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Z:\SysPlan_ProgMgmt\Safety\B. Bogard\AASHTOWare Safety\2024 Priority Lists\"/>
    </mc:Choice>
  </mc:AlternateContent>
  <xr:revisionPtr revIDLastSave="0" documentId="13_ncr:1_{D065CB0E-B250-4A85-918A-FE9E0346267D}" xr6:coauthVersionLast="47" xr6:coauthVersionMax="47" xr10:uidLastSave="{00000000-0000-0000-0000-000000000000}"/>
  <bookViews>
    <workbookView xWindow="-120" yWindow="-120" windowWidth="29040" windowHeight="15840" tabRatio="793" xr2:uid="{CC84B256-35DD-4F9A-B97D-B0B74506F0E1}"/>
  </bookViews>
  <sheets>
    <sheet name="Notes" sheetId="1" r:id="rId1"/>
    <sheet name="Segment SPFs" sheetId="12" r:id="rId2"/>
    <sheet name="Intersection SPFs" sheetId="11" r:id="rId3"/>
    <sheet name="All Locations (for Searching)" sheetId="2" r:id="rId4"/>
    <sheet name="Pivot Summary" sheetId="13" r:id="rId5"/>
    <sheet name="Rural Intersection" sheetId="3" r:id="rId6"/>
    <sheet name="Rural Non-Freeway" sheetId="5" r:id="rId7"/>
    <sheet name="Rural Freeway" sheetId="4" r:id="rId8"/>
    <sheet name="Urban Intersection" sheetId="6" r:id="rId9"/>
    <sheet name="Urban Non-Freeway" sheetId="7" r:id="rId10"/>
    <sheet name="Urban Freeway" sheetId="8" r:id="rId11"/>
    <sheet name="Suburban Intersection" sheetId="9" r:id="rId12"/>
    <sheet name="Suburban Non-Freeway" sheetId="10" r:id="rId13"/>
  </sheet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 i="2" l="1"/>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2105" i="2"/>
  <c r="Y2106" i="2"/>
  <c r="Y2107" i="2"/>
  <c r="Y2108"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203" i="2"/>
  <c r="Y2204" i="2"/>
  <c r="Y2205" i="2"/>
  <c r="Y2206" i="2"/>
  <c r="Y2207" i="2"/>
  <c r="Y2208" i="2"/>
  <c r="Y2209" i="2"/>
  <c r="Y2210" i="2"/>
  <c r="Y2211" i="2"/>
  <c r="Y2212" i="2"/>
  <c r="Y2213" i="2"/>
  <c r="Y2214" i="2"/>
  <c r="Y2215" i="2"/>
  <c r="Y2216" i="2"/>
  <c r="Y2217"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52" i="2"/>
  <c r="Y2253" i="2"/>
  <c r="Y2254" i="2"/>
  <c r="Y2255" i="2"/>
  <c r="Y2256"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19" i="2"/>
  <c r="Y24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475" i="2"/>
  <c r="Y2476" i="2"/>
  <c r="Y2477" i="2"/>
  <c r="Y2478" i="2"/>
  <c r="Y2479" i="2"/>
  <c r="Y2480" i="2"/>
  <c r="Y2481" i="2"/>
  <c r="Y2482" i="2"/>
  <c r="Y2483" i="2"/>
  <c r="Y2484" i="2"/>
  <c r="Y2485" i="2"/>
  <c r="Y2486" i="2"/>
  <c r="Y2487" i="2"/>
  <c r="Y2488" i="2"/>
  <c r="Y2489" i="2"/>
  <c r="Y2490" i="2"/>
  <c r="Y2491" i="2"/>
  <c r="Y2492" i="2"/>
  <c r="Y2493" i="2"/>
  <c r="Y2494" i="2"/>
  <c r="Y2495" i="2"/>
  <c r="Y2496" i="2"/>
  <c r="Y2497" i="2"/>
  <c r="Y2498" i="2"/>
  <c r="Y2499" i="2"/>
  <c r="Y2500" i="2"/>
  <c r="Y2501" i="2"/>
  <c r="Y2502" i="2"/>
  <c r="Y2503" i="2"/>
  <c r="Y2504" i="2"/>
  <c r="Y2505" i="2"/>
  <c r="Y2506" i="2"/>
  <c r="Y2507" i="2"/>
  <c r="Y2508" i="2"/>
  <c r="Y2509" i="2"/>
  <c r="Y2510" i="2"/>
  <c r="Y2511" i="2"/>
  <c r="Y2512" i="2"/>
  <c r="Y2513" i="2"/>
  <c r="Y2514" i="2"/>
  <c r="Y2515" i="2"/>
  <c r="Y2516" i="2"/>
  <c r="Y2517" i="2"/>
  <c r="Y2518" i="2"/>
  <c r="Y2519" i="2"/>
  <c r="Y2520" i="2"/>
  <c r="Y2521" i="2"/>
  <c r="Y2522" i="2"/>
  <c r="Y2523" i="2"/>
  <c r="Y2524" i="2"/>
  <c r="Y2525" i="2"/>
  <c r="Y2526" i="2"/>
  <c r="Y2527" i="2"/>
  <c r="Y2528" i="2"/>
  <c r="Y2529" i="2"/>
  <c r="Y2530" i="2"/>
  <c r="Y2531" i="2"/>
  <c r="Y2532" i="2"/>
  <c r="Y2533" i="2"/>
  <c r="Y2534" i="2"/>
  <c r="Y2535" i="2"/>
  <c r="Y2536" i="2"/>
  <c r="Y2537" i="2"/>
  <c r="Y2538" i="2"/>
  <c r="Y2539" i="2"/>
  <c r="Y2540" i="2"/>
  <c r="Y2541" i="2"/>
  <c r="Y2542" i="2"/>
  <c r="Y2543" i="2"/>
  <c r="Y2544" i="2"/>
  <c r="Y2545" i="2"/>
  <c r="Y2546" i="2"/>
  <c r="Y2547" i="2"/>
  <c r="Y2548" i="2"/>
  <c r="Y2549" i="2"/>
  <c r="Y2550" i="2"/>
  <c r="Y2551" i="2"/>
  <c r="Y2552" i="2"/>
  <c r="Y2553" i="2"/>
  <c r="Y2554" i="2"/>
  <c r="Y2555" i="2"/>
  <c r="Y2556" i="2"/>
  <c r="Y2557" i="2"/>
  <c r="Y2558" i="2"/>
  <c r="Y2559" i="2"/>
  <c r="Y2560" i="2"/>
  <c r="Y2561" i="2"/>
  <c r="Y2562" i="2"/>
  <c r="Y2563" i="2"/>
  <c r="Y2564" i="2"/>
  <c r="Y2565" i="2"/>
  <c r="Y2566" i="2"/>
  <c r="Y2567" i="2"/>
  <c r="Y2568" i="2"/>
  <c r="Y2569" i="2"/>
  <c r="Y2570" i="2"/>
  <c r="Y2571" i="2"/>
  <c r="Y2572" i="2"/>
  <c r="Y2573" i="2"/>
  <c r="Y2574" i="2"/>
  <c r="Y2575" i="2"/>
  <c r="Y2576" i="2"/>
  <c r="Y2577" i="2"/>
  <c r="Y2578" i="2"/>
  <c r="Y2579" i="2"/>
  <c r="Y2580" i="2"/>
  <c r="Y2581" i="2"/>
  <c r="Y2582" i="2"/>
  <c r="Y2583" i="2"/>
  <c r="Y2584" i="2"/>
  <c r="Y2585" i="2"/>
  <c r="Y2586" i="2"/>
  <c r="Y2587" i="2"/>
  <c r="Y2588" i="2"/>
  <c r="Y2589" i="2"/>
  <c r="Y2590" i="2"/>
  <c r="Y2591" i="2"/>
  <c r="Y2592" i="2"/>
  <c r="Y2593" i="2"/>
  <c r="Y2594" i="2"/>
  <c r="Y2595" i="2"/>
  <c r="Y2596" i="2"/>
  <c r="Y2597" i="2"/>
  <c r="Y2598" i="2"/>
  <c r="Y2599" i="2"/>
  <c r="Y2600" i="2"/>
  <c r="Y2601" i="2"/>
  <c r="Y2602" i="2"/>
  <c r="Y2603" i="2"/>
  <c r="Y2604" i="2"/>
  <c r="Y2605" i="2"/>
  <c r="Y2606" i="2"/>
  <c r="Y2607" i="2"/>
  <c r="Y2608" i="2"/>
  <c r="Y2609" i="2"/>
  <c r="Y2610" i="2"/>
  <c r="Y2611" i="2"/>
  <c r="Y2612" i="2"/>
  <c r="Y2613" i="2"/>
  <c r="Y2614" i="2"/>
  <c r="Y2615" i="2"/>
  <c r="Y2616" i="2"/>
  <c r="Y2617" i="2"/>
  <c r="Y2618" i="2"/>
  <c r="Y2619" i="2"/>
  <c r="Y2620" i="2"/>
  <c r="Y2621" i="2"/>
  <c r="Y2622" i="2"/>
  <c r="Y2623" i="2"/>
  <c r="Y2624" i="2"/>
  <c r="Y2625" i="2"/>
  <c r="Y2626" i="2"/>
  <c r="Y2627" i="2"/>
  <c r="Y2628" i="2"/>
  <c r="Y2629" i="2"/>
  <c r="Y2630" i="2"/>
  <c r="Y2631" i="2"/>
  <c r="Y2632" i="2"/>
  <c r="Y2633" i="2"/>
  <c r="Y2634" i="2"/>
  <c r="Y2635" i="2"/>
  <c r="Y2636" i="2"/>
  <c r="Y2637" i="2"/>
  <c r="Y2638" i="2"/>
  <c r="Y2639"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3001" i="2"/>
  <c r="Y3002" i="2"/>
  <c r="Y3003" i="2"/>
  <c r="Y3004" i="2"/>
  <c r="Y3005" i="2"/>
  <c r="Y3006" i="2"/>
  <c r="Y3007" i="2"/>
  <c r="Y3008" i="2"/>
  <c r="Y3009" i="2"/>
  <c r="Y3010" i="2"/>
  <c r="Y3011" i="2"/>
  <c r="Y3012" i="2"/>
  <c r="Y3013" i="2"/>
  <c r="Y3014" i="2"/>
  <c r="Y3015" i="2"/>
  <c r="Y3016" i="2"/>
  <c r="Y3017" i="2"/>
  <c r="Y3018" i="2"/>
  <c r="Y3019" i="2"/>
  <c r="Y3020" i="2"/>
  <c r="Y3021" i="2"/>
  <c r="Y3022" i="2"/>
  <c r="Y3023" i="2"/>
  <c r="Y3024" i="2"/>
  <c r="Y3025" i="2"/>
  <c r="Y3026" i="2"/>
  <c r="Y3027" i="2"/>
  <c r="Y3028" i="2"/>
  <c r="Y3029" i="2"/>
  <c r="Y3030" i="2"/>
  <c r="Y3031" i="2"/>
  <c r="Y3032" i="2"/>
  <c r="Y3033" i="2"/>
  <c r="Y3034" i="2"/>
  <c r="Y3035" i="2"/>
  <c r="Y3036" i="2"/>
  <c r="Y3037" i="2"/>
  <c r="Y3038" i="2"/>
  <c r="Y3039" i="2"/>
  <c r="Y3040" i="2"/>
  <c r="Y3041" i="2"/>
  <c r="Y3042" i="2"/>
  <c r="Y3043" i="2"/>
  <c r="Y3044" i="2"/>
  <c r="Y3045" i="2"/>
  <c r="Y3046" i="2"/>
  <c r="Y3047" i="2"/>
  <c r="Y3048" i="2"/>
  <c r="Y3049" i="2"/>
  <c r="Y3050" i="2"/>
  <c r="Y3051" i="2"/>
  <c r="Y3052" i="2"/>
  <c r="Y3053" i="2"/>
  <c r="Y3054" i="2"/>
  <c r="Y3055" i="2"/>
  <c r="Y3056" i="2"/>
  <c r="Y3057" i="2"/>
  <c r="Y3058" i="2"/>
  <c r="Y3059" i="2"/>
  <c r="Y3060" i="2"/>
  <c r="Y3061" i="2"/>
  <c r="Y3062" i="2"/>
  <c r="Y3063" i="2"/>
  <c r="Y3064" i="2"/>
  <c r="Y3065" i="2"/>
  <c r="Y3066" i="2"/>
  <c r="Y3067" i="2"/>
  <c r="Y3068" i="2"/>
  <c r="Y3069" i="2"/>
  <c r="Y3070" i="2"/>
  <c r="Y3071" i="2"/>
  <c r="Y3072" i="2"/>
  <c r="Y3073" i="2"/>
  <c r="Y3074" i="2"/>
  <c r="Y3075" i="2"/>
  <c r="Y3076" i="2"/>
  <c r="Y3077" i="2"/>
  <c r="Y3078" i="2"/>
  <c r="Y3079" i="2"/>
  <c r="Y3080" i="2"/>
  <c r="Y3081" i="2"/>
  <c r="Y3082" i="2"/>
  <c r="Y3083" i="2"/>
  <c r="Y3084" i="2"/>
  <c r="Y3085" i="2"/>
  <c r="Y3086" i="2"/>
  <c r="Y3087" i="2"/>
  <c r="Y3088" i="2"/>
  <c r="Y3089" i="2"/>
  <c r="Y3090" i="2"/>
  <c r="Y3091" i="2"/>
  <c r="Y3092" i="2"/>
  <c r="Y3093" i="2"/>
  <c r="Y3094" i="2"/>
  <c r="Y3095" i="2"/>
  <c r="Y3096" i="2"/>
  <c r="Y3097" i="2"/>
  <c r="Y3098" i="2"/>
  <c r="Y3099" i="2"/>
  <c r="Y3100" i="2"/>
  <c r="Y3101" i="2"/>
  <c r="Y3102" i="2"/>
  <c r="Y3103" i="2"/>
  <c r="Y3104" i="2"/>
  <c r="Y3105" i="2"/>
  <c r="Y3106" i="2"/>
  <c r="Y3107" i="2"/>
  <c r="Y3108" i="2"/>
  <c r="Y3109" i="2"/>
  <c r="Y3110" i="2"/>
  <c r="Y3111" i="2"/>
  <c r="Y3112" i="2"/>
  <c r="Y3113" i="2"/>
  <c r="Y3114" i="2"/>
  <c r="Y3115" i="2"/>
  <c r="Y3116" i="2"/>
  <c r="Y3117" i="2"/>
  <c r="Y3118" i="2"/>
  <c r="Y3119" i="2"/>
  <c r="Y3120" i="2"/>
  <c r="Y3121" i="2"/>
  <c r="Y3122" i="2"/>
  <c r="Y3123" i="2"/>
  <c r="Y3124" i="2"/>
  <c r="Y3125" i="2"/>
  <c r="Y3126" i="2"/>
  <c r="Y3127" i="2"/>
  <c r="Y3128" i="2"/>
  <c r="Y3129" i="2"/>
  <c r="Y3130" i="2"/>
  <c r="Y3131" i="2"/>
  <c r="Y3132" i="2"/>
  <c r="Y3133" i="2"/>
  <c r="Y3134" i="2"/>
  <c r="Y3135" i="2"/>
  <c r="Y3136" i="2"/>
  <c r="Y3137" i="2"/>
  <c r="Y3138" i="2"/>
  <c r="Y3139" i="2"/>
  <c r="Y3140" i="2"/>
  <c r="Y3141" i="2"/>
  <c r="Y3142" i="2"/>
  <c r="Y3143" i="2"/>
  <c r="Y3144" i="2"/>
  <c r="Y3145" i="2"/>
  <c r="Y3146" i="2"/>
  <c r="Y3147" i="2"/>
  <c r="Y3148" i="2"/>
  <c r="Y3149" i="2"/>
  <c r="Y3150" i="2"/>
  <c r="Y3151" i="2"/>
  <c r="Y3152" i="2"/>
  <c r="Y3153" i="2"/>
  <c r="Y3154" i="2"/>
  <c r="Y3155" i="2"/>
  <c r="Y3156" i="2"/>
  <c r="Y3157" i="2"/>
  <c r="Y3158" i="2"/>
  <c r="Y3159" i="2"/>
  <c r="Y3160" i="2"/>
  <c r="Y3161" i="2"/>
  <c r="Y3162" i="2"/>
  <c r="Y3163" i="2"/>
  <c r="Y3164" i="2"/>
  <c r="Y3165" i="2"/>
  <c r="Y3166" i="2"/>
  <c r="Y3167" i="2"/>
  <c r="Y3168" i="2"/>
  <c r="Y3169" i="2"/>
  <c r="Y3170" i="2"/>
  <c r="Y3171" i="2"/>
  <c r="Y3172" i="2"/>
  <c r="Y3173" i="2"/>
  <c r="Y3174" i="2"/>
  <c r="Y3175" i="2"/>
  <c r="Y3176" i="2"/>
  <c r="Y3177" i="2"/>
  <c r="Y3178" i="2"/>
  <c r="Y3179" i="2"/>
  <c r="Y3180" i="2"/>
  <c r="Y3181" i="2"/>
  <c r="Y3182" i="2"/>
  <c r="Y3183" i="2"/>
  <c r="Y3184" i="2"/>
  <c r="Y3185" i="2"/>
  <c r="Y3186" i="2"/>
  <c r="Y3187" i="2"/>
  <c r="Y3188" i="2"/>
  <c r="Y3189" i="2"/>
  <c r="Y3190" i="2"/>
  <c r="Y3191" i="2"/>
  <c r="Y3192" i="2"/>
  <c r="Y3193" i="2"/>
  <c r="Y3194" i="2"/>
  <c r="Y3195" i="2"/>
  <c r="Y3196" i="2"/>
  <c r="Y3197" i="2"/>
  <c r="Y3198" i="2"/>
  <c r="Y3199" i="2"/>
  <c r="Y3200" i="2"/>
  <c r="Y3201" i="2"/>
  <c r="Y3202" i="2"/>
  <c r="Y3203" i="2"/>
  <c r="Y3204" i="2"/>
  <c r="Y3205" i="2"/>
  <c r="Y3206" i="2"/>
  <c r="Y3207" i="2"/>
  <c r="Y3208" i="2"/>
  <c r="Y3209" i="2"/>
  <c r="Y3210" i="2"/>
  <c r="Y3211" i="2"/>
  <c r="Y3212" i="2"/>
  <c r="Y3213" i="2"/>
  <c r="Y3214" i="2"/>
  <c r="Y3215" i="2"/>
  <c r="Y3216" i="2"/>
  <c r="Y3217" i="2"/>
  <c r="Y3218" i="2"/>
  <c r="Y3219" i="2"/>
  <c r="Y3220" i="2"/>
  <c r="Y3221" i="2"/>
  <c r="Y3222" i="2"/>
  <c r="Y3223" i="2"/>
  <c r="Y3224" i="2"/>
  <c r="Y3225" i="2"/>
  <c r="Y3226" i="2"/>
  <c r="Y3227" i="2"/>
  <c r="Y3228" i="2"/>
  <c r="Y3229" i="2"/>
  <c r="Y3230" i="2"/>
  <c r="Y3231" i="2"/>
  <c r="Y3232" i="2"/>
  <c r="Y3233" i="2"/>
  <c r="Y3234" i="2"/>
  <c r="Y3235" i="2"/>
  <c r="Y3236" i="2"/>
  <c r="Y3237" i="2"/>
  <c r="Y3238" i="2"/>
  <c r="Y3239" i="2"/>
  <c r="Y3240" i="2"/>
  <c r="Y3241" i="2"/>
  <c r="Y3242" i="2"/>
  <c r="Y3243" i="2"/>
  <c r="Y3244" i="2"/>
  <c r="Y3245" i="2"/>
  <c r="Y3246" i="2"/>
  <c r="Y3247" i="2"/>
  <c r="Y3248" i="2"/>
  <c r="Y3249" i="2"/>
  <c r="Y3250" i="2"/>
  <c r="Y3251" i="2"/>
  <c r="Y3252" i="2"/>
  <c r="Y3253" i="2"/>
  <c r="Y3254" i="2"/>
  <c r="Y3255" i="2"/>
  <c r="Y3256" i="2"/>
  <c r="Y3257" i="2"/>
  <c r="Y3258" i="2"/>
  <c r="Y3259" i="2"/>
  <c r="Y3260" i="2"/>
  <c r="Y3261" i="2"/>
  <c r="Y3262" i="2"/>
  <c r="Y3263" i="2"/>
  <c r="Y3264" i="2"/>
  <c r="Y3265" i="2"/>
  <c r="Y3266" i="2"/>
  <c r="Y3267" i="2"/>
  <c r="Y3268" i="2"/>
  <c r="Y3269" i="2"/>
  <c r="Y3270" i="2"/>
  <c r="Y3271" i="2"/>
  <c r="Y3272" i="2"/>
  <c r="Y3273" i="2"/>
  <c r="Y3274" i="2"/>
  <c r="Y3275" i="2"/>
  <c r="Y3276" i="2"/>
  <c r="Y3277" i="2"/>
  <c r="Y3278" i="2"/>
  <c r="Y3279" i="2"/>
  <c r="Y3280" i="2"/>
  <c r="Y3281" i="2"/>
  <c r="Y3282" i="2"/>
  <c r="Y3283" i="2"/>
  <c r="Y3284" i="2"/>
  <c r="Y3285" i="2"/>
  <c r="Y3286" i="2"/>
  <c r="Y3287" i="2"/>
  <c r="Y3288" i="2"/>
  <c r="Y3289" i="2"/>
  <c r="Y3290" i="2"/>
  <c r="Y3291" i="2"/>
  <c r="Y3292" i="2"/>
  <c r="Y3293" i="2"/>
  <c r="Y3294" i="2"/>
  <c r="Y3295" i="2"/>
  <c r="Y3296" i="2"/>
  <c r="Y3297" i="2"/>
  <c r="Y3298" i="2"/>
  <c r="Y3299" i="2"/>
  <c r="Y3300" i="2"/>
  <c r="Y3301" i="2"/>
  <c r="Y3302" i="2"/>
  <c r="Y3303" i="2"/>
  <c r="Y3304" i="2"/>
  <c r="Y3305" i="2"/>
  <c r="Y3306" i="2"/>
  <c r="Y3307" i="2"/>
  <c r="Y3308" i="2"/>
  <c r="Y3309" i="2"/>
  <c r="Y3310" i="2"/>
  <c r="Y3311" i="2"/>
  <c r="Y3312" i="2"/>
  <c r="Y3313" i="2"/>
  <c r="Y3314" i="2"/>
  <c r="Y3315" i="2"/>
  <c r="Y3316" i="2"/>
  <c r="Y3317" i="2"/>
  <c r="Y3318" i="2"/>
  <c r="Y3319" i="2"/>
  <c r="Y3320" i="2"/>
  <c r="Y3321" i="2"/>
  <c r="Y3322" i="2"/>
  <c r="Y3323" i="2"/>
  <c r="Y3324" i="2"/>
  <c r="Y3325" i="2"/>
  <c r="Y3326" i="2"/>
  <c r="Y3327" i="2"/>
  <c r="Y3328" i="2"/>
  <c r="Y3329" i="2"/>
  <c r="Y3330" i="2"/>
  <c r="Y3331" i="2"/>
  <c r="Y3332" i="2"/>
  <c r="Y3333" i="2"/>
  <c r="Y3334" i="2"/>
  <c r="Y3335" i="2"/>
  <c r="Y3336" i="2"/>
  <c r="Y3337" i="2"/>
  <c r="Y3338" i="2"/>
  <c r="Y3339" i="2"/>
  <c r="Y3340" i="2"/>
  <c r="Y3341" i="2"/>
  <c r="Y3342" i="2"/>
  <c r="Y3343" i="2"/>
  <c r="Y3344" i="2"/>
  <c r="Y3345" i="2"/>
  <c r="Y3346" i="2"/>
  <c r="Y3347" i="2"/>
  <c r="Y3348" i="2"/>
  <c r="Y3349" i="2"/>
  <c r="Y3350" i="2"/>
  <c r="Y3351" i="2"/>
  <c r="Y3352" i="2"/>
  <c r="Y3353" i="2"/>
  <c r="Y3354" i="2"/>
  <c r="Y3355" i="2"/>
  <c r="Y3356" i="2"/>
  <c r="Y3357" i="2"/>
  <c r="Y3358" i="2"/>
  <c r="Y3359" i="2"/>
  <c r="Y3360" i="2"/>
  <c r="Y3361" i="2"/>
  <c r="Y3362" i="2"/>
  <c r="Y3363" i="2"/>
  <c r="Y3364" i="2"/>
  <c r="Y3365" i="2"/>
  <c r="Y3366" i="2"/>
  <c r="Y3367" i="2"/>
  <c r="Y3368" i="2"/>
  <c r="Y3369" i="2"/>
  <c r="Y3370" i="2"/>
  <c r="Y3371" i="2"/>
  <c r="Y3372" i="2"/>
  <c r="Y3373" i="2"/>
  <c r="Y3374" i="2"/>
  <c r="Y3375" i="2"/>
  <c r="Y3376" i="2"/>
  <c r="Y3377" i="2"/>
  <c r="Y3378" i="2"/>
  <c r="Y3379" i="2"/>
  <c r="Y3380" i="2"/>
  <c r="Y3381" i="2"/>
  <c r="Y3382" i="2"/>
  <c r="Y3383" i="2"/>
  <c r="Y3384" i="2"/>
  <c r="Y3385" i="2"/>
  <c r="Y3386" i="2"/>
  <c r="Y3387" i="2"/>
  <c r="Y3388" i="2"/>
  <c r="Y3389" i="2"/>
  <c r="Y3390" i="2"/>
  <c r="Y3391" i="2"/>
  <c r="Y3392" i="2"/>
  <c r="Y3393" i="2"/>
  <c r="Y3394" i="2"/>
  <c r="Y3395" i="2"/>
  <c r="Y3396" i="2"/>
  <c r="Y3397" i="2"/>
  <c r="Y3398" i="2"/>
  <c r="Y3399" i="2"/>
  <c r="Y3400" i="2"/>
  <c r="Y3401" i="2"/>
  <c r="Y3402" i="2"/>
  <c r="Y3403" i="2"/>
  <c r="Y3404" i="2"/>
  <c r="Y3405" i="2"/>
  <c r="Y3406" i="2"/>
  <c r="Y3407" i="2"/>
  <c r="Y3408" i="2"/>
  <c r="Y3409" i="2"/>
  <c r="Y3410" i="2"/>
  <c r="Y3411" i="2"/>
  <c r="Y3412" i="2"/>
  <c r="Y3413" i="2"/>
  <c r="Y3414" i="2"/>
  <c r="Y3415" i="2"/>
  <c r="Y3416" i="2"/>
  <c r="Y3417" i="2"/>
  <c r="Y3418" i="2"/>
  <c r="Y3419" i="2"/>
  <c r="Y3420" i="2"/>
  <c r="Y3421" i="2"/>
  <c r="Y3422" i="2"/>
  <c r="Y3423" i="2"/>
  <c r="Y3424" i="2"/>
  <c r="Y3425" i="2"/>
  <c r="Y3426" i="2"/>
  <c r="Y3427" i="2"/>
  <c r="Y3428" i="2"/>
  <c r="Y3429" i="2"/>
  <c r="Y3430" i="2"/>
  <c r="Y3431" i="2"/>
  <c r="Y3432" i="2"/>
  <c r="Y3433" i="2"/>
  <c r="Y3434" i="2"/>
  <c r="Y3435" i="2"/>
  <c r="Y3436" i="2"/>
  <c r="Y3437" i="2"/>
  <c r="Y3438" i="2"/>
  <c r="Y3439" i="2"/>
  <c r="Y3440" i="2"/>
  <c r="Y3441" i="2"/>
  <c r="Y3442" i="2"/>
  <c r="Y3443" i="2"/>
  <c r="Y3444" i="2"/>
  <c r="Y3445" i="2"/>
  <c r="Y3446" i="2"/>
  <c r="Y3447" i="2"/>
  <c r="Y3448" i="2"/>
  <c r="Y3449" i="2"/>
  <c r="Y3450" i="2"/>
  <c r="Y3451" i="2"/>
  <c r="Y3452" i="2"/>
  <c r="Y3453" i="2"/>
  <c r="Y3454" i="2"/>
  <c r="Y3455" i="2"/>
  <c r="Y3456" i="2"/>
  <c r="Y3457" i="2"/>
  <c r="Y3458" i="2"/>
  <c r="Y3459" i="2"/>
  <c r="Y3460" i="2"/>
  <c r="Y3461" i="2"/>
  <c r="Y3462" i="2"/>
  <c r="Y3463" i="2"/>
  <c r="Y3464" i="2"/>
  <c r="Y3465" i="2"/>
  <c r="Y3466" i="2"/>
  <c r="Y3467" i="2"/>
  <c r="Y3468" i="2"/>
  <c r="Y3469" i="2"/>
  <c r="Y3470" i="2"/>
  <c r="Y3471" i="2"/>
  <c r="Y3472" i="2"/>
  <c r="Y3473" i="2"/>
  <c r="Y3474" i="2"/>
  <c r="Y3475" i="2"/>
  <c r="Y3476" i="2"/>
  <c r="Y3477" i="2"/>
  <c r="Y3478" i="2"/>
  <c r="Y3479" i="2"/>
  <c r="Y3480" i="2"/>
  <c r="Y3481" i="2"/>
  <c r="Y3482" i="2"/>
  <c r="Y3483" i="2"/>
  <c r="Y3484" i="2"/>
  <c r="Y3485" i="2"/>
  <c r="Y3486" i="2"/>
  <c r="Y3487" i="2"/>
  <c r="Y3488" i="2"/>
  <c r="Y3489" i="2"/>
  <c r="Y3490" i="2"/>
  <c r="Y3491" i="2"/>
  <c r="Y3492" i="2"/>
  <c r="Y3493" i="2"/>
  <c r="Y3494" i="2"/>
  <c r="Y3495" i="2"/>
  <c r="Y3496" i="2"/>
  <c r="Y3497" i="2"/>
  <c r="Y3498" i="2"/>
  <c r="Y3499" i="2"/>
  <c r="Y3500" i="2"/>
  <c r="Y3501" i="2"/>
  <c r="Y3502" i="2"/>
  <c r="Y3503" i="2"/>
  <c r="Y3504" i="2"/>
  <c r="Y3505" i="2"/>
  <c r="Y3506" i="2"/>
  <c r="Y3507" i="2"/>
  <c r="Y3508" i="2"/>
  <c r="Y3509" i="2"/>
  <c r="Y3510" i="2"/>
  <c r="Y3511" i="2"/>
  <c r="Y3512" i="2"/>
  <c r="Y3513" i="2"/>
  <c r="Y3514" i="2"/>
  <c r="Y3515" i="2"/>
  <c r="Y3516" i="2"/>
  <c r="Y3517" i="2"/>
  <c r="Y3518" i="2"/>
  <c r="Y3519" i="2"/>
  <c r="Y3520" i="2"/>
  <c r="Y3521" i="2"/>
  <c r="Y3522" i="2"/>
  <c r="Y3523" i="2"/>
  <c r="Y3524" i="2"/>
  <c r="Y3525" i="2"/>
  <c r="Y3526" i="2"/>
  <c r="Y3527" i="2"/>
  <c r="Y3528" i="2"/>
  <c r="Y3529" i="2"/>
  <c r="Y3530" i="2"/>
  <c r="Y3531" i="2"/>
  <c r="Y3532" i="2"/>
  <c r="Y3533" i="2"/>
  <c r="Y3534" i="2"/>
  <c r="Y3535" i="2"/>
  <c r="Y3536" i="2"/>
  <c r="Y3537" i="2"/>
  <c r="Y3538" i="2"/>
  <c r="Y3539" i="2"/>
  <c r="Y3540" i="2"/>
  <c r="Y3541" i="2"/>
  <c r="Y3542" i="2"/>
  <c r="Y3543" i="2"/>
  <c r="Y3544" i="2"/>
  <c r="Y3545" i="2"/>
  <c r="Y3546" i="2"/>
  <c r="Y3547" i="2"/>
  <c r="Y3548" i="2"/>
  <c r="Y3549" i="2"/>
  <c r="Y3550" i="2"/>
  <c r="Y3551" i="2"/>
  <c r="Y3552" i="2"/>
  <c r="Y3553" i="2"/>
  <c r="Y3554" i="2"/>
  <c r="Y3555" i="2"/>
  <c r="Y3556" i="2"/>
  <c r="Y3557" i="2"/>
  <c r="Y3558" i="2"/>
  <c r="Y3559" i="2"/>
  <c r="Y3560" i="2"/>
  <c r="Y3561" i="2"/>
  <c r="Y3562" i="2"/>
  <c r="Y3563" i="2"/>
  <c r="Y3564" i="2"/>
  <c r="Y3565" i="2"/>
  <c r="Y3566" i="2"/>
  <c r="Y3567" i="2"/>
  <c r="Y3568" i="2"/>
  <c r="Y3569" i="2"/>
  <c r="Y3570" i="2"/>
  <c r="Y3571" i="2"/>
  <c r="Y3572" i="2"/>
  <c r="Y3573" i="2"/>
  <c r="Y3574" i="2"/>
  <c r="Y3575" i="2"/>
  <c r="Y3576" i="2"/>
  <c r="Y3577" i="2"/>
  <c r="Y3578" i="2"/>
  <c r="Y3579" i="2"/>
  <c r="Y3580" i="2"/>
  <c r="Y3581" i="2"/>
  <c r="Y3582" i="2"/>
  <c r="Y3583" i="2"/>
  <c r="Y3584" i="2"/>
  <c r="Y3585" i="2"/>
  <c r="Y3586" i="2"/>
  <c r="Y3587" i="2"/>
  <c r="Y3588" i="2"/>
  <c r="Y3589" i="2"/>
  <c r="Y3590" i="2"/>
  <c r="Y3591" i="2"/>
  <c r="Y3592" i="2"/>
  <c r="Y3593" i="2"/>
  <c r="Y3594" i="2"/>
  <c r="Y3595" i="2"/>
  <c r="Y3596" i="2"/>
  <c r="Y3597" i="2"/>
  <c r="Y3598" i="2"/>
  <c r="Y3599" i="2"/>
  <c r="Y3600" i="2"/>
  <c r="Y3601" i="2"/>
  <c r="Y3602" i="2"/>
  <c r="Y3603" i="2"/>
  <c r="Y3604" i="2"/>
  <c r="Y3605" i="2"/>
  <c r="Y3606" i="2"/>
  <c r="Y3607" i="2"/>
  <c r="Y3608" i="2"/>
  <c r="Y3609" i="2"/>
  <c r="Y3610" i="2"/>
  <c r="Y3611" i="2"/>
  <c r="Y3612" i="2"/>
  <c r="Y3613" i="2"/>
  <c r="Y3614" i="2"/>
  <c r="Y3615" i="2"/>
  <c r="Y3616" i="2"/>
  <c r="Y3617" i="2"/>
  <c r="Y3618" i="2"/>
  <c r="Y3619" i="2"/>
  <c r="Y3620" i="2"/>
  <c r="Y3621" i="2"/>
  <c r="Y3622" i="2"/>
  <c r="Y3623" i="2"/>
  <c r="Y3624" i="2"/>
  <c r="Y3625" i="2"/>
  <c r="Y3626" i="2"/>
  <c r="Y3627" i="2"/>
  <c r="Y3628" i="2"/>
  <c r="Y3629" i="2"/>
  <c r="Y3630" i="2"/>
  <c r="Y3631" i="2"/>
  <c r="Y3632" i="2"/>
  <c r="Y3633" i="2"/>
  <c r="Y3634" i="2"/>
  <c r="Y3635" i="2"/>
  <c r="Y3636" i="2"/>
  <c r="Y3637" i="2"/>
  <c r="Y3638" i="2"/>
  <c r="Y3639" i="2"/>
  <c r="Y3640" i="2"/>
  <c r="Y3641" i="2"/>
  <c r="Y3642" i="2"/>
  <c r="Y3643" i="2"/>
  <c r="Y3644" i="2"/>
  <c r="Y3645" i="2"/>
  <c r="Y3646" i="2"/>
  <c r="Y3647" i="2"/>
  <c r="Y3648" i="2"/>
  <c r="Y3649" i="2"/>
  <c r="Y3650" i="2"/>
  <c r="Y3651" i="2"/>
  <c r="Y3652" i="2"/>
  <c r="Y3653" i="2"/>
  <c r="Y3654" i="2"/>
  <c r="Y3655" i="2"/>
  <c r="Y3656" i="2"/>
  <c r="Y3657" i="2"/>
  <c r="Y3658" i="2"/>
  <c r="Y3659" i="2"/>
  <c r="Y3660" i="2"/>
  <c r="Y3661" i="2"/>
  <c r="Y3662" i="2"/>
  <c r="Y3663" i="2"/>
  <c r="Y3664" i="2"/>
  <c r="Y3665" i="2"/>
  <c r="Y3666" i="2"/>
  <c r="Y3667" i="2"/>
  <c r="Y3668" i="2"/>
  <c r="Y3669" i="2"/>
  <c r="Y3670" i="2"/>
  <c r="Y3671" i="2"/>
  <c r="Y3672" i="2"/>
  <c r="Y3673" i="2"/>
  <c r="Y3674" i="2"/>
  <c r="Y3675" i="2"/>
  <c r="Y3676" i="2"/>
  <c r="Y3677" i="2"/>
  <c r="Y3678" i="2"/>
  <c r="Y3679" i="2"/>
  <c r="Y3680" i="2"/>
  <c r="Y3681" i="2"/>
  <c r="Y3682" i="2"/>
  <c r="Y3683" i="2"/>
  <c r="Y3684" i="2"/>
  <c r="Y3685" i="2"/>
  <c r="Y3686" i="2"/>
  <c r="Y3687" i="2"/>
  <c r="Y3688" i="2"/>
  <c r="Y3689" i="2"/>
  <c r="Y3690" i="2"/>
  <c r="Y3691" i="2"/>
  <c r="Y3692" i="2"/>
  <c r="Y3693" i="2"/>
  <c r="Y3694" i="2"/>
  <c r="Y3695" i="2"/>
  <c r="Y3696" i="2"/>
  <c r="Y3697" i="2"/>
  <c r="Y3698" i="2"/>
  <c r="Y3699" i="2"/>
  <c r="Y3700" i="2"/>
  <c r="Y3701" i="2"/>
  <c r="Y3702" i="2"/>
  <c r="Y3703" i="2"/>
  <c r="Y3704" i="2"/>
  <c r="Y3705" i="2"/>
  <c r="Y3706" i="2"/>
  <c r="Y3707" i="2"/>
  <c r="Y3708" i="2"/>
  <c r="Y3709" i="2"/>
  <c r="Y3710" i="2"/>
  <c r="Y3711" i="2"/>
  <c r="Y3712" i="2"/>
  <c r="Y3713" i="2"/>
  <c r="Y3714" i="2"/>
  <c r="Y3715" i="2"/>
  <c r="Y3716" i="2"/>
  <c r="Y3717" i="2"/>
  <c r="Y3718" i="2"/>
  <c r="Y3719" i="2"/>
  <c r="Y3720" i="2"/>
  <c r="Y3721" i="2"/>
  <c r="Y3722" i="2"/>
  <c r="Y3723" i="2"/>
  <c r="Y3724" i="2"/>
  <c r="Y3725" i="2"/>
  <c r="Y3726" i="2"/>
  <c r="Y3727" i="2"/>
  <c r="Y3728" i="2"/>
  <c r="Y3729" i="2"/>
  <c r="Y3730" i="2"/>
  <c r="Y3731" i="2"/>
  <c r="Y3732" i="2"/>
  <c r="Y3733" i="2"/>
  <c r="Y3734" i="2"/>
  <c r="Y3735" i="2"/>
  <c r="Y3736" i="2"/>
  <c r="Y3737" i="2"/>
  <c r="Y3738" i="2"/>
  <c r="Y3739" i="2"/>
  <c r="Y3740" i="2"/>
  <c r="Y3741" i="2"/>
  <c r="Y3742" i="2"/>
  <c r="Y3743" i="2"/>
  <c r="Y3744" i="2"/>
  <c r="Y3745" i="2"/>
  <c r="Y3746" i="2"/>
  <c r="Y3747" i="2"/>
  <c r="Y3748" i="2"/>
  <c r="Y3749" i="2"/>
  <c r="Y3750" i="2"/>
  <c r="Y3751" i="2"/>
  <c r="Y3752" i="2"/>
  <c r="Y3753" i="2"/>
  <c r="Y3754" i="2"/>
  <c r="Y3755" i="2"/>
  <c r="Y3756" i="2"/>
  <c r="Y3757" i="2"/>
  <c r="Y3758" i="2"/>
  <c r="Y3759" i="2"/>
  <c r="Y3760" i="2"/>
  <c r="Y3761" i="2"/>
  <c r="Y3762" i="2"/>
  <c r="Y3763" i="2"/>
  <c r="Y3764" i="2"/>
  <c r="Y3765" i="2"/>
  <c r="Y3766" i="2"/>
  <c r="Y3767" i="2"/>
  <c r="Y3768" i="2"/>
  <c r="Y3769" i="2"/>
  <c r="Y3770" i="2"/>
  <c r="Y3771" i="2"/>
  <c r="Y3772" i="2"/>
  <c r="Y3773" i="2"/>
  <c r="Y3774" i="2"/>
  <c r="Y3775" i="2"/>
  <c r="Y3776" i="2"/>
  <c r="Y3777" i="2"/>
  <c r="Y3778" i="2"/>
  <c r="Y3779" i="2"/>
  <c r="Y3780" i="2"/>
  <c r="Y3781" i="2"/>
  <c r="Y3782" i="2"/>
  <c r="Y3783" i="2"/>
  <c r="Y3784" i="2"/>
  <c r="Y3785" i="2"/>
  <c r="Y3786" i="2"/>
  <c r="Y3787" i="2"/>
  <c r="Y3788" i="2"/>
  <c r="Y3789" i="2"/>
  <c r="Y3790" i="2"/>
  <c r="Y3791" i="2"/>
  <c r="Y3792" i="2"/>
  <c r="Y3793" i="2"/>
  <c r="Y3794" i="2"/>
  <c r="Y3795" i="2"/>
  <c r="Y3796" i="2"/>
  <c r="Y3797" i="2"/>
  <c r="Y3798" i="2"/>
  <c r="Y3799" i="2"/>
  <c r="Y3800" i="2"/>
  <c r="Y3801" i="2"/>
  <c r="Y3802" i="2"/>
  <c r="Y3803" i="2"/>
  <c r="Y3804" i="2"/>
  <c r="Y3805" i="2"/>
  <c r="Y3806" i="2"/>
  <c r="Y3807" i="2"/>
  <c r="Y3808" i="2"/>
  <c r="Y3809" i="2"/>
  <c r="Y3810" i="2"/>
  <c r="Y3811" i="2"/>
  <c r="Y3812" i="2"/>
  <c r="Y3813" i="2"/>
  <c r="Y3814" i="2"/>
  <c r="Y3815" i="2"/>
  <c r="Y3816" i="2"/>
  <c r="Y3817" i="2"/>
  <c r="Y3818" i="2"/>
  <c r="Y3819" i="2"/>
  <c r="Y3820" i="2"/>
  <c r="Y3821" i="2"/>
  <c r="Y3822" i="2"/>
  <c r="Y3823" i="2"/>
  <c r="Y3824" i="2"/>
  <c r="Y3825" i="2"/>
  <c r="Y3826" i="2"/>
  <c r="Y3827" i="2"/>
  <c r="Y3828" i="2"/>
  <c r="Y3829" i="2"/>
  <c r="Y3830" i="2"/>
  <c r="Y3831" i="2"/>
  <c r="Y3832" i="2"/>
  <c r="Y3833" i="2"/>
  <c r="Y3834" i="2"/>
  <c r="Y3835" i="2"/>
  <c r="Y3836" i="2"/>
  <c r="Y3837" i="2"/>
  <c r="Y3838" i="2"/>
  <c r="Y3839" i="2"/>
  <c r="Y3840" i="2"/>
  <c r="Y3841" i="2"/>
  <c r="Y3842" i="2"/>
  <c r="Y3843" i="2"/>
  <c r="Y3844" i="2"/>
  <c r="Y3845" i="2"/>
  <c r="Y3846" i="2"/>
  <c r="Y3847" i="2"/>
  <c r="Y3848" i="2"/>
  <c r="Y3849" i="2"/>
  <c r="Y3850" i="2"/>
  <c r="Y3851" i="2"/>
  <c r="Y3852" i="2"/>
  <c r="Y3853" i="2"/>
  <c r="Y3854" i="2"/>
  <c r="Y3855" i="2"/>
  <c r="Y3856" i="2"/>
  <c r="Y3857" i="2"/>
  <c r="Y3858" i="2"/>
  <c r="X4" i="10"/>
  <c r="X5" i="10"/>
  <c r="X6" i="10"/>
  <c r="X7" i="10"/>
  <c r="X8"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302" i="10"/>
  <c r="X303" i="10"/>
  <c r="X304" i="10"/>
  <c r="X305" i="10"/>
  <c r="X306" i="10"/>
  <c r="X307" i="10"/>
  <c r="X308" i="10"/>
  <c r="X309" i="10"/>
  <c r="X310" i="10"/>
  <c r="X311" i="10"/>
  <c r="X312" i="10"/>
  <c r="X313" i="10"/>
  <c r="X314" i="10"/>
  <c r="X315" i="10"/>
  <c r="X316" i="10"/>
  <c r="X317" i="10"/>
  <c r="X318" i="10"/>
  <c r="X319" i="10"/>
  <c r="X320" i="10"/>
  <c r="X321" i="10"/>
  <c r="X322" i="10"/>
  <c r="X323" i="10"/>
  <c r="X324" i="10"/>
  <c r="X325" i="10"/>
  <c r="X326" i="10"/>
  <c r="X327" i="10"/>
  <c r="X328" i="10"/>
  <c r="X329" i="10"/>
  <c r="X330" i="10"/>
  <c r="X331" i="10"/>
  <c r="X332" i="10"/>
  <c r="X333" i="10"/>
  <c r="X334" i="10"/>
  <c r="X335" i="10"/>
  <c r="X336" i="10"/>
  <c r="X337" i="10"/>
  <c r="X338" i="10"/>
  <c r="X339" i="10"/>
  <c r="X340" i="10"/>
  <c r="X341" i="10"/>
  <c r="X342" i="10"/>
  <c r="X343" i="10"/>
  <c r="X344" i="10"/>
  <c r="X345" i="10"/>
  <c r="X346" i="10"/>
  <c r="X347" i="10"/>
  <c r="X348" i="10"/>
  <c r="X349" i="10"/>
  <c r="X350" i="10"/>
  <c r="X351" i="10"/>
  <c r="X352" i="10"/>
  <c r="X353" i="10"/>
  <c r="X354" i="10"/>
  <c r="X355" i="10"/>
  <c r="X356" i="10"/>
  <c r="X357" i="10"/>
  <c r="X358" i="10"/>
  <c r="X359" i="10"/>
  <c r="X360" i="10"/>
  <c r="X361" i="10"/>
  <c r="X362" i="10"/>
  <c r="X363" i="10"/>
  <c r="X364" i="10"/>
  <c r="X365" i="10"/>
  <c r="X366" i="10"/>
  <c r="X367" i="10"/>
  <c r="X368" i="10"/>
  <c r="X369" i="10"/>
  <c r="X370" i="10"/>
  <c r="X371" i="10"/>
  <c r="X372" i="10"/>
  <c r="X373" i="10"/>
  <c r="X374" i="10"/>
  <c r="X375" i="10"/>
  <c r="X376" i="10"/>
  <c r="X377" i="10"/>
  <c r="X378" i="10"/>
  <c r="X379" i="10"/>
  <c r="X380" i="10"/>
  <c r="X381" i="10"/>
  <c r="X382" i="10"/>
  <c r="X383" i="10"/>
  <c r="X384" i="10"/>
  <c r="X385" i="10"/>
  <c r="X386" i="10"/>
  <c r="X387" i="10"/>
  <c r="X388" i="10"/>
  <c r="X389" i="10"/>
  <c r="X390" i="10"/>
  <c r="X391" i="10"/>
  <c r="X392" i="10"/>
  <c r="X393" i="10"/>
  <c r="X394" i="10"/>
  <c r="X395" i="10"/>
  <c r="X396" i="10"/>
  <c r="X397" i="10"/>
  <c r="X398" i="10"/>
  <c r="X399" i="10"/>
  <c r="X400" i="10"/>
  <c r="X401" i="10"/>
  <c r="X402" i="10"/>
  <c r="X403" i="10"/>
  <c r="X404" i="10"/>
  <c r="X405" i="10"/>
  <c r="X406" i="10"/>
  <c r="X407" i="10"/>
  <c r="X408" i="10"/>
  <c r="X409" i="10"/>
  <c r="X410" i="10"/>
  <c r="X411" i="10"/>
  <c r="X412" i="10"/>
  <c r="X413" i="10"/>
  <c r="X414" i="10"/>
  <c r="X415" i="10"/>
  <c r="X416" i="10"/>
  <c r="X417" i="10"/>
  <c r="X418" i="10"/>
  <c r="X419" i="10"/>
  <c r="X420" i="10"/>
  <c r="X421" i="10"/>
  <c r="X422" i="10"/>
  <c r="X423" i="10"/>
  <c r="X424" i="10"/>
  <c r="X425" i="10"/>
  <c r="X426" i="10"/>
  <c r="X427" i="10"/>
  <c r="X428" i="10"/>
  <c r="X429" i="10"/>
  <c r="X430" i="10"/>
  <c r="X431" i="10"/>
  <c r="X432" i="10"/>
  <c r="X433" i="10"/>
  <c r="X434" i="10"/>
  <c r="X435" i="10"/>
  <c r="X436" i="10"/>
  <c r="X437" i="10"/>
  <c r="X438" i="10"/>
  <c r="X439" i="10"/>
  <c r="X440" i="10"/>
  <c r="X441" i="10"/>
  <c r="X442" i="10"/>
  <c r="X443" i="10"/>
  <c r="X444" i="10"/>
  <c r="X445" i="10"/>
  <c r="X446" i="10"/>
  <c r="X447" i="10"/>
  <c r="X448" i="10"/>
  <c r="X449" i="10"/>
  <c r="X450" i="10"/>
  <c r="X451" i="10"/>
  <c r="X452" i="10"/>
  <c r="X453" i="10"/>
  <c r="X454" i="10"/>
  <c r="X455" i="10"/>
  <c r="X456" i="10"/>
  <c r="X457" i="10"/>
  <c r="X458" i="10"/>
  <c r="X459" i="10"/>
  <c r="X460" i="10"/>
  <c r="X461" i="10"/>
  <c r="X462" i="10"/>
  <c r="X463" i="10"/>
  <c r="X464" i="10"/>
  <c r="X465" i="10"/>
  <c r="X466" i="10"/>
  <c r="X467" i="10"/>
  <c r="X468" i="10"/>
  <c r="X469" i="10"/>
  <c r="X470" i="10"/>
  <c r="X471" i="10"/>
  <c r="X472" i="10"/>
  <c r="X473" i="10"/>
  <c r="X474" i="10"/>
  <c r="X475" i="10"/>
  <c r="X476" i="10"/>
  <c r="X477" i="10"/>
  <c r="X478" i="10"/>
  <c r="X479" i="10"/>
  <c r="X480" i="10"/>
  <c r="X481" i="10"/>
  <c r="X482" i="10"/>
  <c r="X483" i="10"/>
  <c r="X484" i="10"/>
  <c r="X485" i="10"/>
  <c r="X486" i="10"/>
  <c r="X487" i="10"/>
  <c r="X488" i="10"/>
  <c r="X489" i="10"/>
  <c r="X490" i="10"/>
  <c r="X491" i="10"/>
  <c r="X492" i="10"/>
  <c r="X493" i="10"/>
  <c r="X494" i="10"/>
  <c r="X495" i="10"/>
  <c r="X496" i="10"/>
  <c r="X497" i="10"/>
  <c r="X498" i="10"/>
  <c r="X499" i="10"/>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 i="7"/>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Y3" i="2"/>
  <c r="X3" i="10"/>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X116" i="8"/>
  <c r="X117" i="8"/>
  <c r="X118" i="8"/>
  <c r="X119" i="8"/>
  <c r="X120" i="8"/>
  <c r="X121" i="8"/>
  <c r="X122" i="8"/>
  <c r="X123" i="8"/>
  <c r="X124" i="8"/>
  <c r="X125" i="8"/>
  <c r="X126" i="8"/>
  <c r="X127" i="8"/>
  <c r="X128" i="8"/>
  <c r="X129" i="8"/>
  <c r="X130" i="8"/>
  <c r="X131" i="8"/>
  <c r="X132" i="8"/>
  <c r="X133" i="8"/>
  <c r="X134" i="8"/>
  <c r="X135" i="8"/>
  <c r="X136" i="8"/>
  <c r="X137" i="8"/>
  <c r="X138" i="8"/>
  <c r="X139" i="8"/>
  <c r="X140" i="8"/>
  <c r="X141" i="8"/>
  <c r="X142" i="8"/>
  <c r="X143" i="8"/>
  <c r="X144" i="8"/>
  <c r="X145" i="8"/>
  <c r="X146" i="8"/>
  <c r="X147" i="8"/>
  <c r="X148" i="8"/>
  <c r="X149" i="8"/>
  <c r="X150" i="8"/>
  <c r="X151" i="8"/>
  <c r="X152" i="8"/>
  <c r="X153" i="8"/>
  <c r="X154" i="8"/>
  <c r="X155" i="8"/>
  <c r="X156" i="8"/>
  <c r="X157" i="8"/>
  <c r="X158" i="8"/>
  <c r="X159" i="8"/>
  <c r="X160" i="8"/>
  <c r="X161" i="8"/>
  <c r="X162" i="8"/>
  <c r="X163" i="8"/>
  <c r="X164" i="8"/>
  <c r="X165" i="8"/>
  <c r="X166" i="8"/>
  <c r="X167" i="8"/>
  <c r="X168" i="8"/>
  <c r="X169" i="8"/>
  <c r="X170" i="8"/>
  <c r="X171" i="8"/>
  <c r="X172" i="8"/>
  <c r="X173" i="8"/>
  <c r="X174" i="8"/>
  <c r="X175" i="8"/>
  <c r="X176" i="8"/>
  <c r="X177" i="8"/>
  <c r="X178" i="8"/>
  <c r="X179" i="8"/>
  <c r="X180" i="8"/>
  <c r="X181" i="8"/>
  <c r="X182" i="8"/>
  <c r="X183" i="8"/>
  <c r="X184" i="8"/>
  <c r="X185" i="8"/>
  <c r="X186" i="8"/>
  <c r="X187" i="8"/>
  <c r="X188" i="8"/>
  <c r="X189" i="8"/>
  <c r="X190" i="8"/>
  <c r="X191" i="8"/>
  <c r="X192" i="8"/>
  <c r="X193" i="8"/>
  <c r="X194" i="8"/>
  <c r="X195" i="8"/>
  <c r="X196" i="8"/>
  <c r="X197" i="8"/>
  <c r="X198" i="8"/>
  <c r="X199" i="8"/>
  <c r="X200" i="8"/>
  <c r="X201" i="8"/>
  <c r="X202" i="8"/>
  <c r="X203" i="8"/>
  <c r="X204" i="8"/>
  <c r="X205" i="8"/>
  <c r="X206" i="8"/>
  <c r="X207" i="8"/>
  <c r="X208" i="8"/>
  <c r="X209" i="8"/>
  <c r="X210" i="8"/>
  <c r="X211" i="8"/>
  <c r="X212" i="8"/>
  <c r="X213" i="8"/>
  <c r="X214" i="8"/>
  <c r="X215" i="8"/>
  <c r="X216" i="8"/>
  <c r="X217" i="8"/>
  <c r="X218" i="8"/>
  <c r="X219" i="8"/>
  <c r="X220" i="8"/>
  <c r="X221" i="8"/>
  <c r="X222" i="8"/>
  <c r="X223" i="8"/>
  <c r="X224" i="8"/>
  <c r="X225" i="8"/>
  <c r="X226" i="8"/>
  <c r="X227" i="8"/>
  <c r="X228" i="8"/>
  <c r="X229" i="8"/>
  <c r="X230" i="8"/>
  <c r="X231" i="8"/>
  <c r="X232" i="8"/>
  <c r="X233" i="8"/>
  <c r="X234" i="8"/>
  <c r="X235" i="8"/>
  <c r="X236" i="8"/>
  <c r="X237" i="8"/>
  <c r="X238" i="8"/>
  <c r="X239" i="8"/>
  <c r="X240" i="8"/>
  <c r="X241" i="8"/>
  <c r="X242" i="8"/>
  <c r="X243" i="8"/>
  <c r="X244" i="8"/>
  <c r="X245" i="8"/>
  <c r="X246" i="8"/>
  <c r="X247" i="8"/>
  <c r="X248" i="8"/>
  <c r="X249" i="8"/>
  <c r="X250" i="8"/>
  <c r="X251" i="8"/>
  <c r="X252" i="8"/>
  <c r="X253" i="8"/>
  <c r="X254" i="8"/>
  <c r="X255" i="8"/>
  <c r="X256" i="8"/>
  <c r="X257" i="8"/>
  <c r="X258" i="8"/>
  <c r="X259" i="8"/>
  <c r="X260" i="8"/>
  <c r="X261" i="8"/>
  <c r="X262" i="8"/>
  <c r="X263" i="8"/>
  <c r="X264" i="8"/>
  <c r="X265" i="8"/>
  <c r="X266" i="8"/>
  <c r="X267" i="8"/>
  <c r="X268" i="8"/>
  <c r="X269" i="8"/>
  <c r="X270" i="8"/>
  <c r="X271" i="8"/>
  <c r="X272" i="8"/>
  <c r="X273" i="8"/>
  <c r="X274" i="8"/>
  <c r="X275" i="8"/>
  <c r="X276" i="8"/>
  <c r="X277" i="8"/>
  <c r="X278" i="8"/>
  <c r="X279" i="8"/>
  <c r="X280" i="8"/>
  <c r="X281" i="8"/>
  <c r="X282" i="8"/>
  <c r="X283" i="8"/>
  <c r="X284" i="8"/>
  <c r="X285" i="8"/>
  <c r="X286" i="8"/>
  <c r="X287" i="8"/>
  <c r="X288" i="8"/>
  <c r="X289" i="8"/>
  <c r="X290" i="8"/>
  <c r="X291" i="8"/>
  <c r="X292" i="8"/>
  <c r="X293" i="8"/>
  <c r="X294" i="8"/>
  <c r="X295" i="8"/>
  <c r="X296" i="8"/>
  <c r="X297" i="8"/>
  <c r="X298" i="8"/>
  <c r="X299" i="8"/>
  <c r="X300" i="8"/>
  <c r="X301" i="8"/>
  <c r="X302" i="8"/>
  <c r="X303" i="8"/>
  <c r="X304" i="8"/>
  <c r="X305" i="8"/>
  <c r="X306" i="8"/>
  <c r="X307" i="8"/>
  <c r="X308" i="8"/>
  <c r="X309" i="8"/>
  <c r="X310" i="8"/>
  <c r="X311" i="8"/>
  <c r="X312" i="8"/>
  <c r="X313" i="8"/>
  <c r="X314" i="8"/>
  <c r="X315" i="8"/>
  <c r="X316" i="8"/>
  <c r="X317" i="8"/>
  <c r="X318" i="8"/>
  <c r="X319" i="8"/>
  <c r="X320" i="8"/>
  <c r="X321" i="8"/>
  <c r="X322" i="8"/>
  <c r="X323" i="8"/>
  <c r="X324" i="8"/>
  <c r="X325" i="8"/>
  <c r="X326" i="8"/>
  <c r="X327" i="8"/>
  <c r="X328" i="8"/>
  <c r="X329" i="8"/>
  <c r="X330" i="8"/>
  <c r="X331" i="8"/>
  <c r="X332" i="8"/>
  <c r="X333" i="8"/>
  <c r="X334" i="8"/>
  <c r="X335" i="8"/>
  <c r="X336" i="8"/>
  <c r="X337" i="8"/>
  <c r="X338" i="8"/>
  <c r="X339" i="8"/>
  <c r="X340" i="8"/>
  <c r="X341" i="8"/>
  <c r="X342" i="8"/>
  <c r="X343" i="8"/>
  <c r="X344" i="8"/>
  <c r="X345" i="8"/>
  <c r="X346" i="8"/>
  <c r="X347" i="8"/>
  <c r="X348" i="8"/>
  <c r="X349" i="8"/>
  <c r="X350" i="8"/>
  <c r="X351" i="8"/>
  <c r="X352" i="8"/>
  <c r="X353" i="8"/>
  <c r="X354" i="8"/>
  <c r="X355" i="8"/>
  <c r="X356" i="8"/>
  <c r="X357" i="8"/>
  <c r="X358" i="8"/>
  <c r="X359" i="8"/>
  <c r="X360" i="8"/>
  <c r="X361" i="8"/>
  <c r="X362" i="8"/>
  <c r="X363" i="8"/>
  <c r="X364" i="8"/>
  <c r="X365" i="8"/>
  <c r="X366" i="8"/>
  <c r="X367" i="8"/>
  <c r="X368" i="8"/>
  <c r="X369" i="8"/>
  <c r="X370" i="8"/>
  <c r="X371" i="8"/>
  <c r="X372" i="8"/>
  <c r="X373" i="8"/>
  <c r="X374" i="8"/>
  <c r="X375" i="8"/>
  <c r="X376" i="8"/>
  <c r="X377" i="8"/>
  <c r="X378" i="8"/>
  <c r="X379" i="8"/>
  <c r="X380" i="8"/>
  <c r="X381" i="8"/>
  <c r="X382" i="8"/>
  <c r="X383" i="8"/>
  <c r="X384" i="8"/>
  <c r="X385" i="8"/>
  <c r="X386" i="8"/>
  <c r="X387" i="8"/>
  <c r="X388" i="8"/>
  <c r="X389" i="8"/>
  <c r="X390" i="8"/>
  <c r="X391" i="8"/>
  <c r="X392" i="8"/>
  <c r="X393" i="8"/>
  <c r="X394" i="8"/>
  <c r="X395" i="8"/>
  <c r="X396" i="8"/>
  <c r="X397" i="8"/>
  <c r="X398" i="8"/>
  <c r="X399" i="8"/>
  <c r="X400" i="8"/>
  <c r="X401" i="8"/>
  <c r="X402" i="8"/>
  <c r="X403" i="8"/>
  <c r="X404" i="8"/>
  <c r="X405" i="8"/>
  <c r="X406" i="8"/>
  <c r="X407" i="8"/>
  <c r="X408" i="8"/>
  <c r="X409" i="8"/>
  <c r="X410" i="8"/>
  <c r="X411" i="8"/>
  <c r="X412" i="8"/>
  <c r="X413" i="8"/>
  <c r="X414" i="8"/>
  <c r="X415" i="8"/>
  <c r="X416" i="8"/>
  <c r="X417" i="8"/>
  <c r="X418" i="8"/>
  <c r="X419" i="8"/>
  <c r="X420" i="8"/>
  <c r="X421" i="8"/>
  <c r="X422" i="8"/>
  <c r="X423" i="8"/>
  <c r="X424" i="8"/>
  <c r="X425" i="8"/>
  <c r="X426" i="8"/>
  <c r="X427" i="8"/>
  <c r="X428" i="8"/>
  <c r="X429" i="8"/>
  <c r="X430" i="8"/>
  <c r="X431" i="8"/>
  <c r="X432" i="8"/>
  <c r="X433" i="8"/>
  <c r="X434" i="8"/>
  <c r="X435" i="8"/>
  <c r="X436" i="8"/>
  <c r="X437" i="8"/>
  <c r="X438" i="8"/>
  <c r="X439" i="8"/>
  <c r="X440" i="8"/>
  <c r="X441" i="8"/>
  <c r="X442" i="8"/>
  <c r="X443" i="8"/>
  <c r="X444" i="8"/>
  <c r="X445" i="8"/>
  <c r="X446" i="8"/>
  <c r="X447" i="8"/>
  <c r="X448" i="8"/>
  <c r="X449" i="8"/>
  <c r="X450" i="8"/>
  <c r="X451" i="8"/>
  <c r="X452" i="8"/>
  <c r="X453" i="8"/>
  <c r="X454" i="8"/>
  <c r="X455" i="8"/>
  <c r="X456" i="8"/>
  <c r="X457" i="8"/>
  <c r="X458" i="8"/>
  <c r="X459" i="8"/>
  <c r="X460" i="8"/>
  <c r="X461" i="8"/>
  <c r="X462" i="8"/>
  <c r="X463" i="8"/>
  <c r="X464" i="8"/>
  <c r="X465" i="8"/>
  <c r="X466" i="8"/>
  <c r="X467" i="8"/>
  <c r="X468" i="8"/>
  <c r="X469" i="8"/>
  <c r="X470" i="8"/>
  <c r="X471" i="8"/>
  <c r="X472" i="8"/>
  <c r="X473" i="8"/>
  <c r="X474" i="8"/>
  <c r="X475" i="8"/>
  <c r="X476" i="8"/>
  <c r="X477" i="8"/>
  <c r="X478" i="8"/>
  <c r="X479" i="8"/>
  <c r="X480" i="8"/>
  <c r="X481" i="8"/>
  <c r="X482" i="8"/>
  <c r="X483" i="8"/>
  <c r="X484" i="8"/>
  <c r="X485" i="8"/>
  <c r="X486" i="8"/>
  <c r="X487" i="8"/>
  <c r="X488" i="8"/>
  <c r="X489" i="8"/>
  <c r="X490" i="8"/>
  <c r="X491" i="8"/>
  <c r="X492" i="8"/>
  <c r="X493" i="8"/>
  <c r="X494" i="8"/>
  <c r="X495" i="8"/>
  <c r="X496" i="8"/>
  <c r="X497" i="8"/>
  <c r="X498" i="8"/>
  <c r="X499" i="8"/>
  <c r="X500" i="8"/>
  <c r="X501" i="8"/>
  <c r="X502" i="8"/>
  <c r="X3" i="8"/>
  <c r="X3" i="7"/>
  <c r="X3" i="4"/>
  <c r="X3" i="5"/>
  <c r="W417" i="8"/>
  <c r="W418" i="8"/>
  <c r="W419" i="8"/>
  <c r="W420" i="8"/>
  <c r="W421" i="8"/>
  <c r="W422" i="8"/>
  <c r="W423" i="8"/>
  <c r="W424" i="8"/>
  <c r="W425" i="8"/>
  <c r="W426" i="8"/>
  <c r="W427" i="8"/>
  <c r="W428" i="8"/>
  <c r="W429" i="8"/>
  <c r="W430" i="8"/>
  <c r="W431" i="8"/>
  <c r="W432" i="8"/>
  <c r="W433" i="8"/>
  <c r="W434" i="8"/>
  <c r="W435" i="8"/>
  <c r="W436" i="8"/>
  <c r="W437" i="8"/>
  <c r="W438" i="8"/>
  <c r="W439" i="8"/>
  <c r="W440" i="8"/>
  <c r="W441" i="8"/>
  <c r="W442" i="8"/>
  <c r="W443" i="8"/>
  <c r="W444" i="8"/>
  <c r="W445" i="8"/>
  <c r="W446" i="8"/>
  <c r="W447" i="8"/>
  <c r="W448" i="8"/>
  <c r="W449" i="8"/>
  <c r="W450" i="8"/>
  <c r="W451" i="8"/>
  <c r="W452" i="8"/>
  <c r="W453" i="8"/>
  <c r="W454" i="8"/>
  <c r="W455" i="8"/>
  <c r="W456" i="8"/>
  <c r="W457" i="8"/>
  <c r="W458" i="8"/>
  <c r="W459" i="8"/>
  <c r="W460" i="8"/>
  <c r="W461" i="8"/>
  <c r="W462" i="8"/>
  <c r="W463" i="8"/>
  <c r="W464" i="8"/>
  <c r="W465" i="8"/>
  <c r="W466" i="8"/>
  <c r="W467" i="8"/>
  <c r="W468" i="8"/>
  <c r="W469" i="8"/>
  <c r="W470" i="8"/>
  <c r="W471" i="8"/>
  <c r="W472" i="8"/>
  <c r="W473" i="8"/>
  <c r="W474" i="8"/>
  <c r="W475" i="8"/>
  <c r="W476" i="8"/>
  <c r="W477" i="8"/>
  <c r="W478" i="8"/>
  <c r="W479" i="8"/>
  <c r="W480" i="8"/>
  <c r="W481" i="8"/>
  <c r="W482" i="8"/>
  <c r="W483" i="8"/>
  <c r="W484" i="8"/>
  <c r="W485" i="8"/>
  <c r="W486" i="8"/>
  <c r="W487" i="8"/>
  <c r="W488" i="8"/>
  <c r="W489" i="8"/>
  <c r="W490" i="8"/>
  <c r="W491" i="8"/>
  <c r="W492" i="8"/>
  <c r="W493" i="8"/>
  <c r="W494" i="8"/>
  <c r="W495" i="8"/>
  <c r="W496" i="8"/>
  <c r="W497" i="8"/>
  <c r="W498" i="8"/>
  <c r="W499" i="8"/>
  <c r="W500" i="8"/>
  <c r="W501" i="8"/>
  <c r="W502" i="8"/>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416" i="10"/>
  <c r="W415" i="10"/>
  <c r="W414" i="10"/>
  <c r="W413" i="10"/>
  <c r="W412" i="10"/>
  <c r="W411" i="10"/>
  <c r="W410" i="10"/>
  <c r="W409" i="10"/>
  <c r="W408" i="10"/>
  <c r="W407" i="10"/>
  <c r="W406" i="10"/>
  <c r="W405" i="10"/>
  <c r="W404" i="10"/>
  <c r="W403" i="10"/>
  <c r="W402" i="10"/>
  <c r="W401" i="10"/>
  <c r="W400" i="10"/>
  <c r="W399" i="10"/>
  <c r="W398" i="10"/>
  <c r="W397" i="10"/>
  <c r="W396" i="10"/>
  <c r="W395" i="10"/>
  <c r="W394" i="10"/>
  <c r="W393" i="10"/>
  <c r="W392" i="10"/>
  <c r="W391" i="10"/>
  <c r="W390" i="10"/>
  <c r="W389" i="10"/>
  <c r="W388" i="10"/>
  <c r="W387" i="10"/>
  <c r="W386" i="10"/>
  <c r="W385" i="10"/>
  <c r="W384" i="10"/>
  <c r="W383" i="10"/>
  <c r="W382" i="10"/>
  <c r="W381" i="10"/>
  <c r="W380" i="10"/>
  <c r="W379" i="10"/>
  <c r="W378" i="10"/>
  <c r="W377" i="10"/>
  <c r="W376" i="10"/>
  <c r="W375" i="10"/>
  <c r="W374" i="10"/>
  <c r="W373" i="10"/>
  <c r="W372" i="10"/>
  <c r="W371" i="10"/>
  <c r="W370" i="10"/>
  <c r="W369" i="10"/>
  <c r="W368" i="10"/>
  <c r="W367" i="10"/>
  <c r="W366" i="10"/>
  <c r="W365" i="10"/>
  <c r="W364" i="10"/>
  <c r="W363" i="10"/>
  <c r="W362" i="10"/>
  <c r="W361" i="10"/>
  <c r="W360" i="10"/>
  <c r="W359" i="10"/>
  <c r="W358" i="10"/>
  <c r="W357" i="10"/>
  <c r="W356" i="10"/>
  <c r="W355" i="10"/>
  <c r="W354" i="10"/>
  <c r="W353" i="10"/>
  <c r="W352" i="10"/>
  <c r="W351" i="10"/>
  <c r="W350" i="10"/>
  <c r="W349" i="10"/>
  <c r="W348" i="10"/>
  <c r="W347" i="10"/>
  <c r="W346" i="10"/>
  <c r="W345" i="10"/>
  <c r="W344" i="10"/>
  <c r="W343" i="10"/>
  <c r="W342" i="10"/>
  <c r="W341" i="10"/>
  <c r="W340" i="10"/>
  <c r="W339" i="10"/>
  <c r="W338" i="10"/>
  <c r="W337" i="10"/>
  <c r="W336" i="10"/>
  <c r="W335" i="10"/>
  <c r="W334" i="10"/>
  <c r="W333" i="10"/>
  <c r="W332" i="10"/>
  <c r="W331" i="10"/>
  <c r="W330" i="10"/>
  <c r="W329" i="10"/>
  <c r="W328" i="10"/>
  <c r="W327" i="10"/>
  <c r="W326" i="10"/>
  <c r="W325" i="10"/>
  <c r="W324" i="10"/>
  <c r="W323" i="10"/>
  <c r="W322" i="10"/>
  <c r="W321" i="10"/>
  <c r="W320" i="10"/>
  <c r="W319" i="10"/>
  <c r="W318" i="10"/>
  <c r="W317" i="10"/>
  <c r="W316" i="10"/>
  <c r="W315" i="10"/>
  <c r="W314" i="10"/>
  <c r="W313" i="10"/>
  <c r="W312" i="10"/>
  <c r="W311" i="10"/>
  <c r="W310" i="10"/>
  <c r="W309" i="10"/>
  <c r="W308" i="10"/>
  <c r="W307" i="10"/>
  <c r="W306" i="10"/>
  <c r="W305" i="10"/>
  <c r="W304" i="10"/>
  <c r="W303" i="10"/>
  <c r="W302" i="10"/>
  <c r="W301" i="10"/>
  <c r="W300" i="10"/>
  <c r="W299" i="10"/>
  <c r="W298" i="10"/>
  <c r="W297" i="10"/>
  <c r="W296" i="10"/>
  <c r="W295" i="10"/>
  <c r="W294" i="10"/>
  <c r="W293" i="10"/>
  <c r="W292" i="10"/>
  <c r="W291" i="10"/>
  <c r="W290" i="10"/>
  <c r="W289" i="10"/>
  <c r="W288" i="10"/>
  <c r="W287" i="10"/>
  <c r="W286" i="10"/>
  <c r="W285" i="10"/>
  <c r="W284" i="10"/>
  <c r="W283" i="10"/>
  <c r="W282" i="10"/>
  <c r="W281" i="10"/>
  <c r="W280" i="10"/>
  <c r="W279" i="10"/>
  <c r="W278" i="10"/>
  <c r="W277" i="10"/>
  <c r="W276" i="10"/>
  <c r="W275" i="10"/>
  <c r="W274" i="10"/>
  <c r="W273" i="10"/>
  <c r="W272" i="10"/>
  <c r="W271" i="10"/>
  <c r="W270" i="10"/>
  <c r="W269" i="10"/>
  <c r="W268" i="10"/>
  <c r="W267" i="10"/>
  <c r="W266" i="10"/>
  <c r="W265" i="10"/>
  <c r="W264" i="10"/>
  <c r="W263" i="10"/>
  <c r="W262" i="10"/>
  <c r="W261" i="10"/>
  <c r="W260" i="10"/>
  <c r="W259" i="10"/>
  <c r="W258" i="10"/>
  <c r="W257" i="10"/>
  <c r="W256" i="10"/>
  <c r="W255" i="10"/>
  <c r="W254" i="10"/>
  <c r="W253" i="10"/>
  <c r="W252" i="10"/>
  <c r="W251" i="10"/>
  <c r="W250" i="10"/>
  <c r="W249" i="10"/>
  <c r="W248" i="10"/>
  <c r="W247" i="10"/>
  <c r="W246" i="10"/>
  <c r="W245" i="10"/>
  <c r="W244" i="10"/>
  <c r="W243" i="10"/>
  <c r="W242" i="10"/>
  <c r="W241" i="10"/>
  <c r="W240" i="10"/>
  <c r="W239" i="10"/>
  <c r="W238" i="10"/>
  <c r="W237" i="10"/>
  <c r="W236" i="10"/>
  <c r="W235" i="10"/>
  <c r="W234" i="10"/>
  <c r="W233" i="10"/>
  <c r="W232" i="10"/>
  <c r="W231" i="10"/>
  <c r="W230" i="10"/>
  <c r="W229" i="10"/>
  <c r="W228" i="10"/>
  <c r="W227" i="10"/>
  <c r="W226" i="10"/>
  <c r="W225" i="10"/>
  <c r="W224" i="10"/>
  <c r="W223" i="10"/>
  <c r="W222" i="10"/>
  <c r="W221" i="10"/>
  <c r="W220" i="10"/>
  <c r="W219" i="10"/>
  <c r="W218" i="10"/>
  <c r="W217" i="10"/>
  <c r="W216" i="10"/>
  <c r="W215" i="10"/>
  <c r="W214" i="10"/>
  <c r="W213" i="10"/>
  <c r="W212" i="10"/>
  <c r="W211" i="10"/>
  <c r="W210" i="10"/>
  <c r="W209" i="10"/>
  <c r="W208" i="10"/>
  <c r="W207" i="10"/>
  <c r="W206" i="10"/>
  <c r="W205" i="10"/>
  <c r="W204" i="10"/>
  <c r="W203" i="10"/>
  <c r="W202" i="10"/>
  <c r="W201" i="10"/>
  <c r="W200" i="10"/>
  <c r="W199" i="10"/>
  <c r="W198" i="10"/>
  <c r="W197" i="10"/>
  <c r="W196" i="10"/>
  <c r="W195" i="10"/>
  <c r="W194" i="10"/>
  <c r="W193" i="10"/>
  <c r="W192" i="10"/>
  <c r="W191" i="10"/>
  <c r="W190" i="10"/>
  <c r="W189" i="10"/>
  <c r="W188" i="10"/>
  <c r="W187" i="10"/>
  <c r="W186" i="10"/>
  <c r="W185" i="10"/>
  <c r="W184" i="10"/>
  <c r="W183" i="10"/>
  <c r="W182" i="10"/>
  <c r="W181" i="10"/>
  <c r="W180" i="10"/>
  <c r="W179" i="10"/>
  <c r="W178" i="10"/>
  <c r="W177" i="10"/>
  <c r="W176" i="10"/>
  <c r="W175" i="10"/>
  <c r="W174" i="10"/>
  <c r="W173" i="10"/>
  <c r="W172" i="10"/>
  <c r="W171" i="10"/>
  <c r="W170" i="10"/>
  <c r="W169" i="10"/>
  <c r="W168" i="10"/>
  <c r="W167" i="10"/>
  <c r="W166" i="10"/>
  <c r="W165" i="10"/>
  <c r="W164" i="10"/>
  <c r="W163" i="10"/>
  <c r="W162" i="10"/>
  <c r="W161" i="10"/>
  <c r="W160" i="10"/>
  <c r="W159" i="10"/>
  <c r="W158" i="10"/>
  <c r="W157"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W133" i="10"/>
  <c r="W132" i="10"/>
  <c r="W131" i="10"/>
  <c r="W130" i="10"/>
  <c r="W129" i="10"/>
  <c r="W128" i="10"/>
  <c r="W127" i="10"/>
  <c r="W126" i="10"/>
  <c r="W125" i="10"/>
  <c r="W124" i="10"/>
  <c r="W123" i="10"/>
  <c r="W122" i="10"/>
  <c r="W121" i="10"/>
  <c r="W120" i="10"/>
  <c r="W119" i="10"/>
  <c r="W118" i="10"/>
  <c r="W117" i="10"/>
  <c r="W116" i="10"/>
  <c r="W115" i="10"/>
  <c r="W114" i="10"/>
  <c r="W113" i="10"/>
  <c r="W112" i="10"/>
  <c r="W111" i="10"/>
  <c r="W110"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W4" i="10"/>
  <c r="W3" i="10"/>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W259" i="8"/>
  <c r="W258" i="8"/>
  <c r="W257" i="8"/>
  <c r="W256" i="8"/>
  <c r="W255" i="8"/>
  <c r="W254" i="8"/>
  <c r="W253" i="8"/>
  <c r="W252" i="8"/>
  <c r="W251" i="8"/>
  <c r="W250" i="8"/>
  <c r="W249" i="8"/>
  <c r="W248" i="8"/>
  <c r="W247" i="8"/>
  <c r="W246" i="8"/>
  <c r="W245" i="8"/>
  <c r="W244" i="8"/>
  <c r="W243" i="8"/>
  <c r="W242" i="8"/>
  <c r="W241" i="8"/>
  <c r="W240" i="8"/>
  <c r="W239" i="8"/>
  <c r="W238" i="8"/>
  <c r="W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8" i="8"/>
  <c r="W197" i="8"/>
  <c r="W196" i="8"/>
  <c r="W195" i="8"/>
  <c r="W194" i="8"/>
  <c r="W193" i="8"/>
  <c r="W192" i="8"/>
  <c r="W191" i="8"/>
  <c r="W190" i="8"/>
  <c r="W189" i="8"/>
  <c r="W188" i="8"/>
  <c r="W187" i="8"/>
  <c r="W186" i="8"/>
  <c r="W185" i="8"/>
  <c r="W184" i="8"/>
  <c r="W183" i="8"/>
  <c r="W182" i="8"/>
  <c r="W181" i="8"/>
  <c r="W180" i="8"/>
  <c r="W179" i="8"/>
  <c r="W178" i="8"/>
  <c r="W177" i="8"/>
  <c r="W176" i="8"/>
  <c r="W175" i="8"/>
  <c r="W174" i="8"/>
  <c r="W173" i="8"/>
  <c r="W172" i="8"/>
  <c r="W171" i="8"/>
  <c r="W170" i="8"/>
  <c r="W169" i="8"/>
  <c r="W168" i="8"/>
  <c r="W167" i="8"/>
  <c r="W166" i="8"/>
  <c r="W165" i="8"/>
  <c r="W164" i="8"/>
  <c r="W163" i="8"/>
  <c r="W162" i="8"/>
  <c r="W161" i="8"/>
  <c r="W160" i="8"/>
  <c r="W159" i="8"/>
  <c r="W158" i="8"/>
  <c r="W157" i="8"/>
  <c r="W156" i="8"/>
  <c r="W155" i="8"/>
  <c r="W154" i="8"/>
  <c r="W153" i="8"/>
  <c r="W152" i="8"/>
  <c r="W151" i="8"/>
  <c r="W150" i="8"/>
  <c r="W149" i="8"/>
  <c r="W148" i="8"/>
  <c r="W147" i="8"/>
  <c r="W146" i="8"/>
  <c r="W145" i="8"/>
  <c r="W144" i="8"/>
  <c r="W143" i="8"/>
  <c r="W142" i="8"/>
  <c r="W141" i="8"/>
  <c r="W140" i="8"/>
  <c r="W139" i="8"/>
  <c r="W138" i="8"/>
  <c r="W137" i="8"/>
  <c r="W136" i="8"/>
  <c r="W135" i="8"/>
  <c r="W134" i="8"/>
  <c r="W133" i="8"/>
  <c r="W132" i="8"/>
  <c r="W131" i="8"/>
  <c r="W130" i="8"/>
  <c r="W129" i="8"/>
  <c r="W128" i="8"/>
  <c r="W127" i="8"/>
  <c r="W126" i="8"/>
  <c r="W125" i="8"/>
  <c r="W124" i="8"/>
  <c r="W123" i="8"/>
  <c r="W122" i="8"/>
  <c r="W121" i="8"/>
  <c r="W120" i="8"/>
  <c r="W119" i="8"/>
  <c r="W118" i="8"/>
  <c r="W117" i="8"/>
  <c r="W116" i="8"/>
  <c r="W115" i="8"/>
  <c r="W114" i="8"/>
  <c r="W113" i="8"/>
  <c r="W112" i="8"/>
  <c r="W111" i="8"/>
  <c r="W110" i="8"/>
  <c r="W109" i="8"/>
  <c r="W108" i="8"/>
  <c r="W107" i="8"/>
  <c r="W106" i="8"/>
  <c r="W105" i="8"/>
  <c r="W104" i="8"/>
  <c r="W103" i="8"/>
  <c r="W102" i="8"/>
  <c r="W101" i="8"/>
  <c r="W100" i="8"/>
  <c r="W99" i="8"/>
  <c r="W98" i="8"/>
  <c r="W97" i="8"/>
  <c r="W96" i="8"/>
  <c r="W95" i="8"/>
  <c r="W94" i="8"/>
  <c r="W93" i="8"/>
  <c r="W92" i="8"/>
  <c r="W91" i="8"/>
  <c r="W90" i="8"/>
  <c r="W89" i="8"/>
  <c r="W88" i="8"/>
  <c r="W87" i="8"/>
  <c r="W86" i="8"/>
  <c r="W85" i="8"/>
  <c r="W84" i="8"/>
  <c r="W83" i="8"/>
  <c r="W82" i="8"/>
  <c r="W81" i="8"/>
  <c r="W80" i="8"/>
  <c r="W79" i="8"/>
  <c r="W78" i="8"/>
  <c r="W77" i="8"/>
  <c r="W76" i="8"/>
  <c r="W75" i="8"/>
  <c r="W74" i="8"/>
  <c r="W73" i="8"/>
  <c r="W72" i="8"/>
  <c r="W71" i="8"/>
  <c r="W70" i="8"/>
  <c r="W69" i="8"/>
  <c r="W68" i="8"/>
  <c r="W67" i="8"/>
  <c r="W66" i="8"/>
  <c r="W65" i="8"/>
  <c r="W64" i="8"/>
  <c r="W63" i="8"/>
  <c r="W62" i="8"/>
  <c r="W61" i="8"/>
  <c r="W60" i="8"/>
  <c r="W59" i="8"/>
  <c r="W58" i="8"/>
  <c r="W57" i="8"/>
  <c r="W56" i="8"/>
  <c r="W55" i="8"/>
  <c r="W54" i="8"/>
  <c r="W53" i="8"/>
  <c r="W52" i="8"/>
  <c r="W51" i="8"/>
  <c r="W50" i="8"/>
  <c r="W49" i="8"/>
  <c r="W48" i="8"/>
  <c r="W47" i="8"/>
  <c r="W46" i="8"/>
  <c r="W45" i="8"/>
  <c r="W44" i="8"/>
  <c r="W43" i="8"/>
  <c r="W42" i="8"/>
  <c r="W41" i="8"/>
  <c r="W40" i="8"/>
  <c r="W39" i="8"/>
  <c r="W38" i="8"/>
  <c r="W37" i="8"/>
  <c r="W36" i="8"/>
  <c r="W35" i="8"/>
  <c r="W34" i="8"/>
  <c r="W33" i="8"/>
  <c r="W32" i="8"/>
  <c r="W31" i="8"/>
  <c r="W30" i="8"/>
  <c r="W29" i="8"/>
  <c r="W28" i="8"/>
  <c r="W27" i="8"/>
  <c r="W26" i="8"/>
  <c r="W25" i="8"/>
  <c r="W24" i="8"/>
  <c r="W23" i="8"/>
  <c r="W22" i="8"/>
  <c r="W21" i="8"/>
  <c r="W20" i="8"/>
  <c r="W19" i="8"/>
  <c r="W18" i="8"/>
  <c r="W17" i="8"/>
  <c r="W16" i="8"/>
  <c r="W15" i="8"/>
  <c r="W14" i="8"/>
  <c r="W13" i="8"/>
  <c r="W12" i="8"/>
  <c r="W11" i="8"/>
  <c r="W10" i="8"/>
  <c r="W9" i="8"/>
  <c r="W8" i="8"/>
  <c r="W7" i="8"/>
  <c r="W6" i="8"/>
  <c r="W5" i="8"/>
  <c r="W4" i="8"/>
  <c r="W3" i="8"/>
  <c r="W416" i="7"/>
  <c r="W415" i="7"/>
  <c r="W414" i="7"/>
  <c r="W413" i="7"/>
  <c r="W412" i="7"/>
  <c r="W411" i="7"/>
  <c r="W410" i="7"/>
  <c r="W409" i="7"/>
  <c r="W408" i="7"/>
  <c r="W407" i="7"/>
  <c r="W406" i="7"/>
  <c r="W405" i="7"/>
  <c r="W404" i="7"/>
  <c r="W403" i="7"/>
  <c r="W402" i="7"/>
  <c r="W401" i="7"/>
  <c r="W400" i="7"/>
  <c r="W399" i="7"/>
  <c r="W398" i="7"/>
  <c r="W397" i="7"/>
  <c r="W396" i="7"/>
  <c r="W395" i="7"/>
  <c r="W394" i="7"/>
  <c r="W393" i="7"/>
  <c r="W392" i="7"/>
  <c r="W391" i="7"/>
  <c r="W390" i="7"/>
  <c r="W389" i="7"/>
  <c r="W388" i="7"/>
  <c r="W387" i="7"/>
  <c r="W386" i="7"/>
  <c r="W385" i="7"/>
  <c r="W384" i="7"/>
  <c r="W383" i="7"/>
  <c r="W382" i="7"/>
  <c r="W381" i="7"/>
  <c r="W380" i="7"/>
  <c r="W379" i="7"/>
  <c r="W378" i="7"/>
  <c r="W377" i="7"/>
  <c r="W376" i="7"/>
  <c r="W375" i="7"/>
  <c r="W374" i="7"/>
  <c r="W373" i="7"/>
  <c r="W372" i="7"/>
  <c r="W371" i="7"/>
  <c r="W370" i="7"/>
  <c r="W369" i="7"/>
  <c r="W368" i="7"/>
  <c r="W367" i="7"/>
  <c r="W366" i="7"/>
  <c r="W365" i="7"/>
  <c r="W364" i="7"/>
  <c r="W363" i="7"/>
  <c r="W362" i="7"/>
  <c r="W361" i="7"/>
  <c r="W360" i="7"/>
  <c r="W359" i="7"/>
  <c r="W358" i="7"/>
  <c r="W357" i="7"/>
  <c r="W356" i="7"/>
  <c r="W355" i="7"/>
  <c r="W354" i="7"/>
  <c r="W353" i="7"/>
  <c r="W352" i="7"/>
  <c r="W351" i="7"/>
  <c r="W350" i="7"/>
  <c r="W349" i="7"/>
  <c r="W348" i="7"/>
  <c r="W347" i="7"/>
  <c r="W346" i="7"/>
  <c r="W345" i="7"/>
  <c r="W344" i="7"/>
  <c r="W343" i="7"/>
  <c r="W342" i="7"/>
  <c r="W341" i="7"/>
  <c r="W340" i="7"/>
  <c r="W339" i="7"/>
  <c r="W338" i="7"/>
  <c r="W337" i="7"/>
  <c r="W336" i="7"/>
  <c r="W335" i="7"/>
  <c r="W334" i="7"/>
  <c r="W333" i="7"/>
  <c r="W332" i="7"/>
  <c r="W331" i="7"/>
  <c r="W330" i="7"/>
  <c r="W329" i="7"/>
  <c r="W328" i="7"/>
  <c r="W327" i="7"/>
  <c r="W326" i="7"/>
  <c r="W325" i="7"/>
  <c r="W324" i="7"/>
  <c r="W323" i="7"/>
  <c r="W322" i="7"/>
  <c r="W321" i="7"/>
  <c r="W320" i="7"/>
  <c r="W319" i="7"/>
  <c r="W318" i="7"/>
  <c r="W317" i="7"/>
  <c r="W316" i="7"/>
  <c r="W315" i="7"/>
  <c r="W314" i="7"/>
  <c r="W313" i="7"/>
  <c r="W312" i="7"/>
  <c r="W311" i="7"/>
  <c r="W310" i="7"/>
  <c r="W309" i="7"/>
  <c r="W308" i="7"/>
  <c r="W307" i="7"/>
  <c r="W306" i="7"/>
  <c r="W305" i="7"/>
  <c r="W304" i="7"/>
  <c r="W303" i="7"/>
  <c r="W302" i="7"/>
  <c r="W301" i="7"/>
  <c r="W300" i="7"/>
  <c r="W299" i="7"/>
  <c r="W298" i="7"/>
  <c r="W297" i="7"/>
  <c r="W296" i="7"/>
  <c r="W295" i="7"/>
  <c r="W294" i="7"/>
  <c r="W293" i="7"/>
  <c r="W292" i="7"/>
  <c r="W291" i="7"/>
  <c r="W290" i="7"/>
  <c r="W289" i="7"/>
  <c r="W288" i="7"/>
  <c r="W287" i="7"/>
  <c r="W286" i="7"/>
  <c r="W285" i="7"/>
  <c r="W284" i="7"/>
  <c r="W283" i="7"/>
  <c r="W282" i="7"/>
  <c r="W281" i="7"/>
  <c r="W280" i="7"/>
  <c r="W279" i="7"/>
  <c r="W278" i="7"/>
  <c r="W277" i="7"/>
  <c r="W276" i="7"/>
  <c r="W275" i="7"/>
  <c r="W274" i="7"/>
  <c r="W273" i="7"/>
  <c r="W272" i="7"/>
  <c r="W271" i="7"/>
  <c r="W270" i="7"/>
  <c r="W269" i="7"/>
  <c r="W268" i="7"/>
  <c r="W267" i="7"/>
  <c r="W266" i="7"/>
  <c r="W265" i="7"/>
  <c r="W264" i="7"/>
  <c r="W263" i="7"/>
  <c r="W262" i="7"/>
  <c r="W261" i="7"/>
  <c r="W260" i="7"/>
  <c r="W259" i="7"/>
  <c r="W258" i="7"/>
  <c r="W257" i="7"/>
  <c r="W256" i="7"/>
  <c r="W255" i="7"/>
  <c r="W254" i="7"/>
  <c r="W253" i="7"/>
  <c r="W252" i="7"/>
  <c r="W251" i="7"/>
  <c r="W250" i="7"/>
  <c r="W249" i="7"/>
  <c r="W248" i="7"/>
  <c r="W247" i="7"/>
  <c r="W246" i="7"/>
  <c r="W245" i="7"/>
  <c r="W244" i="7"/>
  <c r="W243" i="7"/>
  <c r="W242" i="7"/>
  <c r="W241" i="7"/>
  <c r="W240" i="7"/>
  <c r="W239" i="7"/>
  <c r="W238" i="7"/>
  <c r="W237" i="7"/>
  <c r="W236" i="7"/>
  <c r="W235" i="7"/>
  <c r="W234" i="7"/>
  <c r="W233" i="7"/>
  <c r="W232" i="7"/>
  <c r="W231" i="7"/>
  <c r="W230" i="7"/>
  <c r="W229" i="7"/>
  <c r="W228" i="7"/>
  <c r="W227" i="7"/>
  <c r="W226" i="7"/>
  <c r="W225" i="7"/>
  <c r="W224" i="7"/>
  <c r="W223" i="7"/>
  <c r="W222" i="7"/>
  <c r="W221" i="7"/>
  <c r="W220" i="7"/>
  <c r="W219" i="7"/>
  <c r="W218" i="7"/>
  <c r="W217" i="7"/>
  <c r="W216" i="7"/>
  <c r="W215" i="7"/>
  <c r="W214" i="7"/>
  <c r="W213" i="7"/>
  <c r="W212" i="7"/>
  <c r="W211" i="7"/>
  <c r="W210" i="7"/>
  <c r="W209" i="7"/>
  <c r="W208" i="7"/>
  <c r="W207" i="7"/>
  <c r="W206" i="7"/>
  <c r="W205" i="7"/>
  <c r="W204" i="7"/>
  <c r="W203" i="7"/>
  <c r="W202" i="7"/>
  <c r="W201" i="7"/>
  <c r="W200" i="7"/>
  <c r="W199" i="7"/>
  <c r="W198" i="7"/>
  <c r="W197" i="7"/>
  <c r="W196" i="7"/>
  <c r="W195" i="7"/>
  <c r="W194" i="7"/>
  <c r="W193" i="7"/>
  <c r="W192" i="7"/>
  <c r="W191" i="7"/>
  <c r="W190" i="7"/>
  <c r="W189" i="7"/>
  <c r="W188" i="7"/>
  <c r="W187" i="7"/>
  <c r="W186" i="7"/>
  <c r="W185" i="7"/>
  <c r="W184" i="7"/>
  <c r="W183" i="7"/>
  <c r="W182" i="7"/>
  <c r="W181" i="7"/>
  <c r="W180" i="7"/>
  <c r="W179" i="7"/>
  <c r="W178" i="7"/>
  <c r="W177" i="7"/>
  <c r="W176" i="7"/>
  <c r="W175" i="7"/>
  <c r="W174" i="7"/>
  <c r="W173" i="7"/>
  <c r="W172" i="7"/>
  <c r="W171" i="7"/>
  <c r="W170" i="7"/>
  <c r="W169" i="7"/>
  <c r="W168" i="7"/>
  <c r="W167" i="7"/>
  <c r="W166" i="7"/>
  <c r="W165" i="7"/>
  <c r="W164" i="7"/>
  <c r="W163" i="7"/>
  <c r="W162" i="7"/>
  <c r="W161" i="7"/>
  <c r="W160" i="7"/>
  <c r="W159" i="7"/>
  <c r="W158" i="7"/>
  <c r="W157" i="7"/>
  <c r="W156" i="7"/>
  <c r="W155" i="7"/>
  <c r="W154" i="7"/>
  <c r="W153" i="7"/>
  <c r="W152" i="7"/>
  <c r="W151" i="7"/>
  <c r="W150" i="7"/>
  <c r="W149" i="7"/>
  <c r="W148" i="7"/>
  <c r="W147" i="7"/>
  <c r="W146" i="7"/>
  <c r="W145" i="7"/>
  <c r="W144" i="7"/>
  <c r="W143" i="7"/>
  <c r="W142" i="7"/>
  <c r="W141" i="7"/>
  <c r="W140" i="7"/>
  <c r="W139" i="7"/>
  <c r="W138" i="7"/>
  <c r="W137" i="7"/>
  <c r="W136" i="7"/>
  <c r="W135" i="7"/>
  <c r="W134" i="7"/>
  <c r="W133" i="7"/>
  <c r="W132" i="7"/>
  <c r="W131" i="7"/>
  <c r="W130" i="7"/>
  <c r="W129" i="7"/>
  <c r="W128" i="7"/>
  <c r="W127" i="7"/>
  <c r="W126" i="7"/>
  <c r="W125" i="7"/>
  <c r="W124" i="7"/>
  <c r="W123" i="7"/>
  <c r="W122" i="7"/>
  <c r="W121" i="7"/>
  <c r="W120" i="7"/>
  <c r="W119" i="7"/>
  <c r="W118" i="7"/>
  <c r="W117" i="7"/>
  <c r="W116" i="7"/>
  <c r="W115" i="7"/>
  <c r="W114" i="7"/>
  <c r="W113" i="7"/>
  <c r="W112" i="7"/>
  <c r="W111" i="7"/>
  <c r="W110" i="7"/>
  <c r="W109" i="7"/>
  <c r="W108" i="7"/>
  <c r="W107" i="7"/>
  <c r="W106" i="7"/>
  <c r="W105" i="7"/>
  <c r="W104" i="7"/>
  <c r="W103" i="7"/>
  <c r="W102" i="7"/>
  <c r="W101" i="7"/>
  <c r="W100" i="7"/>
  <c r="W99" i="7"/>
  <c r="W98" i="7"/>
  <c r="W97" i="7"/>
  <c r="W96" i="7"/>
  <c r="W95" i="7"/>
  <c r="W94" i="7"/>
  <c r="W93" i="7"/>
  <c r="W92" i="7"/>
  <c r="W91" i="7"/>
  <c r="W90" i="7"/>
  <c r="W89" i="7"/>
  <c r="W88" i="7"/>
  <c r="W87" i="7"/>
  <c r="W86" i="7"/>
  <c r="W85" i="7"/>
  <c r="W84" i="7"/>
  <c r="W83" i="7"/>
  <c r="W82" i="7"/>
  <c r="W81" i="7"/>
  <c r="W80" i="7"/>
  <c r="W79" i="7"/>
  <c r="W78" i="7"/>
  <c r="W77" i="7"/>
  <c r="W76" i="7"/>
  <c r="W75" i="7"/>
  <c r="W74" i="7"/>
  <c r="W73" i="7"/>
  <c r="W72" i="7"/>
  <c r="W71" i="7"/>
  <c r="W70" i="7"/>
  <c r="W69" i="7"/>
  <c r="W68" i="7"/>
  <c r="W67" i="7"/>
  <c r="W66" i="7"/>
  <c r="W65" i="7"/>
  <c r="W64" i="7"/>
  <c r="W63" i="7"/>
  <c r="W62" i="7"/>
  <c r="W61" i="7"/>
  <c r="W60" i="7"/>
  <c r="W59" i="7"/>
  <c r="W58" i="7"/>
  <c r="W57" i="7"/>
  <c r="W56" i="7"/>
  <c r="W55" i="7"/>
  <c r="W54" i="7"/>
  <c r="W53" i="7"/>
  <c r="W52" i="7"/>
  <c r="W51" i="7"/>
  <c r="W50" i="7"/>
  <c r="W49" i="7"/>
  <c r="W48" i="7"/>
  <c r="W47" i="7"/>
  <c r="W46" i="7"/>
  <c r="W45" i="7"/>
  <c r="W44" i="7"/>
  <c r="W43" i="7"/>
  <c r="W42" i="7"/>
  <c r="W41" i="7"/>
  <c r="W40" i="7"/>
  <c r="W39" i="7"/>
  <c r="W38" i="7"/>
  <c r="W37" i="7"/>
  <c r="W36" i="7"/>
  <c r="W35" i="7"/>
  <c r="W34" i="7"/>
  <c r="W33" i="7"/>
  <c r="W32" i="7"/>
  <c r="W31" i="7"/>
  <c r="W30" i="7"/>
  <c r="W29" i="7"/>
  <c r="W28" i="7"/>
  <c r="W27" i="7"/>
  <c r="W26" i="7"/>
  <c r="W25" i="7"/>
  <c r="W24" i="7"/>
  <c r="W23" i="7"/>
  <c r="W22" i="7"/>
  <c r="W21" i="7"/>
  <c r="W20" i="7"/>
  <c r="W19" i="7"/>
  <c r="W18" i="7"/>
  <c r="W17" i="7"/>
  <c r="W16" i="7"/>
  <c r="W15" i="7"/>
  <c r="W14" i="7"/>
  <c r="W13" i="7"/>
  <c r="W12" i="7"/>
  <c r="W11" i="7"/>
  <c r="W10" i="7"/>
  <c r="W9" i="7"/>
  <c r="W8" i="7"/>
  <c r="W7" i="7"/>
  <c r="W6" i="7"/>
  <c r="W5" i="7"/>
  <c r="W4" i="7"/>
  <c r="W3" i="7"/>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6" i="4"/>
  <c r="W235" i="4"/>
  <c r="W234" i="4"/>
  <c r="W233" i="4"/>
  <c r="W232" i="4"/>
  <c r="W231" i="4"/>
  <c r="W230" i="4"/>
  <c r="W229" i="4"/>
  <c r="W228" i="4"/>
  <c r="W227" i="4"/>
  <c r="W226" i="4"/>
  <c r="W225" i="4"/>
  <c r="W224" i="4"/>
  <c r="W223" i="4"/>
  <c r="W222" i="4"/>
  <c r="W221" i="4"/>
  <c r="W220" i="4"/>
  <c r="W219" i="4"/>
  <c r="W218" i="4"/>
  <c r="W217" i="4"/>
  <c r="W216" i="4"/>
  <c r="W215"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W8" i="4"/>
  <c r="W7" i="4"/>
  <c r="W6" i="4"/>
  <c r="W5" i="4"/>
  <c r="W4" i="4"/>
  <c r="W3" i="4"/>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W4" i="5"/>
  <c r="W3" i="5"/>
  <c r="W4" i="9"/>
  <c r="W5" i="9"/>
  <c r="W6" i="9"/>
  <c r="W7" i="9"/>
  <c r="W8" i="9"/>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W502" i="9"/>
  <c r="W503" i="9"/>
  <c r="W504" i="9"/>
  <c r="W505" i="9"/>
  <c r="W506" i="9"/>
  <c r="W507" i="9"/>
  <c r="W508" i="9"/>
  <c r="W509" i="9"/>
  <c r="W510" i="9"/>
  <c r="W511" i="9"/>
  <c r="W512" i="9"/>
  <c r="W513" i="9"/>
  <c r="W514" i="9"/>
  <c r="W515" i="9"/>
  <c r="W516" i="9"/>
  <c r="W3" i="9"/>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502" i="6"/>
  <c r="W503" i="6"/>
  <c r="W504" i="6"/>
  <c r="W505" i="6"/>
  <c r="W506" i="6"/>
  <c r="W507" i="6"/>
  <c r="W508" i="6"/>
  <c r="W509" i="6"/>
  <c r="W510" i="6"/>
  <c r="W511" i="6"/>
  <c r="W512" i="6"/>
  <c r="W513" i="6"/>
  <c r="W514" i="6"/>
  <c r="W515" i="6"/>
  <c r="W516" i="6"/>
  <c r="W517" i="6"/>
  <c r="W518" i="6"/>
  <c r="W519" i="6"/>
  <c r="W520" i="6"/>
  <c r="W3" i="6"/>
  <c r="W3" i="3"/>
  <c r="W4" i="3"/>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X416" i="3"/>
  <c r="X415" i="3"/>
  <c r="X414" i="3"/>
  <c r="X413" i="3"/>
  <c r="X412" i="3"/>
  <c r="X411" i="3"/>
  <c r="X410" i="3"/>
  <c r="X409" i="3"/>
  <c r="X408" i="3"/>
  <c r="X407" i="3"/>
  <c r="X406" i="3"/>
  <c r="X405" i="3"/>
  <c r="X404" i="3"/>
  <c r="X403" i="3"/>
  <c r="X402" i="3"/>
  <c r="X401" i="3"/>
  <c r="X400" i="3"/>
  <c r="X399" i="3"/>
  <c r="X398" i="3"/>
  <c r="X397" i="3"/>
  <c r="X396" i="3"/>
  <c r="X395" i="3"/>
  <c r="X394" i="3"/>
  <c r="X393" i="3"/>
  <c r="X392" i="3"/>
  <c r="X391" i="3"/>
  <c r="X390" i="3"/>
  <c r="X389" i="3"/>
  <c r="X388" i="3"/>
  <c r="X387" i="3"/>
  <c r="X386" i="3"/>
  <c r="X385" i="3"/>
  <c r="X384" i="3"/>
  <c r="X383" i="3"/>
  <c r="X382" i="3"/>
  <c r="X381" i="3"/>
  <c r="X380" i="3"/>
  <c r="X379" i="3"/>
  <c r="X378" i="3"/>
  <c r="X377" i="3"/>
  <c r="X376" i="3"/>
  <c r="X375" i="3"/>
  <c r="X374" i="3"/>
  <c r="X373" i="3"/>
  <c r="X372" i="3"/>
  <c r="X371" i="3"/>
  <c r="X370" i="3"/>
  <c r="X369" i="3"/>
  <c r="X368" i="3"/>
  <c r="X367" i="3"/>
  <c r="X366" i="3"/>
  <c r="X365" i="3"/>
  <c r="X364" i="3"/>
  <c r="X363" i="3"/>
  <c r="X362" i="3"/>
  <c r="X361" i="3"/>
  <c r="X360" i="3"/>
  <c r="X359" i="3"/>
  <c r="X358" i="3"/>
  <c r="X357" i="3"/>
  <c r="X356" i="3"/>
  <c r="X355" i="3"/>
  <c r="X354" i="3"/>
  <c r="X353" i="3"/>
  <c r="X352" i="3"/>
  <c r="X351" i="3"/>
  <c r="X350" i="3"/>
  <c r="X349" i="3"/>
  <c r="X348" i="3"/>
  <c r="X347" i="3"/>
  <c r="X346" i="3"/>
  <c r="X345" i="3"/>
  <c r="X344" i="3"/>
  <c r="X343" i="3"/>
  <c r="X342" i="3"/>
  <c r="X341" i="3"/>
  <c r="X340" i="3"/>
  <c r="X339" i="3"/>
  <c r="X338" i="3"/>
  <c r="X337" i="3"/>
  <c r="X336" i="3"/>
  <c r="X335" i="3"/>
  <c r="X334" i="3"/>
  <c r="X333" i="3"/>
  <c r="X332" i="3"/>
  <c r="X331" i="3"/>
  <c r="X330" i="3"/>
  <c r="X329" i="3"/>
  <c r="X328" i="3"/>
  <c r="X327" i="3"/>
  <c r="X326" i="3"/>
  <c r="X325" i="3"/>
  <c r="X324" i="3"/>
  <c r="X323" i="3"/>
  <c r="X322" i="3"/>
  <c r="X321" i="3"/>
  <c r="X320" i="3"/>
  <c r="X319" i="3"/>
  <c r="X318" i="3"/>
  <c r="X317" i="3"/>
  <c r="X316" i="3"/>
  <c r="X315" i="3"/>
  <c r="X314" i="3"/>
  <c r="X313" i="3"/>
  <c r="X312" i="3"/>
  <c r="X311" i="3"/>
  <c r="X310" i="3"/>
  <c r="X309" i="3"/>
  <c r="X308" i="3"/>
  <c r="X307" i="3"/>
  <c r="X306" i="3"/>
  <c r="X305" i="3"/>
  <c r="X304" i="3"/>
  <c r="X303" i="3"/>
  <c r="X302" i="3"/>
  <c r="X301" i="3"/>
  <c r="X300" i="3"/>
  <c r="X299" i="3"/>
  <c r="X298" i="3"/>
  <c r="X297" i="3"/>
  <c r="X296" i="3"/>
  <c r="X295" i="3"/>
  <c r="X294" i="3"/>
  <c r="X293" i="3"/>
  <c r="X292" i="3"/>
  <c r="X291" i="3"/>
  <c r="X290" i="3"/>
  <c r="X289" i="3"/>
  <c r="X288" i="3"/>
  <c r="X287" i="3"/>
  <c r="X286" i="3"/>
  <c r="X285" i="3"/>
  <c r="X284" i="3"/>
  <c r="X283" i="3"/>
  <c r="X282" i="3"/>
  <c r="X281" i="3"/>
  <c r="X280" i="3"/>
  <c r="X279" i="3"/>
  <c r="X278" i="3"/>
  <c r="X277" i="3"/>
  <c r="X276" i="3"/>
  <c r="X275" i="3"/>
  <c r="X274" i="3"/>
  <c r="X273" i="3"/>
  <c r="X272" i="3"/>
  <c r="X271" i="3"/>
  <c r="X270" i="3"/>
  <c r="X269" i="3"/>
  <c r="X268" i="3"/>
  <c r="X267" i="3"/>
  <c r="X266" i="3"/>
  <c r="X265" i="3"/>
  <c r="X264" i="3"/>
  <c r="X263" i="3"/>
  <c r="X262" i="3"/>
  <c r="X261" i="3"/>
  <c r="X260" i="3"/>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X6" i="3"/>
  <c r="X5" i="3"/>
  <c r="X4" i="3"/>
  <c r="X3" i="3"/>
  <c r="X516" i="9"/>
  <c r="X515" i="9"/>
  <c r="X514" i="9"/>
  <c r="X513" i="9"/>
  <c r="X512" i="9"/>
  <c r="X511" i="9"/>
  <c r="X510" i="9"/>
  <c r="X509" i="9"/>
  <c r="X508" i="9"/>
  <c r="X507" i="9"/>
  <c r="X506" i="9"/>
  <c r="X505" i="9"/>
  <c r="X504" i="9"/>
  <c r="X503" i="9"/>
  <c r="X502" i="9"/>
  <c r="X501" i="9"/>
  <c r="X500" i="9"/>
  <c r="X499" i="9"/>
  <c r="X498" i="9"/>
  <c r="X497" i="9"/>
  <c r="X496" i="9"/>
  <c r="X495" i="9"/>
  <c r="X494" i="9"/>
  <c r="X493" i="9"/>
  <c r="X492" i="9"/>
  <c r="X491" i="9"/>
  <c r="X490" i="9"/>
  <c r="X489" i="9"/>
  <c r="X488" i="9"/>
  <c r="X487" i="9"/>
  <c r="X486" i="9"/>
  <c r="X485" i="9"/>
  <c r="X484" i="9"/>
  <c r="X483" i="9"/>
  <c r="X482" i="9"/>
  <c r="X481" i="9"/>
  <c r="X480" i="9"/>
  <c r="X479" i="9"/>
  <c r="X478" i="9"/>
  <c r="X477" i="9"/>
  <c r="X476" i="9"/>
  <c r="X475" i="9"/>
  <c r="X474" i="9"/>
  <c r="X473" i="9"/>
  <c r="X472" i="9"/>
  <c r="X471" i="9"/>
  <c r="X470" i="9"/>
  <c r="X469" i="9"/>
  <c r="X468" i="9"/>
  <c r="X467" i="9"/>
  <c r="X466" i="9"/>
  <c r="X465" i="9"/>
  <c r="X464" i="9"/>
  <c r="X463" i="9"/>
  <c r="X462" i="9"/>
  <c r="X461" i="9"/>
  <c r="X460" i="9"/>
  <c r="X459" i="9"/>
  <c r="X458" i="9"/>
  <c r="X457" i="9"/>
  <c r="X456" i="9"/>
  <c r="X455" i="9"/>
  <c r="X454" i="9"/>
  <c r="X453" i="9"/>
  <c r="X452" i="9"/>
  <c r="X451" i="9"/>
  <c r="X450" i="9"/>
  <c r="X449" i="9"/>
  <c r="X448" i="9"/>
  <c r="X447" i="9"/>
  <c r="X446" i="9"/>
  <c r="X445" i="9"/>
  <c r="X444" i="9"/>
  <c r="X443" i="9"/>
  <c r="X442" i="9"/>
  <c r="X441" i="9"/>
  <c r="X440" i="9"/>
  <c r="X439" i="9"/>
  <c r="X438" i="9"/>
  <c r="X437" i="9"/>
  <c r="X436" i="9"/>
  <c r="X435" i="9"/>
  <c r="X434" i="9"/>
  <c r="X433" i="9"/>
  <c r="X432" i="9"/>
  <c r="X431" i="9"/>
  <c r="X430" i="9"/>
  <c r="X429" i="9"/>
  <c r="X428" i="9"/>
  <c r="X427" i="9"/>
  <c r="X426" i="9"/>
  <c r="X425" i="9"/>
  <c r="X424" i="9"/>
  <c r="X423" i="9"/>
  <c r="X422" i="9"/>
  <c r="X421" i="9"/>
  <c r="X420" i="9"/>
  <c r="X419" i="9"/>
  <c r="X418" i="9"/>
  <c r="X417" i="9"/>
  <c r="X416" i="9"/>
  <c r="X415" i="9"/>
  <c r="X414" i="9"/>
  <c r="X413" i="9"/>
  <c r="X412" i="9"/>
  <c r="X411" i="9"/>
  <c r="X410" i="9"/>
  <c r="X409" i="9"/>
  <c r="X408" i="9"/>
  <c r="X407" i="9"/>
  <c r="X406" i="9"/>
  <c r="X405" i="9"/>
  <c r="X404" i="9"/>
  <c r="X403" i="9"/>
  <c r="X402" i="9"/>
  <c r="X401" i="9"/>
  <c r="X400" i="9"/>
  <c r="X399" i="9"/>
  <c r="X398" i="9"/>
  <c r="X397" i="9"/>
  <c r="X396" i="9"/>
  <c r="X395" i="9"/>
  <c r="X394" i="9"/>
  <c r="X393" i="9"/>
  <c r="X392" i="9"/>
  <c r="X391" i="9"/>
  <c r="X390" i="9"/>
  <c r="X389" i="9"/>
  <c r="X388" i="9"/>
  <c r="X387" i="9"/>
  <c r="X386" i="9"/>
  <c r="X385" i="9"/>
  <c r="X384" i="9"/>
  <c r="X383" i="9"/>
  <c r="X382" i="9"/>
  <c r="X381" i="9"/>
  <c r="X380" i="9"/>
  <c r="X379" i="9"/>
  <c r="X378" i="9"/>
  <c r="X377" i="9"/>
  <c r="X376" i="9"/>
  <c r="X375" i="9"/>
  <c r="X374" i="9"/>
  <c r="X373" i="9"/>
  <c r="X372" i="9"/>
  <c r="X371" i="9"/>
  <c r="X370" i="9"/>
  <c r="X369" i="9"/>
  <c r="X368" i="9"/>
  <c r="X367" i="9"/>
  <c r="X366" i="9"/>
  <c r="X365" i="9"/>
  <c r="X364" i="9"/>
  <c r="X363" i="9"/>
  <c r="X362" i="9"/>
  <c r="X361" i="9"/>
  <c r="X360" i="9"/>
  <c r="X359" i="9"/>
  <c r="X358" i="9"/>
  <c r="X357" i="9"/>
  <c r="X356" i="9"/>
  <c r="X355" i="9"/>
  <c r="X354" i="9"/>
  <c r="X353" i="9"/>
  <c r="X352" i="9"/>
  <c r="X351" i="9"/>
  <c r="X350" i="9"/>
  <c r="X349" i="9"/>
  <c r="X348" i="9"/>
  <c r="X347" i="9"/>
  <c r="X346" i="9"/>
  <c r="X345" i="9"/>
  <c r="X344" i="9"/>
  <c r="X343" i="9"/>
  <c r="X342" i="9"/>
  <c r="X341" i="9"/>
  <c r="X340" i="9"/>
  <c r="X339" i="9"/>
  <c r="X338" i="9"/>
  <c r="X337" i="9"/>
  <c r="X336" i="9"/>
  <c r="X335" i="9"/>
  <c r="X334" i="9"/>
  <c r="X333" i="9"/>
  <c r="X332" i="9"/>
  <c r="X331" i="9"/>
  <c r="X330" i="9"/>
  <c r="X329" i="9"/>
  <c r="X328" i="9"/>
  <c r="X327" i="9"/>
  <c r="X326" i="9"/>
  <c r="X325" i="9"/>
  <c r="X324" i="9"/>
  <c r="X323" i="9"/>
  <c r="X322" i="9"/>
  <c r="X321" i="9"/>
  <c r="X320" i="9"/>
  <c r="X319" i="9"/>
  <c r="X318" i="9"/>
  <c r="X317" i="9"/>
  <c r="X316" i="9"/>
  <c r="X315" i="9"/>
  <c r="X314" i="9"/>
  <c r="X313" i="9"/>
  <c r="X312" i="9"/>
  <c r="X311" i="9"/>
  <c r="X310" i="9"/>
  <c r="X309" i="9"/>
  <c r="X308" i="9"/>
  <c r="X307" i="9"/>
  <c r="X306" i="9"/>
  <c r="X305" i="9"/>
  <c r="X304" i="9"/>
  <c r="X303" i="9"/>
  <c r="X302" i="9"/>
  <c r="X301" i="9"/>
  <c r="X300" i="9"/>
  <c r="X299" i="9"/>
  <c r="X298" i="9"/>
  <c r="X297" i="9"/>
  <c r="X296" i="9"/>
  <c r="X295" i="9"/>
  <c r="X294" i="9"/>
  <c r="X293" i="9"/>
  <c r="X292" i="9"/>
  <c r="X291" i="9"/>
  <c r="X290" i="9"/>
  <c r="X289" i="9"/>
  <c r="X288" i="9"/>
  <c r="X287" i="9"/>
  <c r="X286" i="9"/>
  <c r="X285" i="9"/>
  <c r="X284" i="9"/>
  <c r="X283" i="9"/>
  <c r="X282" i="9"/>
  <c r="X281" i="9"/>
  <c r="X280" i="9"/>
  <c r="X279" i="9"/>
  <c r="X278" i="9"/>
  <c r="X277" i="9"/>
  <c r="X276" i="9"/>
  <c r="X275" i="9"/>
  <c r="X274" i="9"/>
  <c r="X273" i="9"/>
  <c r="X272" i="9"/>
  <c r="X271" i="9"/>
  <c r="X270" i="9"/>
  <c r="X269" i="9"/>
  <c r="X268" i="9"/>
  <c r="X267" i="9"/>
  <c r="X266" i="9"/>
  <c r="X265" i="9"/>
  <c r="X264" i="9"/>
  <c r="X263" i="9"/>
  <c r="X262" i="9"/>
  <c r="X261" i="9"/>
  <c r="X260" i="9"/>
  <c r="X259" i="9"/>
  <c r="X258" i="9"/>
  <c r="X257" i="9"/>
  <c r="X256" i="9"/>
  <c r="X255" i="9"/>
  <c r="X254" i="9"/>
  <c r="X253" i="9"/>
  <c r="X252" i="9"/>
  <c r="X251" i="9"/>
  <c r="X250" i="9"/>
  <c r="X249" i="9"/>
  <c r="X248" i="9"/>
  <c r="X247" i="9"/>
  <c r="X246" i="9"/>
  <c r="X245" i="9"/>
  <c r="X244" i="9"/>
  <c r="X243" i="9"/>
  <c r="X242" i="9"/>
  <c r="X241" i="9"/>
  <c r="X240" i="9"/>
  <c r="X239" i="9"/>
  <c r="X238" i="9"/>
  <c r="X237" i="9"/>
  <c r="X236" i="9"/>
  <c r="X235" i="9"/>
  <c r="X234" i="9"/>
  <c r="X233" i="9"/>
  <c r="X232" i="9"/>
  <c r="X231" i="9"/>
  <c r="X230" i="9"/>
  <c r="X229" i="9"/>
  <c r="X228" i="9"/>
  <c r="X227" i="9"/>
  <c r="X226" i="9"/>
  <c r="X225" i="9"/>
  <c r="X224" i="9"/>
  <c r="X223" i="9"/>
  <c r="X222" i="9"/>
  <c r="X221" i="9"/>
  <c r="X220" i="9"/>
  <c r="X219" i="9"/>
  <c r="X218" i="9"/>
  <c r="X217" i="9"/>
  <c r="X216" i="9"/>
  <c r="X215" i="9"/>
  <c r="X214" i="9"/>
  <c r="X213" i="9"/>
  <c r="X212" i="9"/>
  <c r="X211" i="9"/>
  <c r="X210" i="9"/>
  <c r="X209" i="9"/>
  <c r="X208" i="9"/>
  <c r="X207" i="9"/>
  <c r="X206" i="9"/>
  <c r="X205" i="9"/>
  <c r="X204" i="9"/>
  <c r="X203" i="9"/>
  <c r="X202" i="9"/>
  <c r="X201" i="9"/>
  <c r="X200" i="9"/>
  <c r="X199" i="9"/>
  <c r="X198" i="9"/>
  <c r="X197" i="9"/>
  <c r="X196" i="9"/>
  <c r="X195"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X127" i="9"/>
  <c r="X126" i="9"/>
  <c r="X125" i="9"/>
  <c r="X124" i="9"/>
  <c r="X123" i="9"/>
  <c r="X122" i="9"/>
  <c r="X121" i="9"/>
  <c r="X120" i="9"/>
  <c r="X119" i="9"/>
  <c r="X118" i="9"/>
  <c r="X117" i="9"/>
  <c r="X116" i="9"/>
  <c r="X115" i="9"/>
  <c r="X114" i="9"/>
  <c r="X113" i="9"/>
  <c r="X112" i="9"/>
  <c r="X111" i="9"/>
  <c r="X110" i="9"/>
  <c r="X109" i="9"/>
  <c r="X108" i="9"/>
  <c r="X107" i="9"/>
  <c r="X106" i="9"/>
  <c r="X105" i="9"/>
  <c r="X104" i="9"/>
  <c r="X103" i="9"/>
  <c r="X102" i="9"/>
  <c r="X101" i="9"/>
  <c r="X100" i="9"/>
  <c r="X99" i="9"/>
  <c r="X98" i="9"/>
  <c r="X97" i="9"/>
  <c r="X96" i="9"/>
  <c r="X95" i="9"/>
  <c r="X94" i="9"/>
  <c r="X93" i="9"/>
  <c r="X92" i="9"/>
  <c r="X91" i="9"/>
  <c r="X90" i="9"/>
  <c r="X89" i="9"/>
  <c r="X88" i="9"/>
  <c r="X87" i="9"/>
  <c r="X86" i="9"/>
  <c r="X85" i="9"/>
  <c r="X84" i="9"/>
  <c r="X83" i="9"/>
  <c r="X82" i="9"/>
  <c r="X81" i="9"/>
  <c r="X80" i="9"/>
  <c r="X79" i="9"/>
  <c r="X78" i="9"/>
  <c r="X77" i="9"/>
  <c r="X76" i="9"/>
  <c r="X75" i="9"/>
  <c r="X74" i="9"/>
  <c r="X73" i="9"/>
  <c r="X72" i="9"/>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X39" i="9"/>
  <c r="X38" i="9"/>
  <c r="X37" i="9"/>
  <c r="X36" i="9"/>
  <c r="X35" i="9"/>
  <c r="X34" i="9"/>
  <c r="X33" i="9"/>
  <c r="X32" i="9"/>
  <c r="X31" i="9"/>
  <c r="X30" i="9"/>
  <c r="X29" i="9"/>
  <c r="X28" i="9"/>
  <c r="X27" i="9"/>
  <c r="X26" i="9"/>
  <c r="X25" i="9"/>
  <c r="X24" i="9"/>
  <c r="X23" i="9"/>
  <c r="X22" i="9"/>
  <c r="X21" i="9"/>
  <c r="X20" i="9"/>
  <c r="X19" i="9"/>
  <c r="X18" i="9"/>
  <c r="X17" i="9"/>
  <c r="X16" i="9"/>
  <c r="X15" i="9"/>
  <c r="X14" i="9"/>
  <c r="X13" i="9"/>
  <c r="X12" i="9"/>
  <c r="X11" i="9"/>
  <c r="X10" i="9"/>
  <c r="X9" i="9"/>
  <c r="X8" i="9"/>
  <c r="X7" i="9"/>
  <c r="X6" i="9"/>
  <c r="X5" i="9"/>
  <c r="X4" i="9"/>
  <c r="X3" i="9"/>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474" i="6"/>
  <c r="X475" i="6"/>
  <c r="X476" i="6"/>
  <c r="X477" i="6"/>
  <c r="X478" i="6"/>
  <c r="X479" i="6"/>
  <c r="X480" i="6"/>
  <c r="X481" i="6"/>
  <c r="X482" i="6"/>
  <c r="X483" i="6"/>
  <c r="X484" i="6"/>
  <c r="X485" i="6"/>
  <c r="X486" i="6"/>
  <c r="X487" i="6"/>
  <c r="X488" i="6"/>
  <c r="X489" i="6"/>
  <c r="X490" i="6"/>
  <c r="X491" i="6"/>
  <c r="X492" i="6"/>
  <c r="X493" i="6"/>
  <c r="X494" i="6"/>
  <c r="X495" i="6"/>
  <c r="X496" i="6"/>
  <c r="X497" i="6"/>
  <c r="X498" i="6"/>
  <c r="X499" i="6"/>
  <c r="X500" i="6"/>
  <c r="X501" i="6"/>
  <c r="X502" i="6"/>
  <c r="X503" i="6"/>
  <c r="X504" i="6"/>
  <c r="X505" i="6"/>
  <c r="X506" i="6"/>
  <c r="X507" i="6"/>
  <c r="X508" i="6"/>
  <c r="X509" i="6"/>
  <c r="X510" i="6"/>
  <c r="X511" i="6"/>
  <c r="X512" i="6"/>
  <c r="X513" i="6"/>
  <c r="X514" i="6"/>
  <c r="X515" i="6"/>
  <c r="X516" i="6"/>
  <c r="X517" i="6"/>
  <c r="X518" i="6"/>
  <c r="X519" i="6"/>
  <c r="X520" i="6"/>
</calcChain>
</file>

<file path=xl/sharedStrings.xml><?xml version="1.0" encoding="utf-8"?>
<sst xmlns="http://schemas.openxmlformats.org/spreadsheetml/2006/main" count="54853" uniqueCount="5984">
  <si>
    <t>Network Screening Analysis Notes</t>
  </si>
  <si>
    <t>Roadway Miles</t>
  </si>
  <si>
    <t>% of Segments</t>
  </si>
  <si>
    <t># of Segments</t>
  </si>
  <si>
    <t># of Segments with AADT</t>
  </si>
  <si>
    <t>Minimum Segments (50) Met</t>
  </si>
  <si>
    <t>% of Segment Crashes</t>
  </si>
  <si>
    <t># of Crashes</t>
  </si>
  <si>
    <t># of Crashes with AADT</t>
  </si>
  <si>
    <t>Minimum Crashes (100) Met</t>
  </si>
  <si>
    <t>SPF</t>
  </si>
  <si>
    <t>Dispersion</t>
  </si>
  <si>
    <t>Created by</t>
  </si>
  <si>
    <t>Date</t>
  </si>
  <si>
    <t>Notes</t>
  </si>
  <si>
    <t>Rural, Freeway_Rural_4lane</t>
  </si>
  <si>
    <t>Yes</t>
  </si>
  <si>
    <t>David Martin</t>
  </si>
  <si>
    <t>Using calculated overdispersion (from crashes per mile) and optimal fit (of 5 years).</t>
  </si>
  <si>
    <t>Rural, Freeway_Rural_4lane_InterchangeArea</t>
  </si>
  <si>
    <t>Rural, Freeway_Rural_6lane</t>
  </si>
  <si>
    <t>Rural, Freeway_Rural_6lane_InterchangeArea</t>
  </si>
  <si>
    <t>No</t>
  </si>
  <si>
    <t>Rural, NonFreeway_Rural_2lane</t>
  </si>
  <si>
    <t>Rural, NonFreeway_Rural_Multilane_Divided</t>
  </si>
  <si>
    <t>Rural, NonFreeway_Rural_Multilane_Undivided</t>
  </si>
  <si>
    <t>Rural, NonFreeway_Rural_OneWay</t>
  </si>
  <si>
    <t>Rural, Unknown</t>
  </si>
  <si>
    <t>Suburban, NonFreeway_Suburban_2lane</t>
  </si>
  <si>
    <t>Suburban, NonFreeway_Suburban_Multilane_Divided</t>
  </si>
  <si>
    <t>Suburban, NonFreeway_Suburban_Multilane_Undivided</t>
  </si>
  <si>
    <t>Suburban, NonFreeway_Suburban_OneWay</t>
  </si>
  <si>
    <t/>
  </si>
  <si>
    <t>Suburban, Unknown</t>
  </si>
  <si>
    <t>Urban, Freeway_Urban_4lane</t>
  </si>
  <si>
    <t>Urban, Freeway_Urban_4lane_InterchangeArea</t>
  </si>
  <si>
    <t>Urban, Freeway_Urban_6lane</t>
  </si>
  <si>
    <t>Urban, Freeway_Urban_6lane_InterchangeArea</t>
  </si>
  <si>
    <t>Urban, Freeway_Urban_8+lane</t>
  </si>
  <si>
    <t>Urban, Freeway_Urban_8+lane_InterchangeArea</t>
  </si>
  <si>
    <t>Urban, Freeway_Urban_under4lane</t>
  </si>
  <si>
    <t>Urban, NonFreeway_Urban_2lane</t>
  </si>
  <si>
    <t>Urban, NonFreeway_Urban_Multilane_Divided</t>
  </si>
  <si>
    <t>Urban, NonFreeway_Urban_Multilane_Undivided</t>
  </si>
  <si>
    <t>Urban, NonFreeway_Urban_OneWay</t>
  </si>
  <si>
    <t>2024-04-15T19:22:19.923Z</t>
  </si>
  <si>
    <t>Urban, Unknown</t>
  </si>
  <si>
    <t>% of Intersections</t>
  </si>
  <si>
    <t># of Intersections</t>
  </si>
  <si>
    <t># of Intersections with AADT</t>
  </si>
  <si>
    <t>Minimum Intersections (50) Met</t>
  </si>
  <si>
    <t>% of Intersection Crashes</t>
  </si>
  <si>
    <t>Rural, Divided Rural All Way Stop, All Way With Flasher  4-Leg</t>
  </si>
  <si>
    <t>Rural, Divided Rural No Control, Yield, Two Way Stop, Two Way With Flasher  3-Leg</t>
  </si>
  <si>
    <t>Clark Larsen</t>
  </si>
  <si>
    <t>Rural, Divided Rural No Control, Yield, Two Way Stop, Two Way With Flasher  4-Leg</t>
  </si>
  <si>
    <t>Rural, Divided Rural Signal  4-Leg</t>
  </si>
  <si>
    <t>Rural, Rural Roundabout 2+ Lanes  4-Leg</t>
  </si>
  <si>
    <t>Rural, Rural Roundabout Single Lane  3-Leg</t>
  </si>
  <si>
    <t>Rural, Rural Roundabout Single Lane  4-Leg</t>
  </si>
  <si>
    <t>2024-05-13T15:46:11.724Z</t>
  </si>
  <si>
    <t>Rural, Undivided Rural All Way Stop, All way with Flasher  3-Leg</t>
  </si>
  <si>
    <t>Rural, Undivided Rural All Way Stop, All way with Flasher  4-Leg</t>
  </si>
  <si>
    <t>Rural, Undivided Rural Control  5-Leg</t>
  </si>
  <si>
    <t>Rural, Undivided Rural No Control  5-Leg</t>
  </si>
  <si>
    <t>Rural, Undivided Rural No Control, Yield, Two Way Stop, Two Way With Flasher  3-Leg</t>
  </si>
  <si>
    <t>Rural, Undivided Rural No Control, Yield, Two Way Stop, Two Way With Flasher  4-Leg</t>
  </si>
  <si>
    <t>Rural, Undivided Rural Signal  3-Leg</t>
  </si>
  <si>
    <t>Rural, Undivided Rural Signal  4-Leg</t>
  </si>
  <si>
    <t>Rural, Undivided Rural Yield  3-Leg</t>
  </si>
  <si>
    <t>Rural, Undivided Rural Yield  4-Leg+</t>
  </si>
  <si>
    <t>Suburban, Divided Urban All Way Stop, All Way With Flasher  4-Leg</t>
  </si>
  <si>
    <t>Suburban, Divided Urban No Control, Yield, Two Way Stop, Two Way With Flasher  3-Leg</t>
  </si>
  <si>
    <t>Suburban, Divided Urban No Control, Yield, Two Way Stop, Two Way With Flasher  4-Leg</t>
  </si>
  <si>
    <t>Suburban, Divided Urban Signal  3-Leg</t>
  </si>
  <si>
    <t>2024-05-07T21:20:24.843Z</t>
  </si>
  <si>
    <t>Suburban, Divided Urban Signal  4-Leg</t>
  </si>
  <si>
    <t>0.00936 * {MinAADT}^0.03122 * {MajAADT}^0.685</t>
  </si>
  <si>
    <t>Suburban, Undivided Urban All Way Stop, All Way With Flasher  3-Leg</t>
  </si>
  <si>
    <t>Suburban, Undivided Urban All Way Stop, All Way With Flasher  4-Leg</t>
  </si>
  <si>
    <t>Suburban, Undivided Urban Control  5-Leg</t>
  </si>
  <si>
    <t>Suburban, Undivided Urban No Control, Yield, Two Way Stop, Two Way With Flasher  3-Leg</t>
  </si>
  <si>
    <t>Suburban, Undivided Urban No Control, Yield, Two Way Stop, Two Way With Flasher  4-Leg</t>
  </si>
  <si>
    <t>Suburban, Undivided Urban Signal  3-Leg</t>
  </si>
  <si>
    <t>0.00725 * {MinAADT}^0.04224 * {MajAADT}^0.6384</t>
  </si>
  <si>
    <t>Suburban, Undivided Urban Signal  4-Leg</t>
  </si>
  <si>
    <t>Suburban, Undivided Urban Yield  3-Leg</t>
  </si>
  <si>
    <t>Suburban, Urban Roundabout 2+ Lanes  3-Leg</t>
  </si>
  <si>
    <t>Suburban, Urban Roundabout 2+ Lanes  4-Leg</t>
  </si>
  <si>
    <t>Suburban, Urban Roundabout Single Lane  3-Leg</t>
  </si>
  <si>
    <t>Suburban, Urban Roundabout Single Lane  4-Leg</t>
  </si>
  <si>
    <t>Unknown, Unknown</t>
  </si>
  <si>
    <t>Urban, Divided Urban All Way Stop, All Way With Flasher  3-Leg</t>
  </si>
  <si>
    <t>Urban, Divided Urban All Way Stop, All Way With Flasher  4-Leg</t>
  </si>
  <si>
    <t>Urban, Divided Urban No Control, Yield, Two Way Stop, Two Way With Flasher  3-Leg</t>
  </si>
  <si>
    <t>Urban, Divided Urban No Control, Yield, Two Way Stop, Two Way With Flasher  4-Leg</t>
  </si>
  <si>
    <t>Urban, Divided Urban Signal  3-Leg</t>
  </si>
  <si>
    <t>Urban, Divided Urban Signal  4-Leg</t>
  </si>
  <si>
    <t>Urban, Undivided Urban All Way Stop, All Way With Flasher  3-Leg</t>
  </si>
  <si>
    <t>0.003132 * {MinAADT}^0.2045 * {MajAADT}^0.4797</t>
  </si>
  <si>
    <t>Urban, Undivided Urban All Way Stop, All Way With Flasher  4-Leg</t>
  </si>
  <si>
    <t>Urban, Undivided Urban Control  5-Leg</t>
  </si>
  <si>
    <t>7.235e-4 * {MinAADT}^0.0457 * {MajAADT}^0.9483</t>
  </si>
  <si>
    <t>Urban, Undivided Urban No Control  5-Leg</t>
  </si>
  <si>
    <t>Urban, Undivided Urban No Control, Yield, Two Way Stop, Two Way With Flasher  3-Leg</t>
  </si>
  <si>
    <t>Urban, Undivided Urban No Control, Yield, Two Way Stop, Two Way With Flasher  4-Leg</t>
  </si>
  <si>
    <t>Urban, Undivided Urban Signal  3-Leg</t>
  </si>
  <si>
    <t>Urban, Undivided Urban Signal  4-Leg</t>
  </si>
  <si>
    <t>Urban, Undivided Urban Yield  3-Leg</t>
  </si>
  <si>
    <t>Urban, Undivided Urban Yield  4-Leg</t>
  </si>
  <si>
    <t>Urban, Urban Roundabout 2+ Lanes  3-Leg</t>
  </si>
  <si>
    <t>Urban, Urban Roundabout 2+ Lanes  4-Leg</t>
  </si>
  <si>
    <t>Urban, Urban Roundabout Single Lane  3-Leg</t>
  </si>
  <si>
    <t>Urban, Urban Roundabout Single Lane  4-Leg</t>
  </si>
  <si>
    <t>Subtype</t>
  </si>
  <si>
    <t>e^-13.73*{AADT}^1.499</t>
  </si>
  <si>
    <t>2024-06-05T21:09:31.775Z</t>
  </si>
  <si>
    <t>e^-17.6*{AADT}^1.922</t>
  </si>
  <si>
    <t>2024-06-05T21:10:08.721Z</t>
  </si>
  <si>
    <t>e^-12.06*{AADT}^1.325</t>
  </si>
  <si>
    <t>2024-06-05T21:10:40.459Z</t>
  </si>
  <si>
    <t>e^-14.25*{AADT}^1.576</t>
  </si>
  <si>
    <t>2024-06-05T21:11:01.905Z</t>
  </si>
  <si>
    <t>e^-6.1*{AADT}^0.7365</t>
  </si>
  <si>
    <t>2024-06-05T21:31:08.759Z</t>
  </si>
  <si>
    <t>1.995/(1 + e^-(6.627e-4 * ({AADT} - 10150))) + 0.6546</t>
  </si>
  <si>
    <t>2024-06-05T21:37:20.742Z</t>
  </si>
  <si>
    <t>4.523/(1 + e^-(2.193e-4 * ({AADT} - 8646))) + -0.5382</t>
  </si>
  <si>
    <t>2024-06-05T21:38:09.580Z</t>
  </si>
  <si>
    <t>e^-6.776*{AADT}^0.8345</t>
  </si>
  <si>
    <t>2024-06-06T12:43:22.377Z</t>
  </si>
  <si>
    <t>e^-6.573*{AADT}^0.8326</t>
  </si>
  <si>
    <t>2024-06-06T12:44:51.202Z</t>
  </si>
  <si>
    <t>50.82/(1 + e^-(3.181e-5 * ({AADT} - 18260))) + -18.37</t>
  </si>
  <si>
    <t>2024-06-06T12:45:31.976Z</t>
  </si>
  <si>
    <t>e^-4.918*{AADT}^0.6526</t>
  </si>
  <si>
    <t>2024-06-06T12:55:13.797Z</t>
  </si>
  <si>
    <t>96.08/(1 + e^-(8.628e-6 * ({AADT} - 40430))) + -35.68</t>
  </si>
  <si>
    <t>2024-06-06T12:55:25.515Z</t>
  </si>
  <si>
    <t>15.8/(1 + e^-(6.974e-5 * ({AADT} - 45840))) + 2.143</t>
  </si>
  <si>
    <t>2024-06-06T12:55:42.401Z</t>
  </si>
  <si>
    <t>19.44/(1 + e^-(9.968e-5 * ({AADT} - 45790))) + 4.047</t>
  </si>
  <si>
    <t>2024-06-06T12:55:55.954Z</t>
  </si>
  <si>
    <t>63.48/(1 + e^-(1.055e-5 * ({AADT} - 45910))) + -20.05</t>
  </si>
  <si>
    <t>2024-06-06T12:56:09.077Z</t>
  </si>
  <si>
    <t>22.96/(1 + e^-(7.299e-5 * ({AADT} - 46120))) + 1.867</t>
  </si>
  <si>
    <t>2024-06-06T12:56:27.417Z</t>
  </si>
  <si>
    <t>e^-5.544*{AADT}^0.6678</t>
  </si>
  <si>
    <t>2024-06-06T13:00:22.655Z</t>
  </si>
  <si>
    <t>e^-4.563*{AADT}^0.6585</t>
  </si>
  <si>
    <t>2024-06-06T13:03:30.732Z</t>
  </si>
  <si>
    <t>e^-5.254*{AADT}^0.6562</t>
  </si>
  <si>
    <t>e^-5.15*{AADT}^0.5919</t>
  </si>
  <si>
    <t>2024-06-06T13:08:37.456Z</t>
  </si>
  <si>
    <t>Predicitive Analysis - Segments</t>
  </si>
  <si>
    <t>Predictive Analysis - Intersections</t>
  </si>
  <si>
    <t>Rural, Divided Rural Signal  3-Leg</t>
  </si>
  <si>
    <t>e^-4.614*{AADT}^0.3706</t>
  </si>
  <si>
    <t>2024-06-11T16:02:39.595Z</t>
  </si>
  <si>
    <t>e^-12.04*{AADT}^1.339</t>
  </si>
  <si>
    <t>2024-06-11T16:04:18.529Z</t>
  </si>
  <si>
    <t>e^-2.391*{AADT}^0.107</t>
  </si>
  <si>
    <t>2024-06-11T16:11:43.454Z</t>
  </si>
  <si>
    <t>e^-2.616*{AADT}^0.5012</t>
  </si>
  <si>
    <t>2024-06-11T16:13:58.217Z</t>
  </si>
  <si>
    <t>2024-06-11T16:18:41.150Z</t>
  </si>
  <si>
    <t>2024-06-11T20:25:09.636Z</t>
  </si>
  <si>
    <t>2.896e-4 * {MinAADT}^-0.002491 * {MajAADT}^0.8603</t>
  </si>
  <si>
    <t>2024-06-11T20:25:47.447Z</t>
  </si>
  <si>
    <t>0.003553 * {MinAADT}^0.01776 * {MajAADT}^0.6252</t>
  </si>
  <si>
    <t>2024-06-11T20:27:31.414Z</t>
  </si>
  <si>
    <t>0.02739 * {MinAADT}^-0.267 * {MajAADT}^0.797</t>
  </si>
  <si>
    <t>Brenton Bogard</t>
  </si>
  <si>
    <t>2024-06-12T10:30:04.948Z</t>
  </si>
  <si>
    <t>1.007e-4 * {MinAADT}^0.2213 * {MajAADT}^0.8593</t>
  </si>
  <si>
    <t>2024-06-11T20:29:23.315Z</t>
  </si>
  <si>
    <t>1.163e-4 * {MinAADT}^0.2915 * {MajAADT}^0.8791</t>
  </si>
  <si>
    <t>2024-06-11T20:29:42.017Z</t>
  </si>
  <si>
    <t>0.00943 * {MinAADT}^-0.1614 * {MajAADT}^0.6861</t>
  </si>
  <si>
    <t>2024-06-11T20:30:35.162Z</t>
  </si>
  <si>
    <t>4.804e-4 * {MinAADT}^-0.07086 * {MajAADT}^0.8583</t>
  </si>
  <si>
    <t>2024-06-11T20:35:55.460Z</t>
  </si>
  <si>
    <t>2.603e-5 * {MinAADT}^0.05424 * {MajAADT}^0.9603</t>
  </si>
  <si>
    <t>2024-06-11T20:49:01.040Z</t>
  </si>
  <si>
    <t>0.002524 * {MinAADT}^-0.04321 * {MajAADT}^0.6266</t>
  </si>
  <si>
    <t>2024-06-11T20:52:53.265Z</t>
  </si>
  <si>
    <t>0.001426 * {MinAADT}^0.002398 * {MajAADT}^0.8635</t>
  </si>
  <si>
    <t>2024-06-11T20:55:17.268Z</t>
  </si>
  <si>
    <t>0.00129 * {MinAADT}^0.03776 * {MajAADT}^0.6847</t>
  </si>
  <si>
    <t>2024-06-11T20:56:25.216Z</t>
  </si>
  <si>
    <t>6.973e-4 * {MinAADT}^-0.08322 * {MajAADT}^0.9177</t>
  </si>
  <si>
    <t>2024-06-11T20:56:49.954Z</t>
  </si>
  <si>
    <t>2024-06-11T20:57:37.302Z</t>
  </si>
  <si>
    <t>0.001011 * {MinAADT}^0.04913 * {MajAADT}^0.748</t>
  </si>
  <si>
    <t>2024-06-11T20:57:45.869Z</t>
  </si>
  <si>
    <t>0.002022 * {MinAADT}^0.2014 * {MajAADT}^0.6321</t>
  </si>
  <si>
    <t>2024-06-11T20:58:38.885Z</t>
  </si>
  <si>
    <t>0.002916 * {MinAADT}^-0.01122 * {MajAADT}^0.641</t>
  </si>
  <si>
    <t>2024-06-11T21:12:03.011Z</t>
  </si>
  <si>
    <t>0.02092 * {MinAADT}^-0.08672 * {MajAADT}^0.5452</t>
  </si>
  <si>
    <t>2024-06-11T21:24:28.608Z</t>
  </si>
  <si>
    <t>2024-06-11T21:26:16.076Z</t>
  </si>
  <si>
    <t>0.002784 * {MinAADT}^0.09337 * {MajAADT}^0.7613</t>
  </si>
  <si>
    <t>2024-06-11T21:27:53.909Z</t>
  </si>
  <si>
    <t>0.001026 * {MinAADT}^-0.08534 * {MajAADT}^0.834</t>
  </si>
  <si>
    <t>2024-06-11T20:40:43.284Z</t>
  </si>
  <si>
    <t>0.001587 * {MinAADT}^-0.1532 * {MajAADT}^0.9114</t>
  </si>
  <si>
    <t>2024-06-11T20:41:16.277Z</t>
  </si>
  <si>
    <t>0.04726 * {MinAADT}^0.1511 * {MajAADT}^0.2999</t>
  </si>
  <si>
    <t>2024-06-11T20:42:06.864Z</t>
  </si>
  <si>
    <t>0.005116 * {MinAADT}^0.05181 * {MajAADT}^0.7351</t>
  </si>
  <si>
    <t>2024-06-11T20:42:23.844Z</t>
  </si>
  <si>
    <t>2024-06-11T20:42:39.113Z</t>
  </si>
  <si>
    <t>0.006856 * {MinAADT}^0.05434 * {MajAADT}^0.5742</t>
  </si>
  <si>
    <t>2024-06-11T20:43:08.824Z</t>
  </si>
  <si>
    <t>2024-06-11T20:43:27.218Z</t>
  </si>
  <si>
    <t>5.853e-4 * {MinAADT}^-0.0388 * {MajAADT}^0.8584</t>
  </si>
  <si>
    <t>2024-06-11T20:46:22.661Z</t>
  </si>
  <si>
    <t>0.007633 * {MinAADT}^-0.05109 * {MajAADT}^0.6301</t>
  </si>
  <si>
    <t>2024-06-11T20:54:06.052Z</t>
  </si>
  <si>
    <t>0.002524 * {MinAADT}^0.02198 * {MajAADT}^0.7581</t>
  </si>
  <si>
    <t>2024-06-11T20:55:39.560Z</t>
  </si>
  <si>
    <t>0.006563 * {MinAADT}^0.134 * {MajAADT}^0.6244</t>
  </si>
  <si>
    <t>2024-06-11T20:56:46.140Z</t>
  </si>
  <si>
    <t>1.071e-5 * {MinAADT}^-1.045 * {MajAADT}^2.3</t>
  </si>
  <si>
    <t>2024-06-11T20:57:37.449Z</t>
  </si>
  <si>
    <t>0.002559 * {MinAADT}^-0.0791 * {MajAADT}^0.8442</t>
  </si>
  <si>
    <t>2024-06-11T20:58:14.421Z</t>
  </si>
  <si>
    <t>2023 Crash Costs &amp; EPDO</t>
  </si>
  <si>
    <t>KA</t>
  </si>
  <si>
    <t>B</t>
  </si>
  <si>
    <t>C</t>
  </si>
  <si>
    <t>O</t>
  </si>
  <si>
    <t>Severity</t>
  </si>
  <si>
    <t>Crash Cost</t>
  </si>
  <si>
    <t>EPDO</t>
  </si>
  <si>
    <t>predictive analysis report 2024-06-13</t>
  </si>
  <si>
    <t>Rank</t>
  </si>
  <si>
    <t>District</t>
  </si>
  <si>
    <t>County</t>
  </si>
  <si>
    <t>Route</t>
  </si>
  <si>
    <t>Observed Crashes (2019-2023)</t>
  </si>
  <si>
    <t>K</t>
  </si>
  <si>
    <t>A</t>
  </si>
  <si>
    <t>Fatal and All Injury Crashes SPF - Crashes Per Year</t>
  </si>
  <si>
    <t>Google</t>
  </si>
  <si>
    <t>Begin Lat</t>
  </si>
  <si>
    <t>Begin Long</t>
  </si>
  <si>
    <t>End Lat</t>
  </si>
  <si>
    <t>End Long</t>
  </si>
  <si>
    <t>All Severities SPF - Crashes Per Year</t>
  </si>
  <si>
    <t>Site Type</t>
  </si>
  <si>
    <t>Predicted Crashes - All</t>
  </si>
  <si>
    <t>Expected Crashes - All</t>
  </si>
  <si>
    <t>PSI - All</t>
  </si>
  <si>
    <t>Predicted Crashes - FI</t>
  </si>
  <si>
    <t>Expected Crashes - FI</t>
  </si>
  <si>
    <t>PSI - FI</t>
  </si>
  <si>
    <t>Intersection</t>
  </si>
  <si>
    <t>Undivided Urban Signal  4-Leg</t>
  </si>
  <si>
    <t>Undivided Urban Control  5-Leg</t>
  </si>
  <si>
    <t>Divided Urban Signal  4-Leg</t>
  </si>
  <si>
    <t>Undivided Urban Signal  3-Leg</t>
  </si>
  <si>
    <t>Undivided Urban Yield  3-Leg</t>
  </si>
  <si>
    <t>Undivided Urban No Control, Yield, Two Way Stop, Two Way With Flasher  3-Leg</t>
  </si>
  <si>
    <t>CR-17, CR-75</t>
  </si>
  <si>
    <t>MR-14552, MR-14580</t>
  </si>
  <si>
    <t>MR-2425, SR-8, US-422</t>
  </si>
  <si>
    <t>MR-6655, SR-8, US-422</t>
  </si>
  <si>
    <t>SR-16, SR-317</t>
  </si>
  <si>
    <t>MR-4015, SR-2</t>
  </si>
  <si>
    <t>CR-5, MR-4027, MR-4030</t>
  </si>
  <si>
    <t>CR-104, MR-87675, SR-16</t>
  </si>
  <si>
    <t>MR-4207, SR-317</t>
  </si>
  <si>
    <t>MR-4254, SR-16</t>
  </si>
  <si>
    <t>MR-14701, SR-8, SR-87, US-422</t>
  </si>
  <si>
    <t>SR-317, US-40</t>
  </si>
  <si>
    <t>MR-14553, MR-2412, MR-4039</t>
  </si>
  <si>
    <t>MR-4280, SR-3, US-62</t>
  </si>
  <si>
    <t>CR-30, MR-4015</t>
  </si>
  <si>
    <t>MR-14567, SR-175</t>
  </si>
  <si>
    <t>CR-159, CR-32</t>
  </si>
  <si>
    <t>CR-10, MR-4027</t>
  </si>
  <si>
    <t>MR-14701, SR-283, US-6</t>
  </si>
  <si>
    <t>MR-14701, MR-14735</t>
  </si>
  <si>
    <t>CR-17, SR-3</t>
  </si>
  <si>
    <t>CR-117, MR-4207</t>
  </si>
  <si>
    <t>CR-122, US-33</t>
  </si>
  <si>
    <t>SR-175, US-322</t>
  </si>
  <si>
    <t>MR-14553, MR-14690</t>
  </si>
  <si>
    <t>CR-4, MR-4013, SR-184</t>
  </si>
  <si>
    <t>CR-457, CR-457A, MR-8555</t>
  </si>
  <si>
    <t>MR-8529, MR-8570</t>
  </si>
  <si>
    <t>MR-14552, SR-43</t>
  </si>
  <si>
    <t>CR-142, US-27</t>
  </si>
  <si>
    <t>MR-14672, MR-6655</t>
  </si>
  <si>
    <t>CR-117, MR-4374, MR-7081</t>
  </si>
  <si>
    <t>MR-14580, MR-6655</t>
  </si>
  <si>
    <t>CR-322, CR-75</t>
  </si>
  <si>
    <t>MR-14636, MR-9823, RA-18350, SR-14</t>
  </si>
  <si>
    <t>MR-14672, MR-2425</t>
  </si>
  <si>
    <t>CR-222, MR-4205</t>
  </si>
  <si>
    <t>MR-3016F, MR-8513</t>
  </si>
  <si>
    <t>CR-159, CR-249</t>
  </si>
  <si>
    <t>MR-14555, MR-14727</t>
  </si>
  <si>
    <t>MR-14672, MR-2494, SR-8, US-422</t>
  </si>
  <si>
    <t>SR-129, SR-4</t>
  </si>
  <si>
    <t>MR-2425, SR-87</t>
  </si>
  <si>
    <t>MR-225, MR-4207</t>
  </si>
  <si>
    <t>CR-5, CR-83</t>
  </si>
  <si>
    <t>MR-4268, US-23D</t>
  </si>
  <si>
    <t>CR-10, MR-4019, MR-4030</t>
  </si>
  <si>
    <t>MR-14735, SR-10, SR-14, SR-43, SR-8, SR-87, US-422</t>
  </si>
  <si>
    <t>MR-14601, MR-1785, SR-10</t>
  </si>
  <si>
    <t>MR-14654, MR-2466</t>
  </si>
  <si>
    <t>MR-4254, US-40</t>
  </si>
  <si>
    <t>MR-4200, SR-8, US-422</t>
  </si>
  <si>
    <t>CR-106, MR-10365, MR-4207, SR-256</t>
  </si>
  <si>
    <t>MR-4345, US-40</t>
  </si>
  <si>
    <t>CR-17, CR-8</t>
  </si>
  <si>
    <t>CR-75, MR-4286</t>
  </si>
  <si>
    <t>SR-2, US-20</t>
  </si>
  <si>
    <t>MR-14555, SR-3, US-42</t>
  </si>
  <si>
    <t>MR-1400, SR-264</t>
  </si>
  <si>
    <t>CR-121, MR-8554</t>
  </si>
  <si>
    <t>MR-14553, MR-4350, MR-4806</t>
  </si>
  <si>
    <t>CR-142, US-127</t>
  </si>
  <si>
    <t>MR-14553, MR-2522</t>
  </si>
  <si>
    <t>MR-2500, MR-2548, SR-4</t>
  </si>
  <si>
    <t>CR-106, SR-16</t>
  </si>
  <si>
    <t>CR-134, CR-159</t>
  </si>
  <si>
    <t>CR-17, MR-1538A, MR-2162</t>
  </si>
  <si>
    <t>CR-2821, SR-4</t>
  </si>
  <si>
    <t>MR-14562, MR-2425</t>
  </si>
  <si>
    <t>MR-2209, MR-4280</t>
  </si>
  <si>
    <t>CR-500, SR-72</t>
  </si>
  <si>
    <t>CR-84, US-20</t>
  </si>
  <si>
    <t>MR-6639, SR-43</t>
  </si>
  <si>
    <t>MR-2822, SR-87</t>
  </si>
  <si>
    <t>MR-2822, SR-8, US-422</t>
  </si>
  <si>
    <t>MR-2529, US-127</t>
  </si>
  <si>
    <t>CR-329, CR-54</t>
  </si>
  <si>
    <t>CR-32, CR-53A</t>
  </si>
  <si>
    <t>CR-104, US-40</t>
  </si>
  <si>
    <t>CR-246, MR-80820, MR-81789, US-23</t>
  </si>
  <si>
    <t>CR-4, SR-184, US-24</t>
  </si>
  <si>
    <t>MR-4345, SR-16</t>
  </si>
  <si>
    <t>MR-14557, MR-14719</t>
  </si>
  <si>
    <t>RA-18650, SR-14, SR-14D, SR-43</t>
  </si>
  <si>
    <t>CR-6, SR-16</t>
  </si>
  <si>
    <t>MR-14685, US-322</t>
  </si>
  <si>
    <t>CR-208, MR-85115A, SR-16</t>
  </si>
  <si>
    <t>CR-5, MR-1932</t>
  </si>
  <si>
    <t>MR-14583, MR-14592</t>
  </si>
  <si>
    <t>CR-28, CR-3</t>
  </si>
  <si>
    <t>MR-705, SR-3</t>
  </si>
  <si>
    <t>CR-32, SR-48</t>
  </si>
  <si>
    <t>CR-239, CR-266</t>
  </si>
  <si>
    <t>CR-66, US-40</t>
  </si>
  <si>
    <t>MR-8529, US-42</t>
  </si>
  <si>
    <t>MR-3362, MR-4313, SR-83</t>
  </si>
  <si>
    <t>MR-14668, US-322</t>
  </si>
  <si>
    <t>CR-30, US-20</t>
  </si>
  <si>
    <t>CR-142, CR-163</t>
  </si>
  <si>
    <t>CR-1, CR-25, CR-46</t>
  </si>
  <si>
    <t>CR-121, MR-6220, SR-264</t>
  </si>
  <si>
    <t>CR-101, US-127</t>
  </si>
  <si>
    <t>MR-1932, SR-120</t>
  </si>
  <si>
    <t>CR-22, CR-3</t>
  </si>
  <si>
    <t>MR-15557, SR-43, SR-8</t>
  </si>
  <si>
    <t>MR-4237, SR-3</t>
  </si>
  <si>
    <t>MR-4019, SR-51</t>
  </si>
  <si>
    <t>MR-14592, MR-6772</t>
  </si>
  <si>
    <t>MR-14580, MR-6639</t>
  </si>
  <si>
    <t>MR-14653, MR-1785</t>
  </si>
  <si>
    <t>MR-14701, MR-3240</t>
  </si>
  <si>
    <t>SR-16, TR-169</t>
  </si>
  <si>
    <t>CR-516, SR-615</t>
  </si>
  <si>
    <t>CR-29, MR-5420</t>
  </si>
  <si>
    <t>MR-14561, MR-14567</t>
  </si>
  <si>
    <t>CR-619, CR-630, MR-5403, MR-5410, SR-261, SR-91, SR-91D</t>
  </si>
  <si>
    <t>CR-238, SR-104, SR-159, US-50</t>
  </si>
  <si>
    <t>CR-158, CR-457, MR-2426</t>
  </si>
  <si>
    <t>MR-1744, MR-3016F</t>
  </si>
  <si>
    <t>MR-779, MR-8513, MR-8520</t>
  </si>
  <si>
    <t>CR-4, MR-4027, SR-184</t>
  </si>
  <si>
    <t>CR-74, SR-202</t>
  </si>
  <si>
    <t>CR-33A, CR-54</t>
  </si>
  <si>
    <t>CR-10, MR-4013</t>
  </si>
  <si>
    <t>SR-306, US-20</t>
  </si>
  <si>
    <t>MR-14551, MR-14580</t>
  </si>
  <si>
    <t>CR-26, MR-4246, MR-87749</t>
  </si>
  <si>
    <t>MR-1400, MR-8555</t>
  </si>
  <si>
    <t>SR-91, US-20</t>
  </si>
  <si>
    <t>CR-55, CR-9</t>
  </si>
  <si>
    <t>MR-1300L, MR-605A, MR-605B, SR-161</t>
  </si>
  <si>
    <t>CR-96, SR-57</t>
  </si>
  <si>
    <t>MR-841, MR-882, SR-14</t>
  </si>
  <si>
    <t>MR-2433, SR-4</t>
  </si>
  <si>
    <t>CR-5, MR-4013, MR-4018</t>
  </si>
  <si>
    <t>MR-2970, MR-8529, MR-8577</t>
  </si>
  <si>
    <t>CR-10, MR-1932</t>
  </si>
  <si>
    <t>CR-134, SR-48</t>
  </si>
  <si>
    <t>CR-27, CR-3</t>
  </si>
  <si>
    <t>CR-83, SR-120</t>
  </si>
  <si>
    <t>MR-176, SR-17, SR-176</t>
  </si>
  <si>
    <t>MR-1112D, MR-1932</t>
  </si>
  <si>
    <t>MR-4268, US-23</t>
  </si>
  <si>
    <t>CR-159, MR-5012</t>
  </si>
  <si>
    <t>MR-1528, MR-4233</t>
  </si>
  <si>
    <t>SR-129, US-127</t>
  </si>
  <si>
    <t>MR-3401, MR-4313, SR-611</t>
  </si>
  <si>
    <t>MR-14571, MR-14575, US-20, US-6</t>
  </si>
  <si>
    <t>MR-2529, MR-432, SR-4</t>
  </si>
  <si>
    <t>SR-41, SR-4D, SR-72, US-40D</t>
  </si>
  <si>
    <t>MR-6619, US-6</t>
  </si>
  <si>
    <t>CR-101, US-42</t>
  </si>
  <si>
    <t>CR-340, CR-371, MR-4205</t>
  </si>
  <si>
    <t>SR-14, SR-303, SR-43</t>
  </si>
  <si>
    <t>MR-2822, US-6</t>
  </si>
  <si>
    <t>CR-33, SR-58</t>
  </si>
  <si>
    <t>CR-30, MR-2335</t>
  </si>
  <si>
    <t>CR-416, US-20</t>
  </si>
  <si>
    <t>CR-121, US-23</t>
  </si>
  <si>
    <t>CR-32, CR-73, MR-10</t>
  </si>
  <si>
    <t>MR-3007M, MR-8537, US-27</t>
  </si>
  <si>
    <t>MR-1781, SR-10</t>
  </si>
  <si>
    <t>CR-114, MR-4207</t>
  </si>
  <si>
    <t>MR-14592, MR-14772, MR-6842</t>
  </si>
  <si>
    <t>MR-14580, SR-14, SR-43</t>
  </si>
  <si>
    <t>CR-121, CR-158</t>
  </si>
  <si>
    <t>CR-22, MR-4023</t>
  </si>
  <si>
    <t>CR-371, US-40</t>
  </si>
  <si>
    <t>MR-3380, SR-725, TR-147</t>
  </si>
  <si>
    <t>MR-534, SR-129</t>
  </si>
  <si>
    <t>CR-125, CR-311, SR-79</t>
  </si>
  <si>
    <t>SR-175, SR-87, US-422</t>
  </si>
  <si>
    <t>MR-151, SR-10</t>
  </si>
  <si>
    <t>CR-218, SR-202</t>
  </si>
  <si>
    <t>CR-22, MR-1166</t>
  </si>
  <si>
    <t>CR-135, MR-4178</t>
  </si>
  <si>
    <t>MR-1698A, SR-2, SR-51, SR-65</t>
  </si>
  <si>
    <t>CR-171, CR-177</t>
  </si>
  <si>
    <t>CR-5, MR-4019</t>
  </si>
  <si>
    <t>MR-4268, US-33</t>
  </si>
  <si>
    <t>CR-38, CR-53A</t>
  </si>
  <si>
    <t>CR-19, MR-2547, TR-146</t>
  </si>
  <si>
    <t>CR-75A, MR-1816</t>
  </si>
  <si>
    <t>MR-628, MR-8529</t>
  </si>
  <si>
    <t>MR-14553, MR-6619</t>
  </si>
  <si>
    <t>MR-2465, SR-8, US-422</t>
  </si>
  <si>
    <t>CR-190, CR-66</t>
  </si>
  <si>
    <t>SR-16, SR-3D, US-23D, US-33, US-40, US-62D</t>
  </si>
  <si>
    <t>MR-2211, MR-8513, MR-8551</t>
  </si>
  <si>
    <t>CR-61, MR-4231</t>
  </si>
  <si>
    <t>CR-25, MR-4248</t>
  </si>
  <si>
    <t>SR-241, US-224</t>
  </si>
  <si>
    <t>MR-14573, MR-14574, MR-2522</t>
  </si>
  <si>
    <t>MR-14735, MR-2822</t>
  </si>
  <si>
    <t>MR-14589, MR-14603</t>
  </si>
  <si>
    <t>CR-228, SR-201</t>
  </si>
  <si>
    <t>MR-4248, SR-3, US-62</t>
  </si>
  <si>
    <t>CR-16, CR-8, CR-96</t>
  </si>
  <si>
    <t>CR-235, CR-239, MR-3463</t>
  </si>
  <si>
    <t>CR-125, CR-3</t>
  </si>
  <si>
    <t>MR-4019, SR-120</t>
  </si>
  <si>
    <t>MR-14672, MR-2820</t>
  </si>
  <si>
    <t>CR-177, MR-132, MR-1462, MR-4254</t>
  </si>
  <si>
    <t>MR-8075, SR-43</t>
  </si>
  <si>
    <t>CR-16, CR-177</t>
  </si>
  <si>
    <t>MR-2295Q, MR-4231, MR-4344</t>
  </si>
  <si>
    <t>MR-4326, US-40</t>
  </si>
  <si>
    <t>MR-11947, MR-14552, SR-8, US-422</t>
  </si>
  <si>
    <t>CR-371, MR-4207</t>
  </si>
  <si>
    <t>SR-204, SR-256, TR-110</t>
  </si>
  <si>
    <t>CR-29, MR-5415</t>
  </si>
  <si>
    <t>CR-25, MR-1165, MR-4248</t>
  </si>
  <si>
    <t>MR-4285, SR-16, US-40, US-62</t>
  </si>
  <si>
    <t>MR-14551, MR-14567</t>
  </si>
  <si>
    <t>MR-14656, SR-10</t>
  </si>
  <si>
    <t>TR-169, US-40</t>
  </si>
  <si>
    <t>MR-1805, SR-3, TR-32</t>
  </si>
  <si>
    <t>CR-169, MR-1552</t>
  </si>
  <si>
    <t>MR-14701, MR-14717</t>
  </si>
  <si>
    <t>MR-14554, SR-17</t>
  </si>
  <si>
    <t>CR-17, MR-4233</t>
  </si>
  <si>
    <t>CR-172, CR-75</t>
  </si>
  <si>
    <t>MR-1867, MR-2031K, SR-202</t>
  </si>
  <si>
    <t>CR-1572, CR-24</t>
  </si>
  <si>
    <t>CR-15, CR-671</t>
  </si>
  <si>
    <t>CR-503, SR-72</t>
  </si>
  <si>
    <t>MR-3003, MR-596, MR-8632</t>
  </si>
  <si>
    <t>CR-163, MR-8566</t>
  </si>
  <si>
    <t>MR-4239, US-40</t>
  </si>
  <si>
    <t>TR-216, US-40</t>
  </si>
  <si>
    <t>MR-4268, SR-3</t>
  </si>
  <si>
    <t>MR-3002, MR-8552, MR-8569</t>
  </si>
  <si>
    <t>MR-628, MR-8519</t>
  </si>
  <si>
    <t>CR-16, CR-43</t>
  </si>
  <si>
    <t>MR-14719, SR-87</t>
  </si>
  <si>
    <t>MR-2425, SR-43</t>
  </si>
  <si>
    <t>SR-17, SR-94</t>
  </si>
  <si>
    <t>CR-15, MR-3504M, MR-3599</t>
  </si>
  <si>
    <t>MR-1480, SR-162</t>
  </si>
  <si>
    <t>CR-457, MR-8538</t>
  </si>
  <si>
    <t>CR-517, CR-522</t>
  </si>
  <si>
    <t>MR-14630, SR-10</t>
  </si>
  <si>
    <t>MR-212F, MR-4207, MR-83852</t>
  </si>
  <si>
    <t>CR-360, SR-72</t>
  </si>
  <si>
    <t>CR-66, MR-4248</t>
  </si>
  <si>
    <t>MR-14792, MR-1785, MR-2519</t>
  </si>
  <si>
    <t>MR-14603, MR-2466</t>
  </si>
  <si>
    <t>CR-101, CR-29, CR-608</t>
  </si>
  <si>
    <t>CR-4, MR-4019, SR-184</t>
  </si>
  <si>
    <t>MR-1932, SR-51</t>
  </si>
  <si>
    <t>MR-14658, MR-2093, SR-17</t>
  </si>
  <si>
    <t>MR-14656, MR-14749</t>
  </si>
  <si>
    <t>MR-4981, SR-48, SR-725</t>
  </si>
  <si>
    <t>CR-180, SR-129</t>
  </si>
  <si>
    <t>MR-10577, SR-3</t>
  </si>
  <si>
    <t>MR-14561, US-422</t>
  </si>
  <si>
    <t>CR-171, CR-8</t>
  </si>
  <si>
    <t>MR-1772, US-27</t>
  </si>
  <si>
    <t>MR-4430A, US-42</t>
  </si>
  <si>
    <t>CR-114, MR-4205, MR-4244</t>
  </si>
  <si>
    <t>CR-376, MR-4205</t>
  </si>
  <si>
    <t>MR-14630, SR-2, US-20, US-6</t>
  </si>
  <si>
    <t>SR-4, SR-561</t>
  </si>
  <si>
    <t>CR-239, MR-8511</t>
  </si>
  <si>
    <t>MR-2587, SR-264</t>
  </si>
  <si>
    <t>CR-502, SR-41, US-40</t>
  </si>
  <si>
    <t>CR-262, MR-2698, SR-3, US-62</t>
  </si>
  <si>
    <t>CR-9, MR-4268</t>
  </si>
  <si>
    <t>CR-22, CR-25</t>
  </si>
  <si>
    <t>MR-5092, SR-48</t>
  </si>
  <si>
    <t>CR-75, MR-4234, SR-710</t>
  </si>
  <si>
    <t>MR-1868, MR-4207</t>
  </si>
  <si>
    <t>MR-4200, MR-6619</t>
  </si>
  <si>
    <t>CR-25, CR-27</t>
  </si>
  <si>
    <t>MR-14583, MR-14603, SR-176</t>
  </si>
  <si>
    <t>CR-124, US-33</t>
  </si>
  <si>
    <t>CR-55, MR-1678B</t>
  </si>
  <si>
    <t>CR-230, MR-5412</t>
  </si>
  <si>
    <t>CR-125, TR-124</t>
  </si>
  <si>
    <t>MR-1709, SR-120</t>
  </si>
  <si>
    <t>BK-80010A, CR-166, CR-175</t>
  </si>
  <si>
    <t>CR-106, US-40</t>
  </si>
  <si>
    <t>CR-508, SR-72</t>
  </si>
  <si>
    <t>MR-14593, MR-14689, SR-175</t>
  </si>
  <si>
    <t>CR-134, CR-53A, MR-1466</t>
  </si>
  <si>
    <t>CR-5, MR-2101</t>
  </si>
  <si>
    <t>MR-4302, MR-4315, SR-10C</t>
  </si>
  <si>
    <t>CR-163, MR-8536</t>
  </si>
  <si>
    <t>MR-4239, SR-16</t>
  </si>
  <si>
    <t>CR-457, MR-8556</t>
  </si>
  <si>
    <t>MR-14744, US-20, US-322</t>
  </si>
  <si>
    <t>SR-57, SR-611</t>
  </si>
  <si>
    <t>MR-5423, SR-93</t>
  </si>
  <si>
    <t>CR-125, CR-26</t>
  </si>
  <si>
    <t>CR-142, CR-328</t>
  </si>
  <si>
    <t>CR-28, MR-2159A</t>
  </si>
  <si>
    <t>CR-513, SR-41, SR-4D, US-40D</t>
  </si>
  <si>
    <t>SR-301, SR-611</t>
  </si>
  <si>
    <t>SR-261D, SR-59</t>
  </si>
  <si>
    <t>MR-14652, SR-82</t>
  </si>
  <si>
    <t>CR-15, CR-702, MR-5432, MR-892</t>
  </si>
  <si>
    <t>MR-14551, SR-17</t>
  </si>
  <si>
    <t>SR-306, SR-84</t>
  </si>
  <si>
    <t>CR-4, MR-1932, SR-184</t>
  </si>
  <si>
    <t>MR-14554, MR-14629</t>
  </si>
  <si>
    <t>MR-12942, SR-237</t>
  </si>
  <si>
    <t>CR-10, MR-4069</t>
  </si>
  <si>
    <t>MR-14597, SR-175</t>
  </si>
  <si>
    <t>CR-50, MR-5423</t>
  </si>
  <si>
    <t>SR-46, US-422</t>
  </si>
  <si>
    <t>MR-3227, MR-8554</t>
  </si>
  <si>
    <t>MR-882, SR-170, TR-1579</t>
  </si>
  <si>
    <t>MR-607, SR-317</t>
  </si>
  <si>
    <t>MR-8532, SR-4</t>
  </si>
  <si>
    <t>MR-14571, SR-175</t>
  </si>
  <si>
    <t>CR-125, CR-25</t>
  </si>
  <si>
    <t>MR-14735, MR-4200</t>
  </si>
  <si>
    <t>SR-10, SR-237</t>
  </si>
  <si>
    <t>SR-14, SR-44, SR-88</t>
  </si>
  <si>
    <t>MR-831, SR-14</t>
  </si>
  <si>
    <t>MR-4284, US-40</t>
  </si>
  <si>
    <t>MR-14701, MR-3776, SR-14, SR-43</t>
  </si>
  <si>
    <t>MR-14601, MR-7705</t>
  </si>
  <si>
    <t>MR-10556, SR-176</t>
  </si>
  <si>
    <t>MR-14735, MR-8945</t>
  </si>
  <si>
    <t>CR-50A, CR-647, MR-743</t>
  </si>
  <si>
    <t>SR-2, US-24</t>
  </si>
  <si>
    <t>CR-115, MR-283, SR-4</t>
  </si>
  <si>
    <t>CR-36, MR-4980, MR-5403</t>
  </si>
  <si>
    <t>MR-14583, SR-14</t>
  </si>
  <si>
    <t>MR-14597, SR-8</t>
  </si>
  <si>
    <t>CR-116, MR-2500, MR-2548</t>
  </si>
  <si>
    <t>CR-4, MR-389, SR-184</t>
  </si>
  <si>
    <t>MR-4328, MR-4333</t>
  </si>
  <si>
    <t>MR-14632, US-42</t>
  </si>
  <si>
    <t>CR-50, SR-764</t>
  </si>
  <si>
    <t>CR-27, MR-1081</t>
  </si>
  <si>
    <t>CR-22, MR-1008, US-24</t>
  </si>
  <si>
    <t>MR-2339, SR-25D</t>
  </si>
  <si>
    <t>MR-4337, US-33D</t>
  </si>
  <si>
    <t>CR-26, MR-4248</t>
  </si>
  <si>
    <t>MR-1099, MR-8529</t>
  </si>
  <si>
    <t>MR-14601, MR-14746</t>
  </si>
  <si>
    <t>CR-9, MR-36</t>
  </si>
  <si>
    <t>MR-14583, MR-14590</t>
  </si>
  <si>
    <t>CR-631, CR-632</t>
  </si>
  <si>
    <t>MR-14700, MR-14735</t>
  </si>
  <si>
    <t>CR-281, SR-430</t>
  </si>
  <si>
    <t>CR-53A, MR-5412</t>
  </si>
  <si>
    <t>MR-14713, SR-2, US-20, US-6</t>
  </si>
  <si>
    <t>MR-1400, MR-8617</t>
  </si>
  <si>
    <t>MR-14551, SR-8, US-422</t>
  </si>
  <si>
    <t>MR-14603, SR-3</t>
  </si>
  <si>
    <t>MR-1807, MR-1808, SR-750</t>
  </si>
  <si>
    <t>CR-17, MR-5428</t>
  </si>
  <si>
    <t>CR-142, CR-68</t>
  </si>
  <si>
    <t>MR-14553, MR-14738, MR-14739</t>
  </si>
  <si>
    <t>MR-14589, US-42</t>
  </si>
  <si>
    <t>MR-14561, MR-14689</t>
  </si>
  <si>
    <t>MR-14630, US-6A</t>
  </si>
  <si>
    <t>MR-3125, MR-8556</t>
  </si>
  <si>
    <t>MR-708, SR-309</t>
  </si>
  <si>
    <t>MR-4328, SR-113, SR-301, SR-57</t>
  </si>
  <si>
    <t>MR-14567, MR-5994</t>
  </si>
  <si>
    <t>CR-5, MR-1008, US-24</t>
  </si>
  <si>
    <t>CR-33A, MR-70502</t>
  </si>
  <si>
    <t>MR-1840, MR-1840B, MR-4233</t>
  </si>
  <si>
    <t>MR-4229, US-23</t>
  </si>
  <si>
    <t>MR-176, MR-3137, SR-3, US-42</t>
  </si>
  <si>
    <t>MR-14630, MR-14654</t>
  </si>
  <si>
    <t>MR-6655, SR-43</t>
  </si>
  <si>
    <t>SR-41, SR-41D, SR-4D, US-40D</t>
  </si>
  <si>
    <t>CR-95, US-224</t>
  </si>
  <si>
    <t>MR-42, MR-81373, SR-4</t>
  </si>
  <si>
    <t>MR-1008, SR-246, US-24</t>
  </si>
  <si>
    <t>MR-5424, MR-5428, SR-619</t>
  </si>
  <si>
    <t>MR-14758, MR-14765, MR-2890, SR-3, US-20, US-42, US-6</t>
  </si>
  <si>
    <t>CR-1572, CR-30</t>
  </si>
  <si>
    <t>MR-14550, MR-14551, MR-14583</t>
  </si>
  <si>
    <t>MR-8513, MR-8561, MR-8562</t>
  </si>
  <si>
    <t>MR-5432, SR-18</t>
  </si>
  <si>
    <t>MR-316, MR-83558, SR-16</t>
  </si>
  <si>
    <t>MR-1325, MR-652, SR-303</t>
  </si>
  <si>
    <t>SR-91, US-322</t>
  </si>
  <si>
    <t>MR-14603, MR-2745</t>
  </si>
  <si>
    <t>MR-157, SR-29, SR-54, US-36</t>
  </si>
  <si>
    <t>MR-10556, SR-94</t>
  </si>
  <si>
    <t>MR-1723H, MR-1986, SR-201</t>
  </si>
  <si>
    <t>MR-957, SR-317</t>
  </si>
  <si>
    <t>MR-1564, SR-122</t>
  </si>
  <si>
    <t>MR-1008, MR-1671, US-24</t>
  </si>
  <si>
    <t>CR-9, MR-417</t>
  </si>
  <si>
    <t>CR-266, SR-747</t>
  </si>
  <si>
    <t>SR-175, US-20</t>
  </si>
  <si>
    <t>CR-108, CR-17</t>
  </si>
  <si>
    <t>RA-18052, SR-17, SR-237</t>
  </si>
  <si>
    <t>CR-69, MR-4231</t>
  </si>
  <si>
    <t>MR-14724, MR-2522</t>
  </si>
  <si>
    <t>MR-1044, MR-1675</t>
  </si>
  <si>
    <t>MR-691, US-23</t>
  </si>
  <si>
    <t>CR-1572, CR-22</t>
  </si>
  <si>
    <t>MR-14584, US-20</t>
  </si>
  <si>
    <t>CR-1980, MR-4024, SR-2</t>
  </si>
  <si>
    <t>CR-74, MR-4972, SR-835</t>
  </si>
  <si>
    <t>CR-218, SR-201</t>
  </si>
  <si>
    <t>SR-14, SR-17</t>
  </si>
  <si>
    <t>MR-14767, SR-10</t>
  </si>
  <si>
    <t>CR-123, CR-124</t>
  </si>
  <si>
    <t>MR-6219, SR-264</t>
  </si>
  <si>
    <t>MR-10556, MR-14570</t>
  </si>
  <si>
    <t>MR-14655, SR-10</t>
  </si>
  <si>
    <t>CR-33A, MR-70505</t>
  </si>
  <si>
    <t>MR-14566, MR-14740, MR-2942</t>
  </si>
  <si>
    <t>CR-75, MR-312H, MR-763B</t>
  </si>
  <si>
    <t>MR-1263, MR-5412</t>
  </si>
  <si>
    <t>CR-17, SR-18</t>
  </si>
  <si>
    <t>MR-14570, MR-14679, US-42</t>
  </si>
  <si>
    <t>MR-2101, SR-120</t>
  </si>
  <si>
    <t>MR-1774, SR-16, US-40</t>
  </si>
  <si>
    <t>MR-170, MR-2106, SR-73</t>
  </si>
  <si>
    <t>CR-121, MR-8536</t>
  </si>
  <si>
    <t>CR-27, CR-43</t>
  </si>
  <si>
    <t>US-127, US-27, US-52</t>
  </si>
  <si>
    <t>MR-302, MR-64, SR-4</t>
  </si>
  <si>
    <t>CR-124, CR-7, MR-5191</t>
  </si>
  <si>
    <t>MR-464, SR-264</t>
  </si>
  <si>
    <t>MR-395, SR-4, SR-4B</t>
  </si>
  <si>
    <t>CR-135, CR-511, US-42</t>
  </si>
  <si>
    <t>CR-220, MR-723, US-224</t>
  </si>
  <si>
    <t>MR-5413, SR-261</t>
  </si>
  <si>
    <t>CR-125, MR-1594F</t>
  </si>
  <si>
    <t>MR-3281, SR-3, US-42</t>
  </si>
  <si>
    <t>MR-14567, MR-14668</t>
  </si>
  <si>
    <t>MR-14717, MR-2822</t>
  </si>
  <si>
    <t>SR-175, SR-84, US-6</t>
  </si>
  <si>
    <t>CR-324, SR-25, TR-324</t>
  </si>
  <si>
    <t>SR-252, SR-254</t>
  </si>
  <si>
    <t>MR-4233, SR-161</t>
  </si>
  <si>
    <t>CN-5004C, CN-6004C, CR-2821, SR-4B</t>
  </si>
  <si>
    <t>MR-245, MR-4207</t>
  </si>
  <si>
    <t>CR-133, CR-501</t>
  </si>
  <si>
    <t>SR-254, SR-301</t>
  </si>
  <si>
    <t>MR-14553, MR-14701, SR-283</t>
  </si>
  <si>
    <t>MR-14565, MR-14701</t>
  </si>
  <si>
    <t>SR-59, SR-91</t>
  </si>
  <si>
    <t>CR-13, MR-875</t>
  </si>
  <si>
    <t>CR-99, SR-741</t>
  </si>
  <si>
    <t>MR-14553, MR-14693, MR-2450</t>
  </si>
  <si>
    <t>MR-14632, SR-291</t>
  </si>
  <si>
    <t>CR-627, SR-261</t>
  </si>
  <si>
    <t>MR-14583, SR-8</t>
  </si>
  <si>
    <t>CR-338, SR-4, SR-41D, US-40</t>
  </si>
  <si>
    <t>MR-1008, SR-51, US-24</t>
  </si>
  <si>
    <t>MR-14572, MR-14630</t>
  </si>
  <si>
    <t>CR-88, TR-131</t>
  </si>
  <si>
    <t>MR-350, SR-316, US-23</t>
  </si>
  <si>
    <t>MR-14687, MR-14735</t>
  </si>
  <si>
    <t>CR-74, MR-4980</t>
  </si>
  <si>
    <t>CR-134, CR-341A</t>
  </si>
  <si>
    <t>MR-6056, MR-8516</t>
  </si>
  <si>
    <t>MR-1795, SR-172, SR-297</t>
  </si>
  <si>
    <t>CR-10, CR-83</t>
  </si>
  <si>
    <t>MR-14686, MR-4200</t>
  </si>
  <si>
    <t>MR-14551, US-322</t>
  </si>
  <si>
    <t>MR-14700, MR-14702</t>
  </si>
  <si>
    <t>MR-14592, SR-17</t>
  </si>
  <si>
    <t>CR-6, SR-309</t>
  </si>
  <si>
    <t>MR-14559, MR-14621, SR-43</t>
  </si>
  <si>
    <t>CR-281, CR-501</t>
  </si>
  <si>
    <t>SR-17, SR-8</t>
  </si>
  <si>
    <t>MR-1098, MR-2339, SR-25</t>
  </si>
  <si>
    <t>CR-7, SR-256</t>
  </si>
  <si>
    <t>MR-900, SR-169, US-422</t>
  </si>
  <si>
    <t>CR-15, MR-5423</t>
  </si>
  <si>
    <t>CR-66, MR-1830</t>
  </si>
  <si>
    <t>CR-24, SR-246, US-20</t>
  </si>
  <si>
    <t>MR-2540, SR-129</t>
  </si>
  <si>
    <t>MR-491, SR-283, SR-306</t>
  </si>
  <si>
    <t>MR-252, SR-159</t>
  </si>
  <si>
    <t>CR-217, US-127</t>
  </si>
  <si>
    <t>MR-14553, MR-2647</t>
  </si>
  <si>
    <t>MR-14672, MR-2897, SR-14, SR-43</t>
  </si>
  <si>
    <t>MR-275, SR-93</t>
  </si>
  <si>
    <t>CR-516, SR-430</t>
  </si>
  <si>
    <t>MR-14562, MR-4200</t>
  </si>
  <si>
    <t>MR-231, SR-111, SR-15, SR-18, SR-66</t>
  </si>
  <si>
    <t>CR-50, MR-502</t>
  </si>
  <si>
    <t>CR-101, CR-220</t>
  </si>
  <si>
    <t>CR-141, MR-214, SR-264</t>
  </si>
  <si>
    <t>CR-84, MR-47</t>
  </si>
  <si>
    <t>SR-45, US-422</t>
  </si>
  <si>
    <t>MR-96, US-23</t>
  </si>
  <si>
    <t>MR-1594F, SR-48</t>
  </si>
  <si>
    <t>MR-2096, MR-4321, US-23</t>
  </si>
  <si>
    <t>MR-5183, SR-256, TR-1461</t>
  </si>
  <si>
    <t>MR-8672, SR-4</t>
  </si>
  <si>
    <t>MR-14563, MR-331, MR-385, SR-175, SR-87</t>
  </si>
  <si>
    <t>MR-2525, SR-4, SR-73</t>
  </si>
  <si>
    <t>MR-1730, MR-661, SR-51</t>
  </si>
  <si>
    <t>MR-602, SR-177</t>
  </si>
  <si>
    <t>MR-4033, SR-2</t>
  </si>
  <si>
    <t>CR-19, SR-122</t>
  </si>
  <si>
    <t>CR-4, MR-2334, MR-4039, SR-184</t>
  </si>
  <si>
    <t>MR-14701, US-322</t>
  </si>
  <si>
    <t>SR-615, SR-84</t>
  </si>
  <si>
    <t>CR-270S, SR-81</t>
  </si>
  <si>
    <t>MR-14727, MR-3281</t>
  </si>
  <si>
    <t>CR-85, CR-88</t>
  </si>
  <si>
    <t>MR-14614, MR-14630</t>
  </si>
  <si>
    <t>CR-124, MR-875</t>
  </si>
  <si>
    <t>CR-222, MR-4261</t>
  </si>
  <si>
    <t>MR-1008, SR-120, US-24</t>
  </si>
  <si>
    <t>CR-99, TR-68</t>
  </si>
  <si>
    <t>MR-2982, MR-8513, MR-8529, MR-8552</t>
  </si>
  <si>
    <t>MR-2335, MR-4019, SR-246</t>
  </si>
  <si>
    <t>MR-8529, MR-8549</t>
  </si>
  <si>
    <t>CR-135, MR-4263</t>
  </si>
  <si>
    <t>MR-2889, US-322, US-6</t>
  </si>
  <si>
    <t>NLFID's</t>
  </si>
  <si>
    <t>Franklin</t>
  </si>
  <si>
    <t>Cuyahoga</t>
  </si>
  <si>
    <t>Lucas</t>
  </si>
  <si>
    <t>Hamilton</t>
  </si>
  <si>
    <t>Butler</t>
  </si>
  <si>
    <t>Clark</t>
  </si>
  <si>
    <t>Trumbull</t>
  </si>
  <si>
    <t>Lorain</t>
  </si>
  <si>
    <t>Greene</t>
  </si>
  <si>
    <t>Licking</t>
  </si>
  <si>
    <t>Lake</t>
  </si>
  <si>
    <t>Summit</t>
  </si>
  <si>
    <t>Ross</t>
  </si>
  <si>
    <t>Fairfield</t>
  </si>
  <si>
    <t>Portage</t>
  </si>
  <si>
    <t>Delaware</t>
  </si>
  <si>
    <t>Stark</t>
  </si>
  <si>
    <t>Mahoning</t>
  </si>
  <si>
    <t>Richland</t>
  </si>
  <si>
    <t>Allen</t>
  </si>
  <si>
    <t>Hancock</t>
  </si>
  <si>
    <t>Medina</t>
  </si>
  <si>
    <t>Warren</t>
  </si>
  <si>
    <t>Wood</t>
  </si>
  <si>
    <t>Pickaway</t>
  </si>
  <si>
    <t>Defiance</t>
  </si>
  <si>
    <t>Pike</t>
  </si>
  <si>
    <t>Name</t>
  </si>
  <si>
    <t>Cleveland Ave, Morse Rd</t>
  </si>
  <si>
    <t>Harvard Ave, Lee Rd</t>
  </si>
  <si>
    <t>E 116th St, Kinsman Rd</t>
  </si>
  <si>
    <t>E 93rd St, Kinsman Rd</t>
  </si>
  <si>
    <t>E Broad St, Hamilton Rd</t>
  </si>
  <si>
    <t>Airport Hwy, S Byrne Rd</t>
  </si>
  <si>
    <t>Jackman Rd, Tremainsville Rd</t>
  </si>
  <si>
    <t>E Broad St, Mcnaughten Rd</t>
  </si>
  <si>
    <t>E Livingston Ave, S Hamilton Rd</t>
  </si>
  <si>
    <t>E Broad St, S James Rd</t>
  </si>
  <si>
    <t>E 55th St, Woodland Ave</t>
  </si>
  <si>
    <t>E Main St, Hamilton Rd</t>
  </si>
  <si>
    <t>E 110th St, Lakeview Rd</t>
  </si>
  <si>
    <t>Harrisburg Pike, W Mound St</t>
  </si>
  <si>
    <t>Hill Ave, S Byrne Rd</t>
  </si>
  <si>
    <t>Cedar Rd, Richmond Rd</t>
  </si>
  <si>
    <t>Philadelphia Dr, W Siebenthaler Ave</t>
  </si>
  <si>
    <t>Jackman Rd, W Laskey Rd</t>
  </si>
  <si>
    <t>E 55th St, E 55th St</t>
  </si>
  <si>
    <t>Carnegie Ave, E 55th St</t>
  </si>
  <si>
    <t>Morse Rd, Westerville Rd</t>
  </si>
  <si>
    <t>Brice Rd, E Livingston Ave</t>
  </si>
  <si>
    <t>Alum Creek Dr, E Livingston Ave</t>
  </si>
  <si>
    <t>Mayfield Rd, Richmond Rd</t>
  </si>
  <si>
    <t>Eddy Rd, St Clair Ave</t>
  </si>
  <si>
    <t>Lewis Ave, W Alexis Rd</t>
  </si>
  <si>
    <t>Harrison Ave, Harrison Ave</t>
  </si>
  <si>
    <t>E Martin Luther King Jr Dr, E Martin Luther King Jr Dr</t>
  </si>
  <si>
    <t>Lee Rd, Miles Ave</t>
  </si>
  <si>
    <t>Colerain Ave, W North Bend Rd</t>
  </si>
  <si>
    <t>E 93rd St, Union Ave</t>
  </si>
  <si>
    <t>Brice Rd, Brice Rd</t>
  </si>
  <si>
    <t>E 93rd St, Harvard Ave</t>
  </si>
  <si>
    <t>Cleveland Ave, Oakland Park Ave</t>
  </si>
  <si>
    <t>Broadway Ave, Broadway Ave</t>
  </si>
  <si>
    <t>E 116th St, Union Ave</t>
  </si>
  <si>
    <t>Gender Rd, Refugee Rd</t>
  </si>
  <si>
    <t>E Mitchell Ave, Vine St</t>
  </si>
  <si>
    <t>Philadelphia Dr, Salem Ave</t>
  </si>
  <si>
    <t>Denison Ave, Fulton Rd</t>
  </si>
  <si>
    <t>E 140th St, Kinsman Rd</t>
  </si>
  <si>
    <t>High St, High St</t>
  </si>
  <si>
    <t>E 116th St, Shaker Blvd</t>
  </si>
  <si>
    <t>Barnett Rd, E Livingston Ave</t>
  </si>
  <si>
    <t>Talmadge Rd, W Sylvania Ave</t>
  </si>
  <si>
    <t>E 5th Ave, Summit St</t>
  </si>
  <si>
    <t>Douglas Rd, Tremainsville Rd</t>
  </si>
  <si>
    <t>Carnegie Ave, Carnegie Ave</t>
  </si>
  <si>
    <t>Lorain Ave, W 150th St</t>
  </si>
  <si>
    <t>Bellaire Rd, W 130th St</t>
  </si>
  <si>
    <t>E Main St, S James Rd</t>
  </si>
  <si>
    <t>Kinsman Rd, Martin Luther King Jr Dr</t>
  </si>
  <si>
    <t>Baltimore-Reynoldsburg Rd, E Livingston Ave</t>
  </si>
  <si>
    <t>E Main St, Rosehill Rd</t>
  </si>
  <si>
    <t>Morse Rd, Morse Rd</t>
  </si>
  <si>
    <t>Cleveland Ave, E Weber Rd</t>
  </si>
  <si>
    <t>Airport Hwy, Airport Hwy</t>
  </si>
  <si>
    <t>Denison Ave, Pearl Rd</t>
  </si>
  <si>
    <t>Glenway Ave, Grand Ave</t>
  </si>
  <si>
    <t>Boudinot Ave, Queen City Ave</t>
  </si>
  <si>
    <t>Nottingham Rd, St Clair Ave</t>
  </si>
  <si>
    <t>Hamilton Ave, W North Bend Rd</t>
  </si>
  <si>
    <t>E 152nd St, St Clair Ave</t>
  </si>
  <si>
    <t>Dixie Hwy, Holden Blvd</t>
  </si>
  <si>
    <t>E Broad St, S Waggoner Rd</t>
  </si>
  <si>
    <t>Philadelphia Dr, W Hillcrest Ave</t>
  </si>
  <si>
    <t>Dixie Hwy, Symmes Rd</t>
  </si>
  <si>
    <t>Buckeye Rd, E 116th St</t>
  </si>
  <si>
    <t>W Mound St, Whitethorne Ave</t>
  </si>
  <si>
    <t>E Mc Creight Ave, N Limestone St</t>
  </si>
  <si>
    <t>Heatherdowns Blvd, S Reynolds Rd</t>
  </si>
  <si>
    <t>E 131st St, Miles Ave</t>
  </si>
  <si>
    <t>E 79th St, Woodland Ave</t>
  </si>
  <si>
    <t>E 79th St, Kinsman Rd</t>
  </si>
  <si>
    <t>Nilles Rd, Pleasant Ave</t>
  </si>
  <si>
    <t>East Market St, North Rd</t>
  </si>
  <si>
    <t>Free Pike, N Gettysburg Ave</t>
  </si>
  <si>
    <t>E Main St, Mcnaughten Rd</t>
  </si>
  <si>
    <t>Great Southern Blvd, Obetz Rd</t>
  </si>
  <si>
    <t>Telegraph Rd, W Alexis Rd</t>
  </si>
  <si>
    <t>E Broad St, Rosehill Rd</t>
  </si>
  <si>
    <t>Woodhill Rd, Woodland Ave</t>
  </si>
  <si>
    <t>E Broad St, Lancaster Ave</t>
  </si>
  <si>
    <t>Mayfield Rd, S Belvoir Blvd</t>
  </si>
  <si>
    <t>E Broad St, Mt Carmel Service Rd</t>
  </si>
  <si>
    <t>Secor Rd, W Sylvania Ave</t>
  </si>
  <si>
    <t>Rockside Rd, Turney Rd</t>
  </si>
  <si>
    <t>Hilliard &amp; Rome Rd, Roberts Rd</t>
  </si>
  <si>
    <t>Cleveland Ave, E 17th Ave</t>
  </si>
  <si>
    <t>E Siebenthaler Ave, N Main St</t>
  </si>
  <si>
    <t>W Kemper Rd, Winton Rd</t>
  </si>
  <si>
    <t>N Hague Ave, W Broad St</t>
  </si>
  <si>
    <t>E Martin Luther King Jr Dr, Reading Rd</t>
  </si>
  <si>
    <t>Center Rd, Center Rd</t>
  </si>
  <si>
    <t>Brainard Rd, Mayfield Rd</t>
  </si>
  <si>
    <t>Hill Ave, N Reynolds Rd</t>
  </si>
  <si>
    <t>North Bend Rd, Westwood Northern Blvd</t>
  </si>
  <si>
    <t>Colonel Glenn Hwy, Grange Hall Rd</t>
  </si>
  <si>
    <t>Boudinot Ave, Glenhills Way</t>
  </si>
  <si>
    <t>Hamilton Ave, W Galbraith Rd</t>
  </si>
  <si>
    <t>Secor Rd, W Central Ave</t>
  </si>
  <si>
    <t>Feder Rd, Hilliard &amp; Rome Rd</t>
  </si>
  <si>
    <t>Miles Rd, Miles Rd</t>
  </si>
  <si>
    <t>Cleveland Ave, E Hudson St</t>
  </si>
  <si>
    <t>Douglas Rd, Monroe St</t>
  </si>
  <si>
    <t>Mccracken Blvd, Turney Rd</t>
  </si>
  <si>
    <t>E 131st St, Harvard Ave</t>
  </si>
  <si>
    <t>Puritas Ave, W 150th St</t>
  </si>
  <si>
    <t>Central Ave, E 55th St</t>
  </si>
  <si>
    <t>E Broad St, Taylor Rd</t>
  </si>
  <si>
    <t>Center St, Tyler Blvd</t>
  </si>
  <si>
    <t>Fish Creek Rd, Graham Rd</t>
  </si>
  <si>
    <t>Cedar Rd, S Green Rd</t>
  </si>
  <si>
    <t>Circle, Circle Rd</t>
  </si>
  <si>
    <t>E Main St, N Bridge St</t>
  </si>
  <si>
    <t>Harrison Ave, Powell Dr</t>
  </si>
  <si>
    <t>Kessler Ave, W Mitchell Ave</t>
  </si>
  <si>
    <t>Clinton Springs Ave, Clinton Springs Ln</t>
  </si>
  <si>
    <t>Jackman Rd, W Alexis Rd</t>
  </si>
  <si>
    <t>Needmore Rd, Needmore Rd</t>
  </si>
  <si>
    <t>N Memorial Dr, W Fair Ave</t>
  </si>
  <si>
    <t>Lewis Ave, W Laskey Rd</t>
  </si>
  <si>
    <t>Mentor Ave, Reynolds Rd</t>
  </si>
  <si>
    <t>Harvard Ave, Warrensville Center Rd</t>
  </si>
  <si>
    <t>Georgesville Rd, Sullivant Ave</t>
  </si>
  <si>
    <t>Grand Ave, Westwood Ave</t>
  </si>
  <si>
    <t>Euclid Ave, Som Center Rd</t>
  </si>
  <si>
    <t>Olentangy River Rd, Olentangy River Rd</t>
  </si>
  <si>
    <t>E Dublin-Granville Rd, E Dublin-Granville Service Rd</t>
  </si>
  <si>
    <t>Griswold Rd, Lorain Blvd</t>
  </si>
  <si>
    <t>Mondial Pkwy, Mondial Pkwy</t>
  </si>
  <si>
    <t>Grand Blvd, S Erie Blvd</t>
  </si>
  <si>
    <t>Lewis Ave, Phillips Ave</t>
  </si>
  <si>
    <t>E Martin Luther King Jr Dr, Harvey Ave</t>
  </si>
  <si>
    <t>Secor Rd, W Laskey Rd</t>
  </si>
  <si>
    <t>E Hillcrest Ave, N Main St</t>
  </si>
  <si>
    <t>Hilliard &amp; Rome Rd, Renner Rd</t>
  </si>
  <si>
    <t>Talmadge Rd, W Central Ave</t>
  </si>
  <si>
    <t>Broadview Rd, Broadview Rd</t>
  </si>
  <si>
    <t>Executive Pkwy, Secor Rd</t>
  </si>
  <si>
    <t>E 5th Ave, N Fourth St</t>
  </si>
  <si>
    <t>Cornell Dr, Philadelphia Dr</t>
  </si>
  <si>
    <t>Karl Rd, Norma Rd</t>
  </si>
  <si>
    <t>High St, S Martin Luther King Jr Blvd</t>
  </si>
  <si>
    <t>Chester Rd, Colorado Ave</t>
  </si>
  <si>
    <t>Dille Rd, Euclid Ave</t>
  </si>
  <si>
    <t>Dixie Hwy, Nilles Rd</t>
  </si>
  <si>
    <t>E North St, N Spring St</t>
  </si>
  <si>
    <t>E 105th St, Superior Ave</t>
  </si>
  <si>
    <t>E Galbraith Rd, Reading Rd</t>
  </si>
  <si>
    <t>Chatterton Rd, Noe Bixby Rd</t>
  </si>
  <si>
    <t>SR-14, SR-43</t>
  </si>
  <si>
    <t>E 79th St, Superior Ave</t>
  </si>
  <si>
    <t>Cooper Foster Park Rd, Leavitt Rd</t>
  </si>
  <si>
    <t>Hill Ave, S Westwood Ave</t>
  </si>
  <si>
    <t>Mentor Ave, Old Johnnycake Ridge Rd</t>
  </si>
  <si>
    <t>Rathmell Rd, S High St</t>
  </si>
  <si>
    <t>Angola Rd, Clarion Ave</t>
  </si>
  <si>
    <t>Colerain Ave, Virginia Ave</t>
  </si>
  <si>
    <t>Lorain Ave, W 140th St</t>
  </si>
  <si>
    <t>Courtright Rd, E Livingston Ave</t>
  </si>
  <si>
    <t>Antenucci Blvd, Turney Rd</t>
  </si>
  <si>
    <t>Broadway Ave, Harvard Ave</t>
  </si>
  <si>
    <t>Boudinot Ave, Werk Rd</t>
  </si>
  <si>
    <t>Collingwood Blvd, W Bancroft St</t>
  </si>
  <si>
    <t>E Main St, E Main St</t>
  </si>
  <si>
    <t>Byers Rd, Byers Rd</t>
  </si>
  <si>
    <t>High St, S 7th St</t>
  </si>
  <si>
    <t>Hebron Rd, Hebron Rd</t>
  </si>
  <si>
    <t>Chagrin Blvd, Richmond Rd</t>
  </si>
  <si>
    <t>Clague Rd, Lorain Rd</t>
  </si>
  <si>
    <t>Old Troy Pike, Taylorsville Rd</t>
  </si>
  <si>
    <t>E Bancroft St, Franklin Ave</t>
  </si>
  <si>
    <t>Mcdowell Rd, Stringtown Rd</t>
  </si>
  <si>
    <t>Oak St, Oak St</t>
  </si>
  <si>
    <t>Mccutcheon Rd, Stelzer Rd</t>
  </si>
  <si>
    <t>Douglas Rd, W Sylvania Ave</t>
  </si>
  <si>
    <t>Dublin Rd, W 5th Ave</t>
  </si>
  <si>
    <t>Hoover Ave, N Gettysburg Ave</t>
  </si>
  <si>
    <t>Cincinnati Dayton Rd, Cincinnati Dayton Rd</t>
  </si>
  <si>
    <t>County Line Rd, N Cleveland Ave</t>
  </si>
  <si>
    <t>Burnet Ave, E Martin Luther King Jr Dr</t>
  </si>
  <si>
    <t>E 105th St, St Clair Ave</t>
  </si>
  <si>
    <t>E 130th St, Kinsman Rd</t>
  </si>
  <si>
    <t>Applegrove St, N Main St</t>
  </si>
  <si>
    <t>E Broad St, S 3rd St</t>
  </si>
  <si>
    <t>Goodman Dr, Nixon St</t>
  </si>
  <si>
    <t>Hard Rd, Sawmill Rd</t>
  </si>
  <si>
    <t>Demorest Rd, Sullivant Ave</t>
  </si>
  <si>
    <t>E Waterloo St, Massillon Rd</t>
  </si>
  <si>
    <t>E 152nd St, N Noble Rd</t>
  </si>
  <si>
    <t>Carnegie Ave, E 79th St</t>
  </si>
  <si>
    <t>Smith Rd, Snow Rd</t>
  </si>
  <si>
    <t>Brandt Pike, Chambersburg Rd</t>
  </si>
  <si>
    <t>S Central Ave, Sullivant Ave</t>
  </si>
  <si>
    <t>Agler Rd, N Cassady Ave</t>
  </si>
  <si>
    <t>W Sharon Rd, W Sharon Rd</t>
  </si>
  <si>
    <t>Hall Rd, Norton Rd</t>
  </si>
  <si>
    <t>Douglas Rd, W Central Ave</t>
  </si>
  <si>
    <t>E 78th St, Union Ave</t>
  </si>
  <si>
    <t>Allegheny Ave, N James Rd</t>
  </si>
  <si>
    <t>E 146th St, Miles Ave</t>
  </si>
  <si>
    <t>Agler Rd, Stelzer Rd</t>
  </si>
  <si>
    <t>Bright Rd, Sawbury Blvd</t>
  </si>
  <si>
    <t>N Central Ave, W Broad St</t>
  </si>
  <si>
    <t>Chagrin Blvd, Kenyon Rd</t>
  </si>
  <si>
    <t>E Livingston Ave, Woodcrest Rd</t>
  </si>
  <si>
    <t>Blacklick-Eastern Rd, Hill Rd</t>
  </si>
  <si>
    <t>Graham Rd, Hudson Dr</t>
  </si>
  <si>
    <t>Kingsford Rd, S Wilson Rd</t>
  </si>
  <si>
    <t>E Broad St, N Nelson Rd</t>
  </si>
  <si>
    <t>Cedar Rd, Warrensville Center Rd</t>
  </si>
  <si>
    <t>Lorain Ave, West Blvd</t>
  </si>
  <si>
    <t>Maxtown Rd, N State St</t>
  </si>
  <si>
    <t>E Manhattan Blvd, Stickney Ave</t>
  </si>
  <si>
    <t>E 55th St, Quincy Ave</t>
  </si>
  <si>
    <t>Brookpark Rd, Ridge Rd</t>
  </si>
  <si>
    <t>Karl Rd, Morse Rd</t>
  </si>
  <si>
    <t>Cleveland Ave, Ferris Rd</t>
  </si>
  <si>
    <t>Merily Way, Old Troy Pike</t>
  </si>
  <si>
    <t>Dorr St, N Holland Sylvania Rd</t>
  </si>
  <si>
    <t>Archwood Ave, S Arlington St</t>
  </si>
  <si>
    <t>E John St, S Limestone St</t>
  </si>
  <si>
    <t>Broadway, E Court St</t>
  </si>
  <si>
    <t>Colerain Ave, Hopple St</t>
  </si>
  <si>
    <t>E Main St, S Yearling Rd</t>
  </si>
  <si>
    <t>E Main St, S Burnett Rd</t>
  </si>
  <si>
    <t>Cleveland Ave, E 5th Ave</t>
  </si>
  <si>
    <t>Corry Blvd, Jefferson Ave</t>
  </si>
  <si>
    <t>Burnet Ave, William H Taft Rd</t>
  </si>
  <si>
    <t>Portage Trl, State Rd</t>
  </si>
  <si>
    <t>Buckeye Rd, Shaker Blvd</t>
  </si>
  <si>
    <t>E 116th St, Miles Ave</t>
  </si>
  <si>
    <t>Brookpark Rd, State Rd</t>
  </si>
  <si>
    <t>Arlington Rd, Arlington Ridge Rd</t>
  </si>
  <si>
    <t>Copley Rd, S Hawkins Ave</t>
  </si>
  <si>
    <t>Harrison Ave, Mchenry Ave</t>
  </si>
  <si>
    <t>Lakeland Blvd, Rush Rd</t>
  </si>
  <si>
    <t>Lorain Ave, W 117th St</t>
  </si>
  <si>
    <t>Bairsford Dr, E Livingston Ave</t>
  </si>
  <si>
    <t>N Limestone St, W Home Rd</t>
  </si>
  <si>
    <t>S Hague Ave, Sullivant Ave</t>
  </si>
  <si>
    <t>Unnamed St, Unnamed St</t>
  </si>
  <si>
    <t>Snow Rd, W 130th St</t>
  </si>
  <si>
    <t>Graham Rd, Oakwood Dr</t>
  </si>
  <si>
    <t>Douglas Rd, W Alexis Rd</t>
  </si>
  <si>
    <t>Monroe St, Secor Rd</t>
  </si>
  <si>
    <t>Brookpark Rd, Hauserman Rd</t>
  </si>
  <si>
    <t>West Blvd, Western Ave</t>
  </si>
  <si>
    <t>E Franklin St, S Main St</t>
  </si>
  <si>
    <t>Main St, N B St</t>
  </si>
  <si>
    <t>Ridge Rd, W Ridgewood Dr</t>
  </si>
  <si>
    <t>Chagrin Blvd, Green Rd</t>
  </si>
  <si>
    <t>Mccutcheon Rd, Sunbury Rd</t>
  </si>
  <si>
    <t>Colerain Ave, Kirby Ave</t>
  </si>
  <si>
    <t>Hauck Rd, Lebanon Rd</t>
  </si>
  <si>
    <t>Askins Rd, Courtright Rd</t>
  </si>
  <si>
    <t>Refugee Rd, Refugee Rd</t>
  </si>
  <si>
    <t>Clifton Blvd, Clifton Blvd</t>
  </si>
  <si>
    <t>E Seymour Ave, Paddock Rd</t>
  </si>
  <si>
    <t>Spring Grove Ave, Winton Rd</t>
  </si>
  <si>
    <t>Glenway Ave, Ross Ave</t>
  </si>
  <si>
    <t>E Main St, N Belmont Ave</t>
  </si>
  <si>
    <t>Broadway, Harrisburg Pike</t>
  </si>
  <si>
    <t>Olentangy River Rd, W 5th Ave</t>
  </si>
  <si>
    <t>Fisher Rd, N Wilson Rd</t>
  </si>
  <si>
    <t>N Main St, W Helena St</t>
  </si>
  <si>
    <t>Cleveland Ave, Cleveland Ave</t>
  </si>
  <si>
    <t>E Livingston Ave, Shady Lane Rd</t>
  </si>
  <si>
    <t>E 105th St, Martin Luther King Jr Dr</t>
  </si>
  <si>
    <t>N Wilson Rd, Trabue Rd</t>
  </si>
  <si>
    <t>Broadview Rd, Rockside Rd</t>
  </si>
  <si>
    <t>E Livingston Ave, Parsons Ave</t>
  </si>
  <si>
    <t>Reed Rd, W Henderson Rd</t>
  </si>
  <si>
    <t>S James H Mcgee Blvd, W Third St</t>
  </si>
  <si>
    <t>Deo Dr, N 21 St</t>
  </si>
  <si>
    <t>Promedica Pkwy, Promedica Pkwy</t>
  </si>
  <si>
    <t>Great-Little Trail, W Social Row Rd</t>
  </si>
  <si>
    <t>E Main St, Graham Rd</t>
  </si>
  <si>
    <t>E High St, S Spring St</t>
  </si>
  <si>
    <t>Monticello Blvd, Richmond Rd</t>
  </si>
  <si>
    <t>N Gettysburg Ave, W Hillcrest Ave</t>
  </si>
  <si>
    <t>Upton Ave, W Sylvania Ave</t>
  </si>
  <si>
    <t>Cook Rd, Lear Nagle Rd</t>
  </si>
  <si>
    <t>Montana Ave, Westwood Northern Blvd</t>
  </si>
  <si>
    <t>E Broad St, N Yearling Rd</t>
  </si>
  <si>
    <t>Harrison Ave, Queen City Ave</t>
  </si>
  <si>
    <t>Euclid Ave, Euclid Ave</t>
  </si>
  <si>
    <t>Broadway, E 21st St</t>
  </si>
  <si>
    <t>Manchester Rd, W Waterloo Rd</t>
  </si>
  <si>
    <t>Georgesville Rd, Hall Rd</t>
  </si>
  <si>
    <t>Elm Rd, North River Rd</t>
  </si>
  <si>
    <t>Roberts Rd, Walcutt Rd</t>
  </si>
  <si>
    <t>N Fountain Ave, SCLASR00004*DC</t>
  </si>
  <si>
    <t>Abbe Rd, Colorado Ave</t>
  </si>
  <si>
    <t>High St, Perkins St</t>
  </si>
  <si>
    <t>Howe Rd, Royalton Rd</t>
  </si>
  <si>
    <t>Case Ave, Johnston St</t>
  </si>
  <si>
    <t>Libby Rd, Warrensville Center Rd</t>
  </si>
  <si>
    <t>Johnnycake Ridge Rd, Reynolds Rd</t>
  </si>
  <si>
    <t>Secor Rd, W Alexis Rd</t>
  </si>
  <si>
    <t>Memphis Ave, Ridge Rd</t>
  </si>
  <si>
    <t>Berea Fwy, Berea Fwy</t>
  </si>
  <si>
    <t>Bennett Rd, W Laskey Rd</t>
  </si>
  <si>
    <t>Emery Rd, Richmond Rd</t>
  </si>
  <si>
    <t>E Waterloo Rd, S Main St</t>
  </si>
  <si>
    <t>Vienna Ave, Youngstown Warren Rd</t>
  </si>
  <si>
    <t>Queen City Ave, Wyoming Ave</t>
  </si>
  <si>
    <t>Hillman St, Hillman Way</t>
  </si>
  <si>
    <t>Dundee Ave, S Hamilton Rd</t>
  </si>
  <si>
    <t>Northland Blvd, Springfield Pike</t>
  </si>
  <si>
    <t>Highland Rd, Richmond Rd</t>
  </si>
  <si>
    <t>Clime Rd, Demorest Rd</t>
  </si>
  <si>
    <t>Carnegie Ave, Martin Luther King Jr Dr</t>
  </si>
  <si>
    <t>Lorain Ave, Rocky River Dr</t>
  </si>
  <si>
    <t>Cleveland-E.liverpool Rd, N Freedom St</t>
  </si>
  <si>
    <t>Market Square Dr, SR-14</t>
  </si>
  <si>
    <t>Country Club Rd, E Main St</t>
  </si>
  <si>
    <t>Broadway Ave, E 55th St</t>
  </si>
  <si>
    <t>Lakewood Heights Blvd, Warren Rd</t>
  </si>
  <si>
    <t>Broadview Rd, W Pleasant Valley Rd</t>
  </si>
  <si>
    <t>Carnegie Ave, E 40th St</t>
  </si>
  <si>
    <t>Hackett St, S Main St</t>
  </si>
  <si>
    <t>Airport Hwy, S Fearing Blvd</t>
  </si>
  <si>
    <t>Dixie Hwy, Mack Rd</t>
  </si>
  <si>
    <t>County Line Rd, E Dorothy Ln</t>
  </si>
  <si>
    <t>Broadway Ave, Rockside Rd</t>
  </si>
  <si>
    <t>Emery Rd, Northfield Rd</t>
  </si>
  <si>
    <t>Holden Blvd, N Gilmore Rd</t>
  </si>
  <si>
    <t>Acres Rd, W Alexis Rd</t>
  </si>
  <si>
    <t>Abbe Rd, E Broad St</t>
  </si>
  <si>
    <t>E Bagley Rd, Pearl Rd</t>
  </si>
  <si>
    <t>S Main St, W Wilbeth Rd</t>
  </si>
  <si>
    <t>Eaton Ave, Washington Blvd</t>
  </si>
  <si>
    <t>N Detroit Ave, W Bancroft St</t>
  </si>
  <si>
    <t>S Michigan St, Washington St</t>
  </si>
  <si>
    <t>N High St, W Spring St</t>
  </si>
  <si>
    <t>S Marginal Dr, Warren Rd</t>
  </si>
  <si>
    <t>King Ave, Olentangy River Rd</t>
  </si>
  <si>
    <t>Dunham Rd, Rockside Rd</t>
  </si>
  <si>
    <t>Howard St, North St</t>
  </si>
  <si>
    <t>Carnegie Ave, E 30th St</t>
  </si>
  <si>
    <t>S Trimble Rd, W Park Ave</t>
  </si>
  <si>
    <t>N Gettysburg Ave, W Third St</t>
  </si>
  <si>
    <t>Baltic Rd, Clifton Blvd</t>
  </si>
  <si>
    <t>Grand Ave, Warsaw Ave</t>
  </si>
  <si>
    <t>Chagrin Blvd, Warrensville Center Rd</t>
  </si>
  <si>
    <t>Ridge Rd, Snow Rd</t>
  </si>
  <si>
    <t>Gemini Pl, Ikea Way</t>
  </si>
  <si>
    <t>31st Nw Rd, Wooster Rd</t>
  </si>
  <si>
    <t>Banning Rd, W North Bend Rd</t>
  </si>
  <si>
    <t>Holmes Ave, London Rd</t>
  </si>
  <si>
    <t>Pearl Rd, Smith Rd</t>
  </si>
  <si>
    <t>Monticello Blvd, S Green Rd</t>
  </si>
  <si>
    <t>Detroit Ave, W 117th St</t>
  </si>
  <si>
    <t>Queen City Byp, White St</t>
  </si>
  <si>
    <t>N Jameson Ave, W Wayne St</t>
  </si>
  <si>
    <t>Abbe Rd, Abbe Rd</t>
  </si>
  <si>
    <t>Cedar Rd, S Taylor Rd</t>
  </si>
  <si>
    <t>N Detroit Ave, W Sylvania Ave</t>
  </si>
  <si>
    <t>N Memorial Dr, W Sixth Ave</t>
  </si>
  <si>
    <t>Karl Rd, Sandalwood Pl</t>
  </si>
  <si>
    <t>E Wilson Bridge Rd, N High St</t>
  </si>
  <si>
    <t>Bellaire Rd, W 117th St</t>
  </si>
  <si>
    <t>E 93rd St, Miles Ave</t>
  </si>
  <si>
    <t>N Yellow Springs St, N Yellow Springs St</t>
  </si>
  <si>
    <t>Bright Rd, N Main St</t>
  </si>
  <si>
    <t>Boehm Dr, Dixie Hwy</t>
  </si>
  <si>
    <t>Dorr St, N Detroit Ave</t>
  </si>
  <si>
    <t>W State St, Wooster Rd</t>
  </si>
  <si>
    <t>SCUYUS00020**C, W 9th St</t>
  </si>
  <si>
    <t>Hill Ave, S Holland Sylvania Rd</t>
  </si>
  <si>
    <t>Center Rd, Rockside Rd</t>
  </si>
  <si>
    <t>Forest Ave, Vine St</t>
  </si>
  <si>
    <t>Case Ave, E Market St</t>
  </si>
  <si>
    <t>E Broad St, N Brice Rd</t>
  </si>
  <si>
    <t>Center Rd, Hadcock Rd</t>
  </si>
  <si>
    <t>Mayfield Rd, Som Center Rd</t>
  </si>
  <si>
    <t>Snow Rd, W 54th St</t>
  </si>
  <si>
    <t>N Jefferson Ave, Patricia Ave</t>
  </si>
  <si>
    <t>State Rd, W Pleasant Valley Rd</t>
  </si>
  <si>
    <t>Brandt Pike, Cedar Hill Dr</t>
  </si>
  <si>
    <t>Groves Rd, S Hamilton Rd</t>
  </si>
  <si>
    <t>Towne Blvd, Towne Blvd</t>
  </si>
  <si>
    <t>N Detroit Ave, Nebraska Ave</t>
  </si>
  <si>
    <t>Lakeview Dr, N Fairfield Rd</t>
  </si>
  <si>
    <t>E Kemper Rd, Princeton Pike</t>
  </si>
  <si>
    <t>Euclid Ave, Richmond Rd</t>
  </si>
  <si>
    <t>Cherry Bottom Rd, Morse Rd</t>
  </si>
  <si>
    <t>Brookpark Rd, Ramp From Sr 17 Brookpark Rd To Sr 237n</t>
  </si>
  <si>
    <t>Sawmill Rd, West Case Rd</t>
  </si>
  <si>
    <t>E 152nd St, S Waterloo Rd</t>
  </si>
  <si>
    <t>East Broadway St, Nevada St</t>
  </si>
  <si>
    <t>E North Broadway, Indianola Ave</t>
  </si>
  <si>
    <t>N Holland Sylvania Rd, W Bancroft St</t>
  </si>
  <si>
    <t>Chardon Rd, Euclid Ave</t>
  </si>
  <si>
    <t>Broadway St, Newton St</t>
  </si>
  <si>
    <t>Linden Ave, Woodman Dr</t>
  </si>
  <si>
    <t>Brandt Pike, Taylorsville Rd</t>
  </si>
  <si>
    <t>Broadway Ave, Libby Rd</t>
  </si>
  <si>
    <t>Lorain Ave, W 85th St</t>
  </si>
  <si>
    <t>Parsons Ave, Williams Rd</t>
  </si>
  <si>
    <t>Glencrossing Way, Glenway Ave</t>
  </si>
  <si>
    <t>W Pleasant Valley Rd, York Rd</t>
  </si>
  <si>
    <t>Lorain Ave, W 105th St</t>
  </si>
  <si>
    <t>N Memorial Dr, N Memorial Dr</t>
  </si>
  <si>
    <t>Ambleside Dr, Cedar Glen Pkwy</t>
  </si>
  <si>
    <t>Bretton Woods Dr, Cleveland Ave</t>
  </si>
  <si>
    <t>E Third St, N Findlay St</t>
  </si>
  <si>
    <t>Cleveland Massillon Rd, E Market St</t>
  </si>
  <si>
    <t>Pearl Rd, Stumph Rd</t>
  </si>
  <si>
    <t>Upton Ave, W Central Ave</t>
  </si>
  <si>
    <t>N Front St, W Broad St</t>
  </si>
  <si>
    <t>E 2nd St, S Riley Blvd</t>
  </si>
  <si>
    <t>Boudinot Ave, Montana Ave</t>
  </si>
  <si>
    <t>Northampton Rd, Portage Trl</t>
  </si>
  <si>
    <t>Central Pkwy, W Martin Luther King Jr Dr</t>
  </si>
  <si>
    <t>Camelot Dr, Dixie Hwy</t>
  </si>
  <si>
    <t>Buckeye Park Rd, Groveport Rd</t>
  </si>
  <si>
    <t>Beech Ave, Glenway Ave</t>
  </si>
  <si>
    <t>Dixie Hwy, Ross Rd</t>
  </si>
  <si>
    <t>W Church St, W Main St</t>
  </si>
  <si>
    <t>E Trenton Ave, N Main St</t>
  </si>
  <si>
    <t>Brittain Rd, E Tallmadge Dr</t>
  </si>
  <si>
    <t>Union Blvd, Union Blvd</t>
  </si>
  <si>
    <t>Clark Ave, W 25th St</t>
  </si>
  <si>
    <t>Brainard Rd, Cedar Rd</t>
  </si>
  <si>
    <t>E 79th St, Quincy Ave</t>
  </si>
  <si>
    <t>Chardon Rd, Richmond Rd</t>
  </si>
  <si>
    <t>E Gypsy Lane Rd, S Main St</t>
  </si>
  <si>
    <t>Columbia Rd, Columbia Rd</t>
  </si>
  <si>
    <t>E Dublin-Granville Rd, Karl Rd</t>
  </si>
  <si>
    <t>Cn-05004, Cn-06004</t>
  </si>
  <si>
    <t>Beechwood Rd, E Livingston Ave</t>
  </si>
  <si>
    <t>Lexington Springmill Rd, W 4th St</t>
  </si>
  <si>
    <t>Abbe Rd, Detroit Rd</t>
  </si>
  <si>
    <t>E 55th St, St Clair Ave</t>
  </si>
  <si>
    <t>Cedar Ave, E 55th St</t>
  </si>
  <si>
    <t>Darrow Rd, Kent Rd</t>
  </si>
  <si>
    <t>Frebis Ave, Lockbourne Rd</t>
  </si>
  <si>
    <t>S Dixie Dr, Springboro Pike</t>
  </si>
  <si>
    <t>E 125th St, Shaw Ave</t>
  </si>
  <si>
    <t>E Bagley Rd, Engle Rd</t>
  </si>
  <si>
    <t>Broadway St, E Exchange St</t>
  </si>
  <si>
    <t>Northfield Rd, Rockside Rd</t>
  </si>
  <si>
    <t>Monroe St, N Detroit Ave</t>
  </si>
  <si>
    <t>Berea Rd, W 117th St</t>
  </si>
  <si>
    <t>E Stroop Rd, E Stroop Rd</t>
  </si>
  <si>
    <t>Ashville Rd, Northup Ave</t>
  </si>
  <si>
    <t>Carnegie Ave, Stokes Blvd</t>
  </si>
  <si>
    <t>E Dorothy Ln, Woodman Dr</t>
  </si>
  <si>
    <t>S Main St, W Cook Rd</t>
  </si>
  <si>
    <t>Auburn Ave, E Mcmillan St</t>
  </si>
  <si>
    <t>Raff Rd, Raff Rd</t>
  </si>
  <si>
    <t>Talmadge Rd, W Laskey Rd</t>
  </si>
  <si>
    <t>Fairhill Rd, Fairhill Rd</t>
  </si>
  <si>
    <t>Mayfield Rd, Warrensville Center Rd</t>
  </si>
  <si>
    <t>E 30th St, Prospect Ave</t>
  </si>
  <si>
    <t>Granger Rd, Turney Rd</t>
  </si>
  <si>
    <t>N Jameson Ave, W Market St</t>
  </si>
  <si>
    <t>Aurora Rd, Cochran Rd</t>
  </si>
  <si>
    <t>N Trimble Rd, W 4th St</t>
  </si>
  <si>
    <t>Libby Rd, Northfield Rd</t>
  </si>
  <si>
    <t>S Erie St, Washington St</t>
  </si>
  <si>
    <t>Hill Rd, Refugee Rd</t>
  </si>
  <si>
    <t>Chestnut Ave, Niles Rd</t>
  </si>
  <si>
    <t>E Waterloo Rd, S Arlington St</t>
  </si>
  <si>
    <t>3rd St, Cleveland Ave</t>
  </si>
  <si>
    <t>Dorr St, Dorr St</t>
  </si>
  <si>
    <t>East Ave, High St</t>
  </si>
  <si>
    <t>Lake Shore Blvd, Reynolds Rd</t>
  </si>
  <si>
    <t>E Water St, N Bridge St</t>
  </si>
  <si>
    <t>Compton Rd, Hamilton Ave</t>
  </si>
  <si>
    <t>E 26th St, St Clair Ave</t>
  </si>
  <si>
    <t>Ackley Rd, Broadway Ave</t>
  </si>
  <si>
    <t>Carnegie Ave, Manchester Rd</t>
  </si>
  <si>
    <t>N Main St, W Park Ave</t>
  </si>
  <si>
    <t>Buckeye Rd, Martin Luther King Jr Dr</t>
  </si>
  <si>
    <t>N Clinton St, S Clinton St</t>
  </si>
  <si>
    <t>E Miller Ave, S Main St</t>
  </si>
  <si>
    <t>Daly Rd, W Galbraith Rd</t>
  </si>
  <si>
    <t>Glenmore Ave, Glenway Ave</t>
  </si>
  <si>
    <t>Cass Rd, Heatherdowns Blvd</t>
  </si>
  <si>
    <t>Tod Ave, W Market St</t>
  </si>
  <si>
    <t>W Emmitt Ave, W Emmitt Ave</t>
  </si>
  <si>
    <t>S Main St, W Wenger Rd</t>
  </si>
  <si>
    <t>E Hudson St, E Hudson St</t>
  </si>
  <si>
    <t>Hill Rd, Stonecreek Dr</t>
  </si>
  <si>
    <t>Paddock Rd, Tennessee Ave</t>
  </si>
  <si>
    <t>Brucefield Rd, Letchworth Rd</t>
  </si>
  <si>
    <t>Germantown Rd, N Verity Pkwy</t>
  </si>
  <si>
    <t>Auburn Ave, Monroe St</t>
  </si>
  <si>
    <t>Main St, N Brookwood Ave</t>
  </si>
  <si>
    <t>Navarre Ave, S Coy Rd</t>
  </si>
  <si>
    <t>Dixie Hwy, Dixie Hwy</t>
  </si>
  <si>
    <t>Benore Rd, E Alexis Rd</t>
  </si>
  <si>
    <t>Chester Ave, E 55th St</t>
  </si>
  <si>
    <t>Center St, Johnnycake Ridge Rd</t>
  </si>
  <si>
    <t>N Metcalf St, W North St</t>
  </si>
  <si>
    <t>Clark Ave, Fulton Rd</t>
  </si>
  <si>
    <t>E Stroop Rd, Wilmington Pike</t>
  </si>
  <si>
    <t>Franklin Blvd, W 117th St</t>
  </si>
  <si>
    <t>Frebis Ave, Parsons Ave</t>
  </si>
  <si>
    <t>Abbie Trails Dr, Gender Rd</t>
  </si>
  <si>
    <t>N Detroit Ave, W Central Ave</t>
  </si>
  <si>
    <t>Benchwood Rd, N Dixie Dr</t>
  </si>
  <si>
    <t>E Martin Luther King Jr Dr, Jefferson Ave</t>
  </si>
  <si>
    <t>Dorr St, Douglas Rd</t>
  </si>
  <si>
    <t>Dixmyth Ave, W Martin Luther King Jr Dr</t>
  </si>
  <si>
    <t>Gantz Rd, Stringtown Rd</t>
  </si>
  <si>
    <t>E 9th St, Superior Ave</t>
  </si>
  <si>
    <t>SIP</t>
  </si>
  <si>
    <t>Site/Type</t>
  </si>
  <si>
    <t>Rank/Location</t>
  </si>
  <si>
    <t>Undivided Urban No Control, Yield, Two Way Stop, Two Way With Flasher  4-Leg</t>
  </si>
  <si>
    <t>Undivided Urban All Way Stop, All Way With Flasher  4-Leg</t>
  </si>
  <si>
    <t>Divided Urban No Control, Yield, Two Way Stop, Two Way With Flasher  4-Leg</t>
  </si>
  <si>
    <t>Clermont</t>
  </si>
  <si>
    <t>Erie</t>
  </si>
  <si>
    <t>Marion</t>
  </si>
  <si>
    <t>Geauga</t>
  </si>
  <si>
    <t>Muskingum</t>
  </si>
  <si>
    <t>Scioto</t>
  </si>
  <si>
    <t>Miami</t>
  </si>
  <si>
    <t>Ottawa</t>
  </si>
  <si>
    <t>Seneca</t>
  </si>
  <si>
    <t>Columbiana</t>
  </si>
  <si>
    <t>Guernsey</t>
  </si>
  <si>
    <t>Madison</t>
  </si>
  <si>
    <t>SR-750, US-23</t>
  </si>
  <si>
    <t>SR-7, US-224</t>
  </si>
  <si>
    <t>CR-32, US-33</t>
  </si>
  <si>
    <t>CR-19, CR-20</t>
  </si>
  <si>
    <t>CR-74, CR-99</t>
  </si>
  <si>
    <t>CR-68, US-27</t>
  </si>
  <si>
    <t>CR-93, SR-81, TR-93</t>
  </si>
  <si>
    <t>CR-101, CR-239</t>
  </si>
  <si>
    <t>CR-18, SR-46</t>
  </si>
  <si>
    <t>CR-171, SR-3</t>
  </si>
  <si>
    <t>CR-11, CR-20, CR-57, TR-11</t>
  </si>
  <si>
    <t>CR-115, CR-2821</t>
  </si>
  <si>
    <t>CR-87, SR-125, TR-587</t>
  </si>
  <si>
    <t>CR-142, CR-239</t>
  </si>
  <si>
    <t>CR-98, SR-687, TR-211</t>
  </si>
  <si>
    <t>SR-3, SR-48, US-22</t>
  </si>
  <si>
    <t>CR-151, US-224</t>
  </si>
  <si>
    <t>CR-142, CR-220</t>
  </si>
  <si>
    <t>CR-5, CR-79, TR-62</t>
  </si>
  <si>
    <t>SR-72, TR-224</t>
  </si>
  <si>
    <t>CR-1572, SR-2</t>
  </si>
  <si>
    <t>CR-115, SR-747</t>
  </si>
  <si>
    <t>CR-142, CR-159</t>
  </si>
  <si>
    <t>CR-21, SR-747, TR-21</t>
  </si>
  <si>
    <t>CR-101, US-27</t>
  </si>
  <si>
    <t>CR-20, TR-1704, TR-2328</t>
  </si>
  <si>
    <t>CR-125, SR-3, US-62</t>
  </si>
  <si>
    <t>CR-4, SR-125</t>
  </si>
  <si>
    <t>CR-20, SR-747</t>
  </si>
  <si>
    <t>CR-172, MR-7488, SR-3</t>
  </si>
  <si>
    <t>CR-390, SR-28, TR-968</t>
  </si>
  <si>
    <t>CR-134, CR-19, TR-134</t>
  </si>
  <si>
    <t>CR-30, CR-73</t>
  </si>
  <si>
    <t>CR-175, SR-725</t>
  </si>
  <si>
    <t>CR-93, SR-309</t>
  </si>
  <si>
    <t>CR-219, SR-172, TR-219A</t>
  </si>
  <si>
    <t>CR-225, SR-172</t>
  </si>
  <si>
    <t>CR-5, SR-4</t>
  </si>
  <si>
    <t>CR-22, CR-66</t>
  </si>
  <si>
    <t>CR-218, CR-74</t>
  </si>
  <si>
    <t>CR-78, SR-741</t>
  </si>
  <si>
    <t>CR-171, CR-75</t>
  </si>
  <si>
    <t>CR-224, CR-98</t>
  </si>
  <si>
    <t>CR-150, MR-5411, TR-147</t>
  </si>
  <si>
    <t>CR-126, SR-257, SR-750</t>
  </si>
  <si>
    <t>CR-228, CR-229</t>
  </si>
  <si>
    <t>CR-200, SR-18, TR-3070</t>
  </si>
  <si>
    <t>CR-25, SR-301, SR-57, US-20</t>
  </si>
  <si>
    <t>CR-84, SR-48, TR-84</t>
  </si>
  <si>
    <t>CR-217, SR-126, US-27</t>
  </si>
  <si>
    <t>TR-114, US-23</t>
  </si>
  <si>
    <t>CR-32, SR-7</t>
  </si>
  <si>
    <t>CR-25, US-40</t>
  </si>
  <si>
    <t>CR-1572, CR-32</t>
  </si>
  <si>
    <t>CR-124, SR-747, TR-124A</t>
  </si>
  <si>
    <t>CR-131, CR-73</t>
  </si>
  <si>
    <t>CR-155, US-224</t>
  </si>
  <si>
    <t>CR-101, CR-90</t>
  </si>
  <si>
    <t>CR-132, SR-131</t>
  </si>
  <si>
    <t>CR-266, US-127</t>
  </si>
  <si>
    <t>CR-116, SR-49, US-35</t>
  </si>
  <si>
    <t>CR-219, MR-1219, TR-223</t>
  </si>
  <si>
    <t>CR-229, SR-687, TR-211, TR-2208</t>
  </si>
  <si>
    <t>CR-74, CR-87</t>
  </si>
  <si>
    <t>CR-1572, CR-5</t>
  </si>
  <si>
    <t>TR-1879, TR-2130, US-40</t>
  </si>
  <si>
    <t>TR-425, US-23</t>
  </si>
  <si>
    <t>CR-2821, SR-747</t>
  </si>
  <si>
    <t>CR-135, CR-15</t>
  </si>
  <si>
    <t>CR-102, CR-151</t>
  </si>
  <si>
    <t>CR-304, SR-3, US-22</t>
  </si>
  <si>
    <t>CR-170, SR-172, US-30</t>
  </si>
  <si>
    <t>SR-14, SR-44, SR-59</t>
  </si>
  <si>
    <t>CR-18, SR-4B, TR-18</t>
  </si>
  <si>
    <t>CR-324, SR-14, SR-44</t>
  </si>
  <si>
    <t>CR-275, CR-85</t>
  </si>
  <si>
    <t>CR-219, CR-240</t>
  </si>
  <si>
    <t>SR-4, TR-7</t>
  </si>
  <si>
    <t>CR-74, SR-48</t>
  </si>
  <si>
    <t>CR-116, SR-747, TR-130</t>
  </si>
  <si>
    <t>CR-135, US-224</t>
  </si>
  <si>
    <t>CR-138, SR-423</t>
  </si>
  <si>
    <t>CR-504, SR-125</t>
  </si>
  <si>
    <t>CR-151, SR-309</t>
  </si>
  <si>
    <t>CR-19, TR-21, TR-3370</t>
  </si>
  <si>
    <t>TR-2627, TR-2760, US-224</t>
  </si>
  <si>
    <t>CR-117, CR-18</t>
  </si>
  <si>
    <t>CR-74, TR-1319</t>
  </si>
  <si>
    <t>CR-512, MR-159R, US-23</t>
  </si>
  <si>
    <t>CR-117, TR-117, TR-3370</t>
  </si>
  <si>
    <t>CR-151, SR-81</t>
  </si>
  <si>
    <t>CR-389, CR-55</t>
  </si>
  <si>
    <t>CR-18, SR-747</t>
  </si>
  <si>
    <t>CR-150, SR-741</t>
  </si>
  <si>
    <t>TR-2386, US-224</t>
  </si>
  <si>
    <t>CR-95, SR-125, TR-2116</t>
  </si>
  <si>
    <t>CR-71, US-27</t>
  </si>
  <si>
    <t>CR-61, SR-125, TR-2041</t>
  </si>
  <si>
    <t>CR-54, SR-93</t>
  </si>
  <si>
    <t>CR-10, CR-52</t>
  </si>
  <si>
    <t>CR-137, CR-184, CR-457</t>
  </si>
  <si>
    <t>CR-96, US-127</t>
  </si>
  <si>
    <t>CR-114, CR-145, SR-264</t>
  </si>
  <si>
    <t>CR-362, SR-125</t>
  </si>
  <si>
    <t>CR-7004, SR-3</t>
  </si>
  <si>
    <t>CR-214, CR-228</t>
  </si>
  <si>
    <t>CR-137, TR-2481, US-224</t>
  </si>
  <si>
    <t>SR-126, TR-355B, US-27</t>
  </si>
  <si>
    <t>TR-1217, US-35</t>
  </si>
  <si>
    <t>SR-73, TR-179</t>
  </si>
  <si>
    <t>CR-224, CR-567</t>
  </si>
  <si>
    <t>CR-299, CR-307</t>
  </si>
  <si>
    <t>CR-11, CR-56, TR-11, TR-3370</t>
  </si>
  <si>
    <t>CR-109, US-224</t>
  </si>
  <si>
    <t>CR-224, SR-687, TR-211</t>
  </si>
  <si>
    <t>TR-267, US-42</t>
  </si>
  <si>
    <t>CR-118, CR-2821</t>
  </si>
  <si>
    <t>TR-125, US-42</t>
  </si>
  <si>
    <t>CR-117, CR-20, TR-117</t>
  </si>
  <si>
    <t>CR-159, CR-74</t>
  </si>
  <si>
    <t>CR-15, SR-3, US-22</t>
  </si>
  <si>
    <t>CR-83, SR-125</t>
  </si>
  <si>
    <t>SR-750, TR-388, TR-409</t>
  </si>
  <si>
    <t>SR-170, SR-7</t>
  </si>
  <si>
    <t>CR-28, SR-762, TR-20</t>
  </si>
  <si>
    <t>TR-1723, TR-68</t>
  </si>
  <si>
    <t>CR-16, TR-80200, US-23</t>
  </si>
  <si>
    <t>TR-388, TR-82021, US-23</t>
  </si>
  <si>
    <t>CR-118, CR-376</t>
  </si>
  <si>
    <t>SR-725, TR-2660</t>
  </si>
  <si>
    <t>CR-175, TR-86</t>
  </si>
  <si>
    <t>CR-2, SR-18</t>
  </si>
  <si>
    <t>CR-66, SR-91, US-224</t>
  </si>
  <si>
    <t>CR-9, SR-795</t>
  </si>
  <si>
    <t>TR-996, US-23</t>
  </si>
  <si>
    <t>SR-126, TR-367B, US-27</t>
  </si>
  <si>
    <t>CR-151, TR-2648, TR-2726</t>
  </si>
  <si>
    <t>CR-228, SR-241</t>
  </si>
  <si>
    <t>CR-424, SR-39, SR-430, TR-439</t>
  </si>
  <si>
    <t>CR-145, CR-457</t>
  </si>
  <si>
    <t>CR-386, SR-125</t>
  </si>
  <si>
    <t>CR-32, CR-69</t>
  </si>
  <si>
    <t>CR-249, CR-32</t>
  </si>
  <si>
    <t>CR-266, CR-280, SR-3, US-22</t>
  </si>
  <si>
    <t>CR-11, CR-9, SR-306</t>
  </si>
  <si>
    <t>MR-2747A, SR-725, TR-81588</t>
  </si>
  <si>
    <t>CR-98, RA-76089, RA-76091, TR-3415</t>
  </si>
  <si>
    <t>CR-5, CR-73</t>
  </si>
  <si>
    <t>CR-101, CR-73</t>
  </si>
  <si>
    <t>CR-219, CR-226</t>
  </si>
  <si>
    <t>CR-22, SR-747</t>
  </si>
  <si>
    <t>CR-95, TR-258</t>
  </si>
  <si>
    <t>SR-193, SR-304</t>
  </si>
  <si>
    <t>CR-55, SR-125</t>
  </si>
  <si>
    <t>CR-79, SR-51</t>
  </si>
  <si>
    <t>CR-5, US-250</t>
  </si>
  <si>
    <t>CR-146, SR-60</t>
  </si>
  <si>
    <t>CR-373, SR-125</t>
  </si>
  <si>
    <t>CR-90, CR-96</t>
  </si>
  <si>
    <t>CR-21, CR-32</t>
  </si>
  <si>
    <t>CR-132, CR-390, TR-2489</t>
  </si>
  <si>
    <t>CR-154, SR-309</t>
  </si>
  <si>
    <t>CR-511, MR-3267, SR-21, US-62</t>
  </si>
  <si>
    <t>CR-125, CR-154</t>
  </si>
  <si>
    <t>SR-310, US-40</t>
  </si>
  <si>
    <t>CR-4, CR-79, SR-184</t>
  </si>
  <si>
    <t>CR-32, TR-133</t>
  </si>
  <si>
    <t>CR-133, US-224</t>
  </si>
  <si>
    <t>CR-125, CR-142, MR-4362</t>
  </si>
  <si>
    <t>CR-1572, CR-8, MR-4280</t>
  </si>
  <si>
    <t>CR-118, CR-151</t>
  </si>
  <si>
    <t>CR-3, SR-747</t>
  </si>
  <si>
    <t>CR-214, CR-567</t>
  </si>
  <si>
    <t>CR-380, SR-125</t>
  </si>
  <si>
    <t>SR-122, SR-123, SR-741</t>
  </si>
  <si>
    <t>CR-227, SR-687, TR-211, TR-227</t>
  </si>
  <si>
    <t>CR-19, TR-3287, TR-3412</t>
  </si>
  <si>
    <t>CR-375, SR-125</t>
  </si>
  <si>
    <t>CR-183, SR-3, TR-2748, TR-84151</t>
  </si>
  <si>
    <t>TR-301, US-20, US-23</t>
  </si>
  <si>
    <t>CR-70, US-42</t>
  </si>
  <si>
    <t>CR-21, CR-301, CR-4</t>
  </si>
  <si>
    <t>CR-162, SR-46</t>
  </si>
  <si>
    <t>CR-175, TR-150</t>
  </si>
  <si>
    <t>SR-725, SR-741</t>
  </si>
  <si>
    <t>CR-93, MR-801</t>
  </si>
  <si>
    <t>CR-360, SR-84</t>
  </si>
  <si>
    <t>CR-98, TR-227</t>
  </si>
  <si>
    <t>CR-463, CR-99, SR-126, US-27</t>
  </si>
  <si>
    <t>TR-1298, US-250</t>
  </si>
  <si>
    <t>CR-151, SR-170</t>
  </si>
  <si>
    <t>CR-117, SR-625, US-224</t>
  </si>
  <si>
    <t>CR-390, SR-28</t>
  </si>
  <si>
    <t>CR-96, TR-129B</t>
  </si>
  <si>
    <t>CR-5, MR-387</t>
  </si>
  <si>
    <t>CR-33, CR-87</t>
  </si>
  <si>
    <t>CR-21, TR-55</t>
  </si>
  <si>
    <t>SR-95, TR-1172</t>
  </si>
  <si>
    <t>CN-1004C, CN-2004C, CR-21, SR-4B</t>
  </si>
  <si>
    <t>CR-106, TR-1522, US-23</t>
  </si>
  <si>
    <t>CR-104, CR-19</t>
  </si>
  <si>
    <t>CR-249, CR-53A, TR-1128</t>
  </si>
  <si>
    <t>CR-109, CR-162</t>
  </si>
  <si>
    <t>CR-223, CR-240</t>
  </si>
  <si>
    <t>CR-42, US-42</t>
  </si>
  <si>
    <t>CR-7, TR-7, US-250</t>
  </si>
  <si>
    <t>CR-69, SR-120, US-20</t>
  </si>
  <si>
    <t>CR-2, CR-503</t>
  </si>
  <si>
    <t>CR-101, CR-269</t>
  </si>
  <si>
    <t>CR-135, CR-143, CR-32</t>
  </si>
  <si>
    <t>SR-315, SR-750</t>
  </si>
  <si>
    <t>CR-196, CR-199</t>
  </si>
  <si>
    <t>CR-550, CR-608, TR-116</t>
  </si>
  <si>
    <t>CR-79, SR-725, TR-88021</t>
  </si>
  <si>
    <t>CR-148, CR-457</t>
  </si>
  <si>
    <t>SR-725, TR-151, TR-88035</t>
  </si>
  <si>
    <t>CR-249, TR-1118, TR-133</t>
  </si>
  <si>
    <t>CR-5, CR-7, SR-532, US-224</t>
  </si>
  <si>
    <t>CR-151, CR-32</t>
  </si>
  <si>
    <t>CR-3, US-40</t>
  </si>
  <si>
    <t>CR-4, SR-3, US-22</t>
  </si>
  <si>
    <t>CR-95, CR-97, SR-725</t>
  </si>
  <si>
    <t>CR-68, CR-71, CR-73, CR-81</t>
  </si>
  <si>
    <t>CR-221, SR-95</t>
  </si>
  <si>
    <t>CR-18, TR-1799, TR-2056</t>
  </si>
  <si>
    <t>CR-329, SR-46</t>
  </si>
  <si>
    <t>CR-122, CR-392, SR-317</t>
  </si>
  <si>
    <t>TR-1029, TR-30</t>
  </si>
  <si>
    <t>CR-117, CR-146</t>
  </si>
  <si>
    <t>CR-25A, SR-571</t>
  </si>
  <si>
    <t>CR-10, CR-106</t>
  </si>
  <si>
    <t>CR-75, TR-79</t>
  </si>
  <si>
    <t>CR-304, CR-4, TR-80788</t>
  </si>
  <si>
    <t>CR-13, US-50</t>
  </si>
  <si>
    <t>SR-7, TR-2153, TR-2819</t>
  </si>
  <si>
    <t>CR-115, TR-126</t>
  </si>
  <si>
    <t>SR-261, SR-59</t>
  </si>
  <si>
    <t>CR-256, MR-81398, SR-3, US-22</t>
  </si>
  <si>
    <t>TR-80230, TR-80231, TR-80232, US-250</t>
  </si>
  <si>
    <t>CR-142, CR-73</t>
  </si>
  <si>
    <t>CR-86, SR-2</t>
  </si>
  <si>
    <t>CR-224, CR-99</t>
  </si>
  <si>
    <t>CR-115, TR-2486</t>
  </si>
  <si>
    <t>CR-19, TR-138, TR-80939</t>
  </si>
  <si>
    <t>CR-118, CR-19, TR-118</t>
  </si>
  <si>
    <t>CR-214, CR-219, SR-687, TR-211</t>
  </si>
  <si>
    <t>CR-190, CR-214</t>
  </si>
  <si>
    <t>CR-217, CR-220</t>
  </si>
  <si>
    <t>SR-306, US-322</t>
  </si>
  <si>
    <t>CR-13, CR-21</t>
  </si>
  <si>
    <t>CR-142, CR-146, TR-80139</t>
  </si>
  <si>
    <t>CR-163, CR-457, TR-16F</t>
  </si>
  <si>
    <t>CR-280, CR-299</t>
  </si>
  <si>
    <t>SR-163, SR-53</t>
  </si>
  <si>
    <t>CR-22, SR-128, US-50</t>
  </si>
  <si>
    <t>CR-158, CR-460</t>
  </si>
  <si>
    <t>TR-362J, TR-80865, US-127</t>
  </si>
  <si>
    <t>CR-224, TR-232</t>
  </si>
  <si>
    <t>CR-58, TR-55</t>
  </si>
  <si>
    <t>SR-125, TR-890</t>
  </si>
  <si>
    <t>CR-328, TR-80716, TR-976</t>
  </si>
  <si>
    <t>CR-160, MR-806, SR-81</t>
  </si>
  <si>
    <t>CR-210, TR-210, US-62</t>
  </si>
  <si>
    <t>CR-21, SR-28</t>
  </si>
  <si>
    <t>CR-322, SR-3</t>
  </si>
  <si>
    <t>CR-190, CR-216</t>
  </si>
  <si>
    <t>TR-209, US-62</t>
  </si>
  <si>
    <t>SR-48, TR-1157</t>
  </si>
  <si>
    <t>CR-75, TR-1057</t>
  </si>
  <si>
    <t>SR-241, SR-687, TR-211</t>
  </si>
  <si>
    <t>CR-100, CR-135</t>
  </si>
  <si>
    <t>SR-28, TR-2131</t>
  </si>
  <si>
    <t>CR-460, SR-264</t>
  </si>
  <si>
    <t>CR-166, TR-147, TR-157</t>
  </si>
  <si>
    <t>SR-741, TR-2660</t>
  </si>
  <si>
    <t>CR-22, CR-7</t>
  </si>
  <si>
    <t>CR-33, CR-55</t>
  </si>
  <si>
    <t>CR-1571, CR-73, SR-2</t>
  </si>
  <si>
    <t>CR-117, TR-3065A, TR-81115</t>
  </si>
  <si>
    <t>CR-123, TR-629, US-20</t>
  </si>
  <si>
    <t>CR-231, TR-227</t>
  </si>
  <si>
    <t>CR-46, US-127</t>
  </si>
  <si>
    <t>CR-149, SR-4, TR-149</t>
  </si>
  <si>
    <t>CR-32, SR-58</t>
  </si>
  <si>
    <t>CR-8, MR-6307, TR-2675</t>
  </si>
  <si>
    <t>CR-171, CR-55</t>
  </si>
  <si>
    <t>CR-1, SR-58</t>
  </si>
  <si>
    <t>CR-360, CR-380, SR-4</t>
  </si>
  <si>
    <t>CR-150, SR-48, TR-150</t>
  </si>
  <si>
    <t>CR-606, SR-306</t>
  </si>
  <si>
    <t>TR-1188, US-40</t>
  </si>
  <si>
    <t>CR-171, SR-32</t>
  </si>
  <si>
    <t>SR-120, US-20</t>
  </si>
  <si>
    <t>SR-63, SR-741</t>
  </si>
  <si>
    <t>CR-341, CR-384, TR-2550</t>
  </si>
  <si>
    <t>TR-3B, TR-60B, US-27</t>
  </si>
  <si>
    <t>SR-125, TR-2067</t>
  </si>
  <si>
    <t>CR-25, CR-253, TR-1754</t>
  </si>
  <si>
    <t>CR-148, CR-184</t>
  </si>
  <si>
    <t>CR-229, CR-96</t>
  </si>
  <si>
    <t>CR-192, CR-86</t>
  </si>
  <si>
    <t>CR-4, CR-81, SR-184, TR-81</t>
  </si>
  <si>
    <t>CR-90, TR-85B</t>
  </si>
  <si>
    <t>CR-328, CR-650</t>
  </si>
  <si>
    <t>CR-49, SR-18, TR-428</t>
  </si>
  <si>
    <t>SR-750, TR-800, TR-80608</t>
  </si>
  <si>
    <t>CR-151, TR-2964</t>
  </si>
  <si>
    <t>CR-608, TR-608, US-50</t>
  </si>
  <si>
    <t>CR-19, TR-1629, TR-3287</t>
  </si>
  <si>
    <t>CR-174, CR-205</t>
  </si>
  <si>
    <t>SR-18, TR-3075</t>
  </si>
  <si>
    <t>CR-22, CR-73</t>
  </si>
  <si>
    <t>TR-1435, US-23</t>
  </si>
  <si>
    <t>TR-1347, TR-809, US-23</t>
  </si>
  <si>
    <t>SR-48, TR-1324, TR-855</t>
  </si>
  <si>
    <t>CR-12, TR-90, US-322</t>
  </si>
  <si>
    <t>SR-741, TR-86</t>
  </si>
  <si>
    <t>CR-224, CR-226</t>
  </si>
  <si>
    <t>TR-118, US-42</t>
  </si>
  <si>
    <t>CR-202, CR-32, CR-33</t>
  </si>
  <si>
    <t>CR-16, CR-25</t>
  </si>
  <si>
    <t>CR-110, CR-7, TR-7</t>
  </si>
  <si>
    <t>CR-100, CR-109, US-62</t>
  </si>
  <si>
    <t>TR-2644, US-224</t>
  </si>
  <si>
    <t>CR-267, CR-269</t>
  </si>
  <si>
    <t>CR-41, SR-725</t>
  </si>
  <si>
    <t>CR-253, SR-18</t>
  </si>
  <si>
    <t>BK-80001, CR-2468, CR-91, TR-2468</t>
  </si>
  <si>
    <t>CR-53, CR-74</t>
  </si>
  <si>
    <t>CR-18, TR-1793</t>
  </si>
  <si>
    <t>CR-1, CR-95</t>
  </si>
  <si>
    <t>CR-224, CR-240</t>
  </si>
  <si>
    <t>CR-18, SR-44</t>
  </si>
  <si>
    <t>CR-123, CR-2821</t>
  </si>
  <si>
    <t>CR-191, SR-3</t>
  </si>
  <si>
    <t>CR-148, SR-261</t>
  </si>
  <si>
    <t>TR-50J, US-127</t>
  </si>
  <si>
    <t>CR-202, MR-876</t>
  </si>
  <si>
    <t>CR-351, TR-224</t>
  </si>
  <si>
    <t>CR-171, CR-8, SR-32</t>
  </si>
  <si>
    <t>CR-592, SR-12</t>
  </si>
  <si>
    <t>CR-166, SR-48</t>
  </si>
  <si>
    <t>CR-106, SR-65, TR-106</t>
  </si>
  <si>
    <t>CR-224, CR-228, TR-611</t>
  </si>
  <si>
    <t>CR-11, CR-59, TR-11, TR-132</t>
  </si>
  <si>
    <t>CR-26, SR-48</t>
  </si>
  <si>
    <t>CR-164, CR-457</t>
  </si>
  <si>
    <t>CR-4, US-6</t>
  </si>
  <si>
    <t>CR-106, CR-16</t>
  </si>
  <si>
    <t>CR-277, CR-4, CR-58</t>
  </si>
  <si>
    <t>CR-28, SR-193</t>
  </si>
  <si>
    <t>CR-130, SR-241</t>
  </si>
  <si>
    <t>SR-3, TR-595, US-22</t>
  </si>
  <si>
    <t>MR-4371, TR-195, US-62</t>
  </si>
  <si>
    <t>TR-1174, US-224</t>
  </si>
  <si>
    <t>CR-41, TR-36</t>
  </si>
  <si>
    <t>CR-164, SR-14</t>
  </si>
  <si>
    <t>CR-125, CR-141</t>
  </si>
  <si>
    <t>RA-51020, RA-51022, SR-95</t>
  </si>
  <si>
    <t>CR-39, SR-16</t>
  </si>
  <si>
    <t>CR-123, TR-100, US-23</t>
  </si>
  <si>
    <t>SR-59, TR-149</t>
  </si>
  <si>
    <t>SR-800, TR-259</t>
  </si>
  <si>
    <t>MR-672, SR-297</t>
  </si>
  <si>
    <t>CR-340, SR-125, SR-222</t>
  </si>
  <si>
    <t>CR-159, SR-48</t>
  </si>
  <si>
    <t>CR-229, CR-266</t>
  </si>
  <si>
    <t>CR-190, SR-43</t>
  </si>
  <si>
    <t>CR-226, SR-687, TR-211, TR-213A</t>
  </si>
  <si>
    <t>CR-195, CR-205</t>
  </si>
  <si>
    <t>CR-3, CR-32</t>
  </si>
  <si>
    <t>CR-26, US-40</t>
  </si>
  <si>
    <t>SR-113, SR-13, TR-1362, US-250</t>
  </si>
  <si>
    <t>CR-73, TR-2180, TR-80097</t>
  </si>
  <si>
    <t>CR-8, US-250</t>
  </si>
  <si>
    <t>CR-195, CR-198</t>
  </si>
  <si>
    <t>CR-14, SR-750, TR-80636</t>
  </si>
  <si>
    <t>CR-206, SR-45, TR-952</t>
  </si>
  <si>
    <t>CR-269, SR-3, US-22</t>
  </si>
  <si>
    <t>TR-114, TR-409</t>
  </si>
  <si>
    <t>CR-239, TR-251J</t>
  </si>
  <si>
    <t>CR-20, CR-7</t>
  </si>
  <si>
    <t>TR-92, US-250</t>
  </si>
  <si>
    <t>CR-15, CR-155, TR-155</t>
  </si>
  <si>
    <t>SR-120, TR-2445, US-20</t>
  </si>
  <si>
    <t>CR-101, SR-18</t>
  </si>
  <si>
    <t>CR-20, SR-3, SR-762, US-62</t>
  </si>
  <si>
    <t>CR-457, TR-504F</t>
  </si>
  <si>
    <t>CR-374, SR-72, TR-166</t>
  </si>
  <si>
    <t>SR-117, SR-501, TR-91</t>
  </si>
  <si>
    <t>CR-65, SR-2</t>
  </si>
  <si>
    <t>CR-22, SR-4, TR-2864</t>
  </si>
  <si>
    <t>CR-10, TR-114</t>
  </si>
  <si>
    <t>CR-3, MR-6084, TR-1877</t>
  </si>
  <si>
    <t>CR-14, CR-457, CR-50</t>
  </si>
  <si>
    <t>CR-213, CR-214, TR-2505</t>
  </si>
  <si>
    <t>CR-190, TR-2989</t>
  </si>
  <si>
    <t>CR-30, TR-32, TR-82066</t>
  </si>
  <si>
    <t>CR-234, SR-317</t>
  </si>
  <si>
    <t>TR-328, US-224</t>
  </si>
  <si>
    <t>TR-388, TR-80104, US-20</t>
  </si>
  <si>
    <t>CR-382, CR-55, TR-2844</t>
  </si>
  <si>
    <t>CR-120, CR-5</t>
  </si>
  <si>
    <t>CR-25, CR-65</t>
  </si>
  <si>
    <t>CR-3, MR-4247, US-40</t>
  </si>
  <si>
    <t>SR-104, SR-665</t>
  </si>
  <si>
    <t>CR-203, CR-209</t>
  </si>
  <si>
    <t>CR-52, SR-125</t>
  </si>
  <si>
    <t>CR-173, SR-81, TR-173</t>
  </si>
  <si>
    <t>SR-5, TR-1498</t>
  </si>
  <si>
    <t>CR-20, TR-2210, TR-2534</t>
  </si>
  <si>
    <t>CR-106, CR-13, TR-13</t>
  </si>
  <si>
    <t>CR-458, SR-264</t>
  </si>
  <si>
    <t>SR-172, TR-243</t>
  </si>
  <si>
    <t>SR-43, US-224</t>
  </si>
  <si>
    <t>CR-101, SR-3, US-22</t>
  </si>
  <si>
    <t>CR-74, CR-89</t>
  </si>
  <si>
    <t>CR-18, SR-43</t>
  </si>
  <si>
    <t>CR-7005, SR-3</t>
  </si>
  <si>
    <t>CR-136, CR-66</t>
  </si>
  <si>
    <t>CR-174, SR-95</t>
  </si>
  <si>
    <t>CR-128, SR-264</t>
  </si>
  <si>
    <t>TR-18, TR-2987, TR-80906</t>
  </si>
  <si>
    <t>CR-21, TR-2140, TR-55A</t>
  </si>
  <si>
    <t>CR-341, RA-13071, RA-13072</t>
  </si>
  <si>
    <t>SR-48, TR-1443, TR-149B</t>
  </si>
  <si>
    <t>SR-173, SR-45, US-62</t>
  </si>
  <si>
    <t>CR-220, TR-96J</t>
  </si>
  <si>
    <t>CR-16, TR-1429, TR-301</t>
  </si>
  <si>
    <t>CR-109, CR-146</t>
  </si>
  <si>
    <t>SR-63, TR-134</t>
  </si>
  <si>
    <t>CR-145, TR-145, TR-86</t>
  </si>
  <si>
    <t>SR-723, US-22, US-40</t>
  </si>
  <si>
    <t>CR-609, SR-750</t>
  </si>
  <si>
    <t>CR-83, CR-86</t>
  </si>
  <si>
    <t>CR-20, TR-131</t>
  </si>
  <si>
    <t>CR-228, CR-99</t>
  </si>
  <si>
    <t>SR-235, TR-1383, TR-1725</t>
  </si>
  <si>
    <t>SR-235, US-40</t>
  </si>
  <si>
    <t>CR-217, CR-90, TR-80071</t>
  </si>
  <si>
    <t>CR-352, SR-193, TR-550</t>
  </si>
  <si>
    <t>CR-71, SR-125</t>
  </si>
  <si>
    <t>CR-26, TR-2352</t>
  </si>
  <si>
    <t>CR-116, TR-2222</t>
  </si>
  <si>
    <t>CR-109, CR-164, TR-2271</t>
  </si>
  <si>
    <t>CR-142, CR-84, TR-73</t>
  </si>
  <si>
    <t>SR-555, SR-60, TR-1645</t>
  </si>
  <si>
    <t>CR-4, CR-83, SR-184</t>
  </si>
  <si>
    <t>CR-159, CR-228</t>
  </si>
  <si>
    <t>CR-133, SR-28</t>
  </si>
  <si>
    <t>CR-46, MR-1322</t>
  </si>
  <si>
    <t>CR-1, CR-202</t>
  </si>
  <si>
    <t>CR-32, CR-606</t>
  </si>
  <si>
    <t>CR-28, SR-169, US-422</t>
  </si>
  <si>
    <t>CR-217, CR-239</t>
  </si>
  <si>
    <t>CR-138, SR-4</t>
  </si>
  <si>
    <t>CR-301, SR-3, TR-102L, US-22</t>
  </si>
  <si>
    <t>CR-21, CR-75</t>
  </si>
  <si>
    <t>CR-120, CR-142, TR-79F</t>
  </si>
  <si>
    <t>CR-25, US-20</t>
  </si>
  <si>
    <t>SR-120, TR-1581, TR-774, US-20</t>
  </si>
  <si>
    <t>CR-72, SR-132, SR-749</t>
  </si>
  <si>
    <t>CR-247, SR-297</t>
  </si>
  <si>
    <t>CR-223, CR-98, TR-146</t>
  </si>
  <si>
    <t>CR-341, CR-382</t>
  </si>
  <si>
    <t>CR-239, SR-170</t>
  </si>
  <si>
    <t>CR-134, CR-281</t>
  </si>
  <si>
    <t>CR-46, CR-54</t>
  </si>
  <si>
    <t>CR-26, TR-2354</t>
  </si>
  <si>
    <t>CR-142, CR-143</t>
  </si>
  <si>
    <t>SR-430, TR-267</t>
  </si>
  <si>
    <t>SR-125, SR-132</t>
  </si>
  <si>
    <t>CR-31, SR-37</t>
  </si>
  <si>
    <t>CR-175, CR-78, TR-80406</t>
  </si>
  <si>
    <t>CR-11, TR-11, TR-125, TR-55</t>
  </si>
  <si>
    <t>CR-142, TR-79J</t>
  </si>
  <si>
    <t>CR-142, TR-57J</t>
  </si>
  <si>
    <t>SR-202, US-40</t>
  </si>
  <si>
    <t>TR-1728, TR-2350, US-224</t>
  </si>
  <si>
    <t>CR-71, SR-120, US-20</t>
  </si>
  <si>
    <t>CR-358, CR-362</t>
  </si>
  <si>
    <t>CR-224, SR-172, TR-81976B</t>
  </si>
  <si>
    <t>CR-126, CR-195</t>
  </si>
  <si>
    <t>SR-59, TR-80015</t>
  </si>
  <si>
    <t>CR-116, MR-2565, TR-2712</t>
  </si>
  <si>
    <t>CR-119, CR-18</t>
  </si>
  <si>
    <t>CR-603, SR-104</t>
  </si>
  <si>
    <t>SR-120, TR-62</t>
  </si>
  <si>
    <t>CR-33, CR-4</t>
  </si>
  <si>
    <t>CR-379, CR-382</t>
  </si>
  <si>
    <t>CR-2, US-127</t>
  </si>
  <si>
    <t>MR-927, SR-3, TR-676</t>
  </si>
  <si>
    <t>CR-80, SR-32</t>
  </si>
  <si>
    <t>CR-124, SR-315</t>
  </si>
  <si>
    <t>CR-24, SR-48</t>
  </si>
  <si>
    <t>CR-1F, SR-310</t>
  </si>
  <si>
    <t>CR-374, CR-377</t>
  </si>
  <si>
    <t>CR-1, TR-1153, TR-87000</t>
  </si>
  <si>
    <t>CR-1, MR-942</t>
  </si>
  <si>
    <t>CR-52, US-33</t>
  </si>
  <si>
    <t>CR-19, TR-2041</t>
  </si>
  <si>
    <t>SR-5, SR-534</t>
  </si>
  <si>
    <t>SR-264, TR-11F</t>
  </si>
  <si>
    <t>CR-71, SR-665</t>
  </si>
  <si>
    <t>CR-118, TR-93</t>
  </si>
  <si>
    <t>SR-201, US-40</t>
  </si>
  <si>
    <t>CR-38, SR-303, TR-38</t>
  </si>
  <si>
    <t>CR-339, CR-85, TR-118C</t>
  </si>
  <si>
    <t>CR-135, CR-184</t>
  </si>
  <si>
    <t>SR-747, TR-1542</t>
  </si>
  <si>
    <t>SR-46, TR-80273</t>
  </si>
  <si>
    <t>CR-2821, TR-3015, TR-3232</t>
  </si>
  <si>
    <t>MR-92L, SR-48, TR-2258</t>
  </si>
  <si>
    <t>Columbus Pike, W Powell Rd</t>
  </si>
  <si>
    <t>Boardman Poland Rd, Market St</t>
  </si>
  <si>
    <t>Hayden Run Rd, Riverside Dr</t>
  </si>
  <si>
    <t>Cincinnati Dayton Rd, Tylersville Rd</t>
  </si>
  <si>
    <t>N Dixie Dr, Needmore Rd</t>
  </si>
  <si>
    <t>Banning Rd, Colerain Ave</t>
  </si>
  <si>
    <t>Allentown Rd, N Cable Rd</t>
  </si>
  <si>
    <t>W Galbraith Rd, Winton Rd</t>
  </si>
  <si>
    <t>Mahoning Ave, S Canfield Niles Rd</t>
  </si>
  <si>
    <t>Innis Rd, Westerville Rd</t>
  </si>
  <si>
    <t>Butler Warren County Line Rd, Butler-Warren Rd</t>
  </si>
  <si>
    <t>Muhlhauser Rd, Muhlhauser Rd</t>
  </si>
  <si>
    <t>Mount Carmel Tobasco Rd, Ohio Pike</t>
  </si>
  <si>
    <t>W North Bend Rd, Winton Rd</t>
  </si>
  <si>
    <t>Everhard Rd, Fulton Dr</t>
  </si>
  <si>
    <t>St Rt 48, US Rt 22</t>
  </si>
  <si>
    <t>Boardman Poland Rd, South Ave</t>
  </si>
  <si>
    <t>Daly Rd, W North Bend Rd</t>
  </si>
  <si>
    <t>Corey Rd, W Sylvania Ave</t>
  </si>
  <si>
    <t>E Leffel Ln, Springfield-Jamestown Rd</t>
  </si>
  <si>
    <t>Airport Hwy, S Holland Sylvania Rd</t>
  </si>
  <si>
    <t>Muhlhauser Rd, Princeton Glendale Rd</t>
  </si>
  <si>
    <t>North Bend Rd, West Fork Rd</t>
  </si>
  <si>
    <t>Hamilton Mason Rd, Hamilton Mason Rd</t>
  </si>
  <si>
    <t>Colerain Ave, Colerain Ave</t>
  </si>
  <si>
    <t>Dudley Dr, Dudley Dr</t>
  </si>
  <si>
    <t>Frank Rd, Harrisburg Pike</t>
  </si>
  <si>
    <t>Amelia-Olive Branch Rd, Ohio Pike</t>
  </si>
  <si>
    <t>Princeton Glendale Rd, Tylersville Rd</t>
  </si>
  <si>
    <t>Ferris Rd, Walnut Creek Dr</t>
  </si>
  <si>
    <t>Business Sr28 Rd, Romar Dr</t>
  </si>
  <si>
    <t>Cincinnati Dayton Rd, Yankee Rd</t>
  </si>
  <si>
    <t>Hill Ave, N Mccord Rd</t>
  </si>
  <si>
    <t>Miamisburg Centerville Rd, Yankee St</t>
  </si>
  <si>
    <t>Elida Rd, N Cable Rd</t>
  </si>
  <si>
    <t>Tuscarawas St, Whipple Ave</t>
  </si>
  <si>
    <t>Perry Dr, Tuscarawas St</t>
  </si>
  <si>
    <t>Hayes Ave, W Perkins Ave</t>
  </si>
  <si>
    <t>Fisher Rd, N Hague Ave</t>
  </si>
  <si>
    <t>Springboro Pike, W Alexandersville Bellbrook Rd</t>
  </si>
  <si>
    <t>Cleveland Ave, Innis Rd</t>
  </si>
  <si>
    <t>Dressler Rd, Everhard Rd</t>
  </si>
  <si>
    <t>Byers Rd, Lyons Rd</t>
  </si>
  <si>
    <t>Glick Rd, Riverside Dr</t>
  </si>
  <si>
    <t>Frank Ave, Portage St</t>
  </si>
  <si>
    <t>Akron-Medina Rd, Crystal Lake Rd</t>
  </si>
  <si>
    <t>Chestnut Ridge Rd, Jfk Memorial Pkwy</t>
  </si>
  <si>
    <t>E Whipp Rd, Far Hills Ave</t>
  </si>
  <si>
    <t>Columbus Pike, W Orange Rd</t>
  </si>
  <si>
    <t>E Western Reserve Rd, Market St</t>
  </si>
  <si>
    <t>N Wilson Rd, W Broad St</t>
  </si>
  <si>
    <t>Angola Rd, S Holland Sylvania Rd</t>
  </si>
  <si>
    <t>Princeton Glendale Rd, Smith Rd</t>
  </si>
  <si>
    <t>Cheviot Rd, Jessup Rd</t>
  </si>
  <si>
    <t>Boardman Poland Rd, Southern Blvd</t>
  </si>
  <si>
    <t>Pippin Rd, W Galbraith Rd</t>
  </si>
  <si>
    <t>SR-131, Wolfpen Pleasant Hill Rd</t>
  </si>
  <si>
    <t>Hamilton Ave, W Kemper Rd</t>
  </si>
  <si>
    <t>State Route 49, State Route 49</t>
  </si>
  <si>
    <t>4th St, 4th St</t>
  </si>
  <si>
    <t>Frank Ave, Fulton Dr</t>
  </si>
  <si>
    <t>Needmore Rd, Webster St</t>
  </si>
  <si>
    <t>N Holland Sylvania Rd, W Sylvania Ave</t>
  </si>
  <si>
    <t>S Murray Hill Rd, S Murray Hill Rd</t>
  </si>
  <si>
    <t>Columbus Pike, Meadow Park Ave</t>
  </si>
  <si>
    <t>Princeton Glendale Rd, Union Centre Blvd</t>
  </si>
  <si>
    <t>Arlington Rd, Killian Rd</t>
  </si>
  <si>
    <t>Mathews Rd, South Ave</t>
  </si>
  <si>
    <t>Montgomery Rd, Union Cemetery Rd</t>
  </si>
  <si>
    <t>Lincoln St, Trump Ave</t>
  </si>
  <si>
    <t>SR-14, SR-59</t>
  </si>
  <si>
    <t>Princeton Rd, Princeton Rd</t>
  </si>
  <si>
    <t>N Chestnut St, SR-14</t>
  </si>
  <si>
    <t>Highland Ave, Ridge Rd</t>
  </si>
  <si>
    <t>12th St, Whipple Ave</t>
  </si>
  <si>
    <t>SR-4, W Strub Rd</t>
  </si>
  <si>
    <t>N Main St, Shoup Mill Rd</t>
  </si>
  <si>
    <t>Port Union Rd, Port Union Rialto Rd</t>
  </si>
  <si>
    <t>Boardman Canfield Rd, Glenwood Ave</t>
  </si>
  <si>
    <t>Barks Rd, Marion-Waldo Rd</t>
  </si>
  <si>
    <t>Beechmont Ave, Five Mile Rd</t>
  </si>
  <si>
    <t>Elida Rd, N Eastown Rd</t>
  </si>
  <si>
    <t>Cincinnati Dayton Rd, Hamilton Mason Rd</t>
  </si>
  <si>
    <t>Boardman Poland Rd, Tiffany Blvd</t>
  </si>
  <si>
    <t>Mahoning Ave, N Meridian Rd</t>
  </si>
  <si>
    <t>Needmore Rd, Payne Ave</t>
  </si>
  <si>
    <t>Sperry Dr, Sperry Dr</t>
  </si>
  <si>
    <t>Cox Rd, Cox Rd</t>
  </si>
  <si>
    <t>Allentown Rd, N Eastown Rd</t>
  </si>
  <si>
    <t>Clepper Dr, Glen Este-Withams Rd</t>
  </si>
  <si>
    <t>Princeton Glendale Rd, Princeton Rd</t>
  </si>
  <si>
    <t>Lyons Rd, Springboro Pike</t>
  </si>
  <si>
    <t>Applewood Blvd, Boardman Poland Rd</t>
  </si>
  <si>
    <t>Commercial Blvd, Ninemile-Tobasco Rd</t>
  </si>
  <si>
    <t>Colerain Ave, Kipling Ave</t>
  </si>
  <si>
    <t>Hopper Hill Rd, Independence Dr</t>
  </si>
  <si>
    <t>Manchester Rd, Robinson Ave</t>
  </si>
  <si>
    <t>Dublin Rd, Fishinger Rd</t>
  </si>
  <si>
    <t>Harrison Rd, Johnson Rd</t>
  </si>
  <si>
    <t>Hamilton Ave, Springdale Rd</t>
  </si>
  <si>
    <t>Bridgetown Rd, Glenway Ave</t>
  </si>
  <si>
    <t>Beechmont Ave, Eight Mile Rd</t>
  </si>
  <si>
    <t>Old Dublin Granville Rd, Westerville Rd</t>
  </si>
  <si>
    <t>Portage St, Whipple Ave</t>
  </si>
  <si>
    <t>Boardman Canfield Rd, West Blvd</t>
  </si>
  <si>
    <t>Orchard Ln, US-35</t>
  </si>
  <si>
    <t>Oxford State Rd, S Main St</t>
  </si>
  <si>
    <t>Dressler Rd, Strip Ave</t>
  </si>
  <si>
    <t>Hopewell Rd, Loveland Madeira Rd</t>
  </si>
  <si>
    <t>Boardman Canfield Rd, S Raccoon Rd</t>
  </si>
  <si>
    <t>Dressler Rd, Fulton Dr</t>
  </si>
  <si>
    <t>Ashland Rd, N Stewart Rd</t>
  </si>
  <si>
    <t>Union Centre Blvd, Union Centre Blvd</t>
  </si>
  <si>
    <t>Columbus Cincinnnati Rd, Dimmick Rd</t>
  </si>
  <si>
    <t>Philadelphia Dr, Turner Rd</t>
  </si>
  <si>
    <t>Columbia Rd, US Rt 22</t>
  </si>
  <si>
    <t>Merwin Tenmile Rd, Ohio Pike</t>
  </si>
  <si>
    <t>E Powell Rd, Green Meadows Dr</t>
  </si>
  <si>
    <t>E Midlothian Blvd, Market St</t>
  </si>
  <si>
    <t>Ashville Pike, Duvall Rd</t>
  </si>
  <si>
    <t>Benchwood Rd, Benchwood Rd</t>
  </si>
  <si>
    <t>Tarlton Rd, US 23</t>
  </si>
  <si>
    <t>Columbus Pike, Green Meadows Dr</t>
  </si>
  <si>
    <t>Ebright Rd, Winchester Pike</t>
  </si>
  <si>
    <t>Kingsridge Dr, Miamisburg Centerville Rd</t>
  </si>
  <si>
    <t>W Spring Valley Pike, Yankee St</t>
  </si>
  <si>
    <t>Akron-Medina Rd, Akron-Medina Rd</t>
  </si>
  <si>
    <t>Canton Rd, SR-91</t>
  </si>
  <si>
    <t>Lime City Rd, SR-795</t>
  </si>
  <si>
    <t>Columbus Pike, Windbrush Ave</t>
  </si>
  <si>
    <t>Doral Dr, South Ave</t>
  </si>
  <si>
    <t>Portage St, Wales Ave</t>
  </si>
  <si>
    <t>N Illinois Ave, Park Ave</t>
  </si>
  <si>
    <t>Harrison Rd, Race Rd</t>
  </si>
  <si>
    <t>Beechmont Ave, Forest Rd</t>
  </si>
  <si>
    <t>Catalpa Dr, W Siebenthaler Ave</t>
  </si>
  <si>
    <t>Free Pike, Salem Ave</t>
  </si>
  <si>
    <t>E Kemper Rd, E Kemper Rd</t>
  </si>
  <si>
    <t>Bainbridge Rd, Chagrin Rd</t>
  </si>
  <si>
    <t>Mall Park Dr, Mall Ring Rd</t>
  </si>
  <si>
    <t>Everhard Rd, Everhard Rd</t>
  </si>
  <si>
    <t>N Mccord Rd, W Sylvania Ave</t>
  </si>
  <si>
    <t>Cheviot Rd, W Galbraith Rd</t>
  </si>
  <si>
    <t>Hills And Dales Rd, Whipple Ave</t>
  </si>
  <si>
    <t>Millikin Rd, Princeton Glendale Rd</t>
  </si>
  <si>
    <t>Clyo Rd, Wilmington Pike</t>
  </si>
  <si>
    <t>Belmont Ave, Churchill Rd</t>
  </si>
  <si>
    <t>Glen Este-Withams Rd, Ohio Pike</t>
  </si>
  <si>
    <t>Monroe St, Whiteford Rd</t>
  </si>
  <si>
    <t>E Perkins Ave, Milan Rd</t>
  </si>
  <si>
    <t>Maple Ave, Military Rd</t>
  </si>
  <si>
    <t>Beechmont Ave, Nagel Rd</t>
  </si>
  <si>
    <t>Pippin Rd, Springdale Rd</t>
  </si>
  <si>
    <t>Mason-Montgomery Rd, Mason-Montgomery Rd</t>
  </si>
  <si>
    <t>Business Sr28 Rd, Meijer Dr</t>
  </si>
  <si>
    <t>Elida Rd, Elida Rd</t>
  </si>
  <si>
    <t>Erie St, Navarre Rd</t>
  </si>
  <si>
    <t>N Cole St, W Robb Ave</t>
  </si>
  <si>
    <t>Hazelton-Etna Rd, National Rd</t>
  </si>
  <si>
    <t>W Alexis Rd, Whiteford Rd</t>
  </si>
  <si>
    <t>Klepinger Rd, W Siebenthaler Ave</t>
  </si>
  <si>
    <t>Boardman Canfield Rd, Hitchcock Rd</t>
  </si>
  <si>
    <t>Brown Rd, Frank Rd</t>
  </si>
  <si>
    <t>Brint Rd, Brint Rd</t>
  </si>
  <si>
    <t>S Eastown Rd, W Elm St</t>
  </si>
  <si>
    <t>Princeton Glendale Rd, Princeton Pike</t>
  </si>
  <si>
    <t>Dressler Rd, Whipple Ave</t>
  </si>
  <si>
    <t>Bach Buxton Rd, Ohio Pike</t>
  </si>
  <si>
    <t>N St Rt 741, St Rt 122</t>
  </si>
  <si>
    <t>Brunnerdale Ave, Brunnerdale Ave</t>
  </si>
  <si>
    <t>Cincinnati Dayton Rd, Highland Green Dr</t>
  </si>
  <si>
    <t>Beechmont Ave, Nordyke Rd</t>
  </si>
  <si>
    <t>Dempsey Rd, Emirk Rd</t>
  </si>
  <si>
    <t>Simmons Rd, US-20</t>
  </si>
  <si>
    <t>Fenn Rd, Pearl Rd</t>
  </si>
  <si>
    <t>Fields Ertel Rd, Fields-Ertel Rd</t>
  </si>
  <si>
    <t>New Rd, S Canfield Niles Rd</t>
  </si>
  <si>
    <t>Lyons Rd, Yankee St</t>
  </si>
  <si>
    <t>Miamisburg Centerville Rd, Miamisburg Centerville Rd</t>
  </si>
  <si>
    <t>Latham Ave, N Cable Rd</t>
  </si>
  <si>
    <t>Bank St, Painesville-Ravenna Rd</t>
  </si>
  <si>
    <t>Brunnerdale Ave, Hills And Dales Rd</t>
  </si>
  <si>
    <t>Fun Dr, Milan Rd</t>
  </si>
  <si>
    <t>E Midlothian Blvd, South Ave</t>
  </si>
  <si>
    <t>Boardman Canfield Rd, Tippecanoe Rd</t>
  </si>
  <si>
    <t>Business Sr28 Rd, SR-28</t>
  </si>
  <si>
    <t>Loralinda Dr, Springdale Rd</t>
  </si>
  <si>
    <t>Caldwell St, W Perkins Ave</t>
  </si>
  <si>
    <t>Clough Pike, Mount Carmel Tobasco Rd</t>
  </si>
  <si>
    <t>Irwin-Simpson Rd, Mason-Montgomery Rd</t>
  </si>
  <si>
    <t>James Way, Marion-Mt Gilead Rd</t>
  </si>
  <si>
    <t>Cn-01004, Cn-02004</t>
  </si>
  <si>
    <t>Coal Bnd, Columbus Pike</t>
  </si>
  <si>
    <t>Dixie Hwy, Manchester Rd</t>
  </si>
  <si>
    <t>Evansville Ave, N Gettysburg Ave</t>
  </si>
  <si>
    <t>New Rd, S Raccoon Rd</t>
  </si>
  <si>
    <t>12th St, Perry Dr</t>
  </si>
  <si>
    <t>Grafton Rd, Pearl Rd</t>
  </si>
  <si>
    <t>E Strub Rd, E Strub Rd</t>
  </si>
  <si>
    <t>N Centennial Rd, W Central Ave</t>
  </si>
  <si>
    <t>Lick Run-Lyra Bloom Sw Rd, Ohio River Rd</t>
  </si>
  <si>
    <t>E Galbraith Rd, Kenwood Rd</t>
  </si>
  <si>
    <t>Glenwood Ave, Sharrott Rd</t>
  </si>
  <si>
    <t>Olentangy River Rd, W Powell Rd</t>
  </si>
  <si>
    <t>Delhi Rd, Greenwell Ave</t>
  </si>
  <si>
    <t>Clinton Rd, Pleasant Valley Rd</t>
  </si>
  <si>
    <t>Mad River Rd, Mall Ring Rd</t>
  </si>
  <si>
    <t>Harrison Rd, Rybolt Rd</t>
  </si>
  <si>
    <t>Miamisburg Centerville Rd, Southwind Dr</t>
  </si>
  <si>
    <t>Klepinger Rd, Piccadilly Ave</t>
  </si>
  <si>
    <t>Portage Line Rd, S Cleveland Ave</t>
  </si>
  <si>
    <t>E Western Reserve Rd, E Western Reserve Rd</t>
  </si>
  <si>
    <t>Norton Rd, W Broad St</t>
  </si>
  <si>
    <t>Fields Ertel Rd, Montgomery Rd</t>
  </si>
  <si>
    <t>SR-725, Wilmington Dayton Rd</t>
  </si>
  <si>
    <t>Banning Rd, Blue Rock Rd</t>
  </si>
  <si>
    <t>Mount Vernon Ave, University Dr</t>
  </si>
  <si>
    <t>Evans Ave, Idaho Rd</t>
  </si>
  <si>
    <t>East Market St, Niles Cortland Rd</t>
  </si>
  <si>
    <t>Alum Creek Dr, Alum Creek Dr</t>
  </si>
  <si>
    <t>Etna Pkwy, Refugee Rd</t>
  </si>
  <si>
    <t>Kirk Rd, S Meridian Rd</t>
  </si>
  <si>
    <t>Main St, S County Rd 25a</t>
  </si>
  <si>
    <t>Lewis Center Rd, S Old State Rd</t>
  </si>
  <si>
    <t>Cleveland Ave, Huy Rd</t>
  </si>
  <si>
    <t>Fields Ertel Rd, Union Cemetery Rd</t>
  </si>
  <si>
    <t>Kilby Rd, US 50</t>
  </si>
  <si>
    <t>E Southwoods Ave, Market St</t>
  </si>
  <si>
    <t>Allen Rd, Muhlhauser Rd</t>
  </si>
  <si>
    <t>Cemetery Accs, Cornell Rd</t>
  </si>
  <si>
    <t>Milan Rd, PERITR80230**C</t>
  </si>
  <si>
    <t>Cheviot Rd, North Bend Rd</t>
  </si>
  <si>
    <t>Airport Hwy, Albon Rd</t>
  </si>
  <si>
    <t>Belden Village St, Dressler Rd</t>
  </si>
  <si>
    <t>International Blvd, Muhlhauser Rd</t>
  </si>
  <si>
    <t>Cincinnati Dayton Rd, Mauds Hughes Rd</t>
  </si>
  <si>
    <t>Cincinnati Dayton Rd, West Chester Rd</t>
  </si>
  <si>
    <t>Fulton Dr, TSTATR00211**C</t>
  </si>
  <si>
    <t>Applegrove St, Whipple Ave</t>
  </si>
  <si>
    <t>Compton Rd, Daly Rd</t>
  </si>
  <si>
    <t>Chillicothe Rd, Mayfield Rd</t>
  </si>
  <si>
    <t>Africa Rd, Worthington Rd</t>
  </si>
  <si>
    <t>Emerald Lakes Dr, North Bend Rd</t>
  </si>
  <si>
    <t>Harrison Rd, Lee Ct</t>
  </si>
  <si>
    <t>E Kemper Rd, Loveland Madeira Rd</t>
  </si>
  <si>
    <t>E Harbor Rd, SR-53</t>
  </si>
  <si>
    <t>Hamilton Cleves Rd, US 50</t>
  </si>
  <si>
    <t>Werk Rd, Westbourne Dr</t>
  </si>
  <si>
    <t>Hamilton Ave, Sevenhills Dr</t>
  </si>
  <si>
    <t>Dressler Rd, University St</t>
  </si>
  <si>
    <t>Irwin-Simpson Rd, Snider Rd</t>
  </si>
  <si>
    <t>Britton Blvd, Ohio Pike</t>
  </si>
  <si>
    <t>Blair Dr, Elm Rd</t>
  </si>
  <si>
    <t>Findlay Rd, N Sugar St</t>
  </si>
  <si>
    <t>Middlebranch Ave, Ohio Ave</t>
  </si>
  <si>
    <t>Branch Hill-Guinea Rd, SR-28</t>
  </si>
  <si>
    <t>Oakland Park Ave, Westerville Rd</t>
  </si>
  <si>
    <t>Applegrove St, Pittsburg Ave</t>
  </si>
  <si>
    <t>Maple Ave, US 62</t>
  </si>
  <si>
    <t>N Main St, W Nottingham Rd</t>
  </si>
  <si>
    <t>Cleveland Ave, Elmore Ave</t>
  </si>
  <si>
    <t>Fulton Dr, Fulton Dr</t>
  </si>
  <si>
    <t>Glenwood Ave, Shields Rd</t>
  </si>
  <si>
    <t>SR-28, Woodspoint Dr</t>
  </si>
  <si>
    <t>Glenway Ave, Westbourne Dr</t>
  </si>
  <si>
    <t>Austin Blvd, Austin Blvd</t>
  </si>
  <si>
    <t>Kingsridge Dr, Springboro Pike</t>
  </si>
  <si>
    <t>Milnor Rd, Refugee Rd</t>
  </si>
  <si>
    <t>Clough Pike, Glen Este-Withams Rd</t>
  </si>
  <si>
    <t>Airport Hwy, Perrysburg Holland Rd</t>
  </si>
  <si>
    <t>Cox Rd, University Dr</t>
  </si>
  <si>
    <t>Lane Rd, Lane Rd</t>
  </si>
  <si>
    <t>Lake O'springs Ave, Strausser St</t>
  </si>
  <si>
    <t>Hamilton Ave, Meredith Dr</t>
  </si>
  <si>
    <t>Germantown Pike, Infirmary Rd</t>
  </si>
  <si>
    <t>Leavitt Rd, Middle Ridge Rd</t>
  </si>
  <si>
    <t>Lake Forest Blvd, Sunbury Rd</t>
  </si>
  <si>
    <t>Glen Este-Withams Rd, Old Sr74</t>
  </si>
  <si>
    <t>N Leavitt Rd, North Ridge Rd</t>
  </si>
  <si>
    <t>Croft Rd, E Home Rd</t>
  </si>
  <si>
    <t>E Grandin Rd, Grandin Rd</t>
  </si>
  <si>
    <t>Chillicothe Rd, Washington St</t>
  </si>
  <si>
    <t>Broadlawn Ave, W Broad St</t>
  </si>
  <si>
    <t>Appalachian Hwy, Appalachian Hwy</t>
  </si>
  <si>
    <t>W Central Ave, W Central Ave</t>
  </si>
  <si>
    <t>N St Rt 741, St Rt 63</t>
  </si>
  <si>
    <t>Eastgate Blvd, Eastgate South Dr</t>
  </si>
  <si>
    <t>Byrneside Dr, Colerain Ave</t>
  </si>
  <si>
    <t>Lori Ln, W Main St</t>
  </si>
  <si>
    <t>Briggs Rd, Briggs Rd</t>
  </si>
  <si>
    <t>Rybolt Rd, Wesselman Rd</t>
  </si>
  <si>
    <t>Mill Rd, Springdale Rd</t>
  </si>
  <si>
    <t>Easton St, Middlebranch Ave</t>
  </si>
  <si>
    <t>Flanders Rd, Flanders Rd</t>
  </si>
  <si>
    <t>Niagara St, Pippin Rd</t>
  </si>
  <si>
    <t>Elm Rd, Genesee Ave</t>
  </si>
  <si>
    <t>Medina Rd, River Styx Rd</t>
  </si>
  <si>
    <t>Bayridge Dr, Cameron Ave</t>
  </si>
  <si>
    <t>Cedar Way, South Ave</t>
  </si>
  <si>
    <t>Houseman Dr, US-50</t>
  </si>
  <si>
    <t>Cincinnati Dayton Rd, Fountains Blvd</t>
  </si>
  <si>
    <t>Fuller Rd, Grafton Rd</t>
  </si>
  <si>
    <t>Akron-Medina Rd, Hollythorn Dr</t>
  </si>
  <si>
    <t>N Mccord Rd, W Bancroft St</t>
  </si>
  <si>
    <t>Columbus Pike, Corduroy Rd</t>
  </si>
  <si>
    <t>Columbus Pike, Gooding Blvd</t>
  </si>
  <si>
    <t>Ridgeview Ln, Saddle Creek Ln</t>
  </si>
  <si>
    <t>Mayfield Rd, Sperry Rd</t>
  </si>
  <si>
    <t>Spring Valley Pike, Springboro Pike</t>
  </si>
  <si>
    <t>Hills And Dales Rd, Woodlawn Ave</t>
  </si>
  <si>
    <t>Columbus Cincinnnati Rd, West Chester Rd</t>
  </si>
  <si>
    <t>Broadway, Cooper Foster Park Rd</t>
  </si>
  <si>
    <t>Olde 8th Rd, Valley View Rd</t>
  </si>
  <si>
    <t>Campbell St, W Strub Rd</t>
  </si>
  <si>
    <t>S Raccoon Rd, Shields Rd</t>
  </si>
  <si>
    <t>Boardman Poland Rd, Eisenhower Dr</t>
  </si>
  <si>
    <t>Kenwood Rd, Kugler Mill Rd</t>
  </si>
  <si>
    <t>Jamaica Rd, Upper Miamisburg Rd</t>
  </si>
  <si>
    <t>Briarfield Blvd, Briarfield Blvd</t>
  </si>
  <si>
    <t>Turner Rd, Wolf Rd</t>
  </si>
  <si>
    <t>Dehoff Dr, Mahoning Ave</t>
  </si>
  <si>
    <t>Elyria Ave, North Ridge Rd</t>
  </si>
  <si>
    <t>12th St, Woodlawn Ave</t>
  </si>
  <si>
    <t>SR-44, Tallmadge Rd</t>
  </si>
  <si>
    <t>Beckett Rd, Union Centre Blvd</t>
  </si>
  <si>
    <t>E Reagan Pkwy, Weymouth Rd</t>
  </si>
  <si>
    <t>SR-261, Summit Rd</t>
  </si>
  <si>
    <t>Hamilton Ave, Roosevelt Ave</t>
  </si>
  <si>
    <t>Broadway, E 39th St</t>
  </si>
  <si>
    <t>E Leffel Ln, Selma Pike</t>
  </si>
  <si>
    <t>SR-12, W CR 592</t>
  </si>
  <si>
    <t>Dayton Lebanon Pike, W Social Row Rd</t>
  </si>
  <si>
    <t>N West St, W Bluelick Rd</t>
  </si>
  <si>
    <t>Portage St, Strip Ave</t>
  </si>
  <si>
    <t>Bethany Rd, Bethany Rd</t>
  </si>
  <si>
    <t>N Main St, Shiloh Springs Rd</t>
  </si>
  <si>
    <t>Filview Cir, Harrison Rd</t>
  </si>
  <si>
    <t>Auburn Rd, Chardon Rd</t>
  </si>
  <si>
    <t>Havens Corners Rd, N Waggoner Rd</t>
  </si>
  <si>
    <t>Belmont Ave, Tibbetts Wick Rd</t>
  </si>
  <si>
    <t>Krumroy Rd, SR-241</t>
  </si>
  <si>
    <t>The Village Dr, US Rt 22</t>
  </si>
  <si>
    <t>Harlem Rd, Johnstown Rd</t>
  </si>
  <si>
    <t>Boardman Poland Rd, Sheldon Ave</t>
  </si>
  <si>
    <t>Mink St, Palmer Rd</t>
  </si>
  <si>
    <t>Infirmary Rd, SR-14</t>
  </si>
  <si>
    <t>Galloway Rd, Hall Rd</t>
  </si>
  <si>
    <t>Marion-Mt Gilead Rd, Marion-Mt Gilead Rd</t>
  </si>
  <si>
    <t>Columbus Rd, York Rd</t>
  </si>
  <si>
    <t>Columbus Pike, Hyatts Rd</t>
  </si>
  <si>
    <t>Rhodes Rd, SR-59</t>
  </si>
  <si>
    <t>Cleveland Ave, Mill Rd</t>
  </si>
  <si>
    <t>13th St, Raff Rd</t>
  </si>
  <si>
    <t>Bantam Rd, SR-125</t>
  </si>
  <si>
    <t>N Main St, Philadelphia Dr</t>
  </si>
  <si>
    <t>Mill Rd, W Kemper Rd</t>
  </si>
  <si>
    <t>Applegrove St, Market Ave</t>
  </si>
  <si>
    <t>Blackburn Rd, Fulton Dr</t>
  </si>
  <si>
    <t>Anderson Ferry Rd, Rapid Run Rd</t>
  </si>
  <si>
    <t>Avery Rd, Avery Rd</t>
  </si>
  <si>
    <t>Georgesville Rd, W Broad St</t>
  </si>
  <si>
    <t>Milan Rd, Milan Rd</t>
  </si>
  <si>
    <t>Centers Dr, S Mccord Rd</t>
  </si>
  <si>
    <t>Hull Rd, Milan Rd</t>
  </si>
  <si>
    <t>Anderson Ferry Rd, Foley Rd</t>
  </si>
  <si>
    <t>E Powell Rd, Lake Ridge Dr</t>
  </si>
  <si>
    <t>Mahoning Ave, State Rd</t>
  </si>
  <si>
    <t>Kenwood Rd, Kenwood Rd</t>
  </si>
  <si>
    <t>E Orange Rd, Green Meadows Dr</t>
  </si>
  <si>
    <t>Cloverview Ave, Winton Rd</t>
  </si>
  <si>
    <t>Pickerington Rd, Refugee Rd</t>
  </si>
  <si>
    <t>Dewitt Ave, Milan Rd</t>
  </si>
  <si>
    <t>Arlington Rd, Swartz</t>
  </si>
  <si>
    <t>Meijer Dr, W Central Ave</t>
  </si>
  <si>
    <t>Medina Rd, Medina Rd</t>
  </si>
  <si>
    <t>Darby Creek Rd, SR 762</t>
  </si>
  <si>
    <t>Belclare Rd, Harrison Rd</t>
  </si>
  <si>
    <t>Eagle City Rd, Urbana Rd</t>
  </si>
  <si>
    <t>S Wapak Rd, S Wapak Rd</t>
  </si>
  <si>
    <t>Airport Hwy, S Crissey Rd</t>
  </si>
  <si>
    <t>Creekside Dr, Hamilton Middletown Rd</t>
  </si>
  <si>
    <t>E Orange Rd, S Old State Rd</t>
  </si>
  <si>
    <t>Beacon Hill Rd, Hillbrook Dr</t>
  </si>
  <si>
    <t>Dry Fork Rd, Dry Fork Rd</t>
  </si>
  <si>
    <t>38th St, 38th St</t>
  </si>
  <si>
    <t>Applegrove St, Starcliff Ave</t>
  </si>
  <si>
    <t>Maxtown Rd, Red Bank Marina</t>
  </si>
  <si>
    <t>London Groveport Rd, Shook Rd</t>
  </si>
  <si>
    <t>Boardman Poland Rd, California Ave</t>
  </si>
  <si>
    <t>Ashtabula Towne Square, Ashtabula Towne Square</t>
  </si>
  <si>
    <t>Eastgate Dr, Eastgate North Dr</t>
  </si>
  <si>
    <t>Columbus Ave, W Perkins Ave</t>
  </si>
  <si>
    <t>N Wilson Rd, Valley View Dr</t>
  </si>
  <si>
    <t>Hilliard &amp; Rome Rd, W Broad St</t>
  </si>
  <si>
    <t>Jackson Pike, London Groveport Rd</t>
  </si>
  <si>
    <t>Cleves Warsaw Rd, Neeb Rd</t>
  </si>
  <si>
    <t>Fulton Grove Rd, Ohio Pike</t>
  </si>
  <si>
    <t>Ada Rd, N Thayer Rd</t>
  </si>
  <si>
    <t>Elm Rd Ext, Millennium Blvd</t>
  </si>
  <si>
    <t>Plantation Dr, Tylers Place Blvd</t>
  </si>
  <si>
    <t>Lewis Center Rd, Worthington Rd</t>
  </si>
  <si>
    <t>Glenway Ave, Lawrence Rd</t>
  </si>
  <si>
    <t>Genoa Ave, Lincoln Way</t>
  </si>
  <si>
    <t>E Galbraith Rd, Montgomery Rd</t>
  </si>
  <si>
    <t>S Prospect St, Sandy Lake Rd</t>
  </si>
  <si>
    <t>SR-43, Tallmadge Rd</t>
  </si>
  <si>
    <t>CR-07005, Westerville Rd</t>
  </si>
  <si>
    <t>Canton Rd, Sanitorium Rd</t>
  </si>
  <si>
    <t>Marion-Mt Gilead Rd, Pole Lane Rd</t>
  </si>
  <si>
    <t>Bridgetown Rd, Ebenezer Rd</t>
  </si>
  <si>
    <t>Princeton Rd, Satriale Way</t>
  </si>
  <si>
    <t>Deerfield Blvd, Mason-Montgomery Rd</t>
  </si>
  <si>
    <t>Eastgate Blvd, Ramp From Cr 341 Eastgate Blvd To Sr 32 Appalachian Hwy</t>
  </si>
  <si>
    <t>Dwire Rd, St Rt 48</t>
  </si>
  <si>
    <t>State Rte 45, W State St</t>
  </si>
  <si>
    <t>Daly Rd, Madeleine Cir</t>
  </si>
  <si>
    <t>Agler Rd, Perdue Ave</t>
  </si>
  <si>
    <t>Kirk Rd, S Raccoon Rd</t>
  </si>
  <si>
    <t>Hamilton Lebanon Rd, Hamilton Lebanon Rd</t>
  </si>
  <si>
    <t>Paragon Rd, Paragon Rd</t>
  </si>
  <si>
    <t>SR-723, SR-723</t>
  </si>
  <si>
    <t>Sawmill Pkwy, W Powell Rd</t>
  </si>
  <si>
    <t>Clyo Rd, E Spring Valley Pike</t>
  </si>
  <si>
    <t>Lesourdsville West Chester Rd, Tylersville Rd</t>
  </si>
  <si>
    <t>Little York Rd, N Dixie Dr</t>
  </si>
  <si>
    <t>Business Way, S Dayton-Lakeview Rd</t>
  </si>
  <si>
    <t>S Dayton-Lakeview Rd, W National Rd</t>
  </si>
  <si>
    <t>Brookside, Compton Rd</t>
  </si>
  <si>
    <t>Belmont Ave, Belmont Ave</t>
  </si>
  <si>
    <t>Lindale-Mt Holly Rd, SR-125</t>
  </si>
  <si>
    <t>Georgesville Rd, Georgesville Rd</t>
  </si>
  <si>
    <t>Lesaint Dr, Port Union Rd</t>
  </si>
  <si>
    <t>Burkey Rd, Burkey Rd</t>
  </si>
  <si>
    <t>Dayton Xenia Rd, Hilltop Rd</t>
  </si>
  <si>
    <t>S River Rd, SR-555</t>
  </si>
  <si>
    <t>Talmadge Rd, W Alexis Rd</t>
  </si>
  <si>
    <t>Little York Rd, Peters Pike</t>
  </si>
  <si>
    <t>SR-28, Woodville Pike</t>
  </si>
  <si>
    <t>National Rd, Reese Dr</t>
  </si>
  <si>
    <t>Broadway, North Ridge Rd</t>
  </si>
  <si>
    <t>Munn Rd, Washington St</t>
  </si>
  <si>
    <t>N State St, Robbins Ave</t>
  </si>
  <si>
    <t>Winton Rd, Winton Rd</t>
  </si>
  <si>
    <t>Barks Rd, Marion-Marysville Rd</t>
  </si>
  <si>
    <t>Mason Rd, Montgomery Rd</t>
  </si>
  <si>
    <t>Branch Hill-Guinea Rd, Loveland-Miamiville Rd</t>
  </si>
  <si>
    <t>Boomer Rd, Boomer Rd</t>
  </si>
  <si>
    <t>E Prospect Rd, State Rd</t>
  </si>
  <si>
    <t>Percentum Rd, Sequoia Rd</t>
  </si>
  <si>
    <t>Lindale Rd, Lindale-Nicholsville Rd</t>
  </si>
  <si>
    <t>17th St, Raff Rd</t>
  </si>
  <si>
    <t>Hills And Dales Rd, Perry Dr</t>
  </si>
  <si>
    <t>Eastgate Blvd, Eastgate Dr</t>
  </si>
  <si>
    <t>E Midlothian Blvd, Lake Park Rd</t>
  </si>
  <si>
    <t>S Trimble Rd, W Cook Rd</t>
  </si>
  <si>
    <t>Kauffman Ave, National Rd</t>
  </si>
  <si>
    <t>Georgesville Rd, Industrial Mile Rd</t>
  </si>
  <si>
    <t>North Park Ave, North River Rd</t>
  </si>
  <si>
    <t>N Stewart Rd, SR-430</t>
  </si>
  <si>
    <t>Lindale Rd, SR-125</t>
  </si>
  <si>
    <t>Coonpath Rd, Lancaster-Newark Rd</t>
  </si>
  <si>
    <t>Eagle Ridge Dr, Eagle Ridge Dr</t>
  </si>
  <si>
    <t>Sunridge Dr, W North Bend Rd</t>
  </si>
  <si>
    <t>Greenfield Dr, W North Bend Rd</t>
  </si>
  <si>
    <t>Boardman Canfield Rd, Locust Ave</t>
  </si>
  <si>
    <t>N King Rd, W Central Ave</t>
  </si>
  <si>
    <t>Clough Rd, Eight Mile Rd</t>
  </si>
  <si>
    <t>Tuscarawas St, Woodlawn Ave</t>
  </si>
  <si>
    <t>Anderson Ferry Rd, Crookshank Rd</t>
  </si>
  <si>
    <t xml:space="preserve">SR-59, </t>
  </si>
  <si>
    <t>Bath Hills Blvd, Corunna Ave</t>
  </si>
  <si>
    <t>Mahoning Ave, N Four Mile Run Rd</t>
  </si>
  <si>
    <t>Moundsville Rd, SR-104</t>
  </si>
  <si>
    <t>Corey Rd, W Central Ave</t>
  </si>
  <si>
    <t>Amelia-Olive Branch Rd, Clough Pike</t>
  </si>
  <si>
    <t>Salem Rd, Sutton Rd</t>
  </si>
  <si>
    <t>Hamilton Ave, John Gray Rd</t>
  </si>
  <si>
    <t>High Point Dr, Lexington Ridge Dr</t>
  </si>
  <si>
    <t>Home Rd, Olentangy River Rd</t>
  </si>
  <si>
    <t>Dog Leg Rd, N Main St</t>
  </si>
  <si>
    <t>Hazelton-Etna Rd, Pike St</t>
  </si>
  <si>
    <t>Johnstown Rd, Ramp I-670 E To Johnstown</t>
  </si>
  <si>
    <t>Colonel Glenn Hwy, Ravenwood Dr</t>
  </si>
  <si>
    <t>North Ridge Rd, Pearl Ave</t>
  </si>
  <si>
    <t>Fishinger Rd, Riverside Dr</t>
  </si>
  <si>
    <t>Cincinnati Dayton Rd, Wyandot Ln</t>
  </si>
  <si>
    <t>Glenway Ave, Karen Ave</t>
  </si>
  <si>
    <t>SR-665, Spring Valley Rd</t>
  </si>
  <si>
    <t>S Cable Rd, W Elm St</t>
  </si>
  <si>
    <t>Center Rd, Substation Rd</t>
  </si>
  <si>
    <t>Highland Ave, Kennedy Ave</t>
  </si>
  <si>
    <t>Killian Rd, Myersville Rd</t>
  </si>
  <si>
    <t>Duff Dr, Princeton Glendale Rd</t>
  </si>
  <si>
    <t>Niles Cortland Rd, PTRUTR80273**C</t>
  </si>
  <si>
    <t>Floer Dr, Union Centre Blvd</t>
  </si>
  <si>
    <t>Boundbrook Dr, Far Hills Ave</t>
  </si>
  <si>
    <t>Red</t>
  </si>
  <si>
    <t>Blue</t>
  </si>
  <si>
    <t>Color</t>
  </si>
  <si>
    <t>Fatal &amp; Injury Crash PSI</t>
  </si>
  <si>
    <t>&gt;5</t>
  </si>
  <si>
    <t>&gt;3, &lt;5</t>
  </si>
  <si>
    <t>&lt;3</t>
  </si>
  <si>
    <t>High Priority</t>
  </si>
  <si>
    <t>Low-Cost Improvement</t>
  </si>
  <si>
    <t>SIP Priority</t>
  </si>
  <si>
    <t>Huron</t>
  </si>
  <si>
    <t>Wayne</t>
  </si>
  <si>
    <t>Fulton</t>
  </si>
  <si>
    <t>Clinton</t>
  </si>
  <si>
    <t>Hocking</t>
  </si>
  <si>
    <t>Williams</t>
  </si>
  <si>
    <t>Knox</t>
  </si>
  <si>
    <t>Union</t>
  </si>
  <si>
    <t>Van Wert</t>
  </si>
  <si>
    <t>Henry</t>
  </si>
  <si>
    <t>Mercer</t>
  </si>
  <si>
    <t>Darke</t>
  </si>
  <si>
    <t>Holmes</t>
  </si>
  <si>
    <t>Logan</t>
  </si>
  <si>
    <t>Fayette</t>
  </si>
  <si>
    <t>Belmont</t>
  </si>
  <si>
    <t>Perry</t>
  </si>
  <si>
    <t>Jackson</t>
  </si>
  <si>
    <t>Auglaize</t>
  </si>
  <si>
    <t>Preble</t>
  </si>
  <si>
    <t>Highland</t>
  </si>
  <si>
    <t>Hardin</t>
  </si>
  <si>
    <t>Adams</t>
  </si>
  <si>
    <t>Brown</t>
  </si>
  <si>
    <t>Wyandot</t>
  </si>
  <si>
    <t>Carroll</t>
  </si>
  <si>
    <t>Vinton</t>
  </si>
  <si>
    <t>Washington</t>
  </si>
  <si>
    <t>Shelby</t>
  </si>
  <si>
    <t>Tuscarawas</t>
  </si>
  <si>
    <t>CR-20, SR-605</t>
  </si>
  <si>
    <t>SR-18, SR-94</t>
  </si>
  <si>
    <t>SR-229, SR-61</t>
  </si>
  <si>
    <t>SR-37, TR-1224, US-36</t>
  </si>
  <si>
    <t>CR-125, SR-225, US-224</t>
  </si>
  <si>
    <t>CR-51, SR-18, SR-601</t>
  </si>
  <si>
    <t>SR-58, US-20</t>
  </si>
  <si>
    <t>SR-82, SR-83</t>
  </si>
  <si>
    <t>SR-168, SR-528, SR-88, US-422</t>
  </si>
  <si>
    <t>CR-77, SR-545, SR-96</t>
  </si>
  <si>
    <t>CR-32, SR-269</t>
  </si>
  <si>
    <t>SR-3, SR-665, US-62</t>
  </si>
  <si>
    <t>SR-57, SR-604</t>
  </si>
  <si>
    <t>SR-3, TR-37</t>
  </si>
  <si>
    <t>CR-13, US-250</t>
  </si>
  <si>
    <t>SR-131, SR-132</t>
  </si>
  <si>
    <t>CR-10, SR-4</t>
  </si>
  <si>
    <t>SR-109, US-20</t>
  </si>
  <si>
    <t>SR-57, SR-585</t>
  </si>
  <si>
    <t>SR-256, SR-37</t>
  </si>
  <si>
    <t>CR-21, SR-37, US-36</t>
  </si>
  <si>
    <t>SR-380, SR-73</t>
  </si>
  <si>
    <t>CR-22, SR-303</t>
  </si>
  <si>
    <t>SR-374, US-33</t>
  </si>
  <si>
    <t>SR-257, US-36</t>
  </si>
  <si>
    <t>SR-113, SR-58</t>
  </si>
  <si>
    <t>CR-11, CR-13, CR-20</t>
  </si>
  <si>
    <t>SR-107, SR-15, US-20A</t>
  </si>
  <si>
    <t>CR-44, SR-173</t>
  </si>
  <si>
    <t>CR-151, SR-57, SR-83</t>
  </si>
  <si>
    <t>CR-5, US-42</t>
  </si>
  <si>
    <t>CR-148, CR-153</t>
  </si>
  <si>
    <t>CR-3, US-36</t>
  </si>
  <si>
    <t>SR-347, SR-4</t>
  </si>
  <si>
    <t>CR-314, SR-172</t>
  </si>
  <si>
    <t>CR-10, TR-564, US-33</t>
  </si>
  <si>
    <t>CR-500, SR-58, SR-89</t>
  </si>
  <si>
    <t>CR-508, US-23</t>
  </si>
  <si>
    <t>CR-16, SR-306</t>
  </si>
  <si>
    <t>CR-1, US-42</t>
  </si>
  <si>
    <t>CR-17, SR-37</t>
  </si>
  <si>
    <t>CR-70, SR-118</t>
  </si>
  <si>
    <t>CR-30, US-22</t>
  </si>
  <si>
    <t>TR-194, US-23</t>
  </si>
  <si>
    <t>CR-24, SR-34</t>
  </si>
  <si>
    <t>CR-162, SR-309</t>
  </si>
  <si>
    <t>SR-29, US-42</t>
  </si>
  <si>
    <t>SR-105, US-23</t>
  </si>
  <si>
    <t>CR-1, US-422</t>
  </si>
  <si>
    <t>CR-20, TR-73</t>
  </si>
  <si>
    <t>SR-18, TR-54</t>
  </si>
  <si>
    <t>CR-241, SR-257, US-42</t>
  </si>
  <si>
    <t>CR-32, US-42</t>
  </si>
  <si>
    <t>CR-230, TR-30, US-42</t>
  </si>
  <si>
    <t>CR-81, CR-93, TR-81</t>
  </si>
  <si>
    <t>CR-3, SR-2, US-20A</t>
  </si>
  <si>
    <t>CR-39, CR-57</t>
  </si>
  <si>
    <t>SR-302, SR-89</t>
  </si>
  <si>
    <t>CR-61, SR-82</t>
  </si>
  <si>
    <t>CR-58, SR-82</t>
  </si>
  <si>
    <t>CR-228, CR-24</t>
  </si>
  <si>
    <t>SR-37, US-62</t>
  </si>
  <si>
    <t>SR-314, SR-97</t>
  </si>
  <si>
    <t>CR-135, SR-3, SR-94</t>
  </si>
  <si>
    <t>CR-21, CR-4</t>
  </si>
  <si>
    <t>CR-31, CR-35</t>
  </si>
  <si>
    <t>SR-31, SR-347</t>
  </si>
  <si>
    <t>CR-31, SR-158</t>
  </si>
  <si>
    <t>SR-131, SR-133</t>
  </si>
  <si>
    <t>CR-21, SR-44</t>
  </si>
  <si>
    <t>SR-657, US-62</t>
  </si>
  <si>
    <t>CR-48, SR-314</t>
  </si>
  <si>
    <t>SR-534, US-322</t>
  </si>
  <si>
    <t>CR-34, SR-37, US-36</t>
  </si>
  <si>
    <t>SR-707, US-127, US-33</t>
  </si>
  <si>
    <t>TR-182, US-27</t>
  </si>
  <si>
    <t>SR-3, SR-72, US-22</t>
  </si>
  <si>
    <t>SR-82, TR-247</t>
  </si>
  <si>
    <t>CR-75, SR-94</t>
  </si>
  <si>
    <t>SR-13, US-40</t>
  </si>
  <si>
    <t>CR-341, SR-13, TR-328</t>
  </si>
  <si>
    <t>CR-155, CR-256</t>
  </si>
  <si>
    <t>SR-721, US-36</t>
  </si>
  <si>
    <t>CR-17, SR-235</t>
  </si>
  <si>
    <t>SR-528, SR-87</t>
  </si>
  <si>
    <t>CR-167, SR-104, US-23</t>
  </si>
  <si>
    <t>CR-18, SR-534</t>
  </si>
  <si>
    <t>CR-123, SR-315</t>
  </si>
  <si>
    <t>CR-23, CR-44</t>
  </si>
  <si>
    <t>CR-7, SR-752</t>
  </si>
  <si>
    <t>SR-521, SR-61</t>
  </si>
  <si>
    <t>CR-6, SR-528, SR-608</t>
  </si>
  <si>
    <t>CR-291, SR-665</t>
  </si>
  <si>
    <t>CR-114, SR-39</t>
  </si>
  <si>
    <t>CR-76, US-42</t>
  </si>
  <si>
    <t>CR-136, TR-136, US-42</t>
  </si>
  <si>
    <t>CR-111, SR-18, SR-2, SR-49</t>
  </si>
  <si>
    <t>SR-164, SR-558</t>
  </si>
  <si>
    <t>CR-348, SR-93</t>
  </si>
  <si>
    <t>SR-13, US-62</t>
  </si>
  <si>
    <t>CR-25, SR-43, TR-25</t>
  </si>
  <si>
    <t>SR-274, US-33</t>
  </si>
  <si>
    <t>SR-608, US-6</t>
  </si>
  <si>
    <t>CR-34, SR-49, SR-49A</t>
  </si>
  <si>
    <t>CR-37, SR-3, US-22</t>
  </si>
  <si>
    <t>CR-38, SR-732</t>
  </si>
  <si>
    <t>CR-343, SR-13</t>
  </si>
  <si>
    <t>SR-235, SR-47</t>
  </si>
  <si>
    <t>CR-115, SR-61, TR-115</t>
  </si>
  <si>
    <t>CR-118, SR-125, TR-56</t>
  </si>
  <si>
    <t>CR-59, SR-303, SR-57</t>
  </si>
  <si>
    <t>SR-39, SR-83, US-62</t>
  </si>
  <si>
    <t>CR-23, CR-42</t>
  </si>
  <si>
    <t>SR-235, US-36</t>
  </si>
  <si>
    <t>CR-67A, SR-173</t>
  </si>
  <si>
    <t>CR-230, TR-42</t>
  </si>
  <si>
    <t>SR-511, US-20</t>
  </si>
  <si>
    <t>CR-605, SR-37, SR-605</t>
  </si>
  <si>
    <t>SR-103, SR-61, TR-105</t>
  </si>
  <si>
    <t>US-127, US-36</t>
  </si>
  <si>
    <t>CR-17, SR-158</t>
  </si>
  <si>
    <t>CR-50, SR-82</t>
  </si>
  <si>
    <t>CR-4, SR-3, SR-380, US-22</t>
  </si>
  <si>
    <t>CR-119, SR-423</t>
  </si>
  <si>
    <t>CR-13, US-62</t>
  </si>
  <si>
    <t>SR-229, US-62</t>
  </si>
  <si>
    <t>CR-137, SR-3, SR-38, US-62</t>
  </si>
  <si>
    <t>CR-173, US-30</t>
  </si>
  <si>
    <t>CR-24, SR-18, SR-252, SR-57</t>
  </si>
  <si>
    <t>SR-14, SR-225</t>
  </si>
  <si>
    <t>SR-44, SR-87</t>
  </si>
  <si>
    <t>CR-180, CR-27, SR-73, US-127</t>
  </si>
  <si>
    <t>SR-201, SR-571</t>
  </si>
  <si>
    <t>CR-23, US-322</t>
  </si>
  <si>
    <t>CR-27, TR-27, US-62</t>
  </si>
  <si>
    <t>SR-37, US-40</t>
  </si>
  <si>
    <t>CR-445, SR-45, TR-861</t>
  </si>
  <si>
    <t>CR-15, SR-301</t>
  </si>
  <si>
    <t>CR-71, SR-49, US-20</t>
  </si>
  <si>
    <t>CR-4, SR-87</t>
  </si>
  <si>
    <t>CR-30, CR-34, CR-7</t>
  </si>
  <si>
    <t>SR-89, US-42</t>
  </si>
  <si>
    <t>SR-252, SR-82</t>
  </si>
  <si>
    <t>CR-135, TR-10</t>
  </si>
  <si>
    <t>CR-10, MR-318, SR-142, US-40</t>
  </si>
  <si>
    <t>CR-125, SR-14</t>
  </si>
  <si>
    <t>SR-158, TR-250</t>
  </si>
  <si>
    <t>SR-245, US-68</t>
  </si>
  <si>
    <t>SR-57, SR-82</t>
  </si>
  <si>
    <t>SR-105, SR-163, SR-19</t>
  </si>
  <si>
    <t>CR-4, CR-8</t>
  </si>
  <si>
    <t>RA-7054, SR-872, SR-872I</t>
  </si>
  <si>
    <t>CR-136, SR-45</t>
  </si>
  <si>
    <t>TR-227, US-33</t>
  </si>
  <si>
    <t>CR-20, SR-15, US-20A</t>
  </si>
  <si>
    <t>CR-111, CR-6, CR-74</t>
  </si>
  <si>
    <t>SR-18, TR-53</t>
  </si>
  <si>
    <t>SR-104, SR-348</t>
  </si>
  <si>
    <t>CR-215, SR-96</t>
  </si>
  <si>
    <t>CR-27, SR-132</t>
  </si>
  <si>
    <t>SR-108, TR-AC</t>
  </si>
  <si>
    <t>CR-17, CR-19, US-42</t>
  </si>
  <si>
    <t>CR-7A, SR-571</t>
  </si>
  <si>
    <t>CR-108, SR-423</t>
  </si>
  <si>
    <t>SR-164, SR-7</t>
  </si>
  <si>
    <t>SR-104, US-22</t>
  </si>
  <si>
    <t>CR-2, US-20, US-23</t>
  </si>
  <si>
    <t>CR-25, SR-605</t>
  </si>
  <si>
    <t>CR-27, SR-585</t>
  </si>
  <si>
    <t>CR-13, SR-608</t>
  </si>
  <si>
    <t>CR-31, SR-173, SR-44</t>
  </si>
  <si>
    <t>CR-30, US-27</t>
  </si>
  <si>
    <t>CR-104, US-42</t>
  </si>
  <si>
    <t>CR-25, CR-33, CR-51, TR-59</t>
  </si>
  <si>
    <t>SR-15, SR-2, US-127, US-6</t>
  </si>
  <si>
    <t>CR-44, SR-303</t>
  </si>
  <si>
    <t>CR-10, SR-124, SR-32</t>
  </si>
  <si>
    <t>TR-81, US-33</t>
  </si>
  <si>
    <t>CR-56, SR-503</t>
  </si>
  <si>
    <t>TR-233, US-50</t>
  </si>
  <si>
    <t>CR-12, SR-166, SR-534</t>
  </si>
  <si>
    <t>CR-10-3, US-20</t>
  </si>
  <si>
    <t>CR-197, SR-82, TR-197</t>
  </si>
  <si>
    <t>TR-366, US-62</t>
  </si>
  <si>
    <t>CR-5, US-36</t>
  </si>
  <si>
    <t>CR-29, SR-15</t>
  </si>
  <si>
    <t>TR-1130, US-42</t>
  </si>
  <si>
    <t>SR-162, TR-44</t>
  </si>
  <si>
    <t>CR-30A, CR-44</t>
  </si>
  <si>
    <t>CR-24, SR-66, US-6</t>
  </si>
  <si>
    <t>MR-101, SR-83, US-62</t>
  </si>
  <si>
    <t>SR-29, TR-103</t>
  </si>
  <si>
    <t>CR-7, TR-39</t>
  </si>
  <si>
    <t>SR-86, US-6</t>
  </si>
  <si>
    <t>SR-162, SR-83</t>
  </si>
  <si>
    <t>CR-5, US-62</t>
  </si>
  <si>
    <t>SR-188, SR-674</t>
  </si>
  <si>
    <t>CR-33, CR-41</t>
  </si>
  <si>
    <t>SR-81, US-68</t>
  </si>
  <si>
    <t>SR-159, US-22</t>
  </si>
  <si>
    <t>SR-15, US-20</t>
  </si>
  <si>
    <t>SR-503, US-127</t>
  </si>
  <si>
    <t>CR-82, SR-49, SR-49A</t>
  </si>
  <si>
    <t>CR-16, SR-128</t>
  </si>
  <si>
    <t>CR-136, US-224</t>
  </si>
  <si>
    <t>SR-241, SR-93</t>
  </si>
  <si>
    <t>CR-33, SR-310</t>
  </si>
  <si>
    <t>CR-92, SR-54</t>
  </si>
  <si>
    <t>CR-58, US-20</t>
  </si>
  <si>
    <t>SR-109, SR-2, US-20A</t>
  </si>
  <si>
    <t>CR-130, CR-37</t>
  </si>
  <si>
    <t>SR-18, US-127</t>
  </si>
  <si>
    <t>SR-534, SR-88</t>
  </si>
  <si>
    <t>CR-13, SR-4</t>
  </si>
  <si>
    <t>SR-305, SR-88</t>
  </si>
  <si>
    <t>SR-517, SR-558, SR-7</t>
  </si>
  <si>
    <t>SR-37, TR-35</t>
  </si>
  <si>
    <t>SR-133, US-50</t>
  </si>
  <si>
    <t>SR-136, SR-41</t>
  </si>
  <si>
    <t>SR-165, SR-46</t>
  </si>
  <si>
    <t>SR-13, SR-204</t>
  </si>
  <si>
    <t>CR-177, US-40</t>
  </si>
  <si>
    <t>CR-118, SR-3</t>
  </si>
  <si>
    <t>RA-2006, RA-2007, SR-115</t>
  </si>
  <si>
    <t>SR-582, SR-64</t>
  </si>
  <si>
    <t>SR-165, SR-7</t>
  </si>
  <si>
    <t>CR-38, US-27</t>
  </si>
  <si>
    <t>SR-219, SR-66</t>
  </si>
  <si>
    <t>SR-109, TR-K</t>
  </si>
  <si>
    <t>CR-45, US-42</t>
  </si>
  <si>
    <t>CR-81, SR-118, SR-29</t>
  </si>
  <si>
    <t>SR-113, SR-4</t>
  </si>
  <si>
    <t>SR-302, US-42</t>
  </si>
  <si>
    <t>SR-142, US-40</t>
  </si>
  <si>
    <t>CR-201, SR-241</t>
  </si>
  <si>
    <t>SR-18, TR-44</t>
  </si>
  <si>
    <t>SR-16, TR-141, TR-148</t>
  </si>
  <si>
    <t>MR-278, US-68</t>
  </si>
  <si>
    <t>CR-10, CR-65, SR-521</t>
  </si>
  <si>
    <t>CR-5, SR-73</t>
  </si>
  <si>
    <t>CR-303, SR-571, US-40</t>
  </si>
  <si>
    <t>CR-615, US-6</t>
  </si>
  <si>
    <t>CR-17, TR-138</t>
  </si>
  <si>
    <t>CR-36, SR-128</t>
  </si>
  <si>
    <t>CR-3, SR-3, US-62</t>
  </si>
  <si>
    <t>TR-1698, US-42</t>
  </si>
  <si>
    <t>CR-7, SR-94</t>
  </si>
  <si>
    <t>SR-146, SR-586</t>
  </si>
  <si>
    <t>SR-294, US-23</t>
  </si>
  <si>
    <t>CR-304, SR-2, US-6</t>
  </si>
  <si>
    <t>CR-15, SR-309, TR-15</t>
  </si>
  <si>
    <t>CR-77, SR-241</t>
  </si>
  <si>
    <t>SR-21, SR-212</t>
  </si>
  <si>
    <t>CR-82, SR-331, US-40</t>
  </si>
  <si>
    <t>SR-199, TR-102</t>
  </si>
  <si>
    <t>SR-203, SR-739</t>
  </si>
  <si>
    <t>CR-13, CR-3</t>
  </si>
  <si>
    <t>CR-161, SR-82</t>
  </si>
  <si>
    <t>CR-125, SR-165</t>
  </si>
  <si>
    <t>TR-64, US-62</t>
  </si>
  <si>
    <t>CR-81, SR-219</t>
  </si>
  <si>
    <t>CR-208, SR-64</t>
  </si>
  <si>
    <t>CR-38, SR-18</t>
  </si>
  <si>
    <t>MR-45, MR-46, SR-43</t>
  </si>
  <si>
    <t>CR-30, SR-511</t>
  </si>
  <si>
    <t>SR-725, US-42</t>
  </si>
  <si>
    <t>SR-37, TR-30</t>
  </si>
  <si>
    <t>CR-38, SR-53</t>
  </si>
  <si>
    <t>CR-33, SR-37, TR-33, US-36</t>
  </si>
  <si>
    <t>CR-27, SR-15</t>
  </si>
  <si>
    <t>TR-653, US-250</t>
  </si>
  <si>
    <t>SR-67, US-224</t>
  </si>
  <si>
    <t>SR-123, SR-350, TR-86</t>
  </si>
  <si>
    <t>CR-87, SR-183, US-224</t>
  </si>
  <si>
    <t>CR-56, SR-82</t>
  </si>
  <si>
    <t>SR-3, TR-119, US-62</t>
  </si>
  <si>
    <t>SR-257, SR-745, US-42</t>
  </si>
  <si>
    <t>CR-71, SR-171, SR-9</t>
  </si>
  <si>
    <t>SR-45, US-224</t>
  </si>
  <si>
    <t>SR-3, SR-94, TR-140</t>
  </si>
  <si>
    <t>CR-62, SR-3</t>
  </si>
  <si>
    <t>CR-8, US-36</t>
  </si>
  <si>
    <t>SR-18, SR-511</t>
  </si>
  <si>
    <t>SR-3, SR-604</t>
  </si>
  <si>
    <t>SR-167, SR-193</t>
  </si>
  <si>
    <t>MR-330, SR-18, SR-2, SR-49</t>
  </si>
  <si>
    <t>CR-3, US-322</t>
  </si>
  <si>
    <t>CR-43, SR-571</t>
  </si>
  <si>
    <t>CR-25, MR-54, US-50</t>
  </si>
  <si>
    <t>CR-606, SR-44, TR-47</t>
  </si>
  <si>
    <t>SR-286, US-68</t>
  </si>
  <si>
    <t>SR-560, US-36</t>
  </si>
  <si>
    <t>SR-44, TR-127A, US-30</t>
  </si>
  <si>
    <t>CR-47, CR-55, US-68</t>
  </si>
  <si>
    <t>CR-11, US-42</t>
  </si>
  <si>
    <t>CR-106, SR-153, SR-183</t>
  </si>
  <si>
    <t>CR-108, SR-774, US-68</t>
  </si>
  <si>
    <t>CR-16, SR-435, TR-84</t>
  </si>
  <si>
    <t>CR-88, SR-115</t>
  </si>
  <si>
    <t>SR-104, SR-73</t>
  </si>
  <si>
    <t>CR-84, SR-115, TR-84</t>
  </si>
  <si>
    <t>CR-36, TR-37</t>
  </si>
  <si>
    <t>CR-19, SR-25</t>
  </si>
  <si>
    <t>SR-339, TR-289</t>
  </si>
  <si>
    <t>CR-23, SR-529, SR-61</t>
  </si>
  <si>
    <t>CR-25, SR-61</t>
  </si>
  <si>
    <t>SR-199, SR-582</t>
  </si>
  <si>
    <t>CR-60, SR-37</t>
  </si>
  <si>
    <t>CR-50, SR-3</t>
  </si>
  <si>
    <t>CR-J, SR-109, TR-J</t>
  </si>
  <si>
    <t>CR-20, SR-741</t>
  </si>
  <si>
    <t>CR-21, CR-3</t>
  </si>
  <si>
    <t>SR-134, SR-350</t>
  </si>
  <si>
    <t>SR-46, US-322</t>
  </si>
  <si>
    <t>SR-108, TR-C</t>
  </si>
  <si>
    <t>CR-88, RA-2051, SR-696</t>
  </si>
  <si>
    <t>CR-4, US-322</t>
  </si>
  <si>
    <t>CR-83, SR-158, TR-110</t>
  </si>
  <si>
    <t>SR-47, SR-49</t>
  </si>
  <si>
    <t>SR-700, US-422</t>
  </si>
  <si>
    <t>CR-51, SR-51</t>
  </si>
  <si>
    <t>CR-18, CR-91</t>
  </si>
  <si>
    <t>SR-47, US-127</t>
  </si>
  <si>
    <t>CR-53, SR-665</t>
  </si>
  <si>
    <t>SR-219, US-127</t>
  </si>
  <si>
    <t>SR-199, US-6</t>
  </si>
  <si>
    <t>CR-7, US-50</t>
  </si>
  <si>
    <t>SR-117, SR-385, TR-1022</t>
  </si>
  <si>
    <t>US-127, US-40</t>
  </si>
  <si>
    <t>CR-24, CR-33, TR-33</t>
  </si>
  <si>
    <t>SR-39, SR-557, US-62</t>
  </si>
  <si>
    <t>CR-51, SR-37</t>
  </si>
  <si>
    <t>CR-5A, SR-585, SR-94</t>
  </si>
  <si>
    <t>SR-118, TR-9</t>
  </si>
  <si>
    <t>CR-142, SR-501</t>
  </si>
  <si>
    <t>CR-160A, SR-43, TR-286</t>
  </si>
  <si>
    <t>CR-12, SR-225, TR-12</t>
  </si>
  <si>
    <t>SR-159, SR-56</t>
  </si>
  <si>
    <t>SR-2, TR-24</t>
  </si>
  <si>
    <t>CR-203, SR-305</t>
  </si>
  <si>
    <t>TR-153, US-30</t>
  </si>
  <si>
    <t>TR-194, TR-51, US-62</t>
  </si>
  <si>
    <t>SR-503, SR-744</t>
  </si>
  <si>
    <t>SR-204, SR-37</t>
  </si>
  <si>
    <t>CR-1, US-20</t>
  </si>
  <si>
    <t>CR-19, SR-199</t>
  </si>
  <si>
    <t>SR-235, US-68</t>
  </si>
  <si>
    <t>CR-443, SR-14, SR-165, SR-170</t>
  </si>
  <si>
    <t>SR-202, SR-41</t>
  </si>
  <si>
    <t>CR-10, SR-43</t>
  </si>
  <si>
    <t>CR-24, SR-133</t>
  </si>
  <si>
    <t>CR-40, MR-227, US-42</t>
  </si>
  <si>
    <t>SR-604, SR-83</t>
  </si>
  <si>
    <t>MR-217, MR-70, SR-87</t>
  </si>
  <si>
    <t>SR-39, SR-60, SR-754</t>
  </si>
  <si>
    <t>CR-60, SR-18</t>
  </si>
  <si>
    <t>SR-44, SR-619</t>
  </si>
  <si>
    <t>SR-120, SR-295, US-20</t>
  </si>
  <si>
    <t>CR-20, CR-68, SR-183, SR-43</t>
  </si>
  <si>
    <t>MR-33, MR-34, US-68</t>
  </si>
  <si>
    <t>CR-14, CR-16</t>
  </si>
  <si>
    <t>CR-16, CR-218</t>
  </si>
  <si>
    <t>MR-140, MR-141, SR-39, TR-312, US-62</t>
  </si>
  <si>
    <t>SR-814, TR-222, US-36</t>
  </si>
  <si>
    <t>SR-608, SR-87</t>
  </si>
  <si>
    <t>SR-39, TR-356, US-62</t>
  </si>
  <si>
    <t>CR-333, TR-146</t>
  </si>
  <si>
    <t>CR-38, SR-125, TR-100</t>
  </si>
  <si>
    <t>CR-203, SR-65, US-33</t>
  </si>
  <si>
    <t>CR-16, SR-56</t>
  </si>
  <si>
    <t>CR-119, SR-232</t>
  </si>
  <si>
    <t>CR-60, SR-13, SR-162, US-250</t>
  </si>
  <si>
    <t>CR-25A, SR-274</t>
  </si>
  <si>
    <t>CR-278, SR-122</t>
  </si>
  <si>
    <t>SR-37, SR-79</t>
  </si>
  <si>
    <t>CR-D, SR-109</t>
  </si>
  <si>
    <t>CR-196, SR-130, TR-196</t>
  </si>
  <si>
    <t>CR-19, SR-661</t>
  </si>
  <si>
    <t>CR-133, CR-16, TR-133</t>
  </si>
  <si>
    <t>SR-109, SR-120</t>
  </si>
  <si>
    <t>CR-13, SR-13</t>
  </si>
  <si>
    <t>CR-151, CR-58</t>
  </si>
  <si>
    <t>SR-207, SR-3, SR-56, US-62</t>
  </si>
  <si>
    <t>CR-39, TR-30</t>
  </si>
  <si>
    <t>CR-45, CR-7</t>
  </si>
  <si>
    <t>SR-49, TR-47, US-30</t>
  </si>
  <si>
    <t>CR-11, SR-128</t>
  </si>
  <si>
    <t>CR-2, SR-274, TR-71</t>
  </si>
  <si>
    <t>SR-104, SR-56</t>
  </si>
  <si>
    <t>SR-4, SR-56</t>
  </si>
  <si>
    <t>SR-39, TR-360</t>
  </si>
  <si>
    <t>SR-89, US-30</t>
  </si>
  <si>
    <t>SR-736, TR-20, US-42</t>
  </si>
  <si>
    <t>SR-14, SR-165</t>
  </si>
  <si>
    <t>CR-114, SR-557, TR-183</t>
  </si>
  <si>
    <t>MR-84, MR-85, SR-83</t>
  </si>
  <si>
    <t>US-23, US-6</t>
  </si>
  <si>
    <t>SR-83, TR-121</t>
  </si>
  <si>
    <t>SR-89, US-250</t>
  </si>
  <si>
    <t>SR-603, US-30</t>
  </si>
  <si>
    <t>CR-177, CR-28</t>
  </si>
  <si>
    <t>CR-35, TR-79</t>
  </si>
  <si>
    <t>SR-160, SR-32</t>
  </si>
  <si>
    <t>CR-54, US-250</t>
  </si>
  <si>
    <t>CR-59, SR-82</t>
  </si>
  <si>
    <t>CR-52, SR-14, SR-183</t>
  </si>
  <si>
    <t>SR-608, US-322</t>
  </si>
  <si>
    <t>CR-18, SR-14</t>
  </si>
  <si>
    <t>CR-26, SR-37</t>
  </si>
  <si>
    <t>SR-161, US-42</t>
  </si>
  <si>
    <t>SR-158, SR-204</t>
  </si>
  <si>
    <t>CR-101, CR-24, TR-442</t>
  </si>
  <si>
    <t>CR-398, TR-186, US-50</t>
  </si>
  <si>
    <t>Undivided Rural No Control, Yield, Two Way Stop, Two Way With Flasher  4-Leg</t>
  </si>
  <si>
    <t>Undivided Rural Signal  4-Leg</t>
  </si>
  <si>
    <t>Undivided Rural Control  5-Leg</t>
  </si>
  <si>
    <t>Undivided Rural All Way Stop, All way with Flasher  4-Leg</t>
  </si>
  <si>
    <t>Divided Rural No Control, Yield, Two Way Stop, Two Way With Flasher  4-Leg</t>
  </si>
  <si>
    <t>Undivided Rural No Control, Yield, Two Way Stop, Two Way With Flasher  3-Leg</t>
  </si>
  <si>
    <t>Divided Rural No Control, Yield, Two Way Stop, Two Way With Flasher  3-Leg</t>
  </si>
  <si>
    <t>Undivided Rural Signal  3-Leg</t>
  </si>
  <si>
    <t>SIP Location</t>
  </si>
  <si>
    <t>Not SIP Priority</t>
  </si>
  <si>
    <t>Safety Integrated Project (SIP) Locations</t>
  </si>
  <si>
    <t>Airport Rd, Bannock Rd</t>
  </si>
  <si>
    <t>Blacklick Rd, Blacklick Rd</t>
  </si>
  <si>
    <t>Branch Rd, Branch Rd</t>
  </si>
  <si>
    <t>Auburn Rd, Butternut Rd</t>
  </si>
  <si>
    <t>E Lincoln Hwy, E Lincoln Hwy</t>
  </si>
  <si>
    <t>Avon Belden Rd, Capel Rd</t>
  </si>
  <si>
    <t>N Reed Ave, W Canal St</t>
  </si>
  <si>
    <t>Harrison St, State Route 521</t>
  </si>
  <si>
    <t>Avon Lake Rd, Chatham Rd</t>
  </si>
  <si>
    <t>Chillicothe-Lancaster Rd, Cincinnati-Zanesville Rd</t>
  </si>
  <si>
    <t>Butternut Rd, Claridon Troy Rd</t>
  </si>
  <si>
    <t>Chardon Windsor Rd, Claridon Troy Rd</t>
  </si>
  <si>
    <t>Allen Rd, Columbus-Lancaster Rd</t>
  </si>
  <si>
    <t>Cemetery Pike, Converse Huff Rd</t>
  </si>
  <si>
    <t>Cincinnati-Zanesville Rd, Delmont Rd</t>
  </si>
  <si>
    <t>Carter's Corner Rd, Domigan Rd</t>
  </si>
  <si>
    <t>Center Village Rd, Duncan Plains Rd</t>
  </si>
  <si>
    <t>Dover Rd, Dutch Valley Dr</t>
  </si>
  <si>
    <t>E Lincoln Way, E Lincoln Way</t>
  </si>
  <si>
    <t>E Shelby Rd, East Shelby Rd</t>
  </si>
  <si>
    <t>Chillicothe Rd, Fairmount Rd</t>
  </si>
  <si>
    <t>CR 2, Fostoria Rd</t>
  </si>
  <si>
    <t>Frost Rd, Frost Rd</t>
  </si>
  <si>
    <t>Columbus Rd, Gale Rd</t>
  </si>
  <si>
    <t>Coshocton Rd, Gilchrist Rd</t>
  </si>
  <si>
    <t>Greenbower St, Greenbower St</t>
  </si>
  <si>
    <t>Greenbush East Rd, Greenbush West Rd</t>
  </si>
  <si>
    <t>Cilley Rd, Hamilton Cleves Rd</t>
  </si>
  <si>
    <t>Eaton Rd, Hamilton Eaton Rd</t>
  </si>
  <si>
    <t>CR 15, Harding Hwy</t>
  </si>
  <si>
    <t>Bishop Rd, Haskins Rd</t>
  </si>
  <si>
    <t>Duncan Plains Rd, Hazelton-Etna Rd</t>
  </si>
  <si>
    <t>Fairground Rd, Hilltop Rd</t>
  </si>
  <si>
    <t>Grafton Eastern Rd, Island Rd</t>
  </si>
  <si>
    <t>Dorsey Mill Rd, Jacksontown Rd</t>
  </si>
  <si>
    <t>Clover Valley Rd, Johnstown-Alexandria Rd</t>
  </si>
  <si>
    <t>Crouse-Willison Rd, Johnstown-Utica Rd</t>
  </si>
  <si>
    <t>Johnstown Rd, Johnstown-Utica Rd</t>
  </si>
  <si>
    <t>Cobbler Rd, Kensington Rd</t>
  </si>
  <si>
    <t>Cilley Rd, Kilby Rd</t>
  </si>
  <si>
    <t>Auburn Rd, Kinsman Rd</t>
  </si>
  <si>
    <t>Beaver Run Rd, Lancaster Rd</t>
  </si>
  <si>
    <t>Blacklick-Eastern Rd, Lancaster-Kirkersville Rd</t>
  </si>
  <si>
    <t>Coonpath Rd, Lancaster-Kirkersville Rd</t>
  </si>
  <si>
    <t>Lake Rd, Lancaster-New Lexington Rd</t>
  </si>
  <si>
    <t>Baltimore-Somerset Rd, Lancaster-Newark Rd</t>
  </si>
  <si>
    <t>Blacklick-Eastern Rd, Lancaster-Newark Rd</t>
  </si>
  <si>
    <t>Lancaster Rd, Lancaster-Newark Rd</t>
  </si>
  <si>
    <t>Alabama Ave, Lincoln St</t>
  </si>
  <si>
    <t>Cindell St, Lincoln St</t>
  </si>
  <si>
    <t>E Water St, Locust St</t>
  </si>
  <si>
    <t>Harrisburg Pike, London Groveport Rd</t>
  </si>
  <si>
    <t>Lambert Rd, London Groveport Rd</t>
  </si>
  <si>
    <t>Louisville St, Louisville St</t>
  </si>
  <si>
    <t>Lincoln Park Dr, Lovers Ln</t>
  </si>
  <si>
    <t>Houston Hollow-Candy R Rd, Lucasville-Minford Rd</t>
  </si>
  <si>
    <t>Crane School House Rd, Macedonia Rd</t>
  </si>
  <si>
    <t>E High St, Madison Rd</t>
  </si>
  <si>
    <t>Claridon Troy Rd, Main Market Rd</t>
  </si>
  <si>
    <t>E Liberty St, Main St</t>
  </si>
  <si>
    <t>Johnstown-Utica Rd, Marion Rd</t>
  </si>
  <si>
    <t>Larue-Prospect Rd, Marion-Green Camp Rd</t>
  </si>
  <si>
    <t>Bethlehem Rd, Marion-Waldo Rd</t>
  </si>
  <si>
    <t>E South Range Rd, Market St</t>
  </si>
  <si>
    <t>Center Rd, Marks Rd</t>
  </si>
  <si>
    <t>CR 201, Massillon Rd</t>
  </si>
  <si>
    <t>CR 77, Massillon Rd</t>
  </si>
  <si>
    <t>Auburn Rd, Mayfield Rd</t>
  </si>
  <si>
    <t>Bass Lake Rd, Mayfield Rd</t>
  </si>
  <si>
    <t>Claridon Troy Rd, Mayfield Rd</t>
  </si>
  <si>
    <t>Five Point Rd, Mc Cutchenville Rd</t>
  </si>
  <si>
    <t>Beach Rd, Medina Rd</t>
  </si>
  <si>
    <t>Boneta Rd, Medina Rd</t>
  </si>
  <si>
    <t>Diagonal Rd, Mennonite Rd</t>
  </si>
  <si>
    <t>Manchester Ave, Millersburg Rd</t>
  </si>
  <si>
    <t>Duncan Plains Rd, Mink St</t>
  </si>
  <si>
    <t>Coshocton Rd, Monroe Mills Rd</t>
  </si>
  <si>
    <t>Hamilton Cleves Rd, Morgan Rd</t>
  </si>
  <si>
    <t>Morman Rd, Morman Rd</t>
  </si>
  <si>
    <t>Back Orrville Rd, N Apple Creek Rd</t>
  </si>
  <si>
    <t>E Lincoln Way, N Apple Creek Rd</t>
  </si>
  <si>
    <t>E Clinton St, N Clay St</t>
  </si>
  <si>
    <t>E Jackson St, N Clay St</t>
  </si>
  <si>
    <t>Johnstown-Alexandria Rd, N County Line Rd</t>
  </si>
  <si>
    <t>N Dixie Hwy, N Dixie Hwy</t>
  </si>
  <si>
    <t>E Coshocton St, N Main St</t>
  </si>
  <si>
    <t>E High St, N Main St</t>
  </si>
  <si>
    <t>Mahoning Ave, N Pricetown Rd</t>
  </si>
  <si>
    <t>Dock Rd, N Ridge Rd</t>
  </si>
  <si>
    <t>E Jackson St, N School St</t>
  </si>
  <si>
    <t>Greentree Rd, N St Rt 741</t>
  </si>
  <si>
    <t>E Lexington Rd, N State Route 503</t>
  </si>
  <si>
    <t>E U S Route 40, N U S Route 127</t>
  </si>
  <si>
    <t>Middletown Rd, N US Rt 42</t>
  </si>
  <si>
    <t>Farrington Rd, N Washington Rd</t>
  </si>
  <si>
    <t>Jacksontown Rd, National Rd</t>
  </si>
  <si>
    <t>Lancaster Rd, National Rd</t>
  </si>
  <si>
    <t>Main Market Rd, Nelson Rd</t>
  </si>
  <si>
    <t>Hamilton Cleves Rd, New Haven Rd</t>
  </si>
  <si>
    <t>Johnstown-Utica Rd, Nichols Lane Rd</t>
  </si>
  <si>
    <t>Homer Rd, North St Rd</t>
  </si>
  <si>
    <t>Harding Hwy, Northwest Industrial Conn</t>
  </si>
  <si>
    <t>Dayton-Springfield Rd, Old Mill Rd</t>
  </si>
  <si>
    <t>Chardon Windsor Rd, Old State Rd</t>
  </si>
  <si>
    <t>Gar Hwy, Old State Rd</t>
  </si>
  <si>
    <t>Madison Rd, Old State Rd</t>
  </si>
  <si>
    <t>Mayfield Rd, Old State Rd</t>
  </si>
  <si>
    <t>N Bickett Rd, Old Us 35</t>
  </si>
  <si>
    <t>Hyatts Rd, Olentangy River Rd</t>
  </si>
  <si>
    <t>Manchester Ave, Orrville St</t>
  </si>
  <si>
    <t>Marion-Waldo Rd, Owens Rd</t>
  </si>
  <si>
    <t>Lagrange Rd, Parsons Rd</t>
  </si>
  <si>
    <t>Hamilton Rd, Pearl Rd</t>
  </si>
  <si>
    <t>Jefferson St, Perry Pike</t>
  </si>
  <si>
    <t>Lucas Rd, Plain City Georgesville Rd</t>
  </si>
  <si>
    <t>Gar Hwy, Plank Rd</t>
  </si>
  <si>
    <t>Lancaster-Kirkersville Rd, Pleasantville Rd</t>
  </si>
  <si>
    <t>Lancaster-Newark Rd, Pleasantville Rd</t>
  </si>
  <si>
    <t>Lancaster-Kirkersville Rd, Rainbow Dr</t>
  </si>
  <si>
    <t>N West St, Ramp From Sr 115 N West St To Us 30</t>
  </si>
  <si>
    <t>Ferry Landing Rd, Ramp From Sr 872i Ferry Landing Rd To Sr 7 Powhatan-Shadyside Rd N</t>
  </si>
  <si>
    <t>Main Market Rd, Rapids Rd</t>
  </si>
  <si>
    <t>Edison St, Ravenna Ave</t>
  </si>
  <si>
    <t>Butternut Rd, Ravenna Rd</t>
  </si>
  <si>
    <t>Kinsman Rd, Ravenna Rd</t>
  </si>
  <si>
    <t>Rawiga Rd, Rawiga Rd</t>
  </si>
  <si>
    <t>Rd 115, Rd 115</t>
  </si>
  <si>
    <t>Rd 228, Rd 24</t>
  </si>
  <si>
    <t>Lancaster Rd, Refugee Rd</t>
  </si>
  <si>
    <t>Bellus Rd, Ridge Rd</t>
  </si>
  <si>
    <t>Fixler Rd, Ridge Rd</t>
  </si>
  <si>
    <t>Ledge Rd, Ridge Rd</t>
  </si>
  <si>
    <t>Mattingly Rd, Ridge Rd</t>
  </si>
  <si>
    <t>Medina Rd, Ridge Rd</t>
  </si>
  <si>
    <t>Bellpoint Rd, Riverside Dr</t>
  </si>
  <si>
    <t>Hamilton New London Rd, Ross Millville Rd</t>
  </si>
  <si>
    <t>Avon Belden Rd, Royalton Rd</t>
  </si>
  <si>
    <t>Cowley Rd, Royalton Rd</t>
  </si>
  <si>
    <t>Durkee Rd, Royalton Rd</t>
  </si>
  <si>
    <t>East River Rd, Royalton Rd</t>
  </si>
  <si>
    <t>Grafton Rd, Royalton Rd</t>
  </si>
  <si>
    <t>Island Rd, Royalton Rd</t>
  </si>
  <si>
    <t>Oberlin Rd, Russia Rd</t>
  </si>
  <si>
    <t>E Baird St, S Detroit St</t>
  </si>
  <si>
    <t>Oakland Rd, S High St</t>
  </si>
  <si>
    <t>Mahoning Ave, S Lipkey Rd</t>
  </si>
  <si>
    <t>Columbus Rd, S Main St</t>
  </si>
  <si>
    <t>E High St, S Maple St</t>
  </si>
  <si>
    <t>N Medway-Carlisle Rd, S Medway-New Carlisle Rd</t>
  </si>
  <si>
    <t>N Palmyra Rd, S Salem Warren Rd</t>
  </si>
  <si>
    <t>Marysville Rd, S Section Line Rd</t>
  </si>
  <si>
    <t>N Spring St, S Spring St</t>
  </si>
  <si>
    <t>E Main St, S Walnut St</t>
  </si>
  <si>
    <t>Glen Dr, S Washington St</t>
  </si>
  <si>
    <t>Eastwood Rd, Salem Church Rd</t>
  </si>
  <si>
    <t>Salem Grange Rd, Salem Grange Rd</t>
  </si>
  <si>
    <t>Creek Rd, SR-380</t>
  </si>
  <si>
    <t>SR-72, US-22</t>
  </si>
  <si>
    <t>Brookdale Ave, State Rte 14</t>
  </si>
  <si>
    <t>Africa Rd, State Route 37</t>
  </si>
  <si>
    <t>S Galena Rd, State Route 37</t>
  </si>
  <si>
    <t>Clay St, Sexton Rd</t>
  </si>
  <si>
    <t>Mathews Rd, US-62</t>
  </si>
  <si>
    <t>Old Springfield Rd, SR-38</t>
  </si>
  <si>
    <t>Co Rd 3, US-20a</t>
  </si>
  <si>
    <t>SR-109, US-20a</t>
  </si>
  <si>
    <t>Co Rd 24, US Rt 6</t>
  </si>
  <si>
    <t>Johnstown-Utica Rd, Shipley Rd</t>
  </si>
  <si>
    <t>SR-557, US-62</t>
  </si>
  <si>
    <t>Fitchville River Rd, St Rte 13</t>
  </si>
  <si>
    <t>Pattonsville Rd, St Rte 32</t>
  </si>
  <si>
    <t>Pearl Rd, Sleepy Hollow Rd</t>
  </si>
  <si>
    <t>N Berkey Southern Rd, W Central Ave</t>
  </si>
  <si>
    <t>E Columbus St, S London St</t>
  </si>
  <si>
    <t>US-127, US-33</t>
  </si>
  <si>
    <t>Amity Pike, Smith Calhoun Rd</t>
  </si>
  <si>
    <t>Market St, South Ave</t>
  </si>
  <si>
    <t>London Rd, US 62</t>
  </si>
  <si>
    <t>S Springdale Ave, Springdale Ave</t>
  </si>
  <si>
    <t>Lancaster-Circleville Rd, SR 188</t>
  </si>
  <si>
    <t>Cowley Rd, SR 303</t>
  </si>
  <si>
    <t>Quarry Rd, SR 511</t>
  </si>
  <si>
    <t>SR 18, SR 511</t>
  </si>
  <si>
    <t>SR 104, SR 56</t>
  </si>
  <si>
    <t>SR 159, SR 56</t>
  </si>
  <si>
    <t>SR 219, SR 66</t>
  </si>
  <si>
    <t>Grafton Eastern Rd, SR 83</t>
  </si>
  <si>
    <t>Co Rd Ac, SR-108</t>
  </si>
  <si>
    <t>Co Rd C, SR-108</t>
  </si>
  <si>
    <t>Co Rd D, SR-109</t>
  </si>
  <si>
    <t>Co Rd J, SR-109</t>
  </si>
  <si>
    <t>Co Rd K, SR-109</t>
  </si>
  <si>
    <t>E Mill St, SR-117</t>
  </si>
  <si>
    <t>Burkettsville St Hen Rd, SR-118</t>
  </si>
  <si>
    <t>Horatio Harris Creek Rd, SR-118</t>
  </si>
  <si>
    <t>E Mason Rd, SR-13</t>
  </si>
  <si>
    <t>Alliance Rd, SR-14</t>
  </si>
  <si>
    <t>Rock Spring Rd, SR-14</t>
  </si>
  <si>
    <t>Co Rd G, SR-15</t>
  </si>
  <si>
    <t>Co Rd K, SR-15</t>
  </si>
  <si>
    <t>Co Rd O, SR-15</t>
  </si>
  <si>
    <t>SR-107, SR-15</t>
  </si>
  <si>
    <t>Harrison St, SR-18</t>
  </si>
  <si>
    <t>Co Rd 12-C, SR-2</t>
  </si>
  <si>
    <t>Burkettsville St Hen Rd, SR-219</t>
  </si>
  <si>
    <t>Alliance Rd, SR-225</t>
  </si>
  <si>
    <t>Portland Rd, SR-269</t>
  </si>
  <si>
    <t>S Main St, SR-274</t>
  </si>
  <si>
    <t>Hoagland Blackstub Rd, SR-305</t>
  </si>
  <si>
    <t>Millsboro West Rd, SR-314</t>
  </si>
  <si>
    <t>Mill Branch Rd, SR-339</t>
  </si>
  <si>
    <t>CR 114, SR-39</t>
  </si>
  <si>
    <t>Bogart Rd, SR-4</t>
  </si>
  <si>
    <t>Randolph Rd, SR-43</t>
  </si>
  <si>
    <t>Garringer-Edgefield Rd, SR-435</t>
  </si>
  <si>
    <t>Arcanum Bears Mill Rd, SR-49</t>
  </si>
  <si>
    <t>Co Rd 4, SR-49</t>
  </si>
  <si>
    <t>Payne Rd, SR-49</t>
  </si>
  <si>
    <t>Pitsburg Laura Rd, SR-49</t>
  </si>
  <si>
    <t>N Genoa Clay Center Rd, SR-51</t>
  </si>
  <si>
    <t>Rd 23, SR-529</t>
  </si>
  <si>
    <t>E CR 38, SR-53</t>
  </si>
  <si>
    <t>Olivesburg Fitchville Rd, SR-545</t>
  </si>
  <si>
    <t>CR 114, SR-557</t>
  </si>
  <si>
    <t>Kessler Frederick Rd, SR-571</t>
  </si>
  <si>
    <t>S Dayton Brandt Rd, SR-571</t>
  </si>
  <si>
    <t>Ashland Co Rd 500, SR-58</t>
  </si>
  <si>
    <t>Mc Cutchenville Rd, SR-582</t>
  </si>
  <si>
    <t>S Findlay St, SR-582</t>
  </si>
  <si>
    <t>Fulton Rd, SR-585</t>
  </si>
  <si>
    <t>Newark Rd, SR-586</t>
  </si>
  <si>
    <t>SR-39, SR-60</t>
  </si>
  <si>
    <t>Burbank Rd, SR-604</t>
  </si>
  <si>
    <t>Cleveland Rd, SR-604</t>
  </si>
  <si>
    <t>Marengo-Norton Rd, SR-61</t>
  </si>
  <si>
    <t>Rd 25, SR-61</t>
  </si>
  <si>
    <t>Kiousville Georgesvill Rd, SR-665</t>
  </si>
  <si>
    <t>Main St, SR-81</t>
  </si>
  <si>
    <t>S Ludlow Rd, SR-814</t>
  </si>
  <si>
    <t>Mantua Center Rd, SR-82</t>
  </si>
  <si>
    <t>Niles Vienna Rd, SR-82</t>
  </si>
  <si>
    <t>SR-82, SR-82</t>
  </si>
  <si>
    <t>Church Rd, SR-94</t>
  </si>
  <si>
    <t>Portage St, SR-94</t>
  </si>
  <si>
    <t>Bowman St Rd, SR-96</t>
  </si>
  <si>
    <t>Chesterville-Shelby Rd, SR-97</t>
  </si>
  <si>
    <t>SR-13, SR-13</t>
  </si>
  <si>
    <t>Blain Hwy, US-23</t>
  </si>
  <si>
    <t>Hart Rd, St Rt 122</t>
  </si>
  <si>
    <t>Phillips Rd, St Rt 123</t>
  </si>
  <si>
    <t>Morrow-Rossburg Rd, St Rt 132</t>
  </si>
  <si>
    <t>Morrow-Woodville Rd, St Rt 133</t>
  </si>
  <si>
    <t>Footville-Richmond Rd, St Rt 166</t>
  </si>
  <si>
    <t>St Rt 167, St Rt 193</t>
  </si>
  <si>
    <t>Co Rd 24, St Rt 34</t>
  </si>
  <si>
    <t>Boughtonville Rd, St Rte 103</t>
  </si>
  <si>
    <t>Fitchville River Rd, St Rte 18</t>
  </si>
  <si>
    <t>Greenwich Milan Town Line Rd, St Rte 18</t>
  </si>
  <si>
    <t>St Rte 160, St Rte 32</t>
  </si>
  <si>
    <t>St Rte 113, St Rte 4</t>
  </si>
  <si>
    <t>Center Rd, State Rd</t>
  </si>
  <si>
    <t>Medina Rd, State Rd</t>
  </si>
  <si>
    <t>Sharon Copley Rd, State Rd</t>
  </si>
  <si>
    <t>Erie Ave, State Route 21</t>
  </si>
  <si>
    <t>Dublin Rd, State Route 257</t>
  </si>
  <si>
    <t>Marysville Rd, State Route 257</t>
  </si>
  <si>
    <t>State Route 31, State Route 347</t>
  </si>
  <si>
    <t>County Road 605, State Route 37</t>
  </si>
  <si>
    <t>Fourwinds Dr, State Route 37</t>
  </si>
  <si>
    <t>State Route 347, State Route 4</t>
  </si>
  <si>
    <t>Center Village Rd, State Route 605</t>
  </si>
  <si>
    <t>Fancher Rd, State Route 605</t>
  </si>
  <si>
    <t>State Route 521, State Route 61</t>
  </si>
  <si>
    <t>Prospect Rd, State Route 73</t>
  </si>
  <si>
    <t>Lambka Rd, State Route 736</t>
  </si>
  <si>
    <t>State Rte 14, State Rte 165</t>
  </si>
  <si>
    <t>State Rte 164, State Rte 558</t>
  </si>
  <si>
    <t>State Rte 558, State Rte 558</t>
  </si>
  <si>
    <t>Columbus Rd, State St</t>
  </si>
  <si>
    <t>Paris Ave, State St</t>
  </si>
  <si>
    <t>Ravenna Ave, State St</t>
  </si>
  <si>
    <t>Grafton Rd, Station Rd</t>
  </si>
  <si>
    <t>Royalton Rd, Station Rd</t>
  </si>
  <si>
    <t>N High St, Sterling Run Blvd</t>
  </si>
  <si>
    <t>Millville Oxford Rd, Stillwell Beckett Rd</t>
  </si>
  <si>
    <t>Oxford Reily Rd, Stillwell Beckett Rd</t>
  </si>
  <si>
    <t>Co Rd 24, Stryker St</t>
  </si>
  <si>
    <t>Shawhan Rd, Stubbs Mill Rd</t>
  </si>
  <si>
    <t>Mc Cutchenville Rd, Sugar Ridge Rd</t>
  </si>
  <si>
    <t>SR-125, Sugartree Rd</t>
  </si>
  <si>
    <t>Clarksville Rd, US Rt 22</t>
  </si>
  <si>
    <t>Bethel-New Richmond Rd, Swings Cornr Pt-Isabel Rd</t>
  </si>
  <si>
    <t>SR-14, Tallmadge Rd</t>
  </si>
  <si>
    <t>N West St, W State Rd</t>
  </si>
  <si>
    <t>SR 56, Tarlton Rd</t>
  </si>
  <si>
    <t>Leavitt Rd, Telegraph Rd</t>
  </si>
  <si>
    <t>TR 356, US-62</t>
  </si>
  <si>
    <t>SR-29, Three Mile Rd</t>
  </si>
  <si>
    <t>SR-43, Trares Rd</t>
  </si>
  <si>
    <t>Howe Rd, Trenton Franklin Rd</t>
  </si>
  <si>
    <t>SR-202, Troy Pike</t>
  </si>
  <si>
    <t>E Peterson Rd, Troy Sidney Rd</t>
  </si>
  <si>
    <t>Canton Rd, Trump Rd</t>
  </si>
  <si>
    <t>Ross Millville Rd, U S Rt 27</t>
  </si>
  <si>
    <t>SR-54, Urbana Moorefield Pike</t>
  </si>
  <si>
    <t>Quarry Rd, US 20</t>
  </si>
  <si>
    <t>SR 511, US 20</t>
  </si>
  <si>
    <t>SR 58, US 20</t>
  </si>
  <si>
    <t>SR 104, US 22</t>
  </si>
  <si>
    <t>Little Walnut Rd, US 23</t>
  </si>
  <si>
    <t>SR-105, US 23</t>
  </si>
  <si>
    <t>Glynwood New Knoxville Rd, US 33</t>
  </si>
  <si>
    <t>SR 65, US 33</t>
  </si>
  <si>
    <t>Coover Rd, US Highway 23</t>
  </si>
  <si>
    <t>Bell Rd, US Highway 42</t>
  </si>
  <si>
    <t>Industrial Pkwy, US Highway 42</t>
  </si>
  <si>
    <t>Jerome Rd, US Highway 42</t>
  </si>
  <si>
    <t>S Section Line Rd, US Highway 42</t>
  </si>
  <si>
    <t>Mad River Rd, US Highway 50</t>
  </si>
  <si>
    <t>New Market Rd, US Highway 62</t>
  </si>
  <si>
    <t>St Rt 46, US Rt 322</t>
  </si>
  <si>
    <t>St Rt 534, US Rt 322</t>
  </si>
  <si>
    <t>Hartland Center Rd, US Rte 20</t>
  </si>
  <si>
    <t>Jackson St, US Rte 33</t>
  </si>
  <si>
    <t>St Rte 374, US Rte 33</t>
  </si>
  <si>
    <t>Main St, US-127</t>
  </si>
  <si>
    <t>US-6, US-127</t>
  </si>
  <si>
    <t>Co Rd 10-3, US-20</t>
  </si>
  <si>
    <t>S State St, US-20</t>
  </si>
  <si>
    <t>SR-183, US-224</t>
  </si>
  <si>
    <t>E Mason Rd, US-250</t>
  </si>
  <si>
    <t>Mtgmry Twp Rd 653, US-250</t>
  </si>
  <si>
    <t>S Honeytown Rd, US-250</t>
  </si>
  <si>
    <t>N Thayer Rd, US-30</t>
  </si>
  <si>
    <t>Palmer Rd, US-40</t>
  </si>
  <si>
    <t>Centerville Rd, US-42</t>
  </si>
  <si>
    <t>Holiday Trl, US-42</t>
  </si>
  <si>
    <t>Lucas Rd, US-42</t>
  </si>
  <si>
    <t>Price Hilliards Rd, US-42</t>
  </si>
  <si>
    <t>Dry Run Rd, US-50</t>
  </si>
  <si>
    <t>Bowling Green Rd, US-6</t>
  </si>
  <si>
    <t>Mc Cutchenville Rd, US-6</t>
  </si>
  <si>
    <t>US 23, US-6</t>
  </si>
  <si>
    <t>TR 366, US-62</t>
  </si>
  <si>
    <t>Old St Rt 122, Utica Rd</t>
  </si>
  <si>
    <t>Laurel Rd, W 130th St</t>
  </si>
  <si>
    <t>S Palmyra Rd, W Akron Canfield Rd</t>
  </si>
  <si>
    <t>S Salem Warren Rd, W Akron Canfield Rd</t>
  </si>
  <si>
    <t>S Wapak Rd, W Breese Rd</t>
  </si>
  <si>
    <t>CR 130, W CR 37</t>
  </si>
  <si>
    <t>SR-235, W Dayton Yellow Springs Rd</t>
  </si>
  <si>
    <t>S State Ave, W High St</t>
  </si>
  <si>
    <t>N West St, W Lincoln Hwy</t>
  </si>
  <si>
    <t>Columbus-Cincinnati Rd, W Main St</t>
  </si>
  <si>
    <t>US Highway 42, W Main St</t>
  </si>
  <si>
    <t>SR-4, W Mason Rd</t>
  </si>
  <si>
    <t>Columbiana Canfield Rd, W South Range Rd</t>
  </si>
  <si>
    <t>New Buffalo Rd, W South Range Rd</t>
  </si>
  <si>
    <t>N SR 235, W SR 47</t>
  </si>
  <si>
    <t>W SR 274, W US 33</t>
  </si>
  <si>
    <t>Bell Station Rd, Walnut Creek Pike</t>
  </si>
  <si>
    <t>SR 752, Walnut Creek Pike</t>
  </si>
  <si>
    <t>Ravenna Rd, Washington St</t>
  </si>
  <si>
    <t>US Highway 42, Watkins Rd</t>
  </si>
  <si>
    <t>Augspurger Rd, Wayne Madison Rd</t>
  </si>
  <si>
    <t>Sandy Ave, Waynesburg Dr</t>
  </si>
  <si>
    <t>Somerville Jacksonburg Rd, West Elkton Rd</t>
  </si>
  <si>
    <t>SR 18, West Rd</t>
  </si>
  <si>
    <t>Remsen Rd, Weymouth Rd</t>
  </si>
  <si>
    <t>Auburn Rd, Wilson Mills Rd</t>
  </si>
  <si>
    <t>Blake Rd, Wooster Pike</t>
  </si>
  <si>
    <t>Chippewa Rd, Wooster Pike</t>
  </si>
  <si>
    <t>SR-118, Wren Landeck Rd</t>
  </si>
  <si>
    <t>Refugee Rd, York Rd</t>
  </si>
  <si>
    <t>All Severities SPF - Crashes Per Mile Per Year</t>
  </si>
  <si>
    <t>Fatal and All Injury Crashes SPF - Crashes Per Mile Per Year</t>
  </si>
  <si>
    <t>Segment</t>
  </si>
  <si>
    <t>Location Continued</t>
  </si>
  <si>
    <t>Morrow</t>
  </si>
  <si>
    <t>Ashland</t>
  </si>
  <si>
    <t>Ashtabula</t>
  </si>
  <si>
    <t>Champaign</t>
  </si>
  <si>
    <t>Montgomery</t>
  </si>
  <si>
    <t>Urban Intersection</t>
  </si>
  <si>
    <t>Rank/List/Location</t>
  </si>
  <si>
    <t>List</t>
  </si>
  <si>
    <t>Rural Intersection</t>
  </si>
  <si>
    <t>Suburban Intersection</t>
  </si>
  <si>
    <t>US-50, Benton Rd</t>
  </si>
  <si>
    <t>Grand Total</t>
  </si>
  <si>
    <t>HSIP Locations</t>
  </si>
  <si>
    <t>SIP Locations</t>
  </si>
  <si>
    <t>Red/Blue</t>
  </si>
  <si>
    <t xml:space="preserve">STATE ROUTE 37 </t>
  </si>
  <si>
    <t>SDELUS00036**C</t>
  </si>
  <si>
    <t xml:space="preserve">COLUMBUS-LANCASTER RD </t>
  </si>
  <si>
    <t>SFAIUS00033**C</t>
  </si>
  <si>
    <t xml:space="preserve">MAIN MARKET RD </t>
  </si>
  <si>
    <t>SGEAUS00422**C</t>
  </si>
  <si>
    <t xml:space="preserve">RAMP FROM IR 80K I80 TO IR 80 I80 </t>
  </si>
  <si>
    <t>SMAHRA50128**C</t>
  </si>
  <si>
    <t xml:space="preserve">US RTE 33 </t>
  </si>
  <si>
    <t>SHOCUS00033**N</t>
  </si>
  <si>
    <t>SFAIUS00033**N</t>
  </si>
  <si>
    <t xml:space="preserve">US-23 </t>
  </si>
  <si>
    <t>SSCIUS00023**C</t>
  </si>
  <si>
    <t xml:space="preserve">W PLANE ST,SR-125 </t>
  </si>
  <si>
    <t>SCLESR00125**C</t>
  </si>
  <si>
    <t xml:space="preserve">US HIGHWAY 23 </t>
  </si>
  <si>
    <t>SDELUS00023**N</t>
  </si>
  <si>
    <t>SHOCUS00033**C</t>
  </si>
  <si>
    <t xml:space="preserve">W MAIN ST </t>
  </si>
  <si>
    <t>SMADUS00040**C</t>
  </si>
  <si>
    <t xml:space="preserve">US 23 </t>
  </si>
  <si>
    <t>SPICUS00023**N</t>
  </si>
  <si>
    <t>SROSUS00023**C</t>
  </si>
  <si>
    <t>SMARUS00023**N</t>
  </si>
  <si>
    <t xml:space="preserve">MEDINA RD </t>
  </si>
  <si>
    <t>SMEDSR00018**C</t>
  </si>
  <si>
    <t>SPICUS00023**C</t>
  </si>
  <si>
    <t xml:space="preserve">US HIGHWAY 33 </t>
  </si>
  <si>
    <t>SUNIUS00033**C</t>
  </si>
  <si>
    <t>SLICSR00037**C</t>
  </si>
  <si>
    <t xml:space="preserve">STATE ROUTE 161 </t>
  </si>
  <si>
    <t>SLICSR00161**C</t>
  </si>
  <si>
    <t xml:space="preserve">STATE ROUTE 16 </t>
  </si>
  <si>
    <t>SLICSR00016**N</t>
  </si>
  <si>
    <t>SR 39</t>
  </si>
  <si>
    <t xml:space="preserve">SHOLSR00039**C </t>
  </si>
  <si>
    <t>SDELUS00036**N</t>
  </si>
  <si>
    <t>SDELUS00023**C</t>
  </si>
  <si>
    <t xml:space="preserve">SR-2 </t>
  </si>
  <si>
    <t>SOTTSR00002**C</t>
  </si>
  <si>
    <t xml:space="preserve">US 24 E </t>
  </si>
  <si>
    <t>SLUCUS00024**C</t>
  </si>
  <si>
    <t xml:space="preserve">E MAIN ST </t>
  </si>
  <si>
    <t>SWILSR00107**C</t>
  </si>
  <si>
    <t xml:space="preserve">US-35 </t>
  </si>
  <si>
    <t>SROSUS00035**C</t>
  </si>
  <si>
    <t xml:space="preserve">SR-125 </t>
  </si>
  <si>
    <t xml:space="preserve">LANCASTER RD </t>
  </si>
  <si>
    <t>SLICSR00161**N</t>
  </si>
  <si>
    <t xml:space="preserve">US-42 </t>
  </si>
  <si>
    <t>SMADUS00042**C</t>
  </si>
  <si>
    <t>SUNIUS00033**N</t>
  </si>
  <si>
    <t xml:space="preserve">SR-61 </t>
  </si>
  <si>
    <t>SMRWSR00061**C</t>
  </si>
  <si>
    <t xml:space="preserve">LOGAN-LANCASTER RD </t>
  </si>
  <si>
    <t xml:space="preserve">SR-131 </t>
  </si>
  <si>
    <t>SCLESR00131**C</t>
  </si>
  <si>
    <t xml:space="preserve">ROYALTON RD </t>
  </si>
  <si>
    <t>SLORSR00082**C</t>
  </si>
  <si>
    <t xml:space="preserve">SOUTH AVE </t>
  </si>
  <si>
    <t>SMAHSR00164**C</t>
  </si>
  <si>
    <t>SROSUS00035**N</t>
  </si>
  <si>
    <t xml:space="preserve">JOHNSTOWN-UTICA RD </t>
  </si>
  <si>
    <t>SLICUS00062**C</t>
  </si>
  <si>
    <t xml:space="preserve">US 62 </t>
  </si>
  <si>
    <t>SPICUS00062**C</t>
  </si>
  <si>
    <t xml:space="preserve">N U S ROUTE 127 </t>
  </si>
  <si>
    <t>SPREUS00127**C</t>
  </si>
  <si>
    <t xml:space="preserve">COVINGTON RD </t>
  </si>
  <si>
    <t>SMIASR00041**C</t>
  </si>
  <si>
    <t xml:space="preserve">US-62 </t>
  </si>
  <si>
    <t>SHOLUS00062**C</t>
  </si>
  <si>
    <t xml:space="preserve">MILLERSBURG RD </t>
  </si>
  <si>
    <t xml:space="preserve">JOHNSTOWN-UTICA RD,W COSHOCTON ST </t>
  </si>
  <si>
    <t xml:space="preserve">RAMP FROM IR 280N TO IR 80K </t>
  </si>
  <si>
    <t>SWOORA87071**C</t>
  </si>
  <si>
    <t xml:space="preserve">LANCASTER-NEWARK RD </t>
  </si>
  <si>
    <t>SFAISR00037**C</t>
  </si>
  <si>
    <t xml:space="preserve">W CENTRAL AVE </t>
  </si>
  <si>
    <t>SLUCUS00020**C</t>
  </si>
  <si>
    <t>US 24</t>
  </si>
  <si>
    <t xml:space="preserve">SHENUS00024**C </t>
  </si>
  <si>
    <t xml:space="preserve">NEWARK RD </t>
  </si>
  <si>
    <t>SMUSSR00146**C</t>
  </si>
  <si>
    <t xml:space="preserve">US-422 </t>
  </si>
  <si>
    <t>SPORUS00422**C</t>
  </si>
  <si>
    <t xml:space="preserve">SR-31,MAIN ST </t>
  </si>
  <si>
    <t>SHARSR00031**C</t>
  </si>
  <si>
    <t xml:space="preserve">US-250 </t>
  </si>
  <si>
    <t>SERIUS00250**N</t>
  </si>
  <si>
    <t xml:space="preserve">RAMP A </t>
  </si>
  <si>
    <t>SCLASR00004**C</t>
  </si>
  <si>
    <t>SROSUS00023**N</t>
  </si>
  <si>
    <t xml:space="preserve">SR-14 </t>
  </si>
  <si>
    <t>SPORSR00014**C</t>
  </si>
  <si>
    <t xml:space="preserve">US 24 W </t>
  </si>
  <si>
    <t>SLUCUS00024**N</t>
  </si>
  <si>
    <t xml:space="preserve">SR-303 </t>
  </si>
  <si>
    <t>SSUMSR00303**C</t>
  </si>
  <si>
    <t xml:space="preserve">SR-95,HIGH ST </t>
  </si>
  <si>
    <t>SMRWSR00095**C</t>
  </si>
  <si>
    <t xml:space="preserve">US 422 </t>
  </si>
  <si>
    <t>SGEAUS00422**N</t>
  </si>
  <si>
    <t>SWYAUS00023**C</t>
  </si>
  <si>
    <t xml:space="preserve">MARKET ST </t>
  </si>
  <si>
    <t>SMAHSR00007**C</t>
  </si>
  <si>
    <t xml:space="preserve">MINERVA RD </t>
  </si>
  <si>
    <t>SSTASR00043**C</t>
  </si>
  <si>
    <t>SMARUS00023**C</t>
  </si>
  <si>
    <t xml:space="preserve">JACKSONTOWN RD </t>
  </si>
  <si>
    <t>SLICSR00013**C</t>
  </si>
  <si>
    <t xml:space="preserve">CANTON RD </t>
  </si>
  <si>
    <t>SCARSR00043**C</t>
  </si>
  <si>
    <t xml:space="preserve">US-50 </t>
  </si>
  <si>
    <t>SCLEUS00050**C</t>
  </si>
  <si>
    <t xml:space="preserve">C-16 RD </t>
  </si>
  <si>
    <t>CCOSCR00016**C</t>
  </si>
  <si>
    <t xml:space="preserve">SR-41 </t>
  </si>
  <si>
    <t>SADASR00041**C</t>
  </si>
  <si>
    <t xml:space="preserve">N COURT ST </t>
  </si>
  <si>
    <t>CPICCR00511**C</t>
  </si>
  <si>
    <t xml:space="preserve">SR-585 </t>
  </si>
  <si>
    <t>SWAYSR00585**C</t>
  </si>
  <si>
    <t xml:space="preserve">SR-73 </t>
  </si>
  <si>
    <t>SCLISR00073**C</t>
  </si>
  <si>
    <t xml:space="preserve">US 30 </t>
  </si>
  <si>
    <t>SSTAUS00030**C</t>
  </si>
  <si>
    <t xml:space="preserve">W MAIN ST,E MAIN ST </t>
  </si>
  <si>
    <t xml:space="preserve">SR-229 </t>
  </si>
  <si>
    <t>SKNOSR00229**C</t>
  </si>
  <si>
    <t xml:space="preserve">S MARKET ST </t>
  </si>
  <si>
    <t>SASDSR00003**C</t>
  </si>
  <si>
    <t xml:space="preserve">N RIDGE RD </t>
  </si>
  <si>
    <t>SLAKUS00020**C</t>
  </si>
  <si>
    <t xml:space="preserve">US RTE 35 </t>
  </si>
  <si>
    <t>SJACUS00035**C</t>
  </si>
  <si>
    <t xml:space="preserve">SR 117 </t>
  </si>
  <si>
    <t>SLOGSR00117**C</t>
  </si>
  <si>
    <t xml:space="preserve">MT VERNON RD </t>
  </si>
  <si>
    <t xml:space="preserve">BETHEL-NEW RICHMOND RD </t>
  </si>
  <si>
    <t>CCLECR00014**C</t>
  </si>
  <si>
    <t xml:space="preserve">DILLON FALLS RD </t>
  </si>
  <si>
    <t>CMUSCR00144**C</t>
  </si>
  <si>
    <t xml:space="preserve">MARYSVILLE RD </t>
  </si>
  <si>
    <t xml:space="preserve">US-68 </t>
  </si>
  <si>
    <t>SGREUS00068**C</t>
  </si>
  <si>
    <t xml:space="preserve">LUCASVILLE-MINFORD RD </t>
  </si>
  <si>
    <t>CSCICR00028**C</t>
  </si>
  <si>
    <t xml:space="preserve">U S RT 27 </t>
  </si>
  <si>
    <t>SBUTUS00027**C</t>
  </si>
  <si>
    <t>SJEFSR00043**C</t>
  </si>
  <si>
    <t xml:space="preserve">BAUMHART RD </t>
  </si>
  <si>
    <t>CLORCR00051**C</t>
  </si>
  <si>
    <t xml:space="preserve">SR-15 </t>
  </si>
  <si>
    <t>SWYASR00015**C</t>
  </si>
  <si>
    <t>US 50</t>
  </si>
  <si>
    <t xml:space="preserve">SATHUS00050**N </t>
  </si>
  <si>
    <t xml:space="preserve">US-24 </t>
  </si>
  <si>
    <t>SPAUUS00024**C</t>
  </si>
  <si>
    <t xml:space="preserve">ST RT 28 </t>
  </si>
  <si>
    <t>SWARSR00028**C</t>
  </si>
  <si>
    <t>SDEFUS00024**N</t>
  </si>
  <si>
    <t xml:space="preserve">US-20A </t>
  </si>
  <si>
    <t>SWILUS00020*AC</t>
  </si>
  <si>
    <t xml:space="preserve">WOOSTER PIKE </t>
  </si>
  <si>
    <t>SMEDSR00003**C</t>
  </si>
  <si>
    <t xml:space="preserve">N US RT 42 </t>
  </si>
  <si>
    <t>SWARUS00042**C</t>
  </si>
  <si>
    <t xml:space="preserve">S US 68 </t>
  </si>
  <si>
    <t>SLOGUS00068**C</t>
  </si>
  <si>
    <t xml:space="preserve">SR-380 </t>
  </si>
  <si>
    <t>SCLISR00380**C</t>
  </si>
  <si>
    <t xml:space="preserve">US-30 </t>
  </si>
  <si>
    <t>SCRAUS00030**C</t>
  </si>
  <si>
    <t xml:space="preserve">US-20 </t>
  </si>
  <si>
    <t>SFULUS00020**C</t>
  </si>
  <si>
    <t xml:space="preserve">STATE RTE 165 </t>
  </si>
  <si>
    <t>SCOLSR00165**C</t>
  </si>
  <si>
    <t>SR 15</t>
  </si>
  <si>
    <t xml:space="preserve">SWILSR00015**C </t>
  </si>
  <si>
    <t xml:space="preserve">US-68,MAIN ST </t>
  </si>
  <si>
    <t>SHARUS00068**C</t>
  </si>
  <si>
    <t xml:space="preserve">US 20 </t>
  </si>
  <si>
    <t xml:space="preserve">SSANUS00020**N </t>
  </si>
  <si>
    <t xml:space="preserve">YOUNGSTOWN SALEM RD </t>
  </si>
  <si>
    <t>SMAHUS00062**C</t>
  </si>
  <si>
    <t>SWAYUS00030**N</t>
  </si>
  <si>
    <t xml:space="preserve">SR-49 </t>
  </si>
  <si>
    <t>SDARSR00049**C</t>
  </si>
  <si>
    <t xml:space="preserve">W AKRON CANFIELD RD </t>
  </si>
  <si>
    <t>SMAHUS00224**C</t>
  </si>
  <si>
    <t xml:space="preserve">SHAW MILL RD </t>
  </si>
  <si>
    <t>TERITR00049**C</t>
  </si>
  <si>
    <t xml:space="preserve">MAIN ST </t>
  </si>
  <si>
    <t>SPERSR00013**C</t>
  </si>
  <si>
    <t xml:space="preserve">LINCOLN ST </t>
  </si>
  <si>
    <t xml:space="preserve">US HIGHWAY 62 </t>
  </si>
  <si>
    <t>SHIGUS00062**C</t>
  </si>
  <si>
    <t xml:space="preserve">U S 35 </t>
  </si>
  <si>
    <t>SGALUS00035**C</t>
  </si>
  <si>
    <t xml:space="preserve">LAWRENCEBURG RD </t>
  </si>
  <si>
    <t>CHAMCR00015**C</t>
  </si>
  <si>
    <t xml:space="preserve">HAMILTON CLEVES RD </t>
  </si>
  <si>
    <t>SHAMSR00128**C</t>
  </si>
  <si>
    <t>SBUTSR00128**C</t>
  </si>
  <si>
    <t xml:space="preserve">PEARL RD </t>
  </si>
  <si>
    <t>SMEDUS00042**C</t>
  </si>
  <si>
    <t xml:space="preserve">US-6 </t>
  </si>
  <si>
    <t>SERIUS00006**C</t>
  </si>
  <si>
    <t xml:space="preserve">RAVENNA RD </t>
  </si>
  <si>
    <t>SGEASR00044**C</t>
  </si>
  <si>
    <t xml:space="preserve">COSHOCTON RD </t>
  </si>
  <si>
    <t>SKNOUS00036**C</t>
  </si>
  <si>
    <t xml:space="preserve">JEFFERSON AVE </t>
  </si>
  <si>
    <t>SUNIUS00042**C</t>
  </si>
  <si>
    <t>SFULUS00020*AC</t>
  </si>
  <si>
    <t xml:space="preserve">CADIZ STEUBENVILLE RD </t>
  </si>
  <si>
    <t>SHASUS00022**N</t>
  </si>
  <si>
    <t xml:space="preserve">US ROUTE 30 TO STATE RTE 11 S </t>
  </si>
  <si>
    <t>SCOLUS00030**C</t>
  </si>
  <si>
    <t xml:space="preserve">E MC PHERSON HWY </t>
  </si>
  <si>
    <t>SSANUS00020**N</t>
  </si>
  <si>
    <t xml:space="preserve">CHARDON-MADISON RD </t>
  </si>
  <si>
    <t>SLAKSR00528**C</t>
  </si>
  <si>
    <t xml:space="preserve">STATE ROUTE 73 </t>
  </si>
  <si>
    <t>SHIGSR00073**C</t>
  </si>
  <si>
    <t xml:space="preserve">SR 104 </t>
  </si>
  <si>
    <t>SPICSR00104**C</t>
  </si>
  <si>
    <t>SATHUS00033**C</t>
  </si>
  <si>
    <t xml:space="preserve">ST RTE 93 </t>
  </si>
  <si>
    <t>SVINSR00093**C</t>
  </si>
  <si>
    <t xml:space="preserve">APPALACHIAN HWY </t>
  </si>
  <si>
    <t>SBROSR00032**N</t>
  </si>
  <si>
    <t>SROSUS00050**C</t>
  </si>
  <si>
    <t xml:space="preserve">LISBON ST </t>
  </si>
  <si>
    <t>SSTASR00172**C</t>
  </si>
  <si>
    <t xml:space="preserve">N UNION ST </t>
  </si>
  <si>
    <t>SASDSR00060**C</t>
  </si>
  <si>
    <t xml:space="preserve">STATE RTE 11 </t>
  </si>
  <si>
    <t>SCOLSR00011**C</t>
  </si>
  <si>
    <t xml:space="preserve">SR 183 </t>
  </si>
  <si>
    <t>SSTASR00183**C</t>
  </si>
  <si>
    <t xml:space="preserve">SR-88 </t>
  </si>
  <si>
    <t>SPORSR00088**C</t>
  </si>
  <si>
    <t xml:space="preserve">JERUSALEM RD </t>
  </si>
  <si>
    <t>SLUCSR00002**C</t>
  </si>
  <si>
    <t xml:space="preserve">SR-823N </t>
  </si>
  <si>
    <t>SSCISR00823**N</t>
  </si>
  <si>
    <t xml:space="preserve">VETERANS MEMORIAL HWY </t>
  </si>
  <si>
    <t>SSCISR00823**C</t>
  </si>
  <si>
    <t xml:space="preserve">STATE ROUTE 212 </t>
  </si>
  <si>
    <t>STUSSR00212**C</t>
  </si>
  <si>
    <t xml:space="preserve">SR-44 </t>
  </si>
  <si>
    <t>SPORSR00044**C</t>
  </si>
  <si>
    <t xml:space="preserve">SR-4 </t>
  </si>
  <si>
    <t>SERISR00004**C</t>
  </si>
  <si>
    <t xml:space="preserve">SR 56 </t>
  </si>
  <si>
    <t>SPICSR00056**C</t>
  </si>
  <si>
    <t>SADASR00032**C</t>
  </si>
  <si>
    <t xml:space="preserve">US RTE 50 </t>
  </si>
  <si>
    <t>SATHUS00050**C</t>
  </si>
  <si>
    <t xml:space="preserve">COLUMBUS RD </t>
  </si>
  <si>
    <t xml:space="preserve">SR-97 </t>
  </si>
  <si>
    <t>SRICSR00097**C</t>
  </si>
  <si>
    <t xml:space="preserve">CUMBERLAND RD </t>
  </si>
  <si>
    <t>SMADUS00040**N</t>
  </si>
  <si>
    <t xml:space="preserve">US-33 </t>
  </si>
  <si>
    <t xml:space="preserve">SCARSR00183**C </t>
  </si>
  <si>
    <t xml:space="preserve">N MAIN ST </t>
  </si>
  <si>
    <t>SPRESR00503**C</t>
  </si>
  <si>
    <t xml:space="preserve">RIDGE RD </t>
  </si>
  <si>
    <t>SMEDSR00094**C</t>
  </si>
  <si>
    <t xml:space="preserve">SHARSR00117**C </t>
  </si>
  <si>
    <t xml:space="preserve">N WEST ST </t>
  </si>
  <si>
    <t>SALLSR00115**C</t>
  </si>
  <si>
    <t>SWOOUS00020**C</t>
  </si>
  <si>
    <t xml:space="preserve">ST RTE 96 </t>
  </si>
  <si>
    <t>SASDSR00096**C</t>
  </si>
  <si>
    <t xml:space="preserve">BETHEL_NEW RICHMOND ST </t>
  </si>
  <si>
    <t xml:space="preserve">EAST BEECH ST </t>
  </si>
  <si>
    <t>SATBSR00167**C</t>
  </si>
  <si>
    <t xml:space="preserve">SR-136 </t>
  </si>
  <si>
    <t>SADASR00136**C</t>
  </si>
  <si>
    <t xml:space="preserve">NORTON-WALDO RD </t>
  </si>
  <si>
    <t>SDELSR00229**C</t>
  </si>
  <si>
    <t xml:space="preserve">US-30,E LINCOLN WAY </t>
  </si>
  <si>
    <t>SWAYUS00030**C</t>
  </si>
  <si>
    <t xml:space="preserve">SOMERTON HWY </t>
  </si>
  <si>
    <t>SBELSR00800**C</t>
  </si>
  <si>
    <t xml:space="preserve">SR-95 </t>
  </si>
  <si>
    <t xml:space="preserve">N CRAWFORD ST </t>
  </si>
  <si>
    <t>SHOLSR00241**C</t>
  </si>
  <si>
    <t xml:space="preserve">US HIGHWAY 50 </t>
  </si>
  <si>
    <t>SHIGUS00050**C</t>
  </si>
  <si>
    <t xml:space="preserve">ST RT 45 </t>
  </si>
  <si>
    <t>SATBSR00045**C</t>
  </si>
  <si>
    <t xml:space="preserve">SR-225 </t>
  </si>
  <si>
    <t>SPORSR00225**C</t>
  </si>
  <si>
    <t>SADASR00125**C</t>
  </si>
  <si>
    <t>SPORSR00303**C</t>
  </si>
  <si>
    <t xml:space="preserve">STATE ROUTE 39 </t>
  </si>
  <si>
    <t>STUSSR00039**C</t>
  </si>
  <si>
    <t>SASDUS00042**C</t>
  </si>
  <si>
    <t>SPAUUS00024**N</t>
  </si>
  <si>
    <t xml:space="preserve">N ST RT 741 </t>
  </si>
  <si>
    <t>SWARSR00741**C</t>
  </si>
  <si>
    <t>SLORSR00058**C</t>
  </si>
  <si>
    <t>SLORUS00020**C</t>
  </si>
  <si>
    <t xml:space="preserve">PUBLIC SQUARE </t>
  </si>
  <si>
    <t>SLORSR00301**C</t>
  </si>
  <si>
    <t xml:space="preserve">STATE RTE 172 </t>
  </si>
  <si>
    <t>SCOLSR00172**C</t>
  </si>
  <si>
    <t xml:space="preserve">E LEXINGTON RD </t>
  </si>
  <si>
    <t>CPRECR00056**C</t>
  </si>
  <si>
    <t xml:space="preserve">OLD STATE RD </t>
  </si>
  <si>
    <t>CGEACR00006**C</t>
  </si>
  <si>
    <t xml:space="preserve">ST RT 122 </t>
  </si>
  <si>
    <t>SWARSR00122**C</t>
  </si>
  <si>
    <t xml:space="preserve">EASTERN AVE </t>
  </si>
  <si>
    <t>SMOESR00078**C</t>
  </si>
  <si>
    <t>SFAYUS00062**C</t>
  </si>
  <si>
    <t xml:space="preserve">US HIGHWAY 42 </t>
  </si>
  <si>
    <t xml:space="preserve">NORTH CHESTNUT ST,SOUTH CHESTNUT ST </t>
  </si>
  <si>
    <t>SATBSR00046**C</t>
  </si>
  <si>
    <t>SCHPUS00068**C</t>
  </si>
  <si>
    <t xml:space="preserve">MOUNT GILEAD RD </t>
  </si>
  <si>
    <t>SKNOSR00095**C</t>
  </si>
  <si>
    <t>SR 303</t>
  </si>
  <si>
    <t xml:space="preserve">SLORSR00303**C </t>
  </si>
  <si>
    <t xml:space="preserve">N WASHINGTON RD </t>
  </si>
  <si>
    <t>CMIACR00035**C</t>
  </si>
  <si>
    <t>SCLIUS00068**C</t>
  </si>
  <si>
    <t xml:space="preserve">S FRANKLIN ST </t>
  </si>
  <si>
    <t>SUNISR00037**C</t>
  </si>
  <si>
    <t>SSCISR00073**C</t>
  </si>
  <si>
    <t xml:space="preserve">TEN MILE RD </t>
  </si>
  <si>
    <t>SCLESR00749**C</t>
  </si>
  <si>
    <t xml:space="preserve">RAVENNA AVE </t>
  </si>
  <si>
    <t>SSTASR00044**C</t>
  </si>
  <si>
    <t>SVANUS00030**N</t>
  </si>
  <si>
    <t xml:space="preserve">N RIDGE </t>
  </si>
  <si>
    <t>SATBUS00020**C</t>
  </si>
  <si>
    <t xml:space="preserve">CR 10 </t>
  </si>
  <si>
    <t>CLOGCR00010**C</t>
  </si>
  <si>
    <t>SCHPSR00004**C</t>
  </si>
  <si>
    <t>SMRWUS00042**C</t>
  </si>
  <si>
    <t xml:space="preserve">WEYMOUTH RD </t>
  </si>
  <si>
    <t xml:space="preserve">COLUMBIANA CANFIELD RD </t>
  </si>
  <si>
    <t>SMAHSR00046**C</t>
  </si>
  <si>
    <t xml:space="preserve">MAYFIELD RD </t>
  </si>
  <si>
    <t>SGEAUS00322**C</t>
  </si>
  <si>
    <t xml:space="preserve">BURBANK RD </t>
  </si>
  <si>
    <t>SWAYSR00083**C</t>
  </si>
  <si>
    <t xml:space="preserve">SR-72 </t>
  </si>
  <si>
    <t>SGRESR00072**C</t>
  </si>
  <si>
    <t xml:space="preserve">W STATE ST </t>
  </si>
  <si>
    <t>SSANUS00020**C</t>
  </si>
  <si>
    <t xml:space="preserve">HAMILTON EATON RD </t>
  </si>
  <si>
    <t>SBUTUS00127**C</t>
  </si>
  <si>
    <t xml:space="preserve">SR-109 </t>
  </si>
  <si>
    <t>SFULSR00109**C</t>
  </si>
  <si>
    <t>SWAYSR00094**C</t>
  </si>
  <si>
    <t xml:space="preserve">US-224 </t>
  </si>
  <si>
    <t>SPORUS00224**C</t>
  </si>
  <si>
    <t>SVANUS00030**C</t>
  </si>
  <si>
    <t>SSCIUS00023**N</t>
  </si>
  <si>
    <t>SMERUS00033**C</t>
  </si>
  <si>
    <t xml:space="preserve">NORTH ST RD </t>
  </si>
  <si>
    <t>SLICSR00661**C</t>
  </si>
  <si>
    <t xml:space="preserve">ROSEMONT-SELBY RD </t>
  </si>
  <si>
    <t>CSCICR00377**C</t>
  </si>
  <si>
    <t xml:space="preserve">NATIONAL RD </t>
  </si>
  <si>
    <t xml:space="preserve">E COLUMBUS ST </t>
  </si>
  <si>
    <t>SMADUS00062**C</t>
  </si>
  <si>
    <t xml:space="preserve">SR-772 </t>
  </si>
  <si>
    <t>SROSSR00772**C</t>
  </si>
  <si>
    <t xml:space="preserve">SPORSR00183**C </t>
  </si>
  <si>
    <t xml:space="preserve">LANCASTER-KIRKERSVILLE RD </t>
  </si>
  <si>
    <t>SFAISR00158**C</t>
  </si>
  <si>
    <t xml:space="preserve">HARDING HWY </t>
  </si>
  <si>
    <t>SMARSR00309**C</t>
  </si>
  <si>
    <t>SHANUS00068**C</t>
  </si>
  <si>
    <t>SFAYUS00035**N</t>
  </si>
  <si>
    <t xml:space="preserve">N CLAY ST </t>
  </si>
  <si>
    <t>SHOLSR00083**C</t>
  </si>
  <si>
    <t xml:space="preserve">CONCORD-HAMBDEN RD </t>
  </si>
  <si>
    <t>SLAKSR00608**C</t>
  </si>
  <si>
    <t xml:space="preserve">SR-53 </t>
  </si>
  <si>
    <t>SSENSR00053**C</t>
  </si>
  <si>
    <t xml:space="preserve">CANTON ST </t>
  </si>
  <si>
    <t>SWAYSR00241**C</t>
  </si>
  <si>
    <t>SGEASR00608**C</t>
  </si>
  <si>
    <t xml:space="preserve">MANCHESTER AVE </t>
  </si>
  <si>
    <t>SSTASR00093**C</t>
  </si>
  <si>
    <t xml:space="preserve">DIAGONAL RD </t>
  </si>
  <si>
    <t>CPORCR00155**C</t>
  </si>
  <si>
    <t xml:space="preserve">SR-56 </t>
  </si>
  <si>
    <t>SMADSR00056**C</t>
  </si>
  <si>
    <t xml:space="preserve">STATE RTE 45 </t>
  </si>
  <si>
    <t>SCOLSR00045**C</t>
  </si>
  <si>
    <t>SBROUS00068**C</t>
  </si>
  <si>
    <t xml:space="preserve">RIVERVIEW RD </t>
  </si>
  <si>
    <t>CSUMCR00009**C</t>
  </si>
  <si>
    <t xml:space="preserve">ST RTE 220 </t>
  </si>
  <si>
    <t>SPIKSR00220**C</t>
  </si>
  <si>
    <t xml:space="preserve">ST RT 11 </t>
  </si>
  <si>
    <t>SATBSR00011**C</t>
  </si>
  <si>
    <t>SR 149</t>
  </si>
  <si>
    <t xml:space="preserve">SBELSR00149**C </t>
  </si>
  <si>
    <t xml:space="preserve">SR-183 </t>
  </si>
  <si>
    <t>SPORSR00183**C</t>
  </si>
  <si>
    <t xml:space="preserve">KELLOGG RD </t>
  </si>
  <si>
    <t>SCLEUS00052**N</t>
  </si>
  <si>
    <t xml:space="preserve">W MAIN ST,SR-39 </t>
  </si>
  <si>
    <t>SASDSR00039**C</t>
  </si>
  <si>
    <t xml:space="preserve">GAR HWY </t>
  </si>
  <si>
    <t>SGEAUS00006**C</t>
  </si>
  <si>
    <t xml:space="preserve">KINSMAN RD </t>
  </si>
  <si>
    <t>SGEASR00087**C</t>
  </si>
  <si>
    <t xml:space="preserve">STILLWELL BECKETT RD </t>
  </si>
  <si>
    <t>CBUTCR00038**C</t>
  </si>
  <si>
    <t xml:space="preserve">STATE ROUTE 31 </t>
  </si>
  <si>
    <t>SUNISR00031**C</t>
  </si>
  <si>
    <t xml:space="preserve">PLEASANT GROVE </t>
  </si>
  <si>
    <t>SBELUS00250**C</t>
  </si>
  <si>
    <t xml:space="preserve">SALEM ALLIANCE RD </t>
  </si>
  <si>
    <t>SCOLUS00062**C</t>
  </si>
  <si>
    <t>SLORUS00020**N</t>
  </si>
  <si>
    <t xml:space="preserve">STATE ROUTE 250 </t>
  </si>
  <si>
    <t>STUSUS00250**C</t>
  </si>
  <si>
    <t>SAUGSR00117**C</t>
  </si>
  <si>
    <t xml:space="preserve">W COSHOCTON ST </t>
  </si>
  <si>
    <t xml:space="preserve">WILTSHIRE RD </t>
  </si>
  <si>
    <t>CCUYCR00127**C</t>
  </si>
  <si>
    <t xml:space="preserve">MUDBROOK RD </t>
  </si>
  <si>
    <t>SERISR00013**C</t>
  </si>
  <si>
    <t xml:space="preserve">SR 58 </t>
  </si>
  <si>
    <t>SOTTSR00053**C</t>
  </si>
  <si>
    <t xml:space="preserve">SR-222 </t>
  </si>
  <si>
    <t>SCLESR00222**C</t>
  </si>
  <si>
    <t xml:space="preserve">SR-12 </t>
  </si>
  <si>
    <t>SHANSR00012**C</t>
  </si>
  <si>
    <t xml:space="preserve">GREENBUSH WEST RD </t>
  </si>
  <si>
    <t>CBROCR00055**C</t>
  </si>
  <si>
    <t xml:space="preserve">STATE ST </t>
  </si>
  <si>
    <t>SSTASR00173**C</t>
  </si>
  <si>
    <t xml:space="preserve">ROCK CREEK RD </t>
  </si>
  <si>
    <t>SGEASR00166**C</t>
  </si>
  <si>
    <t xml:space="preserve">US-22 </t>
  </si>
  <si>
    <t>SMUSUS00022**C</t>
  </si>
  <si>
    <t>SBROSR00125**C</t>
  </si>
  <si>
    <t xml:space="preserve">HAZELTON-ETNA RD </t>
  </si>
  <si>
    <t>SLICSR00310**C</t>
  </si>
  <si>
    <t xml:space="preserve">STATE ROUTE 245 </t>
  </si>
  <si>
    <t>SUNISR00245**C</t>
  </si>
  <si>
    <t xml:space="preserve">ST RTE 124 </t>
  </si>
  <si>
    <t>SPIKSR00124**C</t>
  </si>
  <si>
    <t xml:space="preserve">BROADWAY </t>
  </si>
  <si>
    <t>SPERSR00345**C</t>
  </si>
  <si>
    <t xml:space="preserve">SR-730 </t>
  </si>
  <si>
    <t>SCLISR00730**C</t>
  </si>
  <si>
    <t xml:space="preserve">SR-39 </t>
  </si>
  <si>
    <t>SVINUS00050**C</t>
  </si>
  <si>
    <t xml:space="preserve">EAST RIVER RD </t>
  </si>
  <si>
    <t>SLORSR00252**C</t>
  </si>
  <si>
    <t xml:space="preserve">LANCASTER-NEW LEXINGTON RD </t>
  </si>
  <si>
    <t xml:space="preserve">ST RT 46 </t>
  </si>
  <si>
    <t xml:space="preserve">PAINESVILLE-WARREN RD </t>
  </si>
  <si>
    <t>SLAKSR00086**C</t>
  </si>
  <si>
    <t>SLICSR00016**C</t>
  </si>
  <si>
    <t xml:space="preserve">LAKE RD </t>
  </si>
  <si>
    <t>CMEDCR00019**C</t>
  </si>
  <si>
    <t xml:space="preserve">US RTE 250 </t>
  </si>
  <si>
    <t>SHURUS00250**C</t>
  </si>
  <si>
    <t xml:space="preserve">SR-87 </t>
  </si>
  <si>
    <t>STRUSR00087**C</t>
  </si>
  <si>
    <t xml:space="preserve">JASPER RD </t>
  </si>
  <si>
    <t>CGRECR00039**C</t>
  </si>
  <si>
    <t xml:space="preserve">CADIZ DENNISON RD </t>
  </si>
  <si>
    <t>SHASUS00250**C</t>
  </si>
  <si>
    <t xml:space="preserve">US-127 </t>
  </si>
  <si>
    <t>SMERUS00127**C</t>
  </si>
  <si>
    <t xml:space="preserve">SR-83 </t>
  </si>
  <si>
    <t xml:space="preserve">STATE RTE 14 </t>
  </si>
  <si>
    <t>SCOLSR00014**C</t>
  </si>
  <si>
    <t xml:space="preserve">S MEDWAY-NEW CARLISLE RD </t>
  </si>
  <si>
    <t>CCLACR00303**C</t>
  </si>
  <si>
    <t>SHOLSR00039**C</t>
  </si>
  <si>
    <t xml:space="preserve">SR-568 </t>
  </si>
  <si>
    <t>SHANSR00568**C</t>
  </si>
  <si>
    <t xml:space="preserve">NORTH POINTE RD </t>
  </si>
  <si>
    <t>CMUSCR00723**C</t>
  </si>
  <si>
    <t xml:space="preserve">NORWALK RD </t>
  </si>
  <si>
    <t>US-36</t>
  </si>
  <si>
    <t>US-33</t>
  </si>
  <si>
    <t>US-422</t>
  </si>
  <si>
    <t>RA-50128</t>
  </si>
  <si>
    <t>US-23</t>
  </si>
  <si>
    <t>SR-125</t>
  </si>
  <si>
    <t>US-40</t>
  </si>
  <si>
    <t>SR-18</t>
  </si>
  <si>
    <t>SR-37</t>
  </si>
  <si>
    <t>SR-161</t>
  </si>
  <si>
    <t>SR-16</t>
  </si>
  <si>
    <t>SR-39</t>
  </si>
  <si>
    <t>SR-2</t>
  </si>
  <si>
    <t>US-24</t>
  </si>
  <si>
    <t>SR-107</t>
  </si>
  <si>
    <t>US-35</t>
  </si>
  <si>
    <t>US-42</t>
  </si>
  <si>
    <t>SR-61</t>
  </si>
  <si>
    <t>SR-131</t>
  </si>
  <si>
    <t>SR-82</t>
  </si>
  <si>
    <t>SR-164</t>
  </si>
  <si>
    <t>US-62</t>
  </si>
  <si>
    <t>US-127</t>
  </si>
  <si>
    <t>SR-41</t>
  </si>
  <si>
    <t>RA-87071</t>
  </si>
  <si>
    <t>US-20</t>
  </si>
  <si>
    <t>SR-146</t>
  </si>
  <si>
    <t>SR-31</t>
  </si>
  <si>
    <t>US-250</t>
  </si>
  <si>
    <t>SR-4</t>
  </si>
  <si>
    <t>SR-14</t>
  </si>
  <si>
    <t>SR-303</t>
  </si>
  <si>
    <t>SR-95</t>
  </si>
  <si>
    <t>SR-7</t>
  </si>
  <si>
    <t>SR-43</t>
  </si>
  <si>
    <t>SR-13</t>
  </si>
  <si>
    <t>US-50</t>
  </si>
  <si>
    <t>CR-16</t>
  </si>
  <si>
    <t>CR-511</t>
  </si>
  <si>
    <t>SR-585</t>
  </si>
  <si>
    <t>SR-73</t>
  </si>
  <si>
    <t>US-30</t>
  </si>
  <si>
    <t>SR-229</t>
  </si>
  <si>
    <t>SR-3</t>
  </si>
  <si>
    <t>SR-117</t>
  </si>
  <si>
    <t>CR-14</t>
  </si>
  <si>
    <t>CR-144</t>
  </si>
  <si>
    <t>US-68</t>
  </si>
  <si>
    <t>CR-28</t>
  </si>
  <si>
    <t>US-27</t>
  </si>
  <si>
    <t>CR-51</t>
  </si>
  <si>
    <t>SR-15</t>
  </si>
  <si>
    <t>SR-28</t>
  </si>
  <si>
    <t>SR-380</t>
  </si>
  <si>
    <t>SR-165</t>
  </si>
  <si>
    <t>SR-49</t>
  </si>
  <si>
    <t>US-224</t>
  </si>
  <si>
    <t>TR-49</t>
  </si>
  <si>
    <t>CR-15</t>
  </si>
  <si>
    <t>SR-128</t>
  </si>
  <si>
    <t>US-6</t>
  </si>
  <si>
    <t>SR-44</t>
  </si>
  <si>
    <t>US-22</t>
  </si>
  <si>
    <t>SR-528</t>
  </si>
  <si>
    <t>SR-104</t>
  </si>
  <si>
    <t>SR-93</t>
  </si>
  <si>
    <t>SR-32</t>
  </si>
  <si>
    <t>SR-172</t>
  </si>
  <si>
    <t>SR-60</t>
  </si>
  <si>
    <t>SR-11</t>
  </si>
  <si>
    <t>SR-183</t>
  </si>
  <si>
    <t>SR-88</t>
  </si>
  <si>
    <t>SR-823</t>
  </si>
  <si>
    <t>SR-212</t>
  </si>
  <si>
    <t>SR-56</t>
  </si>
  <si>
    <t>SR-97</t>
  </si>
  <si>
    <t>SR-503</t>
  </si>
  <si>
    <t>SR-94</t>
  </si>
  <si>
    <t>SR-115</t>
  </si>
  <si>
    <t>SR-96</t>
  </si>
  <si>
    <t>SR-167</t>
  </si>
  <si>
    <t>SR-136</t>
  </si>
  <si>
    <t>SR-800</t>
  </si>
  <si>
    <t>SR-241</t>
  </si>
  <si>
    <t>SR-45</t>
  </si>
  <si>
    <t>SR-225</t>
  </si>
  <si>
    <t>SR-741</t>
  </si>
  <si>
    <t>SR-58</t>
  </si>
  <si>
    <t>SR-301</t>
  </si>
  <si>
    <t>CR-56</t>
  </si>
  <si>
    <t>CR-6</t>
  </si>
  <si>
    <t>SR-122</t>
  </si>
  <si>
    <t>SR-78</t>
  </si>
  <si>
    <t>SR-46</t>
  </si>
  <si>
    <t>CR-35</t>
  </si>
  <si>
    <t>SR-749</t>
  </si>
  <si>
    <t>CR-10</t>
  </si>
  <si>
    <t>US-322</t>
  </si>
  <si>
    <t>SR-83</t>
  </si>
  <si>
    <t>SR-72</t>
  </si>
  <si>
    <t>SR-109</t>
  </si>
  <si>
    <t>SR-661</t>
  </si>
  <si>
    <t>CR-377</t>
  </si>
  <si>
    <t>SR-772</t>
  </si>
  <si>
    <t>SR-158</t>
  </si>
  <si>
    <t>SR-309</t>
  </si>
  <si>
    <t>SR-608</t>
  </si>
  <si>
    <t>SR-53</t>
  </si>
  <si>
    <t>CR-155</t>
  </si>
  <si>
    <t>CR-9</t>
  </si>
  <si>
    <t>SR-220</t>
  </si>
  <si>
    <t>SR-149</t>
  </si>
  <si>
    <t>US-52</t>
  </si>
  <si>
    <t>SR-87</t>
  </si>
  <si>
    <t>CR-38</t>
  </si>
  <si>
    <t>CR-127</t>
  </si>
  <si>
    <t>SR-222</t>
  </si>
  <si>
    <t>SR-12</t>
  </si>
  <si>
    <t>CR-55</t>
  </si>
  <si>
    <t>SR-173</t>
  </si>
  <si>
    <t>SR-166</t>
  </si>
  <si>
    <t>SR-310</t>
  </si>
  <si>
    <t>SR-245</t>
  </si>
  <si>
    <t>SR-124</t>
  </si>
  <si>
    <t>SR-345</t>
  </si>
  <si>
    <t>SR-730</t>
  </si>
  <si>
    <t>SR-252</t>
  </si>
  <si>
    <t>SR-86</t>
  </si>
  <si>
    <t>CR-19</t>
  </si>
  <si>
    <t>CR-39</t>
  </si>
  <si>
    <t>CR-303</t>
  </si>
  <si>
    <t>SR-568</t>
  </si>
  <si>
    <t>CR-723</t>
  </si>
  <si>
    <t>Coshocton</t>
  </si>
  <si>
    <t>Athens</t>
  </si>
  <si>
    <t>Harrison</t>
  </si>
  <si>
    <t>Crawford</t>
  </si>
  <si>
    <t>Gallia</t>
  </si>
  <si>
    <t>Jefferson</t>
  </si>
  <si>
    <t>Paulding</t>
  </si>
  <si>
    <t>Sandusky</t>
  </si>
  <si>
    <t>Monroe</t>
  </si>
  <si>
    <t xml:space="preserve">I-70 </t>
  </si>
  <si>
    <t>SMADIR00070**C</t>
  </si>
  <si>
    <t xml:space="preserve">INTERSTATE 71 </t>
  </si>
  <si>
    <t>SDELIR00071**C</t>
  </si>
  <si>
    <t xml:space="preserve">IR-70 </t>
  </si>
  <si>
    <t>SCLAIR00070**C</t>
  </si>
  <si>
    <t xml:space="preserve">I-71 </t>
  </si>
  <si>
    <t>SFAYIR00071**C</t>
  </si>
  <si>
    <t>SFAYIR00071**N</t>
  </si>
  <si>
    <t>SDELIR00071**N</t>
  </si>
  <si>
    <t xml:space="preserve">I-75 </t>
  </si>
  <si>
    <t>SWOOIR00075**C</t>
  </si>
  <si>
    <t>SMRWIR00071**C</t>
  </si>
  <si>
    <t>SFRAIR00071**N</t>
  </si>
  <si>
    <t xml:space="preserve">I 71 </t>
  </si>
  <si>
    <t>SWARIR00071**C</t>
  </si>
  <si>
    <t>SLICIR00070**C</t>
  </si>
  <si>
    <t xml:space="preserve">I-80 </t>
  </si>
  <si>
    <t>SWOOIR00080*KC</t>
  </si>
  <si>
    <t>SRICIR00071**C</t>
  </si>
  <si>
    <t xml:space="preserve">INTERSTATE HIGHWAY 71 </t>
  </si>
  <si>
    <t>SMEDIR00071**C</t>
  </si>
  <si>
    <t>SMADIR00071**C</t>
  </si>
  <si>
    <t xml:space="preserve">E INTERSTATE 70 </t>
  </si>
  <si>
    <t>SPREIR00070**C</t>
  </si>
  <si>
    <t xml:space="preserve">I76 </t>
  </si>
  <si>
    <t>SMAHIR00080**C</t>
  </si>
  <si>
    <t>SCLIIR00071**C</t>
  </si>
  <si>
    <t xml:space="preserve">IR-90 </t>
  </si>
  <si>
    <t>SLAKIR00090**C</t>
  </si>
  <si>
    <t>SERIIR00080*KC</t>
  </si>
  <si>
    <t>SFRAIR00071**C</t>
  </si>
  <si>
    <t>SMUSIR00070**C</t>
  </si>
  <si>
    <t>SBELIR00070**C</t>
  </si>
  <si>
    <t>SSHEIR00075**C</t>
  </si>
  <si>
    <t>SMAHIR00076**C</t>
  </si>
  <si>
    <t>SWAYIR00071**C</t>
  </si>
  <si>
    <t>SHANIR00075**C</t>
  </si>
  <si>
    <t>SASDIR00071**C</t>
  </si>
  <si>
    <t xml:space="preserve">I 80 </t>
  </si>
  <si>
    <t>SSANIR00080*KC</t>
  </si>
  <si>
    <t>SGUEIR00070**C</t>
  </si>
  <si>
    <t xml:space="preserve">I 77 </t>
  </si>
  <si>
    <t>STUSIR00077**C</t>
  </si>
  <si>
    <t xml:space="preserve">I-76 </t>
  </si>
  <si>
    <t>SPORIR00076**C</t>
  </si>
  <si>
    <t xml:space="preserve">I80 </t>
  </si>
  <si>
    <t>SMAHIR00080*KC</t>
  </si>
  <si>
    <t>SOTTIR00080*KC</t>
  </si>
  <si>
    <t>SPICIR00071**C</t>
  </si>
  <si>
    <t>SAUGIR00075**C</t>
  </si>
  <si>
    <t>SMAHIR00076*KC</t>
  </si>
  <si>
    <t xml:space="preserve">I-275 EB EXPY </t>
  </si>
  <si>
    <t>SHAMIR00275**C</t>
  </si>
  <si>
    <t>SMIAIR00075**C</t>
  </si>
  <si>
    <t>SGREIR00071**C</t>
  </si>
  <si>
    <t xml:space="preserve">I-271 </t>
  </si>
  <si>
    <t>SSUMIR00271**C</t>
  </si>
  <si>
    <t xml:space="preserve">I 90 </t>
  </si>
  <si>
    <t>SATBIR00090**C</t>
  </si>
  <si>
    <t xml:space="preserve">INTERSTATE HIGHWAY 271 </t>
  </si>
  <si>
    <t>SMEDIR00271**C</t>
  </si>
  <si>
    <t>SATBIR00090**N</t>
  </si>
  <si>
    <t>SALLIR00075**C</t>
  </si>
  <si>
    <t>SSTAIR00077**C</t>
  </si>
  <si>
    <t>SPORIR00080*KC</t>
  </si>
  <si>
    <t xml:space="preserve">OHIO TURNPIKE </t>
  </si>
  <si>
    <t>SLORIR00080*KC</t>
  </si>
  <si>
    <t xml:space="preserve">INTERSTATE 70 </t>
  </si>
  <si>
    <t>SMOTIR00070**C</t>
  </si>
  <si>
    <t xml:space="preserve">INTERSTATE HIGHWAY 76 </t>
  </si>
  <si>
    <t>SMEDIR00076**C</t>
  </si>
  <si>
    <t>SWILIR00080*KC</t>
  </si>
  <si>
    <t>SSUMIR00080*KC</t>
  </si>
  <si>
    <t>IR-70</t>
  </si>
  <si>
    <t>IR-71</t>
  </si>
  <si>
    <t>IR-75</t>
  </si>
  <si>
    <t>IR-80</t>
  </si>
  <si>
    <t>IR-90</t>
  </si>
  <si>
    <t>IR-76</t>
  </si>
  <si>
    <t>IR-77</t>
  </si>
  <si>
    <t>IR-275</t>
  </si>
  <si>
    <t>IR-271</t>
  </si>
  <si>
    <t xml:space="preserve">US 33 </t>
  </si>
  <si>
    <t xml:space="preserve">SFRAUS00033**C </t>
  </si>
  <si>
    <t xml:space="preserve">JENNINGS FWY,SR-176 </t>
  </si>
  <si>
    <t xml:space="preserve">SCUYSR00176**C </t>
  </si>
  <si>
    <t xml:space="preserve">RONALD REAGAN CROSS CO EB HWY </t>
  </si>
  <si>
    <t xml:space="preserve">SHAMSR00126**C </t>
  </si>
  <si>
    <t xml:space="preserve">SR 315 </t>
  </si>
  <si>
    <t xml:space="preserve">SFRASR00315**N </t>
  </si>
  <si>
    <t xml:space="preserve">HARRISON AVE </t>
  </si>
  <si>
    <t xml:space="preserve">CHAMCR00457**N </t>
  </si>
  <si>
    <t xml:space="preserve">CHAGRIN BLVD,US-00422 </t>
  </si>
  <si>
    <t xml:space="preserve">SCUYUS00422**C </t>
  </si>
  <si>
    <t xml:space="preserve">SR 562 WB TO I-75 SB EXWY RAMP </t>
  </si>
  <si>
    <t xml:space="preserve">SHAMSR00562**N </t>
  </si>
  <si>
    <t xml:space="preserve">W MITCHELL AVE,E MITCHELL AVE </t>
  </si>
  <si>
    <t xml:space="preserve">MHAMMR03016F*C </t>
  </si>
  <si>
    <t xml:space="preserve">SR-176 </t>
  </si>
  <si>
    <t xml:space="preserve">E BROAD ST </t>
  </si>
  <si>
    <t xml:space="preserve">SFRASR00016**C </t>
  </si>
  <si>
    <t xml:space="preserve">CHAMCR00457**C </t>
  </si>
  <si>
    <t xml:space="preserve">AKRON EXPY </t>
  </si>
  <si>
    <t xml:space="preserve">SSUMSR00008**N </t>
  </si>
  <si>
    <t xml:space="preserve">SFRAUS00040**C </t>
  </si>
  <si>
    <t xml:space="preserve">CEDAR RD </t>
  </si>
  <si>
    <t xml:space="preserve">MCUYMR14567**C </t>
  </si>
  <si>
    <t xml:space="preserve">I-75 NB EXWY TO SR 562 EB RAMP </t>
  </si>
  <si>
    <t xml:space="preserve">SHAMSR00562**C </t>
  </si>
  <si>
    <t xml:space="preserve">COLERAIN AVE </t>
  </si>
  <si>
    <t xml:space="preserve">SHAMUS00027**C </t>
  </si>
  <si>
    <t xml:space="preserve">SFRASR00315**C </t>
  </si>
  <si>
    <t xml:space="preserve">SECOR RD </t>
  </si>
  <si>
    <t xml:space="preserve">MLUCMR01932**C </t>
  </si>
  <si>
    <t xml:space="preserve">HIGH ST </t>
  </si>
  <si>
    <t xml:space="preserve">SBUTSR00129**C </t>
  </si>
  <si>
    <t xml:space="preserve">GLENWAY AVE </t>
  </si>
  <si>
    <t xml:space="preserve">SHAMSR00264**C </t>
  </si>
  <si>
    <t xml:space="preserve">E 11TH AVE </t>
  </si>
  <si>
    <t xml:space="preserve">MFRAMR00640**C </t>
  </si>
  <si>
    <t>SR 4</t>
  </si>
  <si>
    <t xml:space="preserve">SMOTSR00004**N </t>
  </si>
  <si>
    <t xml:space="preserve">SPRING GROVE AVE </t>
  </si>
  <si>
    <t xml:space="preserve">MHAMMR08511**C </t>
  </si>
  <si>
    <t xml:space="preserve">WESTWOOD NORTHERN BLVD </t>
  </si>
  <si>
    <t xml:space="preserve">CHAMCR00163**N </t>
  </si>
  <si>
    <t xml:space="preserve">S DREXEL AVE </t>
  </si>
  <si>
    <t xml:space="preserve">READING RD </t>
  </si>
  <si>
    <t xml:space="preserve">SHAMUS00042**C </t>
  </si>
  <si>
    <t xml:space="preserve">ELBERON AVE </t>
  </si>
  <si>
    <t xml:space="preserve">MHAMMR01127**C </t>
  </si>
  <si>
    <t xml:space="preserve">DIXIE HWY </t>
  </si>
  <si>
    <t xml:space="preserve">SBUTSR00004**C </t>
  </si>
  <si>
    <t xml:space="preserve">QUEEN CITY AVE </t>
  </si>
  <si>
    <t xml:space="preserve">MHAMMR08554**C </t>
  </si>
  <si>
    <t xml:space="preserve">LAKELAND FWY </t>
  </si>
  <si>
    <t xml:space="preserve">SLAKSR00002**C </t>
  </si>
  <si>
    <t xml:space="preserve">MONTANA AVE </t>
  </si>
  <si>
    <t xml:space="preserve">MHAMMR08536**C </t>
  </si>
  <si>
    <t xml:space="preserve">COLUMBUS ST </t>
  </si>
  <si>
    <t xml:space="preserve">CFRACR00135**C </t>
  </si>
  <si>
    <t xml:space="preserve">HAMILTON AVE </t>
  </si>
  <si>
    <t xml:space="preserve">SHAMUS00127**C </t>
  </si>
  <si>
    <t xml:space="preserve">SSUMSR00008**C </t>
  </si>
  <si>
    <t xml:space="preserve">NAVARRE AVE </t>
  </si>
  <si>
    <t xml:space="preserve">SLUCSR00002**C </t>
  </si>
  <si>
    <t xml:space="preserve">COLERAIN AVENUE ACCS </t>
  </si>
  <si>
    <t xml:space="preserve">SAWMILL RD </t>
  </si>
  <si>
    <t xml:space="preserve">MFRAMR04231**C </t>
  </si>
  <si>
    <t xml:space="preserve">COLLEGE AVE </t>
  </si>
  <si>
    <t xml:space="preserve">W MARTIN LUTHER KING JR DR </t>
  </si>
  <si>
    <t xml:space="preserve">MHAMMR08529**C </t>
  </si>
  <si>
    <t xml:space="preserve">TALMADGE RD </t>
  </si>
  <si>
    <t xml:space="preserve">CLUCCR00083**C </t>
  </si>
  <si>
    <t xml:space="preserve">SCUYSR00082**C </t>
  </si>
  <si>
    <t xml:space="preserve">HEBRON RD </t>
  </si>
  <si>
    <t xml:space="preserve">SLICSR00079**C </t>
  </si>
  <si>
    <t xml:space="preserve">S HIGH ST </t>
  </si>
  <si>
    <t xml:space="preserve">SFRAUS00023**C </t>
  </si>
  <si>
    <t xml:space="preserve">SCLAUS00040**C </t>
  </si>
  <si>
    <t xml:space="preserve">SPORSR00014**C </t>
  </si>
  <si>
    <t xml:space="preserve">HARVARD AVE </t>
  </si>
  <si>
    <t xml:space="preserve">MCUYMR14580**C </t>
  </si>
  <si>
    <t xml:space="preserve">S HAMILTON RD </t>
  </si>
  <si>
    <t xml:space="preserve">SFRASR00317**C </t>
  </si>
  <si>
    <t xml:space="preserve">SCUYUS00042**C </t>
  </si>
  <si>
    <t xml:space="preserve">ARLINGTON RD </t>
  </si>
  <si>
    <t xml:space="preserve">CSUMCR00015**C </t>
  </si>
  <si>
    <t xml:space="preserve">N MEMORIAL DR </t>
  </si>
  <si>
    <t xml:space="preserve">CFAICR00033A*C </t>
  </si>
  <si>
    <t xml:space="preserve">GREENLAWN AVE </t>
  </si>
  <si>
    <t xml:space="preserve">CFRACR00146**C </t>
  </si>
  <si>
    <t xml:space="preserve">SSTAUS00062**N </t>
  </si>
  <si>
    <t xml:space="preserve">UNITED STATES ROUTE 35 </t>
  </si>
  <si>
    <t xml:space="preserve">SMOTUS00035**N </t>
  </si>
  <si>
    <t>MR 14553</t>
  </si>
  <si>
    <t xml:space="preserve">MCUYMR14553**C </t>
  </si>
  <si>
    <t xml:space="preserve">LEE RD </t>
  </si>
  <si>
    <t xml:space="preserve">MCUYMR14552**C </t>
  </si>
  <si>
    <t xml:space="preserve">N BRIDGE ST </t>
  </si>
  <si>
    <t xml:space="preserve">SROSSR00159**C </t>
  </si>
  <si>
    <t xml:space="preserve">MORSE RD </t>
  </si>
  <si>
    <t xml:space="preserve">CFRACR00017**C </t>
  </si>
  <si>
    <t xml:space="preserve">SR-8,AKRON EXPY </t>
  </si>
  <si>
    <t xml:space="preserve">SMOTUS00035**C </t>
  </si>
  <si>
    <t xml:space="preserve">MARTIN LUTHER KING JR DR </t>
  </si>
  <si>
    <t xml:space="preserve">MCUYMR04200**C </t>
  </si>
  <si>
    <t xml:space="preserve">BOUDINOT AVE </t>
  </si>
  <si>
    <t xml:space="preserve">CHAMCR00121**C </t>
  </si>
  <si>
    <t xml:space="preserve">SUPERIOR AVE </t>
  </si>
  <si>
    <t xml:space="preserve">SCUYUS00006**C </t>
  </si>
  <si>
    <t xml:space="preserve">MFRAMR04337**C </t>
  </si>
  <si>
    <t xml:space="preserve">FRANK RD </t>
  </si>
  <si>
    <t xml:space="preserve">SFRASR00104**N </t>
  </si>
  <si>
    <t xml:space="preserve">SMOTSR00004**C </t>
  </si>
  <si>
    <t xml:space="preserve">US-00422 </t>
  </si>
  <si>
    <t xml:space="preserve">MILLVILLE AVE,MAIN ST </t>
  </si>
  <si>
    <t xml:space="preserve">GLENWAY AVE,W 8TH ST </t>
  </si>
  <si>
    <t xml:space="preserve">REFUGEE RD </t>
  </si>
  <si>
    <t xml:space="preserve">MFRAMR04205**C </t>
  </si>
  <si>
    <t xml:space="preserve">MONROE ST </t>
  </si>
  <si>
    <t xml:space="preserve">SLUCSR00051**C </t>
  </si>
  <si>
    <t xml:space="preserve">W BROAD ST </t>
  </si>
  <si>
    <t xml:space="preserve">W 25TH ST </t>
  </si>
  <si>
    <t xml:space="preserve">RIVER RD </t>
  </si>
  <si>
    <t xml:space="preserve">SHAMUS00050**C </t>
  </si>
  <si>
    <t xml:space="preserve">E MARTIN LUTHER KING JR DR </t>
  </si>
  <si>
    <t xml:space="preserve">E WEBER RD </t>
  </si>
  <si>
    <t xml:space="preserve">MFRAMR04286**C </t>
  </si>
  <si>
    <t xml:space="preserve">W MOUND ST </t>
  </si>
  <si>
    <t xml:space="preserve">MFRAMR04280**C </t>
  </si>
  <si>
    <t xml:space="preserve">MCUYMR14554**C </t>
  </si>
  <si>
    <t xml:space="preserve">W 5TH AVE </t>
  </si>
  <si>
    <t xml:space="preserve">MFRAMR04268**C </t>
  </si>
  <si>
    <t xml:space="preserve">W NORTH BEND RD </t>
  </si>
  <si>
    <t xml:space="preserve">CHAMCR00142**C </t>
  </si>
  <si>
    <t xml:space="preserve">SMOTSR00048**C </t>
  </si>
  <si>
    <t xml:space="preserve">CLIFTON AVE </t>
  </si>
  <si>
    <t xml:space="preserve">MHAMMR01049**C </t>
  </si>
  <si>
    <t xml:space="preserve">E ALEXIS RD </t>
  </si>
  <si>
    <t xml:space="preserve">SLUCSR00184**C </t>
  </si>
  <si>
    <t xml:space="preserve">FOREST AVE </t>
  </si>
  <si>
    <t xml:space="preserve">MHAMMR08562**C </t>
  </si>
  <si>
    <t xml:space="preserve">CLEVELAND AVE </t>
  </si>
  <si>
    <t xml:space="preserve">CFRACR00075**C </t>
  </si>
  <si>
    <t xml:space="preserve">W TRENTON AVE </t>
  </si>
  <si>
    <t xml:space="preserve">SHANUS00224**C </t>
  </si>
  <si>
    <t xml:space="preserve">MENTOR AVE </t>
  </si>
  <si>
    <t xml:space="preserve">SLAKUS00020**C </t>
  </si>
  <si>
    <t xml:space="preserve">S LIMESTONE ST </t>
  </si>
  <si>
    <t xml:space="preserve">SCLASR00072**C </t>
  </si>
  <si>
    <t xml:space="preserve">FRANK RD,FRANK REFUGEE EXPY </t>
  </si>
  <si>
    <t xml:space="preserve">SFRASR00104**C </t>
  </si>
  <si>
    <t xml:space="preserve">SLAKSR00002**N </t>
  </si>
  <si>
    <t xml:space="preserve">W SYLVANIA AVE </t>
  </si>
  <si>
    <t xml:space="preserve">CLUCCR00005**C </t>
  </si>
  <si>
    <t xml:space="preserve">VINE ST </t>
  </si>
  <si>
    <t xml:space="preserve">MHAMMR08513**C </t>
  </si>
  <si>
    <t xml:space="preserve">ALUM CREEK DR </t>
  </si>
  <si>
    <t xml:space="preserve">CFRACR00122**C </t>
  </si>
  <si>
    <t xml:space="preserve">E 55TH ST </t>
  </si>
  <si>
    <t xml:space="preserve">MCUYMR14701**C </t>
  </si>
  <si>
    <t xml:space="preserve">E MARKET ST </t>
  </si>
  <si>
    <t xml:space="preserve">SSUMSR00018**C </t>
  </si>
  <si>
    <t xml:space="preserve">CHAMCR00163**C </t>
  </si>
  <si>
    <t xml:space="preserve">E 17TH AVE </t>
  </si>
  <si>
    <t xml:space="preserve">MFRAMR00705**C </t>
  </si>
  <si>
    <t xml:space="preserve">REYNOLDS RD </t>
  </si>
  <si>
    <t xml:space="preserve">SLAKSR00306**C </t>
  </si>
  <si>
    <t xml:space="preserve">CONANT ST </t>
  </si>
  <si>
    <t xml:space="preserve">SLUCUS00020**C </t>
  </si>
  <si>
    <t xml:space="preserve">WARREN RD </t>
  </si>
  <si>
    <t xml:space="preserve">MCUYMR14601**C </t>
  </si>
  <si>
    <t xml:space="preserve">MFRAMR04205**N </t>
  </si>
  <si>
    <t xml:space="preserve">LINCOLN AVE </t>
  </si>
  <si>
    <t xml:space="preserve">SFAIUS00022**C </t>
  </si>
  <si>
    <t xml:space="preserve">W 130TH ST </t>
  </si>
  <si>
    <t xml:space="preserve">MCUYMR02466**C </t>
  </si>
  <si>
    <t xml:space="preserve">OLD TROY PIKE </t>
  </si>
  <si>
    <t xml:space="preserve">SMOTSR00202**C </t>
  </si>
  <si>
    <t xml:space="preserve">AIRPORT HWY </t>
  </si>
  <si>
    <t xml:space="preserve">SGREUS00035**C </t>
  </si>
  <si>
    <t xml:space="preserve">CENTRAL PKWY </t>
  </si>
  <si>
    <t xml:space="preserve">S FEARING BLVD </t>
  </si>
  <si>
    <t xml:space="preserve">SLUCUS00024**C </t>
  </si>
  <si>
    <t xml:space="preserve">E LIVINGSTON AVE </t>
  </si>
  <si>
    <t xml:space="preserve">MFRAMR04207**C </t>
  </si>
  <si>
    <t xml:space="preserve">COSHOCTON AVE </t>
  </si>
  <si>
    <t xml:space="preserve">SKNOUS00036**C </t>
  </si>
  <si>
    <t xml:space="preserve">EUCLID AVE,CHARDON RD </t>
  </si>
  <si>
    <t xml:space="preserve">APPLEGROVE ST </t>
  </si>
  <si>
    <t xml:space="preserve">CSTACR00190**C </t>
  </si>
  <si>
    <t xml:space="preserve">W MITCHELL AVE </t>
  </si>
  <si>
    <t xml:space="preserve">CSTACR00066**C </t>
  </si>
  <si>
    <t xml:space="preserve">BRANDT PIKE </t>
  </si>
  <si>
    <t xml:space="preserve">SMOTSR00201**C </t>
  </si>
  <si>
    <t xml:space="preserve">S FEARING BLVD,S DETROIT AVE </t>
  </si>
  <si>
    <t xml:space="preserve">HILLIARD &amp; ROME RD </t>
  </si>
  <si>
    <t xml:space="preserve">CFRACR00003**C </t>
  </si>
  <si>
    <t xml:space="preserve">EUCLID AVE </t>
  </si>
  <si>
    <t xml:space="preserve">PHILADELPHIA DR </t>
  </si>
  <si>
    <t xml:space="preserve">CMOTCR00159**C </t>
  </si>
  <si>
    <t xml:space="preserve">ROCKSIDE RD </t>
  </si>
  <si>
    <t xml:space="preserve">MCUYMR14583**C </t>
  </si>
  <si>
    <t xml:space="preserve">SOM CENTER RD </t>
  </si>
  <si>
    <t xml:space="preserve">SLAKSR00091**C </t>
  </si>
  <si>
    <t>US 127</t>
  </si>
  <si>
    <t xml:space="preserve">SSTAUS00062**C </t>
  </si>
  <si>
    <t xml:space="preserve">N BECHTLE AVE </t>
  </si>
  <si>
    <t xml:space="preserve">CCLACR00333**C </t>
  </si>
  <si>
    <t xml:space="preserve">JACKMAN RD </t>
  </si>
  <si>
    <t xml:space="preserve">MLUCMR04027**C </t>
  </si>
  <si>
    <t xml:space="preserve">N REYNOLDS RD </t>
  </si>
  <si>
    <t xml:space="preserve">WARSAW AVE </t>
  </si>
  <si>
    <t xml:space="preserve">MHAMMR08617**C </t>
  </si>
  <si>
    <t xml:space="preserve">E BAGLEY RD </t>
  </si>
  <si>
    <t xml:space="preserve">MCUYMR14632**C </t>
  </si>
  <si>
    <t xml:space="preserve">BROADVIEW RD </t>
  </si>
  <si>
    <t xml:space="preserve">MCUYMR00176**C </t>
  </si>
  <si>
    <t xml:space="preserve">SCUYUS00322**C </t>
  </si>
  <si>
    <t xml:space="preserve">PURITAS AVE </t>
  </si>
  <si>
    <t xml:space="preserve">MCUYMR14653**C </t>
  </si>
  <si>
    <t xml:space="preserve">E 93RD ST </t>
  </si>
  <si>
    <t xml:space="preserve">MCUYMR06655**C </t>
  </si>
  <si>
    <t xml:space="preserve">W 117TH ST </t>
  </si>
  <si>
    <t xml:space="preserve">MCUYMR14630**C </t>
  </si>
  <si>
    <t xml:space="preserve">SUNBURY RD </t>
  </si>
  <si>
    <t xml:space="preserve">SDELUS00036**N </t>
  </si>
  <si>
    <t xml:space="preserve">W 8TH ST </t>
  </si>
  <si>
    <t xml:space="preserve">MHAMMR03004**C </t>
  </si>
  <si>
    <t xml:space="preserve">E MARTIN LUTHER KING JR DR,W MARTIN LUTHER KING JR DR </t>
  </si>
  <si>
    <t xml:space="preserve">SPRINGFIELD PIKE </t>
  </si>
  <si>
    <t xml:space="preserve">SHAMSR00004**C </t>
  </si>
  <si>
    <t xml:space="preserve">FULTON RD </t>
  </si>
  <si>
    <t xml:space="preserve">MCUYMR14727**C </t>
  </si>
  <si>
    <t xml:space="preserve">SPRINGFIELD-JAMESTOWN RD </t>
  </si>
  <si>
    <t xml:space="preserve">HARRISON AVE,WESTERN HILLS VIA </t>
  </si>
  <si>
    <t xml:space="preserve">W 150TH ST </t>
  </si>
  <si>
    <t xml:space="preserve">MCUYMR01785**C </t>
  </si>
  <si>
    <t xml:space="preserve">S JAMES RD </t>
  </si>
  <si>
    <t xml:space="preserve">MFRAMR04254**C </t>
  </si>
  <si>
    <t xml:space="preserve">W MARKET ST </t>
  </si>
  <si>
    <t xml:space="preserve">CTRUCR00329**C </t>
  </si>
  <si>
    <t xml:space="preserve">CFRACR00003**N </t>
  </si>
  <si>
    <t xml:space="preserve">SLOGUS00068**C </t>
  </si>
  <si>
    <t xml:space="preserve">GRANGER RD </t>
  </si>
  <si>
    <t xml:space="preserve">SCUYSR00017**C </t>
  </si>
  <si>
    <t xml:space="preserve">161 EXPY </t>
  </si>
  <si>
    <t xml:space="preserve">SFRASR00161**C </t>
  </si>
  <si>
    <t xml:space="preserve">BEECHMONT AVE </t>
  </si>
  <si>
    <t xml:space="preserve">SHAMSR00125**C </t>
  </si>
  <si>
    <t xml:space="preserve">E HUDSON ST </t>
  </si>
  <si>
    <t xml:space="preserve">MFRAMR04237**C </t>
  </si>
  <si>
    <t xml:space="preserve">SCUYSR00003**C </t>
  </si>
  <si>
    <t xml:space="preserve">BEEKMAN ST </t>
  </si>
  <si>
    <t xml:space="preserve">MHAMMR08557**C </t>
  </si>
  <si>
    <t xml:space="preserve">PARSONS AVE </t>
  </si>
  <si>
    <t xml:space="preserve">CFRACR00124**C </t>
  </si>
  <si>
    <t xml:space="preserve">LORAIN AVE </t>
  </si>
  <si>
    <t xml:space="preserve">SCUYSR00010**C </t>
  </si>
  <si>
    <t xml:space="preserve">E LONG ST </t>
  </si>
  <si>
    <t xml:space="preserve">SFRASR00003**C </t>
  </si>
  <si>
    <t xml:space="preserve">SJEFSR00043**C </t>
  </si>
  <si>
    <t>MR 4200</t>
  </si>
  <si>
    <t xml:space="preserve">MCUYMR04200**N </t>
  </si>
  <si>
    <t xml:space="preserve">E 9TH ST </t>
  </si>
  <si>
    <t xml:space="preserve">MCUYMR02889**C </t>
  </si>
  <si>
    <t xml:space="preserve">THREE RIVERS RD </t>
  </si>
  <si>
    <t xml:space="preserve">LANCASTER AVE </t>
  </si>
  <si>
    <t xml:space="preserve">SFRASR00256**C </t>
  </si>
  <si>
    <t xml:space="preserve">SCUYSR00002**C </t>
  </si>
  <si>
    <t xml:space="preserve">W ALEXIS RD </t>
  </si>
  <si>
    <t xml:space="preserve">SULLIVANT AVE </t>
  </si>
  <si>
    <t xml:space="preserve">MFRAMR04248**C </t>
  </si>
  <si>
    <t xml:space="preserve">CSUMCR00016**C </t>
  </si>
  <si>
    <t xml:space="preserve">W 6TH ST </t>
  </si>
  <si>
    <t xml:space="preserve">SHAMUS00050**N </t>
  </si>
  <si>
    <t xml:space="preserve">CHAGRIN BLVD </t>
  </si>
  <si>
    <t xml:space="preserve">DENISON AVE </t>
  </si>
  <si>
    <t xml:space="preserve">MCUYMR14555**C </t>
  </si>
  <si>
    <t xml:space="preserve">SCLESR00032**N </t>
  </si>
  <si>
    <t xml:space="preserve">N DETROIT AVE </t>
  </si>
  <si>
    <t xml:space="preserve">KARL RD </t>
  </si>
  <si>
    <t xml:space="preserve">MFRAMR04233**C </t>
  </si>
  <si>
    <t xml:space="preserve">DORR ST </t>
  </si>
  <si>
    <t xml:space="preserve">SLUCSR00246**C </t>
  </si>
  <si>
    <t xml:space="preserve">12TH ST </t>
  </si>
  <si>
    <t xml:space="preserve">CSTACR00240**C </t>
  </si>
  <si>
    <t xml:space="preserve">CARNEGIE AVE </t>
  </si>
  <si>
    <t xml:space="preserve">MCUYMR14735**C </t>
  </si>
  <si>
    <t>MR 2425</t>
  </si>
  <si>
    <t xml:space="preserve">MCUYMR02425**C </t>
  </si>
  <si>
    <t xml:space="preserve">WESTERN AVE </t>
  </si>
  <si>
    <t xml:space="preserve">MHAMMR08509**C </t>
  </si>
  <si>
    <t xml:space="preserve">W ALEXIS RD,US 23 N TO MONROE ST </t>
  </si>
  <si>
    <t xml:space="preserve">E 152ND ST </t>
  </si>
  <si>
    <t xml:space="preserve">MCUYMR02522**C </t>
  </si>
  <si>
    <t xml:space="preserve">N CABLE RD </t>
  </si>
  <si>
    <t xml:space="preserve">CALLCR00093**C </t>
  </si>
  <si>
    <t xml:space="preserve">HENDERSON DR,COLORADO AVE </t>
  </si>
  <si>
    <t xml:space="preserve">SLORSR00611**C </t>
  </si>
  <si>
    <t xml:space="preserve">SBUTSR00177**C </t>
  </si>
  <si>
    <t xml:space="preserve">NILLES RD </t>
  </si>
  <si>
    <t xml:space="preserve">MBUTMR02529**C </t>
  </si>
  <si>
    <t xml:space="preserve">SMIASR00041**C </t>
  </si>
  <si>
    <t xml:space="preserve">E EXCHANGE ST </t>
  </si>
  <si>
    <t xml:space="preserve">CSUMCR00627**C </t>
  </si>
  <si>
    <t xml:space="preserve">S FRONT ST </t>
  </si>
  <si>
    <t xml:space="preserve">MFRAMR01774**C </t>
  </si>
  <si>
    <t xml:space="preserve">CLAYTON ST </t>
  </si>
  <si>
    <t xml:space="preserve">SLUCSR00002**N </t>
  </si>
  <si>
    <t xml:space="preserve">MFRAMR00026**C </t>
  </si>
  <si>
    <t xml:space="preserve">READING RD,READING RD TO READING RD RAMP </t>
  </si>
  <si>
    <t xml:space="preserve">SCIOTO ST </t>
  </si>
  <si>
    <t xml:space="preserve">SCHPUS00036**C </t>
  </si>
  <si>
    <t xml:space="preserve">WASHINGTON BLVD </t>
  </si>
  <si>
    <t xml:space="preserve">MBUTMR01081**C </t>
  </si>
  <si>
    <t xml:space="preserve">SSTAUS00030**C </t>
  </si>
  <si>
    <t xml:space="preserve">BROADWAY ST </t>
  </si>
  <si>
    <t xml:space="preserve">E MITCHELL AVE </t>
  </si>
  <si>
    <t xml:space="preserve">BROOKPARK RD </t>
  </si>
  <si>
    <t xml:space="preserve">LEWIS AVE </t>
  </si>
  <si>
    <t xml:space="preserve">MLUCMR04013**C </t>
  </si>
  <si>
    <t xml:space="preserve">TYLER BLVD </t>
  </si>
  <si>
    <t xml:space="preserve">CLAKCR00516**C </t>
  </si>
  <si>
    <t xml:space="preserve">STUSSR00039**C </t>
  </si>
  <si>
    <t xml:space="preserve">WARRENSVILLE CENTER RD </t>
  </si>
  <si>
    <t xml:space="preserve">MCUYMR14551**C </t>
  </si>
  <si>
    <t xml:space="preserve">W PLEASANT VALLEY RD </t>
  </si>
  <si>
    <t xml:space="preserve">MCUYMR10556**C </t>
  </si>
  <si>
    <t xml:space="preserve">BROADWAY AVE </t>
  </si>
  <si>
    <t xml:space="preserve">SCUYSR00014**C </t>
  </si>
  <si>
    <t xml:space="preserve">NORTHFIELD RD </t>
  </si>
  <si>
    <t xml:space="preserve">SCUYSR00008**C </t>
  </si>
  <si>
    <t xml:space="preserve">MCUYMR14554**N </t>
  </si>
  <si>
    <t xml:space="preserve">E 131ST ST </t>
  </si>
  <si>
    <t xml:space="preserve">MCUYMR06639**C </t>
  </si>
  <si>
    <t xml:space="preserve">US 52 </t>
  </si>
  <si>
    <t xml:space="preserve">SLAWUS00052**C </t>
  </si>
  <si>
    <t xml:space="preserve">MHAMMR08556**C </t>
  </si>
  <si>
    <t xml:space="preserve">LEBANON RD </t>
  </si>
  <si>
    <t xml:space="preserve">LORAIN RD </t>
  </si>
  <si>
    <t xml:space="preserve">TUSSING RD </t>
  </si>
  <si>
    <t xml:space="preserve">MFRAMR04374**C </t>
  </si>
  <si>
    <t>SR 175</t>
  </si>
  <si>
    <t xml:space="preserve">SCUYSR00175**C </t>
  </si>
  <si>
    <t xml:space="preserve">CMAHCR00151**C </t>
  </si>
  <si>
    <t xml:space="preserve">BRITTAIN RD </t>
  </si>
  <si>
    <t xml:space="preserve">MSUMMR05413**C </t>
  </si>
  <si>
    <t>US 20</t>
  </si>
  <si>
    <t xml:space="preserve">SCUYUS00020**C </t>
  </si>
  <si>
    <t xml:space="preserve">S ERIE BLVD </t>
  </si>
  <si>
    <t xml:space="preserve">I 77 N TO US 62 E,US 62 </t>
  </si>
  <si>
    <t xml:space="preserve">DELAWARE AVE </t>
  </si>
  <si>
    <t xml:space="preserve">MUNIMR00802**C </t>
  </si>
  <si>
    <t xml:space="preserve">LEXINGTON AVE </t>
  </si>
  <si>
    <t xml:space="preserve">SRICUS00042**C </t>
  </si>
  <si>
    <t xml:space="preserve">MAPLE AVE </t>
  </si>
  <si>
    <t xml:space="preserve">SMUSSR00060**C </t>
  </si>
  <si>
    <t xml:space="preserve">WESTWOOD AVE </t>
  </si>
  <si>
    <t xml:space="preserve">MHAMMR08555**C </t>
  </si>
  <si>
    <t xml:space="preserve">MLUCMR01932**N </t>
  </si>
  <si>
    <t xml:space="preserve">S ARLINGTON ST </t>
  </si>
  <si>
    <t xml:space="preserve">WINTON RD </t>
  </si>
  <si>
    <t xml:space="preserve">CHAMCR00239**C </t>
  </si>
  <si>
    <t xml:space="preserve">MONTICELLO BLVD </t>
  </si>
  <si>
    <t xml:space="preserve">MCUYMR14689**C </t>
  </si>
  <si>
    <t xml:space="preserve">SHIGUS00062**C </t>
  </si>
  <si>
    <t xml:space="preserve">GEORGESVILLE RD </t>
  </si>
  <si>
    <t xml:space="preserve">CFRACR00026**C </t>
  </si>
  <si>
    <t xml:space="preserve">LINDEN AVE </t>
  </si>
  <si>
    <t xml:space="preserve">MMOTMR04972**C </t>
  </si>
  <si>
    <t>MR 8529</t>
  </si>
  <si>
    <t xml:space="preserve">MHAMMR08529**N </t>
  </si>
  <si>
    <t xml:space="preserve">SFRASR00161**N </t>
  </si>
  <si>
    <t xml:space="preserve">BROWN ST </t>
  </si>
  <si>
    <t xml:space="preserve">MMOTMR00286**C </t>
  </si>
  <si>
    <t xml:space="preserve">MAIN ST,SUNSET BLVD </t>
  </si>
  <si>
    <t xml:space="preserve">S HAGUE AVE </t>
  </si>
  <si>
    <t xml:space="preserve">CFRACR00066**C </t>
  </si>
  <si>
    <t xml:space="preserve">S UNIVERSITY BLVD </t>
  </si>
  <si>
    <t xml:space="preserve">SBUTSR00122**N </t>
  </si>
  <si>
    <t xml:space="preserve">NOE BIXBY RD </t>
  </si>
  <si>
    <t xml:space="preserve">CFRACR00371**C </t>
  </si>
  <si>
    <t xml:space="preserve">MILES RD </t>
  </si>
  <si>
    <t xml:space="preserve">SCUYSR00043**C </t>
  </si>
  <si>
    <t>MR 14630</t>
  </si>
  <si>
    <t xml:space="preserve">MCUYMR14630**N </t>
  </si>
  <si>
    <t xml:space="preserve">HARSHMAN RD </t>
  </si>
  <si>
    <t xml:space="preserve">CMOTCR00074**C </t>
  </si>
  <si>
    <t xml:space="preserve">CLIFTON BLVD </t>
  </si>
  <si>
    <t xml:space="preserve">PLEASANT AVE </t>
  </si>
  <si>
    <t xml:space="preserve">SBUTUS00127**C </t>
  </si>
  <si>
    <t xml:space="preserve">LEAVITT RD,N LEAVITT RD </t>
  </si>
  <si>
    <t xml:space="preserve">SLORSR00058**C </t>
  </si>
  <si>
    <t xml:space="preserve">S MAIN ST </t>
  </si>
  <si>
    <t xml:space="preserve">SMOTUS00040**C </t>
  </si>
  <si>
    <t>SR 57</t>
  </si>
  <si>
    <t xml:space="preserve">SLORSR00057**C </t>
  </si>
  <si>
    <t xml:space="preserve">OLENTANGY RIVER RD </t>
  </si>
  <si>
    <t xml:space="preserve">CFRACR00009**C </t>
  </si>
  <si>
    <t xml:space="preserve">FERGUSON RD </t>
  </si>
  <si>
    <t xml:space="preserve">MHAMMR08531**C </t>
  </si>
  <si>
    <t xml:space="preserve">GENDER RD </t>
  </si>
  <si>
    <t xml:space="preserve">CFRACR00222**C </t>
  </si>
  <si>
    <t xml:space="preserve">MHAMMR03016F*N </t>
  </si>
  <si>
    <t xml:space="preserve">W LASKEY RD </t>
  </si>
  <si>
    <t xml:space="preserve">CLUCCR00010**C </t>
  </si>
  <si>
    <t xml:space="preserve">WEST FORK RD </t>
  </si>
  <si>
    <t xml:space="preserve">MHAMMR03007M*C </t>
  </si>
  <si>
    <t xml:space="preserve">RAMP FROM US 35N TO SR 4 </t>
  </si>
  <si>
    <t xml:space="preserve">SMOTRA57191**C </t>
  </si>
  <si>
    <t xml:space="preserve">MONTGOMERY RD </t>
  </si>
  <si>
    <t xml:space="preserve">SHAMUS00022**C </t>
  </si>
  <si>
    <t xml:space="preserve">TIEDEMAN RD </t>
  </si>
  <si>
    <t xml:space="preserve">MCUYMR02093**C </t>
  </si>
  <si>
    <t xml:space="preserve">N GETTYSBURG AVE </t>
  </si>
  <si>
    <t xml:space="preserve">CMOTCR00053A*C </t>
  </si>
  <si>
    <t xml:space="preserve">DOUGLAS RD </t>
  </si>
  <si>
    <t xml:space="preserve">MLUCMR04019**C </t>
  </si>
  <si>
    <t xml:space="preserve">CLEVELAND MEMORIAL SHOREWAY </t>
  </si>
  <si>
    <t xml:space="preserve">E CENTRAL AVE </t>
  </si>
  <si>
    <t xml:space="preserve">SMOTSR00725**C </t>
  </si>
  <si>
    <t xml:space="preserve">S TRIMBLE RD </t>
  </si>
  <si>
    <t xml:space="preserve">CRICCR00281**C </t>
  </si>
  <si>
    <t xml:space="preserve">SR-47 </t>
  </si>
  <si>
    <t xml:space="preserve">SSHESR00047**C </t>
  </si>
  <si>
    <t xml:space="preserve">COPLEY RD </t>
  </si>
  <si>
    <t xml:space="preserve">SSUMSR00162**C </t>
  </si>
  <si>
    <t xml:space="preserve">CLARK AVE </t>
  </si>
  <si>
    <t xml:space="preserve">MCUYMR03281**C </t>
  </si>
  <si>
    <t xml:space="preserve">NOTTINGHAM RD </t>
  </si>
  <si>
    <t xml:space="preserve">MCUYMR04350**C </t>
  </si>
  <si>
    <t xml:space="preserve">MFRAMR04246**C </t>
  </si>
  <si>
    <t xml:space="preserve">ONTARIO ST </t>
  </si>
  <si>
    <t>SR-176</t>
  </si>
  <si>
    <t>SR-126</t>
  </si>
  <si>
    <t>SR-315</t>
  </si>
  <si>
    <t>CR-457</t>
  </si>
  <si>
    <t>SR-562</t>
  </si>
  <si>
    <t>MR-3016</t>
  </si>
  <si>
    <t>SR-8</t>
  </si>
  <si>
    <t>MR-14567</t>
  </si>
  <si>
    <t>MR-1932</t>
  </si>
  <si>
    <t>SR-129</t>
  </si>
  <si>
    <t>SR-264</t>
  </si>
  <si>
    <t>MR-640</t>
  </si>
  <si>
    <t>MR-8511</t>
  </si>
  <si>
    <t>CR-163</t>
  </si>
  <si>
    <t>MR-1127</t>
  </si>
  <si>
    <t>MR-8554</t>
  </si>
  <si>
    <t>MR-8536</t>
  </si>
  <si>
    <t>CR-135</t>
  </si>
  <si>
    <t>MR-4231</t>
  </si>
  <si>
    <t>MR-8529</t>
  </si>
  <si>
    <t>CR-83</t>
  </si>
  <si>
    <t>SR-79</t>
  </si>
  <si>
    <t>MR-14580</t>
  </si>
  <si>
    <t>SR-317</t>
  </si>
  <si>
    <t>CR-33</t>
  </si>
  <si>
    <t>CR-146</t>
  </si>
  <si>
    <t>MR-14553</t>
  </si>
  <si>
    <t>MR-14552</t>
  </si>
  <si>
    <t>SR-159</t>
  </si>
  <si>
    <t>CR-17</t>
  </si>
  <si>
    <t>MR-4200</t>
  </si>
  <si>
    <t>CR-121</t>
  </si>
  <si>
    <t>MR-4337</t>
  </si>
  <si>
    <t>MR-4205</t>
  </si>
  <si>
    <t>SR-51</t>
  </si>
  <si>
    <t>MR-4286</t>
  </si>
  <si>
    <t>MR-4280</t>
  </si>
  <si>
    <t>MR-14554</t>
  </si>
  <si>
    <t>MR-4268</t>
  </si>
  <si>
    <t>CR-142</t>
  </si>
  <si>
    <t>SR-48</t>
  </si>
  <si>
    <t>MR-1049</t>
  </si>
  <si>
    <t>SR-184</t>
  </si>
  <si>
    <t>MR-8562</t>
  </si>
  <si>
    <t>CR-75</t>
  </si>
  <si>
    <t>CR-5</t>
  </si>
  <si>
    <t>MR-8513</t>
  </si>
  <si>
    <t>CR-122</t>
  </si>
  <si>
    <t>MR-14701</t>
  </si>
  <si>
    <t>MR-705</t>
  </si>
  <si>
    <t>SR-306</t>
  </si>
  <si>
    <t>MR-14601</t>
  </si>
  <si>
    <t>MR-2466</t>
  </si>
  <si>
    <t>SR-202</t>
  </si>
  <si>
    <t>MR-4207</t>
  </si>
  <si>
    <t>CR-190</t>
  </si>
  <si>
    <t>CR-66</t>
  </si>
  <si>
    <t>SR-201</t>
  </si>
  <si>
    <t>CR-3</t>
  </si>
  <si>
    <t>CR-159</t>
  </si>
  <si>
    <t>MR-14583</t>
  </si>
  <si>
    <t>SR-91</t>
  </si>
  <si>
    <t>CR-333</t>
  </si>
  <si>
    <t>MR-4027</t>
  </si>
  <si>
    <t>MR-8617</t>
  </si>
  <si>
    <t>MR-14632</t>
  </si>
  <si>
    <t>MR-176</t>
  </si>
  <si>
    <t>MR-14653</t>
  </si>
  <si>
    <t>MR-6655</t>
  </si>
  <si>
    <t>MR-14630</t>
  </si>
  <si>
    <t>MR-3004</t>
  </si>
  <si>
    <t>MR-14727</t>
  </si>
  <si>
    <t>MR-1785</t>
  </si>
  <si>
    <t>MR-4254</t>
  </si>
  <si>
    <t>CR-329</t>
  </si>
  <si>
    <t>SR-17</t>
  </si>
  <si>
    <t>MR-4237</t>
  </si>
  <si>
    <t>MR-8557</t>
  </si>
  <si>
    <t>CR-124</t>
  </si>
  <si>
    <t>SR-10</t>
  </si>
  <si>
    <t>MR-2889</t>
  </si>
  <si>
    <t>SR-256</t>
  </si>
  <si>
    <t>MR-4248</t>
  </si>
  <si>
    <t>MR-14555</t>
  </si>
  <si>
    <t>MR-4233</t>
  </si>
  <si>
    <t>SR-246</t>
  </si>
  <si>
    <t>CR-240</t>
  </si>
  <si>
    <t>MR-14735</t>
  </si>
  <si>
    <t>MR-2425</t>
  </si>
  <si>
    <t>MR-8509</t>
  </si>
  <si>
    <t>MR-2522</t>
  </si>
  <si>
    <t>CR-93</t>
  </si>
  <si>
    <t>SR-611</t>
  </si>
  <si>
    <t>SR-177</t>
  </si>
  <si>
    <t>MR-2529</t>
  </si>
  <si>
    <t>CR-627</t>
  </si>
  <si>
    <t>MR-1774</t>
  </si>
  <si>
    <t>MR-26</t>
  </si>
  <si>
    <t>MR-1081</t>
  </si>
  <si>
    <t>MR-4013</t>
  </si>
  <si>
    <t>CR-516</t>
  </si>
  <si>
    <t>MR-14551</t>
  </si>
  <si>
    <t>MR-10556</t>
  </si>
  <si>
    <t>MR-6639</t>
  </si>
  <si>
    <t>MR-8556</t>
  </si>
  <si>
    <t>MR-4374</t>
  </si>
  <si>
    <t>SR-175</t>
  </si>
  <si>
    <t>CR-151</t>
  </si>
  <si>
    <t>MR-5413</t>
  </si>
  <si>
    <t>MR-802</t>
  </si>
  <si>
    <t>MR-8555</t>
  </si>
  <si>
    <t>CR-239</t>
  </si>
  <si>
    <t>MR-14689</t>
  </si>
  <si>
    <t>CR-26</t>
  </si>
  <si>
    <t>MR-4972</t>
  </si>
  <si>
    <t>MR-286</t>
  </si>
  <si>
    <t>CR-371</t>
  </si>
  <si>
    <t>CR-74</t>
  </si>
  <si>
    <t>SR-57</t>
  </si>
  <si>
    <t>MR-8531</t>
  </si>
  <si>
    <t>CR-222</t>
  </si>
  <si>
    <t>MR-3007</t>
  </si>
  <si>
    <t>RA-57191</t>
  </si>
  <si>
    <t>MR-2093</t>
  </si>
  <si>
    <t>CR-53</t>
  </si>
  <si>
    <t>MR-4019</t>
  </si>
  <si>
    <t>SR-725</t>
  </si>
  <si>
    <t>CR-281</t>
  </si>
  <si>
    <t>SR-47</t>
  </si>
  <si>
    <t>SR-162</t>
  </si>
  <si>
    <t>MR-3281</t>
  </si>
  <si>
    <t>MR-4350</t>
  </si>
  <si>
    <t>MR-4246</t>
  </si>
  <si>
    <t xml:space="preserve">I-670 </t>
  </si>
  <si>
    <t>SFRAIR00670**N</t>
  </si>
  <si>
    <t xml:space="preserve">I-270 </t>
  </si>
  <si>
    <t>SFRAIR00270**C</t>
  </si>
  <si>
    <t xml:space="preserve">I-90,IR-00090 </t>
  </si>
  <si>
    <t>SCUYIR00090**C</t>
  </si>
  <si>
    <t xml:space="preserve">I-75 NB EXPY </t>
  </si>
  <si>
    <t>SHAMIR00075**C</t>
  </si>
  <si>
    <t xml:space="preserve">I-480 </t>
  </si>
  <si>
    <t>SCUYIR00480**N</t>
  </si>
  <si>
    <t>SFRAIR00070**N</t>
  </si>
  <si>
    <t xml:space="preserve">I-75 SB EXPY </t>
  </si>
  <si>
    <t>SHAMIR00075**N</t>
  </si>
  <si>
    <t xml:space="preserve">I-90 </t>
  </si>
  <si>
    <t xml:space="preserve">INTERSTATE 75 </t>
  </si>
  <si>
    <t>SMOTIR00075**N</t>
  </si>
  <si>
    <t>SCUYIR00071**C</t>
  </si>
  <si>
    <t>SFRAIR00270**N</t>
  </si>
  <si>
    <t>SFRAIR00070**C</t>
  </si>
  <si>
    <t xml:space="preserve">I-71 NB EXPY </t>
  </si>
  <si>
    <t>SHAMIR00071**C</t>
  </si>
  <si>
    <t>SFRAIR00670**C</t>
  </si>
  <si>
    <t>SCUYIR00480**C</t>
  </si>
  <si>
    <t>SCUYIR00090**N</t>
  </si>
  <si>
    <t xml:space="preserve">I-75 NB EXWY TO FT WSHNGTN EB RAMP,I-71 NB EXPY </t>
  </si>
  <si>
    <t xml:space="preserve">IR-00090 </t>
  </si>
  <si>
    <t xml:space="preserve">I-275 WB EXPY </t>
  </si>
  <si>
    <t>SHAMIR00275**N</t>
  </si>
  <si>
    <t>SMOTIR00075**C</t>
  </si>
  <si>
    <t xml:space="preserve">VIETNAM VETERANS MEM HWY </t>
  </si>
  <si>
    <t>SSUMIR00077**C</t>
  </si>
  <si>
    <t xml:space="preserve">I-71 SB EXPY </t>
  </si>
  <si>
    <t>SHAMIR00071**N</t>
  </si>
  <si>
    <t xml:space="preserve">I 75 </t>
  </si>
  <si>
    <t>SBUTIR00075**N</t>
  </si>
  <si>
    <t xml:space="preserve">I-75 NB EXWY TO FT WSHNGTN EB RAMP </t>
  </si>
  <si>
    <t>SCUYIR00271**C</t>
  </si>
  <si>
    <t>SCUYIR00271**N</t>
  </si>
  <si>
    <t>SSUMIR00076**C</t>
  </si>
  <si>
    <t xml:space="preserve">I 75 N </t>
  </si>
  <si>
    <t>SLUCIR00075**C</t>
  </si>
  <si>
    <t xml:space="preserve">IR-00090,I-90 </t>
  </si>
  <si>
    <t xml:space="preserve">I-471 NB EXWY TO I-71 NB EXWY RAMP,I-471 NB EXPY </t>
  </si>
  <si>
    <t>SHAMIR00471**C</t>
  </si>
  <si>
    <t xml:space="preserve">I-77 </t>
  </si>
  <si>
    <t>SCUYIR00077**C</t>
  </si>
  <si>
    <t>SBUTIR00075**C</t>
  </si>
  <si>
    <t xml:space="preserve">I 475 E </t>
  </si>
  <si>
    <t>SLUCIR00475**C</t>
  </si>
  <si>
    <t xml:space="preserve">I-74 EB EXPY </t>
  </si>
  <si>
    <t>SHAMIR00074**C</t>
  </si>
  <si>
    <t>SCUYIR00071**N</t>
  </si>
  <si>
    <t xml:space="preserve">I-76,VIETNAM VETERANS MEM HWY </t>
  </si>
  <si>
    <t>SSUMIR00076**N</t>
  </si>
  <si>
    <t xml:space="preserve">I 475 N </t>
  </si>
  <si>
    <t xml:space="preserve">I 75 S </t>
  </si>
  <si>
    <t>SLUCIR00075**N</t>
  </si>
  <si>
    <t>SWARIR00075**C</t>
  </si>
  <si>
    <t>SWARIR00075**N</t>
  </si>
  <si>
    <t>SSUMIR00077**N</t>
  </si>
  <si>
    <t>SSTAIR00077**N</t>
  </si>
  <si>
    <t xml:space="preserve">I-277 </t>
  </si>
  <si>
    <t>SSUMIR00277**C</t>
  </si>
  <si>
    <t xml:space="preserve">E OUTERBELT FWY </t>
  </si>
  <si>
    <t>SLAKIR00271**C</t>
  </si>
  <si>
    <t xml:space="preserve">I-74 WB EXPY </t>
  </si>
  <si>
    <t>SHAMIR00074**N</t>
  </si>
  <si>
    <t xml:space="preserve">I680 </t>
  </si>
  <si>
    <t>SMAHIR00680**C</t>
  </si>
  <si>
    <t xml:space="preserve">I 475 S </t>
  </si>
  <si>
    <t>SLUCIR00475**N</t>
  </si>
  <si>
    <t xml:space="preserve">IR-00480 </t>
  </si>
  <si>
    <t>SCUYIR00480*NC</t>
  </si>
  <si>
    <t>IR-670</t>
  </si>
  <si>
    <t>IR-270</t>
  </si>
  <si>
    <t>IR-480</t>
  </si>
  <si>
    <t>IR-471</t>
  </si>
  <si>
    <t>IR-475</t>
  </si>
  <si>
    <t>IR-74</t>
  </si>
  <si>
    <t>IR-277</t>
  </si>
  <si>
    <t>IR-680</t>
  </si>
  <si>
    <t xml:space="preserve">SMAHUS00224**C </t>
  </si>
  <si>
    <t xml:space="preserve">NORTH BEND RD </t>
  </si>
  <si>
    <t xml:space="preserve">NORTH BEND RD,W NORTH BEND OPAS </t>
  </si>
  <si>
    <t xml:space="preserve">AKRON-MEDINA RD </t>
  </si>
  <si>
    <t xml:space="preserve">CHEVIOT RD </t>
  </si>
  <si>
    <t xml:space="preserve">CHAMCR00073**C </t>
  </si>
  <si>
    <t xml:space="preserve">W NORTH BEND OPAS </t>
  </si>
  <si>
    <t xml:space="preserve">OHIO PIKE </t>
  </si>
  <si>
    <t xml:space="preserve">SCLESR00125**C </t>
  </si>
  <si>
    <t xml:space="preserve">STATE RT 129 TO I 75 N,STATE RT 129 </t>
  </si>
  <si>
    <t xml:space="preserve">SMAHSR00007**C </t>
  </si>
  <si>
    <t>US 27</t>
  </si>
  <si>
    <t xml:space="preserve">SHAMUS00027**N </t>
  </si>
  <si>
    <t xml:space="preserve">W PERKINS AVE </t>
  </si>
  <si>
    <t xml:space="preserve">CERICR00005**C </t>
  </si>
  <si>
    <t xml:space="preserve">LINCOLN WAY,TUSCARAWAS ST </t>
  </si>
  <si>
    <t xml:space="preserve">SSTASR00172**C </t>
  </si>
  <si>
    <t xml:space="preserve">E MARKET ST,EAST MARKET ST </t>
  </si>
  <si>
    <t xml:space="preserve">E DUBLIN-GRANVILLE RD </t>
  </si>
  <si>
    <t xml:space="preserve">RONALD REAGAN CROSS CO WB HWY </t>
  </si>
  <si>
    <t xml:space="preserve">SHAMSR00126**N </t>
  </si>
  <si>
    <t xml:space="preserve">N 21 ST </t>
  </si>
  <si>
    <t xml:space="preserve">CLICCR00125**C </t>
  </si>
  <si>
    <t xml:space="preserve">RIDGE AVE,RIDGE RD </t>
  </si>
  <si>
    <t xml:space="preserve">CHAMCR00275**C </t>
  </si>
  <si>
    <t xml:space="preserve">NEEDMORE RD </t>
  </si>
  <si>
    <t xml:space="preserve">CMOTCR00074**N </t>
  </si>
  <si>
    <t xml:space="preserve">SROSUS00035**C </t>
  </si>
  <si>
    <t xml:space="preserve">N HIGH ST </t>
  </si>
  <si>
    <t xml:space="preserve">SDELUS00023**C </t>
  </si>
  <si>
    <t xml:space="preserve">SROSUS00023**C </t>
  </si>
  <si>
    <t xml:space="preserve">BRIDGETOWN RD,GLENWAY AVE </t>
  </si>
  <si>
    <t xml:space="preserve">DALY RD </t>
  </si>
  <si>
    <t xml:space="preserve">CHAMCR00220**C </t>
  </si>
  <si>
    <t xml:space="preserve">SBUTSR00129**N </t>
  </si>
  <si>
    <t xml:space="preserve">FULTON DR </t>
  </si>
  <si>
    <t xml:space="preserve">SSTASR00687**C </t>
  </si>
  <si>
    <t xml:space="preserve">PRINCETON PIKE </t>
  </si>
  <si>
    <t xml:space="preserve">SHAMSR00747**C </t>
  </si>
  <si>
    <t>US 23</t>
  </si>
  <si>
    <t xml:space="preserve">SFRAUS00023**N </t>
  </si>
  <si>
    <t xml:space="preserve">COLERAIN AV TO RRCC EB HWY RAMP </t>
  </si>
  <si>
    <t xml:space="preserve">LINCOLN WAY </t>
  </si>
  <si>
    <t xml:space="preserve">BELDEN VILLAGE ST </t>
  </si>
  <si>
    <t xml:space="preserve">CSTACR00099**C </t>
  </si>
  <si>
    <t xml:space="preserve">RIVERSIDE DR </t>
  </si>
  <si>
    <t xml:space="preserve">STATE RT 129 </t>
  </si>
  <si>
    <t>SR 725</t>
  </si>
  <si>
    <t xml:space="preserve">SMOTSR00725**N </t>
  </si>
  <si>
    <t xml:space="preserve">MAHONING AVE </t>
  </si>
  <si>
    <t xml:space="preserve">CMAHCR00018**C </t>
  </si>
  <si>
    <t xml:space="preserve">HILLS AND DALES RD </t>
  </si>
  <si>
    <t xml:space="preserve">CSTACR00098**C </t>
  </si>
  <si>
    <t xml:space="preserve">SLUCUS00024**N </t>
  </si>
  <si>
    <t xml:space="preserve">MIAMISBURG CENTERVILLE RD </t>
  </si>
  <si>
    <t xml:space="preserve">SCUYUS00006**N </t>
  </si>
  <si>
    <t xml:space="preserve">INNIS RD </t>
  </si>
  <si>
    <t xml:space="preserve">CFRACR00171**C </t>
  </si>
  <si>
    <t xml:space="preserve">SLAWUS00052**N </t>
  </si>
  <si>
    <t xml:space="preserve">ALLENTOWN RD </t>
  </si>
  <si>
    <t xml:space="preserve">SALLSR00081**C </t>
  </si>
  <si>
    <t xml:space="preserve">FAR HILLS AVE </t>
  </si>
  <si>
    <t xml:space="preserve">ELIDA RD </t>
  </si>
  <si>
    <t xml:space="preserve">SALLSR00309**C </t>
  </si>
  <si>
    <t xml:space="preserve">WOLFPEN PLEASANT HILL RD </t>
  </si>
  <si>
    <t xml:space="preserve">CCLECR00132**C </t>
  </si>
  <si>
    <t xml:space="preserve">SR 2 </t>
  </si>
  <si>
    <t xml:space="preserve">SLORSR00002**N </t>
  </si>
  <si>
    <t xml:space="preserve">SR 11 </t>
  </si>
  <si>
    <t xml:space="preserve">SMAHSR00011**C </t>
  </si>
  <si>
    <t xml:space="preserve">SFRAUS00040**N </t>
  </si>
  <si>
    <t xml:space="preserve">STATE RTE 170 </t>
  </si>
  <si>
    <t xml:space="preserve">SCOLSR00170**C </t>
  </si>
  <si>
    <t xml:space="preserve">DRESSLER RD </t>
  </si>
  <si>
    <t xml:space="preserve">CSTACR00224**C </t>
  </si>
  <si>
    <t xml:space="preserve">MANCHESTER RD </t>
  </si>
  <si>
    <t xml:space="preserve">SSUMSR00093**C </t>
  </si>
  <si>
    <t xml:space="preserve">BELMONT AVE </t>
  </si>
  <si>
    <t xml:space="preserve">STRUSR00193**C </t>
  </si>
  <si>
    <t xml:space="preserve">ELM RD </t>
  </si>
  <si>
    <t xml:space="preserve">CTRUCR00328**C </t>
  </si>
  <si>
    <t xml:space="preserve">PORTAGE ST </t>
  </si>
  <si>
    <t xml:space="preserve">CSTACR00228**C </t>
  </si>
  <si>
    <t xml:space="preserve">N DIXIE DR </t>
  </si>
  <si>
    <t xml:space="preserve">CMOTCR00099**C </t>
  </si>
  <si>
    <t xml:space="preserve">TUSCARAWAS ST </t>
  </si>
  <si>
    <t xml:space="preserve">COLUMBUS PIKE </t>
  </si>
  <si>
    <t xml:space="preserve">SDELUS00023**N </t>
  </si>
  <si>
    <t xml:space="preserve">WESTERVILLE RD </t>
  </si>
  <si>
    <t xml:space="preserve">SCLESR00032**C </t>
  </si>
  <si>
    <t xml:space="preserve">TYLERSVILLE RD </t>
  </si>
  <si>
    <t xml:space="preserve">CBUTCR00020**C </t>
  </si>
  <si>
    <t xml:space="preserve">HAMILTON MIDDLETOWN RD </t>
  </si>
  <si>
    <t xml:space="preserve">EVERHARD RD,HILLS AND DALES RD </t>
  </si>
  <si>
    <t xml:space="preserve">SLORSR00002**C </t>
  </si>
  <si>
    <t xml:space="preserve">OHIO RIVER RD </t>
  </si>
  <si>
    <t xml:space="preserve">CSCICR00503**C </t>
  </si>
  <si>
    <t>SR 28</t>
  </si>
  <si>
    <t xml:space="preserve">SCLESR00028**N </t>
  </si>
  <si>
    <t xml:space="preserve">SCLESR00028**C </t>
  </si>
  <si>
    <t xml:space="preserve">HARRISBURG PIKE </t>
  </si>
  <si>
    <t xml:space="preserve">SFRAUS00062**N </t>
  </si>
  <si>
    <t xml:space="preserve">SR-82 </t>
  </si>
  <si>
    <t xml:space="preserve">STRUSR00082**C </t>
  </si>
  <si>
    <t xml:space="preserve">STRUSR00082**N </t>
  </si>
  <si>
    <t xml:space="preserve">SGREUS00035**N </t>
  </si>
  <si>
    <t xml:space="preserve">SCLASR00004**C </t>
  </si>
  <si>
    <t xml:space="preserve">SLUCUS00020**N </t>
  </si>
  <si>
    <t xml:space="preserve">WHIPPLE AVE </t>
  </si>
  <si>
    <t xml:space="preserve">CSTACR00219**C </t>
  </si>
  <si>
    <t xml:space="preserve">SLUCUS00020*AC </t>
  </si>
  <si>
    <t xml:space="preserve">NILES CORTLAND RD </t>
  </si>
  <si>
    <t xml:space="preserve">STRUSR00046**C </t>
  </si>
  <si>
    <t xml:space="preserve">SPICUS00023**N </t>
  </si>
  <si>
    <t xml:space="preserve">SWOOSR00025**C </t>
  </si>
  <si>
    <t xml:space="preserve">NORTH RIDGE RD </t>
  </si>
  <si>
    <t xml:space="preserve">CLORCR00001**C </t>
  </si>
  <si>
    <t xml:space="preserve">PRINCETON GLENDALE RD </t>
  </si>
  <si>
    <t xml:space="preserve">SBUTSR00747**C </t>
  </si>
  <si>
    <t xml:space="preserve">SMUSUS00022**C </t>
  </si>
  <si>
    <t xml:space="preserve">MOUNT VERNON AVE </t>
  </si>
  <si>
    <t xml:space="preserve">SMARSR00095**C </t>
  </si>
  <si>
    <t xml:space="preserve">BATAVIA RD </t>
  </si>
  <si>
    <t xml:space="preserve">SHAMSR00032**C </t>
  </si>
  <si>
    <t xml:space="preserve">S VERITY PKWY </t>
  </si>
  <si>
    <t xml:space="preserve">SBUTSR00004**N </t>
  </si>
  <si>
    <t xml:space="preserve">SGALUS00035**N </t>
  </si>
  <si>
    <t xml:space="preserve">E MIDLOTHIAN BLVD </t>
  </si>
  <si>
    <t xml:space="preserve">SMAHSR00170**C </t>
  </si>
  <si>
    <t xml:space="preserve">SR-8 </t>
  </si>
  <si>
    <t xml:space="preserve">SHAMSR00032**N </t>
  </si>
  <si>
    <t xml:space="preserve">MAIN ST,SR-28 </t>
  </si>
  <si>
    <t xml:space="preserve">SMAHSR00011**N </t>
  </si>
  <si>
    <t xml:space="preserve">SGUESR00209**C </t>
  </si>
  <si>
    <t xml:space="preserve">SFRAUS00062**C </t>
  </si>
  <si>
    <t xml:space="preserve">COLUMBUS AVE </t>
  </si>
  <si>
    <t xml:space="preserve">CERICR00120**C </t>
  </si>
  <si>
    <t xml:space="preserve">S CANFIELD NILES RD </t>
  </si>
  <si>
    <t xml:space="preserve">SMAHSR00046**C </t>
  </si>
  <si>
    <t xml:space="preserve">SERISR00002**C </t>
  </si>
  <si>
    <t xml:space="preserve">S EASTOWN RD,N EASTOWN RD </t>
  </si>
  <si>
    <t xml:space="preserve">CALLCR00151**C </t>
  </si>
  <si>
    <t xml:space="preserve">US-250,MILAN RD </t>
  </si>
  <si>
    <t xml:space="preserve">SERIUS00250**C </t>
  </si>
  <si>
    <t xml:space="preserve">CHILLICOTHE RD </t>
  </si>
  <si>
    <t xml:space="preserve">SGEASR00306**C </t>
  </si>
  <si>
    <t xml:space="preserve">SCLASR00072**N </t>
  </si>
  <si>
    <t xml:space="preserve">WILMINGTON PIKE </t>
  </si>
  <si>
    <t xml:space="preserve">CGRECR00095**C </t>
  </si>
  <si>
    <t xml:space="preserve">SR-59 </t>
  </si>
  <si>
    <t xml:space="preserve">SPORSR00059**C </t>
  </si>
  <si>
    <t xml:space="preserve">SGRESR00004**N </t>
  </si>
  <si>
    <t xml:space="preserve">OXFORD STATE RD </t>
  </si>
  <si>
    <t xml:space="preserve">SBUTSR00073**C </t>
  </si>
  <si>
    <t xml:space="preserve">SSUMSR00018**N </t>
  </si>
  <si>
    <t xml:space="preserve">CHATTERTON RD </t>
  </si>
  <si>
    <t xml:space="preserve">CFRACR00340**C </t>
  </si>
  <si>
    <t xml:space="preserve">SALEM AVE </t>
  </si>
  <si>
    <t xml:space="preserve">CMOTCR00249**C </t>
  </si>
  <si>
    <t xml:space="preserve">RACE RD </t>
  </si>
  <si>
    <t xml:space="preserve">CHAMCR00145**C </t>
  </si>
  <si>
    <t xml:space="preserve">W POWELL RD </t>
  </si>
  <si>
    <t xml:space="preserve">SDELSR00750**C </t>
  </si>
  <si>
    <t xml:space="preserve">N SPRINGBORO PIKE </t>
  </si>
  <si>
    <t xml:space="preserve">SMOTSR00741**C </t>
  </si>
  <si>
    <t xml:space="preserve">SR-28 </t>
  </si>
  <si>
    <t xml:space="preserve">BELLEFONTAINE AVE,HARDING HWY </t>
  </si>
  <si>
    <t xml:space="preserve">SALLSR00117**C </t>
  </si>
  <si>
    <t xml:space="preserve">SROSUS00023**N </t>
  </si>
  <si>
    <t xml:space="preserve">SHOUP MILL RD </t>
  </si>
  <si>
    <t xml:space="preserve">SHANSR00015**N </t>
  </si>
  <si>
    <t xml:space="preserve">STATE ROUTE 16 RAMP </t>
  </si>
  <si>
    <t xml:space="preserve">SLICSR00016**C </t>
  </si>
  <si>
    <t xml:space="preserve">SROSUS00035**N </t>
  </si>
  <si>
    <t xml:space="preserve">COLUMBUS CINCINNNATI RD </t>
  </si>
  <si>
    <t xml:space="preserve">SBUTUS00042**C </t>
  </si>
  <si>
    <t xml:space="preserve">CINCINNATI DAYTON RD </t>
  </si>
  <si>
    <t xml:space="preserve">CBUTCR00019**C </t>
  </si>
  <si>
    <t xml:space="preserve">WESTBOURNE DR </t>
  </si>
  <si>
    <t xml:space="preserve">CHAMCR00460**C </t>
  </si>
  <si>
    <t xml:space="preserve">SGEAUS00422**C </t>
  </si>
  <si>
    <t xml:space="preserve">GLEN ESTE-WITHAMS RD </t>
  </si>
  <si>
    <t xml:space="preserve">CCLECR00055**C </t>
  </si>
  <si>
    <t xml:space="preserve">HARRISON RD </t>
  </si>
  <si>
    <t xml:space="preserve">W GALBRAITH RD </t>
  </si>
  <si>
    <t xml:space="preserve">CHAMCR00101**C </t>
  </si>
  <si>
    <t xml:space="preserve">N MCCORD RD </t>
  </si>
  <si>
    <t xml:space="preserve">CLUCCR00073**C </t>
  </si>
  <si>
    <t xml:space="preserve">SPICUS00023**C </t>
  </si>
  <si>
    <t xml:space="preserve">SJEFUS00022**N </t>
  </si>
  <si>
    <t xml:space="preserve">SUMMIT RD </t>
  </si>
  <si>
    <t xml:space="preserve">CHAMCR00242**C </t>
  </si>
  <si>
    <t xml:space="preserve">E EMMITT AVE </t>
  </si>
  <si>
    <t xml:space="preserve">SPIKUS00023**C </t>
  </si>
  <si>
    <t xml:space="preserve">BLUE ROCK RD </t>
  </si>
  <si>
    <t xml:space="preserve">CHAMCR00071**C </t>
  </si>
  <si>
    <t xml:space="preserve">SFAIUS00033**C </t>
  </si>
  <si>
    <t xml:space="preserve">SPRINGBORO PIKE </t>
  </si>
  <si>
    <t xml:space="preserve">MILL RD </t>
  </si>
  <si>
    <t xml:space="preserve">CHAMCR00229**C </t>
  </si>
  <si>
    <t xml:space="preserve">MILAN RD </t>
  </si>
  <si>
    <t xml:space="preserve">TIPPECANOE RD </t>
  </si>
  <si>
    <t xml:space="preserve">CMAHCR00117**C </t>
  </si>
  <si>
    <t xml:space="preserve">CSTACR00214**C </t>
  </si>
  <si>
    <t>CR 239</t>
  </si>
  <si>
    <t xml:space="preserve">SOTTSR00002**N </t>
  </si>
  <si>
    <t xml:space="preserve">KENWOOD RD </t>
  </si>
  <si>
    <t xml:space="preserve">CHAMCR00269**C </t>
  </si>
  <si>
    <t xml:space="preserve">BRIDGETOWN RD </t>
  </si>
  <si>
    <t xml:space="preserve">CHAMCR00114**C </t>
  </si>
  <si>
    <t xml:space="preserve">MILFORD PKWY </t>
  </si>
  <si>
    <t xml:space="preserve">SCLESR00131**C </t>
  </si>
  <si>
    <t xml:space="preserve">EAST MARKET ST </t>
  </si>
  <si>
    <t>SR 120</t>
  </si>
  <si>
    <t xml:space="preserve">SLUCSR00120**C </t>
  </si>
  <si>
    <t xml:space="preserve">US 23 N </t>
  </si>
  <si>
    <t xml:space="preserve">SLUCUS00023**C </t>
  </si>
  <si>
    <t xml:space="preserve">SRICUS00030**C </t>
  </si>
  <si>
    <t xml:space="preserve">CSTACR00226**C </t>
  </si>
  <si>
    <t xml:space="preserve">FREE PIKE </t>
  </si>
  <si>
    <t xml:space="preserve">CMOTCR00032**C </t>
  </si>
  <si>
    <t>CR 3</t>
  </si>
  <si>
    <t xml:space="preserve">SJEFUS00022**C </t>
  </si>
  <si>
    <t xml:space="preserve">ANDERSON FERRY RD </t>
  </si>
  <si>
    <t xml:space="preserve">CHAMCR00195**C </t>
  </si>
  <si>
    <t xml:space="preserve">AURORA RD </t>
  </si>
  <si>
    <t xml:space="preserve">SSUMSR00082**C </t>
  </si>
  <si>
    <t xml:space="preserve">SLICUS00040**C </t>
  </si>
  <si>
    <t xml:space="preserve">SR-91 </t>
  </si>
  <si>
    <t xml:space="preserve">SSUMSR00091**C </t>
  </si>
  <si>
    <t xml:space="preserve">E WASHINGTON ST,MEDINA RD </t>
  </si>
  <si>
    <t xml:space="preserve">SMEDSR00018**C </t>
  </si>
  <si>
    <t>MR 14690</t>
  </si>
  <si>
    <t xml:space="preserve">MCUYMR14690**N </t>
  </si>
  <si>
    <t xml:space="preserve">LOVELAND MADEIRA RD </t>
  </si>
  <si>
    <t xml:space="preserve">CHAMCR00299**C </t>
  </si>
  <si>
    <t xml:space="preserve">SERISR00002**N </t>
  </si>
  <si>
    <t xml:space="preserve">SHIELDS RD </t>
  </si>
  <si>
    <t xml:space="preserve">CMAHCR00100**C </t>
  </si>
  <si>
    <t xml:space="preserve">S MILLER RD </t>
  </si>
  <si>
    <t xml:space="preserve">CSUMCR00623**C </t>
  </si>
  <si>
    <t xml:space="preserve">AMELIA-OLIVE BRANCH RD </t>
  </si>
  <si>
    <t xml:space="preserve">CCLECR00004**C </t>
  </si>
  <si>
    <t xml:space="preserve">I-275 EB EXWY TO US 52 RAMP </t>
  </si>
  <si>
    <t xml:space="preserve">SHAMUS00052**C </t>
  </si>
  <si>
    <t xml:space="preserve">ASHLAND RD </t>
  </si>
  <si>
    <t xml:space="preserve">E WATERLOO ST,US-224 </t>
  </si>
  <si>
    <t xml:space="preserve">SSUMUS00224**C </t>
  </si>
  <si>
    <t xml:space="preserve">CMOTCR00539**C </t>
  </si>
  <si>
    <t xml:space="preserve">LIBERTY,LIBERTY WAY </t>
  </si>
  <si>
    <t xml:space="preserve">TBUTTR03370**C </t>
  </si>
  <si>
    <t xml:space="preserve">US 52 TO I-275 WB EXWY RAMP </t>
  </si>
  <si>
    <t xml:space="preserve">SHAMUS00052**N </t>
  </si>
  <si>
    <t>SR 45</t>
  </si>
  <si>
    <t xml:space="preserve">STRUSR00045**N </t>
  </si>
  <si>
    <t xml:space="preserve">REEDS MILL-BLOOMINGDAL RD </t>
  </si>
  <si>
    <t xml:space="preserve">CJEFCR00022A*C </t>
  </si>
  <si>
    <t xml:space="preserve">SLAKSR00044**C </t>
  </si>
  <si>
    <t xml:space="preserve">FRANK AVE </t>
  </si>
  <si>
    <t xml:space="preserve">CSTACR00229**C </t>
  </si>
  <si>
    <t xml:space="preserve">SATHUS00033**C </t>
  </si>
  <si>
    <t xml:space="preserve">SATBUS00020**C </t>
  </si>
  <si>
    <t xml:space="preserve">FISHER RD </t>
  </si>
  <si>
    <t xml:space="preserve">CFRACR00022**C </t>
  </si>
  <si>
    <t xml:space="preserve">BUSINESS SR28 RD </t>
  </si>
  <si>
    <t xml:space="preserve">CCLECR00390**C </t>
  </si>
  <si>
    <t xml:space="preserve">SR-5 </t>
  </si>
  <si>
    <t xml:space="preserve">STRUSR00005**N </t>
  </si>
  <si>
    <t xml:space="preserve">E US 33 </t>
  </si>
  <si>
    <t xml:space="preserve">SLOGUS00033**C </t>
  </si>
  <si>
    <t xml:space="preserve">SOTTSR00002**C </t>
  </si>
  <si>
    <t xml:space="preserve">SATHUS00033**N </t>
  </si>
  <si>
    <t xml:space="preserve">COMPTON RD </t>
  </si>
  <si>
    <t xml:space="preserve">CHAMCR00217**C </t>
  </si>
  <si>
    <t xml:space="preserve">N FRONT ST </t>
  </si>
  <si>
    <t xml:space="preserve">CBUTCR00081**C </t>
  </si>
  <si>
    <t xml:space="preserve">AGLER RD </t>
  </si>
  <si>
    <t xml:space="preserve">CFRACR00016**C </t>
  </si>
  <si>
    <t xml:space="preserve">SHANUS00068**N </t>
  </si>
  <si>
    <t xml:space="preserve">US-52 </t>
  </si>
  <si>
    <t xml:space="preserve">SSCIUS00052**C </t>
  </si>
  <si>
    <t xml:space="preserve">E MAIN ST,SR-59 </t>
  </si>
  <si>
    <t xml:space="preserve">SCLAUS00068**N </t>
  </si>
  <si>
    <t xml:space="preserve">PIPPIN RD </t>
  </si>
  <si>
    <t xml:space="preserve">CHAMCR00090**C </t>
  </si>
  <si>
    <t xml:space="preserve">SSCISR00823**N </t>
  </si>
  <si>
    <t xml:space="preserve">US RT 22 </t>
  </si>
  <si>
    <t xml:space="preserve">SWARUS00022**C </t>
  </si>
  <si>
    <t xml:space="preserve">SR-43 </t>
  </si>
  <si>
    <t xml:space="preserve">SPORSR00043**C </t>
  </si>
  <si>
    <t xml:space="preserve">SCIOTO TRL </t>
  </si>
  <si>
    <t xml:space="preserve">SSCIUS00023**C </t>
  </si>
  <si>
    <t xml:space="preserve">STRUUS00422**C </t>
  </si>
  <si>
    <t xml:space="preserve">SROSUS00050**C </t>
  </si>
  <si>
    <t xml:space="preserve">MASON-MONTGOMERY RD </t>
  </si>
  <si>
    <t xml:space="preserve">CWARCR00021**C </t>
  </si>
  <si>
    <t xml:space="preserve">STRUSR00045**C </t>
  </si>
  <si>
    <t xml:space="preserve">E MAIN ST,CHARLESTON PIKE </t>
  </si>
  <si>
    <t xml:space="preserve">CROSCR00238**C </t>
  </si>
  <si>
    <t xml:space="preserve">SFAIUS00033**N </t>
  </si>
  <si>
    <t xml:space="preserve">SLORSR00254**C </t>
  </si>
  <si>
    <t>CR-73</t>
  </si>
  <si>
    <t>CR-125</t>
  </si>
  <si>
    <t>CR-275</t>
  </si>
  <si>
    <t>CR-220</t>
  </si>
  <si>
    <t>SR-687</t>
  </si>
  <si>
    <t>SR-747</t>
  </si>
  <si>
    <t>CR-99</t>
  </si>
  <si>
    <t>CR-18</t>
  </si>
  <si>
    <t>CR-98</t>
  </si>
  <si>
    <t>CR-171</t>
  </si>
  <si>
    <t>SR-81</t>
  </si>
  <si>
    <t>CR-132</t>
  </si>
  <si>
    <t>SR-170</t>
  </si>
  <si>
    <t>CR-224</t>
  </si>
  <si>
    <t>SR-193</t>
  </si>
  <si>
    <t>CR-328</t>
  </si>
  <si>
    <t>CR-228</t>
  </si>
  <si>
    <t>CR-20</t>
  </si>
  <si>
    <t>CR-503</t>
  </si>
  <si>
    <t>CR-219</t>
  </si>
  <si>
    <t>SR-25</t>
  </si>
  <si>
    <t>CR-1</t>
  </si>
  <si>
    <t>SR-209</t>
  </si>
  <si>
    <t>CR-120</t>
  </si>
  <si>
    <t>CR-95</t>
  </si>
  <si>
    <t>SR-59</t>
  </si>
  <si>
    <t>CR-340</t>
  </si>
  <si>
    <t>CR-249</t>
  </si>
  <si>
    <t>CR-145</t>
  </si>
  <si>
    <t>SR-750</t>
  </si>
  <si>
    <t>CR-460</t>
  </si>
  <si>
    <t>CR-101</t>
  </si>
  <si>
    <t>CR-242</t>
  </si>
  <si>
    <t>CR-71</t>
  </si>
  <si>
    <t>CR-229</t>
  </si>
  <si>
    <t>CR-117</t>
  </si>
  <si>
    <t>CR-214</t>
  </si>
  <si>
    <t>CR-269</t>
  </si>
  <si>
    <t>CR-114</t>
  </si>
  <si>
    <t>SR-120</t>
  </si>
  <si>
    <t>CR-226</t>
  </si>
  <si>
    <t>CR-32</t>
  </si>
  <si>
    <t>CR-195</t>
  </si>
  <si>
    <t>MR-14690</t>
  </si>
  <si>
    <t>CR-299</t>
  </si>
  <si>
    <t>CR-100</t>
  </si>
  <si>
    <t>CR-623</t>
  </si>
  <si>
    <t>CR-4</t>
  </si>
  <si>
    <t>CR-539</t>
  </si>
  <si>
    <t>TR-3370</t>
  </si>
  <si>
    <t>CR-22</t>
  </si>
  <si>
    <t>CR-390</t>
  </si>
  <si>
    <t>SR-5</t>
  </si>
  <si>
    <t>CR-217</t>
  </si>
  <si>
    <t>CR-81</t>
  </si>
  <si>
    <t>CR-90</t>
  </si>
  <si>
    <t>CR-21</t>
  </si>
  <si>
    <t>CR-238</t>
  </si>
  <si>
    <t>SR-254</t>
  </si>
  <si>
    <t>Lawrence</t>
  </si>
  <si>
    <t>Begin Log</t>
  </si>
  <si>
    <t>End Log</t>
  </si>
  <si>
    <t>Rural Non-Freeway</t>
  </si>
  <si>
    <t>Rural Freeway</t>
  </si>
  <si>
    <t>Urban Freeway</t>
  </si>
  <si>
    <t xml:space="preserve">Analysis Tool - AASHTOWare Safety powered by Numetric </t>
  </si>
  <si>
    <t>Below are links and references to how SPFs are generated within the tool:</t>
  </si>
  <si>
    <t>Safety Performance Functions (SPFs) were created for each subcategory type for 'all crashes' and 'fatal and all injury crashes' where crash and site thresholds were met. See SPFs tabs for 'all crashes' SPF's.</t>
  </si>
  <si>
    <t>Segment and Intersection site types were broken out into subcategories which are listed on the SPF tabs.</t>
  </si>
  <si>
    <t>Note: Log points on divided highways aren’t always perpendicular to each other which can create offsets/inaccuracies in AADT/Log point/Crash Locations.</t>
  </si>
  <si>
    <t>AADT was split between both directions of travel in locations where it's only stored in the cardinal direction.</t>
  </si>
  <si>
    <t>Animal, Work Zone and Other Non-Collision crashes were removed from the analysis.</t>
  </si>
  <si>
    <t>The latest five full years of crash data, 2019-2023, were used in the analysis.</t>
  </si>
  <si>
    <t>Predictive Analysis Segments - App Overview | Numetric Help Center</t>
  </si>
  <si>
    <t>Predictive Analysis Intersections - App Overview | Numetric Help Center</t>
  </si>
  <si>
    <t>Segments include all functional classes and where segment AADT is known.</t>
  </si>
  <si>
    <t>Segments were screened using the Sliding Window analysis method with 0.5 mi window lengths.</t>
  </si>
  <si>
    <t>Intersections only include those where intersecting routes are functional classes 3, 4, 5 &amp; 6 and where intersection AADT is known.</t>
  </si>
  <si>
    <t>Lists were generated for the following location types:</t>
  </si>
  <si>
    <t xml:space="preserve">     Rural Intersection</t>
  </si>
  <si>
    <t xml:space="preserve">     Rural Freeway</t>
  </si>
  <si>
    <t xml:space="preserve">     Rural Non-Freeway</t>
  </si>
  <si>
    <t xml:space="preserve">     Urban Intersection</t>
  </si>
  <si>
    <t xml:space="preserve">     Urban Non-Freeway</t>
  </si>
  <si>
    <t xml:space="preserve">     Urban Freeway</t>
  </si>
  <si>
    <t xml:space="preserve">     Suburban Intersection</t>
  </si>
  <si>
    <t xml:space="preserve">     Suburban Non-Freeway</t>
  </si>
  <si>
    <t>HSIP priority lists include up to the top 500 locations for each location type and are sorted by highest Expected Fatal and All Injury Crashes per year/per mile.</t>
  </si>
  <si>
    <t>High Priority SIP locations (red) are locations where the Fatal &amp; All Injury Potential for Safety Improvement (PSI) is greater than 5.</t>
  </si>
  <si>
    <t>Low-Cost Improvement SIP locations (blue) are locations where the Fatal &amp; All Injury PSI is between 3 and 5.</t>
  </si>
  <si>
    <t>Protection of Data from Discovery &amp; Admission into Evidence:</t>
  </si>
  <si>
    <t>Notwithstanding any other provision of law, reports, surveys, schedules, lists, or data compiled or collected for the purpose of identifying, evaluating, or planning the safety enhancement of potential accident sites, hazardous roadway conditions, or railway-highway crossings, pursuant to sections 130, 144, and 148 of this title or for the purpose of developing any highway safety construction improvement project which may be implemented utilizing Federal-aid highway funds shall not be subject to discovery or admitted into evidence in a Federal or State court proceeding or considered for other purposes in any action for damages arising from any occurrence at a location mentioned or addressed in such reports, surveys, schedules, lists, or data.</t>
  </si>
  <si>
    <t xml:space="preserve">23 U.S. Code § 407 - Discovery and admission as evidence of certain reports and surveys </t>
  </si>
  <si>
    <t>Urban Non-Freeway</t>
  </si>
  <si>
    <t>Suburban Non-Freeway</t>
  </si>
  <si>
    <t>published</t>
  </si>
  <si>
    <t>Freeway lists only include Functional Class 1 segments.</t>
  </si>
  <si>
    <t>updated</t>
  </si>
  <si>
    <t>Subtype column filled in for all Segment lists</t>
  </si>
  <si>
    <t>NonFreeway_Rural_Multilane_Undivided</t>
  </si>
  <si>
    <t>NonFreeway_Rural_Multilane_Divided</t>
  </si>
  <si>
    <t>NonFreeway_Rural_2lane</t>
  </si>
  <si>
    <t>NonFreeway_Suburban_Multilane_Undivided</t>
  </si>
  <si>
    <t>Freeway_Rural_6lane_InterchangeArea</t>
  </si>
  <si>
    <t>Freeway_Rural_4lane_InterchangeArea</t>
  </si>
  <si>
    <t>Freeway_Rural_6lane</t>
  </si>
  <si>
    <t>Freeway_Rural_4lane</t>
  </si>
  <si>
    <t>Freeway_Urban_6lane</t>
  </si>
  <si>
    <t>NonFreeway_Urban_Multilane_Divided</t>
  </si>
  <si>
    <t>NonFreeway_Urban_Multilane_Undivided</t>
  </si>
  <si>
    <t>NonFreeway_Urban_2lane</t>
  </si>
  <si>
    <t>NonFreeway_Suburban_Multilane_Divided</t>
  </si>
  <si>
    <t>Freeway_Urban_under4lane</t>
  </si>
  <si>
    <t>Freeway_Urban_8+lane</t>
  </si>
  <si>
    <t>Freeway_Urban_8+lane_InterchangeArea</t>
  </si>
  <si>
    <t>Freeway_Urban_6lane_InterchangeArea</t>
  </si>
  <si>
    <t>Freeway_Urban_4lane_InterchangeArea</t>
  </si>
  <si>
    <t>Freeway_Urban_4lane</t>
  </si>
  <si>
    <t>NonFreeway_Suburban_2lane</t>
  </si>
  <si>
    <t>Cleaned up NLFID's and logpoints on intersection lists. No changes to locations or rankings.</t>
  </si>
  <si>
    <t>SDELSR00605**C</t>
  </si>
  <si>
    <t>TDELTR01224**C</t>
  </si>
  <si>
    <t>SHURSR00018**C</t>
  </si>
  <si>
    <t>SLORSR00083**C</t>
  </si>
  <si>
    <t>SGEASR00088**C</t>
  </si>
  <si>
    <t>SRICSR00096**C</t>
  </si>
  <si>
    <t>CERICR00032**C</t>
  </si>
  <si>
    <t>SFRAUS00062**C</t>
  </si>
  <si>
    <t>SWAYSR00057**C</t>
  </si>
  <si>
    <t>TMEDTR00037**C</t>
  </si>
  <si>
    <t>CERICR00013**C</t>
  </si>
  <si>
    <t>SCLESR00132**C</t>
  </si>
  <si>
    <t>CERICR00010**C</t>
  </si>
  <si>
    <t>CMEDCR00022**C</t>
  </si>
  <si>
    <t>SDELSR00257**C</t>
  </si>
  <si>
    <t>SLORSR00113**C</t>
  </si>
  <si>
    <t>CHAMCR00011**C</t>
  </si>
  <si>
    <t>CSTACR00044**C</t>
  </si>
  <si>
    <t>CDELCR00005**C</t>
  </si>
  <si>
    <t>CBUTCR00153**C</t>
  </si>
  <si>
    <t>CKNOCR00003**C</t>
  </si>
  <si>
    <t>SUNISR00347**C</t>
  </si>
  <si>
    <t>CSTACR00314**C</t>
  </si>
  <si>
    <t>CASDCR00500**C</t>
  </si>
  <si>
    <t>SGEASR00306**C</t>
  </si>
  <si>
    <t>CUNICR00001**C</t>
  </si>
  <si>
    <t>CVANCR00070**C</t>
  </si>
  <si>
    <t>CFAICR00030**N</t>
  </si>
  <si>
    <t>SHENSR00034**C</t>
  </si>
  <si>
    <t>SMADSR00029**C</t>
  </si>
  <si>
    <t>SSANSR00105**C</t>
  </si>
  <si>
    <t>CGEACR00001**C</t>
  </si>
  <si>
    <t>CGRECR00020**C</t>
  </si>
  <si>
    <t>TMEDTR00054**C</t>
  </si>
  <si>
    <t>TWARTR00030**C</t>
  </si>
  <si>
    <t>CBUTCR00081**C</t>
  </si>
  <si>
    <t>CLORCR00057**C</t>
  </si>
  <si>
    <t>SASDSR00302**C</t>
  </si>
  <si>
    <t>CLORCR00061**C</t>
  </si>
  <si>
    <t>CLORCR00058**C</t>
  </si>
  <si>
    <t>CMRWCR00228**C</t>
  </si>
  <si>
    <t>SMRWSR00097**C</t>
  </si>
  <si>
    <t>CGEACR00004**C</t>
  </si>
  <si>
    <t>SCLESR00133**C</t>
  </si>
  <si>
    <t>SLICSR00657**C</t>
  </si>
  <si>
    <t>CRICCR00048**C</t>
  </si>
  <si>
    <t>SATBSR00534**C</t>
  </si>
  <si>
    <t>CDELCR00034**C</t>
  </si>
  <si>
    <t>TBUTTR00182**C</t>
  </si>
  <si>
    <t>SCLISR00072**C</t>
  </si>
  <si>
    <t>TPORTR00247**C</t>
  </si>
  <si>
    <t>SLICUS00040**C</t>
  </si>
  <si>
    <t>SRICSR00013**N</t>
  </si>
  <si>
    <t>SDARSR00721**C</t>
  </si>
  <si>
    <t>SGRESR00235**C</t>
  </si>
  <si>
    <t>SGEASR00528**C</t>
  </si>
  <si>
    <t>SMAHSR00534**C</t>
  </si>
  <si>
    <t>SDELSR00315**C</t>
  </si>
  <si>
    <t>CWAYCR00044**C</t>
  </si>
  <si>
    <t>CPICCR00007**C</t>
  </si>
  <si>
    <t>SDELSR00521**C</t>
  </si>
  <si>
    <t>SFRASR00665**C</t>
  </si>
  <si>
    <t>SDEFSR00002**C</t>
  </si>
  <si>
    <t>SCOLSR00558**C</t>
  </si>
  <si>
    <t>SPORSR00043**C</t>
  </si>
  <si>
    <t>SLOGUS00033**C</t>
  </si>
  <si>
    <t>SDARSR00049*AC</t>
  </si>
  <si>
    <t>CWARCR00037**C</t>
  </si>
  <si>
    <t>CLICCR00343**C</t>
  </si>
  <si>
    <t>CMRWCR00115**C</t>
  </si>
  <si>
    <t>SLORSR00057**C</t>
  </si>
  <si>
    <t>CMEDCR00023**C</t>
  </si>
  <si>
    <t>SCHPSR00235**C</t>
  </si>
  <si>
    <t>CSTACR00067A*C</t>
  </si>
  <si>
    <t>CWARCR00230**C</t>
  </si>
  <si>
    <t>SDELSR00037**C</t>
  </si>
  <si>
    <t>THURTR00105**C</t>
  </si>
  <si>
    <t>SDARUS00127**C</t>
  </si>
  <si>
    <t>CFAICR00017**C</t>
  </si>
  <si>
    <t>CLORCR00050**C</t>
  </si>
  <si>
    <t>CCLICR00004**C</t>
  </si>
  <si>
    <t>CMARCR00119**C</t>
  </si>
  <si>
    <t>CFAYCR00137**C</t>
  </si>
  <si>
    <t>SALLUS00030**C</t>
  </si>
  <si>
    <t>CMEDCR00024**C</t>
  </si>
  <si>
    <t>CBUTCR00180**C</t>
  </si>
  <si>
    <t>SMIASR00201**C</t>
  </si>
  <si>
    <t>CGEACR00023**C</t>
  </si>
  <si>
    <t>TLICTR00027**C</t>
  </si>
  <si>
    <t>TCOLTR00861**C</t>
  </si>
  <si>
    <t>CLORCR00015**C</t>
  </si>
  <si>
    <t>SWILUS00020**C</t>
  </si>
  <si>
    <t>CMADCR00007**C</t>
  </si>
  <si>
    <t>SASDSR00089**C</t>
  </si>
  <si>
    <t>TGRETR00010**C</t>
  </si>
  <si>
    <t>MMADMR00318**C</t>
  </si>
  <si>
    <t>CPORCR00125**C</t>
  </si>
  <si>
    <t>SOTTSR00163**C</t>
  </si>
  <si>
    <t>SBELSR00872**N</t>
  </si>
  <si>
    <t>SMAHSR00045**C</t>
  </si>
  <si>
    <t>CLORCR00030**C</t>
  </si>
  <si>
    <t>CWILCR00020**C</t>
  </si>
  <si>
    <t>CPERCR00006**C</t>
  </si>
  <si>
    <t>TMEDTR00053**C</t>
  </si>
  <si>
    <t>SSCISR00104**C</t>
  </si>
  <si>
    <t>CRICCR00215**C</t>
  </si>
  <si>
    <t>CWARCR00027**C</t>
  </si>
  <si>
    <t>SFULSR00108**C</t>
  </si>
  <si>
    <t>CUNICR00017**C</t>
  </si>
  <si>
    <t>SMIASR00571**C</t>
  </si>
  <si>
    <t>CMARCR00108**C</t>
  </si>
  <si>
    <t>CUNICR00104**C</t>
  </si>
  <si>
    <t>CLICCR00033**C</t>
  </si>
  <si>
    <t>SWILUS00006**C</t>
  </si>
  <si>
    <t>CMEDCR00044**C</t>
  </si>
  <si>
    <t>SJACSR00032**N</t>
  </si>
  <si>
    <t>TAUGTR00081**C</t>
  </si>
  <si>
    <t>TPORTR00197**C</t>
  </si>
  <si>
    <t>THOLTR00366**C</t>
  </si>
  <si>
    <t>CWILCR00029**C</t>
  </si>
  <si>
    <t>TMEDTR00044**C</t>
  </si>
  <si>
    <t>SHENSR00066**C</t>
  </si>
  <si>
    <t>SCHPSR00029**C</t>
  </si>
  <si>
    <t>TPICTR00039**C</t>
  </si>
  <si>
    <t>SGEASR00086**C</t>
  </si>
  <si>
    <t>SMEDSR00083**C</t>
  </si>
  <si>
    <t>CHIGCR00005**C</t>
  </si>
  <si>
    <t>SPICSR00674**C</t>
  </si>
  <si>
    <t>CLICCR00041**C</t>
  </si>
  <si>
    <t>SHARSR00081**C</t>
  </si>
  <si>
    <t>SFAIUS00022**N</t>
  </si>
  <si>
    <t>CMAHCR00136**C</t>
  </si>
  <si>
    <t>CCHPCR00092**C</t>
  </si>
  <si>
    <t>SHURUS00020**C</t>
  </si>
  <si>
    <t>CLOGCR00130**C</t>
  </si>
  <si>
    <t>SDEFSR00018**C</t>
  </si>
  <si>
    <t>STRUSR00534**C</t>
  </si>
  <si>
    <t>SCOLSR00007**C</t>
  </si>
  <si>
    <t>SPERSR00204**C</t>
  </si>
  <si>
    <t>CMIACR00177**C</t>
  </si>
  <si>
    <t>SWOOSR00064**C</t>
  </si>
  <si>
    <t>SMAHSR00165**C</t>
  </si>
  <si>
    <t>SAUGSR00219**C</t>
  </si>
  <si>
    <t>TFULTR0000K**C</t>
  </si>
  <si>
    <t>SMERSR00029**C</t>
  </si>
  <si>
    <t>SHURSR00113**C</t>
  </si>
  <si>
    <t>CHOLCR00201**C</t>
  </si>
  <si>
    <t>TLICTR00141**C</t>
  </si>
  <si>
    <t>CDELCR00010**C</t>
  </si>
  <si>
    <t>SWOOUS00006**C</t>
  </si>
  <si>
    <t>CMEDCR00017**C</t>
  </si>
  <si>
    <t>CHAMCR00036**C</t>
  </si>
  <si>
    <t>CPICCR00003**C</t>
  </si>
  <si>
    <t>SGREUS00042**C</t>
  </si>
  <si>
    <t>SWYAUS00023**N</t>
  </si>
  <si>
    <t>SHARSR00309**C</t>
  </si>
  <si>
    <t>CHOLCR00077**C</t>
  </si>
  <si>
    <t>STUSSR00021**C</t>
  </si>
  <si>
    <t>CBELCR00082**C</t>
  </si>
  <si>
    <t>SWOOSR00199**C</t>
  </si>
  <si>
    <t>SMARSR00203**C</t>
  </si>
  <si>
    <t>CGEACR00003**C</t>
  </si>
  <si>
    <t>CTRUCR00161**C</t>
  </si>
  <si>
    <t>CMAHCR00125**C</t>
  </si>
  <si>
    <t>SMERSR00219**C</t>
  </si>
  <si>
    <t>CLORCR00038**C</t>
  </si>
  <si>
    <t>SLORSR00511**C</t>
  </si>
  <si>
    <t>TLICTR00030**C</t>
  </si>
  <si>
    <t>CSENCR00038**C</t>
  </si>
  <si>
    <t>TDELTR00033**C</t>
  </si>
  <si>
    <t>CWILCR00027**C</t>
  </si>
  <si>
    <t>SASDUS00250**C</t>
  </si>
  <si>
    <t>SSENUS00224**C</t>
  </si>
  <si>
    <t>SWARSR00123**C</t>
  </si>
  <si>
    <t>STRUSR00082**C</t>
  </si>
  <si>
    <t>SDELSR00745**C</t>
  </si>
  <si>
    <t>CCARCR00071**C</t>
  </si>
  <si>
    <t>CKNOCR00008**C</t>
  </si>
  <si>
    <t>SLORSR00018**C</t>
  </si>
  <si>
    <t>SWAYSR00003**C</t>
  </si>
  <si>
    <t>SATBSR00193**C</t>
  </si>
  <si>
    <t>MDEFMR00330**C</t>
  </si>
  <si>
    <t>CMIACR00043**C</t>
  </si>
  <si>
    <t>CVINCR00025**C</t>
  </si>
  <si>
    <t>SBROSR00286**C</t>
  </si>
  <si>
    <t>SCHPSR00560**C</t>
  </si>
  <si>
    <t>CBROCR00047**C</t>
  </si>
  <si>
    <t>CUNICR00011**C</t>
  </si>
  <si>
    <t>SFAYSR00435**C</t>
  </si>
  <si>
    <t>CALLCR00088**C</t>
  </si>
  <si>
    <t>TMADTR00037**C</t>
  </si>
  <si>
    <t>CWOOCR00019**C</t>
  </si>
  <si>
    <t>TWASTR00289**C</t>
  </si>
  <si>
    <t>CMRWCR00023**C</t>
  </si>
  <si>
    <t>SWOOSR00582**C</t>
  </si>
  <si>
    <t>CFAICR00060**C</t>
  </si>
  <si>
    <t>TFULTR0000J**C</t>
  </si>
  <si>
    <t>CWARCR00020**C</t>
  </si>
  <si>
    <t>SCLISR00350**C</t>
  </si>
  <si>
    <t>TFULTR0000C**C</t>
  </si>
  <si>
    <t>SALLSR00696**C</t>
  </si>
  <si>
    <t>SGEASR00700**C</t>
  </si>
  <si>
    <t>SOTTSR00051**C</t>
  </si>
  <si>
    <t>CMAHCR00091**C</t>
  </si>
  <si>
    <t>SMADSR00665**C</t>
  </si>
  <si>
    <t>SHARSR00117**C</t>
  </si>
  <si>
    <t>SHOLSR00557**C</t>
  </si>
  <si>
    <t>SDARSR00118**C</t>
  </si>
  <si>
    <t>CALLCR00142**C</t>
  </si>
  <si>
    <t>SSTASR00225**C</t>
  </si>
  <si>
    <t>SFULSR00002**C</t>
  </si>
  <si>
    <t>CTRUCR00203**C</t>
  </si>
  <si>
    <t>TWAYTR00153**C</t>
  </si>
  <si>
    <t>SBUTSR00744**C</t>
  </si>
  <si>
    <t>SFAISR00204**C</t>
  </si>
  <si>
    <t>CWARCR00024**C</t>
  </si>
  <si>
    <t>MGEAMR00217**C</t>
  </si>
  <si>
    <t>SHOLSR00060**C</t>
  </si>
  <si>
    <t>SLUCSR00295**C</t>
  </si>
  <si>
    <t>CCARCR00068**C</t>
  </si>
  <si>
    <t>MHANMR00033**C</t>
  </si>
  <si>
    <t>CMIACR00016**C</t>
  </si>
  <si>
    <t>CATBCR00218**C</t>
  </si>
  <si>
    <t>MHOLMR00141**C</t>
  </si>
  <si>
    <t>TCHPTR00222**C</t>
  </si>
  <si>
    <t>THOLTR00356**C</t>
  </si>
  <si>
    <t>TCLATR00146**C</t>
  </si>
  <si>
    <t>CCLECR00038**C</t>
  </si>
  <si>
    <t>CAUGCR00203**C</t>
  </si>
  <si>
    <t>CCLECR00119**C</t>
  </si>
  <si>
    <t>SHURSR00162**C</t>
  </si>
  <si>
    <t>CSHECR00025A*C</t>
  </si>
  <si>
    <t>SLICSR00079**C</t>
  </si>
  <si>
    <t>CFULCR0000D**C</t>
  </si>
  <si>
    <t>SBUTSR00130**C</t>
  </si>
  <si>
    <t>CMEDCR00133**C</t>
  </si>
  <si>
    <t>SFULSR00120**C</t>
  </si>
  <si>
    <t>CLICCR00039**C</t>
  </si>
  <si>
    <t>CSHECR00002**C</t>
  </si>
  <si>
    <t>SCHPSR00056**C</t>
  </si>
  <si>
    <t>TTUSTR00360**C</t>
  </si>
  <si>
    <t>SASDUS00030**C</t>
  </si>
  <si>
    <t>CHOLCR00114**C</t>
  </si>
  <si>
    <t>SSANUS00006**C</t>
  </si>
  <si>
    <t>TWARTR00079**C</t>
  </si>
  <si>
    <t>SVINSR00032**N</t>
  </si>
  <si>
    <t>CWAYCR00054**C</t>
  </si>
  <si>
    <t>CLORCR00059**C</t>
  </si>
  <si>
    <t>CLICCR00026**C</t>
  </si>
  <si>
    <t>SUNISR00161**C</t>
  </si>
  <si>
    <t>CBROCR00024**C</t>
  </si>
  <si>
    <t>CCLECR00398**C</t>
  </si>
  <si>
    <t>SMARSR00309**N</t>
  </si>
  <si>
    <t>SLOGSR00235**N</t>
  </si>
  <si>
    <t>SFRAUS00033**C</t>
  </si>
  <si>
    <t>CBUTCR00020**C</t>
  </si>
  <si>
    <t>CMOTCR00099**C</t>
  </si>
  <si>
    <t>CHAMCR00068**C</t>
  </si>
  <si>
    <t>SALLSR00081**C</t>
  </si>
  <si>
    <t>CHAMCR00101**C</t>
  </si>
  <si>
    <t>CFRACR00171**C</t>
  </si>
  <si>
    <t>CWARCR00057**C</t>
  </si>
  <si>
    <t>CBUTCR02821**C</t>
  </si>
  <si>
    <t>CHAMCR00142**C</t>
  </si>
  <si>
    <t>TSTATR00211**C</t>
  </si>
  <si>
    <t>SWARSR00003**C</t>
  </si>
  <si>
    <t>TLUCTR00062**C</t>
  </si>
  <si>
    <t>SCLASR00072**C</t>
  </si>
  <si>
    <t>CLUCCR01572**C</t>
  </si>
  <si>
    <t>CBUTCR00115**C</t>
  </si>
  <si>
    <t>CHAMCR00159**C</t>
  </si>
  <si>
    <t>TBUTTR00021**C</t>
  </si>
  <si>
    <t>CFRACR00125**C</t>
  </si>
  <si>
    <t>MFRAMR07488**C</t>
  </si>
  <si>
    <t>SCLESR00028**C</t>
  </si>
  <si>
    <t>TBUTTR00134**C</t>
  </si>
  <si>
    <t>CLUCCR00073**C</t>
  </si>
  <si>
    <t>SMOTSR00725**C</t>
  </si>
  <si>
    <t>SALLSR00309**C</t>
  </si>
  <si>
    <t>TSTATR00219A*C</t>
  </si>
  <si>
    <t>CSTACR00225**C</t>
  </si>
  <si>
    <t>CERICR00005**C</t>
  </si>
  <si>
    <t>CFRACR00066**C</t>
  </si>
  <si>
    <t>CMOTCR00218**C</t>
  </si>
  <si>
    <t>SMOTSR00741**C</t>
  </si>
  <si>
    <t>CSTACR00224**C</t>
  </si>
  <si>
    <t>TMOTTR00147**C</t>
  </si>
  <si>
    <t>SDELSR00750**C</t>
  </si>
  <si>
    <t>CSTACR00229**C</t>
  </si>
  <si>
    <t>CSUMCR00200**C</t>
  </si>
  <si>
    <t>SMOTSR00048**C</t>
  </si>
  <si>
    <t>SHAMUS00027**C</t>
  </si>
  <si>
    <t>CMAHCR00032**C</t>
  </si>
  <si>
    <t>CFRACR00025**C</t>
  </si>
  <si>
    <t>CLUCCR00032**C</t>
  </si>
  <si>
    <t>CBUTCR00124**C</t>
  </si>
  <si>
    <t>CHAMCR00131**C</t>
  </si>
  <si>
    <t>CMAHCR00155**C</t>
  </si>
  <si>
    <t>CCLECR00132**C</t>
  </si>
  <si>
    <t>CHAMCR00266**C</t>
  </si>
  <si>
    <t>SMOTUS00035**C</t>
  </si>
  <si>
    <t>CSTACR00219**C</t>
  </si>
  <si>
    <t>CMOTCR00087**C</t>
  </si>
  <si>
    <t>TFRATR02130**C</t>
  </si>
  <si>
    <t>CSUMCR00135**C</t>
  </si>
  <si>
    <t>CMAHCR00151**C</t>
  </si>
  <si>
    <t>CHAMCR00304**C</t>
  </si>
  <si>
    <t>CSTACR00170**C</t>
  </si>
  <si>
    <t>CBUTCR00018**C</t>
  </si>
  <si>
    <t>CPORCR00324**C</t>
  </si>
  <si>
    <t>CHAMCR00085**C</t>
  </si>
  <si>
    <t>TERITR00007**C</t>
  </si>
  <si>
    <t>TBUTTR00130**C</t>
  </si>
  <si>
    <t>CMARCR00138**C</t>
  </si>
  <si>
    <t>SHAMSR00125**C</t>
  </si>
  <si>
    <t>TBUTTR03370**C</t>
  </si>
  <si>
    <t>TMAHTR02760**C</t>
  </si>
  <si>
    <t>CMAHCR00117**C</t>
  </si>
  <si>
    <t>TMOTTR01319**C</t>
  </si>
  <si>
    <t>CCLECR00055**C</t>
  </si>
  <si>
    <t>CHAMCR00071**C</t>
  </si>
  <si>
    <t>CSUMCR00054**C</t>
  </si>
  <si>
    <t>CFRACR00010**C</t>
  </si>
  <si>
    <t>CHAMCR00137**C</t>
  </si>
  <si>
    <t>CHAMCR00096**C</t>
  </si>
  <si>
    <t>CHAMCR00114**C</t>
  </si>
  <si>
    <t>SFRASR00003**C</t>
  </si>
  <si>
    <t>CSTACR00214**C</t>
  </si>
  <si>
    <t>TMAHTR02481**C</t>
  </si>
  <si>
    <t>SGREUS00035**C</t>
  </si>
  <si>
    <t>TBUTTR00179**C</t>
  </si>
  <si>
    <t>CHAMCR00307**C</t>
  </si>
  <si>
    <t>CWARCR00056**C</t>
  </si>
  <si>
    <t>CMAHCR00109**C</t>
  </si>
  <si>
    <t>TRICTR00267**C</t>
  </si>
  <si>
    <t>CBUTCR00118**C</t>
  </si>
  <si>
    <t>TBUTTR00125**C</t>
  </si>
  <si>
    <t>CMOTCR00159**C</t>
  </si>
  <si>
    <t>CWARCR00015**C</t>
  </si>
  <si>
    <t>TMOTTR01723**C</t>
  </si>
  <si>
    <t>CFRACR00376**C</t>
  </si>
  <si>
    <t>TMOTTR02660**C</t>
  </si>
  <si>
    <t>CMOTCR00175**C</t>
  </si>
  <si>
    <t>CSUMCR00002**C</t>
  </si>
  <si>
    <t>CSUMCR00066**C</t>
  </si>
  <si>
    <t>SWOOSR00795**C</t>
  </si>
  <si>
    <t>SSTASR00241**C</t>
  </si>
  <si>
    <t>SRICSR00039**C</t>
  </si>
  <si>
    <t>CHAMCR00457**C</t>
  </si>
  <si>
    <t>CMOTCR00069**C</t>
  </si>
  <si>
    <t>CMOTCR00249**C</t>
  </si>
  <si>
    <t>CHAMCR00280**C</t>
  </si>
  <si>
    <t>CGEACR00011**C</t>
  </si>
  <si>
    <t>PMOTTR81588**C</t>
  </si>
  <si>
    <t>CSTACR00098**C</t>
  </si>
  <si>
    <t>CBUTCR00022**C</t>
  </si>
  <si>
    <t>CGRECR00095**C</t>
  </si>
  <si>
    <t>STRUSR00193**C</t>
  </si>
  <si>
    <t>SLUCSR00051**C</t>
  </si>
  <si>
    <t>CMUSCR00146**C</t>
  </si>
  <si>
    <t>CHAMCR00090**C</t>
  </si>
  <si>
    <t>CWARCR00032**C</t>
  </si>
  <si>
    <t>SSTAUS00062**C</t>
  </si>
  <si>
    <t>CALLCR00125**C</t>
  </si>
  <si>
    <t>CLUCCR00079**C</t>
  </si>
  <si>
    <t>TMOTTR00133**C</t>
  </si>
  <si>
    <t>CMAHCR00133**C</t>
  </si>
  <si>
    <t>MFRAMR04362**C</t>
  </si>
  <si>
    <t>CALLCR00118**C</t>
  </si>
  <si>
    <t>CBUTCR00003**C</t>
  </si>
  <si>
    <t>TSTATR00227**C</t>
  </si>
  <si>
    <t>TBUTTR03287**C</t>
  </si>
  <si>
    <t>CMEDCR00070**C</t>
  </si>
  <si>
    <t>CHAMCR00004**C</t>
  </si>
  <si>
    <t>MALLMR00801**C</t>
  </si>
  <si>
    <t>CLAKCR00360**C</t>
  </si>
  <si>
    <t>CHAMCR00099**C</t>
  </si>
  <si>
    <t>SERIUS00250**C</t>
  </si>
  <si>
    <t>THAMTR00129B*C</t>
  </si>
  <si>
    <t>CCLECR00087**C</t>
  </si>
  <si>
    <t>TWARTR00055**C</t>
  </si>
  <si>
    <t>SMARSR00095**C</t>
  </si>
  <si>
    <t>SBUTCN02004*CC</t>
  </si>
  <si>
    <t>CWARCR00104**C</t>
  </si>
  <si>
    <t>CSTACR00223**C</t>
  </si>
  <si>
    <t>CLUCCR00069**C</t>
  </si>
  <si>
    <t>CSCICR00002**C</t>
  </si>
  <si>
    <t>CMAHCR00143**C</t>
  </si>
  <si>
    <t>CHAMCR00196**C</t>
  </si>
  <si>
    <t>TROSTR00116**C</t>
  </si>
  <si>
    <t>TMOTTR01118**C</t>
  </si>
  <si>
    <t>CSUMCR00005**C</t>
  </si>
  <si>
    <t>CFRACR00003**C</t>
  </si>
  <si>
    <t>CGRECR00097**C</t>
  </si>
  <si>
    <t>TMAHTR01799**C</t>
  </si>
  <si>
    <t>STRUSR00046**C</t>
  </si>
  <si>
    <t>CFRACR00392**C</t>
  </si>
  <si>
    <t>TLICTR01029**C</t>
  </si>
  <si>
    <t>CMIACR00025A*C</t>
  </si>
  <si>
    <t>CDELCR00106**C</t>
  </si>
  <si>
    <t>CFRACR00075**C</t>
  </si>
  <si>
    <t>SHAMUS00050**C</t>
  </si>
  <si>
    <t>TMAHTR02819**C</t>
  </si>
  <si>
    <t>TBUTTR00126**C</t>
  </si>
  <si>
    <t>SPORSR00261**C</t>
  </si>
  <si>
    <t>PHAMMR81398**C</t>
  </si>
  <si>
    <t>PERITR80232**C</t>
  </si>
  <si>
    <t>CBUTCR00019**C</t>
  </si>
  <si>
    <t>TBUTTR00118**C</t>
  </si>
  <si>
    <t>CHAMCR00220**C</t>
  </si>
  <si>
    <t>CDELCR00021**C</t>
  </si>
  <si>
    <t>PHAMTR80139**C</t>
  </si>
  <si>
    <t>SHAMUS00050**N</t>
  </si>
  <si>
    <t>CHAMCR00158**C</t>
  </si>
  <si>
    <t>SHAMUS00127**C</t>
  </si>
  <si>
    <t>CTRUCR00328**C</t>
  </si>
  <si>
    <t>TSTATR00210**C</t>
  </si>
  <si>
    <t>CSTACR00216**C</t>
  </si>
  <si>
    <t>TSTATR00209**C</t>
  </si>
  <si>
    <t>TFRATR01057**C</t>
  </si>
  <si>
    <t>CMAHCR00135**C</t>
  </si>
  <si>
    <t>TCLETR02131**C</t>
  </si>
  <si>
    <t>SHAMSR00264**C</t>
  </si>
  <si>
    <t>TMOTTR00157**C</t>
  </si>
  <si>
    <t>CFAICR00022**C</t>
  </si>
  <si>
    <t>CCLECR00033**C</t>
  </si>
  <si>
    <t>PBUTTR81115**N</t>
  </si>
  <si>
    <t>CLAKCR00123**C</t>
  </si>
  <si>
    <t>CHAMCR00046**C</t>
  </si>
  <si>
    <t>TMOTTR00149**C</t>
  </si>
  <si>
    <t>CLORCR00032**C</t>
  </si>
  <si>
    <t>CFRACR00008**C</t>
  </si>
  <si>
    <t>CCLECR00171**C</t>
  </si>
  <si>
    <t>CCLACR00380**C</t>
  </si>
  <si>
    <t>TWARTR00150**C</t>
  </si>
  <si>
    <t>TFRATR01188**C</t>
  </si>
  <si>
    <t>SCLESR00032**C</t>
  </si>
  <si>
    <t>SWARSR00063**C</t>
  </si>
  <si>
    <t>CCLECR00384**C</t>
  </si>
  <si>
    <t>TCLETR02067**C</t>
  </si>
  <si>
    <t>CHAMCR00184**C</t>
  </si>
  <si>
    <t>CSTACR00192**C</t>
  </si>
  <si>
    <t>TLUCTR03902**C</t>
  </si>
  <si>
    <t>THAMTR00085B*C</t>
  </si>
  <si>
    <t>CTRUCR00650**C</t>
  </si>
  <si>
    <t>CMEDCR00049**C</t>
  </si>
  <si>
    <t>CLORCR00205**C</t>
  </si>
  <si>
    <t>SSUMSR00018**C</t>
  </si>
  <si>
    <t>CLUCCR00022**C</t>
  </si>
  <si>
    <t>TWARTR00855**C</t>
  </si>
  <si>
    <t>TGEATR00090**C</t>
  </si>
  <si>
    <t>CLORCR00033**C</t>
  </si>
  <si>
    <t>CSUMCR00016**C</t>
  </si>
  <si>
    <t>CERICR00007**C</t>
  </si>
  <si>
    <t>CHAMCR00267**C</t>
  </si>
  <si>
    <t>CMOTCR00041**C</t>
  </si>
  <si>
    <t>CLUCCR00091**C</t>
  </si>
  <si>
    <t>CMOTCR00053**C</t>
  </si>
  <si>
    <t>TMAHTR01793**C</t>
  </si>
  <si>
    <t>CLORCR00095**C</t>
  </si>
  <si>
    <t>CMEDCR00191**C</t>
  </si>
  <si>
    <t>THAMTR00050J*C</t>
  </si>
  <si>
    <t>MLORMR00876**C</t>
  </si>
  <si>
    <t>TCLATR00224**C</t>
  </si>
  <si>
    <t>CCLECR00008**C</t>
  </si>
  <si>
    <t>CSENCR00592**C</t>
  </si>
  <si>
    <t>CALLCR00106**C</t>
  </si>
  <si>
    <t>CSTACR00224**N</t>
  </si>
  <si>
    <t>CWARCR00059**C</t>
  </si>
  <si>
    <t>CFRACR00106**C</t>
  </si>
  <si>
    <t>SSUMSR00241**C</t>
  </si>
  <si>
    <t>MFRAMR04371**C</t>
  </si>
  <si>
    <t>CPORCR00164**C</t>
  </si>
  <si>
    <t>TPORTR00149**C</t>
  </si>
  <si>
    <t>SSTASR00800**C</t>
  </si>
  <si>
    <t>CSTACR00246**C</t>
  </si>
  <si>
    <t>CHAMCR00195**C</t>
  </si>
  <si>
    <t>CFRACR00026**C</t>
  </si>
  <si>
    <t>CERICR00008**C</t>
  </si>
  <si>
    <t>CHAMCR00198**C</t>
  </si>
  <si>
    <t>STRUSR00045**C</t>
  </si>
  <si>
    <t>CHAMCR00269**C</t>
  </si>
  <si>
    <t>TDELTR00409**C</t>
  </si>
  <si>
    <t>THAMTR00251J*C</t>
  </si>
  <si>
    <t>CFAICR00007**C</t>
  </si>
  <si>
    <t>TERITR00092**C</t>
  </si>
  <si>
    <t>TSUMTR00155**C</t>
  </si>
  <si>
    <t>SLUCSR00120**C</t>
  </si>
  <si>
    <t>CMEDCR00101**C</t>
  </si>
  <si>
    <t>SPICSR00762**C</t>
  </si>
  <si>
    <t>SCLASR00072**N</t>
  </si>
  <si>
    <t>SALLSR00501**C</t>
  </si>
  <si>
    <t>CLUCCR00065**C</t>
  </si>
  <si>
    <t>SBUTSR00004**C</t>
  </si>
  <si>
    <t>CSTACR00190**C</t>
  </si>
  <si>
    <t>CDELCR00030**C</t>
  </si>
  <si>
    <t>CFRACR00234**C</t>
  </si>
  <si>
    <t>TMAHTR00328**C</t>
  </si>
  <si>
    <t>TATBTR00388**C</t>
  </si>
  <si>
    <t>MFRAMR04247**C</t>
  </si>
  <si>
    <t>SFRASR00104**C</t>
  </si>
  <si>
    <t>CHAMCR00209**C</t>
  </si>
  <si>
    <t>CCLECR00052**C</t>
  </si>
  <si>
    <t>STRUSR00005**C</t>
  </si>
  <si>
    <t>TSTATR00243**C</t>
  </si>
  <si>
    <t>CPORCR00074**C</t>
  </si>
  <si>
    <t>CSUMCR00136**C</t>
  </si>
  <si>
    <t>TBUTTR00018**C</t>
  </si>
  <si>
    <t>TWARTR00055A*C</t>
  </si>
  <si>
    <t>SCLERA13071**C</t>
  </si>
  <si>
    <t>TWARTR00149B*C</t>
  </si>
  <si>
    <t>THAMTR00096J*C</t>
  </si>
  <si>
    <t>TFRATR00301**C</t>
  </si>
  <si>
    <t>SBUTSR00063**C</t>
  </si>
  <si>
    <t>TMOTTR00145**C</t>
  </si>
  <si>
    <t>SGUESR00723**N</t>
  </si>
  <si>
    <t>CDELCR00609**C</t>
  </si>
  <si>
    <t>CMOTCR00083**C</t>
  </si>
  <si>
    <t>TBUTTR00131**C</t>
  </si>
  <si>
    <t>SCLASR00235**C</t>
  </si>
  <si>
    <t>CHAMCR00217**C</t>
  </si>
  <si>
    <t>CBUTCR00116**C</t>
  </si>
  <si>
    <t>TGRETR00073**C</t>
  </si>
  <si>
    <t>TMUSTR01645**C</t>
  </si>
  <si>
    <t>CLUCCR00083**C</t>
  </si>
  <si>
    <t>CGRECR00046**C</t>
  </si>
  <si>
    <t>CLORCR00001**C</t>
  </si>
  <si>
    <t>CGEACR00032**C</t>
  </si>
  <si>
    <t>STRUUS00422**C</t>
  </si>
  <si>
    <t>CHAMCR00239**C</t>
  </si>
  <si>
    <t>THAMTR00102L*C</t>
  </si>
  <si>
    <t>CCLECR00075**C</t>
  </si>
  <si>
    <t>THAMTR00079F*C</t>
  </si>
  <si>
    <t>CATBCR00025**C</t>
  </si>
  <si>
    <t>TLUCTR01581**C</t>
  </si>
  <si>
    <t>CCLECR00072**C</t>
  </si>
  <si>
    <t>CCLECR00341**C</t>
  </si>
  <si>
    <t>CMAHCR00239**C</t>
  </si>
  <si>
    <t>CRICCR00281**C</t>
  </si>
  <si>
    <t>CTRUCR00143**C</t>
  </si>
  <si>
    <t>PMOTTR80406**N</t>
  </si>
  <si>
    <t>SMIASR00202**C</t>
  </si>
  <si>
    <t>TMAHTR01728**C</t>
  </si>
  <si>
    <t>CLUCCR00071**C</t>
  </si>
  <si>
    <t>CHAMCR00358**C</t>
  </si>
  <si>
    <t>PSTATR81976B*C</t>
  </si>
  <si>
    <t>CHAMCR00126**C</t>
  </si>
  <si>
    <t>SPORSR00059**C</t>
  </si>
  <si>
    <t>TSUMTR02712**C</t>
  </si>
  <si>
    <t>CMAHCR00119**C</t>
  </si>
  <si>
    <t>SROSSR00104**C</t>
  </si>
  <si>
    <t>CHAMCR00379**C</t>
  </si>
  <si>
    <t>CHAMCR00002**C</t>
  </si>
  <si>
    <t>CFRACR00374**C</t>
  </si>
  <si>
    <t>CGRECR00001**C</t>
  </si>
  <si>
    <t>TBUTTR02041**C</t>
  </si>
  <si>
    <t>CMADCR00071**C</t>
  </si>
  <si>
    <t>TMEDTR00038**C</t>
  </si>
  <si>
    <t>THAMTR00118C*C</t>
  </si>
  <si>
    <t>CSUMCR00184**C</t>
  </si>
  <si>
    <t>TBUTTR01542**C</t>
  </si>
  <si>
    <t>MCUYMR14552**C</t>
  </si>
  <si>
    <t>MCUYMR02425**C</t>
  </si>
  <si>
    <t>MCUYMR06655**C</t>
  </si>
  <si>
    <t>SFRASR00317**C</t>
  </si>
  <si>
    <t>MLUCMR04015**C</t>
  </si>
  <si>
    <t>CLUCCR00005**C</t>
  </si>
  <si>
    <t>CFRACR00104**C</t>
  </si>
  <si>
    <t>MFRAMR04254**C</t>
  </si>
  <si>
    <t>MCUYMR14701**C</t>
  </si>
  <si>
    <t>MCUYMR04039**C</t>
  </si>
  <si>
    <t>CLUCCR00030**C</t>
  </si>
  <si>
    <t>SCUYSR00175**C</t>
  </si>
  <si>
    <t>CLUCCR00010**C</t>
  </si>
  <si>
    <t>CFRACR00017**C</t>
  </si>
  <si>
    <t>CFRACR00117**C</t>
  </si>
  <si>
    <t>CFRACR00122**C</t>
  </si>
  <si>
    <t>MCUYMR14690**C</t>
  </si>
  <si>
    <t>MLUCMR04013**C</t>
  </si>
  <si>
    <t>CHAMCR00457**N</t>
  </si>
  <si>
    <t>MHAMMR08529**C</t>
  </si>
  <si>
    <t>CFRACR00222**C</t>
  </si>
  <si>
    <t>MHAMMR03016F*C</t>
  </si>
  <si>
    <t>MCUYMR14727**C</t>
  </si>
  <si>
    <t>MCUYMR02494**C</t>
  </si>
  <si>
    <t>SBUTSR00129**C</t>
  </si>
  <si>
    <t>MFRAMR00225**C</t>
  </si>
  <si>
    <t>SFRAUS00023*DC</t>
  </si>
  <si>
    <t>MLUCMR04030**C</t>
  </si>
  <si>
    <t>SCUYSR00008**C</t>
  </si>
  <si>
    <t>MCUYMR01785**C</t>
  </si>
  <si>
    <t>MCUYMR02466**C</t>
  </si>
  <si>
    <t>MCUYMR04200**C</t>
  </si>
  <si>
    <t>SFRASR00256**C</t>
  </si>
  <si>
    <t>MFRAMR04345**C</t>
  </si>
  <si>
    <t>SCUYUS00042**C</t>
  </si>
  <si>
    <t>MHAMMR08554**C</t>
  </si>
  <si>
    <t>MCUYMR04350**C</t>
  </si>
  <si>
    <t>MCUYMR02522**C</t>
  </si>
  <si>
    <t>MFRAMR02162**C</t>
  </si>
  <si>
    <t>MFRAMR02209**C</t>
  </si>
  <si>
    <t>MCUYMR06639**C</t>
  </si>
  <si>
    <t>MCUYMR02822**C</t>
  </si>
  <si>
    <t>MBUTMR02529**C</t>
  </si>
  <si>
    <t>CTRUCR00054**C</t>
  </si>
  <si>
    <t>CMOTCR00053A*C</t>
  </si>
  <si>
    <t>SFRAUS00023**N</t>
  </si>
  <si>
    <t>MCUYMR14719**C</t>
  </si>
  <si>
    <t>SCUYSR00014*DC</t>
  </si>
  <si>
    <t>CFRACR00006**C</t>
  </si>
  <si>
    <t>MCUYMR14685**C</t>
  </si>
  <si>
    <t>PFRAMR85115A*C</t>
  </si>
  <si>
    <t>MCUYMR14592**C</t>
  </si>
  <si>
    <t>MFRAMR00705**C</t>
  </si>
  <si>
    <t>SLORSR00083**N</t>
  </si>
  <si>
    <t>MCUYMR14668**C</t>
  </si>
  <si>
    <t>CHAMCR00163**C</t>
  </si>
  <si>
    <t>MGREMR03045**C</t>
  </si>
  <si>
    <t>MHAMMR06220**C</t>
  </si>
  <si>
    <t>SCUYSR00043**C</t>
  </si>
  <si>
    <t>TLICTR00169**C</t>
  </si>
  <si>
    <t>MLAKMR01973**C</t>
  </si>
  <si>
    <t>MSUMMR05420**C</t>
  </si>
  <si>
    <t>MCUYMR14561**C</t>
  </si>
  <si>
    <t>MSUMMR05659**N</t>
  </si>
  <si>
    <t>MHAMMR08520**C</t>
  </si>
  <si>
    <t>SLUCSR00184**C</t>
  </si>
  <si>
    <t>SMOTSR00202**C</t>
  </si>
  <si>
    <t>CFAICR00033A*C</t>
  </si>
  <si>
    <t>MCUYMR14551**C</t>
  </si>
  <si>
    <t>PFRAMR87749**C</t>
  </si>
  <si>
    <t>MHAMMR08555**C</t>
  </si>
  <si>
    <t>CFRACR00009**C</t>
  </si>
  <si>
    <t>MFRAMR01300L*C</t>
  </si>
  <si>
    <t>SLORSR00057**N</t>
  </si>
  <si>
    <t>MPORMR00841**C</t>
  </si>
  <si>
    <t>MBUTMR02433**C</t>
  </si>
  <si>
    <t>MLUCMR04018**N</t>
  </si>
  <si>
    <t>SCUYSR00176**C</t>
  </si>
  <si>
    <t>MLUCMR01932**C</t>
  </si>
  <si>
    <t>SFRAUS00023**C</t>
  </si>
  <si>
    <t>MFRAMR04233**C</t>
  </si>
  <si>
    <t>SLORSR00611**C</t>
  </si>
  <si>
    <t>MCUYMR14571**C</t>
  </si>
  <si>
    <t>SCLASR00041**C</t>
  </si>
  <si>
    <t>MCUYMR06619**C</t>
  </si>
  <si>
    <t>CFRACR00371**C</t>
  </si>
  <si>
    <t>CLAKCR00416**C</t>
  </si>
  <si>
    <t>MHAMMR08537**C</t>
  </si>
  <si>
    <t>MCUYMR01781**C</t>
  </si>
  <si>
    <t>CFRACR00114**C</t>
  </si>
  <si>
    <t>CLICCR00311**C</t>
  </si>
  <si>
    <t>MCUYMR00151**C</t>
  </si>
  <si>
    <t>MFRAMR04178**C</t>
  </si>
  <si>
    <t>CFRACR00177**C</t>
  </si>
  <si>
    <t>MLUCMR04019**C</t>
  </si>
  <si>
    <t>CDELCR00075A*C</t>
  </si>
  <si>
    <t>MCUYMR02465**C</t>
  </si>
  <si>
    <t>CSTACR00066**C</t>
  </si>
  <si>
    <t>MHAMMR08551**C</t>
  </si>
  <si>
    <t>MFRAMR04231**C</t>
  </si>
  <si>
    <t>MCUYMR14589**C</t>
  </si>
  <si>
    <t>CMOTCR00228**C</t>
  </si>
  <si>
    <t>CFRACR00016**C</t>
  </si>
  <si>
    <t>CHAMCR00235**C</t>
  </si>
  <si>
    <t>MCUYMR02820**C</t>
  </si>
  <si>
    <t>MCUYMR08075**C</t>
  </si>
  <si>
    <t>MFRAMR04326**C</t>
  </si>
  <si>
    <t>SFAISR00256**C</t>
  </si>
  <si>
    <t>MSUMMR05625**C</t>
  </si>
  <si>
    <t>MFRAMR01165**C</t>
  </si>
  <si>
    <t>MFRAMR04285**C</t>
  </si>
  <si>
    <t>MCUYMR14656**C</t>
  </si>
  <si>
    <t>TDELTR00032**C</t>
  </si>
  <si>
    <t>CLUCCR00169**C</t>
  </si>
  <si>
    <t>MCUYMR14554**C</t>
  </si>
  <si>
    <t>CLUCCR00024**C</t>
  </si>
  <si>
    <t>MSUMMR00123**C</t>
  </si>
  <si>
    <t>MHAMMR08632**N</t>
  </si>
  <si>
    <t>MHAMMR08566**C</t>
  </si>
  <si>
    <t>MFRAMR04239**C</t>
  </si>
  <si>
    <t>TCLATR00216**C</t>
  </si>
  <si>
    <t>MHAMMR08569**C</t>
  </si>
  <si>
    <t>MHAMMR08519**C</t>
  </si>
  <si>
    <t>SCUYSR00094**C</t>
  </si>
  <si>
    <t>CSUMCR00015**C</t>
  </si>
  <si>
    <t>MSUMMR01480**C</t>
  </si>
  <si>
    <t>MLAKMR01979**C</t>
  </si>
  <si>
    <t>MCUYMR14630**C</t>
  </si>
  <si>
    <t>MFRAMR00212F*C</t>
  </si>
  <si>
    <t>CCLACR00360**C</t>
  </si>
  <si>
    <t>MCUYMR14658**C</t>
  </si>
  <si>
    <t>SCUYSR00003**C</t>
  </si>
  <si>
    <t>MHAMMR04430A*C</t>
  </si>
  <si>
    <t>MFRAMR04244**C</t>
  </si>
  <si>
    <t>SHAMSR00561**C</t>
  </si>
  <si>
    <t>MHAMMR08511**C</t>
  </si>
  <si>
    <t>SCLAUS00040**C</t>
  </si>
  <si>
    <t>MFRAMR01868**C</t>
  </si>
  <si>
    <t>CFRACR00124**C</t>
  </si>
  <si>
    <t>CFRACR00055**C</t>
  </si>
  <si>
    <t>CMOTCR00230**C</t>
  </si>
  <si>
    <t>TLICTR00124**C</t>
  </si>
  <si>
    <t>MLUCMR01709**C</t>
  </si>
  <si>
    <t>CMOTCR00166**C</t>
  </si>
  <si>
    <t>MLORMR04302**C</t>
  </si>
  <si>
    <t>SCUYUS00322**C</t>
  </si>
  <si>
    <t>SSUMSR00093**C</t>
  </si>
  <si>
    <t>MFRAMR02159A*C</t>
  </si>
  <si>
    <t>MCLAMR00474**C</t>
  </si>
  <si>
    <t>SSUMSR00059**C</t>
  </si>
  <si>
    <t>MCUYMR14652**C</t>
  </si>
  <si>
    <t>MSUMMR00921**C</t>
  </si>
  <si>
    <t>SLAKSR00306**C</t>
  </si>
  <si>
    <t>SCUYSR00237**N</t>
  </si>
  <si>
    <t>MLUCMR04069**C</t>
  </si>
  <si>
    <t>MSUMMR05423**C</t>
  </si>
  <si>
    <t>TMAHTR01579**C</t>
  </si>
  <si>
    <t>MHAMMR08532**C</t>
  </si>
  <si>
    <t>SCUYSR00237**C</t>
  </si>
  <si>
    <t>MFRAMR04284**C</t>
  </si>
  <si>
    <t>MCUYMR14601**C</t>
  </si>
  <si>
    <t>MCUYMR08945**C</t>
  </si>
  <si>
    <t>MSUMMR01677**C</t>
  </si>
  <si>
    <t>CGRECR00036**C</t>
  </si>
  <si>
    <t>SCUYSR00014**C</t>
  </si>
  <si>
    <t>MLORMR04328**C</t>
  </si>
  <si>
    <t>MCUYMR14632**C</t>
  </si>
  <si>
    <t>CSUMCR00050**C</t>
  </si>
  <si>
    <t>CBUTCR00027**C</t>
  </si>
  <si>
    <t>MLUCMR02339**C</t>
  </si>
  <si>
    <t>MFRAMR04337**C</t>
  </si>
  <si>
    <t>MCUYMR14590**C</t>
  </si>
  <si>
    <t>MSUMMR05406**C</t>
  </si>
  <si>
    <t>MCUYMR14700**C</t>
  </si>
  <si>
    <t>SRICSR00430**C</t>
  </si>
  <si>
    <t>MCUYMR14713**C</t>
  </si>
  <si>
    <t>MHAMMR08617**C</t>
  </si>
  <si>
    <t>CSUMCR00017**C</t>
  </si>
  <si>
    <t>MCUYMR14739**C</t>
  </si>
  <si>
    <t>MHAMMR08556**C</t>
  </si>
  <si>
    <t>MALLMR00708**C</t>
  </si>
  <si>
    <t>MCUYMR05994**C</t>
  </si>
  <si>
    <t>MFRAMR04229**C</t>
  </si>
  <si>
    <t>SCLASR00041*DC</t>
  </si>
  <si>
    <t>CHANCR00095**C</t>
  </si>
  <si>
    <t>SLUCSR00246**C</t>
  </si>
  <si>
    <t>MSUMMR05428**C</t>
  </si>
  <si>
    <t>SCUYUS00006**C</t>
  </si>
  <si>
    <t>MCUYMR14550**C</t>
  </si>
  <si>
    <t>MHAMMR08562**C</t>
  </si>
  <si>
    <t>PFRAMR83558**C</t>
  </si>
  <si>
    <t>MMEDMR00652**C</t>
  </si>
  <si>
    <t>SCUYSR00091**C</t>
  </si>
  <si>
    <t>MCUYMR02745**C</t>
  </si>
  <si>
    <t>MMOTMR01723H*C</t>
  </si>
  <si>
    <t>SFRASR00317**N</t>
  </si>
  <si>
    <t>MLUCMR01671**C</t>
  </si>
  <si>
    <t>CGRECR00009**C</t>
  </si>
  <si>
    <t>CFRACR00108**C</t>
  </si>
  <si>
    <t>MLUCMR01675**C</t>
  </si>
  <si>
    <t>MCUYMR14584**C</t>
  </si>
  <si>
    <t>MLUCMR04024**C</t>
  </si>
  <si>
    <t>SMOTSR00835**N</t>
  </si>
  <si>
    <t>SMOTSR00201**C</t>
  </si>
  <si>
    <t>MCUYMR14767**C</t>
  </si>
  <si>
    <t>MCUYMR14570**C</t>
  </si>
  <si>
    <t>MCUYMR14655**C</t>
  </si>
  <si>
    <t>MFAIMR70505**C</t>
  </si>
  <si>
    <t>MCUYMR02942**C</t>
  </si>
  <si>
    <t>MMOTMR01263**C</t>
  </si>
  <si>
    <t>MFRAMR01774**C</t>
  </si>
  <si>
    <t>SWARSR00073**C</t>
  </si>
  <si>
    <t>MHAMMR08536**C</t>
  </si>
  <si>
    <t>CSUMCR00027**C</t>
  </si>
  <si>
    <t>SHAMUS00052**C</t>
  </si>
  <si>
    <t>CGRECR00135**C</t>
  </si>
  <si>
    <t>SHANUS00224**C</t>
  </si>
  <si>
    <t>MSUMMR05413**C</t>
  </si>
  <si>
    <t>CMOTCR00125**C</t>
  </si>
  <si>
    <t>SWOOSR00025**C</t>
  </si>
  <si>
    <t>SCUYSR00252**C</t>
  </si>
  <si>
    <t>SBUTCN06004*CC</t>
  </si>
  <si>
    <t>MFRAMR04207**C</t>
  </si>
  <si>
    <t>CRICCR00501**C</t>
  </si>
  <si>
    <t>SSUMSR00091**C</t>
  </si>
  <si>
    <t>CFRACR00013**C</t>
  </si>
  <si>
    <t>MCUYMR02450**C</t>
  </si>
  <si>
    <t>SCUYSR00291**C</t>
  </si>
  <si>
    <t>SSUMSR00261**C</t>
  </si>
  <si>
    <t>CCLACR00338**C</t>
  </si>
  <si>
    <t>TMOTTR00131**C</t>
  </si>
  <si>
    <t>MCUYMR14687**C</t>
  </si>
  <si>
    <t>CMOTCR00074**C</t>
  </si>
  <si>
    <t>CRICCR00134**C</t>
  </si>
  <si>
    <t>MHAMMR08516**C</t>
  </si>
  <si>
    <t>MSTAMR01795**C</t>
  </si>
  <si>
    <t>CALLCR00006**C</t>
  </si>
  <si>
    <t>MCUYMR14621**C</t>
  </si>
  <si>
    <t>STRUSR00169**C</t>
  </si>
  <si>
    <t>CSUMCR00015**N</t>
  </si>
  <si>
    <t>MSTAMR01830**C</t>
  </si>
  <si>
    <t>SROSSR00159**C</t>
  </si>
  <si>
    <t>MCUYMR02647**C</t>
  </si>
  <si>
    <t>SDEFSR00066**C</t>
  </si>
  <si>
    <t>MSUMMR01188**C</t>
  </si>
  <si>
    <t>CLUCCR00084**C</t>
  </si>
  <si>
    <t>SPIKUS00023**N</t>
  </si>
  <si>
    <t>MFRAMR04321**C</t>
  </si>
  <si>
    <t>MHAMMR08672**C</t>
  </si>
  <si>
    <t>SBUTSR00073**C</t>
  </si>
  <si>
    <t>SBUTSR00177**C</t>
  </si>
  <si>
    <t>SLAKSR00084**C</t>
  </si>
  <si>
    <t>CALLCR00270S*C</t>
  </si>
  <si>
    <t>CMOTCR00085**C</t>
  </si>
  <si>
    <t>MLUCMR02335**C</t>
  </si>
  <si>
    <t>MFRAMR04263**C</t>
  </si>
  <si>
    <t>MCUYMR02889**C</t>
  </si>
  <si>
    <t>SCUYSR00017**C</t>
  </si>
  <si>
    <t>SHAMSR00126**C</t>
  </si>
  <si>
    <t>SFRASR00315**N</t>
  </si>
  <si>
    <t>SCUYUS00422**C</t>
  </si>
  <si>
    <t>SHAMSR00562**N</t>
  </si>
  <si>
    <t>SFRASR00016**C</t>
  </si>
  <si>
    <t>SSUMSR00008**N</t>
  </si>
  <si>
    <t>SFRAUS00040**C</t>
  </si>
  <si>
    <t>MCUYMR14567**C</t>
  </si>
  <si>
    <t>SHAMSR00562**C</t>
  </si>
  <si>
    <t>SFRASR00315**C</t>
  </si>
  <si>
    <t>MFRAMR00640**C</t>
  </si>
  <si>
    <t>SMOTSR00004**N</t>
  </si>
  <si>
    <t>CHAMCR00163**N</t>
  </si>
  <si>
    <t>SHAMUS00042**C</t>
  </si>
  <si>
    <t>MHAMMR01127**C</t>
  </si>
  <si>
    <t>SLAKSR00002**C</t>
  </si>
  <si>
    <t>CFRACR00135**C</t>
  </si>
  <si>
    <t>SSUMSR00008**C</t>
  </si>
  <si>
    <t>SCUYSR00082**C</t>
  </si>
  <si>
    <t>MCUYMR14580**C</t>
  </si>
  <si>
    <t>CFRACR00146**C</t>
  </si>
  <si>
    <t>SSTAUS00062**N</t>
  </si>
  <si>
    <t>SMOTUS00035**N</t>
  </si>
  <si>
    <t>MCUYMR14553**C</t>
  </si>
  <si>
    <t>CHAMCR00121**C</t>
  </si>
  <si>
    <t>SFRASR00104**N</t>
  </si>
  <si>
    <t>SMOTSR00004**C</t>
  </si>
  <si>
    <t>MFRAMR04205**C</t>
  </si>
  <si>
    <t>MFRAMR04286**C</t>
  </si>
  <si>
    <t>MFRAMR04280**C</t>
  </si>
  <si>
    <t>MFRAMR04268**C</t>
  </si>
  <si>
    <t>MHAMMR01049**C</t>
  </si>
  <si>
    <t>SLAKSR00002**N</t>
  </si>
  <si>
    <t>MHAMMR08513**C</t>
  </si>
  <si>
    <t>MFRAMR04205**N</t>
  </si>
  <si>
    <t>SFAIUS00022**C</t>
  </si>
  <si>
    <t>MCUYMR14583**C</t>
  </si>
  <si>
    <t>SLAKSR00091**C</t>
  </si>
  <si>
    <t>CCLACR00333**C</t>
  </si>
  <si>
    <t>MLUCMR04027**C</t>
  </si>
  <si>
    <t>MCUYMR00176**C</t>
  </si>
  <si>
    <t>MCUYMR14653**C</t>
  </si>
  <si>
    <t>MHAMMR03004**C</t>
  </si>
  <si>
    <t>SHAMSR00004**C</t>
  </si>
  <si>
    <t>CTRUCR00329**C</t>
  </si>
  <si>
    <t>CFRACR00003**N</t>
  </si>
  <si>
    <t>SFRASR00161**C</t>
  </si>
  <si>
    <t>MFRAMR04237**C</t>
  </si>
  <si>
    <t>MHAMMR08557**C</t>
  </si>
  <si>
    <t>SCUYSR00010**C</t>
  </si>
  <si>
    <t>MCUYMR04200**N</t>
  </si>
  <si>
    <t>SCUYSR00002**C</t>
  </si>
  <si>
    <t>MFRAMR04248**C</t>
  </si>
  <si>
    <t>MCUYMR14555**C</t>
  </si>
  <si>
    <t>SCLESR00032**N</t>
  </si>
  <si>
    <t>CSTACR00240**C</t>
  </si>
  <si>
    <t>MCUYMR14735**C</t>
  </si>
  <si>
    <t>MHAMMR08509**C</t>
  </si>
  <si>
    <t>CALLCR00093**C</t>
  </si>
  <si>
    <t>CSUMCR00627**C</t>
  </si>
  <si>
    <t>SLUCSR00002**N</t>
  </si>
  <si>
    <t>MFRAMR00026**C</t>
  </si>
  <si>
    <t>SCHPUS00036**C</t>
  </si>
  <si>
    <t>MBUTMR01081**C</t>
  </si>
  <si>
    <t>CLAKCR00516**C</t>
  </si>
  <si>
    <t>MCUYMR10556**C</t>
  </si>
  <si>
    <t>MCUYMR14554**N</t>
  </si>
  <si>
    <t>SLAWUS00052**C</t>
  </si>
  <si>
    <t>MFRAMR04374**C</t>
  </si>
  <si>
    <t>SCUYUS00020**C</t>
  </si>
  <si>
    <t>MUNIMR00802**C</t>
  </si>
  <si>
    <t>SRICUS00042**C</t>
  </si>
  <si>
    <t>SMUSSR00060**C</t>
  </si>
  <si>
    <t>MLUCMR01932**N</t>
  </si>
  <si>
    <t>MCUYMR14689**C</t>
  </si>
  <si>
    <t>MMOTMR04972**C</t>
  </si>
  <si>
    <t>MHAMMR08529**N</t>
  </si>
  <si>
    <t>SFRASR00161**N</t>
  </si>
  <si>
    <t>MMOTMR00286**C</t>
  </si>
  <si>
    <t>SBUTSR00122**N</t>
  </si>
  <si>
    <t>MCUYMR14630**N</t>
  </si>
  <si>
    <t>SMOTUS00040**C</t>
  </si>
  <si>
    <t>MHAMMR08531**C</t>
  </si>
  <si>
    <t>MHAMMR03016F*N</t>
  </si>
  <si>
    <t>MHAMMR03007M*C</t>
  </si>
  <si>
    <t>SMOTRA57191**C</t>
  </si>
  <si>
    <t>SHAMUS00022**C</t>
  </si>
  <si>
    <t>MCUYMR02093**C</t>
  </si>
  <si>
    <t>SSHESR00047**C</t>
  </si>
  <si>
    <t>SSUMSR00162**C</t>
  </si>
  <si>
    <t>MCUYMR03281**C</t>
  </si>
  <si>
    <t>MFRAMR04246**C</t>
  </si>
  <si>
    <t>CHAMCR00073**C</t>
  </si>
  <si>
    <t>SHAMUS00027**N</t>
  </si>
  <si>
    <t>SHAMSR00126**N</t>
  </si>
  <si>
    <t>CLICCR00125**C</t>
  </si>
  <si>
    <t>CHAMCR00275**C</t>
  </si>
  <si>
    <t>CMOTCR00074**N</t>
  </si>
  <si>
    <t>SBUTSR00129**N</t>
  </si>
  <si>
    <t>SSTASR00687**C</t>
  </si>
  <si>
    <t>SHAMSR00747**C</t>
  </si>
  <si>
    <t>CSTACR00099**C</t>
  </si>
  <si>
    <t>SMOTSR00725**N</t>
  </si>
  <si>
    <t>CMAHCR00018**C</t>
  </si>
  <si>
    <t>SCUYUS00006**N</t>
  </si>
  <si>
    <t>SLAWUS00052**N</t>
  </si>
  <si>
    <t>SLORSR00002**N</t>
  </si>
  <si>
    <t>SMAHSR00011**C</t>
  </si>
  <si>
    <t>SFRAUS00040**N</t>
  </si>
  <si>
    <t>SCOLSR00170**C</t>
  </si>
  <si>
    <t>CSTACR00228**C</t>
  </si>
  <si>
    <t>SLORSR00002**C</t>
  </si>
  <si>
    <t>CSCICR00503**C</t>
  </si>
  <si>
    <t>SCLESR00028**N</t>
  </si>
  <si>
    <t>SFRAUS00062**N</t>
  </si>
  <si>
    <t>STRUSR00082**N</t>
  </si>
  <si>
    <t>SGREUS00035**N</t>
  </si>
  <si>
    <t>SLUCUS00020**N</t>
  </si>
  <si>
    <t>SLUCUS00020*AC</t>
  </si>
  <si>
    <t>SBUTSR00747**C</t>
  </si>
  <si>
    <t>SHAMSR00032**C</t>
  </si>
  <si>
    <t>SBUTSR00004**N</t>
  </si>
  <si>
    <t>SGALUS00035**N</t>
  </si>
  <si>
    <t>SMAHSR00170**C</t>
  </si>
  <si>
    <t>SHAMSR00032**N</t>
  </si>
  <si>
    <t>SMAHSR00011**N</t>
  </si>
  <si>
    <t>SGUESR00209**C</t>
  </si>
  <si>
    <t>CERICR00120**C</t>
  </si>
  <si>
    <t>SERISR00002**C</t>
  </si>
  <si>
    <t>CALLCR00151**C</t>
  </si>
  <si>
    <t>SGRESR00004**N</t>
  </si>
  <si>
    <t>SSUMSR00018**N</t>
  </si>
  <si>
    <t>CFRACR00340**C</t>
  </si>
  <si>
    <t>CHAMCR00145**C</t>
  </si>
  <si>
    <t>SALLSR00117**C</t>
  </si>
  <si>
    <t>SHANSR00015**N</t>
  </si>
  <si>
    <t>SBUTUS00042**C</t>
  </si>
  <si>
    <t>CHAMCR00460**C</t>
  </si>
  <si>
    <t>SJEFUS00022**N</t>
  </si>
  <si>
    <t>CHAMCR00242**C</t>
  </si>
  <si>
    <t>SPIKUS00023**C</t>
  </si>
  <si>
    <t>CHAMCR00229**C</t>
  </si>
  <si>
    <t>SOTTSR00002**N</t>
  </si>
  <si>
    <t>SLUCUS00023**C</t>
  </si>
  <si>
    <t>SRICUS00030**C</t>
  </si>
  <si>
    <t>CSTACR00226**C</t>
  </si>
  <si>
    <t>CMOTCR00032**C</t>
  </si>
  <si>
    <t>SJEFUS00022**C</t>
  </si>
  <si>
    <t>SSUMSR00082**C</t>
  </si>
  <si>
    <t>MCUYMR14690**N</t>
  </si>
  <si>
    <t>CHAMCR00299**C</t>
  </si>
  <si>
    <t>SERISR00002**N</t>
  </si>
  <si>
    <t>CMAHCR00100**C</t>
  </si>
  <si>
    <t>CSUMCR00623**C</t>
  </si>
  <si>
    <t>CCLECR00004**C</t>
  </si>
  <si>
    <t>SSUMUS00224**C</t>
  </si>
  <si>
    <t>CMOTCR00539**C</t>
  </si>
  <si>
    <t>SHAMUS00052**N</t>
  </si>
  <si>
    <t>STRUSR00045**N</t>
  </si>
  <si>
    <t>CJEFCR00022A*C</t>
  </si>
  <si>
    <t>SLAKSR00044**C</t>
  </si>
  <si>
    <t>CFRACR00022**C</t>
  </si>
  <si>
    <t>CCLECR00390**C</t>
  </si>
  <si>
    <t>STRUSR00005**N</t>
  </si>
  <si>
    <t>SATHUS00033**N</t>
  </si>
  <si>
    <t>SHANUS00068**N</t>
  </si>
  <si>
    <t>SSCIUS00052**C</t>
  </si>
  <si>
    <t>SCLAUS00068**N</t>
  </si>
  <si>
    <t>SWARUS00022**C</t>
  </si>
  <si>
    <t>CWARCR00021**C</t>
  </si>
  <si>
    <t>CROSCR00238**C</t>
  </si>
  <si>
    <t>SLORSR00254**C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</si>
</sst>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_(&quot;$&quot;* \(#,##0.00\);_(&quot;$&quot;* &quot;-&quot;??_);_(@_)"/>
    <numFmt numFmtId="164" formatCode="#,##0.0"/>
    <numFmt numFmtId="165" formatCode="##0"/>
    <numFmt numFmtId="166" formatCode="0.0"/>
  </numFmts>
  <fonts count="13"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name val="Aptos Narrow"/>
      <family val="2"/>
      <scheme val="minor"/>
    </font>
    <font>
      <i/>
      <sz val="11"/>
      <color theme="1"/>
      <name val="Aptos Narrow"/>
      <family val="2"/>
      <scheme val="minor"/>
    </font>
    <font>
      <sz val="11"/>
      <color theme="1"/>
      <name val="Aptos Narrow"/>
      <family val="2"/>
      <scheme val="minor"/>
    </font>
    <font>
      <b/>
      <sz val="11"/>
      <color theme="1"/>
      <name val="Aptos Narrow"/>
      <family val="2"/>
      <scheme val="minor"/>
    </font>
    <font>
      <b/>
      <sz val="14"/>
      <color theme="0"/>
      <name val="Aptos Narrow"/>
      <family val="2"/>
      <scheme val="minor"/>
    </font>
    <font>
      <sz val="8"/>
      <name val="Aptos Narrow"/>
      <family val="2"/>
      <scheme val="minor"/>
    </font>
    <font>
      <b/>
      <u/>
      <sz val="11"/>
      <color rgb="FF000000"/>
      <name val="Aptos Narrow"/>
      <family val="2"/>
      <scheme val="minor"/>
    </font>
    <font>
      <i/>
      <sz val="11"/>
      <color rgb="FF000000"/>
      <name val="Aptos Narrow"/>
      <family val="2"/>
      <scheme val="minor"/>
    </font>
    <font>
      <i/>
      <u/>
      <sz val="11"/>
      <color theme="10"/>
      <name val="Aptos Narrow"/>
      <family val="2"/>
      <scheme val="minor"/>
    </font>
  </fonts>
  <fills count="10">
    <fill>
      <patternFill patternType="none"/>
    </fill>
    <fill>
      <patternFill patternType="gray125"/>
    </fill>
    <fill>
      <patternFill patternType="solid">
        <fgColor theme="3"/>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5"/>
        <bgColor indexed="64"/>
      </patternFill>
    </fill>
    <fill>
      <patternFill patternType="solid">
        <fgColor theme="7"/>
        <bgColor indexed="64"/>
      </patternFill>
    </fill>
    <fill>
      <patternFill patternType="solid">
        <fgColor theme="0"/>
        <bgColor indexed="64"/>
      </patternFill>
    </fill>
    <fill>
      <patternFill patternType="solid">
        <fgColor rgb="FFFFFF00"/>
        <bgColor indexed="64"/>
      </patternFill>
    </fill>
  </fills>
  <borders count="4">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s>
  <cellStyleXfs count="3">
    <xf numFmtId="0" fontId="0" fillId="0" borderId="0"/>
    <xf numFmtId="0" fontId="2" fillId="0" borderId="0" applyNumberFormat="0" applyFill="0" applyBorder="0" applyAlignment="0" applyProtection="0"/>
    <xf numFmtId="44" fontId="6" fillId="0" borderId="0" applyFont="0" applyFill="0" applyBorder="0" applyAlignment="0" applyProtection="0"/>
  </cellStyleXfs>
  <cellXfs count="50">
    <xf numFmtId="0" fontId="0" fillId="0" borderId="0" xfId="0"/>
    <xf numFmtId="0" fontId="0" fillId="0" borderId="0" xfId="0" applyAlignment="1">
      <alignment vertical="center"/>
    </xf>
    <xf numFmtId="164" fontId="1" fillId="0" borderId="1" xfId="0" applyNumberFormat="1" applyFont="1" applyBorder="1" applyAlignment="1">
      <alignment horizontal="left" vertical="center"/>
    </xf>
    <xf numFmtId="165" fontId="1" fillId="0" borderId="1" xfId="0" applyNumberFormat="1" applyFont="1" applyBorder="1" applyAlignment="1">
      <alignment horizontal="left" vertical="center"/>
    </xf>
    <xf numFmtId="164" fontId="4" fillId="0" borderId="0" xfId="0" applyNumberFormat="1" applyFont="1" applyAlignment="1">
      <alignment horizontal="left" vertical="center"/>
    </xf>
    <xf numFmtId="165" fontId="4" fillId="0" borderId="0" xfId="0" applyNumberFormat="1" applyFont="1" applyAlignment="1">
      <alignment horizontal="left" vertical="center"/>
    </xf>
    <xf numFmtId="0" fontId="3" fillId="3" borderId="0" xfId="0" applyFont="1" applyFill="1" applyAlignment="1">
      <alignment vertical="center"/>
    </xf>
    <xf numFmtId="0" fontId="3" fillId="0" borderId="0" xfId="0" applyFont="1" applyAlignment="1">
      <alignment vertical="center"/>
    </xf>
    <xf numFmtId="3" fontId="4" fillId="0" borderId="0" xfId="0" applyNumberFormat="1" applyFont="1" applyAlignment="1">
      <alignment horizontal="left" vertical="center"/>
    </xf>
    <xf numFmtId="0" fontId="2" fillId="0" borderId="0" xfId="1"/>
    <xf numFmtId="0" fontId="3" fillId="2" borderId="0" xfId="0" applyFont="1" applyFill="1" applyAlignment="1">
      <alignment horizontal="left" vertical="center"/>
    </xf>
    <xf numFmtId="0" fontId="5" fillId="0" borderId="0" xfId="0" applyFont="1"/>
    <xf numFmtId="44" fontId="0" fillId="0" borderId="0" xfId="2" applyFont="1"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0" fontId="7" fillId="0" borderId="1" xfId="0" applyFont="1" applyBorder="1" applyAlignment="1">
      <alignment horizontal="center" vertical="center"/>
    </xf>
    <xf numFmtId="166" fontId="0" fillId="0" borderId="0" xfId="0" applyNumberFormat="1" applyAlignment="1">
      <alignment vertical="center"/>
    </xf>
    <xf numFmtId="1" fontId="0" fillId="0" borderId="0" xfId="0" applyNumberFormat="1" applyAlignment="1">
      <alignment horizontal="center" vertical="center"/>
    </xf>
    <xf numFmtId="0" fontId="0" fillId="5" borderId="0" xfId="0" applyFill="1" applyAlignment="1">
      <alignment horizontal="center" vertical="center"/>
    </xf>
    <xf numFmtId="0" fontId="2" fillId="0" borderId="0" xfId="1" applyAlignment="1">
      <alignment horizontal="center" vertical="center"/>
    </xf>
    <xf numFmtId="0" fontId="8" fillId="2" borderId="0" xfId="0" applyFont="1" applyFill="1" applyAlignment="1">
      <alignment horizontal="center" vertical="center"/>
    </xf>
    <xf numFmtId="2" fontId="0" fillId="0" borderId="0" xfId="0" applyNumberFormat="1" applyAlignment="1">
      <alignment vertical="center"/>
    </xf>
    <xf numFmtId="0" fontId="0" fillId="0" borderId="0" xfId="0" applyAlignment="1">
      <alignment horizontal="left" vertical="center"/>
    </xf>
    <xf numFmtId="0" fontId="0" fillId="0" borderId="0" xfId="0" applyAlignment="1">
      <alignment vertical="center" wrapText="1"/>
    </xf>
    <xf numFmtId="0" fontId="0" fillId="0" borderId="0" xfId="0" pivotButton="1"/>
    <xf numFmtId="0" fontId="0" fillId="0" borderId="0" xfId="0" applyAlignment="1">
      <alignment textRotation="90"/>
    </xf>
    <xf numFmtId="0" fontId="0" fillId="0" borderId="0" xfId="0" applyAlignment="1">
      <alignment horizontal="right" textRotation="90"/>
    </xf>
    <xf numFmtId="1" fontId="0" fillId="0" borderId="0" xfId="0" applyNumberFormat="1" applyAlignment="1">
      <alignment horizontal="center"/>
    </xf>
    <xf numFmtId="0" fontId="0" fillId="0" borderId="0" xfId="0" pivotButton="1" applyAlignment="1">
      <alignment horizontal="center"/>
    </xf>
    <xf numFmtId="3" fontId="0" fillId="0" borderId="0" xfId="0" applyNumberFormat="1"/>
    <xf numFmtId="0" fontId="0" fillId="8" borderId="3" xfId="0" applyFill="1" applyBorder="1" applyAlignment="1">
      <alignment vertical="center"/>
    </xf>
    <xf numFmtId="0" fontId="2" fillId="8" borderId="3" xfId="1" applyFill="1" applyBorder="1"/>
    <xf numFmtId="0" fontId="0" fillId="8" borderId="3" xfId="0" applyFill="1" applyBorder="1" applyAlignment="1">
      <alignment vertical="center" wrapText="1"/>
    </xf>
    <xf numFmtId="0" fontId="2" fillId="8" borderId="3" xfId="1" applyFill="1" applyBorder="1" applyAlignment="1">
      <alignment wrapText="1"/>
    </xf>
    <xf numFmtId="0" fontId="10" fillId="8" borderId="3" xfId="0" applyFont="1" applyFill="1" applyBorder="1"/>
    <xf numFmtId="0" fontId="12" fillId="8" borderId="3" xfId="1" applyFont="1" applyFill="1" applyBorder="1"/>
    <xf numFmtId="0" fontId="11" fillId="8" borderId="2" xfId="0" applyFont="1" applyFill="1" applyBorder="1" applyAlignment="1">
      <alignment vertical="top" wrapText="1"/>
    </xf>
    <xf numFmtId="0" fontId="0" fillId="9" borderId="0" xfId="0" applyFill="1" applyAlignment="1">
      <alignment vertical="center"/>
    </xf>
    <xf numFmtId="14" fontId="7" fillId="0" borderId="0" xfId="0" applyNumberFormat="1" applyFont="1" applyAlignment="1">
      <alignment vertical="center"/>
    </xf>
    <xf numFmtId="14" fontId="0" fillId="0" borderId="0" xfId="0" applyNumberFormat="1" applyAlignment="1">
      <alignment vertical="center"/>
    </xf>
    <xf numFmtId="14" fontId="7" fillId="9" borderId="0" xfId="0" applyNumberFormat="1" applyFont="1" applyFill="1" applyAlignment="1">
      <alignment vertical="center"/>
    </xf>
    <xf numFmtId="0" fontId="2" fillId="0" borderId="0" xfId="1" applyFill="1" applyAlignment="1">
      <alignment horizontal="center" vertical="center"/>
    </xf>
    <xf numFmtId="0" fontId="3" fillId="2" borderId="0" xfId="0" applyFont="1" applyFill="1" applyAlignment="1">
      <alignment horizontal="center" vertical="center"/>
    </xf>
    <xf numFmtId="0" fontId="3" fillId="3" borderId="0" xfId="0" applyFont="1" applyFill="1" applyAlignment="1">
      <alignment vertical="center"/>
    </xf>
    <xf numFmtId="0" fontId="8" fillId="2" borderId="0" xfId="0" applyFont="1" applyFill="1" applyAlignment="1">
      <alignment horizontal="center" vertical="center"/>
    </xf>
    <xf numFmtId="0" fontId="8" fillId="3" borderId="0" xfId="0" applyFont="1" applyFill="1" applyAlignment="1">
      <alignment horizontal="center" vertical="center"/>
    </xf>
    <xf numFmtId="0" fontId="8" fillId="4" borderId="0" xfId="0" applyFont="1" applyFill="1" applyAlignment="1">
      <alignment horizontal="center" vertical="center"/>
    </xf>
    <xf numFmtId="0" fontId="8" fillId="5" borderId="0" xfId="0" applyFont="1" applyFill="1" applyAlignment="1">
      <alignment horizontal="center" vertical="center"/>
    </xf>
    <xf numFmtId="0" fontId="8" fillId="6" borderId="0" xfId="0" applyFont="1" applyFill="1" applyAlignment="1">
      <alignment horizontal="center" vertical="center"/>
    </xf>
    <xf numFmtId="0" fontId="8" fillId="7" borderId="0" xfId="0" applyFont="1" applyFill="1" applyAlignment="1">
      <alignment horizontal="center" vertical="center"/>
    </xf>
  </cellXfs>
  <cellStyles count="3">
    <cellStyle name="Currency" xfId="2" builtinId="4"/>
    <cellStyle name="Hyperlink" xfId="1" builtinId="8"/>
    <cellStyle name="Normal" xfId="0" builtinId="0"/>
  </cellStyles>
  <dxfs count="325">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center"/>
    </dxf>
    <dxf>
      <numFmt numFmtId="3" formatCode="#,##0"/>
    </dxf>
    <dxf>
      <alignment horizontal="center"/>
    </dxf>
    <dxf>
      <alignment horizontal="center"/>
    </dxf>
    <dxf>
      <alignment textRotation="90"/>
    </dxf>
    <dxf>
      <alignment textRotation="90"/>
    </dxf>
    <dxf>
      <alignment wrapText="0"/>
    </dxf>
    <dxf>
      <alignment horizontal="right"/>
    </dxf>
    <dxf>
      <numFmt numFmtId="3" formatCode="#,##0"/>
    </dxf>
    <dxf>
      <alignment horizontal="center"/>
    </dxf>
    <dxf>
      <alignment horizontal="center"/>
    </dxf>
    <dxf>
      <alignment horizontal="center"/>
    </dxf>
    <dxf>
      <alignment textRotation="90"/>
    </dxf>
    <dxf>
      <alignment textRotation="9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5"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ptos Narrow"/>
        <family val="2"/>
        <scheme val="minor"/>
      </font>
      <numFmt numFmtId="164" formatCode="#,##0.0"/>
      <fill>
        <patternFill patternType="none">
          <fgColor indexed="64"/>
          <bgColor auto="1"/>
        </patternFill>
      </fill>
      <alignment horizontal="left" vertical="center" textRotation="0" wrapText="0" indent="0" justifyLastLine="0" shrinkToFit="0" readingOrder="0"/>
    </dxf>
    <dxf>
      <fill>
        <patternFill patternType="solid">
          <fgColor theme="0" tint="-0.14996795556505021"/>
          <bgColor theme="3" tint="0.79998168889431442"/>
        </patternFill>
      </fill>
      <border>
        <top style="thin">
          <color theme="3"/>
        </top>
        <bottom style="thin">
          <color theme="3"/>
        </bottom>
      </border>
    </dxf>
    <dxf>
      <font>
        <b/>
        <color theme="1"/>
      </font>
    </dxf>
    <dxf>
      <font>
        <b/>
        <color theme="1"/>
      </font>
      <border>
        <top style="double">
          <color theme="1"/>
        </top>
      </border>
    </dxf>
    <dxf>
      <font>
        <b/>
        <color theme="0"/>
      </font>
      <fill>
        <patternFill patternType="solid">
          <fgColor theme="1"/>
          <bgColor theme="3"/>
        </patternFill>
      </fill>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TableStyleMedium1 2" pivot="0" count="5" xr9:uid="{62525CD5-D368-488E-BDDE-9AEF6A155C03}">
      <tableStyleElement type="wholeTable" dxfId="324"/>
      <tableStyleElement type="headerRow" dxfId="323"/>
      <tableStyleElement type="totalRow" dxfId="322"/>
      <tableStyleElement type="lastColumn" dxfId="321"/>
      <tableStyleElement type="firstRowStripe" dxfId="3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310515</xdr:colOff>
      <xdr:row>11</xdr:row>
      <xdr:rowOff>142875</xdr:rowOff>
    </xdr:from>
    <xdr:to>
      <xdr:col>6</xdr:col>
      <xdr:colOff>494568</xdr:colOff>
      <xdr:row>30</xdr:row>
      <xdr:rowOff>171450</xdr:rowOff>
    </xdr:to>
    <xdr:pic>
      <xdr:nvPicPr>
        <xdr:cNvPr id="6" name="Picture 5" descr="The following chart illustrates the above description pictorially:">
          <a:extLst>
            <a:ext uri="{FF2B5EF4-FFF2-40B4-BE49-F238E27FC236}">
              <a16:creationId xmlns:a16="http://schemas.microsoft.com/office/drawing/2014/main" id="{80B308E2-1A99-6D4B-FC45-269F831F7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44665" y="2219325"/>
          <a:ext cx="4034058" cy="4011930"/>
        </a:xfrm>
        <a:prstGeom prst="rect">
          <a:avLst/>
        </a:prstGeom>
        <a:noFill/>
        <a:ln w="254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enton Bogard" refreshedDate="45463.555117129632" createdVersion="8" refreshedVersion="8" minRefreshableVersion="3" recordCount="3856" xr:uid="{06F01028-2F6F-469C-894E-2E44E8C5DFCE}">
  <cacheSource type="worksheet">
    <worksheetSource name="Table412"/>
  </cacheSource>
  <cacheFields count="29">
    <cacheField name="Rank" numFmtId="0">
      <sharedItems containsSemiMixedTypes="0" containsString="0" containsNumber="1" containsInteger="1" minValue="1" maxValue="518"/>
    </cacheField>
    <cacheField name="List" numFmtId="0">
      <sharedItems count="8">
        <s v="Urban Freeway"/>
        <s v="Urban Non-Freeway"/>
        <s v="Urban Intersection"/>
        <s v="Suburban Non-Freeway"/>
        <s v="Suburban Intersection"/>
        <s v="Rural Intersection"/>
        <s v="Rural Non-Freeway"/>
        <s v="Rural Freeway"/>
      </sharedItems>
    </cacheField>
    <cacheField name="District" numFmtId="1">
      <sharedItems containsSemiMixedTypes="0" containsString="0" containsNumber="1" containsInteger="1" minValue="1" maxValue="12" count="12">
        <n v="6"/>
        <n v="12"/>
        <n v="8"/>
        <n v="4"/>
        <n v="7"/>
        <n v="2"/>
        <n v="1"/>
        <n v="3"/>
        <n v="5"/>
        <n v="9"/>
        <n v="11"/>
        <n v="10"/>
      </sharedItems>
    </cacheField>
    <cacheField name="County" numFmtId="0">
      <sharedItems/>
    </cacheField>
    <cacheField name="Name" numFmtId="0">
      <sharedItems/>
    </cacheField>
    <cacheField name="NLFID's" numFmtId="0">
      <sharedItems/>
    </cacheField>
    <cacheField name="Route" numFmtId="0">
      <sharedItems/>
    </cacheField>
    <cacheField name="Begin Log" numFmtId="0">
      <sharedItems containsSemiMixedTypes="0" containsString="0" containsNumber="1" minValue="0" maxValue="54.5"/>
    </cacheField>
    <cacheField name="End Log" numFmtId="0">
      <sharedItems containsSemiMixedTypes="0" containsString="0" containsNumber="1" minValue="0" maxValue="55"/>
    </cacheField>
    <cacheField name="Site Type" numFmtId="0">
      <sharedItems/>
    </cacheField>
    <cacheField name="Subtype" numFmtId="0">
      <sharedItems containsBlank="1"/>
    </cacheField>
    <cacheField name="K" numFmtId="0">
      <sharedItems containsSemiMixedTypes="0" containsString="0" containsNumber="1" containsInteger="1" minValue="0" maxValue="4"/>
    </cacheField>
    <cacheField name="A" numFmtId="0">
      <sharedItems containsSemiMixedTypes="0" containsString="0" containsNumber="1" containsInteger="1" minValue="0" maxValue="10"/>
    </cacheField>
    <cacheField name="B" numFmtId="0">
      <sharedItems containsSemiMixedTypes="0" containsString="0" containsNumber="1" containsInteger="1" minValue="0" maxValue="65"/>
    </cacheField>
    <cacheField name="C" numFmtId="0">
      <sharedItems containsSemiMixedTypes="0" containsString="0" containsNumber="1" containsInteger="1" minValue="0" maxValue="58"/>
    </cacheField>
    <cacheField name="O" numFmtId="0">
      <sharedItems containsSemiMixedTypes="0" containsString="0" containsNumber="1" containsInteger="1" minValue="0" maxValue="386"/>
    </cacheField>
    <cacheField name="EPDO" numFmtId="166">
      <sharedItems containsSemiMixedTypes="0" containsString="0" containsNumber="1" minValue="5.4375" maxValue="1068.5445130813953"/>
    </cacheField>
    <cacheField name="Predicted Crashes - All" numFmtId="2">
      <sharedItems containsSemiMixedTypes="0" containsString="0" containsNumber="1" minValue="9.4127949193878197E-3" maxValue="19.927106375658102"/>
    </cacheField>
    <cacheField name="Expected Crashes - All" numFmtId="2">
      <sharedItems containsSemiMixedTypes="0" containsString="0" containsNumber="1" minValue="0.12919256536360194" maxValue="117.79649733300542"/>
    </cacheField>
    <cacheField name="PSI - All" numFmtId="2">
      <sharedItems containsSemiMixedTypes="0" containsString="0" containsNumber="1" minValue="-12.057793556750408" maxValue="116.66192029839134"/>
    </cacheField>
    <cacheField name="Predicted Crashes - FI" numFmtId="2">
      <sharedItems containsSemiMixedTypes="0" containsString="0" containsNumber="1" minValue="5.3743302690133926E-4" maxValue="1.3907560335921474"/>
    </cacheField>
    <cacheField name="Expected Crashes - FI" numFmtId="2">
      <sharedItems containsSemiMixedTypes="0" containsString="0" containsNumber="1" minValue="5.0089064905628642E-3" maxValue="22.554814155347302"/>
    </cacheField>
    <cacheField name="PSI - FI" numFmtId="2">
      <sharedItems containsSemiMixedTypes="0" containsString="0" containsNumber="1" minValue="2.2322652736334776E-3" maxValue="22.444799650425804"/>
    </cacheField>
    <cacheField name="SIP Location" numFmtId="0">
      <sharedItems count="3">
        <s v="Red"/>
        <s v="Blue"/>
        <s v="No"/>
      </sharedItems>
    </cacheField>
    <cacheField name="Google" numFmtId="0">
      <sharedItems/>
    </cacheField>
    <cacheField name="Begin Lat" numFmtId="0">
      <sharedItems containsSemiMixedTypes="0" containsString="0" containsNumber="1" minValue="0" maxValue="41.889293276099998"/>
    </cacheField>
    <cacheField name="Begin Long" numFmtId="0">
      <sharedItems containsSemiMixedTypes="0" containsString="0" containsNumber="1" minValue="-84.805740308599994" maxValue="0"/>
    </cacheField>
    <cacheField name="End Lat" numFmtId="0">
      <sharedItems containsSemiMixedTypes="0" containsString="0" containsNumber="1" minValue="0" maxValue="41.892702176199997"/>
    </cacheField>
    <cacheField name="End Long" numFmtId="0">
      <sharedItems containsSemiMixedTypes="0" containsString="0" containsNumber="1" minValue="-84.809068666399995"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56">
  <r>
    <n v="1"/>
    <x v="0"/>
    <x v="0"/>
    <s v="Franklin"/>
    <s v="I-670 "/>
    <s v="SFRAIR00670**N"/>
    <s v="IR-670"/>
    <n v="3.9"/>
    <n v="4.4000000000000004"/>
    <s v="Segment"/>
    <m/>
    <n v="1"/>
    <n v="5"/>
    <n v="30"/>
    <n v="30"/>
    <n v="78"/>
    <n v="681.59138808139528"/>
    <n v="1.4314906249002692"/>
    <n v="88.741807146611038"/>
    <n v="87.310316521710774"/>
    <n v="0.11001450492149681"/>
    <n v="22.554814155347302"/>
    <n v="22.444799650425804"/>
    <x v="0"/>
    <s v="Google Maps"/>
    <n v="39.973607188800003"/>
    <n v="-83.004746853900002"/>
    <n v="39.975949421999999"/>
    <n v="-82.996103261499997"/>
  </r>
  <r>
    <n v="2"/>
    <x v="0"/>
    <x v="0"/>
    <s v="Franklin"/>
    <s v="I-270 "/>
    <s v="SFRAIR00270**C"/>
    <s v="IR-270"/>
    <n v="24.4"/>
    <n v="24.9"/>
    <s v="Segment"/>
    <m/>
    <n v="1"/>
    <n v="2"/>
    <n v="41"/>
    <n v="38"/>
    <n v="146"/>
    <n v="720.07694404069764"/>
    <n v="1.1983270033498412"/>
    <n v="91.86675193262036"/>
    <n v="90.668424929270515"/>
    <n v="3.1596465250266173E-2"/>
    <n v="22.164632391400037"/>
    <n v="22.13303592614977"/>
    <x v="0"/>
    <s v="Google Maps"/>
    <n v="40.111413389299997"/>
    <n v="-83.004958436799996"/>
    <n v="40.111040233899999"/>
    <n v="-82.995525902599994"/>
  </r>
  <r>
    <n v="3"/>
    <x v="0"/>
    <x v="1"/>
    <s v="Cuyahoga"/>
    <s v="I-90,IR-00090 "/>
    <s v="SCUYIR00090**C"/>
    <s v="IR-90"/>
    <n v="13.9"/>
    <n v="14.4"/>
    <s v="Segment"/>
    <m/>
    <n v="4"/>
    <n v="2"/>
    <n v="21"/>
    <n v="32"/>
    <n v="149"/>
    <n v="702.54451308139528"/>
    <n v="1.1572204370823851"/>
    <n v="82.543405249591927"/>
    <n v="81.386184812509541"/>
    <n v="8.7101480502972797E-2"/>
    <n v="22.15217478771741"/>
    <n v="22.065073307214437"/>
    <x v="0"/>
    <s v="Google Maps"/>
    <n v="41.473819685099997"/>
    <n v="-81.708077416500004"/>
    <n v="41.473933779799999"/>
    <n v="-81.698440479699997"/>
  </r>
  <r>
    <n v="4"/>
    <x v="0"/>
    <x v="0"/>
    <s v="Franklin"/>
    <s v="I-71 "/>
    <s v="SFRAIR00071**C"/>
    <s v="IR-71"/>
    <n v="18.7"/>
    <n v="19.2"/>
    <s v="Segment"/>
    <m/>
    <n v="2"/>
    <n v="1"/>
    <n v="34"/>
    <n v="17"/>
    <n v="56"/>
    <n v="491.06131904069764"/>
    <n v="1.2259152307699104"/>
    <n v="45.779922616577245"/>
    <n v="44.554007385807338"/>
    <n v="9.9113957335942263E-2"/>
    <n v="20.857039748074886"/>
    <n v="20.757925790738945"/>
    <x v="0"/>
    <s v="Google Maps"/>
    <n v="39.980811790200001"/>
    <n v="-82.984178225899996"/>
    <n v="39.987991482600002"/>
    <n v="-82.985470583500003"/>
  </r>
  <r>
    <n v="1"/>
    <x v="1"/>
    <x v="0"/>
    <s v="Franklin"/>
    <s v="US 33 "/>
    <s v="SFRAUS00033**C "/>
    <s v="US-33"/>
    <n v="1.7"/>
    <n v="2.2000000000000002"/>
    <s v="Segment"/>
    <m/>
    <n v="0"/>
    <n v="2"/>
    <n v="38"/>
    <n v="21"/>
    <n v="92"/>
    <n v="525.32212936046517"/>
    <n v="1.8885955905226768"/>
    <n v="57.686141206283857"/>
    <n v="55.79754561576118"/>
    <n v="0.11200877898076413"/>
    <n v="20.606085416284728"/>
    <n v="20.494076637303962"/>
    <x v="0"/>
    <s v="Google Maps"/>
    <n v="40.099016225699998"/>
    <n v="-83.151357346699996"/>
    <n v="40.0989981687"/>
    <n v="-83.141923632100003"/>
  </r>
  <r>
    <n v="5"/>
    <x v="0"/>
    <x v="2"/>
    <s v="Hamilton"/>
    <s v="I-75 NB EXPY "/>
    <s v="SHAMIR00075**C"/>
    <s v="IR-75"/>
    <n v="8.5"/>
    <n v="9"/>
    <s v="Segment"/>
    <m/>
    <n v="0"/>
    <n v="2"/>
    <n v="38"/>
    <n v="29"/>
    <n v="208"/>
    <n v="676.82212936046517"/>
    <n v="1.4083662872418388"/>
    <n v="111.24997896585809"/>
    <n v="109.84161267861626"/>
    <n v="0.10981974994497298"/>
    <n v="20.311543031034155"/>
    <n v="20.201723281089183"/>
    <x v="0"/>
    <s v="Google Maps"/>
    <n v="39.182416041800003"/>
    <n v="-84.484394113600004"/>
    <n v="39.189218186399998"/>
    <n v="-84.481215691700001"/>
  </r>
  <r>
    <n v="6"/>
    <x v="0"/>
    <x v="1"/>
    <s v="Cuyahoga"/>
    <s v="I-480 "/>
    <s v="SCUYIR00480**N"/>
    <s v="IR-480"/>
    <n v="18.3"/>
    <n v="18.8"/>
    <s v="Segment"/>
    <m/>
    <n v="0"/>
    <n v="6"/>
    <n v="26"/>
    <n v="42"/>
    <n v="150"/>
    <n v="780.65388808139528"/>
    <n v="1.5262106425212236"/>
    <n v="90.026362453178862"/>
    <n v="88.500151810657641"/>
    <n v="0.12325737012679433"/>
    <n v="19.987926758473709"/>
    <n v="19.864669388346915"/>
    <x v="0"/>
    <s v="Google Maps"/>
    <n v="41.407713744600002"/>
    <n v="-81.639376774300004"/>
    <n v="41.409394736599999"/>
    <n v="-81.630022815800004"/>
  </r>
  <r>
    <n v="1"/>
    <x v="2"/>
    <x v="0"/>
    <s v="Franklin"/>
    <s v="Cleveland Ave, Morse Rd"/>
    <s v="CFRACR00017**C, CFRACR00075**C"/>
    <s v="CR-17, CR-75"/>
    <n v="2.5070000000000001"/>
    <n v="0"/>
    <s v="Intersection"/>
    <s v="Undivided Urban Signal  4-Leg"/>
    <n v="1"/>
    <n v="5"/>
    <n v="65"/>
    <n v="41"/>
    <n v="187"/>
    <n v="1068.5445130813953"/>
    <n v="9.053585548885275"/>
    <n v="58.37047208402484"/>
    <n v="49.316886535139567"/>
    <n v="0.62101094855232331"/>
    <n v="19.845221588822543"/>
    <n v="19.224210640270218"/>
    <x v="0"/>
    <s v="Google Maps"/>
    <n v="40.059542999999998"/>
    <n v="-82.953006000000002"/>
    <n v="0"/>
    <n v="0"/>
  </r>
  <r>
    <n v="7"/>
    <x v="0"/>
    <x v="0"/>
    <s v="Franklin"/>
    <s v="I-270 "/>
    <s v="SFRAIR00270**C"/>
    <s v="IR-270"/>
    <n v="22.9"/>
    <n v="23.4"/>
    <s v="Segment"/>
    <m/>
    <n v="0"/>
    <n v="4"/>
    <n v="27"/>
    <n v="17"/>
    <n v="66"/>
    <n v="500.90988372093022"/>
    <n v="1.4139274114853386"/>
    <n v="47.402775693730383"/>
    <n v="45.988848282245044"/>
    <n v="0.10693224945868782"/>
    <n v="18.606486697433773"/>
    <n v="18.499554447975086"/>
    <x v="0"/>
    <s v="Google Maps"/>
    <n v="40.112074813500001"/>
    <n v="-83.033253924600004"/>
    <n v="40.111983830200003"/>
    <n v="-83.023817401100004"/>
  </r>
  <r>
    <n v="8"/>
    <x v="0"/>
    <x v="2"/>
    <s v="Hamilton"/>
    <s v="I-275 EB EXPY "/>
    <s v="SHAMIR00275**C"/>
    <s v="IR-275"/>
    <n v="25.1"/>
    <n v="25.6"/>
    <s v="Segment"/>
    <m/>
    <n v="0"/>
    <n v="4"/>
    <n v="27"/>
    <n v="18"/>
    <n v="103"/>
    <n v="542.34738372093022"/>
    <n v="1.1951685466887214"/>
    <n v="61.131215991740468"/>
    <n v="59.936047445051749"/>
    <n v="8.9954118478927689E-2"/>
    <n v="18.320049723067743"/>
    <n v="18.230095604588815"/>
    <x v="0"/>
    <s v="Google Maps"/>
    <n v="39.293073997299999"/>
    <n v="-84.453668437600001"/>
    <n v="39.2909947112"/>
    <n v="-84.444740970400005"/>
  </r>
  <r>
    <n v="9"/>
    <x v="0"/>
    <x v="0"/>
    <s v="Franklin"/>
    <s v="I-270 "/>
    <s v="SFRAIR00270**C"/>
    <s v="IR-270"/>
    <n v="23.8"/>
    <n v="24.3"/>
    <s v="Segment"/>
    <m/>
    <n v="0"/>
    <n v="4"/>
    <n v="18"/>
    <n v="26"/>
    <n v="83"/>
    <n v="498.92550872093022"/>
    <n v="1.4148806590898237"/>
    <n v="52.726198159788943"/>
    <n v="51.311317500699118"/>
    <n v="0.10697059857082331"/>
    <n v="18.300344712231741"/>
    <n v="18.193374113660919"/>
    <x v="0"/>
    <s v="Google Maps"/>
    <n v="40.111891488600001"/>
    <n v="-83.016269210800004"/>
    <n v="40.1115005817"/>
    <n v="-83.006846093600004"/>
  </r>
  <r>
    <n v="2"/>
    <x v="1"/>
    <x v="1"/>
    <s v="Cuyahoga"/>
    <s v="JENNINGS FWY,SR-176 "/>
    <s v="SCUYSR00176**C "/>
    <s v="SR-176"/>
    <n v="13.1"/>
    <n v="13.6"/>
    <s v="Segment"/>
    <m/>
    <n v="0"/>
    <n v="2"/>
    <n v="19"/>
    <n v="29"/>
    <n v="85"/>
    <n v="429.43150436046511"/>
    <n v="2.4115267871819306"/>
    <n v="53.532477014217555"/>
    <n v="51.120950227035621"/>
    <n v="0.1465877031202073"/>
    <n v="18.205396568524034"/>
    <n v="18.058808865403826"/>
    <x v="0"/>
    <s v="Google Maps"/>
    <n v="41.457624215899997"/>
    <n v="-81.691768337200003"/>
    <n v="41.464233219699999"/>
    <n v="-81.693220247400006"/>
  </r>
  <r>
    <n v="10"/>
    <x v="0"/>
    <x v="0"/>
    <s v="Franklin"/>
    <s v="I-70 "/>
    <s v="SFRAIR00070**N"/>
    <s v="IR-70"/>
    <n v="15.8"/>
    <n v="16.3"/>
    <s v="Segment"/>
    <m/>
    <n v="1"/>
    <n v="3"/>
    <n v="38"/>
    <n v="19"/>
    <n v="63"/>
    <n v="578.80050872093022"/>
    <n v="1.3750786573318536"/>
    <n v="50.830508732286233"/>
    <n v="49.455430074954378"/>
    <n v="0.10454523925332508"/>
    <n v="18.000667752307333"/>
    <n v="17.896122513054006"/>
    <x v="0"/>
    <s v="Google Maps"/>
    <n v="39.953726405700003"/>
    <n v="-82.966623879500006"/>
    <n v="39.953512913899999"/>
    <n v="-82.957216700299995"/>
  </r>
  <r>
    <n v="11"/>
    <x v="0"/>
    <x v="2"/>
    <s v="Hamilton"/>
    <s v="I-75 SB EXPY "/>
    <s v="SHAMIR00075**N"/>
    <s v="IR-75"/>
    <n v="1.7"/>
    <n v="2.2000000000000002"/>
    <s v="Segment"/>
    <m/>
    <n v="1"/>
    <n v="2"/>
    <n v="34"/>
    <n v="28"/>
    <n v="203"/>
    <n v="686.87381904069764"/>
    <n v="1.4034315644434523"/>
    <n v="110.69400673587423"/>
    <n v="109.29057517143077"/>
    <n v="0.10633099705918148"/>
    <n v="17.052334055231949"/>
    <n v="16.946003058172767"/>
    <x v="0"/>
    <s v="Google Maps"/>
    <n v="39.113635397099998"/>
    <n v="-84.531730811399996"/>
    <n v="39.1201633712"/>
    <n v="-84.535649750499999"/>
  </r>
  <r>
    <n v="3"/>
    <x v="1"/>
    <x v="2"/>
    <s v="Hamilton"/>
    <s v="RONALD REAGAN CROSS CO EB HWY "/>
    <s v="SHAMSR00126**C "/>
    <s v="SR-126"/>
    <n v="19.100000000000001"/>
    <n v="19.600000000000001"/>
    <s v="Segment"/>
    <m/>
    <n v="0"/>
    <n v="1"/>
    <n v="23"/>
    <n v="23"/>
    <n v="87"/>
    <n v="385.31731468023258"/>
    <n v="1.6848255852745517"/>
    <n v="53.587007193907702"/>
    <n v="51.90218160863315"/>
    <n v="9.8783243946760288E-2"/>
    <n v="16.598787191449759"/>
    <n v="16.500003947503"/>
    <x v="0"/>
    <s v="Google Maps"/>
    <n v="39.225449206699999"/>
    <n v="-84.377386081899999"/>
    <n v="39.225734558100001"/>
    <n v="-84.368280144600007"/>
  </r>
  <r>
    <n v="12"/>
    <x v="0"/>
    <x v="0"/>
    <s v="Franklin"/>
    <s v="I-71 "/>
    <s v="SFRAIR00071**N"/>
    <s v="IR-71"/>
    <n v="19"/>
    <n v="19.5"/>
    <s v="Segment"/>
    <m/>
    <n v="0"/>
    <n v="4"/>
    <n v="34"/>
    <n v="21"/>
    <n v="61"/>
    <n v="559.48800872093022"/>
    <n v="0.93558263514189588"/>
    <n v="46.69143665519973"/>
    <n v="45.755854020057832"/>
    <n v="7.9098790000102656E-2"/>
    <n v="16.286789443179973"/>
    <n v="16.207690653179871"/>
    <x v="0"/>
    <s v="Google Maps"/>
    <n v="39.983679425200002"/>
    <n v="-82.984923456499999"/>
    <n v="39.990877091800002"/>
    <n v="-82.985507815999995"/>
  </r>
  <r>
    <n v="13"/>
    <x v="0"/>
    <x v="0"/>
    <s v="Franklin"/>
    <s v="I-70 "/>
    <s v="SFRAIR00070**N"/>
    <s v="IR-70"/>
    <n v="15.1"/>
    <n v="15.6"/>
    <s v="Segment"/>
    <m/>
    <n v="1"/>
    <n v="2"/>
    <n v="34"/>
    <n v="21"/>
    <n v="122"/>
    <n v="574.81131904069764"/>
    <n v="1.2062128147308715"/>
    <n v="72.921823292716454"/>
    <n v="71.715610477985578"/>
    <n v="9.3186347526603514E-2"/>
    <n v="16.277620044428961"/>
    <n v="16.184433696902357"/>
    <x v="0"/>
    <s v="Google Maps"/>
    <n v="39.955194673199998"/>
    <n v="-82.979615680699993"/>
    <n v="39.953904180499997"/>
    <n v="-82.970392110000006"/>
  </r>
  <r>
    <n v="1"/>
    <x v="3"/>
    <x v="0"/>
    <s v="Franklin"/>
    <s v="W BROAD ST "/>
    <s v="SFRAUS00040**C "/>
    <s v="US-40"/>
    <n v="5.4"/>
    <n v="5.9"/>
    <s v="Segment"/>
    <m/>
    <n v="0"/>
    <n v="1"/>
    <n v="18"/>
    <n v="25"/>
    <n v="84"/>
    <n v="358.45793968023258"/>
    <n v="0.6106320453640508"/>
    <n v="64.681830552715013"/>
    <n v="64.071198507350957"/>
    <n v="4.4456631399743186E-2"/>
    <n v="16.186759622181739"/>
    <n v="16.142302990781996"/>
    <x v="0"/>
    <s v="Google Maps"/>
    <n v="39.951944105599999"/>
    <n v="-83.1343669707"/>
    <n v="39.952381668100003"/>
    <n v="-83.124969143900003"/>
  </r>
  <r>
    <n v="14"/>
    <x v="0"/>
    <x v="1"/>
    <s v="Cuyahoga"/>
    <s v="I-90 "/>
    <s v="SCUYIR00090**C"/>
    <s v="IR-90"/>
    <n v="15.9"/>
    <n v="16.399999999999999"/>
    <s v="Segment"/>
    <m/>
    <n v="0"/>
    <n v="6"/>
    <n v="9"/>
    <n v="28"/>
    <n v="124"/>
    <n v="581.23201308139528"/>
    <n v="1.3134051130167717"/>
    <n v="67.638134610345674"/>
    <n v="66.324729497328903"/>
    <n v="0.10159860338016929"/>
    <n v="16.160695166956803"/>
    <n v="16.059096563576635"/>
    <x v="0"/>
    <s v="Google Maps"/>
    <n v="41.490976257900002"/>
    <n v="-81.687803264300001"/>
    <n v="41.495084896999998"/>
    <n v="-81.680114279199998"/>
  </r>
  <r>
    <n v="2"/>
    <x v="3"/>
    <x v="3"/>
    <s v="Mahoning"/>
    <s v="E MAIN ST "/>
    <s v="SMAHUS00224**C "/>
    <s v="US-224"/>
    <n v="18.8"/>
    <n v="19.3"/>
    <s v="Segment"/>
    <m/>
    <n v="0"/>
    <n v="0"/>
    <n v="20"/>
    <n v="35"/>
    <n v="152"/>
    <n v="438.25"/>
    <n v="1.258954588464082"/>
    <n v="98.11432558364973"/>
    <n v="96.855370995185652"/>
    <n v="9.6462902562588757E-2"/>
    <n v="16.127939587585058"/>
    <n v="16.031476685022469"/>
    <x v="0"/>
    <s v="Google Maps"/>
    <n v="41.024289745600001"/>
    <n v="-80.643309613"/>
    <n v="41.024245230399998"/>
    <n v="-80.633753411300006"/>
  </r>
  <r>
    <n v="15"/>
    <x v="0"/>
    <x v="4"/>
    <s v="Montgomery"/>
    <s v="INTERSTATE 75 "/>
    <s v="SMOTIR00075**N"/>
    <s v="IR-75"/>
    <n v="11.7"/>
    <n v="12.2"/>
    <s v="Segment"/>
    <m/>
    <n v="0"/>
    <n v="2"/>
    <n v="35"/>
    <n v="27"/>
    <n v="117"/>
    <n v="557.30650436046517"/>
    <n v="1.36183183701633"/>
    <n v="72.883082198806235"/>
    <n v="71.52125036178991"/>
    <n v="0.1016603531324877"/>
    <n v="16.119231865927752"/>
    <n v="16.017571512795264"/>
    <x v="0"/>
    <s v="Google Maps"/>
    <n v="39.746801891899999"/>
    <n v="-84.205477826000006"/>
    <n v="39.753904335100003"/>
    <n v="-84.204411781800005"/>
  </r>
  <r>
    <n v="16"/>
    <x v="0"/>
    <x v="1"/>
    <s v="Cuyahoga"/>
    <s v="I-90 "/>
    <s v="SCUYIR00090**C"/>
    <s v="IR-90"/>
    <n v="17.899999999999999"/>
    <n v="18.399999999999999"/>
    <s v="Segment"/>
    <m/>
    <n v="0"/>
    <n v="3"/>
    <n v="16"/>
    <n v="26"/>
    <n v="100"/>
    <n v="457.15506904069764"/>
    <n v="0.90773535965079799"/>
    <n v="57.481079587482014"/>
    <n v="56.573344227831214"/>
    <n v="7.3444656191800697E-2"/>
    <n v="15.921182598352219"/>
    <n v="15.847737942160419"/>
    <x v="0"/>
    <s v="Google Maps"/>
    <n v="41.512663599"/>
    <n v="-81.672889597400001"/>
    <n v="41.518818486599997"/>
    <n v="-81.673497582600007"/>
  </r>
  <r>
    <n v="17"/>
    <x v="0"/>
    <x v="0"/>
    <s v="Franklin"/>
    <s v="I-270 "/>
    <s v="SFRAIR00270**C"/>
    <s v="IR-270"/>
    <n v="42.6"/>
    <n v="43.1"/>
    <s v="Segment"/>
    <m/>
    <n v="0"/>
    <n v="4"/>
    <n v="27"/>
    <n v="11"/>
    <n v="57"/>
    <n v="465.28488372093022"/>
    <n v="1.1485380903131324"/>
    <n v="39.523734991604535"/>
    <n v="38.375196901291403"/>
    <n v="9.5734337527919822E-2"/>
    <n v="15.854642069742525"/>
    <n v="15.758907732214604"/>
    <x v="0"/>
    <s v="Google Maps"/>
    <n v="39.936524230300002"/>
    <n v="-82.849923144399995"/>
    <n v="39.931535117300001"/>
    <n v="-82.856656394799998"/>
  </r>
  <r>
    <n v="18"/>
    <x v="0"/>
    <x v="1"/>
    <s v="Cuyahoga"/>
    <s v="I-71 "/>
    <s v="SCUYIR00071**C"/>
    <s v="IR-71"/>
    <n v="17.899999999999999"/>
    <n v="18.399999999999999"/>
    <s v="Segment"/>
    <m/>
    <n v="2"/>
    <n v="2"/>
    <n v="17"/>
    <n v="24"/>
    <n v="48"/>
    <n v="448.50363372093022"/>
    <n v="0.87473882120959234"/>
    <n v="37.330271581576859"/>
    <n v="36.455532760367269"/>
    <n v="7.1690816888624692E-2"/>
    <n v="15.591443617973107"/>
    <n v="15.519752801084483"/>
    <x v="0"/>
    <s v="Google Maps"/>
    <n v="41.459542593199998"/>
    <n v="-81.694934953399994"/>
    <n v="41.466590771"/>
    <n v="-81.692863000900005"/>
  </r>
  <r>
    <n v="19"/>
    <x v="0"/>
    <x v="2"/>
    <s v="Hamilton"/>
    <s v="I-75 NB EXPY "/>
    <s v="SHAMIR00075**C"/>
    <s v="IR-75"/>
    <n v="2.6"/>
    <n v="3.1"/>
    <s v="Segment"/>
    <m/>
    <n v="0"/>
    <n v="3"/>
    <n v="28"/>
    <n v="18"/>
    <n v="144"/>
    <n v="544.21756904069764"/>
    <n v="1.1742103682831229"/>
    <n v="76.514319022910968"/>
    <n v="75.340108654627841"/>
    <n v="4.4393092913408871E-2"/>
    <n v="15.55234325646474"/>
    <n v="15.507950163551332"/>
    <x v="0"/>
    <s v="Google Maps"/>
    <n v="39.125166421800003"/>
    <n v="-84.534794588400004"/>
    <n v="39.132162564300003"/>
    <n v="-84.532413483400006"/>
  </r>
  <r>
    <n v="20"/>
    <x v="0"/>
    <x v="0"/>
    <s v="Franklin"/>
    <s v="I-270 "/>
    <s v="SFRAIR00270**N"/>
    <s v="IR-270"/>
    <n v="22.6"/>
    <n v="23.1"/>
    <s v="Segment"/>
    <m/>
    <n v="2"/>
    <n v="5"/>
    <n v="23"/>
    <n v="10"/>
    <n v="71"/>
    <n v="585.68995276162786"/>
    <n v="1.4139274114853386"/>
    <n v="46.155414374377315"/>
    <n v="44.741486962891976"/>
    <n v="0.10693224945868782"/>
    <n v="15.506338748461429"/>
    <n v="15.399406499002742"/>
    <x v="0"/>
    <s v="Google Maps"/>
    <n v="40.112325704"/>
    <n v="-83.039623075199998"/>
    <n v="40.112236330099996"/>
    <n v="-83.030183710299994"/>
  </r>
  <r>
    <n v="21"/>
    <x v="0"/>
    <x v="0"/>
    <s v="Franklin"/>
    <s v="I-270 "/>
    <s v="SFRAIR00270**C"/>
    <s v="IR-270"/>
    <n v="41.7"/>
    <n v="42.2"/>
    <s v="Segment"/>
    <m/>
    <n v="0"/>
    <n v="5"/>
    <n v="25"/>
    <n v="11"/>
    <n v="41"/>
    <n v="481.86782340116281"/>
    <n v="1.1485380903131324"/>
    <n v="32.737333114777741"/>
    <n v="31.588795024464609"/>
    <n v="9.5734337527919822E-2"/>
    <n v="15.477280407465923"/>
    <n v="15.381546069938002"/>
    <x v="0"/>
    <s v="Google Maps"/>
    <n v="39.948993663400003"/>
    <n v="-82.845542321300002"/>
    <n v="39.941838556500002"/>
    <n v="-82.847027318200006"/>
  </r>
  <r>
    <n v="22"/>
    <x v="0"/>
    <x v="0"/>
    <s v="Franklin"/>
    <s v="I-70 "/>
    <s v="SFRAIR00070**C"/>
    <s v="IR-70"/>
    <n v="17.899999999999999"/>
    <n v="18.399999999999999"/>
    <s v="Segment"/>
    <m/>
    <n v="1"/>
    <n v="1"/>
    <n v="46"/>
    <n v="13"/>
    <n v="46"/>
    <n v="496.19712936046511"/>
    <n v="0.84820908386388738"/>
    <n v="43.173872775661977"/>
    <n v="42.325663691798091"/>
    <n v="6.6785938021291638E-2"/>
    <n v="15.213469339983018"/>
    <n v="15.146683401961726"/>
    <x v="0"/>
    <s v="Google Maps"/>
    <n v="39.939282384400002"/>
    <n v="-82.938166340899997"/>
    <n v="39.933181652000002"/>
    <n v="-82.933137393199999"/>
  </r>
  <r>
    <n v="23"/>
    <x v="0"/>
    <x v="1"/>
    <s v="Cuyahoga"/>
    <s v="I-90 "/>
    <s v="SCUYIR00090**C"/>
    <s v="IR-90"/>
    <n v="11.3"/>
    <n v="11.8"/>
    <s v="Segment"/>
    <m/>
    <n v="0"/>
    <n v="3"/>
    <n v="17"/>
    <n v="20"/>
    <n v="64"/>
    <n v="401.07694404069764"/>
    <n v="1.2125216782824098"/>
    <n v="41.072254639311744"/>
    <n v="39.859732961029337"/>
    <n v="9.853626493883938E-2"/>
    <n v="15.045493545488336"/>
    <n v="14.946957280549496"/>
    <x v="0"/>
    <s v="Google Maps"/>
    <n v="41.468166941900002"/>
    <n v="-81.756240145800007"/>
    <n v="41.469789391900001"/>
    <n v="-81.7470467566"/>
  </r>
  <r>
    <n v="24"/>
    <x v="0"/>
    <x v="2"/>
    <s v="Hamilton"/>
    <s v="I-71 NB EXPY "/>
    <s v="SHAMIR00071**C"/>
    <s v="IR-71"/>
    <n v="7.8"/>
    <n v="8.3000000000000007"/>
    <s v="Segment"/>
    <m/>
    <n v="0"/>
    <n v="0"/>
    <n v="26"/>
    <n v="15"/>
    <n v="112"/>
    <n v="348.78125"/>
    <n v="1.2899081863621638"/>
    <n v="61.980699309532419"/>
    <n v="60.690791123170257"/>
    <n v="9.9858833836740046E-2"/>
    <n v="15.038939349057848"/>
    <n v="14.939080515221109"/>
    <x v="0"/>
    <s v="Google Maps"/>
    <n v="39.1627322589"/>
    <n v="-84.435054943400004"/>
    <n v="39.165393858100003"/>
    <n v="-84.426482908099999"/>
  </r>
  <r>
    <n v="2"/>
    <x v="2"/>
    <x v="1"/>
    <s v="Cuyahoga"/>
    <s v="Harvard Ave, Lee Rd"/>
    <s v="MCUYMR14552**C, MCUYMR14580**C"/>
    <s v="MR-14552, MR-14580"/>
    <n v="2.5379999999999998"/>
    <n v="0"/>
    <s v="Intersection"/>
    <s v="Undivided Urban Signal  4-Leg"/>
    <n v="1"/>
    <n v="7"/>
    <n v="32"/>
    <n v="46"/>
    <n v="116"/>
    <n v="895.03851744186045"/>
    <n v="6.5355730843077975"/>
    <n v="40.246720276769537"/>
    <n v="33.711147192461738"/>
    <n v="0.44829337708293288"/>
    <n v="14.976610507938705"/>
    <n v="14.528317130855772"/>
    <x v="0"/>
    <s v="Google Maps"/>
    <n v="41.449804"/>
    <n v="-81.564856000000006"/>
    <n v="0"/>
    <n v="0"/>
  </r>
  <r>
    <n v="3"/>
    <x v="2"/>
    <x v="1"/>
    <s v="Cuyahoga"/>
    <s v="E 116th St, Kinsman Rd"/>
    <s v="MCUYMR02425**C, SCUYSR00008**C, SCUYUS00422**C"/>
    <s v="MR-2425, SR-8, US-422"/>
    <n v="1.782"/>
    <n v="0"/>
    <s v="Intersection"/>
    <s v="Undivided Urban Signal  4-Leg"/>
    <n v="1"/>
    <n v="5"/>
    <n v="20"/>
    <n v="58"/>
    <n v="96"/>
    <n v="758.37263808139528"/>
    <n v="6.3790924503688933"/>
    <n v="35.952792417253583"/>
    <n v="29.573699966884689"/>
    <n v="0.43755992939110289"/>
    <n v="14.614044870287477"/>
    <n v="14.176484940896374"/>
    <x v="0"/>
    <s v="Google Maps"/>
    <n v="41.468074999999999"/>
    <n v="-81.602880999999996"/>
    <n v="0"/>
    <n v="0"/>
  </r>
  <r>
    <n v="25"/>
    <x v="0"/>
    <x v="2"/>
    <s v="Hamilton"/>
    <s v="I-75 NB EXPY "/>
    <s v="SHAMIR00075**C"/>
    <s v="IR-75"/>
    <n v="9"/>
    <n v="9.5"/>
    <s v="Segment"/>
    <m/>
    <n v="1"/>
    <n v="1"/>
    <n v="29"/>
    <n v="20"/>
    <n v="150"/>
    <n v="519.96275436046517"/>
    <n v="1.2870385881357977"/>
    <n v="80.460265823624951"/>
    <n v="79.173227235489151"/>
    <n v="0.1008674115777301"/>
    <n v="14.566509575254409"/>
    <n v="14.46564216367668"/>
    <x v="0"/>
    <s v="Google Maps"/>
    <n v="39.189218186399998"/>
    <n v="-84.481215691700001"/>
    <n v="39.194680276600003"/>
    <n v="-84.475119131300005"/>
  </r>
  <r>
    <n v="3"/>
    <x v="3"/>
    <x v="2"/>
    <s v="Hamilton"/>
    <s v="NORTH BEND RD "/>
    <s v="CHAMCR00142**C "/>
    <s v="CR-142"/>
    <n v="2.2000000000000002"/>
    <n v="2.7"/>
    <s v="Segment"/>
    <m/>
    <n v="0"/>
    <n v="1"/>
    <n v="25"/>
    <n v="23"/>
    <n v="184"/>
    <n v="495.41106468023258"/>
    <n v="1.1345770346140813"/>
    <n v="117.79649733300542"/>
    <n v="116.66192029839134"/>
    <n v="8.6827838507174335E-2"/>
    <n v="14.308802285479969"/>
    <n v="14.221974446972794"/>
    <x v="0"/>
    <s v="Google Maps"/>
    <n v="39.185887080400001"/>
    <n v="-84.603249723700003"/>
    <n v="39.190825075699998"/>
    <n v="-84.597587166400004"/>
  </r>
  <r>
    <n v="4"/>
    <x v="2"/>
    <x v="1"/>
    <s v="Cuyahoga"/>
    <s v="E 93rd St, Kinsman Rd"/>
    <s v="MCUYMR06655**C, SCUYSR00008**C, SCUYUS00422**C"/>
    <s v="MR-6655, SR-8, US-422"/>
    <n v="2.673"/>
    <n v="0"/>
    <s v="Intersection"/>
    <s v="Undivided Urban Signal  4-Leg"/>
    <n v="2"/>
    <n v="4"/>
    <n v="27"/>
    <n v="50"/>
    <n v="101"/>
    <n v="773.70076308139528"/>
    <n v="5.8035429908355036"/>
    <n v="36.734150110022021"/>
    <n v="30.930607119186519"/>
    <n v="0.39808136988849624"/>
    <n v="14.248827180726579"/>
    <n v="13.850745810838083"/>
    <x v="0"/>
    <s v="Google Maps"/>
    <n v="41.471975999999998"/>
    <n v="-81.621506999999994"/>
    <n v="0"/>
    <n v="0"/>
  </r>
  <r>
    <n v="26"/>
    <x v="0"/>
    <x v="1"/>
    <s v="Cuyahoga"/>
    <s v="I-90 "/>
    <s v="SCUYIR00090**C"/>
    <s v="IR-90"/>
    <n v="13.3"/>
    <n v="13.8"/>
    <s v="Segment"/>
    <m/>
    <n v="1"/>
    <n v="4"/>
    <n v="10"/>
    <n v="21"/>
    <n v="72"/>
    <n v="459.03969840116281"/>
    <n v="1.2355788046128982"/>
    <n v="42.827920206532063"/>
    <n v="41.592341401919164"/>
    <n v="9.952893580731241E-2"/>
    <n v="13.575622229230392"/>
    <n v="13.47609329342308"/>
    <x v="0"/>
    <s v="Google Maps"/>
    <n v="41.475008954400003"/>
    <n v="-81.719433650599996"/>
    <n v="41.474036992899997"/>
    <n v="-81.709976277999999"/>
  </r>
  <r>
    <n v="27"/>
    <x v="0"/>
    <x v="0"/>
    <s v="Franklin"/>
    <s v="I-71 "/>
    <s v="SFRAIR00071**N"/>
    <s v="IR-71"/>
    <n v="17.600000000000001"/>
    <n v="18.100000000000001"/>
    <s v="Segment"/>
    <m/>
    <n v="0"/>
    <n v="0"/>
    <n v="32"/>
    <n v="18"/>
    <n v="71"/>
    <n v="360.375"/>
    <n v="0.89052605988171329"/>
    <n v="46.844892283902588"/>
    <n v="45.954366224020873"/>
    <n v="7.4309912982422927E-2"/>
    <n v="13.486844008514671"/>
    <n v="13.412534095532248"/>
    <x v="0"/>
    <s v="Google Maps"/>
    <n v="39.963584950300003"/>
    <n v="-82.983016028700007"/>
    <n v="39.970763222499997"/>
    <n v="-82.984008906900002"/>
  </r>
  <r>
    <n v="5"/>
    <x v="2"/>
    <x v="0"/>
    <s v="Franklin"/>
    <s v="E Broad St, Hamilton Rd"/>
    <s v="SFRASR00016**C, SFRASR00317**C"/>
    <s v="SR-16, SR-317"/>
    <n v="6.9139999999999997"/>
    <n v="0"/>
    <s v="Intersection"/>
    <s v="Undivided Urban Signal  4-Leg"/>
    <n v="0"/>
    <n v="7"/>
    <n v="37"/>
    <n v="30"/>
    <n v="112"/>
    <n v="807.09620276162786"/>
    <n v="7.7599756454722861"/>
    <n v="37.637986943704675"/>
    <n v="29.878011298232387"/>
    <n v="0.53227859949155898"/>
    <n v="13.344473089333787"/>
    <n v="12.812194489842229"/>
    <x v="0"/>
    <s v="Google Maps"/>
    <n v="39.97616"/>
    <n v="-82.873964000000001"/>
    <n v="0"/>
    <n v="0"/>
  </r>
  <r>
    <n v="6"/>
    <x v="2"/>
    <x v="5"/>
    <s v="Lucas"/>
    <s v="Airport Hwy, S Byrne Rd"/>
    <s v="MLUCMR04015**C, SLUCSR00002**C"/>
    <s v="MR-4015, SR-2"/>
    <n v="2.5"/>
    <n v="0"/>
    <s v="Intersection"/>
    <s v="Undivided Urban Signal  4-Leg"/>
    <n v="1"/>
    <n v="2"/>
    <n v="41"/>
    <n v="37"/>
    <n v="269"/>
    <n v="838.63944404069764"/>
    <n v="4.6589524286919248"/>
    <n v="68.475948321716402"/>
    <n v="63.816995893024476"/>
    <n v="0.31957067742717199"/>
    <n v="13.215824709456516"/>
    <n v="12.896254032029344"/>
    <x v="0"/>
    <s v="Google Maps"/>
    <n v="41.624268999999998"/>
    <n v="-83.625872000000001"/>
    <n v="0"/>
    <n v="0"/>
  </r>
  <r>
    <n v="28"/>
    <x v="0"/>
    <x v="2"/>
    <s v="Hamilton"/>
    <s v="I-75 NB EXPY "/>
    <s v="SHAMIR00075**C"/>
    <s v="IR-75"/>
    <n v="6.4"/>
    <n v="6.9"/>
    <s v="Segment"/>
    <m/>
    <n v="1"/>
    <n v="3"/>
    <n v="23"/>
    <n v="16"/>
    <n v="98"/>
    <n v="502.28488372093022"/>
    <n v="1.4770042109119572"/>
    <n v="56.738413063153189"/>
    <n v="55.261408852241232"/>
    <n v="0.11394293034617435"/>
    <n v="12.841104029001064"/>
    <n v="12.727161098654889"/>
    <x v="0"/>
    <s v="Google Maps"/>
    <n v="39.162152192999997"/>
    <n v="-84.510357132099998"/>
    <n v="39.167942264399997"/>
    <n v="-84.505107440399996"/>
  </r>
  <r>
    <n v="7"/>
    <x v="2"/>
    <x v="5"/>
    <s v="Lucas"/>
    <s v="Jackman Rd, Tremainsville Rd"/>
    <s v="CLUCCR00005**C, MLUCMR04027**C, MLUCMR04030**C"/>
    <s v="CR-5, MR-4027, MR-4030"/>
    <n v="0"/>
    <n v="0"/>
    <s v="Intersection"/>
    <s v="Undivided Urban Control  5-Leg"/>
    <n v="0"/>
    <n v="2"/>
    <n v="27"/>
    <n v="37"/>
    <n v="160"/>
    <n v="592.30650436046517"/>
    <n v="9.5898720110558937"/>
    <n v="47.299182485274869"/>
    <n v="37.709310474218974"/>
    <n v="0.61591513680561971"/>
    <n v="12.733875389319552"/>
    <n v="12.117960252513932"/>
    <x v="0"/>
    <s v="Google Maps"/>
    <n v="41.692306000000002"/>
    <n v="-83.584750999999997"/>
    <n v="0"/>
    <n v="0"/>
  </r>
  <r>
    <n v="4"/>
    <x v="3"/>
    <x v="3"/>
    <s v="Mahoning"/>
    <s v="E MAIN ST "/>
    <s v="SMAHUS00224**C "/>
    <s v="US-224"/>
    <n v="17.7"/>
    <n v="18.2"/>
    <s v="Segment"/>
    <m/>
    <n v="0"/>
    <n v="2"/>
    <n v="23"/>
    <n v="18"/>
    <n v="149"/>
    <n v="470.80650436046511"/>
    <n v="1.258954588464082"/>
    <n v="91.006476991468034"/>
    <n v="89.747522403003956"/>
    <n v="9.6462902562588757E-2"/>
    <n v="12.617437940490433"/>
    <n v="12.520975037927844"/>
    <x v="0"/>
    <s v="Google Maps"/>
    <n v="41.024381581599997"/>
    <n v="-80.664370712700006"/>
    <n v="41.024334921499999"/>
    <n v="-80.6547919562"/>
  </r>
  <r>
    <n v="29"/>
    <x v="0"/>
    <x v="0"/>
    <s v="Franklin"/>
    <s v="I-670 "/>
    <s v="SFRAIR00670**C"/>
    <s v="IR-670"/>
    <n v="4.0999999999999996"/>
    <n v="4.5999999999999996"/>
    <s v="Segment"/>
    <m/>
    <n v="0"/>
    <n v="2"/>
    <n v="23"/>
    <n v="8"/>
    <n v="35"/>
    <n v="312.43150436046511"/>
    <n v="1.4684014385730011"/>
    <n v="38.618166238696816"/>
    <n v="37.149764800123812"/>
    <n v="0.11304107711937951"/>
    <n v="12.537408592668198"/>
    <n v="12.424367515548818"/>
    <x v="0"/>
    <s v="Google Maps"/>
    <n v="39.975540842299999"/>
    <n v="-82.996312564500002"/>
    <n v="39.971625575700003"/>
    <n v="-82.988779906100007"/>
  </r>
  <r>
    <n v="30"/>
    <x v="0"/>
    <x v="2"/>
    <s v="Hamilton"/>
    <s v="I-75 NB EXPY "/>
    <s v="SHAMIR00075**C"/>
    <s v="IR-75"/>
    <n v="10.1"/>
    <n v="10.6"/>
    <s v="Segment"/>
    <m/>
    <n v="0"/>
    <n v="2"/>
    <n v="20"/>
    <n v="16"/>
    <n v="106"/>
    <n v="399.29087936046511"/>
    <n v="1.5258903156507901"/>
    <n v="62.894055677735494"/>
    <n v="61.368165362084703"/>
    <n v="0.11902714098083407"/>
    <n v="12.271335522489865"/>
    <n v="12.152308381509032"/>
    <x v="0"/>
    <s v="Google Maps"/>
    <n v="39.201436187699997"/>
    <n v="-84.468140841199997"/>
    <n v="39.207828433700001"/>
    <n v="-84.463782660999996"/>
  </r>
  <r>
    <n v="31"/>
    <x v="0"/>
    <x v="2"/>
    <s v="Hamilton"/>
    <s v="I-71 NB EXPY "/>
    <s v="SHAMIR00071**C"/>
    <s v="IR-71"/>
    <n v="6.9"/>
    <n v="7.4"/>
    <s v="Segment"/>
    <m/>
    <n v="1"/>
    <n v="1"/>
    <n v="19"/>
    <n v="12"/>
    <n v="69"/>
    <n v="337.99400436046511"/>
    <n v="1.1789303363379886"/>
    <n v="40.997059034848419"/>
    <n v="39.818128698510428"/>
    <n v="8.5032198340729642E-2"/>
    <n v="12.174903742072473"/>
    <n v="12.089871543731743"/>
    <x v="0"/>
    <s v="Google Maps"/>
    <n v="39.1516435972"/>
    <n v="-84.443769900600003"/>
    <n v="39.157764395800001"/>
    <n v="-84.438827221699995"/>
  </r>
  <r>
    <n v="32"/>
    <x v="0"/>
    <x v="0"/>
    <s v="Franklin"/>
    <s v="I-70 "/>
    <s v="SFRAIR00070**C"/>
    <s v="IR-70"/>
    <n v="16.8"/>
    <n v="17.3"/>
    <s v="Segment"/>
    <m/>
    <n v="0"/>
    <n v="1"/>
    <n v="31"/>
    <n v="12"/>
    <n v="67"/>
    <n v="368.87981468023258"/>
    <n v="1.0846791968697618"/>
    <n v="44.84366417790384"/>
    <n v="43.758984981034075"/>
    <n v="7.9300366674540088E-2"/>
    <n v="12.15882929835565"/>
    <n v="12.079528931681111"/>
    <x v="0"/>
    <s v="Google Maps"/>
    <n v="39.952823592999998"/>
    <n v="-82.947413602099999"/>
    <n v="39.946882243099999"/>
    <n v="-82.943569253700005"/>
  </r>
  <r>
    <n v="33"/>
    <x v="0"/>
    <x v="0"/>
    <s v="Franklin"/>
    <s v="I-270 "/>
    <s v="SFRAIR00270**C"/>
    <s v="IR-270"/>
    <n v="24.9"/>
    <n v="25.4"/>
    <s v="Segment"/>
    <m/>
    <n v="0"/>
    <n v="1"/>
    <n v="18"/>
    <n v="13"/>
    <n v="55"/>
    <n v="276.20793968023258"/>
    <n v="1.3938806390830687"/>
    <n v="35.148259890451484"/>
    <n v="33.754379251368412"/>
    <n v="9.9292510795081002E-2"/>
    <n v="12.116836153837211"/>
    <n v="12.01754364304213"/>
    <x v="0"/>
    <s v="Google Maps"/>
    <n v="40.111040233899999"/>
    <n v="-82.995525902599994"/>
    <n v="40.110676868100001"/>
    <n v="-82.986099171600003"/>
  </r>
  <r>
    <n v="34"/>
    <x v="0"/>
    <x v="1"/>
    <s v="Cuyahoga"/>
    <s v="I-90 "/>
    <s v="SCUYIR00090**C"/>
    <s v="IR-90"/>
    <n v="20.6"/>
    <n v="21.1"/>
    <s v="Segment"/>
    <m/>
    <n v="0"/>
    <n v="3"/>
    <n v="10"/>
    <n v="19"/>
    <n v="63"/>
    <n v="349.81131904069764"/>
    <n v="1.2134753824354572"/>
    <n v="37.670052826878816"/>
    <n v="36.456577444443361"/>
    <n v="9.8577498640381303E-2"/>
    <n v="12.060331206125442"/>
    <n v="11.961753707485061"/>
    <x v="0"/>
    <s v="Google Maps"/>
    <n v="41.538028627999999"/>
    <n v="-81.639861642699998"/>
    <n v="41.539088242600002"/>
    <n v="-81.630452233"/>
  </r>
  <r>
    <n v="35"/>
    <x v="0"/>
    <x v="0"/>
    <s v="Franklin"/>
    <s v="I-71 "/>
    <s v="SFRAIR00071**C"/>
    <s v="IR-71"/>
    <n v="17.100000000000001"/>
    <n v="17.600000000000001"/>
    <s v="Segment"/>
    <m/>
    <n v="0"/>
    <n v="2"/>
    <n v="21"/>
    <n v="18"/>
    <n v="74"/>
    <n v="382.71275436046511"/>
    <n v="1.0883769122791913"/>
    <n v="43.956941341358053"/>
    <n v="42.868564429078859"/>
    <n v="9.8154618342457103E-2"/>
    <n v="12.016195423859427"/>
    <n v="11.91804080551697"/>
    <x v="0"/>
    <s v="Google Maps"/>
    <n v="39.957767521699999"/>
    <n v="-82.982643573700003"/>
    <n v="39.964971762200001"/>
    <n v="-82.983108461699999"/>
  </r>
  <r>
    <n v="8"/>
    <x v="2"/>
    <x v="0"/>
    <s v="Franklin"/>
    <s v="E Broad St, Mcnaughten Rd"/>
    <s v="CFRACR00104**C, PFRAMR87675**C, SFRASR00016**C"/>
    <s v="CR-104, MR-87675, SR-16"/>
    <n v="0"/>
    <n v="0"/>
    <s v="Intersection"/>
    <s v="Undivided Urban Signal  4-Leg"/>
    <n v="1"/>
    <n v="4"/>
    <n v="37"/>
    <n v="22"/>
    <n v="80"/>
    <n v="648.24282340116281"/>
    <n v="12.848912604587584"/>
    <n v="28.748007392531655"/>
    <n v="15.899094787944071"/>
    <n v="0.88134312768749323"/>
    <n v="11.933362951967952"/>
    <n v="11.052019824280459"/>
    <x v="0"/>
    <s v="Google Maps"/>
    <n v="39.980262000000003"/>
    <n v="-82.836222000000006"/>
    <n v="0"/>
    <n v="0"/>
  </r>
  <r>
    <n v="36"/>
    <x v="0"/>
    <x v="0"/>
    <s v="Franklin"/>
    <s v="I-71 "/>
    <s v="SFRAIR00071**C"/>
    <s v="IR-71"/>
    <n v="19.2"/>
    <n v="19.7"/>
    <s v="Segment"/>
    <m/>
    <n v="0"/>
    <n v="2"/>
    <n v="19"/>
    <n v="11"/>
    <n v="57"/>
    <n v="321.55650436046511"/>
    <n v="1.3269547598336711"/>
    <n v="35.516908084020443"/>
    <n v="34.189953324186774"/>
    <n v="0.10580515317753267"/>
    <n v="11.924378277254521"/>
    <n v="11.818573124076988"/>
    <x v="0"/>
    <s v="Google Maps"/>
    <n v="39.987991482600002"/>
    <n v="-82.985470583500003"/>
    <n v="39.9952208992"/>
    <n v="-82.984885360800007"/>
  </r>
  <r>
    <n v="37"/>
    <x v="0"/>
    <x v="0"/>
    <s v="Franklin"/>
    <s v="I-670 "/>
    <s v="SFRAIR00670**N"/>
    <s v="IR-670"/>
    <n v="3.4"/>
    <n v="3.9"/>
    <s v="Segment"/>
    <m/>
    <n v="0"/>
    <n v="2"/>
    <n v="19"/>
    <n v="24"/>
    <n v="64"/>
    <n v="386.24400436046511"/>
    <n v="1.4267640483464716"/>
    <n v="44.67676144164755"/>
    <n v="43.249997393301079"/>
    <n v="0.10963761727445208"/>
    <n v="11.876171753031512"/>
    <n v="11.766534135757061"/>
    <x v="0"/>
    <s v="Google Maps"/>
    <n v="39.973313228599999"/>
    <n v="-83.014040617199996"/>
    <n v="39.973607188800003"/>
    <n v="-83.004746853900002"/>
  </r>
  <r>
    <n v="38"/>
    <x v="0"/>
    <x v="2"/>
    <s v="Hamilton"/>
    <s v="I-275 EB EXPY "/>
    <s v="SHAMIR00275**C"/>
    <s v="IR-275"/>
    <n v="30.6"/>
    <n v="31.1"/>
    <s v="Segment"/>
    <m/>
    <n v="0"/>
    <n v="3"/>
    <n v="12"/>
    <n v="19"/>
    <n v="105"/>
    <n v="404.90506904069764"/>
    <n v="1.0707774465516791"/>
    <n v="55.417314816078338"/>
    <n v="54.346537369526658"/>
    <n v="7.6872312970650294E-2"/>
    <n v="11.836288215255687"/>
    <n v="11.759415902285037"/>
    <x v="0"/>
    <s v="Google Maps"/>
    <n v="39.277374946800002"/>
    <n v="-84.359953501199996"/>
    <n v="39.272365490699997"/>
    <n v="-84.353212207400006"/>
  </r>
  <r>
    <n v="39"/>
    <x v="0"/>
    <x v="1"/>
    <s v="Cuyahoga"/>
    <s v="I-90 "/>
    <s v="SCUYIR00090**C"/>
    <s v="IR-90"/>
    <n v="22.2"/>
    <n v="22.7"/>
    <s v="Segment"/>
    <m/>
    <n v="0"/>
    <n v="4"/>
    <n v="14"/>
    <n v="15"/>
    <n v="55"/>
    <n v="395.92550872093022"/>
    <n v="1.1398612564479809"/>
    <n v="35.040614123610048"/>
    <n v="33.900752867162069"/>
    <n v="7.0026321489373669E-2"/>
    <n v="11.781308665534413"/>
    <n v="11.711282344045038"/>
    <x v="0"/>
    <s v="Google Maps"/>
    <n v="41.546899567499999"/>
    <n v="-81.612145736200006"/>
    <n v="41.550729448600002"/>
    <n v="-81.6039634503"/>
  </r>
  <r>
    <n v="40"/>
    <x v="0"/>
    <x v="0"/>
    <s v="Franklin"/>
    <s v="I-71 "/>
    <s v="SFRAIR00071**N"/>
    <s v="IR-71"/>
    <n v="19.7"/>
    <n v="20.2"/>
    <s v="Segment"/>
    <m/>
    <n v="1"/>
    <n v="0"/>
    <n v="23"/>
    <n v="13"/>
    <n v="51"/>
    <n v="304.94231468023258"/>
    <n v="1.2096392978205923"/>
    <n v="35.14448081824726"/>
    <n v="33.934841520426666"/>
    <n v="0.109303522469124"/>
    <n v="11.769595826091798"/>
    <n v="11.660292303622674"/>
    <x v="0"/>
    <s v="Google Maps"/>
    <n v="39.993762211000004"/>
    <n v="-82.985205715299998"/>
    <n v="40.000982716400003"/>
    <n v="-82.984602875700006"/>
  </r>
  <r>
    <n v="41"/>
    <x v="0"/>
    <x v="2"/>
    <s v="Hamilton"/>
    <s v="I-75 NB EXPY "/>
    <s v="SHAMIR00075**C"/>
    <s v="IR-75"/>
    <n v="3.2"/>
    <n v="3.7"/>
    <s v="Segment"/>
    <m/>
    <n v="1"/>
    <n v="5"/>
    <n v="19"/>
    <n v="7"/>
    <n v="72"/>
    <n v="501.51326308139534"/>
    <n v="1.1663260971647917"/>
    <n v="41.150973686617938"/>
    <n v="39.984647589453147"/>
    <n v="8.466161037982653E-2"/>
    <n v="11.752997224820389"/>
    <n v="11.668335614440561"/>
    <x v="0"/>
    <s v="Google Maps"/>
    <n v="39.133610857500003"/>
    <n v="-84.532451001599995"/>
    <n v="39.140640781199998"/>
    <n v="-84.534700533899994"/>
  </r>
  <r>
    <n v="9"/>
    <x v="2"/>
    <x v="0"/>
    <s v="Franklin"/>
    <s v="E Livingston Ave, S Hamilton Rd"/>
    <s v="MFRAMR04207**C, SFRASR00317**C"/>
    <s v="MR-4207, SR-317"/>
    <n v="3.2080000000000002"/>
    <n v="0"/>
    <s v="Intersection"/>
    <s v="Undivided Urban Signal  4-Leg"/>
    <n v="1"/>
    <n v="3"/>
    <n v="39"/>
    <n v="21"/>
    <n v="126"/>
    <n v="657.22238372093022"/>
    <n v="9.784106893456638"/>
    <n v="38.18217717287019"/>
    <n v="28.398070279413552"/>
    <n v="0.67111946640753228"/>
    <n v="11.750047039992257"/>
    <n v="11.078927573584725"/>
    <x v="0"/>
    <s v="Google Maps"/>
    <n v="39.944785000000003"/>
    <n v="-82.877813000000003"/>
    <n v="0"/>
    <n v="0"/>
  </r>
  <r>
    <n v="42"/>
    <x v="0"/>
    <x v="1"/>
    <s v="Cuyahoga"/>
    <s v="I-90 "/>
    <s v="SCUYIR00090**C"/>
    <s v="IR-90"/>
    <n v="16.8"/>
    <n v="17.3"/>
    <s v="Segment"/>
    <m/>
    <n v="1"/>
    <n v="0"/>
    <n v="10"/>
    <n v="33"/>
    <n v="117"/>
    <n v="374.58293968023258"/>
    <n v="1.1101184422122994"/>
    <n v="62.494445155828984"/>
    <n v="61.384326713616687"/>
    <n v="8.539633154338172E-2"/>
    <n v="11.686149115213921"/>
    <n v="11.600752783670538"/>
    <x v="0"/>
    <s v="Google Maps"/>
    <n v="41.498215605200002"/>
    <n v="-81.673636248299999"/>
    <n v="41.504238755499998"/>
    <n v="-81.670059352699994"/>
  </r>
  <r>
    <n v="43"/>
    <x v="0"/>
    <x v="2"/>
    <s v="Hamilton"/>
    <s v="I-75 SB EXPY "/>
    <s v="SHAMIR00075**N"/>
    <s v="IR-75"/>
    <n v="16.8"/>
    <n v="17.3"/>
    <s v="Segment"/>
    <m/>
    <n v="1"/>
    <n v="0"/>
    <n v="23"/>
    <n v="23"/>
    <n v="130"/>
    <n v="428.31731468023258"/>
    <n v="1.3169210070916288"/>
    <n v="70.467879110006166"/>
    <n v="69.150958102914544"/>
    <n v="9.5609086900253021E-2"/>
    <n v="11.432760093461615"/>
    <n v="11.337151006561362"/>
    <x v="0"/>
    <s v="Google Maps"/>
    <n v="39.293669910600002"/>
    <n v="-84.441792100499995"/>
    <n v="0"/>
    <n v="0"/>
  </r>
  <r>
    <n v="44"/>
    <x v="0"/>
    <x v="1"/>
    <s v="Cuyahoga"/>
    <s v="I-480 "/>
    <s v="SCUYIR00480**C"/>
    <s v="IR-480"/>
    <n v="18.3"/>
    <n v="18.8"/>
    <s v="Segment"/>
    <m/>
    <n v="0"/>
    <n v="4"/>
    <n v="14"/>
    <n v="19"/>
    <n v="131"/>
    <n v="489.67550872093022"/>
    <n v="1.2729955011972747"/>
    <n v="67.542494573116741"/>
    <n v="66.269499071919469"/>
    <n v="5.8929291113771445E-2"/>
    <n v="11.329400925475809"/>
    <n v="11.270471634362037"/>
    <x v="0"/>
    <s v="Google Maps"/>
    <n v="41.407248684700001"/>
    <n v="-81.639582273800002"/>
    <n v="41.4088933942"/>
    <n v="-81.630208208300004"/>
  </r>
  <r>
    <n v="45"/>
    <x v="0"/>
    <x v="2"/>
    <s v="Hamilton"/>
    <s v="I-75 SB EXPY "/>
    <s v="SHAMIR00075**N"/>
    <s v="IR-75"/>
    <n v="9.6999999999999993"/>
    <n v="10.199999999999999"/>
    <s v="Segment"/>
    <m/>
    <n v="0"/>
    <n v="0"/>
    <n v="16"/>
    <n v="26"/>
    <n v="126"/>
    <n v="346.125"/>
    <n v="1.5126814099491934"/>
    <n v="67.611613625744823"/>
    <n v="66.098932215795628"/>
    <n v="0.12129022979567167"/>
    <n v="11.312124839037789"/>
    <n v="11.190834609242117"/>
    <x v="0"/>
    <s v="Google Maps"/>
    <n v="39.197384906099998"/>
    <n v="-84.472152277099994"/>
    <n v="39.203418810999999"/>
    <n v="-84.4670767904"/>
  </r>
  <r>
    <n v="10"/>
    <x v="2"/>
    <x v="0"/>
    <s v="Franklin"/>
    <s v="E Broad St, S James Rd"/>
    <s v="MFRAMR04254**C, SFRASR00016**C"/>
    <s v="MR-4254, SR-16"/>
    <n v="2.9550000000000001"/>
    <n v="0"/>
    <s v="Intersection"/>
    <s v="Undivided Urban Signal  4-Leg"/>
    <n v="0"/>
    <n v="5"/>
    <n v="37"/>
    <n v="17"/>
    <n v="75"/>
    <n v="621.05532340116281"/>
    <n v="8.7814111788908527"/>
    <n v="28.533839810739099"/>
    <n v="19.752428631848247"/>
    <n v="0.60234174144435282"/>
    <n v="11.294914519564928"/>
    <n v="10.692572778120576"/>
    <x v="0"/>
    <s v="Google Maps"/>
    <n v="39.972003000000001"/>
    <n v="-82.913506999999996"/>
    <n v="0"/>
    <n v="0"/>
  </r>
  <r>
    <n v="4"/>
    <x v="1"/>
    <x v="0"/>
    <s v="Franklin"/>
    <s v="SR 315 "/>
    <s v="SFRASR00315**N "/>
    <s v="SR-315"/>
    <n v="3.5"/>
    <n v="4"/>
    <s v="Segment"/>
    <m/>
    <n v="0"/>
    <n v="2"/>
    <n v="15"/>
    <n v="10"/>
    <n v="50"/>
    <n v="283.93150436046511"/>
    <n v="2.9616531051451704"/>
    <n v="33.856627669170763"/>
    <n v="30.894974564025592"/>
    <n v="0.18377678802259328"/>
    <n v="11.10613053788062"/>
    <n v="10.922353749858027"/>
    <x v="0"/>
    <s v="Google Maps"/>
    <n v="39.996836981400001"/>
    <n v="-83.025227600600005"/>
    <n v="40.002506980100001"/>
    <n v="-83.030353038200005"/>
  </r>
  <r>
    <n v="46"/>
    <x v="0"/>
    <x v="2"/>
    <s v="Hamilton"/>
    <s v="I-75 NB EXPY "/>
    <s v="SHAMIR00075**C"/>
    <s v="IR-75"/>
    <n v="1"/>
    <n v="1.5"/>
    <s v="Segment"/>
    <m/>
    <n v="0"/>
    <n v="0"/>
    <n v="18"/>
    <n v="11"/>
    <n v="94"/>
    <n v="260.65625"/>
    <n v="1.2871600783091481"/>
    <n v="50.103846935620076"/>
    <n v="48.816686857310927"/>
    <n v="0.10171459016410497"/>
    <n v="11.097462737297867"/>
    <n v="10.995748147133762"/>
    <x v="0"/>
    <s v="Google Maps"/>
    <n v="39.104129727900002"/>
    <n v="-84.527318194200006"/>
    <n v="39.109989189700002"/>
    <n v="-84.531422333500004"/>
  </r>
  <r>
    <n v="5"/>
    <x v="1"/>
    <x v="2"/>
    <s v="Hamilton"/>
    <s v="HARRISON AVE "/>
    <s v="CHAMCR00457**N "/>
    <s v="CR-457"/>
    <n v="19.399999999999999"/>
    <n v="19.899999999999999"/>
    <s v="Segment"/>
    <m/>
    <n v="0"/>
    <n v="0"/>
    <n v="13"/>
    <n v="16"/>
    <n v="105"/>
    <n v="261.109375"/>
    <n v="1.1767518491808457"/>
    <n v="62.178727097231267"/>
    <n v="61.001975248050421"/>
    <n v="6.6549281619016326E-2"/>
    <n v="11.069011740197261"/>
    <n v="11.002462458578245"/>
    <x v="0"/>
    <s v="Google Maps"/>
    <n v="0"/>
    <n v="0"/>
    <n v="0"/>
    <n v="0"/>
  </r>
  <r>
    <n v="47"/>
    <x v="0"/>
    <x v="0"/>
    <s v="Franklin"/>
    <s v="I-670 "/>
    <s v="SFRAIR00670**N"/>
    <s v="IR-670"/>
    <n v="4.4000000000000004"/>
    <n v="4.9000000000000004"/>
    <s v="Segment"/>
    <m/>
    <n v="0"/>
    <n v="3"/>
    <n v="23"/>
    <n v="17"/>
    <n v="77"/>
    <n v="440.04569404069764"/>
    <n v="0.99941071117822389"/>
    <n v="66.636451665347082"/>
    <n v="65.637040954168853"/>
    <n v="7.0649158670723383E-2"/>
    <n v="11.039953033601901"/>
    <n v="10.969303874931176"/>
    <x v="0"/>
    <s v="Google Maps"/>
    <n v="39.975949421999999"/>
    <n v="-82.996103261499997"/>
    <n v="39.9793021614"/>
    <n v="-82.987863239999996"/>
  </r>
  <r>
    <n v="6"/>
    <x v="1"/>
    <x v="1"/>
    <s v="Cuyahoga"/>
    <s v="CHAGRIN BLVD,US-00422 "/>
    <s v="SCUYUS00422**C "/>
    <s v="US-422"/>
    <n v="10.6"/>
    <n v="11.1"/>
    <s v="Segment"/>
    <m/>
    <n v="0"/>
    <n v="2"/>
    <n v="11"/>
    <n v="44"/>
    <n v="122"/>
    <n v="480.61900436046511"/>
    <n v="0.54025839360309524"/>
    <n v="64.37417547603323"/>
    <n v="63.833917082430133"/>
    <n v="3.0326438300755227E-2"/>
    <n v="10.972705258020003"/>
    <n v="10.942378819719249"/>
    <x v="0"/>
    <s v="Google Maps"/>
    <n v="41.4644586565"/>
    <n v="-81.501422290400001"/>
    <n v="41.463699568800003"/>
    <n v="-81.492088448800004"/>
  </r>
  <r>
    <n v="1"/>
    <x v="4"/>
    <x v="0"/>
    <s v="Delaware"/>
    <s v="Columbus Pike, W Powell Rd"/>
    <s v="SDELSR00750**C, SDELUS00023**C"/>
    <s v="SR-750, US-23"/>
    <n v="1.3480000000000001"/>
    <n v="0"/>
    <s v="Intersection"/>
    <s v="Undivided Urban Signal  4-Leg"/>
    <n v="0"/>
    <n v="0"/>
    <n v="27"/>
    <n v="34"/>
    <n v="98"/>
    <n v="425.640625"/>
    <n v="12.802869773704238"/>
    <n v="30.872480107598694"/>
    <n v="18.069610333894456"/>
    <n v="0.89354008802924634"/>
    <n v="10.9408652298861"/>
    <n v="10.047325141856854"/>
    <x v="0"/>
    <s v="Google Maps"/>
    <n v="40.1569"/>
    <n v="-83.018495000000001"/>
    <n v="0"/>
    <n v="0"/>
  </r>
  <r>
    <n v="48"/>
    <x v="0"/>
    <x v="1"/>
    <s v="Cuyahoga"/>
    <s v="I-90 "/>
    <s v="SCUYIR00090**N"/>
    <s v="IR-90"/>
    <n v="16.100000000000001"/>
    <n v="16.600000000000001"/>
    <s v="Segment"/>
    <m/>
    <n v="1"/>
    <n v="2"/>
    <n v="19"/>
    <n v="19"/>
    <n v="95"/>
    <n v="440.73319404069764"/>
    <n v="1.4427417935906461"/>
    <n v="55.330684181520361"/>
    <n v="53.887942387929712"/>
    <n v="0.11151044562822805"/>
    <n v="10.841351997178021"/>
    <n v="10.729841551549793"/>
    <x v="0"/>
    <s v="Google Maps"/>
    <n v="41.494120716099999"/>
    <n v="-81.683903657900004"/>
    <n v="41.497450780800001"/>
    <n v="-81.675442162099998"/>
  </r>
  <r>
    <n v="7"/>
    <x v="1"/>
    <x v="2"/>
    <s v="Hamilton"/>
    <s v="SR 562 WB TO I-75 SB EXWY RAMP "/>
    <s v="SHAMSR00562**N "/>
    <s v="SR-562"/>
    <n v="2.7"/>
    <n v="3.2"/>
    <s v="Segment"/>
    <m/>
    <n v="0"/>
    <n v="2"/>
    <n v="17"/>
    <n v="10"/>
    <n v="111"/>
    <n v="358.02525436046511"/>
    <n v="2.1582284281791293"/>
    <n v="57.221754777407895"/>
    <n v="55.063526349228766"/>
    <n v="0.12972902367683201"/>
    <n v="10.77384705494508"/>
    <n v="10.644118031268247"/>
    <x v="0"/>
    <s v="Google Maps"/>
    <n v="39.163828559300001"/>
    <n v="-84.450242366400005"/>
    <n v="39.164321366000003"/>
    <n v="-84.441266992099997"/>
  </r>
  <r>
    <n v="49"/>
    <x v="0"/>
    <x v="2"/>
    <s v="Hamilton"/>
    <s v="I-75 SB EXPY "/>
    <s v="SHAMIR00075**N"/>
    <s v="IR-75"/>
    <n v="0.9"/>
    <n v="1.4"/>
    <s v="Segment"/>
    <m/>
    <n v="2"/>
    <n v="5"/>
    <n v="20"/>
    <n v="18"/>
    <n v="139"/>
    <n v="669.54932776162786"/>
    <n v="1.2129640137466533"/>
    <n v="72.113782893573713"/>
    <n v="70.900818879827057"/>
    <n v="9.083934614308864E-2"/>
    <n v="10.766589040000165"/>
    <n v="10.675749693857076"/>
    <x v="0"/>
    <s v="Google Maps"/>
    <n v="39.103764061"/>
    <n v="-84.526848931399996"/>
    <n v="39.1093102508"/>
    <n v="-84.531708093899994"/>
  </r>
  <r>
    <n v="8"/>
    <x v="1"/>
    <x v="0"/>
    <s v="Franklin"/>
    <s v="SR 315 "/>
    <s v="SFRASR00315**N "/>
    <s v="SR-315"/>
    <n v="0.2"/>
    <n v="0.7"/>
    <s v="Segment"/>
    <m/>
    <n v="0"/>
    <n v="1"/>
    <n v="11"/>
    <n v="14"/>
    <n v="57"/>
    <n v="236.81731468023256"/>
    <n v="2.9616531051451704"/>
    <n v="36.494288755794663"/>
    <n v="33.532635650649496"/>
    <n v="0.18377678802259328"/>
    <n v="10.695306863503484"/>
    <n v="10.511530075480891"/>
    <x v="0"/>
    <s v="Google Maps"/>
    <n v="39.950844626600002"/>
    <n v="-83.019091620400005"/>
    <n v="39.957639839099997"/>
    <n v="-83.018451288700007"/>
  </r>
  <r>
    <n v="50"/>
    <x v="0"/>
    <x v="2"/>
    <s v="Hamilton"/>
    <s v="I-75 NB EXWY TO FT WSHNGTN EB RAMP,I-71 NB EXPY "/>
    <s v="SHAMIR00071**C"/>
    <s v="IR-71"/>
    <n v="0.9"/>
    <n v="1.4"/>
    <s v="Segment"/>
    <m/>
    <n v="0"/>
    <n v="1"/>
    <n v="37"/>
    <n v="18"/>
    <n v="178"/>
    <n v="545.78606468023258"/>
    <n v="0.59607539171074941"/>
    <n v="97.902639870372965"/>
    <n v="97.30656447866221"/>
    <n v="3.6296903885094899E-2"/>
    <n v="10.676418094718759"/>
    <n v="10.640121190833664"/>
    <x v="0"/>
    <s v="Google Maps"/>
    <n v="39.098427040899999"/>
    <n v="-84.510831774899998"/>
    <n v="39.101314113100003"/>
    <n v="-84.503638123599998"/>
  </r>
  <r>
    <n v="11"/>
    <x v="2"/>
    <x v="1"/>
    <s v="Cuyahoga"/>
    <s v="E 55th St, Woodland Ave"/>
    <s v="MCUYMR14701**C, SCUYSR00008**C, SCUYSR00087**C, SCUYUS00422**C"/>
    <s v="MR-14701, SR-8, SR-87, US-422"/>
    <n v="2.3119999999999998"/>
    <n v="0"/>
    <s v="Intersection"/>
    <s v="Undivided Urban Control  5-Leg"/>
    <n v="0"/>
    <n v="2"/>
    <n v="14"/>
    <n v="42"/>
    <n v="138"/>
    <n v="507.38462936046511"/>
    <n v="7.3919211718890452"/>
    <n v="39.079328096005646"/>
    <n v="31.687406924116601"/>
    <n v="0.50323568152707443"/>
    <n v="10.586694708032825"/>
    <n v="10.08345902650575"/>
    <x v="0"/>
    <s v="Google Maps"/>
    <n v="41.487921"/>
    <n v="-81.651598000000007"/>
    <n v="0"/>
    <n v="0"/>
  </r>
  <r>
    <n v="12"/>
    <x v="2"/>
    <x v="0"/>
    <s v="Franklin"/>
    <s v="E Main St, Hamilton Rd"/>
    <s v="SFRASR00317**C, SFRAUS00040**C"/>
    <s v="SR-317, US-40"/>
    <n v="13.731"/>
    <n v="0"/>
    <s v="Intersection"/>
    <s v="Undivided Urban Signal  4-Leg"/>
    <n v="0"/>
    <n v="2"/>
    <n v="25"/>
    <n v="31"/>
    <n v="116"/>
    <n v="508.58775436046511"/>
    <n v="7.6320917464050746"/>
    <n v="35.358941028775043"/>
    <n v="27.726849282369969"/>
    <n v="0.52350668243886411"/>
    <n v="10.491556395958717"/>
    <n v="9.9680497135198536"/>
    <x v="0"/>
    <s v="Google Maps"/>
    <n v="39.955474000000002"/>
    <n v="-82.876846"/>
    <n v="0"/>
    <n v="0"/>
  </r>
  <r>
    <n v="51"/>
    <x v="0"/>
    <x v="1"/>
    <s v="Cuyahoga"/>
    <s v="IR-00090 "/>
    <s v="SCUYIR00090**C"/>
    <s v="IR-90"/>
    <n v="14.4"/>
    <n v="14.9"/>
    <s v="Segment"/>
    <m/>
    <n v="0"/>
    <n v="4"/>
    <n v="8"/>
    <n v="19"/>
    <n v="70"/>
    <n v="389.39425872093022"/>
    <n v="0.6461383087867042"/>
    <n v="37.717004365680637"/>
    <n v="37.070866056893934"/>
    <n v="6.0271599873423599E-2"/>
    <n v="10.395962931192665"/>
    <n v="10.335691331319241"/>
    <x v="0"/>
    <s v="Google Maps"/>
    <n v="41.473933779799999"/>
    <n v="-81.698440479699997"/>
    <n v="41.477195235799996"/>
    <n v="-81.692995055899999"/>
  </r>
  <r>
    <n v="52"/>
    <x v="0"/>
    <x v="2"/>
    <s v="Hamilton"/>
    <s v="I-275 WB EXPY "/>
    <s v="SHAMIR00275**N"/>
    <s v="IR-275"/>
    <n v="26.1"/>
    <n v="26.6"/>
    <s v="Segment"/>
    <m/>
    <n v="0"/>
    <n v="3"/>
    <n v="17"/>
    <n v="24"/>
    <n v="110"/>
    <n v="464.82694404069764"/>
    <n v="1.2470550692665627"/>
    <n v="61.713169821869272"/>
    <n v="60.466114752602707"/>
    <n v="8.7671269711871405E-2"/>
    <n v="10.393257539627573"/>
    <n v="10.305586269915702"/>
    <x v="0"/>
    <s v="Google Maps"/>
    <n v="39.289931616399997"/>
    <n v="-84.4399427667"/>
    <n v="39.287644697600001"/>
    <n v="-84.4310839101"/>
  </r>
  <r>
    <n v="53"/>
    <x v="0"/>
    <x v="0"/>
    <s v="Franklin"/>
    <s v="I-670 "/>
    <s v="SFRAIR00670**C"/>
    <s v="IR-670"/>
    <n v="2.9"/>
    <n v="3.4"/>
    <s v="Segment"/>
    <m/>
    <n v="1"/>
    <n v="2"/>
    <n v="20"/>
    <n v="14"/>
    <n v="49"/>
    <n v="379.09256904069764"/>
    <n v="1.3043091892702199"/>
    <n v="33.624708518949937"/>
    <n v="32.320399329679717"/>
    <n v="0.10042378072172239"/>
    <n v="10.380775728728844"/>
    <n v="10.280351948007121"/>
    <x v="0"/>
    <s v="Google Maps"/>
    <n v="39.971450768700002"/>
    <n v="-83.017351828900004"/>
    <n v="39.973162346400002"/>
    <n v="-83.008657699099999"/>
  </r>
  <r>
    <n v="13"/>
    <x v="2"/>
    <x v="1"/>
    <s v="Cuyahoga"/>
    <s v="E 110th St, Lakeview Rd"/>
    <s v="MCUYMR02412**C, MCUYMR04039**C, MCUYMR14553**C"/>
    <s v="MR-14553, MR-2412, MR-4039"/>
    <n v="1.845"/>
    <n v="0"/>
    <s v="Intersection"/>
    <s v="Undivided Urban Signal  4-Leg"/>
    <n v="0"/>
    <n v="7"/>
    <n v="29"/>
    <n v="28"/>
    <n v="63"/>
    <n v="696.84620276162786"/>
    <n v="4.1666129855158589"/>
    <n v="25.249635759114533"/>
    <n v="21.083022773598675"/>
    <n v="0.28579972745761695"/>
    <n v="10.377494117874843"/>
    <n v="10.091694390417226"/>
    <x v="0"/>
    <s v="Google Maps"/>
    <n v="41.540492999999998"/>
    <n v="-81.608885999999998"/>
    <n v="0"/>
    <n v="0"/>
  </r>
  <r>
    <n v="54"/>
    <x v="0"/>
    <x v="4"/>
    <s v="Montgomery"/>
    <s v="INTERSTATE 75 "/>
    <s v="SMOTIR00075**N"/>
    <s v="IR-75"/>
    <n v="12.7"/>
    <n v="13.2"/>
    <s v="Segment"/>
    <m/>
    <n v="0"/>
    <n v="1"/>
    <n v="20"/>
    <n v="20"/>
    <n v="77"/>
    <n v="342.36418968023258"/>
    <n v="1.3584405442879897"/>
    <n v="47.70871775997918"/>
    <n v="46.350277215691193"/>
    <n v="0.10086421768196202"/>
    <n v="10.346048541442595"/>
    <n v="10.245184323760633"/>
    <x v="0"/>
    <s v="Google Maps"/>
    <n v="39.760734659299999"/>
    <n v="-84.201285331099996"/>
    <n v="39.767692248899998"/>
    <n v="-84.198708158000002"/>
  </r>
  <r>
    <n v="55"/>
    <x v="0"/>
    <x v="0"/>
    <s v="Franklin"/>
    <s v="I-70 "/>
    <s v="SFRAIR00070**C"/>
    <s v="IR-70"/>
    <n v="15.8"/>
    <n v="16.3"/>
    <s v="Segment"/>
    <m/>
    <n v="0"/>
    <n v="2"/>
    <n v="12"/>
    <n v="13"/>
    <n v="46"/>
    <n v="273.60337936046511"/>
    <n v="1.2525284849600449"/>
    <n v="29.294506791660243"/>
    <n v="28.041978306700198"/>
    <n v="0.10025314780656193"/>
    <n v="10.318013918154293"/>
    <n v="10.217760770347731"/>
    <x v="0"/>
    <s v="Google Maps"/>
    <n v="39.953554507"/>
    <n v="-82.966217704399995"/>
    <n v="39.953322401299999"/>
    <n v="-82.956802067599995"/>
  </r>
  <r>
    <n v="9"/>
    <x v="1"/>
    <x v="2"/>
    <s v="Hamilton"/>
    <s v="W MITCHELL AVE,E MITCHELL AVE "/>
    <s v="MHAMMR03016F*C "/>
    <s v="MR-3016"/>
    <n v="0.9"/>
    <n v="1.4"/>
    <s v="Segment"/>
    <m/>
    <n v="0"/>
    <n v="1"/>
    <n v="29"/>
    <n v="27"/>
    <n v="154"/>
    <n v="509.34856468023258"/>
    <n v="0.46504804484590617"/>
    <n v="82.849405114750795"/>
    <n v="82.384357069904894"/>
    <n v="2.6076491344810989E-2"/>
    <n v="10.280163809088034"/>
    <n v="10.254087317743222"/>
    <x v="0"/>
    <s v="Google Maps"/>
    <n v="39.162572249999997"/>
    <n v="-84.508450320400001"/>
    <n v="39.1609368676"/>
    <n v="-84.500257354499993"/>
  </r>
  <r>
    <n v="14"/>
    <x v="2"/>
    <x v="0"/>
    <s v="Franklin"/>
    <s v="Harrisburg Pike, W Mound St"/>
    <s v="MFRAMR04280**C, SFRASR00003**C, SFRAUS00062**C"/>
    <s v="MR-4280, SR-3, US-62"/>
    <n v="2.6160000000000001"/>
    <n v="0"/>
    <s v="Intersection"/>
    <s v="Undivided Urban Signal  4-Leg"/>
    <n v="0"/>
    <n v="1"/>
    <n v="34"/>
    <n v="17"/>
    <n v="64"/>
    <n v="407.70793968023258"/>
    <n v="11.420289369055224"/>
    <n v="24.843842408605493"/>
    <n v="13.423553039550269"/>
    <n v="0.78334983366807842"/>
    <n v="10.263264411037849"/>
    <n v="9.4799145773697706"/>
    <x v="0"/>
    <s v="Google Maps"/>
    <n v="39.945749999999997"/>
    <n v="-83.035858000000005"/>
    <n v="0"/>
    <n v="0"/>
  </r>
  <r>
    <n v="15"/>
    <x v="2"/>
    <x v="5"/>
    <s v="Lucas"/>
    <s v="Hill Ave, S Byrne Rd"/>
    <s v="CLUCCR00030**C, MLUCMR04015**C"/>
    <s v="CR-30, MR-4015"/>
    <n v="3.4580000000000002"/>
    <n v="0"/>
    <s v="Intersection"/>
    <s v="Undivided Urban Signal  4-Leg"/>
    <n v="0"/>
    <n v="1"/>
    <n v="20"/>
    <n v="35"/>
    <n v="135"/>
    <n v="466.92668968023258"/>
    <n v="5.9000072966624089"/>
    <n v="40.927131577575992"/>
    <n v="35.027124280913583"/>
    <n v="0.40469812849088044"/>
    <n v="10.257431934038017"/>
    <n v="9.8527338055471372"/>
    <x v="0"/>
    <s v="Google Maps"/>
    <n v="41.638105000000003"/>
    <n v="-83.625981999999993"/>
    <n v="0"/>
    <n v="0"/>
  </r>
  <r>
    <n v="56"/>
    <x v="0"/>
    <x v="4"/>
    <s v="Montgomery"/>
    <s v="INTERSTATE 75 "/>
    <s v="SMOTIR00075**C"/>
    <s v="IR-75"/>
    <n v="12.5"/>
    <n v="13"/>
    <s v="Segment"/>
    <m/>
    <n v="0"/>
    <n v="7"/>
    <n v="19"/>
    <n v="10"/>
    <n v="57"/>
    <n v="545.50245276162786"/>
    <n v="1.3080207234977261"/>
    <n v="36.650501446481236"/>
    <n v="35.34248072298351"/>
    <n v="9.9871237271929397E-2"/>
    <n v="10.17656770456505"/>
    <n v="10.076696467293122"/>
    <x v="0"/>
    <s v="Google Maps"/>
    <n v="39.758096378200001"/>
    <n v="-84.202242754699995"/>
    <n v="39.764973609599998"/>
    <n v="-84.199269681399997"/>
  </r>
  <r>
    <n v="57"/>
    <x v="0"/>
    <x v="2"/>
    <s v="Hamilton"/>
    <s v="I-75 SB EXPY "/>
    <s v="SHAMIR00075**N"/>
    <s v="IR-75"/>
    <n v="2.4"/>
    <n v="2.9"/>
    <s v="Segment"/>
    <m/>
    <n v="0"/>
    <n v="0"/>
    <n v="22"/>
    <n v="17"/>
    <n v="100"/>
    <n v="319.46875"/>
    <n v="1.4767669506997618"/>
    <n v="54.856311605020323"/>
    <n v="53.379544654320561"/>
    <n v="0.11621303517962339"/>
    <n v="10.120723782797167"/>
    <n v="10.004510747617545"/>
    <x v="0"/>
    <s v="Google Maps"/>
    <n v="39.123064667599998"/>
    <n v="-84.535581126400004"/>
    <n v="39.130045717000002"/>
    <n v="-84.533329548500006"/>
  </r>
  <r>
    <n v="10"/>
    <x v="1"/>
    <x v="1"/>
    <s v="Cuyahoga"/>
    <s v="SR-176 "/>
    <s v="SCUYSR00176**C "/>
    <s v="SR-176"/>
    <n v="12.6"/>
    <n v="13.1"/>
    <s v="Segment"/>
    <m/>
    <n v="0"/>
    <n v="1"/>
    <n v="11"/>
    <n v="16"/>
    <n v="40"/>
    <n v="228.69231468023256"/>
    <n v="2.2987186017799814"/>
    <n v="26.717517503092182"/>
    <n v="24.418798901312201"/>
    <n v="0.13905254711754925"/>
    <n v="10.060104962431403"/>
    <n v="9.921052415313854"/>
    <x v="0"/>
    <s v="Google Maps"/>
    <n v="41.4505675017"/>
    <n v="-81.690287552499996"/>
    <n v="41.457624215899997"/>
    <n v="-81.691768337200003"/>
  </r>
  <r>
    <n v="58"/>
    <x v="0"/>
    <x v="3"/>
    <s v="Summit"/>
    <s v="VIETNAM VETERANS MEM HWY "/>
    <s v="SSUMIR00077**C"/>
    <s v="IR-77"/>
    <n v="11.5"/>
    <n v="12"/>
    <s v="Segment"/>
    <m/>
    <n v="1"/>
    <n v="2"/>
    <n v="14"/>
    <n v="17"/>
    <n v="109"/>
    <n v="413.12381904069764"/>
    <n v="1.012145073483911"/>
    <n v="55.104862187360588"/>
    <n v="54.092717113876674"/>
    <n v="6.3417693684666043E-2"/>
    <n v="9.9774611221268756"/>
    <n v="9.9140434284422092"/>
    <x v="0"/>
    <s v="Google Maps"/>
    <n v="41.0541126719"/>
    <n v="-81.505211194799998"/>
    <n v="41.061419220799998"/>
    <n v="-81.504584055699993"/>
  </r>
  <r>
    <n v="11"/>
    <x v="1"/>
    <x v="0"/>
    <s v="Franklin"/>
    <s v="E BROAD ST "/>
    <s v="SFRASR00016**C "/>
    <s v="SR-16"/>
    <n v="8.9"/>
    <n v="9.4"/>
    <s v="Segment"/>
    <m/>
    <n v="0"/>
    <n v="2"/>
    <n v="26"/>
    <n v="14"/>
    <n v="74"/>
    <n v="397.69712936046511"/>
    <n v="0.84682398899416711"/>
    <n v="45.176403154395388"/>
    <n v="44.329579165401221"/>
    <n v="4.7422947208655523E-2"/>
    <n v="9.9688893593496086"/>
    <n v="9.921466412140953"/>
    <x v="0"/>
    <s v="Google Maps"/>
    <n v="39.980095005400003"/>
    <n v="-82.837830120199996"/>
    <n v="39.9811236197"/>
    <n v="-82.828503245899995"/>
  </r>
  <r>
    <n v="59"/>
    <x v="0"/>
    <x v="0"/>
    <s v="Franklin"/>
    <s v="I-71 "/>
    <s v="SFRAIR00071**N"/>
    <s v="IR-71"/>
    <n v="20.9"/>
    <n v="21.4"/>
    <s v="Segment"/>
    <m/>
    <n v="1"/>
    <n v="4"/>
    <n v="19"/>
    <n v="7"/>
    <n v="44"/>
    <n v="427.83657340116281"/>
    <n v="1.0814776465613178"/>
    <n v="29.845136394970393"/>
    <n v="28.763658748409075"/>
    <n v="9.6431331695045489E-2"/>
    <n v="9.9634409770519863"/>
    <n v="9.8670096453569407"/>
    <x v="0"/>
    <s v="Google Maps"/>
    <n v="40.010105496500003"/>
    <n v="-82.988404572899995"/>
    <n v="40.015366387599997"/>
    <n v="-82.994518209399999"/>
  </r>
  <r>
    <n v="12"/>
    <x v="1"/>
    <x v="2"/>
    <s v="Hamilton"/>
    <s v="HARRISON AVE "/>
    <s v="CHAMCR00457**C "/>
    <s v="CR-457"/>
    <n v="19.2"/>
    <n v="19.7"/>
    <s v="Segment"/>
    <m/>
    <n v="2"/>
    <n v="4"/>
    <n v="13"/>
    <n v="30"/>
    <n v="100"/>
    <n v="592.29451308139528"/>
    <n v="0.48951127348953927"/>
    <n v="61.961618812689238"/>
    <n v="61.472107539199698"/>
    <n v="2.7507116066900185E-2"/>
    <n v="9.9441744923531665"/>
    <n v="9.9166673762862665"/>
    <x v="0"/>
    <s v="Google Maps"/>
    <n v="39.127575799900001"/>
    <n v="-84.554891626100002"/>
    <n v="39.1248061095"/>
    <n v="-84.546734397799995"/>
  </r>
  <r>
    <n v="13"/>
    <x v="1"/>
    <x v="3"/>
    <s v="Summit"/>
    <s v="AKRON EXPY "/>
    <s v="SSUMSR00008**N "/>
    <s v="SR-8"/>
    <n v="2.4"/>
    <n v="2.9"/>
    <s v="Segment"/>
    <m/>
    <n v="0"/>
    <n v="0"/>
    <n v="9"/>
    <n v="18"/>
    <n v="95"/>
    <n v="233.796875"/>
    <n v="1.9599525351793727"/>
    <n v="49.287013600113831"/>
    <n v="47.327061064934455"/>
    <n v="0.11667501482184529"/>
    <n v="9.8139915726109894"/>
    <n v="9.6973165577891436"/>
    <x v="0"/>
    <s v="Google Maps"/>
    <n v="41.089791795899998"/>
    <n v="-81.500529503400003"/>
    <n v="41.096879936999997"/>
    <n v="-81.500114471000003"/>
  </r>
  <r>
    <n v="60"/>
    <x v="0"/>
    <x v="1"/>
    <s v="Cuyahoga"/>
    <s v="I-480 "/>
    <s v="SCUYIR00480**C"/>
    <s v="IR-480"/>
    <n v="15.6"/>
    <n v="16.100000000000001"/>
    <s v="Segment"/>
    <m/>
    <n v="0"/>
    <n v="2"/>
    <n v="15"/>
    <n v="9"/>
    <n v="45"/>
    <n v="274.49400436046511"/>
    <n v="1.2047014532228932"/>
    <n v="27.928546448623841"/>
    <n v="26.723844995400949"/>
    <n v="9.8197580976664214E-2"/>
    <n v="9.7595759581352688"/>
    <n v="9.6613783771586039"/>
    <x v="0"/>
    <s v="Google Maps"/>
    <n v="41.421162348400003"/>
    <n v="-81.685589735500002"/>
    <n v="41.417281487799997"/>
    <n v="-81.677815882100006"/>
  </r>
  <r>
    <n v="61"/>
    <x v="0"/>
    <x v="2"/>
    <s v="Hamilton"/>
    <s v="I-71 SB EXPY "/>
    <s v="SHAMIR00071**N"/>
    <s v="IR-71"/>
    <n v="14.2"/>
    <n v="14.7"/>
    <s v="Segment"/>
    <m/>
    <n v="0"/>
    <n v="1"/>
    <n v="18"/>
    <n v="21"/>
    <n v="109"/>
    <n v="365.70793968023258"/>
    <n v="1.2787566515903834"/>
    <n v="60.325892975507188"/>
    <n v="59.047136323916803"/>
    <n v="9.1197869742041221E-2"/>
    <n v="9.7043439212623479"/>
    <n v="9.6131460515203067"/>
    <x v="0"/>
    <s v="Google Maps"/>
    <n v="39.2243464608"/>
    <n v="-84.367174058000003"/>
    <n v="39.231578604799999"/>
    <n v="-84.367108385700007"/>
  </r>
  <r>
    <n v="2"/>
    <x v="4"/>
    <x v="3"/>
    <s v="Mahoning"/>
    <s v="Boardman Poland Rd, Market St"/>
    <s v="SMAHSR00007**C, SMAHUS00224**C"/>
    <s v="SR-7, US-224"/>
    <n v="8.67"/>
    <n v="0"/>
    <s v="Intersection"/>
    <s v="Undivided Urban Signal  4-Leg"/>
    <n v="0"/>
    <n v="4"/>
    <n v="26"/>
    <n v="20"/>
    <n v="96"/>
    <n v="537.67550872093022"/>
    <n v="19.927106375658102"/>
    <n v="29.708961781480536"/>
    <n v="9.7818554058224336"/>
    <n v="1.3907560335921474"/>
    <n v="9.6700942186505028"/>
    <n v="8.2793381850583554"/>
    <x v="0"/>
    <s v="Google Maps"/>
    <n v="41.024371000000002"/>
    <n v="-80.662724999999995"/>
    <n v="0"/>
    <n v="0"/>
  </r>
  <r>
    <n v="62"/>
    <x v="0"/>
    <x v="2"/>
    <s v="Hamilton"/>
    <s v="I-75 SB EXPY "/>
    <s v="SHAMIR00075**N"/>
    <s v="IR-75"/>
    <n v="6.3"/>
    <n v="6.8"/>
    <s v="Segment"/>
    <m/>
    <n v="1"/>
    <n v="4"/>
    <n v="15"/>
    <n v="16"/>
    <n v="116"/>
    <n v="513.58657340116281"/>
    <n v="1.4583064050307437"/>
    <n v="62.294827565604685"/>
    <n v="60.836521160573938"/>
    <n v="0.1136280607627304"/>
    <n v="9.6524627584001994"/>
    <n v="9.5388346976374692"/>
    <x v="0"/>
    <s v="Google Maps"/>
    <n v="39.162030019200003"/>
    <n v="-84.511483955399996"/>
    <n v="39.167401084200002"/>
    <n v="-84.505771679899993"/>
  </r>
  <r>
    <n v="16"/>
    <x v="2"/>
    <x v="1"/>
    <s v="Cuyahoga"/>
    <s v="Cedar Rd, Richmond Rd"/>
    <s v="MCUYMR14567**C, SCUYSR00175**C"/>
    <s v="MR-14567, SR-175"/>
    <n v="5.1550000000000002"/>
    <n v="0"/>
    <s v="Intersection"/>
    <s v="Undivided Urban Signal  4-Leg"/>
    <n v="0"/>
    <n v="1"/>
    <n v="13"/>
    <n v="36"/>
    <n v="74"/>
    <n v="364.53606468023258"/>
    <n v="16.277720454535615"/>
    <n v="24.710645966373498"/>
    <n v="8.4329255118378832"/>
    <n v="1.1165347215375179"/>
    <n v="9.4590769840805127"/>
    <n v="8.3425422625429952"/>
    <x v="0"/>
    <s v="Google Maps"/>
    <n v="41.501272999999998"/>
    <n v="-81.497784999999993"/>
    <n v="0"/>
    <n v="0"/>
  </r>
  <r>
    <n v="14"/>
    <x v="1"/>
    <x v="0"/>
    <s v="Franklin"/>
    <s v="E MAIN ST "/>
    <s v="SFRAUS00040**C "/>
    <s v="US-40"/>
    <n v="22.7"/>
    <n v="23.2"/>
    <s v="Segment"/>
    <m/>
    <n v="1"/>
    <n v="2"/>
    <n v="26"/>
    <n v="21"/>
    <n v="116"/>
    <n v="516.43631904069764"/>
    <n v="0.55770011700580291"/>
    <n v="59.299524372361951"/>
    <n v="58.74182425535615"/>
    <n v="3.1263558548726048E-2"/>
    <n v="9.438305555228764"/>
    <n v="9.4070419966800376"/>
    <x v="0"/>
    <s v="Google Maps"/>
    <n v="39.9548417775"/>
    <n v="-82.826961676699995"/>
    <n v="39.954993861799998"/>
    <n v="-82.817557373900001"/>
  </r>
  <r>
    <n v="3"/>
    <x v="4"/>
    <x v="0"/>
    <s v="Franklin"/>
    <s v="Hayden Run Rd, Riverside Dr"/>
    <s v="CFRACR00032**C, SFRAUS00033**C"/>
    <s v="CR-32, US-33"/>
    <n v="6.0890000000000004"/>
    <n v="0"/>
    <s v="Intersection"/>
    <s v="Undivided Urban Signal  4-Leg"/>
    <n v="0"/>
    <n v="4"/>
    <n v="28"/>
    <n v="12"/>
    <n v="83"/>
    <n v="502.26925872093022"/>
    <n v="9.784178718636749"/>
    <n v="30.927231906286366"/>
    <n v="21.143053187649617"/>
    <n v="0.68285908300815956"/>
    <n v="9.4277505486510513"/>
    <n v="8.7448914656428922"/>
    <x v="0"/>
    <s v="Google Maps"/>
    <n v="40.06823"/>
    <n v="-83.105120999999997"/>
    <n v="0"/>
    <n v="0"/>
  </r>
  <r>
    <n v="17"/>
    <x v="2"/>
    <x v="4"/>
    <s v="Montgomery"/>
    <s v="Philadelphia Dr, W Siebenthaler Ave"/>
    <s v="CMOTCR00032**C, CMOTCR00159**C"/>
    <s v="CR-159, CR-32"/>
    <n v="2.2530000000000001"/>
    <n v="0"/>
    <s v="Intersection"/>
    <s v="Undivided Urban Signal  4-Leg"/>
    <n v="0"/>
    <n v="1"/>
    <n v="29"/>
    <n v="22"/>
    <n v="78"/>
    <n v="411.16106468023258"/>
    <n v="9.1486472109681767"/>
    <n v="25.915752474104373"/>
    <n v="16.767105263136195"/>
    <n v="0.62753149586723"/>
    <n v="9.4271322414119485"/>
    <n v="8.7996007455447192"/>
    <x v="0"/>
    <s v="Google Maps"/>
    <n v="39.798293000000001"/>
    <n v="-84.235223000000005"/>
    <n v="0"/>
    <n v="0"/>
  </r>
  <r>
    <n v="63"/>
    <x v="0"/>
    <x v="0"/>
    <s v="Franklin"/>
    <s v="I-71 "/>
    <s v="SFRAIR00071**N"/>
    <s v="IR-71"/>
    <n v="17"/>
    <n v="17.5"/>
    <s v="Segment"/>
    <m/>
    <n v="0"/>
    <n v="2"/>
    <n v="12"/>
    <n v="13"/>
    <n v="75"/>
    <n v="302.60337936046511"/>
    <n v="1.0708436239368897"/>
    <n v="45.56576039779123"/>
    <n v="44.494916773854342"/>
    <n v="9.6314331420084345E-2"/>
    <n v="9.4216200853873175"/>
    <n v="9.3253057539672337"/>
    <x v="0"/>
    <s v="Google Maps"/>
    <n v="39.955146057299999"/>
    <n v="-82.984306000399997"/>
    <n v="39.962148360400001"/>
    <n v="-82.982744318800002"/>
  </r>
  <r>
    <n v="64"/>
    <x v="0"/>
    <x v="1"/>
    <s v="Cuyahoga"/>
    <s v="I-90 "/>
    <s v="SCUYIR00090**C"/>
    <s v="IR-90"/>
    <n v="11.8"/>
    <n v="12.3"/>
    <s v="Segment"/>
    <m/>
    <n v="0"/>
    <n v="0"/>
    <n v="11"/>
    <n v="14"/>
    <n v="46"/>
    <n v="180.140625"/>
    <n v="1.2125216782824098"/>
    <n v="28.040630129452545"/>
    <n v="26.828108451170134"/>
    <n v="9.853626493883938E-2"/>
    <n v="9.4054706918161965"/>
    <n v="9.3069344268773566"/>
    <x v="0"/>
    <s v="Google Maps"/>
    <n v="41.469789391900001"/>
    <n v="-81.7470467566"/>
    <n v="41.470445022699998"/>
    <n v="-81.737482639000007"/>
  </r>
  <r>
    <n v="5"/>
    <x v="3"/>
    <x v="3"/>
    <s v="Mahoning"/>
    <s v="E MAIN ST "/>
    <s v="SMAHUS00224**C "/>
    <s v="US-224"/>
    <n v="16.7"/>
    <n v="17.2"/>
    <s v="Segment"/>
    <m/>
    <n v="1"/>
    <n v="0"/>
    <n v="18"/>
    <n v="13"/>
    <n v="111"/>
    <n v="332.20793968023258"/>
    <n v="1.258954588464082"/>
    <n v="67.787504923674533"/>
    <n v="66.528550335210454"/>
    <n v="9.6462902562588757E-2"/>
    <n v="9.3994780973203618"/>
    <n v="9.3030151947577728"/>
    <x v="0"/>
    <s v="Google Maps"/>
    <n v="41.024512215400001"/>
    <n v="-80.683462300200006"/>
    <n v="41.024449040100002"/>
    <n v="-80.6739175692"/>
  </r>
  <r>
    <n v="15"/>
    <x v="1"/>
    <x v="1"/>
    <s v="Cuyahoga"/>
    <s v="CEDAR RD "/>
    <s v="MCUYMR14567**C "/>
    <s v="MR-14567"/>
    <n v="4.9000000000000004"/>
    <n v="5.4"/>
    <s v="Segment"/>
    <m/>
    <n v="0"/>
    <n v="0"/>
    <n v="9"/>
    <n v="26"/>
    <n v="50"/>
    <n v="224.296875"/>
    <n v="1.1675870621368658"/>
    <n v="33.47488956508036"/>
    <n v="32.307302502943493"/>
    <n v="6.5334794834460766E-2"/>
    <n v="9.379627989176285"/>
    <n v="9.3142931943418237"/>
    <x v="0"/>
    <s v="Google Maps"/>
    <n v="41.501322994100001"/>
    <n v="-81.503605779599994"/>
    <n v="41.501241509099998"/>
    <n v="-81.493966294200007"/>
  </r>
  <r>
    <n v="18"/>
    <x v="2"/>
    <x v="5"/>
    <s v="Lucas"/>
    <s v="Jackman Rd, W Laskey Rd"/>
    <s v="CLUCCR00010**C, MLUCMR04027**C"/>
    <s v="CR-10, MR-4027"/>
    <n v="1.9510000000000001"/>
    <n v="0"/>
    <s v="Intersection"/>
    <s v="Undivided Urban Signal  4-Leg"/>
    <n v="0"/>
    <n v="7"/>
    <n v="23"/>
    <n v="21"/>
    <n v="109"/>
    <n v="672.50245276162786"/>
    <n v="7.7273236415591251"/>
    <n v="32.928476994949065"/>
    <n v="25.201153353389941"/>
    <n v="0.5300389065198895"/>
    <n v="9.3495799896936287"/>
    <n v="8.8195410831737391"/>
    <x v="0"/>
    <s v="Google Maps"/>
    <n v="41.706772000000001"/>
    <n v="-83.585419999999999"/>
    <n v="0"/>
    <n v="0"/>
  </r>
  <r>
    <n v="19"/>
    <x v="2"/>
    <x v="1"/>
    <s v="Cuyahoga"/>
    <s v="E 55th St, E 55th St"/>
    <s v="MCUYMR14701**C, SCUYSR00283**C, SCUYUS00006**C"/>
    <s v="MR-14701, SR-283, US-6"/>
    <n v="0"/>
    <n v="0"/>
    <s v="Intersection"/>
    <s v="Undivided Urban Signal  4-Leg"/>
    <n v="2"/>
    <n v="4"/>
    <n v="22"/>
    <n v="25"/>
    <n v="74"/>
    <n v="603.02888808139528"/>
    <n v="7.6053025531253162"/>
    <n v="25.086315180377312"/>
    <n v="17.481012627251996"/>
    <n v="0.52166913617172106"/>
    <n v="9.3478150932145674"/>
    <n v="8.8261459570428471"/>
    <x v="0"/>
    <s v="Google Maps"/>
    <n v="41.517878000000003"/>
    <n v="-81.651916999999997"/>
    <n v="0"/>
    <n v="0"/>
  </r>
  <r>
    <n v="65"/>
    <x v="0"/>
    <x v="1"/>
    <s v="Cuyahoga"/>
    <s v="I-90 "/>
    <s v="SCUYIR00090**N"/>
    <s v="IR-90"/>
    <n v="17.899999999999999"/>
    <n v="18.399999999999999"/>
    <s v="Segment"/>
    <m/>
    <n v="0"/>
    <n v="4"/>
    <n v="13"/>
    <n v="25"/>
    <n v="80"/>
    <n v="458.75363372093022"/>
    <n v="1.137382614209643"/>
    <n v="47.868689528496787"/>
    <n v="46.731306914287146"/>
    <n v="7.8087227397787382E-2"/>
    <n v="9.3299590462650563"/>
    <n v="9.2518718188672686"/>
    <x v="0"/>
    <s v="Google Maps"/>
    <n v="41.514104008099999"/>
    <n v="-81.673658053099999"/>
    <n v="41.519752304199997"/>
    <n v="-81.672099463600006"/>
  </r>
  <r>
    <n v="66"/>
    <x v="0"/>
    <x v="1"/>
    <s v="Cuyahoga"/>
    <s v="I-71 "/>
    <s v="SCUYIR00071**C"/>
    <s v="IR-71"/>
    <n v="6.1"/>
    <n v="6.6"/>
    <s v="Segment"/>
    <m/>
    <n v="0"/>
    <n v="1"/>
    <n v="10"/>
    <n v="15"/>
    <n v="48"/>
    <n v="225.70793968023256"/>
    <n v="1.0048994052770364"/>
    <n v="29.414797211435911"/>
    <n v="28.409897806158874"/>
    <n v="7.4174410401529667E-2"/>
    <n v="9.3295253191061143"/>
    <n v="9.2553509087045853"/>
    <x v="0"/>
    <s v="Google Maps"/>
    <n v="41.363367502999999"/>
    <n v="-81.821069618600006"/>
    <n v="41.3705646485"/>
    <n v="-81.8211509323"/>
  </r>
  <r>
    <n v="16"/>
    <x v="1"/>
    <x v="2"/>
    <s v="Hamilton"/>
    <s v="I-75 NB EXWY TO SR 562 EB RAMP "/>
    <s v="SHAMSR00562**C "/>
    <s v="SR-562"/>
    <n v="2.6"/>
    <n v="3.1"/>
    <s v="Segment"/>
    <m/>
    <n v="0"/>
    <n v="0"/>
    <n v="16"/>
    <n v="9"/>
    <n v="58"/>
    <n v="202.6875"/>
    <n v="2.1582284281791293"/>
    <n v="33.926840693027202"/>
    <n v="31.768612264848073"/>
    <n v="0.12972902367683201"/>
    <n v="9.2895298664939574"/>
    <n v="9.1598008428171251"/>
    <x v="0"/>
    <s v="Google Maps"/>
    <n v="39.163825192399997"/>
    <n v="-84.450862246200003"/>
    <n v="39.164032042300001"/>
    <n v="-84.441836631800001"/>
  </r>
  <r>
    <n v="20"/>
    <x v="2"/>
    <x v="1"/>
    <s v="Cuyahoga"/>
    <s v="Carnegie Ave, E 55th St"/>
    <s v="MCUYMR14701**C, MCUYMR14735**C"/>
    <s v="MR-14701, MR-14735"/>
    <n v="1.8049999999999999"/>
    <n v="0"/>
    <s v="Intersection"/>
    <s v="Undivided Urban Signal  4-Leg"/>
    <n v="1"/>
    <n v="3"/>
    <n v="17"/>
    <n v="30"/>
    <n v="81"/>
    <n v="508.12863372093022"/>
    <n v="9.1367564299212063"/>
    <n v="26.344035194568807"/>
    <n v="17.207278764647601"/>
    <n v="0.62671587368338533"/>
    <n v="9.2554225538903818"/>
    <n v="8.6287066802069958"/>
    <x v="0"/>
    <s v="Google Maps"/>
    <n v="41.501576"/>
    <n v="-81.651768000000004"/>
    <n v="0"/>
    <n v="0"/>
  </r>
  <r>
    <n v="21"/>
    <x v="2"/>
    <x v="0"/>
    <s v="Franklin"/>
    <s v="Morse Rd, Westerville Rd"/>
    <s v="CFRACR00017**C, SFRASR00003**C"/>
    <s v="CR-17, SR-3"/>
    <n v="3.335"/>
    <n v="0"/>
    <s v="Intersection"/>
    <s v="Undivided Urban Signal  4-Leg"/>
    <n v="0"/>
    <n v="5"/>
    <n v="30"/>
    <n v="17"/>
    <n v="129"/>
    <n v="629.22719840116281"/>
    <n v="8.67380095115643"/>
    <n v="35.446142343622384"/>
    <n v="26.772341392465954"/>
    <n v="0.59496045264573838"/>
    <n v="9.2316397599632474"/>
    <n v="8.6366793073175092"/>
    <x v="0"/>
    <s v="Google Maps"/>
    <n v="40.058824999999999"/>
    <n v="-82.937427"/>
    <n v="0"/>
    <n v="0"/>
  </r>
  <r>
    <n v="67"/>
    <x v="0"/>
    <x v="1"/>
    <s v="Cuyahoga"/>
    <s v="I-71 "/>
    <s v="SCUYIR00071**C"/>
    <s v="IR-71"/>
    <n v="11.4"/>
    <n v="11.9"/>
    <s v="Segment"/>
    <m/>
    <n v="1"/>
    <n v="4"/>
    <n v="11"/>
    <n v="9"/>
    <n v="42"/>
    <n v="382.33657340116281"/>
    <n v="0.9750349836518728"/>
    <n v="26.698273755932153"/>
    <n v="25.723238772280279"/>
    <n v="8.3732537347779551E-2"/>
    <n v="9.2198288181047197"/>
    <n v="9.1360962807569397"/>
    <x v="0"/>
    <s v="Google Maps"/>
    <n v="41.436819077099997"/>
    <n v="-81.809974662100004"/>
    <n v="41.438707348299999"/>
    <n v="-81.801094590999995"/>
  </r>
  <r>
    <n v="68"/>
    <x v="0"/>
    <x v="2"/>
    <s v="Butler"/>
    <s v="I 75 "/>
    <s v="SBUTIR00075**N"/>
    <s v="IR-75"/>
    <n v="0"/>
    <n v="0.5"/>
    <s v="Segment"/>
    <m/>
    <n v="0"/>
    <n v="0"/>
    <n v="17"/>
    <n v="22"/>
    <n v="106"/>
    <n v="314.921875"/>
    <n v="1.288991545598104"/>
    <n v="56.792541787462675"/>
    <n v="55.503550241864573"/>
    <n v="9.2362855989199827E-2"/>
    <n v="9.1954732851606664"/>
    <n v="9.1031104291714673"/>
    <x v="0"/>
    <s v="Google Maps"/>
    <n v="39.300003662999998"/>
    <n v="-84.440200974800007"/>
    <n v="39.306848263699997"/>
    <n v="-84.4370991766"/>
  </r>
  <r>
    <n v="69"/>
    <x v="0"/>
    <x v="2"/>
    <s v="Hamilton"/>
    <s v="I-75 SB EXPY "/>
    <s v="SHAMIR00075**N"/>
    <s v="IR-75"/>
    <n v="11.8"/>
    <n v="12.3"/>
    <s v="Segment"/>
    <m/>
    <n v="0"/>
    <n v="5"/>
    <n v="21"/>
    <n v="17"/>
    <n v="113"/>
    <n v="554.30532340116281"/>
    <n v="1.1349592394926897"/>
    <n v="59.569370249635746"/>
    <n v="58.434411010143059"/>
    <n v="7.6140255707904475E-2"/>
    <n v="9.1640349620928099"/>
    <n v="9.0878947063849047"/>
    <x v="0"/>
    <s v="Google Maps"/>
    <n v="39.224000312800001"/>
    <n v="-84.454245391399994"/>
    <n v="39.230244231599997"/>
    <n v="-84.450157529500004"/>
  </r>
  <r>
    <n v="70"/>
    <x v="0"/>
    <x v="0"/>
    <s v="Franklin"/>
    <s v="I-270 "/>
    <s v="SFRAIR00270**C"/>
    <s v="IR-270"/>
    <n v="17"/>
    <n v="17.5"/>
    <s v="Segment"/>
    <m/>
    <n v="0"/>
    <n v="3"/>
    <n v="14"/>
    <n v="7"/>
    <n v="31"/>
    <n v="290.74881904069764"/>
    <n v="1.1799355737392814"/>
    <n v="22.317212623392777"/>
    <n v="21.137277049653495"/>
    <n v="9.7118157500863986E-2"/>
    <n v="9.144153224550724"/>
    <n v="9.04703506704986"/>
    <x v="0"/>
    <s v="Google Maps"/>
    <n v="40.095080831700002"/>
    <n v="-83.136749142900001"/>
    <n v="40.101327163599997"/>
    <n v="-83.132047340100002"/>
  </r>
  <r>
    <n v="71"/>
    <x v="0"/>
    <x v="4"/>
    <s v="Montgomery"/>
    <s v="INTERSTATE 75 "/>
    <s v="SMOTIR00075**C"/>
    <s v="IR-75"/>
    <n v="14.8"/>
    <n v="15.3"/>
    <s v="Segment"/>
    <m/>
    <n v="0"/>
    <n v="4"/>
    <n v="19"/>
    <n v="9"/>
    <n v="73"/>
    <n v="420.03488372093022"/>
    <n v="1.291533761546696"/>
    <n v="42.117795068294726"/>
    <n v="40.82626130674803"/>
    <n v="9.7646034832773218E-2"/>
    <n v="9.1141939022066687"/>
    <n v="9.0165478673738964"/>
    <x v="0"/>
    <s v="Google Maps"/>
    <n v="39.785596864600002"/>
    <n v="-84.184430014200004"/>
    <n v="39.792320011500003"/>
    <n v="-84.186014503999999"/>
  </r>
  <r>
    <n v="22"/>
    <x v="2"/>
    <x v="0"/>
    <s v="Franklin"/>
    <s v="Brice Rd, E Livingston Ave"/>
    <s v="CFRACR00117**C, MFRAMR04207**C"/>
    <s v="CR-117, MR-4207"/>
    <n v="4.9779999999999998"/>
    <n v="0"/>
    <s v="Intersection"/>
    <s v="Undivided Urban Signal  4-Leg"/>
    <n v="0"/>
    <n v="3"/>
    <n v="29"/>
    <n v="18"/>
    <n v="141"/>
    <n v="547.76444404069764"/>
    <n v="8.1827010935769149"/>
    <n v="38.745944214880062"/>
    <n v="30.563243121303145"/>
    <n v="0.56127452934577948"/>
    <n v="9.1095718201277318"/>
    <n v="8.548297290781953"/>
    <x v="0"/>
    <s v="Google Maps"/>
    <n v="39.942058000000003"/>
    <n v="-82.829890000000006"/>
    <n v="0"/>
    <n v="0"/>
  </r>
  <r>
    <n v="23"/>
    <x v="2"/>
    <x v="0"/>
    <s v="Franklin"/>
    <s v="Alum Creek Dr, E Livingston Ave"/>
    <s v="CFRACR00122**C, SFRAUS00033**C"/>
    <s v="CR-122, US-33"/>
    <n v="8.4580000000000002"/>
    <n v="0"/>
    <s v="Intersection"/>
    <s v="Undivided Urban Signal  4-Leg"/>
    <n v="0"/>
    <n v="4"/>
    <n v="26"/>
    <n v="20"/>
    <n v="104"/>
    <n v="545.67550872093022"/>
    <n v="9.2610873183650178"/>
    <n v="30.758974345375751"/>
    <n v="21.497887027010734"/>
    <n v="0.63524407972395791"/>
    <n v="9.0946532885820179"/>
    <n v="8.4594092088580606"/>
    <x v="0"/>
    <s v="Google Maps"/>
    <n v="39.948447999999999"/>
    <n v="-82.945245999999997"/>
    <n v="0"/>
    <n v="0"/>
  </r>
  <r>
    <n v="17"/>
    <x v="1"/>
    <x v="2"/>
    <s v="Hamilton"/>
    <s v="COLERAIN AVE "/>
    <s v="SHAMUS00027**C "/>
    <s v="US-27"/>
    <n v="8.8000000000000007"/>
    <n v="9.3000000000000007"/>
    <s v="Segment"/>
    <m/>
    <n v="2"/>
    <n v="3"/>
    <n v="13"/>
    <n v="18"/>
    <n v="56"/>
    <n v="449.36782340116281"/>
    <n v="0.79958187480126885"/>
    <n v="41.417454572339544"/>
    <n v="40.617872697538274"/>
    <n v="4.4783611756122256E-2"/>
    <n v="9.0816107758164186"/>
    <n v="9.0368271640602966"/>
    <x v="0"/>
    <s v="Google Maps"/>
    <n v="39.183798485399997"/>
    <n v="-84.5676179644"/>
    <n v="39.190551868199996"/>
    <n v="-84.570084341099999"/>
  </r>
  <r>
    <n v="24"/>
    <x v="2"/>
    <x v="1"/>
    <s v="Cuyahoga"/>
    <s v="Mayfield Rd, Richmond Rd"/>
    <s v="SCUYSR00175**C, SCUYUS00322**C"/>
    <s v="SR-175, US-322"/>
    <n v="8.5459999999999994"/>
    <n v="0"/>
    <s v="Intersection"/>
    <s v="Undivided Urban Signal  4-Leg"/>
    <n v="0"/>
    <n v="3"/>
    <n v="16"/>
    <n v="32"/>
    <n v="72"/>
    <n v="455.78006904069764"/>
    <n v="7.8869400542021255"/>
    <n v="24.416148351698165"/>
    <n v="16.529208297496041"/>
    <n v="0.54098744611061045"/>
    <n v="9.0728450547793287"/>
    <n v="8.5318576086687177"/>
    <x v="0"/>
    <s v="Google Maps"/>
    <n v="41.519851000000003"/>
    <n v="-81.497318000000007"/>
    <n v="0"/>
    <n v="0"/>
  </r>
  <r>
    <n v="72"/>
    <x v="0"/>
    <x v="2"/>
    <s v="Hamilton"/>
    <s v="I-75 SB EXPY "/>
    <s v="SHAMIR00075**N"/>
    <s v="IR-75"/>
    <n v="2.9"/>
    <n v="3.4"/>
    <s v="Segment"/>
    <m/>
    <n v="0"/>
    <n v="1"/>
    <n v="21"/>
    <n v="12"/>
    <n v="140"/>
    <n v="376.41106468023258"/>
    <n v="1.511847820353184"/>
    <n v="68.923217876914336"/>
    <n v="67.411370056561154"/>
    <n v="0.12116836997358499"/>
    <n v="8.9959684425346857"/>
    <n v="8.8748000725611007"/>
    <x v="0"/>
    <s v="Google Maps"/>
    <n v="39.130045717000002"/>
    <n v="-84.533329548500006"/>
    <n v="39.137116787399997"/>
    <n v="-84.533958146399996"/>
  </r>
  <r>
    <n v="73"/>
    <x v="0"/>
    <x v="2"/>
    <s v="Hamilton"/>
    <s v="I-75 NB EXWY TO FT WSHNGTN EB RAMP "/>
    <s v="SHAMIR00071**C"/>
    <s v="IR-71"/>
    <n v="0.4"/>
    <n v="0.9"/>
    <s v="Segment"/>
    <m/>
    <n v="0"/>
    <n v="0"/>
    <n v="27"/>
    <n v="12"/>
    <n v="116"/>
    <n v="346.015625"/>
    <n v="0.84971755564929752"/>
    <n v="65.727768899810442"/>
    <n v="64.87805134416115"/>
    <n v="5.3289772901562733E-2"/>
    <n v="8.9869725128144573"/>
    <n v="8.9336827399128946"/>
    <x v="0"/>
    <s v="Google Maps"/>
    <n v="39.097158864299999"/>
    <n v="-84.519976745799994"/>
    <n v="39.098427040899999"/>
    <n v="-84.510831774899998"/>
  </r>
  <r>
    <n v="18"/>
    <x v="1"/>
    <x v="0"/>
    <s v="Franklin"/>
    <s v="SR 315 "/>
    <s v="SFRASR00315**C "/>
    <s v="SR-315"/>
    <n v="1.1000000000000001"/>
    <n v="1.6"/>
    <s v="Segment"/>
    <m/>
    <n v="0"/>
    <n v="2"/>
    <n v="5"/>
    <n v="13"/>
    <n v="21"/>
    <n v="202.77525436046511"/>
    <n v="2.743089085923863"/>
    <n v="19.758332744547562"/>
    <n v="17.015243658623699"/>
    <n v="0.16890762536662135"/>
    <n v="8.9635230157154826"/>
    <n v="8.7946153903488611"/>
    <x v="0"/>
    <s v="Google Maps"/>
    <n v="39.959914844499998"/>
    <n v="-83.018674530799998"/>
    <n v="39.966832065299997"/>
    <n v="-83.021341919899996"/>
  </r>
  <r>
    <n v="74"/>
    <x v="0"/>
    <x v="4"/>
    <s v="Montgomery"/>
    <s v="INTERSTATE 75 "/>
    <s v="SMOTIR00075**C"/>
    <s v="IR-75"/>
    <n v="11.6"/>
    <n v="12.1"/>
    <s v="Segment"/>
    <m/>
    <n v="0"/>
    <n v="2"/>
    <n v="14"/>
    <n v="17"/>
    <n v="90"/>
    <n v="348.44712936046511"/>
    <n v="1.1008469948738859"/>
    <n v="49.260346775239597"/>
    <n v="48.159499780365714"/>
    <n v="8.5627818674913758E-2"/>
    <n v="8.9568087833955428"/>
    <n v="8.8711809647206294"/>
    <x v="0"/>
    <s v="Google Maps"/>
    <n v="39.745466767300002"/>
    <n v="-84.205067375900001"/>
    <n v="39.752630052299999"/>
    <n v="-84.204728970700003"/>
  </r>
  <r>
    <n v="19"/>
    <x v="1"/>
    <x v="5"/>
    <s v="Lucas"/>
    <s v="SECOR RD "/>
    <s v="MLUCMR01932**C "/>
    <s v="MR-1932"/>
    <n v="2.2999999999999998"/>
    <n v="2.8"/>
    <s v="Segment"/>
    <m/>
    <n v="0"/>
    <n v="0"/>
    <n v="17"/>
    <n v="32"/>
    <n v="180"/>
    <n v="433.296875"/>
    <n v="0.48772707164158036"/>
    <n v="87.512810590963042"/>
    <n v="87.025083519321456"/>
    <n v="2.7349947836283871E-2"/>
    <n v="8.9523804196555563"/>
    <n v="8.925030471819273"/>
    <x v="0"/>
    <s v="Google Maps"/>
    <n v="41.677836401699999"/>
    <n v="-83.622682460799993"/>
    <n v="41.685087613599997"/>
    <n v="-83.622937566999994"/>
  </r>
  <r>
    <n v="25"/>
    <x v="2"/>
    <x v="1"/>
    <s v="Cuyahoga"/>
    <s v="Eddy Rd, St Clair Ave"/>
    <s v="MCUYMR14553**C, MCUYMR14690**C"/>
    <s v="MR-14553, MR-14690"/>
    <n v="1.3440000000000001"/>
    <n v="0"/>
    <s v="Intersection"/>
    <s v="Undivided Urban Signal  4-Leg"/>
    <n v="0"/>
    <n v="10"/>
    <n v="18"/>
    <n v="24"/>
    <n v="99"/>
    <n v="780.11064680232562"/>
    <n v="5.4580463923219131"/>
    <n v="30.066021992121293"/>
    <n v="24.607975599799381"/>
    <n v="0.37438278448208301"/>
    <n v="8.8473238683976376"/>
    <n v="8.4729410839155541"/>
    <x v="0"/>
    <s v="Google Maps"/>
    <n v="41.541338000000003"/>
    <n v="-81.601037000000005"/>
    <n v="0"/>
    <n v="0"/>
  </r>
  <r>
    <n v="75"/>
    <x v="0"/>
    <x v="4"/>
    <s v="Montgomery"/>
    <s v="INTERSTATE 75 "/>
    <s v="SMOTIR00075**N"/>
    <s v="IR-75"/>
    <n v="15.7"/>
    <n v="16.2"/>
    <s v="Segment"/>
    <m/>
    <n v="0"/>
    <n v="2"/>
    <n v="30"/>
    <n v="8"/>
    <n v="77"/>
    <n v="400.25962936046511"/>
    <n v="1.1573760710863485"/>
    <n v="45.752507631749673"/>
    <n v="44.595131560663326"/>
    <n v="7.8334364100439868E-2"/>
    <n v="8.8200677006801023"/>
    <n v="8.7417333365796619"/>
    <x v="0"/>
    <s v="Google Maps"/>
    <n v="39.797361831000003"/>
    <n v="-84.189577264600004"/>
    <n v="39.8045125465"/>
    <n v="-84.189031225500003"/>
  </r>
  <r>
    <n v="76"/>
    <x v="0"/>
    <x v="0"/>
    <s v="Franklin"/>
    <s v="I-70 "/>
    <s v="SFRAIR00070**C"/>
    <s v="IR-70"/>
    <n v="13.9"/>
    <n v="14.4"/>
    <s v="Segment"/>
    <m/>
    <n v="0"/>
    <n v="4"/>
    <n v="16"/>
    <n v="13"/>
    <n v="55"/>
    <n v="400.14425872093022"/>
    <n v="1.2088931131808305"/>
    <n v="33.117048222699594"/>
    <n v="31.908155109518763"/>
    <n v="9.1275066884581701E-2"/>
    <n v="8.7878040786690086"/>
    <n v="8.6965290117844276"/>
    <x v="0"/>
    <s v="Google Maps"/>
    <n v="39.9531304084"/>
    <n v="-83.001756802499997"/>
    <n v="39.9536604858"/>
    <n v="-82.992430946900001"/>
  </r>
  <r>
    <n v="77"/>
    <x v="0"/>
    <x v="1"/>
    <s v="Cuyahoga"/>
    <s v="I-271 "/>
    <s v="SCUYIR00271**C"/>
    <s v="IR-271"/>
    <n v="10"/>
    <n v="10.5"/>
    <s v="Segment"/>
    <m/>
    <n v="0"/>
    <n v="3"/>
    <n v="10"/>
    <n v="23"/>
    <n v="86"/>
    <n v="390.56131904069764"/>
    <n v="1.0747594246237644"/>
    <n v="47.690600143667012"/>
    <n v="46.615840719043248"/>
    <n v="2.6487950405782511E-2"/>
    <n v="8.782010764083914"/>
    <n v="8.755522813678132"/>
    <x v="0"/>
    <s v="Google Maps"/>
    <n v="41.489807820000003"/>
    <n v="-81.486141167699998"/>
    <n v="41.496836854800002"/>
    <n v="-81.484170959300002"/>
  </r>
  <r>
    <n v="20"/>
    <x v="1"/>
    <x v="2"/>
    <s v="Butler"/>
    <s v="HIGH ST "/>
    <s v="SBUTSR00129**C "/>
    <s v="SR-129"/>
    <n v="14.8"/>
    <n v="15.3"/>
    <s v="Segment"/>
    <m/>
    <n v="0"/>
    <n v="0"/>
    <n v="12"/>
    <n v="24"/>
    <n v="88"/>
    <n v="273.0625"/>
    <n v="0.77460246165423874"/>
    <n v="53.688034183012242"/>
    <n v="52.913431721358002"/>
    <n v="4.3387902697560564E-2"/>
    <n v="8.76341931719573"/>
    <n v="8.7200314144981697"/>
    <x v="0"/>
    <s v="Google Maps"/>
    <n v="39.398515215300002"/>
    <n v="-84.557682213800007"/>
    <n v="39.395906493699997"/>
    <n v="-84.548985619000007"/>
  </r>
  <r>
    <n v="78"/>
    <x v="0"/>
    <x v="2"/>
    <s v="Hamilton"/>
    <s v="I-75 SB EXPY "/>
    <s v="SHAMIR00075**N"/>
    <s v="IR-75"/>
    <n v="7.7"/>
    <n v="8.1999999999999993"/>
    <s v="Segment"/>
    <m/>
    <n v="0"/>
    <n v="2"/>
    <n v="13"/>
    <n v="18"/>
    <n v="80"/>
    <n v="336.33775436046511"/>
    <n v="1.4708452725829537"/>
    <n v="45.571322802716324"/>
    <n v="44.100477530133368"/>
    <n v="0.11536587155123358"/>
    <n v="8.7551511597441305"/>
    <n v="8.6397852881928969"/>
    <x v="0"/>
    <s v="Google Maps"/>
    <n v="39.173248994200002"/>
    <n v="-84.491555872000006"/>
    <n v="39.179118582100003"/>
    <n v="-84.486374668799996"/>
  </r>
  <r>
    <n v="26"/>
    <x v="2"/>
    <x v="5"/>
    <s v="Lucas"/>
    <s v="Lewis Ave, W Alexis Rd"/>
    <s v="CLUCCR00004**C, MLUCMR04013**C, SLUCSR00184**C"/>
    <s v="CR-4, MR-4013, SR-184"/>
    <n v="1.95"/>
    <n v="0"/>
    <s v="Intersection"/>
    <s v="Undivided Urban Signal  4-Leg"/>
    <n v="1"/>
    <n v="0"/>
    <n v="24"/>
    <n v="23"/>
    <n v="157"/>
    <n v="461.86418968023258"/>
    <n v="9.5105551920579021"/>
    <n v="40.515245122016992"/>
    <n v="31.004689929959092"/>
    <n v="0.65235578425680185"/>
    <n v="8.673415730618748"/>
    <n v="8.0210599463619463"/>
    <x v="0"/>
    <s v="Google Maps"/>
    <n v="41.721544000000002"/>
    <n v="-83.566558000000001"/>
    <n v="0"/>
    <n v="0"/>
  </r>
  <r>
    <n v="79"/>
    <x v="0"/>
    <x v="1"/>
    <s v="Cuyahoga"/>
    <s v="I-271 "/>
    <s v="SCUYIR00271**N"/>
    <s v="IR-271"/>
    <n v="10.199999999999999"/>
    <n v="10.7"/>
    <s v="Segment"/>
    <m/>
    <n v="0"/>
    <n v="2"/>
    <n v="14"/>
    <n v="17"/>
    <n v="29"/>
    <n v="287.44712936046511"/>
    <n v="1.4646440666333498"/>
    <n v="24.808820095052791"/>
    <n v="23.34417602841944"/>
    <n v="0.11449996180444261"/>
    <n v="8.6526533555219896"/>
    <n v="8.5381533937175469"/>
    <x v="0"/>
    <s v="Google Maps"/>
    <n v="41.492758315499998"/>
    <n v="-81.486657222000005"/>
    <n v="41.499418375399998"/>
    <n v="-81.483100506100001"/>
  </r>
  <r>
    <n v="80"/>
    <x v="0"/>
    <x v="1"/>
    <s v="Cuyahoga"/>
    <s v="I-90 "/>
    <s v="SCUYIR00090**N"/>
    <s v="IR-90"/>
    <n v="19.5"/>
    <n v="20"/>
    <s v="Segment"/>
    <m/>
    <n v="0"/>
    <n v="2"/>
    <n v="13"/>
    <n v="21"/>
    <n v="54"/>
    <n v="323.65025436046511"/>
    <n v="1.2973913042500353"/>
    <n v="35.661068966592154"/>
    <n v="34.36367766234212"/>
    <n v="9.3328757912873345E-2"/>
    <n v="8.6321225276592521"/>
    <n v="8.5387937697463787"/>
    <x v="0"/>
    <s v="Google Maps"/>
    <n v="41.528826486699998"/>
    <n v="-81.654675752000003"/>
    <n v="41.533509559199999"/>
    <n v="-81.647402368900003"/>
  </r>
  <r>
    <n v="81"/>
    <x v="0"/>
    <x v="2"/>
    <s v="Hamilton"/>
    <s v="I-75 SB EXPY "/>
    <s v="SHAMIR00075**N"/>
    <s v="IR-75"/>
    <n v="10.3"/>
    <n v="10.8"/>
    <s v="Segment"/>
    <m/>
    <n v="0"/>
    <n v="1"/>
    <n v="12"/>
    <n v="16"/>
    <n v="87"/>
    <n v="282.23918968023258"/>
    <n v="1.5139551640838231"/>
    <n v="51.646249583774036"/>
    <n v="50.132294419690211"/>
    <n v="0.12147315310279147"/>
    <n v="8.6082543415922785"/>
    <n v="8.4867811884894877"/>
    <x v="0"/>
    <s v="Google Maps"/>
    <n v="39.204711177199997"/>
    <n v="-84.466229993499994"/>
    <n v="39.211198654500002"/>
    <n v="-84.462054112000004"/>
  </r>
  <r>
    <n v="27"/>
    <x v="2"/>
    <x v="2"/>
    <s v="Hamilton"/>
    <s v="Harrison Ave, Harrison Ave"/>
    <s v="CHAMCR00457**C, CHAMCR00457**N, CHAMCR00457A*N, MHAMMR08555**C"/>
    <s v="CR-457, CR-457A, MR-8555"/>
    <n v="0"/>
    <n v="0"/>
    <s v="Intersection"/>
    <s v="Divided Urban Signal  4-Leg"/>
    <n v="0"/>
    <n v="2"/>
    <n v="18"/>
    <n v="26"/>
    <n v="155"/>
    <n v="479.57212936046511"/>
    <n v="11.933685292599803"/>
    <n v="40.527736220249402"/>
    <n v="28.594050927649597"/>
    <n v="0.82952803250944007"/>
    <n v="8.5874937871084747"/>
    <n v="7.7579657545990344"/>
    <x v="0"/>
    <s v="Google Maps"/>
    <n v="39.125177999999998"/>
    <n v="-84.547355999999994"/>
    <n v="0"/>
    <n v="0"/>
  </r>
  <r>
    <n v="82"/>
    <x v="0"/>
    <x v="3"/>
    <s v="Summit"/>
    <s v="VIETNAM VETERANS MEM HWY "/>
    <s v="SSUMIR00076**C"/>
    <s v="IR-76"/>
    <n v="9.9"/>
    <n v="10.4"/>
    <s v="Segment"/>
    <m/>
    <n v="2"/>
    <n v="1"/>
    <n v="12"/>
    <n v="9"/>
    <n v="69"/>
    <n v="324.53006904069764"/>
    <n v="1.0472068634997718"/>
    <n v="37.336569930072066"/>
    <n v="36.289363066572292"/>
    <n v="7.8793874569451874E-2"/>
    <n v="8.5180567730136012"/>
    <n v="8.4392628984441487"/>
    <x v="0"/>
    <s v="Google Maps"/>
    <n v="41.0620318044"/>
    <n v="-81.535254768200005"/>
    <n v="41.062222354299998"/>
    <n v="-81.5266348249"/>
  </r>
  <r>
    <n v="28"/>
    <x v="2"/>
    <x v="2"/>
    <s v="Hamilton"/>
    <s v="E Martin Luther King Jr Dr, E Martin Luther King Jr Dr"/>
    <s v="MHAMMR08529**C, MHAMMR08529**N, MHAMMR08570**C"/>
    <s v="MR-8529, MR-8570"/>
    <n v="1.552"/>
    <n v="0"/>
    <s v="Intersection"/>
    <s v="Divided Urban Signal  4-Leg"/>
    <n v="0"/>
    <n v="1"/>
    <n v="24"/>
    <n v="25"/>
    <n v="105"/>
    <n v="418.73918968023258"/>
    <n v="5.8221492886926143"/>
    <n v="30.894008348741217"/>
    <n v="25.071859060048602"/>
    <n v="0.40470616796140296"/>
    <n v="8.5124180100316806"/>
    <n v="8.1077118420702785"/>
    <x v="0"/>
    <s v="Google Maps"/>
    <n v="39.135274000000003"/>
    <n v="-84.502493999999999"/>
    <n v="0"/>
    <n v="0"/>
  </r>
  <r>
    <n v="83"/>
    <x v="0"/>
    <x v="4"/>
    <s v="Montgomery"/>
    <s v="INTERSTATE 75 "/>
    <s v="SMOTIR00075**C"/>
    <s v="IR-75"/>
    <n v="8.6"/>
    <n v="9.1"/>
    <s v="Segment"/>
    <m/>
    <n v="1"/>
    <n v="5"/>
    <n v="20"/>
    <n v="10"/>
    <n v="99"/>
    <n v="548.37263808139528"/>
    <n v="0.83657692117556193"/>
    <n v="53.117935533292531"/>
    <n v="52.281358612116968"/>
    <n v="6.4325211206171407E-2"/>
    <n v="8.5103263629327248"/>
    <n v="8.4460011517265539"/>
    <x v="0"/>
    <s v="Google Maps"/>
    <n v="39.708919752600004"/>
    <n v="-84.228334101100003"/>
    <n v="39.714361965099997"/>
    <n v="-84.222775345000002"/>
  </r>
  <r>
    <n v="4"/>
    <x v="4"/>
    <x v="2"/>
    <s v="Butler"/>
    <s v="Cincinnati Dayton Rd, Tylersville Rd"/>
    <s v="CBUTCR00019**C, CBUTCR00020**C"/>
    <s v="CR-19, CR-20"/>
    <n v="4.3659999999999997"/>
    <n v="0"/>
    <s v="Intersection"/>
    <s v="Undivided Urban Signal  4-Leg"/>
    <n v="0"/>
    <n v="3"/>
    <n v="23"/>
    <n v="22"/>
    <n v="130"/>
    <n v="515.23319404069764"/>
    <n v="6.9652384899225801"/>
    <n v="36.604427930949193"/>
    <n v="29.639189441026613"/>
    <n v="0.48611912199661594"/>
    <n v="8.4792865584376091"/>
    <n v="7.9931674364409933"/>
    <x v="0"/>
    <s v="Google Maps"/>
    <n v="39.357419999999998"/>
    <n v="-84.395015000000001"/>
    <n v="0"/>
    <n v="0"/>
  </r>
  <r>
    <n v="29"/>
    <x v="2"/>
    <x v="1"/>
    <s v="Cuyahoga"/>
    <s v="Lee Rd, Miles Ave"/>
    <s v="MCUYMR14552**C, SCUYSR00043**C"/>
    <s v="MR-14552, SR-43"/>
    <n v="1.869"/>
    <n v="0"/>
    <s v="Intersection"/>
    <s v="Undivided Urban Signal  4-Leg"/>
    <n v="0"/>
    <n v="1"/>
    <n v="13"/>
    <n v="34"/>
    <n v="77"/>
    <n v="358.66106468023258"/>
    <n v="6.6317463207776584"/>
    <n v="25.10122283001731"/>
    <n v="18.469476509239652"/>
    <n v="0.4548901704177955"/>
    <n v="8.4553530531412253"/>
    <n v="8.0004628827234292"/>
    <x v="0"/>
    <s v="Google Maps"/>
    <n v="41.440137"/>
    <n v="-81.564789000000005"/>
    <n v="0"/>
    <n v="0"/>
  </r>
  <r>
    <n v="21"/>
    <x v="1"/>
    <x v="2"/>
    <s v="Hamilton"/>
    <s v="GLENWAY AVE "/>
    <s v="SHAMSR00264**C "/>
    <s v="SR-264"/>
    <n v="11.1"/>
    <n v="11.6"/>
    <s v="Segment"/>
    <m/>
    <n v="0"/>
    <n v="5"/>
    <n v="21"/>
    <n v="13"/>
    <n v="122"/>
    <n v="545.55532340116281"/>
    <n v="0.68004113289432444"/>
    <n v="62.753412845335944"/>
    <n v="62.07337171244162"/>
    <n v="3.8103321600680563E-2"/>
    <n v="8.4535850118610885"/>
    <n v="8.4154816902604086"/>
    <x v="0"/>
    <s v="Google Maps"/>
    <n v="39.120843690699999"/>
    <n v="-84.600825743900003"/>
    <n v="39.116231891300004"/>
    <n v="-84.594506128199995"/>
  </r>
  <r>
    <n v="30"/>
    <x v="2"/>
    <x v="2"/>
    <s v="Hamilton"/>
    <s v="Colerain Ave, W North Bend Rd"/>
    <s v="CHAMCR00142**C, SHAMUS00027**C"/>
    <s v="CR-142, US-27"/>
    <n v="4.1920000000000002"/>
    <n v="0"/>
    <s v="Intersection"/>
    <s v="Undivided Urban Signal  4-Leg"/>
    <n v="0"/>
    <n v="2"/>
    <n v="15"/>
    <n v="24"/>
    <n v="103"/>
    <n v="399.05650436046511"/>
    <n v="11.914653696123052"/>
    <n v="32.095451846157729"/>
    <n v="20.180798150034676"/>
    <n v="0.81725967613050721"/>
    <n v="8.4399225242144347"/>
    <n v="7.6226628480839276"/>
    <x v="0"/>
    <s v="Google Maps"/>
    <n v="39.191147000000001"/>
    <n v="-84.570511999999994"/>
    <n v="0"/>
    <n v="0"/>
  </r>
  <r>
    <n v="31"/>
    <x v="2"/>
    <x v="1"/>
    <s v="Cuyahoga"/>
    <s v="E 93rd St, Union Ave"/>
    <s v="MCUYMR06655**C, MCUYMR14672**C"/>
    <s v="MR-14672, MR-6655"/>
    <n v="1.2490000000000001"/>
    <n v="0"/>
    <s v="Intersection"/>
    <s v="Undivided Urban Signal  4-Leg"/>
    <n v="0"/>
    <n v="4"/>
    <n v="16"/>
    <n v="29"/>
    <n v="69"/>
    <n v="485.14425872093022"/>
    <n v="5.7341965298361277"/>
    <n v="23.507891438716587"/>
    <n v="17.773694908880458"/>
    <n v="0.39332470068915659"/>
    <n v="8.4029182550630122"/>
    <n v="8.0095935543738559"/>
    <x v="0"/>
    <s v="Google Maps"/>
    <n v="41.463512000000001"/>
    <n v="-81.621455999999995"/>
    <n v="0"/>
    <n v="0"/>
  </r>
  <r>
    <n v="5"/>
    <x v="4"/>
    <x v="4"/>
    <s v="Montgomery"/>
    <s v="N Dixie Dr, Needmore Rd"/>
    <s v="CMOTCR00074**C, CMOTCR00074**N, CMOTCR00099**C"/>
    <s v="CR-74, CR-99"/>
    <n v="13.407"/>
    <n v="0"/>
    <s v="Intersection"/>
    <s v="Divided Urban Signal  4-Leg"/>
    <n v="0"/>
    <n v="1"/>
    <n v="35"/>
    <n v="12"/>
    <n v="71"/>
    <n v="399.06731468023258"/>
    <n v="7.2093683128047097"/>
    <n v="23.651842292104686"/>
    <n v="16.442473979299976"/>
    <n v="0.52047501688626652"/>
    <n v="8.3867265786275844"/>
    <n v="7.8662515617413176"/>
    <x v="0"/>
    <s v="Google Maps"/>
    <n v="39.819628000000002"/>
    <n v="-84.198267000000001"/>
    <n v="0"/>
    <n v="0"/>
  </r>
  <r>
    <n v="84"/>
    <x v="0"/>
    <x v="1"/>
    <s v="Cuyahoga"/>
    <s v="I-71 "/>
    <s v="SCUYIR00071**C"/>
    <s v="IR-71"/>
    <n v="12.1"/>
    <n v="12.6"/>
    <s v="Segment"/>
    <m/>
    <n v="0"/>
    <n v="3"/>
    <n v="11"/>
    <n v="11"/>
    <n v="43"/>
    <n v="300.85819404069764"/>
    <n v="0.84013794746809822"/>
    <n v="27.085586061134041"/>
    <n v="26.245448113665944"/>
    <n v="7.1477239779652368E-2"/>
    <n v="8.3710714062391656"/>
    <n v="8.2995941664595136"/>
    <x v="0"/>
    <s v="Google Maps"/>
    <n v="41.438574066699999"/>
    <n v="-81.797251989900005"/>
    <n v="41.440194863099997"/>
    <n v="-81.788213829599997"/>
  </r>
  <r>
    <n v="85"/>
    <x v="0"/>
    <x v="0"/>
    <s v="Franklin"/>
    <s v="I-270 "/>
    <s v="SFRAIR00270**C"/>
    <s v="IR-270"/>
    <n v="34.700000000000003"/>
    <n v="35.200000000000003"/>
    <s v="Segment"/>
    <m/>
    <n v="1"/>
    <n v="2"/>
    <n v="10"/>
    <n v="10"/>
    <n v="50"/>
    <n v="296.87381904069764"/>
    <n v="1.2807602022543769"/>
    <n v="27.038108673513616"/>
    <n v="25.757348471259238"/>
    <n v="9.8363084422751587E-2"/>
    <n v="8.3616562372641532"/>
    <n v="8.2632931528414009"/>
    <x v="0"/>
    <s v="Google Maps"/>
    <n v="40.022109265799998"/>
    <n v="-82.904268817000002"/>
    <n v="40.0149468603"/>
    <n v="-82.903488271800001"/>
  </r>
  <r>
    <n v="86"/>
    <x v="0"/>
    <x v="2"/>
    <s v="Hamilton"/>
    <s v="I-75 NB EXPY "/>
    <s v="SHAMIR00075**C"/>
    <s v="IR-75"/>
    <n v="2"/>
    <n v="2.5"/>
    <s v="Segment"/>
    <m/>
    <n v="2"/>
    <n v="0"/>
    <n v="14"/>
    <n v="12"/>
    <n v="88"/>
    <n v="324.25962936046511"/>
    <n v="1.0613600472216635"/>
    <n v="45.049801935070896"/>
    <n v="43.988441887849234"/>
    <n v="3.799702390459149E-2"/>
    <n v="8.3573463395634793"/>
    <n v="8.3193493156588882"/>
    <x v="0"/>
    <s v="Google Maps"/>
    <n v="39.1168150524"/>
    <n v="-84.533598232800003"/>
    <n v="39.123736080500002"/>
    <n v="-84.535101804199996"/>
  </r>
  <r>
    <n v="32"/>
    <x v="2"/>
    <x v="0"/>
    <s v="Franklin"/>
    <s v="Brice Rd, Brice Rd"/>
    <s v="CFRACR00117**C, CFRACR00117**N, MFRAMR04374**C, MFRAMR07081**C, MFRAMR07081**N"/>
    <s v="CR-117, MR-4374, MR-7081"/>
    <n v="0"/>
    <n v="0"/>
    <s v="Intersection"/>
    <s v="Divided Urban Signal  4-Leg"/>
    <n v="0"/>
    <n v="3"/>
    <n v="23"/>
    <n v="19"/>
    <n v="123"/>
    <n v="494.92069404069764"/>
    <n v="10.759835292602732"/>
    <n v="33.773650655247856"/>
    <n v="23.013815362645126"/>
    <n v="0.74793199096118468"/>
    <n v="8.3506109381416813"/>
    <n v="7.6026789471804967"/>
    <x v="0"/>
    <s v="Google Maps"/>
    <n v="39.927444999999999"/>
    <n v="-82.831294"/>
    <n v="0"/>
    <n v="0"/>
  </r>
  <r>
    <n v="22"/>
    <x v="1"/>
    <x v="2"/>
    <s v="Hamilton"/>
    <s v="COLERAIN AVE "/>
    <s v="SHAMUS00027**C "/>
    <s v="US-27"/>
    <n v="9.3000000000000007"/>
    <n v="9.8000000000000007"/>
    <s v="Segment"/>
    <m/>
    <n v="0"/>
    <n v="1"/>
    <n v="20"/>
    <n v="12"/>
    <n v="82"/>
    <n v="311.86418968023258"/>
    <n v="0.79958187480126885"/>
    <n v="51.766481292705613"/>
    <n v="50.966899417904344"/>
    <n v="4.4783611756122256E-2"/>
    <n v="8.3265093512222972"/>
    <n v="8.2817257394661752"/>
    <x v="0"/>
    <s v="Google Maps"/>
    <n v="39.190551868199996"/>
    <n v="-84.570084341099999"/>
    <n v="39.196131853600001"/>
    <n v="-84.576007391900006"/>
  </r>
  <r>
    <n v="33"/>
    <x v="2"/>
    <x v="1"/>
    <s v="Cuyahoga"/>
    <s v="E 93rd St, Harvard Ave"/>
    <s v="MCUYMR06655**C, MCUYMR14580**C"/>
    <s v="MR-14580, MR-6655"/>
    <n v="1.073"/>
    <n v="0"/>
    <s v="Intersection"/>
    <s v="Undivided Urban Signal  4-Leg"/>
    <n v="0"/>
    <n v="6"/>
    <n v="10"/>
    <n v="33"/>
    <n v="68"/>
    <n v="553.96638808139528"/>
    <n v="5.3109160964534254"/>
    <n v="23.299348850795297"/>
    <n v="17.988432754341872"/>
    <n v="0.364290702830596"/>
    <n v="8.3046158898082467"/>
    <n v="7.9403251869776508"/>
    <x v="0"/>
    <s v="Google Maps"/>
    <n v="41.448827999999999"/>
    <n v="-81.621352000000002"/>
    <n v="0"/>
    <n v="0"/>
  </r>
  <r>
    <n v="34"/>
    <x v="2"/>
    <x v="0"/>
    <s v="Franklin"/>
    <s v="Cleveland Ave, Oakland Park Ave"/>
    <s v="CFRACR00075**C, CFRACR00322**C"/>
    <s v="CR-322, CR-75"/>
    <n v="0.66200000000000003"/>
    <n v="0"/>
    <s v="Intersection"/>
    <s v="Undivided Urban Signal  4-Leg"/>
    <n v="1"/>
    <n v="4"/>
    <n v="27"/>
    <n v="17"/>
    <n v="66"/>
    <n v="546.58657340116281"/>
    <n v="5.1463530779192359"/>
    <n v="22.952107500010168"/>
    <n v="17.805754422090931"/>
    <n v="0.35300286160076039"/>
    <n v="8.2793306297960765"/>
    <n v="7.9263277681953159"/>
    <x v="0"/>
    <s v="Google Maps"/>
    <n v="40.031298"/>
    <n v="-82.964033999999998"/>
    <n v="0"/>
    <n v="0"/>
  </r>
  <r>
    <n v="87"/>
    <x v="0"/>
    <x v="5"/>
    <s v="Lucas"/>
    <s v="I 75 N "/>
    <s v="SLUCIR00075**C"/>
    <s v="IR-75"/>
    <n v="4"/>
    <n v="4.5"/>
    <s v="Segment"/>
    <m/>
    <n v="0"/>
    <n v="1"/>
    <n v="11"/>
    <n v="12"/>
    <n v="60"/>
    <n v="230.94231468023256"/>
    <n v="0.87089306498776131"/>
    <n v="34.027751895038726"/>
    <n v="33.156858830050965"/>
    <n v="8.016702817741822E-2"/>
    <n v="8.2771814684834055"/>
    <n v="8.1970144403059866"/>
    <x v="0"/>
    <s v="Google Maps"/>
    <n v="41.667256013500001"/>
    <n v="-83.568380664599999"/>
    <n v="41.673110059099997"/>
    <n v="-83.572543654300006"/>
  </r>
  <r>
    <n v="35"/>
    <x v="2"/>
    <x v="1"/>
    <s v="Cuyahoga"/>
    <s v="Broadway Ave, Broadway Ave"/>
    <s v="MCUYMR09823**C, MCUYMR14636**C, SCUYRA18350**C, SCUYSR00014**C, SCUYSR00014**N"/>
    <s v="MR-14636, MR-9823, RA-18350, SR-14"/>
    <n v="0.45100000000000001"/>
    <n v="0"/>
    <s v="Intersection"/>
    <s v="Divided Urban Signal  4-Leg"/>
    <n v="0"/>
    <n v="2"/>
    <n v="19"/>
    <n v="24"/>
    <n v="147"/>
    <n v="469.24400436046511"/>
    <n v="7.4308415009950464"/>
    <n v="40.08658329712739"/>
    <n v="32.655741796132347"/>
    <n v="0.51652873182706849"/>
    <n v="8.2569423605484022"/>
    <n v="7.7404136287213339"/>
    <x v="0"/>
    <s v="Google Maps"/>
    <n v="41.372"/>
    <n v="-81.516371000000007"/>
    <n v="0"/>
    <n v="0"/>
  </r>
  <r>
    <n v="23"/>
    <x v="1"/>
    <x v="0"/>
    <s v="Franklin"/>
    <s v="E 11TH AVE "/>
    <s v="MFRAMR00640**C "/>
    <s v="MR-640"/>
    <n v="0.9"/>
    <n v="1.4"/>
    <s v="Segment"/>
    <m/>
    <n v="0"/>
    <n v="3"/>
    <n v="24"/>
    <n v="11"/>
    <n v="59"/>
    <n v="401.96756904069764"/>
    <n v="0.6828876631886196"/>
    <n v="37.770766492377035"/>
    <n v="37.087878829188412"/>
    <n v="3.8168070150868261E-2"/>
    <n v="8.2105408140124503"/>
    <n v="8.1723727438615814"/>
    <x v="0"/>
    <s v="Google Maps"/>
    <n v="39.994054949000002"/>
    <n v="-82.9901305896"/>
    <n v="39.993591195500002"/>
    <n v="-82.980794093399993"/>
  </r>
  <r>
    <n v="36"/>
    <x v="2"/>
    <x v="1"/>
    <s v="Cuyahoga"/>
    <s v="E 116th St, Union Ave"/>
    <s v="MCUYMR02425**C, MCUYMR14672**C"/>
    <s v="MR-14672, MR-2425"/>
    <n v="1.4770000000000001"/>
    <n v="0"/>
    <s v="Intersection"/>
    <s v="Undivided Urban Signal  4-Leg"/>
    <n v="0"/>
    <n v="4"/>
    <n v="11"/>
    <n v="32"/>
    <n v="46"/>
    <n v="442.72238372093022"/>
    <n v="6.4425374776310687"/>
    <n v="18.544180974207382"/>
    <n v="12.101643496576314"/>
    <n v="0.44191180261837504"/>
    <n v="8.1961650683259109"/>
    <n v="7.7542532657075363"/>
    <x v="0"/>
    <s v="Google Maps"/>
    <n v="41.463656999999998"/>
    <n v="-81.602874"/>
    <n v="0"/>
    <n v="0"/>
  </r>
  <r>
    <n v="88"/>
    <x v="0"/>
    <x v="0"/>
    <s v="Franklin"/>
    <s v="I-270 "/>
    <s v="SFRAIR00270**C"/>
    <s v="IR-270"/>
    <n v="40.9"/>
    <n v="41.4"/>
    <s v="Segment"/>
    <m/>
    <n v="0"/>
    <n v="0"/>
    <n v="16"/>
    <n v="9"/>
    <n v="30"/>
    <n v="174.6875"/>
    <n v="0.92268602334611927"/>
    <n v="21.854036243317211"/>
    <n v="20.93135021997109"/>
    <n v="5.8025655948219977E-2"/>
    <n v="8.1815123512737209"/>
    <n v="8.1234866953255001"/>
    <x v="0"/>
    <s v="Google Maps"/>
    <n v="39.960449910199998"/>
    <n v="-82.843222996099996"/>
    <n v="39.953289721499999"/>
    <n v="-82.8446732731"/>
  </r>
  <r>
    <n v="37"/>
    <x v="2"/>
    <x v="0"/>
    <s v="Franklin"/>
    <s v="Gender Rd, Refugee Rd"/>
    <s v="CFRACR00222**C, MFRAMR04205**C"/>
    <s v="CR-222, MR-4205"/>
    <n v="5.8879999999999999"/>
    <n v="0"/>
    <s v="Intersection"/>
    <s v="Undivided Urban Signal  4-Leg"/>
    <n v="1"/>
    <n v="3"/>
    <n v="20"/>
    <n v="23"/>
    <n v="76"/>
    <n v="491.70675872093022"/>
    <n v="7.9377960569282884"/>
    <n v="23.788234202704377"/>
    <n v="15.850438145776089"/>
    <n v="0.54447580266526208"/>
    <n v="8.1792734361667065"/>
    <n v="7.634797633501444"/>
    <x v="0"/>
    <s v="Google Maps"/>
    <n v="39.910854"/>
    <n v="-82.824196000000001"/>
    <n v="0"/>
    <n v="0"/>
  </r>
  <r>
    <n v="89"/>
    <x v="0"/>
    <x v="0"/>
    <s v="Franklin"/>
    <s v="I-270 "/>
    <s v="SFRAIR00270**N"/>
    <s v="IR-270"/>
    <n v="7"/>
    <n v="7.5"/>
    <s v="Segment"/>
    <m/>
    <n v="0"/>
    <n v="3"/>
    <n v="8"/>
    <n v="10"/>
    <n v="34"/>
    <n v="267.78006904069764"/>
    <n v="1.1032545625414083"/>
    <n v="23.388702599603661"/>
    <n v="22.285448037062253"/>
    <n v="9.370693314925771E-2"/>
    <n v="8.1782598802387056"/>
    <n v="8.0845529470894473"/>
    <x v="0"/>
    <s v="Google Maps"/>
    <n v="39.951583239400001"/>
    <n v="-83.119393196700003"/>
    <n v="39.9588237818"/>
    <n v="-83.119267021100001"/>
  </r>
  <r>
    <n v="6"/>
    <x v="3"/>
    <x v="2"/>
    <s v="Hamilton"/>
    <s v="NORTH BEND RD,W NORTH BEND OPAS "/>
    <s v="CHAMCR00142**C "/>
    <s v="CR-142"/>
    <n v="4.2"/>
    <n v="4.7"/>
    <s v="Segment"/>
    <m/>
    <n v="1"/>
    <n v="1"/>
    <n v="18"/>
    <n v="12"/>
    <n v="79"/>
    <n v="341.44712936046511"/>
    <n v="0.90002318829883632"/>
    <n v="52.864680346725685"/>
    <n v="51.964657158426846"/>
    <n v="6.8911420890288025E-2"/>
    <n v="8.1677601782471996"/>
    <n v="8.0988487573569117"/>
    <x v="0"/>
    <s v="Google Maps"/>
    <n v="39.190993716199998"/>
    <n v="-84.570752740700001"/>
    <n v="39.196614816900002"/>
    <n v="-84.5660384153"/>
  </r>
  <r>
    <n v="90"/>
    <x v="0"/>
    <x v="2"/>
    <s v="Hamilton"/>
    <s v="I-275 EB EXPY "/>
    <s v="SHAMIR00275**C"/>
    <s v="IR-275"/>
    <n v="27.9"/>
    <n v="28.4"/>
    <s v="Segment"/>
    <m/>
    <n v="0"/>
    <n v="2"/>
    <n v="12"/>
    <n v="9"/>
    <n v="41"/>
    <n v="250.85337936046511"/>
    <n v="1.1397573172890805"/>
    <n v="25.701475949388204"/>
    <n v="24.561718632099122"/>
    <n v="8.2628608385182434E-2"/>
    <n v="8.1481922588442579"/>
    <n v="8.065563650459076"/>
    <x v="0"/>
    <s v="Google Maps"/>
    <n v="39.287037491"/>
    <n v="-84.403553987199999"/>
    <n v="39.289198964500002"/>
    <n v="-84.394654666099996"/>
  </r>
  <r>
    <n v="38"/>
    <x v="2"/>
    <x v="2"/>
    <s v="Hamilton"/>
    <s v="E Mitchell Ave, Vine St"/>
    <s v="MHAMMR03016F*C, MHAMMR08513**C"/>
    <s v="MR-3016F, MR-8513"/>
    <n v="1.119"/>
    <n v="0"/>
    <s v="Intersection"/>
    <s v="Undivided Urban Signal  4-Leg"/>
    <n v="0"/>
    <n v="2"/>
    <n v="21"/>
    <n v="23"/>
    <n v="135"/>
    <n v="465.90025436046511"/>
    <n v="8.0340606405832382"/>
    <n v="35.523122207647845"/>
    <n v="27.489061567064606"/>
    <n v="0.55107886176099419"/>
    <n v="8.1254636508725895"/>
    <n v="7.574384789111595"/>
    <x v="0"/>
    <s v="Google Maps"/>
    <n v="39.160356"/>
    <n v="-84.504487999999995"/>
    <n v="0"/>
    <n v="0"/>
  </r>
  <r>
    <n v="91"/>
    <x v="0"/>
    <x v="1"/>
    <s v="Cuyahoga"/>
    <s v="I-90 "/>
    <s v="SCUYIR00090**N"/>
    <s v="IR-90"/>
    <n v="16.899999999999999"/>
    <n v="17.399999999999999"/>
    <s v="Segment"/>
    <m/>
    <n v="0"/>
    <n v="5"/>
    <n v="10"/>
    <n v="21"/>
    <n v="88"/>
    <n v="475.03969840116281"/>
    <n v="1.2141508866524842"/>
    <n v="48.103757119245664"/>
    <n v="46.889606232593181"/>
    <n v="8.4138341320622395E-2"/>
    <n v="8.097297226316396"/>
    <n v="8.0131588849957733"/>
    <x v="0"/>
    <s v="Google Maps"/>
    <n v="41.5001163652"/>
    <n v="-81.670932418999996"/>
    <n v="41.507092098699999"/>
    <n v="-81.671221504100004"/>
  </r>
  <r>
    <n v="92"/>
    <x v="0"/>
    <x v="2"/>
    <s v="Hamilton"/>
    <s v="I-75 SB EXPY "/>
    <s v="SHAMIR00075**N"/>
    <s v="IR-75"/>
    <n v="8.6"/>
    <n v="9.1"/>
    <s v="Segment"/>
    <m/>
    <n v="0"/>
    <n v="4"/>
    <n v="16"/>
    <n v="10"/>
    <n v="84"/>
    <n v="415.83175872093022"/>
    <n v="1.4967422703726105"/>
    <n v="46.171537746827056"/>
    <n v="44.674795476454449"/>
    <n v="0.11900121652009125"/>
    <n v="8.0881487144091135"/>
    <n v="7.969147497889022"/>
    <x v="0"/>
    <s v="Google Maps"/>
    <n v="39.184463156200003"/>
    <n v="-84.483494140900007"/>
    <n v="39.191000485000004"/>
    <n v="-84.479733715899997"/>
  </r>
  <r>
    <n v="93"/>
    <x v="0"/>
    <x v="1"/>
    <s v="Cuyahoga"/>
    <s v="I-90 "/>
    <s v="SCUYIR00090**C"/>
    <s v="IR-90"/>
    <n v="21.6"/>
    <n v="22.1"/>
    <s v="Segment"/>
    <m/>
    <n v="1"/>
    <n v="9"/>
    <n v="9"/>
    <n v="12"/>
    <n v="48"/>
    <n v="616.93877180232562"/>
    <n v="0.99150729967191586"/>
    <n v="31.156730125961101"/>
    <n v="30.165222826289185"/>
    <n v="3.3127790205870464E-2"/>
    <n v="8.0861605545536079"/>
    <n v="8.0530327643477371"/>
    <x v="0"/>
    <s v="Google Maps"/>
    <n v="41.542316151999998"/>
    <n v="-81.621967506800004"/>
    <n v="41.546161498300002"/>
    <n v="-81.613805686299997"/>
  </r>
  <r>
    <n v="94"/>
    <x v="0"/>
    <x v="1"/>
    <s v="Cuyahoga"/>
    <s v="IR-00090,I-90 "/>
    <s v="SCUYIR00090**C"/>
    <s v="IR-90"/>
    <n v="14.9"/>
    <n v="15.4"/>
    <s v="Segment"/>
    <m/>
    <n v="1"/>
    <n v="0"/>
    <n v="9"/>
    <n v="16"/>
    <n v="68"/>
    <n v="243.59856468023256"/>
    <n v="1.0536199087285671"/>
    <n v="36.704958471040712"/>
    <n v="35.651338562312148"/>
    <n v="4.3013408945121387E-2"/>
    <n v="8.0703802445526982"/>
    <n v="8.0273668356075767"/>
    <x v="0"/>
    <s v="Google Maps"/>
    <n v="41.477195235799996"/>
    <n v="-81.692995055899999"/>
    <n v="41.484305108999997"/>
    <n v="-81.691530654700003"/>
  </r>
  <r>
    <n v="24"/>
    <x v="1"/>
    <x v="1"/>
    <s v="Cuyahoga"/>
    <s v="CEDAR RD "/>
    <s v="MCUYMR14567**C "/>
    <s v="MR-14567"/>
    <n v="5.5"/>
    <n v="6"/>
    <s v="Segment"/>
    <m/>
    <n v="0"/>
    <n v="0"/>
    <n v="11"/>
    <n v="19"/>
    <n v="59"/>
    <n v="215.328125"/>
    <n v="1.1675870621368658"/>
    <n v="35.049299709791278"/>
    <n v="33.88171264765441"/>
    <n v="6.5334794834460766E-2"/>
    <n v="8.0427758930255955"/>
    <n v="7.977441098191135"/>
    <x v="0"/>
    <s v="Google Maps"/>
    <n v="41.501207176800001"/>
    <n v="-81.492040172399996"/>
    <n v="41.501238311999998"/>
    <n v="-81.482397593300007"/>
  </r>
  <r>
    <n v="6"/>
    <x v="4"/>
    <x v="2"/>
    <s v="Hamilton"/>
    <s v="Banning Rd, Colerain Ave"/>
    <s v="CHAMCR00068**C, SHAMUS00027**C, SHAMUS00027**N"/>
    <s v="CR-68, US-27"/>
    <n v="0.79200000000000004"/>
    <n v="0"/>
    <s v="Intersection"/>
    <s v="Divided Urban Signal  4-Leg"/>
    <n v="2"/>
    <n v="1"/>
    <n v="24"/>
    <n v="10"/>
    <n v="71"/>
    <n v="409.53006904069764"/>
    <n v="12.171701581946069"/>
    <n v="25.373949062400204"/>
    <n v="13.202247480454135"/>
    <n v="0.8960994268106236"/>
    <n v="8.0195346646554242"/>
    <n v="7.1234352378448005"/>
    <x v="0"/>
    <s v="Google Maps"/>
    <n v="39.211288000000003"/>
    <n v="-84.584304000000003"/>
    <n v="0"/>
    <n v="0"/>
  </r>
  <r>
    <n v="95"/>
    <x v="0"/>
    <x v="2"/>
    <s v="Hamilton"/>
    <s v="I-275 EB EXPY "/>
    <s v="SHAMIR00275**C"/>
    <s v="IR-275"/>
    <n v="25.6"/>
    <n v="26.1"/>
    <s v="Segment"/>
    <m/>
    <n v="0"/>
    <n v="3"/>
    <n v="9"/>
    <n v="9"/>
    <n v="66"/>
    <n v="301.88944404069764"/>
    <n v="1.2221398165100621"/>
    <n v="34.952140338310159"/>
    <n v="33.730000521800093"/>
    <n v="9.8951415863584594E-2"/>
    <n v="7.9694935862521437"/>
    <n v="7.8705421703885587"/>
    <x v="0"/>
    <s v="Google Maps"/>
    <n v="39.2909947112"/>
    <n v="-84.444740970400005"/>
    <n v="39.288686396999999"/>
    <n v="-84.4359051701"/>
  </r>
  <r>
    <n v="25"/>
    <x v="1"/>
    <x v="4"/>
    <s v="Montgomery"/>
    <s v="SR 4"/>
    <s v="SMOTSR00004**N "/>
    <s v="SR-4"/>
    <n v="17.399999999999999"/>
    <n v="17.899999999999999"/>
    <s v="Segment"/>
    <m/>
    <n v="1"/>
    <n v="1"/>
    <n v="13"/>
    <n v="8"/>
    <n v="33"/>
    <n v="244.96275436046511"/>
    <n v="1.3813835143065252"/>
    <n v="22.592162136287907"/>
    <n v="21.210778621981383"/>
    <n v="7.9391260581703149E-2"/>
    <n v="7.9661793944433441"/>
    <n v="7.886788133861641"/>
    <x v="0"/>
    <s v="Google Maps"/>
    <n v="39.772261908300003"/>
    <n v="-84.190311941000004"/>
    <n v="39.7708733184"/>
    <n v="-84.182334866299996"/>
  </r>
  <r>
    <n v="96"/>
    <x v="0"/>
    <x v="0"/>
    <s v="Franklin"/>
    <s v="I-70 "/>
    <s v="SFRAIR00070**C"/>
    <s v="IR-70"/>
    <n v="7.8"/>
    <n v="8.3000000000000007"/>
    <s v="Segment"/>
    <m/>
    <n v="0"/>
    <n v="0"/>
    <n v="12"/>
    <n v="9"/>
    <n v="28"/>
    <n v="146.5"/>
    <n v="1.2502576485078971"/>
    <n v="19.806203528624891"/>
    <n v="18.555945880116994"/>
    <n v="9.6652596493707679E-2"/>
    <n v="7.9513506658908275"/>
    <n v="7.85469806939712"/>
    <x v="0"/>
    <s v="Google Maps"/>
    <n v="39.975088923400001"/>
    <n v="-83.102695022899994"/>
    <n v="39.974065589200002"/>
    <n v="-83.093370041300005"/>
  </r>
  <r>
    <n v="39"/>
    <x v="2"/>
    <x v="4"/>
    <s v="Montgomery"/>
    <s v="Philadelphia Dr, Salem Ave"/>
    <s v="CMOTCR00159**C, CMOTCR00249**C"/>
    <s v="CR-159, CR-249"/>
    <n v="1.4990000000000001"/>
    <n v="0"/>
    <s v="Intersection"/>
    <s v="Undivided Urban Signal  4-Leg"/>
    <n v="0"/>
    <n v="4"/>
    <n v="27"/>
    <n v="13"/>
    <n v="58"/>
    <n v="475.15988372093022"/>
    <n v="8.5768981903922921"/>
    <n v="20.376426646003353"/>
    <n v="11.79952845561106"/>
    <n v="0.58831361918351022"/>
    <n v="7.9484507681373548"/>
    <n v="7.3601371489538447"/>
    <x v="0"/>
    <s v="Google Maps"/>
    <n v="39.787365999999999"/>
    <n v="-84.234920000000002"/>
    <n v="0"/>
    <n v="0"/>
  </r>
  <r>
    <n v="97"/>
    <x v="0"/>
    <x v="1"/>
    <s v="Cuyahoga"/>
    <s v="I-90 "/>
    <s v="SCUYIR00090**C"/>
    <s v="IR-90"/>
    <n v="23.9"/>
    <n v="24.4"/>
    <s v="Segment"/>
    <m/>
    <n v="1"/>
    <n v="4"/>
    <n v="7"/>
    <n v="9"/>
    <n v="39"/>
    <n v="353.14907340116281"/>
    <n v="1.2331828804440057"/>
    <n v="23.916832616601219"/>
    <n v="22.683649736157214"/>
    <n v="9.8871884051169839E-2"/>
    <n v="7.9336083162559889"/>
    <n v="7.834736432204819"/>
    <x v="0"/>
    <s v="Google Maps"/>
    <n v="41.563462353200002"/>
    <n v="-81.589280694500005"/>
    <n v="41.566265262500004"/>
    <n v="-81.580430689899998"/>
  </r>
  <r>
    <n v="98"/>
    <x v="0"/>
    <x v="1"/>
    <s v="Cuyahoga"/>
    <s v="I-480 "/>
    <s v="SCUYIR00480**N"/>
    <s v="IR-480"/>
    <n v="19.399999999999999"/>
    <n v="19.899999999999999"/>
    <s v="Segment"/>
    <m/>
    <n v="1"/>
    <n v="2"/>
    <n v="13"/>
    <n v="14"/>
    <n v="70"/>
    <n v="354.26444404069764"/>
    <n v="1.4827439296416849"/>
    <n v="39.985749508139762"/>
    <n v="38.503005578498076"/>
    <n v="0.1170350243809293"/>
    <n v="7.9289641640390718"/>
    <n v="7.8119291396581421"/>
    <x v="0"/>
    <s v="Google Maps"/>
    <n v="41.411314145699997"/>
    <n v="-81.618765561700002"/>
    <n v="41.412943768399998"/>
    <n v="-81.609394350100004"/>
  </r>
  <r>
    <n v="7"/>
    <x v="4"/>
    <x v="6"/>
    <s v="Allen"/>
    <s v="Allentown Rd, N Cable Rd"/>
    <s v="CALLCR00093**C, SALLSR00081**C, TALLTR00093**C"/>
    <s v="CR-93, SR-81, TR-93"/>
    <n v="0"/>
    <n v="0"/>
    <s v="Intersection"/>
    <s v="Undivided Urban Signal  4-Leg"/>
    <n v="0"/>
    <n v="3"/>
    <n v="19"/>
    <n v="20"/>
    <n v="93"/>
    <n v="443.17069404069764"/>
    <n v="12.738158529204462"/>
    <n v="27.639521684422938"/>
    <n v="14.901363155218476"/>
    <n v="0.8890237497294089"/>
    <n v="7.9278235435837043"/>
    <n v="7.0387997938542952"/>
    <x v="0"/>
    <s v="Google Maps"/>
    <n v="40.748429000000002"/>
    <n v="-84.146991"/>
    <n v="0"/>
    <n v="0"/>
  </r>
  <r>
    <n v="8"/>
    <x v="4"/>
    <x v="2"/>
    <s v="Hamilton"/>
    <s v="W Galbraith Rd, Winton Rd"/>
    <s v="CHAMCR00101**C, CHAMCR00239**C"/>
    <s v="CR-101, CR-239"/>
    <n v="3.589"/>
    <n v="0"/>
    <s v="Intersection"/>
    <s v="Undivided Urban Signal  4-Leg"/>
    <n v="1"/>
    <n v="1"/>
    <n v="19"/>
    <n v="24"/>
    <n v="143"/>
    <n v="465.24400436046511"/>
    <n v="8.2938248315660292"/>
    <n v="37.393261906312311"/>
    <n v="29.099437074746284"/>
    <n v="0.5788440483334294"/>
    <n v="7.9129024976419045"/>
    <n v="7.3340584493084755"/>
    <x v="0"/>
    <s v="Google Maps"/>
    <n v="39.215893999999999"/>
    <n v="-84.518253000000001"/>
    <n v="0"/>
    <n v="0"/>
  </r>
  <r>
    <n v="99"/>
    <x v="0"/>
    <x v="4"/>
    <s v="Montgomery"/>
    <s v="INTERSTATE 75 "/>
    <s v="SMOTIR00075**N"/>
    <s v="IR-75"/>
    <n v="10.6"/>
    <n v="11.1"/>
    <s v="Segment"/>
    <m/>
    <n v="0"/>
    <n v="2"/>
    <n v="19"/>
    <n v="11"/>
    <n v="101"/>
    <n v="365.55650436046511"/>
    <n v="1.3136473998372078"/>
    <n v="53.716111559434054"/>
    <n v="52.402464159596846"/>
    <n v="9.522345377375005E-2"/>
    <n v="7.890877711601278"/>
    <n v="7.7956542578275281"/>
    <x v="0"/>
    <s v="Google Maps"/>
    <n v="39.730982951500003"/>
    <n v="-84.206101013400001"/>
    <n v="39.738120910200003"/>
    <n v="-84.204939731600007"/>
  </r>
  <r>
    <n v="40"/>
    <x v="2"/>
    <x v="1"/>
    <s v="Cuyahoga"/>
    <s v="Denison Ave, Fulton Rd"/>
    <s v="MCUYMR14555**C, MCUYMR14727**C"/>
    <s v="MR-14555, MR-14727"/>
    <n v="2.1659999999999999"/>
    <n v="0"/>
    <s v="Intersection"/>
    <s v="Undivided Urban Signal  4-Leg"/>
    <n v="0"/>
    <n v="4"/>
    <n v="14"/>
    <n v="28"/>
    <n v="103"/>
    <n v="501.61300872093022"/>
    <n v="5.6829375313015493"/>
    <n v="29.674546913413874"/>
    <n v="23.991609382112323"/>
    <n v="0.38980870151624103"/>
    <n v="7.8814721948274942"/>
    <n v="7.4916634933112531"/>
    <x v="0"/>
    <s v="Google Maps"/>
    <n v="41.452876000000003"/>
    <n v="-81.716046000000006"/>
    <n v="0"/>
    <n v="0"/>
  </r>
  <r>
    <n v="7"/>
    <x v="3"/>
    <x v="5"/>
    <s v="Lucas"/>
    <s v="AIRPORT HWY "/>
    <s v="SLUCSR00002**C "/>
    <s v="SR-2"/>
    <n v="10"/>
    <n v="10.5"/>
    <s v="Segment"/>
    <m/>
    <n v="0"/>
    <n v="0"/>
    <n v="22"/>
    <n v="14"/>
    <n v="56"/>
    <n v="262.15625"/>
    <n v="0.49857312678797971"/>
    <n v="31.521247860782651"/>
    <n v="31.02267473399467"/>
    <n v="3.7551263157501513E-2"/>
    <n v="7.8704991921092997"/>
    <n v="7.832947928951798"/>
    <x v="0"/>
    <s v="Google Maps"/>
    <n v="41.612410810299998"/>
    <n v="-83.697309943700006"/>
    <n v="41.613367423500002"/>
    <n v="-83.687735765900001"/>
  </r>
  <r>
    <n v="41"/>
    <x v="2"/>
    <x v="1"/>
    <s v="Cuyahoga"/>
    <s v="E 140th St, Kinsman Rd"/>
    <s v="MCUYMR02494**C, MCUYMR14672**C, SCUYSR00008**C, SCUYUS00422**C"/>
    <s v="MR-14672, MR-2494, SR-8, US-422"/>
    <n v="1.1559999999999999"/>
    <n v="0"/>
    <s v="Intersection"/>
    <s v="Undivided Urban Control  5-Leg"/>
    <n v="0"/>
    <n v="3"/>
    <n v="15"/>
    <n v="26"/>
    <n v="62"/>
    <n v="412.60819404069764"/>
    <n v="5.4127071987871487"/>
    <n v="21.16583483608138"/>
    <n v="15.753127637294231"/>
    <n v="0.38633597639254841"/>
    <n v="7.8682754429724513"/>
    <n v="7.4819394665799033"/>
    <x v="0"/>
    <s v="Google Maps"/>
    <n v="41.464345999999999"/>
    <n v="-81.584654"/>
    <n v="0"/>
    <n v="0"/>
  </r>
  <r>
    <n v="26"/>
    <x v="1"/>
    <x v="2"/>
    <s v="Hamilton"/>
    <s v="HARRISON AVE "/>
    <s v="CHAMCR00457**C "/>
    <s v="CR-457"/>
    <n v="17.2"/>
    <n v="17.7"/>
    <s v="Segment"/>
    <m/>
    <n v="0"/>
    <n v="8"/>
    <n v="24"/>
    <n v="18"/>
    <n v="92"/>
    <n v="694.41351744186045"/>
    <n v="0.37200780163430924"/>
    <n v="54.302432898487666"/>
    <n v="53.930425096853355"/>
    <n v="2.0874615776096356E-2"/>
    <n v="7.8622690641689825"/>
    <n v="7.8413944483928866"/>
    <x v="0"/>
    <s v="Google Maps"/>
    <n v="39.141547109100003"/>
    <n v="-84.583566919899994"/>
    <n v="39.136949594500003"/>
    <n v="-84.576909224999994"/>
  </r>
  <r>
    <n v="42"/>
    <x v="2"/>
    <x v="2"/>
    <s v="Butler"/>
    <s v="High St, High St"/>
    <s v="SBUTSR00004**C, SBUTSR00129**C, SBUTSR00129**N"/>
    <s v="SR-129, SR-4"/>
    <n v="8.0009999999999994"/>
    <n v="0"/>
    <s v="Intersection"/>
    <s v="Divided Urban Signal  4-Leg"/>
    <n v="0"/>
    <n v="0"/>
    <n v="9"/>
    <n v="29"/>
    <n v="113"/>
    <n v="300.609375"/>
    <n v="12.247882647041697"/>
    <n v="33.912580979502629"/>
    <n v="21.664698332460929"/>
    <n v="0.85136835315301174"/>
    <n v="7.8592701514102519"/>
    <n v="7.0079017982572402"/>
    <x v="0"/>
    <s v="Google Maps"/>
    <n v="39.395755999999999"/>
    <n v="-84.548475999999994"/>
    <n v="0"/>
    <n v="0"/>
  </r>
  <r>
    <n v="9"/>
    <x v="4"/>
    <x v="3"/>
    <s v="Mahoning"/>
    <s v="Mahoning Ave, S Canfield Niles Rd"/>
    <s v="CMAHCR00018**C, SMAHSR00046**C"/>
    <s v="CR-18, SR-46"/>
    <n v="12.58"/>
    <n v="0"/>
    <s v="Intersection"/>
    <s v="Undivided Urban Signal  4-Leg"/>
    <n v="0"/>
    <n v="1"/>
    <n v="24"/>
    <n v="21"/>
    <n v="119"/>
    <n v="414.98918968023258"/>
    <n v="6.5253605312957905"/>
    <n v="32.987594693834637"/>
    <n v="26.462234162538849"/>
    <n v="0.45541908389415958"/>
    <n v="7.8587841245351591"/>
    <n v="7.4033650406409999"/>
    <x v="0"/>
    <s v="Google Maps"/>
    <n v="41.099614000000003"/>
    <n v="-80.763852"/>
    <n v="0"/>
    <n v="0"/>
  </r>
  <r>
    <n v="100"/>
    <x v="0"/>
    <x v="0"/>
    <s v="Franklin"/>
    <s v="I-70 "/>
    <s v="SFRAIR00070**N"/>
    <s v="IR-70"/>
    <n v="23.8"/>
    <n v="24.3"/>
    <s v="Segment"/>
    <m/>
    <n v="2"/>
    <n v="1"/>
    <n v="17"/>
    <n v="4"/>
    <n v="36"/>
    <n v="302.07694404069764"/>
    <n v="1.3228636770279938"/>
    <n v="28.888741507752286"/>
    <n v="27.565877830724293"/>
    <n v="0.10064513861081896"/>
    <n v="7.8364362042062128"/>
    <n v="7.7357910655953939"/>
    <x v="0"/>
    <s v="Google Maps"/>
    <n v="39.933104412200002"/>
    <n v="-82.833695914299994"/>
    <n v="39.932583401599999"/>
    <n v="-82.824308355100001"/>
  </r>
  <r>
    <n v="101"/>
    <x v="0"/>
    <x v="0"/>
    <s v="Franklin"/>
    <s v="I-270 "/>
    <s v="SFRAIR00270**N"/>
    <s v="IR-270"/>
    <n v="22.1"/>
    <n v="22.6"/>
    <s v="Segment"/>
    <m/>
    <n v="0"/>
    <n v="5"/>
    <n v="10"/>
    <n v="9"/>
    <n v="33"/>
    <n v="366.78969840116281"/>
    <n v="1.1513781194590516"/>
    <n v="23.252548690070498"/>
    <n v="22.101170570611448"/>
    <n v="5.1588658280674923E-2"/>
    <n v="7.8339572024842425"/>
    <n v="7.7823685442035675"/>
    <x v="0"/>
    <s v="Google Maps"/>
    <n v="40.1119703763"/>
    <n v="-83.049039782899996"/>
    <n v="40.112325704"/>
    <n v="-83.039623075199998"/>
  </r>
  <r>
    <n v="102"/>
    <x v="0"/>
    <x v="2"/>
    <s v="Hamilton"/>
    <s v="I-471 NB EXWY TO I-71 NB EXWY RAMP,I-471 NB EXPY "/>
    <s v="SHAMIR00471**C"/>
    <s v="IR-471"/>
    <n v="0"/>
    <n v="0.5"/>
    <s v="Segment"/>
    <m/>
    <n v="1"/>
    <n v="4"/>
    <n v="14"/>
    <n v="11"/>
    <n v="125"/>
    <n v="493.85219840116281"/>
    <n v="0.65384342398842443"/>
    <n v="68.200231715912182"/>
    <n v="67.546388291923762"/>
    <n v="4.7199296864854232E-2"/>
    <n v="7.7889216980369067"/>
    <n v="7.7417224011720522"/>
    <x v="0"/>
    <s v="Google Maps"/>
    <n v="39.101322777599997"/>
    <n v="-84.496002933300005"/>
    <n v="39.105794148699999"/>
    <n v="-84.503223984100003"/>
  </r>
  <r>
    <n v="8"/>
    <x v="3"/>
    <x v="3"/>
    <s v="Summit"/>
    <s v="AKRON-MEDINA RD "/>
    <s v="SSUMSR00018**C "/>
    <s v="SR-18"/>
    <n v="2.2000000000000002"/>
    <n v="2.7"/>
    <s v="Segment"/>
    <m/>
    <n v="0"/>
    <n v="1"/>
    <n v="13"/>
    <n v="20"/>
    <n v="108"/>
    <n v="327.53606468023258"/>
    <n v="0.30724238580288987"/>
    <n v="49.062916103651141"/>
    <n v="48.755673717848254"/>
    <n v="2.2303017154504976E-2"/>
    <n v="7.7711724039798176"/>
    <n v="7.7488693868253122"/>
    <x v="0"/>
    <s v="Google Maps"/>
    <n v="41.1359240353"/>
    <n v="-81.644653031000004"/>
    <n v="41.135817127400003"/>
    <n v="-81.635276737599995"/>
  </r>
  <r>
    <n v="103"/>
    <x v="0"/>
    <x v="3"/>
    <s v="Summit"/>
    <s v="VIETNAM VETERANS MEM HWY "/>
    <s v="SSUMIR00076**C"/>
    <s v="IR-76"/>
    <n v="9.1"/>
    <n v="9.6"/>
    <s v="Segment"/>
    <m/>
    <n v="1"/>
    <n v="6"/>
    <n v="9"/>
    <n v="12"/>
    <n v="91"/>
    <n v="522.90870276162786"/>
    <n v="0.96363696743133775"/>
    <n v="46.95052261745569"/>
    <n v="45.986885650024355"/>
    <n v="4.6478514851455988E-2"/>
    <n v="7.7640502564961604"/>
    <n v="7.7175717416447043"/>
    <x v="0"/>
    <s v="Google Maps"/>
    <n v="41.060823358299999"/>
    <n v="-81.551490903399994"/>
    <n v="41.0619319268"/>
    <n v="-81.541602505699998"/>
  </r>
  <r>
    <n v="9"/>
    <x v="3"/>
    <x v="2"/>
    <s v="Hamilton"/>
    <s v="RONALD REAGAN CROSS CO EB HWY "/>
    <s v="SHAMSR00126**C "/>
    <s v="SR-126"/>
    <n v="13.7"/>
    <n v="14.2"/>
    <s v="Segment"/>
    <m/>
    <n v="1"/>
    <n v="0"/>
    <n v="13"/>
    <n v="8"/>
    <n v="41"/>
    <n v="207.28606468023256"/>
    <n v="0.55175997474417515"/>
    <n v="31.655251032017304"/>
    <n v="31.103491057273128"/>
    <n v="3.9899009593450739E-2"/>
    <n v="7.7434275803168591"/>
    <n v="7.7035285707234085"/>
    <x v="0"/>
    <s v="Google Maps"/>
    <n v="39.2046725549"/>
    <n v="-84.469031067200007"/>
    <n v="39.207827818399998"/>
    <n v="-84.462280888999999"/>
  </r>
  <r>
    <n v="27"/>
    <x v="1"/>
    <x v="2"/>
    <s v="Hamilton"/>
    <s v="SPRING GROVE AVE "/>
    <s v="MHAMMR08511**C "/>
    <s v="MR-8511"/>
    <n v="3.9"/>
    <n v="4.4000000000000004"/>
    <s v="Segment"/>
    <m/>
    <n v="1"/>
    <n v="4"/>
    <n v="20"/>
    <n v="13"/>
    <n v="83"/>
    <n v="500.00844840116281"/>
    <n v="0.57776341843039525"/>
    <n v="48.39372272683238"/>
    <n v="47.815959308401986"/>
    <n v="3.2382308638099752E-2"/>
    <n v="7.7376442210416805"/>
    <n v="7.7052619124035804"/>
    <x v="0"/>
    <s v="Google Maps"/>
    <n v="39.164042874300002"/>
    <n v="-84.523322405200005"/>
    <n v="39.1656620762"/>
    <n v="-84.514784602899994"/>
  </r>
  <r>
    <n v="104"/>
    <x v="0"/>
    <x v="1"/>
    <s v="Cuyahoga"/>
    <s v="I-90 "/>
    <s v="SCUYIR00090**N"/>
    <s v="IR-90"/>
    <n v="20.5"/>
    <n v="21"/>
    <s v="Segment"/>
    <m/>
    <n v="0"/>
    <n v="1"/>
    <n v="14"/>
    <n v="19"/>
    <n v="53"/>
    <n v="274.64543968023258"/>
    <n v="1.2276302160583001"/>
    <n v="33.614719128646733"/>
    <n v="32.387088912588432"/>
    <n v="8.5570209051929011E-2"/>
    <n v="7.6916812627191691"/>
    <n v="7.6061110536672398"/>
    <x v="0"/>
    <s v="Google Maps"/>
    <n v="41.538139209299999"/>
    <n v="-81.640043440200003"/>
    <n v="41.539246955899998"/>
    <n v="-81.630662266300007"/>
  </r>
  <r>
    <n v="43"/>
    <x v="2"/>
    <x v="1"/>
    <s v="Cuyahoga"/>
    <s v="E 116th St, Shaker Blvd"/>
    <s v="MCUYMR02425**C, SCUYSR00087**C, SCUYSR00087**N"/>
    <s v="MR-2425, SR-87"/>
    <n v="2.8879999999999999"/>
    <n v="0"/>
    <s v="Intersection"/>
    <s v="Divided Urban Signal  4-Leg"/>
    <n v="0"/>
    <n v="4"/>
    <n v="15"/>
    <n v="23"/>
    <n v="65"/>
    <n v="447.97238372093022"/>
    <n v="10.28242679124936"/>
    <n v="21.40783574006684"/>
    <n v="11.12540894881748"/>
    <n v="0.71474662322934746"/>
    <n v="7.6879384727379012"/>
    <n v="6.9731918495085541"/>
    <x v="0"/>
    <s v="Google Maps"/>
    <n v="41.483882999999999"/>
    <n v="-81.602908999999997"/>
    <n v="0"/>
    <n v="0"/>
  </r>
  <r>
    <n v="44"/>
    <x v="2"/>
    <x v="0"/>
    <s v="Franklin"/>
    <s v="Barnett Rd, E Livingston Ave"/>
    <s v="MFRAMR00225**C, MFRAMR04207**C"/>
    <s v="MR-225, MR-4207"/>
    <n v="0.82199999999999995"/>
    <n v="0"/>
    <s v="Intersection"/>
    <s v="Undivided Urban Signal  4-Leg"/>
    <n v="3"/>
    <n v="5"/>
    <n v="26"/>
    <n v="8"/>
    <n v="38"/>
    <n v="609.13226744186045"/>
    <n v="7.6632217302078889"/>
    <n v="16.322785464841765"/>
    <n v="8.6595637346338759"/>
    <n v="0.52564197576164984"/>
    <n v="7.6384153704710078"/>
    <n v="7.1127733947093583"/>
    <x v="0"/>
    <s v="Google Maps"/>
    <n v="39.946396"/>
    <n v="-82.906310000000005"/>
    <n v="0"/>
    <n v="0"/>
  </r>
  <r>
    <n v="28"/>
    <x v="1"/>
    <x v="3"/>
    <s v="Summit"/>
    <s v="AKRON EXPY "/>
    <s v="SSUMSR00008**N "/>
    <s v="SR-8"/>
    <n v="0.5"/>
    <n v="1"/>
    <s v="Segment"/>
    <m/>
    <n v="0"/>
    <n v="0"/>
    <n v="8"/>
    <n v="13"/>
    <n v="105"/>
    <n v="215.0625"/>
    <n v="1.9599525351793727"/>
    <n v="50.902781105771531"/>
    <n v="48.942828570592155"/>
    <n v="0.11667501482184529"/>
    <n v="7.6358323670724051"/>
    <n v="7.5191573522505601"/>
    <x v="0"/>
    <s v="Google Maps"/>
    <n v="41.062714535300003"/>
    <n v="-81.504776175700002"/>
    <n v="41.069933499299999"/>
    <n v="-81.504326551800006"/>
  </r>
  <r>
    <n v="45"/>
    <x v="2"/>
    <x v="5"/>
    <s v="Lucas"/>
    <s v="Talmadge Rd, W Sylvania Ave"/>
    <s v="CLUCCR00005**C, CLUCCR00083**C"/>
    <s v="CR-5, CR-83"/>
    <n v="3.754"/>
    <n v="0"/>
    <s v="Intersection"/>
    <s v="Undivided Urban Signal  4-Leg"/>
    <n v="0"/>
    <n v="3"/>
    <n v="22"/>
    <n v="17"/>
    <n v="152"/>
    <n v="508.49881904069764"/>
    <n v="9.2523828004899489"/>
    <n v="38.660905271061047"/>
    <n v="29.4085224705711"/>
    <n v="0.63464701231093146"/>
    <n v="7.6344929881272074"/>
    <n v="6.9998459758162763"/>
    <x v="0"/>
    <s v="Google Maps"/>
    <n v="41.691226"/>
    <n v="-83.644596000000007"/>
    <n v="0"/>
    <n v="0"/>
  </r>
  <r>
    <n v="29"/>
    <x v="1"/>
    <x v="2"/>
    <s v="Hamilton"/>
    <s v="WESTWOOD NORTHERN BLVD "/>
    <s v="CHAMCR00163**N "/>
    <s v="CR-163"/>
    <n v="4.8"/>
    <n v="5.3"/>
    <s v="Segment"/>
    <m/>
    <n v="1"/>
    <n v="6"/>
    <n v="23"/>
    <n v="17"/>
    <n v="39"/>
    <n v="584.75245276162786"/>
    <n v="0.33584054019171938"/>
    <n v="21.708081140171554"/>
    <n v="21.372240599979836"/>
    <n v="1.6743528660360819E-2"/>
    <n v="7.6338107670683089"/>
    <n v="7.6170672384079481"/>
    <x v="0"/>
    <s v="Google Maps"/>
    <n v="39.1428654025"/>
    <n v="-84.557678983499997"/>
    <n v="39.139106289600001"/>
    <n v="-84.550485573800003"/>
  </r>
  <r>
    <n v="46"/>
    <x v="2"/>
    <x v="0"/>
    <s v="Franklin"/>
    <s v="E 5th Ave, Summit St"/>
    <s v="MFRAMR04268**C, SFRAUS00023*DC"/>
    <s v="MR-4268, US-23D"/>
    <n v="1.8939999999999999"/>
    <n v="0"/>
    <s v="Intersection"/>
    <s v="Undivided Urban Signal  4-Leg"/>
    <n v="0"/>
    <n v="3"/>
    <n v="23"/>
    <n v="16"/>
    <n v="39"/>
    <n v="397.60819404069764"/>
    <n v="7.3657923508286478"/>
    <n v="16.535474511371298"/>
    <n v="9.1696821605426493"/>
    <n v="0.50524045638368653"/>
    <n v="7.6070092614237774"/>
    <n v="7.1017688050400913"/>
    <x v="0"/>
    <s v="Google Maps"/>
    <n v="39.986970999999997"/>
    <n v="-83.002042000000003"/>
    <n v="0"/>
    <n v="0"/>
  </r>
  <r>
    <n v="47"/>
    <x v="2"/>
    <x v="5"/>
    <s v="Lucas"/>
    <s v="Douglas Rd, Tremainsville Rd"/>
    <s v="CLUCCR00010**C, MLUCMR04019**C, MLUCMR04030**C"/>
    <s v="CR-10, MR-4019, MR-4030"/>
    <n v="1.36"/>
    <n v="0"/>
    <s v="Intersection"/>
    <s v="Undivided Urban Control  5-Leg"/>
    <n v="0"/>
    <n v="1"/>
    <n v="16"/>
    <n v="26"/>
    <n v="151"/>
    <n v="416.80168968023258"/>
    <n v="5.8350494601901755"/>
    <n v="38.237283221361047"/>
    <n v="32.402233761170869"/>
    <n v="0.38515615916498552"/>
    <n v="7.6047708341911555"/>
    <n v="7.21961467502617"/>
    <x v="0"/>
    <s v="Google Maps"/>
    <n v="41.706563000000003"/>
    <n v="-83.604106999999999"/>
    <n v="0"/>
    <n v="0"/>
  </r>
  <r>
    <n v="48"/>
    <x v="2"/>
    <x v="1"/>
    <s v="Cuyahoga"/>
    <s v="Carnegie Ave, Carnegie Ave"/>
    <s v="MCUYMR14735**C, SCUYSR00008**C, SCUYSR00010**C, SCUYSR00014**C, SCUYSR00043**C, SCUYSR00087**C, SCUYUS00422**C, SCUYUS00422**N"/>
    <s v="MR-14735, SR-10, SR-14, SR-43, SR-8, SR-87, US-422"/>
    <n v="0"/>
    <n v="0"/>
    <s v="Intersection"/>
    <s v="Divided Urban Signal  4-Leg"/>
    <n v="0"/>
    <n v="3"/>
    <n v="10"/>
    <n v="29"/>
    <n v="75"/>
    <n v="406.18631904069764"/>
    <n v="9.3762641838633449"/>
    <n v="23.132101518319423"/>
    <n v="13.755837334456078"/>
    <n v="0.65175792640954167"/>
    <n v="7.5981586372162884"/>
    <n v="6.9464007108067465"/>
    <x v="0"/>
    <s v="Google Maps"/>
    <n v="41.494346"/>
    <n v="-81.685467000000003"/>
    <n v="0"/>
    <n v="0"/>
  </r>
  <r>
    <n v="105"/>
    <x v="0"/>
    <x v="1"/>
    <s v="Cuyahoga"/>
    <s v="I-77 "/>
    <s v="SCUYIR00077**C"/>
    <s v="IR-77"/>
    <n v="13.7"/>
    <n v="14.2"/>
    <s v="Segment"/>
    <m/>
    <n v="0"/>
    <n v="1"/>
    <n v="8"/>
    <n v="21"/>
    <n v="70"/>
    <n v="261.23918968023258"/>
    <n v="0.84812692535967871"/>
    <n v="40.796259712421566"/>
    <n v="39.948132787061887"/>
    <n v="6.3765408764605735E-2"/>
    <n v="7.5897774568206975"/>
    <n v="7.5260120480560921"/>
    <x v="0"/>
    <s v="Google Maps"/>
    <n v="41.4699593243"/>
    <n v="-81.659619857400003"/>
    <n v="41.477137043799999"/>
    <n v="-81.660680552200006"/>
  </r>
  <r>
    <n v="106"/>
    <x v="0"/>
    <x v="1"/>
    <s v="Cuyahoga"/>
    <s v="I-480 "/>
    <s v="SCUYIR00480**N"/>
    <s v="IR-480"/>
    <n v="17.8"/>
    <n v="18.3"/>
    <s v="Segment"/>
    <m/>
    <n v="1"/>
    <n v="2"/>
    <n v="9"/>
    <n v="16"/>
    <n v="52"/>
    <n v="318.95194404069764"/>
    <n v="1.5262106425212236"/>
    <n v="32.136196965017838"/>
    <n v="30.609986322496614"/>
    <n v="0.12325737012679433"/>
    <n v="7.5812384371285217"/>
    <n v="7.457981067001727"/>
    <x v="0"/>
    <s v="Google Maps"/>
    <n v="41.407759184"/>
    <n v="-81.648850869100002"/>
    <n v="41.407713744600002"/>
    <n v="-81.639376774300004"/>
  </r>
  <r>
    <n v="107"/>
    <x v="0"/>
    <x v="0"/>
    <s v="Franklin"/>
    <s v="I-270 "/>
    <s v="SFRAIR00270**N"/>
    <s v="IR-270"/>
    <n v="25.8"/>
    <n v="26.3"/>
    <s v="Segment"/>
    <m/>
    <n v="0"/>
    <n v="0"/>
    <n v="14"/>
    <n v="6"/>
    <n v="18"/>
    <n v="136.28125"/>
    <n v="1.3742798259642388"/>
    <n v="15.076983656248027"/>
    <n v="13.702703830283788"/>
    <n v="0.10532608730126798"/>
    <n v="7.5672711389862606"/>
    <n v="7.4619450516849923"/>
    <x v="0"/>
    <s v="Google Maps"/>
    <n v="40.110589789400002"/>
    <n v="-82.979277000600007"/>
    <n v="40.1095961316"/>
    <n v="-82.969944929500002"/>
  </r>
  <r>
    <n v="108"/>
    <x v="0"/>
    <x v="1"/>
    <s v="Cuyahoga"/>
    <s v="I-480 "/>
    <s v="SCUYIR00480**C"/>
    <s v="IR-480"/>
    <n v="23.2"/>
    <n v="23.7"/>
    <s v="Segment"/>
    <m/>
    <n v="0"/>
    <n v="3"/>
    <n v="14"/>
    <n v="5"/>
    <n v="36"/>
    <n v="286.87381904069764"/>
    <n v="1.3211856522045444"/>
    <n v="23.222824327349198"/>
    <n v="21.901638675144653"/>
    <n v="7.3680694100029268E-2"/>
    <n v="7.5654940648031035"/>
    <n v="7.4918133707030741"/>
    <x v="0"/>
    <s v="Google Maps"/>
    <n v="41.424671024299997"/>
    <n v="-81.550547735199999"/>
    <n v="41.424726270699999"/>
    <n v="-81.540935746399995"/>
  </r>
  <r>
    <n v="49"/>
    <x v="2"/>
    <x v="1"/>
    <s v="Cuyahoga"/>
    <s v="Lorain Ave, W 150th St"/>
    <s v="MCUYMR01785**C, MCUYMR14601**C, SCUYSR00010**C"/>
    <s v="MR-14601, MR-1785, SR-10"/>
    <n v="0"/>
    <n v="0"/>
    <s v="Intersection"/>
    <s v="Undivided Urban Signal  4-Leg"/>
    <n v="0"/>
    <n v="2"/>
    <n v="15"/>
    <n v="25"/>
    <n v="87"/>
    <n v="387.49400436046511"/>
    <n v="8.3412866216608901"/>
    <n v="25.730050494084775"/>
    <n v="17.388763872423887"/>
    <n v="0.57215235765925088"/>
    <n v="7.5597724300818827"/>
    <n v="6.9876200724226321"/>
    <x v="0"/>
    <s v="Google Maps"/>
    <n v="41.452970999999998"/>
    <n v="-81.801357999999993"/>
    <n v="0"/>
    <n v="0"/>
  </r>
  <r>
    <n v="30"/>
    <x v="1"/>
    <x v="0"/>
    <s v="Franklin"/>
    <s v="S DREXEL AVE "/>
    <s v="SFRAUS00040**C "/>
    <s v="US-40"/>
    <n v="19.899999999999999"/>
    <n v="20.399999999999999"/>
    <s v="Segment"/>
    <m/>
    <n v="0"/>
    <n v="4"/>
    <n v="20"/>
    <n v="18"/>
    <n v="111"/>
    <n v="504.51925872093022"/>
    <n v="0.48691962057933319"/>
    <n v="56.580168489280268"/>
    <n v="56.093248868700933"/>
    <n v="2.7304779249532552E-2"/>
    <n v="7.5486612670838342"/>
    <n v="7.5213564878343018"/>
    <x v="0"/>
    <s v="Google Maps"/>
    <n v="39.955559076999997"/>
    <n v="-82.879635795599995"/>
    <n v="39.955281724000002"/>
    <n v="-82.870247010300005"/>
  </r>
  <r>
    <n v="109"/>
    <x v="0"/>
    <x v="0"/>
    <s v="Franklin"/>
    <s v="I-70 "/>
    <s v="SFRAIR00070**N"/>
    <s v="IR-70"/>
    <n v="17"/>
    <n v="17.5"/>
    <s v="Segment"/>
    <m/>
    <n v="0"/>
    <n v="1"/>
    <n v="15"/>
    <n v="9"/>
    <n v="40"/>
    <n v="223.81731468023256"/>
    <n v="1.3733607730893744"/>
    <n v="27.367533200983605"/>
    <n v="25.994172427894231"/>
    <n v="0.10439799824980492"/>
    <n v="7.5367000163184708"/>
    <n v="7.4323020180686656"/>
    <x v="0"/>
    <s v="Google Maps"/>
    <n v="39.951595032299998"/>
    <n v="-82.944669980100002"/>
    <n v="39.944755477400001"/>
    <n v="-82.942160204000004"/>
  </r>
  <r>
    <n v="31"/>
    <x v="1"/>
    <x v="2"/>
    <s v="Hamilton"/>
    <s v="READING RD "/>
    <s v="SHAMUS00042**C "/>
    <s v="US-42"/>
    <n v="6.4"/>
    <n v="6.9"/>
    <s v="Segment"/>
    <m/>
    <n v="1"/>
    <n v="3"/>
    <n v="21"/>
    <n v="16"/>
    <n v="135"/>
    <n v="526.19113372093022"/>
    <n v="0.48670211004211111"/>
    <n v="68.073007708973904"/>
    <n v="67.586305598931787"/>
    <n v="2.729261173965878E-2"/>
    <n v="7.5276297191982442"/>
    <n v="7.5003371074585852"/>
    <x v="0"/>
    <s v="Google Maps"/>
    <n v="39.162957065999997"/>
    <n v="-84.472886004900005"/>
    <n v="39.169536087200001"/>
    <n v="-84.469212776600003"/>
  </r>
  <r>
    <n v="32"/>
    <x v="1"/>
    <x v="2"/>
    <s v="Hamilton"/>
    <s v="ELBERON AVE "/>
    <s v="MHAMMR01127**C "/>
    <s v="MR-1127"/>
    <n v="0.8"/>
    <n v="1.3"/>
    <s v="Segment"/>
    <m/>
    <n v="1"/>
    <n v="2"/>
    <n v="22"/>
    <n v="14"/>
    <n v="84"/>
    <n v="427.18631904069764"/>
    <n v="0.53644969749170124"/>
    <n v="47.537292464513342"/>
    <n v="47.000842767021638"/>
    <n v="3.0075151023729204E-2"/>
    <n v="7.5242078432264323"/>
    <n v="7.4941326922027027"/>
    <x v="0"/>
    <s v="Google Maps"/>
    <n v="39.095911412200003"/>
    <n v="-84.564078649799995"/>
    <n v="39.102321906999997"/>
    <n v="-84.566470508600005"/>
  </r>
  <r>
    <n v="110"/>
    <x v="0"/>
    <x v="0"/>
    <s v="Franklin"/>
    <s v="I-270 "/>
    <s v="SFRAIR00270**N"/>
    <s v="IR-270"/>
    <n v="33.5"/>
    <n v="34"/>
    <s v="Segment"/>
    <m/>
    <n v="0"/>
    <n v="1"/>
    <n v="18"/>
    <n v="9"/>
    <n v="43"/>
    <n v="246.45793968023256"/>
    <n v="1.1327426041042181"/>
    <n v="27.659369486515114"/>
    <n v="26.526626882410895"/>
    <n v="8.7858385449023982E-2"/>
    <n v="7.4972270265318173"/>
    <n v="7.4093686410827937"/>
    <x v="0"/>
    <s v="Google Maps"/>
    <n v="40.040408537399998"/>
    <n v="-82.902557905500004"/>
    <n v="40.033171448399997"/>
    <n v="-82.903035916999997"/>
  </r>
  <r>
    <n v="111"/>
    <x v="0"/>
    <x v="1"/>
    <s v="Cuyahoga"/>
    <s v="I-90 "/>
    <s v="SCUYIR00090**C"/>
    <s v="IR-90"/>
    <n v="22.7"/>
    <n v="23.2"/>
    <s v="Segment"/>
    <m/>
    <n v="0"/>
    <n v="2"/>
    <n v="6"/>
    <n v="12"/>
    <n v="45"/>
    <n v="228.88462936046511"/>
    <n v="1.2301721729541373"/>
    <n v="25.940181689730846"/>
    <n v="24.710009516776708"/>
    <n v="9.2639551227629235E-2"/>
    <n v="7.4835073970423664"/>
    <n v="7.3908678458147374"/>
    <x v="0"/>
    <s v="Google Maps"/>
    <n v="41.550729448600002"/>
    <n v="-81.6039634503"/>
    <n v="41.554946784800002"/>
    <n v="-81.596199694899994"/>
  </r>
  <r>
    <n v="50"/>
    <x v="2"/>
    <x v="1"/>
    <s v="Cuyahoga"/>
    <s v="Bellaire Rd, W 130th St"/>
    <s v="MCUYMR02466**C, MCUYMR14654**C"/>
    <s v="MR-14654, MR-2466"/>
    <n v="0.52400000000000002"/>
    <n v="0"/>
    <s v="Intersection"/>
    <s v="Undivided Urban Signal  4-Leg"/>
    <n v="0"/>
    <n v="2"/>
    <n v="7"/>
    <n v="34"/>
    <n v="71"/>
    <n v="359.05650436046511"/>
    <n v="6.2441845303819745"/>
    <n v="22.721583441528729"/>
    <n v="16.477398911146754"/>
    <n v="0.42830621494770066"/>
    <n v="7.4717771060723344"/>
    <n v="7.0434708911246338"/>
    <x v="0"/>
    <s v="Google Maps"/>
    <n v="41.437514999999998"/>
    <n v="-81.779893000000001"/>
    <n v="0"/>
    <n v="0"/>
  </r>
  <r>
    <n v="51"/>
    <x v="2"/>
    <x v="0"/>
    <s v="Franklin"/>
    <s v="E Main St, S James Rd"/>
    <s v="MFRAMR04254**C, SFRAUS00040**C"/>
    <s v="MR-4254, US-40"/>
    <n v="1.887"/>
    <n v="0"/>
    <s v="Intersection"/>
    <s v="Undivided Urban Signal  4-Leg"/>
    <n v="0"/>
    <n v="1"/>
    <n v="30"/>
    <n v="10"/>
    <n v="69"/>
    <n v="355.45793968023258"/>
    <n v="7.6828110500190627"/>
    <n v="22.402006110755501"/>
    <n v="14.719195060736439"/>
    <n v="0.52698566241615219"/>
    <n v="7.451212824722953"/>
    <n v="6.924227162306801"/>
    <x v="0"/>
    <s v="Google Maps"/>
    <n v="39.956583000000002"/>
    <n v="-82.914814000000007"/>
    <n v="0"/>
    <n v="0"/>
  </r>
  <r>
    <n v="112"/>
    <x v="0"/>
    <x v="1"/>
    <s v="Cuyahoga"/>
    <s v="I-480 "/>
    <s v="SCUYIR00480**C"/>
    <s v="IR-480"/>
    <n v="11.6"/>
    <n v="12.1"/>
    <s v="Segment"/>
    <m/>
    <n v="0"/>
    <n v="3"/>
    <n v="11"/>
    <n v="6"/>
    <n v="32"/>
    <n v="267.67069404069764"/>
    <n v="1.195883132955901"/>
    <n v="20.993657832377711"/>
    <n v="19.797774699421808"/>
    <n v="8.6261786437776086E-2"/>
    <n v="7.4508147097808184"/>
    <n v="7.3645529233430427"/>
    <x v="0"/>
    <s v="Google Maps"/>
    <n v="41.425911926700003"/>
    <n v="-81.761837581500004"/>
    <n v="41.424775924999999"/>
    <n v="-81.752388341400007"/>
  </r>
  <r>
    <n v="113"/>
    <x v="0"/>
    <x v="2"/>
    <s v="Hamilton"/>
    <s v="I-275 EB EXPY "/>
    <s v="SHAMIR00275**C"/>
    <s v="IR-275"/>
    <n v="26.2"/>
    <n v="26.7"/>
    <s v="Segment"/>
    <m/>
    <n v="0"/>
    <n v="1"/>
    <n v="11"/>
    <n v="8"/>
    <n v="51"/>
    <n v="204.19231468023256"/>
    <n v="1.1667536951180983"/>
    <n v="28.518563065181255"/>
    <n v="27.351809370063155"/>
    <n v="8.6931611821766452E-2"/>
    <n v="7.4378646528318351"/>
    <n v="7.3509330410100686"/>
    <x v="0"/>
    <s v="Google Maps"/>
    <n v="39.2882245825"/>
    <n v="-84.434137279300003"/>
    <n v="39.285912681100001"/>
    <n v="-84.425293231500007"/>
  </r>
  <r>
    <n v="10"/>
    <x v="3"/>
    <x v="2"/>
    <s v="Hamilton"/>
    <s v="CHEVIOT RD "/>
    <s v="CHAMCR00073**C "/>
    <s v="CR-73"/>
    <n v="0.4"/>
    <n v="0.9"/>
    <s v="Segment"/>
    <m/>
    <n v="0"/>
    <n v="2"/>
    <n v="19"/>
    <n v="13"/>
    <n v="102"/>
    <n v="375.43150436046511"/>
    <n v="0.70575328553115046"/>
    <n v="60.315114221855751"/>
    <n v="59.609360936324599"/>
    <n v="5.405853707165021E-2"/>
    <n v="7.4326639207145631"/>
    <n v="7.3786053836429124"/>
    <x v="0"/>
    <s v="Google Maps"/>
    <n v="39.196364283599998"/>
    <n v="-84.600283820800001"/>
    <n v="39.203354795300001"/>
    <n v="-84.600008362300002"/>
  </r>
  <r>
    <n v="52"/>
    <x v="2"/>
    <x v="1"/>
    <s v="Cuyahoga"/>
    <s v="Kinsman Rd, Martin Luther King Jr Dr"/>
    <s v="MCUYMR04200**C, SCUYSR00008**C, SCUYUS00422**C"/>
    <s v="MR-4200, SR-8, US-422"/>
    <n v="2.0939999999999999"/>
    <n v="0"/>
    <s v="Intersection"/>
    <s v="Undivided Urban Signal  4-Leg"/>
    <n v="0"/>
    <n v="2"/>
    <n v="9"/>
    <n v="33"/>
    <n v="56"/>
    <n v="352.71275436046511"/>
    <n v="4.8066158406829471"/>
    <n v="20.137953814388965"/>
    <n v="15.331337973706017"/>
    <n v="0.32969932701598692"/>
    <n v="7.4119403502826753"/>
    <n v="7.0822410232666879"/>
    <x v="0"/>
    <s v="Google Maps"/>
    <n v="41.469416000000002"/>
    <n v="-81.609346000000002"/>
    <n v="0"/>
    <n v="0"/>
  </r>
  <r>
    <n v="114"/>
    <x v="0"/>
    <x v="0"/>
    <s v="Franklin"/>
    <s v="I-70 "/>
    <s v="SFRAIR00070**N"/>
    <s v="IR-70"/>
    <n v="23.3"/>
    <n v="23.8"/>
    <s v="Segment"/>
    <m/>
    <n v="0"/>
    <n v="1"/>
    <n v="18"/>
    <n v="8"/>
    <n v="38"/>
    <n v="237.02043968023256"/>
    <n v="1.0074574427059917"/>
    <n v="27.306234744689526"/>
    <n v="26.298777301983534"/>
    <n v="7.8888259532095217E-2"/>
    <n v="7.3671620230192492"/>
    <n v="7.2882737634871537"/>
    <x v="0"/>
    <s v="Google Maps"/>
    <n v="39.933608250699997"/>
    <n v="-82.843085274499998"/>
    <n v="39.933104412200002"/>
    <n v="-82.833695914299994"/>
  </r>
  <r>
    <n v="10"/>
    <x v="4"/>
    <x v="0"/>
    <s v="Franklin"/>
    <s v="Innis Rd, Westerville Rd"/>
    <s v="CFRACR00171**C, SFRASR00003**C"/>
    <s v="CR-171, SR-3"/>
    <n v="0.46400000000000002"/>
    <n v="0"/>
    <s v="Intersection"/>
    <s v="Undivided Urban Signal  4-Leg"/>
    <n v="0"/>
    <n v="4"/>
    <n v="13"/>
    <n v="22"/>
    <n v="65"/>
    <n v="430.44113372093022"/>
    <n v="11.733812081112539"/>
    <n v="21.445682706559527"/>
    <n v="9.7118706254469878"/>
    <n v="0.81892822977941038"/>
    <n v="7.3587439316100065"/>
    <n v="6.5398157018305962"/>
    <x v="0"/>
    <s v="Google Maps"/>
    <n v="40.037208999999997"/>
    <n v="-82.952871999999999"/>
    <n v="0"/>
    <n v="0"/>
  </r>
  <r>
    <n v="53"/>
    <x v="2"/>
    <x v="0"/>
    <s v="Franklin"/>
    <s v="Baltimore-Reynoldsburg Rd, E Livingston Ave"/>
    <s v="CFRACR00106**C, MFRAMR04207**C, MFRAMR10365**C, SFRASR00256**C"/>
    <s v="CR-106, MR-10365, MR-4207, SR-256"/>
    <n v="0"/>
    <n v="0"/>
    <s v="Intersection"/>
    <s v="Undivided Urban Signal  4-Leg"/>
    <n v="0"/>
    <n v="1"/>
    <n v="13"/>
    <n v="21"/>
    <n v="91"/>
    <n v="314.97356468023258"/>
    <n v="10.628885060993939"/>
    <n v="28.964745587192301"/>
    <n v="18.33586052619836"/>
    <n v="0.72906518176041002"/>
    <n v="7.345114799157014"/>
    <n v="6.6160496173966044"/>
    <x v="0"/>
    <s v="Google Maps"/>
    <n v="39.945686000000002"/>
    <n v="-82.796368999999999"/>
    <n v="0"/>
    <n v="0"/>
  </r>
  <r>
    <n v="115"/>
    <x v="0"/>
    <x v="2"/>
    <s v="Butler"/>
    <s v="I 75 "/>
    <s v="SBUTIR00075**N"/>
    <s v="IR-75"/>
    <n v="1.3"/>
    <n v="1.8"/>
    <s v="Segment"/>
    <m/>
    <n v="0"/>
    <n v="1"/>
    <n v="20"/>
    <n v="10"/>
    <n v="69"/>
    <n v="289.98918968023258"/>
    <n v="1.288991545598104"/>
    <n v="39.173001503023386"/>
    <n v="37.884009957425285"/>
    <n v="9.2362855989199827E-2"/>
    <n v="7.3168311455448167"/>
    <n v="7.2244682895556167"/>
    <x v="0"/>
    <s v="Google Maps"/>
    <n v="39.316978100299998"/>
    <n v="-84.430002473299993"/>
    <n v="39.3226120721"/>
    <n v="-84.424126175300003"/>
  </r>
  <r>
    <n v="54"/>
    <x v="2"/>
    <x v="0"/>
    <s v="Franklin"/>
    <s v="E Main St, Rosehill Rd"/>
    <s v="MFRAMR04345**C, SFRAUS00040**C"/>
    <s v="MR-4345, US-40"/>
    <n v="0.74399999999999999"/>
    <n v="0"/>
    <s v="Intersection"/>
    <s v="Undivided Urban Signal  4-Leg"/>
    <n v="1"/>
    <n v="2"/>
    <n v="23"/>
    <n v="15"/>
    <n v="111"/>
    <n v="465.17069404069764"/>
    <n v="8.1381962174627827"/>
    <n v="30.081779707098786"/>
    <n v="21.943583489636005"/>
    <n v="0.55822181446485097"/>
    <n v="7.3120703391975441"/>
    <n v="6.7538485247326934"/>
    <x v="0"/>
    <s v="Google Maps"/>
    <n v="39.954963999999997"/>
    <n v="-82.819119000000001"/>
    <n v="0"/>
    <n v="0"/>
  </r>
  <r>
    <n v="11"/>
    <x v="4"/>
    <x v="2"/>
    <s v="Warren"/>
    <s v="Butler Warren County Line Rd, Butler-Warren Rd"/>
    <s v="CBUTCR00020**C, CWARCR00011**C, CWARCR00057**C, TBUTTR00011**C"/>
    <s v="CR-11, CR-20, CR-57, TR-11"/>
    <n v="0"/>
    <n v="0"/>
    <s v="Intersection"/>
    <s v="Undivided Urban Signal  4-Leg"/>
    <n v="1"/>
    <n v="4"/>
    <n v="12"/>
    <n v="24"/>
    <n v="78"/>
    <n v="491.44594840116281"/>
    <n v="8.5969130963818827"/>
    <n v="23.896336905873877"/>
    <n v="15.299423809491994"/>
    <n v="0.59999723661160986"/>
    <n v="7.3059560467842717"/>
    <n v="6.7059588101726622"/>
    <x v="0"/>
    <s v="Google Maps"/>
    <n v="39.351815999999999"/>
    <n v="-84.347915"/>
    <n v="0"/>
    <n v="0"/>
  </r>
  <r>
    <n v="33"/>
    <x v="1"/>
    <x v="2"/>
    <s v="Butler"/>
    <s v="DIXIE HWY "/>
    <s v="SBUTSR00004**C "/>
    <s v="SR-4"/>
    <n v="0"/>
    <n v="0.5"/>
    <s v="Segment"/>
    <m/>
    <n v="0"/>
    <n v="0"/>
    <n v="11"/>
    <n v="17"/>
    <n v="63"/>
    <n v="210.453125"/>
    <n v="0.85576681820888156"/>
    <n v="36.17401720465481"/>
    <n v="35.318250386445925"/>
    <n v="4.8397950359612016E-2"/>
    <n v="7.2974275272790257"/>
    <n v="7.2490295769194137"/>
    <x v="0"/>
    <s v="Google Maps"/>
    <n v="39.3017639698"/>
    <n v="-84.485274086100006"/>
    <n v="39.308839407000001"/>
    <n v="-84.487127474100006"/>
  </r>
  <r>
    <n v="34"/>
    <x v="1"/>
    <x v="2"/>
    <s v="Hamilton"/>
    <s v="QUEEN CITY AVE "/>
    <s v="MHAMMR08554**C "/>
    <s v="MR-8554"/>
    <n v="1.7"/>
    <n v="2.2000000000000002"/>
    <s v="Segment"/>
    <m/>
    <n v="1"/>
    <n v="4"/>
    <n v="18"/>
    <n v="13"/>
    <n v="62"/>
    <n v="465.91469840116281"/>
    <n v="0.58899544763272638"/>
    <n v="42.708522594905773"/>
    <n v="42.119527147273047"/>
    <n v="3.2038343400358334E-2"/>
    <n v="7.2958812693580972"/>
    <n v="7.2638429259577393"/>
    <x v="0"/>
    <s v="Google Maps"/>
    <n v="39.130051429700003"/>
    <n v="-84.586522558599995"/>
    <n v="39.128955556299999"/>
    <n v="-84.577805857800001"/>
  </r>
  <r>
    <n v="55"/>
    <x v="2"/>
    <x v="0"/>
    <s v="Franklin"/>
    <s v="Morse Rd, Morse Rd"/>
    <s v="CFRACR00008**C, CFRACR00017**C, CFRACR00017**N"/>
    <s v="CR-17, CR-8"/>
    <n v="4.1340000000000003"/>
    <n v="0"/>
    <s v="Intersection"/>
    <s v="Divided Urban Signal  4-Leg"/>
    <n v="2"/>
    <n v="2"/>
    <n v="23"/>
    <n v="14"/>
    <n v="50"/>
    <n v="445.40988372093022"/>
    <n v="9.3753546831570365"/>
    <n v="17.811104768155033"/>
    <n v="8.4357500849979967"/>
    <n v="0.65169470567655163"/>
    <n v="7.2931021239190335"/>
    <n v="6.6414074182424816"/>
    <x v="0"/>
    <s v="Google Maps"/>
    <n v="40.058112999999999"/>
    <n v="-82.922707000000003"/>
    <n v="0"/>
    <n v="0"/>
  </r>
  <r>
    <n v="56"/>
    <x v="2"/>
    <x v="0"/>
    <s v="Franklin"/>
    <s v="Cleveland Ave, E Weber Rd"/>
    <s v="CFRACR00075**C, MFRAMR04286**C"/>
    <s v="CR-75, MR-4286"/>
    <n v="7.0999999999999994E-2"/>
    <n v="0"/>
    <s v="Intersection"/>
    <s v="Undivided Urban Signal  4-Leg"/>
    <n v="0"/>
    <n v="2"/>
    <n v="22"/>
    <n v="15"/>
    <n v="47"/>
    <n v="348.94712936046511"/>
    <n v="9.2526896235864449"/>
    <n v="17.604066348186642"/>
    <n v="8.3513767246001969"/>
    <n v="0.6346680581718408"/>
    <n v="7.2614008272996688"/>
    <n v="6.6267327691278277"/>
    <x v="0"/>
    <s v="Google Maps"/>
    <n v="40.022744000000003"/>
    <n v="-82.964737"/>
    <n v="0"/>
    <n v="0"/>
  </r>
  <r>
    <n v="116"/>
    <x v="0"/>
    <x v="1"/>
    <s v="Cuyahoga"/>
    <s v="I-271 "/>
    <s v="SCUYIR00271**C"/>
    <s v="IR-271"/>
    <n v="10.5"/>
    <n v="11"/>
    <s v="Segment"/>
    <m/>
    <n v="0"/>
    <n v="3"/>
    <n v="3"/>
    <n v="14"/>
    <n v="45"/>
    <n v="263.79569404069764"/>
    <n v="1.2215447516315108"/>
    <n v="26.06108911273893"/>
    <n v="24.839544361107418"/>
    <n v="6.9511651181056275E-2"/>
    <n v="7.224302258952406"/>
    <n v="7.1547906077713499"/>
    <x v="0"/>
    <s v="Google Maps"/>
    <n v="41.496836854800002"/>
    <n v="-81.484170959300002"/>
    <n v="41.502442893000001"/>
    <n v="-81.478210227700004"/>
  </r>
  <r>
    <n v="57"/>
    <x v="2"/>
    <x v="5"/>
    <s v="Lucas"/>
    <s v="Airport Hwy, Airport Hwy"/>
    <s v="SLUCSR00002**C, SLUCSR00002**N, SLUCUS00020**C, SLUCUS00020**N"/>
    <s v="SR-2, US-20"/>
    <n v="11.694000000000001"/>
    <n v="0"/>
    <s v="Intersection"/>
    <s v="Divided Urban Signal  4-Leg"/>
    <n v="0"/>
    <n v="0"/>
    <n v="13"/>
    <n v="26"/>
    <n v="133"/>
    <n v="333.484375"/>
    <n v="9.8896948218211538"/>
    <n v="34.807991075869033"/>
    <n v="24.918296254047881"/>
    <n v="0.68744724588567319"/>
    <n v="7.1943068537648402"/>
    <n v="6.506859607879167"/>
    <x v="0"/>
    <s v="Google Maps"/>
    <n v="41.616636"/>
    <n v="-83.664574999999999"/>
    <n v="0"/>
    <n v="0"/>
  </r>
  <r>
    <n v="117"/>
    <x v="0"/>
    <x v="1"/>
    <s v="Cuyahoga"/>
    <s v="I-90 "/>
    <s v="SCUYIR00090**C"/>
    <s v="IR-90"/>
    <n v="10.7"/>
    <n v="11.2"/>
    <s v="Segment"/>
    <m/>
    <n v="1"/>
    <n v="3"/>
    <n v="6"/>
    <n v="9"/>
    <n v="32"/>
    <n v="293.92550872093022"/>
    <n v="1.2125216782824098"/>
    <n v="20.29723394906793"/>
    <n v="19.08471227078552"/>
    <n v="9.853626493883938E-2"/>
    <n v="7.1761151141416208"/>
    <n v="7.0775788492027818"/>
    <x v="0"/>
    <s v="Google Maps"/>
    <n v="41.466614590900001"/>
    <n v="-81.767569573299994"/>
    <n v="41.467669327300001"/>
    <n v="-81.7580459526"/>
  </r>
  <r>
    <n v="118"/>
    <x v="0"/>
    <x v="1"/>
    <s v="Cuyahoga"/>
    <s v="I-90 "/>
    <s v="SCUYIR00090**N"/>
    <s v="IR-90"/>
    <n v="11.5"/>
    <n v="12"/>
    <s v="Segment"/>
    <m/>
    <n v="1"/>
    <n v="2"/>
    <n v="10"/>
    <n v="15"/>
    <n v="32"/>
    <n v="301.06131904069764"/>
    <n v="1.4117478495741904"/>
    <n v="23.999629166548356"/>
    <n v="22.587881316974165"/>
    <n v="0.10739369675999209"/>
    <n v="7.1711744054774833"/>
    <n v="7.0637807087174913"/>
    <x v="0"/>
    <s v="Google Maps"/>
    <n v="41.469733671699998"/>
    <n v="-81.752796754200006"/>
    <n v="41.4701542675"/>
    <n v="-81.743227675200004"/>
  </r>
  <r>
    <n v="119"/>
    <x v="0"/>
    <x v="1"/>
    <s v="Cuyahoga"/>
    <s v="I-480 "/>
    <s v="SCUYIR00480**C"/>
    <s v="IR-480"/>
    <n v="13.9"/>
    <n v="14.4"/>
    <s v="Segment"/>
    <m/>
    <n v="1"/>
    <n v="0"/>
    <n v="7"/>
    <n v="11"/>
    <n v="35"/>
    <n v="175.31731468023256"/>
    <n v="1.278421434860413"/>
    <n v="21.403921825135104"/>
    <n v="20.125500390274691"/>
    <n v="0.10135068584428621"/>
    <n v="7.1711217022579872"/>
    <n v="7.0697710164137009"/>
    <x v="0"/>
    <s v="Google Maps"/>
    <n v="41.421475155000003"/>
    <n v="-81.718262349900002"/>
    <n v="41.421257775500003"/>
    <n v="-81.708650046700001"/>
  </r>
  <r>
    <n v="11"/>
    <x v="3"/>
    <x v="2"/>
    <s v="Hamilton"/>
    <s v="GLENWAY AVE "/>
    <s v="SHAMSR00264**C "/>
    <s v="SR-264"/>
    <n v="8.5"/>
    <n v="9"/>
    <s v="Segment"/>
    <m/>
    <n v="1"/>
    <n v="1"/>
    <n v="23"/>
    <n v="8"/>
    <n v="142"/>
    <n v="419.43150436046511"/>
    <n v="0.77372795029380581"/>
    <n v="70.297721330114157"/>
    <n v="69.523993379820354"/>
    <n v="5.9226533613275623E-2"/>
    <n v="7.1693586478653577"/>
    <n v="7.1101321142520817"/>
    <x v="0"/>
    <s v="Google Maps"/>
    <n v="39.150684210599998"/>
    <n v="-84.627765120600003"/>
    <n v="39.144692536400001"/>
    <n v="-84.623353664000007"/>
  </r>
  <r>
    <n v="120"/>
    <x v="0"/>
    <x v="2"/>
    <s v="Hamilton"/>
    <s v="I-75 NB EXPY "/>
    <s v="SHAMIR00075**C"/>
    <s v="IR-75"/>
    <n v="12"/>
    <n v="12.5"/>
    <s v="Segment"/>
    <m/>
    <n v="0"/>
    <n v="5"/>
    <n v="14"/>
    <n v="9"/>
    <n v="75"/>
    <n v="434.97719840116281"/>
    <n v="0.92962427026138439"/>
    <n v="40.782791130321478"/>
    <n v="39.853166860060092"/>
    <n v="7.4160914119707461E-2"/>
    <n v="7.1667873865936951"/>
    <n v="7.092626472473988"/>
    <x v="0"/>
    <s v="Google Maps"/>
    <n v="39.222658298399999"/>
    <n v="-84.448157900400005"/>
    <n v="39.229782221299999"/>
    <n v="-84.449849685000004"/>
  </r>
  <r>
    <n v="35"/>
    <x v="1"/>
    <x v="1"/>
    <s v="Lake"/>
    <s v="LAKELAND FWY "/>
    <s v="SLAKSR00002**C "/>
    <s v="SR-2"/>
    <n v="9.3000000000000007"/>
    <n v="9.8000000000000007"/>
    <s v="Segment"/>
    <m/>
    <n v="1"/>
    <n v="3"/>
    <n v="7"/>
    <n v="8"/>
    <n v="28"/>
    <n v="292.03488372093022"/>
    <n v="2.1795654304843812"/>
    <n v="19.476770313949817"/>
    <n v="17.297204883465437"/>
    <n v="0.131141205956009"/>
    <n v="7.1661371618996395"/>
    <n v="7.0349959559436304"/>
    <x v="0"/>
    <s v="Google Maps"/>
    <n v="41.6854049158"/>
    <n v="-81.344531630299997"/>
    <n v="41.687417650800001"/>
    <n v="-81.335280792999995"/>
  </r>
  <r>
    <n v="121"/>
    <x v="0"/>
    <x v="0"/>
    <s v="Franklin"/>
    <s v="I-71 "/>
    <s v="SFRAIR00071**C"/>
    <s v="IR-71"/>
    <n v="18.2"/>
    <n v="18.7"/>
    <s v="Segment"/>
    <m/>
    <n v="0"/>
    <n v="1"/>
    <n v="7"/>
    <n v="12"/>
    <n v="15"/>
    <n v="159.75481468023256"/>
    <n v="1.0851181088450204"/>
    <n v="14.067476141828436"/>
    <n v="12.982358032983417"/>
    <n v="8.5482716921828156E-2"/>
    <n v="7.1578261571446351"/>
    <n v="7.0723434402228067"/>
    <x v="0"/>
    <s v="Google Maps"/>
    <n v="39.973623902100002"/>
    <n v="-82.983185636900004"/>
    <n v="39.980811790200001"/>
    <n v="-82.984178225899996"/>
  </r>
  <r>
    <n v="122"/>
    <x v="0"/>
    <x v="1"/>
    <s v="Cuyahoga"/>
    <s v="IR-00090,I-90 "/>
    <s v="SCUYIR00090**N"/>
    <s v="IR-90"/>
    <n v="14.9"/>
    <n v="15.4"/>
    <s v="Segment"/>
    <m/>
    <n v="1"/>
    <n v="3"/>
    <n v="11"/>
    <n v="24"/>
    <n v="61"/>
    <n v="422.22238372093022"/>
    <n v="0.90483198285234478"/>
    <n v="34.856184626683884"/>
    <n v="33.951352643831541"/>
    <n v="6.2741658172196832E-2"/>
    <n v="7.1545940541637298"/>
    <n v="7.0918523959915332"/>
    <x v="0"/>
    <s v="Google Maps"/>
    <n v="41.478876734000004"/>
    <n v="-81.693416767299993"/>
    <n v="41.485929219799999"/>
    <n v="-81.691284187500003"/>
  </r>
  <r>
    <n v="58"/>
    <x v="2"/>
    <x v="1"/>
    <s v="Cuyahoga"/>
    <s v="Denison Ave, Pearl Rd"/>
    <s v="MCUYMR14555**C, SCUYSR00003**C, SCUYUS00042**C"/>
    <s v="MR-14555, SR-3, US-42"/>
    <n v="2.9430000000000001"/>
    <n v="0"/>
    <s v="Intersection"/>
    <s v="Undivided Urban Signal  4-Leg"/>
    <n v="0"/>
    <n v="4"/>
    <n v="15"/>
    <n v="22"/>
    <n v="114"/>
    <n v="492.53488372093022"/>
    <n v="6.2998804418009309"/>
    <n v="30.967382517493537"/>
    <n v="24.667502075692607"/>
    <n v="0.43212655447992399"/>
    <n v="7.1524036380484288"/>
    <n v="6.7202770835685044"/>
    <x v="0"/>
    <s v="Google Maps"/>
    <n v="41.450713"/>
    <n v="-81.701732000000007"/>
    <n v="0"/>
    <n v="0"/>
  </r>
  <r>
    <n v="59"/>
    <x v="2"/>
    <x v="2"/>
    <s v="Hamilton"/>
    <s v="Glenway Ave, Grand Ave"/>
    <s v="MHAMMR01400**C, SHAMSR00264**C"/>
    <s v="MR-1400, SR-264"/>
    <n v="1.131"/>
    <n v="0"/>
    <s v="Intersection"/>
    <s v="Undivided Urban Signal  4-Leg"/>
    <n v="0"/>
    <n v="0"/>
    <n v="21"/>
    <n v="21"/>
    <n v="74"/>
    <n v="304.671875"/>
    <n v="5.7722493366683327"/>
    <n v="22.858002453835887"/>
    <n v="17.085753117167556"/>
    <n v="0.39593484995414646"/>
    <n v="7.1501842879047315"/>
    <n v="6.7542494379505849"/>
    <x v="0"/>
    <s v="Google Maps"/>
    <n v="39.113177999999998"/>
    <n v="-84.560379999999995"/>
    <n v="0"/>
    <n v="0"/>
  </r>
  <r>
    <n v="123"/>
    <x v="0"/>
    <x v="2"/>
    <s v="Hamilton"/>
    <s v="I-75 NB EXPY "/>
    <s v="SHAMIR00075**C"/>
    <s v="IR-75"/>
    <n v="7.8"/>
    <n v="8.3000000000000007"/>
    <s v="Segment"/>
    <m/>
    <n v="1"/>
    <n v="3"/>
    <n v="13"/>
    <n v="8"/>
    <n v="132"/>
    <n v="435.31613372093022"/>
    <n v="1.2857374405907256"/>
    <n v="62.77363072740588"/>
    <n v="61.487893286815158"/>
    <n v="0.10056441264041065"/>
    <n v="7.147054397251333"/>
    <n v="7.0464899846109219"/>
    <x v="0"/>
    <s v="Google Maps"/>
    <n v="39.1736648511"/>
    <n v="-84.490665195099993"/>
    <n v="39.179741680100001"/>
    <n v="-84.485825071400001"/>
  </r>
  <r>
    <n v="60"/>
    <x v="2"/>
    <x v="2"/>
    <s v="Hamilton"/>
    <s v="Boudinot Ave, Queen City Ave"/>
    <s v="CHAMCR00121**C, MHAMMR08554**C"/>
    <s v="CR-121, MR-8554"/>
    <n v="0.46800000000000003"/>
    <n v="0"/>
    <s v="Intersection"/>
    <s v="Undivided Urban Signal  4-Leg"/>
    <n v="0"/>
    <n v="0"/>
    <n v="22"/>
    <n v="17"/>
    <n v="78"/>
    <n v="297.46875"/>
    <n v="9.5883231788709118"/>
    <n v="23.201911044976622"/>
    <n v="13.613587866105711"/>
    <n v="0.65769010964611652"/>
    <n v="7.1376218008442809"/>
    <n v="6.4799316911981641"/>
    <x v="0"/>
    <s v="Google Maps"/>
    <n v="39.136299000000001"/>
    <n v="-84.604709"/>
    <n v="0"/>
    <n v="0"/>
  </r>
  <r>
    <n v="61"/>
    <x v="2"/>
    <x v="1"/>
    <s v="Cuyahoga"/>
    <s v="Nottingham Rd, St Clair Ave"/>
    <s v="MCUYMR04350**C, MCUYMR04806**C, MCUYMR14553**C"/>
    <s v="MR-14553, MR-4350, MR-4806"/>
    <n v="0.23100000000000001"/>
    <n v="0"/>
    <s v="Intersection"/>
    <s v="Undivided Urban Signal  4-Leg"/>
    <n v="0"/>
    <n v="4"/>
    <n v="13"/>
    <n v="23"/>
    <n v="77"/>
    <n v="446.87863372093022"/>
    <n v="7.5639818865959514"/>
    <n v="23.338029142068706"/>
    <n v="15.774047255472755"/>
    <n v="0.51883483520028173"/>
    <n v="7.1262893756756238"/>
    <n v="6.6074545404753424"/>
    <x v="0"/>
    <s v="Google Maps"/>
    <n v="41.574061999999998"/>
    <n v="-81.547877999999997"/>
    <n v="0"/>
    <n v="0"/>
  </r>
  <r>
    <n v="124"/>
    <x v="0"/>
    <x v="0"/>
    <s v="Franklin"/>
    <s v="I-270 "/>
    <s v="SFRAIR00270**C"/>
    <s v="IR-270"/>
    <n v="32.5"/>
    <n v="33"/>
    <s v="Segment"/>
    <m/>
    <n v="0"/>
    <n v="2"/>
    <n v="15"/>
    <n v="7"/>
    <n v="22"/>
    <n v="242.61900436046511"/>
    <n v="1.5459921024605956"/>
    <n v="18.056910192958949"/>
    <n v="16.510918090498354"/>
    <n v="0.12137547977847903"/>
    <n v="7.120409458882099"/>
    <n v="6.9990339791036202"/>
    <x v="0"/>
    <s v="Google Maps"/>
    <n v="40.053955881"/>
    <n v="-82.902768365499995"/>
    <n v="40.0467192013"/>
    <n v="-82.902431855700002"/>
  </r>
  <r>
    <n v="125"/>
    <x v="0"/>
    <x v="2"/>
    <s v="Hamilton"/>
    <s v="I-75 SB EXPY "/>
    <s v="SHAMIR00075**N"/>
    <s v="IR-75"/>
    <n v="3.4"/>
    <n v="3.9"/>
    <s v="Segment"/>
    <m/>
    <n v="2"/>
    <n v="1"/>
    <n v="14"/>
    <n v="12"/>
    <n v="142"/>
    <n v="423.93631904069764"/>
    <n v="1.3185171068493708"/>
    <n v="68.204628536629414"/>
    <n v="66.886111429780044"/>
    <n v="9.6434811750677141E-2"/>
    <n v="7.1019920697325745"/>
    <n v="7.0055572579818977"/>
    <x v="0"/>
    <s v="Google Maps"/>
    <n v="39.137116787399997"/>
    <n v="-84.533958146399996"/>
    <n v="39.144097661899998"/>
    <n v="-84.536346688600005"/>
  </r>
  <r>
    <n v="126"/>
    <x v="0"/>
    <x v="4"/>
    <s v="Montgomery"/>
    <s v="INTERSTATE 75 "/>
    <s v="SMOTIR00075**N"/>
    <s v="IR-75"/>
    <n v="13.9"/>
    <n v="14.4"/>
    <s v="Segment"/>
    <m/>
    <n v="0"/>
    <n v="2"/>
    <n v="13"/>
    <n v="15"/>
    <n v="54"/>
    <n v="297.02525436046511"/>
    <n v="1.2098508766473313"/>
    <n v="34.479160799256341"/>
    <n v="33.269309922609011"/>
    <n v="8.3686002636513726E-2"/>
    <n v="7.0958743381319653"/>
    <n v="7.012188335495452"/>
    <x v="0"/>
    <s v="Google Maps"/>
    <n v="39.772918103400002"/>
    <n v="-84.187855754799997"/>
    <n v="39.779746746000001"/>
    <n v="-84.185573391700004"/>
  </r>
  <r>
    <n v="62"/>
    <x v="2"/>
    <x v="2"/>
    <s v="Hamilton"/>
    <s v="Hamilton Ave, W North Bend Rd"/>
    <s v="CHAMCR00142**C, SHAMUS00127**C"/>
    <s v="CR-142, US-127"/>
    <n v="5.9349999999999996"/>
    <n v="0"/>
    <s v="Intersection"/>
    <s v="Undivided Urban Signal  4-Leg"/>
    <n v="0"/>
    <n v="2"/>
    <n v="13"/>
    <n v="21"/>
    <n v="82"/>
    <n v="351.65025436046511"/>
    <n v="11.302539269014511"/>
    <n v="25.160327791558966"/>
    <n v="13.857788522544455"/>
    <n v="0.77527302245073504"/>
    <n v="7.0911203153948481"/>
    <n v="6.3158472929441132"/>
    <x v="0"/>
    <s v="Google Maps"/>
    <n v="39.203014000000003"/>
    <n v="-84.547673000000003"/>
    <n v="0"/>
    <n v="0"/>
  </r>
  <r>
    <n v="36"/>
    <x v="1"/>
    <x v="2"/>
    <s v="Hamilton"/>
    <s v="HARRISON AVE "/>
    <s v="CHAMCR00457**C "/>
    <s v="CR-457"/>
    <n v="17.899999999999999"/>
    <n v="18.399999999999999"/>
    <s v="Segment"/>
    <m/>
    <n v="2"/>
    <n v="4"/>
    <n v="25"/>
    <n v="14"/>
    <n v="67"/>
    <n v="566.85701308139528"/>
    <n v="0.37200780163430924"/>
    <n v="42.833919677365209"/>
    <n v="42.461911875730898"/>
    <n v="2.0874615776096356E-2"/>
    <n v="7.0773141553335792"/>
    <n v="7.0564395395574833"/>
    <x v="0"/>
    <s v="Google Maps"/>
    <n v="39.134654276500001"/>
    <n v="-84.574669353999994"/>
    <n v="39.1332011975"/>
    <n v="-84.565685628099999"/>
  </r>
  <r>
    <n v="63"/>
    <x v="2"/>
    <x v="1"/>
    <s v="Cuyahoga"/>
    <s v="E 152nd St, St Clair Ave"/>
    <s v="MCUYMR02522**C, MCUYMR14553**C"/>
    <s v="MR-14553, MR-2522"/>
    <n v="0.81299999999999994"/>
    <n v="0"/>
    <s v="Intersection"/>
    <s v="Undivided Urban Signal  4-Leg"/>
    <n v="0"/>
    <n v="3"/>
    <n v="10"/>
    <n v="27"/>
    <n v="88"/>
    <n v="410.31131904069764"/>
    <n v="7.053968485784238"/>
    <n v="25.522198742465577"/>
    <n v="18.468230256681338"/>
    <n v="0.4838515786659161"/>
    <n v="7.0666190884372018"/>
    <n v="6.5827675097712852"/>
    <x v="0"/>
    <s v="Google Maps"/>
    <n v="41.553334999999997"/>
    <n v="-81.575427000000005"/>
    <n v="0"/>
    <n v="0"/>
  </r>
  <r>
    <n v="127"/>
    <x v="0"/>
    <x v="2"/>
    <s v="Butler"/>
    <s v="I 75 "/>
    <s v="SBUTIR00075**C"/>
    <s v="IR-75"/>
    <n v="4.3"/>
    <n v="4.8"/>
    <s v="Segment"/>
    <m/>
    <n v="0"/>
    <n v="3"/>
    <n v="13"/>
    <n v="10"/>
    <n v="50"/>
    <n v="316.51444404069764"/>
    <n v="0.96361038624406581"/>
    <n v="29.66025408821973"/>
    <n v="28.696643701975663"/>
    <n v="3.5902389187861795E-2"/>
    <n v="7.0621605782641037"/>
    <n v="7.0262581890762421"/>
    <x v="0"/>
    <s v="Google Maps"/>
    <n v="39.344462224799997"/>
    <n v="-84.387384134200005"/>
    <n v="39.348657628600002"/>
    <n v="-84.379792611900001"/>
  </r>
  <r>
    <n v="12"/>
    <x v="3"/>
    <x v="3"/>
    <s v="Mahoning"/>
    <s v="E MAIN ST "/>
    <s v="SMAHUS00224**C "/>
    <s v="US-224"/>
    <n v="18.3"/>
    <n v="18.8"/>
    <s v="Segment"/>
    <m/>
    <n v="0"/>
    <n v="0"/>
    <n v="9"/>
    <n v="15"/>
    <n v="51"/>
    <n v="176.484375"/>
    <n v="1.258954588464082"/>
    <n v="35.565257972450901"/>
    <n v="34.306303383986815"/>
    <n v="9.6462902562588757E-2"/>
    <n v="7.0591436659239468"/>
    <n v="6.9626807633613579"/>
    <x v="0"/>
    <s v="Google Maps"/>
    <n v="41.024329232699998"/>
    <n v="-80.6528768684"/>
    <n v="41.024289745600001"/>
    <n v="-80.643309613"/>
  </r>
  <r>
    <n v="128"/>
    <x v="0"/>
    <x v="0"/>
    <s v="Franklin"/>
    <s v="I-270 "/>
    <s v="SFRAIR00270**N"/>
    <s v="IR-270"/>
    <n v="36.700000000000003"/>
    <n v="37.200000000000003"/>
    <s v="Segment"/>
    <m/>
    <n v="1"/>
    <n v="3"/>
    <n v="10"/>
    <n v="6"/>
    <n v="30"/>
    <n v="304.80050872093022"/>
    <n v="1.0701707918981205"/>
    <n v="19.816454130477418"/>
    <n v="18.746283338579296"/>
    <n v="6.2761202690020612E-2"/>
    <n v="7.0412346109782629"/>
    <n v="6.9784734082882425"/>
    <x v="0"/>
    <s v="Google Maps"/>
    <n v="40.007913190399996"/>
    <n v="-82.880049622499996"/>
    <n v="40.0057958206"/>
    <n v="-82.871087567499998"/>
  </r>
  <r>
    <n v="64"/>
    <x v="2"/>
    <x v="2"/>
    <s v="Butler"/>
    <s v="Dixie Hwy, Holden Blvd"/>
    <s v="MBUTMR02500**C, MBUTMR02548**C, SBUTSR00004**C"/>
    <s v="MR-2500, MR-2548, SR-4"/>
    <n v="0"/>
    <n v="0"/>
    <s v="Intersection"/>
    <s v="Undivided Urban Signal  4-Leg"/>
    <n v="0"/>
    <n v="5"/>
    <n v="17"/>
    <n v="17"/>
    <n v="97"/>
    <n v="512.11782340116281"/>
    <n v="9.698772481952652"/>
    <n v="26.698410555255961"/>
    <n v="16.999638073303309"/>
    <n v="0.66526613862418038"/>
    <n v="7.025778840094751"/>
    <n v="6.3605127014705705"/>
    <x v="0"/>
    <s v="Google Maps"/>
    <n v="39.332597999999997"/>
    <n v="-84.521713000000005"/>
    <n v="0"/>
    <n v="0"/>
  </r>
  <r>
    <n v="65"/>
    <x v="2"/>
    <x v="0"/>
    <s v="Franklin"/>
    <s v="E Broad St, S Waggoner Rd"/>
    <s v="CFRACR00106**C, SFRASR00016**C"/>
    <s v="CR-106, SR-16"/>
    <n v="2.7330000000000001"/>
    <n v="0"/>
    <s v="Intersection"/>
    <s v="Undivided Urban Signal  4-Leg"/>
    <n v="1"/>
    <n v="2"/>
    <n v="17"/>
    <n v="18"/>
    <n v="60"/>
    <n v="388.20194404069764"/>
    <n v="10.636387302751221"/>
    <n v="19.594715298041102"/>
    <n v="8.9583279952898813"/>
    <n v="0.72957978166613813"/>
    <n v="7.0159317296604957"/>
    <n v="6.2863519479943575"/>
    <x v="0"/>
    <s v="Google Maps"/>
    <n v="39.985256999999997"/>
    <n v="-82.791128"/>
    <n v="0"/>
    <n v="0"/>
  </r>
  <r>
    <n v="129"/>
    <x v="0"/>
    <x v="0"/>
    <s v="Franklin"/>
    <s v="I-270 "/>
    <s v="SFRAIR00270**C"/>
    <s v="IR-270"/>
    <n v="22.3"/>
    <n v="22.8"/>
    <s v="Segment"/>
    <m/>
    <n v="0"/>
    <n v="0"/>
    <n v="11"/>
    <n v="7"/>
    <n v="52"/>
    <n v="155.078125"/>
    <n v="1.4139274114853386"/>
    <n v="29.10814300988535"/>
    <n v="27.69421559840001"/>
    <n v="0.10693224945868782"/>
    <n v="6.9809318887874863"/>
    <n v="6.8739996393287983"/>
    <x v="0"/>
    <s v="Google Maps"/>
    <n v="40.112071573599998"/>
    <n v="-83.044568593700006"/>
    <n v="40.112092178600001"/>
    <n v="-83.035129591699999"/>
  </r>
  <r>
    <n v="66"/>
    <x v="2"/>
    <x v="4"/>
    <s v="Montgomery"/>
    <s v="Philadelphia Dr, W Hillcrest Ave"/>
    <s v="CMOTCR00134**C, CMOTCR00159**C"/>
    <s v="CR-134, CR-159"/>
    <n v="0.94899999999999995"/>
    <n v="0"/>
    <s v="Intersection"/>
    <s v="Undivided Urban Signal  4-Leg"/>
    <n v="0"/>
    <n v="5"/>
    <n v="20"/>
    <n v="15"/>
    <n v="50"/>
    <n v="475.88344840116281"/>
    <n v="7.3399673045946434"/>
    <n v="17.600316686764245"/>
    <n v="10.260349382169601"/>
    <n v="0.50346904367967105"/>
    <n v="6.9760491930495032"/>
    <n v="6.4725801493698318"/>
    <x v="0"/>
    <s v="Google Maps"/>
    <n v="39.790905000000002"/>
    <n v="-84.235071000000005"/>
    <n v="0"/>
    <n v="0"/>
  </r>
  <r>
    <n v="37"/>
    <x v="1"/>
    <x v="2"/>
    <s v="Hamilton"/>
    <s v="MONTANA AVE "/>
    <s v="MHAMMR08536**C "/>
    <s v="MR-8536"/>
    <n v="0.8"/>
    <n v="1.3"/>
    <s v="Segment"/>
    <m/>
    <n v="1"/>
    <n v="0"/>
    <n v="21"/>
    <n v="23"/>
    <n v="94"/>
    <n v="379.22356468023258"/>
    <n v="0.46594682292890732"/>
    <n v="44.510601924349608"/>
    <n v="44.044655101420702"/>
    <n v="2.5378947364666199E-2"/>
    <n v="6.974568256209416"/>
    <n v="6.9491893088447494"/>
    <x v="0"/>
    <s v="Google Maps"/>
    <n v="39.148569803199997"/>
    <n v="-84.597969637600002"/>
    <n v="39.1504186425"/>
    <n v="-84.589290516000005"/>
  </r>
  <r>
    <n v="130"/>
    <x v="0"/>
    <x v="0"/>
    <s v="Franklin"/>
    <s v="I-70 "/>
    <s v="SFRAIR00070**N"/>
    <s v="IR-70"/>
    <n v="14.6"/>
    <n v="15.1"/>
    <s v="Segment"/>
    <m/>
    <n v="0"/>
    <n v="2"/>
    <n v="14"/>
    <n v="12"/>
    <n v="42"/>
    <n v="278.25962936046511"/>
    <n v="1.0328233547126562"/>
    <n v="25.719952357158668"/>
    <n v="24.687129002446014"/>
    <n v="7.8113161291611541E-2"/>
    <n v="6.9673124504910202"/>
    <n v="6.8891992891994089"/>
    <x v="0"/>
    <s v="Google Maps"/>
    <n v="39.954411310300003"/>
    <n v="-82.988779076900002"/>
    <n v="39.955194673199998"/>
    <n v="-82.979615680699993"/>
  </r>
  <r>
    <n v="131"/>
    <x v="0"/>
    <x v="0"/>
    <s v="Franklin"/>
    <s v="I-70 "/>
    <s v="SFRAIR00070**N"/>
    <s v="IR-70"/>
    <n v="22.8"/>
    <n v="23.3"/>
    <s v="Segment"/>
    <m/>
    <n v="3"/>
    <n v="5"/>
    <n v="15"/>
    <n v="6"/>
    <n v="46"/>
    <n v="536.24164244186045"/>
    <n v="0.77616649380617919"/>
    <n v="29.999857780810864"/>
    <n v="29.223691287004684"/>
    <n v="5.9696484671696755E-2"/>
    <n v="6.9650615905384905"/>
    <n v="6.9053651058667933"/>
    <x v="0"/>
    <s v="Google Maps"/>
    <n v="39.934134032499998"/>
    <n v="-82.852476890399998"/>
    <n v="39.933608250699997"/>
    <n v="-82.843085274499998"/>
  </r>
  <r>
    <n v="38"/>
    <x v="1"/>
    <x v="0"/>
    <s v="Franklin"/>
    <s v="COLUMBUS ST "/>
    <s v="CFRACR00135**C "/>
    <s v="CR-135"/>
    <n v="7.5"/>
    <n v="8"/>
    <s v="Segment"/>
    <m/>
    <n v="0"/>
    <n v="1"/>
    <n v="14"/>
    <n v="11"/>
    <n v="104"/>
    <n v="290.14543968023258"/>
    <n v="0.67130064654538713"/>
    <n v="78.209662050910509"/>
    <n v="77.538361404365119"/>
    <n v="3.7614770650343216E-2"/>
    <n v="6.9595586480224378"/>
    <n v="6.9219438773720947"/>
    <x v="0"/>
    <s v="Google Maps"/>
    <n v="39.878687294899997"/>
    <n v="-83.061351636699996"/>
    <n v="39.878391746600002"/>
    <n v="-83.051991329800003"/>
  </r>
  <r>
    <n v="132"/>
    <x v="0"/>
    <x v="1"/>
    <s v="Cuyahoga"/>
    <s v="I-90 "/>
    <s v="SCUYIR00090**N"/>
    <s v="IR-90"/>
    <n v="24.5"/>
    <n v="25"/>
    <s v="Segment"/>
    <m/>
    <n v="1"/>
    <n v="6"/>
    <n v="5"/>
    <n v="19"/>
    <n v="50"/>
    <n v="486.78370276162786"/>
    <n v="1.1887985813229827"/>
    <n v="31.709359816803616"/>
    <n v="30.520561235480635"/>
    <n v="8.1501946821440754E-2"/>
    <n v="6.9438379133985526"/>
    <n v="6.8623359665771115"/>
    <x v="0"/>
    <s v="Google Maps"/>
    <n v="41.5674133168"/>
    <n v="-81.577001579799997"/>
    <n v="41.570474125099999"/>
    <n v="-81.568281085300001"/>
  </r>
  <r>
    <n v="67"/>
    <x v="2"/>
    <x v="0"/>
    <s v="Franklin"/>
    <s v="Morse Rd, Morse Rd"/>
    <s v="CFRACR00017**C, CFRACR00017**N, MFRAMR01538A*C, MFRAMR02162**C"/>
    <s v="CR-17, MR-1538A, MR-2162"/>
    <n v="0"/>
    <n v="0"/>
    <s v="Intersection"/>
    <s v="Divided Urban Signal  4-Leg"/>
    <n v="3"/>
    <n v="2"/>
    <n v="21"/>
    <n v="13"/>
    <n v="61"/>
    <n v="484.55532340116281"/>
    <n v="9.3007139705914277"/>
    <n v="19.583017489973454"/>
    <n v="10.282303519382026"/>
    <n v="0.64650631986600515"/>
    <n v="6.9391456697485427"/>
    <n v="6.2926393498825375"/>
    <x v="0"/>
    <s v="Google Maps"/>
    <n v="40.060006000000001"/>
    <n v="-82.961791000000005"/>
    <n v="0"/>
    <n v="0"/>
  </r>
  <r>
    <n v="12"/>
    <x v="4"/>
    <x v="2"/>
    <s v="Butler"/>
    <s v="Muhlhauser Rd, Muhlhauser Rd"/>
    <s v="CBUTCR00115**C, CBUTCR00115**N, CBUTCR02821**C, CBUTCR02821**N"/>
    <s v="CR-115, CR-2821"/>
    <n v="3.4649999999999999"/>
    <n v="0"/>
    <s v="Intersection"/>
    <s v="Divided Urban Signal  4-Leg"/>
    <n v="2"/>
    <n v="1"/>
    <n v="16"/>
    <n v="16"/>
    <n v="89"/>
    <n v="401.78006904069764"/>
    <n v="10.660965164722805"/>
    <n v="26.678975894036718"/>
    <n v="16.018010729313914"/>
    <n v="0.79227137361604894"/>
    <n v="6.921666194673195"/>
    <n v="6.1293948210571463"/>
    <x v="0"/>
    <s v="Google Maps"/>
    <n v="39.323892999999998"/>
    <n v="-84.427745999999999"/>
    <n v="0"/>
    <n v="0"/>
  </r>
  <r>
    <n v="68"/>
    <x v="2"/>
    <x v="2"/>
    <s v="Butler"/>
    <s v="Dixie Hwy, Symmes Rd"/>
    <s v="CBUTCR02821**C, SBUTSR00004**C"/>
    <s v="CR-2821, SR-4"/>
    <n v="1.4430000000000001"/>
    <n v="0"/>
    <s v="Intersection"/>
    <s v="Undivided Urban Signal  4-Leg"/>
    <n v="0"/>
    <n v="4"/>
    <n v="17"/>
    <n v="18"/>
    <n v="60"/>
    <n v="433.87863372093022"/>
    <n v="8.4818798780390381"/>
    <n v="19.394445723896805"/>
    <n v="10.912565845857767"/>
    <n v="0.58179604534873253"/>
    <n v="6.9213456970259823"/>
    <n v="6.3395496516772498"/>
    <x v="0"/>
    <s v="Google Maps"/>
    <n v="39.351394999999997"/>
    <n v="-84.542430999999993"/>
    <n v="0"/>
    <n v="0"/>
  </r>
  <r>
    <n v="69"/>
    <x v="2"/>
    <x v="1"/>
    <s v="Cuyahoga"/>
    <s v="Buckeye Rd, E 116th St"/>
    <s v="MCUYMR02425**C, MCUYMR14562**C"/>
    <s v="MR-14562, MR-2425"/>
    <n v="0.71299999999999997"/>
    <n v="0"/>
    <s v="Intersection"/>
    <s v="Undivided Urban Signal  4-Leg"/>
    <n v="0"/>
    <n v="3"/>
    <n v="11"/>
    <n v="24"/>
    <n v="71"/>
    <n v="386.54569404069764"/>
    <n v="9.2282732953335564"/>
    <n v="21.759647253988813"/>
    <n v="12.531373958655257"/>
    <n v="0.63299327340434519"/>
    <n v="6.9187294517887388"/>
    <n v="6.2857361783843935"/>
    <x v="0"/>
    <s v="Google Maps"/>
    <n v="41.481011000000002"/>
    <n v="-81.602897999999996"/>
    <n v="0"/>
    <n v="0"/>
  </r>
  <r>
    <n v="70"/>
    <x v="2"/>
    <x v="0"/>
    <s v="Franklin"/>
    <s v="W Mound St, Whitethorne Ave"/>
    <s v="MFRAMR02209**C, MFRAMR04280**C"/>
    <s v="MR-2209, MR-4280"/>
    <n v="0.48"/>
    <n v="0"/>
    <s v="Intersection"/>
    <s v="Undivided Urban Signal  4-Leg"/>
    <n v="0"/>
    <n v="1"/>
    <n v="28"/>
    <n v="8"/>
    <n v="28"/>
    <n v="292.48918968023258"/>
    <n v="7.760500812148373"/>
    <n v="13.641926493433891"/>
    <n v="5.8814256812855179"/>
    <n v="0.53231462215395098"/>
    <n v="6.9142474166718433"/>
    <n v="6.3819327945178923"/>
    <x v="0"/>
    <s v="Google Maps"/>
    <n v="39.940671999999999"/>
    <n v="-83.054676000000001"/>
    <n v="0"/>
    <n v="0"/>
  </r>
  <r>
    <n v="71"/>
    <x v="2"/>
    <x v="4"/>
    <s v="Clark"/>
    <s v="E Mc Creight Ave, N Limestone St"/>
    <s v="CCLACR00500**C, SCLASR00072**C"/>
    <s v="CR-500, SR-72"/>
    <n v="0.53700000000000003"/>
    <n v="0"/>
    <s v="Intersection"/>
    <s v="Undivided Urban Signal  4-Leg"/>
    <n v="0"/>
    <n v="3"/>
    <n v="16"/>
    <n v="21"/>
    <n v="113"/>
    <n v="447.96756904069764"/>
    <n v="7.2004446609511863"/>
    <n v="29.636595872997368"/>
    <n v="22.436151212046184"/>
    <n v="0.49389879233497375"/>
    <n v="6.9063379455151397"/>
    <n v="6.4124391531801663"/>
    <x v="0"/>
    <s v="Google Maps"/>
    <n v="39.938541000000001"/>
    <n v="-83.805505999999994"/>
    <n v="0"/>
    <n v="0"/>
  </r>
  <r>
    <n v="133"/>
    <x v="0"/>
    <x v="2"/>
    <s v="Hamilton"/>
    <s v="I-75 NB EXPY "/>
    <s v="SHAMIR00075**C"/>
    <s v="IR-75"/>
    <n v="4.5999999999999996"/>
    <n v="5.0999999999999996"/>
    <s v="Segment"/>
    <m/>
    <n v="0"/>
    <n v="0"/>
    <n v="12"/>
    <n v="14"/>
    <n v="68"/>
    <n v="208.6875"/>
    <n v="1.0654029978515465"/>
    <n v="36.862296925922998"/>
    <n v="35.796893928071448"/>
    <n v="8.3542070183593942E-2"/>
    <n v="6.9041566858546854"/>
    <n v="6.8206146156710918"/>
    <x v="0"/>
    <s v="Google Maps"/>
    <n v="39.1526341573"/>
    <n v="-84.539329018100005"/>
    <n v="39.157539774100002"/>
    <n v="-84.533182047799997"/>
  </r>
  <r>
    <n v="72"/>
    <x v="2"/>
    <x v="5"/>
    <s v="Lucas"/>
    <s v="Heatherdowns Blvd, S Reynolds Rd"/>
    <s v="CLUCCR00084**C, SLUCUS00020**C, SLUCUS00020**N"/>
    <s v="CR-84, US-20"/>
    <n v="8.5419999999999998"/>
    <n v="0"/>
    <s v="Intersection"/>
    <s v="Divided Urban Signal  4-Leg"/>
    <n v="0"/>
    <n v="2"/>
    <n v="14"/>
    <n v="25"/>
    <n v="116"/>
    <n v="409.94712936046511"/>
    <n v="7.321304465590365"/>
    <n v="29.693239876919936"/>
    <n v="22.37193541132957"/>
    <n v="0.5089146512443915"/>
    <n v="6.8903069348893267"/>
    <n v="6.381392283644935"/>
    <x v="0"/>
    <s v="Google Maps"/>
    <n v="41.594617"/>
    <n v="-83.664805000000001"/>
    <n v="0"/>
    <n v="0"/>
  </r>
  <r>
    <n v="134"/>
    <x v="0"/>
    <x v="0"/>
    <s v="Franklin"/>
    <s v="I-71 "/>
    <s v="SFRAIR00071**N"/>
    <s v="IR-71"/>
    <n v="22.3"/>
    <n v="22.8"/>
    <s v="Segment"/>
    <m/>
    <n v="1"/>
    <n v="2"/>
    <n v="13"/>
    <n v="7"/>
    <n v="26"/>
    <n v="279.20194404069764"/>
    <n v="1.1577377769446688"/>
    <n v="18.979174073197232"/>
    <n v="17.821436296252564"/>
    <n v="0.10584607900652181"/>
    <n v="6.8888795801747182"/>
    <n v="6.7830335011681964"/>
    <x v="0"/>
    <s v="Google Maps"/>
    <n v="40.028310218199998"/>
    <n v="-82.994318173400004"/>
    <n v="40.035328468899998"/>
    <n v="-82.996497413499995"/>
  </r>
  <r>
    <n v="39"/>
    <x v="1"/>
    <x v="2"/>
    <s v="Hamilton"/>
    <s v="HAMILTON AVE "/>
    <s v="SHAMUS00127**C "/>
    <s v="US-127"/>
    <n v="10.7"/>
    <n v="11.2"/>
    <s v="Segment"/>
    <m/>
    <n v="0"/>
    <n v="1"/>
    <n v="12"/>
    <n v="22"/>
    <n v="144"/>
    <n v="365.86418968023258"/>
    <n v="0.68754582829055721"/>
    <n v="63.378697582987527"/>
    <n v="62.691151754696968"/>
    <n v="3.7366070925835611E-2"/>
    <n v="6.8868472115087123"/>
    <n v="6.8494811405828768"/>
    <x v="0"/>
    <s v="Google Maps"/>
    <n v="39.231718631"/>
    <n v="-84.5482516613"/>
    <n v="39.238942110099998"/>
    <n v="-84.547627722100003"/>
  </r>
  <r>
    <n v="135"/>
    <x v="0"/>
    <x v="0"/>
    <s v="Franklin"/>
    <s v="I-270 "/>
    <s v="SFRAIR00270**N"/>
    <s v="IR-270"/>
    <n v="34.9"/>
    <n v="35.4"/>
    <s v="Segment"/>
    <m/>
    <n v="0"/>
    <n v="5"/>
    <n v="14"/>
    <n v="6"/>
    <n v="39"/>
    <n v="385.66469840116281"/>
    <n v="1.4281426443379523"/>
    <n v="23.914275333498541"/>
    <n v="22.486132689160588"/>
    <n v="0.10924013273578938"/>
    <n v="6.877484768700179"/>
    <n v="6.7682446359643897"/>
    <x v="0"/>
    <s v="Google Maps"/>
    <n v="40.020160430799997"/>
    <n v="-82.904129639199994"/>
    <n v="40.013165840799999"/>
    <n v="-82.902184368899995"/>
  </r>
  <r>
    <n v="136"/>
    <x v="0"/>
    <x v="0"/>
    <s v="Franklin"/>
    <s v="I-270 "/>
    <s v="SFRAIR00270**N"/>
    <s v="IR-270"/>
    <n v="23.2"/>
    <n v="23.7"/>
    <s v="Segment"/>
    <m/>
    <n v="0"/>
    <n v="0"/>
    <n v="11"/>
    <n v="7"/>
    <n v="31"/>
    <n v="134.078125"/>
    <n v="1.4139274114853386"/>
    <n v="19.77779728226793"/>
    <n v="18.36386987078259"/>
    <n v="0.10693224945868782"/>
    <n v="6.8755342962203452"/>
    <n v="6.7686020467616572"/>
    <x v="0"/>
    <s v="Google Maps"/>
    <n v="40.1122177325"/>
    <n v="-83.028296578899997"/>
    <n v="40.112127107299997"/>
    <n v="-83.018853828199994"/>
  </r>
  <r>
    <n v="13"/>
    <x v="3"/>
    <x v="2"/>
    <s v="Clermont"/>
    <s v="APPALACHIAN HWY "/>
    <s v="SCLESR00032**N "/>
    <s v="SR-32"/>
    <n v="2.7"/>
    <n v="3.2"/>
    <s v="Segment"/>
    <m/>
    <n v="0"/>
    <n v="0"/>
    <n v="15"/>
    <n v="7"/>
    <n v="68"/>
    <n v="197.265625"/>
    <n v="0.64355347841733912"/>
    <n v="35.985299660854331"/>
    <n v="35.341746182436992"/>
    <n v="4.7044094008196008E-2"/>
    <n v="6.8597650768404232"/>
    <n v="6.8127209828322268"/>
    <x v="0"/>
    <s v="Google Maps"/>
    <n v="39.094957502600003"/>
    <n v="-84.263388915600004"/>
    <n v="39.092568874199998"/>
    <n v="-84.254514768799993"/>
  </r>
  <r>
    <n v="13"/>
    <x v="4"/>
    <x v="2"/>
    <s v="Clermont"/>
    <s v="Mount Carmel Tobasco Rd, Ohio Pike"/>
    <s v="CCLECR00087**C, SCLESR00125**C, TCLETR00587**C"/>
    <s v="CR-87, SR-125, TR-587"/>
    <n v="0"/>
    <n v="0"/>
    <s v="Intersection"/>
    <s v="Undivided Urban Signal  4-Leg"/>
    <n v="0"/>
    <n v="2"/>
    <n v="17"/>
    <n v="18"/>
    <n v="144"/>
    <n v="426.52525436046511"/>
    <n v="15.288133364377391"/>
    <n v="35.606785939363419"/>
    <n v="20.318652574986029"/>
    <n v="1.0669920317604105"/>
    <n v="6.8388637405562225"/>
    <n v="5.7718717087958122"/>
    <x v="0"/>
    <s v="Google Maps"/>
    <n v="39.070157999999999"/>
    <n v="-84.302820999999994"/>
    <n v="0"/>
    <n v="0"/>
  </r>
  <r>
    <n v="40"/>
    <x v="1"/>
    <x v="3"/>
    <s v="Summit"/>
    <s v="AKRON EXPY "/>
    <s v="SSUMSR00008**C "/>
    <s v="SR-8"/>
    <n v="2.4"/>
    <n v="2.9"/>
    <s v="Segment"/>
    <m/>
    <n v="1"/>
    <n v="0"/>
    <n v="6"/>
    <n v="11"/>
    <n v="76"/>
    <n v="209.77043968023256"/>
    <n v="2.9338407337639532"/>
    <n v="38.15945543848968"/>
    <n v="35.225614704725729"/>
    <n v="0.18187837222813555"/>
    <n v="6.829455936908909"/>
    <n v="6.6475775646807733"/>
    <x v="0"/>
    <s v="Google Maps"/>
    <n v="41.090922618800001"/>
    <n v="-81.499807103400002"/>
    <n v="41.098098558399997"/>
    <n v="-81.499958483"/>
  </r>
  <r>
    <n v="14"/>
    <x v="4"/>
    <x v="2"/>
    <s v="Hamilton"/>
    <s v="W North Bend Rd, Winton Rd"/>
    <s v="CHAMCR00142**C, CHAMCR00239**C"/>
    <s v="CR-142, CR-239"/>
    <n v="2.5499999999999998"/>
    <n v="0"/>
    <s v="Intersection"/>
    <s v="Undivided Urban Signal  4-Leg"/>
    <n v="0"/>
    <n v="1"/>
    <n v="18"/>
    <n v="17"/>
    <n v="135"/>
    <n v="373.95793968023258"/>
    <n v="11.836064782786586"/>
    <n v="35.329704361008496"/>
    <n v="23.493639578221909"/>
    <n v="0.8260646679116419"/>
    <n v="6.8194176965007474"/>
    <n v="5.9933530285891052"/>
    <x v="0"/>
    <s v="Google Maps"/>
    <n v="39.201358999999997"/>
    <n v="-84.520910000000001"/>
    <n v="0"/>
    <n v="0"/>
  </r>
  <r>
    <n v="15"/>
    <x v="4"/>
    <x v="3"/>
    <s v="Stark"/>
    <s v="Everhard Rd, Fulton Dr"/>
    <s v="CSTACR00098**C, SSTASR00687**C, TSTATR00211**C"/>
    <s v="CR-98, SR-687, TR-211"/>
    <n v="2.4079999999999999"/>
    <n v="0"/>
    <s v="Intersection"/>
    <s v="Undivided Urban Signal  4-Leg"/>
    <n v="1"/>
    <n v="1"/>
    <n v="15"/>
    <n v="20"/>
    <n v="100"/>
    <n v="378.30650436046511"/>
    <n v="12.019853369548935"/>
    <n v="27.236738631645789"/>
    <n v="15.216885262096854"/>
    <n v="0.83889167255178088"/>
    <n v="6.8193011767964986"/>
    <n v="5.9804095042447178"/>
    <x v="0"/>
    <s v="Google Maps"/>
    <n v="40.848781000000002"/>
    <n v="-81.443287999999995"/>
    <n v="0"/>
    <n v="0"/>
  </r>
  <r>
    <n v="137"/>
    <x v="0"/>
    <x v="0"/>
    <s v="Franklin"/>
    <s v="I-270 "/>
    <s v="SFRAIR00270**C"/>
    <s v="IR-270"/>
    <n v="25.7"/>
    <n v="26.2"/>
    <s v="Segment"/>
    <m/>
    <n v="0"/>
    <n v="1"/>
    <n v="12"/>
    <n v="5"/>
    <n v="48"/>
    <n v="194.42668968023256"/>
    <n v="1.3742798259642388"/>
    <n v="26.184199030439927"/>
    <n v="24.80991920447569"/>
    <n v="0.10532608730126798"/>
    <n v="6.8110903034317642"/>
    <n v="6.705764216130496"/>
    <x v="0"/>
    <s v="Google Maps"/>
    <n v="40.110445775300001"/>
    <n v="-82.980445381799996"/>
    <n v="40.109605177900001"/>
    <n v="-82.971096562499994"/>
  </r>
  <r>
    <n v="138"/>
    <x v="0"/>
    <x v="1"/>
    <s v="Cuyahoga"/>
    <s v="I-90 "/>
    <s v="SCUYIR00090**C"/>
    <s v="IR-90"/>
    <n v="19.399999999999999"/>
    <n v="19.899999999999999"/>
    <s v="Segment"/>
    <m/>
    <n v="1"/>
    <n v="2"/>
    <n v="4"/>
    <n v="11"/>
    <n v="46"/>
    <n v="258.03006904069764"/>
    <n v="1.2346443527311277"/>
    <n v="25.464822116200757"/>
    <n v="24.23017776346963"/>
    <n v="9.9487732947272145E-2"/>
    <n v="6.8007817498924252"/>
    <n v="6.7012940169451527"/>
    <x v="0"/>
    <s v="Google Maps"/>
    <n v="41.527069315600002"/>
    <n v="-81.657664190000006"/>
    <n v="41.531258440199998"/>
    <n v="-81.649804517000007"/>
  </r>
  <r>
    <n v="73"/>
    <x v="2"/>
    <x v="1"/>
    <s v="Cuyahoga"/>
    <s v="E 131st St, Miles Ave"/>
    <s v="MCUYMR06639**C, SCUYSR00043**C"/>
    <s v="MR-6639, SR-43"/>
    <n v="1.4630000000000001"/>
    <n v="0"/>
    <s v="Intersection"/>
    <s v="Undivided Urban Signal  4-Leg"/>
    <n v="0"/>
    <n v="2"/>
    <n v="17"/>
    <n v="19"/>
    <n v="56"/>
    <n v="342.96275436046511"/>
    <n v="7.0541966095335011"/>
    <n v="18.983116927936564"/>
    <n v="11.928920318403062"/>
    <n v="0.48386722631680007"/>
    <n v="6.7894202098545859"/>
    <n v="6.3055529835377859"/>
    <x v="0"/>
    <s v="Google Maps"/>
    <n v="41.445390000000003"/>
    <n v="-81.591116"/>
    <n v="0"/>
    <n v="0"/>
  </r>
  <r>
    <n v="16"/>
    <x v="4"/>
    <x v="2"/>
    <s v="Warren"/>
    <s v="St Rt 48, US Rt 22"/>
    <s v="SWARSR00003**C, SWARSR00048**C, SWARUS00022**C"/>
    <s v="SR-3, SR-48, US-22"/>
    <n v="5.3220000000000001"/>
    <n v="0"/>
    <s v="Intersection"/>
    <s v="Undivided Urban Signal  4-Leg"/>
    <n v="0"/>
    <n v="0"/>
    <n v="24"/>
    <n v="15"/>
    <n v="96"/>
    <n v="319.6875"/>
    <n v="6.480227822091134"/>
    <n v="27.5375583397296"/>
    <n v="21.057330517638466"/>
    <n v="0.45226917409514278"/>
    <n v="6.7797170706277807"/>
    <n v="6.3274478965326377"/>
    <x v="0"/>
    <s v="Google Maps"/>
    <n v="39.339005"/>
    <n v="-84.219404999999995"/>
    <n v="0"/>
    <n v="0"/>
  </r>
  <r>
    <n v="41"/>
    <x v="1"/>
    <x v="5"/>
    <s v="Lucas"/>
    <s v="NAVARRE AVE "/>
    <s v="SLUCSR00002**C "/>
    <s v="SR-2"/>
    <n v="21.8"/>
    <n v="22.3"/>
    <s v="Segment"/>
    <m/>
    <n v="0"/>
    <n v="0"/>
    <n v="28"/>
    <n v="10"/>
    <n v="84"/>
    <n v="311.6875"/>
    <n v="0.4926343683509824"/>
    <n v="43.819437492169463"/>
    <n v="43.326803123818479"/>
    <n v="2.7624456732296663E-2"/>
    <n v="6.7742027172218497"/>
    <n v="6.746578260489553"/>
    <x v="0"/>
    <s v="Google Maps"/>
    <n v="41.636769419899998"/>
    <n v="-83.481229454800001"/>
    <n v="41.636966251499999"/>
    <n v="-83.471576087700001"/>
  </r>
  <r>
    <n v="74"/>
    <x v="2"/>
    <x v="1"/>
    <s v="Cuyahoga"/>
    <s v="E 79th St, Woodland Ave"/>
    <s v="MCUYMR02822**C, SCUYSR00087**C"/>
    <s v="MR-2822, SR-87"/>
    <n v="1.6559999999999999"/>
    <n v="0"/>
    <s v="Intersection"/>
    <s v="Undivided Urban Signal  4-Leg"/>
    <n v="0"/>
    <n v="3"/>
    <n v="12"/>
    <n v="24"/>
    <n v="57"/>
    <n v="379.09256904069764"/>
    <n v="5.6359516946962236"/>
    <n v="19.415224544163831"/>
    <n v="13.779272849467606"/>
    <n v="0.38658581056312136"/>
    <n v="6.7678830342747753"/>
    <n v="6.3812972237116536"/>
    <x v="0"/>
    <s v="Google Maps"/>
    <n v="41.488171999999999"/>
    <n v="-81.633384000000007"/>
    <n v="0"/>
    <n v="0"/>
  </r>
  <r>
    <n v="139"/>
    <x v="0"/>
    <x v="1"/>
    <s v="Cuyahoga"/>
    <s v="I-90 "/>
    <s v="SCUYIR00090**C"/>
    <s v="IR-90"/>
    <n v="27.8"/>
    <n v="28.3"/>
    <s v="Segment"/>
    <m/>
    <n v="1"/>
    <n v="3"/>
    <n v="7"/>
    <n v="7"/>
    <n v="38"/>
    <n v="297.59738372093022"/>
    <n v="1.1391434344860962"/>
    <n v="22.35405718692099"/>
    <n v="21.214913752434892"/>
    <n v="9.2116638313101434E-2"/>
    <n v="6.7626377275129794"/>
    <n v="6.6705210891998776"/>
    <x v="0"/>
    <s v="Google Maps"/>
    <n v="41.589370250999998"/>
    <n v="-81.522870802100002"/>
    <n v="41.593855898299999"/>
    <n v="-81.515299890799994"/>
  </r>
  <r>
    <n v="140"/>
    <x v="0"/>
    <x v="1"/>
    <s v="Cuyahoga"/>
    <s v="I-90 "/>
    <s v="SCUYIR00090**C"/>
    <s v="IR-90"/>
    <n v="18.600000000000001"/>
    <n v="19.100000000000001"/>
    <s v="Segment"/>
    <m/>
    <n v="0"/>
    <n v="1"/>
    <n v="11"/>
    <n v="11"/>
    <n v="29"/>
    <n v="195.50481468023256"/>
    <n v="0.89536587476998197"/>
    <n v="19.865769243709195"/>
    <n v="18.970403368939213"/>
    <n v="4.6223706084392115E-2"/>
    <n v="6.7616471438445256"/>
    <n v="6.7154234377601334"/>
    <x v="0"/>
    <s v="Google Maps"/>
    <n v="41.520481073600003"/>
    <n v="-81.670339109599993"/>
    <n v="41.524592285600001"/>
    <n v="-81.662411161999998"/>
  </r>
  <r>
    <n v="14"/>
    <x v="3"/>
    <x v="2"/>
    <s v="Hamilton"/>
    <s v="W NORTH BEND OPAS "/>
    <s v="CHAMCR00142**C "/>
    <s v="CR-142"/>
    <n v="5.2"/>
    <n v="5.7"/>
    <s v="Segment"/>
    <m/>
    <n v="0"/>
    <n v="1"/>
    <n v="14"/>
    <n v="17"/>
    <n v="44"/>
    <n v="256.77043968023258"/>
    <n v="0.67103188379343903"/>
    <n v="33.030075904720938"/>
    <n v="32.359044020927499"/>
    <n v="5.1419898552853567E-2"/>
    <n v="6.7522639925970225"/>
    <n v="6.7008440940441689"/>
    <x v="0"/>
    <s v="Google Maps"/>
    <n v="39.203054061300001"/>
    <n v="-84.561976381799994"/>
    <n v="39.203313473400001"/>
    <n v="-84.5529170752"/>
  </r>
  <r>
    <n v="75"/>
    <x v="2"/>
    <x v="1"/>
    <s v="Cuyahoga"/>
    <s v="E 79th St, Kinsman Rd"/>
    <s v="MCUYMR02822**C, SCUYSR00008**C, SCUYUS00422**C"/>
    <s v="MR-2822, SR-8, US-422"/>
    <n v="0.878"/>
    <n v="0"/>
    <s v="Intersection"/>
    <s v="Undivided Urban Signal  4-Leg"/>
    <n v="0"/>
    <n v="4"/>
    <n v="12"/>
    <n v="24"/>
    <n v="59"/>
    <n v="426.76925872093022"/>
    <n v="4.8131834299097669"/>
    <n v="19.937042139957946"/>
    <n v="15.123858710048179"/>
    <n v="0.33014981647051594"/>
    <n v="6.7449406583868647"/>
    <n v="6.4147908419163491"/>
    <x v="0"/>
    <s v="Google Maps"/>
    <n v="41.476945000000001"/>
    <n v="-81.632773"/>
    <n v="0"/>
    <n v="0"/>
  </r>
  <r>
    <n v="76"/>
    <x v="2"/>
    <x v="2"/>
    <s v="Butler"/>
    <s v="Nilles Rd, Pleasant Ave"/>
    <s v="MBUTMR02529**C, SBUTUS00127**C"/>
    <s v="MR-2529, US-127"/>
    <n v="0.40100000000000002"/>
    <n v="0"/>
    <s v="Intersection"/>
    <s v="Undivided Urban Signal  4-Leg"/>
    <n v="0"/>
    <n v="5"/>
    <n v="20"/>
    <n v="12"/>
    <n v="89"/>
    <n v="501.57094840116281"/>
    <n v="9.0477673631889743"/>
    <n v="25.125275672503957"/>
    <n v="16.077508309314982"/>
    <n v="0.62061186279799929"/>
    <n v="6.71988775934076"/>
    <n v="6.0992758965427605"/>
    <x v="0"/>
    <s v="Google Maps"/>
    <n v="39.337736999999997"/>
    <n v="-84.560117000000005"/>
    <n v="0"/>
    <n v="0"/>
  </r>
  <r>
    <n v="77"/>
    <x v="2"/>
    <x v="3"/>
    <s v="Trumbull"/>
    <s v="East Market St, North Rd"/>
    <s v="CTRUCR00054**C, CTRUCR00329**C"/>
    <s v="CR-329, CR-54"/>
    <n v="3.1440000000000001"/>
    <n v="0"/>
    <s v="Intersection"/>
    <s v="Undivided Urban Signal  4-Leg"/>
    <n v="0"/>
    <n v="1"/>
    <n v="18"/>
    <n v="17"/>
    <n v="136"/>
    <n v="374.95793968023258"/>
    <n v="9.1340104638617987"/>
    <n v="35.248687255064169"/>
    <n v="26.114676791202371"/>
    <n v="0.62652752013240409"/>
    <n v="6.7114569122541656"/>
    <n v="6.0849293921217615"/>
    <x v="0"/>
    <s v="Google Maps"/>
    <n v="41.237152000000002"/>
    <n v="-80.766154999999998"/>
    <n v="0"/>
    <n v="0"/>
  </r>
  <r>
    <n v="78"/>
    <x v="2"/>
    <x v="4"/>
    <s v="Montgomery"/>
    <s v="Free Pike, N Gettysburg Ave"/>
    <s v="CMOTCR00032**C, CMOTCR00053A*C"/>
    <s v="CR-32, CR-53A"/>
    <n v="2.66"/>
    <n v="0"/>
    <s v="Intersection"/>
    <s v="Undivided Urban Signal  4-Leg"/>
    <n v="2"/>
    <n v="2"/>
    <n v="22"/>
    <n v="12"/>
    <n v="35"/>
    <n v="414.98800872093022"/>
    <n v="6.296879948410564"/>
    <n v="14.762520041586177"/>
    <n v="8.4656400931756117"/>
    <n v="0.43192074218197696"/>
    <n v="6.6967456939485244"/>
    <n v="6.2648249517665473"/>
    <x v="0"/>
    <s v="Google Maps"/>
    <n v="39.797946000000003"/>
    <n v="-84.255134999999996"/>
    <n v="0"/>
    <n v="0"/>
  </r>
  <r>
    <n v="79"/>
    <x v="2"/>
    <x v="0"/>
    <s v="Franklin"/>
    <s v="E Main St, Mcnaughten Rd"/>
    <s v="CFRACR00104**C, SFRAUS00040**C"/>
    <s v="CR-104, US-40"/>
    <n v="0.81799999999999995"/>
    <n v="0"/>
    <s v="Intersection"/>
    <s v="Undivided Urban Signal  4-Leg"/>
    <n v="0"/>
    <n v="0"/>
    <n v="19"/>
    <n v="20"/>
    <n v="50"/>
    <n v="263.140625"/>
    <n v="9.7962745077488194"/>
    <n v="16.529399994740466"/>
    <n v="6.7331254869916464"/>
    <n v="0.67195407736386625"/>
    <n v="6.681147108184291"/>
    <n v="6.0091930308204251"/>
    <x v="0"/>
    <s v="Google Maps"/>
    <n v="39.954706999999999"/>
    <n v="-82.838468000000006"/>
    <n v="0"/>
    <n v="0"/>
  </r>
  <r>
    <n v="17"/>
    <x v="4"/>
    <x v="3"/>
    <s v="Mahoning"/>
    <s v="Boardman Poland Rd, South Ave"/>
    <s v="CMAHCR00151**C, SMAHUS00224**C"/>
    <s v="CR-151, US-224"/>
    <n v="2.593"/>
    <n v="0"/>
    <s v="Intersection"/>
    <s v="Undivided Urban Signal  4-Leg"/>
    <n v="0"/>
    <n v="1"/>
    <n v="16"/>
    <n v="18"/>
    <n v="122"/>
    <n v="352.30168968023258"/>
    <n v="18.376998821968797"/>
    <n v="31.508624498572019"/>
    <n v="13.131625676603221"/>
    <n v="1.2825706607452596"/>
    <n v="6.6741575170885099"/>
    <n v="5.3915868563432507"/>
    <x v="0"/>
    <s v="Google Maps"/>
    <n v="41.024237999999997"/>
    <n v="-80.634421000000003"/>
    <n v="0"/>
    <n v="0"/>
  </r>
  <r>
    <n v="80"/>
    <x v="2"/>
    <x v="0"/>
    <s v="Franklin"/>
    <s v="Great Southern Blvd, Obetz Rd"/>
    <s v="CFRACR00246**C, PFRAMR80820**C, PFRAMR81789**C, SFRAUS00023**C, SFRAUS00023**N"/>
    <s v="CR-246, MR-80820, MR-81789, US-23"/>
    <n v="0"/>
    <n v="0"/>
    <s v="Intersection"/>
    <s v="Divided Urban Signal  4-Leg"/>
    <n v="0"/>
    <n v="4"/>
    <n v="21"/>
    <n v="11"/>
    <n v="59"/>
    <n v="428.00363372093022"/>
    <n v="9.6897740652325464"/>
    <n v="19.361231312673144"/>
    <n v="9.671457247440598"/>
    <n v="0.67355045978778738"/>
    <n v="6.6716875875864172"/>
    <n v="5.9981371277986302"/>
    <x v="0"/>
    <s v="Google Maps"/>
    <n v="39.882216"/>
    <n v="-83.000889000000001"/>
    <n v="0"/>
    <n v="0"/>
  </r>
  <r>
    <n v="18"/>
    <x v="4"/>
    <x v="2"/>
    <s v="Hamilton"/>
    <s v="Daly Rd, W North Bend Rd"/>
    <s v="CHAMCR00142**C, CHAMCR00220**C"/>
    <s v="CR-142, CR-220"/>
    <n v="0"/>
    <n v="0"/>
    <s v="Intersection"/>
    <s v="Undivided Urban Signal  3-Leg"/>
    <n v="0"/>
    <n v="1"/>
    <n v="24"/>
    <n v="16"/>
    <n v="59"/>
    <n v="332.80168968023258"/>
    <n v="5.8071746990490087"/>
    <n v="20.596918986625102"/>
    <n v="14.789744287576093"/>
    <n v="0.40529533483555485"/>
    <n v="6.6639389084129697"/>
    <n v="6.2586435735774151"/>
    <x v="0"/>
    <s v="Google Maps"/>
    <n v="39.202089000000001"/>
    <n v="-84.532275999999996"/>
    <n v="0"/>
    <n v="0"/>
  </r>
  <r>
    <n v="81"/>
    <x v="2"/>
    <x v="5"/>
    <s v="Lucas"/>
    <s v="Telegraph Rd, W Alexis Rd"/>
    <s v="CLUCCR00004**C, SLUCSR00184**C, SLUCUS00024**C"/>
    <s v="CR-4, SR-184, US-24"/>
    <n v="7.6159999999999997"/>
    <n v="0"/>
    <s v="Intersection"/>
    <s v="Undivided Urban Signal  4-Leg"/>
    <n v="1"/>
    <n v="2"/>
    <n v="18"/>
    <n v="18"/>
    <n v="100"/>
    <n v="434.74881904069764"/>
    <n v="6.7152567282442339"/>
    <n v="26.793754084100783"/>
    <n v="20.078497355856548"/>
    <n v="0.46061838462362414"/>
    <n v="6.6503737526455167"/>
    <n v="6.1897553680218929"/>
    <x v="0"/>
    <s v="Google Maps"/>
    <n v="41.721978999999997"/>
    <n v="-83.547408000000004"/>
    <n v="0"/>
    <n v="0"/>
  </r>
  <r>
    <n v="141"/>
    <x v="0"/>
    <x v="2"/>
    <s v="Butler"/>
    <s v="I 75 "/>
    <s v="SBUTIR00075**C"/>
    <s v="IR-75"/>
    <n v="9.5"/>
    <n v="10"/>
    <s v="Segment"/>
    <m/>
    <n v="2"/>
    <n v="0"/>
    <n v="15"/>
    <n v="9"/>
    <n v="39"/>
    <n v="268.49400436046511"/>
    <n v="0.94911334083929133"/>
    <n v="26.321032764138259"/>
    <n v="25.371919423298969"/>
    <n v="3.7480916710059861E-2"/>
    <n v="6.6501401947577241"/>
    <n v="6.6126592780476638"/>
    <x v="0"/>
    <s v="Google Maps"/>
    <n v="39.411771483999999"/>
    <n v="-84.352841220200006"/>
    <n v="39.418335087199999"/>
    <n v="-84.348870697199999"/>
  </r>
  <r>
    <n v="82"/>
    <x v="2"/>
    <x v="0"/>
    <s v="Franklin"/>
    <s v="E Broad St, Rosehill Rd"/>
    <s v="MFRAMR04345**C, SFRASR00016**C"/>
    <s v="MR-4345, SR-16"/>
    <n v="2.669"/>
    <n v="0"/>
    <s v="Intersection"/>
    <s v="Undivided Urban Signal  3-Leg"/>
    <n v="0"/>
    <n v="3"/>
    <n v="18"/>
    <n v="20"/>
    <n v="58"/>
    <n v="401.62381904069764"/>
    <n v="6.4365655715261436"/>
    <n v="19.732155497618898"/>
    <n v="13.295589926092754"/>
    <n v="0.43131871489443041"/>
    <n v="6.6447069704248669"/>
    <n v="6.2133882555304361"/>
    <x v="0"/>
    <s v="Google Maps"/>
    <n v="39.981656000000001"/>
    <n v="-82.823702999999995"/>
    <n v="0"/>
    <n v="0"/>
  </r>
  <r>
    <n v="42"/>
    <x v="1"/>
    <x v="2"/>
    <s v="Hamilton"/>
    <s v="COLERAIN AVENUE ACCS "/>
    <s v="SHAMUS00027**C "/>
    <s v="US-27"/>
    <n v="7.9"/>
    <n v="8.4"/>
    <s v="Segment"/>
    <m/>
    <n v="0"/>
    <n v="6"/>
    <n v="13"/>
    <n v="15"/>
    <n v="35"/>
    <n v="460.73201308139534"/>
    <n v="0.56213268766895241"/>
    <n v="26.085291837920643"/>
    <n v="25.52315915025169"/>
    <n v="3.1511431375601938E-2"/>
    <n v="6.6387199039039189"/>
    <n v="6.6072084725283169"/>
    <x v="0"/>
    <s v="Google Maps"/>
    <n v="39.172706488400003"/>
    <n v="-84.561140104200007"/>
    <n v="39.179002148599999"/>
    <n v="-84.564385239399996"/>
  </r>
  <r>
    <n v="142"/>
    <x v="0"/>
    <x v="0"/>
    <s v="Franklin"/>
    <s v="I-70 "/>
    <s v="SFRAIR00070**C"/>
    <s v="IR-70"/>
    <n v="14.8"/>
    <n v="15.3"/>
    <s v="Segment"/>
    <m/>
    <n v="0"/>
    <n v="1"/>
    <n v="10"/>
    <n v="8"/>
    <n v="48"/>
    <n v="194.64543968023256"/>
    <n v="1.0020619078713653"/>
    <n v="27.325666466594065"/>
    <n v="26.3236045587227"/>
    <n v="7.7965928398792489E-2"/>
    <n v="6.6384778936301085"/>
    <n v="6.5605119652313162"/>
    <x v="0"/>
    <s v="Google Maps"/>
    <n v="39.954428593700001"/>
    <n v="-82.984971247800004"/>
    <n v="39.954233491300002"/>
    <n v="-82.975588008700001"/>
  </r>
  <r>
    <n v="19"/>
    <x v="4"/>
    <x v="5"/>
    <s v="Lucas"/>
    <s v="Corey Rd, W Sylvania Ave"/>
    <s v="CLUCCR00005**C, CLUCCR00079**C, TLUCTR00062**C"/>
    <s v="CR-5, CR-79, TR-62"/>
    <n v="0"/>
    <n v="0"/>
    <s v="Intersection"/>
    <s v="Undivided Urban Signal  4-Leg"/>
    <n v="1"/>
    <n v="3"/>
    <n v="16"/>
    <n v="17"/>
    <n v="90"/>
    <n v="452.89425872093022"/>
    <n v="9.5380848876768365"/>
    <n v="25.274255379202508"/>
    <n v="15.736170491525671"/>
    <n v="0.6656836600548609"/>
    <n v="6.6269919541280853"/>
    <n v="5.9613082940732243"/>
    <x v="0"/>
    <s v="Google Maps"/>
    <n v="41.690995000000001"/>
    <n v="-83.664353000000006"/>
    <n v="0"/>
    <n v="0"/>
  </r>
  <r>
    <n v="143"/>
    <x v="0"/>
    <x v="1"/>
    <s v="Cuyahoga"/>
    <s v="I-90 "/>
    <s v="SCUYIR00090**N"/>
    <s v="IR-90"/>
    <n v="21.7"/>
    <n v="22.2"/>
    <s v="Segment"/>
    <m/>
    <n v="0"/>
    <n v="6"/>
    <n v="13"/>
    <n v="8"/>
    <n v="52"/>
    <n v="446.66951308139534"/>
    <n v="1.3401315246065271"/>
    <n v="31.312947857943914"/>
    <n v="29.972816333337388"/>
    <n v="9.8383089964862197E-2"/>
    <n v="6.6252084959735766"/>
    <n v="6.5268254060087143"/>
    <x v="0"/>
    <s v="Google Maps"/>
    <n v="41.544017638500002"/>
    <n v="-81.618925283899998"/>
    <n v="41.5477471409"/>
    <n v="-81.610679648800001"/>
  </r>
  <r>
    <n v="43"/>
    <x v="1"/>
    <x v="0"/>
    <s v="Franklin"/>
    <s v="SAWMILL RD "/>
    <s v="MFRAMR04231**C "/>
    <s v="MR-4231"/>
    <n v="3.8"/>
    <n v="4.3"/>
    <s v="Segment"/>
    <m/>
    <n v="0"/>
    <n v="3"/>
    <n v="11"/>
    <n v="10"/>
    <n v="47"/>
    <n v="300.42069404069764"/>
    <n v="0.95938216039316504"/>
    <n v="32.661106370032421"/>
    <n v="31.701724209639256"/>
    <n v="5.370996579809343E-2"/>
    <n v="6.6245420815186788"/>
    <n v="6.5708321157205853"/>
    <x v="0"/>
    <s v="Google Maps"/>
    <n v="40.1158469688"/>
    <n v="-83.0904832935"/>
    <n v="40.123088738"/>
    <n v="-83.090137621799997"/>
  </r>
  <r>
    <n v="83"/>
    <x v="2"/>
    <x v="1"/>
    <s v="Cuyahoga"/>
    <s v="Woodhill Rd, Woodland Ave"/>
    <s v="MCUYMR14557**C, MCUYMR14719**C"/>
    <s v="MR-14557, MR-14719"/>
    <n v="0.85899999999999999"/>
    <n v="0"/>
    <s v="Intersection"/>
    <s v="Undivided Urban Signal  4-Leg"/>
    <n v="1"/>
    <n v="2"/>
    <n v="14"/>
    <n v="21"/>
    <n v="39"/>
    <n v="360.87381904069764"/>
    <n v="6.3384359850825938"/>
    <n v="15.35771517153286"/>
    <n v="9.0192791864502659"/>
    <n v="0.43477118785484625"/>
    <n v="6.6234397767642799"/>
    <n v="6.1886685889094339"/>
    <x v="0"/>
    <s v="Google Maps"/>
    <n v="41.488311000000003"/>
    <n v="-81.614881999999994"/>
    <n v="0"/>
    <n v="0"/>
  </r>
  <r>
    <n v="84"/>
    <x v="2"/>
    <x v="1"/>
    <s v="Cuyahoga"/>
    <s v="Broadway Ave, Broadway Ave"/>
    <s v="SCUYRA18650**C, SCUYSR00014**N, SCUYSR00014*DC, SCUYSR00043**C, SCUYSR00043**N"/>
    <s v="RA-18650, SR-14, SR-14D, SR-43"/>
    <n v="0"/>
    <n v="0"/>
    <s v="Intersection"/>
    <s v="Divided Urban Signal  4-Leg"/>
    <n v="0"/>
    <n v="2"/>
    <n v="11"/>
    <n v="23"/>
    <n v="41"/>
    <n v="306.43150436046511"/>
    <n v="6.928033361511285"/>
    <n v="16.237890986320707"/>
    <n v="9.3098576248094211"/>
    <n v="0.48157779785746396"/>
    <n v="6.6096415480077519"/>
    <n v="6.1280637501502877"/>
    <x v="0"/>
    <s v="Google Maps"/>
    <n v="41.445144999999997"/>
    <n v="-81.623720000000006"/>
    <n v="0"/>
    <n v="0"/>
  </r>
  <r>
    <n v="44"/>
    <x v="1"/>
    <x v="0"/>
    <s v="Franklin"/>
    <s v="SR 315 "/>
    <s v="SFRASR00315**N "/>
    <s v="SR-315"/>
    <n v="0.7"/>
    <n v="1.2"/>
    <s v="Segment"/>
    <m/>
    <n v="0"/>
    <n v="2"/>
    <n v="7"/>
    <n v="7"/>
    <n v="31"/>
    <n v="199.24400436046511"/>
    <n v="2.9616531051451704"/>
    <n v="20.668322236051271"/>
    <n v="17.7066691309061"/>
    <n v="0.18377678802259328"/>
    <n v="6.5870701197321084"/>
    <n v="6.4032933317095155"/>
    <x v="0"/>
    <s v="Google Maps"/>
    <n v="39.957639839099997"/>
    <n v="-83.018451288700007"/>
    <n v="39.964695388599999"/>
    <n v="-83.0204703008"/>
  </r>
  <r>
    <n v="45"/>
    <x v="1"/>
    <x v="0"/>
    <s v="Franklin"/>
    <s v="SR 315 "/>
    <s v="SFRASR00315**N "/>
    <s v="SR-315"/>
    <n v="7.7"/>
    <n v="8.1999999999999993"/>
    <s v="Segment"/>
    <m/>
    <n v="0"/>
    <n v="1"/>
    <n v="10"/>
    <n v="5"/>
    <n v="10"/>
    <n v="143.33293968023256"/>
    <n v="2.9616531051451704"/>
    <n v="11.436508432867626"/>
    <n v="8.4748553277224552"/>
    <n v="0.18377678802259328"/>
    <n v="6.5870701197321084"/>
    <n v="6.4032933317095155"/>
    <x v="0"/>
    <s v="Google Maps"/>
    <n v="40.051629193099998"/>
    <n v="-83.032944689499999"/>
    <n v="40.058622897600003"/>
    <n v="-83.030708155699998"/>
  </r>
  <r>
    <n v="20"/>
    <x v="4"/>
    <x v="4"/>
    <s v="Clark"/>
    <s v="E Leffel Ln, Springfield-Jamestown Rd"/>
    <s v="SCLASR00072**C, SCLASR00072**N, TCLATR00224**C"/>
    <s v="SR-72, TR-224"/>
    <n v="1.0880000000000001"/>
    <n v="0"/>
    <s v="Intersection"/>
    <s v="Divided Urban Signal  4-Leg"/>
    <n v="0"/>
    <n v="1"/>
    <n v="21"/>
    <n v="16"/>
    <n v="65"/>
    <n v="319.16106468023258"/>
    <n v="7.004140603440753"/>
    <n v="20.338963543955995"/>
    <n v="13.334822940515242"/>
    <n v="0.50592977182924248"/>
    <n v="6.5847848371633857"/>
    <n v="6.0788550653341433"/>
    <x v="0"/>
    <s v="Google Maps"/>
    <n v="39.894799999999996"/>
    <n v="-83.811490000000006"/>
    <n v="0"/>
    <n v="0"/>
  </r>
  <r>
    <n v="144"/>
    <x v="0"/>
    <x v="4"/>
    <s v="Montgomery"/>
    <s v="INTERSTATE 75 "/>
    <s v="SMOTIR00075**C"/>
    <s v="IR-75"/>
    <n v="10"/>
    <n v="10.5"/>
    <s v="Segment"/>
    <m/>
    <n v="0"/>
    <n v="3"/>
    <n v="13"/>
    <n v="9"/>
    <n v="81"/>
    <n v="343.07694404069764"/>
    <n v="0.99799411231938917"/>
    <n v="42.303457663962206"/>
    <n v="41.305463551642816"/>
    <n v="7.8552951985496305E-2"/>
    <n v="6.5793155754938262"/>
    <n v="6.5007626235083302"/>
    <x v="0"/>
    <s v="Google Maps"/>
    <n v="39.723349487"/>
    <n v="-84.211000550700007"/>
    <n v="39.729737403500003"/>
    <n v="-84.206562713300002"/>
  </r>
  <r>
    <n v="85"/>
    <x v="2"/>
    <x v="0"/>
    <s v="Franklin"/>
    <s v="E Broad St, Lancaster Ave"/>
    <s v="CFRACR00006**C, SFRASR00016**C"/>
    <s v="CR-6, SR-16"/>
    <n v="1.95"/>
    <n v="0"/>
    <s v="Intersection"/>
    <s v="Undivided Urban Signal  4-Leg"/>
    <n v="1"/>
    <n v="2"/>
    <n v="15"/>
    <n v="18"/>
    <n v="59"/>
    <n v="374.10819404069764"/>
    <n v="11.186647922849319"/>
    <n v="18.686784879380198"/>
    <n v="7.5001369565308789"/>
    <n v="0.76732370840024666"/>
    <n v="6.5773008627497109"/>
    <n v="5.8099771543494647"/>
    <x v="0"/>
    <s v="Google Maps"/>
    <n v="39.982736000000003"/>
    <n v="-82.814018000000004"/>
    <n v="0"/>
    <n v="0"/>
  </r>
  <r>
    <n v="145"/>
    <x v="0"/>
    <x v="1"/>
    <s v="Cuyahoga"/>
    <s v="I-480 "/>
    <s v="SCUYIR00480**C"/>
    <s v="IR-480"/>
    <n v="19.100000000000001"/>
    <n v="19.600000000000001"/>
    <s v="Segment"/>
    <m/>
    <n v="0"/>
    <n v="1"/>
    <n v="7"/>
    <n v="10"/>
    <n v="43"/>
    <n v="178.87981468023256"/>
    <n v="1.2789307355983319"/>
    <n v="24.549692704649818"/>
    <n v="23.270761969051485"/>
    <n v="7.8428064196054456E-2"/>
    <n v="6.5724936629924908"/>
    <n v="6.4940655987964364"/>
    <x v="0"/>
    <s v="Google Maps"/>
    <n v="41.409885376299997"/>
    <n v="-81.624575314300003"/>
    <n v="41.411475648699998"/>
    <n v="-81.615200799600004"/>
  </r>
  <r>
    <n v="46"/>
    <x v="1"/>
    <x v="0"/>
    <s v="Franklin"/>
    <s v="COLLEGE AVE "/>
    <s v="SFRAUS00033**C "/>
    <s v="US-33"/>
    <n v="24.5"/>
    <n v="25"/>
    <s v="Segment"/>
    <m/>
    <n v="1"/>
    <n v="1"/>
    <n v="18"/>
    <n v="2"/>
    <n v="31"/>
    <n v="249.07212936046511"/>
    <n v="1.7231259879576246"/>
    <n v="17.801874056359303"/>
    <n v="16.07874806840168"/>
    <n v="0.10125739827764876"/>
    <n v="6.5614168836488052"/>
    <n v="6.4601594853711566"/>
    <x v="0"/>
    <s v="Google Maps"/>
    <n v="39.903224292399997"/>
    <n v="-82.901599492000003"/>
    <n v="39.898679123800001"/>
    <n v="-82.894502401500006"/>
  </r>
  <r>
    <n v="21"/>
    <x v="4"/>
    <x v="5"/>
    <s v="Lucas"/>
    <s v="Airport Hwy, S Holland Sylvania Rd"/>
    <s v="CLUCCR01572**C, SLUCSR00002**C"/>
    <s v="CR-1572, SR-2"/>
    <n v="1.319"/>
    <n v="0"/>
    <s v="Intersection"/>
    <s v="Undivided Urban Signal  4-Leg"/>
    <n v="0"/>
    <n v="1"/>
    <n v="23"/>
    <n v="15"/>
    <n v="100"/>
    <n v="362.81731468023258"/>
    <n v="10.076037769522655"/>
    <n v="25.646785263896092"/>
    <n v="15.570747494373437"/>
    <n v="0.70322856005746581"/>
    <n v="6.5606681937092715"/>
    <n v="5.857439633651806"/>
    <x v="0"/>
    <s v="Google Maps"/>
    <n v="41.613711000000002"/>
    <n v="-83.684143000000006"/>
    <n v="0"/>
    <n v="0"/>
  </r>
  <r>
    <n v="47"/>
    <x v="1"/>
    <x v="2"/>
    <s v="Hamilton"/>
    <s v="W MARTIN LUTHER KING JR DR "/>
    <s v="MHAMMR08529**C "/>
    <s v="MR-8529"/>
    <n v="0"/>
    <n v="0.5"/>
    <s v="Segment"/>
    <m/>
    <n v="0"/>
    <n v="3"/>
    <n v="18"/>
    <n v="9"/>
    <n v="87"/>
    <n v="381.81131904069764"/>
    <n v="0.62158943988074966"/>
    <n v="49.979510029105889"/>
    <n v="49.357920589225138"/>
    <n v="3.4835853195149695E-2"/>
    <n v="6.5507813858823329"/>
    <n v="6.5159455326871836"/>
    <x v="0"/>
    <s v="Google Maps"/>
    <n v="39.139831632000003"/>
    <n v="-84.532422476400001"/>
    <n v="39.138916792099998"/>
    <n v="-84.523925728099996"/>
  </r>
  <r>
    <n v="48"/>
    <x v="1"/>
    <x v="5"/>
    <s v="Lucas"/>
    <s v="TALMADGE RD "/>
    <s v="CLUCCR00083**C "/>
    <s v="CR-83"/>
    <n v="3.5"/>
    <n v="4"/>
    <s v="Segment"/>
    <m/>
    <n v="0"/>
    <n v="2"/>
    <n v="12"/>
    <n v="17"/>
    <n v="127"/>
    <n v="372.35337936046511"/>
    <n v="0.6440952877278"/>
    <n v="61.353945479720096"/>
    <n v="60.709850191992295"/>
    <n v="3.6094022351718297E-2"/>
    <n v="6.5473429950105535"/>
    <n v="6.5112489726588354"/>
    <x v="0"/>
    <s v="Google Maps"/>
    <n v="41.686866195500002"/>
    <n v="-83.644415777899994"/>
    <n v="41.694112953500003"/>
    <n v="-83.644730675199995"/>
  </r>
  <r>
    <n v="49"/>
    <x v="1"/>
    <x v="3"/>
    <s v="Summit"/>
    <s v="AKRON EXPY "/>
    <s v="SSUMSR00008**N "/>
    <s v="SR-8"/>
    <n v="6.2"/>
    <n v="6.7"/>
    <s v="Segment"/>
    <m/>
    <n v="1"/>
    <n v="1"/>
    <n v="11"/>
    <n v="5"/>
    <n v="46"/>
    <n v="231.55650436046511"/>
    <n v="1.9599525351793727"/>
    <n v="25.858384768077322"/>
    <n v="23.898432232897949"/>
    <n v="0.11667501482184529"/>
    <n v="6.5467527643031147"/>
    <n v="6.4300777494812698"/>
    <x v="0"/>
    <s v="Google Maps"/>
    <n v="41.140261965100002"/>
    <n v="-81.478080127400005"/>
    <n v="41.147126423899998"/>
    <n v="-81.475085722800003"/>
  </r>
  <r>
    <n v="146"/>
    <x v="0"/>
    <x v="1"/>
    <s v="Cuyahoga"/>
    <s v="I-71 "/>
    <s v="SCUYIR00071**C"/>
    <s v="IR-71"/>
    <n v="15"/>
    <n v="15.5"/>
    <s v="Segment"/>
    <m/>
    <n v="0"/>
    <n v="5"/>
    <n v="7"/>
    <n v="9"/>
    <n v="27"/>
    <n v="341.14907340116281"/>
    <n v="0.71055855840796189"/>
    <n v="19.021986474370923"/>
    <n v="18.311427915962962"/>
    <n v="7.4887596107202622E-2"/>
    <n v="6.5377976993294329"/>
    <n v="6.4629101032222307"/>
    <x v="0"/>
    <s v="Google Maps"/>
    <n v="41.447477889699996"/>
    <n v="-81.745817173199995"/>
    <n v="41.4474231051"/>
    <n v="-81.737020899599997"/>
  </r>
  <r>
    <n v="86"/>
    <x v="2"/>
    <x v="1"/>
    <s v="Cuyahoga"/>
    <s v="Mayfield Rd, S Belvoir Blvd"/>
    <s v="MCUYMR14685**C, MCUYMR14685**N, SCUYUS00322**C"/>
    <s v="MR-14685, US-322"/>
    <n v="2.9590000000000001"/>
    <n v="0"/>
    <s v="Intersection"/>
    <s v="Undivided Urban Signal  4-Leg"/>
    <n v="0"/>
    <n v="1"/>
    <n v="9"/>
    <n v="26"/>
    <n v="52"/>
    <n v="271.97356468023258"/>
    <n v="7.3845646176582447"/>
    <n v="17.979027859676417"/>
    <n v="10.594463242018172"/>
    <n v="0.506528099071479"/>
    <n v="6.5365702152976777"/>
    <n v="6.0300421162261983"/>
    <x v="0"/>
    <s v="Google Maps"/>
    <n v="41.520780000000002"/>
    <n v="-81.527216999999993"/>
    <n v="0"/>
    <n v="0"/>
  </r>
  <r>
    <n v="87"/>
    <x v="2"/>
    <x v="0"/>
    <s v="Franklin"/>
    <s v="E Broad St, Mt Carmel Service Rd"/>
    <s v="CFRACR00208**C, PFRAMR85115A*C, SFRASR00016**C"/>
    <s v="CR-208, MR-85115A, SR-16"/>
    <n v="0"/>
    <n v="0"/>
    <s v="Intersection"/>
    <s v="Undivided Urban Signal  4-Leg"/>
    <n v="1"/>
    <n v="1"/>
    <n v="18"/>
    <n v="16"/>
    <n v="74"/>
    <n v="354.19712936046511"/>
    <n v="14.264230619391748"/>
    <n v="21.08569165147081"/>
    <n v="6.8214610320790623"/>
    <n v="0.97842377911900735"/>
    <n v="6.5317785633955951"/>
    <n v="5.5533547842765874"/>
    <x v="0"/>
    <s v="Google Maps"/>
    <n v="39.979308000000003"/>
    <n v="-82.843575999999999"/>
    <n v="0"/>
    <n v="0"/>
  </r>
  <r>
    <n v="88"/>
    <x v="2"/>
    <x v="5"/>
    <s v="Lucas"/>
    <s v="Secor Rd, W Sylvania Ave"/>
    <s v="CLUCCR00005**C, MLUCMR01932**C"/>
    <s v="CR-5, MR-1932"/>
    <n v="3.2170000000000001"/>
    <n v="0"/>
    <s v="Intersection"/>
    <s v="Undivided Urban Signal  4-Leg"/>
    <n v="0"/>
    <n v="2"/>
    <n v="15"/>
    <n v="20"/>
    <n v="122"/>
    <n v="400.30650436046511"/>
    <n v="7.160788500238616"/>
    <n v="31.521288601563278"/>
    <n v="24.360500101324661"/>
    <n v="0.49117866450859132"/>
    <n v="6.5210272080092659"/>
    <n v="6.029848543500675"/>
    <x v="0"/>
    <s v="Google Maps"/>
    <n v="41.691794999999999"/>
    <n v="-83.623232999999999"/>
    <n v="0"/>
    <n v="0"/>
  </r>
  <r>
    <n v="147"/>
    <x v="0"/>
    <x v="2"/>
    <s v="Hamilton"/>
    <s v="I-75 NB EXPY "/>
    <s v="SHAMIR00075**C"/>
    <s v="IR-75"/>
    <n v="11.2"/>
    <n v="11.7"/>
    <s v="Segment"/>
    <m/>
    <n v="0"/>
    <n v="1"/>
    <n v="15"/>
    <n v="10"/>
    <n v="62"/>
    <n v="250.25481468023256"/>
    <n v="0.95128718604105145"/>
    <n v="33.866208021213673"/>
    <n v="32.914920835172623"/>
    <n v="7.3881515578113816E-2"/>
    <n v="6.521004305685751"/>
    <n v="6.4471227901076373"/>
    <x v="0"/>
    <s v="Google Maps"/>
    <n v="39.2129935536"/>
    <n v="-84.454927122900003"/>
    <n v="39.218410483600003"/>
    <n v="-84.449074507199995"/>
  </r>
  <r>
    <n v="148"/>
    <x v="0"/>
    <x v="1"/>
    <s v="Cuyahoga"/>
    <s v="I-90 "/>
    <s v="SCUYIR00090**N"/>
    <s v="IR-90"/>
    <n v="18.600000000000001"/>
    <n v="19.100000000000001"/>
    <s v="Segment"/>
    <m/>
    <n v="1"/>
    <n v="2"/>
    <n v="10"/>
    <n v="14"/>
    <n v="51"/>
    <n v="315.62381904069764"/>
    <n v="1.2973913042500353"/>
    <n v="31.04448522807521"/>
    <n v="29.747093923825176"/>
    <n v="9.3328757912873345E-2"/>
    <n v="6.506383674469677"/>
    <n v="6.4130549165568036"/>
    <x v="0"/>
    <s v="Google Maps"/>
    <n v="41.521404395099999"/>
    <n v="-81.668934567700006"/>
    <n v="41.525521396099997"/>
    <n v="-81.661007157200004"/>
  </r>
  <r>
    <n v="89"/>
    <x v="2"/>
    <x v="1"/>
    <s v="Cuyahoga"/>
    <s v="Rockside Rd, Turney Rd"/>
    <s v="MCUYMR14583**C, MCUYMR14592**C"/>
    <s v="MR-14583, MR-14592"/>
    <n v="3.3170000000000002"/>
    <n v="0"/>
    <s v="Intersection"/>
    <s v="Undivided Urban Signal  4-Leg"/>
    <n v="0"/>
    <n v="2"/>
    <n v="17"/>
    <n v="17"/>
    <n v="61"/>
    <n v="339.08775436046511"/>
    <n v="8.4118448979072831"/>
    <n v="19.361319074331544"/>
    <n v="10.94947417642426"/>
    <n v="0.57699214868164694"/>
    <n v="6.4961898837652035"/>
    <n v="5.9191977350835563"/>
    <x v="0"/>
    <s v="Google Maps"/>
    <n v="41.400984000000001"/>
    <n v="-81.594588000000002"/>
    <n v="0"/>
    <n v="0"/>
  </r>
  <r>
    <n v="149"/>
    <x v="0"/>
    <x v="2"/>
    <s v="Hamilton"/>
    <s v="I-275 EB EXPY "/>
    <s v="SHAMIR00275**C"/>
    <s v="IR-275"/>
    <n v="24.6"/>
    <n v="25.1"/>
    <s v="Segment"/>
    <m/>
    <n v="0"/>
    <n v="2"/>
    <n v="10"/>
    <n v="8"/>
    <n v="56"/>
    <n v="248.32212936046511"/>
    <n v="1.0809739867639401"/>
    <n v="30.702397489893446"/>
    <n v="29.621423503129506"/>
    <n v="5.1793631091589701E-2"/>
    <n v="6.4909235074143687"/>
    <n v="6.4391298763227791"/>
    <x v="0"/>
    <s v="Google Maps"/>
    <n v="39.294434146900002"/>
    <n v="-84.462831257100007"/>
    <n v="39.293073997299999"/>
    <n v="-84.453668437600001"/>
  </r>
  <r>
    <n v="50"/>
    <x v="1"/>
    <x v="2"/>
    <s v="Hamilton"/>
    <s v="QUEEN CITY AVE "/>
    <s v="MHAMMR08554**C "/>
    <s v="MR-8554"/>
    <n v="2.2000000000000002"/>
    <n v="2.7"/>
    <s v="Segment"/>
    <m/>
    <n v="0"/>
    <n v="2"/>
    <n v="12"/>
    <n v="18"/>
    <n v="66"/>
    <n v="315.79087936046511"/>
    <n v="0.58899544763272638"/>
    <n v="42.708522594905773"/>
    <n v="42.119527147273047"/>
    <n v="3.2038343400358334E-2"/>
    <n v="6.4871914992222948"/>
    <n v="6.4551531558219368"/>
    <x v="0"/>
    <s v="Google Maps"/>
    <n v="39.128955556299999"/>
    <n v="-84.577805857800001"/>
    <n v="39.128243383899999"/>
    <n v="-84.568953873300003"/>
  </r>
  <r>
    <n v="150"/>
    <x v="0"/>
    <x v="0"/>
    <s v="Franklin"/>
    <s v="I-71 "/>
    <s v="SFRAIR00071**N"/>
    <s v="IR-71"/>
    <n v="18.5"/>
    <n v="19"/>
    <s v="Segment"/>
    <m/>
    <n v="1"/>
    <n v="1"/>
    <n v="11"/>
    <n v="11"/>
    <n v="46"/>
    <n v="258.18150436046511"/>
    <n v="0.89052605988171329"/>
    <n v="27.104699576120844"/>
    <n v="26.214173516239129"/>
    <n v="7.4309912982422927E-2"/>
    <n v="6.4854618297198847"/>
    <n v="6.4111519167374622"/>
    <x v="0"/>
    <s v="Google Maps"/>
    <n v="39.976516873999998"/>
    <n v="-82.983550653799995"/>
    <n v="39.983679425200002"/>
    <n v="-82.984923456499999"/>
  </r>
  <r>
    <n v="90"/>
    <x v="2"/>
    <x v="0"/>
    <s v="Franklin"/>
    <s v="Hilliard &amp; Rome Rd, Roberts Rd"/>
    <s v="CFRACR00003**C, CFRACR00028**C"/>
    <s v="CR-28, CR-3"/>
    <n v="5.923"/>
    <n v="0"/>
    <s v="Intersection"/>
    <s v="Undivided Urban Signal  4-Leg"/>
    <n v="0"/>
    <n v="3"/>
    <n v="24"/>
    <n v="11"/>
    <n v="58"/>
    <n v="400.96756904069764"/>
    <n v="8.3848343650500663"/>
    <n v="18.021380833822917"/>
    <n v="9.6365464687728508"/>
    <n v="0.57513942010908381"/>
    <n v="6.4834779361173931"/>
    <n v="5.9083385160083095"/>
    <x v="0"/>
    <s v="Google Maps"/>
    <n v="40.003748000000002"/>
    <n v="-83.153874999999999"/>
    <n v="0"/>
    <n v="0"/>
  </r>
  <r>
    <n v="15"/>
    <x v="3"/>
    <x v="3"/>
    <s v="Mahoning"/>
    <s v="E MAIN ST "/>
    <s v="SMAHUS00224**C "/>
    <s v="US-224"/>
    <n v="15.6"/>
    <n v="16.100000000000001"/>
    <s v="Segment"/>
    <m/>
    <n v="1"/>
    <n v="0"/>
    <n v="13"/>
    <n v="8"/>
    <n v="45"/>
    <n v="211.28606468023256"/>
    <n v="1.258954588464082"/>
    <n v="32.248261962766115"/>
    <n v="30.989307374302033"/>
    <n v="9.6462902562588757E-2"/>
    <n v="6.4740600580748433"/>
    <n v="6.3775971555122544"/>
    <x v="0"/>
    <s v="Google Maps"/>
    <n v="41.024630958400003"/>
    <n v="-80.7044892901"/>
    <n v="41.024587757500001"/>
    <n v="-80.6949278548"/>
  </r>
  <r>
    <n v="151"/>
    <x v="0"/>
    <x v="1"/>
    <s v="Cuyahoga"/>
    <s v="I-480 "/>
    <s v="SCUYIR00480**C"/>
    <s v="IR-480"/>
    <n v="22.4"/>
    <n v="22.9"/>
    <s v="Segment"/>
    <m/>
    <n v="0"/>
    <n v="0"/>
    <n v="8"/>
    <n v="9"/>
    <n v="39"/>
    <n v="131.3125"/>
    <n v="1.3693927385556273"/>
    <n v="22.473077192769026"/>
    <n v="21.103684454213397"/>
    <n v="9.7840276640482629E-2"/>
    <n v="6.4361336725757345"/>
    <n v="6.3382933959352519"/>
    <x v="0"/>
    <s v="Google Maps"/>
    <n v="41.424586913600002"/>
    <n v="-81.565930062199996"/>
    <n v="41.424636979500001"/>
    <n v="-81.556311891999997"/>
  </r>
  <r>
    <n v="152"/>
    <x v="0"/>
    <x v="1"/>
    <s v="Cuyahoga"/>
    <s v="I-90 "/>
    <s v="SCUYIR00090**C"/>
    <s v="IR-90"/>
    <n v="9"/>
    <n v="9.5"/>
    <s v="Segment"/>
    <m/>
    <n v="0"/>
    <n v="2"/>
    <n v="6"/>
    <n v="9"/>
    <n v="21"/>
    <n v="191.57212936046511"/>
    <n v="1.156483479395789"/>
    <n v="15.199420356855931"/>
    <n v="14.042936877460143"/>
    <n v="9.6086180127341728E-2"/>
    <n v="6.4280191896015353"/>
    <n v="6.3319330094741932"/>
    <x v="0"/>
    <s v="Google Maps"/>
    <n v="41.469183264400002"/>
    <n v="-81.799214231999997"/>
    <n v="41.468894808999998"/>
    <n v="-81.789605957800006"/>
  </r>
  <r>
    <n v="153"/>
    <x v="0"/>
    <x v="5"/>
    <s v="Lucas"/>
    <s v="I 475 E "/>
    <s v="SLUCIR00475**C"/>
    <s v="IR-475"/>
    <n v="9.8000000000000007"/>
    <n v="10.3"/>
    <s v="Segment"/>
    <m/>
    <n v="0"/>
    <n v="1"/>
    <n v="10"/>
    <n v="11"/>
    <n v="54"/>
    <n v="213.95793968023256"/>
    <n v="0.44669819909515462"/>
    <n v="30.096235639257753"/>
    <n v="29.649537440162597"/>
    <n v="3.4816227898744813E-2"/>
    <n v="6.4118605762908834"/>
    <n v="6.3770443483921389"/>
    <x v="0"/>
    <s v="Google Maps"/>
    <n v="41.686167691000001"/>
    <n v="-83.693200351599998"/>
    <n v="41.688929638499999"/>
    <n v="-83.684354725399999"/>
  </r>
  <r>
    <n v="154"/>
    <x v="0"/>
    <x v="1"/>
    <s v="Cuyahoga"/>
    <s v="I-90 "/>
    <s v="SCUYIR00090**N"/>
    <s v="IR-90"/>
    <n v="13.3"/>
    <n v="13.8"/>
    <s v="Segment"/>
    <m/>
    <n v="2"/>
    <n v="3"/>
    <n v="11"/>
    <n v="9"/>
    <n v="62"/>
    <n v="402.33657340116281"/>
    <n v="1.4117478495741904"/>
    <n v="34.791934049736213"/>
    <n v="33.380186200162022"/>
    <n v="0.10739369675999209"/>
    <n v="6.4073517485731575"/>
    <n v="6.2999580518131655"/>
    <x v="0"/>
    <s v="Google Maps"/>
    <n v="41.4752615835"/>
    <n v="-81.719398384499996"/>
    <n v="41.474227373200002"/>
    <n v="-81.709939868399999"/>
  </r>
  <r>
    <n v="155"/>
    <x v="0"/>
    <x v="2"/>
    <s v="Hamilton"/>
    <s v="I-74 EB EXPY "/>
    <s v="SHAMIR00074**C"/>
    <s v="IR-74"/>
    <n v="17.899999999999999"/>
    <n v="18.399999999999999"/>
    <s v="Segment"/>
    <m/>
    <n v="0"/>
    <n v="0"/>
    <n v="15"/>
    <n v="14"/>
    <n v="73"/>
    <n v="233.328125"/>
    <n v="0.57867553651971337"/>
    <n v="40.758482234455194"/>
    <n v="40.179806697935483"/>
    <n v="4.2243347384424548E-2"/>
    <n v="6.4041602288977897"/>
    <n v="6.3619168815133653"/>
    <x v="0"/>
    <s v="Google Maps"/>
    <n v="39.160527429299997"/>
    <n v="-84.560511814400002"/>
    <n v="39.160577678000003"/>
    <n v="-84.552089672099996"/>
  </r>
  <r>
    <n v="156"/>
    <x v="0"/>
    <x v="4"/>
    <s v="Montgomery"/>
    <s v="INTERSTATE 75 "/>
    <s v="SMOTIR00075**C"/>
    <s v="IR-75"/>
    <n v="18"/>
    <n v="18.5"/>
    <s v="Segment"/>
    <m/>
    <n v="1"/>
    <n v="0"/>
    <n v="11"/>
    <n v="6"/>
    <n v="33"/>
    <n v="177.31731468023256"/>
    <n v="1.0106987480852438"/>
    <n v="20.764208857828685"/>
    <n v="19.753510109743441"/>
    <n v="7.660676861821189E-2"/>
    <n v="6.4028275240400356"/>
    <n v="6.3262207554218239"/>
    <x v="0"/>
    <s v="Google Maps"/>
    <n v="39.830691626300002"/>
    <n v="-84.189345042900001"/>
    <n v="39.837940943200003"/>
    <n v="-84.189507216699994"/>
  </r>
  <r>
    <n v="91"/>
    <x v="2"/>
    <x v="0"/>
    <s v="Franklin"/>
    <s v="Cleveland Ave, E 17th Ave"/>
    <s v="MFRAMR00705**C, SFRASR00003**C"/>
    <s v="MR-705, SR-3"/>
    <n v="1.6180000000000001"/>
    <n v="0"/>
    <s v="Intersection"/>
    <s v="Undivided Urban Signal  4-Leg"/>
    <n v="1"/>
    <n v="2"/>
    <n v="24"/>
    <n v="12"/>
    <n v="61"/>
    <n v="408.40506904069764"/>
    <n v="4.9203341059713122"/>
    <n v="19.414413813352713"/>
    <n v="14.494079707381401"/>
    <n v="0.33749958332473168"/>
    <n v="6.4028049543839947"/>
    <n v="6.0653053710592628"/>
    <x v="0"/>
    <s v="Google Maps"/>
    <n v="40.000334000000002"/>
    <n v="-82.975695999999999"/>
    <n v="0"/>
    <n v="0"/>
  </r>
  <r>
    <n v="157"/>
    <x v="0"/>
    <x v="1"/>
    <s v="Cuyahoga"/>
    <s v="I-71 "/>
    <s v="SCUYIR00071**C"/>
    <s v="IR-71"/>
    <n v="13.1"/>
    <n v="13.6"/>
    <s v="Segment"/>
    <m/>
    <n v="1"/>
    <n v="2"/>
    <n v="5"/>
    <n v="8"/>
    <n v="30"/>
    <n v="235.26444404069767"/>
    <n v="1.0448175690686228"/>
    <n v="19.080256180919147"/>
    <n v="18.035438611850523"/>
    <n v="9.103216224159319E-2"/>
    <n v="6.3891857460229122"/>
    <n v="6.2981535837813194"/>
    <x v="0"/>
    <s v="Google Maps"/>
    <n v="41.444863161800001"/>
    <n v="-81.780876625700003"/>
    <n v="41.445268836799997"/>
    <n v="-81.771345908399994"/>
  </r>
  <r>
    <n v="158"/>
    <x v="0"/>
    <x v="1"/>
    <s v="Cuyahoga"/>
    <s v="I-480 "/>
    <s v="SCUYIR00480**C"/>
    <s v="IR-480"/>
    <n v="21.5"/>
    <n v="22"/>
    <s v="Segment"/>
    <m/>
    <n v="0"/>
    <n v="3"/>
    <n v="7"/>
    <n v="9"/>
    <n v="45"/>
    <n v="267.79569404069764"/>
    <n v="1.3559477927857875"/>
    <n v="25.530773305497917"/>
    <n v="24.174825512712129"/>
    <n v="9.7823536789781534E-2"/>
    <n v="6.3775329786407076"/>
    <n v="6.2797094418509261"/>
    <x v="0"/>
    <s v="Google Maps"/>
    <n v="41.423061555499999"/>
    <n v="-81.582863554100001"/>
    <n v="41.424546640199999"/>
    <n v="-81.5736304064"/>
  </r>
  <r>
    <n v="159"/>
    <x v="0"/>
    <x v="0"/>
    <s v="Franklin"/>
    <s v="I-70 "/>
    <s v="SFRAIR00070**C"/>
    <s v="IR-70"/>
    <n v="12.9"/>
    <n v="13.4"/>
    <s v="Segment"/>
    <m/>
    <n v="0"/>
    <n v="0"/>
    <n v="20"/>
    <n v="16"/>
    <n v="72"/>
    <n v="273.9375"/>
    <n v="0.69864952442118544"/>
    <n v="28.084193856886554"/>
    <n v="27.385544332465368"/>
    <n v="5.4118303364812645E-2"/>
    <n v="6.3761293397057228"/>
    <n v="6.3220110363409106"/>
    <x v="0"/>
    <s v="Google Maps"/>
    <n v="39.950187013300003"/>
    <n v="-83.019773965400006"/>
    <n v="39.952437294200003"/>
    <n v="-83.011001874399994"/>
  </r>
  <r>
    <n v="92"/>
    <x v="2"/>
    <x v="4"/>
    <s v="Montgomery"/>
    <s v="E Siebenthaler Ave, N Main St"/>
    <s v="CMOTCR00032**C, SMOTSR00048**C"/>
    <s v="CR-32, SR-48"/>
    <n v="4.6479999999999997"/>
    <n v="0"/>
    <s v="Intersection"/>
    <s v="Undivided Urban Signal  4-Leg"/>
    <n v="0"/>
    <n v="1"/>
    <n v="17"/>
    <n v="18"/>
    <n v="65"/>
    <n v="301.84856468023258"/>
    <n v="5.9914491250977013"/>
    <n v="20.654903660999167"/>
    <n v="14.663454535901465"/>
    <n v="0.41097038121410689"/>
    <n v="6.3681960285505967"/>
    <n v="5.9572256473364895"/>
    <x v="0"/>
    <s v="Google Maps"/>
    <n v="39.798524"/>
    <n v="-84.217932000000005"/>
    <n v="0"/>
    <n v="0"/>
  </r>
  <r>
    <n v="22"/>
    <x v="4"/>
    <x v="2"/>
    <s v="Butler"/>
    <s v="Muhlhauser Rd, Princeton Glendale Rd"/>
    <s v="CBUTCR00115**C, SBUTSR00747**C"/>
    <s v="CR-115, SR-747"/>
    <n v="0.97399999999999998"/>
    <n v="0"/>
    <s v="Intersection"/>
    <s v="Undivided Urban Signal  4-Leg"/>
    <n v="0"/>
    <n v="6"/>
    <n v="11"/>
    <n v="19"/>
    <n v="105"/>
    <n v="535.38826308139528"/>
    <n v="9.5685227726037247"/>
    <n v="27.627225905521119"/>
    <n v="18.058703132917394"/>
    <n v="0.66780798615187831"/>
    <n v="6.3638481031787268"/>
    <n v="5.6960401170268486"/>
    <x v="0"/>
    <s v="Google Maps"/>
    <n v="39.317697000000003"/>
    <n v="-84.464267000000007"/>
    <n v="0"/>
    <n v="0"/>
  </r>
  <r>
    <n v="23"/>
    <x v="4"/>
    <x v="2"/>
    <s v="Hamilton"/>
    <s v="North Bend Rd, West Fork Rd"/>
    <s v="CHAMCR00142**C, CHAMCR00159**C"/>
    <s v="CR-142, CR-159"/>
    <n v="2.323"/>
    <n v="0"/>
    <s v="Intersection"/>
    <s v="Undivided Urban Signal  4-Leg"/>
    <n v="0"/>
    <n v="1"/>
    <n v="19"/>
    <n v="14"/>
    <n v="124"/>
    <n v="356.19231468023258"/>
    <n v="15.327261348912366"/>
    <n v="31.462633138632384"/>
    <n v="16.135371789720018"/>
    <n v="1.0697228587830829"/>
    <n v="6.3625973745378266"/>
    <n v="5.2928745157547432"/>
    <x v="0"/>
    <s v="Google Maps"/>
    <n v="39.188110999999999"/>
    <n v="-84.601962"/>
    <n v="0"/>
    <n v="0"/>
  </r>
  <r>
    <n v="51"/>
    <x v="1"/>
    <x v="2"/>
    <s v="Hamilton"/>
    <s v="MONTANA AVE "/>
    <s v="MHAMMR08536**C "/>
    <s v="MR-8536"/>
    <n v="1.8"/>
    <n v="2.2999999999999998"/>
    <s v="Segment"/>
    <m/>
    <n v="0"/>
    <n v="3"/>
    <n v="26"/>
    <n v="12"/>
    <n v="54"/>
    <n v="414.49881904069764"/>
    <n v="0.46594682292890732"/>
    <n v="30.4256547275739"/>
    <n v="29.959707904644993"/>
    <n v="2.5378947364666199E-2"/>
    <n v="6.3558086378915837"/>
    <n v="6.3304296905269171"/>
    <x v="0"/>
    <s v="Google Maps"/>
    <n v="39.154983678100002"/>
    <n v="-84.582368395700001"/>
    <n v="39.157055218099998"/>
    <n v="-84.573753352699995"/>
  </r>
  <r>
    <n v="93"/>
    <x v="2"/>
    <x v="2"/>
    <s v="Hamilton"/>
    <s v="W Kemper Rd, Winton Rd"/>
    <s v="CHAMCR00239**C, CHAMCR00239**N, CHAMCR00266**C"/>
    <s v="CR-239, CR-266"/>
    <n v="5.7859999999999996"/>
    <n v="0"/>
    <s v="Intersection"/>
    <s v="Divided Urban Signal  4-Leg"/>
    <n v="0"/>
    <n v="2"/>
    <n v="9"/>
    <n v="25"/>
    <n v="110"/>
    <n v="371.21275436046511"/>
    <n v="7.8205454738245601"/>
    <n v="28.874193889893711"/>
    <n v="21.053648416069151"/>
    <n v="0.54361762866959229"/>
    <n v="6.3498332397670847"/>
    <n v="5.8062156110974925"/>
    <x v="0"/>
    <s v="Google Maps"/>
    <n v="39.288851000000001"/>
    <n v="-84.523191999999995"/>
    <n v="0"/>
    <n v="0"/>
  </r>
  <r>
    <n v="160"/>
    <x v="0"/>
    <x v="1"/>
    <s v="Cuyahoga"/>
    <s v="I-480 "/>
    <s v="SCUYIR00480**N"/>
    <s v="IR-480"/>
    <n v="23.4"/>
    <n v="23.9"/>
    <s v="Segment"/>
    <m/>
    <n v="1"/>
    <n v="6"/>
    <n v="26"/>
    <n v="24"/>
    <n v="168"/>
    <n v="764.45557776162786"/>
    <n v="0.33804933328453429"/>
    <n v="87.117731120066267"/>
    <n v="86.779681786781737"/>
    <n v="2.4167728684008637E-2"/>
    <n v="6.347674177622614"/>
    <n v="6.3235064489386055"/>
    <x v="0"/>
    <s v="Google Maps"/>
    <n v="41.424893145200002"/>
    <n v="-81.546341898500003"/>
    <n v="41.424926717600002"/>
    <n v="-81.536719655499994"/>
  </r>
  <r>
    <n v="94"/>
    <x v="2"/>
    <x v="0"/>
    <s v="Franklin"/>
    <s v="N Hague Ave, W Broad St"/>
    <s v="CFRACR00066**C, SFRAUS00040**C"/>
    <s v="CR-66, US-40"/>
    <n v="1.6359999999999999"/>
    <n v="0"/>
    <s v="Intersection"/>
    <s v="Undivided Urban Signal  4-Leg"/>
    <n v="1"/>
    <n v="3"/>
    <n v="23"/>
    <n v="10"/>
    <n v="69"/>
    <n v="446.65988372093022"/>
    <n v="6.026410415828809"/>
    <n v="20.878468220518439"/>
    <n v="14.852057804689629"/>
    <n v="0.41336847467689108"/>
    <n v="6.3408224924972112"/>
    <n v="5.9274540178203203"/>
    <x v="0"/>
    <s v="Google Maps"/>
    <n v="39.954940000000001"/>
    <n v="-83.073932999999997"/>
    <n v="0"/>
    <n v="0"/>
  </r>
  <r>
    <n v="161"/>
    <x v="0"/>
    <x v="1"/>
    <s v="Cuyahoga"/>
    <s v="I-480 "/>
    <s v="SCUYIR00480**C"/>
    <s v="IR-480"/>
    <n v="15.1"/>
    <n v="15.6"/>
    <s v="Segment"/>
    <m/>
    <n v="1"/>
    <n v="1"/>
    <n v="10"/>
    <n v="5"/>
    <n v="31"/>
    <n v="210.00962936046511"/>
    <n v="1.1832807762022455"/>
    <n v="18.894918632770015"/>
    <n v="17.711637856567769"/>
    <n v="9.1024159304100044E-2"/>
    <n v="6.3283319172524202"/>
    <n v="6.2373077579483205"/>
    <x v="0"/>
    <s v="Google Maps"/>
    <n v="41.420905606200002"/>
    <n v="-81.695198847"/>
    <n v="41.421162348400003"/>
    <n v="-81.685589735500002"/>
  </r>
  <r>
    <n v="162"/>
    <x v="0"/>
    <x v="0"/>
    <s v="Franklin"/>
    <s v="I-270 "/>
    <s v="SFRAIR00270**C"/>
    <s v="IR-270"/>
    <n v="31.8"/>
    <n v="32.299999999999997"/>
    <s v="Segment"/>
    <m/>
    <n v="0"/>
    <n v="2"/>
    <n v="14"/>
    <n v="6"/>
    <n v="22"/>
    <n v="231.63462936046511"/>
    <n v="1.3947374739739471"/>
    <n v="17.221019558236133"/>
    <n v="15.826282084262186"/>
    <n v="0.10925616334192713"/>
    <n v="6.327836822840089"/>
    <n v="6.2185806594981621"/>
    <x v="0"/>
    <s v="Google Maps"/>
    <n v="40.063825203500002"/>
    <n v="-82.905800895499993"/>
    <n v="40.056799730000002"/>
    <n v="-82.903490695399995"/>
  </r>
  <r>
    <n v="163"/>
    <x v="0"/>
    <x v="2"/>
    <s v="Hamilton"/>
    <s v="I-74 EB EXPY "/>
    <s v="SHAMIR00074**C"/>
    <s v="IR-74"/>
    <n v="18.7"/>
    <n v="19.2"/>
    <s v="Segment"/>
    <m/>
    <n v="0"/>
    <n v="0"/>
    <n v="13"/>
    <n v="9"/>
    <n v="83"/>
    <n v="208.046875"/>
    <n v="0.53163141410070258"/>
    <n v="43.927060000014386"/>
    <n v="43.395428585913685"/>
    <n v="3.969949838598056E-2"/>
    <n v="6.3261593750921756"/>
    <n v="6.2864598767061954"/>
    <x v="0"/>
    <s v="Google Maps"/>
    <n v="39.157430777599998"/>
    <n v="-84.548251345099999"/>
    <n v="39.152520520800003"/>
    <n v="-84.541649345799996"/>
  </r>
  <r>
    <n v="52"/>
    <x v="1"/>
    <x v="2"/>
    <s v="Hamilton"/>
    <s v="SR 562 WB TO I-75 SB EXWY RAMP "/>
    <s v="SHAMSR00562**N "/>
    <s v="SR-562"/>
    <n v="0.6"/>
    <n v="1.1000000000000001"/>
    <s v="Segment"/>
    <m/>
    <n v="0"/>
    <n v="2"/>
    <n v="6"/>
    <n v="9"/>
    <n v="32"/>
    <n v="202.57212936046511"/>
    <n v="2.1582284281791293"/>
    <n v="20.031628783045733"/>
    <n v="17.873400354866604"/>
    <n v="0.12972902367683201"/>
    <n v="6.3208954895917184"/>
    <n v="6.1911664659148862"/>
    <x v="0"/>
    <s v="Google Maps"/>
    <n v="39.174159437100002"/>
    <n v="-84.486158070599998"/>
    <n v="39.173358615200002"/>
    <n v="-84.476913295100005"/>
  </r>
  <r>
    <n v="95"/>
    <x v="2"/>
    <x v="2"/>
    <s v="Hamilton"/>
    <s v="E Martin Luther King Jr Dr, Reading Rd"/>
    <s v="MHAMMR08529**C, SHAMUS00042**C"/>
    <s v="MR-8529, US-42"/>
    <n v="2.056"/>
    <n v="0"/>
    <s v="Intersection"/>
    <s v="Undivided Urban Signal  4-Leg"/>
    <n v="0"/>
    <n v="1"/>
    <n v="15"/>
    <n v="21"/>
    <n v="122"/>
    <n v="359.06731468023258"/>
    <n v="6.3717770927117368"/>
    <n v="30.869588719449936"/>
    <n v="24.497811626738198"/>
    <n v="0.43705814839249846"/>
    <n v="6.3110818629468097"/>
    <n v="5.874023714554311"/>
    <x v="0"/>
    <s v="Google Maps"/>
    <n v="39.134878999999998"/>
    <n v="-84.496875000000003"/>
    <n v="0"/>
    <n v="0"/>
  </r>
  <r>
    <n v="24"/>
    <x v="4"/>
    <x v="2"/>
    <s v="Butler"/>
    <s v="Hamilton Mason Rd, Hamilton Mason Rd"/>
    <s v="CBUTCR00021**C, SBUTSR00747**C, TBUTTR00021**C"/>
    <s v="CR-21, SR-747, TR-21"/>
    <n v="0"/>
    <n v="0"/>
    <s v="Intersection"/>
    <s v="Undivided Urban Signal  4-Leg"/>
    <n v="1"/>
    <n v="2"/>
    <n v="15"/>
    <n v="17"/>
    <n v="60"/>
    <n v="370.67069404069764"/>
    <n v="7.9437964027375907"/>
    <n v="19.52146906601968"/>
    <n v="11.57767266328209"/>
    <n v="0.55441480405958021"/>
    <n v="6.3098224742713951"/>
    <n v="5.7554076702118149"/>
    <x v="0"/>
    <s v="Google Maps"/>
    <n v="39.373694999999998"/>
    <n v="-84.455028999999996"/>
    <n v="0"/>
    <n v="0"/>
  </r>
  <r>
    <n v="25"/>
    <x v="4"/>
    <x v="2"/>
    <s v="Hamilton"/>
    <s v="Colerain Ave, Colerain Ave"/>
    <s v="CHAMCR00101**C, SHAMUS00027**C, SHAMUS00027**N"/>
    <s v="CR-101, US-27"/>
    <n v="1.268"/>
    <n v="0"/>
    <s v="Intersection"/>
    <s v="Divided Urban Signal  4-Leg"/>
    <n v="0"/>
    <n v="0"/>
    <n v="14"/>
    <n v="15"/>
    <n v="121"/>
    <n v="279.21875"/>
    <n v="11.61026967448101"/>
    <n v="35.286884369622975"/>
    <n v="23.676614695141964"/>
    <n v="0.87446090921297148"/>
    <n v="6.2946668194546449"/>
    <n v="5.4202059102416733"/>
    <x v="0"/>
    <s v="Google Maps"/>
    <n v="39.220024000000002"/>
    <n v="-84.586106000000001"/>
    <n v="0"/>
    <n v="0"/>
  </r>
  <r>
    <n v="53"/>
    <x v="1"/>
    <x v="2"/>
    <s v="Hamilton"/>
    <s v="GLENWAY AVE "/>
    <s v="SHAMSR00264**C "/>
    <s v="SR-264"/>
    <n v="11.9"/>
    <n v="12.4"/>
    <s v="Segment"/>
    <m/>
    <n v="1"/>
    <n v="1"/>
    <n v="14"/>
    <n v="13"/>
    <n v="112"/>
    <n v="352.69712936046511"/>
    <n v="0.68004113289432444"/>
    <n v="54.960254335698316"/>
    <n v="54.280213202803992"/>
    <n v="3.8103321600680563E-2"/>
    <n v="6.2904929965169698"/>
    <n v="6.2523896749162891"/>
    <x v="0"/>
    <s v="Google Maps"/>
    <n v="39.1133983625"/>
    <n v="-84.590459957199997"/>
    <n v="39.114286761700001"/>
    <n v="-84.581505000600004"/>
  </r>
  <r>
    <n v="164"/>
    <x v="0"/>
    <x v="0"/>
    <s v="Franklin"/>
    <s v="I-270 "/>
    <s v="SFRAIR00270**N"/>
    <s v="IR-270"/>
    <n v="32.9"/>
    <n v="33.4"/>
    <s v="Segment"/>
    <m/>
    <n v="0"/>
    <n v="2"/>
    <n v="11"/>
    <n v="10"/>
    <n v="30"/>
    <n v="237.74400436046511"/>
    <n v="1.190233230982513"/>
    <n v="20.677487157379467"/>
    <n v="19.487253926396953"/>
    <n v="9.2505740605544035E-2"/>
    <n v="6.2736328744178493"/>
    <n v="6.1811271338123053"/>
    <x v="0"/>
    <s v="Google Maps"/>
    <n v="40.049090704900003"/>
    <n v="-82.901946933399998"/>
    <n v="40.041855548400001"/>
    <n v="-82.902446882700005"/>
  </r>
  <r>
    <n v="96"/>
    <x v="2"/>
    <x v="7"/>
    <s v="Lorain"/>
    <s v="Center Rd, Center Rd"/>
    <s v="MLORMR03362**C, MLORMR03362**N, MLORMR04313**C, SLORSR00083**C, SLORSR00083**N"/>
    <s v="MR-3362, MR-4313, SR-83"/>
    <n v="0"/>
    <n v="0"/>
    <s v="Intersection"/>
    <s v="Divided Urban Signal  4-Leg"/>
    <n v="0"/>
    <n v="1"/>
    <n v="11"/>
    <n v="23"/>
    <n v="135"/>
    <n v="354.75481468023258"/>
    <n v="9.619159551772638"/>
    <n v="33.363137315897802"/>
    <n v="23.743977764125162"/>
    <n v="0.66864194100412766"/>
    <n v="6.2697212899533756"/>
    <n v="5.6010793489492476"/>
    <x v="0"/>
    <s v="Google Maps"/>
    <n v="41.467146"/>
    <n v="-82.021973000000003"/>
    <n v="0"/>
    <n v="0"/>
  </r>
  <r>
    <n v="54"/>
    <x v="1"/>
    <x v="0"/>
    <s v="Franklin"/>
    <s v="SR 315 "/>
    <s v="SFRASR00315**C "/>
    <s v="SR-315"/>
    <n v="3.1"/>
    <n v="3.6"/>
    <s v="Segment"/>
    <m/>
    <n v="0"/>
    <n v="2"/>
    <n v="7"/>
    <n v="7"/>
    <n v="42"/>
    <n v="210.24400436046511"/>
    <n v="2.9622590419939616"/>
    <n v="24.27105139969434"/>
    <n v="21.308792357700376"/>
    <n v="0.1838559637197647"/>
    <n v="6.2674819372925352"/>
    <n v="6.0836259735727705"/>
    <x v="0"/>
    <s v="Google Maps"/>
    <n v="39.987858987700001"/>
    <n v="-83.024147382799995"/>
    <n v="39.994939893100003"/>
    <n v="-83.024525506200007"/>
  </r>
  <r>
    <n v="165"/>
    <x v="0"/>
    <x v="2"/>
    <s v="Hamilton"/>
    <s v="I-75 NB EXPY "/>
    <s v="SHAMIR00075**C"/>
    <s v="IR-75"/>
    <n v="14"/>
    <n v="14.5"/>
    <s v="Segment"/>
    <m/>
    <n v="0"/>
    <n v="0"/>
    <n v="13"/>
    <n v="8"/>
    <n v="66"/>
    <n v="186.609375"/>
    <n v="1.3361006900787396"/>
    <n v="36.474639423029494"/>
    <n v="35.138538732950757"/>
    <n v="0.10126467759512871"/>
    <n v="6.2567334067626055"/>
    <n v="6.1554687291674766"/>
    <x v="0"/>
    <s v="Google Maps"/>
    <n v="39.250339733200001"/>
    <n v="-84.445032855500003"/>
    <n v="39.257182577000002"/>
    <n v="-84.4419721103"/>
  </r>
  <r>
    <n v="166"/>
    <x v="0"/>
    <x v="1"/>
    <s v="Cuyahoga"/>
    <s v="I-480 "/>
    <s v="SCUYIR00480**N"/>
    <s v="IR-480"/>
    <n v="21.8"/>
    <n v="22.3"/>
    <s v="Segment"/>
    <m/>
    <n v="1"/>
    <n v="5"/>
    <n v="8"/>
    <n v="11"/>
    <n v="44"/>
    <n v="419.24763808139534"/>
    <n v="1.4047159432853946"/>
    <n v="27.095861456417822"/>
    <n v="25.691145513132426"/>
    <n v="0.10648497727997425"/>
    <n v="6.2559695350051978"/>
    <n v="6.1494845577252235"/>
    <x v="0"/>
    <s v="Google Maps"/>
    <n v="41.424706680299998"/>
    <n v="-81.577133495599995"/>
    <n v="41.424778937200003"/>
    <n v="-81.5675058275"/>
  </r>
  <r>
    <n v="55"/>
    <x v="1"/>
    <x v="5"/>
    <s v="Lucas"/>
    <s v="SECOR RD "/>
    <s v="MLUCMR01932**C "/>
    <s v="MR-1932"/>
    <n v="2.8"/>
    <n v="3.3"/>
    <s v="Segment"/>
    <m/>
    <n v="0"/>
    <n v="0"/>
    <n v="17"/>
    <n v="8"/>
    <n v="81"/>
    <n v="227.796875"/>
    <n v="0.66096515114116983"/>
    <n v="41.392463185147435"/>
    <n v="40.731498034006265"/>
    <n v="3.6903697009679895E-2"/>
    <n v="6.2526655162023701"/>
    <n v="6.2157618191926902"/>
    <x v="0"/>
    <s v="Google Maps"/>
    <n v="41.685087613599997"/>
    <n v="-83.622937566999994"/>
    <n v="41.692317983199999"/>
    <n v="-83.623242758900005"/>
  </r>
  <r>
    <n v="16"/>
    <x v="3"/>
    <x v="2"/>
    <s v="Hamilton"/>
    <s v="WINTON RD "/>
    <s v="CHAMCR00239**C "/>
    <s v="CR-239"/>
    <n v="3.5"/>
    <n v="4"/>
    <s v="Segment"/>
    <m/>
    <n v="1"/>
    <n v="0"/>
    <n v="21"/>
    <n v="19"/>
    <n v="136"/>
    <n v="403.47356468023258"/>
    <n v="0.41181960504539605"/>
    <n v="68.114688107521715"/>
    <n v="67.702868502476321"/>
    <n v="3.170250262001862E-2"/>
    <n v="6.2519252273874901"/>
    <n v="6.2202227247674715"/>
    <x v="0"/>
    <s v="Google Maps"/>
    <n v="39.213939855100001"/>
    <n v="-84.518511178500006"/>
    <n v="39.221148165899997"/>
    <n v="-84.517744111599995"/>
  </r>
  <r>
    <n v="56"/>
    <x v="1"/>
    <x v="1"/>
    <s v="Cuyahoga"/>
    <s v="ROYALTON RD "/>
    <s v="SCUYSR00082**C "/>
    <s v="SR-82"/>
    <n v="3.1"/>
    <n v="3.6"/>
    <s v="Segment"/>
    <m/>
    <n v="0"/>
    <n v="3"/>
    <n v="8"/>
    <n v="9"/>
    <n v="67"/>
    <n v="296.34256904069764"/>
    <n v="1.043548861627958"/>
    <n v="35.719032569592216"/>
    <n v="34.675483707964254"/>
    <n v="5.8847413016577699E-2"/>
    <n v="6.2461496343087894"/>
    <n v="6.187302221292212"/>
    <x v="0"/>
    <s v="Google Maps"/>
    <n v="41.313003413899999"/>
    <n v="-81.818796492800004"/>
    <n v="41.313128389299997"/>
    <n v="-81.809205736600006"/>
  </r>
  <r>
    <n v="57"/>
    <x v="1"/>
    <x v="8"/>
    <s v="Licking"/>
    <s v="HEBRON RD "/>
    <s v="SLICSR00079**C "/>
    <s v="SR-79"/>
    <n v="11.1"/>
    <n v="11.6"/>
    <s v="Segment"/>
    <m/>
    <n v="1"/>
    <n v="1"/>
    <n v="10"/>
    <n v="11"/>
    <n v="75"/>
    <n v="280.63462936046511"/>
    <n v="0.82415719121234243"/>
    <n v="40.417531423612928"/>
    <n v="39.593374232400585"/>
    <n v="4.6597412943084081E-2"/>
    <n v="6.244344577705812"/>
    <n v="6.1977471647627276"/>
    <x v="0"/>
    <s v="Google Maps"/>
    <n v="40.028007829800003"/>
    <n v="-82.443769830400001"/>
    <n v="40.032363567099999"/>
    <n v="-82.436328719299993"/>
  </r>
  <r>
    <n v="97"/>
    <x v="2"/>
    <x v="1"/>
    <s v="Cuyahoga"/>
    <s v="Brainard Rd, Mayfield Rd"/>
    <s v="MCUYMR14668**C, SCUYUS00322**C"/>
    <s v="MR-14668, US-322"/>
    <n v="8.2149999999999999"/>
    <n v="0"/>
    <s v="Intersection"/>
    <s v="Undivided Urban Signal  4-Leg"/>
    <n v="0"/>
    <n v="3"/>
    <n v="16"/>
    <n v="16"/>
    <n v="57"/>
    <n v="369.78006904069764"/>
    <n v="7.5435734060680968"/>
    <n v="18.324143203436833"/>
    <n v="10.780569797368736"/>
    <n v="0.51743496000357847"/>
    <n v="6.2310807816940068"/>
    <n v="5.7136458216904282"/>
    <x v="0"/>
    <s v="Google Maps"/>
    <n v="41.519993999999997"/>
    <n v="-81.476693999999995"/>
    <n v="0"/>
    <n v="0"/>
  </r>
  <r>
    <n v="58"/>
    <x v="1"/>
    <x v="0"/>
    <s v="Franklin"/>
    <s v="S HIGH ST "/>
    <s v="SFRAUS00023**C "/>
    <s v="US-23"/>
    <n v="6.1"/>
    <n v="6.6"/>
    <s v="Segment"/>
    <m/>
    <n v="3"/>
    <n v="3"/>
    <n v="21"/>
    <n v="5"/>
    <n v="28"/>
    <n v="461.73201308139534"/>
    <n v="0.54402615072168814"/>
    <n v="23.254454803478986"/>
    <n v="22.710428652757297"/>
    <n v="3.0498869196567652E-2"/>
    <n v="6.2273873162656894"/>
    <n v="6.1968884470691217"/>
    <x v="0"/>
    <s v="Google Maps"/>
    <n v="39.889495051700003"/>
    <n v="-82.997595754900004"/>
    <n v="39.896477050000001"/>
    <n v="-82.9952880198"/>
  </r>
  <r>
    <n v="167"/>
    <x v="0"/>
    <x v="2"/>
    <s v="Hamilton"/>
    <s v="I-75 SB EXPY "/>
    <s v="SHAMIR00075**N"/>
    <s v="IR-75"/>
    <n v="5.7"/>
    <n v="6.2"/>
    <s v="Segment"/>
    <m/>
    <n v="0"/>
    <n v="3"/>
    <n v="12"/>
    <n v="9"/>
    <n v="66"/>
    <n v="321.53006904069764"/>
    <n v="1.4049571296982399"/>
    <n v="36.383806618834612"/>
    <n v="34.978849489136373"/>
    <n v="0.10689730397450087"/>
    <n v="6.2170000713303235"/>
    <n v="6.1101027673558228"/>
    <x v="0"/>
    <s v="Google Maps"/>
    <n v="39.161284199100002"/>
    <n v="-84.522329609600007"/>
    <n v="39.161797378899998"/>
    <n v="-84.513327257900002"/>
  </r>
  <r>
    <n v="98"/>
    <x v="2"/>
    <x v="5"/>
    <s v="Lucas"/>
    <s v="Hill Ave, N Reynolds Rd"/>
    <s v="CLUCCR00030**C, SLUCUS00020**C"/>
    <s v="CR-30, US-20"/>
    <n v="4.9980000000000002"/>
    <n v="0"/>
    <s v="Intersection"/>
    <s v="Undivided Urban Signal  4-Leg"/>
    <n v="0"/>
    <n v="0"/>
    <n v="15"/>
    <n v="24"/>
    <n v="97"/>
    <n v="301.703125"/>
    <n v="6.4784916744432177"/>
    <n v="24.356920744643734"/>
    <n v="17.878429070200518"/>
    <n v="0.44437800230756874"/>
    <n v="6.2067706240719529"/>
    <n v="5.7623926217643842"/>
    <x v="0"/>
    <s v="Google Maps"/>
    <n v="41.638666999999998"/>
    <n v="-83.664520999999993"/>
    <n v="0"/>
    <n v="0"/>
  </r>
  <r>
    <n v="59"/>
    <x v="1"/>
    <x v="4"/>
    <s v="Clark"/>
    <s v="E MAIN ST "/>
    <s v="SCLAUS00040**C "/>
    <s v="US-40"/>
    <n v="14.9"/>
    <n v="15.4"/>
    <s v="Segment"/>
    <m/>
    <n v="1"/>
    <n v="4"/>
    <n v="18"/>
    <n v="13"/>
    <n v="60"/>
    <n v="463.91469840116281"/>
    <n v="0.43138597350489044"/>
    <n v="37.237085809402153"/>
    <n v="36.805699835897265"/>
    <n v="2.4197786858573621E-2"/>
    <n v="6.2018019171991359"/>
    <n v="6.177604130340562"/>
    <x v="0"/>
    <s v="Google Maps"/>
    <n v="39.923347126099998"/>
    <n v="-83.774548388100001"/>
    <n v="39.923362774200001"/>
    <n v="-83.765147059599997"/>
  </r>
  <r>
    <n v="168"/>
    <x v="0"/>
    <x v="1"/>
    <s v="Cuyahoga"/>
    <s v="I-90 "/>
    <s v="SCUYIR00090**N"/>
    <s v="IR-90"/>
    <n v="21.1"/>
    <n v="21.6"/>
    <s v="Segment"/>
    <m/>
    <n v="0"/>
    <n v="2"/>
    <n v="8"/>
    <n v="16"/>
    <n v="49"/>
    <n v="263.72837936046511"/>
    <n v="1.2969310221240078"/>
    <n v="29.452227969802905"/>
    <n v="28.155296947678899"/>
    <n v="9.3462943694295864E-2"/>
    <n v="6.1995651584291851"/>
    <n v="6.1061022147348893"/>
    <x v="0"/>
    <s v="Google Maps"/>
    <n v="41.539480664300001"/>
    <n v="-81.628750468999996"/>
    <n v="41.543216452599999"/>
    <n v="-81.620550775500007"/>
  </r>
  <r>
    <n v="60"/>
    <x v="1"/>
    <x v="3"/>
    <s v="Summit"/>
    <s v="AKRON EXPY "/>
    <s v="SSUMSR00008**N "/>
    <s v="SR-8"/>
    <n v="1.6"/>
    <n v="2.1"/>
    <s v="Segment"/>
    <m/>
    <n v="0"/>
    <n v="2"/>
    <n v="7"/>
    <n v="8"/>
    <n v="133"/>
    <n v="305.68150436046511"/>
    <n v="1.9599525351793727"/>
    <n v="60.597386139717671"/>
    <n v="58.637433604538295"/>
    <n v="0.11667501482184529"/>
    <n v="6.1837262300466831"/>
    <n v="6.0670512152248381"/>
    <x v="0"/>
    <s v="Google Maps"/>
    <n v="41.078616324000002"/>
    <n v="-81.504104876400007"/>
    <n v="41.085772259199999"/>
    <n v="-81.502688198100003"/>
  </r>
  <r>
    <n v="17"/>
    <x v="3"/>
    <x v="2"/>
    <s v="Hamilton"/>
    <s v="BEECHMONT AVE "/>
    <s v="SHAMSR00125**C "/>
    <s v="SR-125"/>
    <n v="6.9"/>
    <n v="7.4"/>
    <s v="Segment"/>
    <m/>
    <n v="0"/>
    <n v="3"/>
    <n v="9"/>
    <n v="13"/>
    <n v="95"/>
    <n v="348.63944404069764"/>
    <n v="1.0425956260076219"/>
    <n v="48.313102462822762"/>
    <n v="47.270506836815137"/>
    <n v="7.9751789822357158E-2"/>
    <n v="6.1788640003544719"/>
    <n v="6.0991122105321152"/>
    <x v="0"/>
    <s v="Google Maps"/>
    <n v="39.072660027200001"/>
    <n v="-84.324864949599998"/>
    <n v="39.071971009000002"/>
    <n v="-84.315600297100005"/>
  </r>
  <r>
    <n v="99"/>
    <x v="2"/>
    <x v="2"/>
    <s v="Hamilton"/>
    <s v="North Bend Rd, Westwood Northern Blvd"/>
    <s v="CHAMCR00142**C, CHAMCR00163**C, CHAMCR00163**N"/>
    <s v="CR-142, CR-163"/>
    <n v="0.58399999999999996"/>
    <n v="0"/>
    <s v="Intersection"/>
    <s v="Divided Urban Signal  4-Leg"/>
    <n v="0"/>
    <n v="1"/>
    <n v="15"/>
    <n v="18"/>
    <n v="118"/>
    <n v="341.75481468023258"/>
    <n v="10.435322388852331"/>
    <n v="30.04674725546155"/>
    <n v="19.611424866609219"/>
    <n v="0.72537462129944885"/>
    <n v="6.1786368506363791"/>
    <n v="5.4532622293369304"/>
    <x v="0"/>
    <s v="Google Maps"/>
    <n v="39.164507999999998"/>
    <n v="-84.605968000000004"/>
    <n v="0"/>
    <n v="0"/>
  </r>
  <r>
    <n v="61"/>
    <x v="1"/>
    <x v="0"/>
    <s v="Franklin"/>
    <s v="SR 315 "/>
    <s v="SFRASR00315**N "/>
    <s v="SR-315"/>
    <n v="2.2999999999999998"/>
    <n v="2.8"/>
    <s v="Segment"/>
    <m/>
    <n v="0"/>
    <n v="0"/>
    <n v="7"/>
    <n v="8"/>
    <n v="32"/>
    <n v="113.328125"/>
    <n v="2.9616531051451704"/>
    <n v="20.668322236051271"/>
    <n v="17.7066691309061"/>
    <n v="0.18377678802259328"/>
    <n v="6.1762464453549706"/>
    <n v="5.9924696573323777"/>
    <x v="0"/>
    <s v="Google Maps"/>
    <n v="39.980169948099999"/>
    <n v="-83.022206634599996"/>
    <n v="39.987076618499998"/>
    <n v="-83.023703628500002"/>
  </r>
  <r>
    <n v="62"/>
    <x v="1"/>
    <x v="0"/>
    <s v="Franklin"/>
    <s v="SR 315 "/>
    <s v="SFRASR00315**N "/>
    <s v="SR-315"/>
    <n v="1.5"/>
    <n v="2"/>
    <s v="Segment"/>
    <m/>
    <n v="0"/>
    <n v="0"/>
    <n v="9"/>
    <n v="6"/>
    <n v="21"/>
    <n v="106.546875"/>
    <n v="2.9616531051451704"/>
    <n v="15.832610243907455"/>
    <n v="12.870957138762284"/>
    <n v="0.18377678802259328"/>
    <n v="6.1762464453549706"/>
    <n v="5.9924696573323777"/>
    <x v="0"/>
    <s v="Google Maps"/>
    <n v="39.9687783559"/>
    <n v="-83.022392408000002"/>
    <n v="39.975921933800002"/>
    <n v="-83.021246807200001"/>
  </r>
  <r>
    <n v="18"/>
    <x v="3"/>
    <x v="3"/>
    <s v="Stark"/>
    <s v="US 62 "/>
    <s v="SSTAUS00062**C "/>
    <s v="US-62"/>
    <n v="24.1"/>
    <n v="24.6"/>
    <s v="Segment"/>
    <m/>
    <n v="0"/>
    <n v="0"/>
    <n v="10"/>
    <n v="13"/>
    <n v="49"/>
    <n v="172.15625"/>
    <n v="0.71421993596050304"/>
    <n v="28.19228415072859"/>
    <n v="27.478064214768086"/>
    <n v="5.3839154453389992E-2"/>
    <n v="6.1597378628397674"/>
    <n v="6.1058987083863778"/>
    <x v="0"/>
    <s v="Google Maps"/>
    <n v="40.830047512"/>
    <n v="-81.364398920200003"/>
    <n v="40.830661820300001"/>
    <n v="-81.355048412100004"/>
  </r>
  <r>
    <n v="26"/>
    <x v="4"/>
    <x v="2"/>
    <s v="Butler"/>
    <s v="Dudley Dr, Dudley Dr"/>
    <s v="CBUTCR00020**C, TBUTTR01704**C, TBUTTR02328**C, TBUTTR02328**N"/>
    <s v="CR-20, TR-1704, TR-2328"/>
    <n v="0"/>
    <n v="0"/>
    <s v="Intersection"/>
    <s v="Undivided Urban Signal  4-Leg"/>
    <n v="0"/>
    <n v="2"/>
    <n v="9"/>
    <n v="26"/>
    <n v="125"/>
    <n v="390.65025436046511"/>
    <n v="10.772396760362337"/>
    <n v="29.315651095665835"/>
    <n v="18.543254335303498"/>
    <n v="0.75182896644860409"/>
    <n v="6.1582340767058978"/>
    <n v="5.4064051102572934"/>
    <x v="0"/>
    <s v="Google Maps"/>
    <n v="39.353765000000003"/>
    <n v="-84.369667000000007"/>
    <n v="0"/>
    <n v="0"/>
  </r>
  <r>
    <n v="100"/>
    <x v="2"/>
    <x v="2"/>
    <s v="Greene"/>
    <s v="Colonel Glenn Hwy, Grange Hall Rd"/>
    <s v="CGRECR00001**C, CGRECR00025**C, CGRECR00046**C"/>
    <s v="CR-1, CR-25, CR-46"/>
    <n v="0"/>
    <n v="0"/>
    <s v="Intersection"/>
    <s v="Undivided Urban Signal  4-Leg"/>
    <n v="0"/>
    <n v="0"/>
    <n v="17"/>
    <n v="14"/>
    <n v="83"/>
    <n v="256.421875"/>
    <n v="8.4755248388387141"/>
    <n v="25.217201466688355"/>
    <n v="16.741676627849643"/>
    <n v="0.58136013529955144"/>
    <n v="6.1467370974134257"/>
    <n v="5.5653769621138744"/>
    <x v="0"/>
    <s v="Google Maps"/>
    <n v="39.774639999999998"/>
    <n v="-84.079714999999993"/>
    <n v="0"/>
    <n v="0"/>
  </r>
  <r>
    <n v="169"/>
    <x v="0"/>
    <x v="2"/>
    <s v="Butler"/>
    <s v="I 75 "/>
    <s v="SBUTIR00075**N"/>
    <s v="IR-75"/>
    <n v="0.5"/>
    <n v="1"/>
    <s v="Segment"/>
    <m/>
    <n v="0"/>
    <n v="2"/>
    <n v="17"/>
    <n v="7"/>
    <n v="55"/>
    <n v="288.71275436046511"/>
    <n v="1.288991545598104"/>
    <n v="31.733640049593461"/>
    <n v="30.444648503995356"/>
    <n v="9.2362855989199827E-2"/>
    <n v="6.1426798082849112"/>
    <n v="6.0503169522957112"/>
    <x v="0"/>
    <s v="Google Maps"/>
    <n v="39.306848263699997"/>
    <n v="-84.4370991766"/>
    <n v="39.313402959199998"/>
    <n v="-84.433182450100006"/>
  </r>
  <r>
    <n v="170"/>
    <x v="0"/>
    <x v="1"/>
    <s v="Cuyahoga"/>
    <s v="I-480 "/>
    <s v="SCUYIR00480**N"/>
    <s v="IR-480"/>
    <n v="22.3"/>
    <n v="22.8"/>
    <s v="Segment"/>
    <m/>
    <n v="0"/>
    <n v="0"/>
    <n v="9"/>
    <n v="14"/>
    <n v="47"/>
    <n v="168.046875"/>
    <n v="1.5127408387115144"/>
    <n v="27.86372541858934"/>
    <n v="26.350984579877824"/>
    <n v="0.12155496491560555"/>
    <n v="6.136780482640857"/>
    <n v="6.0152255177252512"/>
    <x v="0"/>
    <s v="Google Maps"/>
    <n v="41.424778937200003"/>
    <n v="-81.5675058275"/>
    <n v="41.424830389199997"/>
    <n v="-81.557879170999996"/>
  </r>
  <r>
    <n v="27"/>
    <x v="4"/>
    <x v="0"/>
    <s v="Franklin"/>
    <s v="Frank Rd, Harrisburg Pike"/>
    <s v="CFRACR00125**C, SFRASR00003**C, SFRAUS00062**C"/>
    <s v="CR-125, SR-3, US-62"/>
    <n v="6.5629999999999997"/>
    <n v="0"/>
    <s v="Intersection"/>
    <s v="Undivided Urban Signal  4-Leg"/>
    <n v="1"/>
    <n v="5"/>
    <n v="12"/>
    <n v="17"/>
    <n v="47"/>
    <n v="475.06013808139534"/>
    <n v="6.8332938945327113"/>
    <n v="16.706551416219302"/>
    <n v="9.8732575216865897"/>
    <n v="0.47691042211420392"/>
    <n v="6.1314922685440409"/>
    <n v="5.6545818464298367"/>
    <x v="0"/>
    <s v="Google Maps"/>
    <n v="39.921090999999997"/>
    <n v="-83.061340000000001"/>
    <n v="0"/>
    <n v="0"/>
  </r>
  <r>
    <n v="171"/>
    <x v="0"/>
    <x v="1"/>
    <s v="Cuyahoga"/>
    <s v="I-480 "/>
    <s v="SCUYIR00480**N"/>
    <s v="IR-480"/>
    <n v="14"/>
    <n v="14.5"/>
    <s v="Segment"/>
    <m/>
    <n v="1"/>
    <n v="2"/>
    <n v="8"/>
    <n v="14"/>
    <n v="37"/>
    <n v="288.53006904069764"/>
    <n v="1.3631442559035378"/>
    <n v="24.290234721000072"/>
    <n v="22.927090465096533"/>
    <n v="0.10120329148247459"/>
    <n v="6.1305643517294728"/>
    <n v="6.0293610602469982"/>
    <x v="0"/>
    <s v="Google Maps"/>
    <n v="41.421634929900002"/>
    <n v="-81.716329402699998"/>
    <n v="41.421413821800002"/>
    <n v="-81.706719224899999"/>
  </r>
  <r>
    <n v="101"/>
    <x v="2"/>
    <x v="2"/>
    <s v="Hamilton"/>
    <s v="Boudinot Ave, Glenhills Way"/>
    <s v="CHAMCR00121**C, MHAMMR06220**C, SHAMSR00264**C"/>
    <s v="CR-121, MR-6220, SR-264"/>
    <n v="0"/>
    <n v="0"/>
    <s v="Intersection"/>
    <s v="Undivided Urban Signal  4-Leg"/>
    <n v="0"/>
    <n v="2"/>
    <n v="16"/>
    <n v="14"/>
    <n v="71"/>
    <n v="329.22837936046511"/>
    <n v="12.581677291045947"/>
    <n v="21.089668660959855"/>
    <n v="8.507991369913908"/>
    <n v="0.86301270438138078"/>
    <n v="6.1294932259075283"/>
    <n v="5.2664805215261472"/>
    <x v="0"/>
    <s v="Google Maps"/>
    <n v="39.128852999999999"/>
    <n v="-84.605380999999994"/>
    <n v="0"/>
    <n v="0"/>
  </r>
  <r>
    <n v="172"/>
    <x v="0"/>
    <x v="2"/>
    <s v="Hamilton"/>
    <s v="I-71 NB EXPY "/>
    <s v="SHAMIR00071**C"/>
    <s v="IR-71"/>
    <n v="3.4"/>
    <n v="3.9"/>
    <s v="Segment"/>
    <m/>
    <n v="0"/>
    <n v="2"/>
    <n v="8"/>
    <n v="6"/>
    <n v="30"/>
    <n v="200.35337936046511"/>
    <n v="1.1923451933233684"/>
    <n v="18.817299412475634"/>
    <n v="17.624954219152265"/>
    <n v="9.766034336763077E-2"/>
    <n v="6.1249998033407209"/>
    <n v="6.0273394599730903"/>
    <x v="0"/>
    <s v="Google Maps"/>
    <n v="39.129112838200001"/>
    <n v="-84.495829761500005"/>
    <n v="39.135659644699999"/>
    <n v="-84.492018365099995"/>
  </r>
  <r>
    <n v="173"/>
    <x v="0"/>
    <x v="0"/>
    <s v="Franklin"/>
    <s v="I-70 "/>
    <s v="SFRAIR00070**N"/>
    <s v="IR-70"/>
    <n v="13.9"/>
    <n v="14.4"/>
    <s v="Segment"/>
    <m/>
    <n v="0"/>
    <n v="1"/>
    <n v="14"/>
    <n v="9"/>
    <n v="50"/>
    <n v="227.27043968023256"/>
    <n v="1.1132325659740863"/>
    <n v="27.280520808431518"/>
    <n v="26.167288242457431"/>
    <n v="8.3945550989701703E-2"/>
    <n v="6.1104906295924852"/>
    <n v="6.0265450786027834"/>
    <x v="0"/>
    <s v="Google Maps"/>
    <n v="39.9532871929"/>
    <n v="-83.001774200200003"/>
    <n v="39.953884796700002"/>
    <n v="-82.992482128399999"/>
  </r>
  <r>
    <n v="174"/>
    <x v="0"/>
    <x v="0"/>
    <s v="Franklin"/>
    <s v="I-70 "/>
    <s v="SFRAIR00070**N"/>
    <s v="IR-70"/>
    <n v="10.9"/>
    <n v="11.4"/>
    <s v="Segment"/>
    <m/>
    <n v="0"/>
    <n v="5"/>
    <n v="4"/>
    <n v="8"/>
    <n v="17"/>
    <n v="307.07094840116281"/>
    <n v="0.77387800457286593"/>
    <n v="13.765375694153992"/>
    <n v="12.991497689581125"/>
    <n v="6.8362471757429433E-2"/>
    <n v="6.1034719884206377"/>
    <n v="6.0351095166632085"/>
    <x v="0"/>
    <s v="Google Maps"/>
    <n v="39.9606034225"/>
    <n v="-83.049094852300001"/>
    <n v="39.955093437800002"/>
    <n v="-83.043008035"/>
  </r>
  <r>
    <n v="102"/>
    <x v="2"/>
    <x v="2"/>
    <s v="Hamilton"/>
    <s v="Hamilton Ave, W Galbraith Rd"/>
    <s v="CHAMCR00101**C, SHAMUS00127**C"/>
    <s v="CR-101, US-127"/>
    <n v="3.24"/>
    <n v="0"/>
    <s v="Intersection"/>
    <s v="Undivided Urban Signal  4-Leg"/>
    <n v="0"/>
    <n v="4"/>
    <n v="14"/>
    <n v="15"/>
    <n v="109"/>
    <n v="449.92550872093022"/>
    <n v="10.593627023048265"/>
    <n v="28.323963682881278"/>
    <n v="17.730336659833014"/>
    <n v="0.72664673356985499"/>
    <n v="6.0881431157226649"/>
    <n v="5.3614963821528097"/>
    <x v="0"/>
    <s v="Google Maps"/>
    <n v="39.217809000000003"/>
    <n v="-84.549474000000004"/>
    <n v="0"/>
    <n v="0"/>
  </r>
  <r>
    <n v="63"/>
    <x v="1"/>
    <x v="2"/>
    <s v="Hamilton"/>
    <s v="GLENWAY AVE "/>
    <s v="SHAMSR00264**C "/>
    <s v="SR-264"/>
    <n v="10.6"/>
    <n v="11.1"/>
    <s v="Segment"/>
    <m/>
    <n v="0"/>
    <n v="3"/>
    <n v="13"/>
    <n v="12"/>
    <n v="103"/>
    <n v="378.38944404069764"/>
    <n v="0.68004113289432444"/>
    <n v="51.063675080879506"/>
    <n v="50.383633947985182"/>
    <n v="3.8103321600680563E-2"/>
    <n v="6.0741837949825577"/>
    <n v="6.0360804733818769"/>
    <x v="0"/>
    <s v="Google Maps"/>
    <n v="39.127224806599997"/>
    <n v="-84.605262655100006"/>
    <n v="39.120843690699999"/>
    <n v="-84.600825743900003"/>
  </r>
  <r>
    <n v="103"/>
    <x v="2"/>
    <x v="5"/>
    <s v="Lucas"/>
    <s v="Secor Rd, W Central Ave"/>
    <s v="MLUCMR01932**C, SLUCSR00120**C, SLUCSR00120**N"/>
    <s v="MR-1932, SR-120"/>
    <n v="2.2450000000000001"/>
    <n v="0"/>
    <s v="Intersection"/>
    <s v="Divided Urban Signal  4-Leg"/>
    <n v="0"/>
    <n v="1"/>
    <n v="12"/>
    <n v="23"/>
    <n v="172"/>
    <n v="398.30168968023258"/>
    <n v="7.3416066965940248"/>
    <n v="39.403321966271889"/>
    <n v="32.061715269677862"/>
    <n v="0.51032588920878308"/>
    <n v="6.0693409707166177"/>
    <n v="5.5590150815078347"/>
    <x v="0"/>
    <s v="Google Maps"/>
    <n v="41.677354999999999"/>
    <n v="-83.622664999999998"/>
    <n v="0"/>
    <n v="0"/>
  </r>
  <r>
    <n v="175"/>
    <x v="0"/>
    <x v="0"/>
    <s v="Franklin"/>
    <s v="I-70 "/>
    <s v="SFRAIR00070**C"/>
    <s v="IR-70"/>
    <n v="8.9"/>
    <n v="9.4"/>
    <s v="Segment"/>
    <m/>
    <n v="0"/>
    <n v="0"/>
    <n v="10"/>
    <n v="6"/>
    <n v="30"/>
    <n v="122.09375"/>
    <n v="1.2725361105387838"/>
    <n v="18.632776464846465"/>
    <n v="17.360240354307681"/>
    <n v="9.7411059366579872E-2"/>
    <n v="6.06840453373177"/>
    <n v="5.9709934743651898"/>
    <x v="0"/>
    <s v="Google Maps"/>
    <n v="39.973254752199999"/>
    <n v="-83.082133041500001"/>
    <n v="39.970986735799997"/>
    <n v="-83.073203078800006"/>
  </r>
  <r>
    <n v="176"/>
    <x v="0"/>
    <x v="1"/>
    <s v="Cuyahoga"/>
    <s v="I-271 "/>
    <s v="SCUYIR00271**C"/>
    <s v="IR-271"/>
    <n v="12.7"/>
    <n v="13.2"/>
    <s v="Segment"/>
    <m/>
    <n v="0"/>
    <n v="1"/>
    <n v="6"/>
    <n v="9"/>
    <n v="27"/>
    <n v="151.89543968023256"/>
    <n v="1.2114413094467282"/>
    <n v="16.847757128045522"/>
    <n v="15.636315818598794"/>
    <n v="9.8489536514114892E-2"/>
    <n v="6.0672685039451508"/>
    <n v="5.9687789674310361"/>
    <x v="0"/>
    <s v="Google Maps"/>
    <n v="41.514295864899999"/>
    <n v="-81.449551100999997"/>
    <n v="41.520350764699998"/>
    <n v="-81.4445966559"/>
  </r>
  <r>
    <n v="104"/>
    <x v="2"/>
    <x v="0"/>
    <s v="Franklin"/>
    <s v="Feder Rd, Hilliard &amp; Rome Rd"/>
    <s v="CFRACR00003**C, CFRACR00003**N, CFRACR00022**C"/>
    <s v="CR-22, CR-3"/>
    <n v="3.3239999999999998"/>
    <n v="0"/>
    <s v="Intersection"/>
    <s v="Divided Urban Signal  4-Leg"/>
    <n v="0"/>
    <n v="4"/>
    <n v="16"/>
    <n v="13"/>
    <n v="97"/>
    <n v="442.14425872093022"/>
    <n v="10.741470277964952"/>
    <n v="25.937653750093855"/>
    <n v="15.196183472128903"/>
    <n v="0.74665541175820116"/>
    <n v="6.0646887820793705"/>
    <n v="5.3180333703211691"/>
    <x v="0"/>
    <s v="Google Maps"/>
    <n v="39.973103999999999"/>
    <n v="-83.149984000000003"/>
    <n v="0"/>
    <n v="0"/>
  </r>
  <r>
    <n v="105"/>
    <x v="2"/>
    <x v="1"/>
    <s v="Cuyahoga"/>
    <s v="Miles Rd, Miles Rd"/>
    <s v="MCUYMR15557**C, SCUYSR00008**C, SCUYSR00043**C"/>
    <s v="MR-15557, SR-43, SR-8"/>
    <n v="0"/>
    <n v="0"/>
    <s v="Intersection"/>
    <s v="Undivided Urban Signal  4-Leg"/>
    <n v="0"/>
    <n v="1"/>
    <n v="7"/>
    <n v="24"/>
    <n v="96"/>
    <n v="294.00481468023258"/>
    <n v="8.3100510655993993"/>
    <n v="26.943862570570552"/>
    <n v="18.633811504971153"/>
    <n v="0.57000982283770785"/>
    <n v="6.0566904487243107"/>
    <n v="5.4866806258866028"/>
    <x v="0"/>
    <s v="Google Maps"/>
    <n v="41.427402999999998"/>
    <n v="-81.525937999999996"/>
    <n v="0"/>
    <n v="0"/>
  </r>
  <r>
    <n v="64"/>
    <x v="1"/>
    <x v="2"/>
    <s v="Hamilton"/>
    <s v="COLERAIN AVENUE ACCS "/>
    <s v="SHAMUS00027**C "/>
    <s v="US-27"/>
    <n v="7.1"/>
    <n v="7.6"/>
    <s v="Segment"/>
    <m/>
    <n v="1"/>
    <n v="7"/>
    <n v="16"/>
    <n v="7"/>
    <n v="53"/>
    <n v="554.22601744186045"/>
    <n v="0.56213268766895241"/>
    <n v="31.752111001373155"/>
    <n v="31.189978313704202"/>
    <n v="3.1511431375601938E-2"/>
    <n v="6.0543430981892143"/>
    <n v="6.0228316668136124"/>
    <x v="0"/>
    <s v="Google Maps"/>
    <n v="39.164044382199997"/>
    <n v="-84.552410379600005"/>
    <n v="39.169400377499997"/>
    <n v="-84.557798210599998"/>
  </r>
  <r>
    <n v="65"/>
    <x v="1"/>
    <x v="3"/>
    <s v="Portage"/>
    <s v="SR-14 "/>
    <s v="SPORSR00014**C "/>
    <s v="SR-14"/>
    <n v="3.2"/>
    <n v="3.7"/>
    <s v="Segment"/>
    <m/>
    <n v="0"/>
    <n v="3"/>
    <n v="17"/>
    <n v="12"/>
    <n v="62"/>
    <n v="363.57694404069764"/>
    <n v="0.55204843887710098"/>
    <n v="34.550685135740281"/>
    <n v="33.99863669686318"/>
    <n v="3.0831149372502843E-2"/>
    <n v="6.0529451508881982"/>
    <n v="6.0221140015156953"/>
    <x v="0"/>
    <s v="Google Maps"/>
    <n v="41.239295906400002"/>
    <n v="-81.344208128099993"/>
    <n v="41.236800655000003"/>
    <n v="-81.335429480299993"/>
  </r>
  <r>
    <n v="106"/>
    <x v="2"/>
    <x v="0"/>
    <s v="Franklin"/>
    <s v="Cleveland Ave, E Hudson St"/>
    <s v="MFRAMR04237**C, SFRASR00003**C"/>
    <s v="MR-4237, SR-3"/>
    <n v="1.577"/>
    <n v="0"/>
    <s v="Intersection"/>
    <s v="Undivided Urban Signal  4-Leg"/>
    <n v="1"/>
    <n v="2"/>
    <n v="21"/>
    <n v="9"/>
    <n v="49"/>
    <n v="363.45194404069764"/>
    <n v="7.4366161030377427"/>
    <n v="16.894086789749664"/>
    <n v="9.4574706867119218"/>
    <n v="0.51009845715055624"/>
    <n v="6.0458111044559093"/>
    <n v="5.5357126473053526"/>
    <x v="0"/>
    <s v="Google Maps"/>
    <n v="40.013663000000001"/>
    <n v="-82.967389999999995"/>
    <n v="0"/>
    <n v="0"/>
  </r>
  <r>
    <n v="66"/>
    <x v="1"/>
    <x v="0"/>
    <s v="Franklin"/>
    <s v="SR 315 "/>
    <s v="SFRASR00315**C "/>
    <s v="SR-315"/>
    <n v="4.2"/>
    <n v="4.7"/>
    <s v="Segment"/>
    <m/>
    <n v="1"/>
    <n v="2"/>
    <n v="7"/>
    <n v="6"/>
    <n v="18"/>
    <n v="227.48319404069767"/>
    <n v="2.9946745833230572"/>
    <n v="13.726684170572504"/>
    <n v="10.732009587249447"/>
    <n v="0.18603384892319283"/>
    <n v="6.0449352907047205"/>
    <n v="5.8589014417815273"/>
    <x v="0"/>
    <s v="Google Maps"/>
    <n v="40.0020282869"/>
    <n v="-83.030020953499999"/>
    <n v="40.009208839400003"/>
    <n v="-83.031307419200004"/>
  </r>
  <r>
    <n v="107"/>
    <x v="2"/>
    <x v="5"/>
    <s v="Lucas"/>
    <s v="Douglas Rd, Monroe St"/>
    <s v="MLUCMR04019**C, SLUCSR00051**C"/>
    <s v="MR-4019, SR-51"/>
    <n v="1.9490000000000001"/>
    <n v="0"/>
    <s v="Intersection"/>
    <s v="Undivided Urban Signal  4-Leg"/>
    <n v="1"/>
    <n v="1"/>
    <n v="19"/>
    <n v="13"/>
    <n v="98"/>
    <n v="371.43150436046511"/>
    <n v="6.8226071604516951"/>
    <n v="26.423168768134556"/>
    <n v="19.600561607682859"/>
    <n v="0.46798185331486164"/>
    <n v="6.0119506702473791"/>
    <n v="5.5439688169325176"/>
    <x v="0"/>
    <s v="Google Maps"/>
    <n v="41.680720000000001"/>
    <n v="-83.604181999999994"/>
    <n v="0"/>
    <n v="0"/>
  </r>
  <r>
    <n v="177"/>
    <x v="0"/>
    <x v="0"/>
    <s v="Franklin"/>
    <s v="I-70 "/>
    <s v="SFRAIR00070**C"/>
    <s v="IR-70"/>
    <n v="9.6"/>
    <n v="10.1"/>
    <s v="Segment"/>
    <m/>
    <n v="0"/>
    <n v="1"/>
    <n v="7"/>
    <n v="9"/>
    <n v="22"/>
    <n v="153.44231468023256"/>
    <n v="0.84231412687239837"/>
    <n v="19.164417282808646"/>
    <n v="18.322103155936247"/>
    <n v="5.1616466071104337E-2"/>
    <n v="6.011851015504825"/>
    <n v="5.9602345494337206"/>
    <x v="0"/>
    <s v="Google Maps"/>
    <n v="39.969819928600003"/>
    <n v="-83.069758923600006"/>
    <n v="39.966868760799997"/>
    <n v="-83.061163702900004"/>
  </r>
  <r>
    <n v="108"/>
    <x v="2"/>
    <x v="1"/>
    <s v="Cuyahoga"/>
    <s v="Mccracken Blvd, Turney Rd"/>
    <s v="MCUYMR06772**C, MCUYMR14592**C"/>
    <s v="MR-14592, MR-6772"/>
    <n v="0.66700000000000004"/>
    <n v="0"/>
    <s v="Intersection"/>
    <s v="Undivided Urban Signal  4-Leg"/>
    <n v="0"/>
    <n v="2"/>
    <n v="17"/>
    <n v="14"/>
    <n v="62"/>
    <n v="326.77525436046511"/>
    <n v="9.1147937992653354"/>
    <n v="18.967876701014259"/>
    <n v="9.8530829017489232"/>
    <n v="0.62520939494933436"/>
    <n v="6.0091989315273491"/>
    <n v="5.3839895365780146"/>
    <x v="0"/>
    <s v="Google Maps"/>
    <n v="41.422317999999997"/>
    <n v="-81.609858000000003"/>
    <n v="0"/>
    <n v="0"/>
  </r>
  <r>
    <n v="109"/>
    <x v="2"/>
    <x v="1"/>
    <s v="Cuyahoga"/>
    <s v="E 131st St, Harvard Ave"/>
    <s v="MCUYMR06639**C, MCUYMR14580**C"/>
    <s v="MR-14580, MR-6639"/>
    <n v="1.714"/>
    <n v="0"/>
    <s v="Intersection"/>
    <s v="Undivided Urban Signal  4-Leg"/>
    <n v="0"/>
    <n v="5"/>
    <n v="10"/>
    <n v="19"/>
    <n v="51"/>
    <n v="429.16469840116281"/>
    <n v="6.9006540825560174"/>
    <n v="16.956695637156329"/>
    <n v="10.056041554600313"/>
    <n v="0.47333531166193193"/>
    <n v="5.9990875192406383"/>
    <n v="5.525752207578706"/>
    <x v="0"/>
    <s v="Google Maps"/>
    <n v="41.449019999999997"/>
    <n v="-81.591138999999998"/>
    <n v="0"/>
    <n v="0"/>
  </r>
  <r>
    <n v="178"/>
    <x v="0"/>
    <x v="1"/>
    <s v="Cuyahoga"/>
    <s v="I-271 "/>
    <s v="SCUYIR00271**N"/>
    <s v="IR-271"/>
    <n v="7.2"/>
    <n v="7.7"/>
    <s v="Segment"/>
    <m/>
    <n v="0"/>
    <n v="0"/>
    <n v="6"/>
    <n v="16"/>
    <n v="39"/>
    <n v="149.28125"/>
    <n v="1.5879941652398961"/>
    <n v="24.122009956149999"/>
    <n v="22.534015790910104"/>
    <n v="0.13253742960860154"/>
    <n v="5.9966323921787668"/>
    <n v="5.8640949625701655"/>
    <x v="0"/>
    <s v="Google Maps"/>
    <n v="41.449572881400002"/>
    <n v="-81.492037169400007"/>
    <n v="41.4567817529"/>
    <n v="-81.491314260899998"/>
  </r>
  <r>
    <n v="110"/>
    <x v="2"/>
    <x v="1"/>
    <s v="Cuyahoga"/>
    <s v="Puritas Ave, W 150th St"/>
    <s v="MCUYMR01785**C, MCUYMR14653**C"/>
    <s v="MR-14653, MR-1785"/>
    <n v="1.407"/>
    <n v="0"/>
    <s v="Intersection"/>
    <s v="Undivided Urban Signal  4-Leg"/>
    <n v="0"/>
    <n v="0"/>
    <n v="10"/>
    <n v="24"/>
    <n v="85"/>
    <n v="256.96875"/>
    <n v="6.8008955160620239"/>
    <n v="23.726046064710371"/>
    <n v="16.925150548648347"/>
    <n v="0.46649259043616492"/>
    <n v="5.9879683117541269"/>
    <n v="5.5214757213179624"/>
    <x v="0"/>
    <s v="Google Maps"/>
    <n v="41.433684999999997"/>
    <n v="-81.801213000000004"/>
    <n v="0"/>
    <n v="0"/>
  </r>
  <r>
    <n v="111"/>
    <x v="2"/>
    <x v="1"/>
    <s v="Cuyahoga"/>
    <s v="Central Ave, E 55th St"/>
    <s v="MCUYMR03240**C, MCUYMR14701**C"/>
    <s v="MR-14701, MR-3240"/>
    <n v="1.2370000000000001"/>
    <n v="0"/>
    <s v="Intersection"/>
    <s v="Undivided Urban Signal  4-Leg"/>
    <n v="0"/>
    <n v="3"/>
    <n v="9"/>
    <n v="22"/>
    <n v="35"/>
    <n v="328.57694404069764"/>
    <n v="6.7840057302294889"/>
    <n v="13.769401533320147"/>
    <n v="6.9853958030906584"/>
    <n v="0.46533407242536423"/>
    <n v="5.9860575456950045"/>
    <n v="5.5207234732696406"/>
    <x v="0"/>
    <s v="Google Maps"/>
    <n v="41.496240999999998"/>
    <n v="-81.651705000000007"/>
    <n v="0"/>
    <n v="0"/>
  </r>
  <r>
    <n v="112"/>
    <x v="2"/>
    <x v="8"/>
    <s v="Licking"/>
    <s v="E Broad St, Taylor Rd"/>
    <s v="SLICSR00016**C, TLICTR00169**C"/>
    <s v="SR-16, TR-169"/>
    <n v="0.23400000000000001"/>
    <n v="0"/>
    <s v="Intersection"/>
    <s v="Undivided Urban Signal  4-Leg"/>
    <n v="0"/>
    <n v="3"/>
    <n v="20"/>
    <n v="15"/>
    <n v="79"/>
    <n v="413.53006904069764"/>
    <n v="5.5426796584956666"/>
    <n v="20.999612518258512"/>
    <n v="15.456932859762846"/>
    <n v="0.3801880187311939"/>
    <n v="5.9409116524672134"/>
    <n v="5.5607236337360195"/>
    <x v="0"/>
    <s v="Google Maps"/>
    <n v="39.987889000000003"/>
    <n v="-82.767454000000001"/>
    <n v="0"/>
    <n v="0"/>
  </r>
  <r>
    <n v="179"/>
    <x v="0"/>
    <x v="1"/>
    <s v="Cuyahoga"/>
    <s v="I-71 "/>
    <s v="SCUYIR00071**N"/>
    <s v="IR-71"/>
    <n v="17.899999999999999"/>
    <n v="18.399999999999999"/>
    <s v="Segment"/>
    <m/>
    <n v="0"/>
    <n v="5"/>
    <n v="13"/>
    <n v="17"/>
    <n v="65"/>
    <n v="453.93032340116281"/>
    <n v="0.74409677060266821"/>
    <n v="40.030340385656814"/>
    <n v="39.286243615054147"/>
    <n v="4.5452401436438333E-2"/>
    <n v="5.9402094791344693"/>
    <n v="5.8947570776980314"/>
    <x v="0"/>
    <s v="Google Maps"/>
    <n v="41.459672655600002"/>
    <n v="-81.695434810999998"/>
    <n v="41.466661185299998"/>
    <n v="-81.693085285400002"/>
  </r>
  <r>
    <n v="113"/>
    <x v="2"/>
    <x v="1"/>
    <s v="Lake"/>
    <s v="Center St, Tyler Blvd"/>
    <s v="CLAKCR00516**C, SLAKSR00615**C"/>
    <s v="CR-516, SR-615"/>
    <n v="2.9329999999999998"/>
    <n v="0"/>
    <s v="Intersection"/>
    <s v="Undivided Urban Signal  4-Leg"/>
    <n v="0"/>
    <n v="1"/>
    <n v="12"/>
    <n v="20"/>
    <n v="138"/>
    <n v="350.98918968023258"/>
    <n v="7.7380657771906094"/>
    <n v="34.315775915319549"/>
    <n v="26.577710138128939"/>
    <n v="0.5307757398774543"/>
    <n v="5.9386927261243061"/>
    <n v="5.4079169862468515"/>
    <x v="0"/>
    <s v="Google Maps"/>
    <n v="41.682842999999998"/>
    <n v="-81.339386000000005"/>
    <n v="0"/>
    <n v="0"/>
  </r>
  <r>
    <n v="28"/>
    <x v="4"/>
    <x v="2"/>
    <s v="Clermont"/>
    <s v="Amelia-Olive Branch Rd, Ohio Pike"/>
    <s v="CCLECR00004**C, SCLESR00125**C"/>
    <s v="CR-4, SR-125"/>
    <n v="0"/>
    <n v="0"/>
    <s v="Intersection"/>
    <s v="Undivided Urban Signal  3-Leg"/>
    <n v="0"/>
    <n v="1"/>
    <n v="23"/>
    <n v="11"/>
    <n v="56"/>
    <n v="301.06731468023258"/>
    <n v="7.6412518181737035"/>
    <n v="18.415929932404143"/>
    <n v="10.77467811423044"/>
    <n v="0.53329956040700255"/>
    <n v="5.9317267302527767"/>
    <n v="5.3984271698457746"/>
    <x v="0"/>
    <s v="Google Maps"/>
    <n v="39.038130000000002"/>
    <n v="-84.232006999999996"/>
    <n v="0"/>
    <n v="0"/>
  </r>
  <r>
    <n v="67"/>
    <x v="1"/>
    <x v="1"/>
    <s v="Cuyahoga"/>
    <s v="HARVARD AVE "/>
    <s v="MCUYMR14580**C "/>
    <s v="MR-14580"/>
    <n v="6.5"/>
    <n v="7"/>
    <s v="Segment"/>
    <m/>
    <n v="0"/>
    <n v="3"/>
    <n v="8"/>
    <n v="16"/>
    <n v="29"/>
    <n v="289.40506904069764"/>
    <n v="0.55814854187007157"/>
    <n v="27.19037493876893"/>
    <n v="26.632226396898858"/>
    <n v="3.1288635036492297E-2"/>
    <n v="5.9298846098027465"/>
    <n v="5.8985959747662537"/>
    <x v="0"/>
    <s v="Google Maps"/>
    <n v="41.449809593399998"/>
    <n v="-81.5653965833"/>
    <n v="41.449837382600002"/>
    <n v="-81.555784521700005"/>
  </r>
  <r>
    <n v="180"/>
    <x v="0"/>
    <x v="0"/>
    <s v="Franklin"/>
    <s v="I-70 "/>
    <s v="SFRAIR00070**C"/>
    <s v="IR-70"/>
    <n v="23.6"/>
    <n v="24.1"/>
    <s v="Segment"/>
    <m/>
    <n v="1"/>
    <n v="2"/>
    <n v="11"/>
    <n v="5"/>
    <n v="42"/>
    <n v="273.23319404069764"/>
    <n v="1.2493893199764885"/>
    <n v="28.107746287920694"/>
    <n v="26.858356967944207"/>
    <n v="9.5557429662912696E-2"/>
    <n v="5.9222727449377413"/>
    <n v="5.8267153152748286"/>
    <x v="0"/>
    <s v="Google Maps"/>
    <n v="39.933011744799998"/>
    <n v="-82.8371227823"/>
    <n v="39.932505352500002"/>
    <n v="-82.827734367000005"/>
  </r>
  <r>
    <n v="19"/>
    <x v="3"/>
    <x v="2"/>
    <s v="Hamilton"/>
    <s v="COLERAIN AVE "/>
    <s v="SHAMUS00027**C "/>
    <s v="US-27"/>
    <n v="12.9"/>
    <n v="13.4"/>
    <s v="Segment"/>
    <m/>
    <n v="0"/>
    <n v="1"/>
    <n v="7"/>
    <n v="12"/>
    <n v="61"/>
    <n v="205.75481468023256"/>
    <n v="0.48405436275770353"/>
    <n v="33.437944274317424"/>
    <n v="32.95388991155972"/>
    <n v="3.4788185636253917E-2"/>
    <n v="5.9166646070522022"/>
    <n v="5.8818764214159485"/>
    <x v="0"/>
    <s v="Google Maps"/>
    <n v="39.2385007078"/>
    <n v="-84.592940687199999"/>
    <n v="39.245406185900002"/>
    <n v="-84.595489997200005"/>
  </r>
  <r>
    <n v="114"/>
    <x v="2"/>
    <x v="3"/>
    <s v="Summit"/>
    <s v="Fish Creek Rd, Graham Rd"/>
    <s v="CSUMCR00029**C, MSUMMR05420**C"/>
    <s v="CR-29, MR-5420"/>
    <n v="0.83399999999999996"/>
    <n v="0"/>
    <s v="Intersection"/>
    <s v="Undivided Urban Signal  4-Leg"/>
    <n v="0"/>
    <n v="2"/>
    <n v="15"/>
    <n v="12"/>
    <n v="91"/>
    <n v="333.80650436046511"/>
    <n v="9.8874621980165127"/>
    <n v="26.837612828695473"/>
    <n v="16.950150630678962"/>
    <n v="0.67820889803393869"/>
    <n v="5.9068419071830798"/>
    <n v="5.2286330091491413"/>
    <x v="0"/>
    <s v="Google Maps"/>
    <n v="41.166521000000003"/>
    <n v="-81.404922999999997"/>
    <n v="0"/>
    <n v="0"/>
  </r>
  <r>
    <n v="181"/>
    <x v="0"/>
    <x v="2"/>
    <s v="Hamilton"/>
    <s v="I-75 SB EXPY "/>
    <s v="SHAMIR00075**N"/>
    <s v="IR-75"/>
    <n v="10.8"/>
    <n v="11.3"/>
    <s v="Segment"/>
    <m/>
    <n v="0"/>
    <n v="0"/>
    <n v="10"/>
    <n v="12"/>
    <n v="53"/>
    <n v="171.71875"/>
    <n v="1.3699367127391924"/>
    <n v="31.742184394879754"/>
    <n v="30.372247682140561"/>
    <n v="0.10424665209273441"/>
    <n v="5.9021711961855674"/>
    <n v="5.7979245440928331"/>
    <x v="0"/>
    <s v="Google Maps"/>
    <n v="39.211198654500002"/>
    <n v="-84.462054112000004"/>
    <n v="39.218212459900002"/>
    <n v="-84.459801478599999"/>
  </r>
  <r>
    <n v="68"/>
    <x v="1"/>
    <x v="0"/>
    <s v="Franklin"/>
    <s v="S HAMILTON RD "/>
    <s v="SFRASR00317**C "/>
    <s v="SR-317"/>
    <n v="13.6"/>
    <n v="14.1"/>
    <s v="Segment"/>
    <m/>
    <n v="0"/>
    <n v="4"/>
    <n v="7"/>
    <n v="18"/>
    <n v="69"/>
    <n v="377.40988372093022"/>
    <n v="0.54157540914372426"/>
    <n v="41.620750276399249"/>
    <n v="41.079174867255524"/>
    <n v="3.0361811432161E-2"/>
    <n v="5.8901242944793379"/>
    <n v="5.8597624830471773"/>
    <x v="0"/>
    <s v="Google Maps"/>
    <n v="39.952908340599997"/>
    <n v="-82.877195197899994"/>
    <n v="39.960131688799997"/>
    <n v="-82.876394525799995"/>
  </r>
  <r>
    <n v="29"/>
    <x v="4"/>
    <x v="2"/>
    <s v="Butler"/>
    <s v="Princeton Glendale Rd, Tylersville Rd"/>
    <s v="CBUTCR00020**C, SBUTSR00747**C"/>
    <s v="CR-20, SR-747"/>
    <n v="4.0910000000000002"/>
    <n v="0"/>
    <s v="Intersection"/>
    <s v="Undivided Urban Signal  4-Leg"/>
    <n v="0"/>
    <n v="3"/>
    <n v="18"/>
    <n v="13"/>
    <n v="103"/>
    <n v="415.56131904069764"/>
    <n v="7.6335130441001526"/>
    <n v="27.001291328645543"/>
    <n v="19.367778284545391"/>
    <n v="0.53275945455658447"/>
    <n v="5.8848396792344619"/>
    <n v="5.3520802246778771"/>
    <x v="0"/>
    <s v="Google Maps"/>
    <n v="39.362659000000001"/>
    <n v="-84.460160999999999"/>
    <n v="0"/>
    <n v="0"/>
  </r>
  <r>
    <n v="69"/>
    <x v="1"/>
    <x v="2"/>
    <s v="Hamilton"/>
    <s v="QUEEN CITY AVE "/>
    <s v="MHAMMR08554**C "/>
    <s v="MR-8554"/>
    <n v="0.8"/>
    <n v="1.3"/>
    <s v="Segment"/>
    <m/>
    <n v="0"/>
    <n v="1"/>
    <n v="9"/>
    <n v="19"/>
    <n v="66"/>
    <n v="254.91106468023256"/>
    <n v="0.58899544763272638"/>
    <n v="41.401742563641328"/>
    <n v="40.812747116008602"/>
    <n v="3.2038343400358334E-2"/>
    <n v="5.8806741716204423"/>
    <n v="5.8486358282200843"/>
    <x v="0"/>
    <s v="Google Maps"/>
    <n v="39.134999173499999"/>
    <n v="-84.599853573600001"/>
    <n v="39.1315045403"/>
    <n v="-84.592760071900003"/>
  </r>
  <r>
    <n v="30"/>
    <x v="4"/>
    <x v="0"/>
    <s v="Franklin"/>
    <s v="Ferris Rd, Walnut Creek Dr"/>
    <s v="CFRACR00172**C, MFRAMR07488**C, SFRASR00003**C"/>
    <s v="CR-172, MR-7488, SR-3"/>
    <n v="0.63"/>
    <n v="0"/>
    <s v="Intersection"/>
    <s v="Undivided Urban Signal  4-Leg"/>
    <n v="1"/>
    <n v="1"/>
    <n v="21"/>
    <n v="10"/>
    <n v="55"/>
    <n v="328.21275436046511"/>
    <n v="7.7154692015574966"/>
    <n v="17.899849905189186"/>
    <n v="10.184380703631689"/>
    <n v="0.53847935278591597"/>
    <n v="5.8777754045154493"/>
    <n v="5.3392960517295336"/>
    <x v="0"/>
    <s v="Google Maps"/>
    <n v="40.048171000000004"/>
    <n v="-82.945147000000006"/>
    <n v="0"/>
    <n v="0"/>
  </r>
  <r>
    <n v="70"/>
    <x v="1"/>
    <x v="3"/>
    <s v="Portage"/>
    <s v="SR-14 "/>
    <s v="SPORSR00014**C "/>
    <s v="SR-14"/>
    <n v="2.4"/>
    <n v="2.9"/>
    <s v="Segment"/>
    <m/>
    <n v="0"/>
    <n v="2"/>
    <n v="18"/>
    <n v="10"/>
    <n v="74"/>
    <n v="327.57212936046511"/>
    <n v="0.58724304824132589"/>
    <n v="38.009063739450092"/>
    <n v="37.421820691208765"/>
    <n v="3.2915533539119565E-2"/>
    <n v="5.8777216689454033"/>
    <n v="5.8448061354062837"/>
    <x v="0"/>
    <s v="Google Maps"/>
    <n v="41.244942020400003"/>
    <n v="-81.356800171800003"/>
    <n v="41.239992559900003"/>
    <n v="-81.349805306899995"/>
  </r>
  <r>
    <n v="182"/>
    <x v="0"/>
    <x v="3"/>
    <s v="Stark"/>
    <s v="I 77 "/>
    <s v="SSTAIR00077**C"/>
    <s v="IR-77"/>
    <n v="9"/>
    <n v="9.5"/>
    <s v="Segment"/>
    <m/>
    <n v="0"/>
    <n v="2"/>
    <n v="15"/>
    <n v="5"/>
    <n v="42"/>
    <n v="253.74400436046511"/>
    <n v="0.59435991357748319"/>
    <n v="25.661571093457791"/>
    <n v="25.067211179880307"/>
    <n v="4.1925793676048775E-2"/>
    <n v="5.8718590655129432"/>
    <n v="5.8299332718368948"/>
    <x v="0"/>
    <s v="Google Maps"/>
    <n v="40.781234769000001"/>
    <n v="-81.381268652399996"/>
    <n v="40.787524662199999"/>
    <n v="-81.3858960532"/>
  </r>
  <r>
    <n v="31"/>
    <x v="4"/>
    <x v="2"/>
    <s v="Clermont"/>
    <s v="Business Sr28 Rd, Romar Dr"/>
    <s v="CCLECR00390**C, SCLESR00028**C, TCLETR00968**C"/>
    <s v="CR-390, SR-28, TR-968"/>
    <n v="0"/>
    <n v="0"/>
    <s v="Intersection"/>
    <s v="Undivided Urban Signal  4-Leg"/>
    <n v="0"/>
    <n v="2"/>
    <n v="15"/>
    <n v="14"/>
    <n v="132"/>
    <n v="383.68150436046511"/>
    <n v="14.917585890243489"/>
    <n v="32.89378559245651"/>
    <n v="17.976199702213023"/>
    <n v="1.0411307187494274"/>
    <n v="5.8689620049811388"/>
    <n v="4.8278312862317119"/>
    <x v="1"/>
    <s v="Google Maps"/>
    <n v="39.188594000000002"/>
    <n v="-84.258432999999997"/>
    <n v="0"/>
    <n v="0"/>
  </r>
  <r>
    <n v="183"/>
    <x v="0"/>
    <x v="1"/>
    <s v="Cuyahoga"/>
    <s v="I-271 "/>
    <s v="SCUYIR00271**C"/>
    <s v="IR-271"/>
    <n v="9.4"/>
    <n v="9.9"/>
    <s v="Segment"/>
    <m/>
    <n v="1"/>
    <n v="2"/>
    <n v="10"/>
    <n v="11"/>
    <n v="48"/>
    <n v="299.31131904069764"/>
    <n v="1.0747594246237644"/>
    <n v="28.150879035041019"/>
    <n v="27.076119610417255"/>
    <n v="2.6487950405782511E-2"/>
    <n v="5.8581966524793936"/>
    <n v="5.8317087020736107"/>
    <x v="0"/>
    <s v="Google Maps"/>
    <n v="41.481127861300003"/>
    <n v="-81.486640613099993"/>
    <n v="41.488358949499997"/>
    <n v="-81.486181446399996"/>
  </r>
  <r>
    <n v="115"/>
    <x v="2"/>
    <x v="1"/>
    <s v="Cuyahoga"/>
    <s v="Cedar Rd, S Green Rd"/>
    <s v="MCUYMR14561**C, MCUYMR14567**C"/>
    <s v="MR-14561, MR-14567"/>
    <n v="4.0330000000000004"/>
    <n v="0"/>
    <s v="Intersection"/>
    <s v="Undivided Urban Signal  4-Leg"/>
    <n v="0"/>
    <n v="2"/>
    <n v="11"/>
    <n v="19"/>
    <n v="129"/>
    <n v="376.68150436046511"/>
    <n v="9.5893609134243807"/>
    <n v="32.130148734639697"/>
    <n v="22.540787821215318"/>
    <n v="0.65776129078379009"/>
    <n v="5.8576402147055129"/>
    <n v="5.1998789239217231"/>
    <x v="0"/>
    <s v="Google Maps"/>
    <n v="41.501359000000001"/>
    <n v="-81.519408999999996"/>
    <n v="0"/>
    <n v="0"/>
  </r>
  <r>
    <n v="116"/>
    <x v="2"/>
    <x v="3"/>
    <s v="Summit"/>
    <s v="Circle, Circle Rd"/>
    <s v="CSUMCR00619**C, CSUMCR00630**C, MSUMMR05403**C, MSUMMR05410**C, SSUMSR00091**C, SSUMSR00091*DC, SSUMSR00261**C"/>
    <s v="CR-619, CR-630, MR-5403, MR-5410, SR-261, SR-91, SR-91D"/>
    <n v="0"/>
    <n v="0"/>
    <s v="Intersection"/>
    <s v="Undivided Urban Yield  3-Leg"/>
    <n v="0"/>
    <n v="1"/>
    <n v="8"/>
    <n v="37"/>
    <n v="386"/>
    <n v="648.23918968023258"/>
    <n v="7.5630802832911899"/>
    <n v="43.211932681048218"/>
    <n v="35.648852397757025"/>
    <n v="0.25399176068878282"/>
    <n v="5.8551954579682199"/>
    <n v="5.6012036972794368"/>
    <x v="0"/>
    <s v="Google Maps"/>
    <n v="41.100895000000001"/>
    <n v="-81.442263999999994"/>
    <n v="0"/>
    <n v="0"/>
  </r>
  <r>
    <n v="71"/>
    <x v="1"/>
    <x v="1"/>
    <s v="Cuyahoga"/>
    <s v="PEARL RD "/>
    <s v="SCUYUS00042**C "/>
    <s v="US-42"/>
    <n v="14.9"/>
    <n v="15.4"/>
    <s v="Segment"/>
    <m/>
    <n v="0"/>
    <n v="4"/>
    <n v="15"/>
    <n v="12"/>
    <n v="45"/>
    <n v="379.15988372093022"/>
    <n v="0.46649356894583077"/>
    <n v="28.120953080546066"/>
    <n v="27.654459511600233"/>
    <n v="2.6077618856725496E-2"/>
    <n v="5.8514059790770512"/>
    <n v="5.8253283602203254"/>
    <x v="0"/>
    <s v="Google Maps"/>
    <n v="41.449522842100002"/>
    <n v="-81.701921720900003"/>
    <n v="41.4566814302"/>
    <n v="-81.701078309699994"/>
  </r>
  <r>
    <n v="184"/>
    <x v="0"/>
    <x v="1"/>
    <s v="Cuyahoga"/>
    <s v="I-480 "/>
    <s v="SCUYIR00480**C"/>
    <s v="IR-480"/>
    <n v="13.4"/>
    <n v="13.9"/>
    <s v="Segment"/>
    <m/>
    <n v="0"/>
    <n v="0"/>
    <n v="4"/>
    <n v="14"/>
    <n v="22"/>
    <n v="110.3125"/>
    <n v="1.0661050445849631"/>
    <n v="15.757872825878472"/>
    <n v="14.691767781293509"/>
    <n v="4.8271902024474442E-2"/>
    <n v="5.8395472777341118"/>
    <n v="5.7912753757096374"/>
    <x v="0"/>
    <s v="Google Maps"/>
    <n v="41.421695971200002"/>
    <n v="-81.727873908399999"/>
    <n v="41.421475155000003"/>
    <n v="-81.718262349900002"/>
  </r>
  <r>
    <n v="117"/>
    <x v="2"/>
    <x v="9"/>
    <s v="Ross"/>
    <s v="E Main St, N Bridge St"/>
    <s v="CROSCR00238**C, SROSSR00104**C, SROSSR00159**C, SROSUS00050**C, SROSUS00050**N"/>
    <s v="CR-238, SR-104, SR-159, US-50"/>
    <n v="0"/>
    <n v="0"/>
    <s v="Intersection"/>
    <s v="Divided Urban Signal  4-Leg"/>
    <n v="0"/>
    <n v="3"/>
    <n v="15"/>
    <n v="14"/>
    <n v="64"/>
    <n v="361.35819404069764"/>
    <n v="6.9579176486628613"/>
    <n v="20.040178464619608"/>
    <n v="13.082260815956747"/>
    <n v="0.48365509865063694"/>
    <n v="5.8363752567691201"/>
    <n v="5.3527201581184833"/>
    <x v="0"/>
    <s v="Google Maps"/>
    <n v="39.334375999999999"/>
    <n v="-82.974340999999995"/>
    <n v="0"/>
    <n v="0"/>
  </r>
  <r>
    <n v="32"/>
    <x v="4"/>
    <x v="2"/>
    <s v="Butler"/>
    <s v="Cincinnati Dayton Rd, Yankee Rd"/>
    <s v="CBUTCR00019**C, CBUTCR00134**C, TBUTTR00134**C"/>
    <s v="CR-134, CR-19, TR-134"/>
    <n v="0"/>
    <n v="0"/>
    <s v="Intersection"/>
    <s v="Undivided Urban Signal  4-Leg"/>
    <n v="0"/>
    <n v="0"/>
    <n v="17"/>
    <n v="17"/>
    <n v="109"/>
    <n v="295.734375"/>
    <n v="6.4878502696709779"/>
    <n v="28.608691327000372"/>
    <n v="22.120841057329393"/>
    <n v="0.45280116126691589"/>
    <n v="5.8247868439850166"/>
    <n v="5.3719856827181003"/>
    <x v="0"/>
    <s v="Google Maps"/>
    <n v="39.376908999999998"/>
    <n v="-84.379247000000007"/>
    <n v="0"/>
    <n v="0"/>
  </r>
  <r>
    <n v="72"/>
    <x v="1"/>
    <x v="3"/>
    <s v="Summit"/>
    <s v="ARLINGTON RD "/>
    <s v="CSUMCR00015**C "/>
    <s v="CR-15"/>
    <n v="5.0999999999999996"/>
    <n v="5.6"/>
    <s v="Segment"/>
    <m/>
    <n v="1"/>
    <n v="2"/>
    <n v="8"/>
    <n v="14"/>
    <n v="104"/>
    <n v="355.53006904069764"/>
    <n v="0.72024083151965379"/>
    <n v="54.559028621977184"/>
    <n v="53.83878779045753"/>
    <n v="4.0350096312329019E-2"/>
    <n v="5.8221535431710363"/>
    <n v="5.7818034468587074"/>
    <x v="0"/>
    <s v="Google Maps"/>
    <n v="40.982519265400001"/>
    <n v="-81.4930739168"/>
    <n v="40.989677600599997"/>
    <n v="-81.492304021099997"/>
  </r>
  <r>
    <n v="73"/>
    <x v="1"/>
    <x v="8"/>
    <s v="Fairfield"/>
    <s v="N MEMORIAL DR "/>
    <s v="CFAICR00033A*C "/>
    <s v="CR-33"/>
    <n v="5.6"/>
    <n v="6.1"/>
    <s v="Segment"/>
    <m/>
    <n v="0"/>
    <n v="1"/>
    <n v="10"/>
    <n v="17"/>
    <n v="84"/>
    <n v="270.58293968023258"/>
    <n v="0.54203077583556458"/>
    <n v="49.891355491049673"/>
    <n v="49.349324715214109"/>
    <n v="3.0387277936328384E-2"/>
    <n v="5.8195121834813657"/>
    <n v="5.7891249055450373"/>
    <x v="0"/>
    <s v="Google Maps"/>
    <n v="39.729507069900002"/>
    <n v="-82.611724486599996"/>
    <n v="39.723056117100001"/>
    <n v="-82.607511838799994"/>
  </r>
  <r>
    <n v="185"/>
    <x v="0"/>
    <x v="4"/>
    <s v="Montgomery"/>
    <s v="INTERSTATE 75 "/>
    <s v="SMOTIR00075**C"/>
    <s v="IR-75"/>
    <n v="10.6"/>
    <n v="11.1"/>
    <s v="Segment"/>
    <m/>
    <n v="0"/>
    <n v="0"/>
    <n v="8"/>
    <n v="12"/>
    <n v="66"/>
    <n v="171.625"/>
    <n v="1.3453558476044465"/>
    <n v="34.654283499210962"/>
    <n v="33.308927651606517"/>
    <n v="0.1025709116950957"/>
    <n v="5.8102853059209876"/>
    <n v="5.7077143942258921"/>
    <x v="0"/>
    <s v="Google Maps"/>
    <n v="39.731080533700002"/>
    <n v="-84.205856868400005"/>
    <n v="39.738227313899998"/>
    <n v="-84.204699093599999"/>
  </r>
  <r>
    <n v="74"/>
    <x v="1"/>
    <x v="0"/>
    <s v="Franklin"/>
    <s v="GREENLAWN AVE "/>
    <s v="CFRACR00146**C "/>
    <s v="CR-146"/>
    <n v="0.9"/>
    <n v="1.4"/>
    <s v="Segment"/>
    <m/>
    <n v="0"/>
    <n v="2"/>
    <n v="14"/>
    <n v="10"/>
    <n v="36"/>
    <n v="263.38462936046511"/>
    <n v="0.70438231587380529"/>
    <n v="24.69930723805982"/>
    <n v="23.994924922186016"/>
    <n v="3.9463796021904293E-2"/>
    <n v="5.7984140938776552"/>
    <n v="5.7589502978557512"/>
    <x v="0"/>
    <s v="Google Maps"/>
    <n v="39.939639671999998"/>
    <n v="-83.013127898299999"/>
    <n v="39.9393888667"/>
    <n v="-83.003733914500003"/>
  </r>
  <r>
    <n v="118"/>
    <x v="2"/>
    <x v="2"/>
    <s v="Hamilton"/>
    <s v="Harrison Ave, Powell Dr"/>
    <s v="CHAMCR00158**C, CHAMCR00457**C, MHAMMR02426**C"/>
    <s v="CR-158, CR-457, MR-2426"/>
    <n v="0"/>
    <n v="0"/>
    <s v="Intersection"/>
    <s v="Undivided Urban Signal  4-Leg"/>
    <n v="0"/>
    <n v="2"/>
    <n v="16"/>
    <n v="16"/>
    <n v="65"/>
    <n v="332.10337936046511"/>
    <n v="4.9022357563611356"/>
    <n v="20.093604055786489"/>
    <n v="15.191368299425353"/>
    <n v="0.33625816651832269"/>
    <n v="5.7971077205592545"/>
    <n v="5.4608495540409319"/>
    <x v="0"/>
    <s v="Google Maps"/>
    <n v="39.142297999999997"/>
    <n v="-84.592194000000006"/>
    <n v="0"/>
    <n v="0"/>
  </r>
  <r>
    <n v="119"/>
    <x v="2"/>
    <x v="2"/>
    <s v="Hamilton"/>
    <s v="Kessler Ave, W Mitchell Ave"/>
    <s v="MHAMMR01744**C, MHAMMR03016F*C"/>
    <s v="MR-1744, MR-3016F"/>
    <n v="0"/>
    <n v="0"/>
    <s v="Intersection"/>
    <s v="Undivided Urban No Control, Yield, Two Way Stop, Two Way With Flasher  3-Leg"/>
    <n v="0"/>
    <n v="5"/>
    <n v="33"/>
    <n v="27"/>
    <n v="165"/>
    <n v="729.24282340116281"/>
    <n v="1.5681615405188567"/>
    <n v="43.8930627408402"/>
    <n v="42.324901200321342"/>
    <n v="0.10512360704655312"/>
    <n v="5.7910315237632402"/>
    <n v="5.6859079167166868"/>
    <x v="0"/>
    <s v="Google Maps"/>
    <n v="39.161625999999998"/>
    <n v="-84.507113000000004"/>
    <n v="0"/>
    <n v="0"/>
  </r>
  <r>
    <n v="186"/>
    <x v="0"/>
    <x v="0"/>
    <s v="Franklin"/>
    <s v="I-71 "/>
    <s v="SFRAIR00071**N"/>
    <s v="IR-71"/>
    <n v="28"/>
    <n v="28.5"/>
    <s v="Segment"/>
    <m/>
    <n v="0"/>
    <n v="1"/>
    <n v="13"/>
    <n v="8"/>
    <n v="35"/>
    <n v="201.28606468023256"/>
    <n v="0.82834630130162579"/>
    <n v="22.293925985802403"/>
    <n v="21.465579684500778"/>
    <n v="6.6134812814966498E-2"/>
    <n v="5.79039219817773"/>
    <n v="5.7242573853627636"/>
    <x v="0"/>
    <s v="Google Maps"/>
    <n v="40.107238072999998"/>
    <n v="-82.9799442395"/>
    <n v="40.113710960299997"/>
    <n v="-82.975719058500005"/>
  </r>
  <r>
    <n v="187"/>
    <x v="0"/>
    <x v="0"/>
    <s v="Franklin"/>
    <s v="I-71 "/>
    <s v="SFRAIR00071**N"/>
    <s v="IR-71"/>
    <n v="28.9"/>
    <n v="29.4"/>
    <s v="Segment"/>
    <m/>
    <n v="0"/>
    <n v="0"/>
    <n v="11"/>
    <n v="7"/>
    <n v="44"/>
    <n v="147.078125"/>
    <n v="0.73451736204259788"/>
    <n v="24.217130557478118"/>
    <n v="23.482613195435519"/>
    <n v="5.72841341148888E-2"/>
    <n v="5.7894847483036997"/>
    <n v="5.7322006141888107"/>
    <x v="0"/>
    <s v="Google Maps"/>
    <n v="40.119226103599999"/>
    <n v="-82.973428377900007"/>
    <n v="40.126400621000002"/>
    <n v="-82.972276830200002"/>
  </r>
  <r>
    <n v="120"/>
    <x v="2"/>
    <x v="2"/>
    <s v="Hamilton"/>
    <s v="Clinton Springs Ave, Clinton Springs Ln"/>
    <s v="MHAMMR00779**C, MHAMMR08513**C, MHAMMR08520**C"/>
    <s v="MR-779, MR-8513, MR-8520"/>
    <n v="0"/>
    <n v="0"/>
    <s v="Intersection"/>
    <s v="Undivided Urban Signal  4-Leg"/>
    <n v="0"/>
    <n v="0"/>
    <n v="20"/>
    <n v="15"/>
    <n v="59"/>
    <n v="256.5"/>
    <n v="4.5039941488613637"/>
    <n v="18.706296505412155"/>
    <n v="14.202302356550792"/>
    <n v="0.30894165229408965"/>
    <n v="5.7841345449522938"/>
    <n v="5.4751928926582041"/>
    <x v="0"/>
    <s v="Google Maps"/>
    <n v="39.158054"/>
    <n v="-84.505066999999997"/>
    <n v="0"/>
    <n v="0"/>
  </r>
  <r>
    <n v="121"/>
    <x v="2"/>
    <x v="5"/>
    <s v="Lucas"/>
    <s v="Jackman Rd, W Alexis Rd"/>
    <s v="CLUCCR00004**C, MLUCMR04027**C, SLUCSR00184**C"/>
    <s v="CR-4, MR-4027, SR-184"/>
    <n v="2.9489999999999998"/>
    <n v="0"/>
    <s v="Intersection"/>
    <s v="Undivided Urban Signal  4-Leg"/>
    <n v="0"/>
    <n v="2"/>
    <n v="17"/>
    <n v="13"/>
    <n v="92"/>
    <n v="352.33775436046511"/>
    <n v="7.9440277248271078"/>
    <n v="24.891169107387263"/>
    <n v="16.947141382560154"/>
    <n v="0.54490325032917519"/>
    <n v="5.7771118739815082"/>
    <n v="5.2322086236523333"/>
    <x v="0"/>
    <s v="Google Maps"/>
    <n v="41.721255999999997"/>
    <n v="-83.585494999999995"/>
    <n v="0"/>
    <n v="0"/>
  </r>
  <r>
    <n v="188"/>
    <x v="0"/>
    <x v="3"/>
    <s v="Summit"/>
    <s v="I-76,VIETNAM VETERANS MEM HWY "/>
    <s v="SSUMIR00076**N"/>
    <s v="IR-76"/>
    <n v="11.4"/>
    <n v="11.9"/>
    <s v="Segment"/>
    <m/>
    <n v="1"/>
    <n v="2"/>
    <n v="10"/>
    <n v="15"/>
    <n v="103"/>
    <n v="372.06131904069764"/>
    <n v="1.0169413593312862"/>
    <n v="52.187875555245789"/>
    <n v="51.170934195914505"/>
    <n v="6.5431528475503473E-2"/>
    <n v="5.7693652230403689"/>
    <n v="5.7039336945648653"/>
    <x v="0"/>
    <s v="Google Maps"/>
    <n v="41.062301344799998"/>
    <n v="-81.507801864200005"/>
    <n v="41.062602736499997"/>
    <n v="-81.498506908799996"/>
  </r>
  <r>
    <n v="189"/>
    <x v="0"/>
    <x v="1"/>
    <s v="Cuyahoga"/>
    <s v="I-90 "/>
    <s v="SCUYIR00090**C"/>
    <s v="IR-90"/>
    <n v="10.1"/>
    <n v="10.6"/>
    <s v="Segment"/>
    <m/>
    <n v="0"/>
    <n v="3"/>
    <n v="7"/>
    <n v="6"/>
    <n v="33"/>
    <n v="242.48319404069767"/>
    <n v="1.0974962288252106"/>
    <n v="19.562520484035264"/>
    <n v="18.465024255210054"/>
    <n v="7.4324348545202035E-2"/>
    <n v="5.7684413801598069"/>
    <n v="5.6941170316146046"/>
    <x v="0"/>
    <s v="Google Maps"/>
    <n v="41.465568387799998"/>
    <n v="-81.779038774100002"/>
    <n v="41.466428067499997"/>
    <n v="-81.7694793565"/>
  </r>
  <r>
    <n v="20"/>
    <x v="3"/>
    <x v="2"/>
    <s v="Hamilton"/>
    <s v="COLERAIN AVE "/>
    <s v="SHAMUS00027**C "/>
    <s v="US-27"/>
    <n v="10.3"/>
    <n v="10.8"/>
    <s v="Segment"/>
    <m/>
    <n v="2"/>
    <n v="2"/>
    <n v="8"/>
    <n v="11"/>
    <n v="49"/>
    <n v="332.89425872093022"/>
    <n v="0.84221539776533028"/>
    <n v="35.156708472996421"/>
    <n v="34.314493075231091"/>
    <n v="6.4439125082922932E-2"/>
    <n v="5.7673369056395023"/>
    <n v="5.7028977805565795"/>
    <x v="0"/>
    <s v="Google Maps"/>
    <n v="39.2023741633"/>
    <n v="-84.580658098599997"/>
    <n v="39.20914123"/>
    <n v="-84.583804499999999"/>
  </r>
  <r>
    <n v="75"/>
    <x v="1"/>
    <x v="0"/>
    <s v="Franklin"/>
    <s v="SR 315 "/>
    <s v="SFRASR00315**N "/>
    <s v="SR-315"/>
    <n v="2.8"/>
    <n v="3.3"/>
    <s v="Segment"/>
    <m/>
    <n v="0"/>
    <n v="1"/>
    <n v="7"/>
    <n v="6"/>
    <n v="17"/>
    <n v="135.12981468023256"/>
    <n v="2.9616531051451704"/>
    <n v="13.634559338387543"/>
    <n v="10.672906233242372"/>
    <n v="0.18377678802259328"/>
    <n v="5.7654227709778327"/>
    <n v="5.5816459829552398"/>
    <x v="0"/>
    <s v="Google Maps"/>
    <n v="39.987076618499998"/>
    <n v="-83.023703628500002"/>
    <n v="39.994008017200002"/>
    <n v="-83.024730356199996"/>
  </r>
  <r>
    <n v="33"/>
    <x v="4"/>
    <x v="5"/>
    <s v="Lucas"/>
    <s v="Hill Ave, N Mccord Rd"/>
    <s v="CLUCCR00030**C, CLUCCR00073**C"/>
    <s v="CR-30, CR-73"/>
    <n v="1.8220000000000001"/>
    <n v="0"/>
    <s v="Intersection"/>
    <s v="Undivided Urban Signal  4-Leg"/>
    <n v="0"/>
    <n v="2"/>
    <n v="21"/>
    <n v="13"/>
    <n v="57"/>
    <n v="343.52525436046511"/>
    <n v="4.3560315340767257"/>
    <n v="18.728741911617533"/>
    <n v="14.372710377540807"/>
    <n v="0.30401690161774875"/>
    <n v="5.7605765803877356"/>
    <n v="5.4565596787699864"/>
    <x v="0"/>
    <s v="Google Maps"/>
    <n v="41.638841999999997"/>
    <n v="-83.703558000000001"/>
    <n v="0"/>
    <n v="0"/>
  </r>
  <r>
    <n v="190"/>
    <x v="0"/>
    <x v="0"/>
    <s v="Franklin"/>
    <s v="I-270 "/>
    <s v="SFRAIR00270**C"/>
    <s v="IR-270"/>
    <n v="36.6"/>
    <n v="37.1"/>
    <s v="Segment"/>
    <m/>
    <n v="1"/>
    <n v="2"/>
    <n v="7"/>
    <n v="6"/>
    <n v="35"/>
    <n v="244.48319404069767"/>
    <n v="1.1453833978763075"/>
    <n v="20.563250638242838"/>
    <n v="19.41786724036653"/>
    <n v="7.2308328329590457E-2"/>
    <n v="5.7339289233370181"/>
    <n v="5.6616205950074274"/>
    <x v="0"/>
    <s v="Google Maps"/>
    <n v="40.007689354"/>
    <n v="-82.8811858503"/>
    <n v="40.0058005773"/>
    <n v="-82.872153881200006"/>
  </r>
  <r>
    <n v="122"/>
    <x v="2"/>
    <x v="4"/>
    <s v="Montgomery"/>
    <s v="Needmore Rd, Needmore Rd"/>
    <s v="CMOTCR00074**C, CMOTCR00074**N, SMOTSR00202**C"/>
    <s v="CR-74, SR-202"/>
    <n v="3.97"/>
    <n v="0"/>
    <s v="Intersection"/>
    <s v="Undivided Urban Signal  4-Leg"/>
    <n v="1"/>
    <n v="4"/>
    <n v="14"/>
    <n v="15"/>
    <n v="73"/>
    <n v="459.60219840116281"/>
    <n v="6.3323792894563828"/>
    <n v="20.50496310117963"/>
    <n v="14.172583811723246"/>
    <n v="0.43435574203223631"/>
    <n v="5.7316942573041016"/>
    <n v="5.2973385152718651"/>
    <x v="0"/>
    <s v="Google Maps"/>
    <n v="39.821793999999997"/>
    <n v="-84.145300000000006"/>
    <n v="0"/>
    <n v="0"/>
  </r>
  <r>
    <n v="123"/>
    <x v="2"/>
    <x v="8"/>
    <s v="Fairfield"/>
    <s v="N Memorial Dr, W Fair Ave"/>
    <s v="CFAICR00033A*C, CFAICR00054**C"/>
    <s v="CR-33A, CR-54"/>
    <n v="4.2569999999999997"/>
    <n v="0"/>
    <s v="Intersection"/>
    <s v="Undivided Urban Signal  4-Leg"/>
    <n v="0"/>
    <n v="1"/>
    <n v="14"/>
    <n v="16"/>
    <n v="98"/>
    <n v="306.33293968023258"/>
    <n v="8.3176941436781213"/>
    <n v="26.436022684269947"/>
    <n v="18.118328540591826"/>
    <n v="0.57053408310364317"/>
    <n v="5.7313423508401975"/>
    <n v="5.1608082677365541"/>
    <x v="0"/>
    <s v="Google Maps"/>
    <n v="39.724128"/>
    <n v="-82.608228999999994"/>
    <n v="0"/>
    <n v="0"/>
  </r>
  <r>
    <n v="124"/>
    <x v="2"/>
    <x v="5"/>
    <s v="Lucas"/>
    <s v="Lewis Ave, W Laskey Rd"/>
    <s v="CLUCCR00010**C, MLUCMR04013**C"/>
    <s v="CR-10, MR-4013"/>
    <n v="0.95499999999999996"/>
    <n v="0"/>
    <s v="Intersection"/>
    <s v="Undivided Urban Signal  4-Leg"/>
    <n v="0"/>
    <n v="3"/>
    <n v="14"/>
    <n v="15"/>
    <n v="73"/>
    <n v="368.24881904069764"/>
    <n v="7.2664561189641468"/>
    <n v="21.09123882175556"/>
    <n v="13.824782702791413"/>
    <n v="0.49842670428042368"/>
    <n v="5.7211960552832233"/>
    <n v="5.2227693510027997"/>
    <x v="0"/>
    <s v="Google Maps"/>
    <n v="41.707116999999997"/>
    <n v="-83.566086999999996"/>
    <n v="0"/>
    <n v="0"/>
  </r>
  <r>
    <n v="191"/>
    <x v="0"/>
    <x v="1"/>
    <s v="Cuyahoga"/>
    <s v="I-480 "/>
    <s v="SCUYIR00480**N"/>
    <s v="IR-480"/>
    <n v="22.8"/>
    <n v="23.3"/>
    <s v="Segment"/>
    <m/>
    <n v="1"/>
    <n v="3"/>
    <n v="8"/>
    <n v="9"/>
    <n v="51"/>
    <n v="326.01925872093022"/>
    <n v="1.5507890349016729"/>
    <n v="28.754576477434117"/>
    <n v="27.203787442532445"/>
    <n v="0.12689436776207694"/>
    <n v="5.7132169646986757"/>
    <n v="5.5863225969365988"/>
    <x v="0"/>
    <s v="Google Maps"/>
    <n v="41.424830389199997"/>
    <n v="-81.557879170999996"/>
    <n v="41.424884005400003"/>
    <n v="-81.548266524699997"/>
  </r>
  <r>
    <n v="192"/>
    <x v="0"/>
    <x v="4"/>
    <s v="Montgomery"/>
    <s v="INTERSTATE 75 "/>
    <s v="SMOTIR00075**C"/>
    <s v="IR-75"/>
    <n v="6.8"/>
    <n v="7.3"/>
    <s v="Segment"/>
    <m/>
    <n v="0"/>
    <n v="3"/>
    <n v="8"/>
    <n v="11"/>
    <n v="67"/>
    <n v="305.21756904069764"/>
    <n v="0.97633207316063775"/>
    <n v="35.575463750474839"/>
    <n v="34.599131677314205"/>
    <n v="7.4300928687722062E-2"/>
    <n v="5.7088170072452149"/>
    <n v="5.6345160785574926"/>
    <x v="0"/>
    <s v="Google Maps"/>
    <n v="39.682895862700001"/>
    <n v="-84.229380131799999"/>
    <n v="39.690125396900001"/>
    <n v="-84.229352003700001"/>
  </r>
  <r>
    <n v="193"/>
    <x v="0"/>
    <x v="0"/>
    <s v="Franklin"/>
    <s v="I-270 "/>
    <s v="SFRAIR00270**N"/>
    <s v="IR-270"/>
    <n v="23.8"/>
    <n v="24.3"/>
    <s v="Segment"/>
    <m/>
    <n v="0"/>
    <n v="0"/>
    <n v="9"/>
    <n v="6"/>
    <n v="37"/>
    <n v="122.546875"/>
    <n v="1.4026170934677873"/>
    <n v="20.939575507923717"/>
    <n v="19.536958414455931"/>
    <n v="0.10298468383231171"/>
    <n v="5.6984878385052378"/>
    <n v="5.5955031546729259"/>
    <x v="0"/>
    <s v="Google Maps"/>
    <n v="40.112101676000002"/>
    <n v="-83.016965121200002"/>
    <n v="40.111772650399999"/>
    <n v="-83.007547359"/>
  </r>
  <r>
    <n v="194"/>
    <x v="0"/>
    <x v="0"/>
    <s v="Franklin"/>
    <s v="I-70 "/>
    <s v="SFRAIR00070**N"/>
    <s v="IR-70"/>
    <n v="16.3"/>
    <n v="16.8"/>
    <s v="Segment"/>
    <m/>
    <n v="0"/>
    <n v="0"/>
    <n v="11"/>
    <n v="9"/>
    <n v="34"/>
    <n v="145.953125"/>
    <n v="1.2000295671131163"/>
    <n v="22.172624336512971"/>
    <n v="20.972594769399855"/>
    <n v="9.2764849816018527E-2"/>
    <n v="5.6981194537821098"/>
    <n v="5.6053546039660915"/>
    <x v="0"/>
    <s v="Google Maps"/>
    <n v="39.953512913899999"/>
    <n v="-82.957216700299995"/>
    <n v="39.953067448399999"/>
    <n v="-82.947813332600006"/>
  </r>
  <r>
    <n v="76"/>
    <x v="1"/>
    <x v="3"/>
    <s v="Stark"/>
    <s v="US 62 "/>
    <s v="SSTAUS00062**N "/>
    <s v="US-62"/>
    <n v="22.1"/>
    <n v="22.6"/>
    <s v="Segment"/>
    <m/>
    <n v="0"/>
    <n v="0"/>
    <n v="10"/>
    <n v="3"/>
    <n v="58"/>
    <n v="136.78125"/>
    <n v="1.7634051885007147"/>
    <n v="35.410728260764493"/>
    <n v="33.647323072263781"/>
    <n v="0.10386549996505613"/>
    <n v="5.6898378385741273"/>
    <n v="5.5859723386090714"/>
    <x v="0"/>
    <s v="Google Maps"/>
    <n v="40.8246235537"/>
    <n v="-81.396873750799998"/>
    <n v="40.829403163400002"/>
    <n v="-81.394948813799999"/>
  </r>
  <r>
    <n v="125"/>
    <x v="2"/>
    <x v="1"/>
    <s v="Lake"/>
    <s v="Mentor Ave, Reynolds Rd"/>
    <s v="SLAKSR00306**C, SLAKUS00020**C"/>
    <s v="SR-306, US-20"/>
    <n v="6.0810000000000004"/>
    <n v="0"/>
    <s v="Intersection"/>
    <s v="Undivided Urban Signal  4-Leg"/>
    <n v="0"/>
    <n v="2"/>
    <n v="12"/>
    <n v="16"/>
    <n v="149"/>
    <n v="389.91587936046511"/>
    <n v="12.191725257358858"/>
    <n v="36.281979791073852"/>
    <n v="24.090254533714994"/>
    <n v="0.83626479538749676"/>
    <n v="5.6868157696360351"/>
    <n v="4.850550974248538"/>
    <x v="1"/>
    <s v="Google Maps"/>
    <n v="41.653013000000001"/>
    <n v="-81.377133000000001"/>
    <n v="0"/>
    <n v="0"/>
  </r>
  <r>
    <n v="195"/>
    <x v="0"/>
    <x v="0"/>
    <s v="Franklin"/>
    <s v="I-70 "/>
    <s v="SFRAIR00070**N"/>
    <s v="IR-70"/>
    <n v="13"/>
    <n v="13.5"/>
    <s v="Segment"/>
    <m/>
    <n v="0"/>
    <n v="0"/>
    <n v="16"/>
    <n v="14"/>
    <n v="67"/>
    <n v="233.875"/>
    <n v="0.73351379179257759"/>
    <n v="27.315631272023566"/>
    <n v="26.582117480230988"/>
    <n v="5.709268445359357E-2"/>
    <n v="5.6863463901852365"/>
    <n v="5.6292537057316432"/>
    <x v="0"/>
    <s v="Google Maps"/>
    <n v="39.950851092299999"/>
    <n v="-83.018208269200002"/>
    <n v="39.953129195000002"/>
    <n v="-83.0092646441"/>
  </r>
  <r>
    <n v="196"/>
    <x v="0"/>
    <x v="2"/>
    <s v="Hamilton"/>
    <s v="I-275 WB EXPY "/>
    <s v="SHAMIR00275**N"/>
    <s v="IR-275"/>
    <n v="26.6"/>
    <n v="27.1"/>
    <s v="Segment"/>
    <m/>
    <n v="0"/>
    <n v="1"/>
    <n v="11"/>
    <n v="12"/>
    <n v="53"/>
    <n v="223.94231468023256"/>
    <n v="1.2470550692665625"/>
    <n v="30.866032501825771"/>
    <n v="29.618977432559209"/>
    <n v="8.7671269711871405E-2"/>
    <n v="5.6859483812014604"/>
    <n v="5.5982771114895886"/>
    <x v="0"/>
    <s v="Google Maps"/>
    <n v="39.287644697600001"/>
    <n v="-84.4310839101"/>
    <n v="39.285347986700003"/>
    <n v="-84.422250187499998"/>
  </r>
  <r>
    <n v="197"/>
    <x v="0"/>
    <x v="1"/>
    <s v="Cuyahoga"/>
    <s v="I-90 "/>
    <s v="SCUYIR00090**C"/>
    <s v="IR-90"/>
    <n v="24.5"/>
    <n v="25"/>
    <s v="Segment"/>
    <m/>
    <n v="0"/>
    <n v="3"/>
    <n v="7"/>
    <n v="5"/>
    <n v="26"/>
    <n v="231.04569404069767"/>
    <n v="1.2356611190577116"/>
    <n v="16.343113382141333"/>
    <n v="15.107452263083621"/>
    <n v="9.9532464063803283E-2"/>
    <n v="5.6733189172148446"/>
    <n v="5.5737864531510413"/>
    <x v="0"/>
    <s v="Google Maps"/>
    <n v="41.566761679999999"/>
    <n v="-81.578621364399993"/>
    <n v="41.569686017099997"/>
    <n v="-81.569816391499998"/>
  </r>
  <r>
    <n v="198"/>
    <x v="0"/>
    <x v="2"/>
    <s v="Hamilton"/>
    <s v="I-275 EB EXPY "/>
    <s v="SHAMIR00275**C"/>
    <s v="IR-275"/>
    <n v="30.1"/>
    <n v="30.6"/>
    <s v="Segment"/>
    <m/>
    <n v="0"/>
    <n v="1"/>
    <n v="4"/>
    <n v="12"/>
    <n v="64"/>
    <n v="189.11418968023256"/>
    <n v="1.0129353467951163"/>
    <n v="32.265166817206946"/>
    <n v="31.252231470411829"/>
    <n v="5.6696029747244775E-2"/>
    <n v="5.6714391647110629"/>
    <n v="5.6147431349638177"/>
    <x v="0"/>
    <s v="Google Maps"/>
    <n v="39.282397760000002"/>
    <n v="-84.366690433800002"/>
    <n v="39.277374946800002"/>
    <n v="-84.359953501199996"/>
  </r>
  <r>
    <n v="126"/>
    <x v="2"/>
    <x v="1"/>
    <s v="Cuyahoga"/>
    <s v="Harvard Ave, Warrensville Center Rd"/>
    <s v="MCUYMR14551**C, MCUYMR14580**C"/>
    <s v="MR-14551, MR-14580"/>
    <n v="2.746"/>
    <n v="0"/>
    <s v="Intersection"/>
    <s v="Undivided Urban Signal  4-Leg"/>
    <n v="0"/>
    <n v="2"/>
    <n v="13"/>
    <n v="17"/>
    <n v="49"/>
    <n v="300.90025436046511"/>
    <n v="7.0992296896087481"/>
    <n v="16.162064336886711"/>
    <n v="9.0628346472779633"/>
    <n v="0.48695617219606063"/>
    <n v="5.6698015039518967"/>
    <n v="5.1828453317558365"/>
    <x v="0"/>
    <s v="Google Maps"/>
    <n v="41.449863999999998"/>
    <n v="-81.536118999999999"/>
    <n v="0"/>
    <n v="0"/>
  </r>
  <r>
    <n v="77"/>
    <x v="1"/>
    <x v="4"/>
    <s v="Montgomery"/>
    <s v="UNITED STATES ROUTE 35 "/>
    <s v="SMOTUS00035**N "/>
    <s v="US-35"/>
    <n v="17.8"/>
    <n v="18.3"/>
    <s v="Segment"/>
    <m/>
    <n v="0"/>
    <n v="3"/>
    <n v="7"/>
    <n v="6"/>
    <n v="20"/>
    <n v="229.48319404069767"/>
    <n v="1.9279946229317833"/>
    <n v="14.176307592869525"/>
    <n v="12.248312969937743"/>
    <n v="0.11458304535678354"/>
    <n v="5.66311325751251"/>
    <n v="5.5485302121557263"/>
    <x v="0"/>
    <s v="Google Maps"/>
    <n v="39.754875517899997"/>
    <n v="-84.161049848800005"/>
    <n v="39.754349184799999"/>
    <n v="-84.151696893700006"/>
  </r>
  <r>
    <n v="78"/>
    <x v="1"/>
    <x v="4"/>
    <s v="Montgomery"/>
    <s v="UNITED STATES ROUTE 35 "/>
    <s v="SMOTUS00035**N "/>
    <s v="US-35"/>
    <n v="15.3"/>
    <n v="15.8"/>
    <s v="Segment"/>
    <m/>
    <n v="0"/>
    <n v="0"/>
    <n v="9"/>
    <n v="7"/>
    <n v="36"/>
    <n v="125.984375"/>
    <n v="1.9279946229317833"/>
    <n v="20.474244877782144"/>
    <n v="18.54625025485036"/>
    <n v="0.11458304535678354"/>
    <n v="5.66311325751251"/>
    <n v="5.5485302121557263"/>
    <x v="0"/>
    <s v="Google Maps"/>
    <n v="39.747721098500001"/>
    <n v="-84.2065508421"/>
    <n v="39.7500762962"/>
    <n v="-84.197699331099997"/>
  </r>
  <r>
    <n v="199"/>
    <x v="0"/>
    <x v="2"/>
    <s v="Butler"/>
    <s v="I 75 "/>
    <s v="SBUTIR00075**C"/>
    <s v="IR-75"/>
    <n v="1.4"/>
    <n v="1.9"/>
    <s v="Segment"/>
    <m/>
    <n v="0"/>
    <n v="0"/>
    <n v="10"/>
    <n v="5"/>
    <n v="59"/>
    <n v="146.65625"/>
    <n v="1.2414608384636512"/>
    <n v="29.334983371171056"/>
    <n v="28.093522532707404"/>
    <n v="9.9780782107630389E-2"/>
    <n v="5.6589817106187059"/>
    <n v="5.5592009285110757"/>
    <x v="0"/>
    <s v="Google Maps"/>
    <n v="39.317981164700001"/>
    <n v="-84.428014798000007"/>
    <n v="39.3236192253"/>
    <n v="-84.422142334"/>
  </r>
  <r>
    <n v="200"/>
    <x v="0"/>
    <x v="1"/>
    <s v="Cuyahoga"/>
    <s v="I-90 "/>
    <s v="SCUYIR00090**C"/>
    <s v="IR-90"/>
    <n v="23.4"/>
    <n v="23.9"/>
    <s v="Segment"/>
    <m/>
    <n v="0"/>
    <n v="4"/>
    <n v="6"/>
    <n v="12"/>
    <n v="25"/>
    <n v="300.23800872093022"/>
    <n v="0.98783725768711339"/>
    <n v="18.718275887530897"/>
    <n v="17.730438629843782"/>
    <n v="3.3474462800459417E-2"/>
    <n v="5.6523913851184195"/>
    <n v="5.6189169223179602"/>
    <x v="0"/>
    <s v="Google Maps"/>
    <n v="41.5574417248"/>
    <n v="-81.5942344451"/>
    <n v="41.563462353200002"/>
    <n v="-81.589280694500005"/>
  </r>
  <r>
    <n v="127"/>
    <x v="2"/>
    <x v="0"/>
    <s v="Franklin"/>
    <s v="Georgesville Rd, Sullivant Ave"/>
    <s v="CFRACR00026**C, MFRAMR04246**C, PFRAMR87749**C"/>
    <s v="CR-26, MR-4246, MR-87749"/>
    <n v="0.2"/>
    <n v="0"/>
    <s v="Intersection"/>
    <s v="Undivided Urban Signal  4-Leg"/>
    <n v="0"/>
    <n v="7"/>
    <n v="21"/>
    <n v="3"/>
    <n v="35"/>
    <n v="505.53370276162786"/>
    <n v="8.1362674546697384"/>
    <n v="13.34289923240012"/>
    <n v="5.2066317777303812"/>
    <n v="0.55808951518903671"/>
    <n v="5.6433496252689856"/>
    <n v="5.0852601100799486"/>
    <x v="0"/>
    <s v="Google Maps"/>
    <n v="39.938428999999999"/>
    <n v="-83.112556999999995"/>
    <n v="0"/>
    <n v="0"/>
  </r>
  <r>
    <n v="128"/>
    <x v="2"/>
    <x v="2"/>
    <s v="Hamilton"/>
    <s v="Grand Ave, Westwood Ave"/>
    <s v="MHAMMR01400**C, MHAMMR08555**C"/>
    <s v="MR-1400, MR-8555"/>
    <n v="0.55900000000000005"/>
    <n v="0"/>
    <s v="Intersection"/>
    <s v="Undivided Urban Signal  4-Leg"/>
    <n v="0"/>
    <n v="2"/>
    <n v="15"/>
    <n v="14"/>
    <n v="68"/>
    <n v="319.68150436046511"/>
    <n v="9.0244893392623595"/>
    <n v="19.764634291920327"/>
    <n v="10.740144952657968"/>
    <n v="0.61901515753233027"/>
    <n v="5.6431680757778304"/>
    <n v="5.0241529182455"/>
    <x v="0"/>
    <s v="Google Maps"/>
    <n v="39.125036000000001"/>
    <n v="-84.553309999999996"/>
    <n v="0"/>
    <n v="0"/>
  </r>
  <r>
    <n v="129"/>
    <x v="2"/>
    <x v="1"/>
    <s v="Lake"/>
    <s v="Euclid Ave, Som Center Rd"/>
    <s v="SLAKSR00091**C, SLAKSR00091**N, SLAKUS00020**C"/>
    <s v="SR-91, US-20"/>
    <n v="3.1920000000000002"/>
    <n v="0"/>
    <s v="Intersection"/>
    <s v="Divided Urban Signal  4-Leg"/>
    <n v="0"/>
    <n v="2"/>
    <n v="10"/>
    <n v="19"/>
    <n v="127"/>
    <n v="368.13462936046511"/>
    <n v="9.5564259310167063"/>
    <n v="31.50522080312864"/>
    <n v="21.948794872111932"/>
    <n v="0.66428123467394384"/>
    <n v="5.6372676010090084"/>
    <n v="4.9729863663350642"/>
    <x v="1"/>
    <s v="Google Maps"/>
    <n v="41.624872000000003"/>
    <n v="-81.439976000000001"/>
    <n v="0"/>
    <n v="0"/>
  </r>
  <r>
    <n v="21"/>
    <x v="3"/>
    <x v="2"/>
    <s v="Hamilton"/>
    <s v="RONALD REAGAN CROSS CO EB HWY "/>
    <s v="SHAMSR00126**C "/>
    <s v="SR-126"/>
    <n v="12.9"/>
    <n v="13.4"/>
    <s v="Segment"/>
    <m/>
    <n v="1"/>
    <n v="1"/>
    <n v="6"/>
    <n v="8"/>
    <n v="32"/>
    <n v="198.13462936046511"/>
    <n v="0.55175997474417515"/>
    <n v="24.120977931652185"/>
    <n v="23.569217956908009"/>
    <n v="3.9899009593450739E-2"/>
    <n v="5.6349561042107057"/>
    <n v="5.5950570946172551"/>
    <x v="0"/>
    <s v="Google Maps"/>
    <n v="39.209101776300002"/>
    <n v="-84.482411517399996"/>
    <n v="39.205488300600003"/>
    <n v="-84.474525349399997"/>
  </r>
  <r>
    <n v="201"/>
    <x v="0"/>
    <x v="0"/>
    <s v="Franklin"/>
    <s v="I-70 "/>
    <s v="SFRAIR00070**C"/>
    <s v="IR-70"/>
    <n v="18.399999999999999"/>
    <n v="18.899999999999999"/>
    <s v="Segment"/>
    <m/>
    <n v="0"/>
    <n v="2"/>
    <n v="21"/>
    <n v="5"/>
    <n v="30"/>
    <n v="281.02525436046511"/>
    <n v="0.68361804207855004"/>
    <n v="19.095776042635592"/>
    <n v="18.412158000557042"/>
    <n v="5.1632548819768677E-2"/>
    <n v="5.6309379089814549"/>
    <n v="5.579305360161686"/>
    <x v="0"/>
    <s v="Google Maps"/>
    <n v="39.933181652000002"/>
    <n v="-82.933137393199999"/>
    <n v="39.931683169300001"/>
    <n v="-82.9241969184"/>
  </r>
  <r>
    <n v="130"/>
    <x v="2"/>
    <x v="0"/>
    <s v="Franklin"/>
    <s v="Olentangy River Rd, Olentangy River Rd"/>
    <s v="CFRACR00009**C, CFRACR00009**N, CFRACR00055**C"/>
    <s v="CR-55, CR-9"/>
    <n v="3.73"/>
    <n v="0"/>
    <s v="Intersection"/>
    <s v="Divided Urban Signal  4-Leg"/>
    <n v="1"/>
    <n v="2"/>
    <n v="22"/>
    <n v="6"/>
    <n v="28"/>
    <n v="335.68631904069764"/>
    <n v="8.9676863849255088"/>
    <n v="11.820683721763562"/>
    <n v="2.8529973368380528"/>
    <n v="0.6233570821296851"/>
    <n v="5.6185273435044714"/>
    <n v="4.9951702613747866"/>
    <x v="1"/>
    <s v="Google Maps"/>
    <n v="40.051920000000003"/>
    <n v="-83.033715999999998"/>
    <n v="0"/>
    <n v="0"/>
  </r>
  <r>
    <n v="34"/>
    <x v="4"/>
    <x v="4"/>
    <s v="Montgomery"/>
    <s v="Miamisburg Centerville Rd, Yankee St"/>
    <s v="CMOTCR00175**C, SMOTSR00725**C"/>
    <s v="CR-175, SR-725"/>
    <n v="3.2469999999999999"/>
    <n v="0"/>
    <s v="Intersection"/>
    <s v="Undivided Urban Signal  4-Leg"/>
    <n v="1"/>
    <n v="0"/>
    <n v="16"/>
    <n v="15"/>
    <n v="39"/>
    <n v="255.98918968023256"/>
    <n v="8.5563732130522805"/>
    <n v="13.992115937737291"/>
    <n v="5.4357427246850101"/>
    <n v="0.59716787010556061"/>
    <n v="5.6175310175121327"/>
    <n v="5.020363147406572"/>
    <x v="0"/>
    <s v="Google Maps"/>
    <n v="39.631219999999999"/>
    <n v="-84.198632000000003"/>
    <n v="0"/>
    <n v="0"/>
  </r>
  <r>
    <n v="131"/>
    <x v="2"/>
    <x v="0"/>
    <s v="Franklin"/>
    <s v="E Dublin-Granville Rd, E Dublin-Granville Service Rd"/>
    <s v="MFRAMR00605A*C, MFRAMR00605B*C, MFRAMR01300L*C, SFRASR00161**C"/>
    <s v="MR-1300L, MR-605A, MR-605B, SR-161"/>
    <n v="0.66200000000000003"/>
    <n v="0"/>
    <s v="Intersection"/>
    <s v="Divided Urban Signal  4-Leg"/>
    <n v="0"/>
    <n v="1"/>
    <n v="23"/>
    <n v="8"/>
    <n v="67"/>
    <n v="298.75481468023258"/>
    <n v="8.5945174982145431"/>
    <n v="19.216384243676771"/>
    <n v="10.621866745462228"/>
    <n v="0.59741756346489827"/>
    <n v="5.614748136514887"/>
    <n v="5.0173305730499891"/>
    <x v="0"/>
    <s v="Google Maps"/>
    <n v="40.086176999999999"/>
    <n v="-82.960305000000005"/>
    <n v="0"/>
    <n v="0"/>
  </r>
  <r>
    <n v="35"/>
    <x v="4"/>
    <x v="6"/>
    <s v="Allen"/>
    <s v="Elida Rd, N Cable Rd"/>
    <s v="CALLCR00093**C, SALLSR00309**C"/>
    <s v="CR-93, SR-309"/>
    <n v="0.879"/>
    <n v="0"/>
    <s v="Intersection"/>
    <s v="Divided Urban Signal  4-Leg"/>
    <n v="0"/>
    <n v="1"/>
    <n v="11"/>
    <n v="19"/>
    <n v="78"/>
    <n v="280.00481468023258"/>
    <n v="9.1462523062924532"/>
    <n v="21.746070411655744"/>
    <n v="12.59981810536329"/>
    <n v="0.67029049174201338"/>
    <n v="5.613061404404216"/>
    <n v="4.942770912662203"/>
    <x v="1"/>
    <s v="Google Maps"/>
    <n v="40.761851999999998"/>
    <n v="-84.147152000000006"/>
    <n v="0"/>
    <n v="0"/>
  </r>
  <r>
    <n v="79"/>
    <x v="1"/>
    <x v="1"/>
    <s v="Cuyahoga"/>
    <s v="MR 14553"/>
    <s v="MCUYMR14553**C "/>
    <s v="MR-14553"/>
    <n v="5.8"/>
    <n v="6.3"/>
    <s v="Segment"/>
    <m/>
    <n v="1"/>
    <n v="7"/>
    <n v="14"/>
    <n v="21"/>
    <n v="68"/>
    <n v="618.25726744186045"/>
    <n v="0.2978674912343911"/>
    <n v="37.109678074410709"/>
    <n v="36.811810583176317"/>
    <n v="1.6723412989290972E-2"/>
    <n v="5.6115847145333033"/>
    <n v="5.5948613015440127"/>
    <x v="0"/>
    <s v="Google Maps"/>
    <n v="41.540878235299999"/>
    <n v="-81.606386626100004"/>
    <n v="41.541604086699998"/>
    <n v="-81.5969214319"/>
  </r>
  <r>
    <n v="36"/>
    <x v="4"/>
    <x v="3"/>
    <s v="Stark"/>
    <s v="Tuscarawas St, Whipple Ave"/>
    <s v="CSTACR00219**C, SSTASR00172**C, TSTATR00219A*C"/>
    <s v="CR-219, SR-172, TR-219A"/>
    <n v="0.39600000000000002"/>
    <n v="0"/>
    <s v="Intersection"/>
    <s v="Undivided Urban Signal  4-Leg"/>
    <n v="0"/>
    <n v="1"/>
    <n v="13"/>
    <n v="16"/>
    <n v="77"/>
    <n v="278.78606468023258"/>
    <n v="12.463530368106975"/>
    <n v="21.633058615071089"/>
    <n v="9.1695282469641146"/>
    <n v="0.86985685390216505"/>
    <n v="5.6082169521607286"/>
    <n v="4.7383600982585632"/>
    <x v="1"/>
    <s v="Google Maps"/>
    <n v="40.796326000000001"/>
    <n v="-81.426338999999999"/>
    <n v="0"/>
    <n v="0"/>
  </r>
  <r>
    <n v="132"/>
    <x v="2"/>
    <x v="7"/>
    <s v="Lorain"/>
    <s v="Griswold Rd, Lorain Blvd"/>
    <s v="CLORCR00096**C, SLORSR00057**C, SLORSR00057**N"/>
    <s v="CR-96, SR-57"/>
    <n v="0.72499999999999998"/>
    <n v="0"/>
    <s v="Intersection"/>
    <s v="Divided Urban Signal  4-Leg"/>
    <n v="1"/>
    <n v="4"/>
    <n v="8"/>
    <n v="17"/>
    <n v="66"/>
    <n v="422.19594840116281"/>
    <n v="11.369878657583829"/>
    <n v="19.350019220969816"/>
    <n v="7.9801405633859872"/>
    <n v="0.79033700331826551"/>
    <n v="5.5968066197155775"/>
    <n v="4.8064696163973117"/>
    <x v="1"/>
    <s v="Google Maps"/>
    <n v="41.400446000000002"/>
    <n v="-82.116725000000002"/>
    <n v="0"/>
    <n v="0"/>
  </r>
  <r>
    <n v="133"/>
    <x v="2"/>
    <x v="3"/>
    <s v="Portage"/>
    <s v="Mondial Pkwy, Mondial Pkwy"/>
    <s v="MPORMR00841**C, MPORMR00841**N, MPORMR00882**C, SPORSR00014**C"/>
    <s v="MR-841, MR-882, SR-14"/>
    <n v="0"/>
    <n v="0"/>
    <s v="Intersection"/>
    <s v="Undivided Urban Signal  4-Leg"/>
    <n v="0"/>
    <n v="2"/>
    <n v="15"/>
    <n v="14"/>
    <n v="64"/>
    <n v="315.68150436046511"/>
    <n v="9.2516901395052713"/>
    <n v="18.745585407055792"/>
    <n v="9.4938952675505206"/>
    <n v="0.63459950074186333"/>
    <n v="5.5966974947583559"/>
    <n v="4.9620979940164922"/>
    <x v="1"/>
    <s v="Google Maps"/>
    <n v="41.250301"/>
    <n v="-81.363877000000002"/>
    <n v="0"/>
    <n v="0"/>
  </r>
  <r>
    <n v="80"/>
    <x v="1"/>
    <x v="1"/>
    <s v="Cuyahoga"/>
    <s v="LEE RD "/>
    <s v="MCUYMR14552**C "/>
    <s v="MR-14552"/>
    <n v="2.2999999999999998"/>
    <n v="2.8"/>
    <s v="Segment"/>
    <m/>
    <n v="1"/>
    <n v="2"/>
    <n v="16"/>
    <n v="24"/>
    <n v="74"/>
    <n v="422.28006904069764"/>
    <n v="0.31884741596478899"/>
    <n v="35.061680031938955"/>
    <n v="34.742832615974166"/>
    <n v="1.7898335060314817E-2"/>
    <n v="5.5844993324071339"/>
    <n v="5.5666009973468187"/>
    <x v="0"/>
    <s v="Google Maps"/>
    <n v="41.445689117299999"/>
    <n v="-81.564823262299996"/>
    <n v="41.452926320000003"/>
    <n v="-81.564878779099999"/>
  </r>
  <r>
    <n v="202"/>
    <x v="0"/>
    <x v="0"/>
    <s v="Franklin"/>
    <s v="I-71 "/>
    <s v="SFRAIR00071**C"/>
    <s v="IR-71"/>
    <n v="19.8"/>
    <n v="20.3"/>
    <s v="Segment"/>
    <m/>
    <n v="0"/>
    <n v="1"/>
    <n v="8"/>
    <n v="10"/>
    <n v="38"/>
    <n v="180.42668968023256"/>
    <n v="1.4324921056625477"/>
    <n v="22.692179774198856"/>
    <n v="21.259687668536309"/>
    <n v="0.11034883643869466"/>
    <n v="5.5813011548703946"/>
    <n v="5.4709523184317002"/>
    <x v="0"/>
    <s v="Google Maps"/>
    <n v="39.996665920600002"/>
    <n v="-82.984745971899997"/>
    <n v="40.003893250600001"/>
    <n v="-82.984419397500005"/>
  </r>
  <r>
    <n v="203"/>
    <x v="0"/>
    <x v="0"/>
    <s v="Franklin"/>
    <s v="I-270 "/>
    <s v="SFRAIR00270**N"/>
    <s v="IR-270"/>
    <n v="35.799999999999997"/>
    <n v="36.299999999999997"/>
    <s v="Segment"/>
    <m/>
    <n v="1"/>
    <n v="3"/>
    <n v="9"/>
    <n v="7"/>
    <n v="51"/>
    <n v="323.69113372093022"/>
    <n v="0.95480408230744829"/>
    <n v="27.60555498228128"/>
    <n v="26.650750899973833"/>
    <n v="3.6849321368620618E-2"/>
    <n v="5.5742356461100435"/>
    <n v="5.5373863247414228"/>
    <x v="0"/>
    <s v="Google Maps"/>
    <n v="40.009218833399999"/>
    <n v="-82.896882778899993"/>
    <n v="40.0083123219"/>
    <n v="-82.887570887600006"/>
  </r>
  <r>
    <n v="81"/>
    <x v="1"/>
    <x v="9"/>
    <s v="Ross"/>
    <s v="N BRIDGE ST "/>
    <s v="SROSSR00159**C "/>
    <s v="SR-159"/>
    <n v="0"/>
    <n v="0.5"/>
    <s v="Segment"/>
    <m/>
    <n v="0"/>
    <n v="2"/>
    <n v="12"/>
    <n v="12"/>
    <n v="63"/>
    <n v="286.16587936046511"/>
    <n v="0.62835010141117187"/>
    <n v="36.262927395195462"/>
    <n v="35.63457729378429"/>
    <n v="3.5213813381758392E-2"/>
    <n v="5.571339809922371"/>
    <n v="5.5361259965406129"/>
    <x v="0"/>
    <s v="Google Maps"/>
    <n v="39.334377178899999"/>
    <n v="-82.974342758700004"/>
    <n v="39.341539383600001"/>
    <n v="-82.975843522800005"/>
  </r>
  <r>
    <n v="134"/>
    <x v="2"/>
    <x v="2"/>
    <s v="Butler"/>
    <s v="Grand Blvd, S Erie Blvd"/>
    <s v="MBUTMR02433**C, SBUTSR00004**C"/>
    <s v="MR-2433, SR-4"/>
    <n v="0.59"/>
    <n v="0"/>
    <s v="Intersection"/>
    <s v="Undivided Urban Signal  4-Leg"/>
    <n v="0"/>
    <n v="1"/>
    <n v="9"/>
    <n v="21"/>
    <n v="77"/>
    <n v="274.78606468023258"/>
    <n v="7.1693522170974395"/>
    <n v="21.849922751691803"/>
    <n v="14.680570534594363"/>
    <n v="0.49176607398309352"/>
    <n v="5.57067548996379"/>
    <n v="5.0789094159806965"/>
    <x v="0"/>
    <s v="Google Maps"/>
    <n v="39.381968000000001"/>
    <n v="-84.549587000000002"/>
    <n v="0"/>
    <n v="0"/>
  </r>
  <r>
    <n v="135"/>
    <x v="2"/>
    <x v="5"/>
    <s v="Lucas"/>
    <s v="Lewis Ave, Phillips Ave"/>
    <s v="CLUCCR00005**C, CLUCCR00005**N, MLUCMR04013**C, MLUCMR04018**C, MLUCMR04018**N"/>
    <s v="CR-5, MR-4013, MR-4018"/>
    <n v="0"/>
    <n v="0"/>
    <s v="Intersection"/>
    <s v="Undivided Urban Signal  4-Leg"/>
    <n v="0"/>
    <n v="2"/>
    <n v="15"/>
    <n v="14"/>
    <n v="97"/>
    <n v="348.68150436046511"/>
    <n v="7.1186970750636931"/>
    <n v="25.900864089131709"/>
    <n v="18.782167014068015"/>
    <n v="0.48829149502942115"/>
    <n v="5.5678418931683886"/>
    <n v="5.0795503981389674"/>
    <x v="0"/>
    <s v="Google Maps"/>
    <n v="41.692633999999998"/>
    <n v="-83.565337999999997"/>
    <n v="0"/>
    <n v="0"/>
  </r>
  <r>
    <n v="37"/>
    <x v="4"/>
    <x v="3"/>
    <s v="Stark"/>
    <s v="Perry Dr, Tuscarawas St"/>
    <s v="CSTACR00225**C, SSTASR00172**C"/>
    <s v="CR-225, SR-172"/>
    <n v="2.903"/>
    <n v="0"/>
    <s v="Intersection"/>
    <s v="Undivided Urban Signal  4-Leg"/>
    <n v="0"/>
    <n v="1"/>
    <n v="11"/>
    <n v="18"/>
    <n v="70"/>
    <n v="267.56731468023258"/>
    <n v="12.544829324934559"/>
    <n v="20.002123151160294"/>
    <n v="7.4572938262257349"/>
    <n v="0.87553088467217322"/>
    <n v="5.5561675325338946"/>
    <n v="4.6806366478617214"/>
    <x v="1"/>
    <s v="Google Maps"/>
    <n v="40.792591999999999"/>
    <n v="-81.445999999999998"/>
    <n v="0"/>
    <n v="0"/>
  </r>
  <r>
    <n v="136"/>
    <x v="2"/>
    <x v="2"/>
    <s v="Hamilton"/>
    <s v="E Martin Luther King Jr Dr, Harvey Ave"/>
    <s v="MHAMMR02970**C, MHAMMR08529**C, MHAMMR08577**C"/>
    <s v="MR-2970, MR-8529, MR-8577"/>
    <n v="0"/>
    <n v="0"/>
    <s v="Intersection"/>
    <s v="Undivided Urban Signal  4-Leg"/>
    <n v="1"/>
    <n v="2"/>
    <n v="15"/>
    <n v="14"/>
    <n v="101"/>
    <n v="398.35819404069764"/>
    <n v="6.0578190547841668"/>
    <n v="26.4997233297401"/>
    <n v="20.441904274955931"/>
    <n v="0.41552288174192459"/>
    <n v="5.5519377855285885"/>
    <n v="5.1364149037866635"/>
    <x v="0"/>
    <s v="Google Maps"/>
    <n v="39.135018000000002"/>
    <n v="-84.498884000000004"/>
    <n v="0"/>
    <n v="0"/>
  </r>
  <r>
    <n v="82"/>
    <x v="1"/>
    <x v="0"/>
    <s v="Franklin"/>
    <s v="E BROAD ST "/>
    <s v="SFRASR00016**C "/>
    <s v="SR-16"/>
    <n v="6.7"/>
    <n v="7.2"/>
    <s v="Segment"/>
    <m/>
    <n v="0"/>
    <n v="2"/>
    <n v="17"/>
    <n v="14"/>
    <n v="49"/>
    <n v="313.77525436046511"/>
    <n v="0.44659024468018604"/>
    <n v="28.870208074571138"/>
    <n v="28.423617829890951"/>
    <n v="2.504852629131064E-2"/>
    <n v="5.541440836662975"/>
    <n v="5.5163923103716641"/>
    <x v="0"/>
    <s v="Google Maps"/>
    <n v="39.975646247999997"/>
    <n v="-82.878819386900005"/>
    <n v="39.976672930900001"/>
    <n v="-82.869514463800002"/>
  </r>
  <r>
    <n v="137"/>
    <x v="2"/>
    <x v="5"/>
    <s v="Lucas"/>
    <s v="Secor Rd, W Laskey Rd"/>
    <s v="CLUCCR00010**C, MLUCMR01932**C"/>
    <s v="CR-10, MR-1932"/>
    <n v="1.946"/>
    <n v="0"/>
    <s v="Intersection"/>
    <s v="Undivided Urban Signal  4-Leg"/>
    <n v="0"/>
    <n v="0"/>
    <n v="16"/>
    <n v="16"/>
    <n v="127"/>
    <n v="302.75"/>
    <n v="6.1996955829558136"/>
    <n v="31.453683327081048"/>
    <n v="25.253987744125233"/>
    <n v="0.42525459266037202"/>
    <n v="5.5358612964110891"/>
    <n v="5.110606703750717"/>
    <x v="0"/>
    <s v="Google Maps"/>
    <n v="41.706313999999999"/>
    <n v="-83.623692000000005"/>
    <n v="0"/>
    <n v="0"/>
  </r>
  <r>
    <n v="138"/>
    <x v="2"/>
    <x v="4"/>
    <s v="Montgomery"/>
    <s v="E Hillcrest Ave, N Main St"/>
    <s v="CMOTCR00134**C, SMOTSR00048**C"/>
    <s v="CR-134, SR-48"/>
    <n v="2.0539999999999998"/>
    <n v="0"/>
    <s v="Intersection"/>
    <s v="Undivided Urban Signal  4-Leg"/>
    <n v="2"/>
    <n v="3"/>
    <n v="13"/>
    <n v="14"/>
    <n v="38"/>
    <n v="413.61782340116281"/>
    <n v="5.1934043864501476"/>
    <n v="14.290798877815993"/>
    <n v="9.0973944913658453"/>
    <n v="0.35623024345777582"/>
    <n v="5.5353564790384384"/>
    <n v="5.1791262355806627"/>
    <x v="0"/>
    <s v="Google Maps"/>
    <n v="39.791150999999999"/>
    <n v="-84.214321999999996"/>
    <n v="0"/>
    <n v="0"/>
  </r>
  <r>
    <n v="204"/>
    <x v="0"/>
    <x v="1"/>
    <s v="Cuyahoga"/>
    <s v="I-271 "/>
    <s v="SCUYIR00271**C"/>
    <s v="IR-271"/>
    <n v="7.7"/>
    <n v="8.1999999999999993"/>
    <s v="Segment"/>
    <m/>
    <n v="0"/>
    <n v="1"/>
    <n v="11"/>
    <n v="8"/>
    <n v="30"/>
    <n v="183.19231468023256"/>
    <n v="1.1622763687542974"/>
    <n v="19.654036734367413"/>
    <n v="18.491760365613114"/>
    <n v="3.1427562025872734E-2"/>
    <n v="5.5266462120757076"/>
    <n v="5.4952186500498348"/>
    <x v="0"/>
    <s v="Google Maps"/>
    <n v="41.456713526000001"/>
    <n v="-81.490500903799997"/>
    <n v="41.463941657699998"/>
    <n v="-81.490035874699998"/>
  </r>
  <r>
    <n v="83"/>
    <x v="1"/>
    <x v="0"/>
    <s v="Franklin"/>
    <s v="MORSE RD "/>
    <s v="CFRACR00017**C "/>
    <s v="CR-17"/>
    <n v="2.6"/>
    <n v="3.1"/>
    <s v="Segment"/>
    <m/>
    <n v="0"/>
    <n v="2"/>
    <n v="17"/>
    <n v="8"/>
    <n v="43"/>
    <n v="281.15025436046511"/>
    <n v="0.60889097946671944"/>
    <n v="26.690645633949583"/>
    <n v="26.081754654482864"/>
    <n v="3.4125908433122132E-2"/>
    <n v="5.5035590993939758"/>
    <n v="5.4694331909608538"/>
    <x v="0"/>
    <s v="Google Maps"/>
    <n v="40.059497495000002"/>
    <n v="-82.952162723699999"/>
    <n v="40.059039835100002"/>
    <n v="-82.942743190800002"/>
  </r>
  <r>
    <n v="139"/>
    <x v="2"/>
    <x v="0"/>
    <s v="Franklin"/>
    <s v="Hilliard &amp; Rome Rd, Renner Rd"/>
    <s v="CFRACR00003**C, CFRACR00027**C"/>
    <s v="CR-27, CR-3"/>
    <n v="7.0549999999999997"/>
    <n v="0"/>
    <s v="Intersection"/>
    <s v="Divided Urban Signal  4-Leg"/>
    <n v="0"/>
    <n v="1"/>
    <n v="16"/>
    <n v="14"/>
    <n v="42"/>
    <n v="254.55168968023256"/>
    <n v="13.921902573863097"/>
    <n v="13.725188507721198"/>
    <n v="-0.19671406614189912"/>
    <n v="0.96773194262514795"/>
    <n v="5.5013510070460727"/>
    <n v="4.5336190644209244"/>
    <x v="1"/>
    <s v="Google Maps"/>
    <n v="39.981200000000001"/>
    <n v="-83.150647000000006"/>
    <n v="0"/>
    <n v="0"/>
  </r>
  <r>
    <n v="205"/>
    <x v="0"/>
    <x v="2"/>
    <s v="Hamilton"/>
    <s v="I-275 WB EXPY "/>
    <s v="SHAMIR00275**N"/>
    <s v="IR-275"/>
    <n v="25.1"/>
    <n v="25.6"/>
    <s v="Segment"/>
    <m/>
    <n v="0"/>
    <n v="4"/>
    <n v="12"/>
    <n v="6"/>
    <n v="52"/>
    <n v="339.89425872093022"/>
    <n v="1.3284045236503623"/>
    <n v="29.908667871824647"/>
    <n v="28.580263348174284"/>
    <n v="9.7264316824507951E-2"/>
    <n v="5.4872270821292695"/>
    <n v="5.3899627653047615"/>
    <x v="0"/>
    <s v="Google Maps"/>
    <n v="39.294020029899997"/>
    <n v="-84.457818185299999"/>
    <n v="39.292229798199998"/>
    <n v="-84.448803919300005"/>
  </r>
  <r>
    <n v="140"/>
    <x v="2"/>
    <x v="5"/>
    <s v="Lucas"/>
    <s v="Talmadge Rd, W Central Ave"/>
    <s v="CLUCCR00083**C, SLUCSR00120**C"/>
    <s v="CR-83, SR-120"/>
    <n v="2.7730000000000001"/>
    <n v="0"/>
    <s v="Intersection"/>
    <s v="Undivided Urban Signal  4-Leg"/>
    <n v="1"/>
    <n v="1"/>
    <n v="17"/>
    <n v="11"/>
    <n v="82"/>
    <n v="333.46275436046511"/>
    <n v="9.6359093176306914"/>
    <n v="22.295802006124337"/>
    <n v="12.659892688493645"/>
    <n v="0.66095417701584402"/>
    <n v="5.483411592484317"/>
    <n v="4.822457415468473"/>
    <x v="1"/>
    <s v="Google Maps"/>
    <n v="41.677002999999999"/>
    <n v="-83.644032999999993"/>
    <n v="0"/>
    <n v="0"/>
  </r>
  <r>
    <n v="141"/>
    <x v="2"/>
    <x v="1"/>
    <s v="Cuyahoga"/>
    <s v="Broadview Rd, Broadview Rd"/>
    <s v="MCUYMR00176**C, SCUYSR00017**C, SCUYSR00176**C"/>
    <s v="MR-176, SR-17, SR-176"/>
    <n v="0"/>
    <n v="0"/>
    <s v="Intersection"/>
    <s v="Undivided Urban Signal  4-Leg"/>
    <n v="0"/>
    <n v="3"/>
    <n v="12"/>
    <n v="17"/>
    <n v="64"/>
    <n v="355.03006904069764"/>
    <n v="6.5314333869432621"/>
    <n v="18.634058454180479"/>
    <n v="12.102625067237216"/>
    <n v="0.44800942357377471"/>
    <n v="5.4793078398903177"/>
    <n v="5.0312984163165426"/>
    <x v="0"/>
    <s v="Google Maps"/>
    <n v="41.419203000000003"/>
    <n v="-81.695128999999994"/>
    <n v="0"/>
    <n v="0"/>
  </r>
  <r>
    <n v="84"/>
    <x v="1"/>
    <x v="3"/>
    <s v="Summit"/>
    <s v="SR-8,AKRON EXPY "/>
    <s v="SSUMSR00008**C "/>
    <s v="SR-8"/>
    <n v="13.8"/>
    <n v="14.3"/>
    <s v="Segment"/>
    <m/>
    <n v="0"/>
    <n v="0"/>
    <n v="9"/>
    <n v="6"/>
    <n v="16"/>
    <n v="101.546875"/>
    <n v="1.9887501166824775"/>
    <n v="12.556310217524567"/>
    <n v="10.567560100842091"/>
    <n v="0.11857287100198147"/>
    <n v="5.4788052536694209"/>
    <n v="5.3602323826674398"/>
    <x v="0"/>
    <s v="Google Maps"/>
    <n v="41.244482637499999"/>
    <n v="-81.496444870999994"/>
    <n v="41.251464298099997"/>
    <n v="-81.498793234199994"/>
  </r>
  <r>
    <n v="85"/>
    <x v="1"/>
    <x v="2"/>
    <s v="Hamilton"/>
    <s v="READING RD "/>
    <s v="SHAMUS00042**C "/>
    <s v="US-42"/>
    <n v="5.7"/>
    <n v="6.2"/>
    <s v="Segment"/>
    <m/>
    <n v="0"/>
    <n v="2"/>
    <n v="14"/>
    <n v="14"/>
    <n v="59"/>
    <n v="304.13462936046511"/>
    <n v="0.48218699731491838"/>
    <n v="34.332690661848567"/>
    <n v="33.850503664533647"/>
    <n v="2.7040003916725303E-2"/>
    <n v="5.4775619458977776"/>
    <n v="5.4505219419810524"/>
    <x v="0"/>
    <s v="Google Maps"/>
    <n v="39.155929317499997"/>
    <n v="-84.480458035599995"/>
    <n v="39.160247538500002"/>
    <n v="-84.473947226000007"/>
  </r>
  <r>
    <n v="38"/>
    <x v="4"/>
    <x v="7"/>
    <s v="Erie"/>
    <s v="Hayes Ave, W Perkins Ave"/>
    <s v="CERICR00005**C, SERISR00004**C"/>
    <s v="CR-5, SR-4"/>
    <n v="1.2430000000000001"/>
    <n v="0"/>
    <s v="Intersection"/>
    <s v="Undivided Urban Signal  4-Leg"/>
    <n v="0"/>
    <n v="0"/>
    <n v="17"/>
    <n v="11"/>
    <n v="88"/>
    <n v="248.109375"/>
    <n v="11.640234340975672"/>
    <n v="24.792997322519096"/>
    <n v="13.152762981543423"/>
    <n v="0.81239723605398717"/>
    <n v="5.4766468767677665"/>
    <n v="4.6642496407137797"/>
    <x v="1"/>
    <s v="Google Maps"/>
    <n v="41.433151000000002"/>
    <n v="-82.714939999999999"/>
    <n v="0"/>
    <n v="0"/>
  </r>
  <r>
    <n v="206"/>
    <x v="0"/>
    <x v="0"/>
    <s v="Franklin"/>
    <s v="I-270 "/>
    <s v="SFRAIR00270**C"/>
    <s v="IR-270"/>
    <n v="10"/>
    <n v="10.5"/>
    <s v="Segment"/>
    <m/>
    <n v="0"/>
    <n v="1"/>
    <n v="12"/>
    <n v="2"/>
    <n v="23"/>
    <n v="156.11418968023256"/>
    <n v="1.1563358416379936"/>
    <n v="15.411167661139977"/>
    <n v="14.254831819501984"/>
    <n v="7.9195138358461495E-2"/>
    <n v="5.4706116791327304"/>
    <n v="5.3914165407742685"/>
    <x v="0"/>
    <s v="Google Maps"/>
    <n v="39.995283655900003"/>
    <n v="-83.118250449800001"/>
    <n v="40.002525652300001"/>
    <n v="-83.118075955699993"/>
  </r>
  <r>
    <n v="207"/>
    <x v="0"/>
    <x v="5"/>
    <s v="Lucas"/>
    <s v="I 475 N "/>
    <s v="SLUCIR00475**C"/>
    <s v="IR-475"/>
    <n v="9"/>
    <n v="9.5"/>
    <s v="Segment"/>
    <m/>
    <n v="0"/>
    <n v="0"/>
    <n v="10"/>
    <n v="11"/>
    <n v="43"/>
    <n v="157.28125"/>
    <n v="0.94391354279200312"/>
    <n v="26.029907184429998"/>
    <n v="25.085993641637995"/>
    <n v="7.1822887352179815E-2"/>
    <n v="5.4680471641780874"/>
    <n v="5.3962242768259072"/>
    <x v="0"/>
    <s v="Google Maps"/>
    <n v="41.674842244499999"/>
    <n v="-83.693788253999998"/>
    <n v="41.682076727999998"/>
    <n v="-83.694411789100002"/>
  </r>
  <r>
    <n v="142"/>
    <x v="2"/>
    <x v="5"/>
    <s v="Lucas"/>
    <s v="Executive Pkwy, Secor Rd"/>
    <s v="MLUCMR01112D*C, MLUCMR01932**C"/>
    <s v="MR-1112D, MR-1932"/>
    <n v="0.61199999999999999"/>
    <n v="0"/>
    <s v="Intersection"/>
    <s v="Undivided Urban Signal  4-Leg"/>
    <n v="0"/>
    <n v="0"/>
    <n v="13"/>
    <n v="18"/>
    <n v="126"/>
    <n v="290.984375"/>
    <n v="6.5152286422950549"/>
    <n v="31.487804980238284"/>
    <n v="24.972576337943231"/>
    <n v="0.44689789446846123"/>
    <n v="5.4646930965191638"/>
    <n v="5.0177952020507028"/>
    <x v="0"/>
    <s v="Google Maps"/>
    <n v="41.682384999999996"/>
    <n v="-83.622846999999993"/>
    <n v="0"/>
    <n v="0"/>
  </r>
  <r>
    <n v="208"/>
    <x v="0"/>
    <x v="0"/>
    <s v="Franklin"/>
    <s v="I-71 "/>
    <s v="SFRAIR00071**N"/>
    <s v="IR-71"/>
    <n v="10.6"/>
    <n v="11.1"/>
    <s v="Segment"/>
    <m/>
    <n v="1"/>
    <n v="2"/>
    <n v="8"/>
    <n v="8"/>
    <n v="34"/>
    <n v="258.90506904069764"/>
    <n v="0.94819297464113905"/>
    <n v="21.481496696048438"/>
    <n v="20.5333037214073"/>
    <n v="8.0390989421821588E-2"/>
    <n v="5.4626076744389236"/>
    <n v="5.3822166850171023"/>
    <x v="0"/>
    <s v="Google Maps"/>
    <n v="39.891467247500003"/>
    <n v="-83.039708943400001"/>
    <n v="39.897240512899998"/>
    <n v="-83.034017098299998"/>
  </r>
  <r>
    <n v="143"/>
    <x v="2"/>
    <x v="0"/>
    <s v="Franklin"/>
    <s v="E 5th Ave, N Fourth St"/>
    <s v="MFRAMR04268**C, SFRAUS00023**C"/>
    <s v="MR-4268, US-23"/>
    <n v="4.101"/>
    <n v="0"/>
    <s v="Intersection"/>
    <s v="Undivided Urban Signal  4-Leg"/>
    <n v="0"/>
    <n v="0"/>
    <n v="21"/>
    <n v="9"/>
    <n v="28"/>
    <n v="205.421875"/>
    <n v="5.8598189380082477"/>
    <n v="12.296562527278819"/>
    <n v="6.4367435892705718"/>
    <n v="0.40194149570778881"/>
    <n v="5.460398401575274"/>
    <n v="5.0584569058674855"/>
    <x v="0"/>
    <s v="Google Maps"/>
    <n v="39.986873000000003"/>
    <n v="-82.999579999999995"/>
    <n v="0"/>
    <n v="0"/>
  </r>
  <r>
    <n v="209"/>
    <x v="0"/>
    <x v="4"/>
    <s v="Montgomery"/>
    <s v="INTERSTATE 75 "/>
    <s v="SMOTIR00075**C"/>
    <s v="IR-75"/>
    <n v="9.1"/>
    <n v="9.6"/>
    <s v="Segment"/>
    <m/>
    <n v="0"/>
    <n v="1"/>
    <n v="10"/>
    <n v="9"/>
    <n v="60"/>
    <n v="211.08293968023256"/>
    <n v="1.1141095579006417"/>
    <n v="32.169235113196187"/>
    <n v="31.055125555295547"/>
    <n v="8.4135480355854567E-2"/>
    <n v="5.4593615915866973"/>
    <n v="5.3752261112308428"/>
    <x v="0"/>
    <s v="Google Maps"/>
    <n v="39.714361965099997"/>
    <n v="-84.222775345000002"/>
    <n v="39.718544634099999"/>
    <n v="-84.215160302100003"/>
  </r>
  <r>
    <n v="39"/>
    <x v="4"/>
    <x v="0"/>
    <s v="Franklin"/>
    <s v="Fisher Rd, N Hague Ave"/>
    <s v="CFRACR00022**C, CFRACR00066**C, CFRACR00066**N"/>
    <s v="CR-22, CR-66"/>
    <n v="2.867"/>
    <n v="0"/>
    <s v="Intersection"/>
    <s v="Divided Urban Signal  4-Leg"/>
    <n v="0"/>
    <n v="4"/>
    <n v="11"/>
    <n v="17"/>
    <n v="45"/>
    <n v="375.15988372093022"/>
    <n v="5.7068944154847872"/>
    <n v="15.378226715910797"/>
    <n v="9.671332300426009"/>
    <n v="0.41058531722538932"/>
    <n v="5.443031577704156"/>
    <n v="5.0324462604787668"/>
    <x v="0"/>
    <s v="Google Maps"/>
    <n v="39.971873000000002"/>
    <n v="-83.080702000000002"/>
    <n v="0"/>
    <n v="0"/>
  </r>
  <r>
    <n v="144"/>
    <x v="2"/>
    <x v="4"/>
    <s v="Montgomery"/>
    <s v="Cornell Dr, Philadelphia Dr"/>
    <s v="CMOTCR00159**C, MMOTMR05012**C"/>
    <s v="CR-159, MR-5012"/>
    <n v="0.73699999999999999"/>
    <n v="0"/>
    <s v="Intersection"/>
    <s v="Undivided Urban Signal  4-Leg"/>
    <n v="0"/>
    <n v="0"/>
    <n v="15"/>
    <n v="14"/>
    <n v="31"/>
    <n v="191.328125"/>
    <n v="8.1483787804873664"/>
    <n v="12.536640386033007"/>
    <n v="4.3882616055456403"/>
    <n v="0.55892026516026294"/>
    <n v="5.4406186394868783"/>
    <n v="4.8816983743266151"/>
    <x v="1"/>
    <s v="Google Maps"/>
    <n v="39.776344000000002"/>
    <n v="-84.234523999999993"/>
    <n v="0"/>
    <n v="0"/>
  </r>
  <r>
    <n v="145"/>
    <x v="2"/>
    <x v="0"/>
    <s v="Franklin"/>
    <s v="Karl Rd, Norma Rd"/>
    <s v="MFRAMR01528**C, MFRAMR04233**C"/>
    <s v="MR-1528, MR-4233"/>
    <n v="0.24299999999999999"/>
    <n v="0"/>
    <s v="Intersection"/>
    <s v="Undivided Urban Signal  4-Leg"/>
    <n v="0"/>
    <n v="2"/>
    <n v="16"/>
    <n v="6"/>
    <n v="19"/>
    <n v="241.72837936046511"/>
    <n v="12.495771467997859"/>
    <n v="10.560062612914273"/>
    <n v="-1.9357088550835861"/>
    <n v="0.85712018186980743"/>
    <n v="5.4405883764969953"/>
    <n v="4.583468194627188"/>
    <x v="1"/>
    <s v="Google Maps"/>
    <n v="40.068328000000001"/>
    <n v="-82.976744999999994"/>
    <n v="0"/>
    <n v="0"/>
  </r>
  <r>
    <n v="210"/>
    <x v="0"/>
    <x v="1"/>
    <s v="Cuyahoga"/>
    <s v="IR-00090,I-90 "/>
    <s v="SCUYIR00090**N"/>
    <s v="IR-90"/>
    <n v="14.3"/>
    <n v="14.8"/>
    <s v="Segment"/>
    <m/>
    <n v="0"/>
    <n v="5"/>
    <n v="14"/>
    <n v="17"/>
    <n v="56"/>
    <n v="451.47719840116281"/>
    <n v="0.70422743018454759"/>
    <n v="30.747900780387287"/>
    <n v="30.043673350202738"/>
    <n v="4.5294559132399673E-2"/>
    <n v="5.4401933352878684"/>
    <n v="5.3948987761554683"/>
    <x v="0"/>
    <s v="Google Maps"/>
    <n v="41.474160642699999"/>
    <n v="-81.700348474400002"/>
    <n v="41.4774350271"/>
    <n v="-81.693605220400002"/>
  </r>
  <r>
    <n v="86"/>
    <x v="1"/>
    <x v="4"/>
    <s v="Montgomery"/>
    <s v="UNITED STATES ROUTE 35 "/>
    <s v="SMOTUS00035**C "/>
    <s v="US-35"/>
    <n v="15.2"/>
    <n v="15.7"/>
    <s v="Segment"/>
    <m/>
    <n v="0"/>
    <n v="2"/>
    <n v="7"/>
    <n v="6"/>
    <n v="21"/>
    <n v="184.80650436046511"/>
    <n v="2.1691118234298297"/>
    <n v="14.32826834569642"/>
    <n v="12.15915652226659"/>
    <n v="0.13044916300375611"/>
    <n v="5.4339525526690462"/>
    <n v="5.3035033896652903"/>
    <x v="0"/>
    <s v="Google Maps"/>
    <n v="39.747352612100002"/>
    <n v="-84.208668164000002"/>
    <n v="39.749335874700002"/>
    <n v="-84.199673413900001"/>
  </r>
  <r>
    <n v="211"/>
    <x v="0"/>
    <x v="1"/>
    <s v="Cuyahoga"/>
    <s v="I-77 "/>
    <s v="SCUYIR00077**C"/>
    <s v="IR-77"/>
    <n v="15.4"/>
    <n v="15.9"/>
    <s v="Segment"/>
    <m/>
    <n v="0"/>
    <n v="2"/>
    <n v="11"/>
    <n v="18"/>
    <n v="42"/>
    <n v="285.24400436046511"/>
    <n v="0.47357754551084957"/>
    <n v="27.417239303256451"/>
    <n v="26.943661757745602"/>
    <n v="3.5645926697951635E-2"/>
    <n v="5.4274492041765248"/>
    <n v="5.3918032774785729"/>
    <x v="0"/>
    <s v="Google Maps"/>
    <n v="41.491456748899999"/>
    <n v="-81.670818838800002"/>
    <n v="41.494655191100001"/>
    <n v="-81.678667856000004"/>
  </r>
  <r>
    <n v="146"/>
    <x v="2"/>
    <x v="2"/>
    <s v="Butler"/>
    <s v="High St, S Martin Luther King Jr Blvd"/>
    <s v="SBUTSR00129**C, SBUTUS00127**C"/>
    <s v="SR-129, US-127"/>
    <n v="6.3449999999999998"/>
    <n v="0"/>
    <s v="Intersection"/>
    <s v="Undivided Urban Signal  4-Leg"/>
    <n v="0"/>
    <n v="0"/>
    <n v="17"/>
    <n v="12"/>
    <n v="91"/>
    <n v="255.546875"/>
    <n v="10.861294395608848"/>
    <n v="24.217332155480872"/>
    <n v="13.356037759872024"/>
    <n v="0.74500679302175044"/>
    <n v="5.4258326582056"/>
    <n v="4.6808258651838495"/>
    <x v="1"/>
    <s v="Google Maps"/>
    <n v="39.398862000000001"/>
    <n v="-84.558777000000006"/>
    <n v="0"/>
    <n v="0"/>
  </r>
  <r>
    <n v="147"/>
    <x v="2"/>
    <x v="7"/>
    <s v="Lorain"/>
    <s v="Chester Rd, Colorado Ave"/>
    <s v="MLORMR03401**C, MLORMR04313**C, SLORSR00611**C"/>
    <s v="MR-3401, MR-4313, SR-611"/>
    <n v="0"/>
    <n v="0"/>
    <s v="Intersection"/>
    <s v="Undivided Urban Signal  4-Leg"/>
    <n v="1"/>
    <n v="2"/>
    <n v="13"/>
    <n v="13"/>
    <n v="74"/>
    <n v="353.82694404069764"/>
    <n v="12.554746777597281"/>
    <n v="20.514103117889803"/>
    <n v="7.9593563402925227"/>
    <n v="0.86116546456556908"/>
    <n v="5.4191654584837146"/>
    <n v="4.5579999939181457"/>
    <x v="1"/>
    <s v="Google Maps"/>
    <n v="41.464775000000003"/>
    <n v="-82.057990000000004"/>
    <n v="0"/>
    <n v="0"/>
  </r>
  <r>
    <n v="212"/>
    <x v="0"/>
    <x v="0"/>
    <s v="Franklin"/>
    <s v="I-70 "/>
    <s v="SFRAIR00070**C"/>
    <s v="IR-70"/>
    <n v="17.3"/>
    <n v="17.8"/>
    <s v="Segment"/>
    <m/>
    <n v="0"/>
    <n v="2"/>
    <n v="14"/>
    <n v="4"/>
    <n v="21"/>
    <n v="221.75962936046511"/>
    <n v="1.0669254664312513"/>
    <n v="16.628771188365153"/>
    <n v="15.561845721933903"/>
    <n v="8.1587568098714924E-2"/>
    <n v="5.4185272273127723"/>
    <n v="5.3369396592140577"/>
    <x v="0"/>
    <s v="Google Maps"/>
    <n v="39.946882243099999"/>
    <n v="-82.943569253700005"/>
    <n v="39.940528360899997"/>
    <n v="-82.939129257700003"/>
  </r>
  <r>
    <n v="148"/>
    <x v="2"/>
    <x v="1"/>
    <s v="Cuyahoga"/>
    <s v="Dille Rd, Euclid Ave"/>
    <s v="MCUYMR14571**C, MCUYMR14575**C, SCUYUS00006**C, SCUYUS00020**C"/>
    <s v="MR-14571, MR-14575, US-20, US-6"/>
    <n v="0"/>
    <n v="0"/>
    <s v="Intersection"/>
    <s v="Undivided Urban Signal  4-Leg"/>
    <n v="0"/>
    <n v="5"/>
    <n v="12"/>
    <n v="13"/>
    <n v="96"/>
    <n v="460.63344840116281"/>
    <n v="8.3146334675306139"/>
    <n v="25.139867003861937"/>
    <n v="16.825233536331325"/>
    <n v="0.57032414270077048"/>
    <n v="5.416980558255065"/>
    <n v="4.8466564155542944"/>
    <x v="1"/>
    <s v="Google Maps"/>
    <n v="41.567278999999999"/>
    <n v="-81.537030999999999"/>
    <n v="0"/>
    <n v="0"/>
  </r>
  <r>
    <n v="213"/>
    <x v="0"/>
    <x v="2"/>
    <s v="Hamilton"/>
    <s v="I-75 NB EXPY "/>
    <s v="SHAMIR00075**C"/>
    <s v="IR-75"/>
    <n v="9.6"/>
    <n v="10.1"/>
    <s v="Segment"/>
    <m/>
    <n v="2"/>
    <n v="1"/>
    <n v="10"/>
    <n v="6"/>
    <n v="78"/>
    <n v="307.12381904069764"/>
    <n v="1.2734884049896018"/>
    <n v="38.77374571891157"/>
    <n v="37.500257313921971"/>
    <n v="9.9702257986324511E-2"/>
    <n v="5.4157042344520434"/>
    <n v="5.3160019764657189"/>
    <x v="0"/>
    <s v="Google Maps"/>
    <n v="39.195745636799998"/>
    <n v="-84.473853287400004"/>
    <n v="39.201436187699997"/>
    <n v="-84.468140841199997"/>
  </r>
  <r>
    <n v="40"/>
    <x v="4"/>
    <x v="4"/>
    <s v="Montgomery"/>
    <s v="Needmore Rd, Needmore Rd"/>
    <s v="CMOTCR00074**C, CMOTCR00074**N, CMOTCR00218**C"/>
    <s v="CR-218, CR-74"/>
    <n v="2.1360000000000001"/>
    <n v="0"/>
    <s v="Intersection"/>
    <s v="Divided Urban Signal  4-Leg"/>
    <n v="1"/>
    <n v="3"/>
    <n v="15"/>
    <n v="12"/>
    <n v="28"/>
    <n v="362.15988372093022"/>
    <n v="6.805304308029279"/>
    <n v="11.764688414783153"/>
    <n v="4.9593841067538742"/>
    <n v="0.49759006417027291"/>
    <n v="5.4130052674859908"/>
    <n v="4.9154152033157175"/>
    <x v="1"/>
    <s v="Google Maps"/>
    <n v="39.820073000000001"/>
    <n v="-84.167559999999995"/>
    <n v="0"/>
    <n v="0"/>
  </r>
  <r>
    <n v="214"/>
    <x v="0"/>
    <x v="2"/>
    <s v="Hamilton"/>
    <s v="I-71 NB EXPY "/>
    <s v="SHAMIR00071**C"/>
    <s v="IR-71"/>
    <n v="15.9"/>
    <n v="16.399999999999999"/>
    <s v="Segment"/>
    <m/>
    <n v="0"/>
    <n v="0"/>
    <n v="11"/>
    <n v="9"/>
    <n v="27"/>
    <n v="138.953125"/>
    <n v="1.113615210657581"/>
    <n v="18.582867912086211"/>
    <n v="17.46925270142863"/>
    <n v="8.6195558808946998E-2"/>
    <n v="5.4083984424355585"/>
    <n v="5.3222028836266118"/>
    <x v="0"/>
    <s v="Google Maps"/>
    <n v="39.250585011799998"/>
    <n v="-84.3652455637"/>
    <n v="39.2573575033"/>
    <n v="-84.362048250300006"/>
  </r>
  <r>
    <n v="41"/>
    <x v="4"/>
    <x v="4"/>
    <s v="Montgomery"/>
    <s v="Springboro Pike, W Alexandersville Bellbrook Rd"/>
    <s v="CMOTCR00078**C, SMOTSR00741**C"/>
    <s v="CR-78, SR-741"/>
    <n v="0.97"/>
    <n v="0"/>
    <s v="Intersection"/>
    <s v="Undivided Urban Signal  4-Leg"/>
    <n v="0"/>
    <n v="2"/>
    <n v="16"/>
    <n v="11"/>
    <n v="91"/>
    <n v="335.91587936046511"/>
    <n v="11.757102704742703"/>
    <n v="24.315835774649869"/>
    <n v="12.558733069907166"/>
    <n v="0.82055373298740963"/>
    <n v="5.4073773769345532"/>
    <n v="4.5868236439471435"/>
    <x v="1"/>
    <s v="Google Maps"/>
    <n v="39.673200999999999"/>
    <n v="-84.221880999999996"/>
    <n v="0"/>
    <n v="0"/>
  </r>
  <r>
    <n v="149"/>
    <x v="2"/>
    <x v="2"/>
    <s v="Butler"/>
    <s v="Dixie Hwy, Nilles Rd"/>
    <s v="MBUTMR00432**C, MBUTMR02529**C, SBUTSR00004**C"/>
    <s v="MR-2529, MR-432, SR-4"/>
    <n v="0"/>
    <n v="0"/>
    <s v="Intersection"/>
    <s v="Undivided Urban Signal  4-Leg"/>
    <n v="0"/>
    <n v="4"/>
    <n v="12"/>
    <n v="14"/>
    <n v="61"/>
    <n v="384.39425872093022"/>
    <n v="10.064931000511626"/>
    <n v="17.76262002937008"/>
    <n v="7.6976890288584539"/>
    <n v="0.69038198335807344"/>
    <n v="5.4052798374152653"/>
    <n v="4.7148978540571918"/>
    <x v="1"/>
    <s v="Google Maps"/>
    <n v="39.339533000000003"/>
    <n v="-84.534079000000006"/>
    <n v="0"/>
    <n v="0"/>
  </r>
  <r>
    <n v="150"/>
    <x v="2"/>
    <x v="4"/>
    <s v="Clark"/>
    <s v="E North St, N Spring St"/>
    <s v="SCLASR00004*DC, SCLASR00041**C, SCLASR00072**C, SCLAUS00040*DC"/>
    <s v="SR-41, SR-4D, SR-72, US-40D"/>
    <n v="0.627"/>
    <n v="0"/>
    <s v="Intersection"/>
    <s v="Undivided Urban Signal  4-Leg"/>
    <n v="0"/>
    <n v="3"/>
    <n v="20"/>
    <n v="8"/>
    <n v="49"/>
    <n v="352.46756904069764"/>
    <n v="6.2803198192957606"/>
    <n v="15.941259842755384"/>
    <n v="9.6609400234596237"/>
    <n v="0.43078483625451824"/>
    <n v="5.4036187084342222"/>
    <n v="4.9728338721797041"/>
    <x v="1"/>
    <s v="Google Maps"/>
    <n v="39.926915999999999"/>
    <n v="-83.806539000000001"/>
    <n v="0"/>
    <n v="0"/>
  </r>
  <r>
    <n v="87"/>
    <x v="1"/>
    <x v="1"/>
    <s v="Cuyahoga"/>
    <s v="MARTIN LUTHER KING JR DR "/>
    <s v="MCUYMR04200**C "/>
    <s v="MR-4200"/>
    <n v="4.2"/>
    <n v="4.7"/>
    <s v="Segment"/>
    <m/>
    <n v="1"/>
    <n v="2"/>
    <n v="5"/>
    <n v="23"/>
    <n v="73"/>
    <n v="344.82694404069764"/>
    <n v="0.44331679578504546"/>
    <n v="39.526909188035688"/>
    <n v="39.083592392250644"/>
    <n v="2.48653698578832E-2"/>
    <n v="5.3974241356434316"/>
    <n v="5.3725587657855485"/>
    <x v="0"/>
    <s v="Google Maps"/>
    <n v="41.494789795999999"/>
    <n v="-81.601710916599998"/>
    <n v="41.499601592600001"/>
    <n v="-81.607454549600007"/>
  </r>
  <r>
    <n v="215"/>
    <x v="0"/>
    <x v="0"/>
    <s v="Franklin"/>
    <s v="I-270 "/>
    <s v="SFRAIR00270**N"/>
    <s v="IR-270"/>
    <n v="52.7"/>
    <n v="53.2"/>
    <s v="Segment"/>
    <m/>
    <n v="1"/>
    <n v="0"/>
    <n v="11"/>
    <n v="7"/>
    <n v="19"/>
    <n v="167.75481468023256"/>
    <n v="0.89988275363025216"/>
    <n v="15.942722746404096"/>
    <n v="15.042839992773844"/>
    <n v="7.3893126700189438E-2"/>
    <n v="5.3973178520915983"/>
    <n v="5.3234247253914084"/>
    <x v="0"/>
    <s v="Google Maps"/>
    <n v="39.874525549300003"/>
    <n v="-83.001891830999995"/>
    <n v="39.876992074"/>
    <n v="-83.010731630600006"/>
  </r>
  <r>
    <n v="216"/>
    <x v="0"/>
    <x v="0"/>
    <s v="Franklin"/>
    <s v="I-270 "/>
    <s v="SFRAIR00270**N"/>
    <s v="IR-270"/>
    <n v="34.1"/>
    <n v="34.6"/>
    <s v="Segment"/>
    <m/>
    <n v="1"/>
    <n v="1"/>
    <n v="10"/>
    <n v="8"/>
    <n v="34"/>
    <n v="226.32212936046511"/>
    <n v="1.1705538092541361"/>
    <n v="20.904379376289114"/>
    <n v="19.733825567034977"/>
    <n v="9.059524910172996E-2"/>
    <n v="5.3857127588782081"/>
    <n v="5.2951175097764782"/>
    <x v="0"/>
    <s v="Google Maps"/>
    <n v="40.0317245062"/>
    <n v="-82.903139082199999"/>
    <n v="40.024493063100003"/>
    <n v="-82.903716674699993"/>
  </r>
  <r>
    <n v="22"/>
    <x v="3"/>
    <x v="2"/>
    <s v="Clermont"/>
    <s v="OHIO PIKE "/>
    <s v="SCLESR00125**C "/>
    <s v="SR-125"/>
    <n v="0.1"/>
    <n v="0.6"/>
    <s v="Segment"/>
    <m/>
    <n v="1"/>
    <n v="0"/>
    <n v="10"/>
    <n v="14"/>
    <n v="164"/>
    <n v="337.27043968023258"/>
    <n v="0.76874122196920192"/>
    <n v="74.688340147381879"/>
    <n v="73.919598925412672"/>
    <n v="5.884724954132893E-2"/>
    <n v="5.3747850699664985"/>
    <n v="5.3159378204251695"/>
    <x v="0"/>
    <s v="Google Maps"/>
    <n v="39.071656690499999"/>
    <n v="-84.311230376799998"/>
    <n v="39.070013700200001"/>
    <n v="-84.302367790399998"/>
  </r>
  <r>
    <n v="23"/>
    <x v="3"/>
    <x v="5"/>
    <s v="Lucas"/>
    <s v="AIRPORT HWY "/>
    <s v="SLUCSR00002**N "/>
    <s v="SR-2"/>
    <n v="9.6999999999999993"/>
    <n v="10.199999999999999"/>
    <s v="Segment"/>
    <m/>
    <n v="0"/>
    <n v="0"/>
    <n v="13"/>
    <n v="10"/>
    <n v="42"/>
    <n v="171.484375"/>
    <n v="0.3846222206135127"/>
    <n v="21.27922389766238"/>
    <n v="20.894601677048868"/>
    <n v="2.759298520135655E-2"/>
    <n v="5.3728451712979641"/>
    <n v="5.3452521860966078"/>
    <x v="0"/>
    <s v="Google Maps"/>
    <n v="41.612050134299999"/>
    <n v="-83.703068230900001"/>
    <n v="0"/>
    <n v="0"/>
  </r>
  <r>
    <n v="151"/>
    <x v="2"/>
    <x v="1"/>
    <s v="Cuyahoga"/>
    <s v="E 105th St, Superior Ave"/>
    <s v="MCUYMR06619**C, SCUYUS00006**C"/>
    <s v="MR-6619, US-6"/>
    <n v="2.8940000000000001"/>
    <n v="0"/>
    <s v="Intersection"/>
    <s v="Undivided Urban Signal  4-Leg"/>
    <n v="1"/>
    <n v="2"/>
    <n v="10"/>
    <n v="18"/>
    <n v="48"/>
    <n v="330.37381904069764"/>
    <n v="6.0689903257638802"/>
    <n v="15.707355959406915"/>
    <n v="9.6383656336430334"/>
    <n v="0.41628915070245825"/>
    <n v="5.3683476958902814"/>
    <n v="4.952058545187823"/>
    <x v="1"/>
    <s v="Google Maps"/>
    <n v="41.521689000000002"/>
    <n v="-81.615476999999998"/>
    <n v="0"/>
    <n v="0"/>
  </r>
  <r>
    <n v="217"/>
    <x v="0"/>
    <x v="0"/>
    <s v="Franklin"/>
    <s v="I-270 "/>
    <s v="SFRAIR00270**C"/>
    <s v="IR-270"/>
    <n v="33.9"/>
    <n v="34.4"/>
    <s v="Segment"/>
    <m/>
    <n v="0"/>
    <n v="2"/>
    <n v="10"/>
    <n v="9"/>
    <n v="32"/>
    <n v="228.75962936046511"/>
    <n v="1.2012290705746256"/>
    <n v="20.677547436189965"/>
    <n v="19.476318365615338"/>
    <n v="2.5871788482856383E-2"/>
    <n v="5.3517775492088271"/>
    <n v="5.3259057607259708"/>
    <x v="0"/>
    <s v="Google Maps"/>
    <n v="40.033685308999999"/>
    <n v="-82.903394731099993"/>
    <n v="40.026451908299997"/>
    <n v="-82.903973699800005"/>
  </r>
  <r>
    <n v="88"/>
    <x v="1"/>
    <x v="2"/>
    <s v="Hamilton"/>
    <s v="HARRISON AVE "/>
    <s v="CHAMCR00457**C "/>
    <s v="CR-457"/>
    <n v="18.399999999999999"/>
    <n v="18.899999999999999"/>
    <s v="Segment"/>
    <m/>
    <n v="1"/>
    <n v="2"/>
    <n v="14"/>
    <n v="17"/>
    <n v="58"/>
    <n v="362.12381904069764"/>
    <n v="0.37200780163430924"/>
    <n v="35.1882441966169"/>
    <n v="34.816236394982589"/>
    <n v="2.0874615776096356E-2"/>
    <n v="5.3504133558956886"/>
    <n v="5.3295387401195926"/>
    <x v="0"/>
    <s v="Google Maps"/>
    <n v="39.1332011975"/>
    <n v="-84.565685628099999"/>
    <n v="39.128094019099997"/>
    <n v="-84.560412244299997"/>
  </r>
  <r>
    <n v="152"/>
    <x v="2"/>
    <x v="2"/>
    <s v="Hamilton"/>
    <s v="E Galbraith Rd, Reading Rd"/>
    <s v="CHAMCR00101**C, SHAMUS00042**C"/>
    <s v="CR-101, US-42"/>
    <n v="8.8469999999999995"/>
    <n v="0"/>
    <s v="Intersection"/>
    <s v="Undivided Urban Signal  4-Leg"/>
    <n v="1"/>
    <n v="2"/>
    <n v="17"/>
    <n v="11"/>
    <n v="110"/>
    <n v="407.13944404069764"/>
    <n v="5.4572371187893571"/>
    <n v="28.390491746888802"/>
    <n v="22.933254628099444"/>
    <n v="0.37432727412970634"/>
    <n v="5.3478642271892465"/>
    <n v="4.9735369530595399"/>
    <x v="1"/>
    <s v="Google Maps"/>
    <n v="39.211551"/>
    <n v="-84.447749000000002"/>
    <n v="0"/>
    <n v="0"/>
  </r>
  <r>
    <n v="153"/>
    <x v="2"/>
    <x v="0"/>
    <s v="Franklin"/>
    <s v="Chatterton Rd, Noe Bixby Rd"/>
    <s v="CFRACR00340**C, CFRACR00371**C, MFRAMR04205**C"/>
    <s v="CR-340, CR-371, MR-4205"/>
    <n v="0"/>
    <n v="0"/>
    <s v="Intersection"/>
    <s v="Undivided Urban Signal  4-Leg"/>
    <n v="0"/>
    <n v="3"/>
    <n v="17"/>
    <n v="9"/>
    <n v="40"/>
    <n v="328.26444404069764"/>
    <n v="9.426613945044954"/>
    <n v="13.904752194006626"/>
    <n v="4.4781382489616721"/>
    <n v="0.64659801755225077"/>
    <n v="5.3469846010117701"/>
    <n v="4.7003865834595189"/>
    <x v="1"/>
    <s v="Google Maps"/>
    <n v="39.915340999999998"/>
    <n v="-82.863512"/>
    <n v="0"/>
    <n v="0"/>
  </r>
  <r>
    <n v="89"/>
    <x v="1"/>
    <x v="4"/>
    <s v="Clark"/>
    <s v="E MAIN ST "/>
    <s v="SCLAUS00040**C "/>
    <s v="US-40"/>
    <n v="14.4"/>
    <n v="14.9"/>
    <s v="Segment"/>
    <m/>
    <n v="1"/>
    <n v="6"/>
    <n v="12"/>
    <n v="12"/>
    <n v="82"/>
    <n v="533.54932776162786"/>
    <n v="0.43138597350489044"/>
    <n v="43.827895870375677"/>
    <n v="43.396509896870789"/>
    <n v="2.4197786858573621E-2"/>
    <n v="5.3423748143922856"/>
    <n v="5.3181770275337117"/>
    <x v="0"/>
    <s v="Google Maps"/>
    <n v="39.923322648000003"/>
    <n v="-83.783966308499998"/>
    <n v="39.923347126099998"/>
    <n v="-83.774548388100001"/>
  </r>
  <r>
    <n v="42"/>
    <x v="4"/>
    <x v="0"/>
    <s v="Franklin"/>
    <s v="Cleveland Ave, Innis Rd"/>
    <s v="CFRACR00075**C, CFRACR00171**C"/>
    <s v="CR-171, CR-75"/>
    <n v="0"/>
    <n v="0"/>
    <s v="Intersection"/>
    <s v="Undivided Urban Signal  3-Leg"/>
    <n v="1"/>
    <n v="1"/>
    <n v="14"/>
    <n v="17"/>
    <n v="91"/>
    <n v="349.44712936046511"/>
    <n v="5.7069338134749579"/>
    <n v="25.412445736870279"/>
    <n v="19.705511923395321"/>
    <n v="0.39829930571840072"/>
    <n v="5.3420366824465368"/>
    <n v="4.9437373767281363"/>
    <x v="1"/>
    <s v="Google Maps"/>
    <n v="40.037408999999997"/>
    <n v="-82.962480999999997"/>
    <n v="0"/>
    <n v="0"/>
  </r>
  <r>
    <n v="43"/>
    <x v="4"/>
    <x v="3"/>
    <s v="Stark"/>
    <s v="Dressler Rd, Everhard Rd"/>
    <s v="CSTACR00098**C, CSTACR00224**C"/>
    <s v="CR-224, CR-98"/>
    <n v="4.4470000000000001"/>
    <n v="0"/>
    <s v="Intersection"/>
    <s v="Undivided Urban Signal  4-Leg"/>
    <n v="0"/>
    <n v="0"/>
    <n v="16"/>
    <n v="14"/>
    <n v="94"/>
    <n v="260.875"/>
    <n v="9.2017885026584736"/>
    <n v="24.547622947901601"/>
    <n v="15.345834445243128"/>
    <n v="0.64221280494311017"/>
    <n v="5.3407621618473957"/>
    <n v="4.6985493569042855"/>
    <x v="1"/>
    <s v="Google Maps"/>
    <n v="40.858640999999999"/>
    <n v="-81.432575"/>
    <n v="0"/>
    <n v="0"/>
  </r>
  <r>
    <n v="154"/>
    <x v="2"/>
    <x v="3"/>
    <s v="Portage"/>
    <s v="SR-14, SR-43"/>
    <s v="SPORSR00014**C, SPORSR00043**C, SPORSR00303**C"/>
    <s v="SR-14, SR-303, SR-43"/>
    <n v="2.4060000000000001"/>
    <n v="0"/>
    <s v="Intersection"/>
    <s v="Undivided Urban Signal  4-Leg"/>
    <n v="0"/>
    <n v="0"/>
    <n v="13"/>
    <n v="17"/>
    <n v="65"/>
    <n v="225.546875"/>
    <n v="9.067428633417709"/>
    <n v="18.484903428568998"/>
    <n v="9.4174747951512892"/>
    <n v="0.62196048473442023"/>
    <n v="5.3397217806688273"/>
    <n v="4.7177612959344071"/>
    <x v="1"/>
    <s v="Google Maps"/>
    <n v="41.239299000000003"/>
    <n v="-81.345461999999998"/>
    <n v="0"/>
    <n v="0"/>
  </r>
  <r>
    <n v="24"/>
    <x v="3"/>
    <x v="2"/>
    <s v="Hamilton"/>
    <s v="COLERAIN AVE "/>
    <s v="SHAMUS00027**C "/>
    <s v="US-27"/>
    <n v="11.2"/>
    <n v="11.7"/>
    <s v="Segment"/>
    <m/>
    <n v="2"/>
    <n v="0"/>
    <n v="6"/>
    <n v="10"/>
    <n v="80"/>
    <n v="255.00962936046511"/>
    <n v="0.74551191831327102"/>
    <n v="46.549373520272177"/>
    <n v="45.803861601958907"/>
    <n v="5.6433371432322299E-2"/>
    <n v="5.3367827078397072"/>
    <n v="5.2803493364073848"/>
    <x v="0"/>
    <s v="Google Maps"/>
    <n v="39.214810614800001"/>
    <n v="-84.585014394200002"/>
    <n v="39.221920326499998"/>
    <n v="-84.586706869599993"/>
  </r>
  <r>
    <n v="25"/>
    <x v="3"/>
    <x v="2"/>
    <s v="Butler"/>
    <s v="STATE RT 129 TO I 75 N,STATE RT 129 "/>
    <s v="SBUTSR00129**C "/>
    <s v="SR-129"/>
    <n v="25.3"/>
    <n v="25.8"/>
    <s v="Segment"/>
    <m/>
    <n v="0"/>
    <n v="1"/>
    <n v="6"/>
    <n v="9"/>
    <n v="20"/>
    <n v="144.89543968023256"/>
    <n v="0.34608407273266589"/>
    <n v="22.990369708484717"/>
    <n v="22.644285635752052"/>
    <n v="2.5586463008650012E-2"/>
    <n v="5.331503789838913"/>
    <n v="5.3059173268302633"/>
    <x v="0"/>
    <s v="Google Maps"/>
    <n v="39.373532305300003"/>
    <n v="-84.369183244300004"/>
    <n v="39.371471850699997"/>
    <n v="-84.364153186300001"/>
  </r>
  <r>
    <n v="44"/>
    <x v="4"/>
    <x v="4"/>
    <s v="Montgomery"/>
    <s v="Byers Rd, Lyons Rd"/>
    <s v="CMOTCR00150**C, MMOTMR05411**C, TMOTTR00147**C"/>
    <s v="CR-150, MR-5411, TR-147"/>
    <n v="0"/>
    <n v="0"/>
    <s v="Intersection"/>
    <s v="Undivided Urban Signal  4-Leg"/>
    <n v="0"/>
    <n v="4"/>
    <n v="18"/>
    <n v="9"/>
    <n v="38"/>
    <n v="378.48800872093022"/>
    <n v="7.0100155529508799"/>
    <n v="13.653441803926542"/>
    <n v="6.6434262509756623"/>
    <n v="0.48924421047655775"/>
    <n v="5.3232919727104981"/>
    <n v="4.8340477622339399"/>
    <x v="1"/>
    <s v="Google Maps"/>
    <n v="39.631767000000004"/>
    <n v="-84.235061999999999"/>
    <n v="0"/>
    <n v="0"/>
  </r>
  <r>
    <n v="155"/>
    <x v="2"/>
    <x v="1"/>
    <s v="Cuyahoga"/>
    <s v="E 79th St, Superior Ave"/>
    <s v="MCUYMR02822**C, SCUYUS00006**C"/>
    <s v="MR-2822, US-6"/>
    <n v="3.8410000000000002"/>
    <n v="0"/>
    <s v="Intersection"/>
    <s v="Undivided Urban Signal  4-Leg"/>
    <n v="0"/>
    <n v="3"/>
    <n v="8"/>
    <n v="23"/>
    <n v="44"/>
    <n v="335.46756904069764"/>
    <n v="4.2702004388162225"/>
    <n v="14.697632642996506"/>
    <n v="10.427432204180285"/>
    <n v="0.29290508282039907"/>
    <n v="5.3216767709934407"/>
    <n v="5.028771688173042"/>
    <x v="0"/>
    <s v="Google Maps"/>
    <n v="41.519838999999997"/>
    <n v="-81.633591999999993"/>
    <n v="0"/>
    <n v="0"/>
  </r>
  <r>
    <n v="218"/>
    <x v="0"/>
    <x v="2"/>
    <s v="Hamilton"/>
    <s v="I-275 EB EXPY "/>
    <s v="SHAMIR00275**C"/>
    <s v="IR-275"/>
    <n v="24"/>
    <n v="24.5"/>
    <s v="Segment"/>
    <m/>
    <n v="0"/>
    <n v="3"/>
    <n v="4"/>
    <n v="7"/>
    <n v="45"/>
    <n v="239.28006904069767"/>
    <n v="1.2228833522705793"/>
    <n v="23.747843555942719"/>
    <n v="22.524960203672141"/>
    <n v="9.8983445583164742E-2"/>
    <n v="5.3198938263202384"/>
    <n v="5.2209103807370738"/>
    <x v="0"/>
    <s v="Google Maps"/>
    <n v="39.295050473700002"/>
    <n v="-84.473993066199995"/>
    <n v="39.294619491900001"/>
    <n v="-84.464683354200005"/>
  </r>
  <r>
    <n v="156"/>
    <x v="2"/>
    <x v="7"/>
    <s v="Lorain"/>
    <s v="Cooper Foster Park Rd, Leavitt Rd"/>
    <s v="CLORCR00033**C, SLORSR00058**C, SLORSR00058**N"/>
    <s v="CR-33, SR-58"/>
    <n v="0.76200000000000001"/>
    <n v="0"/>
    <s v="Intersection"/>
    <s v="Divided Urban Signal  4-Leg"/>
    <n v="0"/>
    <n v="3"/>
    <n v="13"/>
    <n v="13"/>
    <n v="114"/>
    <n v="393.82694404069764"/>
    <n v="9.9463773757115916"/>
    <n v="28.597086320164333"/>
    <n v="18.650708944452742"/>
    <n v="0.69138733365013794"/>
    <n v="5.3118026533536522"/>
    <n v="4.6204153197035147"/>
    <x v="1"/>
    <s v="Google Maps"/>
    <n v="41.418329"/>
    <n v="-82.208896999999993"/>
    <n v="0"/>
    <n v="0"/>
  </r>
  <r>
    <n v="219"/>
    <x v="0"/>
    <x v="0"/>
    <s v="Franklin"/>
    <s v="I-670 "/>
    <s v="SFRAIR00670**C"/>
    <s v="IR-670"/>
    <n v="6"/>
    <n v="6.5"/>
    <s v="Segment"/>
    <m/>
    <n v="0"/>
    <n v="2"/>
    <n v="10"/>
    <n v="5"/>
    <n v="22"/>
    <n v="201.00962936046511"/>
    <n v="1.1312571107656026"/>
    <n v="15.935788875350521"/>
    <n v="14.804531764584919"/>
    <n v="7.2151791676406687E-2"/>
    <n v="5.3116592245484799"/>
    <n v="5.239507432872073"/>
    <x v="0"/>
    <s v="Google Maps"/>
    <n v="39.979479142800002"/>
    <n v="-82.966666633000003"/>
    <n v="39.980616430600001"/>
    <n v="-82.957392534700006"/>
  </r>
  <r>
    <n v="220"/>
    <x v="0"/>
    <x v="4"/>
    <s v="Montgomery"/>
    <s v="INTERSTATE 75 "/>
    <s v="SMOTIR00075**N"/>
    <s v="IR-75"/>
    <n v="8.9"/>
    <n v="9.4"/>
    <s v="Segment"/>
    <m/>
    <n v="0"/>
    <n v="4"/>
    <n v="13"/>
    <n v="8"/>
    <n v="115"/>
    <n v="418.31613372093022"/>
    <n v="1.0542216157936688"/>
    <n v="56.271021327139252"/>
    <n v="55.21679971134558"/>
    <n v="6.8667487763849233E-2"/>
    <n v="5.3108696171561638"/>
    <n v="5.2422021293923144"/>
    <x v="0"/>
    <s v="Google Maps"/>
    <n v="39.712725723399998"/>
    <n v="-84.2262222831"/>
    <n v="39.716619564299997"/>
    <n v="-84.218323182999995"/>
  </r>
  <r>
    <n v="221"/>
    <x v="0"/>
    <x v="2"/>
    <s v="Hamilton"/>
    <s v="I-71 NB EXPY "/>
    <s v="SHAMIR00071**C"/>
    <s v="IR-71"/>
    <n v="6.3"/>
    <n v="6.8"/>
    <s v="Segment"/>
    <m/>
    <n v="0"/>
    <n v="1"/>
    <n v="11"/>
    <n v="2"/>
    <n v="50"/>
    <n v="176.56731468023256"/>
    <n v="1.2243780868310163"/>
    <n v="25.670348887456537"/>
    <n v="24.445970800625521"/>
    <n v="9.9047004113124823E-2"/>
    <n v="5.3108378560580904"/>
    <n v="5.2117908519449658"/>
    <x v="0"/>
    <s v="Google Maps"/>
    <n v="39.146960570200001"/>
    <n v="-84.452961635999998"/>
    <n v="39.150480802600001"/>
    <n v="-84.444878881600005"/>
  </r>
  <r>
    <n v="90"/>
    <x v="1"/>
    <x v="2"/>
    <s v="Hamilton"/>
    <s v="BOUDINOT AVE "/>
    <s v="CHAMCR00121**C "/>
    <s v="CR-121"/>
    <n v="0.4"/>
    <n v="0.9"/>
    <s v="Segment"/>
    <m/>
    <n v="0"/>
    <n v="2"/>
    <n v="12"/>
    <n v="14"/>
    <n v="84"/>
    <n v="316.04087936046511"/>
    <n v="0.5474650375973682"/>
    <n v="40.971574399603583"/>
    <n v="40.424109362006213"/>
    <n v="3.0691186466769958E-2"/>
    <n v="5.3106554993826487"/>
    <n v="5.2799643129158786"/>
    <x v="0"/>
    <s v="Google Maps"/>
    <n v="39.134639763000003"/>
    <n v="-84.604881738000003"/>
    <n v="39.141850095999999"/>
    <n v="-84.604130715899998"/>
  </r>
  <r>
    <n v="91"/>
    <x v="1"/>
    <x v="4"/>
    <s v="Montgomery"/>
    <s v="UNITED STATES ROUTE 35 "/>
    <s v="SMOTUS00035**N "/>
    <s v="US-35"/>
    <n v="13.8"/>
    <n v="14.3"/>
    <s v="Segment"/>
    <m/>
    <n v="0"/>
    <n v="4"/>
    <n v="8"/>
    <n v="3"/>
    <n v="13"/>
    <n v="261.39425872093022"/>
    <n v="1.9279946229317833"/>
    <n v="11.027338950413215"/>
    <n v="9.0993443274814325"/>
    <n v="0.11458304535678354"/>
    <n v="5.3099151049839941"/>
    <n v="5.1953320596272103"/>
    <x v="0"/>
    <s v="Google Maps"/>
    <n v="39.748359717600003"/>
    <n v="-84.2343863782"/>
    <n v="39.748614668099997"/>
    <n v="-84.225183179400005"/>
  </r>
  <r>
    <n v="157"/>
    <x v="2"/>
    <x v="5"/>
    <s v="Lucas"/>
    <s v="Hill Ave, S Westwood Ave"/>
    <s v="CLUCCR00030**C, MLUCMR02335**C"/>
    <s v="CR-30, MR-2335"/>
    <n v="0.76900000000000002"/>
    <n v="0"/>
    <s v="Intersection"/>
    <s v="Undivided Urban Signal  4-Leg"/>
    <n v="1"/>
    <n v="4"/>
    <n v="12"/>
    <n v="11"/>
    <n v="61"/>
    <n v="416.75844840116281"/>
    <n v="6.3660784142267115"/>
    <n v="19.483364530799371"/>
    <n v="13.117286116572659"/>
    <n v="0.43666725997460354"/>
    <n v="5.3098207593761071"/>
    <n v="4.8731534994015036"/>
    <x v="1"/>
    <s v="Google Maps"/>
    <n v="41.638075000000001"/>
    <n v="-83.606587000000005"/>
    <n v="0"/>
    <n v="0"/>
  </r>
  <r>
    <n v="158"/>
    <x v="2"/>
    <x v="1"/>
    <s v="Lake"/>
    <s v="Mentor Ave, Old Johnnycake Ridge Rd"/>
    <s v="CLAKCR00416**C, SLAKUS00020**C"/>
    <s v="CR-416, US-20"/>
    <n v="0"/>
    <n v="0"/>
    <s v="Intersection"/>
    <s v="Undivided Urban Signal  3-Leg"/>
    <n v="0"/>
    <n v="0"/>
    <n v="20"/>
    <n v="16"/>
    <n v="86"/>
    <n v="287.9375"/>
    <n v="4.2690451818754118"/>
    <n v="24.236734418015146"/>
    <n v="19.967689236139734"/>
    <n v="0.28607167303916337"/>
    <n v="5.3066604961812756"/>
    <n v="5.0205888231421119"/>
    <x v="0"/>
    <s v="Google Maps"/>
    <n v="41.682420999999998"/>
    <n v="-81.296160999999998"/>
    <n v="0"/>
    <n v="0"/>
  </r>
  <r>
    <n v="92"/>
    <x v="1"/>
    <x v="1"/>
    <s v="Cuyahoga"/>
    <s v="SUPERIOR AVE "/>
    <s v="SCUYUS00006**C "/>
    <s v="US-6"/>
    <n v="18.899999999999999"/>
    <n v="19.399999999999999"/>
    <s v="Segment"/>
    <m/>
    <n v="1"/>
    <n v="1"/>
    <n v="9"/>
    <n v="24"/>
    <n v="47"/>
    <n v="303.77525436046511"/>
    <n v="0.35401571811209159"/>
    <n v="30.722650035819637"/>
    <n v="30.368634317707546"/>
    <n v="1.9867420437983008E-2"/>
    <n v="5.3035015364744993"/>
    <n v="5.2836341160365166"/>
    <x v="0"/>
    <s v="Google Maps"/>
    <n v="41.519663814399998"/>
    <n v="-81.635252069900005"/>
    <n v="41.520682067400003"/>
    <n v="-81.625718579500003"/>
  </r>
  <r>
    <n v="159"/>
    <x v="2"/>
    <x v="0"/>
    <s v="Franklin"/>
    <s v="Rathmell Rd, S High St"/>
    <s v="CFRACR00121**C, SFRAUS00023**C, SFRAUS00023**N"/>
    <s v="CR-121, US-23"/>
    <n v="0"/>
    <n v="0"/>
    <s v="Intersection"/>
    <s v="Divided Urban Signal  4-Leg"/>
    <n v="0"/>
    <n v="1"/>
    <n v="19"/>
    <n v="8"/>
    <n v="35"/>
    <n v="240.56731468023256"/>
    <n v="11.114456789156257"/>
    <n v="12.924033647579446"/>
    <n v="1.8095768584231884"/>
    <n v="0.77258225323213769"/>
    <n v="5.2994271568852946"/>
    <n v="4.5268449036531573"/>
    <x v="1"/>
    <s v="Google Maps"/>
    <n v="39.862704999999998"/>
    <n v="-83.004414999999995"/>
    <n v="0"/>
    <n v="0"/>
  </r>
  <r>
    <n v="222"/>
    <x v="0"/>
    <x v="3"/>
    <s v="Summit"/>
    <s v="VIETNAM VETERANS MEM HWY "/>
    <s v="SSUMIR00077**C"/>
    <s v="IR-77"/>
    <n v="24"/>
    <n v="24.5"/>
    <s v="Segment"/>
    <m/>
    <n v="0"/>
    <n v="3"/>
    <n v="8"/>
    <n v="11"/>
    <n v="40"/>
    <n v="278.21756904069764"/>
    <n v="0.40292486436139946"/>
    <n v="23.48355023992989"/>
    <n v="23.080625375568491"/>
    <n v="2.9381935473969379E-2"/>
    <n v="5.2903772947383532"/>
    <n v="5.2609953592643839"/>
    <x v="0"/>
    <s v="Google Maps"/>
    <n v="41.144281021499999"/>
    <n v="-81.641747218199995"/>
    <n v="41.148431070199997"/>
    <n v="-81.633901998100001"/>
  </r>
  <r>
    <n v="93"/>
    <x v="1"/>
    <x v="1"/>
    <s v="Lake"/>
    <s v="LAKELAND FWY "/>
    <s v="SLAKSR00002**C "/>
    <s v="SR-2"/>
    <n v="6.9"/>
    <n v="7.4"/>
    <s v="Segment"/>
    <m/>
    <n v="0"/>
    <n v="0"/>
    <n v="10"/>
    <n v="4"/>
    <n v="32"/>
    <n v="115.21875"/>
    <n v="2.1795654304843812"/>
    <n v="19.0625041520791"/>
    <n v="16.882938721594719"/>
    <n v="0.131141205956009"/>
    <n v="5.2836617415682241"/>
    <n v="5.152520535612215"/>
    <x v="0"/>
    <s v="Google Maps"/>
    <n v="41.663782211399997"/>
    <n v="-81.379386278599995"/>
    <n v="41.669009163299997"/>
    <n v="-81.372716475299995"/>
  </r>
  <r>
    <n v="160"/>
    <x v="2"/>
    <x v="5"/>
    <s v="Lucas"/>
    <s v="Angola Rd, Clarion Ave"/>
    <s v="CLUCCR00032**C, CLUCCR00073**C, MLUCMR00010**C"/>
    <s v="CR-32, CR-73, MR-10"/>
    <n v="0.55200000000000005"/>
    <n v="0"/>
    <s v="Intersection"/>
    <s v="Undivided Urban Control  5-Leg"/>
    <n v="0"/>
    <n v="1"/>
    <n v="11"/>
    <n v="13"/>
    <n v="31"/>
    <n v="206.37981468023256"/>
    <n v="6.7858035876485063"/>
    <n v="13.803203048502107"/>
    <n v="7.0173994608536008"/>
    <n v="0.38708300677882934"/>
    <n v="5.2749649496798998"/>
    <n v="4.8878819429010703"/>
    <x v="1"/>
    <s v="Google Maps"/>
    <n v="41.624926000000002"/>
    <n v="-83.703277"/>
    <n v="0"/>
    <n v="0"/>
  </r>
  <r>
    <n v="161"/>
    <x v="2"/>
    <x v="2"/>
    <s v="Hamilton"/>
    <s v="Colerain Ave, Virginia Ave"/>
    <s v="MHAMMR03007M*C, MHAMMR08537**C, SHAMUS00027**C"/>
    <s v="MR-3007M, MR-8537, US-27"/>
    <n v="0"/>
    <n v="0"/>
    <s v="Intersection"/>
    <s v="Undivided Urban Signal  4-Leg"/>
    <n v="2"/>
    <n v="3"/>
    <n v="13"/>
    <n v="12"/>
    <n v="65"/>
    <n v="431.74282340116281"/>
    <n v="7.830041095817176"/>
    <n v="18.519159231211429"/>
    <n v="10.689118135394253"/>
    <n v="0.53708458619643784"/>
    <n v="5.2701201948892775"/>
    <n v="4.7330356086928393"/>
    <x v="1"/>
    <s v="Google Maps"/>
    <n v="39.164228999999999"/>
    <n v="-84.552440000000004"/>
    <n v="0"/>
    <n v="0"/>
  </r>
  <r>
    <n v="45"/>
    <x v="4"/>
    <x v="0"/>
    <s v="Delaware"/>
    <s v="Glick Rd, Riverside Dr"/>
    <s v="CDELCR00126**C, SDELSR00257**C, SDELSR00750**C"/>
    <s v="CR-126, SR-257, SR-750"/>
    <n v="0"/>
    <n v="0"/>
    <s v="Intersection"/>
    <s v="Undivided Urban Signal  4-Leg"/>
    <n v="0"/>
    <n v="5"/>
    <n v="15"/>
    <n v="15"/>
    <n v="38"/>
    <n v="431.14907340116281"/>
    <n v="5.5736309128207955"/>
    <n v="12.897074592942731"/>
    <n v="7.3234436801219358"/>
    <n v="0.3889958067614937"/>
    <n v="5.2664870533203851"/>
    <n v="4.8774912465588915"/>
    <x v="1"/>
    <s v="Google Maps"/>
    <n v="40.153892999999997"/>
    <n v="-83.122664999999998"/>
    <n v="0"/>
    <n v="0"/>
  </r>
  <r>
    <n v="94"/>
    <x v="1"/>
    <x v="0"/>
    <s v="Franklin"/>
    <s v="S HIGH ST "/>
    <s v="MFRAMR04337**C "/>
    <s v="MR-4337"/>
    <n v="1.3"/>
    <n v="1.8"/>
    <s v="Segment"/>
    <m/>
    <n v="0"/>
    <n v="5"/>
    <n v="15"/>
    <n v="6"/>
    <n v="63"/>
    <n v="416.21157340116281"/>
    <n v="0.58459243376826864"/>
    <n v="34.350886294831795"/>
    <n v="33.766293861063524"/>
    <n v="3.2767325504500656E-2"/>
    <n v="5.2638331166220951"/>
    <n v="5.2310657911175946"/>
    <x v="0"/>
    <s v="Google Maps"/>
    <n v="39.972088428500001"/>
    <n v="-83.002557599400006"/>
    <n v="39.9792808945"/>
    <n v="-83.003971317600005"/>
  </r>
  <r>
    <n v="95"/>
    <x v="1"/>
    <x v="0"/>
    <s v="Franklin"/>
    <s v="S HIGH ST "/>
    <s v="MFRAMR04337**C "/>
    <s v="MR-4337"/>
    <n v="3.4"/>
    <n v="3.9"/>
    <s v="Segment"/>
    <m/>
    <n v="0"/>
    <n v="1"/>
    <n v="17"/>
    <n v="8"/>
    <n v="60"/>
    <n v="252.47356468023256"/>
    <n v="0.58459243376826864"/>
    <n v="33.570605009600975"/>
    <n v="32.986012575832703"/>
    <n v="3.2767325504500656E-2"/>
    <n v="5.2638331166220951"/>
    <n v="5.2310657911175946"/>
    <x v="0"/>
    <s v="Google Maps"/>
    <n v="40.002233105400002"/>
    <n v="-83.008497553799998"/>
    <n v="40.009376361699999"/>
    <n v="-83.009987765399998"/>
  </r>
  <r>
    <n v="223"/>
    <x v="0"/>
    <x v="4"/>
    <s v="Montgomery"/>
    <s v="INTERSTATE 75 "/>
    <s v="SMOTIR00075**N"/>
    <s v="IR-75"/>
    <n v="9.9"/>
    <n v="10.4"/>
    <s v="Segment"/>
    <m/>
    <n v="0"/>
    <n v="2"/>
    <n v="10"/>
    <n v="11"/>
    <n v="45"/>
    <n v="250.63462936046511"/>
    <n v="1.1624985219330402"/>
    <n v="27.401228751667738"/>
    <n v="26.238730229734699"/>
    <n v="7.9797484375603425E-2"/>
    <n v="5.2553721568037499"/>
    <n v="5.1755746724281462"/>
    <x v="0"/>
    <s v="Google Maps"/>
    <n v="39.7219970843"/>
    <n v="-84.212164660400006"/>
    <n v="39.728360863799999"/>
    <n v="-84.207684659700007"/>
  </r>
  <r>
    <n v="224"/>
    <x v="0"/>
    <x v="1"/>
    <s v="Cuyahoga"/>
    <s v="I-71 "/>
    <s v="SCUYIR00071**C"/>
    <s v="IR-71"/>
    <n v="9.1999999999999993"/>
    <n v="9.6999999999999993"/>
    <s v="Segment"/>
    <m/>
    <n v="0"/>
    <n v="0"/>
    <n v="7"/>
    <n v="8"/>
    <n v="38"/>
    <n v="119.328125"/>
    <n v="0.97008533325389568"/>
    <n v="21.31343258057797"/>
    <n v="20.343347247324076"/>
    <n v="6.5901538114196898E-2"/>
    <n v="5.2525805732198441"/>
    <n v="5.1866790351056471"/>
    <x v="0"/>
    <s v="Google Maps"/>
    <n v="41.407580078599999"/>
    <n v="-81.818067750699996"/>
    <n v="41.414811343899999"/>
    <n v="-81.817607003000006"/>
  </r>
  <r>
    <n v="46"/>
    <x v="4"/>
    <x v="3"/>
    <s v="Stark"/>
    <s v="Frank Ave, Portage St"/>
    <s v="CSTACR00228**C, CSTACR00229**C"/>
    <s v="CR-228, CR-229"/>
    <n v="2.0059999999999998"/>
    <n v="0"/>
    <s v="Intersection"/>
    <s v="Undivided Urban Signal  4-Leg"/>
    <n v="0"/>
    <n v="2"/>
    <n v="14"/>
    <n v="12"/>
    <n v="57"/>
    <n v="293.25962936046511"/>
    <n v="14.116260074906107"/>
    <n v="17.045023895236046"/>
    <n v="2.9287638203299391"/>
    <n v="0.9852044496993978"/>
    <n v="5.2518777409365445"/>
    <n v="4.2666732912371463"/>
    <x v="1"/>
    <s v="Google Maps"/>
    <n v="40.879291000000002"/>
    <n v="-81.441258000000005"/>
    <n v="0"/>
    <n v="0"/>
  </r>
  <r>
    <n v="96"/>
    <x v="1"/>
    <x v="0"/>
    <s v="Franklin"/>
    <s v="FRANK RD "/>
    <s v="SFRASR00104**N "/>
    <s v="SR-104"/>
    <n v="8.9"/>
    <n v="9.4"/>
    <s v="Segment"/>
    <m/>
    <n v="0"/>
    <n v="2"/>
    <n v="8"/>
    <n v="5"/>
    <n v="15"/>
    <n v="180.91587936046511"/>
    <n v="1.6249980435221001"/>
    <n v="11.931737065014644"/>
    <n v="10.306739021492545"/>
    <n v="9.4929812011420936E-2"/>
    <n v="5.2507049053535244"/>
    <n v="5.1557750933421032"/>
    <x v="0"/>
    <s v="Google Maps"/>
    <n v="39.9161287027"/>
    <n v="-82.996404196300006"/>
    <n v="39.914578689899997"/>
    <n v="-82.987318469300007"/>
  </r>
  <r>
    <n v="225"/>
    <x v="0"/>
    <x v="2"/>
    <s v="Hamilton"/>
    <s v="I-275 EB EXPY "/>
    <s v="SHAMIR00275**C"/>
    <s v="IR-275"/>
    <n v="29.6"/>
    <n v="30.1"/>
    <s v="Segment"/>
    <m/>
    <n v="0"/>
    <n v="0"/>
    <n v="6"/>
    <n v="8"/>
    <n v="39"/>
    <n v="113.78125"/>
    <n v="1.2667492075899971"/>
    <n v="21.354970822623951"/>
    <n v="20.088221615033955"/>
    <n v="0.10031771427608639"/>
    <n v="5.2487781027621114"/>
    <n v="5.1484603884860247"/>
    <x v="0"/>
    <s v="Google Maps"/>
    <n v="39.287374914300003"/>
    <n v="-84.373470206999997"/>
    <n v="39.282397760000002"/>
    <n v="-84.366690433800002"/>
  </r>
  <r>
    <n v="162"/>
    <x v="2"/>
    <x v="1"/>
    <s v="Cuyahoga"/>
    <s v="Lorain Ave, W 140th St"/>
    <s v="MCUYMR01781**C, SCUYSR00010**C"/>
    <s v="MR-1781, SR-10"/>
    <n v="1.919"/>
    <n v="0"/>
    <s v="Intersection"/>
    <s v="Undivided Urban Signal  4-Leg"/>
    <n v="0"/>
    <n v="2"/>
    <n v="9"/>
    <n v="20"/>
    <n v="53"/>
    <n v="292.02525436046511"/>
    <n v="5.1615053751211404"/>
    <n v="16.709665582043144"/>
    <n v="11.548160206922002"/>
    <n v="0.35404220036961537"/>
    <n v="5.2447887967834959"/>
    <n v="4.8907465964138801"/>
    <x v="1"/>
    <s v="Google Maps"/>
    <n v="41.455047"/>
    <n v="-81.790239999999997"/>
    <n v="0"/>
    <n v="0"/>
  </r>
  <r>
    <n v="226"/>
    <x v="0"/>
    <x v="4"/>
    <s v="Montgomery"/>
    <s v="INTERSTATE 75 "/>
    <s v="SMOTIR00075**C"/>
    <s v="IR-75"/>
    <n v="18.8"/>
    <n v="19.3"/>
    <s v="Segment"/>
    <m/>
    <n v="1"/>
    <n v="2"/>
    <n v="6"/>
    <n v="5"/>
    <n v="27"/>
    <n v="225.49881904069767"/>
    <n v="1.1392821787075296"/>
    <n v="16.638346728936597"/>
    <n v="15.499064550229066"/>
    <n v="8.8593004885377538E-2"/>
    <n v="5.2278516332568383"/>
    <n v="5.1392586283714605"/>
    <x v="0"/>
    <s v="Google Maps"/>
    <n v="39.842292772199997"/>
    <n v="-84.189595780700003"/>
    <n v="39.849544432199998"/>
    <n v="-84.189739591099993"/>
  </r>
  <r>
    <n v="163"/>
    <x v="2"/>
    <x v="0"/>
    <s v="Franklin"/>
    <s v="Courtright Rd, E Livingston Ave"/>
    <s v="CFRACR00114**C, MFRAMR04207**C"/>
    <s v="CR-114, MR-4207"/>
    <n v="2.1930000000000001"/>
    <n v="0"/>
    <s v="Intersection"/>
    <s v="Undivided Urban Signal  3-Leg"/>
    <n v="0"/>
    <n v="3"/>
    <n v="20"/>
    <n v="11"/>
    <n v="48"/>
    <n v="364.78006904069764"/>
    <n v="4.6917771313386574"/>
    <n v="16.661169307795099"/>
    <n v="11.969392176456441"/>
    <n v="0.31439923362425232"/>
    <n v="5.2233403070983941"/>
    <n v="4.9089410734741419"/>
    <x v="1"/>
    <s v="Google Maps"/>
    <n v="39.945869000000002"/>
    <n v="-82.896891999999994"/>
    <n v="0"/>
    <n v="0"/>
  </r>
  <r>
    <n v="164"/>
    <x v="2"/>
    <x v="1"/>
    <s v="Cuyahoga"/>
    <s v="Antenucci Blvd, Turney Rd"/>
    <s v="MCUYMR06842**C, MCUYMR14592**C, MCUYMR14772**C"/>
    <s v="MR-14592, MR-14772, MR-6842"/>
    <n v="0"/>
    <n v="0"/>
    <s v="Intersection"/>
    <s v="Undivided Urban Signal  4-Leg"/>
    <n v="0"/>
    <n v="1"/>
    <n v="15"/>
    <n v="12"/>
    <n v="48"/>
    <n v="245.12981468023256"/>
    <n v="11.668426631290259"/>
    <n v="15.191028890436101"/>
    <n v="3.5226022591458417"/>
    <n v="0.80037026781096099"/>
    <n v="5.2210670742069842"/>
    <n v="4.4206968063960232"/>
    <x v="1"/>
    <s v="Google Maps"/>
    <n v="41.413013999999997"/>
    <n v="-81.603148000000004"/>
    <n v="0"/>
    <n v="0"/>
  </r>
  <r>
    <n v="165"/>
    <x v="2"/>
    <x v="1"/>
    <s v="Cuyahoga"/>
    <s v="Broadway Ave, Harvard Ave"/>
    <s v="MCUYMR14580**C, SCUYSR00014**C, SCUYSR00043**C"/>
    <s v="MR-14580, SR-14, SR-43"/>
    <n v="3.1549999999999998"/>
    <n v="0"/>
    <s v="Intersection"/>
    <s v="Undivided Urban Signal  4-Leg"/>
    <n v="0"/>
    <n v="2"/>
    <n v="9"/>
    <n v="20"/>
    <n v="43"/>
    <n v="282.02525436046511"/>
    <n v="5.5792514421575197"/>
    <n v="14.443687477401527"/>
    <n v="8.8644360352440081"/>
    <n v="0.38269658044295612"/>
    <n v="5.2209216197761208"/>
    <n v="4.8382250393331647"/>
    <x v="1"/>
    <s v="Google Maps"/>
    <n v="41.448811999999997"/>
    <n v="-81.627753999999996"/>
    <n v="0"/>
    <n v="0"/>
  </r>
  <r>
    <n v="166"/>
    <x v="2"/>
    <x v="2"/>
    <s v="Hamilton"/>
    <s v="Boudinot Ave, Werk Rd"/>
    <s v="CHAMCR00121**C, CHAMCR00158**C"/>
    <s v="CR-121, CR-158"/>
    <n v="0.76"/>
    <n v="0"/>
    <s v="Intersection"/>
    <s v="Undivided Urban Signal  4-Leg"/>
    <n v="0"/>
    <n v="0"/>
    <n v="11"/>
    <n v="19"/>
    <n v="83"/>
    <n v="239.328125"/>
    <n v="8.1133809662230423"/>
    <n v="21.67726716742089"/>
    <n v="13.563886201197848"/>
    <n v="0.55651966644540107"/>
    <n v="5.2155861990634262"/>
    <n v="4.6590665326180254"/>
    <x v="1"/>
    <s v="Google Maps"/>
    <n v="39.140506000000002"/>
    <n v="-84.604253999999997"/>
    <n v="0"/>
    <n v="0"/>
  </r>
  <r>
    <n v="26"/>
    <x v="3"/>
    <x v="2"/>
    <s v="Hamilton"/>
    <s v="HAMILTON AVE "/>
    <s v="SHAMUS00127**C "/>
    <s v="US-127"/>
    <n v="13.8"/>
    <n v="14.3"/>
    <s v="Segment"/>
    <m/>
    <n v="0"/>
    <n v="1"/>
    <n v="12"/>
    <n v="20"/>
    <n v="65"/>
    <n v="277.98918968023258"/>
    <n v="0.53727343988740206"/>
    <n v="39.86451369633297"/>
    <n v="39.32724025644557"/>
    <n v="4.1728636149069319E-2"/>
    <n v="5.2141448944805706"/>
    <n v="5.1724162583315012"/>
    <x v="0"/>
    <s v="Google Maps"/>
    <n v="39.273278251999997"/>
    <n v="-84.562095052000004"/>
    <n v="39.280274554400002"/>
    <n v="-84.564429884800006"/>
  </r>
  <r>
    <n v="227"/>
    <x v="0"/>
    <x v="0"/>
    <s v="Franklin"/>
    <s v="I-270 "/>
    <s v="SFRAIR00270**N"/>
    <s v="IR-270"/>
    <n v="9.9"/>
    <n v="10.4"/>
    <s v="Segment"/>
    <m/>
    <n v="1"/>
    <n v="0"/>
    <n v="6"/>
    <n v="8"/>
    <n v="24"/>
    <n v="144.45793968023256"/>
    <n v="1.0987958218779021"/>
    <n v="15.821047796793826"/>
    <n v="14.722251974915924"/>
    <n v="6.6065377277404386E-2"/>
    <n v="5.2134610985161558"/>
    <n v="5.1473957212387518"/>
    <x v="0"/>
    <s v="Google Maps"/>
    <n v="39.993583012000002"/>
    <n v="-83.118620256599996"/>
    <n v="40.000821898700003"/>
    <n v="-83.118345126799994"/>
  </r>
  <r>
    <n v="167"/>
    <x v="2"/>
    <x v="5"/>
    <s v="Lucas"/>
    <s v="Collingwood Blvd, W Bancroft St"/>
    <s v="CLUCCR00022**C, MLUCMR04023**C"/>
    <s v="CR-22, MR-4023"/>
    <n v="1.7589999999999999"/>
    <n v="0"/>
    <s v="Intersection"/>
    <s v="Undivided Urban Signal  4-Leg"/>
    <n v="0"/>
    <n v="3"/>
    <n v="8"/>
    <n v="20"/>
    <n v="47"/>
    <n v="325.15506904069764"/>
    <n v="4.4039959596610032"/>
    <n v="15.903927251712608"/>
    <n v="11.499931292051604"/>
    <n v="0.30208249467156328"/>
    <n v="5.2102868808577618"/>
    <n v="4.9082043861861981"/>
    <x v="1"/>
    <s v="Google Maps"/>
    <n v="41.663935000000002"/>
    <n v="-83.555014"/>
    <n v="0"/>
    <n v="0"/>
  </r>
  <r>
    <n v="168"/>
    <x v="2"/>
    <x v="0"/>
    <s v="Franklin"/>
    <s v="E Main St, E Main St"/>
    <s v="CFRACR00371**C, SFRAUS00040**C, SFRAUS00040**N"/>
    <s v="CR-371, US-40"/>
    <n v="4.569"/>
    <n v="0"/>
    <s v="Intersection"/>
    <s v="Divided Urban Signal  4-Leg"/>
    <n v="0"/>
    <n v="4"/>
    <n v="13"/>
    <n v="14"/>
    <n v="45"/>
    <n v="374.94113372093022"/>
    <n v="7.1873114963111915"/>
    <n v="14.364234705529178"/>
    <n v="7.1769232092179864"/>
    <n v="0.49960060269602091"/>
    <n v="5.2064166173254023"/>
    <n v="4.7068160146293812"/>
    <x v="1"/>
    <s v="Google Maps"/>
    <n v="39.954718"/>
    <n v="-82.851392000000004"/>
    <n v="0"/>
    <n v="0"/>
  </r>
  <r>
    <n v="228"/>
    <x v="0"/>
    <x v="0"/>
    <s v="Franklin"/>
    <s v="I-71 "/>
    <s v="SFRAIR00071**N"/>
    <s v="IR-71"/>
    <n v="20.3"/>
    <n v="20.8"/>
    <s v="Segment"/>
    <m/>
    <n v="0"/>
    <n v="2"/>
    <n v="6"/>
    <n v="8"/>
    <n v="14"/>
    <n v="180.13462936046511"/>
    <n v="0.85755929127494657"/>
    <n v="11.858123881764305"/>
    <n v="11.000564590489358"/>
    <n v="7.1760191619762992E-2"/>
    <n v="5.205294003968933"/>
    <n v="5.1335338123491701"/>
    <x v="0"/>
    <s v="Google Maps"/>
    <n v="40.002431805900002"/>
    <n v="-82.984599994800007"/>
    <n v="40.009198857100003"/>
    <n v="-82.986941576600003"/>
  </r>
  <r>
    <n v="97"/>
    <x v="1"/>
    <x v="1"/>
    <s v="Cuyahoga"/>
    <s v="KINSMAN RD "/>
    <s v="SCUYUS00422**C "/>
    <s v="US-422"/>
    <n v="6"/>
    <n v="6.5"/>
    <s v="Segment"/>
    <m/>
    <n v="1"/>
    <n v="2"/>
    <n v="6"/>
    <n v="23"/>
    <n v="55"/>
    <n v="333.37381904069764"/>
    <n v="0.3908807616359799"/>
    <n v="33.595530092193158"/>
    <n v="33.204649330557181"/>
    <n v="2.1930994921874301E-2"/>
    <n v="5.204395015241845"/>
    <n v="5.182464020319971"/>
    <x v="0"/>
    <s v="Google Maps"/>
    <n v="41.465322573599998"/>
    <n v="-81.589806910500002"/>
    <n v="41.464377087999999"/>
    <n v="-81.580375393200001"/>
  </r>
  <r>
    <n v="229"/>
    <x v="0"/>
    <x v="0"/>
    <s v="Franklin"/>
    <s v="I-70 "/>
    <s v="SFRAIR00070**N"/>
    <s v="IR-70"/>
    <n v="7.7"/>
    <n v="8.1999999999999993"/>
    <s v="Segment"/>
    <m/>
    <n v="0"/>
    <n v="1"/>
    <n v="7"/>
    <n v="6"/>
    <n v="26"/>
    <n v="144.12981468023256"/>
    <n v="1.1975877097592311"/>
    <n v="16.329045532087445"/>
    <n v="15.131457822328214"/>
    <n v="8.3807539441924261E-2"/>
    <n v="5.2016195239456335"/>
    <n v="5.1178119845037093"/>
    <x v="0"/>
    <s v="Google Maps"/>
    <n v="39.975562568800001"/>
    <n v="-83.104592948399997"/>
    <n v="39.974383928899996"/>
    <n v="-83.095299074600007"/>
  </r>
  <r>
    <n v="98"/>
    <x v="1"/>
    <x v="4"/>
    <s v="Montgomery"/>
    <s v="SR 4"/>
    <s v="SMOTSR00004**C "/>
    <s v="SR-4"/>
    <n v="17.5"/>
    <n v="18"/>
    <s v="Segment"/>
    <m/>
    <n v="0"/>
    <n v="0"/>
    <n v="7"/>
    <n v="8"/>
    <n v="31"/>
    <n v="112.328125"/>
    <n v="1.3813835143065252"/>
    <n v="18.558935918898204"/>
    <n v="17.17755240459168"/>
    <n v="7.9391260581703149E-2"/>
    <n v="5.199401954969999"/>
    <n v="5.1200106943882959"/>
    <x v="0"/>
    <s v="Google Maps"/>
    <n v="39.771768705200003"/>
    <n v="-84.188649417199997"/>
    <n v="39.771354559700001"/>
    <n v="-84.179899159800001"/>
  </r>
  <r>
    <n v="47"/>
    <x v="4"/>
    <x v="3"/>
    <s v="Summit"/>
    <s v="Akron-Medina Rd, Crystal Lake Rd"/>
    <s v="CSUMCR00200**C, SSUMSR00018**C, TSUMTR03070**C"/>
    <s v="CR-200, SR-18, TR-3070"/>
    <n v="0"/>
    <n v="0"/>
    <s v="Intersection"/>
    <s v="Undivided Urban Signal  4-Leg"/>
    <n v="1"/>
    <n v="1"/>
    <n v="13"/>
    <n v="15"/>
    <n v="86"/>
    <n v="329.02525436046511"/>
    <n v="11.664575170422813"/>
    <n v="21.718287139328488"/>
    <n v="10.053711968905676"/>
    <n v="0.81409603540689279"/>
    <n v="5.1987192114584255"/>
    <n v="4.3846231760515328"/>
    <x v="1"/>
    <s v="Google Maps"/>
    <n v="41.135964999999999"/>
    <n v="-81.657315999999994"/>
    <n v="0"/>
    <n v="0"/>
  </r>
  <r>
    <n v="27"/>
    <x v="3"/>
    <x v="2"/>
    <s v="Hamilton"/>
    <s v="BEECHMONT AVE "/>
    <s v="SHAMSR00125**C "/>
    <s v="SR-125"/>
    <n v="4.9000000000000004"/>
    <n v="5.4"/>
    <s v="Segment"/>
    <m/>
    <n v="0"/>
    <n v="2"/>
    <n v="7"/>
    <n v="12"/>
    <n v="55"/>
    <n v="245.43150436046511"/>
    <n v="1.0425956260076219"/>
    <n v="30.606399132191775"/>
    <n v="29.563803506184154"/>
    <n v="7.9751789822357158E-2"/>
    <n v="5.1953746885325289"/>
    <n v="5.1156228987101722"/>
    <x v="0"/>
    <s v="Google Maps"/>
    <n v="39.073552186800001"/>
    <n v="-84.361876133099997"/>
    <n v="39.072840399500002"/>
    <n v="-84.352722206899998"/>
  </r>
  <r>
    <n v="230"/>
    <x v="0"/>
    <x v="0"/>
    <s v="Franklin"/>
    <s v="I-270 "/>
    <s v="SFRAIR00270**N"/>
    <s v="IR-270"/>
    <n v="42.9"/>
    <n v="43.4"/>
    <s v="Segment"/>
    <m/>
    <n v="1"/>
    <n v="1"/>
    <n v="7"/>
    <n v="5"/>
    <n v="20"/>
    <n v="179.36900436046511"/>
    <n v="1.0465827296073864"/>
    <n v="13.742047788872249"/>
    <n v="12.695465059264862"/>
    <n v="8.5448278436063133E-2"/>
    <n v="5.1919122602820069"/>
    <n v="5.1064639818459439"/>
    <x v="0"/>
    <s v="Google Maps"/>
    <n v="39.9339407927"/>
    <n v="-82.852391256700002"/>
    <n v="39.929536905600003"/>
    <n v="-82.859854159099996"/>
  </r>
  <r>
    <n v="231"/>
    <x v="0"/>
    <x v="3"/>
    <s v="Summit"/>
    <s v="VIETNAM VETERANS MEM HWY "/>
    <s v="SSUMIR00077**C"/>
    <s v="IR-77"/>
    <n v="22.9"/>
    <n v="23.4"/>
    <s v="Segment"/>
    <m/>
    <n v="0"/>
    <n v="0"/>
    <n v="15"/>
    <n v="14"/>
    <n v="68"/>
    <n v="228.328125"/>
    <n v="0.45866503848284212"/>
    <n v="36.73182400170537"/>
    <n v="36.273158963222528"/>
    <n v="3.4013971113011771E-2"/>
    <n v="5.1855512615517192"/>
    <n v="5.1515372904387071"/>
    <x v="0"/>
    <s v="Google Maps"/>
    <n v="41.131167853100003"/>
    <n v="-81.651655158699995"/>
    <n v="41.138415806300003"/>
    <n v="-81.649881922999995"/>
  </r>
  <r>
    <n v="169"/>
    <x v="2"/>
    <x v="4"/>
    <s v="Montgomery"/>
    <s v="Byers Rd, Byers Rd"/>
    <s v="MMOTMR03380**C, SMOTSR00725**C, SMOTSR00725**N, TMOTTR00147**C"/>
    <s v="MR-3380, SR-725, TR-147"/>
    <n v="0.45300000000000001"/>
    <n v="0"/>
    <s v="Intersection"/>
    <s v="Divided Urban Signal  4-Leg"/>
    <n v="1"/>
    <n v="0"/>
    <n v="16"/>
    <n v="12"/>
    <n v="83"/>
    <n v="286.67668968023258"/>
    <n v="8.8523648467355667"/>
    <n v="22.053110667948065"/>
    <n v="13.200745821212498"/>
    <n v="0.61534091224292031"/>
    <n v="5.1767521335458575"/>
    <n v="4.5614112213029374"/>
    <x v="1"/>
    <s v="Google Maps"/>
    <n v="39.640174000000002"/>
    <n v="-84.235256000000007"/>
    <n v="0"/>
    <n v="0"/>
  </r>
  <r>
    <n v="170"/>
    <x v="2"/>
    <x v="2"/>
    <s v="Butler"/>
    <s v="High St, S 7th St"/>
    <s v="MBUTMR00534**C, SBUTSR00129**C"/>
    <s v="MR-534, SR-129"/>
    <n v="0.499"/>
    <n v="0"/>
    <s v="Intersection"/>
    <s v="Undivided Urban Signal  4-Leg"/>
    <n v="0"/>
    <n v="0"/>
    <n v="11"/>
    <n v="17"/>
    <n v="42"/>
    <n v="189.453125"/>
    <n v="8.8163758223473216"/>
    <n v="14.242880542640927"/>
    <n v="5.4265047202936056"/>
    <n v="0.60474006488001852"/>
    <n v="5.1762879885926427"/>
    <n v="4.5715479237126244"/>
    <x v="1"/>
    <s v="Google Maps"/>
    <n v="39.397565"/>
    <n v="-84.554550000000006"/>
    <n v="0"/>
    <n v="0"/>
  </r>
  <r>
    <n v="171"/>
    <x v="2"/>
    <x v="8"/>
    <s v="Licking"/>
    <s v="Hebron Rd, Hebron Rd"/>
    <s v="CLICCR00125**C, CLICCR00311**C, SLICSR00079**C, SLICSR00079**N"/>
    <s v="CR-125, CR-311, SR-79"/>
    <n v="0"/>
    <n v="0"/>
    <s v="Intersection"/>
    <s v="Divided Urban Signal  4-Leg"/>
    <n v="1"/>
    <n v="2"/>
    <n v="11"/>
    <n v="14"/>
    <n v="112"/>
    <n v="383.17069404069764"/>
    <n v="9.6958288697914945"/>
    <n v="28.325320662010725"/>
    <n v="18.62949179221923"/>
    <n v="0.67397133816608068"/>
    <n v="5.1724269483805267"/>
    <n v="4.498455610214446"/>
    <x v="1"/>
    <s v="Google Maps"/>
    <n v="40.038561000000001"/>
    <n v="-82.428991999999994"/>
    <n v="0"/>
    <n v="0"/>
  </r>
  <r>
    <n v="232"/>
    <x v="0"/>
    <x v="2"/>
    <s v="Hamilton"/>
    <s v="I-75 NB EXPY "/>
    <s v="SHAMIR00075**C"/>
    <s v="IR-75"/>
    <n v="3.7"/>
    <n v="4.2"/>
    <s v="Segment"/>
    <m/>
    <n v="0"/>
    <n v="0"/>
    <n v="11"/>
    <n v="8"/>
    <n v="79"/>
    <n v="186.515625"/>
    <n v="0.95252972661611846"/>
    <n v="38.941240265108576"/>
    <n v="37.988710538492455"/>
    <n v="4.085974412259951E-2"/>
    <n v="5.1711477843996292"/>
    <n v="5.1302880402770299"/>
    <x v="0"/>
    <s v="Google Maps"/>
    <n v="39.140640781199998"/>
    <n v="-84.534700533899994"/>
    <n v="39.147056305100001"/>
    <n v="-84.538769696499998"/>
  </r>
  <r>
    <n v="172"/>
    <x v="2"/>
    <x v="1"/>
    <s v="Cuyahoga"/>
    <s v="Chagrin Blvd, Richmond Rd"/>
    <s v="SCUYSR00087**C, SCUYSR00175**C, SCUYUS00422**C"/>
    <s v="SR-175, SR-87, US-422"/>
    <n v="4.7160000000000002"/>
    <n v="0"/>
    <s v="Intersection"/>
    <s v="Undivided Urban Signal  4-Leg"/>
    <n v="0"/>
    <n v="2"/>
    <n v="9"/>
    <n v="17"/>
    <n v="83"/>
    <n v="308.71275436046511"/>
    <n v="8.9641568064973285"/>
    <n v="22.471545702526274"/>
    <n v="13.507388896028946"/>
    <n v="0.61487677907457217"/>
    <n v="5.1650152820648305"/>
    <n v="4.5501385029902579"/>
    <x v="1"/>
    <s v="Google Maps"/>
    <n v="41.464444"/>
    <n v="-81.497855999999999"/>
    <n v="0"/>
    <n v="0"/>
  </r>
  <r>
    <n v="173"/>
    <x v="2"/>
    <x v="1"/>
    <s v="Cuyahoga"/>
    <s v="Clague Rd, Lorain Rd"/>
    <s v="MCUYMR00151**C, SCUYSR00010**C"/>
    <s v="MR-151, SR-10"/>
    <n v="1.1060000000000001"/>
    <n v="0"/>
    <s v="Intersection"/>
    <s v="Undivided Urban Signal  4-Leg"/>
    <n v="0"/>
    <n v="4"/>
    <n v="11"/>
    <n v="15"/>
    <n v="81"/>
    <n v="402.28488372093022"/>
    <n v="5.4026360538041827"/>
    <n v="22.301339602054071"/>
    <n v="16.898703548249888"/>
    <n v="0.37058203319998595"/>
    <n v="5.158542909159828"/>
    <n v="4.7879608759598424"/>
    <x v="1"/>
    <s v="Google Maps"/>
    <n v="41.434229000000002"/>
    <n v="-81.880557999999994"/>
    <n v="0"/>
    <n v="0"/>
  </r>
  <r>
    <n v="174"/>
    <x v="2"/>
    <x v="4"/>
    <s v="Montgomery"/>
    <s v="Old Troy Pike, Taylorsville Rd"/>
    <s v="CMOTCR00218**C, SMOTSR00202**C"/>
    <s v="CR-218, SR-202"/>
    <n v="6.859"/>
    <n v="0"/>
    <s v="Intersection"/>
    <s v="Undivided Urban Signal  4-Leg"/>
    <n v="0"/>
    <n v="1"/>
    <n v="15"/>
    <n v="13"/>
    <n v="88"/>
    <n v="289.56731468023258"/>
    <n v="6.2275533163525933"/>
    <n v="23.817156888123996"/>
    <n v="17.589603571771402"/>
    <n v="0.42716543310561222"/>
    <n v="5.1498484261264545"/>
    <n v="4.7226829930208423"/>
    <x v="1"/>
    <s v="Google Maps"/>
    <n v="39.862921"/>
    <n v="-84.138265000000004"/>
    <n v="0"/>
    <n v="0"/>
  </r>
  <r>
    <n v="233"/>
    <x v="0"/>
    <x v="0"/>
    <s v="Franklin"/>
    <s v="I-71 "/>
    <s v="SFRAIR00071**C"/>
    <s v="IR-71"/>
    <n v="17.7"/>
    <n v="18.2"/>
    <s v="Segment"/>
    <m/>
    <n v="0"/>
    <n v="2"/>
    <n v="11"/>
    <n v="8"/>
    <n v="36"/>
    <n v="234.86900436046511"/>
    <n v="0.88994702968675843"/>
    <n v="21.050739516823988"/>
    <n v="20.160792487137229"/>
    <n v="6.9825807704672213E-2"/>
    <n v="5.1473666656354835"/>
    <n v="5.0775408579308117"/>
    <x v="0"/>
    <s v="Google Maps"/>
    <n v="39.966414524199998"/>
    <n v="-82.983261892200005"/>
    <n v="39.973623902100002"/>
    <n v="-82.983185636900004"/>
  </r>
  <r>
    <n v="175"/>
    <x v="2"/>
    <x v="5"/>
    <s v="Lucas"/>
    <s v="E Bancroft St, Franklin Ave"/>
    <s v="CLUCCR00022**C, MLUCMR01166**C"/>
    <s v="CR-22, MR-1166"/>
    <n v="0.36899999999999999"/>
    <n v="0"/>
    <s v="Intersection"/>
    <s v="Undivided Urban Signal  4-Leg"/>
    <n v="0"/>
    <n v="1"/>
    <n v="13"/>
    <n v="13"/>
    <n v="41"/>
    <n v="229.47356468023256"/>
    <n v="4.3671221107266156"/>
    <n v="16.210758218115348"/>
    <n v="11.843636107388733"/>
    <n v="0.29955321345144625"/>
    <n v="5.1444752867915335"/>
    <n v="4.8449220733400873"/>
    <x v="1"/>
    <s v="Google Maps"/>
    <n v="41.664116"/>
    <n v="-83.545450000000002"/>
    <n v="0"/>
    <n v="0"/>
  </r>
  <r>
    <n v="234"/>
    <x v="0"/>
    <x v="4"/>
    <s v="Montgomery"/>
    <s v="INTERSTATE 75 "/>
    <s v="SMOTIR00075**C"/>
    <s v="IR-75"/>
    <n v="19.8"/>
    <n v="20.3"/>
    <s v="Segment"/>
    <m/>
    <n v="0"/>
    <n v="4"/>
    <n v="12"/>
    <n v="1"/>
    <n v="44"/>
    <n v="309.70675872093022"/>
    <n v="1.2166129226676352"/>
    <n v="27.430807712389221"/>
    <n v="26.214194789721585"/>
    <n v="9.1801785952562082E-2"/>
    <n v="5.1430771523714638"/>
    <n v="5.0512753664189018"/>
    <x v="0"/>
    <s v="Google Maps"/>
    <n v="39.856788797100002"/>
    <n v="-84.189465984899996"/>
    <n v="39.864014476199998"/>
    <n v="-84.1888650848"/>
  </r>
  <r>
    <n v="99"/>
    <x v="1"/>
    <x v="1"/>
    <s v="Cuyahoga"/>
    <s v="US-00422 "/>
    <s v="SCUYUS00422**C "/>
    <s v="US-422"/>
    <n v="15.8"/>
    <n v="16.3"/>
    <s v="Segment"/>
    <m/>
    <n v="1"/>
    <n v="1"/>
    <n v="6"/>
    <n v="5"/>
    <n v="14"/>
    <n v="166.82212936046511"/>
    <n v="2.133577232316973"/>
    <n v="11.764608938636151"/>
    <n v="9.6310317063191775"/>
    <n v="0.12809924008319354"/>
    <n v="5.1401168318101531"/>
    <n v="5.0120175917269592"/>
    <x v="0"/>
    <s v="Google Maps"/>
    <n v="41.410651254800001"/>
    <n v="-81.471263689500006"/>
    <n v="41.404886456299998"/>
    <n v="-81.465501668900004"/>
  </r>
  <r>
    <n v="176"/>
    <x v="2"/>
    <x v="0"/>
    <s v="Franklin"/>
    <s v="Mcdowell Rd, Stringtown Rd"/>
    <s v="CFRACR00135**C, MFRAMR04178**C"/>
    <s v="CR-135, MR-4178"/>
    <n v="0.38200000000000001"/>
    <n v="0"/>
    <s v="Intersection"/>
    <s v="Undivided Urban Signal  4-Leg"/>
    <n v="0"/>
    <n v="0"/>
    <n v="11"/>
    <n v="17"/>
    <n v="56"/>
    <n v="203.453125"/>
    <n v="9.4453486145241374"/>
    <n v="16.825100551745177"/>
    <n v="7.3797519372210392"/>
    <n v="0.6478830813318176"/>
    <n v="5.139164786021241"/>
    <n v="4.4912817046894231"/>
    <x v="1"/>
    <s v="Google Maps"/>
    <n v="39.878593000000002"/>
    <n v="-83.059942000000007"/>
    <n v="0"/>
    <n v="0"/>
  </r>
  <r>
    <n v="100"/>
    <x v="1"/>
    <x v="2"/>
    <s v="Butler"/>
    <s v="MILLVILLE AVE,MAIN ST "/>
    <s v="SBUTSR00129**C "/>
    <s v="SR-129"/>
    <n v="13.9"/>
    <n v="14.4"/>
    <s v="Segment"/>
    <m/>
    <n v="0"/>
    <n v="0"/>
    <n v="14"/>
    <n v="12"/>
    <n v="58"/>
    <n v="202.90625"/>
    <n v="0.55093429211972267"/>
    <n v="35.826080136607786"/>
    <n v="35.275145844488065"/>
    <n v="3.028764033492741E-2"/>
    <n v="5.1301870917912877"/>
    <n v="5.09989945145636"/>
    <x v="0"/>
    <s v="Google Maps"/>
    <n v="39.405509523399999"/>
    <n v="-84.571501080499999"/>
    <n v="39.400736267500001"/>
    <n v="-84.564484878800002"/>
  </r>
  <r>
    <n v="101"/>
    <x v="1"/>
    <x v="2"/>
    <s v="Hamilton"/>
    <s v="GLENWAY AVE,W 8TH ST "/>
    <s v="SHAMSR00264**C "/>
    <s v="SR-264"/>
    <n v="13.9"/>
    <n v="14.4"/>
    <s v="Segment"/>
    <m/>
    <n v="0"/>
    <n v="1"/>
    <n v="18"/>
    <n v="6"/>
    <n v="53"/>
    <n v="243.14543968023256"/>
    <n v="0.6031412276719883"/>
    <n v="30.748718072567247"/>
    <n v="30.14557684489526"/>
    <n v="3.3719156054146632E-2"/>
    <n v="5.1209996719430384"/>
    <n v="5.0872805158888914"/>
    <x v="0"/>
    <s v="Google Maps"/>
    <n v="39.110643836900003"/>
    <n v="-84.554915621899994"/>
    <n v="39.103943534700001"/>
    <n v="-84.553617904899994"/>
  </r>
  <r>
    <n v="102"/>
    <x v="1"/>
    <x v="0"/>
    <s v="Franklin"/>
    <s v="REFUGEE RD "/>
    <s v="MFRAMR04205**C "/>
    <s v="MR-4205"/>
    <n v="4"/>
    <n v="4.5"/>
    <s v="Segment"/>
    <m/>
    <n v="1"/>
    <n v="3"/>
    <n v="16"/>
    <n v="6"/>
    <n v="31"/>
    <n v="345.08175872093022"/>
    <n v="0.51658777070099027"/>
    <n v="23.858022632591648"/>
    <n v="23.341434861890658"/>
    <n v="2.8964289783317762E-2"/>
    <n v="5.1168669378645983"/>
    <n v="5.0879026480812808"/>
    <x v="0"/>
    <s v="Google Maps"/>
    <n v="39.915466960700002"/>
    <n v="-82.879238915399995"/>
    <n v="39.914939820900003"/>
    <n v="-82.869857719999999"/>
  </r>
  <r>
    <n v="235"/>
    <x v="0"/>
    <x v="1"/>
    <s v="Cuyahoga"/>
    <s v="I-480 "/>
    <s v="SCUYIR00480**N"/>
    <s v="IR-480"/>
    <n v="21.3"/>
    <n v="21.8"/>
    <s v="Segment"/>
    <m/>
    <n v="0"/>
    <n v="2"/>
    <n v="8"/>
    <n v="10"/>
    <n v="41"/>
    <n v="229.10337936046511"/>
    <n v="1.4184824645174778"/>
    <n v="24.229075959009077"/>
    <n v="22.810593494491599"/>
    <n v="0.10838302957388626"/>
    <n v="5.1144266981948299"/>
    <n v="5.0060436686209435"/>
    <x v="0"/>
    <s v="Google Maps"/>
    <n v="41.421994468599998"/>
    <n v="-81.585945795100002"/>
    <n v="41.424706680299998"/>
    <n v="-81.577133495599995"/>
  </r>
  <r>
    <n v="103"/>
    <x v="1"/>
    <x v="5"/>
    <s v="Lucas"/>
    <s v="MONROE ST "/>
    <s v="SLUCSR00051**C "/>
    <s v="SR-51"/>
    <n v="10.3"/>
    <n v="10.8"/>
    <s v="Segment"/>
    <m/>
    <n v="0"/>
    <n v="2"/>
    <n v="9"/>
    <n v="9"/>
    <n v="45"/>
    <n v="235.21275436046511"/>
    <n v="0.66426995738383043"/>
    <n v="25.585870231329668"/>
    <n v="24.921600273945838"/>
    <n v="3.7015726194880368E-2"/>
    <n v="5.1090865992966945"/>
    <n v="5.072070873101814"/>
    <x v="0"/>
    <s v="Google Maps"/>
    <n v="41.698608350500002"/>
    <n v="-83.643321090000001"/>
    <n v="41.701661780199998"/>
    <n v="-83.652042951699997"/>
  </r>
  <r>
    <n v="104"/>
    <x v="1"/>
    <x v="1"/>
    <s v="Cuyahoga"/>
    <s v="CEDAR RD "/>
    <s v="MCUYMR14567**C "/>
    <s v="MR-14567"/>
    <n v="2.4"/>
    <n v="2.9"/>
    <s v="Segment"/>
    <m/>
    <n v="0"/>
    <n v="3"/>
    <n v="6"/>
    <n v="10"/>
    <n v="49"/>
    <n v="269.68631904069764"/>
    <n v="1.1675870621368658"/>
    <n v="26.783646450058981"/>
    <n v="25.616059387922114"/>
    <n v="6.5334794834460766E-2"/>
    <n v="5.1017012814940745"/>
    <n v="5.0363664866596141"/>
    <x v="0"/>
    <s v="Google Maps"/>
    <n v="41.5013394383"/>
    <n v="-81.5517516134"/>
    <n v="41.501355737899999"/>
    <n v="-81.542124197800007"/>
  </r>
  <r>
    <n v="105"/>
    <x v="1"/>
    <x v="1"/>
    <s v="Cuyahoga"/>
    <s v="CEDAR RD "/>
    <s v="MCUYMR14567**C "/>
    <s v="MR-14567"/>
    <n v="3.7"/>
    <n v="4.2"/>
    <s v="Segment"/>
    <m/>
    <n v="0"/>
    <n v="1"/>
    <n v="9"/>
    <n v="9"/>
    <n v="71"/>
    <n v="215.53606468023256"/>
    <n v="1.1675870621368658"/>
    <n v="35.049299709791278"/>
    <n v="33.88171264765441"/>
    <n v="6.5334794834460766E-2"/>
    <n v="5.1017012814940745"/>
    <n v="5.0363664866596141"/>
    <x v="0"/>
    <s v="Google Maps"/>
    <n v="41.501376012199998"/>
    <n v="-81.526716153899997"/>
    <n v="41.501358593200003"/>
    <n v="-81.517100946400006"/>
  </r>
  <r>
    <n v="236"/>
    <x v="0"/>
    <x v="4"/>
    <s v="Montgomery"/>
    <s v="INTERSTATE 75 "/>
    <s v="SMOTIR00075**N"/>
    <s v="IR-75"/>
    <n v="6.8"/>
    <n v="7.3"/>
    <s v="Segment"/>
    <m/>
    <n v="1"/>
    <n v="1"/>
    <n v="13"/>
    <n v="9"/>
    <n v="56"/>
    <n v="272.40025436046511"/>
    <n v="1.0542216157936688"/>
    <n v="32.162991285582713"/>
    <n v="31.108769669789044"/>
    <n v="6.8667487763849233E-2"/>
    <n v="5.0997686194107903"/>
    <n v="5.0311011316469409"/>
    <x v="0"/>
    <s v="Google Maps"/>
    <n v="39.682912219599999"/>
    <n v="-84.230043521400006"/>
    <n v="39.690102740100002"/>
    <n v="-84.229692100500003"/>
  </r>
  <r>
    <n v="177"/>
    <x v="2"/>
    <x v="5"/>
    <s v="Lucas"/>
    <s v="Oak St, Oak St"/>
    <s v="MLUCMR01698A*C, SLUCSR00002**C, SLUCSR00002**N, SLUCSR00051**C, SLUCSR00065**C"/>
    <s v="MR-1698A, SR-2, SR-51, SR-65"/>
    <n v="1.502"/>
    <n v="0"/>
    <s v="Intersection"/>
    <s v="Divided Urban Signal  4-Leg"/>
    <n v="0"/>
    <n v="1"/>
    <n v="19"/>
    <n v="15"/>
    <n v="54"/>
    <n v="290.62981468023258"/>
    <n v="5.9634551393971433"/>
    <n v="14.691305397920953"/>
    <n v="8.7278502585238087"/>
    <n v="0.4145285456630915"/>
    <n v="5.0957013480222804"/>
    <n v="4.681172802359189"/>
    <x v="1"/>
    <s v="Google Maps"/>
    <n v="41.640228"/>
    <n v="-83.525386999999995"/>
    <n v="0"/>
    <n v="0"/>
  </r>
  <r>
    <n v="178"/>
    <x v="2"/>
    <x v="0"/>
    <s v="Franklin"/>
    <s v="Mccutcheon Rd, Stelzer Rd"/>
    <s v="CFRACR00171**C, CFRACR00177**C"/>
    <s v="CR-171, CR-177"/>
    <n v="2.7810000000000001"/>
    <n v="0"/>
    <s v="Intersection"/>
    <s v="Undivided Urban Signal  4-Leg"/>
    <n v="0"/>
    <n v="3"/>
    <n v="12"/>
    <n v="16"/>
    <n v="55"/>
    <n v="341.59256904069764"/>
    <n v="6.2608484724587674"/>
    <n v="16.022660835832315"/>
    <n v="9.7618123633735472"/>
    <n v="0.42944924169879867"/>
    <n v="5.0950130084758136"/>
    <n v="4.6655637667770149"/>
    <x v="1"/>
    <s v="Google Maps"/>
    <n v="40.033377000000002"/>
    <n v="-82.910191999999995"/>
    <n v="0"/>
    <n v="0"/>
  </r>
  <r>
    <n v="106"/>
    <x v="1"/>
    <x v="3"/>
    <s v="Summit"/>
    <s v="AKRON EXPY "/>
    <s v="SSUMSR00008**N "/>
    <s v="SR-8"/>
    <n v="2.9"/>
    <n v="3.4"/>
    <s v="Segment"/>
    <m/>
    <n v="0"/>
    <n v="1"/>
    <n v="3"/>
    <n v="10"/>
    <n v="62"/>
    <n v="171.69231468023256"/>
    <n v="1.9599525351793727"/>
    <n v="30.705687285050395"/>
    <n v="28.745734749871023"/>
    <n v="0.11667501482184529"/>
    <n v="5.0946466272773918"/>
    <n v="4.9779716124555469"/>
    <x v="1"/>
    <s v="Google Maps"/>
    <n v="41.096879936999997"/>
    <n v="-81.500114471000003"/>
    <n v="41.104066864399996"/>
    <n v="-81.500005378599994"/>
  </r>
  <r>
    <n v="179"/>
    <x v="2"/>
    <x v="5"/>
    <s v="Lucas"/>
    <s v="Douglas Rd, W Sylvania Ave"/>
    <s v="CLUCCR00005**C, MLUCMR04019**C"/>
    <s v="CR-5, MR-4019"/>
    <n v="2.7469999999999999"/>
    <n v="0"/>
    <s v="Intersection"/>
    <s v="Undivided Urban Signal  4-Leg"/>
    <n v="0"/>
    <n v="3"/>
    <n v="8"/>
    <n v="18"/>
    <n v="82"/>
    <n v="351.28006904069764"/>
    <n v="6.4057481929642464"/>
    <n v="22.197298625260139"/>
    <n v="15.791550432295892"/>
    <n v="0.43938832189969801"/>
    <n v="5.0900283071628127"/>
    <n v="4.6506399852631146"/>
    <x v="1"/>
    <s v="Google Maps"/>
    <n v="41.692152999999998"/>
    <n v="-83.603791000000001"/>
    <n v="0"/>
    <n v="0"/>
  </r>
  <r>
    <n v="48"/>
    <x v="4"/>
    <x v="7"/>
    <s v="Lorain"/>
    <s v="Chestnut Ridge Rd, Jfk Memorial Pkwy"/>
    <s v="CLORCR00025**C, SLORSR00057**C, SLORSR00301**C, SLORUS00020**C, SLORUS00020**N"/>
    <s v="CR-25, SR-301, SR-57, US-20"/>
    <n v="1.099"/>
    <n v="0"/>
    <s v="Intersection"/>
    <s v="Divided Urban Signal  4-Leg"/>
    <n v="0"/>
    <n v="1"/>
    <n v="8"/>
    <n v="20"/>
    <n v="73"/>
    <n v="259.80168968023258"/>
    <n v="8.3893231605567795"/>
    <n v="19.867829356635532"/>
    <n v="11.478506196078753"/>
    <n v="0.61007498203128196"/>
    <n v="5.0890694827305314"/>
    <n v="4.4789945006992493"/>
    <x v="1"/>
    <s v="Google Maps"/>
    <n v="41.343397000000003"/>
    <n v="-82.068064000000007"/>
    <n v="0"/>
    <n v="0"/>
  </r>
  <r>
    <n v="237"/>
    <x v="0"/>
    <x v="0"/>
    <s v="Franklin"/>
    <s v="I-71 "/>
    <s v="SFRAIR00071**C"/>
    <s v="IR-71"/>
    <n v="13.9"/>
    <n v="14.4"/>
    <s v="Segment"/>
    <m/>
    <n v="1"/>
    <n v="3"/>
    <n v="6"/>
    <n v="4"/>
    <n v="24"/>
    <n v="263.73800872093022"/>
    <n v="1.0665449705399044"/>
    <n v="15.203178223880549"/>
    <n v="14.136633253340644"/>
    <n v="8.0497418182481212E-2"/>
    <n v="5.0869915350907311"/>
    <n v="5.0064941169082502"/>
    <x v="0"/>
    <s v="Google Maps"/>
    <n v="39.932664885800001"/>
    <n v="-83.010250664599994"/>
    <n v="39.939808280299999"/>
    <n v="-83.009806211400004"/>
  </r>
  <r>
    <n v="180"/>
    <x v="2"/>
    <x v="0"/>
    <s v="Franklin"/>
    <s v="Dublin Rd, W 5th Ave"/>
    <s v="MFRAMR04268**C, SFRAUS00033**C"/>
    <s v="MR-4268, US-33"/>
    <n v="0.51300000000000001"/>
    <n v="0"/>
    <s v="Intersection"/>
    <s v="Undivided Urban Signal  4-Leg"/>
    <n v="0"/>
    <n v="1"/>
    <n v="16"/>
    <n v="12"/>
    <n v="30"/>
    <n v="233.67668968023256"/>
    <n v="6.7699866725359961"/>
    <n v="11.705020296468922"/>
    <n v="4.9350336239329256"/>
    <n v="0.4643724657482044"/>
    <n v="5.0854334989948393"/>
    <n v="4.6210610332466349"/>
    <x v="1"/>
    <s v="Google Maps"/>
    <n v="39.989680999999997"/>
    <n v="-83.066985000000003"/>
    <n v="0"/>
    <n v="0"/>
  </r>
  <r>
    <n v="181"/>
    <x v="2"/>
    <x v="4"/>
    <s v="Montgomery"/>
    <s v="Hoover Ave, N Gettysburg Ave"/>
    <s v="CMOTCR00038**C, CMOTCR00053A*C, CMOTCR00053A*N"/>
    <s v="CR-38, CR-53A"/>
    <n v="6.5190000000000001"/>
    <n v="0"/>
    <s v="Intersection"/>
    <s v="Divided Urban Signal  4-Leg"/>
    <n v="0"/>
    <n v="2"/>
    <n v="19"/>
    <n v="8"/>
    <n v="64"/>
    <n v="315.24400436046511"/>
    <n v="6.5917114426054857"/>
    <n v="18.622130297693374"/>
    <n v="12.030418855087888"/>
    <n v="0.45819956616798485"/>
    <n v="5.0707602655175741"/>
    <n v="4.6125606993495891"/>
    <x v="1"/>
    <s v="Google Maps"/>
    <n v="39.761422000000003"/>
    <n v="-84.253333999999995"/>
    <n v="0"/>
    <n v="0"/>
  </r>
  <r>
    <n v="182"/>
    <x v="2"/>
    <x v="2"/>
    <s v="Butler"/>
    <s v="Cincinnati Dayton Rd, Cincinnati Dayton Rd"/>
    <s v="CBUTCR00019**C, CBUTCR00019**N, MBUTMR02547**C, TBUTTR00146**C, TBUTTR00146**N"/>
    <s v="CR-19, MR-2547, TR-146"/>
    <n v="0"/>
    <n v="0"/>
    <s v="Intersection"/>
    <s v="Divided Urban Signal  4-Leg"/>
    <n v="0"/>
    <n v="2"/>
    <n v="20"/>
    <n v="6"/>
    <n v="67"/>
    <n v="315.91587936046511"/>
    <n v="8.7523885006886477"/>
    <n v="19.019251389225506"/>
    <n v="10.266862888536858"/>
    <n v="0.60839140925198665"/>
    <n v="5.0684699660249359"/>
    <n v="4.4600785567729488"/>
    <x v="1"/>
    <s v="Google Maps"/>
    <n v="39.473799"/>
    <n v="-84.343091999999999"/>
    <n v="0"/>
    <n v="0"/>
  </r>
  <r>
    <n v="183"/>
    <x v="2"/>
    <x v="0"/>
    <s v="Delaware"/>
    <s v="County Line Rd, N Cleveland Ave"/>
    <s v="CDELCR00075A*C, MDELMR01816**C"/>
    <s v="CR-75A, MR-1816"/>
    <n v="0.17"/>
    <n v="0"/>
    <s v="Intersection"/>
    <s v="Undivided Urban Signal  4-Leg"/>
    <n v="0"/>
    <n v="3"/>
    <n v="12"/>
    <n v="13"/>
    <n v="59"/>
    <n v="332.28006904069764"/>
    <n v="10.180896359102492"/>
    <n v="17.034490875748347"/>
    <n v="6.8535945166458543"/>
    <n v="0.69833637412942839"/>
    <n v="5.0679305637309646"/>
    <n v="4.3695941896015364"/>
    <x v="1"/>
    <s v="Google Maps"/>
    <n v="40.137096999999997"/>
    <n v="-82.947289999999995"/>
    <n v="0"/>
    <n v="0"/>
  </r>
  <r>
    <n v="184"/>
    <x v="2"/>
    <x v="2"/>
    <s v="Hamilton"/>
    <s v="Burnet Ave, E Martin Luther King Jr Dr"/>
    <s v="MHAMMR00628**C, MHAMMR08529**C"/>
    <s v="MR-628, MR-8529"/>
    <n v="1.006"/>
    <n v="0"/>
    <s v="Intersection"/>
    <s v="Undivided Urban Signal  4-Leg"/>
    <n v="0"/>
    <n v="2"/>
    <n v="16"/>
    <n v="11"/>
    <n v="74"/>
    <n v="318.91587936046511"/>
    <n v="6.2079711661326069"/>
    <n v="20.531436455647608"/>
    <n v="14.323465289515001"/>
    <n v="0.42582223823357557"/>
    <n v="5.054287784646303"/>
    <n v="4.6284655464127278"/>
    <x v="1"/>
    <s v="Google Maps"/>
    <n v="39.135184000000002"/>
    <n v="-84.501052999999999"/>
    <n v="0"/>
    <n v="0"/>
  </r>
  <r>
    <n v="185"/>
    <x v="2"/>
    <x v="1"/>
    <s v="Cuyahoga"/>
    <s v="E 105th St, St Clair Ave"/>
    <s v="MCUYMR06619**C, MCUYMR14553**C"/>
    <s v="MR-14553, MR-6619"/>
    <n v="4.05"/>
    <n v="0"/>
    <s v="Intersection"/>
    <s v="Undivided Urban Signal  4-Leg"/>
    <n v="1"/>
    <n v="2"/>
    <n v="12"/>
    <n v="14"/>
    <n v="53"/>
    <n v="330.71756904069764"/>
    <n v="6.1630523844069165"/>
    <n v="16.350877498645776"/>
    <n v="10.187825114238859"/>
    <n v="0.42274113240023858"/>
    <n v="5.0491814142404117"/>
    <n v="4.6264402818401731"/>
    <x v="1"/>
    <s v="Google Maps"/>
    <n v="41.538784"/>
    <n v="-81.615510999999998"/>
    <n v="0"/>
    <n v="0"/>
  </r>
  <r>
    <n v="49"/>
    <x v="4"/>
    <x v="4"/>
    <s v="Montgomery"/>
    <s v="E Whipp Rd, Far Hills Ave"/>
    <s v="CMOTCR00084**C, SMOTSR00048**C, TMOTTR00084**C"/>
    <s v="CR-84, SR-48, TR-84"/>
    <n v="0"/>
    <n v="0"/>
    <s v="Intersection"/>
    <s v="Undivided Urban Signal  4-Leg"/>
    <n v="0"/>
    <n v="0"/>
    <n v="21"/>
    <n v="8"/>
    <n v="57"/>
    <n v="229.984375"/>
    <n v="7.9178533760199761"/>
    <n v="16.917447933685036"/>
    <n v="8.9995945576650591"/>
    <n v="0.55260418387935983"/>
    <n v="5.0427825651937521"/>
    <n v="4.4901783813143918"/>
    <x v="1"/>
    <s v="Google Maps"/>
    <n v="39.658918999999997"/>
    <n v="-84.157633000000004"/>
    <n v="0"/>
    <n v="0"/>
  </r>
  <r>
    <n v="186"/>
    <x v="2"/>
    <x v="1"/>
    <s v="Cuyahoga"/>
    <s v="E 130th St, Kinsman Rd"/>
    <s v="MCUYMR02465**C, SCUYSR00008**C, SCUYUS00422**C"/>
    <s v="MR-2465, SR-8, US-422"/>
    <n v="0.24299999999999999"/>
    <n v="0"/>
    <s v="Intersection"/>
    <s v="Undivided Urban Signal  4-Leg"/>
    <n v="1"/>
    <n v="4"/>
    <n v="10"/>
    <n v="14"/>
    <n v="59"/>
    <n v="414.97719840116281"/>
    <n v="5.6189222672215013"/>
    <n v="17.784261214661651"/>
    <n v="12.16533894744015"/>
    <n v="0.38541771413853043"/>
    <n v="5.0416457574554832"/>
    <n v="4.6562280433169523"/>
    <x v="1"/>
    <s v="Google Maps"/>
    <n v="41.465730000000001"/>
    <n v="-81.591875999999999"/>
    <n v="0"/>
    <n v="0"/>
  </r>
  <r>
    <n v="187"/>
    <x v="2"/>
    <x v="3"/>
    <s v="Stark"/>
    <s v="Applegrove St, N Main St"/>
    <s v="CSTACR00066**C, CSTACR00190**C"/>
    <s v="CR-190, CR-66"/>
    <n v="1.8380000000000001"/>
    <n v="0"/>
    <s v="Intersection"/>
    <s v="Undivided Urban Signal  4-Leg"/>
    <n v="0"/>
    <n v="1"/>
    <n v="7"/>
    <n v="18"/>
    <n v="116"/>
    <n v="287.37981468023258"/>
    <n v="11.095338364111816"/>
    <n v="29.658393942193122"/>
    <n v="18.563055578081304"/>
    <n v="0.7610605284283678"/>
    <n v="5.0367184044042004"/>
    <n v="4.275657875975833"/>
    <x v="1"/>
    <s v="Google Maps"/>
    <n v="40.890568000000002"/>
    <n v="-81.405992999999995"/>
    <n v="0"/>
    <n v="0"/>
  </r>
  <r>
    <n v="238"/>
    <x v="0"/>
    <x v="0"/>
    <s v="Franklin"/>
    <s v="I-270 "/>
    <s v="SFRAIR00270**C"/>
    <s v="IR-270"/>
    <n v="45.8"/>
    <n v="46.3"/>
    <s v="Segment"/>
    <m/>
    <n v="0"/>
    <n v="1"/>
    <n v="12"/>
    <n v="6"/>
    <n v="49"/>
    <n v="199.86418968023256"/>
    <n v="0.78682713604407151"/>
    <n v="27.45690443159965"/>
    <n v="26.670077295555579"/>
    <n v="6.0674939515371444E-2"/>
    <n v="5.0329594446033354"/>
    <n v="4.9722845050879636"/>
    <x v="1"/>
    <s v="Google Maps"/>
    <n v="39.905911629999999"/>
    <n v="-82.894775598099997"/>
    <n v="39.900145293400001"/>
    <n v="-82.900458981100002"/>
  </r>
  <r>
    <n v="188"/>
    <x v="2"/>
    <x v="0"/>
    <s v="Franklin"/>
    <s v="E Broad St, S 3rd St"/>
    <s v="SFRASR00003*DC, SFRASR00016**C, SFRAUS00023*DC, SFRAUS00033**C, SFRAUS00040**C, SFRAUS00062*DC"/>
    <s v="SR-16, SR-3D, US-23D, US-33, US-40, US-62D"/>
    <n v="4.7E-2"/>
    <n v="0"/>
    <s v="Intersection"/>
    <s v="Undivided Urban Signal  4-Leg"/>
    <n v="0"/>
    <n v="6"/>
    <n v="12"/>
    <n v="9"/>
    <n v="28"/>
    <n v="420.56013808139534"/>
    <n v="9.9706598409652951"/>
    <n v="11.13429826958307"/>
    <n v="1.1636384286177748"/>
    <n v="0.68391565884002636"/>
    <n v="5.0265672605998315"/>
    <n v="4.3426516017598047"/>
    <x v="1"/>
    <s v="Google Maps"/>
    <n v="39.962519"/>
    <n v="-82.997980999999996"/>
    <n v="0"/>
    <n v="0"/>
  </r>
  <r>
    <n v="239"/>
    <x v="0"/>
    <x v="0"/>
    <s v="Franklin"/>
    <s v="I-270 "/>
    <s v="SFRAIR00270**C"/>
    <s v="IR-270"/>
    <n v="26.2"/>
    <n v="26.7"/>
    <s v="Segment"/>
    <m/>
    <n v="0"/>
    <n v="1"/>
    <n v="14"/>
    <n v="4"/>
    <n v="18"/>
    <n v="173.08293968023256"/>
    <n v="1.141226116709734"/>
    <n v="14.878240945234726"/>
    <n v="13.737014828524991"/>
    <n v="3.1495206884929475E-2"/>
    <n v="5.0240324648314099"/>
    <n v="4.9925372579464806"/>
    <x v="1"/>
    <s v="Google Maps"/>
    <n v="40.109605177900001"/>
    <n v="-82.971096562499994"/>
    <n v="40.107815103500002"/>
    <n v="-82.961949163499995"/>
  </r>
  <r>
    <n v="240"/>
    <x v="0"/>
    <x v="1"/>
    <s v="Cuyahoga"/>
    <s v="I-480 "/>
    <s v="SCUYIR00480**N"/>
    <s v="IR-480"/>
    <n v="20.5"/>
    <n v="21"/>
    <s v="Segment"/>
    <m/>
    <n v="1"/>
    <n v="1"/>
    <n v="8"/>
    <n v="9"/>
    <n v="34"/>
    <n v="217.66587936046511"/>
    <n v="1.4778301044490281"/>
    <n v="21.186874012740788"/>
    <n v="19.709043908291761"/>
    <n v="0.11633187927825915"/>
    <n v="5.0218091290542404"/>
    <n v="4.9054772497759815"/>
    <x v="1"/>
    <s v="Google Maps"/>
    <n v="41.415120451699998"/>
    <n v="-81.598236733500002"/>
    <n v="41.419792911400002"/>
    <n v="-81.590896206699995"/>
  </r>
  <r>
    <n v="189"/>
    <x v="2"/>
    <x v="2"/>
    <s v="Hamilton"/>
    <s v="Goodman Dr, Nixon St"/>
    <s v="MHAMMR02211**C, MHAMMR08513**C, MHAMMR08513**N, MHAMMR08551**C"/>
    <s v="MR-2211, MR-8513, MR-8551"/>
    <n v="0"/>
    <n v="0"/>
    <s v="Intersection"/>
    <s v="Divided Urban Signal  4-Leg"/>
    <n v="0"/>
    <n v="1"/>
    <n v="10"/>
    <n v="18"/>
    <n v="51"/>
    <n v="242.02043968023256"/>
    <n v="6.2818095088578074"/>
    <n v="15.962071052953148"/>
    <n v="9.680261544095341"/>
    <n v="0.43665782654024426"/>
    <n v="5.0205081027405329"/>
    <n v="4.5838502762002884"/>
    <x v="1"/>
    <s v="Google Maps"/>
    <n v="39.137788"/>
    <n v="-84.509480999999994"/>
    <n v="0"/>
    <n v="0"/>
  </r>
  <r>
    <n v="190"/>
    <x v="2"/>
    <x v="0"/>
    <s v="Franklin"/>
    <s v="Hard Rd, Sawmill Rd"/>
    <s v="CFRACR00061**C, MFRAMR04231**C"/>
    <s v="CR-61, MR-4231"/>
    <n v="1.026"/>
    <n v="0"/>
    <s v="Intersection"/>
    <s v="Undivided Urban Signal  4-Leg"/>
    <n v="0"/>
    <n v="1"/>
    <n v="15"/>
    <n v="8"/>
    <n v="56"/>
    <n v="235.37981468023256"/>
    <n v="12.85570118516528"/>
    <n v="17.924980891702166"/>
    <n v="5.0692797065368858"/>
    <n v="0.88180877556159953"/>
    <n v="5.0204399427650381"/>
    <n v="4.1386311672034388"/>
    <x v="1"/>
    <s v="Google Maps"/>
    <n v="40.117910000000002"/>
    <n v="-83.090389000000002"/>
    <n v="0"/>
    <n v="0"/>
  </r>
  <r>
    <n v="191"/>
    <x v="2"/>
    <x v="0"/>
    <s v="Franklin"/>
    <s v="Demorest Rd, Sullivant Ave"/>
    <s v="CFRACR00025**C, MFRAMR04248**C"/>
    <s v="CR-25, MR-4248"/>
    <n v="1.145"/>
    <n v="0"/>
    <s v="Intersection"/>
    <s v="Undivided Urban Signal  4-Leg"/>
    <n v="1"/>
    <n v="4"/>
    <n v="11"/>
    <n v="13"/>
    <n v="34"/>
    <n v="392.08657340116281"/>
    <n v="4.4015940505350866"/>
    <n v="13.311719845383452"/>
    <n v="8.9101257948483656"/>
    <n v="0.30191774095530716"/>
    <n v="5.019121103590698"/>
    <n v="4.7172033626353906"/>
    <x v="1"/>
    <s v="Google Maps"/>
    <n v="39.942903000000001"/>
    <n v="-83.089574999999996"/>
    <n v="0"/>
    <n v="0"/>
  </r>
  <r>
    <n v="241"/>
    <x v="0"/>
    <x v="5"/>
    <s v="Lucas"/>
    <s v="I 75 S "/>
    <s v="SLUCIR00075**N"/>
    <s v="IR-75"/>
    <n v="3.9"/>
    <n v="4.4000000000000004"/>
    <s v="Segment"/>
    <m/>
    <n v="0"/>
    <n v="1"/>
    <n v="17"/>
    <n v="10"/>
    <n v="62"/>
    <n v="263.34856468023258"/>
    <n v="0.81139426636224699"/>
    <n v="36.120489784092506"/>
    <n v="35.309095517730256"/>
    <n v="4.9729225925340445E-2"/>
    <n v="5.0173779270922649"/>
    <n v="4.9676487011669241"/>
    <x v="1"/>
    <s v="Google Maps"/>
    <n v="41.666413553200002"/>
    <n v="-83.566963838999996"/>
    <n v="41.671534223099997"/>
    <n v="-83.573004208900002"/>
  </r>
  <r>
    <n v="50"/>
    <x v="4"/>
    <x v="2"/>
    <s v="Hamilton"/>
    <s v="Colerain Ave, Colerain Ave"/>
    <s v="CHAMCR00217**C, SHAMSR00126**C, SHAMUS00027**C, SHAMUS00027**N"/>
    <s v="CR-217, SR-126, US-27"/>
    <n v="0"/>
    <n v="0"/>
    <s v="Intersection"/>
    <s v="Divided Urban Signal  4-Leg"/>
    <n v="0"/>
    <n v="0"/>
    <n v="18"/>
    <n v="8"/>
    <n v="60"/>
    <n v="213.34375"/>
    <n v="10.789329698325551"/>
    <n v="17.975566979607425"/>
    <n v="7.1862372812818744"/>
    <n v="0.78751459660485545"/>
    <n v="5.011185912142972"/>
    <n v="4.2236713155381169"/>
    <x v="1"/>
    <s v="Google Maps"/>
    <n v="39.236918000000003"/>
    <n v="-84.592395999999994"/>
    <n v="0"/>
    <n v="0"/>
  </r>
  <r>
    <n v="192"/>
    <x v="2"/>
    <x v="3"/>
    <s v="Summit"/>
    <s v="E Waterloo St, Massillon Rd"/>
    <s v="SSUMSR00241**C, SSUMUS00224**C"/>
    <s v="SR-241, US-224"/>
    <n v="8.2910000000000004"/>
    <n v="0"/>
    <s v="Intersection"/>
    <s v="Undivided Urban Signal  4-Leg"/>
    <n v="1"/>
    <n v="2"/>
    <n v="8"/>
    <n v="19"/>
    <n v="114"/>
    <n v="387.71756904069764"/>
    <n v="6.9455577029313531"/>
    <n v="26.852976864010856"/>
    <n v="19.907419161079503"/>
    <n v="0.47641537753551877"/>
    <n v="5.001572177821564"/>
    <n v="4.5251568002860454"/>
    <x v="1"/>
    <s v="Google Maps"/>
    <n v="41.027329999999999"/>
    <n v="-81.462222999999994"/>
    <n v="0"/>
    <n v="0"/>
  </r>
  <r>
    <n v="242"/>
    <x v="0"/>
    <x v="0"/>
    <s v="Franklin"/>
    <s v="I-270 "/>
    <s v="SFRAIR00270**N"/>
    <s v="IR-270"/>
    <n v="39.9"/>
    <n v="40.4"/>
    <s v="Segment"/>
    <m/>
    <n v="0"/>
    <n v="2"/>
    <n v="8"/>
    <n v="4"/>
    <n v="10"/>
    <n v="171.47837936046511"/>
    <n v="1.0432768208985679"/>
    <n v="9.5905449862498013"/>
    <n v="8.5472681653512339"/>
    <n v="7.17725213058934E-2"/>
    <n v="4.9966941780562655"/>
    <n v="4.9249216567503717"/>
    <x v="1"/>
    <s v="Google Maps"/>
    <n v="39.9747031689"/>
    <n v="-82.849115493400006"/>
    <n v="39.968571912800002"/>
    <n v="-82.844174038000006"/>
  </r>
  <r>
    <n v="193"/>
    <x v="2"/>
    <x v="1"/>
    <s v="Cuyahoga"/>
    <s v="E 152nd St, N Noble Rd"/>
    <s v="MCUYMR02522**C, MCUYMR14573**C, MCUYMR14574**C"/>
    <s v="MR-14573, MR-14574, MR-2522"/>
    <n v="0"/>
    <n v="0"/>
    <s v="Intersection"/>
    <s v="Undivided Urban Signal  4-Leg"/>
    <n v="0"/>
    <n v="4"/>
    <n v="11"/>
    <n v="13"/>
    <n v="40"/>
    <n v="352.40988372093022"/>
    <n v="7.3245179759164154"/>
    <n v="13.375450755551446"/>
    <n v="6.0509327796350307"/>
    <n v="0.50240933068473015"/>
    <n v="4.987537227878919"/>
    <n v="4.4851278971941886"/>
    <x v="1"/>
    <s v="Google Maps"/>
    <n v="41.545203000000001"/>
    <n v="-81.575339999999997"/>
    <n v="0"/>
    <n v="0"/>
  </r>
  <r>
    <n v="194"/>
    <x v="2"/>
    <x v="1"/>
    <s v="Cuyahoga"/>
    <s v="Carnegie Ave, E 79th St"/>
    <s v="MCUYMR02822**C, MCUYMR14735**C"/>
    <s v="MR-14735, MR-2822"/>
    <n v="2.573"/>
    <n v="0"/>
    <s v="Intersection"/>
    <s v="Undivided Urban Signal  4-Leg"/>
    <n v="1"/>
    <n v="2"/>
    <n v="4"/>
    <n v="21"/>
    <n v="48"/>
    <n v="304.40506904069764"/>
    <n v="7.2651012827319157"/>
    <n v="15.167676245304552"/>
    <n v="7.9025749625726363"/>
    <n v="0.49833377224491487"/>
    <n v="4.9826412307053145"/>
    <n v="4.4843074584603997"/>
    <x v="1"/>
    <s v="Google Maps"/>
    <n v="41.501465000000003"/>
    <n v="-81.633501999999993"/>
    <n v="0"/>
    <n v="0"/>
  </r>
  <r>
    <n v="243"/>
    <x v="0"/>
    <x v="1"/>
    <s v="Cuyahoga"/>
    <s v="I-480 "/>
    <s v="SCUYIR00480**N"/>
    <s v="IR-480"/>
    <n v="10.4"/>
    <n v="10.9"/>
    <s v="Segment"/>
    <m/>
    <n v="0"/>
    <n v="3"/>
    <n v="10"/>
    <n v="8"/>
    <n v="45"/>
    <n v="282.99881904069764"/>
    <n v="1.2157614888326305"/>
    <n v="26.963556634772679"/>
    <n v="25.747795145940049"/>
    <n v="8.4316621043428353E-2"/>
    <n v="4.9720939116267022"/>
    <n v="4.8877772905832737"/>
    <x v="1"/>
    <s v="Google Maps"/>
    <n v="41.420431931499998"/>
    <n v="-81.783385698399996"/>
    <n v="41.422746973400002"/>
    <n v="-81.774377319999999"/>
  </r>
  <r>
    <n v="244"/>
    <x v="0"/>
    <x v="0"/>
    <s v="Franklin"/>
    <s v="I-270 "/>
    <s v="SFRAIR00270**N"/>
    <s v="IR-270"/>
    <n v="26.6"/>
    <n v="27.1"/>
    <s v="Segment"/>
    <m/>
    <n v="0"/>
    <n v="1"/>
    <n v="6"/>
    <n v="7"/>
    <n v="20"/>
    <n v="136.02043968023256"/>
    <n v="1.2569812703129648"/>
    <n v="13.74120797225136"/>
    <n v="12.484226701938395"/>
    <n v="6.8166173979137351E-2"/>
    <n v="4.9712263627124846"/>
    <n v="4.9030601887333471"/>
    <x v="1"/>
    <s v="Google Maps"/>
    <n v="40.108529016600002"/>
    <n v="-82.9644568609"/>
    <n v="40.106715624899998"/>
    <n v="-82.955323776599997"/>
  </r>
  <r>
    <n v="245"/>
    <x v="0"/>
    <x v="0"/>
    <s v="Franklin"/>
    <s v="I-670 "/>
    <s v="SFRAIR00670**C"/>
    <s v="IR-670"/>
    <n v="10"/>
    <n v="10.5"/>
    <s v="Segment"/>
    <m/>
    <n v="0"/>
    <n v="2"/>
    <n v="9"/>
    <n v="7"/>
    <n v="19"/>
    <n v="200.33775436046511"/>
    <n v="0.61926501164222514"/>
    <n v="16.715926749558168"/>
    <n v="16.096661737915944"/>
    <n v="4.251319543589837E-2"/>
    <n v="4.9634873106932869"/>
    <n v="4.9209741152573887"/>
    <x v="1"/>
    <s v="Google Maps"/>
    <n v="40.009329036600001"/>
    <n v="-82.909335995299998"/>
    <n v="40.0108558186"/>
    <n v="-82.900884295599994"/>
  </r>
  <r>
    <n v="195"/>
    <x v="2"/>
    <x v="1"/>
    <s v="Cuyahoga"/>
    <s v="Smith Rd, Snow Rd"/>
    <s v="MCUYMR14589**C, MCUYMR14603**C"/>
    <s v="MR-14589, MR-14603"/>
    <n v="1.706"/>
    <n v="0"/>
    <s v="Intersection"/>
    <s v="Undivided Urban Signal  4-Leg"/>
    <n v="0"/>
    <n v="1"/>
    <n v="14"/>
    <n v="14"/>
    <n v="38"/>
    <n v="237.45793968023256"/>
    <n v="7.0245691166487338"/>
    <n v="13.17398588301881"/>
    <n v="6.1494167663700763"/>
    <n v="0.48183499308055905"/>
    <n v="4.9620802966736495"/>
    <n v="4.4802453035930903"/>
    <x v="1"/>
    <s v="Google Maps"/>
    <n v="41.403807999999998"/>
    <n v="-81.804107000000002"/>
    <n v="0"/>
    <n v="0"/>
  </r>
  <r>
    <n v="246"/>
    <x v="0"/>
    <x v="0"/>
    <s v="Franklin"/>
    <s v="I-71 "/>
    <s v="SFRAIR00071**C"/>
    <s v="IR-71"/>
    <n v="20.9"/>
    <n v="21.4"/>
    <s v="Segment"/>
    <m/>
    <n v="2"/>
    <n v="3"/>
    <n v="8"/>
    <n v="4"/>
    <n v="24"/>
    <n v="322.50844840116281"/>
    <n v="1.396139719341662"/>
    <n v="16.320670239917309"/>
    <n v="14.924530520575647"/>
    <n v="0.10778254664158252"/>
    <n v="4.9600540187231914"/>
    <n v="4.8522714720816085"/>
    <x v="1"/>
    <s v="Google Maps"/>
    <n v="40.010959805399999"/>
    <n v="-82.989742294600006"/>
    <n v="40.016807181600001"/>
    <n v="-82.994722162000002"/>
  </r>
  <r>
    <n v="247"/>
    <x v="0"/>
    <x v="1"/>
    <s v="Cuyahoga"/>
    <s v="I-90 "/>
    <s v="SCUYIR00090**C"/>
    <s v="IR-90"/>
    <n v="12.8"/>
    <n v="13.3"/>
    <s v="Segment"/>
    <m/>
    <n v="0"/>
    <n v="2"/>
    <n v="6"/>
    <n v="5"/>
    <n v="43"/>
    <n v="195.82212936046511"/>
    <n v="1.2970740476209366"/>
    <n v="22.638988071635438"/>
    <n v="21.341914024014503"/>
    <n v="0.1021309138190836"/>
    <n v="4.9591195751743751"/>
    <n v="4.8569886613552917"/>
    <x v="1"/>
    <s v="Google Maps"/>
    <n v="41.472403939000003"/>
    <n v="-81.728282352600004"/>
    <n v="41.475008954400003"/>
    <n v="-81.719433650599996"/>
  </r>
  <r>
    <n v="248"/>
    <x v="0"/>
    <x v="4"/>
    <s v="Montgomery"/>
    <s v="INTERSTATE 75 "/>
    <s v="SMOTIR00075**N"/>
    <s v="IR-75"/>
    <n v="16.2"/>
    <n v="16.7"/>
    <s v="Segment"/>
    <m/>
    <n v="0"/>
    <n v="0"/>
    <n v="14"/>
    <n v="8"/>
    <n v="36"/>
    <n v="163.15625"/>
    <n v="1.1573760710863485"/>
    <n v="23.197801884641731"/>
    <n v="22.04042581355538"/>
    <n v="7.8334364100439868E-2"/>
    <n v="4.9544856678032314"/>
    <n v="4.8761513037027919"/>
    <x v="1"/>
    <s v="Google Maps"/>
    <n v="39.8045125465"/>
    <n v="-84.189031225500003"/>
    <n v="39.811755304400002"/>
    <n v="-84.1890726333"/>
  </r>
  <r>
    <n v="196"/>
    <x v="2"/>
    <x v="4"/>
    <s v="Montgomery"/>
    <s v="Brandt Pike, Chambersburg Rd"/>
    <s v="CMOTCR00228**C, SMOTSR00201**C"/>
    <s v="CR-228, SR-201"/>
    <n v="6.6"/>
    <n v="0"/>
    <s v="Intersection"/>
    <s v="Undivided Urban Signal  4-Leg"/>
    <n v="0"/>
    <n v="2"/>
    <n v="11"/>
    <n v="15"/>
    <n v="78"/>
    <n v="307.93150436046511"/>
    <n v="7.0280449004416816"/>
    <n v="21.059255849604426"/>
    <n v="14.031210949162745"/>
    <n v="0.48207340688673189"/>
    <n v="4.9456480080858318"/>
    <n v="4.4635746011990998"/>
    <x v="1"/>
    <s v="Google Maps"/>
    <n v="39.846890000000002"/>
    <n v="-84.114020999999994"/>
    <n v="0"/>
    <n v="0"/>
  </r>
  <r>
    <n v="197"/>
    <x v="2"/>
    <x v="0"/>
    <s v="Franklin"/>
    <s v="S Central Ave, Sullivant Ave"/>
    <s v="MFRAMR04248**C, SFRASR00003**C, SFRAUS00062**C"/>
    <s v="MR-4248, SR-3, US-62"/>
    <n v="4.01"/>
    <n v="0"/>
    <s v="Intersection"/>
    <s v="Undivided Urban Signal  4-Leg"/>
    <n v="0"/>
    <n v="1"/>
    <n v="21"/>
    <n v="8"/>
    <n v="65"/>
    <n v="283.66106468023258"/>
    <n v="4.4807573951900261"/>
    <n v="18.831160890944165"/>
    <n v="14.35040349575414"/>
    <n v="0.3073477778715421"/>
    <n v="4.9453584932931802"/>
    <n v="4.6380107154216379"/>
    <x v="1"/>
    <s v="Google Maps"/>
    <n v="39.950426999999998"/>
    <n v="-83.036670000000001"/>
    <n v="0"/>
    <n v="0"/>
  </r>
  <r>
    <n v="198"/>
    <x v="2"/>
    <x v="0"/>
    <s v="Franklin"/>
    <s v="Agler Rd, N Cassady Ave"/>
    <s v="CFRACR00008**C, CFRACR00016**C, CFRACR00096**C"/>
    <s v="CR-16, CR-8, CR-96"/>
    <n v="1.361"/>
    <n v="0"/>
    <s v="Intersection"/>
    <s v="Undivided Urban Signal  4-Leg"/>
    <n v="0"/>
    <n v="2"/>
    <n v="12"/>
    <n v="14"/>
    <n v="26"/>
    <n v="258.04087936046511"/>
    <n v="6.7284632499379029"/>
    <n v="10.80771978101701"/>
    <n v="4.0792565310791069"/>
    <n v="0.46152425716658274"/>
    <n v="4.9452633027839763"/>
    <n v="4.4837390456173933"/>
    <x v="1"/>
    <s v="Google Maps"/>
    <n v="40.026946000000002"/>
    <n v="-82.933494999999994"/>
    <n v="0"/>
    <n v="0"/>
  </r>
  <r>
    <n v="249"/>
    <x v="0"/>
    <x v="0"/>
    <s v="Franklin"/>
    <s v="I-270 "/>
    <s v="SFRAIR00270**C"/>
    <s v="IR-270"/>
    <n v="33.4"/>
    <n v="33.9"/>
    <s v="Segment"/>
    <m/>
    <n v="0"/>
    <n v="0"/>
    <n v="11"/>
    <n v="4"/>
    <n v="30"/>
    <n v="119.765625"/>
    <n v="1.5453096002059843"/>
    <n v="17.816992967035937"/>
    <n v="16.271683366829951"/>
    <n v="0.12133884240759105"/>
    <n v="4.937905768417246"/>
    <n v="4.8165669260096546"/>
    <x v="1"/>
    <s v="Google Maps"/>
    <n v="40.040925889999997"/>
    <n v="-82.902849540899993"/>
    <n v="40.033685308999999"/>
    <n v="-82.903394731099993"/>
  </r>
  <r>
    <n v="250"/>
    <x v="0"/>
    <x v="1"/>
    <s v="Cuyahoga"/>
    <s v="I-90 "/>
    <s v="SCUYIR00090**N"/>
    <s v="IR-90"/>
    <n v="23.2"/>
    <n v="23.7"/>
    <s v="Segment"/>
    <m/>
    <n v="0"/>
    <n v="2"/>
    <n v="6"/>
    <n v="12"/>
    <n v="45"/>
    <n v="228.88462936046511"/>
    <n v="1.3336728677156462"/>
    <n v="25.893153178633391"/>
    <n v="24.559480310917746"/>
    <n v="9.7604139453577696E-2"/>
    <n v="4.9295041433741487"/>
    <n v="4.8319000039205706"/>
    <x v="1"/>
    <s v="Google Maps"/>
    <n v="41.556227030199999"/>
    <n v="-81.595264839699993"/>
    <n v="41.562611244599999"/>
    <n v="-81.590902245199999"/>
  </r>
  <r>
    <n v="107"/>
    <x v="1"/>
    <x v="0"/>
    <s v="Franklin"/>
    <s v="W BROAD ST "/>
    <s v="SFRAUS00040**C "/>
    <s v="US-40"/>
    <n v="8.8000000000000007"/>
    <n v="9.3000000000000007"/>
    <s v="Segment"/>
    <m/>
    <n v="0"/>
    <n v="2"/>
    <n v="19"/>
    <n v="9"/>
    <n v="67"/>
    <n v="322.68150436046511"/>
    <n v="0.39401155289634038"/>
    <n v="37.941301309373443"/>
    <n v="37.547289756477106"/>
    <n v="2.2106222999589302E-2"/>
    <n v="4.929084592654152"/>
    <n v="4.9069783696545626"/>
    <x v="1"/>
    <s v="Google Maps"/>
    <n v="39.9551176959"/>
    <n v="-83.070537810600001"/>
    <n v="39.955563287099999"/>
    <n v="-83.061122181800002"/>
  </r>
  <r>
    <n v="51"/>
    <x v="4"/>
    <x v="0"/>
    <s v="Delaware"/>
    <s v="Columbus Pike, W Orange Rd"/>
    <s v="SDELUS00023**C, TDELTR00114**C"/>
    <s v="TR-114, US-23"/>
    <n v="1.274"/>
    <n v="0"/>
    <s v="Intersection"/>
    <s v="Undivided Urban Signal  4-Leg"/>
    <n v="0"/>
    <n v="1"/>
    <n v="14"/>
    <n v="13"/>
    <n v="39"/>
    <n v="234.02043968023256"/>
    <n v="10.338633624048997"/>
    <n v="12.917348816830041"/>
    <n v="2.5787151927810434"/>
    <n v="0.72155569507617145"/>
    <n v="4.9287267029239938"/>
    <n v="4.2071710078478226"/>
    <x v="1"/>
    <s v="Google Maps"/>
    <n v="40.175122999999999"/>
    <n v="-83.021777"/>
    <n v="0"/>
    <n v="0"/>
  </r>
  <r>
    <n v="251"/>
    <x v="0"/>
    <x v="0"/>
    <s v="Franklin"/>
    <s v="I-70 "/>
    <s v="SFRAIR00070**C"/>
    <s v="IR-70"/>
    <n v="20.9"/>
    <n v="21.4"/>
    <s v="Segment"/>
    <m/>
    <n v="1"/>
    <n v="0"/>
    <n v="11"/>
    <n v="9"/>
    <n v="44"/>
    <n v="201.62981468023256"/>
    <n v="0.74193208874471051"/>
    <n v="26.064102594095072"/>
    <n v="25.322170505350361"/>
    <n v="5.6360910208474821E-2"/>
    <n v="4.9260033883967722"/>
    <n v="4.8696424781882977"/>
    <x v="1"/>
    <s v="Google Maps"/>
    <n v="39.935816923300003"/>
    <n v="-82.887312053299993"/>
    <n v="39.936702008499999"/>
    <n v="-82.877969762099994"/>
  </r>
  <r>
    <n v="199"/>
    <x v="2"/>
    <x v="2"/>
    <s v="Hamilton"/>
    <s v="W Sharon Rd, W Sharon Rd"/>
    <s v="CHAMCR00235**C, CHAMCR00239**C, CHAMCR00239**N, MHAMMR03463**C"/>
    <s v="CR-235, CR-239, MR-3463"/>
    <n v="0"/>
    <n v="0"/>
    <s v="Intersection"/>
    <s v="Divided Urban Signal  4-Leg"/>
    <n v="0"/>
    <n v="2"/>
    <n v="9"/>
    <n v="16"/>
    <n v="54"/>
    <n v="275.27525436046511"/>
    <n v="9.0878942414123962"/>
    <n v="16.268704353826557"/>
    <n v="7.1808101124141608"/>
    <n v="0.631712907194519"/>
    <n v="4.9223326464309451"/>
    <n v="4.2906197392364263"/>
    <x v="1"/>
    <s v="Google Maps"/>
    <n v="39.274431999999997"/>
    <n v="-84.522604000000001"/>
    <n v="0"/>
    <n v="0"/>
  </r>
  <r>
    <n v="252"/>
    <x v="0"/>
    <x v="1"/>
    <s v="Cuyahoga"/>
    <s v="I-90 "/>
    <s v="SCUYIR00090**C"/>
    <s v="IR-90"/>
    <n v="8"/>
    <n v="8.5"/>
    <s v="Segment"/>
    <m/>
    <n v="0"/>
    <n v="0"/>
    <n v="8"/>
    <n v="5"/>
    <n v="23"/>
    <n v="97.5625"/>
    <n v="1.1577585937807249"/>
    <n v="14.426199317824022"/>
    <n v="13.268440724043296"/>
    <n v="9.6142537715638507E-2"/>
    <n v="4.9215587494557083"/>
    <n v="4.8254162117400696"/>
    <x v="1"/>
    <s v="Google Maps"/>
    <n v="41.4711399296"/>
    <n v="-81.818148058299997"/>
    <n v="41.469486939100001"/>
    <n v="-81.808832616900006"/>
  </r>
  <r>
    <n v="253"/>
    <x v="0"/>
    <x v="4"/>
    <s v="Montgomery"/>
    <s v="INTERSTATE 75 "/>
    <s v="SMOTIR00075**C"/>
    <s v="IR-75"/>
    <n v="13.7"/>
    <n v="14.2"/>
    <s v="Segment"/>
    <m/>
    <n v="0"/>
    <n v="0"/>
    <n v="7"/>
    <n v="10"/>
    <n v="49"/>
    <n v="139.203125"/>
    <n v="1.278873566996082"/>
    <n v="27.060216776338496"/>
    <n v="25.781343209342413"/>
    <n v="9.6639560045914674E-2"/>
    <n v="4.9179582384940055"/>
    <n v="4.8213186784480904"/>
    <x v="1"/>
    <s v="Google Maps"/>
    <n v="39.771546910700003"/>
    <n v="-84.190705293500002"/>
    <n v="39.776960641899997"/>
    <n v="-84.1856569296"/>
  </r>
  <r>
    <n v="108"/>
    <x v="1"/>
    <x v="0"/>
    <s v="Franklin"/>
    <s v="E MAIN ST "/>
    <s v="SFRAUS00040**C "/>
    <s v="US-40"/>
    <n v="22.2"/>
    <n v="22.7"/>
    <s v="Segment"/>
    <m/>
    <n v="0"/>
    <n v="1"/>
    <n v="13"/>
    <n v="12"/>
    <n v="97"/>
    <n v="281.03606468023258"/>
    <n v="0.55770011700580291"/>
    <n v="43.94319313323583"/>
    <n v="43.385493016230029"/>
    <n v="3.1263558548726048E-2"/>
    <n v="4.9152483769824586"/>
    <n v="4.8839848184337322"/>
    <x v="1"/>
    <s v="Google Maps"/>
    <n v="39.954740543600003"/>
    <n v="-82.836374810799995"/>
    <n v="39.9548417775"/>
    <n v="-82.826961676699995"/>
  </r>
  <r>
    <n v="109"/>
    <x v="1"/>
    <x v="0"/>
    <s v="Franklin"/>
    <s v="E MAIN ST "/>
    <s v="SFRAUS00040**C "/>
    <s v="US-40"/>
    <n v="23.2"/>
    <n v="23.7"/>
    <s v="Segment"/>
    <m/>
    <n v="0"/>
    <n v="0"/>
    <n v="11"/>
    <n v="15"/>
    <n v="58"/>
    <n v="196.578125"/>
    <n v="0.55770011700580291"/>
    <n v="30.015357823330739"/>
    <n v="29.457657706324937"/>
    <n v="3.1263558548726048E-2"/>
    <n v="4.9152483769824586"/>
    <n v="4.8839848184337322"/>
    <x v="1"/>
    <s v="Google Maps"/>
    <n v="39.954993861799998"/>
    <n v="-82.817557373900001"/>
    <n v="39.955160671500003"/>
    <n v="-82.808147765599998"/>
  </r>
  <r>
    <n v="200"/>
    <x v="2"/>
    <x v="0"/>
    <s v="Franklin"/>
    <s v="Hall Rd, Norton Rd"/>
    <s v="CFRACR00003**C, CFRACR00125**C"/>
    <s v="CR-125, CR-3"/>
    <n v="1.851"/>
    <n v="0"/>
    <s v="Intersection"/>
    <s v="Undivided Urban Signal  4-Leg"/>
    <n v="0"/>
    <n v="5"/>
    <n v="18"/>
    <n v="5"/>
    <n v="41"/>
    <n v="409.41469840116281"/>
    <n v="5.0813135397788072"/>
    <n v="14.364729814017041"/>
    <n v="9.2834162742382347"/>
    <n v="0.34854161637853287"/>
    <n v="4.9132250379174112"/>
    <n v="4.5646834215388781"/>
    <x v="1"/>
    <s v="Google Maps"/>
    <n v="39.931122000000002"/>
    <n v="-83.144611999999995"/>
    <n v="0"/>
    <n v="0"/>
  </r>
  <r>
    <n v="110"/>
    <x v="1"/>
    <x v="0"/>
    <s v="Franklin"/>
    <s v="SR 315 "/>
    <s v="SFRASR00315**C "/>
    <s v="SR-315"/>
    <n v="1.7"/>
    <n v="2.2000000000000002"/>
    <s v="Segment"/>
    <m/>
    <n v="0"/>
    <n v="1"/>
    <n v="8"/>
    <n v="4"/>
    <n v="31"/>
    <n v="146.80168968023256"/>
    <n v="2.2350389747240667"/>
    <n v="18.206890348483853"/>
    <n v="15.971851373759787"/>
    <n v="0.13481918061076922"/>
    <n v="4.9124502287253504"/>
    <n v="4.7776310481145812"/>
    <x v="1"/>
    <s v="Google Maps"/>
    <n v="39.968188005199998"/>
    <n v="-83.021995701199998"/>
    <n v="39.975316217699998"/>
    <n v="-83.021129920199996"/>
  </r>
  <r>
    <n v="201"/>
    <x v="2"/>
    <x v="5"/>
    <s v="Lucas"/>
    <s v="Douglas Rd, W Central Ave"/>
    <s v="MLUCMR04019**C, SLUCSR00120**C"/>
    <s v="MR-4019, SR-120"/>
    <n v="1.72"/>
    <n v="0"/>
    <s v="Intersection"/>
    <s v="Undivided Urban Signal  4-Leg"/>
    <n v="0"/>
    <n v="2"/>
    <n v="12"/>
    <n v="14"/>
    <n v="77"/>
    <n v="309.04087936046511"/>
    <n v="6.4684553598038352"/>
    <n v="20.939164627089955"/>
    <n v="14.47070926728612"/>
    <n v="0.4436895832010701"/>
    <n v="4.9106188350598696"/>
    <n v="4.4669292518587991"/>
    <x v="1"/>
    <s v="Google Maps"/>
    <n v="41.677608999999997"/>
    <n v="-83.605191000000005"/>
    <n v="0"/>
    <n v="0"/>
  </r>
  <r>
    <n v="111"/>
    <x v="1"/>
    <x v="1"/>
    <s v="Lake"/>
    <s v="LAKELAND FWY "/>
    <s v="SLAKSR00002**C "/>
    <s v="SR-2"/>
    <n v="0.1"/>
    <n v="0.6"/>
    <s v="Segment"/>
    <m/>
    <n v="0"/>
    <n v="0"/>
    <n v="5"/>
    <n v="8"/>
    <n v="21"/>
    <n v="89.234375"/>
    <n v="2.1795654304843812"/>
    <n v="14.091310209630494"/>
    <n v="11.911744779146114"/>
    <n v="0.131141205956009"/>
    <n v="4.907166657501941"/>
    <n v="4.7760254515459319"/>
    <x v="1"/>
    <s v="Google Maps"/>
    <n v="41.609706614399997"/>
    <n v="-81.486833323200003"/>
    <n v="41.6142487694"/>
    <n v="-81.479397639799998"/>
  </r>
  <r>
    <n v="202"/>
    <x v="2"/>
    <x v="1"/>
    <s v="Cuyahoga"/>
    <s v="E 78th St, Union Ave"/>
    <s v="MCUYMR02820**C, MCUYMR14672**C"/>
    <s v="MR-14672, MR-2820"/>
    <n v="0.64700000000000002"/>
    <n v="0"/>
    <s v="Intersection"/>
    <s v="Undivided Urban Signal  4-Leg"/>
    <n v="2"/>
    <n v="2"/>
    <n v="13"/>
    <n v="13"/>
    <n v="27"/>
    <n v="352.50363372093022"/>
    <n v="4.2109000642281025"/>
    <n v="11.349622062150823"/>
    <n v="7.1387219979227208"/>
    <n v="0.28883750300093064"/>
    <n v="4.9038257869002209"/>
    <n v="4.6149882838992902"/>
    <x v="1"/>
    <s v="Google Maps"/>
    <n v="41.463410000000003"/>
    <n v="-81.633324000000002"/>
    <n v="0"/>
    <n v="0"/>
  </r>
  <r>
    <n v="254"/>
    <x v="0"/>
    <x v="1"/>
    <s v="Cuyahoga"/>
    <s v="I-71 "/>
    <s v="SCUYIR00071**C"/>
    <s v="IR-71"/>
    <n v="16.2"/>
    <n v="16.7"/>
    <s v="Segment"/>
    <m/>
    <n v="0"/>
    <n v="0"/>
    <n v="5"/>
    <n v="8"/>
    <n v="23"/>
    <n v="91.234375"/>
    <n v="0.90668776686461261"/>
    <n v="14.600586357383245"/>
    <n v="13.693898590518632"/>
    <n v="8.3600722288556695E-2"/>
    <n v="4.9028658300433579"/>
    <n v="4.8192651077548012"/>
    <x v="1"/>
    <s v="Google Maps"/>
    <n v="41.452050164100001"/>
    <n v="-81.725271869899998"/>
    <n v="41.454749695499999"/>
    <n v="-81.7163811052"/>
  </r>
  <r>
    <n v="255"/>
    <x v="0"/>
    <x v="0"/>
    <s v="Franklin"/>
    <s v="I-71 "/>
    <s v="SFRAIR00071**C"/>
    <s v="IR-71"/>
    <n v="27.8"/>
    <n v="28.3"/>
    <s v="Segment"/>
    <m/>
    <n v="0"/>
    <n v="2"/>
    <n v="5"/>
    <n v="7"/>
    <n v="33"/>
    <n v="188.15025436046511"/>
    <n v="0.91093492223278638"/>
    <n v="17.514299038003866"/>
    <n v="16.603364115771079"/>
    <n v="7.793714721653229E-2"/>
    <n v="4.9009214062359003"/>
    <n v="4.8229842590193677"/>
    <x v="1"/>
    <s v="Google Maps"/>
    <n v="40.105997507799998"/>
    <n v="-82.980487410400002"/>
    <n v="40.1124394024"/>
    <n v="-82.976154243799996"/>
  </r>
  <r>
    <n v="203"/>
    <x v="2"/>
    <x v="0"/>
    <s v="Franklin"/>
    <s v="Allegheny Ave, N James Rd"/>
    <s v="CFRACR00177**C, MFRAMR00132**C, MFRAMR01462**C, MFRAMR04254**C"/>
    <s v="CR-177, MR-132, MR-1462, MR-4254"/>
    <n v="0"/>
    <n v="0"/>
    <s v="Intersection"/>
    <s v="Undivided Urban Signal  4-Leg"/>
    <n v="0"/>
    <n v="2"/>
    <n v="18"/>
    <n v="6"/>
    <n v="13"/>
    <n v="248.82212936046511"/>
    <n v="9.2022396233758901"/>
    <n v="8.0667697019809967"/>
    <n v="-1.1354699213948933"/>
    <n v="0.63120755047397314"/>
    <n v="4.8961348633317687"/>
    <n v="4.2649273128577958"/>
    <x v="1"/>
    <s v="Google Maps"/>
    <n v="39.980004000000001"/>
    <n v="-82.913155000000003"/>
    <n v="0"/>
    <n v="0"/>
  </r>
  <r>
    <n v="52"/>
    <x v="4"/>
    <x v="3"/>
    <s v="Mahoning"/>
    <s v="E Western Reserve Rd, Market St"/>
    <s v="CMAHCR00032**C, SMAHSR00007**C"/>
    <s v="CR-32, SR-7"/>
    <n v="6.1520000000000001"/>
    <n v="0"/>
    <s v="Intersection"/>
    <s v="Undivided Urban Signal  4-Leg"/>
    <n v="1"/>
    <n v="1"/>
    <n v="13"/>
    <n v="11"/>
    <n v="74"/>
    <n v="299.27525436046511"/>
    <n v="12.067711484289422"/>
    <n v="20.391860636420489"/>
    <n v="8.3241491521310671"/>
    <n v="0.8422317943224451"/>
    <n v="4.8945589253179582"/>
    <n v="4.0523271309955131"/>
    <x v="1"/>
    <s v="Google Maps"/>
    <n v="40.987932999999998"/>
    <n v="-80.662749000000005"/>
    <n v="0"/>
    <n v="0"/>
  </r>
  <r>
    <n v="204"/>
    <x v="2"/>
    <x v="1"/>
    <s v="Cuyahoga"/>
    <s v="E 146th St, Miles Ave"/>
    <s v="MCUYMR08075**C, SCUYSR00043**C"/>
    <s v="MR-8075, SR-43"/>
    <n v="1.0980000000000001"/>
    <n v="0"/>
    <s v="Intersection"/>
    <s v="Undivided Urban Signal  4-Leg"/>
    <n v="0"/>
    <n v="2"/>
    <n v="10"/>
    <n v="16"/>
    <n v="20"/>
    <n v="247.82212936046511"/>
    <n v="5.2286598258393013"/>
    <n v="9.9014969060596183"/>
    <n v="4.672837080220317"/>
    <n v="0.35864851340601561"/>
    <n v="4.8944982584056005"/>
    <n v="4.5358497449995845"/>
    <x v="1"/>
    <s v="Google Maps"/>
    <n v="41.44417"/>
    <n v="-81.579714999999993"/>
    <n v="0"/>
    <n v="0"/>
  </r>
  <r>
    <n v="205"/>
    <x v="2"/>
    <x v="0"/>
    <s v="Franklin"/>
    <s v="Agler Rd, Stelzer Rd"/>
    <s v="CFRACR00016**C, CFRACR00177**C"/>
    <s v="CR-16, CR-177"/>
    <n v="2.746"/>
    <n v="0"/>
    <s v="Intersection"/>
    <s v="Undivided Urban Signal  4-Leg"/>
    <n v="0"/>
    <n v="1"/>
    <n v="14"/>
    <n v="15"/>
    <n v="30"/>
    <n v="233.89543968023256"/>
    <n v="5.7972083743017926"/>
    <n v="11.216434190262415"/>
    <n v="5.4192258159606226"/>
    <n v="0.39764686068757532"/>
    <n v="4.8943834598913059"/>
    <n v="4.4967365992037305"/>
    <x v="1"/>
    <s v="Google Maps"/>
    <n v="40.020314999999997"/>
    <n v="-82.911319000000006"/>
    <n v="0"/>
    <n v="0"/>
  </r>
  <r>
    <n v="256"/>
    <x v="0"/>
    <x v="1"/>
    <s v="Cuyahoga"/>
    <s v="I-71 "/>
    <s v="SCUYIR00071**C"/>
    <s v="IR-71"/>
    <n v="9.6999999999999993"/>
    <n v="10.199999999999999"/>
    <s v="Segment"/>
    <m/>
    <n v="1"/>
    <n v="1"/>
    <n v="9"/>
    <n v="7"/>
    <n v="37"/>
    <n v="218.33775436046511"/>
    <n v="0.682320153185203"/>
    <n v="21.50596597161411"/>
    <n v="20.823645818428908"/>
    <n v="5.2026896434550871E-2"/>
    <n v="4.8866464023742706"/>
    <n v="4.8346195059397195"/>
    <x v="1"/>
    <s v="Google Maps"/>
    <n v="41.414811343899999"/>
    <n v="-81.817607003000006"/>
    <n v="41.421708270700002"/>
    <n v="-81.819688729199996"/>
  </r>
  <r>
    <n v="206"/>
    <x v="2"/>
    <x v="0"/>
    <s v="Franklin"/>
    <s v="Bright Rd, Sawbury Blvd"/>
    <s v="MFRAMR02295Q*C, MFRAMR04231**C, MFRAMR04344**C"/>
    <s v="MR-2295Q, MR-4231, MR-4344"/>
    <n v="0"/>
    <n v="0"/>
    <s v="Intersection"/>
    <s v="Undivided Urban Signal  4-Leg"/>
    <n v="0"/>
    <n v="1"/>
    <n v="14"/>
    <n v="10"/>
    <n v="30"/>
    <n v="211.70793968023256"/>
    <n v="15.861081382695088"/>
    <n v="11.283178491607234"/>
    <n v="-4.5779028910878541"/>
    <n v="1.0879562733845094"/>
    <n v="4.8796544878948538"/>
    <n v="3.7916982145103444"/>
    <x v="1"/>
    <s v="Google Maps"/>
    <n v="40.114209000000002"/>
    <n v="-83.090566999999993"/>
    <n v="0"/>
    <n v="0"/>
  </r>
  <r>
    <n v="257"/>
    <x v="0"/>
    <x v="0"/>
    <s v="Franklin"/>
    <s v="I-71 "/>
    <s v="SFRAIR00071**N"/>
    <s v="IR-71"/>
    <n v="12.4"/>
    <n v="12.9"/>
    <s v="Segment"/>
    <m/>
    <n v="0"/>
    <n v="0"/>
    <n v="8"/>
    <n v="5"/>
    <n v="17"/>
    <n v="91.5625"/>
    <n v="1.1204600121760779"/>
    <n v="12.111599156570666"/>
    <n v="10.991139144394587"/>
    <n v="8.9733136206992303E-2"/>
    <n v="4.8710935101227273"/>
    <n v="4.7813603739157351"/>
    <x v="1"/>
    <s v="Google Maps"/>
    <n v="39.912152667699999"/>
    <n v="-83.019073651400006"/>
    <n v="39.918238209099997"/>
    <n v="-83.014036642199997"/>
  </r>
  <r>
    <n v="207"/>
    <x v="2"/>
    <x v="0"/>
    <s v="Franklin"/>
    <s v="N Central Ave, W Broad St"/>
    <s v="MFRAMR04326**C, SFRAUS00040**C"/>
    <s v="MR-4326, US-40"/>
    <n v="0.20300000000000001"/>
    <n v="0"/>
    <s v="Intersection"/>
    <s v="Undivided Urban Signal  4-Leg"/>
    <n v="1"/>
    <n v="3"/>
    <n v="21"/>
    <n v="4"/>
    <n v="36"/>
    <n v="373.94113372093022"/>
    <n v="5.7670803946664675"/>
    <n v="12.567716627890748"/>
    <n v="6.8006362332242807"/>
    <n v="0.3955802976545898"/>
    <n v="4.8700526558931054"/>
    <n v="4.4744723582385157"/>
    <x v="1"/>
    <s v="Google Maps"/>
    <n v="39.957669000000003"/>
    <n v="-83.038141999999993"/>
    <n v="0"/>
    <n v="0"/>
  </r>
  <r>
    <n v="208"/>
    <x v="2"/>
    <x v="1"/>
    <s v="Cuyahoga"/>
    <s v="Chagrin Blvd, Kenyon Rd"/>
    <s v="MCUYMR11947**C, MCUYMR14552**C, SCUYSR00008**C, SCUYUS00422**C"/>
    <s v="MR-11947, MR-14552, SR-8, US-422"/>
    <n v="0"/>
    <n v="0"/>
    <s v="Intersection"/>
    <s v="Undivided Urban Control  5-Leg"/>
    <n v="0"/>
    <n v="1"/>
    <n v="10"/>
    <n v="20"/>
    <n v="60"/>
    <n v="259.89543968023258"/>
    <n v="4.9755031767888305"/>
    <n v="15.494806093472819"/>
    <n v="10.519302916683989"/>
    <n v="0.35069891300570089"/>
    <n v="4.8671924815199743"/>
    <n v="4.5164935685142735"/>
    <x v="1"/>
    <s v="Google Maps"/>
    <n v="41.464481999999997"/>
    <n v="-81.564982000000001"/>
    <n v="0"/>
    <n v="0"/>
  </r>
  <r>
    <n v="209"/>
    <x v="2"/>
    <x v="0"/>
    <s v="Franklin"/>
    <s v="E Livingston Ave, Woodcrest Rd"/>
    <s v="CFRACR00371**C, MFRAMR04207**C"/>
    <s v="CR-371, MR-4207"/>
    <n v="3.798"/>
    <n v="0"/>
    <s v="Intersection"/>
    <s v="Undivided Urban Signal  4-Leg"/>
    <n v="0"/>
    <n v="3"/>
    <n v="14"/>
    <n v="9"/>
    <n v="47"/>
    <n v="315.62381904069764"/>
    <n v="10.067608426971633"/>
    <n v="14.820270792973769"/>
    <n v="4.7526623660021361"/>
    <n v="0.69056563558476647"/>
    <n v="4.8624087947085117"/>
    <n v="4.1718431591237453"/>
    <x v="1"/>
    <s v="Google Maps"/>
    <n v="39.943426000000002"/>
    <n v="-82.853641999999994"/>
    <n v="0"/>
    <n v="0"/>
  </r>
  <r>
    <n v="112"/>
    <x v="1"/>
    <x v="1"/>
    <s v="Cuyahoga"/>
    <s v="W 25TH ST "/>
    <s v="SCUYUS00042**C "/>
    <s v="US-42"/>
    <n v="16.399999999999999"/>
    <n v="16.899999999999999"/>
    <s v="Segment"/>
    <m/>
    <n v="1"/>
    <n v="3"/>
    <n v="8"/>
    <n v="18"/>
    <n v="93"/>
    <n v="407.95675872093022"/>
    <n v="0.38958984393913992"/>
    <n v="47.274537681835128"/>
    <n v="46.884947837895986"/>
    <n v="2.1858742215620824E-2"/>
    <n v="4.8613665371726302"/>
    <n v="4.8395077949570098"/>
    <x v="1"/>
    <s v="Google Maps"/>
    <n v="41.4710936285"/>
    <n v="-81.699611848700002"/>
    <n v="41.478247234500003"/>
    <n v="-81.699457849599995"/>
  </r>
  <r>
    <n v="210"/>
    <x v="2"/>
    <x v="8"/>
    <s v="Fairfield"/>
    <s v="Blacklick-Eastern Rd, Hill Rd"/>
    <s v="SFAISR00204**C, SFAISR00256**C, SFAISR00256**N, TFAITR00110**C"/>
    <s v="SR-204, SR-256, TR-110"/>
    <n v="0"/>
    <n v="0"/>
    <s v="Intersection"/>
    <s v="Divided Urban Signal  4-Leg"/>
    <n v="0"/>
    <n v="2"/>
    <n v="14"/>
    <n v="10"/>
    <n v="115"/>
    <n v="342.38462936046511"/>
    <n v="13.350372883671659"/>
    <n v="28.012762736317605"/>
    <n v="14.662389852645946"/>
    <n v="0.92800407249946026"/>
    <n v="4.857776759212201"/>
    <n v="3.9297726867127407"/>
    <x v="1"/>
    <s v="Google Maps"/>
    <n v="39.929338000000001"/>
    <n v="-82.788490999999993"/>
    <n v="0"/>
    <n v="0"/>
  </r>
  <r>
    <n v="113"/>
    <x v="1"/>
    <x v="2"/>
    <s v="Hamilton"/>
    <s v="SPRING GROVE AVE "/>
    <s v="MHAMMR08511**C "/>
    <s v="MR-8511"/>
    <n v="1"/>
    <n v="1.5"/>
    <s v="Segment"/>
    <m/>
    <n v="0"/>
    <n v="4"/>
    <n v="11"/>
    <n v="9"/>
    <n v="34"/>
    <n v="328.65988372093022"/>
    <n v="0.58800323634554263"/>
    <n v="22.493026355444556"/>
    <n v="21.905023119099013"/>
    <n v="3.2958038847745931E-2"/>
    <n v="4.8566246409168601"/>
    <n v="4.8236666020691139"/>
    <x v="1"/>
    <s v="Google Maps"/>
    <n v="39.134187215499999"/>
    <n v="-84.537807794800003"/>
    <n v="39.139329066499997"/>
    <n v="-84.541773847800002"/>
  </r>
  <r>
    <n v="258"/>
    <x v="0"/>
    <x v="0"/>
    <s v="Franklin"/>
    <s v="I-270 "/>
    <s v="SFRAIR00270**C"/>
    <s v="IR-270"/>
    <n v="53.9"/>
    <n v="54.4"/>
    <s v="Segment"/>
    <m/>
    <n v="0"/>
    <n v="5"/>
    <n v="4"/>
    <n v="7"/>
    <n v="27"/>
    <n v="312.63344840116281"/>
    <n v="0.53852741543588156"/>
    <n v="16.849137833623594"/>
    <n v="16.310610418187711"/>
    <n v="4.1983134926795312E-2"/>
    <n v="4.8452149207029676"/>
    <n v="4.8032317857761724"/>
    <x v="1"/>
    <s v="Google Maps"/>
    <n v="39.883583383500003"/>
    <n v="-83.023134837800001"/>
    <n v="39.887792549099998"/>
    <n v="-83.030784252000004"/>
  </r>
  <r>
    <n v="53"/>
    <x v="4"/>
    <x v="0"/>
    <s v="Franklin"/>
    <s v="N Wilson Rd, W Broad St"/>
    <s v="CFRACR00025**C, SFRAUS00040**C"/>
    <s v="CR-25, US-40"/>
    <n v="6.3330000000000002"/>
    <n v="0"/>
    <s v="Intersection"/>
    <s v="Undivided Urban Signal  4-Leg"/>
    <n v="0"/>
    <n v="0"/>
    <n v="11"/>
    <n v="17"/>
    <n v="54"/>
    <n v="201.453125"/>
    <n v="7.8766858786259215"/>
    <n v="16.039774684844286"/>
    <n v="8.1630888062183651"/>
    <n v="0.54973101482463904"/>
    <n v="4.8438783552333584"/>
    <n v="4.2941473404087196"/>
    <x v="1"/>
    <s v="Google Maps"/>
    <n v="39.953963999999999"/>
    <n v="-83.094686999999993"/>
    <n v="0"/>
    <n v="0"/>
  </r>
  <r>
    <n v="259"/>
    <x v="0"/>
    <x v="1"/>
    <s v="Cuyahoga"/>
    <s v="I-480 "/>
    <s v="SCUYIR00480**C"/>
    <s v="IR-480"/>
    <n v="12.6"/>
    <n v="13.1"/>
    <s v="Segment"/>
    <m/>
    <n v="1"/>
    <n v="1"/>
    <n v="5"/>
    <n v="6"/>
    <n v="26"/>
    <n v="176.71275436046511"/>
    <n v="1.2137842207696894"/>
    <n v="15.545663662966584"/>
    <n v="14.331879442196895"/>
    <n v="8.9864094080272183E-2"/>
    <n v="4.8428897109104714"/>
    <n v="4.7530256168301994"/>
    <x v="1"/>
    <s v="Google Maps"/>
    <n v="41.422899687200001"/>
    <n v="-81.743103092300004"/>
    <n v="41.421825320000004"/>
    <n v="-81.733639606699995"/>
  </r>
  <r>
    <n v="260"/>
    <x v="0"/>
    <x v="1"/>
    <s v="Cuyahoga"/>
    <s v="I-77 "/>
    <s v="SCUYIR00077**C"/>
    <s v="IR-77"/>
    <n v="7.9"/>
    <n v="8.4"/>
    <s v="Segment"/>
    <m/>
    <n v="0"/>
    <n v="2"/>
    <n v="5"/>
    <n v="6"/>
    <n v="32"/>
    <n v="182.71275436046511"/>
    <n v="1.0228811832657447"/>
    <n v="17.800701618662057"/>
    <n v="16.777820435396311"/>
    <n v="8.7682686927861839E-2"/>
    <n v="4.8423835557873502"/>
    <n v="4.7547008688594881"/>
    <x v="1"/>
    <s v="Google Maps"/>
    <n v="41.3895965225"/>
    <n v="-81.652856651799993"/>
    <n v="41.3968286072"/>
    <n v="-81.652671854900007"/>
  </r>
  <r>
    <n v="54"/>
    <x v="4"/>
    <x v="5"/>
    <s v="Lucas"/>
    <s v="Angola Rd, S Holland Sylvania Rd"/>
    <s v="CLUCCR00032**C, CLUCCR01572**C"/>
    <s v="CR-1572, CR-32"/>
    <n v="2.0150000000000001"/>
    <n v="0"/>
    <s v="Intersection"/>
    <s v="Undivided Urban Signal  4-Leg"/>
    <n v="0"/>
    <n v="2"/>
    <n v="16"/>
    <n v="12"/>
    <n v="51"/>
    <n v="300.35337936046511"/>
    <n v="5.010388622109005"/>
    <n v="15.843800577093422"/>
    <n v="10.833411954984417"/>
    <n v="0.34968590398812555"/>
    <n v="4.8329862478126602"/>
    <n v="4.4833003438245349"/>
    <x v="1"/>
    <s v="Google Maps"/>
    <n v="41.623804"/>
    <n v="-83.684152999999995"/>
    <n v="0"/>
    <n v="0"/>
  </r>
  <r>
    <n v="211"/>
    <x v="2"/>
    <x v="3"/>
    <s v="Summit"/>
    <s v="Graham Rd, Hudson Dr"/>
    <s v="CSUMCR00029**C, MSUMMR05415**C"/>
    <s v="CR-29, MR-5415"/>
    <n v="1.3520000000000001"/>
    <n v="0"/>
    <s v="Intersection"/>
    <s v="Undivided Urban Signal  4-Leg"/>
    <n v="0"/>
    <n v="1"/>
    <n v="13"/>
    <n v="13"/>
    <n v="111"/>
    <n v="299.47356468023258"/>
    <n v="10.595072703791452"/>
    <n v="26.554022465736821"/>
    <n v="15.95894976194537"/>
    <n v="0.72674589688639757"/>
    <n v="4.8304690249100588"/>
    <n v="4.1037231280236615"/>
    <x v="1"/>
    <s v="Google Maps"/>
    <n v="41.163597000000003"/>
    <n v="-81.477253000000005"/>
    <n v="0"/>
    <n v="0"/>
  </r>
  <r>
    <n v="261"/>
    <x v="0"/>
    <x v="0"/>
    <s v="Franklin"/>
    <s v="I-670 "/>
    <s v="SFRAIR00670**C"/>
    <s v="IR-670"/>
    <n v="3.6"/>
    <n v="4.0999999999999996"/>
    <s v="Segment"/>
    <m/>
    <n v="1"/>
    <n v="1"/>
    <n v="9"/>
    <n v="5"/>
    <n v="36"/>
    <n v="208.46275436046511"/>
    <n v="1.4062879862317488"/>
    <n v="21.460344900636169"/>
    <n v="20.05405691440442"/>
    <n v="0.10851767245922916"/>
    <n v="4.8149608053921229"/>
    <n v="4.7064431329328933"/>
    <x v="1"/>
    <s v="Google Maps"/>
    <n v="39.973318735900001"/>
    <n v="-83.004943470900002"/>
    <n v="39.975540842299999"/>
    <n v="-82.996312564500002"/>
  </r>
  <r>
    <n v="212"/>
    <x v="2"/>
    <x v="0"/>
    <s v="Franklin"/>
    <s v="Kingsford Rd, S Wilson Rd"/>
    <s v="CFRACR00025**C, CFRACR00025**N, MFRAMR01165**C, MFRAMR04248**C"/>
    <s v="CR-25, MR-1165, MR-4248"/>
    <n v="0.51"/>
    <n v="0"/>
    <s v="Intersection"/>
    <s v="Divided Urban Signal  4-Leg"/>
    <n v="0"/>
    <n v="0"/>
    <n v="17"/>
    <n v="10"/>
    <n v="32"/>
    <n v="187.671875"/>
    <n v="5.09366812791301"/>
    <n v="12.68308637435471"/>
    <n v="7.5894182464417002"/>
    <n v="0.35406837006367997"/>
    <n v="4.8138042240909655"/>
    <n v="4.4597358540272856"/>
    <x v="1"/>
    <s v="Google Maps"/>
    <n v="39.942650999999998"/>
    <n v="-83.094256999999999"/>
    <n v="0"/>
    <n v="0"/>
  </r>
  <r>
    <n v="114"/>
    <x v="1"/>
    <x v="2"/>
    <s v="Hamilton"/>
    <s v="RIVER RD "/>
    <s v="SHAMUS00050**C "/>
    <s v="US-50"/>
    <n v="18.5"/>
    <n v="19"/>
    <s v="Segment"/>
    <m/>
    <n v="0"/>
    <n v="2"/>
    <n v="8"/>
    <n v="5"/>
    <n v="23"/>
    <n v="188.91587936046511"/>
    <n v="1.3038571334153346"/>
    <n v="14.663195692232925"/>
    <n v="13.359338558817591"/>
    <n v="7.5724717343269438E-2"/>
    <n v="4.8123277017917951"/>
    <n v="4.7366029844485258"/>
    <x v="1"/>
    <s v="Google Maps"/>
    <n v="39.099080021200002"/>
    <n v="-84.555340603199994"/>
    <n v="39.101965514900002"/>
    <n v="-84.547328171700002"/>
  </r>
  <r>
    <n v="115"/>
    <x v="1"/>
    <x v="2"/>
    <s v="Hamilton"/>
    <s v="E MARTIN LUTHER KING JR DR "/>
    <s v="MHAMMR08529**C "/>
    <s v="MR-8529"/>
    <n v="1.8"/>
    <n v="2.2999999999999998"/>
    <s v="Segment"/>
    <m/>
    <n v="0"/>
    <n v="1"/>
    <n v="8"/>
    <n v="19"/>
    <n v="179"/>
    <n v="361.36418968023258"/>
    <n v="0.43242810193974812"/>
    <n v="79.337191025993093"/>
    <n v="78.904762924053344"/>
    <n v="2.425610039364173E-2"/>
    <n v="4.8081150068355276"/>
    <n v="4.7838589064418855"/>
    <x v="1"/>
    <s v="Google Maps"/>
    <n v="39.135272633100001"/>
    <n v="-84.502460207699997"/>
    <n v="39.134695516800001"/>
    <n v="-84.493204865300001"/>
  </r>
  <r>
    <n v="262"/>
    <x v="0"/>
    <x v="0"/>
    <s v="Franklin"/>
    <s v="I-270 "/>
    <s v="SFRAIR00270**N"/>
    <s v="IR-270"/>
    <n v="45.8"/>
    <n v="46.3"/>
    <s v="Segment"/>
    <m/>
    <n v="1"/>
    <n v="4"/>
    <n v="11"/>
    <n v="5"/>
    <n v="14"/>
    <n v="336.58657340116281"/>
    <n v="0.65355530659201888"/>
    <n v="14.520189919188576"/>
    <n v="13.866634612596558"/>
    <n v="5.0512298008686791E-2"/>
    <n v="4.8080797879122592"/>
    <n v="4.7575674899035727"/>
    <x v="1"/>
    <s v="Google Maps"/>
    <n v="39.906625506399998"/>
    <n v="-82.893645102400001"/>
    <n v="39.900856092799998"/>
    <n v="-82.899342782100007"/>
  </r>
  <r>
    <n v="263"/>
    <x v="0"/>
    <x v="0"/>
    <s v="Franklin"/>
    <s v="I-70 "/>
    <s v="SFRAIR00070**N"/>
    <s v="IR-70"/>
    <n v="18.5"/>
    <n v="19"/>
    <s v="Segment"/>
    <m/>
    <n v="2"/>
    <n v="3"/>
    <n v="12"/>
    <n v="7"/>
    <n v="42"/>
    <n v="380.00844840116281"/>
    <n v="0.60846969847782306"/>
    <n v="25.103908103280467"/>
    <n v="24.495438404802645"/>
    <n v="4.3883320207977958E-2"/>
    <n v="4.8079997958465883"/>
    <n v="4.7641164756386107"/>
    <x v="1"/>
    <s v="Google Maps"/>
    <n v="39.932709351699998"/>
    <n v="-82.931900236100006"/>
    <n v="39.931900446900002"/>
    <n v="-82.922653325300004"/>
  </r>
  <r>
    <n v="264"/>
    <x v="0"/>
    <x v="2"/>
    <s v="Butler"/>
    <s v="I 75 "/>
    <s v="SBUTIR00075**C"/>
    <s v="IR-75"/>
    <n v="3.1"/>
    <n v="3.6"/>
    <s v="Segment"/>
    <m/>
    <n v="0"/>
    <n v="1"/>
    <n v="5"/>
    <n v="7"/>
    <n v="19"/>
    <n v="128.47356468023256"/>
    <n v="1.1692197208865589"/>
    <n v="12.666779955995406"/>
    <n v="11.497560235108846"/>
    <n v="8.3172399948490558E-2"/>
    <n v="4.7940739463882007"/>
    <n v="4.7109015464397102"/>
    <x v="1"/>
    <s v="Google Maps"/>
    <n v="39.336517689200001"/>
    <n v="-84.407220406299999"/>
    <n v="39.340307972799998"/>
    <n v="-84.399292782000003"/>
  </r>
  <r>
    <n v="265"/>
    <x v="0"/>
    <x v="2"/>
    <s v="Hamilton"/>
    <s v="I-71 SB EXPY "/>
    <s v="SHAMIR00071**N"/>
    <s v="IR-71"/>
    <n v="15.9"/>
    <n v="16.399999999999999"/>
    <s v="Segment"/>
    <m/>
    <n v="1"/>
    <n v="1"/>
    <n v="7"/>
    <n v="11"/>
    <n v="56"/>
    <n v="241.99400436046511"/>
    <n v="1.2687329038435926"/>
    <n v="30.400572931209052"/>
    <n v="29.13184002736546"/>
    <n v="9.0079216389444508E-2"/>
    <n v="4.7875745218836316"/>
    <n v="4.6974953054941873"/>
    <x v="1"/>
    <s v="Google Maps"/>
    <n v="39.248922383100002"/>
    <n v="-84.365725378099995"/>
    <n v="39.255855797599999"/>
    <n v="-84.363274902499995"/>
  </r>
  <r>
    <n v="213"/>
    <x v="2"/>
    <x v="0"/>
    <s v="Franklin"/>
    <s v="E Broad St, N Nelson Rd"/>
    <s v="MFRAMR04285**C, SFRASR00016**C, SFRAUS00040**C, SFRAUS00062**C"/>
    <s v="MR-4285, SR-16, US-40, US-62"/>
    <n v="1.323"/>
    <n v="0"/>
    <s v="Intersection"/>
    <s v="Undivided Urban Signal  4-Leg"/>
    <n v="0"/>
    <n v="2"/>
    <n v="18"/>
    <n v="8"/>
    <n v="28"/>
    <n v="272.69712936046511"/>
    <n v="6.221714524550638"/>
    <n v="10.922145689139255"/>
    <n v="4.7004311645886165"/>
    <n v="0.42676493392042714"/>
    <n v="4.7870978665585451"/>
    <n v="4.3603329326381175"/>
    <x v="1"/>
    <s v="Google Maps"/>
    <n v="39.967948"/>
    <n v="-82.950535000000002"/>
    <n v="0"/>
    <n v="0"/>
  </r>
  <r>
    <n v="116"/>
    <x v="1"/>
    <x v="0"/>
    <s v="Franklin"/>
    <s v="E WEBER RD "/>
    <s v="MFRAMR04286**C "/>
    <s v="MR-4286"/>
    <n v="1.3"/>
    <n v="1.8"/>
    <s v="Segment"/>
    <m/>
    <n v="0"/>
    <n v="2"/>
    <n v="17"/>
    <n v="5"/>
    <n v="36"/>
    <n v="260.83775436046511"/>
    <n v="0.57315635214415472"/>
    <n v="23.097917527686754"/>
    <n v="22.524761175542601"/>
    <n v="3.2127862752241915E-2"/>
    <n v="4.7791800566652185"/>
    <n v="4.7470521939129764"/>
    <x v="1"/>
    <s v="Google Maps"/>
    <n v="40.023855620699997"/>
    <n v="-82.989609146299998"/>
    <n v="40.023433896199997"/>
    <n v="-82.980234367500003"/>
  </r>
  <r>
    <n v="117"/>
    <x v="1"/>
    <x v="0"/>
    <s v="Franklin"/>
    <s v="W MOUND ST "/>
    <s v="MFRAMR04280**C "/>
    <s v="MR-4280"/>
    <n v="2.6"/>
    <n v="3.1"/>
    <s v="Segment"/>
    <m/>
    <n v="0"/>
    <n v="1"/>
    <n v="15"/>
    <n v="8"/>
    <n v="38"/>
    <n v="217.37981468023256"/>
    <n v="0.61793910833536725"/>
    <n v="22.31076403726534"/>
    <n v="21.692824928929973"/>
    <n v="3.462963362770019E-2"/>
    <n v="4.7747717238350917"/>
    <n v="4.7401420902073914"/>
    <x v="1"/>
    <s v="Google Maps"/>
    <n v="39.945433843799997"/>
    <n v="-83.036983621000005"/>
    <n v="39.947865134799997"/>
    <n v="-83.028099665499994"/>
  </r>
  <r>
    <n v="214"/>
    <x v="2"/>
    <x v="1"/>
    <s v="Cuyahoga"/>
    <s v="Cedar Rd, Warrensville Center Rd"/>
    <s v="MCUYMR14551**C, MCUYMR14567**C"/>
    <s v="MR-14551, MR-14567"/>
    <n v="3.1560000000000001"/>
    <n v="0"/>
    <s v="Intersection"/>
    <s v="Undivided Urban Signal  4-Leg"/>
    <n v="0"/>
    <n v="3"/>
    <n v="8"/>
    <n v="15"/>
    <n v="77"/>
    <n v="332.96756904069764"/>
    <n v="9.458912006447127"/>
    <n v="20.565108549785251"/>
    <n v="11.106196543338124"/>
    <n v="0.64881343260957403"/>
    <n v="4.7647748145099369"/>
    <n v="4.1159613819003624"/>
    <x v="1"/>
    <s v="Google Maps"/>
    <n v="41.501351"/>
    <n v="-81.536281000000002"/>
    <n v="0"/>
    <n v="0"/>
  </r>
  <r>
    <n v="215"/>
    <x v="2"/>
    <x v="1"/>
    <s v="Cuyahoga"/>
    <s v="Lorain Ave, West Blvd"/>
    <s v="MCUYMR14656**C, SCUYSR00010**C"/>
    <s v="MR-14656, SR-10"/>
    <n v="1.083"/>
    <n v="0"/>
    <s v="Intersection"/>
    <s v="Undivided Urban Signal  4-Leg"/>
    <n v="0"/>
    <n v="3"/>
    <n v="11"/>
    <n v="15"/>
    <n v="82"/>
    <n v="357.60819404069764"/>
    <n v="4.4548199059332454"/>
    <n v="21.925180250364615"/>
    <n v="17.47036034443137"/>
    <n v="0.30556865238369579"/>
    <n v="4.7644901283505057"/>
    <n v="4.4589214759668101"/>
    <x v="1"/>
    <s v="Google Maps"/>
    <n v="41.466372999999997"/>
    <n v="-81.755145999999996"/>
    <n v="0"/>
    <n v="0"/>
  </r>
  <r>
    <n v="118"/>
    <x v="1"/>
    <x v="5"/>
    <s v="Lucas"/>
    <s v="SECOR RD "/>
    <s v="MLUCMR01932**C "/>
    <s v="MR-1932"/>
    <n v="3.3"/>
    <n v="3.8"/>
    <s v="Segment"/>
    <m/>
    <n v="1"/>
    <n v="2"/>
    <n v="10"/>
    <n v="13"/>
    <n v="51"/>
    <n v="311.18631904069764"/>
    <n v="0.48772707164158036"/>
    <n v="29.437736752017852"/>
    <n v="28.950009680376272"/>
    <n v="2.7349947836283871E-2"/>
    <n v="4.7571796166874893"/>
    <n v="4.7298296688512051"/>
    <x v="1"/>
    <s v="Google Maps"/>
    <n v="41.692317983199999"/>
    <n v="-83.623242758900005"/>
    <n v="41.699554499500003"/>
    <n v="-83.623462112200002"/>
  </r>
  <r>
    <n v="266"/>
    <x v="0"/>
    <x v="0"/>
    <s v="Franklin"/>
    <s v="I-270 "/>
    <s v="SFRAIR00270**C"/>
    <s v="IR-270"/>
    <n v="12.2"/>
    <n v="12.7"/>
    <s v="Segment"/>
    <m/>
    <n v="0"/>
    <n v="3"/>
    <n v="9"/>
    <n v="1"/>
    <n v="24"/>
    <n v="224.38944404069767"/>
    <n v="1.1312026921382237"/>
    <n v="14.593311066403396"/>
    <n v="13.462108374265172"/>
    <n v="8.3932442991357173E-2"/>
    <n v="4.7513975423676662"/>
    <n v="4.6674650993763089"/>
    <x v="1"/>
    <s v="Google Maps"/>
    <n v="40.026935629800001"/>
    <n v="-83.1222360987"/>
    <n v="40.034057292"/>
    <n v="-83.123934306199999"/>
  </r>
  <r>
    <n v="267"/>
    <x v="0"/>
    <x v="2"/>
    <s v="Hamilton"/>
    <s v="I-75 SB EXPY "/>
    <s v="SHAMIR00075**N"/>
    <s v="IR-75"/>
    <n v="13.7"/>
    <n v="14.2"/>
    <s v="Segment"/>
    <m/>
    <n v="0"/>
    <n v="0"/>
    <n v="12"/>
    <n v="7"/>
    <n v="52"/>
    <n v="161.625"/>
    <n v="1.2691826563342528"/>
    <n v="29.862994578439132"/>
    <n v="28.59381192210488"/>
    <n v="9.0119872355451602E-2"/>
    <n v="4.7511813037019248"/>
    <n v="4.6610614313464733"/>
    <x v="1"/>
    <s v="Google Maps"/>
    <n v="39.2494342691"/>
    <n v="-84.445767380099994"/>
    <n v="39.256261849600001"/>
    <n v="-84.442650481200005"/>
  </r>
  <r>
    <n v="268"/>
    <x v="0"/>
    <x v="0"/>
    <s v="Franklin"/>
    <s v="I-270 "/>
    <s v="SFRAIR00270**N"/>
    <s v="IR-270"/>
    <n v="10.5"/>
    <n v="11"/>
    <s v="Segment"/>
    <m/>
    <n v="0"/>
    <n v="1"/>
    <n v="6"/>
    <n v="6"/>
    <n v="16"/>
    <n v="127.58293968023256"/>
    <n v="1.1614738361981574"/>
    <n v="11.76228517225886"/>
    <n v="10.600811336060703"/>
    <n v="7.9600248726772932E-2"/>
    <n v="4.7510948826968908"/>
    <n v="4.6714946339701182"/>
    <x v="1"/>
    <s v="Google Maps"/>
    <n v="40.002270234000001"/>
    <n v="-83.118354591499994"/>
    <n v="40.009469222900002"/>
    <n v="-83.119361806800001"/>
  </r>
  <r>
    <n v="269"/>
    <x v="0"/>
    <x v="1"/>
    <s v="Cuyahoga"/>
    <s v="I-90 "/>
    <s v="SCUYIR00090**N"/>
    <s v="IR-90"/>
    <n v="15.4"/>
    <n v="15.9"/>
    <s v="Segment"/>
    <m/>
    <n v="1"/>
    <n v="0"/>
    <n v="6"/>
    <n v="11"/>
    <n v="42"/>
    <n v="175.77043968023256"/>
    <n v="1.4427417935906459"/>
    <n v="24.262720187705501"/>
    <n v="22.819978394114855"/>
    <n v="0.11151044562822804"/>
    <n v="4.7480627001496778"/>
    <n v="4.6365522545214501"/>
    <x v="1"/>
    <s v="Google Maps"/>
    <n v="41.485929219799999"/>
    <n v="-81.691284187500003"/>
    <n v="41.492299859500001"/>
    <n v="-81.686876798499995"/>
  </r>
  <r>
    <n v="216"/>
    <x v="2"/>
    <x v="8"/>
    <s v="Licking"/>
    <s v="E Main St, E Main St"/>
    <s v="SLICUS00040**C, SLICUS00040**N, TLICTR00169**C"/>
    <s v="TR-169, US-40"/>
    <n v="0.46200000000000002"/>
    <n v="0"/>
    <s v="Intersection"/>
    <s v="Divided Urban Signal  4-Leg"/>
    <n v="0"/>
    <n v="1"/>
    <n v="13"/>
    <n v="8"/>
    <n v="78"/>
    <n v="244.28606468023256"/>
    <n v="8.217089809092391"/>
    <n v="24.517739420416319"/>
    <n v="16.300649611323927"/>
    <n v="0.57118200917504014"/>
    <n v="4.7409530583041253"/>
    <n v="4.1697710491290856"/>
    <x v="1"/>
    <s v="Google Maps"/>
    <n v="39.955872999999997"/>
    <n v="-82.771533000000005"/>
    <n v="0"/>
    <n v="0"/>
  </r>
  <r>
    <n v="217"/>
    <x v="2"/>
    <x v="0"/>
    <s v="Delaware"/>
    <s v="Maxtown Rd, N State St"/>
    <s v="MDELMR01805**C, MDELMR01805**N, SDELSR00003**C, TDELTR00032**C"/>
    <s v="MR-1805, SR-3, TR-32"/>
    <n v="0"/>
    <n v="0"/>
    <s v="Intersection"/>
    <s v="Undivided Urban Signal  4-Leg"/>
    <n v="0"/>
    <n v="0"/>
    <n v="8"/>
    <n v="17"/>
    <n v="67"/>
    <n v="194.8125"/>
    <n v="13.917819071841125"/>
    <n v="18.429945635294484"/>
    <n v="4.5121265634533589"/>
    <n v="0.95466243477953971"/>
    <n v="4.7382697693782836"/>
    <n v="3.7836073345987438"/>
    <x v="1"/>
    <s v="Google Maps"/>
    <n v="40.146870999999997"/>
    <n v="-82.923862"/>
    <n v="0"/>
    <n v="0"/>
  </r>
  <r>
    <n v="119"/>
    <x v="1"/>
    <x v="1"/>
    <s v="Cuyahoga"/>
    <s v="RIDGE RD "/>
    <s v="MCUYMR14554**C "/>
    <s v="MR-14554"/>
    <n v="0"/>
    <n v="0.5"/>
    <s v="Segment"/>
    <m/>
    <n v="0"/>
    <n v="1"/>
    <n v="9"/>
    <n v="13"/>
    <n v="52"/>
    <n v="214.28606468023256"/>
    <n v="0.60955404268267144"/>
    <n v="29.112602264587448"/>
    <n v="28.503048221904777"/>
    <n v="3.4162979818420876E-2"/>
    <n v="4.7377968624103453"/>
    <n v="4.7036338825919239"/>
    <x v="1"/>
    <s v="Google Maps"/>
    <n v="41.413117848799999"/>
    <n v="-81.734468459799999"/>
    <n v="41.420355423899998"/>
    <n v="-81.734400146499993"/>
  </r>
  <r>
    <n v="120"/>
    <x v="1"/>
    <x v="0"/>
    <s v="Franklin"/>
    <s v="W 5TH AVE "/>
    <s v="MFRAMR04268**C "/>
    <s v="MR-4268"/>
    <n v="4.7"/>
    <n v="5.2"/>
    <s v="Segment"/>
    <m/>
    <n v="1"/>
    <n v="1"/>
    <n v="10"/>
    <n v="17"/>
    <n v="42"/>
    <n v="274.25962936046511"/>
    <n v="0.39004366465573659"/>
    <n v="27.777561610469274"/>
    <n v="27.387517945813538"/>
    <n v="2.1884142642599105E-2"/>
    <n v="4.737389073355911"/>
    <n v="4.7155049307133119"/>
    <x v="1"/>
    <s v="Google Maps"/>
    <n v="39.986430204500003"/>
    <n v="-82.989217319100007"/>
    <n v="39.986071966399997"/>
    <n v="-82.979784051999999"/>
  </r>
  <r>
    <n v="218"/>
    <x v="2"/>
    <x v="5"/>
    <s v="Lucas"/>
    <s v="E Manhattan Blvd, Stickney Ave"/>
    <s v="CLUCCR00169**C, MLUCMR01552**C"/>
    <s v="CR-169, MR-1552"/>
    <n v="1.2450000000000001"/>
    <n v="0"/>
    <s v="Intersection"/>
    <s v="Undivided Urban Signal  4-Leg"/>
    <n v="0"/>
    <n v="2"/>
    <n v="13"/>
    <n v="12"/>
    <n v="40"/>
    <n v="269.71275436046511"/>
    <n v="6.3667288278751055"/>
    <n v="13.391398184095886"/>
    <n v="7.0246693562207803"/>
    <n v="0.43671187367981013"/>
    <n v="4.7335319197351895"/>
    <n v="4.2968200460553794"/>
    <x v="1"/>
    <s v="Google Maps"/>
    <n v="41.686861"/>
    <n v="-83.526820000000001"/>
    <n v="0"/>
    <n v="0"/>
  </r>
  <r>
    <n v="28"/>
    <x v="3"/>
    <x v="2"/>
    <s v="Clermont"/>
    <s v="OHIO PIKE "/>
    <s v="SCLESR00125**C "/>
    <s v="SR-125"/>
    <n v="1.6"/>
    <n v="2.1"/>
    <s v="Segment"/>
    <m/>
    <n v="1"/>
    <n v="1"/>
    <n v="10"/>
    <n v="10"/>
    <n v="42"/>
    <n v="243.19712936046511"/>
    <n v="0.76874122196920192"/>
    <n v="25.30563444311726"/>
    <n v="24.536893221148059"/>
    <n v="5.884724954132893E-2"/>
    <n v="4.7331569726315008"/>
    <n v="4.6743097230901718"/>
    <x v="1"/>
    <s v="Google Maps"/>
    <n v="39.065087884500002"/>
    <n v="-84.286035077400001"/>
    <n v="39.063751892500001"/>
    <n v="-84.277049893500006"/>
  </r>
  <r>
    <n v="29"/>
    <x v="3"/>
    <x v="2"/>
    <s v="Hamilton"/>
    <s v="WINTON RD "/>
    <s v="CHAMCR00239**C "/>
    <s v="CR-239"/>
    <n v="2.2000000000000002"/>
    <n v="2.7"/>
    <s v="Segment"/>
    <m/>
    <n v="2"/>
    <n v="1"/>
    <n v="9"/>
    <n v="19"/>
    <n v="75"/>
    <n v="355.26444404069764"/>
    <n v="0.41181960504539605"/>
    <n v="40.800319292166655"/>
    <n v="40.388499687121261"/>
    <n v="3.170250262001862E-2"/>
    <n v="4.7318989437035208"/>
    <n v="4.7001964410835022"/>
    <x v="1"/>
    <s v="Google Maps"/>
    <n v="39.196053780200003"/>
    <n v="-84.523383173499994"/>
    <n v="39.202824254900001"/>
    <n v="-84.521274398100005"/>
  </r>
  <r>
    <n v="121"/>
    <x v="1"/>
    <x v="3"/>
    <s v="Summit"/>
    <s v="AKRON EXPY "/>
    <s v="SSUMSR00008**N "/>
    <s v="SR-8"/>
    <n v="8"/>
    <n v="8.5"/>
    <s v="Segment"/>
    <m/>
    <n v="1"/>
    <n v="1"/>
    <n v="6"/>
    <n v="5"/>
    <n v="13"/>
    <n v="165.82212936046511"/>
    <n v="1.9599525351793727"/>
    <n v="10.508593464329259"/>
    <n v="8.5486409291498866"/>
    <n v="0.11667501482184529"/>
    <n v="4.7316200930209611"/>
    <n v="4.6149450781991161"/>
    <x v="1"/>
    <s v="Google Maps"/>
    <n v="41.163859709299999"/>
    <n v="-81.472817550399995"/>
    <n v="41.169242959100004"/>
    <n v="-81.479159554800006"/>
  </r>
  <r>
    <n v="219"/>
    <x v="2"/>
    <x v="1"/>
    <s v="Cuyahoga"/>
    <s v="E 55th St, Quincy Ave"/>
    <s v="MCUYMR14701**C, MCUYMR14717**C"/>
    <s v="MR-14701, MR-14717"/>
    <n v="0.26800000000000002"/>
    <n v="0"/>
    <s v="Intersection"/>
    <s v="Undivided Urban Signal  4-Leg"/>
    <n v="0"/>
    <n v="0"/>
    <n v="9"/>
    <n v="18"/>
    <n v="26"/>
    <n v="164.796875"/>
    <n v="6.3551668259195964"/>
    <n v="10.580243840423098"/>
    <n v="4.2250770145035013"/>
    <n v="0.43591880338044808"/>
    <n v="4.7249765623043478"/>
    <n v="4.2890577589238994"/>
    <x v="1"/>
    <s v="Google Maps"/>
    <n v="41.493395999999997"/>
    <n v="-81.651669999999996"/>
    <n v="0"/>
    <n v="0"/>
  </r>
  <r>
    <n v="30"/>
    <x v="3"/>
    <x v="0"/>
    <s v="Franklin"/>
    <s v="E LIVINGSTON AVE "/>
    <s v="MFRAMR04207**C "/>
    <s v="MR-4207"/>
    <n v="5.2"/>
    <n v="5.7"/>
    <s v="Segment"/>
    <m/>
    <n v="1"/>
    <n v="4"/>
    <n v="12"/>
    <n v="8"/>
    <n v="14"/>
    <n v="356.44594840116281"/>
    <n v="0.5900138051125241"/>
    <n v="15.415627060458263"/>
    <n v="14.82561325534574"/>
    <n v="4.5263314925089636E-2"/>
    <n v="4.7225617013487495"/>
    <n v="4.6772983864236597"/>
    <x v="1"/>
    <s v="Google Maps"/>
    <n v="39.943064619600001"/>
    <n v="-82.841316097299995"/>
    <n v="39.9421792805"/>
    <n v="-82.831996619700007"/>
  </r>
  <r>
    <n v="220"/>
    <x v="2"/>
    <x v="1"/>
    <s v="Cuyahoga"/>
    <s v="Brookpark Rd, Ridge Rd"/>
    <s v="MCUYMR14554**C, SCUYSR00017**C"/>
    <s v="MR-14554, SR-17"/>
    <n v="0.33400000000000002"/>
    <n v="0"/>
    <s v="Intersection"/>
    <s v="Undivided Urban Signal  4-Leg"/>
    <n v="0"/>
    <n v="1"/>
    <n v="9"/>
    <n v="16"/>
    <n v="103"/>
    <n v="278.59856468023258"/>
    <n v="8.591457554746432"/>
    <n v="25.753267271163171"/>
    <n v="17.161809716416741"/>
    <n v="0.58931228701727201"/>
    <n v="4.7212825428753264"/>
    <n v="4.1319702558580547"/>
    <x v="1"/>
    <s v="Google Maps"/>
    <n v="41.418632000000002"/>
    <n v="-81.734423000000007"/>
    <n v="0"/>
    <n v="0"/>
  </r>
  <r>
    <n v="270"/>
    <x v="0"/>
    <x v="0"/>
    <s v="Franklin"/>
    <s v="I-270 "/>
    <s v="SFRAIR00270**N"/>
    <s v="IR-270"/>
    <n v="27.8"/>
    <n v="28.3"/>
    <s v="Segment"/>
    <m/>
    <n v="0"/>
    <n v="0"/>
    <n v="8"/>
    <n v="9"/>
    <n v="33"/>
    <n v="125.3125"/>
    <n v="1.1471277487761096"/>
    <n v="20.10692090746986"/>
    <n v="18.959793158693749"/>
    <n v="3.4433108662676203E-2"/>
    <n v="4.7183355993628338"/>
    <n v="4.6839024907001576"/>
    <x v="1"/>
    <s v="Google Maps"/>
    <n v="40.104195519000001"/>
    <n v="-82.942529769100005"/>
    <n v="40.102391232899997"/>
    <n v="-82.9333833492"/>
  </r>
  <r>
    <n v="221"/>
    <x v="2"/>
    <x v="0"/>
    <s v="Franklin"/>
    <s v="Karl Rd, Morse Rd"/>
    <s v="CFRACR00017**C, MFRAMR04233**C"/>
    <s v="CR-17, MR-4233"/>
    <n v="1.212"/>
    <n v="0"/>
    <s v="Intersection"/>
    <s v="Divided Urban Signal  4-Leg"/>
    <n v="1"/>
    <n v="1"/>
    <n v="17"/>
    <n v="6"/>
    <n v="48"/>
    <n v="277.27525436046511"/>
    <n v="11.972593792981334"/>
    <n v="14.782135536297044"/>
    <n v="2.8095417433157106"/>
    <n v="0.83223261964895501"/>
    <n v="4.7136107976088262"/>
    <n v="3.8813781779598711"/>
    <x v="1"/>
    <s v="Google Maps"/>
    <n v="40.060476999999999"/>
    <n v="-82.977378000000002"/>
    <n v="0"/>
    <n v="0"/>
  </r>
  <r>
    <n v="222"/>
    <x v="2"/>
    <x v="0"/>
    <s v="Franklin"/>
    <s v="Cleveland Ave, Ferris Rd"/>
    <s v="CFRACR00075**C, CFRACR00172**C"/>
    <s v="CR-172, CR-75"/>
    <n v="1.171"/>
    <n v="0"/>
    <s v="Intersection"/>
    <s v="Undivided Urban Signal  4-Leg"/>
    <n v="0"/>
    <n v="0"/>
    <n v="19"/>
    <n v="7"/>
    <n v="55"/>
    <n v="210.453125"/>
    <n v="7.3912067025499963"/>
    <n v="16.451860558545455"/>
    <n v="9.0606538559954579"/>
    <n v="0.50698369839361712"/>
    <n v="4.7133757300931922"/>
    <n v="4.2063920316995755"/>
    <x v="1"/>
    <s v="Google Maps"/>
    <n v="40.049787000000002"/>
    <n v="-82.953771000000003"/>
    <n v="0"/>
    <n v="0"/>
  </r>
  <r>
    <n v="271"/>
    <x v="0"/>
    <x v="1"/>
    <s v="Cuyahoga"/>
    <s v="I-90 "/>
    <s v="SCUYIR00090**C"/>
    <s v="IR-90"/>
    <n v="25"/>
    <n v="25.5"/>
    <s v="Segment"/>
    <m/>
    <n v="0"/>
    <n v="3"/>
    <n v="4"/>
    <n v="7"/>
    <n v="9"/>
    <n v="203.28006904069767"/>
    <n v="0.92139245209010234"/>
    <n v="8.9002083853993756"/>
    <n v="7.9788159333092734"/>
    <n v="5.5807948297278531E-2"/>
    <n v="4.7080575304626304"/>
    <n v="4.6522495821653518"/>
    <x v="1"/>
    <s v="Google Maps"/>
    <n v="41.569686017099997"/>
    <n v="-81.569816391499998"/>
    <n v="41.572526694799997"/>
    <n v="-81.560953246400004"/>
  </r>
  <r>
    <n v="223"/>
    <x v="2"/>
    <x v="4"/>
    <s v="Montgomery"/>
    <s v="Merily Way, Old Troy Pike"/>
    <s v="MMOTMR01867**C, MMOTMR02031K*C, SMOTSR00202**C"/>
    <s v="MR-1867, MR-2031K, SR-202"/>
    <n v="0"/>
    <n v="0"/>
    <s v="Intersection"/>
    <s v="Undivided Urban Signal  4-Leg"/>
    <n v="0"/>
    <n v="0"/>
    <n v="13"/>
    <n v="13"/>
    <n v="108"/>
    <n v="250.796875"/>
    <n v="8.2369315524289686"/>
    <n v="26.771280199205325"/>
    <n v="18.534348646776358"/>
    <n v="0.5649943493563484"/>
    <n v="4.7041000002746811"/>
    <n v="4.1391056509183324"/>
    <x v="1"/>
    <s v="Google Maps"/>
    <n v="39.867263000000001"/>
    <n v="-84.137849000000003"/>
    <n v="0"/>
    <n v="0"/>
  </r>
  <r>
    <n v="55"/>
    <x v="4"/>
    <x v="2"/>
    <s v="Butler"/>
    <s v="Princeton Glendale Rd, Smith Rd"/>
    <s v="CBUTCR00124**C, SBUTSR00747**C, TBUTTR00124A*C"/>
    <s v="CR-124, SR-747, TR-124A"/>
    <n v="0"/>
    <n v="0"/>
    <s v="Intersection"/>
    <s v="Undivided Urban Signal  4-Leg"/>
    <n v="0"/>
    <n v="3"/>
    <n v="14"/>
    <n v="10"/>
    <n v="61"/>
    <n v="334.06131904069764"/>
    <n v="7.5200493525474332"/>
    <n v="17.450820255960291"/>
    <n v="9.9307709034128582"/>
    <n v="0.52484057709159815"/>
    <n v="4.7013873270216919"/>
    <n v="4.1765467499300941"/>
    <x v="1"/>
    <s v="Google Maps"/>
    <n v="39.351470999999997"/>
    <n v="-84.461365999999998"/>
    <n v="0"/>
    <n v="0"/>
  </r>
  <r>
    <n v="224"/>
    <x v="2"/>
    <x v="5"/>
    <s v="Lucas"/>
    <s v="Dorr St, N Holland Sylvania Rd"/>
    <s v="CLUCCR00024**C, CLUCCR01572**C"/>
    <s v="CR-1572, CR-24"/>
    <n v="4.1059999999999999"/>
    <n v="0"/>
    <s v="Intersection"/>
    <s v="Undivided Urban Signal  4-Leg"/>
    <n v="0"/>
    <n v="0"/>
    <n v="14"/>
    <n v="14"/>
    <n v="84"/>
    <n v="237.78125"/>
    <n v="5.2277661201620704"/>
    <n v="21.976049142599255"/>
    <n v="16.748283022437185"/>
    <n v="0.35858721161488027"/>
    <n v="4.6992353800546613"/>
    <n v="4.3406481684397811"/>
    <x v="1"/>
    <s v="Google Maps"/>
    <n v="41.653727000000003"/>
    <n v="-83.682586000000001"/>
    <n v="0"/>
    <n v="0"/>
  </r>
  <r>
    <n v="225"/>
    <x v="2"/>
    <x v="3"/>
    <s v="Summit"/>
    <s v="Archwood Ave, S Arlington St"/>
    <s v="CSUMCR00015**C, CSUMCR00671**C"/>
    <s v="CR-15, CR-671"/>
    <n v="1.873"/>
    <n v="0"/>
    <s v="Intersection"/>
    <s v="Undivided Urban Signal  4-Leg"/>
    <n v="1"/>
    <n v="3"/>
    <n v="9"/>
    <n v="13"/>
    <n v="50"/>
    <n v="349.31613372093022"/>
    <n v="7.7907630572549804"/>
    <n v="15.260949048708024"/>
    <n v="7.470185991453044"/>
    <n v="0.53439039483401274"/>
    <n v="4.6935476589324159"/>
    <n v="4.1591572640984031"/>
    <x v="1"/>
    <s v="Google Maps"/>
    <n v="41.046855999999998"/>
    <n v="-81.491125999999994"/>
    <n v="0"/>
    <n v="0"/>
  </r>
  <r>
    <n v="122"/>
    <x v="1"/>
    <x v="2"/>
    <s v="Hamilton"/>
    <s v="W NORTH BEND RD "/>
    <s v="CHAMCR00142**C "/>
    <s v="CR-142"/>
    <n v="5.9"/>
    <n v="6.4"/>
    <s v="Segment"/>
    <m/>
    <n v="1"/>
    <n v="2"/>
    <n v="8"/>
    <n v="9"/>
    <n v="72"/>
    <n v="301.34256904069764"/>
    <n v="0.73143202672832508"/>
    <n v="38.88298674790429"/>
    <n v="38.151554721175962"/>
    <n v="4.0975520824819575E-2"/>
    <n v="4.6915860392835791"/>
    <n v="4.6506105184587598"/>
    <x v="1"/>
    <s v="Google Maps"/>
    <n v="39.203105795100001"/>
    <n v="-84.549202823599998"/>
    <n v="39.202548849800003"/>
    <n v="-84.539919984700006"/>
  </r>
  <r>
    <n v="56"/>
    <x v="4"/>
    <x v="2"/>
    <s v="Hamilton"/>
    <s v="Cheviot Rd, Jessup Rd"/>
    <s v="CHAMCR00073**C, CHAMCR00131**C"/>
    <s v="CR-131, CR-73"/>
    <n v="0.52900000000000003"/>
    <n v="0"/>
    <s v="Intersection"/>
    <s v="Undivided Urban Signal  4-Leg"/>
    <n v="0"/>
    <n v="1"/>
    <n v="12"/>
    <n v="11"/>
    <n v="105"/>
    <n v="278.05168968023258"/>
    <n v="11.241769351451826"/>
    <n v="27.576306519836034"/>
    <n v="16.334537168384209"/>
    <n v="0.78458749900995439"/>
    <n v="4.6909096508225625"/>
    <n v="3.9063221518126081"/>
    <x v="1"/>
    <s v="Google Maps"/>
    <n v="39.198726000000001"/>
    <n v="-84.601026000000005"/>
    <n v="0"/>
    <n v="0"/>
  </r>
  <r>
    <n v="123"/>
    <x v="1"/>
    <x v="0"/>
    <s v="Franklin"/>
    <s v="SR 315 "/>
    <s v="SFRASR00315**C "/>
    <s v="SR-315"/>
    <n v="0.4"/>
    <n v="0.9"/>
    <s v="Segment"/>
    <m/>
    <n v="0"/>
    <n v="3"/>
    <n v="3"/>
    <n v="7"/>
    <n v="32"/>
    <n v="219.73319404069767"/>
    <n v="2.1409140044783324"/>
    <n v="18.3744504724413"/>
    <n v="16.233536467962967"/>
    <n v="0.12828954066815182"/>
    <n v="4.6877733611280368"/>
    <n v="4.5594838204598851"/>
    <x v="1"/>
    <s v="Google Maps"/>
    <n v="39.950055175099997"/>
    <n v="-83.016121528599996"/>
    <n v="39.957037350900002"/>
    <n v="-83.018290929499997"/>
  </r>
  <r>
    <n v="31"/>
    <x v="3"/>
    <x v="3"/>
    <s v="Mahoning"/>
    <s v="MARKET ST "/>
    <s v="SMAHSR00007**C "/>
    <s v="SR-7"/>
    <n v="8.6"/>
    <n v="9.1"/>
    <s v="Segment"/>
    <m/>
    <n v="0"/>
    <n v="0"/>
    <n v="12"/>
    <n v="12"/>
    <n v="40"/>
    <n v="171.8125"/>
    <n v="0.62724617701267982"/>
    <n v="25.330710219792515"/>
    <n v="24.703464042779835"/>
    <n v="4.8092753066642575E-2"/>
    <n v="4.6830905331873467"/>
    <n v="4.6349977801207043"/>
    <x v="1"/>
    <s v="Google Maps"/>
    <n v="41.022679804500001"/>
    <n v="-80.662717482900007"/>
    <n v="41.0299125377"/>
    <n v="-80.662748049000001"/>
  </r>
  <r>
    <n v="124"/>
    <x v="1"/>
    <x v="2"/>
    <s v="Hamilton"/>
    <s v="HAMILTON AVE "/>
    <s v="SHAMUS00127**C "/>
    <s v="US-127"/>
    <n v="10.1"/>
    <n v="10.6"/>
    <s v="Segment"/>
    <m/>
    <n v="0"/>
    <n v="3"/>
    <n v="9"/>
    <n v="11"/>
    <n v="115"/>
    <n v="359.76444404069764"/>
    <n v="0.66129926998543309"/>
    <n v="49.863136902325579"/>
    <n v="49.201837632340144"/>
    <n v="3.6817421529080636E-2"/>
    <n v="4.6817797551029798"/>
    <n v="4.6449623335738988"/>
    <x v="1"/>
    <s v="Google Maps"/>
    <n v="39.223048607499997"/>
    <n v="-84.549032956700003"/>
    <n v="39.230275715799998"/>
    <n v="-84.548369872400002"/>
  </r>
  <r>
    <n v="125"/>
    <x v="1"/>
    <x v="1"/>
    <s v="Cuyahoga"/>
    <s v="SR-176 "/>
    <s v="SCUYSR00176**C "/>
    <s v="SR-176"/>
    <n v="12.1"/>
    <n v="12.6"/>
    <s v="Segment"/>
    <m/>
    <n v="0"/>
    <n v="1"/>
    <n v="5"/>
    <n v="7"/>
    <n v="34"/>
    <n v="143.47356468023256"/>
    <n v="2.2987186017799814"/>
    <n v="18.468352798684425"/>
    <n v="16.169634196904443"/>
    <n v="0.13905254711754925"/>
    <n v="4.6772634457650799"/>
    <n v="4.5382108986475309"/>
    <x v="1"/>
    <s v="Google Maps"/>
    <n v="41.443993394400003"/>
    <n v="-81.686458388399998"/>
    <n v="41.4505675017"/>
    <n v="-81.690287552499996"/>
  </r>
  <r>
    <n v="126"/>
    <x v="1"/>
    <x v="0"/>
    <s v="Franklin"/>
    <s v="S HIGH ST "/>
    <s v="SFRAUS00023**C "/>
    <s v="US-23"/>
    <n v="6.9"/>
    <n v="7.4"/>
    <s v="Segment"/>
    <m/>
    <n v="0"/>
    <n v="4"/>
    <n v="13"/>
    <n v="7"/>
    <n v="12"/>
    <n v="310.87863372093022"/>
    <n v="0.54402615072168814"/>
    <n v="13.960022264780312"/>
    <n v="13.415996114058624"/>
    <n v="3.0498869196567652E-2"/>
    <n v="4.6744724486359548"/>
    <n v="4.643973579439387"/>
    <x v="1"/>
    <s v="Google Maps"/>
    <n v="39.900826400900002"/>
    <n v="-82.995330670000001"/>
    <n v="39.908078639599999"/>
    <n v="-82.995354665799994"/>
  </r>
  <r>
    <n v="226"/>
    <x v="2"/>
    <x v="4"/>
    <s v="Clark"/>
    <s v="E John St, S Limestone St"/>
    <s v="CCLACR00503**C, SCLASR00072**C"/>
    <s v="CR-503, SR-72"/>
    <n v="0.93600000000000005"/>
    <n v="0"/>
    <s v="Intersection"/>
    <s v="Undivided Urban Signal  4-Leg"/>
    <n v="0"/>
    <n v="3"/>
    <n v="12"/>
    <n v="13"/>
    <n v="53"/>
    <n v="326.28006904069764"/>
    <n v="5.1248964326906217"/>
    <n v="15.850998286452912"/>
    <n v="10.726101853762291"/>
    <n v="0.35153108983318565"/>
    <n v="4.6722198834395767"/>
    <n v="4.3206887936063909"/>
    <x v="1"/>
    <s v="Google Maps"/>
    <n v="39.902422000000001"/>
    <n v="-83.810760999999999"/>
    <n v="0"/>
    <n v="0"/>
  </r>
  <r>
    <n v="272"/>
    <x v="0"/>
    <x v="0"/>
    <s v="Franklin"/>
    <s v="I-71 "/>
    <s v="SFRAIR00071**N"/>
    <s v="IR-71"/>
    <n v="24.5"/>
    <n v="25"/>
    <s v="Segment"/>
    <m/>
    <n v="1"/>
    <n v="2"/>
    <n v="11"/>
    <n v="2"/>
    <n v="36"/>
    <n v="253.92069404069767"/>
    <n v="1.0252431595621081"/>
    <n v="19.538206892943411"/>
    <n v="18.512963733381302"/>
    <n v="9.1709036394949359E-2"/>
    <n v="4.6714413894355449"/>
    <n v="4.5797323530405958"/>
    <x v="1"/>
    <s v="Google Maps"/>
    <n v="40.059907846000002"/>
    <n v="-82.998376157300001"/>
    <n v="40.066416954799998"/>
    <n v="-82.994689793899994"/>
  </r>
  <r>
    <n v="227"/>
    <x v="2"/>
    <x v="2"/>
    <s v="Hamilton"/>
    <s v="Broadway, E Court St"/>
    <s v="MHAMMR00596**C, MHAMMR03003**C, MHAMMR08632**C, MHAMMR08632**N"/>
    <s v="MR-3003, MR-596, MR-8632"/>
    <n v="7.0000000000000007E-2"/>
    <n v="0"/>
    <s v="Intersection"/>
    <s v="Undivided Urban Signal  4-Leg"/>
    <n v="0"/>
    <n v="1"/>
    <n v="21"/>
    <n v="11"/>
    <n v="71"/>
    <n v="302.97356468023258"/>
    <n v="2.3367337448547687"/>
    <n v="20.568150565300044"/>
    <n v="18.231416820445276"/>
    <n v="0.16028315318511063"/>
    <n v="4.6697925763739683"/>
    <n v="4.5095094231888577"/>
    <x v="1"/>
    <s v="Google Maps"/>
    <n v="39.107101"/>
    <n v="-84.507699000000002"/>
    <n v="0"/>
    <n v="0"/>
  </r>
  <r>
    <n v="32"/>
    <x v="3"/>
    <x v="6"/>
    <s v="Allen"/>
    <s v="N CABLE RD "/>
    <s v="CALLCR00093**C "/>
    <s v="CR-93"/>
    <n v="0"/>
    <n v="0.5"/>
    <s v="Segment"/>
    <m/>
    <n v="0"/>
    <n v="0"/>
    <n v="10"/>
    <n v="12"/>
    <n v="46"/>
    <n v="164.71875"/>
    <n v="0.73354529805021096"/>
    <n v="27.278766763727607"/>
    <n v="26.545221465677397"/>
    <n v="5.6171038873220377E-2"/>
    <n v="4.6672797364768464"/>
    <n v="4.6111086976036262"/>
    <x v="1"/>
    <s v="Google Maps"/>
    <n v="40.748431747700003"/>
    <n v="-84.146995505899994"/>
    <n v="40.755682818499999"/>
    <n v="-84.147109114000003"/>
  </r>
  <r>
    <n v="127"/>
    <x v="1"/>
    <x v="4"/>
    <s v="Montgomery"/>
    <s v="N MAIN ST "/>
    <s v="SMOTSR00048**C "/>
    <s v="SR-48"/>
    <n v="21.3"/>
    <n v="21.8"/>
    <s v="Segment"/>
    <m/>
    <n v="0"/>
    <n v="0"/>
    <n v="10"/>
    <n v="13"/>
    <n v="69"/>
    <n v="192.15625"/>
    <n v="0.58248720021331934"/>
    <n v="36.077020717683368"/>
    <n v="35.494533517470046"/>
    <n v="3.2649611055870907E-2"/>
    <n v="4.6612841773306188"/>
    <n v="4.6286345662747479"/>
    <x v="1"/>
    <s v="Google Maps"/>
    <n v="39.858806210200001"/>
    <n v="-84.280372272999998"/>
    <n v="39.864013354400001"/>
    <n v="-84.286913290200005"/>
  </r>
  <r>
    <n v="128"/>
    <x v="1"/>
    <x v="2"/>
    <s v="Hamilton"/>
    <s v="CLIFTON AVE "/>
    <s v="MHAMMR01049**C "/>
    <s v="MR-1049"/>
    <n v="1.3"/>
    <n v="1.8"/>
    <s v="Segment"/>
    <m/>
    <n v="1"/>
    <n v="0"/>
    <n v="10"/>
    <n v="12"/>
    <n v="70"/>
    <n v="234.39543968023256"/>
    <n v="0.47447031660989231"/>
    <n v="46.369674981734683"/>
    <n v="45.895204665124787"/>
    <n v="2.6608345362474882E-2"/>
    <n v="4.6601877533159008"/>
    <n v="4.6335794079534258"/>
    <x v="1"/>
    <s v="Google Maps"/>
    <n v="39.129056765100003"/>
    <n v="-84.520703085799994"/>
    <n v="39.136286992099997"/>
    <n v="-84.5199496014"/>
  </r>
  <r>
    <n v="273"/>
    <x v="0"/>
    <x v="1"/>
    <s v="Cuyahoga"/>
    <s v="I-90 "/>
    <s v="SCUYIR00090**C"/>
    <s v="IR-90"/>
    <n v="27.3"/>
    <n v="27.8"/>
    <s v="Segment"/>
    <m/>
    <n v="0"/>
    <n v="3"/>
    <n v="4"/>
    <n v="6"/>
    <n v="19"/>
    <n v="208.84256904069767"/>
    <n v="1.0202423848004645"/>
    <n v="12.75438804990406"/>
    <n v="11.734145665103595"/>
    <n v="7.4842300697537487E-2"/>
    <n v="4.6581206196224523"/>
    <n v="4.5832783189249149"/>
    <x v="1"/>
    <s v="Google Maps"/>
    <n v="41.585267240500002"/>
    <n v="-81.530807971900003"/>
    <n v="41.589370250999998"/>
    <n v="-81.522870802100002"/>
  </r>
  <r>
    <n v="274"/>
    <x v="0"/>
    <x v="2"/>
    <s v="Hamilton"/>
    <s v="I-71 SB EXPY "/>
    <s v="SHAMIR00071**N"/>
    <s v="IR-71"/>
    <n v="4.7"/>
    <n v="5.2"/>
    <s v="Segment"/>
    <m/>
    <n v="0"/>
    <n v="1"/>
    <n v="14"/>
    <n v="5"/>
    <n v="35"/>
    <n v="194.52043968023256"/>
    <n v="1.1788673640616281"/>
    <n v="22.60512052347109"/>
    <n v="21.426253159409463"/>
    <n v="8.0489010292035132E-2"/>
    <n v="4.6573608350738613"/>
    <n v="4.5768718247818265"/>
    <x v="1"/>
    <s v="Google Maps"/>
    <n v="39.142312187999998"/>
    <n v="-84.482723939699994"/>
    <n v="39.143667131800001"/>
    <n v="-84.474141092400004"/>
  </r>
  <r>
    <n v="228"/>
    <x v="2"/>
    <x v="2"/>
    <s v="Hamilton"/>
    <s v="Colerain Ave, Hopple St"/>
    <s v="CHAMCR00163**C, MHAMMR08566**C"/>
    <s v="CR-163, MR-8566"/>
    <n v="0.94299999999999995"/>
    <n v="0"/>
    <s v="Intersection"/>
    <s v="Undivided Urban Signal  4-Leg"/>
    <n v="0"/>
    <n v="0"/>
    <n v="13"/>
    <n v="13"/>
    <n v="67"/>
    <n v="209.796875"/>
    <n v="7.13717934179469"/>
    <n v="18.715060507663257"/>
    <n v="11.577881165868567"/>
    <n v="0.48955924579314219"/>
    <n v="4.6566535036635957"/>
    <n v="4.1670942578704535"/>
    <x v="1"/>
    <s v="Google Maps"/>
    <n v="39.137048999999998"/>
    <n v="-84.537351000000001"/>
    <n v="0"/>
    <n v="0"/>
  </r>
  <r>
    <n v="275"/>
    <x v="0"/>
    <x v="1"/>
    <s v="Cuyahoga"/>
    <s v="I-77 "/>
    <s v="SCUYIR00077**C"/>
    <s v="IR-77"/>
    <n v="12.6"/>
    <n v="13.1"/>
    <s v="Segment"/>
    <m/>
    <n v="2"/>
    <n v="1"/>
    <n v="5"/>
    <n v="10"/>
    <n v="36"/>
    <n v="250.13944404069767"/>
    <n v="0.91429958107489473"/>
    <n v="22.249690744035757"/>
    <n v="21.33539116296086"/>
    <n v="6.9254162045833512E-2"/>
    <n v="4.6555195898860777"/>
    <n v="4.5862654278402442"/>
    <x v="1"/>
    <s v="Google Maps"/>
    <n v="41.454276438699999"/>
    <n v="-81.657082927900007"/>
    <n v="41.4615075281"/>
    <n v="-81.657031914399994"/>
  </r>
  <r>
    <n v="276"/>
    <x v="0"/>
    <x v="2"/>
    <s v="Hamilton"/>
    <s v="I-75 NB EXPY "/>
    <s v="SHAMIR00075**C"/>
    <s v="IR-75"/>
    <n v="6.9"/>
    <n v="7.4"/>
    <s v="Segment"/>
    <m/>
    <n v="0"/>
    <n v="2"/>
    <n v="10"/>
    <n v="5"/>
    <n v="67"/>
    <n v="246.00962936046511"/>
    <n v="1.1271417467791101"/>
    <n v="33.453638894074892"/>
    <n v="32.326497147295782"/>
    <n v="8.8858893119532045E-2"/>
    <n v="4.6536405101215141"/>
    <n v="4.5647816170019819"/>
    <x v="1"/>
    <s v="Google Maps"/>
    <n v="39.167942264399997"/>
    <n v="-84.505107440399996"/>
    <n v="39.171439941400003"/>
    <n v="-84.497308454899994"/>
  </r>
  <r>
    <n v="229"/>
    <x v="2"/>
    <x v="0"/>
    <s v="Franklin"/>
    <s v="E Main St, S Yearling Rd"/>
    <s v="MFRAMR04239**C, SFRAUS00040**C"/>
    <s v="MR-4239, US-40"/>
    <n v="0.67500000000000004"/>
    <n v="0"/>
    <s v="Intersection"/>
    <s v="Undivided Urban Signal  4-Leg"/>
    <n v="0"/>
    <n v="2"/>
    <n v="13"/>
    <n v="12"/>
    <n v="35"/>
    <n v="264.71275436046511"/>
    <n v="8.1302350395486265"/>
    <n v="11.772895397200994"/>
    <n v="3.6426603576523675"/>
    <n v="0.55767573483470134"/>
    <n v="4.6535096705345573"/>
    <n v="4.0958339356998561"/>
    <x v="1"/>
    <s v="Google Maps"/>
    <n v="39.955759"/>
    <n v="-82.886387999999997"/>
    <n v="0"/>
    <n v="0"/>
  </r>
  <r>
    <n v="277"/>
    <x v="0"/>
    <x v="0"/>
    <s v="Franklin"/>
    <s v="I-670 "/>
    <s v="SFRAIR00670**N"/>
    <s v="IR-670"/>
    <n v="5"/>
    <n v="5.5"/>
    <s v="Segment"/>
    <m/>
    <n v="2"/>
    <n v="0"/>
    <n v="12"/>
    <n v="14"/>
    <n v="37"/>
    <n v="269.04087936046511"/>
    <n v="0.66856982705446488"/>
    <n v="29.591682589386512"/>
    <n v="28.923112762332046"/>
    <n v="4.0651631078475976E-2"/>
    <n v="4.6495672815567684"/>
    <n v="4.6089156504782922"/>
    <x v="1"/>
    <s v="Google Maps"/>
    <n v="39.979498409199998"/>
    <n v="-82.986011364899994"/>
    <n v="39.978579542699997"/>
    <n v="-82.976686637499995"/>
  </r>
  <r>
    <n v="278"/>
    <x v="0"/>
    <x v="1"/>
    <s v="Cuyahoga"/>
    <s v="I-480 "/>
    <s v="SCUYIR00480**C"/>
    <s v="IR-480"/>
    <n v="5.6"/>
    <n v="6.1"/>
    <s v="Segment"/>
    <m/>
    <n v="0"/>
    <n v="0"/>
    <n v="8"/>
    <n v="7"/>
    <n v="37"/>
    <n v="120.4375"/>
    <n v="0.88514943651670208"/>
    <n v="20.338965600725853"/>
    <n v="19.453816164209151"/>
    <n v="5.4099334429204116E-2"/>
    <n v="4.6481629400137985"/>
    <n v="4.5940636055845943"/>
    <x v="1"/>
    <s v="Google Maps"/>
    <n v="41.423120732299999"/>
    <n v="-81.874428286099999"/>
    <n v="41.424686227000002"/>
    <n v="-81.865114005300001"/>
  </r>
  <r>
    <n v="230"/>
    <x v="2"/>
    <x v="4"/>
    <s v="Clark"/>
    <s v="E Main St, S Burnett Rd"/>
    <s v="SCLAUS00040**C, TCLATR00216**C"/>
    <s v="TR-216, US-40"/>
    <n v="3.113"/>
    <n v="0"/>
    <s v="Intersection"/>
    <s v="Undivided Urban Signal  4-Leg"/>
    <n v="1"/>
    <n v="2"/>
    <n v="12"/>
    <n v="11"/>
    <n v="82"/>
    <n v="346.40506904069764"/>
    <n v="7.5654022799053466"/>
    <n v="21.478836564301339"/>
    <n v="13.913434284395994"/>
    <n v="0.51893226398047299"/>
    <n v="4.6407053031187813"/>
    <n v="4.1217730391383078"/>
    <x v="1"/>
    <s v="Google Maps"/>
    <n v="39.923352000000001"/>
    <n v="-83.769524000000004"/>
    <n v="0"/>
    <n v="0"/>
  </r>
  <r>
    <n v="129"/>
    <x v="1"/>
    <x v="5"/>
    <s v="Lucas"/>
    <s v="E ALEXIS RD "/>
    <s v="SLUCSR00184**C "/>
    <s v="SR-184"/>
    <n v="9.3000000000000007"/>
    <n v="9.8000000000000007"/>
    <s v="Segment"/>
    <m/>
    <n v="1"/>
    <n v="1"/>
    <n v="11"/>
    <n v="8"/>
    <n v="27"/>
    <n v="225.86900436046511"/>
    <n v="0.52707462917216086"/>
    <n v="25.395748453765894"/>
    <n v="24.868673824593731"/>
    <n v="2.9550823886523025E-2"/>
    <n v="4.6386598658995171"/>
    <n v="4.6091090420129941"/>
    <x v="1"/>
    <s v="Google Maps"/>
    <n v="41.722859870000001"/>
    <n v="-83.515783400100005"/>
    <n v="41.722923810099999"/>
    <n v="-83.506125452600003"/>
  </r>
  <r>
    <n v="231"/>
    <x v="2"/>
    <x v="0"/>
    <s v="Franklin"/>
    <s v="Cleveland Ave, E 5th Ave"/>
    <s v="MFRAMR04268**C, SFRASR00003**C"/>
    <s v="MR-4268, SR-3"/>
    <n v="4.681"/>
    <n v="0"/>
    <s v="Intersection"/>
    <s v="Undivided Urban Signal  4-Leg"/>
    <n v="0"/>
    <n v="3"/>
    <n v="14"/>
    <n v="9"/>
    <n v="34"/>
    <n v="302.62381904069764"/>
    <n v="5.1340013706612986"/>
    <n v="12.705087279260445"/>
    <n v="7.5710859085991462"/>
    <n v="0.3521556231890754"/>
    <n v="4.6383808113809817"/>
    <n v="4.2862251881919065"/>
    <x v="1"/>
    <s v="Google Maps"/>
    <n v="39.986424"/>
    <n v="-82.989103"/>
    <n v="0"/>
    <n v="0"/>
  </r>
  <r>
    <n v="232"/>
    <x v="2"/>
    <x v="2"/>
    <s v="Hamilton"/>
    <s v="Corry Blvd, Jefferson Ave"/>
    <s v="MHAMMR03002**C, MHAMMR08552**C, MHAMMR08552**N, MHAMMR08569**C"/>
    <s v="MR-3002, MR-8552, MR-8569"/>
    <n v="0"/>
    <n v="0"/>
    <s v="Intersection"/>
    <s v="Divided Urban Signal  4-Leg"/>
    <n v="0"/>
    <n v="2"/>
    <n v="15"/>
    <n v="10"/>
    <n v="59"/>
    <n v="292.93150436046511"/>
    <n v="5.8849704789426918"/>
    <n v="17.152873274931903"/>
    <n v="11.267902795989212"/>
    <n v="0.40907296137603766"/>
    <n v="4.6332350836026395"/>
    <n v="4.2241621222266019"/>
    <x v="1"/>
    <s v="Google Maps"/>
    <n v="39.129216999999997"/>
    <n v="-84.511405999999994"/>
    <n v="0"/>
    <n v="0"/>
  </r>
  <r>
    <n v="130"/>
    <x v="1"/>
    <x v="2"/>
    <s v="Hamilton"/>
    <s v="FOREST AVE "/>
    <s v="MHAMMR08562**C "/>
    <s v="MR-8562"/>
    <n v="0.2"/>
    <n v="0.7"/>
    <s v="Segment"/>
    <m/>
    <n v="0"/>
    <n v="1"/>
    <n v="9"/>
    <n v="8"/>
    <n v="41"/>
    <n v="181.09856468023256"/>
    <n v="1.0305886297298974"/>
    <n v="23.191915926565436"/>
    <n v="22.161327296835537"/>
    <n v="5.7686311230582411E-2"/>
    <n v="4.6307511841902178"/>
    <n v="4.5730648729596357"/>
    <x v="1"/>
    <s v="Google Maps"/>
    <n v="39.147874702999999"/>
    <n v="-84.508510776199998"/>
    <n v="39.146272879999998"/>
    <n v="-84.500065229100002"/>
  </r>
  <r>
    <n v="233"/>
    <x v="2"/>
    <x v="2"/>
    <s v="Hamilton"/>
    <s v="Burnet Ave, William H Taft Rd"/>
    <s v="MHAMMR00628**C, MHAMMR08519**C"/>
    <s v="MR-628, MR-8519"/>
    <n v="0.48199999999999998"/>
    <n v="0"/>
    <s v="Intersection"/>
    <s v="Undivided Urban Signal  4-Leg"/>
    <n v="0"/>
    <n v="0"/>
    <n v="18"/>
    <n v="9"/>
    <n v="73"/>
    <n v="230.78125"/>
    <n v="5.5271185120641162"/>
    <n v="19.922603313201218"/>
    <n v="14.395484801137101"/>
    <n v="0.3791206358414162"/>
    <n v="4.630640457922512"/>
    <n v="4.2515198220810957"/>
    <x v="1"/>
    <s v="Google Maps"/>
    <n v="39.128974999999997"/>
    <n v="-84.501701999999995"/>
    <n v="0"/>
    <n v="0"/>
  </r>
  <r>
    <n v="33"/>
    <x v="3"/>
    <x v="5"/>
    <s v="Lucas"/>
    <s v="US 24 E "/>
    <s v="SLUCUS00024**C "/>
    <s v="US-24"/>
    <n v="12.2"/>
    <n v="12.7"/>
    <s v="Segment"/>
    <m/>
    <n v="0"/>
    <n v="1"/>
    <n v="11"/>
    <n v="6"/>
    <n v="36"/>
    <n v="180.31731468023256"/>
    <n v="0.36710753188668654"/>
    <n v="20.578244866258931"/>
    <n v="20.211137334372246"/>
    <n v="2.6369809334107579E-2"/>
    <n v="4.6247335019152045"/>
    <n v="4.5983636925810973"/>
    <x v="1"/>
    <s v="Google Maps"/>
    <n v="41.530296333199999"/>
    <n v="-83.714678745800001"/>
    <n v="41.536197324900002"/>
    <n v="-83.709395254100002"/>
  </r>
  <r>
    <n v="279"/>
    <x v="0"/>
    <x v="2"/>
    <s v="Hamilton"/>
    <s v="I-71 SB EXPY "/>
    <s v="SHAMIR00071**N"/>
    <s v="IR-71"/>
    <n v="1.9"/>
    <n v="2.4"/>
    <s v="Segment"/>
    <m/>
    <n v="1"/>
    <n v="2"/>
    <n v="9"/>
    <n v="12"/>
    <n v="82"/>
    <n v="331.20194404069764"/>
    <n v="0.95096921775247001"/>
    <n v="40.6453827076868"/>
    <n v="39.694413489934327"/>
    <n v="6.0013423464517594E-2"/>
    <n v="4.6246002201717324"/>
    <n v="4.5645867967072151"/>
    <x v="1"/>
    <s v="Google Maps"/>
    <n v="39.106976481099998"/>
    <n v="-84.503699339299999"/>
    <n v="39.113758896999997"/>
    <n v="-84.500843020100007"/>
  </r>
  <r>
    <n v="131"/>
    <x v="1"/>
    <x v="0"/>
    <s v="Franklin"/>
    <s v="CLEVELAND AVE "/>
    <s v="CFRACR00075**C "/>
    <s v="CR-75"/>
    <n v="2.4"/>
    <n v="2.9"/>
    <s v="Segment"/>
    <m/>
    <n v="1"/>
    <n v="2"/>
    <n v="16"/>
    <n v="9"/>
    <n v="68"/>
    <n v="349.71756904069764"/>
    <n v="0.42899899579940398"/>
    <n v="36.481366591016716"/>
    <n v="36.052367595217312"/>
    <n v="2.4064219388562409E-2"/>
    <n v="4.6199443463491896"/>
    <n v="4.5958801269606271"/>
    <x v="1"/>
    <s v="Google Maps"/>
    <n v="40.053750995599998"/>
    <n v="-82.953458014399999"/>
    <n v="40.060978869499998"/>
    <n v="-82.952892779999999"/>
  </r>
  <r>
    <n v="280"/>
    <x v="0"/>
    <x v="4"/>
    <s v="Montgomery"/>
    <s v="INTERSTATE 75 "/>
    <s v="SMOTIR00075**N"/>
    <s v="IR-75"/>
    <n v="17"/>
    <n v="17.5"/>
    <s v="Segment"/>
    <m/>
    <n v="0"/>
    <n v="2"/>
    <n v="11"/>
    <n v="7"/>
    <n v="40"/>
    <n v="234.43150436046511"/>
    <n v="1.1653762193107291"/>
    <n v="24.536020480797838"/>
    <n v="23.370644261487108"/>
    <n v="7.9130515138134558E-2"/>
    <n v="4.6087232848122461"/>
    <n v="4.5295927696741112"/>
    <x v="1"/>
    <s v="Google Maps"/>
    <n v="39.816102122899999"/>
    <n v="-84.189177405600006"/>
    <n v="39.823344767099996"/>
    <n v="-84.189353235599995"/>
  </r>
  <r>
    <n v="132"/>
    <x v="1"/>
    <x v="2"/>
    <s v="Hamilton"/>
    <s v="READING RD "/>
    <s v="SHAMUS00042**C "/>
    <s v="US-42"/>
    <n v="4.2"/>
    <n v="4.7"/>
    <s v="Segment"/>
    <m/>
    <n v="2"/>
    <n v="2"/>
    <n v="10"/>
    <n v="13"/>
    <n v="49"/>
    <n v="354.86300872093022"/>
    <n v="0.43653419085108064"/>
    <n v="28.394018408093924"/>
    <n v="27.957484217242843"/>
    <n v="2.4485858151509016E-2"/>
    <n v="4.6068484858867196"/>
    <n v="4.5823626277352103"/>
    <x v="1"/>
    <s v="Google Maps"/>
    <n v="39.137946476899998"/>
    <n v="-84.495630057900001"/>
    <n v="39.144213265600001"/>
    <n v="-84.491051086200002"/>
  </r>
  <r>
    <n v="133"/>
    <x v="1"/>
    <x v="2"/>
    <s v="Hamilton"/>
    <s v="READING RD "/>
    <s v="SHAMUS00042**C "/>
    <s v="US-42"/>
    <n v="4.7"/>
    <n v="5.2"/>
    <s v="Segment"/>
    <m/>
    <n v="0"/>
    <n v="2"/>
    <n v="12"/>
    <n v="13"/>
    <n v="86"/>
    <n v="313.60337936046511"/>
    <n v="0.43653419085108064"/>
    <n v="42.20879808976941"/>
    <n v="41.772263898918332"/>
    <n v="2.4485858151509016E-2"/>
    <n v="4.6068484858867196"/>
    <n v="4.5823626277352103"/>
    <x v="1"/>
    <s v="Google Maps"/>
    <n v="39.144213265600001"/>
    <n v="-84.491051086200002"/>
    <n v="39.150626044500001"/>
    <n v="-84.486800496300006"/>
  </r>
  <r>
    <n v="134"/>
    <x v="1"/>
    <x v="2"/>
    <s v="Hamilton"/>
    <s v="READING RD "/>
    <s v="SHAMUS00042**C "/>
    <s v="US-42"/>
    <n v="2.8"/>
    <n v="3.3"/>
    <s v="Segment"/>
    <m/>
    <n v="1"/>
    <n v="0"/>
    <n v="15"/>
    <n v="11"/>
    <n v="69"/>
    <n v="261.69231468023258"/>
    <n v="0.43653419085108064"/>
    <n v="35.861466884675266"/>
    <n v="35.424932693824189"/>
    <n v="2.4485858151509016E-2"/>
    <n v="4.6068484858867196"/>
    <n v="4.5823626277352103"/>
    <x v="1"/>
    <s v="Google Maps"/>
    <n v="39.1193374343"/>
    <n v="-84.500192425099996"/>
    <n v="39.126335904299999"/>
    <n v="-84.501884321099993"/>
  </r>
  <r>
    <n v="135"/>
    <x v="1"/>
    <x v="4"/>
    <s v="Montgomery"/>
    <s v="UNITED STATES ROUTE 35 "/>
    <s v="SMOTUS00035**N "/>
    <s v="US-35"/>
    <n v="16"/>
    <n v="16.5"/>
    <s v="Segment"/>
    <m/>
    <n v="0"/>
    <n v="1"/>
    <n v="6"/>
    <n v="6"/>
    <n v="29"/>
    <n v="140.58293968023256"/>
    <n v="1.9279946229317833"/>
    <n v="16.538034074711756"/>
    <n v="14.610039451779974"/>
    <n v="0.11458304535678354"/>
    <n v="4.6035187999269631"/>
    <n v="4.4889357545701793"/>
    <x v="1"/>
    <s v="Google Maps"/>
    <n v="39.751067157800001"/>
    <n v="-84.194170365100007"/>
    <n v="39.752941919400001"/>
    <n v="-84.185143783200004"/>
  </r>
  <r>
    <n v="234"/>
    <x v="2"/>
    <x v="3"/>
    <s v="Summit"/>
    <s v="Portage Trl, State Rd"/>
    <s v="CSUMCR00016**C, CSUMCR00043**C"/>
    <s v="CR-16, CR-43"/>
    <n v="2.198"/>
    <n v="0"/>
    <s v="Intersection"/>
    <s v="Undivided Urban Signal  4-Leg"/>
    <n v="0"/>
    <n v="1"/>
    <n v="8"/>
    <n v="16"/>
    <n v="120"/>
    <n v="289.05168968023258"/>
    <n v="11.216131130978827"/>
    <n v="28.57758780234273"/>
    <n v="17.361456671363904"/>
    <n v="0.76934604473848622"/>
    <n v="4.5980165828392048"/>
    <n v="3.8286705381007184"/>
    <x v="1"/>
    <s v="Google Maps"/>
    <n v="41.148353"/>
    <n v="-81.508517999999995"/>
    <n v="0"/>
    <n v="0"/>
  </r>
  <r>
    <n v="136"/>
    <x v="1"/>
    <x v="6"/>
    <s v="Hancock"/>
    <s v="W TRENTON AVE "/>
    <s v="SHANUS00224**C "/>
    <s v="US-224"/>
    <n v="14.8"/>
    <n v="15.3"/>
    <s v="Segment"/>
    <m/>
    <n v="0"/>
    <n v="2"/>
    <n v="15"/>
    <n v="13"/>
    <n v="57"/>
    <n v="304.24400436046511"/>
    <n v="0.36091996598173776"/>
    <n v="32.554918703458121"/>
    <n v="32.193998737476385"/>
    <n v="2.025393408060807E-2"/>
    <n v="4.5976501329502995"/>
    <n v="4.5773961988696916"/>
    <x v="1"/>
    <s v="Google Maps"/>
    <n v="41.0484936744"/>
    <n v="-83.631813359500001"/>
    <n v="41.050989979699999"/>
    <n v="-83.622828387599995"/>
  </r>
  <r>
    <n v="34"/>
    <x v="3"/>
    <x v="4"/>
    <s v="Montgomery"/>
    <s v="N MAIN ST "/>
    <s v="SMOTSR00048**C "/>
    <s v="SR-48"/>
    <n v="16.100000000000001"/>
    <n v="16.600000000000001"/>
    <s v="Segment"/>
    <m/>
    <n v="2"/>
    <n v="2"/>
    <n v="23"/>
    <n v="13"/>
    <n v="46"/>
    <n v="436.97238372093022"/>
    <n v="0.2741261593584105"/>
    <n v="30.762722483020006"/>
    <n v="30.488596323661596"/>
    <n v="2.1177403690345958E-2"/>
    <n v="4.5849665002607063"/>
    <n v="4.5637890965703605"/>
    <x v="1"/>
    <s v="Google Maps"/>
    <n v="39.8008516863"/>
    <n v="-84.219068483800001"/>
    <n v="39.807244638999997"/>
    <n v="-84.223451355099996"/>
  </r>
  <r>
    <n v="137"/>
    <x v="1"/>
    <x v="1"/>
    <s v="Lake"/>
    <s v="MENTOR AVE "/>
    <s v="SLAKUS00020**C "/>
    <s v="US-20"/>
    <n v="11.6"/>
    <n v="12.1"/>
    <s v="Segment"/>
    <m/>
    <n v="0"/>
    <n v="1"/>
    <n v="11"/>
    <n v="17"/>
    <n v="70"/>
    <n v="263.12981468023258"/>
    <n v="0.40875146908624616"/>
    <n v="39.062835919056042"/>
    <n v="38.654084449969794"/>
    <n v="2.2280258515931465E-2"/>
    <n v="4.5842402737286765"/>
    <n v="4.5619600152127449"/>
    <x v="1"/>
    <s v="Google Maps"/>
    <n v="41.679708749699998"/>
    <n v="-81.3029093504"/>
    <n v="41.683484249099997"/>
    <n v="-81.294722585499997"/>
  </r>
  <r>
    <n v="235"/>
    <x v="2"/>
    <x v="1"/>
    <s v="Cuyahoga"/>
    <s v="Buckeye Rd, Shaker Blvd"/>
    <s v="MCUYMR14719**C, SCUYSR00087**C, SCUYSR00087**N"/>
    <s v="MR-14719, SR-87"/>
    <n v="0.45200000000000001"/>
    <n v="0"/>
    <s v="Intersection"/>
    <s v="Divided Urban Signal  4-Leg"/>
    <n v="1"/>
    <n v="1"/>
    <n v="11"/>
    <n v="15"/>
    <n v="53"/>
    <n v="282.93150436046511"/>
    <n v="4.5376059824170261"/>
    <n v="16.094303195072293"/>
    <n v="11.556697212655266"/>
    <n v="0.31541567173986046"/>
    <n v="4.5830706547332349"/>
    <n v="4.2676549829933741"/>
    <x v="1"/>
    <s v="Google Maps"/>
    <n v="41.482818000000002"/>
    <n v="-81.617822000000004"/>
    <n v="0"/>
    <n v="0"/>
  </r>
  <r>
    <n v="236"/>
    <x v="2"/>
    <x v="1"/>
    <s v="Cuyahoga"/>
    <s v="E 116th St, Miles Ave"/>
    <s v="MCUYMR02425**C, SCUYSR00043**C"/>
    <s v="MR-2425, SR-43"/>
    <n v="0.19700000000000001"/>
    <n v="0"/>
    <s v="Intersection"/>
    <s v="Undivided Urban Signal  4-Leg"/>
    <n v="0"/>
    <n v="1"/>
    <n v="8"/>
    <n v="18"/>
    <n v="33"/>
    <n v="210.92668968023256"/>
    <n v="5.0942468385867192"/>
    <n v="12.333653776701453"/>
    <n v="7.2394069381147341"/>
    <n v="0.34942874779373234"/>
    <n v="4.5828082372508945"/>
    <n v="4.2333794894571621"/>
    <x v="1"/>
    <s v="Google Maps"/>
    <n v="41.445197"/>
    <n v="-81.60284"/>
    <n v="0"/>
    <n v="0"/>
  </r>
  <r>
    <n v="237"/>
    <x v="2"/>
    <x v="1"/>
    <s v="Cuyahoga"/>
    <s v="Brookpark Rd, State Rd"/>
    <s v="SCUYSR00017**C, SCUYSR00094**C"/>
    <s v="SR-17, SR-94"/>
    <n v="9.9990000000000006"/>
    <n v="0"/>
    <s v="Intersection"/>
    <s v="Undivided Urban Signal  4-Leg"/>
    <n v="0"/>
    <n v="3"/>
    <n v="2"/>
    <n v="20"/>
    <n v="58"/>
    <n v="296.87381904069764"/>
    <n v="9.554944789835762"/>
    <n v="16.540763395256022"/>
    <n v="6.9858186054202598"/>
    <n v="0.65540059187175603"/>
    <n v="4.5789106681381053"/>
    <n v="3.9235100762663491"/>
    <x v="1"/>
    <s v="Google Maps"/>
    <n v="41.418920999999997"/>
    <n v="-81.710194999999999"/>
    <n v="0"/>
    <n v="0"/>
  </r>
  <r>
    <n v="238"/>
    <x v="2"/>
    <x v="3"/>
    <s v="Summit"/>
    <s v="Arlington Rd, Arlington Ridge Rd"/>
    <s v="CSUMCR00015**C, MSUMMR03504M*C, MSUMMR03599**C"/>
    <s v="CR-15, MR-3504M, MR-3599"/>
    <n v="0"/>
    <n v="0"/>
    <s v="Intersection"/>
    <s v="Undivided Urban Signal  4-Leg"/>
    <n v="1"/>
    <n v="2"/>
    <n v="8"/>
    <n v="14"/>
    <n v="91"/>
    <n v="342.53006904069764"/>
    <n v="11.387449165267453"/>
    <n v="22.697907902616727"/>
    <n v="11.310458737349274"/>
    <n v="0.78109723153660504"/>
    <n v="4.5718588664740434"/>
    <n v="3.7907616349374385"/>
    <x v="1"/>
    <s v="Google Maps"/>
    <n v="40.983970999999997"/>
    <n v="-81.493003000000002"/>
    <n v="0"/>
    <n v="0"/>
  </r>
  <r>
    <n v="281"/>
    <x v="0"/>
    <x v="0"/>
    <s v="Franklin"/>
    <s v="I-270 "/>
    <s v="SFRAIR00270**C"/>
    <s v="IR-270"/>
    <n v="19.7"/>
    <n v="20.2"/>
    <s v="Segment"/>
    <m/>
    <n v="0"/>
    <n v="2"/>
    <n v="4"/>
    <n v="6"/>
    <n v="21"/>
    <n v="165.16587936046511"/>
    <n v="1.2201774244659094"/>
    <n v="13.324036568564624"/>
    <n v="12.103859144098715"/>
    <n v="9.886683695409032E-2"/>
    <n v="4.5675729070529902"/>
    <n v="4.4687060700989001"/>
    <x v="1"/>
    <s v="Google Maps"/>
    <n v="40.108945805899999"/>
    <n v="-83.093412401400002"/>
    <n v="40.109046833100003"/>
    <n v="-83.083996139299998"/>
  </r>
  <r>
    <n v="282"/>
    <x v="0"/>
    <x v="0"/>
    <s v="Franklin"/>
    <s v="I-670 "/>
    <s v="SFRAIR00670**C"/>
    <s v="IR-670"/>
    <n v="4.5999999999999996"/>
    <n v="5.0999999999999996"/>
    <s v="Segment"/>
    <m/>
    <n v="0"/>
    <n v="0"/>
    <n v="10"/>
    <n v="5"/>
    <n v="26"/>
    <n v="113.65625"/>
    <n v="0.88292021612716542"/>
    <n v="18.846265619998395"/>
    <n v="17.96334540387123"/>
    <n v="6.861299588132308E-2"/>
    <n v="4.5656632565683042"/>
    <n v="4.4970502606869811"/>
    <x v="1"/>
    <s v="Google Maps"/>
    <n v="39.971625575700003"/>
    <n v="-82.988779906100007"/>
    <n v="39.975902932099999"/>
    <n v="-82.982173726900001"/>
  </r>
  <r>
    <n v="57"/>
    <x v="4"/>
    <x v="3"/>
    <s v="Mahoning"/>
    <s v="Boardman Poland Rd, Southern Blvd"/>
    <s v="CMAHCR00155**C, SMAHUS00224**C"/>
    <s v="CR-155, US-224"/>
    <n v="2.4870000000000001"/>
    <n v="0"/>
    <s v="Intersection"/>
    <s v="Undivided Urban Signal  4-Leg"/>
    <n v="0"/>
    <n v="2"/>
    <n v="12"/>
    <n v="10"/>
    <n v="76"/>
    <n v="290.29087936046511"/>
    <n v="16.082278727941855"/>
    <n v="20.079949506438847"/>
    <n v="3.9976707784969925"/>
    <n v="1.1224171614860017"/>
    <n v="4.5623119143326711"/>
    <n v="3.4398947528466692"/>
    <x v="1"/>
    <s v="Google Maps"/>
    <n v="41.024335000000001"/>
    <n v="-80.655135000000001"/>
    <n v="0"/>
    <n v="0"/>
  </r>
  <r>
    <n v="283"/>
    <x v="0"/>
    <x v="2"/>
    <s v="Warren"/>
    <s v="I-75 "/>
    <s v="SWARIR00075**C"/>
    <s v="IR-75"/>
    <n v="4.3"/>
    <n v="4.8"/>
    <s v="Segment"/>
    <m/>
    <n v="0"/>
    <n v="1"/>
    <n v="6"/>
    <n v="5"/>
    <n v="33"/>
    <n v="140.14543968023256"/>
    <n v="1.1775662923922905"/>
    <n v="18.29320757232929"/>
    <n v="17.115641279937002"/>
    <n v="9.5679812071548617E-2"/>
    <n v="4.5621955726015768"/>
    <n v="4.4665157605300285"/>
    <x v="1"/>
    <s v="Google Maps"/>
    <n v="39.494851768099998"/>
    <n v="-84.323870397799993"/>
    <n v="39.502086511500003"/>
    <n v="-84.323257687500003"/>
  </r>
  <r>
    <n v="138"/>
    <x v="1"/>
    <x v="2"/>
    <s v="Hamilton"/>
    <s v="GLENWAY AVE "/>
    <s v="SHAMSR00264**C "/>
    <s v="SR-264"/>
    <n v="13.2"/>
    <n v="13.7"/>
    <s v="Segment"/>
    <m/>
    <n v="0"/>
    <n v="3"/>
    <n v="11"/>
    <n v="7"/>
    <n v="70"/>
    <n v="310.10819404069764"/>
    <n v="0.68004113289432444"/>
    <n v="35.477358061604249"/>
    <n v="34.797316928709925"/>
    <n v="3.8103321600680563E-2"/>
    <n v="4.5600193842416745"/>
    <n v="4.5219160626409938"/>
    <x v="1"/>
    <s v="Google Maps"/>
    <n v="39.113571612599998"/>
    <n v="-84.566660176200003"/>
    <n v="39.112718176000001"/>
    <n v="-84.557465126899999"/>
  </r>
  <r>
    <n v="139"/>
    <x v="1"/>
    <x v="2"/>
    <s v="Hamilton"/>
    <s v="GLENWAY AVE "/>
    <s v="SHAMSR00264**C "/>
    <s v="SR-264"/>
    <n v="12.4"/>
    <n v="12.9"/>
    <s v="Segment"/>
    <m/>
    <n v="0"/>
    <n v="0"/>
    <n v="11"/>
    <n v="10"/>
    <n v="114"/>
    <n v="230.390625"/>
    <n v="0.68004113289432444"/>
    <n v="52.62230678280703"/>
    <n v="51.942265649912706"/>
    <n v="3.8103321600680563E-2"/>
    <n v="4.5600193842416745"/>
    <n v="4.5219160626409938"/>
    <x v="1"/>
    <s v="Google Maps"/>
    <n v="39.114286761700001"/>
    <n v="-84.581505000600004"/>
    <n v="39.113924967800003"/>
    <n v="-84.572256154900003"/>
  </r>
  <r>
    <n v="140"/>
    <x v="1"/>
    <x v="2"/>
    <s v="Hamilton"/>
    <s v="GLENWAY AVE "/>
    <s v="SHAMSR00264**C "/>
    <s v="SR-264"/>
    <n v="9.6999999999999993"/>
    <n v="10.199999999999999"/>
    <s v="Segment"/>
    <m/>
    <n v="0"/>
    <n v="0"/>
    <n v="11"/>
    <n v="10"/>
    <n v="85"/>
    <n v="201.390625"/>
    <n v="0.68004113289432444"/>
    <n v="41.322226943832469"/>
    <n v="40.642185810938145"/>
    <n v="3.8103321600680563E-2"/>
    <n v="4.5600193842416745"/>
    <n v="4.5219160626409938"/>
    <x v="1"/>
    <s v="Google Maps"/>
    <n v="39.137266094700003"/>
    <n v="-84.614711244000006"/>
    <n v="39.131349869099999"/>
    <n v="-84.609353523600006"/>
  </r>
  <r>
    <n v="141"/>
    <x v="1"/>
    <x v="3"/>
    <s v="Summit"/>
    <s v="AKRON EXPY "/>
    <s v="SSUMSR00008**C "/>
    <s v="SR-8"/>
    <n v="1.1000000000000001"/>
    <n v="1.6"/>
    <s v="Segment"/>
    <m/>
    <n v="1"/>
    <n v="1"/>
    <n v="5"/>
    <n v="5"/>
    <n v="43"/>
    <n v="189.27525436046511"/>
    <n v="2.9338407337639532"/>
    <n v="22.329885932318259"/>
    <n v="19.396045198554305"/>
    <n v="0.18187837222813555"/>
    <n v="4.55723902978675"/>
    <n v="4.3753606575586144"/>
    <x v="1"/>
    <s v="Google Maps"/>
    <n v="41.0725717933"/>
    <n v="-81.504139828899994"/>
    <n v="41.079782466899999"/>
    <n v="-81.503697687100001"/>
  </r>
  <r>
    <n v="142"/>
    <x v="1"/>
    <x v="2"/>
    <s v="Butler"/>
    <s v="DIXIE HWY "/>
    <s v="SBUTSR00004**C "/>
    <s v="SR-4"/>
    <n v="3.5"/>
    <n v="4"/>
    <s v="Segment"/>
    <m/>
    <n v="0"/>
    <n v="4"/>
    <n v="9"/>
    <n v="15"/>
    <n v="55"/>
    <n v="363.19113372093022"/>
    <n v="0.47278382861314094"/>
    <n v="25.861035119121507"/>
    <n v="25.388251290508364"/>
    <n v="2.6513997137313311E-2"/>
    <n v="4.5548685067970771"/>
    <n v="4.5283545096597635"/>
    <x v="1"/>
    <s v="Google Maps"/>
    <n v="39.3358509165"/>
    <n v="-84.527731109300007"/>
    <n v="39.340377807199999"/>
    <n v="-84.534959917999998"/>
  </r>
  <r>
    <n v="143"/>
    <x v="1"/>
    <x v="0"/>
    <s v="Franklin"/>
    <s v="FRANK RD "/>
    <s v="SFRASR00104**N "/>
    <s v="SR-104"/>
    <n v="8.1"/>
    <n v="8.6"/>
    <s v="Segment"/>
    <m/>
    <n v="0"/>
    <n v="2"/>
    <n v="7"/>
    <n v="4"/>
    <n v="12"/>
    <n v="166.93150436046511"/>
    <n v="1.6249980435221001"/>
    <n v="9.9441155025849"/>
    <n v="8.3191174590628005"/>
    <n v="9.4929812011420936E-2"/>
    <n v="4.5521855371991924"/>
    <n v="4.4572557251877711"/>
    <x v="1"/>
    <s v="Google Maps"/>
    <n v="0"/>
    <n v="0"/>
    <n v="39.916416749699998"/>
    <n v="-83.0020367499"/>
  </r>
  <r>
    <n v="284"/>
    <x v="0"/>
    <x v="0"/>
    <s v="Franklin"/>
    <s v="I-71 "/>
    <s v="SFRAIR00071**C"/>
    <s v="IR-71"/>
    <n v="24.2"/>
    <n v="24.7"/>
    <s v="Segment"/>
    <m/>
    <n v="2"/>
    <n v="2"/>
    <n v="9"/>
    <n v="4"/>
    <n v="27"/>
    <n v="286.37863372093022"/>
    <n v="1.2596291893055649"/>
    <n v="16.379977107592961"/>
    <n v="15.120347918287395"/>
    <n v="9.54320541518036E-2"/>
    <n v="4.5476069199783247"/>
    <n v="4.452174865826521"/>
    <x v="1"/>
    <s v="Google Maps"/>
    <n v="40.057056335200002"/>
    <n v="-82.998035650000006"/>
    <n v="40.0641014566"/>
    <n v="-82.996558394800005"/>
  </r>
  <r>
    <n v="144"/>
    <x v="1"/>
    <x v="4"/>
    <s v="Clark"/>
    <s v="S LIMESTONE ST "/>
    <s v="SCLASR00072**C "/>
    <s v="SR-72"/>
    <n v="9.4"/>
    <n v="9.9"/>
    <s v="Segment"/>
    <m/>
    <n v="0"/>
    <n v="3"/>
    <n v="14"/>
    <n v="7"/>
    <n v="46"/>
    <n v="305.74881904069764"/>
    <n v="0.50199089735864688"/>
    <n v="27.869544971286359"/>
    <n v="27.367554073927714"/>
    <n v="2.8147832473942157E-2"/>
    <n v="4.5456632988432837"/>
    <n v="4.5175154663693418"/>
    <x v="1"/>
    <s v="Google Maps"/>
    <n v="39.931496266099998"/>
    <n v="-83.806274671400004"/>
    <n v="39.938715772800002"/>
    <n v="-83.805489078500003"/>
  </r>
  <r>
    <n v="285"/>
    <x v="0"/>
    <x v="1"/>
    <s v="Cuyahoga"/>
    <s v="I-90 "/>
    <s v="SCUYIR00090**C"/>
    <s v="IR-90"/>
    <n v="28.8"/>
    <n v="29.3"/>
    <s v="Segment"/>
    <m/>
    <n v="1"/>
    <n v="1"/>
    <n v="8"/>
    <n v="8"/>
    <n v="47"/>
    <n v="226.22837936046511"/>
    <n v="1.0529445982519432"/>
    <n v="26.672666868374488"/>
    <n v="25.619722270122544"/>
    <n v="7.6985304507023608E-2"/>
    <n v="4.5440695647571587"/>
    <n v="4.4670842602501351"/>
    <x v="1"/>
    <s v="Google Maps"/>
    <n v="41.598395695500002"/>
    <n v="-81.507782066199994"/>
    <n v="41.602812983200003"/>
    <n v="-81.500148644700005"/>
  </r>
  <r>
    <n v="239"/>
    <x v="2"/>
    <x v="3"/>
    <s v="Summit"/>
    <s v="Copley Rd, S Hawkins Ave"/>
    <s v="MSUMMR01480**C, SSUMSR00162**C"/>
    <s v="MR-1480, SR-162"/>
    <n v="2.4489999999999998"/>
    <n v="0"/>
    <s v="Intersection"/>
    <s v="Undivided Urban Signal  4-Leg"/>
    <n v="0"/>
    <n v="1"/>
    <n v="9"/>
    <n v="11"/>
    <n v="55"/>
    <n v="208.41106468023256"/>
    <n v="8.3976391496105514"/>
    <n v="18.480374066478301"/>
    <n v="10.08273491686775"/>
    <n v="0.5760177363698602"/>
    <n v="4.5426765890507914"/>
    <n v="3.966658852680931"/>
    <x v="1"/>
    <s v="Google Maps"/>
    <n v="41.083933000000002"/>
    <n v="-81.569439000000003"/>
    <n v="0"/>
    <n v="0"/>
  </r>
  <r>
    <n v="145"/>
    <x v="1"/>
    <x v="0"/>
    <s v="Franklin"/>
    <s v="FRANK RD,FRANK REFUGEE EXPY "/>
    <s v="SFRASR00104**C "/>
    <s v="SR-104"/>
    <n v="12.6"/>
    <n v="13.1"/>
    <s v="Segment"/>
    <m/>
    <n v="1"/>
    <n v="3"/>
    <n v="6"/>
    <n v="5"/>
    <n v="7"/>
    <n v="251.17550872093022"/>
    <n v="1.0451141581612649"/>
    <n v="8.4474466398768442"/>
    <n v="7.4023324817155789"/>
    <n v="6.0456874494985782E-2"/>
    <n v="4.5353422243350048"/>
    <n v="4.4748853498400187"/>
    <x v="1"/>
    <s v="Google Maps"/>
    <n v="39.919164936599998"/>
    <n v="-82.928961732700003"/>
    <n v="39.916179717799999"/>
    <n v="-82.920899856099993"/>
  </r>
  <r>
    <n v="146"/>
    <x v="1"/>
    <x v="1"/>
    <s v="Lake"/>
    <s v="LAKELAND FWY "/>
    <s v="SLAKSR00002**N "/>
    <s v="SR-2"/>
    <n v="4"/>
    <n v="4.5"/>
    <s v="Segment"/>
    <m/>
    <n v="0"/>
    <n v="2"/>
    <n v="8"/>
    <n v="2"/>
    <n v="19"/>
    <n v="171.60337936046511"/>
    <n v="2.1795654304843812"/>
    <n v="12.848511724018339"/>
    <n v="10.668946293533958"/>
    <n v="0.131141205956009"/>
    <n v="4.5306715734356571"/>
    <n v="4.399530367479648"/>
    <x v="1"/>
    <s v="Google Maps"/>
    <n v="41.642552458700003"/>
    <n v="-81.425592375700006"/>
    <n v="41.647665346499998"/>
    <n v="-81.418737548199999"/>
  </r>
  <r>
    <n v="147"/>
    <x v="1"/>
    <x v="1"/>
    <s v="Lake"/>
    <s v="LAKELAND FWY "/>
    <s v="SLAKSR00002**C "/>
    <s v="SR-2"/>
    <n v="2.2999999999999998"/>
    <n v="2.8"/>
    <s v="Segment"/>
    <m/>
    <n v="0"/>
    <n v="2"/>
    <n v="3"/>
    <n v="7"/>
    <n v="16"/>
    <n v="158.05650436046511"/>
    <n v="2.1795654304843812"/>
    <n v="11.605713238406189"/>
    <n v="9.426147807921808"/>
    <n v="0.131141205956009"/>
    <n v="4.5306715734356571"/>
    <n v="4.399530367479648"/>
    <x v="1"/>
    <s v="Google Maps"/>
    <n v="41.628138353399997"/>
    <n v="-81.4523947279"/>
    <n v="41.632275633799999"/>
    <n v="-81.444486659899994"/>
  </r>
  <r>
    <n v="148"/>
    <x v="1"/>
    <x v="1"/>
    <s v="Lake"/>
    <s v="LAKELAND FWY "/>
    <s v="SLAKSR00002**N "/>
    <s v="SR-2"/>
    <n v="6.5"/>
    <n v="7"/>
    <s v="Segment"/>
    <m/>
    <n v="0"/>
    <n v="1"/>
    <n v="6"/>
    <n v="5"/>
    <n v="43"/>
    <n v="150.14543968023256"/>
    <n v="2.1795654304843812"/>
    <n v="22.790899608915556"/>
    <n v="20.611334178431175"/>
    <n v="0.131141205956009"/>
    <n v="4.5306715734356571"/>
    <n v="4.399530367479648"/>
    <x v="1"/>
    <s v="Google Maps"/>
    <n v="41.659881319900002"/>
    <n v="-81.384681888499998"/>
    <n v="41.665093550199998"/>
    <n v="-81.377977756999996"/>
  </r>
  <r>
    <n v="149"/>
    <x v="1"/>
    <x v="1"/>
    <s v="Lake"/>
    <s v="LAKELAND FWY "/>
    <s v="SLAKSR00002**N "/>
    <s v="SR-2"/>
    <n v="0"/>
    <n v="0.5"/>
    <s v="Segment"/>
    <m/>
    <n v="0"/>
    <n v="1"/>
    <n v="6"/>
    <n v="5"/>
    <n v="17"/>
    <n v="124.14543968023256"/>
    <n v="2.1795654304843812"/>
    <n v="12.019979400276904"/>
    <n v="9.8404139697925235"/>
    <n v="0.131141205956009"/>
    <n v="4.5306715734356571"/>
    <n v="4.399530367479648"/>
    <x v="1"/>
    <s v="Google Maps"/>
    <n v="41.609163070699999"/>
    <n v="-81.488454707800003"/>
    <n v="41.613477139799997"/>
    <n v="-81.480758490400007"/>
  </r>
  <r>
    <n v="286"/>
    <x v="0"/>
    <x v="0"/>
    <s v="Franklin"/>
    <s v="I-270 "/>
    <s v="SFRAIR00270**C"/>
    <s v="IR-270"/>
    <n v="39.299999999999997"/>
    <n v="39.799999999999997"/>
    <s v="Segment"/>
    <m/>
    <n v="1"/>
    <n v="1"/>
    <n v="6"/>
    <n v="8"/>
    <n v="10"/>
    <n v="176.13462936046511"/>
    <n v="1.259183987411487"/>
    <n v="10.418146147902245"/>
    <n v="9.1589621604907592"/>
    <n v="9.5090677189707012E-2"/>
    <n v="4.5292658705300068"/>
    <n v="4.4341751933403"/>
    <x v="1"/>
    <s v="Google Maps"/>
    <n v="39.980990662000004"/>
    <n v="-82.855145463499994"/>
    <n v="39.975011110700002"/>
    <n v="-82.849838979500007"/>
  </r>
  <r>
    <n v="240"/>
    <x v="2"/>
    <x v="2"/>
    <s v="Hamilton"/>
    <s v="Harrison Ave, Mchenry Ave"/>
    <s v="CHAMCR00457**C, MHAMMR08538**C"/>
    <s v="CR-457, MR-8538"/>
    <n v="0"/>
    <n v="0"/>
    <s v="Intersection"/>
    <s v="Undivided Urban Signal  3-Leg"/>
    <n v="0"/>
    <n v="1"/>
    <n v="16"/>
    <n v="16"/>
    <n v="70"/>
    <n v="291.42668968023258"/>
    <n v="3.3724760662682729"/>
    <n v="20.347044349154089"/>
    <n v="16.974568282885816"/>
    <n v="0.22599195591977156"/>
    <n v="4.5288918452482072"/>
    <n v="4.3028998893284358"/>
    <x v="1"/>
    <s v="Google Maps"/>
    <n v="39.140667999999998"/>
    <n v="-84.580714"/>
    <n v="0"/>
    <n v="0"/>
  </r>
  <r>
    <n v="58"/>
    <x v="4"/>
    <x v="2"/>
    <s v="Hamilton"/>
    <s v="Pippin Rd, W Galbraith Rd"/>
    <s v="CHAMCR00090**C, CHAMCR00101**C"/>
    <s v="CR-101, CR-90"/>
    <n v="0.55700000000000005"/>
    <n v="0"/>
    <s v="Intersection"/>
    <s v="Undivided Urban Signal  4-Leg"/>
    <n v="0"/>
    <n v="1"/>
    <n v="13"/>
    <n v="12"/>
    <n v="100"/>
    <n v="284.03606468023258"/>
    <n v="7.0869433712515066"/>
    <n v="25.197893189200901"/>
    <n v="18.110949817949393"/>
    <n v="0.49461316999510418"/>
    <n v="4.5276457899456206"/>
    <n v="4.0330326199505162"/>
    <x v="1"/>
    <s v="Google Maps"/>
    <n v="39.219279999999998"/>
    <n v="-84.573104999999998"/>
    <n v="0"/>
    <n v="0"/>
  </r>
  <r>
    <n v="287"/>
    <x v="0"/>
    <x v="1"/>
    <s v="Cuyahoga"/>
    <s v="I-90 "/>
    <s v="SCUYIR00090**N"/>
    <s v="IR-90"/>
    <n v="7.7"/>
    <n v="8.1999999999999993"/>
    <s v="Segment"/>
    <m/>
    <n v="0"/>
    <n v="3"/>
    <n v="11"/>
    <n v="7"/>
    <n v="30"/>
    <n v="270.10819404069764"/>
    <n v="1.0936076439585798"/>
    <n v="19.844349337770176"/>
    <n v="18.750741693811595"/>
    <n v="7.2231245244811046E-2"/>
    <n v="4.5269475294214248"/>
    <n v="4.4547162841766141"/>
    <x v="1"/>
    <s v="Google Maps"/>
    <n v="41.471991940300001"/>
    <n v="-81.823845174699997"/>
    <n v="41.470439248799998"/>
    <n v="-81.814507713799998"/>
  </r>
  <r>
    <n v="241"/>
    <x v="2"/>
    <x v="1"/>
    <s v="Lake"/>
    <s v="Lakeland Blvd, Rush Rd"/>
    <s v="CLAKCR00517**C, CLAKCR00522**C"/>
    <s v="CR-517, CR-522"/>
    <n v="1.252"/>
    <n v="0"/>
    <s v="Intersection"/>
    <s v="Undivided Urban Signal  4-Leg"/>
    <n v="0"/>
    <n v="0"/>
    <n v="9"/>
    <n v="18"/>
    <n v="65"/>
    <n v="203.796875"/>
    <n v="4.7020159280427833"/>
    <n v="18.391218386519746"/>
    <n v="13.689202458476963"/>
    <n v="0.32252452421367001"/>
    <n v="4.5251592329415047"/>
    <n v="4.2026347087278344"/>
    <x v="1"/>
    <s v="Google Maps"/>
    <n v="41.623514"/>
    <n v="-81.459428000000003"/>
    <n v="0"/>
    <n v="0"/>
  </r>
  <r>
    <n v="59"/>
    <x v="4"/>
    <x v="2"/>
    <s v="Clermont"/>
    <s v="SR-131, Wolfpen Pleasant Hill Rd"/>
    <s v="CCLECR00132**C, SCLESR00131**C"/>
    <s v="CR-132, SR-131"/>
    <n v="2.052"/>
    <n v="0"/>
    <s v="Intersection"/>
    <s v="Undivided Urban Signal  4-Leg"/>
    <n v="0"/>
    <n v="1"/>
    <n v="12"/>
    <n v="11"/>
    <n v="88"/>
    <n v="261.05168968023258"/>
    <n v="14.080505584670259"/>
    <n v="22.517258908747763"/>
    <n v="8.4367533240775039"/>
    <n v="0.98270906617074572"/>
    <n v="4.5242270920219685"/>
    <n v="3.5415180258512229"/>
    <x v="1"/>
    <s v="Google Maps"/>
    <n v="39.175063999999999"/>
    <n v="-84.236304000000004"/>
    <n v="0"/>
    <n v="0"/>
  </r>
  <r>
    <n v="150"/>
    <x v="1"/>
    <x v="4"/>
    <s v="Montgomery"/>
    <s v="UNITED STATES ROUTE 35 "/>
    <s v="SMOTUS00035**C "/>
    <s v="US-35"/>
    <n v="13.9"/>
    <n v="14.4"/>
    <s v="Segment"/>
    <m/>
    <n v="0"/>
    <n v="3"/>
    <n v="4"/>
    <n v="5"/>
    <n v="14"/>
    <n v="199.40506904069767"/>
    <n v="1.4924205395393635"/>
    <n v="11.332981765752439"/>
    <n v="9.8405612262130759"/>
    <n v="8.6498963290085787E-2"/>
    <n v="4.52237767140406"/>
    <n v="4.4358787081139743"/>
    <x v="1"/>
    <s v="Google Maps"/>
    <n v="39.748466726499998"/>
    <n v="-84.232832854199998"/>
    <n v="39.748275592900001"/>
    <n v="-84.223598451499996"/>
  </r>
  <r>
    <n v="35"/>
    <x v="3"/>
    <x v="2"/>
    <s v="Clermont"/>
    <s v="OHIO PIKE "/>
    <s v="SCLESR00125**C "/>
    <s v="SR-125"/>
    <n v="4.8"/>
    <n v="5.3"/>
    <s v="Segment"/>
    <m/>
    <n v="0"/>
    <n v="1"/>
    <n v="15"/>
    <n v="5"/>
    <n v="56"/>
    <n v="222.06731468023256"/>
    <n v="0.76874122196920192"/>
    <n v="30.441435836360778"/>
    <n v="29.672694614391578"/>
    <n v="5.884724954132893E-2"/>
    <n v="4.5192809401865013"/>
    <n v="4.4604336906451723"/>
    <x v="1"/>
    <s v="Google Maps"/>
    <n v="39.040753767200002"/>
    <n v="-84.236303066800005"/>
    <n v="39.036464988600002"/>
    <n v="-84.229352974799994"/>
  </r>
  <r>
    <n v="151"/>
    <x v="1"/>
    <x v="0"/>
    <s v="Franklin"/>
    <s v="SR 315 "/>
    <s v="SFRASR00315**C "/>
    <s v="SR-315"/>
    <n v="10.8"/>
    <n v="11.3"/>
    <s v="Segment"/>
    <m/>
    <n v="1"/>
    <n v="1"/>
    <n v="5"/>
    <n v="5"/>
    <n v="15"/>
    <n v="161.27525436046511"/>
    <n v="2.5150443646366085"/>
    <n v="11.010280459086754"/>
    <n v="8.4952360944501457"/>
    <n v="0.15352020204767328"/>
    <n v="4.5186828271458115"/>
    <n v="4.3651626250981383"/>
    <x v="1"/>
    <s v="Google Maps"/>
    <n v="40.092206582000003"/>
    <n v="-83.036917456500007"/>
    <n v="40.099393145199997"/>
    <n v="-83.036526496199997"/>
  </r>
  <r>
    <n v="242"/>
    <x v="2"/>
    <x v="1"/>
    <s v="Cuyahoga"/>
    <s v="Lorain Ave, W 117th St"/>
    <s v="MCUYMR14630**C, SCUYSR00010**C"/>
    <s v="MR-14630, SR-10"/>
    <n v="1.2909999999999999"/>
    <n v="0"/>
    <s v="Intersection"/>
    <s v="Undivided Urban Signal  4-Leg"/>
    <n v="0"/>
    <n v="3"/>
    <n v="5"/>
    <n v="17"/>
    <n v="58"/>
    <n v="303.20194404069764"/>
    <n v="8.2768325562882623"/>
    <n v="16.346801836438726"/>
    <n v="8.0699692801504632"/>
    <n v="0.567731271664207"/>
    <n v="4.5161683697281498"/>
    <n v="3.9484370980639429"/>
    <x v="1"/>
    <s v="Google Maps"/>
    <n v="41.461869999999998"/>
    <n v="-81.768902999999995"/>
    <n v="0"/>
    <n v="0"/>
  </r>
  <r>
    <n v="243"/>
    <x v="2"/>
    <x v="0"/>
    <s v="Franklin"/>
    <s v="Bairsford Dr, E Livingston Ave"/>
    <s v="MFRAMR00212F*C, MFRAMR04207**C, PFRAMR83852**C"/>
    <s v="MR-212F, MR-4207, MR-83852"/>
    <n v="0"/>
    <n v="0"/>
    <s v="Intersection"/>
    <s v="Undivided Urban Signal  4-Leg"/>
    <n v="2"/>
    <n v="2"/>
    <n v="15"/>
    <n v="5"/>
    <n v="19"/>
    <n v="322.09738372093022"/>
    <n v="10.38484220785457"/>
    <n v="8.7560025814706464"/>
    <n v="-1.6288396263839235"/>
    <n v="0.71232559467668766"/>
    <n v="4.5120274479119082"/>
    <n v="3.7997018532352205"/>
    <x v="1"/>
    <s v="Google Maps"/>
    <n v="39.943126999999997"/>
    <n v="-82.843734999999995"/>
    <n v="0"/>
    <n v="0"/>
  </r>
  <r>
    <n v="288"/>
    <x v="0"/>
    <x v="1"/>
    <s v="Cuyahoga"/>
    <s v="I-77 "/>
    <s v="SCUYIR00077**C"/>
    <s v="IR-77"/>
    <n v="7.4"/>
    <n v="7.9"/>
    <s v="Segment"/>
    <m/>
    <n v="0"/>
    <n v="2"/>
    <n v="6"/>
    <n v="6"/>
    <n v="12"/>
    <n v="169.25962936046511"/>
    <n v="0.78694474712911033"/>
    <n v="10.124837326972326"/>
    <n v="9.3378925798432153"/>
    <n v="6.5226476384848589E-2"/>
    <n v="4.5080003074920789"/>
    <n v="4.44277383110723"/>
    <x v="1"/>
    <s v="Google Maps"/>
    <n v="41.382358977099997"/>
    <n v="-81.6526795292"/>
    <n v="41.3895965225"/>
    <n v="-81.652856651799993"/>
  </r>
  <r>
    <n v="289"/>
    <x v="0"/>
    <x v="4"/>
    <s v="Montgomery"/>
    <s v="INTERSTATE 75 "/>
    <s v="SMOTIR00075**N"/>
    <s v="IR-75"/>
    <n v="13.4"/>
    <n v="13.9"/>
    <s v="Segment"/>
    <m/>
    <n v="0"/>
    <n v="0"/>
    <n v="15"/>
    <n v="4"/>
    <n v="32"/>
    <n v="147.953125"/>
    <n v="1.2098508766473313"/>
    <n v="20.941377627800694"/>
    <n v="19.731526751153364"/>
    <n v="8.3686002636513726E-2"/>
    <n v="4.5076811042648322"/>
    <n v="4.4239951016283188"/>
    <x v="1"/>
    <s v="Google Maps"/>
    <n v="39.769908232900001"/>
    <n v="-84.196348390599994"/>
    <n v="39.772918103400002"/>
    <n v="-84.187855754799997"/>
  </r>
  <r>
    <n v="290"/>
    <x v="0"/>
    <x v="2"/>
    <s v="Warren"/>
    <s v="I-75 "/>
    <s v="SWARIR00075**N"/>
    <s v="IR-75"/>
    <n v="3"/>
    <n v="3.5"/>
    <s v="Segment"/>
    <m/>
    <n v="0"/>
    <n v="0"/>
    <n v="10"/>
    <n v="9"/>
    <n v="46"/>
    <n v="151.40625"/>
    <n v="1.2017972899116565"/>
    <n v="26.860511658535884"/>
    <n v="25.658714368624228"/>
    <n v="8.2844527317942215E-2"/>
    <n v="4.506883036667241"/>
    <n v="4.4240385093492991"/>
    <x v="1"/>
    <s v="Google Maps"/>
    <n v="39.476805937500004"/>
    <n v="-84.325616074999999"/>
    <n v="39.484040384399997"/>
    <n v="-84.325038119599995"/>
  </r>
  <r>
    <n v="244"/>
    <x v="2"/>
    <x v="4"/>
    <s v="Clark"/>
    <s v="N Limestone St, W Home Rd"/>
    <s v="CCLACR00360**C, SCLASR00072**C"/>
    <s v="CR-360, SR-72"/>
    <n v="1.06"/>
    <n v="0"/>
    <s v="Intersection"/>
    <s v="Undivided Urban Signal  4-Leg"/>
    <n v="0"/>
    <n v="1"/>
    <n v="9"/>
    <n v="15"/>
    <n v="64"/>
    <n v="235.16106468023256"/>
    <n v="8.5346480799509443"/>
    <n v="17.636696453532913"/>
    <n v="9.1020483735819688"/>
    <n v="0.5854155650346925"/>
    <n v="4.5068118580736556"/>
    <n v="3.921396293038963"/>
    <x v="1"/>
    <s v="Google Maps"/>
    <n v="39.953287000000003"/>
    <n v="-83.803886000000006"/>
    <n v="0"/>
    <n v="0"/>
  </r>
  <r>
    <n v="291"/>
    <x v="0"/>
    <x v="1"/>
    <s v="Cuyahoga"/>
    <s v="I-71 "/>
    <s v="SCUYIR00071**C"/>
    <s v="IR-71"/>
    <n v="8.6999999999999993"/>
    <n v="9.1999999999999993"/>
    <s v="Segment"/>
    <m/>
    <n v="0"/>
    <n v="3"/>
    <n v="3"/>
    <n v="6"/>
    <n v="20"/>
    <n v="203.29569404069767"/>
    <n v="1.124862322552391"/>
    <n v="12.762155851965323"/>
    <n v="11.637293529412933"/>
    <n v="9.1902188089582268E-2"/>
    <n v="4.5067680453011931"/>
    <n v="4.4148658572116108"/>
    <x v="1"/>
    <s v="Google Maps"/>
    <n v="41.400440029599999"/>
    <n v="-81.817074461100006"/>
    <n v="41.407580078599999"/>
    <n v="-81.818067750699996"/>
  </r>
  <r>
    <n v="292"/>
    <x v="0"/>
    <x v="0"/>
    <s v="Franklin"/>
    <s v="I-71 "/>
    <s v="SFRAIR00071**N"/>
    <s v="IR-71"/>
    <n v="26.5"/>
    <n v="27"/>
    <s v="Segment"/>
    <m/>
    <n v="0"/>
    <n v="0"/>
    <n v="11"/>
    <n v="4"/>
    <n v="19"/>
    <n v="108.765625"/>
    <n v="0.90336315703509273"/>
    <n v="12.985595601711662"/>
    <n v="12.082232444676569"/>
    <n v="7.9664064807583146E-2"/>
    <n v="4.5065111803666458"/>
    <n v="4.4268471155590623"/>
    <x v="1"/>
    <s v="Google Maps"/>
    <n v="40.086579300300002"/>
    <n v="-82.987493465599997"/>
    <n v="40.093793060700001"/>
    <n v="-82.986723940000005"/>
  </r>
  <r>
    <n v="60"/>
    <x v="4"/>
    <x v="2"/>
    <s v="Hamilton"/>
    <s v="Hamilton Ave, W Kemper Rd"/>
    <s v="CHAMCR00266**C, SHAMUS00127**C"/>
    <s v="CR-266, US-127"/>
    <n v="3.3940000000000001"/>
    <n v="0"/>
    <s v="Intersection"/>
    <s v="Undivided Urban Signal  4-Leg"/>
    <n v="0"/>
    <n v="0"/>
    <n v="10"/>
    <n v="14"/>
    <n v="62"/>
    <n v="189.59375"/>
    <n v="9.9724699978407454"/>
    <n v="17.829753662357003"/>
    <n v="7.8572836645162578"/>
    <n v="0.69600034033318825"/>
    <n v="4.5050166566000787"/>
    <n v="3.8090163162668906"/>
    <x v="1"/>
    <s v="Google Maps"/>
    <n v="39.299872000000001"/>
    <n v="-84.563058999999996"/>
    <n v="0"/>
    <n v="0"/>
  </r>
  <r>
    <n v="293"/>
    <x v="0"/>
    <x v="1"/>
    <s v="Cuyahoga"/>
    <s v="I-90 "/>
    <s v="SCUYIR00090**C"/>
    <s v="IR-90"/>
    <n v="20.100000000000001"/>
    <n v="20.6"/>
    <s v="Segment"/>
    <m/>
    <n v="0"/>
    <n v="5"/>
    <n v="6"/>
    <n v="2"/>
    <n v="23"/>
    <n v="299.53969840116281"/>
    <n v="1.0648131670484735"/>
    <n v="14.253800953942841"/>
    <n v="13.188987786894367"/>
    <n v="6.1730783660813936E-2"/>
    <n v="4.5039752072608801"/>
    <n v="4.4422444236000658"/>
    <x v="1"/>
    <s v="Google Maps"/>
    <n v="41.5334067812"/>
    <n v="-81.647226886599995"/>
    <n v="41.538028627999999"/>
    <n v="-81.639861642699998"/>
  </r>
  <r>
    <n v="245"/>
    <x v="2"/>
    <x v="0"/>
    <s v="Franklin"/>
    <s v="S Hague Ave, Sullivant Ave"/>
    <s v="CFRACR00066**C, MFRAMR04248**C"/>
    <s v="CR-66, MR-4248"/>
    <n v="0.85499999999999998"/>
    <n v="0"/>
    <s v="Intersection"/>
    <s v="Undivided Urban Signal  4-Leg"/>
    <n v="0"/>
    <n v="2"/>
    <n v="15"/>
    <n v="9"/>
    <n v="65"/>
    <n v="294.49400436046511"/>
    <n v="4.3154607449738958"/>
    <n v="19.293059106907901"/>
    <n v="14.977598361934005"/>
    <n v="0.29600961477704535"/>
    <n v="4.5039735488511132"/>
    <n v="4.2079639340740682"/>
    <x v="1"/>
    <s v="Google Maps"/>
    <n v="39.943705999999999"/>
    <n v="-83.073121999999998"/>
    <n v="0"/>
    <n v="0"/>
  </r>
  <r>
    <n v="61"/>
    <x v="4"/>
    <x v="4"/>
    <s v="Montgomery"/>
    <s v="State Route 49, State Route 49"/>
    <s v="CMOTCR00116**C, SMOTSR00049**C, SMOTSR00049**N, SMOTUS00035**C, SMOTUS00035**N"/>
    <s v="CR-116, SR-49, US-35"/>
    <n v="0"/>
    <n v="0"/>
    <s v="Intersection"/>
    <s v="Undivided Urban Signal  4-Leg"/>
    <n v="1"/>
    <n v="3"/>
    <n v="10"/>
    <n v="12"/>
    <n v="43"/>
    <n v="344.42550872093022"/>
    <n v="6.6686473633785539"/>
    <n v="13.844067911346649"/>
    <n v="7.1754205479680948"/>
    <n v="0.46541938310954567"/>
    <n v="4.4966026132537298"/>
    <n v="4.0311832301441841"/>
    <x v="1"/>
    <s v="Google Maps"/>
    <n v="39.746457999999997"/>
    <n v="-84.288736"/>
    <n v="0"/>
    <n v="0"/>
  </r>
  <r>
    <n v="152"/>
    <x v="1"/>
    <x v="9"/>
    <s v="Ross"/>
    <s v="N BRIDGE ST "/>
    <s v="SROSSR00159**C "/>
    <s v="SR-159"/>
    <n v="1.1000000000000001"/>
    <n v="1.6"/>
    <s v="Segment"/>
    <m/>
    <n v="0"/>
    <n v="1"/>
    <n v="13"/>
    <n v="11"/>
    <n v="130"/>
    <n v="309.59856468023258"/>
    <n v="0.55484601976883097"/>
    <n v="50.509400884077039"/>
    <n v="49.954554864308207"/>
    <n v="3.1103952653532187E-2"/>
    <n v="4.488580555534333"/>
    <n v="4.4574766028808011"/>
    <x v="1"/>
    <s v="Google Maps"/>
    <n v="39.350199017599998"/>
    <n v="-82.976658575000002"/>
    <n v="39.357452911999999"/>
    <n v="-82.976354742300003"/>
  </r>
  <r>
    <n v="246"/>
    <x v="2"/>
    <x v="1"/>
    <s v="Cuyahoga"/>
    <s v="Unnamed St, Unnamed St"/>
    <s v="MCUYMR01785**C, MCUYMR01785**N, MCUYMR02519**C, MCUYMR14792**C, MCUYMR14792**N"/>
    <s v="MR-14792, MR-1785, MR-2519"/>
    <n v="6.6000000000000003E-2"/>
    <n v="0"/>
    <s v="Intersection"/>
    <s v="Divided Urban Signal  4-Leg"/>
    <n v="0"/>
    <n v="0"/>
    <n v="7"/>
    <n v="18"/>
    <n v="42"/>
    <n v="167.703125"/>
    <n v="8.1702107489496072"/>
    <n v="13.384292284864779"/>
    <n v="5.214081535915172"/>
    <n v="0.56792337669289739"/>
    <n v="4.487522986369191"/>
    <n v="3.9195996096762937"/>
    <x v="1"/>
    <s v="Google Maps"/>
    <n v="41.440604"/>
    <n v="-81.801293999999999"/>
    <n v="0"/>
    <n v="0"/>
  </r>
  <r>
    <n v="153"/>
    <x v="1"/>
    <x v="0"/>
    <s v="Franklin"/>
    <s v="S HIGH ST "/>
    <s v="SFRAUS00023**C "/>
    <s v="US-23"/>
    <n v="9.1"/>
    <n v="9.6"/>
    <s v="Segment"/>
    <m/>
    <n v="1"/>
    <n v="0"/>
    <n v="15"/>
    <n v="7"/>
    <n v="31"/>
    <n v="205.94231468023256"/>
    <n v="0.54402615072168814"/>
    <n v="20.930846668804318"/>
    <n v="20.386820518082629"/>
    <n v="3.0498869196567652E-2"/>
    <n v="4.4803580901822375"/>
    <n v="4.4498592209856698"/>
    <x v="1"/>
    <s v="Google Maps"/>
    <n v="39.932691382999998"/>
    <n v="-82.995910031199998"/>
    <n v="39.939921951700001"/>
    <n v="-82.9963099199"/>
  </r>
  <r>
    <n v="62"/>
    <x v="4"/>
    <x v="3"/>
    <s v="Stark"/>
    <s v="4th St, 4th St"/>
    <s v="CSTACR00219**C, MSTAMR01219**C, TSTATR00223**C"/>
    <s v="CR-219, MR-1219, TR-223"/>
    <n v="0"/>
    <n v="0"/>
    <s v="Intersection"/>
    <s v="Undivided Urban Signal  4-Leg"/>
    <n v="1"/>
    <n v="0"/>
    <n v="12"/>
    <n v="12"/>
    <n v="31"/>
    <n v="208.48918968023256"/>
    <n v="8.6846857511394298"/>
    <n v="11.229430532186116"/>
    <n v="2.5447447810466866"/>
    <n v="0.60612308082035926"/>
    <n v="4.4783741438891758"/>
    <n v="3.8722510630688163"/>
    <x v="1"/>
    <s v="Google Maps"/>
    <n v="40.803407"/>
    <n v="-81.425912999999994"/>
    <n v="0"/>
    <n v="0"/>
  </r>
  <r>
    <n v="154"/>
    <x v="1"/>
    <x v="5"/>
    <s v="Lucas"/>
    <s v="W SYLVANIA AVE "/>
    <s v="CLUCCR00005**C "/>
    <s v="CR-5"/>
    <n v="15.6"/>
    <n v="16.100000000000001"/>
    <s v="Segment"/>
    <m/>
    <n v="2"/>
    <n v="2"/>
    <n v="9"/>
    <n v="11"/>
    <n v="32"/>
    <n v="322.44113372093022"/>
    <n v="0.46649870705377333"/>
    <n v="23.447799848274002"/>
    <n v="22.981301141220229"/>
    <n v="2.6162377502534324E-2"/>
    <n v="4.4710298014056677"/>
    <n v="4.4448674239031334"/>
    <x v="1"/>
    <s v="Google Maps"/>
    <n v="41.692347419000001"/>
    <n v="-83.578449018200004"/>
    <n v="41.6925336097"/>
    <n v="-83.568841194000001"/>
  </r>
  <r>
    <n v="247"/>
    <x v="2"/>
    <x v="1"/>
    <s v="Cuyahoga"/>
    <s v="Snow Rd, W 130th St"/>
    <s v="MCUYMR02466**C, MCUYMR14603**C"/>
    <s v="MR-14603, MR-2466"/>
    <n v="2.754"/>
    <n v="0"/>
    <s v="Intersection"/>
    <s v="Undivided Urban Signal  4-Leg"/>
    <n v="0"/>
    <n v="1"/>
    <n v="5"/>
    <n v="19"/>
    <n v="59"/>
    <n v="221.72356468023256"/>
    <n v="7.4711525495550566"/>
    <n v="16.763041760957602"/>
    <n v="9.2918892114025446"/>
    <n v="0.51246740935137614"/>
    <n v="4.4701668594469526"/>
    <n v="3.9576994500955767"/>
    <x v="1"/>
    <s v="Google Maps"/>
    <n v="41.40513"/>
    <n v="-81.784180000000006"/>
    <n v="0"/>
    <n v="0"/>
  </r>
  <r>
    <n v="63"/>
    <x v="4"/>
    <x v="3"/>
    <s v="Stark"/>
    <s v="Frank Ave, Fulton Dr"/>
    <s v="CSTACR00229**C, SSTASR00687**C, TSTATR00211**C, TSTATR02208**C"/>
    <s v="CR-229, SR-687, TR-211, TR-2208"/>
    <n v="0"/>
    <n v="0"/>
    <s v="Intersection"/>
    <s v="Undivided Urban Signal  4-Leg"/>
    <n v="0"/>
    <n v="2"/>
    <n v="12"/>
    <n v="10"/>
    <n v="54"/>
    <n v="268.29087936046511"/>
    <n v="12.571864664708304"/>
    <n v="15.64027615370844"/>
    <n v="3.0684114890001357"/>
    <n v="0.8774177397529731"/>
    <n v="4.4695675340074388"/>
    <n v="3.5921497942544658"/>
    <x v="1"/>
    <s v="Google Maps"/>
    <n v="40.850313"/>
    <n v="-81.445498000000001"/>
    <n v="0"/>
    <n v="0"/>
  </r>
  <r>
    <n v="155"/>
    <x v="1"/>
    <x v="2"/>
    <s v="Hamilton"/>
    <s v="VINE ST "/>
    <s v="MHAMMR08513**C "/>
    <s v="MR-8513"/>
    <n v="3.7"/>
    <n v="4.2"/>
    <s v="Segment"/>
    <m/>
    <n v="0"/>
    <n v="1"/>
    <n v="15"/>
    <n v="15"/>
    <n v="104"/>
    <n v="314.44231468023258"/>
    <n v="0.36506553753727239"/>
    <n v="42.980197219846453"/>
    <n v="42.615131682309183"/>
    <n v="2.0485832640361003E-2"/>
    <n v="4.4619683910745103"/>
    <n v="4.4414825584341493"/>
    <x v="1"/>
    <s v="Google Maps"/>
    <n v="39.153774180600003"/>
    <n v="-84.506815256400003"/>
    <n v="39.160714542100003"/>
    <n v="-84.504334415000002"/>
  </r>
  <r>
    <n v="294"/>
    <x v="0"/>
    <x v="1"/>
    <s v="Cuyahoga"/>
    <s v="I-90 "/>
    <s v="SCUYIR00090**C"/>
    <s v="IR-90"/>
    <n v="17.3"/>
    <n v="17.8"/>
    <s v="Segment"/>
    <m/>
    <n v="0"/>
    <n v="0"/>
    <n v="10"/>
    <n v="6"/>
    <n v="44"/>
    <n v="136.09375"/>
    <n v="1.2831410386043356"/>
    <n v="23.409600713705807"/>
    <n v="22.126459675101472"/>
    <n v="9.697785741826935E-2"/>
    <n v="4.4607421063683246"/>
    <n v="4.363764248950055"/>
    <x v="1"/>
    <s v="Google Maps"/>
    <n v="41.504238755499998"/>
    <n v="-81.670059352699994"/>
    <n v="41.511260310700003"/>
    <n v="-81.672416444899994"/>
  </r>
  <r>
    <n v="36"/>
    <x v="3"/>
    <x v="2"/>
    <s v="Hamilton"/>
    <s v="BEECHMONT AVE "/>
    <s v="SHAMSR00125**C "/>
    <s v="SR-125"/>
    <n v="6.4"/>
    <n v="6.9"/>
    <s v="Segment"/>
    <m/>
    <n v="0"/>
    <n v="2"/>
    <n v="5"/>
    <n v="11"/>
    <n v="58"/>
    <n v="230.90025436046511"/>
    <n v="1.0425956260076219"/>
    <n v="30.606399132191775"/>
    <n v="29.563803506184154"/>
    <n v="7.9751789822357158E-2"/>
    <n v="4.4577577046660712"/>
    <n v="4.3780059148437145"/>
    <x v="1"/>
    <s v="Google Maps"/>
    <n v="39.0728417427"/>
    <n v="-84.334136697000005"/>
    <n v="39.072660027200001"/>
    <n v="-84.324864949599998"/>
  </r>
  <r>
    <n v="37"/>
    <x v="3"/>
    <x v="2"/>
    <s v="Hamilton"/>
    <s v="BEECHMONT AVE "/>
    <s v="SHAMSR00125**C "/>
    <s v="SR-125"/>
    <n v="5.7"/>
    <n v="6.2"/>
    <s v="Segment"/>
    <m/>
    <n v="0"/>
    <n v="1"/>
    <n v="4"/>
    <n v="13"/>
    <n v="83"/>
    <n v="212.55168968023256"/>
    <n v="1.0425956260076219"/>
    <n v="40.667026024595749"/>
    <n v="39.624430398588125"/>
    <n v="7.9751789822357158E-2"/>
    <n v="4.4577577046660712"/>
    <n v="4.3780059148437145"/>
    <x v="1"/>
    <s v="Google Maps"/>
    <n v="39.072722382099997"/>
    <n v="-84.347142682599994"/>
    <n v="39.0726746769"/>
    <n v="-84.337840035900001"/>
  </r>
  <r>
    <n v="156"/>
    <x v="1"/>
    <x v="0"/>
    <s v="Franklin"/>
    <s v="ALUM CREEK DR "/>
    <s v="CFRACR00122**C "/>
    <s v="CR-122"/>
    <n v="8.3000000000000007"/>
    <n v="8.8000000000000007"/>
    <s v="Segment"/>
    <m/>
    <n v="0"/>
    <n v="4"/>
    <n v="12"/>
    <n v="7"/>
    <n v="55"/>
    <n v="347.33175872093022"/>
    <n v="0.53753468686007289"/>
    <n v="30.164475745120349"/>
    <n v="29.626941058260275"/>
    <n v="3.0134949341758675E-2"/>
    <n v="4.4490716098258032"/>
    <n v="4.4189366604840448"/>
    <x v="1"/>
    <s v="Google Maps"/>
    <n v="39.945497159299997"/>
    <n v="-82.944852038999997"/>
    <n v="39.952311891400001"/>
    <n v="-82.943498352399999"/>
  </r>
  <r>
    <n v="248"/>
    <x v="2"/>
    <x v="3"/>
    <s v="Summit"/>
    <s v="Graham Rd, Oakwood Dr"/>
    <s v="CSUMCR00029**C, CSUMCR00101**C, CSUMCR00608**C"/>
    <s v="CR-101, CR-29, CR-608"/>
    <n v="0"/>
    <n v="0"/>
    <s v="Intersection"/>
    <s v="Undivided Urban Signal  4-Leg"/>
    <n v="0"/>
    <n v="2"/>
    <n v="11"/>
    <n v="12"/>
    <n v="63"/>
    <n v="279.61900436046511"/>
    <n v="9.8861459548040429"/>
    <n v="16.92217420706131"/>
    <n v="7.0360282522572675"/>
    <n v="0.67811861320242206"/>
    <n v="4.4462358459985056"/>
    <n v="3.7681172327960835"/>
    <x v="1"/>
    <s v="Google Maps"/>
    <n v="41.160401999999998"/>
    <n v="-81.489704000000003"/>
    <n v="0"/>
    <n v="0"/>
  </r>
  <r>
    <n v="295"/>
    <x v="0"/>
    <x v="0"/>
    <s v="Franklin"/>
    <s v="I-71 "/>
    <s v="SFRAIR00071**N"/>
    <s v="IR-71"/>
    <n v="21.6"/>
    <n v="22.1"/>
    <s v="Segment"/>
    <m/>
    <n v="0"/>
    <n v="1"/>
    <n v="10"/>
    <n v="3"/>
    <n v="25"/>
    <n v="149.45793968023256"/>
    <n v="1.0623940425014264"/>
    <n v="15.214026417041456"/>
    <n v="14.15163237454003"/>
    <n v="9.4457245453566152E-2"/>
    <n v="4.4447165256318488"/>
    <n v="4.3502592801782827"/>
    <x v="1"/>
    <s v="Google Maps"/>
    <n v="40.018220011700002"/>
    <n v="-82.995104778699996"/>
    <n v="40.025426395300002"/>
    <n v="-82.994648467800005"/>
  </r>
  <r>
    <n v="64"/>
    <x v="4"/>
    <x v="4"/>
    <s v="Montgomery"/>
    <s v="Needmore Rd, Webster St"/>
    <s v="CMOTCR00074**C, CMOTCR00087**C"/>
    <s v="CR-74, CR-87"/>
    <n v="1.0409999999999999"/>
    <n v="0"/>
    <s v="Intersection"/>
    <s v="Undivided Urban Signal  4-Leg"/>
    <n v="2"/>
    <n v="1"/>
    <n v="17"/>
    <n v="6"/>
    <n v="19"/>
    <n v="293.95194404069764"/>
    <n v="6.2337934036766764"/>
    <n v="9.0217557253442315"/>
    <n v="2.7879623216675551"/>
    <n v="0.43506998080367026"/>
    <n v="4.4430682728747035"/>
    <n v="4.0079982920710329"/>
    <x v="1"/>
    <s v="Google Maps"/>
    <n v="39.819971000000002"/>
    <n v="-84.179450000000003"/>
    <n v="0"/>
    <n v="0"/>
  </r>
  <r>
    <n v="157"/>
    <x v="1"/>
    <x v="1"/>
    <s v="Cuyahoga"/>
    <s v="MR 14553"/>
    <s v="MCUYMR14553**C "/>
    <s v="MR-14553"/>
    <n v="4.9000000000000004"/>
    <n v="5.4"/>
    <s v="Segment"/>
    <m/>
    <n v="2"/>
    <n v="6"/>
    <n v="12"/>
    <n v="14"/>
    <n v="60"/>
    <n v="566.10101744186045"/>
    <n v="0.2978674912343911"/>
    <n v="31.428642061137033"/>
    <n v="31.130774569902641"/>
    <n v="1.6723412989290972E-2"/>
    <n v="4.4392759298121911"/>
    <n v="4.4225525168229005"/>
    <x v="1"/>
    <s v="Google Maps"/>
    <n v="41.535795531200002"/>
    <n v="-81.622080319899993"/>
    <n v="41.539546131999998"/>
    <n v="-81.613839543799998"/>
  </r>
  <r>
    <n v="296"/>
    <x v="0"/>
    <x v="1"/>
    <s v="Cuyahoga"/>
    <s v="I-90 "/>
    <s v="SCUYIR00090**N"/>
    <s v="IR-90"/>
    <n v="22.7"/>
    <n v="23.2"/>
    <s v="Segment"/>
    <m/>
    <n v="1"/>
    <n v="3"/>
    <n v="6"/>
    <n v="8"/>
    <n v="53"/>
    <n v="310.48800872093022"/>
    <n v="1.3359333976274546"/>
    <n v="28.233075695346979"/>
    <n v="26.897142297719526"/>
    <n v="9.7876772132527268E-2"/>
    <n v="4.4366227944839514"/>
    <n v="4.3387460223514243"/>
    <x v="1"/>
    <s v="Google Maps"/>
    <n v="41.551597041500003"/>
    <n v="-81.602521641699994"/>
    <n v="41.556227030199999"/>
    <n v="-81.595264839699993"/>
  </r>
  <r>
    <n v="158"/>
    <x v="1"/>
    <x v="1"/>
    <s v="Cuyahoga"/>
    <s v="E 55TH ST "/>
    <s v="MCUYMR14701**C "/>
    <s v="MR-14701"/>
    <n v="2.6"/>
    <n v="3.1"/>
    <s v="Segment"/>
    <m/>
    <n v="0"/>
    <n v="1"/>
    <n v="9"/>
    <n v="13"/>
    <n v="16"/>
    <n v="178.28606468023256"/>
    <n v="0.50936225063385376"/>
    <n v="15.839260053125386"/>
    <n v="15.329897802491532"/>
    <n v="2.8560146756333671E-2"/>
    <n v="4.4307062919184474"/>
    <n v="4.4021461451621136"/>
    <x v="1"/>
    <s v="Google Maps"/>
    <n v="41.485688382600003"/>
    <n v="-81.651559932799998"/>
    <n v="41.492933272499997"/>
    <n v="-81.651665590899995"/>
  </r>
  <r>
    <n v="159"/>
    <x v="1"/>
    <x v="3"/>
    <s v="Summit"/>
    <s v="E MARKET ST "/>
    <s v="SSUMSR00018**C "/>
    <s v="SR-18"/>
    <n v="8"/>
    <n v="8.5"/>
    <s v="Segment"/>
    <m/>
    <n v="1"/>
    <n v="1"/>
    <n v="4"/>
    <n v="9"/>
    <n v="59"/>
    <n v="216.47837936046511"/>
    <n v="0.77085957789764437"/>
    <n v="28.511693274858644"/>
    <n v="27.740833696960998"/>
    <n v="4.1779683899234817E-2"/>
    <n v="4.4299435639694806"/>
    <n v="4.3881638800702456"/>
    <x v="1"/>
    <s v="Google Maps"/>
    <n v="41.098635260000002"/>
    <n v="-81.547753917199998"/>
    <n v="41.094892722700003"/>
    <n v="-81.539566872899996"/>
  </r>
  <r>
    <n v="38"/>
    <x v="3"/>
    <x v="2"/>
    <s v="Hamilton"/>
    <s v="MONTGOMERY RD "/>
    <s v="SHAMUS00022**C "/>
    <s v="US-22"/>
    <n v="15.8"/>
    <n v="16.3"/>
    <s v="Segment"/>
    <m/>
    <n v="0"/>
    <n v="0"/>
    <n v="10"/>
    <n v="8"/>
    <n v="44"/>
    <n v="144.96875"/>
    <n v="0.50921275601487959"/>
    <n v="26.580349584640189"/>
    <n v="26.07113682862531"/>
    <n v="3.843320485757841E-2"/>
    <n v="4.4294817489549736"/>
    <n v="4.3910485440973952"/>
    <x v="1"/>
    <s v="Google Maps"/>
    <n v="39.258287023599998"/>
    <n v="-84.341374125900003"/>
    <n v="39.263765718199998"/>
    <n v="-84.3353461815"/>
  </r>
  <r>
    <n v="249"/>
    <x v="2"/>
    <x v="5"/>
    <s v="Lucas"/>
    <s v="Douglas Rd, W Alexis Rd"/>
    <s v="CLUCCR00004**C, MLUCMR04019**C, SLUCSR00184**C"/>
    <s v="CR-4, MR-4019, SR-184"/>
    <n v="4.6289999999999996"/>
    <n v="0"/>
    <s v="Intersection"/>
    <s v="Undivided Urban Signal  4-Leg"/>
    <n v="0"/>
    <n v="3"/>
    <n v="12"/>
    <n v="10"/>
    <n v="76"/>
    <n v="335.96756904069764"/>
    <n v="7.4609751628792829"/>
    <n v="19.941952632250835"/>
    <n v="12.480977469371553"/>
    <n v="0.51176931371631762"/>
    <n v="4.428649393253056"/>
    <n v="3.9168800795367384"/>
    <x v="1"/>
    <s v="Google Maps"/>
    <n v="41.721173"/>
    <n v="-83.605153000000001"/>
    <n v="0"/>
    <n v="0"/>
  </r>
  <r>
    <n v="297"/>
    <x v="0"/>
    <x v="0"/>
    <s v="Franklin"/>
    <s v="I-270 "/>
    <s v="SFRAIR00270**N"/>
    <s v="IR-270"/>
    <n v="19.8"/>
    <n v="20.3"/>
    <s v="Segment"/>
    <m/>
    <n v="0"/>
    <n v="0"/>
    <n v="8"/>
    <n v="4"/>
    <n v="25"/>
    <n v="95.125"/>
    <n v="1.1751985084927472"/>
    <n v="14.945737954259195"/>
    <n v="13.770539445766449"/>
    <n v="8.1060547550575499E-2"/>
    <n v="4.4244616075865917"/>
    <n v="4.3434010600360162"/>
    <x v="1"/>
    <s v="Google Maps"/>
    <n v="40.109115756500003"/>
    <n v="-83.092261451100001"/>
    <n v="40.109390908599998"/>
    <n v="-83.082842528200004"/>
  </r>
  <r>
    <n v="250"/>
    <x v="2"/>
    <x v="5"/>
    <s v="Lucas"/>
    <s v="Monroe St, Secor Rd"/>
    <s v="MLUCMR01932**C, MLUCMR01932**N, SLUCSR00051**C"/>
    <s v="MR-1932, SR-51"/>
    <n v="3.0720000000000001"/>
    <n v="0"/>
    <s v="Intersection"/>
    <s v="Undivided Urban Signal  4-Leg"/>
    <n v="0"/>
    <n v="0"/>
    <n v="16"/>
    <n v="9"/>
    <n v="114"/>
    <n v="258.6875"/>
    <n v="7.2260270691654274"/>
    <n v="27.510211802107658"/>
    <n v="20.284184732942229"/>
    <n v="0.49565356181338605"/>
    <n v="4.4231877535082766"/>
    <n v="3.9275341916948907"/>
    <x v="1"/>
    <s v="Google Maps"/>
    <n v="41.689698"/>
    <n v="-83.623141000000004"/>
    <n v="0"/>
    <n v="0"/>
  </r>
  <r>
    <n v="65"/>
    <x v="4"/>
    <x v="5"/>
    <s v="Lucas"/>
    <s v="N Holland Sylvania Rd, W Sylvania Ave"/>
    <s v="CLUCCR00005**C, CLUCCR00005**N, CLUCCR01572**C"/>
    <s v="CR-1572, CR-5"/>
    <n v="6.6870000000000003"/>
    <n v="0"/>
    <s v="Intersection"/>
    <s v="Undivided Urban Signal  4-Leg"/>
    <n v="0"/>
    <n v="2"/>
    <n v="9"/>
    <n v="14"/>
    <n v="80"/>
    <n v="292.40025436046511"/>
    <n v="8.0847036361901594"/>
    <n v="20.935585310893266"/>
    <n v="12.850881674703107"/>
    <n v="0.56424902591832038"/>
    <n v="4.4216136986391197"/>
    <n v="3.8573646727207995"/>
    <x v="1"/>
    <s v="Google Maps"/>
    <n v="41.690930000000002"/>
    <n v="-83.684717000000006"/>
    <n v="0"/>
    <n v="0"/>
  </r>
  <r>
    <n v="298"/>
    <x v="0"/>
    <x v="1"/>
    <s v="Cuyahoga"/>
    <s v="I-71 "/>
    <s v="SCUYIR00071**C"/>
    <s v="IR-71"/>
    <n v="7.2"/>
    <n v="7.7"/>
    <s v="Segment"/>
    <m/>
    <n v="1"/>
    <n v="1"/>
    <n v="9"/>
    <n v="4"/>
    <n v="15"/>
    <n v="183.02525436046511"/>
    <n v="0.86408379438169558"/>
    <n v="11.813744480675945"/>
    <n v="10.94966068629425"/>
    <n v="4.919041787800861E-2"/>
    <n v="4.4163626156509235"/>
    <n v="4.3671721977729145"/>
    <x v="1"/>
    <s v="Google Maps"/>
    <n v="41.379100173399998"/>
    <n v="-81.819009371099995"/>
    <n v="41.386215439700003"/>
    <n v="-81.817222090200005"/>
  </r>
  <r>
    <n v="160"/>
    <x v="1"/>
    <x v="2"/>
    <s v="Hamilton"/>
    <s v="READING RD "/>
    <s v="SHAMUS00042**C "/>
    <s v="US-42"/>
    <n v="8.3000000000000007"/>
    <n v="8.8000000000000007"/>
    <s v="Segment"/>
    <m/>
    <n v="1"/>
    <n v="3"/>
    <n v="13"/>
    <n v="7"/>
    <n v="42"/>
    <n v="340.87863372093022"/>
    <n v="0.48670211004211111"/>
    <n v="25.538843693629783"/>
    <n v="25.052141583587673"/>
    <n v="2.729261173965878E-2"/>
    <n v="4.412573326093101"/>
    <n v="4.385280714353442"/>
    <x v="1"/>
    <s v="Google Maps"/>
    <n v="39.1891296051"/>
    <n v="-84.463507190900003"/>
    <n v="39.195681611300003"/>
    <n v="-84.459569210200002"/>
  </r>
  <r>
    <n v="161"/>
    <x v="1"/>
    <x v="2"/>
    <s v="Hamilton"/>
    <s v="READING RD "/>
    <s v="SHAMUS00042**C "/>
    <s v="US-42"/>
    <n v="9"/>
    <n v="9.5"/>
    <s v="Segment"/>
    <m/>
    <n v="0"/>
    <n v="0"/>
    <n v="13"/>
    <n v="11"/>
    <n v="42"/>
    <n v="175.921875"/>
    <n v="0.48670211004211111"/>
    <n v="25.538843693629783"/>
    <n v="25.052141583587673"/>
    <n v="2.729261173965878E-2"/>
    <n v="4.412573326093101"/>
    <n v="4.385280714353442"/>
    <x v="1"/>
    <s v="Google Maps"/>
    <n v="39.1983280018"/>
    <n v="-84.458037278999996"/>
    <n v="39.204654638000001"/>
    <n v="-84.453632348699998"/>
  </r>
  <r>
    <n v="162"/>
    <x v="1"/>
    <x v="2"/>
    <s v="Hamilton"/>
    <s v="WESTWOOD NORTHERN BLVD "/>
    <s v="CHAMCR00163**C "/>
    <s v="CR-163"/>
    <n v="5.7"/>
    <n v="6.2"/>
    <s v="Segment"/>
    <m/>
    <n v="0"/>
    <n v="0"/>
    <n v="12"/>
    <n v="11"/>
    <n v="98"/>
    <n v="225.375"/>
    <n v="0.52747692689060999"/>
    <n v="46.862547185683667"/>
    <n v="46.33507025879306"/>
    <n v="2.9573323985172852E-2"/>
    <n v="4.4107888659682413"/>
    <n v="4.3812155419830683"/>
    <x v="1"/>
    <s v="Google Maps"/>
    <n v="39.1373155219"/>
    <n v="-84.543776051600005"/>
    <n v="0"/>
    <n v="0"/>
  </r>
  <r>
    <n v="251"/>
    <x v="2"/>
    <x v="1"/>
    <s v="Cuyahoga"/>
    <s v="Brookpark Rd, Hauserman Rd"/>
    <s v="MCUYMR02093**C, MCUYMR14658**C, SCUYSR00017**C"/>
    <s v="MR-14658, MR-2093, SR-17"/>
    <n v="0"/>
    <n v="0"/>
    <s v="Intersection"/>
    <s v="Undivided Urban Signal  4-Leg"/>
    <n v="0"/>
    <n v="1"/>
    <n v="7"/>
    <n v="17"/>
    <n v="80"/>
    <n v="246.94231468023256"/>
    <n v="6.5643219254255545"/>
    <n v="20.992804642736822"/>
    <n v="14.428482717311267"/>
    <n v="0.45026534111816713"/>
    <n v="4.4090192043676799"/>
    <n v="3.9587538632495129"/>
    <x v="1"/>
    <s v="Google Maps"/>
    <n v="41.418469999999999"/>
    <n v="-81.757785999999996"/>
    <n v="0"/>
    <n v="0"/>
  </r>
  <r>
    <n v="252"/>
    <x v="2"/>
    <x v="1"/>
    <s v="Cuyahoga"/>
    <s v="West Blvd, Western Ave"/>
    <s v="MCUYMR14656**C, MCUYMR14749**C"/>
    <s v="MR-14656, MR-14749"/>
    <n v="0.64200000000000002"/>
    <n v="0"/>
    <s v="Intersection"/>
    <s v="Undivided Urban Signal  4-Leg"/>
    <n v="0"/>
    <n v="1"/>
    <n v="9"/>
    <n v="18"/>
    <n v="25"/>
    <n v="209.47356468023256"/>
    <n v="3.468344908239974"/>
    <n v="10.539416023258902"/>
    <n v="7.0710711150189276"/>
    <n v="0.23790355210570954"/>
    <n v="4.3998015405578164"/>
    <n v="4.1618979884521066"/>
    <x v="1"/>
    <s v="Google Maps"/>
    <n v="41.470427999999998"/>
    <n v="-81.755506999999994"/>
    <n v="0"/>
    <n v="0"/>
  </r>
  <r>
    <n v="299"/>
    <x v="0"/>
    <x v="1"/>
    <s v="Cuyahoga"/>
    <s v="I-271 "/>
    <s v="SCUYIR00271**N"/>
    <s v="IR-271"/>
    <n v="9.6"/>
    <n v="10.1"/>
    <s v="Segment"/>
    <m/>
    <n v="0"/>
    <n v="2"/>
    <n v="7"/>
    <n v="8"/>
    <n v="25"/>
    <n v="197.68150436046511"/>
    <n v="1.4646440666333498"/>
    <n v="16.552003081413002"/>
    <n v="15.087359014779652"/>
    <n v="0.11449996180444261"/>
    <n v="4.3983840527961338"/>
    <n v="4.2838840909916911"/>
    <x v="1"/>
    <s v="Google Maps"/>
    <n v="41.484081568400001"/>
    <n v="-81.487092859100002"/>
    <n v="41.491331720300003"/>
    <n v="-81.486867180700003"/>
  </r>
  <r>
    <n v="300"/>
    <x v="0"/>
    <x v="1"/>
    <s v="Cuyahoga"/>
    <s v="I-90 "/>
    <s v="SCUYIR00090**N"/>
    <s v="IR-90"/>
    <n v="28.6"/>
    <n v="29.1"/>
    <s v="Segment"/>
    <m/>
    <n v="0"/>
    <n v="4"/>
    <n v="10"/>
    <n v="8"/>
    <n v="23"/>
    <n v="306.67550872093022"/>
    <n v="0.97269139047995612"/>
    <n v="17.007437875427485"/>
    <n v="16.034746484947529"/>
    <n v="6.5232018083586876E-2"/>
    <n v="4.3976736776943097"/>
    <n v="4.3324416596107227"/>
    <x v="1"/>
    <s v="Google Maps"/>
    <n v="41.597585854000002"/>
    <n v="-81.509471205300002"/>
    <n v="41.602080262199998"/>
    <n v="-81.501914515999999"/>
  </r>
  <r>
    <n v="163"/>
    <x v="1"/>
    <x v="0"/>
    <s v="Franklin"/>
    <s v="E 17TH AVE "/>
    <s v="MFRAMR00705**C "/>
    <s v="MR-705"/>
    <n v="0.9"/>
    <n v="1.4"/>
    <s v="Segment"/>
    <m/>
    <n v="0"/>
    <n v="0"/>
    <n v="17"/>
    <n v="14"/>
    <n v="72"/>
    <n v="245.421875"/>
    <n v="0.33522733700034157"/>
    <n v="38.372658451451038"/>
    <n v="38.037431114450698"/>
    <n v="1.855731376579078E-2"/>
    <n v="4.396897564349028"/>
    <n v="4.3783402505832374"/>
    <x v="1"/>
    <s v="Google Maps"/>
    <n v="40.000953195900003"/>
    <n v="-82.990099479999998"/>
    <n v="40.000563919599998"/>
    <n v="-82.980695090099999"/>
  </r>
  <r>
    <n v="164"/>
    <x v="1"/>
    <x v="1"/>
    <s v="Lake"/>
    <s v="REYNOLDS RD "/>
    <s v="SLAKSR00306**C "/>
    <s v="SR-306"/>
    <n v="6.3"/>
    <n v="6.8"/>
    <s v="Segment"/>
    <m/>
    <n v="0"/>
    <n v="0"/>
    <n v="6"/>
    <n v="12"/>
    <n v="61"/>
    <n v="153.53125"/>
    <n v="0.8769322007332786"/>
    <n v="31.373039369887742"/>
    <n v="30.496107169154463"/>
    <n v="4.9104852432688958E-2"/>
    <n v="4.3933004593484721"/>
    <n v="4.3441956069157834"/>
    <x v="1"/>
    <s v="Google Maps"/>
    <n v="41.655485109700003"/>
    <n v="-81.377349336099996"/>
    <n v="41.662656211700003"/>
    <n v="-81.378577697799997"/>
  </r>
  <r>
    <n v="253"/>
    <x v="2"/>
    <x v="4"/>
    <s v="Montgomery"/>
    <s v="E Franklin St, S Main St"/>
    <s v="MMOTMR04981**C, SMOTSR00048**C, SMOTSR00725**C"/>
    <s v="MR-4981, SR-48, SR-725"/>
    <n v="0"/>
    <n v="0"/>
    <s v="Intersection"/>
    <s v="Undivided Urban Signal  4-Leg"/>
    <n v="0"/>
    <n v="1"/>
    <n v="9"/>
    <n v="13"/>
    <n v="61"/>
    <n v="223.28606468023256"/>
    <n v="9.699093742981546"/>
    <n v="17.480870025871685"/>
    <n v="7.7817762828901387"/>
    <n v="0.66528817482356339"/>
    <n v="4.3927046295008534"/>
    <n v="3.7274164546772899"/>
    <x v="1"/>
    <s v="Google Maps"/>
    <n v="39.628405000000001"/>
    <n v="-84.158925999999994"/>
    <n v="0"/>
    <n v="0"/>
  </r>
  <r>
    <n v="254"/>
    <x v="2"/>
    <x v="2"/>
    <s v="Butler"/>
    <s v="Main St, N B St"/>
    <s v="CBUTCR00180**C, SBUTSR00129**C"/>
    <s v="CR-180, SR-129"/>
    <n v="0.59599999999999997"/>
    <n v="0"/>
    <s v="Intersection"/>
    <s v="Undivided Urban Signal  4-Leg"/>
    <n v="0"/>
    <n v="0"/>
    <n v="18"/>
    <n v="7"/>
    <n v="33"/>
    <n v="181.90625"/>
    <n v="8.2564230224968718"/>
    <n v="11.219957246931816"/>
    <n v="2.9635342244349445"/>
    <n v="0.56633132422118948"/>
    <n v="4.3919680193233193"/>
    <n v="3.8256366951021299"/>
    <x v="1"/>
    <s v="Google Maps"/>
    <n v="39.402436000000002"/>
    <n v="-84.566978000000006"/>
    <n v="0"/>
    <n v="0"/>
  </r>
  <r>
    <n v="165"/>
    <x v="1"/>
    <x v="5"/>
    <s v="Lucas"/>
    <s v="CONANT ST "/>
    <s v="SLUCUS00020**C "/>
    <s v="US-20"/>
    <n v="18.3"/>
    <n v="18.8"/>
    <s v="Segment"/>
    <m/>
    <n v="0"/>
    <n v="1"/>
    <n v="20"/>
    <n v="12"/>
    <n v="65"/>
    <n v="294.86418968023258"/>
    <n v="0.33240796645073439"/>
    <n v="29.327337969460991"/>
    <n v="28.994930003010257"/>
    <n v="1.8657654680310963E-2"/>
    <n v="4.3867807528558247"/>
    <n v="4.3681230981755137"/>
    <x v="1"/>
    <s v="Google Maps"/>
    <n v="41.570012634699999"/>
    <n v="-83.657769426000002"/>
    <n v="41.563307328999997"/>
    <n v="-83.654133268500004"/>
  </r>
  <r>
    <n v="166"/>
    <x v="1"/>
    <x v="1"/>
    <s v="Cuyahoga"/>
    <s v="WARREN RD "/>
    <s v="MCUYMR14601**C "/>
    <s v="MR-14601"/>
    <n v="0.3"/>
    <n v="0.8"/>
    <s v="Segment"/>
    <m/>
    <n v="0"/>
    <n v="2"/>
    <n v="8"/>
    <n v="14"/>
    <n v="36"/>
    <n v="241.85337936046511"/>
    <n v="0.46061682745448268"/>
    <n v="24.445539122194042"/>
    <n v="23.984922294739558"/>
    <n v="2.5833306682964182E-2"/>
    <n v="4.3862502051676078"/>
    <n v="4.3604168984846439"/>
    <x v="1"/>
    <s v="Google Maps"/>
    <n v="41.456952191200003"/>
    <n v="-81.803418593700002"/>
    <n v="41.462858934300002"/>
    <n v="-81.8014926309"/>
  </r>
  <r>
    <n v="255"/>
    <x v="2"/>
    <x v="1"/>
    <s v="Cuyahoga"/>
    <s v="Ridge Rd, W Ridgewood Dr"/>
    <s v="MCUYMR10577**C, SCUYSR00003**C"/>
    <s v="MR-10577, SR-3"/>
    <n v="1.276"/>
    <n v="0"/>
    <s v="Intersection"/>
    <s v="Undivided Urban Signal  4-Leg"/>
    <n v="0"/>
    <n v="1"/>
    <n v="11"/>
    <n v="13"/>
    <n v="36"/>
    <n v="211.37981468023256"/>
    <n v="12.092697097937641"/>
    <n v="11.372288224794872"/>
    <n v="-0.72040887314276958"/>
    <n v="0.82947217484136049"/>
    <n v="4.385937495792902"/>
    <n v="3.5564653209515416"/>
    <x v="1"/>
    <s v="Google Maps"/>
    <n v="41.384501999999998"/>
    <n v="-81.734645"/>
    <n v="0"/>
    <n v="0"/>
  </r>
  <r>
    <n v="256"/>
    <x v="2"/>
    <x v="1"/>
    <s v="Cuyahoga"/>
    <s v="Chagrin Blvd, Green Rd"/>
    <s v="MCUYMR14561**C, SCUYUS00422**C"/>
    <s v="MR-14561, US-422"/>
    <n v="2.7330000000000001"/>
    <n v="0"/>
    <s v="Intersection"/>
    <s v="Undivided Urban Signal  4-Leg"/>
    <n v="0"/>
    <n v="4"/>
    <n v="7"/>
    <n v="13"/>
    <n v="47"/>
    <n v="333.22238372093022"/>
    <n v="9.2344732643633609"/>
    <n v="14.142805797680532"/>
    <n v="4.9083325333171715"/>
    <n v="0.63341854675349563"/>
    <n v="4.3812449705804672"/>
    <n v="3.7478264238269716"/>
    <x v="1"/>
    <s v="Google Maps"/>
    <n v="41.464489999999998"/>
    <n v="-81.516864999999996"/>
    <n v="0"/>
    <n v="0"/>
  </r>
  <r>
    <n v="66"/>
    <x v="4"/>
    <x v="0"/>
    <s v="Franklin"/>
    <s v="S Murray Hill Rd, S Murray Hill Rd"/>
    <s v="SFRAUS00040**C, TFRATR01879**C, TFRATR02130**C"/>
    <s v="TR-1879, TR-2130, US-40"/>
    <n v="0"/>
    <n v="0"/>
    <s v="Intersection"/>
    <s v="Divided Urban Signal  4-Leg"/>
    <n v="0"/>
    <n v="0"/>
    <n v="10"/>
    <n v="9"/>
    <n v="63"/>
    <n v="168.40625"/>
    <n v="12.709011174288557"/>
    <n v="20.243838807065725"/>
    <n v="7.5348276327771675"/>
    <n v="0.95001217717780062"/>
    <n v="4.3785479379571202"/>
    <n v="3.4285357607793197"/>
    <x v="1"/>
    <s v="Google Maps"/>
    <n v="39.952178000000004"/>
    <n v="-83.129253000000006"/>
    <n v="0"/>
    <n v="0"/>
  </r>
  <r>
    <n v="301"/>
    <x v="0"/>
    <x v="4"/>
    <s v="Montgomery"/>
    <s v="INTERSTATE 75 "/>
    <s v="SMOTIR00075**N"/>
    <s v="IR-75"/>
    <n v="17.8"/>
    <n v="18.3"/>
    <s v="Segment"/>
    <m/>
    <n v="1"/>
    <n v="1"/>
    <n v="13"/>
    <n v="4"/>
    <n v="51"/>
    <n v="245.21275436046511"/>
    <n v="1.1643245247226988"/>
    <n v="28.619998423116307"/>
    <n v="27.455673898393609"/>
    <n v="7.9026334194708878E-2"/>
    <n v="4.3772005167940282"/>
    <n v="4.2981741825993192"/>
    <x v="1"/>
    <s v="Google Maps"/>
    <n v="39.8276907698"/>
    <n v="-84.189457012600002"/>
    <n v="39.834935424299999"/>
    <n v="-84.189629308500002"/>
  </r>
  <r>
    <n v="39"/>
    <x v="3"/>
    <x v="2"/>
    <s v="Hamilton"/>
    <s v="W NORTH BEND RD "/>
    <s v="CHAMCR00142**C "/>
    <s v="CR-142"/>
    <n v="6.9"/>
    <n v="7.4"/>
    <s v="Segment"/>
    <m/>
    <n v="2"/>
    <n v="1"/>
    <n v="11"/>
    <n v="7"/>
    <n v="64"/>
    <n v="304.10819404069764"/>
    <n v="0.68700400679928186"/>
    <n v="35.007901477683767"/>
    <n v="34.320897470884482"/>
    <n v="5.2633636286803391E-2"/>
    <n v="4.3766942707623526"/>
    <n v="4.3240606344755497"/>
    <x v="1"/>
    <s v="Google Maps"/>
    <n v="39.201994353800004"/>
    <n v="-84.530634954800007"/>
    <n v="39.201379544200002"/>
    <n v="-84.521358388799996"/>
  </r>
  <r>
    <n v="302"/>
    <x v="0"/>
    <x v="0"/>
    <s v="Franklin"/>
    <s v="I-270 "/>
    <s v="SFRAIR00270**N"/>
    <s v="IR-270"/>
    <n v="38.200000000000003"/>
    <n v="38.700000000000003"/>
    <s v="Segment"/>
    <m/>
    <n v="2"/>
    <n v="1"/>
    <n v="7"/>
    <n v="7"/>
    <n v="26"/>
    <n v="239.92069404069767"/>
    <n v="0.95480408230744829"/>
    <n v="17.40585544139951"/>
    <n v="16.451051359092062"/>
    <n v="3.6849321368620618E-2"/>
    <n v="4.3747426955873667"/>
    <n v="4.337893374218746"/>
    <x v="1"/>
    <s v="Google Maps"/>
    <n v="39.997628360500002"/>
    <n v="-82.856525713300002"/>
    <n v="39.990454806300001"/>
    <n v="-82.856739858200001"/>
  </r>
  <r>
    <n v="257"/>
    <x v="2"/>
    <x v="0"/>
    <s v="Franklin"/>
    <s v="Mccutcheon Rd, Sunbury Rd"/>
    <s v="CFRACR00008**C, CFRACR00171**C"/>
    <s v="CR-171, CR-8"/>
    <n v="1.583"/>
    <n v="0"/>
    <s v="Intersection"/>
    <s v="Undivided Urban Signal  4-Leg"/>
    <n v="0"/>
    <n v="1"/>
    <n v="13"/>
    <n v="9"/>
    <n v="41"/>
    <n v="211.72356468023256"/>
    <n v="10.239123220138245"/>
    <n v="13.192921779081978"/>
    <n v="2.953798558943733"/>
    <n v="0.70233031862885253"/>
    <n v="4.3744221403189449"/>
    <n v="3.6720918216900924"/>
    <x v="1"/>
    <s v="Google Maps"/>
    <n v="40.034351999999998"/>
    <n v="-82.932738000000001"/>
    <n v="0"/>
    <n v="0"/>
  </r>
  <r>
    <n v="258"/>
    <x v="2"/>
    <x v="2"/>
    <s v="Hamilton"/>
    <s v="Colerain Ave, Kirby Ave"/>
    <s v="MHAMMR01772**C, SHAMUS00027**C"/>
    <s v="MR-1772, US-27"/>
    <n v="2.8820000000000001"/>
    <n v="0"/>
    <s v="Intersection"/>
    <s v="Undivided Urban Signal  4-Leg"/>
    <n v="0"/>
    <n v="2"/>
    <n v="10"/>
    <n v="9"/>
    <n v="51"/>
    <n v="247.75962936046511"/>
    <n v="9.4908065009639326"/>
    <n v="16.516798730609342"/>
    <n v="7.0259922296454089"/>
    <n v="0.65100116587685586"/>
    <n v="4.3740503126653065"/>
    <n v="3.7230491467884508"/>
    <x v="1"/>
    <s v="Google Maps"/>
    <n v="39.193426000000002"/>
    <n v="-84.572862999999998"/>
    <n v="0"/>
    <n v="0"/>
  </r>
  <r>
    <n v="303"/>
    <x v="0"/>
    <x v="1"/>
    <s v="Cuyahoga"/>
    <s v="I-71 "/>
    <s v="SCUYIR00071**C"/>
    <s v="IR-71"/>
    <n v="16.7"/>
    <n v="17.2"/>
    <s v="Segment"/>
    <m/>
    <n v="0"/>
    <n v="3"/>
    <n v="6"/>
    <n v="13"/>
    <n v="18"/>
    <n v="251.99881904069767"/>
    <n v="0.52134311087006391"/>
    <n v="15.68240576439535"/>
    <n v="15.161062653525287"/>
    <n v="3.9906839027471219E-2"/>
    <n v="4.3736627300525237"/>
    <n v="4.3337558910250529"/>
    <x v="1"/>
    <s v="Google Maps"/>
    <n v="41.454749695499999"/>
    <n v="-81.7163811052"/>
    <n v="41.456149329699997"/>
    <n v="-81.707085881200001"/>
  </r>
  <r>
    <n v="67"/>
    <x v="4"/>
    <x v="0"/>
    <s v="Delaware"/>
    <s v="Columbus Pike, Meadow Park Ave"/>
    <s v="SDELUS00023**C, TDELTR00425**C"/>
    <s v="TR-425, US-23"/>
    <n v="1.2E-2"/>
    <n v="0"/>
    <s v="Intersection"/>
    <s v="Undivided Urban Signal  4-Leg"/>
    <n v="0"/>
    <n v="0"/>
    <n v="13"/>
    <n v="10"/>
    <n v="31"/>
    <n v="160.484375"/>
    <n v="11.689312493440728"/>
    <n v="11.156330933660755"/>
    <n v="-0.53298155977997297"/>
    <n v="0.81582250690724611"/>
    <n v="4.3728940438372002"/>
    <n v="3.5570715369299539"/>
    <x v="1"/>
    <s v="Google Maps"/>
    <n v="40.161693"/>
    <n v="-83.019289000000001"/>
    <n v="0"/>
    <n v="0"/>
  </r>
  <r>
    <n v="259"/>
    <x v="2"/>
    <x v="2"/>
    <s v="Hamilton"/>
    <s v="Hauck Rd, Lebanon Rd"/>
    <s v="MHAMMR04430A*C, SHAMUS00042**C, SHAMUS00042**N"/>
    <s v="MR-4430A, US-42"/>
    <n v="0.91700000000000004"/>
    <n v="0"/>
    <s v="Intersection"/>
    <s v="Divided Urban Signal  4-Leg"/>
    <n v="0"/>
    <n v="1"/>
    <n v="12"/>
    <n v="11"/>
    <n v="84"/>
    <n v="257.05168968023258"/>
    <n v="7.5924421295046782"/>
    <n v="22.125548021972495"/>
    <n v="14.533105892467816"/>
    <n v="0.527761829410345"/>
    <n v="4.3722560093267724"/>
    <n v="3.8444941799164276"/>
    <x v="1"/>
    <s v="Google Maps"/>
    <n v="39.290798000000002"/>
    <n v="-84.394510999999994"/>
    <n v="0"/>
    <n v="0"/>
  </r>
  <r>
    <n v="260"/>
    <x v="2"/>
    <x v="0"/>
    <s v="Franklin"/>
    <s v="Askins Rd, Courtright Rd"/>
    <s v="CFRACR00114**C, MFRAMR04205**C, MFRAMR04244**C"/>
    <s v="CR-114, MR-4205, MR-4244"/>
    <n v="0.45600000000000002"/>
    <n v="0"/>
    <s v="Intersection"/>
    <s v="Undivided Urban Signal  4-Leg"/>
    <n v="0"/>
    <n v="0"/>
    <n v="15"/>
    <n v="11"/>
    <n v="34"/>
    <n v="181.015625"/>
    <n v="4.5012366574503897"/>
    <n v="12.154924519571413"/>
    <n v="7.6536878621210231"/>
    <n v="0.30875250818676253"/>
    <n v="4.3711943562501938"/>
    <n v="4.0624418480634317"/>
    <x v="1"/>
    <s v="Google Maps"/>
    <n v="39.916448000000003"/>
    <n v="-82.896979999999999"/>
    <n v="0"/>
    <n v="0"/>
  </r>
  <r>
    <n v="261"/>
    <x v="2"/>
    <x v="0"/>
    <s v="Franklin"/>
    <s v="Refugee Rd, Refugee Rd"/>
    <s v="CFRACR00376**C, MFRAMR04205**C, MFRAMR04205**N"/>
    <s v="CR-376, MR-4205"/>
    <n v="0.67300000000000004"/>
    <n v="0"/>
    <s v="Intersection"/>
    <s v="Divided Urban Signal  4-Leg"/>
    <n v="0"/>
    <n v="2"/>
    <n v="15"/>
    <n v="7"/>
    <n v="46"/>
    <n v="266.61900436046511"/>
    <n v="7.8689666425013591"/>
    <n v="14.274958503392844"/>
    <n v="6.4059918608914845"/>
    <n v="0.54698345538610371"/>
    <n v="4.3711861350211185"/>
    <n v="3.8242026796350146"/>
    <x v="1"/>
    <s v="Google Maps"/>
    <n v="39.917479"/>
    <n v="-82.915846999999999"/>
    <n v="0"/>
    <n v="0"/>
  </r>
  <r>
    <n v="167"/>
    <x v="1"/>
    <x v="0"/>
    <s v="Franklin"/>
    <s v="E BROAD ST "/>
    <s v="SFRASR00016**C "/>
    <s v="SR-16"/>
    <n v="5.4"/>
    <n v="5.9"/>
    <s v="Segment"/>
    <m/>
    <n v="0"/>
    <n v="1"/>
    <n v="10"/>
    <n v="15"/>
    <n v="78"/>
    <n v="255.70793968023256"/>
    <n v="0.44659024468018604"/>
    <n v="36.611394739522169"/>
    <n v="36.164804494841981"/>
    <n v="2.504852629131064E-2"/>
    <n v="4.3688626747557837"/>
    <n v="4.3438141484644728"/>
    <x v="1"/>
    <s v="Google Maps"/>
    <n v="39.973114528099998"/>
    <n v="-82.903105069299997"/>
    <n v="39.9740935759"/>
    <n v="-82.893761130599998"/>
  </r>
  <r>
    <n v="168"/>
    <x v="1"/>
    <x v="3"/>
    <s v="Summit"/>
    <s v="AKRON EXPY "/>
    <s v="SSUMSR00008**N "/>
    <s v="SR-8"/>
    <n v="4"/>
    <n v="4.5"/>
    <s v="Segment"/>
    <m/>
    <n v="0"/>
    <n v="2"/>
    <n v="5"/>
    <n v="5"/>
    <n v="28"/>
    <n v="174.27525436046511"/>
    <n v="1.9599525351793727"/>
    <n v="16.163779734131175"/>
    <n v="14.203827198951803"/>
    <n v="0.11667501482184529"/>
    <n v="4.3685935587645313"/>
    <n v="4.2519185439426863"/>
    <x v="1"/>
    <s v="Google Maps"/>
    <n v="41.1122552012"/>
    <n v="-81.496448335799997"/>
    <n v="41.1176634937"/>
    <n v="-81.490180754999997"/>
  </r>
  <r>
    <n v="169"/>
    <x v="1"/>
    <x v="3"/>
    <s v="Summit"/>
    <s v="AKRON EXPY "/>
    <s v="SSUMSR00008**N "/>
    <s v="SR-8"/>
    <n v="7.3"/>
    <n v="7.8"/>
    <s v="Segment"/>
    <m/>
    <n v="0"/>
    <n v="1"/>
    <n v="6"/>
    <n v="5"/>
    <n v="22"/>
    <n v="129.14543968023256"/>
    <n v="1.9599525351793727"/>
    <n v="13.74012847564464"/>
    <n v="11.780175940465268"/>
    <n v="0.11667501482184529"/>
    <n v="4.3685935587645313"/>
    <n v="4.2519185439426863"/>
    <x v="1"/>
    <s v="Google Maps"/>
    <n v="41.154782291799997"/>
    <n v="-81.470194016999997"/>
    <n v="41.161731091"/>
    <n v="-81.470222551099994"/>
  </r>
  <r>
    <n v="170"/>
    <x v="1"/>
    <x v="3"/>
    <s v="Summit"/>
    <s v="AKRON EXPY "/>
    <s v="SSUMSR00008**N "/>
    <s v="SR-8"/>
    <n v="0"/>
    <n v="0.5"/>
    <s v="Segment"/>
    <m/>
    <n v="0"/>
    <n v="0"/>
    <n v="7"/>
    <n v="5"/>
    <n v="41"/>
    <n v="109.015625"/>
    <n v="1.9599525351793727"/>
    <n v="21.41502412751867"/>
    <n v="19.455071592339298"/>
    <n v="0.11667501482184529"/>
    <n v="4.3685935587645313"/>
    <n v="4.2519185439426863"/>
    <x v="1"/>
    <s v="Google Maps"/>
    <n v="41.055493928700002"/>
    <n v="-81.5055195666"/>
    <n v="41.062714535300003"/>
    <n v="-81.504776175700002"/>
  </r>
  <r>
    <n v="68"/>
    <x v="4"/>
    <x v="2"/>
    <s v="Butler"/>
    <s v="Princeton Glendale Rd, Union Centre Blvd"/>
    <s v="CBUTCR02821**C, SBUTSR00747**C"/>
    <s v="CR-2821, SR-747"/>
    <n v="2.7069999999999999"/>
    <n v="0"/>
    <s v="Intersection"/>
    <s v="Undivided Urban Signal  4-Leg"/>
    <n v="0"/>
    <n v="5"/>
    <n v="8"/>
    <n v="12"/>
    <n v="72"/>
    <n v="406.00844840116281"/>
    <n v="7.6189850502835226"/>
    <n v="19.232147893947058"/>
    <n v="11.613162843663535"/>
    <n v="0.53174551431480654"/>
    <n v="4.3659591146939434"/>
    <n v="3.8342136003791367"/>
    <x v="1"/>
    <s v="Google Maps"/>
    <n v="39.342695999999997"/>
    <n v="-84.461569999999995"/>
    <n v="0"/>
    <n v="0"/>
  </r>
  <r>
    <n v="304"/>
    <x v="0"/>
    <x v="3"/>
    <s v="Summit"/>
    <s v="VIETNAM VETERANS MEM HWY "/>
    <s v="SSUMIR00077**C"/>
    <s v="IR-77"/>
    <n v="10.1"/>
    <n v="10.6"/>
    <s v="Segment"/>
    <m/>
    <n v="0"/>
    <n v="4"/>
    <n v="4"/>
    <n v="10"/>
    <n v="87"/>
    <n v="340.26925872093022"/>
    <n v="0.95776686962722468"/>
    <n v="38.456783323005716"/>
    <n v="37.499016453378495"/>
    <n v="7.3073059731561418E-2"/>
    <n v="4.3658244262924102"/>
    <n v="4.2927513665608483"/>
    <x v="1"/>
    <s v="Google Maps"/>
    <n v="41.033871429400001"/>
    <n v="-81.504987927499997"/>
    <n v="41.041136910699997"/>
    <n v="-81.504989379199998"/>
  </r>
  <r>
    <n v="262"/>
    <x v="2"/>
    <x v="1"/>
    <s v="Cuyahoga"/>
    <s v="Clifton Blvd, Clifton Blvd"/>
    <s v="MCUYMR14630**C, SCUYSR00002**C, SCUYUS00006**C, SCUYUS00006**N, SCUYUS00020**C"/>
    <s v="MR-14630, SR-2, US-20, US-6"/>
    <n v="3.044"/>
    <n v="0"/>
    <s v="Intersection"/>
    <s v="Divided Urban Signal  4-Leg"/>
    <n v="1"/>
    <n v="1"/>
    <n v="8"/>
    <n v="15"/>
    <n v="59"/>
    <n v="269.29087936046511"/>
    <n v="6.6119902731475531"/>
    <n v="16.743515229410768"/>
    <n v="10.131524956263215"/>
    <n v="0.45960917753184288"/>
    <n v="4.3642705685847112"/>
    <n v="3.9046613910528682"/>
    <x v="1"/>
    <s v="Google Maps"/>
    <n v="41.487515999999999"/>
    <n v="-81.768708000000004"/>
    <n v="0"/>
    <n v="0"/>
  </r>
  <r>
    <n v="263"/>
    <x v="2"/>
    <x v="2"/>
    <s v="Hamilton"/>
    <s v="E Seymour Ave, Paddock Rd"/>
    <s v="SHAMSR00004**C, SHAMSR00561**C"/>
    <s v="SR-4, SR-561"/>
    <n v="2.4510000000000001"/>
    <n v="0"/>
    <s v="Intersection"/>
    <s v="Undivided Urban Signal  4-Leg"/>
    <n v="1"/>
    <n v="0"/>
    <n v="15"/>
    <n v="8"/>
    <n v="64"/>
    <n v="243.37981468023256"/>
    <n v="8.0072727346446264"/>
    <n v="17.503373988417469"/>
    <n v="9.4961012537728422"/>
    <n v="0.54924140379620845"/>
    <n v="4.3586788488876413"/>
    <n v="3.809437445091433"/>
    <x v="1"/>
    <s v="Google Maps"/>
    <n v="39.191837"/>
    <n v="-84.475301000000002"/>
    <n v="0"/>
    <n v="0"/>
  </r>
  <r>
    <n v="69"/>
    <x v="4"/>
    <x v="3"/>
    <s v="Summit"/>
    <s v="Arlington Rd, Killian Rd"/>
    <s v="CSUMCR00015**C, CSUMCR00135**C"/>
    <s v="CR-135, CR-15"/>
    <n v="1.593"/>
    <n v="0"/>
    <s v="Intersection"/>
    <s v="Undivided Urban Signal  4-Leg"/>
    <n v="0"/>
    <n v="1"/>
    <n v="12"/>
    <n v="11"/>
    <n v="71"/>
    <n v="244.05168968023256"/>
    <n v="9.7246359451569795"/>
    <n v="19.02379961198827"/>
    <n v="9.2991636668312907"/>
    <n v="0.67870346352619826"/>
    <n v="4.3564430244508623"/>
    <n v="3.6777395609246639"/>
    <x v="1"/>
    <s v="Google Maps"/>
    <n v="40.997388999999998"/>
    <n v="-81.492217999999994"/>
    <n v="0"/>
    <n v="0"/>
  </r>
  <r>
    <n v="70"/>
    <x v="4"/>
    <x v="3"/>
    <s v="Mahoning"/>
    <s v="Mathews Rd, South Ave"/>
    <s v="CMAHCR00102**C, CMAHCR00151**C"/>
    <s v="CR-102, CR-151"/>
    <n v="1.268"/>
    <n v="0"/>
    <s v="Intersection"/>
    <s v="Undivided Urban Signal  4-Leg"/>
    <n v="0"/>
    <n v="0"/>
    <n v="8"/>
    <n v="16"/>
    <n v="58"/>
    <n v="181.375"/>
    <n v="9.5230828131019134"/>
    <n v="16.466440424510854"/>
    <n v="6.9433576114089401"/>
    <n v="0.66463663268730677"/>
    <n v="4.3564229882010244"/>
    <n v="3.6917863555137176"/>
    <x v="1"/>
    <s v="Google Maps"/>
    <n v="41.038904000000002"/>
    <n v="-80.634741000000005"/>
    <n v="0"/>
    <n v="0"/>
  </r>
  <r>
    <n v="71"/>
    <x v="4"/>
    <x v="2"/>
    <s v="Hamilton"/>
    <s v="Montgomery Rd, Union Cemetery Rd"/>
    <s v="CHAMCR00304**C, SHAMSR00003**C, SHAMUS00022**C"/>
    <s v="CR-304, SR-3, US-22"/>
    <n v="0.20799999999999999"/>
    <n v="0"/>
    <s v="Intersection"/>
    <s v="Undivided Urban Signal  4-Leg"/>
    <n v="0"/>
    <n v="2"/>
    <n v="3"/>
    <n v="21"/>
    <n v="59"/>
    <n v="263.18150436046511"/>
    <n v="6.9155891220514665"/>
    <n v="16.323921316042899"/>
    <n v="9.4083321939914324"/>
    <n v="0.48265398477954691"/>
    <n v="4.3557648795094241"/>
    <n v="3.8731108947298774"/>
    <x v="1"/>
    <s v="Google Maps"/>
    <n v="39.287607000000001"/>
    <n v="-84.305057000000005"/>
    <n v="0"/>
    <n v="0"/>
  </r>
  <r>
    <n v="72"/>
    <x v="4"/>
    <x v="3"/>
    <s v="Stark"/>
    <s v="Lincoln St, Trump Ave"/>
    <s v="CSTACR00170**C, SSTASR00172**C, SSTAUS00030**C"/>
    <s v="CR-170, SR-172, US-30"/>
    <n v="2.073"/>
    <n v="0"/>
    <s v="Intersection"/>
    <s v="Undivided Urban Signal  4-Leg"/>
    <n v="0"/>
    <n v="1"/>
    <n v="15"/>
    <n v="9"/>
    <n v="71"/>
    <n v="254.81731468023256"/>
    <n v="7.2490221193370417"/>
    <n v="19.100807039278486"/>
    <n v="11.851784919941444"/>
    <n v="0.50592499784244138"/>
    <n v="4.3497150501195492"/>
    <n v="3.8437900522771078"/>
    <x v="1"/>
    <s v="Google Maps"/>
    <n v="40.789152000000001"/>
    <n v="-81.320199000000002"/>
    <n v="0"/>
    <n v="0"/>
  </r>
  <r>
    <n v="171"/>
    <x v="1"/>
    <x v="0"/>
    <s v="Franklin"/>
    <s v="REFUGEE RD "/>
    <s v="MFRAMR04205**N "/>
    <s v="MR-4205"/>
    <n v="1.6"/>
    <n v="2.1"/>
    <s v="Segment"/>
    <m/>
    <n v="0"/>
    <n v="1"/>
    <n v="8"/>
    <n v="4"/>
    <n v="12"/>
    <n v="127.80168968023256"/>
    <n v="1.0533182615822134"/>
    <n v="10.233803840123311"/>
    <n v="9.1804855785410986"/>
    <n v="5.8908774671818098E-2"/>
    <n v="4.3487266074172162"/>
    <n v="4.2898178327453982"/>
    <x v="1"/>
    <s v="Google Maps"/>
    <n v="0"/>
    <n v="0"/>
    <n v="0"/>
    <n v="0"/>
  </r>
  <r>
    <n v="264"/>
    <x v="2"/>
    <x v="2"/>
    <s v="Hamilton"/>
    <s v="Spring Grove Ave, Winton Rd"/>
    <s v="CHAMCR00239**C, MHAMMR08511**C"/>
    <s v="CR-239, MR-8511"/>
    <n v="0"/>
    <n v="0"/>
    <s v="Intersection"/>
    <s v="Undivided Urban Signal  3-Leg"/>
    <n v="0"/>
    <n v="3"/>
    <n v="10"/>
    <n v="14"/>
    <n v="55"/>
    <n v="319.62381904069764"/>
    <n v="6.081933053099764"/>
    <n v="16.313247809577234"/>
    <n v="10.23131475647747"/>
    <n v="0.40755454432742816"/>
    <n v="4.3475050751748503"/>
    <n v="3.9399505308474221"/>
    <x v="1"/>
    <s v="Google Maps"/>
    <n v="39.164926000000001"/>
    <n v="-84.520396000000005"/>
    <n v="0"/>
    <n v="0"/>
  </r>
  <r>
    <n v="73"/>
    <x v="4"/>
    <x v="3"/>
    <s v="Portage"/>
    <s v="SR-14, SR-59"/>
    <s v="SPORSR00014**C, SPORSR00044**C, SPORSR00059**C"/>
    <s v="SR-14, SR-44, SR-59"/>
    <n v="9.1210000000000004"/>
    <n v="0"/>
    <s v="Intersection"/>
    <s v="Undivided Urban Signal  4-Leg"/>
    <n v="0"/>
    <n v="1"/>
    <n v="11"/>
    <n v="14"/>
    <n v="50"/>
    <n v="229.81731468023256"/>
    <n v="5.7372136645939564"/>
    <n v="15.063341584785999"/>
    <n v="9.3261279201920431"/>
    <n v="0.40041260229273234"/>
    <n v="4.3460615409710392"/>
    <n v="3.9456489386783069"/>
    <x v="1"/>
    <s v="Google Maps"/>
    <n v="41.156903"/>
    <n v="-81.218954999999994"/>
    <n v="0"/>
    <n v="0"/>
  </r>
  <r>
    <n v="305"/>
    <x v="0"/>
    <x v="4"/>
    <s v="Montgomery"/>
    <s v="INTERSTATE 75 "/>
    <s v="SMOTIR00075**C"/>
    <s v="IR-75"/>
    <n v="13.1"/>
    <n v="13.6"/>
    <s v="Segment"/>
    <m/>
    <n v="0"/>
    <n v="2"/>
    <n v="9"/>
    <n v="4"/>
    <n v="51"/>
    <n v="219.02525436046511"/>
    <n v="1.278873566996082"/>
    <n v="27.879521183859897"/>
    <n v="26.600647616863814"/>
    <n v="9.6639560045914674E-2"/>
    <n v="4.3429068979538998"/>
    <n v="4.2462673379079856"/>
    <x v="1"/>
    <s v="Google Maps"/>
    <n v="39.7663951117"/>
    <n v="-84.198895017500007"/>
    <n v="39.771045911400002"/>
    <n v="-84.192467855499999"/>
  </r>
  <r>
    <n v="74"/>
    <x v="4"/>
    <x v="2"/>
    <s v="Butler"/>
    <s v="Princeton Rd, Princeton Rd"/>
    <s v="CBUTCR00018**C, SBUTSR00004*BC, TBUTTR00018**C"/>
    <s v="CR-18, SR-4B, TR-18"/>
    <n v="0"/>
    <n v="0"/>
    <s v="Intersection"/>
    <s v="Undivided Urban Signal  4-Leg"/>
    <n v="1"/>
    <n v="0"/>
    <n v="9"/>
    <n v="14"/>
    <n v="138"/>
    <n v="304.72356468023258"/>
    <n v="8.8604019659974345"/>
    <n v="32.627231246233229"/>
    <n v="23.766829280235797"/>
    <n v="0.61838669709292871"/>
    <n v="4.3353469947032721"/>
    <n v="3.7169602976103433"/>
    <x v="1"/>
    <s v="Google Maps"/>
    <n v="39.390779000000002"/>
    <n v="-84.505651999999998"/>
    <n v="0"/>
    <n v="0"/>
  </r>
  <r>
    <n v="172"/>
    <x v="1"/>
    <x v="8"/>
    <s v="Fairfield"/>
    <s v="LINCOLN AVE "/>
    <s v="SFAIUS00022**C "/>
    <s v="US-22"/>
    <n v="15.7"/>
    <n v="16.2"/>
    <s v="Segment"/>
    <m/>
    <n v="1"/>
    <n v="4"/>
    <n v="6"/>
    <n v="8"/>
    <n v="74"/>
    <n v="377.16469840116281"/>
    <n v="0.72703186455214375"/>
    <n v="37.551159187198351"/>
    <n v="36.824127322646206"/>
    <n v="4.0729618768843436E-2"/>
    <n v="4.3344959890358057"/>
    <n v="4.2937663702669626"/>
    <x v="1"/>
    <s v="Google Maps"/>
    <n v="39.7140096085"/>
    <n v="-82.574728468399996"/>
    <n v="39.7146900065"/>
    <n v="-82.565361571500006"/>
  </r>
  <r>
    <n v="306"/>
    <x v="0"/>
    <x v="0"/>
    <s v="Franklin"/>
    <s v="I-270 "/>
    <s v="SFRAIR00270**C"/>
    <s v="IR-270"/>
    <n v="21.8"/>
    <n v="22.3"/>
    <s v="Segment"/>
    <m/>
    <n v="0"/>
    <n v="1"/>
    <n v="8"/>
    <n v="3"/>
    <n v="29"/>
    <n v="140.36418968023256"/>
    <n v="1.245569532135149"/>
    <n v="16.867252168672167"/>
    <n v="15.621682636537017"/>
    <n v="7.1443562460357518E-2"/>
    <n v="4.3276871396667014"/>
    <n v="4.2562435772063436"/>
    <x v="1"/>
    <s v="Google Maps"/>
    <n v="40.111363614299997"/>
    <n v="-83.053954164000004"/>
    <n v="40.112071573599998"/>
    <n v="-83.044568593700006"/>
  </r>
  <r>
    <n v="265"/>
    <x v="2"/>
    <x v="2"/>
    <s v="Hamilton"/>
    <s v="Glenway Ave, Ross Ave"/>
    <s v="MHAMMR02587**C, SHAMSR00264**C"/>
    <s v="MR-2587, SR-264"/>
    <n v="0.05"/>
    <n v="0"/>
    <s v="Intersection"/>
    <s v="Undivided Urban Signal  4-Leg"/>
    <n v="0"/>
    <n v="1"/>
    <n v="13"/>
    <n v="7"/>
    <n v="55"/>
    <n v="216.84856468023256"/>
    <n v="7.0465772515687348"/>
    <n v="17.925069547722071"/>
    <n v="10.878492296153336"/>
    <n v="0.48334459308033151"/>
    <n v="4.3232722608752621"/>
    <n v="3.8399276677949308"/>
    <x v="1"/>
    <s v="Google Maps"/>
    <n v="39.114043000000002"/>
    <n v="-84.574280000000002"/>
    <n v="0"/>
    <n v="0"/>
  </r>
  <r>
    <n v="307"/>
    <x v="0"/>
    <x v="0"/>
    <s v="Franklin"/>
    <s v="I-71 "/>
    <s v="SFRAIR00071**N"/>
    <s v="IR-71"/>
    <n v="23.5"/>
    <n v="24"/>
    <s v="Segment"/>
    <m/>
    <n v="0"/>
    <n v="0"/>
    <n v="10"/>
    <n v="4"/>
    <n v="18"/>
    <n v="101.21875"/>
    <n v="1.0318661454673705"/>
    <n v="12.333696114018403"/>
    <n v="11.301829968551033"/>
    <n v="9.212790235903566E-2"/>
    <n v="4.3230588091386535"/>
    <n v="4.2309309067796175"/>
    <x v="1"/>
    <s v="Google Maps"/>
    <n v="40.045439655099997"/>
    <n v="-82.997448416799998"/>
    <n v="40.052670883700003"/>
    <n v="-82.9979711501"/>
  </r>
  <r>
    <n v="173"/>
    <x v="1"/>
    <x v="1"/>
    <s v="Cuyahoga"/>
    <s v="W 130TH ST "/>
    <s v="MCUYMR02466**C "/>
    <s v="MR-2466"/>
    <n v="10.9"/>
    <n v="11.4"/>
    <s v="Segment"/>
    <m/>
    <n v="0"/>
    <n v="1"/>
    <n v="2"/>
    <n v="21"/>
    <n v="60"/>
    <n v="211.95793968023256"/>
    <n v="0.47041427151076043"/>
    <n v="32.315309365657065"/>
    <n v="31.844895094146302"/>
    <n v="2.6381434173997208E-2"/>
    <n v="4.3223844664383071"/>
    <n v="4.2960030322643101"/>
    <x v="1"/>
    <s v="Google Maps"/>
    <n v="41.433494490000001"/>
    <n v="-81.7799606154"/>
    <n v="41.440724029800002"/>
    <n v="-81.779836398200004"/>
  </r>
  <r>
    <n v="266"/>
    <x v="2"/>
    <x v="4"/>
    <s v="Clark"/>
    <s v="E Main St, N Belmont Ave"/>
    <s v="CCLACR00502**C, SCLASR00041**C, SCLAUS00040**C"/>
    <s v="CR-502, SR-41, US-40"/>
    <n v="0.61599999999999999"/>
    <n v="0"/>
    <s v="Intersection"/>
    <s v="Undivided Urban Signal  4-Leg"/>
    <n v="1"/>
    <n v="2"/>
    <n v="11"/>
    <n v="11"/>
    <n v="61"/>
    <n v="318.85819404069764"/>
    <n v="6.1883465189442823"/>
    <n v="16.956145354106948"/>
    <n v="10.767798835162665"/>
    <n v="0.42447612837471127"/>
    <n v="4.3212194857677675"/>
    <n v="3.8967433573930563"/>
    <x v="1"/>
    <s v="Google Maps"/>
    <n v="39.923332000000002"/>
    <n v="-83.779605000000004"/>
    <n v="0"/>
    <n v="0"/>
  </r>
  <r>
    <n v="308"/>
    <x v="0"/>
    <x v="0"/>
    <s v="Franklin"/>
    <s v="I-270 "/>
    <s v="SFRAIR00270**C"/>
    <s v="IR-270"/>
    <n v="11.7"/>
    <n v="12.2"/>
    <s v="Segment"/>
    <m/>
    <n v="0"/>
    <n v="0"/>
    <n v="8"/>
    <n v="9"/>
    <n v="17"/>
    <n v="109.3125"/>
    <n v="0.97304428328774439"/>
    <n v="13.720238116637329"/>
    <n v="12.747193833349584"/>
    <n v="3.4927143138895195E-2"/>
    <n v="4.3204984315324078"/>
    <n v="4.2855712883935126"/>
    <x v="1"/>
    <s v="Google Maps"/>
    <n v="40.019764167799998"/>
    <n v="-83.120926420499998"/>
    <n v="40.026935629800001"/>
    <n v="-83.1222360987"/>
  </r>
  <r>
    <n v="174"/>
    <x v="1"/>
    <x v="1"/>
    <s v="Cuyahoga"/>
    <s v="SR-176 "/>
    <s v="SCUYSR00176**C "/>
    <s v="SR-176"/>
    <n v="11.6"/>
    <n v="12.1"/>
    <s v="Segment"/>
    <m/>
    <n v="1"/>
    <n v="0"/>
    <n v="4"/>
    <n v="7"/>
    <n v="12"/>
    <n v="114.92668968023256"/>
    <n v="2.2987186017799814"/>
    <n v="9.4335533605235469"/>
    <n v="7.1348347587435654"/>
    <n v="0.13905254711754925"/>
    <n v="4.3184073446539912"/>
    <n v="4.1793547975364422"/>
    <x v="1"/>
    <s v="Google Maps"/>
    <n v="41.437391430700004"/>
    <n v="-81.682818901700003"/>
    <n v="41.443993394400003"/>
    <n v="-81.686458388399998"/>
  </r>
  <r>
    <n v="267"/>
    <x v="2"/>
    <x v="0"/>
    <s v="Franklin"/>
    <s v="Broadway, Harrisburg Pike"/>
    <s v="CFRACR00262**C, MFRAMR02698**C, SFRASR00003**C, SFRAUS00062**C, SFRAUS00062**N"/>
    <s v="CR-262, MR-2698, SR-3, US-62"/>
    <n v="0.09"/>
    <n v="0"/>
    <s v="Intersection"/>
    <s v="Divided Urban Signal  4-Leg"/>
    <n v="0"/>
    <n v="3"/>
    <n v="10"/>
    <n v="9"/>
    <n v="70"/>
    <n v="312.43631904069764"/>
    <n v="8.8791806988953965"/>
    <n v="20.057110967698115"/>
    <n v="11.177930268802719"/>
    <n v="0.61720492160271145"/>
    <n v="4.3181818992195335"/>
    <n v="3.700976977616822"/>
    <x v="1"/>
    <s v="Google Maps"/>
    <n v="39.901197000000003"/>
    <n v="-83.077888000000002"/>
    <n v="0"/>
    <n v="0"/>
  </r>
  <r>
    <n v="175"/>
    <x v="1"/>
    <x v="4"/>
    <s v="Montgomery"/>
    <s v="OLD TROY PIKE "/>
    <s v="SMOTSR00202**C "/>
    <s v="SR-202"/>
    <n v="6.8"/>
    <n v="7.3"/>
    <s v="Segment"/>
    <m/>
    <n v="0"/>
    <n v="0"/>
    <n v="17"/>
    <n v="10"/>
    <n v="79"/>
    <n v="234.671875"/>
    <n v="0.41584546157375157"/>
    <n v="36.394708599744931"/>
    <n v="35.978863138171178"/>
    <n v="2.3327852322232168E-2"/>
    <n v="4.3176514390824581"/>
    <n v="4.2943235867602256"/>
    <x v="1"/>
    <s v="Google Maps"/>
    <n v="39.861530231099998"/>
    <n v="-84.138393113000006"/>
    <n v="39.868764423000002"/>
    <n v="-84.137678476199994"/>
  </r>
  <r>
    <n v="268"/>
    <x v="2"/>
    <x v="0"/>
    <s v="Franklin"/>
    <s v="Olentangy River Rd, W 5th Ave"/>
    <s v="CFRACR00009**C, MFRAMR04268**C"/>
    <s v="CR-9, MR-4268"/>
    <n v="0.84499999999999997"/>
    <n v="0"/>
    <s v="Intersection"/>
    <s v="Undivided Urban Signal  4-Leg"/>
    <n v="0"/>
    <n v="1"/>
    <n v="14"/>
    <n v="9"/>
    <n v="51"/>
    <n v="228.27043968023256"/>
    <n v="7.5122059185548418"/>
    <n v="15.049281469514169"/>
    <n v="7.5370755509593268"/>
    <n v="0.51528337563193605"/>
    <n v="4.3165740687854992"/>
    <n v="3.8012906931535633"/>
    <x v="1"/>
    <s v="Google Maps"/>
    <n v="39.987838000000004"/>
    <n v="-83.025588999999997"/>
    <n v="0"/>
    <n v="0"/>
  </r>
  <r>
    <n v="176"/>
    <x v="1"/>
    <x v="1"/>
    <s v="Cuyahoga"/>
    <s v="LEE RD "/>
    <s v="MCUYMR14552**C "/>
    <s v="MR-14552"/>
    <n v="0.5"/>
    <n v="1"/>
    <s v="Segment"/>
    <m/>
    <n v="0"/>
    <n v="4"/>
    <n v="11"/>
    <n v="22"/>
    <n v="51"/>
    <n v="403.34738372093022"/>
    <n v="0.25991122507155284"/>
    <n v="29.0756650406929"/>
    <n v="28.815753815621349"/>
    <n v="1.4596736821586395E-2"/>
    <n v="4.3153779722757948"/>
    <n v="4.3007812354542088"/>
    <x v="1"/>
    <s v="Google Maps"/>
    <n v="41.419751318800003"/>
    <n v="-81.566028370200002"/>
    <n v="41.426868407100002"/>
    <n v="-81.564800962500001"/>
  </r>
  <r>
    <n v="309"/>
    <x v="0"/>
    <x v="3"/>
    <s v="Summit"/>
    <s v="I-76,VIETNAM VETERANS MEM HWY "/>
    <s v="SSUMIR00076**C"/>
    <s v="IR-76"/>
    <n v="11.4"/>
    <n v="11.9"/>
    <s v="Segment"/>
    <m/>
    <n v="0"/>
    <n v="1"/>
    <n v="7"/>
    <n v="7"/>
    <n v="69"/>
    <n v="191.56731468023256"/>
    <n v="0.87733371320160969"/>
    <n v="33.376341569163358"/>
    <n v="32.49900785596175"/>
    <n v="7.2736133856129273E-2"/>
    <n v="4.3117103034077902"/>
    <n v="4.2389741695516605"/>
    <x v="1"/>
    <s v="Google Maps"/>
    <n v="41.061989609500003"/>
    <n v="-81.507798169400004"/>
    <n v="41.062485079299996"/>
    <n v="-81.498435034600007"/>
  </r>
  <r>
    <n v="177"/>
    <x v="1"/>
    <x v="5"/>
    <s v="Lucas"/>
    <s v="AIRPORT HWY "/>
    <s v="SLUCSR00002**C "/>
    <s v="SR-2"/>
    <n v="13.7"/>
    <n v="14.2"/>
    <s v="Segment"/>
    <m/>
    <n v="0"/>
    <n v="2"/>
    <n v="11"/>
    <n v="17"/>
    <n v="83"/>
    <n v="321.80650436046511"/>
    <n v="0.33834763983520166"/>
    <n v="43.608766508474694"/>
    <n v="43.270418868639496"/>
    <n v="1.8709869981538778E-2"/>
    <n v="4.3099929452486379"/>
    <n v="4.2912830752670992"/>
    <x v="1"/>
    <s v="Google Maps"/>
    <n v="41.623773551900001"/>
    <n v="-83.627875339400006"/>
    <n v="41.625958930400003"/>
    <n v="-83.618683798000006"/>
  </r>
  <r>
    <n v="310"/>
    <x v="0"/>
    <x v="2"/>
    <s v="Hamilton"/>
    <s v="I-71 SB EXPY "/>
    <s v="SHAMIR00071**N"/>
    <s v="IR-71"/>
    <n v="2.6"/>
    <n v="3.1"/>
    <s v="Segment"/>
    <m/>
    <n v="0"/>
    <n v="2"/>
    <n v="8"/>
    <n v="9"/>
    <n v="73"/>
    <n v="256.66587936046511"/>
    <n v="1.12690658670314"/>
    <n v="37.793930407220159"/>
    <n v="36.667023820517016"/>
    <n v="7.5820576495361142E-2"/>
    <n v="4.3085997792017929"/>
    <n v="4.2327792027064319"/>
    <x v="1"/>
    <s v="Google Maps"/>
    <n v="39.116631999799999"/>
    <n v="-84.500442109199994"/>
    <n v="39.123533932699999"/>
    <n v="-84.497883757599993"/>
  </r>
  <r>
    <n v="269"/>
    <x v="2"/>
    <x v="0"/>
    <s v="Franklin"/>
    <s v="Fisher Rd, N Wilson Rd"/>
    <s v="CFRACR00022**C, CFRACR00025**C"/>
    <s v="CR-22, CR-25"/>
    <n v="6.3230000000000004"/>
    <n v="0"/>
    <s v="Intersection"/>
    <s v="Undivided Urban Signal  4-Leg"/>
    <n v="0"/>
    <n v="1"/>
    <n v="13"/>
    <n v="11"/>
    <n v="36"/>
    <n v="215.59856468023256"/>
    <n v="5.5337377247228652"/>
    <n v="12.204650538512487"/>
    <n v="6.6709128137896219"/>
    <n v="0.37957466629263176"/>
    <n v="4.3048105602457207"/>
    <n v="3.9252358939530891"/>
    <x v="1"/>
    <s v="Google Maps"/>
    <n v="39.966655000000003"/>
    <n v="-83.095065000000005"/>
    <n v="0"/>
    <n v="0"/>
  </r>
  <r>
    <n v="270"/>
    <x v="2"/>
    <x v="4"/>
    <s v="Montgomery"/>
    <s v="N Main St, W Helena St"/>
    <s v="MMOTMR05092**C, SMOTSR00048**C"/>
    <s v="MR-5092, SR-48"/>
    <n v="0.06"/>
    <n v="0"/>
    <s v="Intersection"/>
    <s v="Undivided Urban Signal  4-Leg"/>
    <n v="1"/>
    <n v="1"/>
    <n v="13"/>
    <n v="9"/>
    <n v="31"/>
    <n v="247.40025436046511"/>
    <n v="5.8877463976840465"/>
    <n v="11.411268706279888"/>
    <n v="5.5235223085958411"/>
    <n v="0.40385711887501669"/>
    <n v="4.303194349502645"/>
    <n v="3.8993372306276282"/>
    <x v="1"/>
    <s v="Google Maps"/>
    <n v="39.775292999999998"/>
    <n v="-84.200515999999993"/>
    <n v="0"/>
    <n v="0"/>
  </r>
  <r>
    <n v="75"/>
    <x v="4"/>
    <x v="3"/>
    <s v="Portage"/>
    <s v="N Chestnut St, SR-14"/>
    <s v="CPORCR00324**C, SPORSR00014**C, SPORSR00044**C"/>
    <s v="CR-324, SR-14, SR-44"/>
    <n v="2.1379999999999999"/>
    <n v="0"/>
    <s v="Intersection"/>
    <s v="Undivided Urban Signal  4-Leg"/>
    <n v="1"/>
    <n v="2"/>
    <n v="15"/>
    <n v="8"/>
    <n v="31"/>
    <n v="301.73319404069764"/>
    <n v="6.0783171855034208"/>
    <n v="11.036239102380774"/>
    <n v="4.9579219168773534"/>
    <n v="0.42421895785893005"/>
    <n v="4.2998132947671257"/>
    <n v="3.8755943369081955"/>
    <x v="1"/>
    <s v="Google Maps"/>
    <n v="41.179358000000001"/>
    <n v="-81.246369999999999"/>
    <n v="0"/>
    <n v="0"/>
  </r>
  <r>
    <n v="311"/>
    <x v="0"/>
    <x v="1"/>
    <s v="Cuyahoga"/>
    <s v="I-90 "/>
    <s v="SCUYIR00090**N"/>
    <s v="IR-90"/>
    <n v="25.8"/>
    <n v="26.3"/>
    <s v="Segment"/>
    <m/>
    <n v="0"/>
    <n v="3"/>
    <n v="5"/>
    <n v="13"/>
    <n v="46"/>
    <n v="273.45194404069764"/>
    <n v="1.0828330123392635"/>
    <n v="25.119334574254346"/>
    <n v="24.036501561915081"/>
    <n v="7.1240980308718671E-2"/>
    <n v="4.2990631875026564"/>
    <n v="4.2278222071939373"/>
    <x v="1"/>
    <s v="Google Maps"/>
    <n v="41.575604050300001"/>
    <n v="-81.554517466799993"/>
    <n v="41.578895539299999"/>
    <n v="-81.545982650599996"/>
  </r>
  <r>
    <n v="271"/>
    <x v="2"/>
    <x v="0"/>
    <s v="Franklin"/>
    <s v="Cleveland Ave, Cleveland Ave"/>
    <s v="CFRACR00075**C, MFRAMR04234**C, SFRASR00710**C, SFRASR00710**N"/>
    <s v="CR-75, MR-4234, SR-710"/>
    <n v="3.2450000000000001"/>
    <n v="0"/>
    <s v="Intersection"/>
    <s v="Undivided Urban Signal  4-Leg"/>
    <n v="0"/>
    <n v="1"/>
    <n v="13"/>
    <n v="13"/>
    <n v="83"/>
    <n v="271.47356468023258"/>
    <n v="9.1659961824192795"/>
    <n v="18.841101539308241"/>
    <n v="9.6751053568889613"/>
    <n v="0.62872151071373295"/>
    <n v="4.2887155463009243"/>
    <n v="3.6599940355871912"/>
    <x v="1"/>
    <s v="Google Maps"/>
    <n v="40.110607999999999"/>
    <n v="-82.949164999999994"/>
    <n v="0"/>
    <n v="0"/>
  </r>
  <r>
    <n v="272"/>
    <x v="2"/>
    <x v="0"/>
    <s v="Franklin"/>
    <s v="E Livingston Ave, Shady Lane Rd"/>
    <s v="MFRAMR01868**C, MFRAMR04207**C"/>
    <s v="MR-1868, MR-4207"/>
    <n v="0.41699999999999998"/>
    <n v="0"/>
    <s v="Intersection"/>
    <s v="Undivided Urban Signal  4-Leg"/>
    <n v="1"/>
    <n v="3"/>
    <n v="10"/>
    <n v="9"/>
    <n v="20"/>
    <n v="308.11300872093022"/>
    <n v="10.164553011067845"/>
    <n v="8.6831178143949739"/>
    <n v="-1.4814351966728712"/>
    <n v="0.69721533782721246"/>
    <n v="4.2857727435855848"/>
    <n v="3.5885574057583725"/>
    <x v="1"/>
    <s v="Google Maps"/>
    <n v="39.944422000000003"/>
    <n v="-82.871386000000001"/>
    <n v="0"/>
    <n v="0"/>
  </r>
  <r>
    <n v="178"/>
    <x v="1"/>
    <x v="5"/>
    <s v="Lucas"/>
    <s v="W SYLVANIA AVE "/>
    <s v="CLUCCR00005**C "/>
    <s v="CR-5"/>
    <n v="13.8"/>
    <n v="14.3"/>
    <s v="Segment"/>
    <m/>
    <n v="1"/>
    <n v="1"/>
    <n v="8"/>
    <n v="13"/>
    <n v="29"/>
    <n v="230.41587936046511"/>
    <n v="0.46649870705377333"/>
    <n v="21.774374744884188"/>
    <n v="21.307876037830415"/>
    <n v="2.6162377502534324E-2"/>
    <n v="4.2853636987461972"/>
    <n v="4.2592013212436628"/>
    <x v="1"/>
    <s v="Google Maps"/>
    <n v="41.691984401799999"/>
    <n v="-83.613198534899993"/>
    <n v="41.692160298099999"/>
    <n v="-83.603544131199996"/>
  </r>
  <r>
    <n v="273"/>
    <x v="2"/>
    <x v="1"/>
    <s v="Cuyahoga"/>
    <s v="E 105th St, Martin Luther King Jr Dr"/>
    <s v="MCUYMR04200**C, MCUYMR06619**C"/>
    <s v="MR-4200, MR-6619"/>
    <n v="2.173"/>
    <n v="0"/>
    <s v="Intersection"/>
    <s v="Undivided Urban Signal  4-Leg"/>
    <n v="0"/>
    <n v="0"/>
    <n v="11"/>
    <n v="13"/>
    <n v="71"/>
    <n v="200.703125"/>
    <n v="7.3475254102206149"/>
    <n v="18.953062602897688"/>
    <n v="11.605537192677073"/>
    <n v="0.50398747544559397"/>
    <n v="4.2852674305685028"/>
    <n v="3.7812799551229088"/>
    <x v="1"/>
    <s v="Google Maps"/>
    <n v="41.511589000000001"/>
    <n v="-81.615382999999994"/>
    <n v="0"/>
    <n v="0"/>
  </r>
  <r>
    <n v="274"/>
    <x v="2"/>
    <x v="0"/>
    <s v="Franklin"/>
    <s v="N Wilson Rd, Trabue Rd"/>
    <s v="CFRACR00025**C, CFRACR00027**C"/>
    <s v="CR-25, CR-27"/>
    <n v="8.8330000000000002"/>
    <n v="0"/>
    <s v="Intersection"/>
    <s v="Undivided Urban Signal  4-Leg"/>
    <n v="1"/>
    <n v="2"/>
    <n v="16"/>
    <n v="5"/>
    <n v="25"/>
    <n v="288.96756904069764"/>
    <n v="7.7665537164800051"/>
    <n v="9.7206383315512088"/>
    <n v="1.9540846150712037"/>
    <n v="0.53272980792098079"/>
    <n v="4.285076351286861"/>
    <n v="3.7523465433658805"/>
    <x v="1"/>
    <s v="Google Maps"/>
    <n v="39.987521999999998"/>
    <n v="-83.107467999999997"/>
    <n v="0"/>
    <n v="0"/>
  </r>
  <r>
    <n v="275"/>
    <x v="2"/>
    <x v="1"/>
    <s v="Cuyahoga"/>
    <s v="Broadview Rd, Rockside Rd"/>
    <s v="MCUYMR14583**C, MCUYMR14603**C, SCUYSR00176**C"/>
    <s v="MR-14583, MR-14603, SR-176"/>
    <n v="0"/>
    <n v="0"/>
    <s v="Intersection"/>
    <s v="Undivided Urban Signal  4-Leg"/>
    <n v="0"/>
    <n v="0"/>
    <n v="8"/>
    <n v="17"/>
    <n v="45"/>
    <n v="172.8125"/>
    <n v="6.844032706883719"/>
    <n v="13.455205565812324"/>
    <n v="6.6111728589286054"/>
    <n v="0.46945149192833246"/>
    <n v="4.2791210066250729"/>
    <n v="3.8096695146967403"/>
    <x v="1"/>
    <s v="Google Maps"/>
    <n v="41.405244000000003"/>
    <n v="-81.690839999999994"/>
    <n v="0"/>
    <n v="0"/>
  </r>
  <r>
    <n v="276"/>
    <x v="2"/>
    <x v="0"/>
    <s v="Franklin"/>
    <s v="E Livingston Ave, Parsons Ave"/>
    <s v="CFRACR00124**C, CFRACR00124**N, SFRAUS00033**C"/>
    <s v="CR-124, US-33"/>
    <n v="8.23"/>
    <n v="0"/>
    <s v="Intersection"/>
    <s v="Undivided Urban Signal  4-Leg"/>
    <n v="0"/>
    <n v="0"/>
    <n v="15"/>
    <n v="9"/>
    <n v="65"/>
    <n v="203.140625"/>
    <n v="6.6385779404021372"/>
    <n v="17.874216207095444"/>
    <n v="11.235638266693307"/>
    <n v="0.45535877046141787"/>
    <n v="4.2568988289149425"/>
    <n v="3.8015400584535248"/>
    <x v="1"/>
    <s v="Google Maps"/>
    <n v="39.952171"/>
    <n v="-82.982431000000005"/>
    <n v="0"/>
    <n v="0"/>
  </r>
  <r>
    <n v="277"/>
    <x v="2"/>
    <x v="0"/>
    <s v="Franklin"/>
    <s v="Reed Rd, W Henderson Rd"/>
    <s v="CFRACR00055**C, CFRACR00055**N, MFRAMR01678B*C"/>
    <s v="CR-55, MR-1678B"/>
    <n v="1.675"/>
    <n v="0"/>
    <s v="Intersection"/>
    <s v="Divided Urban Signal  4-Leg"/>
    <n v="0"/>
    <n v="1"/>
    <n v="13"/>
    <n v="10"/>
    <n v="31"/>
    <n v="206.16106468023256"/>
    <n v="7.9806684078513515"/>
    <n v="10.859944249170308"/>
    <n v="2.8792758413189565"/>
    <n v="0.55474800953402237"/>
    <n v="4.2535306695534318"/>
    <n v="3.6987826600194094"/>
    <x v="1"/>
    <s v="Google Maps"/>
    <n v="40.053986000000002"/>
    <n v="-83.066941999999997"/>
    <n v="0"/>
    <n v="0"/>
  </r>
  <r>
    <n v="278"/>
    <x v="2"/>
    <x v="4"/>
    <s v="Montgomery"/>
    <s v="S James H Mcgee Blvd, W Third St"/>
    <s v="CMOTCR00230**C, MMOTMR05412**C"/>
    <s v="CR-230, MR-5412"/>
    <n v="2.544"/>
    <n v="0"/>
    <s v="Intersection"/>
    <s v="Divided Urban Signal  4-Leg"/>
    <n v="0"/>
    <n v="1"/>
    <n v="14"/>
    <n v="10"/>
    <n v="57"/>
    <n v="238.70793968023256"/>
    <n v="5.4261948545773002"/>
    <n v="16.409876026582026"/>
    <n v="10.983681172004726"/>
    <n v="0.37718279235347207"/>
    <n v="4.2525439021132954"/>
    <n v="3.8753611097598233"/>
    <x v="1"/>
    <s v="Google Maps"/>
    <n v="39.754190000000001"/>
    <n v="-84.224146000000005"/>
    <n v="0"/>
    <n v="0"/>
  </r>
  <r>
    <n v="179"/>
    <x v="1"/>
    <x v="2"/>
    <s v="Hamilton"/>
    <s v="ELBERON AVE "/>
    <s v="MHAMMR01127**C "/>
    <s v="MR-1127"/>
    <n v="0.2"/>
    <n v="0.7"/>
    <s v="Segment"/>
    <m/>
    <n v="0"/>
    <n v="2"/>
    <n v="14"/>
    <n v="6"/>
    <n v="49"/>
    <n v="258.63462936046511"/>
    <n v="0.53644969749170124"/>
    <n v="27.447974618263636"/>
    <n v="26.911524920771935"/>
    <n v="3.0075151023729204E-2"/>
    <n v="4.2512246527951039"/>
    <n v="4.2211495017713743"/>
    <x v="1"/>
    <s v="Google Maps"/>
    <n v="39.099470889700001"/>
    <n v="-84.556695814199998"/>
    <n v="39.094897086700001"/>
    <n v="-84.562802514799998"/>
  </r>
  <r>
    <n v="312"/>
    <x v="0"/>
    <x v="2"/>
    <s v="Hamilton"/>
    <s v="I-71 NB EXPY "/>
    <s v="SHAMIR00071**C"/>
    <s v="IR-71"/>
    <n v="17.899999999999999"/>
    <n v="18.399999999999999"/>
    <s v="Segment"/>
    <m/>
    <n v="0"/>
    <n v="0"/>
    <n v="4"/>
    <n v="8"/>
    <n v="44"/>
    <n v="105.6875"/>
    <n v="1.0421642814280894"/>
    <n v="22.230121362659428"/>
    <n v="21.187957081231339"/>
    <n v="6.665901201593942E-2"/>
    <n v="4.2476871432317775"/>
    <n v="4.1810281312158377"/>
    <x v="1"/>
    <s v="Google Maps"/>
    <n v="39.274728291499997"/>
    <n v="-84.345849980899999"/>
    <n v="39.2787145717"/>
    <n v="-84.338058469299995"/>
  </r>
  <r>
    <n v="279"/>
    <x v="2"/>
    <x v="8"/>
    <s v="Licking"/>
    <s v="Deo Dr, N 21 St"/>
    <s v="CLICCR00125**C, TLICTR00124**C"/>
    <s v="CR-125, TR-124"/>
    <n v="0.79200000000000004"/>
    <n v="0"/>
    <s v="Intersection"/>
    <s v="Undivided Urban Signal  4-Leg"/>
    <n v="0"/>
    <n v="3"/>
    <n v="13"/>
    <n v="7"/>
    <n v="59"/>
    <n v="312.20194404069764"/>
    <n v="11.948971941813774"/>
    <n v="16.140116830938162"/>
    <n v="4.1911448891243879"/>
    <n v="0.81961366132167512"/>
    <n v="4.2474258773301887"/>
    <n v="3.4278122160085136"/>
    <x v="1"/>
    <s v="Google Maps"/>
    <n v="40.086478"/>
    <n v="-82.427447999999998"/>
    <n v="0"/>
    <n v="0"/>
  </r>
  <r>
    <n v="313"/>
    <x v="0"/>
    <x v="2"/>
    <s v="Hamilton"/>
    <s v="I-275 EB EXPY "/>
    <s v="SHAMIR00275**C"/>
    <s v="IR-275"/>
    <n v="33.700000000000003"/>
    <n v="34.200000000000003"/>
    <s v="Segment"/>
    <m/>
    <n v="0"/>
    <n v="1"/>
    <n v="8"/>
    <n v="10"/>
    <n v="46"/>
    <n v="188.42668968023256"/>
    <n v="0.71153837062840741"/>
    <n v="25.475758385172995"/>
    <n v="24.764220014544588"/>
    <n v="5.3352510921731197E-2"/>
    <n v="4.2434851849694217"/>
    <n v="4.1901326740476907"/>
    <x v="1"/>
    <s v="Google Maps"/>
    <n v="39.251519797999997"/>
    <n v="-84.314672057099997"/>
    <n v="39.248360851599998"/>
    <n v="-84.306614242699993"/>
  </r>
  <r>
    <n v="280"/>
    <x v="2"/>
    <x v="5"/>
    <s v="Lucas"/>
    <s v="Promedica Pkwy, Promedica Pkwy"/>
    <s v="MLUCMR01709**C, MLUCMR01709**N, SLUCSR00120**C"/>
    <s v="MR-1709, SR-120"/>
    <n v="0.33"/>
    <n v="0"/>
    <s v="Intersection"/>
    <s v="Undivided Urban Signal  4-Leg"/>
    <n v="0"/>
    <n v="2"/>
    <n v="11"/>
    <n v="13"/>
    <n v="40"/>
    <n v="261.05650436046511"/>
    <n v="4.3895539977573623"/>
    <n v="12.958533756982394"/>
    <n v="8.5689797592250319"/>
    <n v="0.30109187980275692"/>
    <n v="4.2419834359679589"/>
    <n v="3.940891556165202"/>
    <x v="1"/>
    <s v="Google Maps"/>
    <n v="41.677751000000001"/>
    <n v="-83.594072999999995"/>
    <n v="0"/>
    <n v="0"/>
  </r>
  <r>
    <n v="314"/>
    <x v="0"/>
    <x v="2"/>
    <s v="Warren"/>
    <s v="I-75 "/>
    <s v="SWARIR00075**C"/>
    <s v="IR-75"/>
    <n v="9.1"/>
    <n v="9.6"/>
    <s v="Segment"/>
    <m/>
    <n v="0"/>
    <n v="1"/>
    <n v="6"/>
    <n v="7"/>
    <n v="43"/>
    <n v="159.02043968023256"/>
    <n v="0.95328521823828327"/>
    <n v="22.946872030930273"/>
    <n v="21.993586812691991"/>
    <n v="4.9084324549917936E-2"/>
    <n v="4.239754774289616"/>
    <n v="4.1906704497396978"/>
    <x v="1"/>
    <s v="Google Maps"/>
    <n v="39.552294431699998"/>
    <n v="-84.281120218400005"/>
    <n v="39.557739921200003"/>
    <n v="-84.274950933100001"/>
  </r>
  <r>
    <n v="315"/>
    <x v="0"/>
    <x v="0"/>
    <s v="Franklin"/>
    <s v="I-270 "/>
    <s v="SFRAIR00270**C"/>
    <s v="IR-270"/>
    <n v="18.5"/>
    <n v="19"/>
    <s v="Segment"/>
    <m/>
    <n v="0"/>
    <n v="0"/>
    <n v="9"/>
    <n v="7"/>
    <n v="25"/>
    <n v="114.984375"/>
    <n v="0.94027570973040897"/>
    <n v="16.419838118379399"/>
    <n v="15.47956240864899"/>
    <n v="3.8493842470384829E-2"/>
    <n v="4.2389669686495761"/>
    <n v="4.2004731261791912"/>
    <x v="1"/>
    <s v="Google Maps"/>
    <n v="40.108302282799997"/>
    <n v="-83.115942279899997"/>
    <n v="40.109328339999998"/>
    <n v="-83.106601707199999"/>
  </r>
  <r>
    <n v="180"/>
    <x v="1"/>
    <x v="2"/>
    <s v="Hamilton"/>
    <s v="READING RD "/>
    <s v="SHAMUS00042**C "/>
    <s v="US-42"/>
    <n v="7"/>
    <n v="7.5"/>
    <s v="Segment"/>
    <m/>
    <n v="0"/>
    <n v="2"/>
    <n v="10"/>
    <n v="11"/>
    <n v="74"/>
    <n v="279.63462936046511"/>
    <n v="0.48670211004211111"/>
    <n v="37.525744461590399"/>
    <n v="37.039042351548289"/>
    <n v="2.729261173965878E-2"/>
    <n v="4.2293347147339748"/>
    <n v="4.2020421029943158"/>
    <x v="1"/>
    <s v="Google Maps"/>
    <n v="39.1707882384"/>
    <n v="-84.468362306499998"/>
    <n v="39.177863903099997"/>
    <n v="-84.4662758228"/>
  </r>
  <r>
    <n v="281"/>
    <x v="2"/>
    <x v="4"/>
    <s v="Montgomery"/>
    <s v="Great-Little Trail, W Social Row Rd"/>
    <s v="CMOTCR00166**C, CMOTCR00166**N, CMOTCR00175**C, PMOTBK80010A*C"/>
    <s v="BK-80010A, CR-166, CR-175"/>
    <n v="0.74399999999999999"/>
    <n v="0"/>
    <s v="Intersection"/>
    <s v="Divided Urban Signal  4-Leg"/>
    <n v="0"/>
    <n v="0"/>
    <n v="15"/>
    <n v="10"/>
    <n v="33"/>
    <n v="175.578125"/>
    <n v="5.3515891711939814"/>
    <n v="11.56534204080733"/>
    <n v="6.2137528696133488"/>
    <n v="0.3719968414729537"/>
    <n v="4.2280659523629032"/>
    <n v="3.8560691108899494"/>
    <x v="1"/>
    <s v="Google Maps"/>
    <n v="39.595370000000003"/>
    <n v="-84.200291000000007"/>
    <n v="0"/>
    <n v="0"/>
  </r>
  <r>
    <n v="316"/>
    <x v="0"/>
    <x v="4"/>
    <s v="Montgomery"/>
    <s v="INTERSTATE 75 "/>
    <s v="SMOTIR00075**N"/>
    <s v="IR-75"/>
    <n v="14.8"/>
    <n v="15.3"/>
    <s v="Segment"/>
    <m/>
    <n v="2"/>
    <n v="1"/>
    <n v="8"/>
    <n v="7"/>
    <n v="65"/>
    <n v="285.46756904069764"/>
    <n v="1.2211495985638476"/>
    <n v="33.367850948179232"/>
    <n v="32.146701349615384"/>
    <n v="8.4880141132187795E-2"/>
    <n v="4.2236856583739044"/>
    <n v="4.1388055172417166"/>
    <x v="1"/>
    <s v="Google Maps"/>
    <n v="39.785495986000001"/>
    <n v="-84.184688254700006"/>
    <n v="39.79222841"/>
    <n v="-84.186166886999999"/>
  </r>
  <r>
    <n v="317"/>
    <x v="0"/>
    <x v="4"/>
    <s v="Montgomery"/>
    <s v="INTERSTATE 75 "/>
    <s v="SMOTIR00075**N"/>
    <s v="IR-75"/>
    <n v="2.8"/>
    <n v="3.3"/>
    <s v="Segment"/>
    <m/>
    <n v="0"/>
    <n v="1"/>
    <n v="10"/>
    <n v="6"/>
    <n v="36"/>
    <n v="173.77043968023256"/>
    <n v="1.3158600998829555"/>
    <n v="21.438703118460044"/>
    <n v="20.12284301857709"/>
    <n v="9.5768328149690704E-2"/>
    <n v="4.2231116607970831"/>
    <n v="4.1273433326473921"/>
    <x v="1"/>
    <s v="Google Maps"/>
    <n v="39.625821884799997"/>
    <n v="-84.230303771400003"/>
    <n v="39.633044693899997"/>
    <n v="-84.2309185254"/>
  </r>
  <r>
    <n v="318"/>
    <x v="0"/>
    <x v="1"/>
    <s v="Cuyahoga"/>
    <s v="I-271 "/>
    <s v="SCUYIR00271**N"/>
    <s v="IR-271"/>
    <n v="12.2"/>
    <n v="12.7"/>
    <s v="Segment"/>
    <m/>
    <n v="1"/>
    <n v="0"/>
    <n v="7"/>
    <n v="11"/>
    <n v="30"/>
    <n v="170.31731468023256"/>
    <n v="1.1639425216293038"/>
    <n v="19.191039896939991"/>
    <n v="18.027097375310689"/>
    <n v="7.9103246935374363E-2"/>
    <n v="4.2207293354446591"/>
    <n v="4.1416260885092848"/>
    <x v="1"/>
    <s v="Google Maps"/>
    <n v="41.510967257700003"/>
    <n v="-81.458965300499997"/>
    <n v="41.514432263300002"/>
    <n v="-81.450525651800007"/>
  </r>
  <r>
    <n v="282"/>
    <x v="2"/>
    <x v="0"/>
    <s v="Franklin"/>
    <s v="E Main St, Graham Rd"/>
    <s v="CFRACR00106**C, SFRAUS00040**C"/>
    <s v="CR-106, US-40"/>
    <n v="0.63200000000000001"/>
    <n v="0"/>
    <s v="Intersection"/>
    <s v="Undivided Urban Signal  4-Leg"/>
    <n v="0"/>
    <n v="1"/>
    <n v="14"/>
    <n v="9"/>
    <n v="80"/>
    <n v="257.27043968023258"/>
    <n v="6.6071513624208027"/>
    <n v="20.687845116628843"/>
    <n v="14.08069375420804"/>
    <n v="0.45320313290803493"/>
    <n v="4.2198449463983714"/>
    <n v="3.7666418134903363"/>
    <x v="1"/>
    <s v="Google Maps"/>
    <n v="39.955416999999997"/>
    <n v="-82.795173000000005"/>
    <n v="0"/>
    <n v="0"/>
  </r>
  <r>
    <n v="76"/>
    <x v="4"/>
    <x v="2"/>
    <s v="Hamilton"/>
    <s v="Highland Ave, Ridge Rd"/>
    <s v="CHAMCR00085**C, CHAMCR00275**C"/>
    <s v="CR-275, CR-85"/>
    <n v="1.61"/>
    <n v="0"/>
    <s v="Intersection"/>
    <s v="Undivided Urban Signal  4-Leg"/>
    <n v="0"/>
    <n v="1"/>
    <n v="6"/>
    <n v="17"/>
    <n v="102"/>
    <n v="262.39543968023258"/>
    <n v="7.2821399288703956"/>
    <n v="25.314236672099248"/>
    <n v="18.032096743228852"/>
    <n v="0.50823636169826591"/>
    <n v="4.2175971663498979"/>
    <n v="3.7093608046516318"/>
    <x v="1"/>
    <s v="Google Maps"/>
    <n v="39.169998"/>
    <n v="-84.425218999999998"/>
    <n v="0"/>
    <n v="0"/>
  </r>
  <r>
    <n v="181"/>
    <x v="1"/>
    <x v="2"/>
    <s v="Greene"/>
    <s v="US-35 "/>
    <s v="SGREUS00035**C "/>
    <s v="US-35"/>
    <n v="1.7"/>
    <n v="2.2000000000000002"/>
    <s v="Segment"/>
    <m/>
    <n v="1"/>
    <n v="0"/>
    <n v="9"/>
    <n v="2"/>
    <n v="27"/>
    <n v="140.47356468023256"/>
    <n v="1.5600615013232433"/>
    <n v="15.655165645277959"/>
    <n v="14.095104143954716"/>
    <n v="9.0763445117531399E-2"/>
    <n v="4.2173200216000151"/>
    <n v="4.1265565764824839"/>
    <x v="1"/>
    <s v="Google Maps"/>
    <n v="39.729732537700002"/>
    <n v="-84.073634910699994"/>
    <n v="39.725485235800001"/>
    <n v="-84.066059690100005"/>
  </r>
  <r>
    <n v="319"/>
    <x v="0"/>
    <x v="2"/>
    <s v="Butler"/>
    <s v="I 75 "/>
    <s v="SBUTIR00075**C"/>
    <s v="IR-75"/>
    <n v="5.6"/>
    <n v="6.1"/>
    <s v="Segment"/>
    <m/>
    <n v="0"/>
    <n v="0"/>
    <n v="7"/>
    <n v="4"/>
    <n v="29"/>
    <n v="92.578125"/>
    <n v="1.252254376337913"/>
    <n v="16.333183365621892"/>
    <n v="15.080928989283979"/>
    <n v="0.1002414725268965"/>
    <n v="4.2145855765288571"/>
    <n v="4.1143441040019608"/>
    <x v="1"/>
    <s v="Google Maps"/>
    <n v="39.357628233900002"/>
    <n v="-84.370545784699999"/>
    <n v="39.364284615899997"/>
    <n v="-84.366971146500006"/>
  </r>
  <r>
    <n v="77"/>
    <x v="4"/>
    <x v="3"/>
    <s v="Stark"/>
    <s v="12th St, Whipple Ave"/>
    <s v="CSTACR00219**C, CSTACR00240**C"/>
    <s v="CR-219, CR-240"/>
    <n v="1.353"/>
    <n v="0"/>
    <s v="Intersection"/>
    <s v="Undivided Urban Signal  4-Leg"/>
    <n v="0"/>
    <n v="2"/>
    <n v="11"/>
    <n v="10"/>
    <n v="40"/>
    <n v="247.74400436046511"/>
    <n v="10.46907083214778"/>
    <n v="12.632876412240643"/>
    <n v="2.1638055800928626"/>
    <n v="0.7306591911256477"/>
    <n v="4.2125911139703431"/>
    <n v="3.4819319228446952"/>
    <x v="1"/>
    <s v="Google Maps"/>
    <n v="40.810848"/>
    <n v="-81.425471999999999"/>
    <n v="0"/>
    <n v="0"/>
  </r>
  <r>
    <n v="283"/>
    <x v="2"/>
    <x v="4"/>
    <s v="Clark"/>
    <s v="E High St, S Spring St"/>
    <s v="CCLACR00508**C, SCLASR00072**C"/>
    <s v="CR-508, SR-72"/>
    <n v="1.446"/>
    <n v="0"/>
    <s v="Intersection"/>
    <s v="Undivided Urban Signal  4-Leg"/>
    <n v="0"/>
    <n v="0"/>
    <n v="11"/>
    <n v="14"/>
    <n v="48"/>
    <n v="182.140625"/>
    <n v="5.1087747273496573"/>
    <n v="14.414795661709976"/>
    <n v="9.3060209343603191"/>
    <n v="0.3504252566279859"/>
    <n v="4.2067572711544736"/>
    <n v="3.8563320145264877"/>
    <x v="1"/>
    <s v="Google Maps"/>
    <n v="39.923099000000001"/>
    <n v="-83.806841000000006"/>
    <n v="0"/>
    <n v="0"/>
  </r>
  <r>
    <n v="320"/>
    <x v="0"/>
    <x v="2"/>
    <s v="Hamilton"/>
    <s v="I-275 EB EXPY "/>
    <s v="SHAMIR00275**C"/>
    <s v="IR-275"/>
    <n v="26.7"/>
    <n v="27.2"/>
    <s v="Segment"/>
    <m/>
    <n v="0"/>
    <n v="0"/>
    <n v="4"/>
    <n v="8"/>
    <n v="30"/>
    <n v="91.6875"/>
    <n v="1.0727651254832509"/>
    <n v="16.854886210902215"/>
    <n v="15.782121085418964"/>
    <n v="6.6534368599287214E-2"/>
    <n v="4.2047046217306843"/>
    <n v="4.1381702531313973"/>
    <x v="1"/>
    <s v="Google Maps"/>
    <n v="39.285912681100001"/>
    <n v="-84.425293231500007"/>
    <n v="39.2845857983"/>
    <n v="-84.416183719800003"/>
  </r>
  <r>
    <n v="40"/>
    <x v="3"/>
    <x v="0"/>
    <s v="Franklin"/>
    <s v="SR 315 "/>
    <s v="SFRASR00315**C "/>
    <s v="SR-315"/>
    <n v="9"/>
    <n v="9.5"/>
    <s v="Segment"/>
    <m/>
    <n v="0"/>
    <n v="3"/>
    <n v="6"/>
    <n v="4"/>
    <n v="11"/>
    <n v="205.06131904069767"/>
    <n v="0.92236910970001673"/>
    <n v="9.1905885837704027"/>
    <n v="8.2682194740703867"/>
    <n v="6.9586718861232202E-2"/>
    <n v="4.2024526066845747"/>
    <n v="4.1328658878233426"/>
    <x v="1"/>
    <s v="Google Maps"/>
    <n v="40.066580918500001"/>
    <n v="-83.032936319900003"/>
    <n v="40.073556846300001"/>
    <n v="-83.035450021599999"/>
  </r>
  <r>
    <n v="41"/>
    <x v="3"/>
    <x v="0"/>
    <s v="Franklin"/>
    <s v="SR 315 "/>
    <s v="SFRASR00315**C "/>
    <s v="SR-315"/>
    <n v="5.6"/>
    <n v="6.1"/>
    <s v="Segment"/>
    <m/>
    <n v="0"/>
    <n v="2"/>
    <n v="4"/>
    <n v="7"/>
    <n v="15"/>
    <n v="163.60337936046511"/>
    <n v="0.92236910970001673"/>
    <n v="10.720918333422919"/>
    <n v="9.7985492237229028"/>
    <n v="6.9586718861232202E-2"/>
    <n v="4.2024526066845747"/>
    <n v="4.1328658878233426"/>
    <x v="1"/>
    <s v="Google Maps"/>
    <n v="40.021883703299999"/>
    <n v="-83.035293722899993"/>
    <n v="40.028440718299997"/>
    <n v="-83.034268455900005"/>
  </r>
  <r>
    <n v="182"/>
    <x v="1"/>
    <x v="2"/>
    <s v="Hamilton"/>
    <s v="CENTRAL PKWY "/>
    <s v="SHAMUS00027**C "/>
    <s v="US-27"/>
    <n v="3.1"/>
    <n v="3.6"/>
    <s v="Segment"/>
    <m/>
    <n v="0"/>
    <n v="5"/>
    <n v="14"/>
    <n v="10"/>
    <n v="51"/>
    <n v="415.41469840116281"/>
    <n v="0.33583304625398125"/>
    <n v="28.88160241829182"/>
    <n v="28.545769372037839"/>
    <n v="1.8849429092484559E-2"/>
    <n v="4.197348760074215"/>
    <n v="4.1784993309817304"/>
    <x v="1"/>
    <s v="Google Maps"/>
    <n v="39.118931873599998"/>
    <n v="-84.524000286499998"/>
    <n v="39.122096508299997"/>
    <n v="-84.532079157400005"/>
  </r>
  <r>
    <n v="321"/>
    <x v="0"/>
    <x v="0"/>
    <s v="Franklin"/>
    <s v="I-270 "/>
    <s v="SFRAIR00270**C"/>
    <s v="IR-270"/>
    <n v="17.600000000000001"/>
    <n v="18.100000000000001"/>
    <s v="Segment"/>
    <m/>
    <n v="1"/>
    <n v="1"/>
    <n v="6"/>
    <n v="3"/>
    <n v="13"/>
    <n v="156.94712936046511"/>
    <n v="1.1799355737392814"/>
    <n v="9.7400950519987806"/>
    <n v="8.5601594782595001"/>
    <n v="9.7118157500863986E-2"/>
    <n v="4.1940502625023397"/>
    <n v="4.0969321050014758"/>
    <x v="1"/>
    <s v="Google Maps"/>
    <n v="40.102401484700003"/>
    <n v="-83.130774871100002"/>
    <n v="40.106593853500002"/>
    <n v="-83.123131045299999"/>
  </r>
  <r>
    <n v="183"/>
    <x v="1"/>
    <x v="0"/>
    <s v="Franklin"/>
    <s v="SAWMILL RD "/>
    <s v="MFRAMR04231**C "/>
    <s v="MR-4231"/>
    <n v="3.3"/>
    <n v="3.8"/>
    <s v="Segment"/>
    <m/>
    <n v="0"/>
    <n v="1"/>
    <n v="6"/>
    <n v="5"/>
    <n v="17"/>
    <n v="124.14543968023256"/>
    <n v="1.5099537797566847"/>
    <n v="12.247747853217087"/>
    <n v="10.737794073460401"/>
    <n v="8.8357639918089731E-2"/>
    <n v="4.1909561538982461"/>
    <n v="4.1025985139801566"/>
    <x v="1"/>
    <s v="Google Maps"/>
    <n v="40.108616531499997"/>
    <n v="-83.090871617199994"/>
    <n v="40.1158469688"/>
    <n v="-83.0904832935"/>
  </r>
  <r>
    <n v="284"/>
    <x v="2"/>
    <x v="1"/>
    <s v="Cuyahoga"/>
    <s v="Monticello Blvd, Richmond Rd"/>
    <s v="MCUYMR14593**C, MCUYMR14689**C, SCUYSR00175**C"/>
    <s v="MR-14593, MR-14689, SR-175"/>
    <n v="0"/>
    <n v="0"/>
    <s v="Intersection"/>
    <s v="Undivided Urban Signal  4-Leg"/>
    <n v="1"/>
    <n v="3"/>
    <n v="10"/>
    <n v="10"/>
    <n v="45"/>
    <n v="337.55050872093022"/>
    <n v="6.0995864575874581"/>
    <n v="13.762666575723015"/>
    <n v="7.6630801181355572"/>
    <n v="0.41838782561343119"/>
    <n v="4.1827331202417533"/>
    <n v="3.7643452946283222"/>
    <x v="1"/>
    <s v="Google Maps"/>
    <n v="41.538938000000002"/>
    <n v="-81.497168000000002"/>
    <n v="0"/>
    <n v="0"/>
  </r>
  <r>
    <n v="285"/>
    <x v="2"/>
    <x v="4"/>
    <s v="Montgomery"/>
    <s v="N Gettysburg Ave, W Hillcrest Ave"/>
    <s v="CMOTCR00053A*C, CMOTCR00134**C, MMOTMR01466**C"/>
    <s v="CR-134, CR-53A, MR-1466"/>
    <n v="0"/>
    <n v="0"/>
    <s v="Intersection"/>
    <s v="Undivided Urban Signal  4-Leg"/>
    <n v="0"/>
    <n v="0"/>
    <n v="17"/>
    <n v="8"/>
    <n v="30"/>
    <n v="176.796875"/>
    <n v="5.7698658082656724"/>
    <n v="10.564673647342302"/>
    <n v="4.7948078390766291"/>
    <n v="0.39577135702350091"/>
    <n v="4.1812725665675412"/>
    <n v="3.7855012095440403"/>
    <x v="1"/>
    <s v="Google Maps"/>
    <n v="39.790593000000001"/>
    <n v="-84.253801999999993"/>
    <n v="0"/>
    <n v="0"/>
  </r>
  <r>
    <n v="322"/>
    <x v="0"/>
    <x v="1"/>
    <s v="Cuyahoga"/>
    <s v="I-90 "/>
    <s v="SCUYIR00090**C"/>
    <s v="IR-90"/>
    <n v="15.4"/>
    <n v="15.9"/>
    <s v="Segment"/>
    <m/>
    <n v="0"/>
    <n v="0"/>
    <n v="8"/>
    <n v="3"/>
    <n v="28"/>
    <n v="93.6875"/>
    <n v="1.3243727476131042"/>
    <n v="15.621362404141987"/>
    <n v="14.296989656528883"/>
    <n v="0.10327315164429107"/>
    <n v="4.1800634520283975"/>
    <n v="4.0767903003841059"/>
    <x v="1"/>
    <s v="Google Maps"/>
    <n v="41.484305108999997"/>
    <n v="-81.691530654700003"/>
    <n v="41.490976257900002"/>
    <n v="-81.687803264300001"/>
  </r>
  <r>
    <n v="286"/>
    <x v="2"/>
    <x v="5"/>
    <s v="Lucas"/>
    <s v="Upton Ave, W Sylvania Ave"/>
    <s v="CLUCCR00005**C, MLUCMR02101**C"/>
    <s v="CR-5, MR-2101"/>
    <n v="2.8340000000000001"/>
    <n v="0"/>
    <s v="Intersection"/>
    <s v="Undivided Urban Signal  4-Leg"/>
    <n v="2"/>
    <n v="2"/>
    <n v="15"/>
    <n v="5"/>
    <n v="53"/>
    <n v="356.09738372093022"/>
    <n v="6.1457668973098514"/>
    <n v="15.324972645999292"/>
    <n v="9.1792057486894407"/>
    <n v="0.42155547212449745"/>
    <n v="4.1799771844662725"/>
    <n v="3.7584217123417751"/>
    <x v="1"/>
    <s v="Google Maps"/>
    <n v="41.692276"/>
    <n v="-83.589517000000001"/>
    <n v="0"/>
    <n v="0"/>
  </r>
  <r>
    <n v="184"/>
    <x v="1"/>
    <x v="3"/>
    <s v="Summit"/>
    <s v="AKRON EXPY "/>
    <s v="SSUMSR00008**C "/>
    <s v="SR-8"/>
    <n v="1.8"/>
    <n v="2.2999999999999998"/>
    <s v="Segment"/>
    <m/>
    <n v="1"/>
    <n v="0"/>
    <n v="5"/>
    <n v="5"/>
    <n v="21"/>
    <n v="121.59856468023256"/>
    <n v="2.9338407337639532"/>
    <n v="12.994498787653061"/>
    <n v="10.060658053889108"/>
    <n v="0.18187837222813555"/>
    <n v="4.1785362119330562"/>
    <n v="3.9966578397049206"/>
    <x v="1"/>
    <s v="Google Maps"/>
    <n v="41.082671313399999"/>
    <n v="-81.503196401099999"/>
    <n v="41.089565057999998"/>
    <n v="-81.500475668299998"/>
  </r>
  <r>
    <n v="185"/>
    <x v="1"/>
    <x v="5"/>
    <s v="Lucas"/>
    <s v="S FEARING BLVD "/>
    <s v="SLUCUS00024**C "/>
    <s v="US-24"/>
    <n v="22.6"/>
    <n v="23.1"/>
    <s v="Segment"/>
    <m/>
    <n v="0"/>
    <n v="4"/>
    <n v="7"/>
    <n v="9"/>
    <n v="52"/>
    <n v="320.47238372093022"/>
    <n v="0.5316839814256743"/>
    <n v="33.062024663710616"/>
    <n v="32.530340682284944"/>
    <n v="2.9808617728335537E-2"/>
    <n v="4.1758512762754627"/>
    <n v="4.1460426585471275"/>
    <x v="1"/>
    <s v="Google Maps"/>
    <n v="41.638806273999997"/>
    <n v="-83.591038124500002"/>
    <n v="41.642970569299997"/>
    <n v="-83.585075180399997"/>
  </r>
  <r>
    <n v="323"/>
    <x v="0"/>
    <x v="1"/>
    <s v="Cuyahoga"/>
    <s v="I-480 "/>
    <s v="SCUYIR00480**C"/>
    <s v="IR-480"/>
    <n v="23.8"/>
    <n v="24.3"/>
    <s v="Segment"/>
    <m/>
    <n v="0"/>
    <n v="1"/>
    <n v="8"/>
    <n v="7"/>
    <n v="31"/>
    <n v="160.11418968023256"/>
    <n v="0.93364901159190505"/>
    <n v="18.715090128973273"/>
    <n v="17.78144111738137"/>
    <n v="6.5980688930108833E-2"/>
    <n v="4.1738458420060409"/>
    <n v="4.1078651530759318"/>
    <x v="1"/>
    <s v="Google Maps"/>
    <n v="41.4247376454"/>
    <n v="-81.539013364300004"/>
    <n v="41.423709527699998"/>
    <n v="-81.529548858200002"/>
  </r>
  <r>
    <n v="324"/>
    <x v="0"/>
    <x v="0"/>
    <s v="Franklin"/>
    <s v="I-670 "/>
    <s v="SFRAIR00670**N"/>
    <s v="IR-670"/>
    <n v="2.8"/>
    <n v="3.3"/>
    <s v="Segment"/>
    <m/>
    <n v="0"/>
    <n v="2"/>
    <n v="8"/>
    <n v="6"/>
    <n v="28"/>
    <n v="198.35337936046511"/>
    <n v="1.3543214595274282"/>
    <n v="18.389113377543108"/>
    <n v="17.034791918015678"/>
    <n v="0.10011375726118102"/>
    <n v="4.1716991222405477"/>
    <n v="4.0715853649793665"/>
    <x v="1"/>
    <s v="Google Maps"/>
    <n v="39.968262854899997"/>
    <n v="-83.023223783500001"/>
    <n v="39.972571939200002"/>
    <n v="-83.015652816499994"/>
  </r>
  <r>
    <n v="287"/>
    <x v="2"/>
    <x v="7"/>
    <s v="Lorain"/>
    <s v="Cook Rd, Lear Nagle Rd"/>
    <s v="MLORMR04302**C, MLORMR04315**C, SLORSR00010*CC"/>
    <s v="MR-4302, MR-4315, SR-10C"/>
    <n v="0"/>
    <n v="0"/>
    <s v="Intersection"/>
    <s v="Undivided Urban Signal  4-Leg"/>
    <n v="0"/>
    <n v="1"/>
    <n v="10"/>
    <n v="13"/>
    <n v="83"/>
    <n v="251.83293968023256"/>
    <n v="6.0456677677554707"/>
    <n v="21.082074144141583"/>
    <n v="15.036406376386111"/>
    <n v="0.41468939071860828"/>
    <n v="4.1700138125055055"/>
    <n v="3.7553244217868973"/>
    <x v="1"/>
    <s v="Google Maps"/>
    <n v="41.385196999999998"/>
    <n v="-81.976996999999997"/>
    <n v="0"/>
    <n v="0"/>
  </r>
  <r>
    <n v="288"/>
    <x v="2"/>
    <x v="2"/>
    <s v="Hamilton"/>
    <s v="Montana Ave, Westwood Northern Blvd"/>
    <s v="CHAMCR00163**C, CHAMCR00163**N, MHAMMR08536**C"/>
    <s v="CR-163, MR-8536"/>
    <n v="1.2849999999999999"/>
    <n v="0"/>
    <s v="Intersection"/>
    <s v="Divided Urban Signal  4-Leg"/>
    <n v="0"/>
    <n v="0"/>
    <n v="16"/>
    <n v="8"/>
    <n v="84"/>
    <n v="224.25"/>
    <n v="10.929177984488119"/>
    <n v="20.886513074528828"/>
    <n v="9.9573350900407096"/>
    <n v="0.75970325076695877"/>
    <n v="4.1687800478616515"/>
    <n v="3.4090767970946927"/>
    <x v="1"/>
    <s v="Google Maps"/>
    <n v="39.150672999999998"/>
    <n v="-84.588786999999996"/>
    <n v="0"/>
    <n v="0"/>
  </r>
  <r>
    <n v="78"/>
    <x v="4"/>
    <x v="7"/>
    <s v="Erie"/>
    <s v="SR-4, W Strub Rd"/>
    <s v="SERISR00004**C, TERITR00007**C"/>
    <s v="SR-4, TR-7"/>
    <n v="0.85399999999999998"/>
    <n v="0"/>
    <s v="Intersection"/>
    <s v="Undivided Urban Signal  4-Leg"/>
    <n v="0"/>
    <n v="2"/>
    <n v="10"/>
    <n v="13"/>
    <n v="33"/>
    <n v="247.50962936046511"/>
    <n v="4.9272203853408483"/>
    <n v="11.853478968724541"/>
    <n v="6.9262585833836932"/>
    <n v="0.34388141211118012"/>
    <n v="4.1687736056924392"/>
    <n v="3.8248921935812592"/>
    <x v="1"/>
    <s v="Google Maps"/>
    <n v="41.409393999999999"/>
    <n v="-82.726208"/>
    <n v="0"/>
    <n v="0"/>
  </r>
  <r>
    <n v="289"/>
    <x v="2"/>
    <x v="0"/>
    <s v="Franklin"/>
    <s v="E Broad St, N Yearling Rd"/>
    <s v="MFRAMR04239**C, SFRASR00016**C"/>
    <s v="MR-4239, SR-16"/>
    <n v="2.0110000000000001"/>
    <n v="0"/>
    <s v="Intersection"/>
    <s v="Undivided Urban Signal  4-Leg"/>
    <n v="0"/>
    <n v="4"/>
    <n v="10"/>
    <n v="10"/>
    <n v="53"/>
    <n v="345.55050872093022"/>
    <n v="8.2390119936031461"/>
    <n v="14.690745328507699"/>
    <n v="6.4517333349045529"/>
    <n v="0.56513705267980041"/>
    <n v="4.1679979137878842"/>
    <n v="3.6028608611080837"/>
    <x v="1"/>
    <s v="Google Maps"/>
    <n v="39.975042999999999"/>
    <n v="-82.884579000000002"/>
    <n v="0"/>
    <n v="0"/>
  </r>
  <r>
    <n v="325"/>
    <x v="0"/>
    <x v="0"/>
    <s v="Franklin"/>
    <s v="I-270 "/>
    <s v="SFRAIR00270**N"/>
    <s v="IR-270"/>
    <n v="28.3"/>
    <n v="28.8"/>
    <s v="Segment"/>
    <m/>
    <n v="0"/>
    <n v="0"/>
    <n v="6"/>
    <n v="5"/>
    <n v="15"/>
    <n v="76.46875"/>
    <n v="1.3449370413337061"/>
    <n v="10.336740190177776"/>
    <n v="8.9918031488440704"/>
    <n v="0.1041233777121456"/>
    <n v="4.1660279870189099"/>
    <n v="4.0619046093067643"/>
    <x v="1"/>
    <s v="Google Maps"/>
    <n v="40.102391232899997"/>
    <n v="-82.9333833492"/>
    <n v="40.100582321899999"/>
    <n v="-82.924241491000004"/>
  </r>
  <r>
    <n v="326"/>
    <x v="0"/>
    <x v="2"/>
    <s v="Hamilton"/>
    <s v="I-275 WB EXPY "/>
    <s v="SHAMIR00275**N"/>
    <s v="IR-275"/>
    <n v="30.7"/>
    <n v="31.2"/>
    <s v="Segment"/>
    <m/>
    <n v="0"/>
    <n v="3"/>
    <n v="8"/>
    <n v="7"/>
    <n v="57"/>
    <n v="277.46756904069764"/>
    <n v="1.2140999454160251"/>
    <n v="29.777463069980435"/>
    <n v="28.563363124564411"/>
    <n v="8.413662514182918E-2"/>
    <n v="4.1653765192159877"/>
    <n v="4.0812398940741588"/>
    <x v="1"/>
    <s v="Google Maps"/>
    <n v="39.2789665106"/>
    <n v="-84.361670839300004"/>
    <n v="39.273976273400002"/>
    <n v="-84.354923282399994"/>
  </r>
  <r>
    <n v="327"/>
    <x v="0"/>
    <x v="1"/>
    <s v="Cuyahoga"/>
    <s v="I-90 "/>
    <s v="SCUYIR00090**C"/>
    <s v="IR-90"/>
    <n v="29.4"/>
    <n v="29.9"/>
    <s v="Segment"/>
    <m/>
    <n v="0"/>
    <n v="3"/>
    <n v="8"/>
    <n v="7"/>
    <n v="22"/>
    <n v="242.46756904069767"/>
    <n v="0.46454799404867064"/>
    <n v="15.302555440966751"/>
    <n v="14.83800744691808"/>
    <n v="3.4670990771056905E-2"/>
    <n v="4.1628218266791555"/>
    <n v="4.1281508359080989"/>
    <x v="1"/>
    <s v="Google Maps"/>
    <n v="41.603623439499998"/>
    <n v="-81.498549683899995"/>
    <n v="41.601854904900001"/>
    <n v="-81.490545915699997"/>
  </r>
  <r>
    <n v="290"/>
    <x v="2"/>
    <x v="2"/>
    <s v="Hamilton"/>
    <s v="Harrison Ave, Queen City Ave"/>
    <s v="CHAMCR00457**C, MHAMMR08556**C"/>
    <s v="CR-457, MR-8556"/>
    <n v="1.163"/>
    <n v="0"/>
    <s v="Intersection"/>
    <s v="Undivided Urban Signal  4-Leg"/>
    <n v="0"/>
    <n v="1"/>
    <n v="6"/>
    <n v="16"/>
    <n v="68"/>
    <n v="223.95793968023256"/>
    <n v="8.7453840350982883"/>
    <n v="18.037028229777626"/>
    <n v="9.2916441946793373"/>
    <n v="0.59987053811618574"/>
    <n v="4.1622548391045235"/>
    <n v="3.562384300988338"/>
    <x v="1"/>
    <s v="Google Maps"/>
    <n v="39.126235000000001"/>
    <n v="-84.54889"/>
    <n v="0"/>
    <n v="0"/>
  </r>
  <r>
    <n v="186"/>
    <x v="1"/>
    <x v="2"/>
    <s v="Hamilton"/>
    <s v="HARRISON AVE "/>
    <s v="CHAMCR00457**C "/>
    <s v="CR-457"/>
    <n v="1.7"/>
    <n v="2.2000000000000002"/>
    <s v="Segment"/>
    <m/>
    <n v="0"/>
    <n v="2"/>
    <n v="6"/>
    <n v="19"/>
    <n v="74"/>
    <n v="288.94712936046511"/>
    <n v="0.35583074769952611"/>
    <n v="39.063341947777538"/>
    <n v="38.707511200078009"/>
    <n v="1.9969031200770322E-2"/>
    <n v="4.1592727590553231"/>
    <n v="4.1393037278545526"/>
    <x v="1"/>
    <s v="Google Maps"/>
    <n v="39.255971129300001"/>
    <n v="-84.799879121199993"/>
    <n v="39.251596664099999"/>
    <n v="-84.792473101799999"/>
  </r>
  <r>
    <n v="291"/>
    <x v="2"/>
    <x v="1"/>
    <s v="Cuyahoga"/>
    <s v="Euclid Ave, Euclid Ave"/>
    <s v="MCUYMR14744**C, SCUYUS00020**C, SCUYUS00020**N, SCUYUS00322**C"/>
    <s v="MR-14744, US-20, US-322"/>
    <n v="0.217"/>
    <n v="0"/>
    <s v="Intersection"/>
    <s v="Divided Urban Signal  4-Leg"/>
    <n v="0"/>
    <n v="1"/>
    <n v="7"/>
    <n v="16"/>
    <n v="84"/>
    <n v="246.50481468023256"/>
    <n v="7.142720859996647"/>
    <n v="21.076727257414593"/>
    <n v="13.934006397417946"/>
    <n v="0.49650104192301431"/>
    <n v="4.1585498334705049"/>
    <n v="3.6620487915474906"/>
    <x v="1"/>
    <s v="Google Maps"/>
    <n v="41.508842999999999"/>
    <n v="-81.605425999999994"/>
    <n v="0"/>
    <n v="0"/>
  </r>
  <r>
    <n v="328"/>
    <x v="0"/>
    <x v="0"/>
    <s v="Franklin"/>
    <s v="I-71 "/>
    <s v="SFRAIR00071**N"/>
    <s v="IR-71"/>
    <n v="14.3"/>
    <n v="14.8"/>
    <s v="Segment"/>
    <m/>
    <n v="0"/>
    <n v="1"/>
    <n v="8"/>
    <n v="2"/>
    <n v="22"/>
    <n v="128.92668968023256"/>
    <n v="1.1579167779443669"/>
    <n v="13.163265762579721"/>
    <n v="12.005348984635354"/>
    <n v="9.6149529781915793E-2"/>
    <n v="4.1560483216145858"/>
    <n v="4.0598987918326701"/>
    <x v="1"/>
    <s v="Google Maps"/>
    <n v="39.9381854377"/>
    <n v="-83.009583446299999"/>
    <n v="39.9447868321"/>
    <n v="-83.013358111399995"/>
  </r>
  <r>
    <n v="187"/>
    <x v="1"/>
    <x v="1"/>
    <s v="Lake"/>
    <s v="LAKELAND FWY "/>
    <s v="SLAKSR00002**C "/>
    <s v="SR-2"/>
    <n v="4.2"/>
    <n v="4.7"/>
    <s v="Segment"/>
    <m/>
    <n v="0"/>
    <n v="2"/>
    <n v="4"/>
    <n v="5"/>
    <n v="20"/>
    <n v="159.72837936046511"/>
    <n v="2.1795654304843812"/>
    <n v="12.848511724018339"/>
    <n v="10.668946293533958"/>
    <n v="0.131141205956009"/>
    <n v="4.154176489369374"/>
    <n v="4.0230352834133649"/>
    <x v="1"/>
    <s v="Google Maps"/>
    <n v="41.644363245299999"/>
    <n v="-81.422915010699995"/>
    <n v="41.6492168909"/>
    <n v="-81.415799286500004"/>
  </r>
  <r>
    <n v="188"/>
    <x v="1"/>
    <x v="1"/>
    <s v="Lake"/>
    <s v="LAKELAND FWY "/>
    <s v="SLAKSR00002**N "/>
    <s v="SR-2"/>
    <n v="4.5"/>
    <n v="5"/>
    <s v="Segment"/>
    <m/>
    <n v="0"/>
    <n v="1"/>
    <n v="3"/>
    <n v="7"/>
    <n v="17"/>
    <n v="113.37981468023256"/>
    <n v="2.1795654304843812"/>
    <n v="11.605713238406189"/>
    <n v="9.426147807921808"/>
    <n v="0.131141205956009"/>
    <n v="4.154176489369374"/>
    <n v="4.0230352834133649"/>
    <x v="1"/>
    <s v="Google Maps"/>
    <n v="41.647665346499998"/>
    <n v="-81.418737548199999"/>
    <n v="41.652129287199998"/>
    <n v="-81.411142236800004"/>
  </r>
  <r>
    <n v="79"/>
    <x v="4"/>
    <x v="4"/>
    <s v="Montgomery"/>
    <s v="N Main St, Shoup Mill Rd"/>
    <s v="CMOTCR00074**C, SMOTSR00048**C"/>
    <s v="CR-74, SR-48"/>
    <n v="15.138"/>
    <n v="0"/>
    <s v="Intersection"/>
    <s v="Undivided Urban Signal  4-Leg"/>
    <n v="0"/>
    <n v="3"/>
    <n v="14"/>
    <n v="8"/>
    <n v="46"/>
    <n v="310.18631904069764"/>
    <n v="6.0370207252974657"/>
    <n v="13.810307352568516"/>
    <n v="7.7732866272710508"/>
    <n v="0.42133678820947273"/>
    <n v="4.150355747334622"/>
    <n v="3.729018959125149"/>
    <x v="1"/>
    <s v="Google Maps"/>
    <n v="39.812860999999998"/>
    <n v="-84.227462000000003"/>
    <n v="0"/>
    <n v="0"/>
  </r>
  <r>
    <n v="292"/>
    <x v="2"/>
    <x v="7"/>
    <s v="Lorain"/>
    <s v="Broadway, E 21st St"/>
    <s v="SLORSR00057**C, SLORSR00611**C"/>
    <s v="SR-57, SR-611"/>
    <n v="3.0409999999999999"/>
    <n v="0"/>
    <s v="Intersection"/>
    <s v="Undivided Urban Signal  4-Leg"/>
    <n v="0"/>
    <n v="0"/>
    <n v="13"/>
    <n v="10"/>
    <n v="44"/>
    <n v="173.484375"/>
    <n v="6.3992981989156679"/>
    <n v="13.783396456719956"/>
    <n v="7.384098257804288"/>
    <n v="0.43894589862986344"/>
    <n v="4.1462094667783029"/>
    <n v="3.7072635681484396"/>
    <x v="1"/>
    <s v="Google Maps"/>
    <n v="41.451569999999997"/>
    <n v="-82.166066999999998"/>
    <n v="0"/>
    <n v="0"/>
  </r>
  <r>
    <n v="42"/>
    <x v="3"/>
    <x v="2"/>
    <s v="Hamilton"/>
    <s v="US 27"/>
    <s v="SHAMUS00027**N "/>
    <s v="US-27"/>
    <n v="11.7"/>
    <n v="12.2"/>
    <s v="Segment"/>
    <m/>
    <n v="0"/>
    <n v="0"/>
    <n v="3"/>
    <n v="11"/>
    <n v="51"/>
    <n v="119.453125"/>
    <n v="0.48405436275770353"/>
    <n v="26.83475288676798"/>
    <n v="26.350698524010276"/>
    <n v="3.4788185636253917E-2"/>
    <n v="4.1447826787603477"/>
    <n v="4.1099944931240939"/>
    <x v="1"/>
    <s v="Google Maps"/>
    <n v="39.221857754200002"/>
    <n v="-84.586836233300005"/>
    <n v="39.228780096500003"/>
    <n v="-84.589389401600002"/>
  </r>
  <r>
    <n v="189"/>
    <x v="1"/>
    <x v="0"/>
    <s v="Franklin"/>
    <s v="SR 315 "/>
    <s v="SFRASR00315**N "/>
    <s v="SR-315"/>
    <n v="10.6"/>
    <n v="11.1"/>
    <s v="Segment"/>
    <m/>
    <n v="0"/>
    <n v="1"/>
    <n v="7"/>
    <n v="3"/>
    <n v="17"/>
    <n v="121.81731468023256"/>
    <n v="2.5150443646366085"/>
    <n v="11.417840499867294"/>
    <n v="8.9027961352306857"/>
    <n v="0.15352020204767328"/>
    <n v="4.143183998042856"/>
    <n v="3.9896637959951828"/>
    <x v="1"/>
    <s v="Google Maps"/>
    <n v="40.092692745299999"/>
    <n v="-83.037287773499997"/>
    <n v="40.099887587399998"/>
    <n v="-83.036762857300005"/>
  </r>
  <r>
    <n v="190"/>
    <x v="1"/>
    <x v="0"/>
    <s v="Franklin"/>
    <s v="E LIVINGSTON AVE "/>
    <s v="MFRAMR04207**C "/>
    <s v="MR-4207"/>
    <n v="1.8"/>
    <n v="2.2999999999999998"/>
    <s v="Segment"/>
    <m/>
    <n v="0"/>
    <n v="7"/>
    <n v="11"/>
    <n v="4"/>
    <n v="37"/>
    <n v="446.50245276162786"/>
    <n v="0.54950836498325406"/>
    <n v="21.151992258827285"/>
    <n v="20.602483893844031"/>
    <n v="3.0805456682009631E-2"/>
    <n v="4.1389973638317041"/>
    <n v="4.1081919071496946"/>
    <x v="1"/>
    <s v="Google Maps"/>
    <n v="39.946330601200003"/>
    <n v="-82.905179404199998"/>
    <n v="39.945815742900002"/>
    <n v="-82.895783065000003"/>
  </r>
  <r>
    <n v="329"/>
    <x v="0"/>
    <x v="0"/>
    <s v="Franklin"/>
    <s v="I-70 "/>
    <s v="SFRAIR00070**C"/>
    <s v="IR-70"/>
    <n v="6.3"/>
    <n v="6.8"/>
    <s v="Segment"/>
    <m/>
    <n v="0"/>
    <n v="3"/>
    <n v="7"/>
    <n v="5"/>
    <n v="26"/>
    <n v="231.04569404069767"/>
    <n v="0.94023670684232619"/>
    <n v="15.154279186511813"/>
    <n v="14.214042479669487"/>
    <n v="8.1706591734689804E-2"/>
    <n v="4.1380589097333758"/>
    <n v="4.0563523179986856"/>
    <x v="1"/>
    <s v="Google Maps"/>
    <n v="39.976606394400001"/>
    <n v="-83.130835598100006"/>
    <n v="39.9764007976"/>
    <n v="-83.121416878199994"/>
  </r>
  <r>
    <n v="293"/>
    <x v="2"/>
    <x v="3"/>
    <s v="Summit"/>
    <s v="Manchester Rd, W Waterloo Rd"/>
    <s v="MSUMMR05423**C, SSUMSR00093**C"/>
    <s v="MR-5423, SR-93"/>
    <n v="1.9119999999999999"/>
    <n v="0"/>
    <s v="Intersection"/>
    <s v="Undivided Urban Signal  4-Leg"/>
    <n v="0"/>
    <n v="1"/>
    <n v="8"/>
    <n v="15"/>
    <n v="92"/>
    <n v="256.61418968023258"/>
    <n v="6.1427774127014727"/>
    <n v="22.794369181240164"/>
    <n v="16.65159176853869"/>
    <n v="0.42135041494993303"/>
    <n v="4.1361531023307547"/>
    <n v="3.7148026873808218"/>
    <x v="1"/>
    <s v="Google Maps"/>
    <n v="41.030630000000002"/>
    <n v="-81.546570000000003"/>
    <n v="0"/>
    <n v="0"/>
  </r>
  <r>
    <n v="43"/>
    <x v="3"/>
    <x v="3"/>
    <s v="Mahoning"/>
    <s v="E MAIN ST "/>
    <s v="SMAHUS00224**C "/>
    <s v="US-224"/>
    <n v="17.2"/>
    <n v="17.7"/>
    <s v="Segment"/>
    <m/>
    <n v="0"/>
    <n v="2"/>
    <n v="1"/>
    <n v="11"/>
    <n v="53"/>
    <n v="199.71275436046511"/>
    <n v="1.258954588464082"/>
    <n v="31.774405389953994"/>
    <n v="30.515450801489912"/>
    <n v="9.6462902562588757E-2"/>
    <n v="4.1337256266784284"/>
    <n v="4.0372627241158394"/>
    <x v="1"/>
    <s v="Google Maps"/>
    <n v="41.024449040100002"/>
    <n v="-80.6739175692"/>
    <n v="41.024381581599997"/>
    <n v="-80.664370712700006"/>
  </r>
  <r>
    <n v="294"/>
    <x v="2"/>
    <x v="0"/>
    <s v="Franklin"/>
    <s v="Georgesville Rd, Hall Rd"/>
    <s v="CFRACR00026**C, CFRACR00125**C"/>
    <s v="CR-125, CR-26"/>
    <n v="1.8520000000000001"/>
    <n v="0"/>
    <s v="Intersection"/>
    <s v="Undivided Urban Signal  3-Leg"/>
    <n v="1"/>
    <n v="3"/>
    <n v="17"/>
    <n v="11"/>
    <n v="33"/>
    <n v="375.81613372093022"/>
    <n v="2.6936781685354321"/>
    <n v="13.134754985754618"/>
    <n v="10.441076817219187"/>
    <n v="0.18050523887017725"/>
    <n v="4.1258056567782369"/>
    <n v="3.9453004179080597"/>
    <x v="1"/>
    <s v="Google Maps"/>
    <n v="39.929789999999997"/>
    <n v="-83.116448000000005"/>
    <n v="0"/>
    <n v="0"/>
  </r>
  <r>
    <n v="191"/>
    <x v="1"/>
    <x v="3"/>
    <s v="Summit"/>
    <s v="AKRON EXPY "/>
    <s v="SSUMSR00008**C "/>
    <s v="SR-8"/>
    <n v="7.2"/>
    <n v="7.7"/>
    <s v="Segment"/>
    <m/>
    <n v="0"/>
    <n v="1"/>
    <n v="4"/>
    <n v="6"/>
    <n v="18"/>
    <n v="116.48918968023256"/>
    <n v="2.1999323810385798"/>
    <n v="11.920729157723537"/>
    <n v="9.7207967766849563"/>
    <n v="0.13249048298964664"/>
    <n v="4.1242029061713055"/>
    <n v="3.9917124231816588"/>
    <x v="1"/>
    <s v="Google Maps"/>
    <n v="41.154570108599998"/>
    <n v="-81.470071113100005"/>
    <n v="41.161553636800001"/>
    <n v="-81.469826118200004"/>
  </r>
  <r>
    <n v="295"/>
    <x v="2"/>
    <x v="3"/>
    <s v="Trumbull"/>
    <s v="Elm Rd, North River Rd"/>
    <s v="CTRUCR00142**C, CTRUCR00328**C"/>
    <s v="CR-142, CR-328"/>
    <n v="2.74"/>
    <n v="0"/>
    <s v="Intersection"/>
    <s v="Undivided Urban Signal  4-Leg"/>
    <n v="0"/>
    <n v="1"/>
    <n v="11"/>
    <n v="10"/>
    <n v="71"/>
    <n v="233.06731468023256"/>
    <n v="8.5228039852927129"/>
    <n v="19.211418341441444"/>
    <n v="10.688614356148731"/>
    <n v="0.58460314520182777"/>
    <n v="4.1238927860234789"/>
    <n v="3.539289640821651"/>
    <x v="1"/>
    <s v="Google Maps"/>
    <n v="41.265538999999997"/>
    <n v="-80.782899"/>
    <n v="0"/>
    <n v="0"/>
  </r>
  <r>
    <n v="330"/>
    <x v="0"/>
    <x v="2"/>
    <s v="Hamilton"/>
    <s v="I-71 SB EXPY "/>
    <s v="SHAMIR00071**N"/>
    <s v="IR-71"/>
    <n v="0.9"/>
    <n v="1.4"/>
    <s v="Segment"/>
    <m/>
    <n v="0"/>
    <n v="0"/>
    <n v="22"/>
    <n v="20"/>
    <n v="144"/>
    <n v="376.78125"/>
    <n v="0.27278099015342566"/>
    <n v="54.787725536273705"/>
    <n v="54.514944546120276"/>
    <n v="2.1557768121679921E-2"/>
    <n v="4.1228482091200656"/>
    <n v="4.1012904409983859"/>
    <x v="1"/>
    <s v="Google Maps"/>
    <n v="39.098224238299998"/>
    <n v="-84.513556418199997"/>
    <n v="39.100017236500001"/>
    <n v="-84.504651446599993"/>
  </r>
  <r>
    <n v="192"/>
    <x v="1"/>
    <x v="0"/>
    <s v="Franklin"/>
    <s v="SR 315 "/>
    <s v="SFRASR00315**N "/>
    <s v="SR-315"/>
    <n v="4.0999999999999996"/>
    <n v="4.5999999999999996"/>
    <s v="Segment"/>
    <m/>
    <n v="0"/>
    <n v="1"/>
    <n v="5"/>
    <n v="4"/>
    <n v="9"/>
    <n v="105.16106468023256"/>
    <n v="2.9616531051451704"/>
    <n v="8.3592371651397457"/>
    <n v="5.3975840599945748"/>
    <n v="0.18377678802259328"/>
    <n v="4.1221280734692831"/>
    <n v="3.9383512854466898"/>
    <x v="1"/>
    <s v="Google Maps"/>
    <n v="40.003946157999998"/>
    <n v="-83.030570682000004"/>
    <n v="40.011110246400001"/>
    <n v="-83.031973471399994"/>
  </r>
  <r>
    <n v="296"/>
    <x v="2"/>
    <x v="0"/>
    <s v="Franklin"/>
    <s v="Roberts Rd, Walcutt Rd"/>
    <s v="CFRACR00028**C, MFRAMR02159A*C"/>
    <s v="CR-28, MR-2159A"/>
    <n v="1.4430000000000001"/>
    <n v="0"/>
    <s v="Intersection"/>
    <s v="Undivided Urban Signal  4-Leg"/>
    <n v="0"/>
    <n v="0"/>
    <n v="13"/>
    <n v="11"/>
    <n v="32"/>
    <n v="165.921875"/>
    <n v="5.4603737460602764"/>
    <n v="11.191102181137648"/>
    <n v="5.7307284350773715"/>
    <n v="0.37454242423418721"/>
    <n v="4.1218110252748357"/>
    <n v="3.7472686010406484"/>
    <x v="1"/>
    <s v="Google Maps"/>
    <n v="40.003231"/>
    <n v="-83.138994999999994"/>
    <n v="0"/>
    <n v="0"/>
  </r>
  <r>
    <n v="193"/>
    <x v="1"/>
    <x v="8"/>
    <s v="Knox"/>
    <s v="COSHOCTON AVE "/>
    <s v="SKNOUS00036**C "/>
    <s v="US-36"/>
    <n v="19.3"/>
    <n v="19.8"/>
    <s v="Segment"/>
    <m/>
    <n v="0"/>
    <n v="0"/>
    <n v="5"/>
    <n v="13"/>
    <n v="63"/>
    <n v="153.421875"/>
    <n v="0.74502270967213746"/>
    <n v="32.299775641084722"/>
    <n v="31.554752931412583"/>
    <n v="4.1735010349464988E-2"/>
    <n v="4.121448556681365"/>
    <n v="4.0797135463318996"/>
    <x v="1"/>
    <s v="Google Maps"/>
    <n v="40.399767046599997"/>
    <n v="-82.457585497300002"/>
    <n v="40.402101682900003"/>
    <n v="-82.448683108400004"/>
  </r>
  <r>
    <n v="297"/>
    <x v="2"/>
    <x v="4"/>
    <s v="Clark"/>
    <s v="N Fountain Ave, SCLASR00004*DC"/>
    <s v="CCLACR00513**C, SCLASR00004*DC, SCLASR00041**C, SCLAUS00040*DC"/>
    <s v="CR-513, SR-41, SR-4D, US-40D"/>
    <n v="0.53500000000000003"/>
    <n v="0"/>
    <s v="Intersection"/>
    <s v="Undivided Urban Signal  4-Leg"/>
    <n v="0"/>
    <n v="3"/>
    <n v="12"/>
    <n v="9"/>
    <n v="28"/>
    <n v="283.53006904069764"/>
    <n v="5.7701208857127648"/>
    <n v="10.292066648516217"/>
    <n v="4.5219457628034521"/>
    <n v="0.39578885350448273"/>
    <n v="4.1204745881364149"/>
    <n v="3.7246857346319322"/>
    <x v="1"/>
    <s v="Google Maps"/>
    <n v="39.927106000000002"/>
    <n v="-83.809939"/>
    <n v="0"/>
    <n v="0"/>
  </r>
  <r>
    <n v="331"/>
    <x v="0"/>
    <x v="4"/>
    <s v="Montgomery"/>
    <s v="INTERSTATE 75 "/>
    <s v="SMOTIR00075**C"/>
    <s v="IR-75"/>
    <n v="5.8"/>
    <n v="6.3"/>
    <s v="Segment"/>
    <m/>
    <n v="1"/>
    <n v="2"/>
    <n v="11"/>
    <n v="3"/>
    <n v="37"/>
    <n v="259.35819404069764"/>
    <n v="0.81090503065330344"/>
    <n v="21.450958569911538"/>
    <n v="20.640053539258236"/>
    <n v="6.3198146061148833E-2"/>
    <n v="4.1182921997861985"/>
    <n v="4.0550940537250497"/>
    <x v="1"/>
    <s v="Google Maps"/>
    <n v="39.668922876099998"/>
    <n v="-84.234350441900006"/>
    <n v="39.675911741599997"/>
    <n v="-84.231891123300002"/>
  </r>
  <r>
    <n v="194"/>
    <x v="1"/>
    <x v="3"/>
    <s v="Summit"/>
    <s v="AKRON EXPY "/>
    <s v="SSUMSR00008**C "/>
    <s v="SR-8"/>
    <n v="3.3"/>
    <n v="3.8"/>
    <s v="Segment"/>
    <m/>
    <n v="1"/>
    <n v="2"/>
    <n v="6"/>
    <n v="2"/>
    <n v="29"/>
    <n v="214.18631904069767"/>
    <n v="2.805173159782929"/>
    <n v="16.062771361418314"/>
    <n v="13.257598201635385"/>
    <n v="0.17313146268622207"/>
    <n v="4.1173871580484187"/>
    <n v="3.9442556953621968"/>
    <x v="1"/>
    <s v="Google Maps"/>
    <n v="41.103890824600001"/>
    <n v="-81.499787048499996"/>
    <n v="41.110723659100003"/>
    <n v="-81.497048927799995"/>
  </r>
  <r>
    <n v="298"/>
    <x v="2"/>
    <x v="7"/>
    <s v="Lorain"/>
    <s v="Abbe Rd, Colorado Ave"/>
    <s v="SLORSR00301**C, SLORSR00611**C"/>
    <s v="SR-301, SR-611"/>
    <n v="8.5839999999999996"/>
    <n v="0"/>
    <s v="Intersection"/>
    <s v="Undivided Urban Signal  4-Leg"/>
    <n v="1"/>
    <n v="1"/>
    <n v="6"/>
    <n v="14"/>
    <n v="71"/>
    <n v="263.75962936046511"/>
    <n v="10.852302042535307"/>
    <n v="18.698335474143313"/>
    <n v="7.8460334316080065"/>
    <n v="0.74438998218125374"/>
    <n v="4.1156628610848669"/>
    <n v="3.3712728789036133"/>
    <x v="1"/>
    <s v="Google Maps"/>
    <n v="41.465719"/>
    <n v="-82.076070999999999"/>
    <n v="0"/>
    <n v="0"/>
  </r>
  <r>
    <n v="332"/>
    <x v="0"/>
    <x v="0"/>
    <s v="Delaware"/>
    <s v="INTERSTATE 71 "/>
    <s v="SDELIR00071**N"/>
    <s v="IR-71"/>
    <n v="0"/>
    <n v="0.5"/>
    <s v="Segment"/>
    <m/>
    <n v="0"/>
    <n v="0"/>
    <n v="7"/>
    <n v="5"/>
    <n v="18"/>
    <n v="86.015625"/>
    <n v="1.455925576330122"/>
    <n v="14.586120033563747"/>
    <n v="13.130194457233625"/>
    <n v="0.11313737962632059"/>
    <n v="4.1117308262738446"/>
    <n v="3.9985934466475239"/>
    <x v="1"/>
    <s v="Google Maps"/>
    <n v="40.134947492899997"/>
    <n v="-82.971670709999998"/>
    <n v="40.142181001799997"/>
    <n v="-82.9711353868"/>
  </r>
  <r>
    <n v="299"/>
    <x v="2"/>
    <x v="3"/>
    <s v="Summit"/>
    <s v="High St, Perkins St"/>
    <s v="SSUMSR00059**C, SSUMSR00261*DC"/>
    <s v="SR-261D, SR-59"/>
    <n v="0.59099999999999997"/>
    <n v="0"/>
    <s v="Intersection"/>
    <s v="Undivided Urban Signal  4-Leg"/>
    <n v="1"/>
    <n v="1"/>
    <n v="10"/>
    <n v="15"/>
    <n v="59"/>
    <n v="282.38462936046511"/>
    <n v="5.8111477761839323"/>
    <n v="14.799245313599894"/>
    <n v="8.9880975374159604"/>
    <n v="0.39860300354814016"/>
    <n v="4.1079286141806675"/>
    <n v="3.7093256106325274"/>
    <x v="1"/>
    <s v="Google Maps"/>
    <n v="41.087032000000001"/>
    <n v="-81.514634999999998"/>
    <n v="0"/>
    <n v="0"/>
  </r>
  <r>
    <n v="195"/>
    <x v="1"/>
    <x v="0"/>
    <s v="Franklin"/>
    <s v="SR 315 "/>
    <s v="SFRASR00315**C "/>
    <s v="SR-315"/>
    <n v="11.5"/>
    <n v="12"/>
    <s v="Segment"/>
    <m/>
    <n v="0"/>
    <n v="2"/>
    <n v="7"/>
    <n v="2"/>
    <n v="18"/>
    <n v="164.05650436046511"/>
    <n v="2.4636098078180866"/>
    <n v="11.739010318434635"/>
    <n v="9.2754005106165494"/>
    <n v="0.15007560951826263"/>
    <n v="4.1052397292239178"/>
    <n v="3.9551641197056551"/>
    <x v="1"/>
    <s v="Google Maps"/>
    <n v="40.102290870499999"/>
    <n v="-83.036384866899994"/>
    <n v="40.109503455499997"/>
    <n v="-83.035564580200003"/>
  </r>
  <r>
    <n v="80"/>
    <x v="4"/>
    <x v="2"/>
    <s v="Butler"/>
    <s v="Port Union Rd, Port Union Rialto Rd"/>
    <s v="CBUTCR00116**C, SBUTSR00747**C, TBUTTR00130**C"/>
    <s v="CR-116, SR-747, TR-130"/>
    <n v="0"/>
    <n v="0"/>
    <s v="Intersection"/>
    <s v="Undivided Urban Signal  4-Leg"/>
    <n v="0"/>
    <n v="3"/>
    <n v="11"/>
    <n v="9"/>
    <n v="52"/>
    <n v="300.98319404069764"/>
    <n v="8.5740501518528784"/>
    <n v="14.969679779000368"/>
    <n v="6.3956296271474891"/>
    <n v="0.59840158205695571"/>
    <n v="4.105183904791013"/>
    <n v="3.5067823227340575"/>
    <x v="1"/>
    <s v="Google Maps"/>
    <n v="39.332774000000001"/>
    <n v="-84.462935000000002"/>
    <n v="0"/>
    <n v="0"/>
  </r>
  <r>
    <n v="196"/>
    <x v="1"/>
    <x v="1"/>
    <s v="Cuyahoga"/>
    <s v="EUCLID AVE,CHARDON RD "/>
    <s v="SCUYUS00006**C "/>
    <s v="US-6"/>
    <n v="25.2"/>
    <n v="25.7"/>
    <s v="Segment"/>
    <m/>
    <n v="0"/>
    <n v="2"/>
    <n v="12"/>
    <n v="8"/>
    <n v="65"/>
    <n v="270.41587936046511"/>
    <n v="0.50530639129657473"/>
    <n v="33.28752963627155"/>
    <n v="32.782223244974972"/>
    <n v="2.8295488382805704E-2"/>
    <n v="4.1041762123550134"/>
    <n v="4.0758807239722081"/>
    <x v="1"/>
    <s v="Google Maps"/>
    <n v="41.565188488399997"/>
    <n v="-81.539369093600001"/>
    <n v="41.568817254899997"/>
    <n v="-81.531920361999994"/>
  </r>
  <r>
    <n v="300"/>
    <x v="2"/>
    <x v="1"/>
    <s v="Cuyahoga"/>
    <s v="Howe Rd, Royalton Rd"/>
    <s v="MCUYMR14652**C, SCUYSR00082**C"/>
    <s v="MR-14652, SR-82"/>
    <n v="2.5840000000000001"/>
    <n v="0"/>
    <s v="Intersection"/>
    <s v="Undivided Urban Signal  3-Leg"/>
    <n v="0"/>
    <n v="0"/>
    <n v="11"/>
    <n v="13"/>
    <n v="100"/>
    <n v="229.703125"/>
    <n v="6.7863803106729659"/>
    <n v="25.756985860432085"/>
    <n v="18.970605549759121"/>
    <n v="0.45476004273662674"/>
    <n v="4.1022552636732685"/>
    <n v="3.6474952209366416"/>
    <x v="1"/>
    <s v="Google Maps"/>
    <n v="41.313029"/>
    <n v="-81.816299000000001"/>
    <n v="0"/>
    <n v="0"/>
  </r>
  <r>
    <n v="197"/>
    <x v="1"/>
    <x v="3"/>
    <s v="Stark"/>
    <s v="APPLEGROVE ST "/>
    <s v="CSTACR00190**C "/>
    <s v="CR-190"/>
    <n v="1.7"/>
    <n v="2.2000000000000002"/>
    <s v="Segment"/>
    <m/>
    <n v="0"/>
    <n v="1"/>
    <n v="6"/>
    <n v="11"/>
    <n v="68"/>
    <n v="201.77043968023256"/>
    <n v="0.73845031085440205"/>
    <n v="34.200506374073079"/>
    <n v="33.462056063218675"/>
    <n v="4.136765792629013E-2"/>
    <n v="4.0995761259039289"/>
    <n v="4.0582084679776385"/>
    <x v="1"/>
    <s v="Google Maps"/>
    <n v="40.890681453799999"/>
    <n v="-81.409521618499994"/>
    <n v="40.890399407300002"/>
    <n v="-81.399981197599999"/>
  </r>
  <r>
    <n v="333"/>
    <x v="0"/>
    <x v="0"/>
    <s v="Franklin"/>
    <s v="I-270 "/>
    <s v="SFRAIR00270**N"/>
    <s v="IR-270"/>
    <n v="15.2"/>
    <n v="15.7"/>
    <s v="Segment"/>
    <m/>
    <n v="0"/>
    <n v="1"/>
    <n v="7"/>
    <n v="3"/>
    <n v="6"/>
    <n v="110.81731468023256"/>
    <n v="1.120155053733876"/>
    <n v="6.9276697159956617"/>
    <n v="5.8075146622617861"/>
    <n v="8.7297672449660815E-2"/>
    <n v="4.0983569832820672"/>
    <n v="4.0110593108324064"/>
    <x v="1"/>
    <s v="Google Maps"/>
    <n v="40.0692814063"/>
    <n v="-83.133991870200006"/>
    <n v="40.076371792899998"/>
    <n v="-83.135966051899999"/>
  </r>
  <r>
    <n v="334"/>
    <x v="0"/>
    <x v="2"/>
    <s v="Hamilton"/>
    <s v="I-71 SB EXPY "/>
    <s v="SHAMIR00071**N"/>
    <s v="IR-71"/>
    <n v="7.4"/>
    <n v="7.9"/>
    <s v="Segment"/>
    <m/>
    <n v="0"/>
    <n v="4"/>
    <n v="7"/>
    <n v="5"/>
    <n v="57"/>
    <n v="307.72238372093022"/>
    <n v="1.3527188233914242"/>
    <n v="29.9463295060722"/>
    <n v="28.593610682680776"/>
    <n v="9.991695829756439E-2"/>
    <n v="4.0974822496470376"/>
    <n v="3.9975652913494732"/>
    <x v="1"/>
    <s v="Google Maps"/>
    <n v="39.156582292300001"/>
    <n v="-84.440235083000005"/>
    <n v="39.162863206099999"/>
    <n v="-84.435584028600005"/>
  </r>
  <r>
    <n v="335"/>
    <x v="0"/>
    <x v="1"/>
    <s v="Cuyahoga"/>
    <s v="I-90 "/>
    <s v="SCUYIR00090**C"/>
    <s v="IR-90"/>
    <n v="26.1"/>
    <n v="26.6"/>
    <s v="Segment"/>
    <m/>
    <n v="0"/>
    <n v="0"/>
    <n v="6"/>
    <n v="5"/>
    <n v="36"/>
    <n v="97.46875"/>
    <n v="1.110446737022148"/>
    <n v="18.339810240019386"/>
    <n v="17.229363502997238"/>
    <n v="8.8885108689343392E-2"/>
    <n v="4.0916520063816151"/>
    <n v="4.0027668976922719"/>
    <x v="1"/>
    <s v="Google Maps"/>
    <n v="41.5770786382"/>
    <n v="-81.551133062199995"/>
    <n v="41.580015381800003"/>
    <n v="-81.542342562100004"/>
  </r>
  <r>
    <n v="336"/>
    <x v="0"/>
    <x v="1"/>
    <s v="Cuyahoga"/>
    <s v="I-480 "/>
    <s v="SCUYIR00480**C"/>
    <s v="IR-480"/>
    <n v="7.2"/>
    <n v="7.7"/>
    <s v="Segment"/>
    <m/>
    <n v="0"/>
    <n v="1"/>
    <n v="6"/>
    <n v="4"/>
    <n v="41"/>
    <n v="143.70793968023256"/>
    <n v="1.0995924348362491"/>
    <n v="20.863596664207829"/>
    <n v="19.764004229371579"/>
    <n v="8.5207408637722637E-2"/>
    <n v="4.0904654919677874"/>
    <n v="4.0052580833300651"/>
    <x v="1"/>
    <s v="Google Maps"/>
    <n v="41.422400893499997"/>
    <n v="-81.844295332100003"/>
    <n v="41.419974026299997"/>
    <n v="-81.835273229199998"/>
  </r>
  <r>
    <n v="81"/>
    <x v="4"/>
    <x v="3"/>
    <s v="Mahoning"/>
    <s v="Boardman Canfield Rd, Glenwood Ave"/>
    <s v="CMAHCR00135**C, SMAHUS00224**C"/>
    <s v="CR-135, US-224"/>
    <n v="2.5190000000000001"/>
    <n v="0"/>
    <s v="Intersection"/>
    <s v="Undivided Urban Signal  4-Leg"/>
    <n v="0"/>
    <n v="0"/>
    <n v="8"/>
    <n v="13"/>
    <n v="64"/>
    <n v="174.0625"/>
    <n v="17.311276790719081"/>
    <n v="17.380397420307503"/>
    <n v="6.9120629588422133E-2"/>
    <n v="1.2081916055451953"/>
    <n v="4.0892100428353482"/>
    <n v="2.8810184372901526"/>
    <x v="2"/>
    <s v="Google Maps"/>
    <n v="41.024439000000001"/>
    <n v="-80.672335000000004"/>
    <n v="0"/>
    <n v="0"/>
  </r>
  <r>
    <n v="337"/>
    <x v="0"/>
    <x v="1"/>
    <s v="Cuyahoga"/>
    <s v="I-480 "/>
    <s v="SCUYIR00480**N"/>
    <s v="IR-480"/>
    <n v="9.4"/>
    <n v="9.9"/>
    <s v="Segment"/>
    <m/>
    <n v="0"/>
    <n v="2"/>
    <n v="12"/>
    <n v="9"/>
    <n v="51"/>
    <n v="260.85337936046511"/>
    <n v="0.81094538999097709"/>
    <n v="29.219803715562652"/>
    <n v="28.408858325571675"/>
    <n v="4.9698529209482298E-2"/>
    <n v="4.0884870684507719"/>
    <n v="4.0387885392412892"/>
    <x v="1"/>
    <s v="Google Maps"/>
    <n v="41.420568277000001"/>
    <n v="-81.802619508999996"/>
    <n v="41.420487164599997"/>
    <n v="-81.7930032119"/>
  </r>
  <r>
    <n v="301"/>
    <x v="2"/>
    <x v="3"/>
    <s v="Summit"/>
    <s v="Case Ave, Johnston St"/>
    <s v="CSUMCR00015**C, CSUMCR00702**C, MSUMMR00892**C, MSUMMR05432**C"/>
    <s v="CR-15, CR-702, MR-5432, MR-892"/>
    <n v="0"/>
    <n v="0"/>
    <s v="Intersection"/>
    <s v="Undivided Urban Control  5-Leg"/>
    <n v="0"/>
    <n v="0"/>
    <n v="10"/>
    <n v="12"/>
    <n v="43"/>
    <n v="161.71875"/>
    <n v="8.4071219360427847"/>
    <n v="13.023787598178878"/>
    <n v="4.6166656621360929"/>
    <n v="0.5402599492563227"/>
    <n v="4.087318912388791"/>
    <n v="3.5470589631324683"/>
    <x v="1"/>
    <s v="Google Maps"/>
    <n v="41.067478999999999"/>
    <n v="-81.490705000000005"/>
    <n v="0"/>
    <n v="0"/>
  </r>
  <r>
    <n v="338"/>
    <x v="0"/>
    <x v="3"/>
    <s v="Summit"/>
    <s v="VIETNAM VETERANS MEM HWY "/>
    <s v="SSUMIR00077**C"/>
    <s v="IR-77"/>
    <n v="8.5"/>
    <n v="9"/>
    <s v="Segment"/>
    <m/>
    <n v="0"/>
    <n v="0"/>
    <n v="12"/>
    <n v="8"/>
    <n v="71"/>
    <n v="185.0625"/>
    <n v="0.72478030416404993"/>
    <n v="31.156250383314255"/>
    <n v="30.431470079150206"/>
    <n v="5.4671865770232309E-2"/>
    <n v="4.0859077427459747"/>
    <n v="4.0312358769757424"/>
    <x v="1"/>
    <s v="Google Maps"/>
    <n v="41.012783489299999"/>
    <n v="-81.495020796899993"/>
    <n v="41.019916500400001"/>
    <n v="-81.4967807142"/>
  </r>
  <r>
    <n v="198"/>
    <x v="1"/>
    <x v="1"/>
    <s v="Cuyahoga"/>
    <s v="MARTIN LUTHER KING JR DR "/>
    <s v="MCUYMR04200**C "/>
    <s v="MR-4200"/>
    <n v="5.8"/>
    <n v="6.3"/>
    <s v="Segment"/>
    <m/>
    <n v="0"/>
    <n v="0"/>
    <n v="9"/>
    <n v="13"/>
    <n v="21"/>
    <n v="137.609375"/>
    <n v="0.50691644801157398"/>
    <n v="16.240941075173723"/>
    <n v="15.73402462716215"/>
    <n v="2.8423343193969285E-2"/>
    <n v="4.083469250694777"/>
    <n v="4.0550459075008076"/>
    <x v="1"/>
    <s v="Google Maps"/>
    <n v="41.511933119699997"/>
    <n v="-81.6167602875"/>
    <n v="41.518465439800003"/>
    <n v="-81.618368759600003"/>
  </r>
  <r>
    <n v="44"/>
    <x v="3"/>
    <x v="2"/>
    <s v="Hamilton"/>
    <s v="NORTH BEND RD "/>
    <s v="CHAMCR00142**C "/>
    <s v="CR-142"/>
    <n v="1.6"/>
    <n v="2.1"/>
    <s v="Segment"/>
    <m/>
    <n v="0"/>
    <n v="1"/>
    <n v="10"/>
    <n v="6"/>
    <n v="52"/>
    <n v="189.77043968023256"/>
    <n v="1.0748823871387567"/>
    <n v="25.971694331068335"/>
    <n v="24.896811943929578"/>
    <n v="8.2232606929826271E-2"/>
    <n v="4.0828165546382991"/>
    <n v="4.0005839477084724"/>
    <x v="1"/>
    <s v="Google Maps"/>
    <n v="39.177461988700003"/>
    <n v="-84.603298670200004"/>
    <n v="39.184510000300001"/>
    <n v="-84.603805656899993"/>
  </r>
  <r>
    <n v="302"/>
    <x v="2"/>
    <x v="1"/>
    <s v="Cuyahoga"/>
    <s v="Libby Rd, Warrensville Center Rd"/>
    <s v="MCUYMR14551**C, SCUYSR00017**C"/>
    <s v="MR-14551, SR-17"/>
    <n v="0.46800000000000003"/>
    <n v="0"/>
    <s v="Intersection"/>
    <s v="Undivided Urban Signal  4-Leg"/>
    <n v="0"/>
    <n v="0"/>
    <n v="8"/>
    <n v="16"/>
    <n v="53"/>
    <n v="176.375"/>
    <n v="5.4448804065412935"/>
    <n v="15.211388461209205"/>
    <n v="9.7665080546679128"/>
    <n v="0.37347969241164297"/>
    <n v="4.082382095762016"/>
    <n v="3.7089024033503732"/>
    <x v="1"/>
    <s v="Google Maps"/>
    <n v="41.416974000000003"/>
    <n v="-81.537306999999998"/>
    <n v="0"/>
    <n v="0"/>
  </r>
  <r>
    <n v="339"/>
    <x v="0"/>
    <x v="2"/>
    <s v="Butler"/>
    <s v="I 75 "/>
    <s v="SBUTIR00075**C"/>
    <s v="IR-75"/>
    <n v="0.3"/>
    <n v="0.8"/>
    <s v="Segment"/>
    <m/>
    <n v="0"/>
    <n v="2"/>
    <n v="9"/>
    <n v="4"/>
    <n v="59"/>
    <n v="227.02525436046511"/>
    <n v="0.96361038624406581"/>
    <n v="28.88008045082886"/>
    <n v="27.916470064584793"/>
    <n v="3.5902389187861795E-2"/>
    <n v="4.0792996536593114"/>
    <n v="4.0433972644714498"/>
    <x v="1"/>
    <s v="Google Maps"/>
    <n v="39.304036131099998"/>
    <n v="-84.437653865599998"/>
    <n v="39.310775854100001"/>
    <n v="-84.434211163900002"/>
  </r>
  <r>
    <n v="199"/>
    <x v="1"/>
    <x v="2"/>
    <s v="Hamilton"/>
    <s v="W MITCHELL AVE "/>
    <s v="MHAMMR03016F*C "/>
    <s v="MR-3016"/>
    <n v="0.2"/>
    <n v="0.7"/>
    <s v="Segment"/>
    <m/>
    <n v="0"/>
    <n v="0"/>
    <n v="11"/>
    <n v="8"/>
    <n v="55"/>
    <n v="162.515625"/>
    <n v="0.56020374160135822"/>
    <n v="28.90524917828516"/>
    <n v="28.345045436683801"/>
    <n v="3.1244885038567635E-2"/>
    <n v="4.0790342907098465"/>
    <n v="4.0477894056712787"/>
    <x v="1"/>
    <s v="Google Maps"/>
    <n v="39.170668747599997"/>
    <n v="-84.514486469100007"/>
    <n v="39.1644713142"/>
    <n v="-84.511160017500004"/>
  </r>
  <r>
    <n v="303"/>
    <x v="2"/>
    <x v="1"/>
    <s v="Lake"/>
    <s v="Johnnycake Ridge Rd, Reynolds Rd"/>
    <s v="SLAKSR00084**C, SLAKSR00306**C"/>
    <s v="SR-306, SR-84"/>
    <n v="5.484"/>
    <n v="0"/>
    <s v="Intersection"/>
    <s v="Undivided Urban Signal  4-Leg"/>
    <n v="0"/>
    <n v="0"/>
    <n v="7"/>
    <n v="14"/>
    <n v="44"/>
    <n v="151.953125"/>
    <n v="11.272537024999449"/>
    <n v="13.560047749610625"/>
    <n v="2.2875107246111757"/>
    <n v="0.77321508397830452"/>
    <n v="4.0770565871394462"/>
    <n v="3.3038415031611414"/>
    <x v="1"/>
    <s v="Google Maps"/>
    <n v="41.644798999999999"/>
    <n v="-81.375703000000001"/>
    <n v="0"/>
    <n v="0"/>
  </r>
  <r>
    <n v="304"/>
    <x v="2"/>
    <x v="5"/>
    <s v="Lucas"/>
    <s v="Secor Rd, W Alexis Rd"/>
    <s v="CLUCCR00004**C, MLUCMR01932**C, SLUCSR00184**C"/>
    <s v="CR-4, MR-1932, SR-184"/>
    <n v="3.6469999999999998"/>
    <n v="0"/>
    <s v="Intersection"/>
    <s v="Undivided Urban Signal  4-Leg"/>
    <n v="0"/>
    <n v="1"/>
    <n v="10"/>
    <n v="12"/>
    <n v="80"/>
    <n v="244.39543968023256"/>
    <n v="7.4179478169733795"/>
    <n v="20.324976009159226"/>
    <n v="12.907028192185846"/>
    <n v="0.5088179467965005"/>
    <n v="4.0744615221845519"/>
    <n v="3.5656435753880515"/>
    <x v="1"/>
    <s v="Google Maps"/>
    <n v="41.720790000000001"/>
    <n v="-83.624155000000002"/>
    <n v="0"/>
    <n v="0"/>
  </r>
  <r>
    <n v="340"/>
    <x v="0"/>
    <x v="0"/>
    <s v="Franklin"/>
    <s v="I-270 "/>
    <s v="SFRAIR00270**N"/>
    <s v="IR-270"/>
    <n v="20.9"/>
    <n v="21.4"/>
    <s v="Segment"/>
    <m/>
    <n v="0"/>
    <n v="0"/>
    <n v="7"/>
    <n v="10"/>
    <n v="5"/>
    <n v="95.203125"/>
    <n v="1.0430950781148769"/>
    <n v="8.8414169905942028"/>
    <n v="7.7983219124793255"/>
    <n v="2.8763335365449266E-2"/>
    <n v="4.0733349040534224"/>
    <n v="4.0445715686879735"/>
    <x v="1"/>
    <s v="Google Maps"/>
    <n v="40.110245511199999"/>
    <n v="-83.071574523899997"/>
    <n v="40.110964346700001"/>
    <n v="-83.062185618300006"/>
  </r>
  <r>
    <n v="200"/>
    <x v="1"/>
    <x v="3"/>
    <s v="Stark"/>
    <s v="CLEVELAND AVE "/>
    <s v="CSTACR00066**C "/>
    <s v="CR-66"/>
    <n v="4.4000000000000004"/>
    <n v="4.9000000000000004"/>
    <s v="Segment"/>
    <m/>
    <n v="0"/>
    <n v="1"/>
    <n v="16"/>
    <n v="5"/>
    <n v="68"/>
    <n v="240.61418968023256"/>
    <n v="0.44826281897055098"/>
    <n v="39.055481411846884"/>
    <n v="38.607218592876336"/>
    <n v="2.5142109117946759E-2"/>
    <n v="4.0718239329477264"/>
    <n v="4.0466818238297799"/>
    <x v="1"/>
    <s v="Google Maps"/>
    <n v="40.830818344800001"/>
    <n v="-81.387242514700006"/>
    <n v="40.837750176199997"/>
    <n v="-81.389900035799997"/>
  </r>
  <r>
    <n v="305"/>
    <x v="2"/>
    <x v="1"/>
    <s v="Cuyahoga"/>
    <s v="Memphis Ave, Ridge Rd"/>
    <s v="MCUYMR14554**C, MCUYMR14629**C"/>
    <s v="MR-14554, MR-14629"/>
    <n v="1.56"/>
    <n v="0"/>
    <s v="Intersection"/>
    <s v="Undivided Urban Signal  4-Leg"/>
    <n v="0"/>
    <n v="1"/>
    <n v="4"/>
    <n v="18"/>
    <n v="63"/>
    <n v="214.73918968023256"/>
    <n v="6.8126039698133001"/>
    <n v="17.154887370456983"/>
    <n v="10.342283400643684"/>
    <n v="0.46729570627694428"/>
    <n v="4.0709317583747016"/>
    <n v="3.6036360520977571"/>
    <x v="1"/>
    <s v="Google Maps"/>
    <n v="41.439978000000004"/>
    <n v="-81.735287"/>
    <n v="0"/>
    <n v="0"/>
  </r>
  <r>
    <n v="82"/>
    <x v="4"/>
    <x v="0"/>
    <s v="Marion"/>
    <s v="Barks Rd, Marion-Waldo Rd"/>
    <s v="CMARCR00138**C, SMARSR00423**C"/>
    <s v="CR-138, SR-423"/>
    <n v="1.296"/>
    <n v="0"/>
    <s v="Intersection"/>
    <s v="Undivided Urban Signal  4-Leg"/>
    <n v="0"/>
    <n v="1"/>
    <n v="13"/>
    <n v="9"/>
    <n v="38"/>
    <n v="208.72356468023256"/>
    <n v="8.971975434287442"/>
    <n v="11.989392023845456"/>
    <n v="3.0174165895580138"/>
    <n v="0.6261736517710389"/>
    <n v="4.0697626017488808"/>
    <n v="3.4435889499778418"/>
    <x v="1"/>
    <s v="Google Maps"/>
    <n v="40.563974000000002"/>
    <n v="-83.119879999999995"/>
    <n v="0"/>
    <n v="0"/>
  </r>
  <r>
    <n v="201"/>
    <x v="1"/>
    <x v="4"/>
    <s v="Montgomery"/>
    <s v="BRANDT PIKE "/>
    <s v="SMOTSR00201**C "/>
    <s v="SR-201"/>
    <n v="7.7"/>
    <n v="8.1999999999999993"/>
    <s v="Segment"/>
    <m/>
    <n v="0"/>
    <n v="1"/>
    <n v="8"/>
    <n v="13"/>
    <n v="40"/>
    <n v="195.73918968023256"/>
    <n v="0.49020715767248407"/>
    <n v="24.091925290515086"/>
    <n v="23.601718132842603"/>
    <n v="2.7488682016931588E-2"/>
    <n v="4.0693047126596156"/>
    <n v="4.0418160306426838"/>
    <x v="1"/>
    <s v="Google Maps"/>
    <n v="39.8604105808"/>
    <n v="-84.104871049799996"/>
    <n v="39.866971019300003"/>
    <n v="-84.100852682500005"/>
  </r>
  <r>
    <n v="306"/>
    <x v="2"/>
    <x v="1"/>
    <s v="Cuyahoga"/>
    <s v="Berea Fwy, Berea Fwy"/>
    <s v="MCUYMR12942**C, SCUYSR00237**C, SCUYSR00237**N"/>
    <s v="MR-12942, SR-237"/>
    <n v="4.2919999999999998"/>
    <n v="0"/>
    <s v="Intersection"/>
    <s v="Divided Urban Signal  4-Leg"/>
    <n v="0"/>
    <n v="2"/>
    <n v="7"/>
    <n v="13"/>
    <n v="38"/>
    <n v="232.86900436046511"/>
    <n v="9.5881789946575733"/>
    <n v="12.136728692036286"/>
    <n v="2.5485496973787125"/>
    <n v="0.66648843687195136"/>
    <n v="4.0689588491250896"/>
    <n v="3.4024704122531384"/>
    <x v="1"/>
    <s v="Google Maps"/>
    <n v="41.397657000000002"/>
    <n v="-81.842725999999999"/>
    <n v="0"/>
    <n v="0"/>
  </r>
  <r>
    <n v="202"/>
    <x v="1"/>
    <x v="1"/>
    <s v="Cuyahoga"/>
    <s v="KINSMAN RD "/>
    <s v="SCUYUS00422**C "/>
    <s v="US-422"/>
    <n v="3.9"/>
    <n v="4.4000000000000004"/>
    <s v="Segment"/>
    <m/>
    <n v="1"/>
    <n v="1"/>
    <n v="8"/>
    <n v="15"/>
    <n v="28"/>
    <n v="238.29087936046511"/>
    <n v="0.3908807616359799"/>
    <n v="20.473398371778003"/>
    <n v="20.082517610142023"/>
    <n v="2.1930994921874301E-2"/>
    <n v="4.0688088958121673"/>
    <n v="4.0468779008902933"/>
    <x v="1"/>
    <s v="Google Maps"/>
    <n v="41.4745411902"/>
    <n v="-81.628093217499995"/>
    <n v="41.471524857799999"/>
    <n v="-81.619444535300005"/>
  </r>
  <r>
    <n v="341"/>
    <x v="0"/>
    <x v="0"/>
    <s v="Franklin"/>
    <s v="I-270 "/>
    <s v="SFRAIR00270**N"/>
    <s v="IR-270"/>
    <n v="37.4"/>
    <n v="37.9"/>
    <s v="Segment"/>
    <m/>
    <n v="0"/>
    <n v="0"/>
    <n v="4"/>
    <n v="7"/>
    <n v="25"/>
    <n v="82.25"/>
    <n v="1.1732763053004125"/>
    <n v="14.505724194108408"/>
    <n v="13.332447888807996"/>
    <n v="8.591916425745541E-2"/>
    <n v="4.067865122972627"/>
    <n v="3.9819459587151718"/>
    <x v="1"/>
    <s v="Google Maps"/>
    <n v="40.004732199000003"/>
    <n v="-82.8675803183"/>
    <n v="40.001346595999998"/>
    <n v="-82.859352348499996"/>
  </r>
  <r>
    <n v="307"/>
    <x v="2"/>
    <x v="5"/>
    <s v="Lucas"/>
    <s v="Bennett Rd, W Laskey Rd"/>
    <s v="CLUCCR00010**C, MLUCMR04069**C"/>
    <s v="CR-10, MR-4069"/>
    <n v="0.94699999999999995"/>
    <n v="0"/>
    <s v="Intersection"/>
    <s v="Undivided Urban Signal  4-Leg"/>
    <n v="1"/>
    <n v="2"/>
    <n v="11"/>
    <n v="8"/>
    <n v="36"/>
    <n v="280.54569404069764"/>
    <n v="4.5011289553472986"/>
    <n v="13.169809707153293"/>
    <n v="8.6686807518059936"/>
    <n v="0.30874512059597425"/>
    <n v="4.0673007798884564"/>
    <n v="3.7585556592924823"/>
    <x v="1"/>
    <s v="Google Maps"/>
    <n v="41.707228000000001"/>
    <n v="-83.556505999999999"/>
    <n v="0"/>
    <n v="0"/>
  </r>
  <r>
    <n v="83"/>
    <x v="4"/>
    <x v="2"/>
    <s v="Hamilton"/>
    <s v="Beechmont Ave, Five Mile Rd"/>
    <s v="CHAMCR00504**C, SHAMSR00125**C"/>
    <s v="CR-504, SR-125"/>
    <n v="3.5310000000000001"/>
    <n v="0"/>
    <s v="Intersection"/>
    <s v="Undivided Urban Signal  4-Leg"/>
    <n v="0"/>
    <n v="0"/>
    <n v="6"/>
    <n v="16"/>
    <n v="88"/>
    <n v="198.28125"/>
    <n v="13.075957494769508"/>
    <n v="21.724579097010224"/>
    <n v="8.6486216022407163"/>
    <n v="0.9125994732009638"/>
    <n v="4.062089951553606"/>
    <n v="3.1494904783526421"/>
    <x v="1"/>
    <s v="Google Maps"/>
    <n v="39.072830000000003"/>
    <n v="-84.352046999999999"/>
    <n v="0"/>
    <n v="0"/>
  </r>
  <r>
    <n v="203"/>
    <x v="1"/>
    <x v="5"/>
    <s v="Lucas"/>
    <s v="S FEARING BLVD,S DETROIT AVE "/>
    <s v="SLUCUS00024**C "/>
    <s v="US-24"/>
    <n v="22"/>
    <n v="22.5"/>
    <s v="Segment"/>
    <m/>
    <n v="0"/>
    <n v="1"/>
    <n v="10"/>
    <n v="12"/>
    <n v="46"/>
    <n v="210.39543968023256"/>
    <n v="0.40561465585211581"/>
    <n v="30.835047457148914"/>
    <n v="30.429432801296798"/>
    <n v="2.2752059142187069E-2"/>
    <n v="4.0605347044370861"/>
    <n v="4.0377826452948993"/>
    <x v="1"/>
    <s v="Google Maps"/>
    <n v="41.630426328699997"/>
    <n v="-83.592203190000006"/>
    <n v="41.637370970900001"/>
    <n v="-83.590948335199997"/>
  </r>
  <r>
    <n v="342"/>
    <x v="0"/>
    <x v="2"/>
    <s v="Warren"/>
    <s v="I-75 "/>
    <s v="SWARIR00075**C"/>
    <s v="IR-75"/>
    <n v="8.1999999999999993"/>
    <n v="8.6999999999999993"/>
    <s v="Segment"/>
    <m/>
    <n v="0"/>
    <n v="0"/>
    <n v="5"/>
    <n v="6"/>
    <n v="27"/>
    <n v="86.359375"/>
    <n v="1.1134116947575645"/>
    <n v="15.501204322417724"/>
    <n v="14.38779262766016"/>
    <n v="8.132579561146025E-2"/>
    <n v="4.0571309271517828"/>
    <n v="3.9758051315403224"/>
    <x v="1"/>
    <s v="Google Maps"/>
    <n v="39.543090921699999"/>
    <n v="-84.293022724300002"/>
    <n v="39.548007945000002"/>
    <n v="-84.286154956700003"/>
  </r>
  <r>
    <n v="343"/>
    <x v="0"/>
    <x v="5"/>
    <s v="Lucas"/>
    <s v="I 475 E "/>
    <s v="SLUCIR00475**C"/>
    <s v="IR-475"/>
    <n v="15"/>
    <n v="15.5"/>
    <s v="Segment"/>
    <m/>
    <n v="0"/>
    <n v="0"/>
    <n v="7"/>
    <n v="8"/>
    <n v="46"/>
    <n v="127.328125"/>
    <n v="1.0223012964059484"/>
    <n v="25.158648470670702"/>
    <n v="24.136347174264753"/>
    <n v="7.745924941108949E-2"/>
    <n v="4.0540210319240026"/>
    <n v="3.9765617825129134"/>
    <x v="1"/>
    <s v="Google Maps"/>
    <n v="41.681717451499999"/>
    <n v="-83.596023458999994"/>
    <n v="41.6781183473"/>
    <n v="-83.587643999199997"/>
  </r>
  <r>
    <n v="308"/>
    <x v="2"/>
    <x v="1"/>
    <s v="Cuyahoga"/>
    <s v="Emery Rd, Richmond Rd"/>
    <s v="MCUYMR14597**C, SCUYSR00175**C"/>
    <s v="MR-14597, SR-175"/>
    <n v="2.3149999999999999"/>
    <n v="0"/>
    <s v="Intersection"/>
    <s v="Undivided Urban Signal  4-Leg"/>
    <n v="0"/>
    <n v="2"/>
    <n v="13"/>
    <n v="8"/>
    <n v="35"/>
    <n v="246.96275436046511"/>
    <n v="6.5909365308561272"/>
    <n v="11.577517191047601"/>
    <n v="4.9865806601914739"/>
    <n v="0.45209091191269291"/>
    <n v="4.0534791605793519"/>
    <n v="3.6013882486666589"/>
    <x v="1"/>
    <s v="Google Maps"/>
    <n v="41.435113999999999"/>
    <n v="-81.497856999999996"/>
    <n v="0"/>
    <n v="0"/>
  </r>
  <r>
    <n v="344"/>
    <x v="0"/>
    <x v="2"/>
    <s v="Hamilton"/>
    <s v="I-275 EB EXPY "/>
    <s v="SHAMIR00275**C"/>
    <s v="IR-275"/>
    <n v="23.5"/>
    <n v="24"/>
    <s v="Segment"/>
    <m/>
    <n v="0"/>
    <n v="0"/>
    <n v="8"/>
    <n v="3"/>
    <n v="23"/>
    <n v="88.6875"/>
    <n v="1.1456968592540637"/>
    <n v="13.684186629499433"/>
    <n v="12.538489770245368"/>
    <n v="8.2193883921357125E-2"/>
    <n v="4.0507660423920946"/>
    <n v="3.9685721584707374"/>
    <x v="1"/>
    <s v="Google Maps"/>
    <n v="39.295100348799998"/>
    <n v="-84.483305146099994"/>
    <n v="39.295050473700002"/>
    <n v="-84.473993066199995"/>
  </r>
  <r>
    <n v="204"/>
    <x v="1"/>
    <x v="0"/>
    <s v="Franklin"/>
    <s v="HILLIARD &amp; ROME RD "/>
    <s v="CFRACR00003**C "/>
    <s v="CR-3"/>
    <n v="13.6"/>
    <n v="14.1"/>
    <s v="Segment"/>
    <m/>
    <n v="0"/>
    <n v="1"/>
    <n v="7"/>
    <n v="5"/>
    <n v="11"/>
    <n v="124.69231468023256"/>
    <n v="1.2162886722738246"/>
    <n v="9.2991354454618254"/>
    <n v="8.0828467731880007"/>
    <n v="6.9475516388582154E-2"/>
    <n v="4.0497992125757607"/>
    <n v="3.9803236961871784"/>
    <x v="1"/>
    <s v="Google Maps"/>
    <n v="39.978726120300003"/>
    <n v="-83.150415253800006"/>
    <n v="39.985941851299998"/>
    <n v="-83.150995355199996"/>
  </r>
  <r>
    <n v="309"/>
    <x v="2"/>
    <x v="3"/>
    <s v="Summit"/>
    <s v="E Waterloo Rd, S Main St"/>
    <s v="CSUMCR00050**C, MSUMMR05423**C"/>
    <s v="CR-50, MR-5423"/>
    <n v="2.9460000000000002"/>
    <n v="0"/>
    <s v="Intersection"/>
    <s v="Undivided Urban Signal  4-Leg"/>
    <n v="0"/>
    <n v="1"/>
    <n v="8"/>
    <n v="13"/>
    <n v="64"/>
    <n v="219.73918968023256"/>
    <n v="9.7479188209292502"/>
    <n v="17.162504249289739"/>
    <n v="7.4145854283604891"/>
    <n v="0.66863722452389762"/>
    <n v="4.0495814580090261"/>
    <n v="3.3809442334851285"/>
    <x v="1"/>
    <s v="Google Maps"/>
    <n v="41.028768999999997"/>
    <n v="-81.526996999999994"/>
    <n v="0"/>
    <n v="0"/>
  </r>
  <r>
    <n v="205"/>
    <x v="1"/>
    <x v="1"/>
    <s v="Cuyahoga"/>
    <s v="E 55TH ST "/>
    <s v="MCUYMR14701**C "/>
    <s v="MR-14701"/>
    <n v="4.2"/>
    <n v="4.7"/>
    <s v="Segment"/>
    <m/>
    <n v="2"/>
    <n v="7"/>
    <n v="3"/>
    <n v="9"/>
    <n v="12"/>
    <n v="482.66833212209303"/>
    <n v="0.50936225063385376"/>
    <n v="13.405411607947823"/>
    <n v="12.896049357313968"/>
    <n v="2.8560146756333671E-2"/>
    <n v="4.0467799663699404"/>
    <n v="4.0182198196136065"/>
    <x v="1"/>
    <s v="Google Maps"/>
    <n v="41.5088775197"/>
    <n v="-81.651838345900003"/>
    <n v="41.516137185300003"/>
    <n v="-81.651907227799995"/>
  </r>
  <r>
    <n v="345"/>
    <x v="0"/>
    <x v="2"/>
    <s v="Hamilton"/>
    <s v="I-75 SB EXPY "/>
    <s v="SHAMIR00075**N"/>
    <s v="IR-75"/>
    <n v="14.6"/>
    <n v="15.1"/>
    <s v="Segment"/>
    <m/>
    <n v="0"/>
    <n v="2"/>
    <n v="8"/>
    <n v="6"/>
    <n v="30"/>
    <n v="200.35337936046511"/>
    <n v="1.3788611111695002"/>
    <n v="18.373119712827183"/>
    <n v="16.994258601657684"/>
    <n v="0.10317001077847993"/>
    <n v="4.0457058321058499"/>
    <n v="3.94253582132737"/>
    <x v="1"/>
    <s v="Google Maps"/>
    <n v="39.261814572799999"/>
    <n v="-84.440542444200005"/>
    <n v="39.269052115900003"/>
    <n v="-84.4407670338"/>
  </r>
  <r>
    <n v="310"/>
    <x v="2"/>
    <x v="3"/>
    <s v="Trumbull"/>
    <s v="Vienna Ave, Youngstown Warren Rd"/>
    <s v="STRUSR00046**C, STRUUS00422**C"/>
    <s v="SR-46, US-422"/>
    <n v="5.548"/>
    <n v="0"/>
    <s v="Intersection"/>
    <s v="Undivided Urban Signal  4-Leg"/>
    <n v="0"/>
    <n v="1"/>
    <n v="9"/>
    <n v="14"/>
    <n v="126"/>
    <n v="292.72356468023258"/>
    <n v="5.5403068710467025"/>
    <n v="29.184647406625842"/>
    <n v="23.64434053557914"/>
    <n v="0.38002526255283359"/>
    <n v="4.0432811092818275"/>
    <n v="3.663255846728994"/>
    <x v="1"/>
    <s v="Google Maps"/>
    <n v="41.205399"/>
    <n v="-80.740410999999995"/>
    <n v="0"/>
    <n v="0"/>
  </r>
  <r>
    <n v="346"/>
    <x v="0"/>
    <x v="0"/>
    <s v="Franklin"/>
    <s v="I-270 "/>
    <s v="SFRAIR00270**C"/>
    <s v="IR-270"/>
    <n v="12.7"/>
    <n v="13.2"/>
    <s v="Segment"/>
    <m/>
    <n v="0"/>
    <n v="0"/>
    <n v="6"/>
    <n v="5"/>
    <n v="21"/>
    <n v="82.46875"/>
    <n v="1.1273561574014315"/>
    <n v="12.603405693671093"/>
    <n v="11.476049536269661"/>
    <n v="8.8552471704792995E-2"/>
    <n v="4.0419645817608671"/>
    <n v="3.9534121100560742"/>
    <x v="1"/>
    <s v="Google Maps"/>
    <n v="40.034057292"/>
    <n v="-83.123934306199999"/>
    <n v="40.041147371900003"/>
    <n v="-83.125892924599995"/>
  </r>
  <r>
    <n v="311"/>
    <x v="2"/>
    <x v="2"/>
    <s v="Hamilton"/>
    <s v="Queen City Ave, Wyoming Ave"/>
    <s v="MHAMMR03227**C, MHAMMR08554**C"/>
    <s v="MR-3227, MR-8554"/>
    <n v="0.71499999999999997"/>
    <n v="0"/>
    <s v="Intersection"/>
    <s v="Undivided Urban Signal  3-Leg"/>
    <n v="0"/>
    <n v="0"/>
    <n v="9"/>
    <n v="15"/>
    <n v="60"/>
    <n v="185.484375"/>
    <n v="7.574211617454357"/>
    <n v="16.735865248303359"/>
    <n v="9.1616536308490026"/>
    <n v="0.50755316400890471"/>
    <n v="4.0414905720007983"/>
    <n v="3.5339374079918935"/>
    <x v="1"/>
    <s v="Google Maps"/>
    <n v="39.127633000000003"/>
    <n v="-84.573915999999997"/>
    <n v="0"/>
    <n v="0"/>
  </r>
  <r>
    <n v="347"/>
    <x v="0"/>
    <x v="2"/>
    <s v="Hamilton"/>
    <s v="I-71 SB EXPY "/>
    <s v="SHAMIR00071**N"/>
    <s v="IR-71"/>
    <n v="17.2"/>
    <n v="17.7"/>
    <s v="Segment"/>
    <m/>
    <n v="0"/>
    <n v="1"/>
    <n v="10"/>
    <n v="6"/>
    <n v="68"/>
    <n v="205.77043968023256"/>
    <n v="1.2529222501811283"/>
    <n v="33.989275652226283"/>
    <n v="32.736353402045154"/>
    <n v="8.8314742544626984E-2"/>
    <n v="4.0403985876199595"/>
    <n v="3.9520838450753324"/>
    <x v="1"/>
    <s v="Google Maps"/>
    <n v="39.266273713899999"/>
    <n v="-84.356773375299994"/>
    <n v="39.271613244900003"/>
    <n v="-84.350498036700003"/>
  </r>
  <r>
    <n v="84"/>
    <x v="4"/>
    <x v="6"/>
    <s v="Allen"/>
    <s v="Elida Rd, N Eastown Rd"/>
    <s v="CALLCR00151**C, SALLSR00309**C"/>
    <s v="CR-151, SR-309"/>
    <n v="3.2610000000000001"/>
    <n v="0"/>
    <s v="Intersection"/>
    <s v="Divided Urban Signal  4-Leg"/>
    <n v="0"/>
    <n v="1"/>
    <n v="7"/>
    <n v="14"/>
    <n v="69"/>
    <n v="222.62981468023256"/>
    <n v="9.2446676973525026"/>
    <n v="18.329526868168166"/>
    <n v="9.0848591708156636"/>
    <n v="0.67249427233195669"/>
    <n v="4.040208074907774"/>
    <n v="3.3677138025758175"/>
    <x v="1"/>
    <s v="Google Maps"/>
    <n v="40.770392999999999"/>
    <n v="-84.165233000000001"/>
    <n v="0"/>
    <n v="0"/>
  </r>
  <r>
    <n v="312"/>
    <x v="2"/>
    <x v="3"/>
    <s v="Mahoning"/>
    <s v="Hillman St, Hillman Way"/>
    <s v="MMAHMR00882**C, SMAHSR00170**C, TMAHTR01579**C"/>
    <s v="MR-882, SR-170, TR-1579"/>
    <n v="0"/>
    <n v="0"/>
    <s v="Intersection"/>
    <s v="Undivided Urban Signal  4-Leg"/>
    <n v="0"/>
    <n v="0"/>
    <n v="10"/>
    <n v="15"/>
    <n v="25"/>
    <n v="157.03125"/>
    <n v="3.8666641751496105"/>
    <n v="9.9908307667259582"/>
    <n v="6.1241665915763477"/>
    <n v="0.26522539320773303"/>
    <n v="4.0391235617279477"/>
    <n v="3.7738981685202146"/>
    <x v="1"/>
    <s v="Google Maps"/>
    <n v="41.060938"/>
    <n v="-80.663944000000001"/>
    <n v="0"/>
    <n v="0"/>
  </r>
  <r>
    <n v="313"/>
    <x v="2"/>
    <x v="0"/>
    <s v="Franklin"/>
    <s v="Dundee Ave, S Hamilton Rd"/>
    <s v="MFRAMR00607**C, SFRASR00317**C, SFRASR00317**N"/>
    <s v="MR-607, SR-317"/>
    <n v="0.39"/>
    <n v="0"/>
    <s v="Intersection"/>
    <s v="Divided Urban Signal  4-Leg"/>
    <n v="0"/>
    <n v="2"/>
    <n v="12"/>
    <n v="8"/>
    <n v="32"/>
    <n v="237.41587936046511"/>
    <n v="8.9145314247298018"/>
    <n v="10.916708384201099"/>
    <n v="2.0021769594712975"/>
    <n v="0.61966220259598348"/>
    <n v="4.0358289212039198"/>
    <n v="3.4161667186079363"/>
    <x v="1"/>
    <s v="Google Maps"/>
    <n v="39.941459000000002"/>
    <n v="-82.878178000000005"/>
    <n v="0"/>
    <n v="0"/>
  </r>
  <r>
    <n v="314"/>
    <x v="2"/>
    <x v="2"/>
    <s v="Hamilton"/>
    <s v="Northland Blvd, Springfield Pike"/>
    <s v="MHAMMR08532**C, SHAMSR00004**C"/>
    <s v="MR-8532, SR-4"/>
    <n v="1.423"/>
    <n v="0"/>
    <s v="Intersection"/>
    <s v="Undivided Urban Signal  4-Leg"/>
    <n v="0"/>
    <n v="0"/>
    <n v="12"/>
    <n v="10"/>
    <n v="49"/>
    <n v="171.9375"/>
    <n v="9.6933728191664059"/>
    <n v="14.129095694527853"/>
    <n v="4.4357228753614475"/>
    <n v="0.6648957605357817"/>
    <n v="4.0358095390794659"/>
    <n v="3.3709137785436845"/>
    <x v="1"/>
    <s v="Google Maps"/>
    <n v="39.282384"/>
    <n v="-84.485382000000001"/>
    <n v="0"/>
    <n v="0"/>
  </r>
  <r>
    <n v="206"/>
    <x v="1"/>
    <x v="3"/>
    <s v="Stark"/>
    <s v="US 62 "/>
    <s v="SSTAUS00062**N "/>
    <s v="US-62"/>
    <n v="22.8"/>
    <n v="23.3"/>
    <s v="Segment"/>
    <m/>
    <n v="1"/>
    <n v="1"/>
    <n v="3"/>
    <n v="6"/>
    <n v="23"/>
    <n v="160.61900436046511"/>
    <n v="1.7539478795551888"/>
    <n v="14.026016195155243"/>
    <n v="12.272068315600055"/>
    <n v="0.10325247560170007"/>
    <n v="4.0328511016866759"/>
    <n v="3.9295986260849758"/>
    <x v="1"/>
    <s v="Google Maps"/>
    <n v="40.830607780199998"/>
    <n v="-81.391501265700001"/>
    <n v="40.830073925000001"/>
    <n v="-81.382048704499994"/>
  </r>
  <r>
    <n v="315"/>
    <x v="2"/>
    <x v="1"/>
    <s v="Cuyahoga"/>
    <s v="Highland Rd, Richmond Rd"/>
    <s v="MCUYMR14571**C, SCUYSR00175**C"/>
    <s v="MR-14571, SR-175"/>
    <n v="2.5169999999999999"/>
    <n v="0"/>
    <s v="Intersection"/>
    <s v="Undivided Urban Signal  4-Leg"/>
    <n v="1"/>
    <n v="1"/>
    <n v="10"/>
    <n v="11"/>
    <n v="54"/>
    <n v="259.63462936046511"/>
    <n v="6.1864867434689685"/>
    <n v="15.386561189818794"/>
    <n v="9.2000744463498254"/>
    <n v="0.42434856113344727"/>
    <n v="4.0257877225304801"/>
    <n v="3.6014391613970327"/>
    <x v="1"/>
    <s v="Google Maps"/>
    <n v="41.552742000000002"/>
    <n v="-81.497091999999995"/>
    <n v="0"/>
    <n v="0"/>
  </r>
  <r>
    <n v="348"/>
    <x v="0"/>
    <x v="1"/>
    <s v="Cuyahoga"/>
    <s v="I-71 "/>
    <s v="SCUYIR00071**C"/>
    <s v="IR-71"/>
    <n v="12.6"/>
    <n v="13.1"/>
    <s v="Segment"/>
    <m/>
    <n v="0"/>
    <n v="0"/>
    <n v="8"/>
    <n v="4"/>
    <n v="20"/>
    <n v="90.125"/>
    <n v="0.9630967061031116"/>
    <n v="11.938711658022763"/>
    <n v="10.975614951919651"/>
    <n v="8.3308383841170064E-2"/>
    <n v="4.0179278823262052"/>
    <n v="3.9346194984850351"/>
    <x v="1"/>
    <s v="Google Maps"/>
    <n v="41.440194863099997"/>
    <n v="-81.788213829599997"/>
    <n v="41.444863161800001"/>
    <n v="-81.780876625700003"/>
  </r>
  <r>
    <n v="349"/>
    <x v="0"/>
    <x v="2"/>
    <s v="Warren"/>
    <s v="I-75 "/>
    <s v="SWARIR00075**C"/>
    <s v="IR-75"/>
    <n v="11.3"/>
    <n v="11.8"/>
    <s v="Segment"/>
    <m/>
    <n v="0"/>
    <n v="0"/>
    <n v="10"/>
    <n v="5"/>
    <n v="35"/>
    <n v="122.65625"/>
    <n v="0.93244237310742428"/>
    <n v="20.008671727011397"/>
    <n v="19.076229353903972"/>
    <n v="3.9425770275703841E-2"/>
    <n v="4.0169371862841574"/>
    <n v="3.9775114160084537"/>
    <x v="1"/>
    <s v="Google Maps"/>
    <n v="39.576190720299998"/>
    <n v="-84.253878803800006"/>
    <n v="39.581636492999998"/>
    <n v="-84.247709228399998"/>
  </r>
  <r>
    <n v="316"/>
    <x v="2"/>
    <x v="0"/>
    <s v="Franklin"/>
    <s v="Clime Rd, Demorest Rd"/>
    <s v="CFRACR00025**C, CFRACR00125**C"/>
    <s v="CR-125, CR-25"/>
    <n v="3.6779999999999999"/>
    <n v="0"/>
    <s v="Intersection"/>
    <s v="Undivided Urban Signal  4-Leg"/>
    <n v="0"/>
    <n v="2"/>
    <n v="18"/>
    <n v="4"/>
    <n v="50"/>
    <n v="276.94712936046511"/>
    <n v="4.6613050429535541"/>
    <n v="14.771262533206285"/>
    <n v="10.10995749025273"/>
    <n v="0.31973204986975878"/>
    <n v="4.0164853723346789"/>
    <n v="3.6967533224649203"/>
    <x v="1"/>
    <s v="Google Maps"/>
    <n v="39.927568000000001"/>
    <n v="-83.090432000000007"/>
    <n v="0"/>
    <n v="0"/>
  </r>
  <r>
    <n v="317"/>
    <x v="2"/>
    <x v="1"/>
    <s v="Cuyahoga"/>
    <s v="Carnegie Ave, Martin Luther King Jr Dr"/>
    <s v="MCUYMR04200**C, MCUYMR14735**C"/>
    <s v="MR-14735, MR-4200"/>
    <n v="4.0949999999999998"/>
    <n v="0"/>
    <s v="Intersection"/>
    <s v="Undivided Urban Signal  4-Leg"/>
    <n v="0"/>
    <n v="3"/>
    <n v="10"/>
    <n v="9"/>
    <n v="28"/>
    <n v="270.43631904069764"/>
    <n v="8.8812860213147999"/>
    <n v="9.9962693254986554"/>
    <n v="1.1149833041838555"/>
    <n v="0.60919243836385628"/>
    <n v="4.0162983312174667"/>
    <n v="3.4071058928536102"/>
    <x v="1"/>
    <s v="Google Maps"/>
    <n v="41.500594999999997"/>
    <n v="-81.607787999999999"/>
    <n v="0"/>
    <n v="0"/>
  </r>
  <r>
    <n v="350"/>
    <x v="0"/>
    <x v="2"/>
    <s v="Butler"/>
    <s v="I 75 "/>
    <s v="SBUTIR00075**C"/>
    <s v="IR-75"/>
    <n v="3.7"/>
    <n v="4.2"/>
    <s v="Segment"/>
    <m/>
    <n v="0"/>
    <n v="1"/>
    <n v="4"/>
    <n v="6"/>
    <n v="32"/>
    <n v="130.48918968023256"/>
    <n v="1.1447688810912355"/>
    <n v="17.008307901623457"/>
    <n v="15.863539020532222"/>
    <n v="7.7551101371550912E-2"/>
    <n v="4.0121276919170974"/>
    <n v="3.9345765905455465"/>
    <x v="1"/>
    <s v="Google Maps"/>
    <n v="39.340900802900002"/>
    <n v="-84.397591558800002"/>
    <n v="39.343778629500001"/>
    <n v="-84.389029834400006"/>
  </r>
  <r>
    <n v="318"/>
    <x v="2"/>
    <x v="1"/>
    <s v="Cuyahoga"/>
    <s v="Lorain Ave, Rocky River Dr"/>
    <s v="SCUYSR00010**C, SCUYSR00237**C"/>
    <s v="SR-10, SR-237"/>
    <n v="9.298"/>
    <n v="0"/>
    <s v="Intersection"/>
    <s v="Undivided Urban Signal  4-Leg"/>
    <n v="0"/>
    <n v="1"/>
    <n v="5"/>
    <n v="17"/>
    <n v="55"/>
    <n v="208.84856468023256"/>
    <n v="5.6839559571919533"/>
    <n v="15.736009435631782"/>
    <n v="10.052053478439829"/>
    <n v="0.38987855821829737"/>
    <n v="4.010881892447979"/>
    <n v="3.6210033342296817"/>
    <x v="1"/>
    <s v="Google Maps"/>
    <n v="41.450133000000001"/>
    <n v="-81.816768999999994"/>
    <n v="0"/>
    <n v="0"/>
  </r>
  <r>
    <n v="351"/>
    <x v="0"/>
    <x v="1"/>
    <s v="Cuyahoga"/>
    <s v="I-271 "/>
    <s v="SCUYIR00271**N"/>
    <s v="IR-271"/>
    <n v="8"/>
    <n v="8.5"/>
    <s v="Segment"/>
    <m/>
    <n v="0"/>
    <n v="2"/>
    <n v="7"/>
    <n v="6"/>
    <n v="25"/>
    <n v="188.80650436046511"/>
    <n v="1.5309339603356169"/>
    <n v="15.803765817056"/>
    <n v="14.272831856720384"/>
    <n v="0.12395029615295237"/>
    <n v="4.0058268598470423"/>
    <n v="3.8818765636940902"/>
    <x v="1"/>
    <s v="Google Maps"/>
    <n v="41.4611280122"/>
    <n v="-81.491240740099997"/>
    <n v="41.468304303099998"/>
    <n v="-81.489983856899997"/>
  </r>
  <r>
    <n v="85"/>
    <x v="4"/>
    <x v="2"/>
    <s v="Butler"/>
    <s v="Cincinnati Dayton Rd, Hamilton Mason Rd"/>
    <s v="CBUTCR00019**C, TBUTTR00021**C, TBUTTR03370**C"/>
    <s v="CR-19, TR-21, TR-3370"/>
    <n v="0"/>
    <n v="0"/>
    <s v="Intersection"/>
    <s v="Undivided Urban Signal  4-Leg"/>
    <n v="0"/>
    <n v="0"/>
    <n v="10"/>
    <n v="13"/>
    <n v="58"/>
    <n v="181.15625"/>
    <n v="6.8868520296417959"/>
    <n v="16.229794649267063"/>
    <n v="9.3429426196252674"/>
    <n v="0.48064836068625327"/>
    <n v="4.0014629891371243"/>
    <n v="3.520814628450871"/>
    <x v="1"/>
    <s v="Google Maps"/>
    <n v="39.370162000000001"/>
    <n v="-84.385031999999995"/>
    <n v="0"/>
    <n v="0"/>
  </r>
  <r>
    <n v="86"/>
    <x v="4"/>
    <x v="3"/>
    <s v="Mahoning"/>
    <s v="Boardman Poland Rd, Tiffany Blvd"/>
    <s v="SMAHUS00224**C, TMAHTR02627**C, TMAHTR02627**N, TMAHTR02760**C"/>
    <s v="TR-2627, TR-2760, US-224"/>
    <n v="0"/>
    <n v="0"/>
    <s v="Intersection"/>
    <s v="Undivided Urban Signal  4-Leg"/>
    <n v="0"/>
    <n v="0"/>
    <n v="10"/>
    <n v="11"/>
    <n v="81"/>
    <n v="195.28125"/>
    <n v="15.950837912666017"/>
    <n v="20.479372567718936"/>
    <n v="4.5285346550529191"/>
    <n v="1.1132436215119068"/>
    <n v="3.9992893256471604"/>
    <n v="2.8860457041352534"/>
    <x v="2"/>
    <s v="Google Maps"/>
    <n v="41.024254999999997"/>
    <n v="-80.630044999999996"/>
    <n v="0"/>
    <n v="0"/>
  </r>
  <r>
    <n v="319"/>
    <x v="2"/>
    <x v="3"/>
    <s v="Portage"/>
    <s v="Cleveland-E.liverpool Rd, N Freedom St"/>
    <s v="SPORSR00014**C, SPORSR00044**C, SPORSR00088**C"/>
    <s v="SR-14, SR-44, SR-88"/>
    <n v="1.2110000000000001"/>
    <n v="0"/>
    <s v="Intersection"/>
    <s v="Undivided Urban Signal  4-Leg"/>
    <n v="0"/>
    <n v="0"/>
    <n v="12"/>
    <n v="11"/>
    <n v="33"/>
    <n v="160.375"/>
    <n v="5.9981672105881545"/>
    <n v="11.141383804706402"/>
    <n v="5.1432165941182477"/>
    <n v="0.41143119363150271"/>
    <n v="3.9912034506606866"/>
    <n v="3.5797722570291839"/>
    <x v="1"/>
    <s v="Google Maps"/>
    <n v="41.175547999999999"/>
    <n v="-81.231934999999993"/>
    <n v="0"/>
    <n v="0"/>
  </r>
  <r>
    <n v="352"/>
    <x v="0"/>
    <x v="0"/>
    <s v="Franklin"/>
    <s v="I-71 "/>
    <s v="SFRAIR00071**C"/>
    <s v="IR-71"/>
    <n v="21.5"/>
    <n v="22"/>
    <s v="Segment"/>
    <m/>
    <n v="1"/>
    <n v="1"/>
    <n v="9"/>
    <n v="3"/>
    <n v="31"/>
    <n v="194.58775436046511"/>
    <n v="1.3441986070332637"/>
    <n v="17.615175393105915"/>
    <n v="16.270976786072652"/>
    <n v="0.10400847997829789"/>
    <n v="3.9906597393734073"/>
    <n v="3.8866512593951095"/>
    <x v="1"/>
    <s v="Google Maps"/>
    <n v="40.018247519299997"/>
    <n v="-82.994910818099996"/>
    <n v="40.025461342299998"/>
    <n v="-82.994450564399997"/>
  </r>
  <r>
    <n v="353"/>
    <x v="0"/>
    <x v="3"/>
    <s v="Summit"/>
    <s v="VIETNAM VETERANS MEM HWY "/>
    <s v="SSUMIR00077**N"/>
    <s v="IR-77"/>
    <n v="10.5"/>
    <n v="11"/>
    <s v="Segment"/>
    <m/>
    <n v="0"/>
    <n v="0"/>
    <n v="3"/>
    <n v="17"/>
    <n v="112"/>
    <n v="207.078125"/>
    <n v="1.0638039277964586"/>
    <n v="48.451919890209759"/>
    <n v="47.388115962413302"/>
    <n v="6.9520512202666251E-2"/>
    <n v="3.9887020934330182"/>
    <n v="3.9191815812303519"/>
    <x v="1"/>
    <s v="Google Maps"/>
    <n v="41.039656340900002"/>
    <n v="-81.505053011300006"/>
    <n v="41.047000019800002"/>
    <n v="-81.505568347899995"/>
  </r>
  <r>
    <n v="45"/>
    <x v="3"/>
    <x v="7"/>
    <s v="Erie"/>
    <s v="W PERKINS AVE "/>
    <s v="CERICR00005**C "/>
    <s v="CR-5"/>
    <n v="1.9"/>
    <n v="2.4"/>
    <s v="Segment"/>
    <m/>
    <n v="0"/>
    <n v="1"/>
    <n v="11"/>
    <n v="7"/>
    <n v="46"/>
    <n v="194.75481468023256"/>
    <n v="0.76667874100045508"/>
    <n v="24.559784201115779"/>
    <n v="23.793105460115324"/>
    <n v="5.869038835149671E-2"/>
    <n v="3.9869907676681713"/>
    <n v="3.9283003793166746"/>
    <x v="1"/>
    <s v="Google Maps"/>
    <n v="41.432904897"/>
    <n v="-82.703198683300002"/>
    <n v="41.432715287699999"/>
    <n v="-82.693574634599997"/>
  </r>
  <r>
    <n v="354"/>
    <x v="0"/>
    <x v="1"/>
    <s v="Cuyahoga"/>
    <s v="I-480 "/>
    <s v="SCUYIR00480**C"/>
    <s v="IR-480"/>
    <n v="20.5"/>
    <n v="21"/>
    <s v="Segment"/>
    <m/>
    <n v="0"/>
    <n v="2"/>
    <n v="3"/>
    <n v="6"/>
    <n v="24"/>
    <n v="161.61900436046511"/>
    <n v="1.2503422306154472"/>
    <n v="14.084344818228127"/>
    <n v="12.83400258761268"/>
    <n v="7.505615507750632E-2"/>
    <n v="3.9817719443765327"/>
    <n v="3.9067157892990263"/>
    <x v="1"/>
    <s v="Google Maps"/>
    <n v="41.414568420899997"/>
    <n v="-81.598387358500005"/>
    <n v="41.418760113099999"/>
    <n v="-81.590564903599997"/>
  </r>
  <r>
    <n v="87"/>
    <x v="4"/>
    <x v="3"/>
    <s v="Mahoning"/>
    <s v="Mahoning Ave, N Meridian Rd"/>
    <s v="CMAHCR00018**C, CMAHCR00117**C"/>
    <s v="CR-117, CR-18"/>
    <n v="7.9269999999999996"/>
    <n v="0"/>
    <s v="Intersection"/>
    <s v="Undivided Urban Signal  4-Leg"/>
    <n v="0"/>
    <n v="0"/>
    <n v="8"/>
    <n v="16"/>
    <n v="59"/>
    <n v="182.375"/>
    <n v="5.2103500251005528"/>
    <n v="16.568959468926298"/>
    <n v="11.358609443825745"/>
    <n v="0.36364164459860149"/>
    <n v="3.9734472675344898"/>
    <n v="3.6098056229358884"/>
    <x v="1"/>
    <s v="Google Maps"/>
    <n v="41.102997000000002"/>
    <n v="-80.711085999999995"/>
    <n v="0"/>
    <n v="0"/>
  </r>
  <r>
    <n v="320"/>
    <x v="2"/>
    <x v="3"/>
    <s v="Portage"/>
    <s v="Market Square Dr, SR-14"/>
    <s v="MPORMR00831**C, SPORSR00014**C"/>
    <s v="MR-831, SR-14"/>
    <n v="0.16300000000000001"/>
    <n v="0"/>
    <s v="Intersection"/>
    <s v="Undivided Urban Signal  4-Leg"/>
    <n v="0"/>
    <n v="0"/>
    <n v="9"/>
    <n v="13"/>
    <n v="67"/>
    <n v="183.609375"/>
    <n v="8.5674877326086598"/>
    <n v="17.621007020104884"/>
    <n v="9.0535192874962238"/>
    <n v="0.58766812936260215"/>
    <n v="3.9716751151443042"/>
    <n v="3.3840069857817019"/>
    <x v="1"/>
    <s v="Google Maps"/>
    <n v="41.242055000000001"/>
    <n v="-81.352913999999998"/>
    <n v="0"/>
    <n v="0"/>
  </r>
  <r>
    <n v="321"/>
    <x v="2"/>
    <x v="0"/>
    <s v="Franklin"/>
    <s v="Country Club Rd, E Main St"/>
    <s v="MFRAMR04284**C, SFRAUS00040**C"/>
    <s v="MR-4284, US-40"/>
    <n v="0.72199999999999998"/>
    <n v="0"/>
    <s v="Intersection"/>
    <s v="Undivided Urban Signal  4-Leg"/>
    <n v="0"/>
    <n v="3"/>
    <n v="5"/>
    <n v="15"/>
    <n v="39"/>
    <n v="275.32694404069764"/>
    <n v="6.6735129124327024"/>
    <n v="12.059809374599947"/>
    <n v="5.3862964621672447"/>
    <n v="0.4577550586503577"/>
    <n v="3.9695827844185692"/>
    <n v="3.5118277257682116"/>
    <x v="1"/>
    <s v="Google Maps"/>
    <n v="39.955191999999997"/>
    <n v="-82.867279999999994"/>
    <n v="0"/>
    <n v="0"/>
  </r>
  <r>
    <n v="207"/>
    <x v="1"/>
    <x v="5"/>
    <s v="Lucas"/>
    <s v="MONROE ST "/>
    <s v="SLUCSR00051**C "/>
    <s v="SR-51"/>
    <n v="8.6999999999999993"/>
    <n v="9.1999999999999993"/>
    <s v="Segment"/>
    <m/>
    <n v="0"/>
    <n v="1"/>
    <n v="12"/>
    <n v="5"/>
    <n v="45"/>
    <n v="191.42668968023256"/>
    <n v="0.61094872118373711"/>
    <n v="24.849179264173962"/>
    <n v="24.238230542990227"/>
    <n v="3.4307303521309361E-2"/>
    <n v="3.9685436584173357"/>
    <n v="3.9342363548960262"/>
    <x v="1"/>
    <s v="Google Maps"/>
    <n v="41.686764607400001"/>
    <n v="-83.616920319800002"/>
    <n v="41.690592417600001"/>
    <n v="-83.625048899899994"/>
  </r>
  <r>
    <n v="46"/>
    <x v="3"/>
    <x v="2"/>
    <s v="Hamilton"/>
    <s v="NORTH BEND RD "/>
    <s v="CHAMCR00142**C "/>
    <s v="CR-142"/>
    <n v="0.9"/>
    <n v="1.4"/>
    <s v="Segment"/>
    <m/>
    <n v="0"/>
    <n v="2"/>
    <n v="8"/>
    <n v="7"/>
    <n v="29"/>
    <n v="203.79087936046511"/>
    <n v="1.0659624972861221"/>
    <n v="16.643950778020706"/>
    <n v="15.577988280734584"/>
    <n v="8.1545963130912183E-2"/>
    <n v="3.9681335191908147"/>
    <n v="3.8865875560599026"/>
    <x v="1"/>
    <s v="Google Maps"/>
    <n v="39.168098782900003"/>
    <n v="-84.604132345400004"/>
    <n v="39.174674499299996"/>
    <n v="-84.602324310699998"/>
  </r>
  <r>
    <n v="355"/>
    <x v="0"/>
    <x v="1"/>
    <s v="Cuyahoga"/>
    <s v="I-90 "/>
    <s v="SCUYIR00090**N"/>
    <s v="IR-90"/>
    <n v="26.6"/>
    <n v="27.1"/>
    <s v="Segment"/>
    <m/>
    <n v="0"/>
    <n v="4"/>
    <n v="5"/>
    <n v="10"/>
    <n v="31"/>
    <n v="290.81613372093022"/>
    <n v="1.0678490569968939"/>
    <n v="19.417049259182264"/>
    <n v="18.349200202185369"/>
    <n v="6.9891879817181812E-2"/>
    <n v="3.9673390631143151"/>
    <n v="3.8974471832971331"/>
    <x v="1"/>
    <s v="Google Maps"/>
    <n v="41.580962673499997"/>
    <n v="-81.540923805099993"/>
    <n v="41.584716320799998"/>
    <n v="-81.532693124299996"/>
  </r>
  <r>
    <n v="322"/>
    <x v="2"/>
    <x v="1"/>
    <s v="Cuyahoga"/>
    <s v="Broadway Ave, E 55th St"/>
    <s v="MCUYMR03776**C, MCUYMR14701**C, SCUYSR00014**C, SCUYSR00043**C"/>
    <s v="MR-14701, MR-3776, SR-14, SR-43"/>
    <n v="0"/>
    <n v="0"/>
    <s v="Intersection"/>
    <s v="Undivided Urban Control  5-Leg"/>
    <n v="1"/>
    <n v="1"/>
    <n v="5"/>
    <n v="15"/>
    <n v="30"/>
    <n v="220.65025436046511"/>
    <n v="6.4630965181346269"/>
    <n v="10.344007217407045"/>
    <n v="3.8809106992724178"/>
    <n v="0.44445359223960823"/>
    <n v="3.9660454628314898"/>
    <n v="3.5215918705918816"/>
    <x v="1"/>
    <s v="Google Maps"/>
    <n v="41.467092000000001"/>
    <n v="-81.651304999999994"/>
    <n v="0"/>
    <n v="0"/>
  </r>
  <r>
    <n v="208"/>
    <x v="1"/>
    <x v="0"/>
    <s v="Franklin"/>
    <s v="S DREXEL AVE "/>
    <s v="SFRAUS00040**C "/>
    <s v="US-40"/>
    <n v="17.8"/>
    <n v="18.3"/>
    <s v="Segment"/>
    <m/>
    <n v="0"/>
    <n v="2"/>
    <n v="14"/>
    <n v="6"/>
    <n v="41"/>
    <n v="250.63462936046511"/>
    <n v="0.48691962057933319"/>
    <n v="23.308033793991143"/>
    <n v="22.821114173411811"/>
    <n v="2.7304779249532552E-2"/>
    <n v="3.9609817765150215"/>
    <n v="3.933676997265489"/>
    <x v="1"/>
    <s v="Google Maps"/>
    <n v="39.956702002999997"/>
    <n v="-82.919161072500003"/>
    <n v="39.956432228399997"/>
    <n v="-82.909743412699996"/>
  </r>
  <r>
    <n v="47"/>
    <x v="3"/>
    <x v="3"/>
    <s v="Stark"/>
    <s v="LINCOLN WAY,TUSCARAWAS ST "/>
    <s v="SSTASR00172**C "/>
    <s v="SR-172"/>
    <n v="11.4"/>
    <n v="11.9"/>
    <s v="Segment"/>
    <m/>
    <n v="1"/>
    <n v="1"/>
    <n v="9"/>
    <n v="8"/>
    <n v="45"/>
    <n v="230.77525436046511"/>
    <n v="0.72730756554615972"/>
    <n v="24.890251621954736"/>
    <n v="24.162944056408577"/>
    <n v="5.5696888459195647E-2"/>
    <n v="3.9534975613548013"/>
    <n v="3.8978006728956056"/>
    <x v="1"/>
    <s v="Google Maps"/>
    <n v="40.7949351265"/>
    <n v="-81.434861961699994"/>
    <n v="40.796428244700003"/>
    <n v="-81.4255315921"/>
  </r>
  <r>
    <n v="209"/>
    <x v="1"/>
    <x v="1"/>
    <s v="Lake"/>
    <s v="EUCLID AVE "/>
    <s v="SLAKUS00020**C "/>
    <s v="US-20"/>
    <n v="3.1"/>
    <n v="3.6"/>
    <s v="Segment"/>
    <m/>
    <n v="0"/>
    <n v="1"/>
    <n v="7"/>
    <n v="13"/>
    <n v="66"/>
    <n v="215.19231468023256"/>
    <n v="0.49694552050957835"/>
    <n v="34.530428800709636"/>
    <n v="34.033483280200059"/>
    <n v="2.7864120059232635E-2"/>
    <n v="3.952632222178265"/>
    <n v="3.9247681021190326"/>
    <x v="1"/>
    <s v="Google Maps"/>
    <n v="41.624334578700001"/>
    <n v="-81.442442228199994"/>
    <n v="41.626341966200002"/>
    <n v="-81.433164418900006"/>
  </r>
  <r>
    <n v="356"/>
    <x v="0"/>
    <x v="2"/>
    <s v="Warren"/>
    <s v="I-75 "/>
    <s v="SWARIR00075**C"/>
    <s v="IR-75"/>
    <n v="2.9"/>
    <n v="3.4"/>
    <s v="Segment"/>
    <m/>
    <n v="0"/>
    <n v="2"/>
    <n v="8"/>
    <n v="5"/>
    <n v="40"/>
    <n v="205.91587936046511"/>
    <n v="0.92083311221010755"/>
    <n v="22.255651677354745"/>
    <n v="21.334818565144637"/>
    <n v="4.0869355535391783E-2"/>
    <n v="3.9523718791318658"/>
    <n v="3.9115025235964742"/>
    <x v="1"/>
    <s v="Google Maps"/>
    <n v="39.474608609800001"/>
    <n v="-84.325496099600002"/>
    <n v="39.481841055499999"/>
    <n v="-84.324917249500004"/>
  </r>
  <r>
    <n v="323"/>
    <x v="2"/>
    <x v="1"/>
    <s v="Cuyahoga"/>
    <s v="Lakewood Heights Blvd, Warren Rd"/>
    <s v="MCUYMR07705**C, MCUYMR14601**C, MCUYMR14601**N"/>
    <s v="MR-14601, MR-7705"/>
    <n v="0.89800000000000002"/>
    <n v="0"/>
    <s v="Intersection"/>
    <s v="Divided Urban Signal  4-Leg"/>
    <n v="0"/>
    <n v="0"/>
    <n v="6"/>
    <n v="17"/>
    <n v="38"/>
    <n v="152.71875"/>
    <n v="5.803594398828035"/>
    <n v="12.172987210264647"/>
    <n v="6.3693928114366125"/>
    <n v="0.40341639025188536"/>
    <n v="3.9476365983758877"/>
    <n v="3.5442202081240022"/>
    <x v="1"/>
    <s v="Google Maps"/>
    <n v="41.469917000000002"/>
    <n v="-81.797347000000002"/>
    <n v="0"/>
    <n v="0"/>
  </r>
  <r>
    <n v="324"/>
    <x v="2"/>
    <x v="1"/>
    <s v="Cuyahoga"/>
    <s v="Broadview Rd, W Pleasant Valley Rd"/>
    <s v="MCUYMR10556**C, SCUYSR00176**C"/>
    <s v="MR-10556, SR-176"/>
    <n v="5.28"/>
    <n v="0"/>
    <s v="Intersection"/>
    <s v="Undivided Urban Signal  4-Leg"/>
    <n v="0"/>
    <n v="0"/>
    <n v="11"/>
    <n v="12"/>
    <n v="72"/>
    <n v="197.265625"/>
    <n v="6.9620420407129124"/>
    <n v="18.230970011605653"/>
    <n v="11.26892797089274"/>
    <n v="0.47754608472182725"/>
    <n v="3.9457186610337271"/>
    <n v="3.4681725763119"/>
    <x v="1"/>
    <s v="Google Maps"/>
    <n v="41.361519000000001"/>
    <n v="-81.684569999999994"/>
    <n v="0"/>
    <n v="0"/>
  </r>
  <r>
    <n v="357"/>
    <x v="0"/>
    <x v="2"/>
    <s v="Hamilton"/>
    <s v="I-75 NB EXPY "/>
    <s v="SHAMIR00075**C"/>
    <s v="IR-75"/>
    <n v="5.6"/>
    <n v="6.1"/>
    <s v="Segment"/>
    <m/>
    <n v="0"/>
    <n v="0"/>
    <n v="8"/>
    <n v="7"/>
    <n v="58"/>
    <n v="141.4375"/>
    <n v="0.99960846467905073"/>
    <n v="28.892336983507239"/>
    <n v="27.892728518828189"/>
    <n v="7.9780411330873102E-2"/>
    <n v="3.9450562253429133"/>
    <n v="3.8652758140120405"/>
    <x v="1"/>
    <s v="Google Maps"/>
    <n v="39.160237575899998"/>
    <n v="-84.524588058600003"/>
    <n v="39.161826425199997"/>
    <n v="-84.515805608299999"/>
  </r>
  <r>
    <n v="358"/>
    <x v="0"/>
    <x v="0"/>
    <s v="Franklin"/>
    <s v="I-270 "/>
    <s v="SFRAIR00270**N"/>
    <s v="IR-270"/>
    <n v="43.6"/>
    <n v="44.1"/>
    <s v="Segment"/>
    <m/>
    <n v="0"/>
    <n v="0"/>
    <n v="11"/>
    <n v="5"/>
    <n v="15"/>
    <n v="109.203125"/>
    <n v="0.79695628722248169"/>
    <n v="12.793423515565852"/>
    <n v="11.99646722834337"/>
    <n v="6.1834031282674479E-2"/>
    <n v="3.9427122476129797"/>
    <n v="3.8808782163303053"/>
    <x v="1"/>
    <s v="Google Maps"/>
    <n v="39.927842055799999"/>
    <n v="-82.862909899800002"/>
    <n v="39.923628219199998"/>
    <n v="-82.870571833"/>
  </r>
  <r>
    <n v="325"/>
    <x v="2"/>
    <x v="1"/>
    <s v="Cuyahoga"/>
    <s v="Carnegie Ave, E 40th St"/>
    <s v="MCUYMR08945**C, MCUYMR14735**C"/>
    <s v="MR-14735, MR-8945"/>
    <n v="1.3169999999999999"/>
    <n v="0"/>
    <s v="Intersection"/>
    <s v="Undivided Urban Signal  4-Leg"/>
    <n v="0"/>
    <n v="2"/>
    <n v="3"/>
    <n v="17"/>
    <n v="28"/>
    <n v="214.43150436046511"/>
    <n v="7.4743783962079089"/>
    <n v="9.9899985071529329"/>
    <n v="2.515620110945024"/>
    <n v="0.51268867926471107"/>
    <n v="3.9412083752542877"/>
    <n v="3.4285196959895767"/>
    <x v="1"/>
    <s v="Google Maps"/>
    <n v="41.500999"/>
    <n v="-81.657396000000006"/>
    <n v="0"/>
    <n v="0"/>
  </r>
  <r>
    <n v="359"/>
    <x v="0"/>
    <x v="2"/>
    <s v="Hamilton"/>
    <s v="I-275 EB EXPY "/>
    <s v="SHAMIR00275**C"/>
    <s v="IR-275"/>
    <n v="31.8"/>
    <n v="32.299999999999997"/>
    <s v="Segment"/>
    <m/>
    <n v="0"/>
    <n v="2"/>
    <n v="8"/>
    <n v="6"/>
    <n v="45"/>
    <n v="215.35337936046511"/>
    <n v="0.86143294527067615"/>
    <n v="24.157872669751924"/>
    <n v="23.29643972448125"/>
    <n v="6.5678735644892711E-2"/>
    <n v="3.940188401231409"/>
    <n v="3.8745096655865163"/>
    <x v="1"/>
    <s v="Google Maps"/>
    <n v="39.2653665311"/>
    <n v="-84.343762637500006"/>
    <n v="39.2603663903"/>
    <n v="-84.337004056500007"/>
  </r>
  <r>
    <n v="360"/>
    <x v="0"/>
    <x v="0"/>
    <s v="Franklin"/>
    <s v="I-270 "/>
    <s v="SFRAIR00270**C"/>
    <s v="IR-270"/>
    <n v="53.3"/>
    <n v="53.8"/>
    <s v="Segment"/>
    <m/>
    <n v="0"/>
    <n v="1"/>
    <n v="6"/>
    <n v="6"/>
    <n v="13"/>
    <n v="124.58293968023256"/>
    <n v="0.53852741543588156"/>
    <n v="10.195832903479653"/>
    <n v="9.6573054880437716"/>
    <n v="4.1983134926795312E-2"/>
    <n v="3.9387595916589437"/>
    <n v="3.8967764567321486"/>
    <x v="1"/>
    <s v="Google Maps"/>
    <n v="39.878583864399999"/>
    <n v="-83.013914560200007"/>
    <n v="39.882727685799999"/>
    <n v="-83.021609632199997"/>
  </r>
  <r>
    <n v="210"/>
    <x v="1"/>
    <x v="2"/>
    <s v="Hamilton"/>
    <s v="HARRISON AVE "/>
    <s v="CHAMCR00457**C "/>
    <s v="CR-457"/>
    <n v="16.7"/>
    <n v="17.2"/>
    <s v="Segment"/>
    <m/>
    <n v="2"/>
    <n v="2"/>
    <n v="7"/>
    <n v="14"/>
    <n v="78"/>
    <n v="368.65988372093022"/>
    <n v="0.37200780163430924"/>
    <n v="39.393365711028473"/>
    <n v="39.021357909394162"/>
    <n v="2.0874615776096356E-2"/>
    <n v="3.9374945199919593"/>
    <n v="3.9166199042158629"/>
    <x v="1"/>
    <s v="Google Maps"/>
    <n v="39.1422875863"/>
    <n v="-84.592184859900001"/>
    <n v="39.141547109100003"/>
    <n v="-84.583566919899994"/>
  </r>
  <r>
    <n v="361"/>
    <x v="0"/>
    <x v="3"/>
    <s v="Summit"/>
    <s v="VIETNAM VETERANS MEM HWY "/>
    <s v="SSUMIR00077**C"/>
    <s v="IR-77"/>
    <n v="15.7"/>
    <n v="16.2"/>
    <s v="Segment"/>
    <m/>
    <n v="1"/>
    <n v="1"/>
    <n v="15"/>
    <n v="4"/>
    <n v="29"/>
    <n v="236.30650436046511"/>
    <n v="0.55676044225664512"/>
    <n v="18.468520212862959"/>
    <n v="17.911759770606313"/>
    <n v="3.9424617123150235E-2"/>
    <n v="3.9373933554048919"/>
    <n v="3.8979687382817416"/>
    <x v="1"/>
    <s v="Google Maps"/>
    <n v="41.063903362300003"/>
    <n v="-81.572629429900005"/>
    <n v="41.071106135800001"/>
    <n v="-81.573991442899995"/>
  </r>
  <r>
    <n v="211"/>
    <x v="1"/>
    <x v="4"/>
    <s v="Montgomery"/>
    <s v="PHILADELPHIA DR "/>
    <s v="CMOTCR00159**C "/>
    <s v="CR-159"/>
    <n v="0.1"/>
    <n v="0.6"/>
    <s v="Segment"/>
    <m/>
    <n v="1"/>
    <n v="1"/>
    <n v="12"/>
    <n v="5"/>
    <n v="19"/>
    <n v="211.10337936046511"/>
    <n v="0.60767437986189521"/>
    <n v="14.903335925661867"/>
    <n v="14.295661545799971"/>
    <n v="3.405788897221676E-2"/>
    <n v="3.9310458284603627"/>
    <n v="3.8969879394881457"/>
    <x v="1"/>
    <s v="Google Maps"/>
    <n v="39.7664349796"/>
    <n v="-84.234424873699993"/>
    <n v="39.773674727699998"/>
    <n v="-84.2344464862"/>
  </r>
  <r>
    <n v="362"/>
    <x v="0"/>
    <x v="0"/>
    <s v="Franklin"/>
    <s v="I-70 "/>
    <s v="SFRAIR00070**C"/>
    <s v="IR-70"/>
    <n v="16.3"/>
    <n v="16.8"/>
    <s v="Segment"/>
    <m/>
    <n v="1"/>
    <n v="0"/>
    <n v="7"/>
    <n v="4"/>
    <n v="13"/>
    <n v="122.25481468023256"/>
    <n v="1.0771383096930733"/>
    <n v="10.288346422058481"/>
    <n v="9.2112081123654086"/>
    <n v="5.86549289361952E-2"/>
    <n v="3.9307805137981102"/>
    <n v="3.8721255848619149"/>
    <x v="1"/>
    <s v="Google Maps"/>
    <n v="39.953322401299999"/>
    <n v="-82.956802067599995"/>
    <n v="39.952823592999998"/>
    <n v="-82.947413602099999"/>
  </r>
  <r>
    <n v="88"/>
    <x v="4"/>
    <x v="4"/>
    <s v="Montgomery"/>
    <s v="Needmore Rd, Payne Ave"/>
    <s v="CMOTCR00074**C, TMOTTR01319**C"/>
    <s v="CR-74, TR-1319"/>
    <n v="0.83699999999999997"/>
    <n v="0"/>
    <s v="Intersection"/>
    <s v="Undivided Urban Signal  4-Leg"/>
    <n v="0"/>
    <n v="2"/>
    <n v="16"/>
    <n v="5"/>
    <n v="28"/>
    <n v="246.29087936046511"/>
    <n v="5.593539877045056"/>
    <n v="10.415588769730372"/>
    <n v="4.8220488926853156"/>
    <n v="0.39038529661493687"/>
    <n v="3.9290600913873077"/>
    <n v="3.5386747947723709"/>
    <x v="1"/>
    <s v="Google Maps"/>
    <n v="39.819724999999998"/>
    <n v="-84.191522000000006"/>
    <n v="0"/>
    <n v="0"/>
  </r>
  <r>
    <n v="326"/>
    <x v="2"/>
    <x v="3"/>
    <s v="Summit"/>
    <s v="Hackett St, S Main St"/>
    <s v="CSUMCR00050A*C, CSUMCR00647**C, MSUMMR00743**C"/>
    <s v="CR-50A, CR-647, MR-743"/>
    <n v="0"/>
    <n v="0"/>
    <s v="Intersection"/>
    <s v="Undivided Urban Signal  4-Leg"/>
    <n v="0"/>
    <n v="1"/>
    <n v="6"/>
    <n v="11"/>
    <n v="53"/>
    <n v="186.77043968023256"/>
    <n v="9.8361855142098999"/>
    <n v="17.037697283398167"/>
    <n v="7.2015117691882669"/>
    <n v="0.6746916857783718"/>
    <n v="3.9284575782245215"/>
    <n v="3.2537658924461494"/>
    <x v="1"/>
    <s v="Google Maps"/>
    <n v="41.065981999999998"/>
    <n v="-81.526212000000001"/>
    <n v="0"/>
    <n v="0"/>
  </r>
  <r>
    <n v="363"/>
    <x v="0"/>
    <x v="2"/>
    <s v="Hamilton"/>
    <s v="I-275 WB EXPY "/>
    <s v="SHAMIR00275**N"/>
    <s v="IR-275"/>
    <n v="31.4"/>
    <n v="31.9"/>
    <s v="Segment"/>
    <m/>
    <n v="0"/>
    <n v="0"/>
    <n v="8"/>
    <n v="9"/>
    <n v="47"/>
    <n v="139.3125"/>
    <n v="1.2074499007509114"/>
    <n v="25.432008352800501"/>
    <n v="24.224558452049589"/>
    <n v="8.3434359440308623E-2"/>
    <n v="3.9244567755107291"/>
    <n v="3.8410224160704205"/>
    <x v="1"/>
    <s v="Google Maps"/>
    <n v="39.2719957515"/>
    <n v="-84.352210061199997"/>
    <n v="39.266995377000001"/>
    <n v="-84.345466713799993"/>
  </r>
  <r>
    <n v="364"/>
    <x v="0"/>
    <x v="2"/>
    <s v="Butler"/>
    <s v="I 75 "/>
    <s v="SBUTIR00075**N"/>
    <s v="IR-75"/>
    <n v="7"/>
    <n v="7.5"/>
    <s v="Segment"/>
    <m/>
    <n v="0"/>
    <n v="0"/>
    <n v="5"/>
    <n v="11"/>
    <n v="29"/>
    <n v="110.546875"/>
    <n v="1.2605909329814462"/>
    <n v="18.594897521817234"/>
    <n v="17.334306588835787"/>
    <n v="8.9162061594008649E-2"/>
    <n v="3.9240418796032808"/>
    <n v="3.8348798180092722"/>
    <x v="1"/>
    <s v="Google Maps"/>
    <n v="39.377151092299997"/>
    <n v="-84.365100633099999"/>
    <n v="39.384373436799997"/>
    <n v="-84.364317870799994"/>
  </r>
  <r>
    <n v="212"/>
    <x v="1"/>
    <x v="4"/>
    <s v="Montgomery"/>
    <s v="UNITED STATES ROUTE 35 "/>
    <s v="SMOTUS00035**C "/>
    <s v="US-35"/>
    <n v="17.5"/>
    <n v="18"/>
    <s v="Segment"/>
    <m/>
    <n v="0"/>
    <n v="2"/>
    <n v="5"/>
    <n v="4"/>
    <n v="18"/>
    <n v="159.83775436046511"/>
    <n v="2.0494029274280594"/>
    <n v="11.422530088337155"/>
    <n v="9.373127160909096"/>
    <n v="0.12258012645927045"/>
    <n v="3.9235636131446805"/>
    <n v="3.8009834866854102"/>
    <x v="1"/>
    <s v="Google Maps"/>
    <n v="39.755126204600003"/>
    <n v="-84.166798639099994"/>
    <n v="39.754348603300002"/>
    <n v="-84.157472086300004"/>
  </r>
  <r>
    <n v="48"/>
    <x v="3"/>
    <x v="3"/>
    <s v="Trumbull"/>
    <s v="E MARKET ST,EAST MARKET ST "/>
    <s v="CTRUCR00329**C "/>
    <s v="CR-329"/>
    <n v="2.9"/>
    <n v="3.4"/>
    <s v="Segment"/>
    <m/>
    <n v="0"/>
    <n v="3"/>
    <n v="8"/>
    <n v="8"/>
    <n v="58"/>
    <n v="282.90506904069764"/>
    <n v="0.57280427994030281"/>
    <n v="31.104555462621786"/>
    <n v="30.531751182681482"/>
    <n v="4.3785978032393751E-2"/>
    <n v="3.9222792533108484"/>
    <n v="3.8784932752784544"/>
    <x v="1"/>
    <s v="Google Maps"/>
    <n v="41.236803717100003"/>
    <n v="-80.771738600500001"/>
    <n v="41.237185223200001"/>
    <n v="-80.762153297099999"/>
  </r>
  <r>
    <n v="89"/>
    <x v="4"/>
    <x v="0"/>
    <s v="Pickaway"/>
    <s v="Sperry Dr, Sperry Dr"/>
    <s v="CPICCR00512**C, MPICMR00159R*C, SPICUS00023**C, SPICUS00023**N"/>
    <s v="CR-512, MR-159R, US-23"/>
    <n v="0"/>
    <n v="0"/>
    <s v="Intersection"/>
    <s v="Divided Urban Signal  4-Leg"/>
    <n v="0"/>
    <n v="4"/>
    <n v="13"/>
    <n v="5"/>
    <n v="26"/>
    <n v="316.00363372093022"/>
    <n v="8.44491992219948"/>
    <n v="9.5037182181055186"/>
    <n v="1.0587982959060387"/>
    <n v="0.6141266099940641"/>
    <n v="3.9164727165138684"/>
    <n v="3.3023461065198045"/>
    <x v="1"/>
    <s v="Google Maps"/>
    <n v="39.583126"/>
    <n v="-82.953186000000002"/>
    <n v="0"/>
    <n v="0"/>
  </r>
  <r>
    <n v="365"/>
    <x v="0"/>
    <x v="1"/>
    <s v="Cuyahoga"/>
    <s v="I-71 "/>
    <s v="SCUYIR00071**N"/>
    <s v="IR-71"/>
    <n v="11.9"/>
    <n v="12.4"/>
    <s v="Segment"/>
    <m/>
    <n v="0"/>
    <n v="5"/>
    <n v="4"/>
    <n v="12"/>
    <n v="47"/>
    <n v="354.82094840116281"/>
    <n v="0.87153977582375175"/>
    <n v="26.92299084978848"/>
    <n v="26.051451073964728"/>
    <n v="5.3975835110138634E-2"/>
    <n v="3.9112723723476472"/>
    <n v="3.8572965372375085"/>
    <x v="1"/>
    <s v="Google Maps"/>
    <n v="41.4389380235"/>
    <n v="-81.801922377699995"/>
    <n v="41.438814775200001"/>
    <n v="-81.792321298999994"/>
  </r>
  <r>
    <n v="366"/>
    <x v="0"/>
    <x v="4"/>
    <s v="Montgomery"/>
    <s v="INTERSTATE 75 "/>
    <s v="SMOTIR00075**C"/>
    <s v="IR-75"/>
    <n v="2.8"/>
    <n v="3.3"/>
    <s v="Segment"/>
    <m/>
    <n v="1"/>
    <n v="2"/>
    <n v="8"/>
    <n v="3"/>
    <n v="47"/>
    <n v="249.71756904069767"/>
    <n v="1.1758828555021132"/>
    <n v="24.478605300089431"/>
    <n v="23.302722444587317"/>
    <n v="9.1467890284438497E-2"/>
    <n v="3.9103839854063471"/>
    <n v="3.8189160951219088"/>
    <x v="1"/>
    <s v="Google Maps"/>
    <n v="39.625781382"/>
    <n v="-84.229532827400007"/>
    <n v="39.633005435100003"/>
    <n v="-84.230133092399996"/>
  </r>
  <r>
    <n v="213"/>
    <x v="1"/>
    <x v="1"/>
    <s v="Cuyahoga"/>
    <s v="ROCKSIDE RD "/>
    <s v="MCUYMR14583**C "/>
    <s v="MR-14583"/>
    <n v="1.9"/>
    <n v="2.4"/>
    <s v="Segment"/>
    <m/>
    <n v="0"/>
    <n v="2"/>
    <n v="1"/>
    <n v="10"/>
    <n v="21"/>
    <n v="163.27525436046511"/>
    <n v="0.90659105055754008"/>
    <n v="13.489619623914571"/>
    <n v="12.58302857335703"/>
    <n v="5.0891722823280444E-2"/>
    <n v="3.9098076780607949"/>
    <n v="3.8589159552375145"/>
    <x v="1"/>
    <s v="Google Maps"/>
    <n v="41.3974894491"/>
    <n v="-81.656592298700005"/>
    <n v="41.395414058299998"/>
    <n v="-81.647422616"/>
  </r>
  <r>
    <n v="367"/>
    <x v="0"/>
    <x v="3"/>
    <s v="Summit"/>
    <s v="VIETNAM VETERANS MEM HWY "/>
    <s v="SSUMIR00077**C"/>
    <s v="IR-77"/>
    <n v="10.6"/>
    <n v="11.1"/>
    <s v="Segment"/>
    <m/>
    <n v="1"/>
    <n v="0"/>
    <n v="4"/>
    <n v="8"/>
    <n v="36"/>
    <n v="143.36418968023256"/>
    <n v="0.85546735771231663"/>
    <n v="18.605882746502839"/>
    <n v="17.750415388790522"/>
    <n v="5.0598823728765736E-2"/>
    <n v="3.9076642489802973"/>
    <n v="3.8570654252515317"/>
    <x v="1"/>
    <s v="Google Maps"/>
    <n v="41.041136910699997"/>
    <n v="-81.504989379199998"/>
    <n v="41.048456660200003"/>
    <n v="-81.505347797100001"/>
  </r>
  <r>
    <n v="327"/>
    <x v="2"/>
    <x v="5"/>
    <s v="Lucas"/>
    <s v="Airport Hwy, S Fearing Blvd"/>
    <s v="SLUCSR00002**C, SLUCUS00024**C"/>
    <s v="SR-2, US-24"/>
    <n v="15.698"/>
    <n v="0"/>
    <s v="Intersection"/>
    <s v="Undivided Urban Signal  4-Leg"/>
    <n v="0"/>
    <n v="1"/>
    <n v="11"/>
    <n v="9"/>
    <n v="58"/>
    <n v="215.62981468023256"/>
    <n v="7.3649266466496384"/>
    <n v="16.465077618979223"/>
    <n v="9.1001509723295833"/>
    <n v="0.50518107529423095"/>
    <n v="3.9047545789484897"/>
    <n v="3.3995735036542589"/>
    <x v="1"/>
    <s v="Google Maps"/>
    <n v="41.633333"/>
    <n v="-83.590575000000001"/>
    <n v="0"/>
    <n v="0"/>
  </r>
  <r>
    <n v="328"/>
    <x v="2"/>
    <x v="2"/>
    <s v="Butler"/>
    <s v="Dixie Hwy, Mack Rd"/>
    <s v="CBUTCR00115**C, MBUTMR00283**C, SBUTSR00004**C"/>
    <s v="CR-115, MR-283, SR-4"/>
    <n v="0"/>
    <n v="0"/>
    <s v="Intersection"/>
    <s v="Undivided Urban Signal  4-Leg"/>
    <n v="0"/>
    <n v="2"/>
    <n v="10"/>
    <n v="9"/>
    <n v="49"/>
    <n v="245.75962936046511"/>
    <n v="10.12236857296668"/>
    <n v="13.86701000842922"/>
    <n v="3.7446414354625404"/>
    <n v="0.69432178832929259"/>
    <n v="3.9047422473809288"/>
    <n v="3.2104204590516363"/>
    <x v="1"/>
    <s v="Google Maps"/>
    <n v="39.314537000000001"/>
    <n v="-84.487977999999998"/>
    <n v="0"/>
    <n v="0"/>
  </r>
  <r>
    <n v="368"/>
    <x v="0"/>
    <x v="0"/>
    <s v="Franklin"/>
    <s v="I-670 "/>
    <s v="SFRAIR00670**N"/>
    <s v="IR-670"/>
    <n v="7.3"/>
    <n v="7.8"/>
    <s v="Segment"/>
    <m/>
    <n v="0"/>
    <n v="2"/>
    <n v="11"/>
    <n v="3"/>
    <n v="19"/>
    <n v="195.68150436046511"/>
    <n v="1.1940892268630585"/>
    <n v="15.095038399666857"/>
    <n v="13.900949172803799"/>
    <n v="8.2046086298746629E-2"/>
    <n v="3.9042322339030564"/>
    <n v="3.82218614760431"/>
    <x v="1"/>
    <s v="Google Maps"/>
    <n v="39.981272366299997"/>
    <n v="-82.943060173999996"/>
    <n v="39.9872551339"/>
    <n v="-82.938723474300005"/>
  </r>
  <r>
    <n v="369"/>
    <x v="0"/>
    <x v="2"/>
    <s v="Hamilton"/>
    <s v="I-275 EB EXPY "/>
    <s v="SHAMIR00275**C"/>
    <s v="IR-275"/>
    <n v="29"/>
    <n v="29.5"/>
    <s v="Segment"/>
    <m/>
    <n v="0"/>
    <n v="2"/>
    <n v="3"/>
    <n v="7"/>
    <n v="43"/>
    <n v="185.05650436046511"/>
    <n v="1.03365078979724"/>
    <n v="21.943116829678903"/>
    <n v="20.909466039881664"/>
    <n v="5.1998179335335605E-2"/>
    <n v="3.9040702825379303"/>
    <n v="3.8520721032025946"/>
    <x v="1"/>
    <s v="Google Maps"/>
    <n v="39.290572293399997"/>
    <n v="-84.383702555200003"/>
    <n v="39.288234809899997"/>
    <n v="-84.374971952999999"/>
  </r>
  <r>
    <n v="329"/>
    <x v="2"/>
    <x v="2"/>
    <s v="Greene"/>
    <s v="County Line Rd, E Dorothy Ln"/>
    <s v="CGRECR00036**C, MGREMR05403**C, MMOTMR04980**C, MMOTMR05403**C"/>
    <s v="CR-36, MR-4980, MR-5403"/>
    <n v="0"/>
    <n v="0"/>
    <s v="Intersection"/>
    <s v="Undivided Urban Signal  4-Leg"/>
    <n v="0"/>
    <n v="2"/>
    <n v="14"/>
    <n v="5"/>
    <n v="65"/>
    <n v="270.19712936046511"/>
    <n v="10.315987913685925"/>
    <n v="17.238930404107595"/>
    <n v="6.9229424904216703"/>
    <n v="0.70760268458734354"/>
    <n v="3.9034730853400381"/>
    <n v="3.1958704007526944"/>
    <x v="1"/>
    <s v="Google Maps"/>
    <n v="39.697173999999997"/>
    <n v="-84.105984000000007"/>
    <n v="0"/>
    <n v="0"/>
  </r>
  <r>
    <n v="214"/>
    <x v="1"/>
    <x v="1"/>
    <s v="Lake"/>
    <s v="SOM CENTER RD "/>
    <s v="SLAKSR00091**C "/>
    <s v="SR-91"/>
    <n v="2.2000000000000002"/>
    <n v="2.7"/>
    <s v="Segment"/>
    <m/>
    <n v="0"/>
    <n v="0"/>
    <n v="10"/>
    <n v="4"/>
    <n v="74"/>
    <n v="157.21875"/>
    <n v="0.82371053475007305"/>
    <n v="35.406136523957649"/>
    <n v="34.582425989207579"/>
    <n v="4.6827303124691473E-2"/>
    <n v="3.9027093692361814"/>
    <n v="3.8558820661114899"/>
    <x v="1"/>
    <s v="Google Maps"/>
    <n v="41.601546072799998"/>
    <n v="-81.439917015399999"/>
    <n v="41.608773082399999"/>
    <n v="-81.439799428599997"/>
  </r>
  <r>
    <n v="215"/>
    <x v="1"/>
    <x v="2"/>
    <s v="Hamilton"/>
    <s v="US 127"/>
    <s v="SHAMUS00127**C "/>
    <s v="US-127"/>
    <n v="9.5"/>
    <n v="10"/>
    <s v="Segment"/>
    <m/>
    <n v="0"/>
    <n v="1"/>
    <n v="14"/>
    <n v="4"/>
    <n v="85"/>
    <n v="240.08293968023256"/>
    <n v="0.65448970951836061"/>
    <n v="37.792468567905665"/>
    <n v="37.137978858387307"/>
    <n v="3.6675076723373425E-2"/>
    <n v="3.9025392898943752"/>
    <n v="3.8658642131710019"/>
    <x v="1"/>
    <s v="Google Maps"/>
    <n v="39.2143901683"/>
    <n v="-84.549025603999993"/>
    <n v="39.221594862800004"/>
    <n v="-84.549160955800005"/>
  </r>
  <r>
    <n v="330"/>
    <x v="2"/>
    <x v="1"/>
    <s v="Cuyahoga"/>
    <s v="Broadway Ave, Rockside Rd"/>
    <s v="MCUYMR14583**C, SCUYSR00014**C"/>
    <s v="MR-14583, SR-14"/>
    <n v="7.4889999999999999"/>
    <n v="0"/>
    <s v="Intersection"/>
    <s v="Undivided Urban Signal  4-Leg"/>
    <n v="0"/>
    <n v="2"/>
    <n v="11"/>
    <n v="9"/>
    <n v="43"/>
    <n v="246.30650436046511"/>
    <n v="7.5453930536151566"/>
    <n v="12.813543080540125"/>
    <n v="5.2681500269249684"/>
    <n v="0.51755977475715098"/>
    <n v="3.9010461608143738"/>
    <n v="3.3834863860572231"/>
    <x v="1"/>
    <s v="Google Maps"/>
    <n v="41.402742000000003"/>
    <n v="-81.552707999999996"/>
    <n v="0"/>
    <n v="0"/>
  </r>
  <r>
    <n v="216"/>
    <x v="1"/>
    <x v="0"/>
    <s v="Franklin"/>
    <s v="E LIVINGSTON AVE "/>
    <s v="MFRAMR04207**C "/>
    <s v="MR-4207"/>
    <n v="5.7"/>
    <n v="6.2"/>
    <s v="Segment"/>
    <m/>
    <n v="0"/>
    <n v="0"/>
    <n v="13"/>
    <n v="5"/>
    <n v="59"/>
    <n v="166.296875"/>
    <n v="0.66503585765374573"/>
    <n v="30.407205400898373"/>
    <n v="29.742169543244628"/>
    <n v="3.7264589693491092E-2"/>
    <n v="3.8993915286839576"/>
    <n v="3.8621269389904667"/>
    <x v="1"/>
    <s v="Google Maps"/>
    <n v="39.9421792805"/>
    <n v="-82.831996619700007"/>
    <n v="39.942570550699998"/>
    <n v="-82.822708496000004"/>
  </r>
  <r>
    <n v="90"/>
    <x v="4"/>
    <x v="2"/>
    <s v="Butler"/>
    <s v="Cox Rd, Cox Rd"/>
    <s v="CBUTCR00117**C, TBUTTR00117**C, TBUTTR03370**C"/>
    <s v="CR-117, TR-117, TR-3370"/>
    <n v="1.079"/>
    <n v="0"/>
    <s v="Intersection"/>
    <s v="Undivided Urban Signal  4-Leg"/>
    <n v="0"/>
    <n v="0"/>
    <n v="9"/>
    <n v="13"/>
    <n v="95"/>
    <n v="211.609375"/>
    <n v="8.2489316335848777"/>
    <n v="23.248231506093497"/>
    <n v="14.999299872508619"/>
    <n v="0.57571085454289495"/>
    <n v="3.8983545193704261"/>
    <n v="3.322643664827531"/>
    <x v="1"/>
    <s v="Google Maps"/>
    <n v="39.368675000000003"/>
    <n v="-84.361605999999995"/>
    <n v="0"/>
    <n v="0"/>
  </r>
  <r>
    <n v="49"/>
    <x v="3"/>
    <x v="0"/>
    <s v="Franklin"/>
    <s v="E DUBLIN-GRANVILLE RD "/>
    <s v="SFRASR00161**N "/>
    <s v="SR-161"/>
    <n v="15.9"/>
    <n v="16.399999999999999"/>
    <s v="Segment"/>
    <m/>
    <n v="0"/>
    <n v="1"/>
    <n v="8"/>
    <n v="12"/>
    <n v="27"/>
    <n v="178.30168968023256"/>
    <n v="0.42683652465237509"/>
    <n v="11.573036296163425"/>
    <n v="11.14619977151105"/>
    <n v="3.0597910278540485E-2"/>
    <n v="3.8977144198809892"/>
    <n v="3.8671165096024489"/>
    <x v="1"/>
    <s v="Google Maps"/>
    <n v="40.082245928500001"/>
    <n v="-82.904395966400003"/>
    <n v="40.081566286700003"/>
    <n v="-82.895017910500002"/>
  </r>
  <r>
    <n v="217"/>
    <x v="1"/>
    <x v="3"/>
    <s v="Stark"/>
    <s v="US 62 "/>
    <s v="SSTAUS00062**C "/>
    <s v="US-62"/>
    <n v="23.2"/>
    <n v="23.7"/>
    <s v="Segment"/>
    <m/>
    <n v="0"/>
    <n v="1"/>
    <n v="8"/>
    <n v="3"/>
    <n v="15"/>
    <n v="126.36418968023256"/>
    <n v="1.7539478795551888"/>
    <n v="9.8431131776047458"/>
    <n v="8.0891652980495579"/>
    <n v="0.10325247560170007"/>
    <n v="3.8952997808819521"/>
    <n v="3.7920473052802519"/>
    <x v="1"/>
    <s v="Google Maps"/>
    <n v="40.829808092500002"/>
    <n v="-81.381198439200006"/>
    <n v="40.828910663099997"/>
    <n v="-81.371732712300002"/>
  </r>
  <r>
    <n v="370"/>
    <x v="0"/>
    <x v="0"/>
    <s v="Franklin"/>
    <s v="I-71 "/>
    <s v="SFRAIR00071**C"/>
    <s v="IR-71"/>
    <n v="23.4"/>
    <n v="23.9"/>
    <s v="Segment"/>
    <m/>
    <n v="0"/>
    <n v="3"/>
    <n v="8"/>
    <n v="3"/>
    <n v="13"/>
    <n v="215.71756904069767"/>
    <n v="1.2966361338201657"/>
    <n v="10.425000175178397"/>
    <n v="9.1283640413582319"/>
    <n v="9.94118897071542E-2"/>
    <n v="3.8948922290059151"/>
    <n v="3.7954803392987611"/>
    <x v="1"/>
    <s v="Google Maps"/>
    <n v="40.045483714699998"/>
    <n v="-82.997203900800002"/>
    <n v="40.052716501699997"/>
    <n v="-82.997725183300005"/>
  </r>
  <r>
    <n v="371"/>
    <x v="0"/>
    <x v="1"/>
    <s v="Cuyahoga"/>
    <s v="I-480 "/>
    <s v="SCUYIR00480**C"/>
    <s v="IR-480"/>
    <n v="16.600000000000001"/>
    <n v="17.100000000000001"/>
    <s v="Segment"/>
    <m/>
    <n v="0"/>
    <n v="3"/>
    <n v="5"/>
    <n v="3"/>
    <n v="34"/>
    <n v="217.07694404069767"/>
    <n v="1.1954082055660387"/>
    <n v="17.580596752041192"/>
    <n v="16.385188546475153"/>
    <n v="9.1789880855891237E-2"/>
    <n v="3.8940243119408837"/>
    <n v="3.8022344310849925"/>
    <x v="1"/>
    <s v="Google Maps"/>
    <n v="41.4120386118"/>
    <n v="-81.671185137600006"/>
    <n v="41.409682587500001"/>
    <n v="-81.662185230299997"/>
  </r>
  <r>
    <n v="331"/>
    <x v="2"/>
    <x v="1"/>
    <s v="Cuyahoga"/>
    <s v="Emery Rd, Northfield Rd"/>
    <s v="MCUYMR14597**C, SCUYSR00008**C, SCUYSR00008**N"/>
    <s v="MR-14597, SR-8"/>
    <n v="0.83099999999999996"/>
    <n v="0"/>
    <s v="Intersection"/>
    <s v="Divided Urban Signal  4-Leg"/>
    <n v="0"/>
    <n v="1"/>
    <n v="3"/>
    <n v="18"/>
    <n v="40"/>
    <n v="185.19231468023256"/>
    <n v="7.4366036179663739"/>
    <n v="12.312899755224924"/>
    <n v="4.8762961372585503"/>
    <n v="0.51692926506027503"/>
    <n v="3.8926585396071052"/>
    <n v="3.3757292745468304"/>
    <x v="1"/>
    <s v="Google Maps"/>
    <n v="41.435136"/>
    <n v="-81.526373000000007"/>
    <n v="0"/>
    <n v="0"/>
  </r>
  <r>
    <n v="218"/>
    <x v="1"/>
    <x v="4"/>
    <s v="Clark"/>
    <s v="N BECHTLE AVE "/>
    <s v="CCLACR00333**C "/>
    <s v="CR-333"/>
    <n v="10.5"/>
    <n v="11"/>
    <s v="Segment"/>
    <m/>
    <n v="0"/>
    <n v="0"/>
    <n v="9"/>
    <n v="9"/>
    <n v="24"/>
    <n v="122.859375"/>
    <n v="0.61115488786328975"/>
    <n v="17.8361764309061"/>
    <n v="17.225021543042811"/>
    <n v="3.4252481510705958E-2"/>
    <n v="3.8919328383142431"/>
    <n v="3.8576803568035372"/>
    <x v="1"/>
    <s v="Google Maps"/>
    <n v="39.9319872174"/>
    <n v="-83.833322991299994"/>
    <n v="39.939002284700003"/>
    <n v="-83.835501633099994"/>
  </r>
  <r>
    <n v="372"/>
    <x v="0"/>
    <x v="4"/>
    <s v="Montgomery"/>
    <s v="INTERSTATE 75 "/>
    <s v="SMOTIR00075**C"/>
    <s v="IR-75"/>
    <n v="3.8"/>
    <n v="4.3"/>
    <s v="Segment"/>
    <m/>
    <n v="0"/>
    <n v="4"/>
    <n v="7"/>
    <n v="3"/>
    <n v="45"/>
    <n v="286.84738372093022"/>
    <n v="1.1582976831939296"/>
    <n v="23.861162869937282"/>
    <n v="22.702865186743352"/>
    <n v="8.7404318590930369E-2"/>
    <n v="3.8913674245664525"/>
    <n v="3.8039631059755221"/>
    <x v="1"/>
    <s v="Google Maps"/>
    <n v="39.640177303500003"/>
    <n v="-84.231479676899994"/>
    <n v="39.647348841199999"/>
    <n v="-84.232818756900002"/>
  </r>
  <r>
    <n v="219"/>
    <x v="1"/>
    <x v="4"/>
    <s v="Montgomery"/>
    <s v="UNITED STATES ROUTE 35 "/>
    <s v="SMOTUS00035**C "/>
    <s v="US-35"/>
    <n v="16.7"/>
    <n v="17.2"/>
    <s v="Segment"/>
    <m/>
    <n v="0"/>
    <n v="2"/>
    <n v="3"/>
    <n v="6"/>
    <n v="12"/>
    <n v="149.61900436046511"/>
    <n v="1.8406308528373529"/>
    <n v="9.0925398682512597"/>
    <n v="7.251909015413907"/>
    <n v="0.10888213384266408"/>
    <n v="3.8905572885930866"/>
    <n v="3.7816751547504226"/>
    <x v="1"/>
    <s v="Google Maps"/>
    <n v="39.753044169600003"/>
    <n v="-84.181540011699994"/>
    <n v="39.754679395799997"/>
    <n v="-84.172392025199997"/>
  </r>
  <r>
    <n v="50"/>
    <x v="3"/>
    <x v="3"/>
    <s v="Summit"/>
    <s v="AKRON-MEDINA RD "/>
    <s v="SSUMSR00018**C "/>
    <s v="SR-18"/>
    <n v="4"/>
    <n v="4.5"/>
    <s v="Segment"/>
    <m/>
    <n v="0"/>
    <n v="0"/>
    <n v="9"/>
    <n v="8"/>
    <n v="44"/>
    <n v="138.421875"/>
    <n v="0.30724238580288987"/>
    <n v="21.080757927981743"/>
    <n v="20.773515542178853"/>
    <n v="2.2303017154504976E-2"/>
    <n v="3.8896034037103431"/>
    <n v="3.8673003865558382"/>
    <x v="1"/>
    <s v="Google Maps"/>
    <n v="41.129286056399998"/>
    <n v="-81.612334442600002"/>
    <n v="41.125560591999999"/>
    <n v="-81.604531199899995"/>
  </r>
  <r>
    <n v="373"/>
    <x v="0"/>
    <x v="2"/>
    <s v="Warren"/>
    <s v="I-75 "/>
    <s v="SWARIR00075**C"/>
    <s v="IR-75"/>
    <n v="7.1"/>
    <n v="7.6"/>
    <s v="Segment"/>
    <m/>
    <n v="0"/>
    <n v="0"/>
    <n v="9"/>
    <n v="5"/>
    <n v="32"/>
    <n v="113.109375"/>
    <n v="0.87845654702460729"/>
    <n v="18.463323842825801"/>
    <n v="17.584867295801192"/>
    <n v="4.6860382476893225E-2"/>
    <n v="3.8865314989577344"/>
    <n v="3.839671116480841"/>
    <x v="1"/>
    <s v="Google Maps"/>
    <n v="39.532337540699999"/>
    <n v="-84.308218804500001"/>
    <n v="39.537228958999997"/>
    <n v="-84.3013108066"/>
  </r>
  <r>
    <n v="220"/>
    <x v="1"/>
    <x v="0"/>
    <s v="Franklin"/>
    <s v="SR 315 "/>
    <s v="SFRASR00315**C "/>
    <s v="SR-315"/>
    <n v="4.9000000000000004"/>
    <n v="5.4"/>
    <s v="Segment"/>
    <m/>
    <n v="1"/>
    <n v="1"/>
    <n v="6"/>
    <n v="2"/>
    <n v="6"/>
    <n v="145.50962936046511"/>
    <n v="2.9616531051451704"/>
    <n v="6.6369096821304341"/>
    <n v="3.6752565769852636"/>
    <n v="0.18377678802259328"/>
    <n v="3.8842294106634703"/>
    <n v="3.7004526226408769"/>
    <x v="1"/>
    <s v="Google Maps"/>
    <n v="40.012058150999998"/>
    <n v="-83.031990285199996"/>
    <n v="40.019086125500003"/>
    <n v="-83.034238328200004"/>
  </r>
  <r>
    <n v="221"/>
    <x v="1"/>
    <x v="0"/>
    <s v="Franklin"/>
    <s v="COLLEGE AVE "/>
    <s v="SFRAUS00033**C "/>
    <s v="US-33"/>
    <n v="22.5"/>
    <n v="23"/>
    <s v="Segment"/>
    <m/>
    <n v="0"/>
    <n v="0"/>
    <n v="11"/>
    <n v="2"/>
    <n v="19"/>
    <n v="99.890625"/>
    <n v="1.7231259879576246"/>
    <n v="10.750312044979191"/>
    <n v="9.0271860570215665"/>
    <n v="0.10125739827764876"/>
    <n v="3.8813201168234164"/>
    <n v="3.7800627185457678"/>
    <x v="1"/>
    <s v="Google Maps"/>
    <n v="39.923646012500001"/>
    <n v="-82.922214128199997"/>
    <n v="39.9166134516"/>
    <n v="-82.9206355906"/>
  </r>
  <r>
    <n v="91"/>
    <x v="4"/>
    <x v="6"/>
    <s v="Allen"/>
    <s v="Allentown Rd, N Eastown Rd"/>
    <s v="CALLCR00151**C, SALLSR00081**C"/>
    <s v="CR-151, SR-81"/>
    <n v="2.069"/>
    <n v="0"/>
    <s v="Intersection"/>
    <s v="Undivided Urban Signal  4-Leg"/>
    <n v="0"/>
    <n v="2"/>
    <n v="8"/>
    <n v="10"/>
    <n v="46"/>
    <n v="234.10337936046511"/>
    <n v="12.314564601952753"/>
    <n v="13.819792873278043"/>
    <n v="1.50522827132529"/>
    <n v="0.85946020954386848"/>
    <n v="3.8797628958625485"/>
    <n v="3.0203026863186802"/>
    <x v="1"/>
    <s v="Google Maps"/>
    <n v="40.753109000000002"/>
    <n v="-84.165080000000003"/>
    <n v="0"/>
    <n v="0"/>
  </r>
  <r>
    <n v="51"/>
    <x v="3"/>
    <x v="2"/>
    <s v="Hamilton"/>
    <s v="RONALD REAGAN CROSS CO WB HWY "/>
    <s v="SHAMSR00126**N "/>
    <s v="SR-126"/>
    <n v="9.9"/>
    <n v="10.4"/>
    <s v="Segment"/>
    <m/>
    <n v="1"/>
    <n v="2"/>
    <n v="5"/>
    <n v="3"/>
    <n v="16"/>
    <n v="199.07694404069767"/>
    <n v="0.55175997474417515"/>
    <n v="13.572995591141012"/>
    <n v="13.021235616396837"/>
    <n v="3.9899009593450739E-2"/>
    <n v="3.8778965407889125"/>
    <n v="3.8379975311954619"/>
    <x v="1"/>
    <s v="Google Maps"/>
    <n v="39.220178361499997"/>
    <n v="-84.532634858799995"/>
    <n v="39.219039433500001"/>
    <n v="-84.523651893700006"/>
  </r>
  <r>
    <n v="92"/>
    <x v="4"/>
    <x v="2"/>
    <s v="Clermont"/>
    <s v="Clepper Dr, Glen Este-Withams Rd"/>
    <s v="CCLECR00055**C, CCLECR00389**C"/>
    <s v="CR-389, CR-55"/>
    <n v="0.49099999999999999"/>
    <n v="0"/>
    <s v="Intersection"/>
    <s v="Undivided Urban Signal  4-Leg"/>
    <n v="0"/>
    <n v="1"/>
    <n v="9"/>
    <n v="9"/>
    <n v="74"/>
    <n v="218.53606468023256"/>
    <n v="10.572165306498173"/>
    <n v="20.913337086228797"/>
    <n v="10.341171779730624"/>
    <n v="0.73785437840120538"/>
    <n v="3.8765952324437611"/>
    <n v="3.1387408540425557"/>
    <x v="1"/>
    <s v="Google Maps"/>
    <n v="39.092427999999998"/>
    <n v="-84.263424000000001"/>
    <n v="0"/>
    <n v="0"/>
  </r>
  <r>
    <n v="374"/>
    <x v="0"/>
    <x v="5"/>
    <s v="Lucas"/>
    <s v="I 75 N "/>
    <s v="SLUCIR00075**C"/>
    <s v="IR-75"/>
    <n v="2"/>
    <n v="2.5"/>
    <s v="Segment"/>
    <m/>
    <n v="0"/>
    <n v="2"/>
    <n v="11"/>
    <n v="7"/>
    <n v="38"/>
    <n v="232.43150436046511"/>
    <n v="0.55218624752664702"/>
    <n v="21.004837250268064"/>
    <n v="20.452651002741419"/>
    <n v="3.7856716486121184E-2"/>
    <n v="3.8731395311638268"/>
    <n v="3.8352828146777056"/>
    <x v="1"/>
    <s v="Google Maps"/>
    <n v="41.6453466488"/>
    <n v="-83.548500284400006"/>
    <n v="41.6523127261"/>
    <n v="-83.550144534599994"/>
  </r>
  <r>
    <n v="332"/>
    <x v="2"/>
    <x v="2"/>
    <s v="Butler"/>
    <s v="Holden Blvd, N Gilmore Rd"/>
    <s v="CBUTCR00116**C, MBUTMR02500**C, MBUTMR02548**C"/>
    <s v="CR-116, MR-2500, MR-2548"/>
    <n v="0"/>
    <n v="0"/>
    <s v="Intersection"/>
    <s v="Undivided Urban Signal  4-Leg"/>
    <n v="0"/>
    <n v="0"/>
    <n v="12"/>
    <n v="9"/>
    <n v="48"/>
    <n v="166.5"/>
    <n v="9.6609294413004694"/>
    <n v="13.802209387990478"/>
    <n v="4.141279946690009"/>
    <n v="0.66267037781266303"/>
    <n v="3.8719386543472138"/>
    <n v="3.2092682765345506"/>
    <x v="1"/>
    <s v="Google Maps"/>
    <n v="39.333716000000003"/>
    <n v="-84.519688000000002"/>
    <n v="0"/>
    <n v="0"/>
  </r>
  <r>
    <n v="222"/>
    <x v="1"/>
    <x v="5"/>
    <s v="Lucas"/>
    <s v="JACKMAN RD "/>
    <s v="MLUCMR04027**C "/>
    <s v="MR-4027"/>
    <n v="0.8"/>
    <n v="1.3"/>
    <s v="Segment"/>
    <m/>
    <n v="0"/>
    <n v="0"/>
    <n v="17"/>
    <n v="10"/>
    <n v="48"/>
    <n v="203.671875"/>
    <n v="0.37790403981886089"/>
    <n v="26.011123817129061"/>
    <n v="25.633219777310199"/>
    <n v="2.0606478578667729E-2"/>
    <n v="3.868547261551579"/>
    <n v="3.8479407829729113"/>
    <x v="1"/>
    <s v="Google Maps"/>
    <n v="41.689456502399999"/>
    <n v="-83.584662707299998"/>
    <n v="41.696667705199999"/>
    <n v="-83.585049747300005"/>
  </r>
  <r>
    <n v="375"/>
    <x v="0"/>
    <x v="1"/>
    <s v="Cuyahoga"/>
    <s v="I-77 "/>
    <s v="SCUYIR00077**C"/>
    <s v="IR-77"/>
    <n v="6.5"/>
    <n v="7"/>
    <s v="Segment"/>
    <m/>
    <n v="0"/>
    <n v="3"/>
    <n v="3"/>
    <n v="6"/>
    <n v="17"/>
    <n v="200.29569404069767"/>
    <n v="0.78694474712911033"/>
    <n v="11.291516932147912"/>
    <n v="10.504572185018802"/>
    <n v="6.5226476384848589E-2"/>
    <n v="3.8659893622477632"/>
    <n v="3.8007628858629148"/>
    <x v="1"/>
    <s v="Google Maps"/>
    <n v="41.369379805999998"/>
    <n v="-81.651434316899994"/>
    <n v="41.376568643699997"/>
    <n v="-81.652532137199998"/>
  </r>
  <r>
    <n v="223"/>
    <x v="1"/>
    <x v="5"/>
    <s v="Lucas"/>
    <s v="N REYNOLDS RD "/>
    <s v="SLUCUS00020**C "/>
    <s v="US-20"/>
    <n v="13.4"/>
    <n v="13.9"/>
    <s v="Segment"/>
    <m/>
    <n v="0"/>
    <n v="1"/>
    <n v="11"/>
    <n v="11"/>
    <n v="38"/>
    <n v="204.50481468023256"/>
    <n v="0.46109649464875591"/>
    <n v="20.754450136513316"/>
    <n v="20.293353641864559"/>
    <n v="2.5860142785382755E-2"/>
    <n v="3.8656916004186659"/>
    <n v="3.839831457633283"/>
    <x v="1"/>
    <s v="Google Maps"/>
    <n v="41.639604830300001"/>
    <n v="-83.664535993900003"/>
    <n v="41.632362078"/>
    <n v="-83.664492245999995"/>
  </r>
  <r>
    <n v="376"/>
    <x v="0"/>
    <x v="0"/>
    <s v="Franklin"/>
    <s v="I-70 "/>
    <s v="SFRAIR00070**N"/>
    <s v="IR-70"/>
    <n v="9.1"/>
    <n v="9.6"/>
    <s v="Segment"/>
    <m/>
    <n v="1"/>
    <n v="2"/>
    <n v="7"/>
    <n v="6"/>
    <n v="21"/>
    <n v="230.48319404069767"/>
    <n v="1.1070223980987091"/>
    <n v="15.529570338582417"/>
    <n v="14.422547940483708"/>
    <n v="3.0810706449136332E-2"/>
    <n v="3.8642245233586494"/>
    <n v="3.8334138169095131"/>
    <x v="1"/>
    <s v="Google Maps"/>
    <n v="39.972751028099999"/>
    <n v="-83.078537319000006"/>
    <n v="39.970117744"/>
    <n v="-83.069766718300002"/>
  </r>
  <r>
    <n v="224"/>
    <x v="1"/>
    <x v="2"/>
    <s v="Hamilton"/>
    <s v="WARSAW AVE "/>
    <s v="MHAMMR08617**C "/>
    <s v="MR-8617"/>
    <n v="0"/>
    <n v="0.5"/>
    <s v="Segment"/>
    <m/>
    <n v="0"/>
    <n v="2"/>
    <n v="14"/>
    <n v="7"/>
    <n v="65"/>
    <n v="279.07212936046511"/>
    <n v="0.41557490237940142"/>
    <n v="33.680915650622914"/>
    <n v="33.26534074824351"/>
    <n v="2.331301695359814E-2"/>
    <n v="3.8626312765469581"/>
    <n v="3.8393182595933601"/>
    <x v="1"/>
    <s v="Google Maps"/>
    <n v="39.113959624499998"/>
    <n v="-84.576224081800007"/>
    <n v="39.110376998299998"/>
    <n v="-84.568900764899993"/>
  </r>
  <r>
    <n v="377"/>
    <x v="0"/>
    <x v="2"/>
    <s v="Hamilton"/>
    <s v="I-71 NB EXPY "/>
    <s v="SHAMIR00071**C"/>
    <s v="IR-71"/>
    <n v="12.3"/>
    <n v="12.8"/>
    <s v="Segment"/>
    <m/>
    <n v="1"/>
    <n v="1"/>
    <n v="3"/>
    <n v="9"/>
    <n v="32"/>
    <n v="182.93150436046511"/>
    <n v="1.0993999611550744"/>
    <n v="18.878361391263535"/>
    <n v="17.77896143010846"/>
    <n v="8.3128423419857045E-2"/>
    <n v="3.8605739667152084"/>
    <n v="3.7774455432953511"/>
    <x v="1"/>
    <s v="Google Maps"/>
    <n v="39.199308188300002"/>
    <n v="-84.374870610399995"/>
    <n v="39.206134361799997"/>
    <n v="-84.371746466600001"/>
  </r>
  <r>
    <n v="378"/>
    <x v="0"/>
    <x v="1"/>
    <s v="Cuyahoga"/>
    <s v="I-90 "/>
    <s v="SCUYIR00090**N"/>
    <s v="IR-90"/>
    <n v="13.8"/>
    <n v="14.3"/>
    <s v="Segment"/>
    <m/>
    <n v="0"/>
    <n v="1"/>
    <n v="11"/>
    <n v="3"/>
    <n v="32"/>
    <n v="163.00481468023256"/>
    <n v="1.4115752788611657"/>
    <n v="18.803958084236807"/>
    <n v="17.392382805375643"/>
    <n v="0.10737114748161408"/>
    <n v="3.860109002207063"/>
    <n v="3.7527378547254489"/>
    <x v="1"/>
    <s v="Google Maps"/>
    <n v="41.474227373200002"/>
    <n v="-81.709939868399999"/>
    <n v="41.474160642699999"/>
    <n v="-81.700348474400002"/>
  </r>
  <r>
    <n v="379"/>
    <x v="0"/>
    <x v="2"/>
    <s v="Hamilton"/>
    <s v="I-75 SB EXPY "/>
    <s v="SHAMIR00075**N"/>
    <s v="IR-75"/>
    <n v="11.3"/>
    <n v="11.8"/>
    <s v="Segment"/>
    <m/>
    <n v="0"/>
    <n v="1"/>
    <n v="8"/>
    <n v="9"/>
    <n v="69"/>
    <n v="206.98918968023256"/>
    <n v="1.1349592394926897"/>
    <n v="33.229343329366223"/>
    <n v="32.094384089873536"/>
    <n v="7.6140255707904475E-2"/>
    <n v="3.8556076134102373"/>
    <n v="3.779467357702333"/>
    <x v="1"/>
    <s v="Google Maps"/>
    <n v="39.218212459900002"/>
    <n v="-84.459801478599999"/>
    <n v="39.224000312800001"/>
    <n v="-84.454245391399994"/>
  </r>
  <r>
    <n v="333"/>
    <x v="2"/>
    <x v="5"/>
    <s v="Lucas"/>
    <s v="Acres Rd, W Alexis Rd"/>
    <s v="CLUCCR00004**C, MLUCMR00389**C, SLUCSR00184**C"/>
    <s v="CR-4, MR-389, SR-184"/>
    <n v="0"/>
    <n v="0"/>
    <s v="Intersection"/>
    <s v="Undivided Urban Signal  4-Leg"/>
    <n v="0"/>
    <n v="1"/>
    <n v="6"/>
    <n v="16"/>
    <n v="40"/>
    <n v="195.95793968023256"/>
    <n v="5.6557012584185671"/>
    <n v="12.149549229810727"/>
    <n v="6.4938479713921602"/>
    <n v="0.3879404887991067"/>
    <n v="3.8548029395689358"/>
    <n v="3.4668624507698294"/>
    <x v="1"/>
    <s v="Google Maps"/>
    <n v="41.715494999999997"/>
    <n v="-83.684747999999999"/>
    <n v="0"/>
    <n v="0"/>
  </r>
  <r>
    <n v="380"/>
    <x v="0"/>
    <x v="2"/>
    <s v="Hamilton"/>
    <s v="I-75 NB EXPY "/>
    <s v="SHAMIR00075**C"/>
    <s v="IR-75"/>
    <n v="17"/>
    <n v="17.5"/>
    <s v="Segment"/>
    <m/>
    <n v="0"/>
    <n v="0"/>
    <n v="8"/>
    <n v="5"/>
    <n v="23"/>
    <n v="97.5625"/>
    <n v="1.2005525116728586"/>
    <n v="14.192652680748349"/>
    <n v="12.99210016907549"/>
    <n v="7.8938228958299592E-2"/>
    <n v="3.8487501030580757"/>
    <n v="3.7698118740997764"/>
    <x v="1"/>
    <s v="Google Maps"/>
    <n v="39.293120362300002"/>
    <n v="-84.441092085600005"/>
    <n v="0"/>
    <n v="0"/>
  </r>
  <r>
    <n v="381"/>
    <x v="0"/>
    <x v="0"/>
    <s v="Franklin"/>
    <s v="I-70 "/>
    <s v="SFRAIR00070**C"/>
    <s v="IR-70"/>
    <n v="6.9"/>
    <n v="7.4"/>
    <s v="Segment"/>
    <m/>
    <n v="0"/>
    <n v="0"/>
    <n v="6"/>
    <n v="5"/>
    <n v="24"/>
    <n v="85.46875"/>
    <n v="1.1547003420102462"/>
    <n v="14.101527474923197"/>
    <n v="12.946827132912951"/>
    <n v="0.10243259970086654"/>
    <n v="3.8422453777224788"/>
    <n v="3.7398127780216122"/>
    <x v="1"/>
    <s v="Google Maps"/>
    <n v="39.976359052399999"/>
    <n v="-83.119533570100003"/>
    <n v="39.976039473900002"/>
    <n v="-83.110121112399995"/>
  </r>
  <r>
    <n v="382"/>
    <x v="0"/>
    <x v="2"/>
    <s v="Butler"/>
    <s v="I 75 "/>
    <s v="SBUTIR00075**C"/>
    <s v="IR-75"/>
    <n v="10.5"/>
    <n v="11"/>
    <s v="Segment"/>
    <m/>
    <n v="0"/>
    <n v="2"/>
    <n v="7"/>
    <n v="6"/>
    <n v="47"/>
    <n v="210.80650436046511"/>
    <n v="0.94911334083929133"/>
    <n v="25.10686978285251"/>
    <n v="24.15775644201322"/>
    <n v="3.7480916710059861E-2"/>
    <n v="3.8413052624086834"/>
    <n v="3.8038243456986236"/>
    <x v="1"/>
    <s v="Google Maps"/>
    <n v="39.424895067199998"/>
    <n v="-84.344907261900005"/>
    <n v="39.4314323917"/>
    <n v="-84.340929768899997"/>
  </r>
  <r>
    <n v="225"/>
    <x v="1"/>
    <x v="3"/>
    <s v="Summit"/>
    <s v="E MARKET ST "/>
    <s v="SSUMSR00018**C "/>
    <s v="SR-18"/>
    <n v="13.3"/>
    <n v="13.8"/>
    <s v="Segment"/>
    <m/>
    <n v="0"/>
    <n v="0"/>
    <n v="7"/>
    <n v="6"/>
    <n v="39"/>
    <n v="111.453125"/>
    <n v="0.77085957789764437"/>
    <n v="20.036974685136599"/>
    <n v="19.266115107238953"/>
    <n v="4.1779683899234817E-2"/>
    <n v="3.8406129055071636"/>
    <n v="3.7988332216079286"/>
    <x v="1"/>
    <s v="Google Maps"/>
    <n v="41.0618477895"/>
    <n v="-81.461322881399994"/>
    <n v="41.059453213700003"/>
    <n v="-81.452624977799999"/>
  </r>
  <r>
    <n v="334"/>
    <x v="2"/>
    <x v="7"/>
    <s v="Lorain"/>
    <s v="Abbe Rd, E Broad St"/>
    <s v="MLORMR04328**C, MLORMR04333**C"/>
    <s v="MR-4328, MR-4333"/>
    <n v="1.38"/>
    <n v="0"/>
    <s v="Intersection"/>
    <s v="Undivided Urban Signal  4-Leg"/>
    <n v="0"/>
    <n v="3"/>
    <n v="7"/>
    <n v="11"/>
    <n v="56"/>
    <n v="287.67069404069764"/>
    <n v="8.958858403194224"/>
    <n v="15.378705528539339"/>
    <n v="6.4198471253451146"/>
    <n v="0.6145133466595023"/>
    <n v="3.839907530619914"/>
    <n v="3.2253941839604119"/>
    <x v="1"/>
    <s v="Google Maps"/>
    <n v="41.364409999999999"/>
    <n v="-82.077932000000004"/>
    <n v="0"/>
    <n v="0"/>
  </r>
  <r>
    <n v="335"/>
    <x v="2"/>
    <x v="1"/>
    <s v="Cuyahoga"/>
    <s v="E Bagley Rd, Pearl Rd"/>
    <s v="MCUYMR14632**C, SCUYUS00042**C"/>
    <s v="MR-14632, US-42"/>
    <n v="6.008"/>
    <n v="0"/>
    <s v="Intersection"/>
    <s v="Undivided Urban Signal  4-Leg"/>
    <n v="0"/>
    <n v="0"/>
    <n v="6"/>
    <n v="16"/>
    <n v="47"/>
    <n v="157.28125"/>
    <n v="7.1172205216690934"/>
    <n v="13.457792900059451"/>
    <n v="6.3405723783903571"/>
    <n v="0.48819021407070956"/>
    <n v="3.839033537918898"/>
    <n v="3.3508433238481885"/>
    <x v="1"/>
    <s v="Google Maps"/>
    <n v="41.368340000000003"/>
    <n v="-81.804035999999996"/>
    <n v="0"/>
    <n v="0"/>
  </r>
  <r>
    <n v="226"/>
    <x v="1"/>
    <x v="1"/>
    <s v="Cuyahoga"/>
    <s v="E BAGLEY RD "/>
    <s v="MCUYMR14632**C "/>
    <s v="MR-14632"/>
    <n v="4.5"/>
    <n v="5"/>
    <s v="Segment"/>
    <m/>
    <n v="0"/>
    <n v="1"/>
    <n v="4"/>
    <n v="16"/>
    <n v="135"/>
    <n v="277.86418968023258"/>
    <n v="0.48157584610928411"/>
    <n v="60.052483021890673"/>
    <n v="59.570907175781386"/>
    <n v="2.7005845380855115E-2"/>
    <n v="3.8327566957608568"/>
    <n v="3.8057508503800017"/>
    <x v="1"/>
    <s v="Google Maps"/>
    <n v="41.372083916900003"/>
    <n v="-81.832403704699999"/>
    <n v="41.371865501800002"/>
    <n v="-81.822798540400001"/>
  </r>
  <r>
    <n v="227"/>
    <x v="1"/>
    <x v="1"/>
    <s v="Cuyahoga"/>
    <s v="BROADVIEW RD "/>
    <s v="MCUYMR00176**C "/>
    <s v="MR-176"/>
    <n v="1.1000000000000001"/>
    <n v="1.6"/>
    <s v="Segment"/>
    <m/>
    <n v="0"/>
    <n v="3"/>
    <n v="10"/>
    <n v="9"/>
    <n v="27"/>
    <n v="269.43631904069764"/>
    <n v="0.43088925808697115"/>
    <n v="19.451623902127984"/>
    <n v="19.020734644041013"/>
    <n v="2.4169992436228128E-2"/>
    <n v="3.8309498951081316"/>
    <n v="3.8067799026719036"/>
    <x v="1"/>
    <s v="Google Maps"/>
    <n v="41.434932616600001"/>
    <n v="-81.697207147599997"/>
    <n v="41.440504258099999"/>
    <n v="-81.703075257400002"/>
  </r>
  <r>
    <n v="228"/>
    <x v="1"/>
    <x v="1"/>
    <s v="Cuyahoga"/>
    <s v="MAYFIELD RD "/>
    <s v="SCUYUS00322**C "/>
    <s v="US-322"/>
    <n v="8.6999999999999993"/>
    <n v="9.1999999999999993"/>
    <s v="Segment"/>
    <m/>
    <n v="0"/>
    <n v="1"/>
    <n v="2"/>
    <n v="17"/>
    <n v="58"/>
    <n v="192.20793968023256"/>
    <n v="0.53406962455544404"/>
    <n v="29.732690111042789"/>
    <n v="29.198620486487346"/>
    <n v="2.9942040863677039E-2"/>
    <n v="3.8307506943955754"/>
    <n v="3.8008086535318983"/>
    <x v="1"/>
    <s v="Google Maps"/>
    <n v="41.520691492899999"/>
    <n v="-81.536242508100003"/>
    <n v="41.520775210700002"/>
    <n v="-81.5266218119"/>
  </r>
  <r>
    <n v="336"/>
    <x v="2"/>
    <x v="3"/>
    <s v="Summit"/>
    <s v="S Main St, W Wilbeth Rd"/>
    <s v="CSUMCR00050**C, SSUMSR00764**C"/>
    <s v="CR-50, SR-764"/>
    <n v="0.97699999999999998"/>
    <n v="0"/>
    <s v="Intersection"/>
    <s v="Undivided Urban Signal  4-Leg"/>
    <n v="0"/>
    <n v="1"/>
    <n v="10"/>
    <n v="8"/>
    <n v="48"/>
    <n v="194.64543968023256"/>
    <n v="9.5248447302687627"/>
    <n v="14.765497185843072"/>
    <n v="5.2406524555743097"/>
    <n v="0.6533359439549441"/>
    <n v="3.8249154556935228"/>
    <n v="3.1715795117385785"/>
    <x v="1"/>
    <s v="Google Maps"/>
    <n v="41.040008999999998"/>
    <n v="-81.526852000000005"/>
    <n v="0"/>
    <n v="0"/>
  </r>
  <r>
    <n v="337"/>
    <x v="2"/>
    <x v="2"/>
    <s v="Butler"/>
    <s v="Eaton Ave, Washington Blvd"/>
    <s v="CBUTCR00027**C, MBUTMR01081**C"/>
    <s v="CR-27, MR-1081"/>
    <n v="1.1160000000000001"/>
    <n v="0"/>
    <s v="Intersection"/>
    <s v="Undivided Urban Signal  4-Leg"/>
    <n v="0"/>
    <n v="0"/>
    <n v="8"/>
    <n v="13"/>
    <n v="45"/>
    <n v="155.0625"/>
    <n v="5.7808620388955321"/>
    <n v="13.951006700858937"/>
    <n v="8.1701446619634055"/>
    <n v="0.39652561947312126"/>
    <n v="3.824313158270626"/>
    <n v="3.4277875387975048"/>
    <x v="1"/>
    <s v="Google Maps"/>
    <n v="39.423554000000003"/>
    <n v="-84.576740000000001"/>
    <n v="0"/>
    <n v="0"/>
  </r>
  <r>
    <n v="52"/>
    <x v="3"/>
    <x v="2"/>
    <s v="Hamilton"/>
    <s v="NORTH BEND RD "/>
    <s v="CHAMCR00142**C "/>
    <s v="CR-142"/>
    <n v="3.6"/>
    <n v="4.0999999999999996"/>
    <s v="Segment"/>
    <m/>
    <n v="0"/>
    <n v="0"/>
    <n v="8"/>
    <n v="5"/>
    <n v="37"/>
    <n v="111.5625"/>
    <n v="1.1345770346140813"/>
    <n v="25.300012787207393"/>
    <n v="24.165435752593311"/>
    <n v="8.6827838507174335E-2"/>
    <n v="3.8241097935337582"/>
    <n v="3.7372819550265839"/>
    <x v="1"/>
    <s v="Google Maps"/>
    <n v="39.189389047699997"/>
    <n v="-84.580980839999995"/>
    <n v="39.190035437299997"/>
    <n v="-84.572153985"/>
  </r>
  <r>
    <n v="338"/>
    <x v="2"/>
    <x v="5"/>
    <s v="Lucas"/>
    <s v="N Detroit Ave, W Bancroft St"/>
    <s v="CLUCCR00022**C, MLUCMR01008**C, SLUCUS00024**C"/>
    <s v="CR-22, MR-1008, US-24"/>
    <n v="6.2110000000000003"/>
    <n v="0"/>
    <s v="Intersection"/>
    <s v="Undivided Urban Signal  4-Leg"/>
    <n v="0"/>
    <n v="2"/>
    <n v="12"/>
    <n v="9"/>
    <n v="34"/>
    <n v="243.85337936046511"/>
    <n v="5.7433588238340985"/>
    <n v="10.865959623020418"/>
    <n v="5.1226007991863192"/>
    <n v="0.39395316825660509"/>
    <n v="3.8240413609979971"/>
    <n v="3.4300881927413922"/>
    <x v="1"/>
    <s v="Google Maps"/>
    <n v="41.663651000000002"/>
    <n v="-83.570896000000005"/>
    <n v="0"/>
    <n v="0"/>
  </r>
  <r>
    <n v="383"/>
    <x v="0"/>
    <x v="0"/>
    <s v="Franklin"/>
    <s v="I-270 "/>
    <s v="SFRAIR00270**C"/>
    <s v="IR-270"/>
    <n v="7.9"/>
    <n v="8.4"/>
    <s v="Segment"/>
    <m/>
    <n v="0"/>
    <n v="2"/>
    <n v="8"/>
    <n v="2"/>
    <n v="25"/>
    <n v="177.60337936046511"/>
    <n v="0.95416310719100517"/>
    <n v="14.462386388941473"/>
    <n v="13.508223281750467"/>
    <n v="7.7274762905171823E-2"/>
    <n v="3.8208794469949563"/>
    <n v="3.7436046840897843"/>
    <x v="1"/>
    <s v="Google Maps"/>
    <n v="39.964866578900001"/>
    <n v="-83.119214375300004"/>
    <n v="39.972110674500001"/>
    <n v="-83.119148996000007"/>
  </r>
  <r>
    <n v="339"/>
    <x v="2"/>
    <x v="5"/>
    <s v="Lucas"/>
    <s v="S Michigan St, Washington St"/>
    <s v="MLUCMR02339**C, SLUCSR00025*DC"/>
    <s v="MR-2339, SR-25D"/>
    <n v="0.66900000000000004"/>
    <n v="0"/>
    <s v="Intersection"/>
    <s v="Undivided Urban Signal  4-Leg"/>
    <n v="0"/>
    <n v="1"/>
    <n v="11"/>
    <n v="12"/>
    <n v="51"/>
    <n v="221.94231468023256"/>
    <n v="4.3970790155287931"/>
    <n v="14.260041563826192"/>
    <n v="9.8629625482973999"/>
    <n v="0.30160804197948532"/>
    <n v="3.8194621321423683"/>
    <n v="3.5178540901628832"/>
    <x v="1"/>
    <s v="Google Maps"/>
    <n v="41.649737999999999"/>
    <n v="-83.543053"/>
    <n v="0"/>
    <n v="0"/>
  </r>
  <r>
    <n v="384"/>
    <x v="0"/>
    <x v="2"/>
    <s v="Warren"/>
    <s v="I-75 "/>
    <s v="SWARIR00075**C"/>
    <s v="IR-75"/>
    <n v="10.1"/>
    <n v="10.6"/>
    <s v="Segment"/>
    <m/>
    <n v="1"/>
    <n v="1"/>
    <n v="4"/>
    <n v="4"/>
    <n v="32"/>
    <n v="167.29087936046511"/>
    <n v="1.2129567018603664"/>
    <n v="17.056657477412159"/>
    <n v="15.843700775551792"/>
    <n v="9.8555075202691036E-2"/>
    <n v="3.8178316011302988"/>
    <n v="3.7192765259276079"/>
    <x v="1"/>
    <s v="Google Maps"/>
    <n v="39.563096393199999"/>
    <n v="-84.268651111799997"/>
    <n v="39.568554108699999"/>
    <n v="-84.2624956776"/>
  </r>
  <r>
    <n v="93"/>
    <x v="4"/>
    <x v="2"/>
    <s v="Butler"/>
    <s v="Princeton Glendale Rd, Princeton Rd"/>
    <s v="CBUTCR00018**C, SBUTSR00747**C"/>
    <s v="CR-18, SR-747"/>
    <n v="2.73"/>
    <n v="0"/>
    <s v="Intersection"/>
    <s v="Undivided Urban Signal  4-Leg"/>
    <n v="0"/>
    <n v="1"/>
    <n v="6"/>
    <n v="15"/>
    <n v="62"/>
    <n v="213.52043968023256"/>
    <n v="6.0268537565680314"/>
    <n v="17.178564882576616"/>
    <n v="11.151711126008585"/>
    <n v="0.42062721338023029"/>
    <n v="3.8173810668437334"/>
    <n v="3.3967538534635029"/>
    <x v="1"/>
    <s v="Google Maps"/>
    <n v="39.388199999999998"/>
    <n v="-84.453901000000002"/>
    <n v="0"/>
    <n v="0"/>
  </r>
  <r>
    <n v="385"/>
    <x v="0"/>
    <x v="0"/>
    <s v="Franklin"/>
    <s v="I-270 "/>
    <s v="SFRAIR00270**N"/>
    <s v="IR-270"/>
    <n v="24.3"/>
    <n v="24.8"/>
    <s v="Segment"/>
    <m/>
    <n v="0"/>
    <n v="1"/>
    <n v="10"/>
    <n v="7"/>
    <n v="18"/>
    <n v="160.20793968023256"/>
    <n v="1.1680509328429203"/>
    <n v="14.477889857982619"/>
    <n v="13.309838925139699"/>
    <n v="2.111560540703342E-2"/>
    <n v="3.8158327377970118"/>
    <n v="3.7947171323899784"/>
    <x v="1"/>
    <s v="Google Maps"/>
    <n v="40.111772650399999"/>
    <n v="-83.007547359"/>
    <n v="40.111384469699999"/>
    <n v="-82.998123636399995"/>
  </r>
  <r>
    <n v="229"/>
    <x v="1"/>
    <x v="1"/>
    <s v="Cuyahoga"/>
    <s v="PURITAS AVE "/>
    <s v="MCUYMR14653**C "/>
    <s v="MR-14653"/>
    <n v="2.1"/>
    <n v="2.6"/>
    <s v="Segment"/>
    <m/>
    <n v="0"/>
    <n v="3"/>
    <n v="4"/>
    <n v="21"/>
    <n v="47"/>
    <n v="303.40506904069764"/>
    <n v="0.29241515722082762"/>
    <n v="28.998281846686279"/>
    <n v="28.705866689465452"/>
    <n v="1.6418037773603823E-2"/>
    <n v="3.8148584786070949"/>
    <n v="3.7984404408334913"/>
    <x v="1"/>
    <s v="Google Maps"/>
    <n v="41.433787483899998"/>
    <n v="-81.808030817499997"/>
    <n v="41.433633161899998"/>
    <n v="-81.798384826499998"/>
  </r>
  <r>
    <n v="386"/>
    <x v="0"/>
    <x v="2"/>
    <s v="Hamilton"/>
    <s v="I-75 SB EXPY "/>
    <s v="SHAMIR00075**N"/>
    <s v="IR-75"/>
    <n v="5.2"/>
    <n v="5.7"/>
    <s v="Segment"/>
    <m/>
    <n v="0"/>
    <n v="0"/>
    <n v="9"/>
    <n v="7"/>
    <n v="47"/>
    <n v="136.984375"/>
    <n v="1.2976158166798293"/>
    <n v="24.235481682944439"/>
    <n v="22.937865866264609"/>
    <n v="9.3354696942761953E-2"/>
    <n v="3.8090985039693179"/>
    <n v="3.715743807026556"/>
    <x v="1"/>
    <s v="Google Maps"/>
    <n v="39.158135096499997"/>
    <n v="-84.530715835500004"/>
    <n v="39.161284199100002"/>
    <n v="-84.522329609600007"/>
  </r>
  <r>
    <n v="387"/>
    <x v="0"/>
    <x v="3"/>
    <s v="Stark"/>
    <s v="I 77 "/>
    <s v="SSTAIR00077**N"/>
    <s v="IR-77"/>
    <n v="11.9"/>
    <n v="12.4"/>
    <s v="Segment"/>
    <m/>
    <n v="0"/>
    <n v="0"/>
    <n v="14"/>
    <n v="10"/>
    <n v="75"/>
    <n v="211.03125"/>
    <n v="0.75461850729610003"/>
    <n v="34.01250583651403"/>
    <n v="33.25788732921793"/>
    <n v="4.6060639066126924E-2"/>
    <n v="3.8083466279048208"/>
    <n v="3.7622859888386939"/>
    <x v="1"/>
    <s v="Google Maps"/>
    <n v="40.819205984699998"/>
    <n v="-81.396334984399999"/>
    <n v="40.826432452600002"/>
    <n v="-81.396963991899995"/>
  </r>
  <r>
    <n v="340"/>
    <x v="2"/>
    <x v="0"/>
    <s v="Franklin"/>
    <s v="N High St, W Spring St"/>
    <s v="MFRAMR04337**C, SFRAUS00033*DC"/>
    <s v="MR-4337, US-33D"/>
    <n v="0.84499999999999997"/>
    <n v="0"/>
    <s v="Intersection"/>
    <s v="Undivided Urban Signal  4-Leg"/>
    <n v="0"/>
    <n v="1"/>
    <n v="10"/>
    <n v="9"/>
    <n v="33"/>
    <n v="184.08293968023256"/>
    <n v="8.2393992214659235"/>
    <n v="11.180605201998622"/>
    <n v="2.9412059805326987"/>
    <n v="0.56516361373023405"/>
    <n v="3.8077269613771261"/>
    <n v="3.2425633476468922"/>
    <x v="1"/>
    <s v="Google Maps"/>
    <n v="39.966271999999996"/>
    <n v="-83.001420999999993"/>
    <n v="0"/>
    <n v="0"/>
  </r>
  <r>
    <n v="341"/>
    <x v="2"/>
    <x v="0"/>
    <s v="Franklin"/>
    <s v="Georgesville Rd, Sullivant Ave"/>
    <s v="CFRACR00026**C, MFRAMR04248**C"/>
    <s v="CR-26, MR-4248"/>
    <n v="0"/>
    <n v="0"/>
    <s v="Intersection"/>
    <s v="Undivided Urban Signal  3-Leg"/>
    <n v="1"/>
    <n v="0"/>
    <n v="12"/>
    <n v="15"/>
    <n v="40"/>
    <n v="230.80168968023256"/>
    <n v="3.8444592600749203"/>
    <n v="12.511891607846318"/>
    <n v="8.6674323477713973"/>
    <n v="0.25761987648427581"/>
    <n v="3.805250729938686"/>
    <n v="3.5476308534544101"/>
    <x v="1"/>
    <s v="Google Maps"/>
    <n v="39.941778999999997"/>
    <n v="-83.111974000000004"/>
    <n v="0"/>
    <n v="0"/>
  </r>
  <r>
    <n v="94"/>
    <x v="4"/>
    <x v="4"/>
    <s v="Montgomery"/>
    <s v="Lyons Rd, Springboro Pike"/>
    <s v="CMOTCR00150**C, SMOTSR00741**C"/>
    <s v="CR-150, SR-741"/>
    <n v="0.495"/>
    <n v="0"/>
    <s v="Intersection"/>
    <s v="Undivided Urban Signal  4-Leg"/>
    <n v="1"/>
    <n v="1"/>
    <n v="13"/>
    <n v="8"/>
    <n v="72"/>
    <n v="283.96275436046511"/>
    <n v="7.3238112217531333"/>
    <n v="17.761600640671258"/>
    <n v="10.437789418918126"/>
    <n v="0.51114469173433408"/>
    <n v="3.8025706648192825"/>
    <n v="3.2914259730849484"/>
    <x v="1"/>
    <s v="Google Maps"/>
    <n v="39.628275000000002"/>
    <n v="-84.226054000000005"/>
    <n v="0"/>
    <n v="0"/>
  </r>
  <r>
    <n v="230"/>
    <x v="1"/>
    <x v="1"/>
    <s v="Cuyahoga"/>
    <s v="E 93RD ST "/>
    <s v="MCUYMR06655**C "/>
    <s v="MR-6655"/>
    <n v="1"/>
    <n v="1.5"/>
    <s v="Segment"/>
    <m/>
    <n v="2"/>
    <n v="2"/>
    <n v="9"/>
    <n v="10"/>
    <n v="32"/>
    <n v="318.00363372093022"/>
    <n v="0.40438918157429754"/>
    <n v="21.03197175312663"/>
    <n v="20.627582571552331"/>
    <n v="2.2687027092764721E-2"/>
    <n v="3.8016214394032266"/>
    <n v="3.7789344123104618"/>
    <x v="1"/>
    <s v="Google Maps"/>
    <n v="41.447093952000003"/>
    <n v="-81.621355298599994"/>
    <n v="41.454337314"/>
    <n v="-81.621385533199998"/>
  </r>
  <r>
    <n v="342"/>
    <x v="2"/>
    <x v="2"/>
    <s v="Hamilton"/>
    <s v="E Martin Luther King Jr Dr, E Martin Luther King Jr Dr"/>
    <s v="MHAMMR01099**C, MHAMMR08529**C, MHAMMR08529**N"/>
    <s v="MR-1099, MR-8529"/>
    <n v="0.46500000000000002"/>
    <n v="0"/>
    <s v="Intersection"/>
    <s v="Divided Urban Signal  4-Leg"/>
    <n v="0"/>
    <n v="2"/>
    <n v="9"/>
    <n v="11"/>
    <n v="100"/>
    <n v="299.08775436046511"/>
    <n v="6.033676007039511"/>
    <n v="24.325382499747214"/>
    <n v="18.291706492707704"/>
    <n v="0.41940970154647988"/>
    <n v="3.8012599248220194"/>
    <n v="3.3818502232755394"/>
    <x v="1"/>
    <s v="Google Maps"/>
    <n v="39.135489"/>
    <n v="-84.505593000000005"/>
    <n v="0"/>
    <n v="0"/>
  </r>
  <r>
    <n v="388"/>
    <x v="0"/>
    <x v="0"/>
    <s v="Franklin"/>
    <s v="I-71 "/>
    <s v="SFRAIR00071**C"/>
    <s v="IR-71"/>
    <n v="12.5"/>
    <n v="13"/>
    <s v="Segment"/>
    <m/>
    <n v="0"/>
    <n v="0"/>
    <n v="6"/>
    <n v="4"/>
    <n v="25"/>
    <n v="82.03125"/>
    <n v="1.1579167779443669"/>
    <n v="14.129518662054817"/>
    <n v="12.97160188411045"/>
    <n v="9.6149529781915793E-2"/>
    <n v="3.8010162690190712"/>
    <n v="3.7048667392371555"/>
    <x v="1"/>
    <s v="Google Maps"/>
    <n v="39.9134546298"/>
    <n v="-83.0174546195"/>
    <n v="39.9198015351"/>
    <n v="-83.013059002899993"/>
  </r>
  <r>
    <n v="231"/>
    <x v="1"/>
    <x v="1"/>
    <s v="Cuyahoga"/>
    <s v="W 117TH ST "/>
    <s v="MCUYMR14630**C "/>
    <s v="MR-14630"/>
    <n v="2.5"/>
    <n v="3"/>
    <s v="Segment"/>
    <m/>
    <n v="0"/>
    <n v="2"/>
    <n v="11"/>
    <n v="11"/>
    <n v="62"/>
    <n v="274.18150436046511"/>
    <n v="0.37587886698807038"/>
    <n v="32.764739357548471"/>
    <n v="32.388860490560404"/>
    <n v="2.1091301964592985E-2"/>
    <n v="3.7973313291149604"/>
    <n v="3.7762400271503673"/>
    <x v="1"/>
    <s v="Google Maps"/>
    <n v="41.478949464300001"/>
    <n v="-81.768769479900001"/>
    <n v="41.486198434099997"/>
    <n v="-81.768723159199993"/>
  </r>
  <r>
    <n v="343"/>
    <x v="2"/>
    <x v="1"/>
    <s v="Cuyahoga"/>
    <s v="S Marginal Dr, Warren Rd"/>
    <s v="MCUYMR14601**C, MCUYMR14601**N, MCUYMR14746**C"/>
    <s v="MR-14601, MR-14746"/>
    <n v="1.2250000000000001"/>
    <n v="0"/>
    <s v="Intersection"/>
    <s v="Divided Urban Signal  4-Leg"/>
    <n v="0"/>
    <n v="0"/>
    <n v="8"/>
    <n v="14"/>
    <n v="33"/>
    <n v="147.5"/>
    <n v="5.9731606392479231"/>
    <n v="10.979371227924023"/>
    <n v="5.0062105886761001"/>
    <n v="0.41520318924538291"/>
    <n v="3.7954760539888692"/>
    <n v="3.3802728647434863"/>
    <x v="1"/>
    <s v="Google Maps"/>
    <n v="41.468859000000002"/>
    <n v="-81.797263999999998"/>
    <n v="0"/>
    <n v="0"/>
  </r>
  <r>
    <n v="389"/>
    <x v="0"/>
    <x v="2"/>
    <s v="Hamilton"/>
    <s v="I-275 WB EXPY "/>
    <s v="SHAMIR00275**N"/>
    <s v="IR-275"/>
    <n v="32.1"/>
    <n v="32.6"/>
    <s v="Segment"/>
    <m/>
    <n v="0"/>
    <n v="5"/>
    <n v="8"/>
    <n v="6"/>
    <n v="30"/>
    <n v="337.38344840116281"/>
    <n v="0.95729975193067918"/>
    <n v="19.681789784836241"/>
    <n v="18.72449003290556"/>
    <n v="6.0516902444486306E-2"/>
    <n v="3.7952903560479694"/>
    <n v="3.7347734536034829"/>
    <x v="1"/>
    <s v="Google Maps"/>
    <n v="39.2649825632"/>
    <n v="-84.342780664900005"/>
    <n v="39.259977218800003"/>
    <n v="-84.3360413913"/>
  </r>
  <r>
    <n v="232"/>
    <x v="1"/>
    <x v="0"/>
    <s v="Delaware"/>
    <s v="SUNBURY RD "/>
    <s v="SDELUS00036**N "/>
    <s v="US-36"/>
    <n v="11.4"/>
    <n v="11.9"/>
    <s v="Segment"/>
    <m/>
    <n v="0"/>
    <n v="0"/>
    <n v="5"/>
    <n v="7"/>
    <n v="27"/>
    <n v="90.796875"/>
    <n v="1.0620513004086811"/>
    <n v="14.968645700360966"/>
    <n v="13.906594399952285"/>
    <n v="5.944651023087015E-2"/>
    <n v="3.7951795551133212"/>
    <n v="3.7357330448824508"/>
    <x v="1"/>
    <s v="Google Maps"/>
    <n v="0"/>
    <n v="0"/>
    <n v="40.294360860899999"/>
    <n v="-83.035403958700002"/>
  </r>
  <r>
    <n v="390"/>
    <x v="0"/>
    <x v="1"/>
    <s v="Lake"/>
    <s v="IR-90 "/>
    <s v="SLAKIR00090**C"/>
    <s v="IR-90"/>
    <n v="2.9"/>
    <n v="3.4"/>
    <s v="Segment"/>
    <m/>
    <n v="0"/>
    <n v="3"/>
    <n v="3"/>
    <n v="4"/>
    <n v="42"/>
    <n v="216.42069404069767"/>
    <n v="0.94316847627947531"/>
    <n v="21.152555877310419"/>
    <n v="20.209387401030945"/>
    <n v="8.6206767783469612E-2"/>
    <n v="3.791965244492379"/>
    <n v="3.7057584767089096"/>
    <x v="1"/>
    <s v="Google Maps"/>
    <n v="41.596886172200001"/>
    <n v="-81.444178535999995"/>
    <n v="41.602390456800002"/>
    <n v="-81.438105026299993"/>
  </r>
  <r>
    <n v="95"/>
    <x v="4"/>
    <x v="3"/>
    <s v="Mahoning"/>
    <s v="Applewood Blvd, Boardman Poland Rd"/>
    <s v="SMAHUS00224**C, TMAHTR02386**C"/>
    <s v="TR-2386, US-224"/>
    <n v="0"/>
    <n v="0"/>
    <s v="Intersection"/>
    <s v="Undivided Urban Signal  3-Leg"/>
    <n v="0"/>
    <n v="0"/>
    <n v="9"/>
    <n v="13"/>
    <n v="47"/>
    <n v="163.609375"/>
    <n v="8.4635680574599679"/>
    <n v="13.81430858269704"/>
    <n v="5.3507405252370717"/>
    <n v="0.59069079673347635"/>
    <n v="3.7913804654871144"/>
    <n v="3.2006896687536379"/>
    <x v="1"/>
    <s v="Google Maps"/>
    <n v="41.024287999999999"/>
    <n v="-80.643193999999994"/>
    <n v="0"/>
    <n v="0"/>
  </r>
  <r>
    <n v="344"/>
    <x v="2"/>
    <x v="0"/>
    <s v="Franklin"/>
    <s v="King Ave, Olentangy River Rd"/>
    <s v="CFRACR00009**C, MFRAMR00036**C"/>
    <s v="CR-9, MR-36"/>
    <n v="1.0549999999999999"/>
    <n v="0"/>
    <s v="Intersection"/>
    <s v="Undivided Urban Signal  4-Leg"/>
    <n v="0"/>
    <n v="0"/>
    <n v="11"/>
    <n v="9"/>
    <n v="52"/>
    <n v="163.953125"/>
    <n v="10.706172298606528"/>
    <n v="14.658638329957469"/>
    <n v="3.9524660313509408"/>
    <n v="0.73436653120717055"/>
    <n v="3.7846455526331542"/>
    <n v="3.0502790214259834"/>
    <x v="1"/>
    <s v="Google Maps"/>
    <n v="39.990873000000001"/>
    <n v="-83.025936000000002"/>
    <n v="0"/>
    <n v="0"/>
  </r>
  <r>
    <n v="345"/>
    <x v="2"/>
    <x v="1"/>
    <s v="Cuyahoga"/>
    <s v="Dunham Rd, Rockside Rd"/>
    <s v="MCUYMR14583**C, MCUYMR14590**C"/>
    <s v="MR-14583, MR-14590"/>
    <n v="3.9430000000000001"/>
    <n v="0"/>
    <s v="Intersection"/>
    <s v="Undivided Urban Signal  4-Leg"/>
    <n v="1"/>
    <n v="1"/>
    <n v="7"/>
    <n v="12"/>
    <n v="16"/>
    <n v="206.43150436046511"/>
    <n v="7.8211258848183514"/>
    <n v="7.401594008158491"/>
    <n v="-0.41953187665986036"/>
    <n v="0.53647306674825557"/>
    <n v="3.78461599593542"/>
    <n v="3.2481429291871642"/>
    <x v="1"/>
    <s v="Google Maps"/>
    <n v="41.402175"/>
    <n v="-81.575203000000002"/>
    <n v="0"/>
    <n v="0"/>
  </r>
  <r>
    <n v="53"/>
    <x v="3"/>
    <x v="3"/>
    <s v="Mahoning"/>
    <s v="SOUTH AVE "/>
    <s v="CMAHCR00151**C "/>
    <s v="CR-151"/>
    <n v="2.2999999999999998"/>
    <n v="2.8"/>
    <s v="Segment"/>
    <m/>
    <n v="0"/>
    <n v="2"/>
    <n v="12"/>
    <n v="7"/>
    <n v="74"/>
    <n v="274.97837936046511"/>
    <n v="0.54928730988296059"/>
    <n v="36.677581749316211"/>
    <n v="36.128294439433247"/>
    <n v="4.2167458055539453E-2"/>
    <n v="3.7843517827308091"/>
    <n v="3.7421843246752697"/>
    <x v="1"/>
    <s v="Google Maps"/>
    <n v="41.019305139099998"/>
    <n v="-80.634315990299996"/>
    <n v="41.026545760499999"/>
    <n v="-80.634476366499996"/>
  </r>
  <r>
    <n v="346"/>
    <x v="2"/>
    <x v="3"/>
    <s v="Summit"/>
    <s v="Howard St, North St"/>
    <s v="CSUMCR00631**C, CSUMCR00632**C"/>
    <s v="CR-631, CR-632"/>
    <n v="0.24099999999999999"/>
    <n v="0"/>
    <s v="Intersection"/>
    <s v="Undivided Urban Signal  4-Leg"/>
    <n v="0"/>
    <n v="1"/>
    <n v="9"/>
    <n v="12"/>
    <n v="51"/>
    <n v="208.84856468023256"/>
    <n v="7.6015857294702798"/>
    <n v="13.886932728220067"/>
    <n v="6.2853469987497874"/>
    <n v="0.52141418876208401"/>
    <n v="3.7832491320795829"/>
    <n v="3.2618349433174991"/>
    <x v="1"/>
    <s v="Google Maps"/>
    <n v="41.091124999999998"/>
    <n v="-81.516104999999996"/>
    <n v="0"/>
    <n v="0"/>
  </r>
  <r>
    <n v="96"/>
    <x v="4"/>
    <x v="2"/>
    <s v="Clermont"/>
    <s v="Commercial Blvd, Ninemile-Tobasco Rd"/>
    <s v="CCLECR00095**C, SCLESR00125**C, TCLETR02116**C"/>
    <s v="CR-95, SR-125, TR-2116"/>
    <n v="0"/>
    <n v="0"/>
    <s v="Intersection"/>
    <s v="Undivided Urban Signal  4-Leg"/>
    <n v="0"/>
    <n v="1"/>
    <n v="6"/>
    <n v="13"/>
    <n v="78"/>
    <n v="220.64543968023256"/>
    <n v="18.176519844006506"/>
    <n v="19.337418232607504"/>
    <n v="1.160898388600998"/>
    <n v="1.2685787974534555"/>
    <n v="3.7825187495521173"/>
    <n v="2.5139399520986618"/>
    <x v="2"/>
    <s v="Google Maps"/>
    <n v="39.065803000000002"/>
    <n v="-84.296262999999996"/>
    <n v="0"/>
    <n v="0"/>
  </r>
  <r>
    <n v="347"/>
    <x v="2"/>
    <x v="1"/>
    <s v="Cuyahoga"/>
    <s v="Carnegie Ave, E 30th St"/>
    <s v="MCUYMR14700**C, MCUYMR14735**C"/>
    <s v="MR-14700, MR-14735"/>
    <n v="0.78300000000000003"/>
    <n v="0"/>
    <s v="Intersection"/>
    <s v="Undivided Urban Signal  4-Leg"/>
    <n v="0"/>
    <n v="4"/>
    <n v="5"/>
    <n v="12"/>
    <n v="54"/>
    <n v="322.69113372093022"/>
    <n v="7.7797127074785672"/>
    <n v="14.972525484165775"/>
    <n v="7.1928127766872079"/>
    <n v="0.53363242019960599"/>
    <n v="3.7823331050915856"/>
    <n v="3.2487006848919795"/>
    <x v="1"/>
    <s v="Google Maps"/>
    <n v="41.499934000000003"/>
    <n v="-81.666884999999994"/>
    <n v="0"/>
    <n v="0"/>
  </r>
  <r>
    <n v="348"/>
    <x v="2"/>
    <x v="7"/>
    <s v="Richland"/>
    <s v="S Trimble Rd, W Park Ave"/>
    <s v="CRICCR00281**C, SRICSR00430**C"/>
    <s v="CR-281, SR-430"/>
    <n v="2.75"/>
    <n v="0"/>
    <s v="Intersection"/>
    <s v="Undivided Urban Signal  4-Leg"/>
    <n v="0"/>
    <n v="2"/>
    <n v="7"/>
    <n v="12"/>
    <n v="43"/>
    <n v="233.43150436046511"/>
    <n v="8.2052997227457976"/>
    <n v="12.697925061106199"/>
    <n v="4.4926253383604013"/>
    <n v="0.56282463301027486"/>
    <n v="3.7820346041650241"/>
    <n v="3.2192099711547493"/>
    <x v="1"/>
    <s v="Google Maps"/>
    <n v="40.759151000000003"/>
    <n v="-82.551710999999997"/>
    <n v="0"/>
    <n v="0"/>
  </r>
  <r>
    <n v="233"/>
    <x v="1"/>
    <x v="0"/>
    <s v="Franklin"/>
    <s v="S DREXEL AVE "/>
    <s v="SFRAUS00040**C "/>
    <s v="US-40"/>
    <n v="18.3"/>
    <n v="18.8"/>
    <s v="Segment"/>
    <m/>
    <n v="0"/>
    <n v="7"/>
    <n v="9"/>
    <n v="5"/>
    <n v="53"/>
    <n v="453.84620276162786"/>
    <n v="0.48691962057933319"/>
    <n v="27.374628034526481"/>
    <n v="26.887708413947149"/>
    <n v="2.7304779249532552E-2"/>
    <n v="3.7815978019865808"/>
    <n v="3.7542930227370483"/>
    <x v="1"/>
    <s v="Google Maps"/>
    <n v="39.956432228399997"/>
    <n v="-82.909743412699996"/>
    <n v="39.956156862699999"/>
    <n v="-82.900354945399997"/>
  </r>
  <r>
    <n v="349"/>
    <x v="2"/>
    <x v="4"/>
    <s v="Montgomery"/>
    <s v="N Gettysburg Ave, W Third St"/>
    <s v="CMOTCR00053A*C, MMOTMR05412**C"/>
    <s v="CR-53A, MR-5412"/>
    <n v="1.0129999999999999"/>
    <n v="0"/>
    <s v="Intersection"/>
    <s v="Divided Urban Signal  4-Leg"/>
    <n v="0"/>
    <n v="1"/>
    <n v="14"/>
    <n v="9"/>
    <n v="39"/>
    <n v="216.27043968023256"/>
    <n v="4.2401521366673496"/>
    <n v="12.090971559986375"/>
    <n v="7.8508194233190256"/>
    <n v="0.29473921703394451"/>
    <n v="3.7777203669932988"/>
    <n v="3.4829811499593544"/>
    <x v="1"/>
    <s v="Google Maps"/>
    <n v="39.749411000000002"/>
    <n v="-84.253001999999995"/>
    <n v="0"/>
    <n v="0"/>
  </r>
  <r>
    <n v="234"/>
    <x v="1"/>
    <x v="1"/>
    <s v="Lake"/>
    <s v="LAKELAND FWY "/>
    <s v="SLAKSR00002**C "/>
    <s v="SR-2"/>
    <n v="3.7"/>
    <n v="4.2"/>
    <s v="Segment"/>
    <m/>
    <n v="0"/>
    <n v="1"/>
    <n v="8"/>
    <n v="1"/>
    <n v="23"/>
    <n v="125.48918968023256"/>
    <n v="2.1795654304843812"/>
    <n v="13.677044047759777"/>
    <n v="11.497478617275396"/>
    <n v="0.131141205956009"/>
    <n v="3.7776814053030909"/>
    <n v="3.6465401993470818"/>
    <x v="1"/>
    <s v="Google Maps"/>
    <n v="41.6396026854"/>
    <n v="-81.4301316472"/>
    <n v="41.644363245299999"/>
    <n v="-81.422915010699995"/>
  </r>
  <r>
    <n v="350"/>
    <x v="2"/>
    <x v="1"/>
    <s v="Cuyahoga"/>
    <s v="Baltic Rd, Clifton Blvd"/>
    <s v="MCUYMR14713**C, SCUYSR00002**C, SCUYUS00006**C, SCUYUS00006**N, SCUYUS00020**C"/>
    <s v="MR-14713, SR-2, US-20, US-6"/>
    <n v="0.73"/>
    <n v="0"/>
    <s v="Intersection"/>
    <s v="Divided Urban Signal  4-Leg"/>
    <n v="0"/>
    <n v="2"/>
    <n v="5"/>
    <n v="14"/>
    <n v="21"/>
    <n v="207.21275436046511"/>
    <n v="8.194872771970152"/>
    <n v="8.3901156273854625"/>
    <n v="0.1952428554153105"/>
    <n v="0.56963767021852107"/>
    <n v="3.7776384775720517"/>
    <n v="3.2080008073535309"/>
    <x v="1"/>
    <s v="Google Maps"/>
    <n v="41.483922999999997"/>
    <n v="-81.748974000000004"/>
    <n v="0"/>
    <n v="0"/>
  </r>
  <r>
    <n v="351"/>
    <x v="2"/>
    <x v="2"/>
    <s v="Hamilton"/>
    <s v="Grand Ave, Warsaw Ave"/>
    <s v="MHAMMR01400**C, MHAMMR08617**C"/>
    <s v="MR-1400, MR-8617"/>
    <n v="0.89200000000000002"/>
    <n v="0"/>
    <s v="Intersection"/>
    <s v="Undivided Urban Signal  4-Leg"/>
    <n v="0"/>
    <n v="1"/>
    <n v="16"/>
    <n v="5"/>
    <n v="47"/>
    <n v="219.61418968023256"/>
    <n v="5.46084120024548"/>
    <n v="13.754866329856689"/>
    <n v="8.2940251296112102"/>
    <n v="0.37457448823417822"/>
    <n v="3.7768484895776697"/>
    <n v="3.4022740013434913"/>
    <x v="1"/>
    <s v="Google Maps"/>
    <n v="39.109819000000002"/>
    <n v="-84.560722999999996"/>
    <n v="0"/>
    <n v="0"/>
  </r>
  <r>
    <n v="352"/>
    <x v="2"/>
    <x v="1"/>
    <s v="Cuyahoga"/>
    <s v="Chagrin Blvd, Warrensville Center Rd"/>
    <s v="MCUYMR14551**C, SCUYSR00008**C, SCUYUS00422**C"/>
    <s v="MR-14551, SR-8, US-422"/>
    <n v="3.76"/>
    <n v="0"/>
    <s v="Intersection"/>
    <s v="Undivided Urban Signal  4-Leg"/>
    <n v="0"/>
    <n v="3"/>
    <n v="6"/>
    <n v="12"/>
    <n v="61"/>
    <n v="290.56131904069764"/>
    <n v="6.7836725381812393"/>
    <n v="16.640768654914869"/>
    <n v="9.8570961167336293"/>
    <n v="0.46531121784373841"/>
    <n v="3.7762647905128102"/>
    <n v="3.3109535726690718"/>
    <x v="1"/>
    <s v="Google Maps"/>
    <n v="41.464556000000002"/>
    <n v="-81.536208000000002"/>
    <n v="0"/>
    <n v="0"/>
  </r>
  <r>
    <n v="353"/>
    <x v="2"/>
    <x v="1"/>
    <s v="Cuyahoga"/>
    <s v="Ridge Rd, Snow Rd"/>
    <s v="MCUYMR14603**C, SCUYSR00003**C"/>
    <s v="MR-14603, SR-3"/>
    <n v="5.3339999999999996"/>
    <n v="0"/>
    <s v="Intersection"/>
    <s v="Undivided Urban Signal  4-Leg"/>
    <n v="0"/>
    <n v="2"/>
    <n v="7"/>
    <n v="12"/>
    <n v="41"/>
    <n v="231.43150436046511"/>
    <n v="11.139841380993333"/>
    <n v="11.90755591188986"/>
    <n v="0.76771453089652653"/>
    <n v="0.76411311577929131"/>
    <n v="3.7742914847735274"/>
    <n v="3.0101783689942359"/>
    <x v="1"/>
    <s v="Google Maps"/>
    <n v="41.404871"/>
    <n v="-81.734545999999995"/>
    <n v="0"/>
    <n v="0"/>
  </r>
  <r>
    <n v="235"/>
    <x v="1"/>
    <x v="2"/>
    <s v="Hamilton"/>
    <s v="W 8TH ST "/>
    <s v="MHAMMR03004**C "/>
    <s v="MR-3004"/>
    <n v="0.4"/>
    <n v="0.9"/>
    <s v="Segment"/>
    <m/>
    <n v="0"/>
    <n v="2"/>
    <n v="9"/>
    <n v="8"/>
    <n v="45"/>
    <n v="230.77525436046511"/>
    <n v="0.55361217940599572"/>
    <n v="25.237024142645218"/>
    <n v="24.683411963239223"/>
    <n v="3.1034953615855232E-2"/>
    <n v="3.7687382469919171"/>
    <n v="3.7377032933760619"/>
    <x v="1"/>
    <s v="Google Maps"/>
    <n v="39.108580990900002"/>
    <n v="-84.593688495099997"/>
    <n v="39.107128289899997"/>
    <n v="-84.584792754600002"/>
  </r>
  <r>
    <n v="236"/>
    <x v="1"/>
    <x v="0"/>
    <s v="Franklin"/>
    <s v="SR 315 "/>
    <s v="SFRASR00315**N "/>
    <s v="SR-315"/>
    <n v="11.3"/>
    <n v="11.8"/>
    <s v="Segment"/>
    <m/>
    <n v="0"/>
    <n v="1"/>
    <n v="3"/>
    <n v="6"/>
    <n v="22"/>
    <n v="113.94231468023256"/>
    <n v="2.5150443646366085"/>
    <n v="13.048080662989445"/>
    <n v="10.533036298352837"/>
    <n v="0.15352020204767328"/>
    <n v="3.7676851689399009"/>
    <n v="3.6141649668922278"/>
    <x v="1"/>
    <s v="Google Maps"/>
    <n v="40.102783176000003"/>
    <n v="-83.036599722399998"/>
    <n v="40.109984184399998"/>
    <n v="-83.035668458700002"/>
  </r>
  <r>
    <n v="391"/>
    <x v="0"/>
    <x v="2"/>
    <s v="Hamilton"/>
    <s v="I-75 NB EXPY "/>
    <s v="SHAMIR00075**C"/>
    <s v="IR-75"/>
    <n v="16.100000000000001"/>
    <n v="16.600000000000001"/>
    <s v="Segment"/>
    <m/>
    <n v="0"/>
    <n v="2"/>
    <n v="3"/>
    <n v="8"/>
    <n v="35"/>
    <n v="181.49400436046511"/>
    <n v="1.3644735366077443"/>
    <n v="19.113235584792843"/>
    <n v="17.7487620481851"/>
    <n v="0.10392374197061506"/>
    <n v="3.7650473335181656"/>
    <n v="3.6611235915475504"/>
    <x v="1"/>
    <s v="Google Maps"/>
    <n v="39.280088385799999"/>
    <n v="-84.440703833800001"/>
    <n v="39.287328072100003"/>
    <n v="-84.441164204200007"/>
  </r>
  <r>
    <n v="392"/>
    <x v="0"/>
    <x v="0"/>
    <s v="Franklin"/>
    <s v="I-71 "/>
    <s v="SFRAIR00071**C"/>
    <s v="IR-71"/>
    <n v="10.1"/>
    <n v="10.6"/>
    <s v="Segment"/>
    <m/>
    <n v="0"/>
    <n v="0"/>
    <n v="9"/>
    <n v="4"/>
    <n v="29"/>
    <n v="105.671875"/>
    <n v="1.1118452932884713"/>
    <n v="17.878520713856545"/>
    <n v="16.766675420568074"/>
    <n v="8.5833282410936837E-2"/>
    <n v="3.762583885829184"/>
    <n v="3.6767506034182471"/>
    <x v="1"/>
    <s v="Google Maps"/>
    <n v="39.885641760299997"/>
    <n v="-83.044557824699993"/>
    <n v="39.891606944999999"/>
    <n v="-83.039232636899996"/>
  </r>
  <r>
    <n v="237"/>
    <x v="1"/>
    <x v="2"/>
    <s v="Hamilton"/>
    <s v="E MARTIN LUTHER KING JR DR,W MARTIN LUTHER KING JR DR "/>
    <s v="MHAMMR08529**C "/>
    <s v="MR-8529"/>
    <n v="1.3"/>
    <n v="1.8"/>
    <s v="Segment"/>
    <m/>
    <n v="0"/>
    <n v="0"/>
    <n v="6"/>
    <n v="6"/>
    <n v="58"/>
    <n v="123.90625"/>
    <n v="0.88116798177725175"/>
    <n v="27.815223437154671"/>
    <n v="26.934055455377418"/>
    <n v="4.8404729853661392E-2"/>
    <n v="3.7622656678468251"/>
    <n v="3.713860937993164"/>
    <x v="1"/>
    <s v="Google Maps"/>
    <n v="39.135461629600002"/>
    <n v="-84.511534100299997"/>
    <n v="39.135272633100001"/>
    <n v="-84.502460207699997"/>
  </r>
  <r>
    <n v="238"/>
    <x v="1"/>
    <x v="2"/>
    <s v="Hamilton"/>
    <s v="SPRINGFIELD PIKE "/>
    <s v="SHAMSR00004**C "/>
    <s v="SR-4"/>
    <n v="9"/>
    <n v="9.5"/>
    <s v="Segment"/>
    <m/>
    <n v="1"/>
    <n v="0"/>
    <n v="8"/>
    <n v="8"/>
    <n v="29"/>
    <n v="162.55168968023256"/>
    <n v="0.74463496331325196"/>
    <n v="17.292232220152599"/>
    <n v="16.547597256839346"/>
    <n v="4.1710444095048989E-2"/>
    <n v="3.7611396709659042"/>
    <n v="3.7194292268708553"/>
    <x v="1"/>
    <s v="Google Maps"/>
    <n v="39.281538073699998"/>
    <n v="-84.485119405199995"/>
    <n v="39.2887107938"/>
    <n v="-84.485449928700007"/>
  </r>
  <r>
    <n v="97"/>
    <x v="4"/>
    <x v="2"/>
    <s v="Hamilton"/>
    <s v="Colerain Ave, Kipling Ave"/>
    <s v="CHAMCR00071**C, SHAMUS00027**C"/>
    <s v="CR-71, US-27"/>
    <n v="8.1530000000000005"/>
    <n v="0"/>
    <s v="Intersection"/>
    <s v="Undivided Urban Signal  4-Leg"/>
    <n v="0"/>
    <n v="2"/>
    <n v="10"/>
    <n v="7"/>
    <n v="44"/>
    <n v="231.88462936046511"/>
    <n v="12.927792076973194"/>
    <n v="13.406239749072938"/>
    <n v="0.47844767209974393"/>
    <n v="0.90225868689284028"/>
    <n v="3.7603358459726755"/>
    <n v="2.8580771590798353"/>
    <x v="2"/>
    <s v="Google Maps"/>
    <n v="39.201093"/>
    <n v="-84.579818000000003"/>
    <n v="0"/>
    <n v="0"/>
  </r>
  <r>
    <n v="354"/>
    <x v="2"/>
    <x v="0"/>
    <s v="Delaware"/>
    <s v="Gemini Pl, Ikea Way"/>
    <s v="MDELMR01807**C, MDELMR01808**C, SDELSR00750**C"/>
    <s v="MR-1807, MR-1808, SR-750"/>
    <n v="0"/>
    <n v="0"/>
    <s v="Intersection"/>
    <s v="Undivided Urban Signal  4-Leg"/>
    <n v="0"/>
    <n v="1"/>
    <n v="12"/>
    <n v="7"/>
    <n v="44"/>
    <n v="199.30168968023256"/>
    <n v="12.023975778111931"/>
    <n v="12.802613930257468"/>
    <n v="0.77863815214553789"/>
    <n v="0.82475838583696026"/>
    <n v="3.7573864237893333"/>
    <n v="2.932628037952373"/>
    <x v="2"/>
    <s v="Google Maps"/>
    <n v="40.148147999999999"/>
    <n v="-82.969994"/>
    <n v="0"/>
    <n v="0"/>
  </r>
  <r>
    <n v="98"/>
    <x v="4"/>
    <x v="2"/>
    <s v="Clermont"/>
    <s v="Hopper Hill Rd, Independence Dr"/>
    <s v="CCLECR00061**C, SCLESR00125**C, TCLETR02041**C"/>
    <s v="CR-61, SR-125, TR-2041"/>
    <n v="0"/>
    <n v="0"/>
    <s v="Intersection"/>
    <s v="Undivided Urban Signal  4-Leg"/>
    <n v="0"/>
    <n v="1"/>
    <n v="8"/>
    <n v="11"/>
    <n v="66"/>
    <n v="212.86418968023256"/>
    <n v="16.70408993345848"/>
    <n v="16.936621924062887"/>
    <n v="0.23253199060440721"/>
    <n v="1.1658147160292864"/>
    <n v="3.7551157282489096"/>
    <n v="2.5893010122196234"/>
    <x v="2"/>
    <s v="Google Maps"/>
    <n v="39.071199999999997"/>
    <n v="-84.306325999999999"/>
    <n v="0"/>
    <n v="0"/>
  </r>
  <r>
    <n v="393"/>
    <x v="0"/>
    <x v="1"/>
    <s v="Cuyahoga"/>
    <s v="I-71 "/>
    <s v="SCUYIR00071**N"/>
    <s v="IR-71"/>
    <n v="9.1999999999999993"/>
    <n v="9.6999999999999993"/>
    <s v="Segment"/>
    <m/>
    <n v="0"/>
    <n v="2"/>
    <n v="8"/>
    <n v="7"/>
    <n v="37"/>
    <n v="211.79087936046511"/>
    <n v="1.1012671123248337"/>
    <n v="21.970451947706415"/>
    <n v="20.869184835381581"/>
    <n v="7.2954410632159905E-2"/>
    <n v="3.7547255548701157"/>
    <n v="3.6817711442379557"/>
    <x v="1"/>
    <s v="Google Maps"/>
    <n v="41.407598045"/>
    <n v="-81.818281140099998"/>
    <n v="41.4148323581"/>
    <n v="-81.8177697661"/>
  </r>
  <r>
    <n v="355"/>
    <x v="2"/>
    <x v="3"/>
    <s v="Summit"/>
    <s v="31st Nw Rd, Wooster Rd"/>
    <s v="CSUMCR00017**C, MSUMMR05428**C"/>
    <s v="CR-17, MR-5428"/>
    <n v="1.966"/>
    <n v="0"/>
    <s v="Intersection"/>
    <s v="Undivided Urban Signal  4-Leg"/>
    <n v="0"/>
    <n v="2"/>
    <n v="4"/>
    <n v="15"/>
    <n v="50"/>
    <n v="234.10337936046511"/>
    <n v="7.3326770321049075"/>
    <n v="14.155259958003491"/>
    <n v="6.8225829258985833"/>
    <n v="0.50296898334339768"/>
    <n v="3.7522592360220375"/>
    <n v="3.24929025267864"/>
    <x v="1"/>
    <s v="Google Maps"/>
    <n v="41.005758999999998"/>
    <n v="-81.638687000000004"/>
    <n v="0"/>
    <n v="0"/>
  </r>
  <r>
    <n v="356"/>
    <x v="2"/>
    <x v="2"/>
    <s v="Hamilton"/>
    <s v="Banning Rd, W North Bend Rd"/>
    <s v="CHAMCR00068**C, CHAMCR00142**C"/>
    <s v="CR-142, CR-68"/>
    <n v="2.2610000000000001"/>
    <n v="0"/>
    <s v="Intersection"/>
    <s v="Undivided Urban Signal  4-Leg"/>
    <n v="0"/>
    <n v="0"/>
    <n v="6"/>
    <n v="13"/>
    <n v="41"/>
    <n v="137.96875"/>
    <n v="10.282883726557454"/>
    <n v="12.843130453523568"/>
    <n v="2.5602467269661133"/>
    <n v="0.70533197509454637"/>
    <n v="3.7521275554023035"/>
    <n v="3.0467955803077569"/>
    <x v="1"/>
    <s v="Google Maps"/>
    <n v="39.201193000000004"/>
    <n v="-84.563222999999994"/>
    <n v="0"/>
    <n v="0"/>
  </r>
  <r>
    <n v="99"/>
    <x v="4"/>
    <x v="3"/>
    <s v="Summit"/>
    <s v="Manchester Rd, Robinson Ave"/>
    <s v="CSUMCR00054**C, SSUMSR00093**C"/>
    <s v="CR-54, SR-93"/>
    <n v="1.798"/>
    <n v="0"/>
    <s v="Intersection"/>
    <s v="Undivided Urban Signal  4-Leg"/>
    <n v="0"/>
    <n v="3"/>
    <n v="12"/>
    <n v="7"/>
    <n v="51"/>
    <n v="297.65506904069764"/>
    <n v="6.9436082685894487"/>
    <n v="14.241536533320224"/>
    <n v="7.2979282647307748"/>
    <n v="0.48460950187115043"/>
    <n v="3.7478281757229848"/>
    <n v="3.2632186738518345"/>
    <x v="1"/>
    <s v="Google Maps"/>
    <n v="41.010499000000003"/>
    <n v="-81.554719000000006"/>
    <n v="0"/>
    <n v="0"/>
  </r>
  <r>
    <n v="239"/>
    <x v="1"/>
    <x v="1"/>
    <s v="Cuyahoga"/>
    <s v="FULTON RD "/>
    <s v="MCUYMR14727**C "/>
    <s v="MR-14727"/>
    <n v="2.2000000000000002"/>
    <n v="2.7"/>
    <s v="Segment"/>
    <m/>
    <n v="0"/>
    <n v="4"/>
    <n v="5"/>
    <n v="13"/>
    <n v="47"/>
    <n v="320.12863372093022"/>
    <n v="0.42573882436847943"/>
    <n v="26.440384829020161"/>
    <n v="26.014646004651681"/>
    <n v="2.3881787922224756E-2"/>
    <n v="3.7471862756866052"/>
    <n v="3.7233044877643806"/>
    <x v="1"/>
    <s v="Google Maps"/>
    <n v="41.451001719600001"/>
    <n v="-81.716634122000002"/>
    <n v="41.457761823699997"/>
    <n v="-81.713252670100005"/>
  </r>
  <r>
    <n v="100"/>
    <x v="4"/>
    <x v="0"/>
    <s v="Franklin"/>
    <s v="Dublin Rd, Fishinger Rd"/>
    <s v="CFRACR00010**C, CFRACR00052**C"/>
    <s v="CR-10, CR-52"/>
    <n v="1.1879999999999999"/>
    <n v="0"/>
    <s v="Intersection"/>
    <s v="Undivided Urban Signal  4-Leg"/>
    <n v="0"/>
    <n v="1"/>
    <n v="12"/>
    <n v="8"/>
    <n v="22"/>
    <n v="181.73918968023256"/>
    <n v="8.4481873581926088"/>
    <n v="8.5914133213214026"/>
    <n v="0.14322596312879377"/>
    <n v="0.58961734432630319"/>
    <n v="3.7466687616530079"/>
    <n v="3.1570514173267048"/>
    <x v="1"/>
    <s v="Google Maps"/>
    <n v="40.028407000000001"/>
    <n v="-83.102739"/>
    <n v="0"/>
    <n v="0"/>
  </r>
  <r>
    <n v="394"/>
    <x v="0"/>
    <x v="1"/>
    <s v="Cuyahoga"/>
    <s v="I-480 "/>
    <s v="SCUYIR00480**N"/>
    <s v="IR-480"/>
    <n v="15.7"/>
    <n v="16.2"/>
    <s v="Segment"/>
    <m/>
    <n v="1"/>
    <n v="0"/>
    <n v="7"/>
    <n v="9"/>
    <n v="20"/>
    <n v="151.44231468023256"/>
    <n v="1.2076077456557577"/>
    <n v="14.095673704311213"/>
    <n v="12.888065958655456"/>
    <n v="8.3450882611946997E-2"/>
    <n v="3.746395770494896"/>
    <n v="3.6629448878829489"/>
    <x v="1"/>
    <s v="Google Maps"/>
    <n v="41.421101038400003"/>
    <n v="-81.683695643099995"/>
    <n v="41.416474145199999"/>
    <n v="-81.676461681700005"/>
  </r>
  <r>
    <n v="240"/>
    <x v="1"/>
    <x v="0"/>
    <s v="Franklin"/>
    <s v="CLEVELAND AVE "/>
    <s v="CFRACR00075**C "/>
    <s v="CR-75"/>
    <n v="0.3"/>
    <n v="0.8"/>
    <s v="Segment"/>
    <m/>
    <n v="0"/>
    <n v="5"/>
    <n v="14"/>
    <n v="5"/>
    <n v="43"/>
    <n v="385.22719840116281"/>
    <n v="0.36671117136918113"/>
    <n v="25.550235522675532"/>
    <n v="25.18352435130635"/>
    <n v="2.0578123455068587E-2"/>
    <n v="3.7438566028484837"/>
    <n v="3.7232784793934153"/>
    <x v="1"/>
    <s v="Google Maps"/>
    <n v="40.025380131699997"/>
    <n v="-82.964499225500006"/>
    <n v="40.032601669000002"/>
    <n v="-82.963909437500007"/>
  </r>
  <r>
    <n v="357"/>
    <x v="2"/>
    <x v="1"/>
    <s v="Cuyahoga"/>
    <s v="Holmes Ave, London Rd"/>
    <s v="MCUYMR14553**C, MCUYMR14738**C, MCUYMR14739**C"/>
    <s v="MR-14553, MR-14738, MR-14739"/>
    <n v="0"/>
    <n v="0"/>
    <s v="Intersection"/>
    <s v="Undivided Urban Signal  4-Leg"/>
    <n v="0"/>
    <n v="4"/>
    <n v="7"/>
    <n v="12"/>
    <n v="33"/>
    <n v="314.78488372093022"/>
    <n v="4.0372294808201019"/>
    <n v="11.147663159028554"/>
    <n v="7.1104336782084516"/>
    <n v="0.27692494822851599"/>
    <n v="3.7416423303146176"/>
    <n v="3.4647173820861017"/>
    <x v="1"/>
    <s v="Google Maps"/>
    <n v="41.559925"/>
    <n v="-81.566924999999998"/>
    <n v="0"/>
    <n v="0"/>
  </r>
  <r>
    <n v="358"/>
    <x v="2"/>
    <x v="1"/>
    <s v="Cuyahoga"/>
    <s v="Pearl Rd, Smith Rd"/>
    <s v="MCUYMR14589**C, SCUYUS00042**C"/>
    <s v="MR-14589, US-42"/>
    <n v="0.46600000000000003"/>
    <n v="0"/>
    <s v="Intersection"/>
    <s v="Undivided Urban Signal  4-Leg"/>
    <n v="0"/>
    <n v="1"/>
    <n v="8"/>
    <n v="13"/>
    <n v="23"/>
    <n v="178.73918968023256"/>
    <n v="6.2196846197472162"/>
    <n v="8.696158087054485"/>
    <n v="2.4764734673072688"/>
    <n v="0.4266256970290721"/>
    <n v="3.7413287791502845"/>
    <n v="3.3147030821212122"/>
    <x v="1"/>
    <s v="Google Maps"/>
    <n v="41.377498000000003"/>
    <n v="-81.792045000000002"/>
    <n v="0"/>
    <n v="0"/>
  </r>
  <r>
    <n v="241"/>
    <x v="1"/>
    <x v="0"/>
    <s v="Franklin"/>
    <s v="S HAMILTON RD "/>
    <s v="SFRASR00317**C "/>
    <s v="SR-317"/>
    <n v="12.8"/>
    <n v="13.3"/>
    <s v="Segment"/>
    <m/>
    <n v="0"/>
    <n v="2"/>
    <n v="11"/>
    <n v="5"/>
    <n v="29"/>
    <n v="214.55650436046511"/>
    <n v="0.55165340794751905"/>
    <n v="19.988638453299501"/>
    <n v="19.436985045351982"/>
    <n v="3.0935532796605006E-2"/>
    <n v="3.7412957430579601"/>
    <n v="3.7103602102613551"/>
    <x v="1"/>
    <s v="Google Maps"/>
    <n v="39.941337123700002"/>
    <n v="-82.878141079800002"/>
    <n v="39.948574387400001"/>
    <n v="-82.877541973600003"/>
  </r>
  <r>
    <n v="359"/>
    <x v="2"/>
    <x v="1"/>
    <s v="Cuyahoga"/>
    <s v="Monticello Blvd, S Green Rd"/>
    <s v="MCUYMR14561**C, MCUYMR14689**C"/>
    <s v="MR-14561, MR-14689"/>
    <n v="2.97"/>
    <n v="0"/>
    <s v="Intersection"/>
    <s v="Undivided Urban Signal  4-Leg"/>
    <n v="0"/>
    <n v="1"/>
    <n v="6"/>
    <n v="14"/>
    <n v="54"/>
    <n v="201.08293968023256"/>
    <n v="7.075342665121207"/>
    <n v="14.966855791180885"/>
    <n v="7.891513126059678"/>
    <n v="0.485317693865569"/>
    <n v="3.7399190640758047"/>
    <n v="3.2546013702102359"/>
    <x v="1"/>
    <s v="Google Maps"/>
    <n v="41.538169000000003"/>
    <n v="-81.526083999999997"/>
    <n v="0"/>
    <n v="0"/>
  </r>
  <r>
    <n v="395"/>
    <x v="0"/>
    <x v="1"/>
    <s v="Cuyahoga"/>
    <s v="I-90 "/>
    <s v="SCUYIR00090**C"/>
    <s v="IR-90"/>
    <n v="26.7"/>
    <n v="27.2"/>
    <s v="Segment"/>
    <m/>
    <n v="1"/>
    <n v="0"/>
    <n v="6"/>
    <n v="3"/>
    <n v="34"/>
    <n v="132.27043968023256"/>
    <n v="0.95120619289975261"/>
    <n v="17.74179979723964"/>
    <n v="16.790593604339886"/>
    <n v="6.483062428577098E-2"/>
    <n v="3.7397065420726814"/>
    <n v="3.6748759177869106"/>
    <x v="1"/>
    <s v="Google Maps"/>
    <n v="41.580830679599998"/>
    <n v="-81.540747717399995"/>
    <n v="41.5845785124"/>
    <n v="-81.532505133800001"/>
  </r>
  <r>
    <n v="101"/>
    <x v="4"/>
    <x v="2"/>
    <s v="Hamilton"/>
    <s v="Harrison Rd, Johnson Rd"/>
    <s v="CHAMCR00137**C, CHAMCR00184**C, CHAMCR00457**C"/>
    <s v="CR-137, CR-184, CR-457"/>
    <n v="0"/>
    <n v="0"/>
    <s v="Intersection"/>
    <s v="Undivided Urban Signal  4-Leg"/>
    <n v="0"/>
    <n v="0"/>
    <n v="11"/>
    <n v="13"/>
    <n v="80"/>
    <n v="209.703125"/>
    <n v="7.0419673565416572"/>
    <n v="18.262072819318906"/>
    <n v="11.220105462777248"/>
    <n v="0.49147419624520433"/>
    <n v="3.7355818361593669"/>
    <n v="3.2441076399141626"/>
    <x v="1"/>
    <s v="Google Maps"/>
    <n v="39.180202999999999"/>
    <n v="-84.647045000000006"/>
    <n v="0"/>
    <n v="0"/>
  </r>
  <r>
    <n v="396"/>
    <x v="0"/>
    <x v="1"/>
    <s v="Cuyahoga"/>
    <s v="I-480 "/>
    <s v="SCUYIR00480**N"/>
    <s v="IR-480"/>
    <n v="8.4"/>
    <n v="8.9"/>
    <s v="Segment"/>
    <m/>
    <n v="0"/>
    <n v="2"/>
    <n v="9"/>
    <n v="10"/>
    <n v="45"/>
    <n v="239.65025436046511"/>
    <n v="0.81094538999097709"/>
    <n v="26.062918137399805"/>
    <n v="25.251972747408828"/>
    <n v="4.9698529209482298E-2"/>
    <n v="3.7353913924043844"/>
    <n v="3.6856928631949022"/>
    <x v="1"/>
    <s v="Google Maps"/>
    <n v="41.4207009394"/>
    <n v="-81.821866718899997"/>
    <n v="41.420637087499998"/>
    <n v="-81.812242385399998"/>
  </r>
  <r>
    <n v="397"/>
    <x v="0"/>
    <x v="0"/>
    <s v="Franklin"/>
    <s v="I-670 "/>
    <s v="SFRAIR00670**C"/>
    <s v="IR-670"/>
    <n v="6.9"/>
    <n v="7.4"/>
    <s v="Segment"/>
    <m/>
    <n v="0"/>
    <n v="1"/>
    <n v="10"/>
    <n v="3"/>
    <n v="11"/>
    <n v="135.45793968023256"/>
    <n v="0.98715980312487295"/>
    <n v="10.211678604856415"/>
    <n v="9.2245188017315414"/>
    <n v="7.6865758407039811E-2"/>
    <n v="3.7326877619675436"/>
    <n v="3.6558220035605036"/>
    <x v="1"/>
    <s v="Google Maps"/>
    <n v="39.980775692800002"/>
    <n v="-82.949869562800004"/>
    <n v="39.982071186299997"/>
    <n v="-82.940863196600006"/>
  </r>
  <r>
    <n v="102"/>
    <x v="4"/>
    <x v="2"/>
    <s v="Hamilton"/>
    <s v="Hamilton Ave, Springdale Rd"/>
    <s v="CHAMCR00096**C, SHAMUS00127**C"/>
    <s v="CR-96, US-127"/>
    <n v="7.5640000000000001"/>
    <n v="0"/>
    <s v="Intersection"/>
    <s v="Undivided Urban Signal  4-Leg"/>
    <n v="0"/>
    <n v="0"/>
    <n v="12"/>
    <n v="8"/>
    <n v="55"/>
    <n v="169.0625"/>
    <n v="10.408233163575986"/>
    <n v="15.306625766614781"/>
    <n v="4.8983926030387952"/>
    <n v="0.72641319810283445"/>
    <n v="3.73056679419502"/>
    <n v="3.0041535960921855"/>
    <x v="1"/>
    <s v="Google Maps"/>
    <n v="39.259625"/>
    <n v="-84.557171999999994"/>
    <n v="0"/>
    <n v="0"/>
  </r>
  <r>
    <n v="398"/>
    <x v="0"/>
    <x v="0"/>
    <s v="Franklin"/>
    <s v="I-270 "/>
    <s v="SFRAIR00270**N"/>
    <s v="IR-270"/>
    <n v="41.3"/>
    <n v="41.8"/>
    <s v="Segment"/>
    <m/>
    <n v="0"/>
    <n v="2"/>
    <n v="6"/>
    <n v="2"/>
    <n v="16"/>
    <n v="155.50962936046511"/>
    <n v="1.1034803213421571"/>
    <n v="10.37936726392758"/>
    <n v="9.2758869425854229"/>
    <n v="8.8211408534463492E-2"/>
    <n v="3.7294364195842773"/>
    <n v="3.6412250110498139"/>
    <x v="1"/>
    <s v="Google Maps"/>
    <n v="39.955735278399999"/>
    <n v="-82.8439615379"/>
    <n v="39.948575854300003"/>
    <n v="-82.845412542600002"/>
  </r>
  <r>
    <n v="242"/>
    <x v="1"/>
    <x v="4"/>
    <s v="Clark"/>
    <s v="SPRINGFIELD-JAMESTOWN RD "/>
    <s v="SCLASR00072**C "/>
    <s v="SR-72"/>
    <n v="7"/>
    <n v="7.5"/>
    <s v="Segment"/>
    <m/>
    <n v="0"/>
    <n v="3"/>
    <n v="12"/>
    <n v="9"/>
    <n v="43"/>
    <n v="298.53006904069764"/>
    <n v="0.36708954075208922"/>
    <n v="25.229155195195183"/>
    <n v="24.862065654443093"/>
    <n v="2.0599303986056181E-2"/>
    <n v="3.7268236731917046"/>
    <n v="3.7062243692056485"/>
    <x v="1"/>
    <s v="Google Maps"/>
    <n v="39.897292467699998"/>
    <n v="-83.811243503"/>
    <n v="39.904528623799997"/>
    <n v="-83.810560573999993"/>
  </r>
  <r>
    <n v="243"/>
    <x v="1"/>
    <x v="2"/>
    <s v="Hamilton"/>
    <s v="HARRISON AVE,WESTERN HILLS VIA "/>
    <s v="CHAMCR00457**C "/>
    <s v="CR-457"/>
    <n v="19.7"/>
    <n v="20.2"/>
    <s v="Segment"/>
    <m/>
    <n v="0"/>
    <n v="2"/>
    <n v="6"/>
    <n v="5"/>
    <n v="34"/>
    <n v="186.82212936046511"/>
    <n v="0.74126014566299792"/>
    <n v="21.86299283057166"/>
    <n v="21.121732684908661"/>
    <n v="4.1711349421361829E-2"/>
    <n v="3.7265103006322673"/>
    <n v="3.6847989512109054"/>
    <x v="1"/>
    <s v="Google Maps"/>
    <n v="39.1248061095"/>
    <n v="-84.546734397799995"/>
    <n v="39.124711764600001"/>
    <n v="-84.537607083300003"/>
  </r>
  <r>
    <n v="244"/>
    <x v="1"/>
    <x v="2"/>
    <s v="Hamilton"/>
    <s v="MONTANA AVE "/>
    <s v="MHAMMR08536**C "/>
    <s v="MR-8536"/>
    <n v="1.3"/>
    <n v="1.8"/>
    <s v="Segment"/>
    <m/>
    <n v="0"/>
    <n v="0"/>
    <n v="13"/>
    <n v="11"/>
    <n v="99"/>
    <n v="232.921875"/>
    <n v="0.46594682292890732"/>
    <n v="39.388802943703894"/>
    <n v="38.922856120774988"/>
    <n v="2.5378947364666199E-2"/>
    <n v="3.7260802600407952"/>
    <n v="3.700701312676129"/>
    <x v="1"/>
    <s v="Google Maps"/>
    <n v="39.1504186425"/>
    <n v="-84.589290516000005"/>
    <n v="39.154983678100002"/>
    <n v="-84.582368395700001"/>
  </r>
  <r>
    <n v="245"/>
    <x v="1"/>
    <x v="4"/>
    <s v="Montgomery"/>
    <s v="N MAIN ST "/>
    <s v="SMOTSR00048**C "/>
    <s v="SR-48"/>
    <n v="14.3"/>
    <n v="14.8"/>
    <s v="Segment"/>
    <m/>
    <n v="0"/>
    <n v="5"/>
    <n v="13"/>
    <n v="6"/>
    <n v="33"/>
    <n v="373.11782340116281"/>
    <n v="0.37587886698807038"/>
    <n v="20.696501919908826"/>
    <n v="20.320623052920755"/>
    <n v="2.1091301964592985E-2"/>
    <n v="3.7211517148094631"/>
    <n v="3.70006041284487"/>
    <x v="1"/>
    <s v="Google Maps"/>
    <n v="39.777865204100003"/>
    <n v="-84.203777111299999"/>
    <n v="39.783522537499998"/>
    <n v="-84.209517533699994"/>
  </r>
  <r>
    <n v="399"/>
    <x v="0"/>
    <x v="0"/>
    <s v="Franklin"/>
    <s v="I-71 "/>
    <s v="SFRAIR00071**C"/>
    <s v="IR-71"/>
    <n v="20.399999999999999"/>
    <n v="20.9"/>
    <s v="Segment"/>
    <m/>
    <n v="1"/>
    <n v="0"/>
    <n v="7"/>
    <n v="6"/>
    <n v="13"/>
    <n v="131.12981468023256"/>
    <n v="1.0409923860683388"/>
    <n v="10.664828897295624"/>
    <n v="9.6238365112272852"/>
    <n v="8.2736520057303142E-2"/>
    <n v="3.7204840816353508"/>
    <n v="3.6377475615780477"/>
    <x v="1"/>
    <s v="Google Maps"/>
    <n v="40.005341442300001"/>
    <n v="-82.984462404300004"/>
    <n v="40.010959805399999"/>
    <n v="-82.989742294600006"/>
  </r>
  <r>
    <n v="103"/>
    <x v="4"/>
    <x v="2"/>
    <s v="Hamilton"/>
    <s v="Bridgetown Rd, Glenway Ave"/>
    <s v="CHAMCR00114**C, CHAMCR00145**C, SHAMSR00264**C"/>
    <s v="CR-114, CR-145, SR-264"/>
    <n v="0"/>
    <n v="0"/>
    <s v="Intersection"/>
    <s v="Undivided Urban Signal  4-Leg"/>
    <n v="0"/>
    <n v="2"/>
    <n v="9"/>
    <n v="9"/>
    <n v="83"/>
    <n v="273.21275436046511"/>
    <n v="13.454698554954224"/>
    <n v="20.413370426280323"/>
    <n v="6.9586718713261"/>
    <n v="0.93903263437806339"/>
    <n v="3.719885546038824"/>
    <n v="2.7808529116607605"/>
    <x v="2"/>
    <s v="Google Maps"/>
    <n v="39.157705"/>
    <n v="-84.629752999999994"/>
    <n v="0"/>
    <n v="0"/>
  </r>
  <r>
    <n v="54"/>
    <x v="3"/>
    <x v="0"/>
    <s v="Franklin"/>
    <s v="W BROAD ST "/>
    <s v="SFRAUS00040**C "/>
    <s v="US-40"/>
    <n v="7.1"/>
    <n v="7.6"/>
    <s v="Segment"/>
    <m/>
    <n v="3"/>
    <n v="4"/>
    <n v="7"/>
    <n v="10"/>
    <n v="30"/>
    <n v="439.93995276162786"/>
    <n v="0.42517796438951455"/>
    <n v="20.523100027417531"/>
    <n v="20.097922063028015"/>
    <n v="3.2720899690575948E-2"/>
    <n v="3.7185796974156555"/>
    <n v="3.6858587977250794"/>
    <x v="1"/>
    <s v="Google Maps"/>
    <n v="39.953558638700002"/>
    <n v="-83.102436097899997"/>
    <n v="39.954026764600002"/>
    <n v="-83.093049835100004"/>
  </r>
  <r>
    <n v="104"/>
    <x v="4"/>
    <x v="2"/>
    <s v="Hamilton"/>
    <s v="Beechmont Ave, Eight Mile Rd"/>
    <s v="CHAMCR00362**C, SHAMSR00125**C"/>
    <s v="CR-362, SR-125"/>
    <n v="2.79"/>
    <n v="0"/>
    <s v="Intersection"/>
    <s v="Undivided Urban Signal  4-Leg"/>
    <n v="1"/>
    <n v="0"/>
    <n v="5"/>
    <n v="13"/>
    <n v="91"/>
    <n v="227.09856468023256"/>
    <n v="14.87386339989312"/>
    <n v="22.81204958464966"/>
    <n v="7.9381861847565407"/>
    <n v="1.0380792311871021"/>
    <n v="3.7179466088125417"/>
    <n v="2.6798673776254396"/>
    <x v="2"/>
    <s v="Google Maps"/>
    <n v="39.072415999999997"/>
    <n v="-84.322519"/>
    <n v="0"/>
    <n v="0"/>
  </r>
  <r>
    <n v="105"/>
    <x v="4"/>
    <x v="0"/>
    <s v="Franklin"/>
    <s v="Old Dublin Granville Rd, Westerville Rd"/>
    <s v="CFRACR07004**C, SFRASR00003**C"/>
    <s v="CR-7004, SR-3"/>
    <n v="0.22"/>
    <n v="0"/>
    <s v="Intersection"/>
    <s v="Undivided Urban Signal  4-Leg"/>
    <n v="0"/>
    <n v="1"/>
    <n v="7"/>
    <n v="14"/>
    <n v="33"/>
    <n v="186.62981468023256"/>
    <n v="6.5928196496079092"/>
    <n v="10.719560794237395"/>
    <n v="4.1267411446294862"/>
    <n v="0.46012720227546111"/>
    <n v="3.7147600103155463"/>
    <n v="3.254632808040085"/>
    <x v="1"/>
    <s v="Google Maps"/>
    <n v="40.080731999999998"/>
    <n v="-82.928526000000005"/>
    <n v="0"/>
    <n v="0"/>
  </r>
  <r>
    <n v="400"/>
    <x v="0"/>
    <x v="0"/>
    <s v="Franklin"/>
    <s v="I-270 "/>
    <s v="SFRAIR00270**N"/>
    <s v="IR-270"/>
    <n v="11.9"/>
    <n v="12.4"/>
    <s v="Segment"/>
    <m/>
    <n v="0"/>
    <n v="2"/>
    <n v="6"/>
    <n v="3"/>
    <n v="24"/>
    <n v="167.94712936046511"/>
    <n v="1.0569161667690592"/>
    <n v="13.977942822885852"/>
    <n v="12.921026656116794"/>
    <n v="6.0914802151564418E-2"/>
    <n v="3.7110657521674839"/>
    <n v="3.6501509500159193"/>
    <x v="1"/>
    <s v="Google Maps"/>
    <n v="40.0223895341"/>
    <n v="-83.121712771600002"/>
    <n v="40.029555899000002"/>
    <n v="-83.123053605999999"/>
  </r>
  <r>
    <n v="106"/>
    <x v="4"/>
    <x v="3"/>
    <s v="Stark"/>
    <s v="Portage St, Whipple Ave"/>
    <s v="CSTACR00214**C, CSTACR00228**C"/>
    <s v="CR-214, CR-228"/>
    <n v="3.0910000000000002"/>
    <n v="0"/>
    <s v="Intersection"/>
    <s v="Undivided Urban Signal  4-Leg"/>
    <n v="0"/>
    <n v="1"/>
    <n v="14"/>
    <n v="6"/>
    <n v="50"/>
    <n v="213.95793968023256"/>
    <n v="10.030276369615056"/>
    <n v="13.716863151972332"/>
    <n v="3.686586782357276"/>
    <n v="0.70003477256883884"/>
    <n v="3.7108143905294786"/>
    <n v="3.0107796179606399"/>
    <x v="1"/>
    <s v="Google Maps"/>
    <n v="40.881669000000002"/>
    <n v="-81.423803000000007"/>
    <n v="0"/>
    <n v="0"/>
  </r>
  <r>
    <n v="246"/>
    <x v="1"/>
    <x v="5"/>
    <s v="Lucas"/>
    <s v="SECOR RD "/>
    <s v="MLUCMR01932**C "/>
    <s v="MR-1932"/>
    <n v="1.8"/>
    <n v="2.2999999999999998"/>
    <s v="Segment"/>
    <m/>
    <n v="0"/>
    <n v="0"/>
    <n v="8"/>
    <n v="11"/>
    <n v="65"/>
    <n v="166.1875"/>
    <n v="0.48125805541935629"/>
    <n v="33.95439506934521"/>
    <n v="33.473137013925857"/>
    <n v="2.6923140539566334E-2"/>
    <n v="3.7091054780128085"/>
    <n v="3.6821823374732423"/>
    <x v="1"/>
    <s v="Google Maps"/>
    <n v="41.670613492400001"/>
    <n v="-83.622418181800001"/>
    <n v="41.677836401699999"/>
    <n v="-83.622682460799993"/>
  </r>
  <r>
    <n v="360"/>
    <x v="2"/>
    <x v="1"/>
    <s v="Cuyahoga"/>
    <s v="Detroit Ave, W 117th St"/>
    <s v="MCUYMR14630**C, SCUYUS00006*AC"/>
    <s v="MR-14630, US-6A"/>
    <n v="2.7749999999999999"/>
    <n v="0"/>
    <s v="Intersection"/>
    <s v="Undivided Urban Signal  4-Leg"/>
    <n v="0"/>
    <n v="1"/>
    <n v="9"/>
    <n v="12"/>
    <n v="49"/>
    <n v="206.84856468023256"/>
    <n v="4.9706154805633469"/>
    <n v="14.093962652648198"/>
    <n v="9.123347172084852"/>
    <n v="0.34094852451618685"/>
    <n v="3.7087719658940088"/>
    <n v="3.3678234413778219"/>
    <x v="1"/>
    <s v="Google Maps"/>
    <n v="41.483615"/>
    <n v="-81.768742000000003"/>
    <n v="0"/>
    <n v="0"/>
  </r>
  <r>
    <n v="247"/>
    <x v="1"/>
    <x v="1"/>
    <s v="Cuyahoga"/>
    <s v="W 150TH ST "/>
    <s v="MCUYMR01785**C "/>
    <s v="MR-1785"/>
    <n v="2.2999999999999998"/>
    <n v="2.8"/>
    <s v="Segment"/>
    <m/>
    <n v="0"/>
    <n v="0"/>
    <n v="6"/>
    <n v="12"/>
    <n v="41"/>
    <n v="133.53125"/>
    <n v="0.60779886337725297"/>
    <n v="22.90384305923757"/>
    <n v="22.296044195860318"/>
    <n v="3.4064848797052558E-2"/>
    <n v="3.7062588598340467"/>
    <n v="3.6721940110369942"/>
    <x v="1"/>
    <s v="Google Maps"/>
    <n v="41.445926155899997"/>
    <n v="-81.801423031200002"/>
    <n v="0"/>
    <n v="0"/>
  </r>
  <r>
    <n v="401"/>
    <x v="0"/>
    <x v="2"/>
    <s v="Hamilton"/>
    <s v="I-75 SB EXPY "/>
    <s v="SHAMIR00075**N"/>
    <s v="IR-75"/>
    <n v="7.2"/>
    <n v="7.7"/>
    <s v="Segment"/>
    <m/>
    <n v="1"/>
    <n v="1"/>
    <n v="7"/>
    <n v="5"/>
    <n v="22"/>
    <n v="181.36900436046511"/>
    <n v="1.4583064050307435"/>
    <n v="14.480457648472525"/>
    <n v="13.022151243441781"/>
    <n v="0.11362806076273038"/>
    <n v="3.7033745469710162"/>
    <n v="3.589746486208286"/>
    <x v="1"/>
    <s v="Google Maps"/>
    <n v="39.1710138714"/>
    <n v="-84.500249776299995"/>
    <n v="39.173248994200002"/>
    <n v="-84.491555872000006"/>
  </r>
  <r>
    <n v="402"/>
    <x v="0"/>
    <x v="0"/>
    <s v="Franklin"/>
    <s v="I-270 "/>
    <s v="SFRAIR00270**N"/>
    <s v="IR-270"/>
    <n v="9.1"/>
    <n v="9.6"/>
    <s v="Segment"/>
    <m/>
    <n v="0"/>
    <n v="1"/>
    <n v="5"/>
    <n v="5"/>
    <n v="11"/>
    <n v="111.59856468023256"/>
    <n v="1.0410269144738478"/>
    <n v="8.7080020408480117"/>
    <n v="7.6669751263741635"/>
    <n v="6.1569433847387597E-2"/>
    <n v="3.7032370075845535"/>
    <n v="3.6416675737371658"/>
    <x v="1"/>
    <s v="Google Maps"/>
    <n v="39.982004164999999"/>
    <n v="-83.118999541400001"/>
    <n v="39.989242631899998"/>
    <n v="-83.118788573900005"/>
  </r>
  <r>
    <n v="248"/>
    <x v="1"/>
    <x v="0"/>
    <s v="Franklin"/>
    <s v="E BROAD ST "/>
    <s v="SFRASR00016**C "/>
    <s v="SR-16"/>
    <n v="5.9"/>
    <n v="6.4"/>
    <s v="Segment"/>
    <m/>
    <n v="0"/>
    <n v="1"/>
    <n v="13"/>
    <n v="8"/>
    <n v="36"/>
    <n v="202.28606468023256"/>
    <n v="0.44659024468018604"/>
    <n v="20.425277167351833"/>
    <n v="19.978686922671645"/>
    <n v="2.504852629131064E-2"/>
    <n v="3.6988180108088176"/>
    <n v="3.6737694845175071"/>
    <x v="1"/>
    <s v="Google Maps"/>
    <n v="39.9740935759"/>
    <n v="-82.893761130599998"/>
    <n v="39.975060326600001"/>
    <n v="-82.884430530100005"/>
  </r>
  <r>
    <n v="249"/>
    <x v="1"/>
    <x v="5"/>
    <s v="Lucas"/>
    <s v="N REYNOLDS RD "/>
    <s v="SLUCUS00020**C "/>
    <s v="US-20"/>
    <n v="12.1"/>
    <n v="12.6"/>
    <s v="Segment"/>
    <m/>
    <n v="0"/>
    <n v="1"/>
    <n v="13"/>
    <n v="8"/>
    <n v="55"/>
    <n v="221.28606468023256"/>
    <n v="0.46109649464875591"/>
    <n v="26.194009627501558"/>
    <n v="25.732913132852801"/>
    <n v="2.5860142785382755E-2"/>
    <n v="3.6982080578331957"/>
    <n v="3.6723479150478129"/>
    <x v="1"/>
    <s v="Google Maps"/>
    <n v="41.657711348299998"/>
    <n v="-83.667515147900005"/>
    <n v="41.651198952199998"/>
    <n v="-83.664646743600002"/>
  </r>
  <r>
    <n v="361"/>
    <x v="2"/>
    <x v="2"/>
    <s v="Hamilton"/>
    <s v="Queen City Byp, White St"/>
    <s v="MHAMMR03125**C, MHAMMR08556**C"/>
    <s v="MR-3125, MR-8556"/>
    <n v="0"/>
    <n v="0"/>
    <s v="Intersection"/>
    <s v="Undivided Urban Signal  4-Leg"/>
    <n v="0"/>
    <n v="1"/>
    <n v="11"/>
    <n v="8"/>
    <n v="44"/>
    <n v="197.19231468023256"/>
    <n v="9.982785075448831"/>
    <n v="12.791638730099843"/>
    <n v="2.8088536546510117"/>
    <n v="0.68474736284584614"/>
    <n v="3.6980879713726078"/>
    <n v="3.0133406085267618"/>
    <x v="1"/>
    <s v="Google Maps"/>
    <n v="39.127156999999997"/>
    <n v="-84.564082999999997"/>
    <n v="0"/>
    <n v="0"/>
  </r>
  <r>
    <n v="107"/>
    <x v="4"/>
    <x v="3"/>
    <s v="Mahoning"/>
    <s v="Boardman Canfield Rd, West Blvd"/>
    <s v="CMAHCR00137**C, SMAHUS00224**C, TMAHTR02481**C"/>
    <s v="CR-137, TR-2481, US-224"/>
    <n v="0"/>
    <n v="0"/>
    <s v="Intersection"/>
    <s v="Undivided Urban Signal  4-Leg"/>
    <n v="0"/>
    <n v="0"/>
    <n v="11"/>
    <n v="8"/>
    <n v="41"/>
    <n v="148.515625"/>
    <n v="17.245041056228153"/>
    <n v="12.237006177851226"/>
    <n v="-5.0080348783769271"/>
    <n v="1.2035688697778393"/>
    <n v="3.6951814914262449"/>
    <n v="2.4916126216484056"/>
    <x v="2"/>
    <s v="Google Maps"/>
    <n v="41.024501000000001"/>
    <n v="-80.682029"/>
    <n v="0"/>
    <n v="0"/>
  </r>
  <r>
    <n v="250"/>
    <x v="1"/>
    <x v="3"/>
    <s v="Summit"/>
    <s v="AKRON EXPY "/>
    <s v="SSUMSR00008**C "/>
    <s v="SR-8"/>
    <n v="5.0999999999999996"/>
    <n v="5.6"/>
    <s v="Segment"/>
    <m/>
    <n v="0"/>
    <n v="1"/>
    <n v="6"/>
    <n v="3"/>
    <n v="35"/>
    <n v="133.27043968023256"/>
    <n v="2.5960595018193695"/>
    <n v="17.5484097139576"/>
    <n v="14.952350212138231"/>
    <n v="0.15897130628063075"/>
    <n v="3.6949857323961015"/>
    <n v="3.5360144261154707"/>
    <x v="1"/>
    <s v="Google Maps"/>
    <n v="41.126447874100002"/>
    <n v="-81.483961598799993"/>
    <n v="41.133356320799997"/>
    <n v="-81.481227868199994"/>
  </r>
  <r>
    <n v="251"/>
    <x v="1"/>
    <x v="1"/>
    <s v="Cuyahoga"/>
    <s v="W 117TH ST "/>
    <s v="MCUYMR14630**C "/>
    <s v="MR-14630"/>
    <n v="1"/>
    <n v="1.5"/>
    <s v="Segment"/>
    <m/>
    <n v="2"/>
    <n v="1"/>
    <n v="7"/>
    <n v="8"/>
    <n v="32"/>
    <n v="250.35819404069767"/>
    <n v="0.60307293627070246"/>
    <n v="19.408238711424666"/>
    <n v="18.805165775153963"/>
    <n v="3.3800621608846108E-2"/>
    <n v="3.6921869078610077"/>
    <n v="3.6583862862521617"/>
    <x v="1"/>
    <s v="Google Maps"/>
    <n v="41.457238377099998"/>
    <n v="-81.768952517100004"/>
    <n v="41.4644903748"/>
    <n v="-81.768835703700006"/>
  </r>
  <r>
    <n v="108"/>
    <x v="4"/>
    <x v="2"/>
    <s v="Hamilton"/>
    <s v="Colerain Ave, Colerain Ave"/>
    <s v="SHAMSR00126**C, SHAMUS00027**C, SHAMUS00027**N, THAMTR00355B*C"/>
    <s v="SR-126, TR-355B, US-27"/>
    <n v="0"/>
    <n v="0"/>
    <s v="Intersection"/>
    <s v="Divided Urban Signal  4-Leg"/>
    <n v="1"/>
    <n v="1"/>
    <n v="6"/>
    <n v="11"/>
    <n v="53"/>
    <n v="232.44712936046511"/>
    <n v="10.988017937339334"/>
    <n v="15.11255630893467"/>
    <n v="4.1245383715953352"/>
    <n v="0.79498818089977452"/>
    <n v="3.6920336788381043"/>
    <n v="2.89704549793833"/>
    <x v="2"/>
    <s v="Google Maps"/>
    <n v="39.242476000000003"/>
    <n v="-84.594481999999999"/>
    <n v="0"/>
    <n v="0"/>
  </r>
  <r>
    <n v="362"/>
    <x v="2"/>
    <x v="6"/>
    <s v="Allen"/>
    <s v="N Jameson Ave, W Wayne St"/>
    <s v="MALLMR00708**C, SALLSR00309**C"/>
    <s v="MR-708, SR-309"/>
    <n v="1.333"/>
    <n v="0"/>
    <s v="Intersection"/>
    <s v="Undivided Urban Signal  4-Leg"/>
    <n v="0"/>
    <n v="1"/>
    <n v="11"/>
    <n v="12"/>
    <n v="24"/>
    <n v="194.94231468023256"/>
    <n v="2.9842526404223548"/>
    <n v="9.6761532293009545"/>
    <n v="6.6919005888785996"/>
    <n v="0.20469829913703574"/>
    <n v="3.6872200088891098"/>
    <n v="3.4825217097520742"/>
    <x v="1"/>
    <s v="Google Maps"/>
    <n v="40.744005000000001"/>
    <n v="-84.124495999999994"/>
    <n v="0"/>
    <n v="0"/>
  </r>
  <r>
    <n v="363"/>
    <x v="2"/>
    <x v="7"/>
    <s v="Lorain"/>
    <s v="Abbe Rd, Abbe Rd"/>
    <s v="MLORMR04328**C, SLORSR00057**C, SLORSR00057**N, SLORSR00113**C, SLORSR00301**C"/>
    <s v="MR-4328, SR-113, SR-301, SR-57"/>
    <n v="2.875"/>
    <n v="0"/>
    <s v="Intersection"/>
    <s v="Divided Urban Signal  4-Leg"/>
    <n v="0"/>
    <n v="2"/>
    <n v="5"/>
    <n v="14"/>
    <n v="122"/>
    <n v="308.21275436046511"/>
    <n v="7.1525727186770327"/>
    <n v="28.243025074450511"/>
    <n v="21.090452355773479"/>
    <n v="0.4971858591230095"/>
    <n v="3.6865480081727133"/>
    <n v="3.1893621490497037"/>
    <x v="1"/>
    <s v="Google Maps"/>
    <n v="41.385801000000001"/>
    <n v="-82.077490999999995"/>
    <n v="0"/>
    <n v="0"/>
  </r>
  <r>
    <n v="55"/>
    <x v="3"/>
    <x v="8"/>
    <s v="Licking"/>
    <s v="N 21 ST "/>
    <s v="CLICCR00125**C "/>
    <s v="CR-125"/>
    <n v="2.5"/>
    <n v="3"/>
    <s v="Segment"/>
    <m/>
    <n v="0"/>
    <n v="2"/>
    <n v="8"/>
    <n v="6"/>
    <n v="80"/>
    <n v="250.35337936046511"/>
    <n v="0.94539333089360122"/>
    <n v="36.480746455599395"/>
    <n v="35.535353124705793"/>
    <n v="7.2309468715821501E-2"/>
    <n v="3.6843699821149389"/>
    <n v="3.6120605133991175"/>
    <x v="1"/>
    <s v="Google Maps"/>
    <n v="40.071812140299997"/>
    <n v="-82.428792143300001"/>
    <n v="40.079057214099997"/>
    <n v="-82.428168080099994"/>
  </r>
  <r>
    <n v="364"/>
    <x v="2"/>
    <x v="1"/>
    <s v="Cuyahoga"/>
    <s v="Cedar Rd, S Taylor Rd"/>
    <s v="MCUYMR05994**C, MCUYMR14567**C"/>
    <s v="MR-14567, MR-5994"/>
    <n v="0.98299999999999998"/>
    <n v="0"/>
    <s v="Intersection"/>
    <s v="Undivided Urban Signal  4-Leg"/>
    <n v="0"/>
    <n v="3"/>
    <n v="7"/>
    <n v="10"/>
    <n v="49"/>
    <n v="276.23319404069764"/>
    <n v="9.5495160953274603"/>
    <n v="13.786814320437554"/>
    <n v="4.2372982251100932"/>
    <n v="0.65502822241572134"/>
    <n v="3.6828710592358429"/>
    <n v="3.0278428368201213"/>
    <x v="1"/>
    <s v="Google Maps"/>
    <n v="41.501320999999997"/>
    <n v="-81.556023999999994"/>
    <n v="0"/>
    <n v="0"/>
  </r>
  <r>
    <n v="252"/>
    <x v="1"/>
    <x v="2"/>
    <s v="Hamilton"/>
    <s v="CENTRAL PKWY "/>
    <s v="SHAMUS00027**C "/>
    <s v="US-27"/>
    <n v="3.8"/>
    <n v="4.3"/>
    <s v="Segment"/>
    <m/>
    <n v="1"/>
    <n v="6"/>
    <n v="14"/>
    <n v="7"/>
    <n v="35"/>
    <n v="477.45557776162786"/>
    <n v="0.29688189745804472"/>
    <n v="21.46280518943632"/>
    <n v="21.165923291978274"/>
    <n v="1.6668212708295965E-2"/>
    <n v="3.6765288192995578"/>
    <n v="3.6598606065912618"/>
    <x v="1"/>
    <s v="Google Maps"/>
    <n v="39.124698056"/>
    <n v="-84.533510507800003"/>
    <n v="39.131446958300003"/>
    <n v="-84.531203097900004"/>
  </r>
  <r>
    <n v="109"/>
    <x v="4"/>
    <x v="2"/>
    <s v="Greene"/>
    <s v="Orchard Ln, US-35"/>
    <s v="SGREUS00035**C, SGREUS00035**N, TGRETR01217**C"/>
    <s v="TR-1217, US-35"/>
    <n v="0.47099999999999997"/>
    <n v="0"/>
    <s v="Intersection"/>
    <s v="Divided Urban Signal  4-Leg"/>
    <n v="0"/>
    <n v="1"/>
    <n v="8"/>
    <n v="11"/>
    <n v="36"/>
    <n v="182.86418968023256"/>
    <n v="10.849716951478573"/>
    <n v="11.019470010010483"/>
    <n v="0.16975305853191003"/>
    <n v="0.80552055171932946"/>
    <n v="3.6754590057254735"/>
    <n v="2.8699384540061441"/>
    <x v="2"/>
    <s v="Google Maps"/>
    <n v="39.706274000000001"/>
    <n v="-84.019689999999997"/>
    <n v="0"/>
    <n v="0"/>
  </r>
  <r>
    <n v="403"/>
    <x v="0"/>
    <x v="2"/>
    <s v="Hamilton"/>
    <s v="I-75 SB EXPY "/>
    <s v="SHAMIR00075**N"/>
    <s v="IR-75"/>
    <n v="16.3"/>
    <n v="16.8"/>
    <s v="Segment"/>
    <m/>
    <n v="0"/>
    <n v="1"/>
    <n v="7"/>
    <n v="7"/>
    <n v="48"/>
    <n v="170.56731468023256"/>
    <n v="1.3169210070916288"/>
    <n v="25.093878438584806"/>
    <n v="23.776957431493177"/>
    <n v="9.5609086900253021E-2"/>
    <n v="3.6748258260828308"/>
    <n v="3.579216739182578"/>
    <x v="1"/>
    <s v="Google Maps"/>
    <n v="39.286426686600002"/>
    <n v="-84.441873953200002"/>
    <n v="39.293669910600002"/>
    <n v="-84.441792100499995"/>
  </r>
  <r>
    <n v="56"/>
    <x v="3"/>
    <x v="0"/>
    <s v="Franklin"/>
    <s v="CLEVELAND AVE "/>
    <s v="CFRACR00075**C "/>
    <s v="CR-75"/>
    <n v="0.8"/>
    <n v="1.3"/>
    <s v="Segment"/>
    <m/>
    <n v="1"/>
    <n v="7"/>
    <n v="12"/>
    <n v="17"/>
    <n v="128"/>
    <n v="647.41351744186045"/>
    <n v="0.22418917466905988"/>
    <n v="58.000797732542701"/>
    <n v="57.776608557873644"/>
    <n v="1.7344595200076134E-2"/>
    <n v="3.6701243630019524"/>
    <n v="3.6527797678018765"/>
    <x v="1"/>
    <s v="Google Maps"/>
    <n v="40.032601669000002"/>
    <n v="-82.963909437500007"/>
    <n v="40.039570142400002"/>
    <n v="-82.961559250700006"/>
  </r>
  <r>
    <n v="253"/>
    <x v="1"/>
    <x v="0"/>
    <s v="Franklin"/>
    <s v="S JAMES RD "/>
    <s v="MFRAMR04254**C "/>
    <s v="MR-4254"/>
    <n v="0.8"/>
    <n v="1.3"/>
    <s v="Segment"/>
    <m/>
    <n v="1"/>
    <n v="3"/>
    <n v="11"/>
    <n v="5"/>
    <n v="18"/>
    <n v="294.90988372093022"/>
    <n v="0.5133292826808783"/>
    <n v="13.831129365482131"/>
    <n v="13.317800082801252"/>
    <n v="2.8782035386876882E-2"/>
    <n v="3.6690432312297401"/>
    <n v="3.640261195842863"/>
    <x v="1"/>
    <s v="Google Maps"/>
    <n v="39.940270419999997"/>
    <n v="-82.915398843700004"/>
    <n v="39.9474304799"/>
    <n v="-82.915654546400006"/>
  </r>
  <r>
    <n v="365"/>
    <x v="2"/>
    <x v="5"/>
    <s v="Lucas"/>
    <s v="N Detroit Ave, W Sylvania Ave"/>
    <s v="CLUCCR00005**C, MLUCMR01008**C, SLUCUS00024**C"/>
    <s v="CR-5, MR-1008, US-24"/>
    <n v="8.4580000000000002"/>
    <n v="0"/>
    <s v="Intersection"/>
    <s v="Undivided Urban Signal  4-Leg"/>
    <n v="0"/>
    <n v="2"/>
    <n v="9"/>
    <n v="14"/>
    <n v="34"/>
    <n v="246.40025436046511"/>
    <n v="3.8212289251956721"/>
    <n v="10.486145730736185"/>
    <n v="6.6649168055405124"/>
    <n v="0.26210886136305617"/>
    <n v="3.6673275255136328"/>
    <n v="3.4052186641505768"/>
    <x v="1"/>
    <s v="Google Maps"/>
    <n v="41.692965000000001"/>
    <n v="-83.552171999999999"/>
    <n v="0"/>
    <n v="0"/>
  </r>
  <r>
    <n v="404"/>
    <x v="0"/>
    <x v="3"/>
    <s v="Summit"/>
    <s v="VIETNAM VETERANS MEM HWY "/>
    <s v="SSUMIR00077**C"/>
    <s v="IR-77"/>
    <n v="6.1"/>
    <n v="6.6"/>
    <s v="Segment"/>
    <m/>
    <n v="1"/>
    <n v="0"/>
    <n v="8"/>
    <n v="10"/>
    <n v="62"/>
    <n v="204.42668968023256"/>
    <n v="0.66184922085634179"/>
    <n v="27.496966192258007"/>
    <n v="26.835116971401664"/>
    <n v="4.8229332448880204E-2"/>
    <n v="3.6660214901641819"/>
    <n v="3.6177921577153018"/>
    <x v="1"/>
    <s v="Google Maps"/>
    <n v="40.9804999387"/>
    <n v="-81.484888664699994"/>
    <n v="40.985841139400002"/>
    <n v="-81.491160108200006"/>
  </r>
  <r>
    <n v="254"/>
    <x v="1"/>
    <x v="3"/>
    <s v="Trumbull"/>
    <s v="W MARKET ST "/>
    <s v="CTRUCR00329**C "/>
    <s v="CR-329"/>
    <n v="1.3"/>
    <n v="1.8"/>
    <s v="Segment"/>
    <m/>
    <n v="0"/>
    <n v="1"/>
    <n v="6"/>
    <n v="10"/>
    <n v="17"/>
    <n v="146.33293968023256"/>
    <n v="0.64883569816339248"/>
    <n v="13.592257606440725"/>
    <n v="12.943421908277333"/>
    <n v="3.6359016933566204E-2"/>
    <n v="3.6651539401444784"/>
    <n v="3.6287949232109122"/>
    <x v="1"/>
    <s v="Google Maps"/>
    <n v="41.236382435099998"/>
    <n v="-80.802418444400004"/>
    <n v="41.236547366800004"/>
    <n v="-80.792831872600004"/>
  </r>
  <r>
    <n v="57"/>
    <x v="3"/>
    <x v="2"/>
    <s v="Clermont"/>
    <s v="OHIO PIKE "/>
    <s v="SCLESR00125**C "/>
    <s v="SR-125"/>
    <n v="0.8"/>
    <n v="1.3"/>
    <s v="Segment"/>
    <m/>
    <n v="1"/>
    <n v="2"/>
    <n v="6"/>
    <n v="8"/>
    <n v="84"/>
    <n v="295.81131904069764"/>
    <n v="0.76874122196920192"/>
    <n v="39.922915331579588"/>
    <n v="39.154174109610388"/>
    <n v="5.884724954132893E-2"/>
    <n v="3.6637768104065032"/>
    <n v="3.6049295608651741"/>
    <x v="1"/>
    <s v="Google Maps"/>
    <n v="39.068578799199997"/>
    <n v="-84.299408766900001"/>
    <n v="39.065313117000002"/>
    <n v="-84.291646274499996"/>
  </r>
  <r>
    <n v="58"/>
    <x v="3"/>
    <x v="2"/>
    <s v="Clermont"/>
    <s v="OHIO PIKE "/>
    <s v="SCLESR00125**C "/>
    <s v="SR-125"/>
    <n v="6.8"/>
    <n v="7.3"/>
    <s v="Segment"/>
    <m/>
    <n v="1"/>
    <n v="2"/>
    <n v="5"/>
    <n v="8"/>
    <n v="23"/>
    <n v="228.26444404069767"/>
    <n v="0.76874122196920192"/>
    <n v="18.194524821703155"/>
    <n v="17.425783599733954"/>
    <n v="5.884724954132893E-2"/>
    <n v="3.6637768104065032"/>
    <n v="3.6049295608651741"/>
    <x v="1"/>
    <s v="Google Maps"/>
    <n v="39.0214774891"/>
    <n v="-84.208598893100003"/>
    <n v="39.018782580600003"/>
    <n v="-84.200633057199994"/>
  </r>
  <r>
    <n v="255"/>
    <x v="1"/>
    <x v="0"/>
    <s v="Franklin"/>
    <s v="HILLIARD &amp; ROME RD "/>
    <s v="CFRACR00003**N "/>
    <s v="CR-3"/>
    <n v="13.2"/>
    <n v="13.7"/>
    <s v="Segment"/>
    <m/>
    <n v="0"/>
    <n v="1"/>
    <n v="2"/>
    <n v="8"/>
    <n v="14"/>
    <n v="108.27043968023256"/>
    <n v="1.4288873941055285"/>
    <n v="9.5960585154144464"/>
    <n v="8.1671711213089182"/>
    <n v="8.2401024625898919E-2"/>
    <n v="3.6565143708048606"/>
    <n v="3.5741133461789616"/>
    <x v="1"/>
    <s v="Google Maps"/>
    <n v="0"/>
    <n v="0"/>
    <n v="39.980151146499999"/>
    <n v="-83.150744111700007"/>
  </r>
  <r>
    <n v="405"/>
    <x v="0"/>
    <x v="4"/>
    <s v="Montgomery"/>
    <s v="INTERSTATE 75 "/>
    <s v="SMOTIR00075**N"/>
    <s v="IR-75"/>
    <n v="18.600000000000001"/>
    <n v="19.100000000000001"/>
    <s v="Segment"/>
    <m/>
    <n v="1"/>
    <n v="1"/>
    <n v="10"/>
    <n v="4"/>
    <n v="42"/>
    <n v="216.57212936046511"/>
    <n v="1.148943491372753"/>
    <n v="23.690658546234918"/>
    <n v="22.541715054862166"/>
    <n v="7.7502687897108347E-2"/>
    <n v="3.6557163165392774"/>
    <n v="3.5782136286421693"/>
    <x v="1"/>
    <s v="Google Maps"/>
    <n v="39.8392855325"/>
    <n v="-84.189727257200005"/>
    <n v="39.846536564399997"/>
    <n v="-84.189919395199993"/>
  </r>
  <r>
    <n v="256"/>
    <x v="1"/>
    <x v="4"/>
    <s v="Logan"/>
    <s v="S US 68 "/>
    <s v="SLOGUS00068**C "/>
    <s v="US-68"/>
    <n v="7.6"/>
    <n v="8.1"/>
    <s v="Segment"/>
    <m/>
    <n v="0"/>
    <n v="0"/>
    <n v="8"/>
    <n v="8"/>
    <n v="49"/>
    <n v="136.875"/>
    <n v="0.68859360519821045"/>
    <n v="27.465463242359654"/>
    <n v="26.776869637161443"/>
    <n v="3.8581348652709339E-2"/>
    <n v="3.6548598398060803"/>
    <n v="3.6162784911533712"/>
    <x v="1"/>
    <s v="Google Maps"/>
    <n v="40.351074482100003"/>
    <n v="-83.7607925481"/>
    <n v="40.358291113900002"/>
    <n v="-83.760024978199993"/>
  </r>
  <r>
    <n v="366"/>
    <x v="2"/>
    <x v="8"/>
    <s v="Fairfield"/>
    <s v="N Memorial Dr, W Sixth Ave"/>
    <s v="CFAICR00033A*C, MFAIMR70502**C"/>
    <s v="CR-33A, MR-70502"/>
    <n v="0.57899999999999996"/>
    <n v="0"/>
    <s v="Intersection"/>
    <s v="Undivided Urban Signal  4-Leg"/>
    <n v="0"/>
    <n v="2"/>
    <n v="6"/>
    <n v="12"/>
    <n v="42"/>
    <n v="225.88462936046511"/>
    <n v="6.6094071703631201"/>
    <n v="12.860119170922992"/>
    <n v="6.2507120005598722"/>
    <n v="0.45335786513235049"/>
    <n v="3.6543338228579416"/>
    <n v="3.200975957725591"/>
    <x v="1"/>
    <s v="Google Maps"/>
    <n v="39.720036"/>
    <n v="-82.606851000000006"/>
    <n v="0"/>
    <n v="0"/>
  </r>
  <r>
    <n v="110"/>
    <x v="4"/>
    <x v="2"/>
    <s v="Butler"/>
    <s v="Oxford State Rd, S Main St"/>
    <s v="SBUTSR00073**C, TBUTTR00179**C"/>
    <s v="SR-73, TR-179"/>
    <n v="0.61199999999999999"/>
    <n v="0"/>
    <s v="Intersection"/>
    <s v="Undivided Urban Signal  4-Leg"/>
    <n v="0"/>
    <n v="1"/>
    <n v="10"/>
    <n v="11"/>
    <n v="56"/>
    <n v="215.95793968023256"/>
    <n v="5.1107623632524506"/>
    <n v="15.673535770116668"/>
    <n v="10.562773406864217"/>
    <n v="0.35669120538401639"/>
    <n v="3.6541816768618012"/>
    <n v="3.2974904714777846"/>
    <x v="1"/>
    <s v="Google Maps"/>
    <n v="39.481023"/>
    <n v="-84.419961000000001"/>
    <n v="0"/>
    <n v="0"/>
  </r>
  <r>
    <n v="406"/>
    <x v="0"/>
    <x v="3"/>
    <s v="Summit"/>
    <s v="I-277 "/>
    <s v="SSUMIR00277**C"/>
    <s v="IR-277"/>
    <n v="3.4"/>
    <n v="3.9"/>
    <s v="Segment"/>
    <m/>
    <n v="0"/>
    <n v="2"/>
    <n v="8"/>
    <n v="9"/>
    <n v="75"/>
    <n v="258.66587936046511"/>
    <n v="0.53382192529080075"/>
    <n v="36.11046438425987"/>
    <n v="35.576642458969069"/>
    <n v="3.9249464022024887E-2"/>
    <n v="3.6536677391746237"/>
    <n v="3.6144182751525991"/>
    <x v="1"/>
    <s v="Google Maps"/>
    <n v="41.024883993099998"/>
    <n v="-81.508397269400007"/>
    <n v="41.025438324"/>
    <n v="-81.499758676100001"/>
  </r>
  <r>
    <n v="367"/>
    <x v="2"/>
    <x v="0"/>
    <s v="Franklin"/>
    <s v="Karl Rd, Sandalwood Pl"/>
    <s v="MFRAMR01840**N, MFRAMR01840B*C, MFRAMR04233**C"/>
    <s v="MR-1840, MR-1840B, MR-4233"/>
    <n v="0"/>
    <n v="0"/>
    <s v="Intersection"/>
    <s v="Undivided Urban Signal  4-Leg"/>
    <n v="0"/>
    <n v="0"/>
    <n v="9"/>
    <n v="7"/>
    <n v="21"/>
    <n v="110.984375"/>
    <n v="12.495771467997859"/>
    <n v="9.0916394709243669"/>
    <n v="-3.4041319970734918"/>
    <n v="0.85712018186980743"/>
    <n v="3.6526143091603052"/>
    <n v="2.7954941272904978"/>
    <x v="2"/>
    <s v="Google Maps"/>
    <n v="40.076867999999997"/>
    <n v="-82.976054000000005"/>
    <n v="0"/>
    <n v="0"/>
  </r>
  <r>
    <n v="407"/>
    <x v="0"/>
    <x v="5"/>
    <s v="Lucas"/>
    <s v="I 475 N "/>
    <s v="SLUCIR00475**C"/>
    <s v="IR-475"/>
    <n v="4"/>
    <n v="4.5"/>
    <s v="Segment"/>
    <m/>
    <n v="0"/>
    <n v="0"/>
    <n v="11"/>
    <n v="5"/>
    <n v="34"/>
    <n v="128.203125"/>
    <n v="0.64454951685184936"/>
    <n v="19.478477879607514"/>
    <n v="18.833928362755664"/>
    <n v="4.7170924774458396E-2"/>
    <n v="3.6515300491788687"/>
    <n v="3.6043591244044104"/>
    <x v="1"/>
    <s v="Google Maps"/>
    <n v="41.602595945099999"/>
    <n v="-83.691104028699996"/>
    <n v="41.609838181900002"/>
    <n v="-83.691131316799996"/>
  </r>
  <r>
    <n v="257"/>
    <x v="1"/>
    <x v="0"/>
    <s v="Franklin"/>
    <s v="E BROAD ST "/>
    <s v="SFRASR00016**C "/>
    <s v="SR-16"/>
    <n v="11.4"/>
    <n v="11.9"/>
    <s v="Segment"/>
    <m/>
    <n v="0"/>
    <n v="3"/>
    <n v="7"/>
    <n v="6"/>
    <n v="24"/>
    <n v="233.48319404069767"/>
    <n v="0.76041695760742034"/>
    <n v="15.614448253147552"/>
    <n v="14.854031295540132"/>
    <n v="4.2595247908942431E-2"/>
    <n v="3.6510082194733249"/>
    <n v="3.6084129715643822"/>
    <x v="1"/>
    <s v="Google Maps"/>
    <n v="39.9852528953"/>
    <n v="-82.791185073899996"/>
    <n v="39.986298834599999"/>
    <n v="-82.781844106799994"/>
  </r>
  <r>
    <n v="111"/>
    <x v="4"/>
    <x v="3"/>
    <s v="Stark"/>
    <s v="Dressler Rd, Strip Ave"/>
    <s v="CSTACR00224**C, CSTACR00567**C"/>
    <s v="CR-224, CR-567"/>
    <n v="0"/>
    <n v="0"/>
    <s v="Intersection"/>
    <s v="Undivided Urban Signal  3-Leg"/>
    <n v="0"/>
    <n v="0"/>
    <n v="11"/>
    <n v="13"/>
    <n v="51"/>
    <n v="180.703125"/>
    <n v="4.7016793317742884"/>
    <n v="14.918562651894904"/>
    <n v="10.216883320120616"/>
    <n v="0.32814041213069184"/>
    <n v="3.6470767584364707"/>
    <n v="3.3189363463057791"/>
    <x v="1"/>
    <s v="Google Maps"/>
    <n v="40.869517999999999"/>
    <n v="-81.431038000000001"/>
    <n v="0"/>
    <n v="0"/>
  </r>
  <r>
    <n v="368"/>
    <x v="2"/>
    <x v="0"/>
    <s v="Franklin"/>
    <s v="E Wilson Bridge Rd, N High St"/>
    <s v="MFRAMR04229**C, SFRAUS00023**C"/>
    <s v="MR-4229, US-23"/>
    <n v="1.494"/>
    <n v="0"/>
    <s v="Intersection"/>
    <s v="Undivided Urban Signal  4-Leg"/>
    <n v="0"/>
    <n v="2"/>
    <n v="8"/>
    <n v="12"/>
    <n v="62"/>
    <n v="258.97837936046511"/>
    <n v="9.8055267230513508"/>
    <n v="14.932772953117585"/>
    <n v="5.127246230066234"/>
    <n v="0.67258871288702016"/>
    <n v="3.6448524191648031"/>
    <n v="2.9722637062777828"/>
    <x v="2"/>
    <s v="Google Maps"/>
    <n v="40.107013000000002"/>
    <n v="-83.016938999999994"/>
    <n v="0"/>
    <n v="0"/>
  </r>
  <r>
    <n v="112"/>
    <x v="4"/>
    <x v="2"/>
    <s v="Hamilton"/>
    <s v="Hopewell Rd, Loveland Madeira Rd"/>
    <s v="CHAMCR00299**C, CHAMCR00299**N, CHAMCR00307**C"/>
    <s v="CR-299, CR-307"/>
    <n v="1.244"/>
    <n v="0"/>
    <s v="Intersection"/>
    <s v="Divided Urban Signal  4-Leg"/>
    <n v="0"/>
    <n v="2"/>
    <n v="2"/>
    <n v="16"/>
    <n v="81"/>
    <n v="256.44712936046511"/>
    <n v="5.0289842946019006"/>
    <n v="22.199847272297866"/>
    <n v="17.170862977695965"/>
    <n v="0.3626238419481716"/>
    <n v="3.6438709854270441"/>
    <n v="3.2812471434788724"/>
    <x v="1"/>
    <s v="Google Maps"/>
    <n v="39.247230999999999"/>
    <n v="-84.297132000000005"/>
    <n v="0"/>
    <n v="0"/>
  </r>
  <r>
    <n v="113"/>
    <x v="4"/>
    <x v="2"/>
    <s v="Warren"/>
    <s v="Butler Warren County Line Rd, Butler-Warren Rd"/>
    <s v="CWARCR00011**C, CWARCR00056**C, TBUTTR00011**C, TBUTTR03370**C"/>
    <s v="CR-11, CR-56, TR-11, TR-3370"/>
    <n v="0"/>
    <n v="0"/>
    <s v="Intersection"/>
    <s v="Undivided Urban Signal  4-Leg"/>
    <n v="0"/>
    <n v="1"/>
    <n v="13"/>
    <n v="7"/>
    <n v="59"/>
    <n v="220.84856468023256"/>
    <n v="6.1321559660851426"/>
    <n v="16.269055549752323"/>
    <n v="10.13689958366718"/>
    <n v="0.42797648328804805"/>
    <n v="3.6401653924770123"/>
    <n v="3.2121889091889644"/>
    <x v="1"/>
    <s v="Google Maps"/>
    <n v="39.366503999999999"/>
    <n v="-84.346566999999993"/>
    <n v="0"/>
    <n v="0"/>
  </r>
  <r>
    <n v="258"/>
    <x v="1"/>
    <x v="1"/>
    <s v="Cuyahoga"/>
    <s v="MAYFIELD RD "/>
    <s v="SCUYUS00322**C "/>
    <s v="US-322"/>
    <n v="9.3000000000000007"/>
    <n v="9.8000000000000007"/>
    <s v="Segment"/>
    <m/>
    <n v="0"/>
    <n v="1"/>
    <n v="5"/>
    <n v="13"/>
    <n v="53"/>
    <n v="189.09856468023256"/>
    <n v="0.53406962455544404"/>
    <n v="27.446950411717523"/>
    <n v="26.912880787162081"/>
    <n v="2.9942040863677039E-2"/>
    <n v="3.6399859819428562"/>
    <n v="3.6100439410791791"/>
    <x v="1"/>
    <s v="Google Maps"/>
    <n v="41.520605033599999"/>
    <n v="-81.524712981799993"/>
    <n v="41.519727064400001"/>
    <n v="-81.515178828399996"/>
  </r>
  <r>
    <n v="59"/>
    <x v="3"/>
    <x v="8"/>
    <s v="Muskingum"/>
    <s v="MAPLE AVE "/>
    <s v="SMUSSR00060**C "/>
    <s v="SR-60"/>
    <n v="19.8"/>
    <n v="20.3"/>
    <s v="Segment"/>
    <m/>
    <n v="1"/>
    <n v="0"/>
    <n v="9"/>
    <n v="13"/>
    <n v="68"/>
    <n v="230.28606468023256"/>
    <n v="0.42735617159030787"/>
    <n v="36.157230356415262"/>
    <n v="35.729874184824951"/>
    <n v="3.2886922308308544E-2"/>
    <n v="3.6396100503514326"/>
    <n v="3.6067231280431242"/>
    <x v="1"/>
    <s v="Google Maps"/>
    <n v="39.978632261900003"/>
    <n v="-82.016474405699995"/>
    <n v="39.9846591393"/>
    <n v="-82.021251928400005"/>
  </r>
  <r>
    <n v="369"/>
    <x v="2"/>
    <x v="1"/>
    <s v="Cuyahoga"/>
    <s v="Broadview Rd, Broadview Rd"/>
    <s v="MCUYMR00176**C, MCUYMR03137**C, SCUYSR00003**C, SCUYUS00042**C"/>
    <s v="MR-176, MR-3137, SR-3, US-42"/>
    <n v="0.20200000000000001"/>
    <n v="0"/>
    <s v="Intersection"/>
    <s v="Undivided Urban Signal  4-Leg"/>
    <n v="0"/>
    <n v="3"/>
    <n v="9"/>
    <n v="8"/>
    <n v="64"/>
    <n v="295.45194404069764"/>
    <n v="6.9290556797296805"/>
    <n v="17.209544018154212"/>
    <n v="10.280488338424531"/>
    <n v="0.47528345725640186"/>
    <n v="3.6392206635054722"/>
    <n v="3.1639372062490705"/>
    <x v="1"/>
    <s v="Google Maps"/>
    <n v="41.441659000000001"/>
    <n v="-81.704909000000001"/>
    <n v="0"/>
    <n v="0"/>
  </r>
  <r>
    <n v="370"/>
    <x v="2"/>
    <x v="1"/>
    <s v="Cuyahoga"/>
    <s v="Bellaire Rd, W 117th St"/>
    <s v="MCUYMR14630**C, MCUYMR14654**C"/>
    <s v="MR-14630, MR-14654"/>
    <n v="0.17799999999999999"/>
    <n v="0"/>
    <s v="Intersection"/>
    <s v="Divided Urban Signal  4-Leg"/>
    <n v="0"/>
    <n v="3"/>
    <n v="6"/>
    <n v="11"/>
    <n v="47"/>
    <n v="272.12381904069764"/>
    <n v="8.9292702515647928"/>
    <n v="13.387710465377687"/>
    <n v="4.458440213812894"/>
    <n v="0.62068672014661042"/>
    <n v="3.6389204854680823"/>
    <n v="3.0182337653214719"/>
    <x v="1"/>
    <s v="Google Maps"/>
    <n v="41.446587999999998"/>
    <n v="-81.766802999999996"/>
    <n v="0"/>
    <n v="0"/>
  </r>
  <r>
    <n v="408"/>
    <x v="0"/>
    <x v="3"/>
    <s v="Stark"/>
    <s v="I 77 "/>
    <s v="SSTAIR00077**C"/>
    <s v="IR-77"/>
    <n v="12.9"/>
    <n v="13.4"/>
    <s v="Segment"/>
    <m/>
    <n v="0"/>
    <n v="4"/>
    <n v="10"/>
    <n v="4"/>
    <n v="62"/>
    <n v="327.92550872093022"/>
    <n v="0.66106685788715147"/>
    <n v="28.123702797045908"/>
    <n v="27.462635939158758"/>
    <n v="4.8732472293686262E-2"/>
    <n v="3.6387827672210502"/>
    <n v="3.590050294927364"/>
    <x v="1"/>
    <s v="Google Maps"/>
    <n v="40.833456811700003"/>
    <n v="-81.397723464500004"/>
    <n v="40.839768219500002"/>
    <n v="-81.402232582300002"/>
  </r>
  <r>
    <n v="371"/>
    <x v="2"/>
    <x v="1"/>
    <s v="Cuyahoga"/>
    <s v="E 93rd St, Miles Ave"/>
    <s v="MCUYMR06655**C, SCUYSR00043**C"/>
    <s v="MR-6655, SR-43"/>
    <n v="0.81799999999999995"/>
    <n v="0"/>
    <s v="Intersection"/>
    <s v="Undivided Urban Signal  4-Leg"/>
    <n v="0"/>
    <n v="0"/>
    <n v="7"/>
    <n v="14"/>
    <n v="39"/>
    <n v="146.953125"/>
    <n v="5.5252303220525052"/>
    <n v="12.053317079444003"/>
    <n v="6.528086757391498"/>
    <n v="0.37899111956702675"/>
    <n v="3.6369216010772205"/>
    <n v="3.2579304815101939"/>
    <x v="1"/>
    <s v="Google Maps"/>
    <n v="41.445143000000002"/>
    <n v="-81.621362000000005"/>
    <n v="0"/>
    <n v="0"/>
  </r>
  <r>
    <n v="409"/>
    <x v="0"/>
    <x v="0"/>
    <s v="Franklin"/>
    <s v="I-270 "/>
    <s v="SFRAIR00270**C"/>
    <s v="IR-270"/>
    <n v="54.5"/>
    <n v="55"/>
    <s v="Segment"/>
    <m/>
    <n v="0"/>
    <n v="1"/>
    <n v="6"/>
    <n v="5"/>
    <n v="20"/>
    <n v="127.14543968023256"/>
    <n v="0.53852741543588156"/>
    <n v="12.54405817294222"/>
    <n v="12.005530757506339"/>
    <n v="4.1983134926795312E-2"/>
    <n v="3.6366078153109358"/>
    <n v="3.5946246803841406"/>
    <x v="1"/>
    <s v="Google Maps"/>
    <n v="39.888652940199997"/>
    <n v="-83.032299847299996"/>
    <n v="0"/>
    <n v="0"/>
  </r>
  <r>
    <n v="60"/>
    <x v="3"/>
    <x v="2"/>
    <s v="Hamilton"/>
    <s v="RIDGE AVE,RIDGE RD "/>
    <s v="CHAMCR00275**C "/>
    <s v="CR-275"/>
    <n v="1.9"/>
    <n v="2.4"/>
    <s v="Segment"/>
    <m/>
    <n v="0"/>
    <n v="0"/>
    <n v="7"/>
    <n v="13"/>
    <n v="64"/>
    <n v="167.515625"/>
    <n v="0.32878437262389293"/>
    <n v="32.438698859932813"/>
    <n v="32.10991448730892"/>
    <n v="2.5076497433247778E-2"/>
    <n v="3.6352547417410981"/>
    <n v="3.6101782443078503"/>
    <x v="1"/>
    <s v="Google Maps"/>
    <n v="39.167236922400001"/>
    <n v="-84.423480119499999"/>
    <n v="39.173742992599998"/>
    <n v="-84.426775905300005"/>
  </r>
  <r>
    <n v="372"/>
    <x v="2"/>
    <x v="4"/>
    <s v="Clark"/>
    <s v="N Yellow Springs St, N Yellow Springs St"/>
    <s v="SCLASR00004*DC, SCLASR00041**C, SCLASR00041*DC, SCLAUS00040*DC"/>
    <s v="SR-41, SR-41D, SR-4D, US-40D"/>
    <n v="0"/>
    <n v="0"/>
    <s v="Intersection"/>
    <s v="Undivided Urban Signal  4-Leg"/>
    <n v="0"/>
    <n v="3"/>
    <n v="12"/>
    <n v="6"/>
    <n v="26"/>
    <n v="268.21756904069764"/>
    <n v="6.0771601547918896"/>
    <n v="9.2835201205397926"/>
    <n v="3.2063599657479029"/>
    <n v="0.41684954230054938"/>
    <n v="3.6314950216968844"/>
    <n v="3.214645479396335"/>
    <x v="1"/>
    <s v="Google Maps"/>
    <n v="39.927666000000002"/>
    <n v="-83.819131999999996"/>
    <n v="0"/>
    <n v="0"/>
  </r>
  <r>
    <n v="373"/>
    <x v="2"/>
    <x v="6"/>
    <s v="Hancock"/>
    <s v="Bright Rd, N Main St"/>
    <s v="CHANCR00095**C, SHANUS00224**C"/>
    <s v="CR-95, US-224"/>
    <n v="5.4539999999999997"/>
    <n v="0"/>
    <s v="Intersection"/>
    <s v="Undivided Urban Signal  4-Leg"/>
    <n v="0"/>
    <n v="0"/>
    <n v="10"/>
    <n v="9"/>
    <n v="100"/>
    <n v="205.40625"/>
    <n v="10.870303911430856"/>
    <n v="24.412788577254961"/>
    <n v="13.542484665824105"/>
    <n v="0.74562478110353447"/>
    <n v="3.6311508701795092"/>
    <n v="2.8855260890759746"/>
    <x v="2"/>
    <s v="Google Maps"/>
    <n v="41.054113000000001"/>
    <n v="-83.605838000000006"/>
    <n v="0"/>
    <n v="0"/>
  </r>
  <r>
    <n v="374"/>
    <x v="2"/>
    <x v="2"/>
    <s v="Butler"/>
    <s v="Boehm Dr, Dixie Hwy"/>
    <s v="MBUTMR00042**C, PBUTMR81373**C, PBUTMR81373**N, SBUTSR00004**C"/>
    <s v="MR-42, MR-81373, SR-4"/>
    <n v="0"/>
    <n v="0"/>
    <s v="Intersection"/>
    <s v="Undivided Urban Signal  4-Leg"/>
    <n v="0"/>
    <n v="1"/>
    <n v="8"/>
    <n v="11"/>
    <n v="44"/>
    <n v="190.86418968023256"/>
    <n v="10.041565308475775"/>
    <n v="12.528146954167807"/>
    <n v="2.4865816456920324"/>
    <n v="0.68877926468971662"/>
    <n v="3.6303588581293744"/>
    <n v="2.9415795934396578"/>
    <x v="2"/>
    <s v="Google Maps"/>
    <n v="39.335197000000001"/>
    <n v="-84.526539"/>
    <n v="0"/>
    <n v="0"/>
  </r>
  <r>
    <n v="259"/>
    <x v="1"/>
    <x v="1"/>
    <s v="Cuyahoga"/>
    <s v="GRANGER RD "/>
    <s v="SCUYSR00017**C "/>
    <s v="SR-17"/>
    <n v="16.899999999999999"/>
    <n v="17.399999999999999"/>
    <s v="Segment"/>
    <m/>
    <n v="0"/>
    <n v="2"/>
    <n v="5"/>
    <n v="8"/>
    <n v="33"/>
    <n v="192.58775436046511"/>
    <n v="0.54149479344960805"/>
    <n v="21.210520926827421"/>
    <n v="20.669026133377812"/>
    <n v="2.9952309161177363E-2"/>
    <n v="3.6299398440508819"/>
    <n v="3.5999875348897046"/>
    <x v="1"/>
    <s v="Google Maps"/>
    <n v="41.4170573711"/>
    <n v="-81.595175845399993"/>
    <n v="41.417121834900001"/>
    <n v="-81.5855454151"/>
  </r>
  <r>
    <n v="260"/>
    <x v="1"/>
    <x v="0"/>
    <s v="Franklin"/>
    <s v="REFUGEE RD "/>
    <s v="MFRAMR04205**C "/>
    <s v="MR-4205"/>
    <n v="2.2000000000000002"/>
    <n v="2.7"/>
    <s v="Segment"/>
    <m/>
    <n v="4"/>
    <n v="3"/>
    <n v="8"/>
    <n v="4"/>
    <n v="17"/>
    <n v="406.86182776162786"/>
    <n v="0.51658777070099027"/>
    <n v="14.130856259829637"/>
    <n v="13.614268489128646"/>
    <n v="2.8964289783317762E-2"/>
    <n v="3.6299228866676372"/>
    <n v="3.6009585968843196"/>
    <x v="1"/>
    <s v="Google Maps"/>
    <n v="39.917328311200002"/>
    <n v="-82.913048204099994"/>
    <n v="39.916821040899997"/>
    <n v="-82.903651215400004"/>
  </r>
  <r>
    <n v="375"/>
    <x v="2"/>
    <x v="5"/>
    <s v="Lucas"/>
    <s v="Dorr St, N Detroit Ave"/>
    <s v="MLUCMR01008**C, SLUCSR00246**C, SLUCUS00024**C"/>
    <s v="MR-1008, SR-246, US-24"/>
    <n v="4.476"/>
    <n v="0"/>
    <s v="Intersection"/>
    <s v="Undivided Urban Signal  4-Leg"/>
    <n v="0"/>
    <n v="3"/>
    <n v="12"/>
    <n v="7"/>
    <n v="38"/>
    <n v="284.65506904069764"/>
    <n v="5.5620436644459916"/>
    <n v="11.384686031627979"/>
    <n v="5.8226423671819871"/>
    <n v="0.38151625047297766"/>
    <n v="3.6296496226315669"/>
    <n v="3.2481333721585894"/>
    <x v="1"/>
    <s v="Google Maps"/>
    <n v="41.652971000000001"/>
    <n v="-83.577735000000004"/>
    <n v="0"/>
    <n v="0"/>
  </r>
  <r>
    <n v="114"/>
    <x v="4"/>
    <x v="3"/>
    <s v="Mahoning"/>
    <s v="Boardman Canfield Rd, S Raccoon Rd"/>
    <s v="CMAHCR00109**C, SMAHUS00224**C"/>
    <s v="CR-109, US-224"/>
    <n v="2.605"/>
    <n v="0"/>
    <s v="Intersection"/>
    <s v="Undivided Urban Signal  4-Leg"/>
    <n v="0"/>
    <n v="1"/>
    <n v="5"/>
    <n v="13"/>
    <n v="61"/>
    <n v="197.09856468023256"/>
    <n v="18.304721528823592"/>
    <n v="15.930637414319223"/>
    <n v="-2.3740841145043685"/>
    <n v="1.2775262714777746"/>
    <n v="3.6287572661172693"/>
    <n v="2.3512309946394945"/>
    <x v="2"/>
    <s v="Google Maps"/>
    <n v="41.024704"/>
    <n v="-80.736934000000005"/>
    <n v="0"/>
    <n v="0"/>
  </r>
  <r>
    <n v="115"/>
    <x v="4"/>
    <x v="3"/>
    <s v="Stark"/>
    <s v="Dressler Rd, Fulton Dr"/>
    <s v="CSTACR00224**C, SSTASR00687**C, TSTATR00211**C"/>
    <s v="CR-224, SR-687, TR-211"/>
    <n v="2.9950000000000001"/>
    <n v="0"/>
    <s v="Intersection"/>
    <s v="Undivided Urban Signal  4-Leg"/>
    <n v="0"/>
    <n v="1"/>
    <n v="10"/>
    <n v="9"/>
    <n v="43"/>
    <n v="194.08293968023256"/>
    <n v="9.3938805465612525"/>
    <n v="12.623871617324466"/>
    <n v="3.229991070763214"/>
    <n v="0.65561932589133853"/>
    <n v="3.6287143580203396"/>
    <n v="2.9730950321290011"/>
    <x v="2"/>
    <s v="Google Maps"/>
    <n v="40.843111999999998"/>
    <n v="-81.434978000000001"/>
    <n v="0"/>
    <n v="0"/>
  </r>
  <r>
    <n v="261"/>
    <x v="1"/>
    <x v="0"/>
    <s v="Franklin"/>
    <s v="161 EXPY "/>
    <s v="SFRASR00161**C "/>
    <s v="SR-161"/>
    <n v="21.1"/>
    <n v="21.6"/>
    <s v="Segment"/>
    <m/>
    <n v="0"/>
    <n v="3"/>
    <n v="3"/>
    <n v="3"/>
    <n v="11"/>
    <n v="180.98319404069767"/>
    <n v="2.092598847547456"/>
    <n v="8.8893200564470618"/>
    <n v="6.7967212088996058"/>
    <n v="0.12539420076120175"/>
    <n v="3.626367618691706"/>
    <n v="3.5009734179305041"/>
    <x v="1"/>
    <s v="Google Maps"/>
    <n v="40.090688608299999"/>
    <n v="-82.809953715299997"/>
    <n v="40.089233728099998"/>
    <n v="-82.800816552599997"/>
  </r>
  <r>
    <n v="376"/>
    <x v="2"/>
    <x v="3"/>
    <s v="Summit"/>
    <s v="W State St, Wooster Rd"/>
    <s v="MSUMMR05424**C, MSUMMR05428**C, SSUMSR00619**C"/>
    <s v="MR-5424, MR-5428, SR-619"/>
    <n v="0"/>
    <n v="0"/>
    <s v="Intersection"/>
    <s v="Undivided Urban Signal  4-Leg"/>
    <n v="0"/>
    <n v="0"/>
    <n v="11"/>
    <n v="10"/>
    <n v="65"/>
    <n v="181.390625"/>
    <n v="6.7588974018787331"/>
    <n v="16.633513958000957"/>
    <n v="9.8746165561222234"/>
    <n v="0.46361182142088941"/>
    <n v="3.6192155328990543"/>
    <n v="3.155603711478165"/>
    <x v="1"/>
    <s v="Google Maps"/>
    <n v="41.029147999999999"/>
    <n v="-81.588544999999996"/>
    <n v="0"/>
    <n v="0"/>
  </r>
  <r>
    <n v="116"/>
    <x v="4"/>
    <x v="7"/>
    <s v="Richland"/>
    <s v="Ashland Rd, N Stewart Rd"/>
    <s v="SRICUS00042**C, TRICTR00267**C"/>
    <s v="TR-267, US-42"/>
    <n v="1.4790000000000001"/>
    <n v="0"/>
    <s v="Intersection"/>
    <s v="Undivided Urban Signal  4-Leg"/>
    <n v="0"/>
    <n v="0"/>
    <n v="11"/>
    <n v="10"/>
    <n v="41"/>
    <n v="157.390625"/>
    <n v="6.8425536573778256"/>
    <n v="12.275026173232407"/>
    <n v="5.432472515854581"/>
    <n v="0.4775566810744214"/>
    <n v="3.61746346378031"/>
    <n v="3.1399067827058884"/>
    <x v="1"/>
    <s v="Google Maps"/>
    <n v="40.776808000000003"/>
    <n v="-82.474765000000005"/>
    <n v="0"/>
    <n v="0"/>
  </r>
  <r>
    <n v="377"/>
    <x v="2"/>
    <x v="1"/>
    <s v="Cuyahoga"/>
    <s v="SCUYUS00020**C, W 9th St"/>
    <s v="MCUYMR02890**C, MCUYMR14758**C, MCUYMR14765**C, SCUYSR00003**C, SCUYUS00006**C, SCUYUS00006**N, SCUYUS00020**C, SCUYUS00042**C"/>
    <s v="MR-14758, MR-14765, MR-2890, SR-3, US-20, US-42, US-6"/>
    <n v="0"/>
    <n v="0"/>
    <s v="Intersection"/>
    <s v="Divided Urban Signal  4-Leg"/>
    <n v="0"/>
    <n v="0"/>
    <n v="6"/>
    <n v="16"/>
    <n v="52"/>
    <n v="162.28125"/>
    <n v="4.8578095473496958"/>
    <n v="14.504557198677022"/>
    <n v="9.6467476513273258"/>
    <n v="0.33767349291651061"/>
    <n v="3.6173151030432784"/>
    <n v="3.2796416101267676"/>
    <x v="1"/>
    <s v="Google Maps"/>
    <n v="41.497104999999998"/>
    <n v="-81.698667"/>
    <n v="0"/>
    <n v="0"/>
  </r>
  <r>
    <n v="262"/>
    <x v="1"/>
    <x v="2"/>
    <s v="Hamilton"/>
    <s v="BEECHMONT AVE "/>
    <s v="SHAMSR00125**C "/>
    <s v="SR-125"/>
    <n v="2.6"/>
    <n v="3.1"/>
    <s v="Segment"/>
    <m/>
    <n v="0"/>
    <n v="2"/>
    <n v="8"/>
    <n v="8"/>
    <n v="43"/>
    <n v="222.22837936046511"/>
    <n v="0.62415646196715313"/>
    <n v="22.118221927118178"/>
    <n v="21.494065465151024"/>
    <n v="3.4979365791221205E-2"/>
    <n v="3.6163061934145753"/>
    <n v="3.5813268276233541"/>
    <x v="1"/>
    <s v="Google Maps"/>
    <n v="39.097993473000002"/>
    <n v="-84.387178548500003"/>
    <n v="39.090819209499998"/>
    <n v="-84.386528841100002"/>
  </r>
  <r>
    <n v="378"/>
    <x v="2"/>
    <x v="5"/>
    <s v="Lucas"/>
    <s v="Hill Ave, S Holland Sylvania Rd"/>
    <s v="CLUCCR00030**C, CLUCCR01572**C"/>
    <s v="CR-1572, CR-30"/>
    <n v="3.036"/>
    <n v="0"/>
    <s v="Intersection"/>
    <s v="Undivided Urban Signal  4-Leg"/>
    <n v="0"/>
    <n v="1"/>
    <n v="7"/>
    <n v="14"/>
    <n v="51"/>
    <n v="204.62981468023256"/>
    <n v="4.2193077370577141"/>
    <n v="14.334152842248555"/>
    <n v="10.114845105190842"/>
    <n v="0.28941420897568976"/>
    <n v="3.6134025597674309"/>
    <n v="3.3239883507917409"/>
    <x v="1"/>
    <s v="Google Maps"/>
    <n v="41.638589000000003"/>
    <n v="-83.684289000000007"/>
    <n v="0"/>
    <n v="0"/>
  </r>
  <r>
    <n v="379"/>
    <x v="2"/>
    <x v="1"/>
    <s v="Cuyahoga"/>
    <s v="Center Rd, Rockside Rd"/>
    <s v="MCUYMR14550**C, MCUYMR14551**C, MCUYMR14583**C"/>
    <s v="MR-14550, MR-14551, MR-14583"/>
    <n v="0"/>
    <n v="0"/>
    <s v="Intersection"/>
    <s v="Undivided Urban Signal  4-Leg"/>
    <n v="0"/>
    <n v="1"/>
    <n v="10"/>
    <n v="9"/>
    <n v="21"/>
    <n v="172.08293968023256"/>
    <n v="7.9216821011097718"/>
    <n v="8.1989598583816328"/>
    <n v="0.27727775727186099"/>
    <n v="0.54337050102164763"/>
    <n v="3.6124920700353158"/>
    <n v="3.0691215690136682"/>
    <x v="1"/>
    <s v="Google Maps"/>
    <n v="41.409514000000001"/>
    <n v="-81.537210999999999"/>
    <n v="0"/>
    <n v="0"/>
  </r>
  <r>
    <n v="117"/>
    <x v="4"/>
    <x v="2"/>
    <s v="Butler"/>
    <s v="Union Centre Blvd, Union Centre Blvd"/>
    <s v="CBUTCR00118**C, CBUTCR02821**C, CBUTCR02821**N"/>
    <s v="CR-118, CR-2821"/>
    <n v="0.46800000000000003"/>
    <n v="0"/>
    <s v="Intersection"/>
    <s v="Divided Urban Signal  4-Leg"/>
    <n v="0"/>
    <n v="1"/>
    <n v="7"/>
    <n v="10"/>
    <n v="43"/>
    <n v="178.87981468023256"/>
    <n v="10.921847999908124"/>
    <n v="13.210373213673938"/>
    <n v="2.2885252137658139"/>
    <n v="0.8022481731230342"/>
    <n v="3.6101950155541274"/>
    <n v="2.8079468424310932"/>
    <x v="2"/>
    <s v="Google Maps"/>
    <n v="39.329563999999998"/>
    <n v="-84.435085999999998"/>
    <n v="0"/>
    <n v="0"/>
  </r>
  <r>
    <n v="410"/>
    <x v="0"/>
    <x v="2"/>
    <s v="Warren"/>
    <s v="I-75 "/>
    <s v="SWARIR00075**C"/>
    <s v="IR-75"/>
    <n v="5.7"/>
    <n v="6.2"/>
    <s v="Segment"/>
    <m/>
    <n v="0"/>
    <n v="0"/>
    <n v="9"/>
    <n v="4"/>
    <n v="11"/>
    <n v="87.671875"/>
    <n v="0.87845654702460729"/>
    <n v="9.6397535037773157"/>
    <n v="8.7612969567527088"/>
    <n v="4.6860382476893225E-2"/>
    <n v="3.6097795478519674"/>
    <n v="3.562919165375074"/>
    <x v="1"/>
    <s v="Google Maps"/>
    <n v="39.515017764200003"/>
    <n v="-84.321094529899995"/>
    <n v="39.521852664999997"/>
    <n v="-84.318089266399994"/>
  </r>
  <r>
    <n v="263"/>
    <x v="1"/>
    <x v="0"/>
    <s v="Franklin"/>
    <s v="E HUDSON ST "/>
    <s v="MFRAMR04237**C "/>
    <s v="MR-4237"/>
    <n v="0.1"/>
    <n v="0.6"/>
    <s v="Segment"/>
    <m/>
    <n v="0"/>
    <n v="1"/>
    <n v="13"/>
    <n v="5"/>
    <n v="36"/>
    <n v="188.97356468023256"/>
    <n v="0.49297951917085225"/>
    <n v="21.195981226143619"/>
    <n v="20.703001706972767"/>
    <n v="2.7172442445610338E-2"/>
    <n v="3.6076995056636223"/>
    <n v="3.5805270632180122"/>
    <x v="1"/>
    <s v="Google Maps"/>
    <n v="40.014883095199998"/>
    <n v="-82.995796251499996"/>
    <n v="40.014502267200001"/>
    <n v="-82.986382880199997"/>
  </r>
  <r>
    <n v="411"/>
    <x v="0"/>
    <x v="4"/>
    <s v="Montgomery"/>
    <s v="INTERSTATE 70 "/>
    <s v="SMOTIR00070**C"/>
    <s v="IR-70"/>
    <n v="16.5"/>
    <n v="17"/>
    <s v="Segment"/>
    <m/>
    <n v="0"/>
    <n v="2"/>
    <n v="8"/>
    <n v="4"/>
    <n v="20"/>
    <n v="181.47837936046511"/>
    <n v="0.78786566367737354"/>
    <n v="13.686280513426887"/>
    <n v="12.898414849749514"/>
    <n v="6.2009046914577565E-2"/>
    <n v="3.6075287595833152"/>
    <n v="3.5455197126687374"/>
    <x v="1"/>
    <s v="Google Maps"/>
    <n v="39.865604443400002"/>
    <n v="-84.183638477100004"/>
    <n v="39.8661170711"/>
    <n v="-84.174251378899996"/>
  </r>
  <r>
    <n v="380"/>
    <x v="2"/>
    <x v="2"/>
    <s v="Hamilton"/>
    <s v="Forest Ave, Vine St"/>
    <s v="MHAMMR08513**C, MHAMMR08561**C, MHAMMR08562**C"/>
    <s v="MR-8513, MR-8561, MR-8562"/>
    <n v="0"/>
    <n v="0"/>
    <s v="Intersection"/>
    <s v="Undivided Urban Signal  4-Leg"/>
    <n v="0"/>
    <n v="2"/>
    <n v="9"/>
    <n v="8"/>
    <n v="45"/>
    <n v="230.77525436046511"/>
    <n v="13.765855698490951"/>
    <n v="12.802080498396226"/>
    <n v="-0.96377520009472484"/>
    <n v="0.94423883872250325"/>
    <n v="3.6065621339202352"/>
    <n v="2.6623232951977318"/>
    <x v="2"/>
    <s v="Google Maps"/>
    <n v="39.149683000000003"/>
    <n v="-84.511194000000003"/>
    <n v="0"/>
    <n v="0"/>
  </r>
  <r>
    <n v="412"/>
    <x v="0"/>
    <x v="1"/>
    <s v="Cuyahoga"/>
    <s v="I-90 "/>
    <s v="SCUYIR00090**N"/>
    <s v="IR-90"/>
    <n v="12"/>
    <n v="12.5"/>
    <s v="Segment"/>
    <m/>
    <n v="1"/>
    <n v="2"/>
    <n v="1"/>
    <n v="10"/>
    <n v="22"/>
    <n v="209.95194404069767"/>
    <n v="1.4117478495741904"/>
    <n v="14.407317979051596"/>
    <n v="12.995570129477406"/>
    <n v="0.10739369675999209"/>
    <n v="3.6057010591988088"/>
    <n v="3.4983073624388168"/>
    <x v="1"/>
    <s v="Google Maps"/>
    <n v="41.4701542675"/>
    <n v="-81.743227675200004"/>
    <n v="41.4713811648"/>
    <n v="-81.7337578331"/>
  </r>
  <r>
    <n v="1"/>
    <x v="5"/>
    <x v="0"/>
    <s v="Delaware"/>
    <s v="Fancher Rd, State Route 605"/>
    <s v="CDELCR00020**C, SDELSR00605**C"/>
    <s v="CR-20, SR-605"/>
    <n v="0.26200000000000001"/>
    <n v="0"/>
    <s v="Intersection"/>
    <s v="Undivided Rural No Control, Yield, Two Way Stop, Two Way With Flasher  4-Leg"/>
    <n v="0"/>
    <n v="7"/>
    <n v="25"/>
    <n v="9"/>
    <n v="18"/>
    <n v="541.34620276162786"/>
    <n v="0.1279444119747751"/>
    <n v="5.1433181083428527"/>
    <n v="5.0153736963680773"/>
    <n v="9.2086225154193221E-2"/>
    <n v="3.6025704268544994"/>
    <n v="3.5104842017003062"/>
    <x v="1"/>
    <s v="Google Maps"/>
    <n v="40.132399999999997"/>
    <n v="-82.809748999999996"/>
    <n v="0"/>
    <n v="0"/>
  </r>
  <r>
    <n v="264"/>
    <x v="1"/>
    <x v="1"/>
    <s v="Cuyahoga"/>
    <s v="RIDGE RD "/>
    <s v="SCUYSR00003**C "/>
    <s v="SR-3"/>
    <n v="7.3"/>
    <n v="7.8"/>
    <s v="Segment"/>
    <m/>
    <n v="0"/>
    <n v="0"/>
    <n v="6"/>
    <n v="10"/>
    <n v="39"/>
    <n v="122.65625"/>
    <n v="0.79194366064065902"/>
    <n v="20.401978315699075"/>
    <n v="19.610034655058417"/>
    <n v="4.4356842765974111E-2"/>
    <n v="3.6019704075281229"/>
    <n v="3.557613564762149"/>
    <x v="1"/>
    <s v="Google Maps"/>
    <n v="41.3790987458"/>
    <n v="-81.7347062196"/>
    <n v="41.386328041299997"/>
    <n v="-81.734638853999996"/>
  </r>
  <r>
    <n v="381"/>
    <x v="2"/>
    <x v="3"/>
    <s v="Summit"/>
    <s v="Case Ave, E Market St"/>
    <s v="MSUMMR05432**C, SSUMSR00018**C"/>
    <s v="MR-5432, SR-18"/>
    <n v="0.193"/>
    <n v="0"/>
    <s v="Intersection"/>
    <s v="Divided Urban Signal  4-Leg"/>
    <n v="0"/>
    <n v="0"/>
    <n v="4"/>
    <n v="16"/>
    <n v="62"/>
    <n v="159.1875"/>
    <n v="7.0166098595422826"/>
    <n v="16.715670320722843"/>
    <n v="9.6990604611805615"/>
    <n v="0.48773488063086284"/>
    <n v="3.6013173204802515"/>
    <n v="3.1135824398493885"/>
    <x v="1"/>
    <s v="Google Maps"/>
    <n v="41.070191000000001"/>
    <n v="-81.487877999999995"/>
    <n v="0"/>
    <n v="0"/>
  </r>
  <r>
    <n v="382"/>
    <x v="2"/>
    <x v="0"/>
    <s v="Franklin"/>
    <s v="E Broad St, N Brice Rd"/>
    <s v="MFRAMR00316**C, PFRAMR83558**C, SFRASR00016**C"/>
    <s v="MR-316, MR-83558, SR-16"/>
    <n v="0"/>
    <n v="0"/>
    <s v="Intersection"/>
    <s v="Undivided Urban Signal  4-Leg"/>
    <n v="1"/>
    <n v="1"/>
    <n v="12"/>
    <n v="5"/>
    <n v="34"/>
    <n v="226.10337936046511"/>
    <n v="13.730715010035597"/>
    <n v="10.587930422682527"/>
    <n v="-3.14278458735307"/>
    <n v="0.94182843986421583"/>
    <n v="3.5999563448663578"/>
    <n v="2.658127905002142"/>
    <x v="2"/>
    <s v="Google Maps"/>
    <n v="39.981304000000002"/>
    <n v="-82.826857000000004"/>
    <n v="0"/>
    <n v="0"/>
  </r>
  <r>
    <n v="118"/>
    <x v="4"/>
    <x v="2"/>
    <s v="Butler"/>
    <s v="Columbus Cincinnnati Rd, Dimmick Rd"/>
    <s v="SBUTUS00042**C, TBUTTR00125**C"/>
    <s v="TR-125, US-42"/>
    <n v="1.07"/>
    <n v="0"/>
    <s v="Intersection"/>
    <s v="Undivided Urban Signal  4-Leg"/>
    <n v="0"/>
    <n v="0"/>
    <n v="10"/>
    <n v="10"/>
    <n v="29"/>
    <n v="138.84375"/>
    <n v="9.7399414737823751"/>
    <n v="9.6939319013110943"/>
    <n v="-4.6009572471280791E-2"/>
    <n v="0.67977166961100588"/>
    <n v="3.599721865673605"/>
    <n v="2.9199501960625991"/>
    <x v="2"/>
    <s v="Google Maps"/>
    <n v="39.310915000000001"/>
    <n v="-84.379863999999998"/>
    <n v="0"/>
    <n v="0"/>
  </r>
  <r>
    <n v="413"/>
    <x v="0"/>
    <x v="1"/>
    <s v="Cuyahoga"/>
    <s v="I-271 "/>
    <s v="SCUYIR00271**N"/>
    <s v="IR-271"/>
    <n v="0.1"/>
    <n v="0.6"/>
    <s v="Segment"/>
    <m/>
    <n v="0"/>
    <n v="3"/>
    <n v="8"/>
    <n v="5"/>
    <n v="15"/>
    <n v="226.59256904069767"/>
    <n v="1.1083255587475955"/>
    <n v="12.859279986851929"/>
    <n v="11.750954428104333"/>
    <n v="7.3602256291737306E-2"/>
    <n v="3.5993573985830087"/>
    <n v="3.5257551422912714"/>
    <x v="1"/>
    <s v="Google Maps"/>
    <n v="41.351659318199999"/>
    <n v="-81.511828806799997"/>
    <n v="41.358619668499998"/>
    <n v="-81.514352694500005"/>
  </r>
  <r>
    <n v="414"/>
    <x v="0"/>
    <x v="1"/>
    <s v="Cuyahoga"/>
    <s v="I-271 "/>
    <s v="SCUYIR00271**N"/>
    <s v="IR-271"/>
    <n v="2.2000000000000002"/>
    <n v="2.7"/>
    <s v="Segment"/>
    <m/>
    <n v="2"/>
    <n v="0"/>
    <n v="6"/>
    <n v="8"/>
    <n v="29"/>
    <n v="195.13462936046511"/>
    <n v="1.1083255587475955"/>
    <n v="18.657874330281373"/>
    <n v="17.549548771533779"/>
    <n v="7.3602256291737306E-2"/>
    <n v="3.5993573985830087"/>
    <n v="3.5257551422912714"/>
    <x v="1"/>
    <s v="Google Maps"/>
    <n v="41.381295222699997"/>
    <n v="-81.513242509799994"/>
    <n v="41.388474404"/>
    <n v="-81.512181022700005"/>
  </r>
  <r>
    <n v="383"/>
    <x v="2"/>
    <x v="7"/>
    <s v="Medina"/>
    <s v="Center Rd, Hadcock Rd"/>
    <s v="MMEDMR00652**C, MMEDMR01325**C, SMEDSR00303**C"/>
    <s v="MR-1325, MR-652, SR-303"/>
    <n v="0"/>
    <n v="0"/>
    <s v="Intersection"/>
    <s v="Undivided Urban Signal  4-Leg"/>
    <n v="0"/>
    <n v="1"/>
    <n v="7"/>
    <n v="13"/>
    <n v="35"/>
    <n v="184.19231468023256"/>
    <n v="7.7394662922300483"/>
    <n v="10.584438879021539"/>
    <n v="2.8449725867914903"/>
    <n v="0.53087180515108634"/>
    <n v="3.5980758845306791"/>
    <n v="3.0672040793795929"/>
    <x v="1"/>
    <s v="Google Maps"/>
    <n v="41.238264000000001"/>
    <n v="-81.823659000000006"/>
    <n v="0"/>
    <n v="0"/>
  </r>
  <r>
    <n v="384"/>
    <x v="2"/>
    <x v="1"/>
    <s v="Cuyahoga"/>
    <s v="Mayfield Rd, Som Center Rd"/>
    <s v="SCUYSR00091**C, SCUYUS00322**C"/>
    <s v="SR-91, US-322"/>
    <n v="11.909000000000001"/>
    <n v="0"/>
    <s v="Intersection"/>
    <s v="Undivided Urban Signal  4-Leg"/>
    <n v="0"/>
    <n v="0"/>
    <n v="11"/>
    <n v="9"/>
    <n v="145"/>
    <n v="256.953125"/>
    <n v="10.01818489481094"/>
    <n v="31.937936990399024"/>
    <n v="21.919752095588084"/>
    <n v="0.6871755362233376"/>
    <n v="3.5971749431384588"/>
    <n v="2.9099994069151212"/>
    <x v="2"/>
    <s v="Google Maps"/>
    <n v="41.520104000000003"/>
    <n v="-81.438694999999996"/>
    <n v="0"/>
    <n v="0"/>
  </r>
  <r>
    <n v="385"/>
    <x v="2"/>
    <x v="1"/>
    <s v="Cuyahoga"/>
    <s v="Snow Rd, W 54th St"/>
    <s v="MCUYMR02745**C, MCUYMR14603**C"/>
    <s v="MR-14603, MR-2745"/>
    <n v="1.365"/>
    <n v="0"/>
    <s v="Intersection"/>
    <s v="Undivided Urban Signal  4-Leg"/>
    <n v="0"/>
    <n v="2"/>
    <n v="8"/>
    <n v="10"/>
    <n v="23"/>
    <n v="211.10337936046511"/>
    <n v="7.6016229550027132"/>
    <n v="8.5961123364114886"/>
    <n v="0.99448938140877541"/>
    <n v="0.52141674216626654"/>
    <n v="3.5955208333751685"/>
    <n v="3.0741040912089019"/>
    <x v="1"/>
    <s v="Google Maps"/>
    <n v="41.404890999999999"/>
    <n v="-81.722752999999997"/>
    <n v="0"/>
    <n v="0"/>
  </r>
  <r>
    <n v="386"/>
    <x v="2"/>
    <x v="4"/>
    <s v="Champaign"/>
    <s v="N Jefferson Ave, Patricia Ave"/>
    <s v="MCHPMR00157**C, SCHPSR00029**C, SCHPSR00054**C, SCHPUS00036**C"/>
    <s v="MR-157, SR-29, SR-54, US-36"/>
    <n v="0"/>
    <n v="0"/>
    <s v="Intersection"/>
    <s v="Undivided Urban Signal  4-Leg"/>
    <n v="0"/>
    <n v="2"/>
    <n v="8"/>
    <n v="11"/>
    <n v="60"/>
    <n v="252.54087936046511"/>
    <n v="4.940642054139448"/>
    <n v="16.374820124989046"/>
    <n v="11.434178070849597"/>
    <n v="0.33889256272355095"/>
    <n v="3.5944161979597946"/>
    <n v="3.2555236352362438"/>
    <x v="1"/>
    <s v="Google Maps"/>
    <n v="40.107146999999998"/>
    <n v="-83.737599000000003"/>
    <n v="0"/>
    <n v="0"/>
  </r>
  <r>
    <n v="387"/>
    <x v="2"/>
    <x v="1"/>
    <s v="Cuyahoga"/>
    <s v="State Rd, W Pleasant Valley Rd"/>
    <s v="MCUYMR10556**C, SCUYSR00094**C"/>
    <s v="MR-10556, SR-94"/>
    <n v="3.5419999999999998"/>
    <n v="0"/>
    <s v="Intersection"/>
    <s v="Undivided Urban Signal  4-Leg"/>
    <n v="0"/>
    <n v="3"/>
    <n v="8"/>
    <n v="9"/>
    <n v="42"/>
    <n v="271.34256904069764"/>
    <n v="6.9635401727320447"/>
    <n v="12.516290247244287"/>
    <n v="5.5527500745122422"/>
    <n v="0.47764884581921063"/>
    <n v="3.5927513588712512"/>
    <n v="3.1151025130520407"/>
    <x v="1"/>
    <s v="Google Maps"/>
    <n v="41.363956000000002"/>
    <n v="-81.717241999999999"/>
    <n v="0"/>
    <n v="0"/>
  </r>
  <r>
    <n v="388"/>
    <x v="2"/>
    <x v="4"/>
    <s v="Montgomery"/>
    <s v="Brandt Pike, Cedar Hill Dr"/>
    <s v="MMOTMR01723H*C, MMOTMR01986**C, SMOTSR00201**C"/>
    <s v="MR-1723H, MR-1986, SR-201"/>
    <n v="0"/>
    <n v="0"/>
    <s v="Intersection"/>
    <s v="Undivided Urban Signal  4-Leg"/>
    <n v="0"/>
    <n v="2"/>
    <n v="9"/>
    <n v="9"/>
    <n v="32"/>
    <n v="222.21275436046511"/>
    <n v="7.2996768633916007"/>
    <n v="10.411929056236783"/>
    <n v="3.1122521928451823"/>
    <n v="0.50070540876685199"/>
    <n v="3.5857608456360568"/>
    <n v="3.0850554368692049"/>
    <x v="1"/>
    <s v="Google Maps"/>
    <n v="39.864764000000001"/>
    <n v="-84.102175000000003"/>
    <n v="0"/>
    <n v="0"/>
  </r>
  <r>
    <n v="389"/>
    <x v="2"/>
    <x v="0"/>
    <s v="Franklin"/>
    <s v="Groves Rd, S Hamilton Rd"/>
    <s v="MFRAMR00957**C, SFRASR00317**C, SFRASR00317**N"/>
    <s v="MR-957, SR-317"/>
    <n v="0.98699999999999999"/>
    <n v="0"/>
    <s v="Intersection"/>
    <s v="Divided Urban Signal  4-Leg"/>
    <n v="0"/>
    <n v="1"/>
    <n v="9"/>
    <n v="12"/>
    <n v="37"/>
    <n v="194.84856468023256"/>
    <n v="8.5257712740149163"/>
    <n v="10.506539817336463"/>
    <n v="1.9807685433215472"/>
    <n v="0.5926389122180673"/>
    <n v="3.5855410863895405"/>
    <n v="2.9929021741714732"/>
    <x v="2"/>
    <s v="Google Maps"/>
    <n v="39.930202000000001"/>
    <n v="-82.879332000000005"/>
    <n v="0"/>
    <n v="0"/>
  </r>
  <r>
    <n v="415"/>
    <x v="0"/>
    <x v="2"/>
    <s v="Hamilton"/>
    <s v="I-275 WB EXPY "/>
    <s v="SHAMIR00275**N"/>
    <s v="IR-275"/>
    <n v="24.3"/>
    <n v="24.8"/>
    <s v="Segment"/>
    <m/>
    <n v="0"/>
    <n v="4"/>
    <n v="8"/>
    <n v="3"/>
    <n v="35"/>
    <n v="283.39425872093022"/>
    <n v="1.2487050097722046"/>
    <n v="20.131658622722973"/>
    <n v="18.882953612950768"/>
    <n v="8.785180555735797E-2"/>
    <n v="3.5830886969571054"/>
    <n v="3.4952368913997476"/>
    <x v="1"/>
    <s v="Google Maps"/>
    <n v="39.295246881799997"/>
    <n v="-84.4726421437"/>
    <n v="39.294701857"/>
    <n v="-84.4633424883"/>
  </r>
  <r>
    <n v="416"/>
    <x v="0"/>
    <x v="2"/>
    <s v="Hamilton"/>
    <s v="I-71 NB EXPY "/>
    <s v="SHAMIR00071**C"/>
    <s v="IR-71"/>
    <n v="2.2000000000000002"/>
    <n v="2.7"/>
    <s v="Segment"/>
    <m/>
    <n v="2"/>
    <n v="0"/>
    <n v="7"/>
    <n v="1"/>
    <n v="32"/>
    <n v="173.61900436046511"/>
    <n v="1.0438413406137264"/>
    <n v="16.634348860827327"/>
    <n v="15.590507520213601"/>
    <n v="8.1554662633416208E-2"/>
    <n v="3.5777345853093667"/>
    <n v="3.4961799226759505"/>
    <x v="1"/>
    <s v="Google Maps"/>
    <n v="39.112243729799999"/>
    <n v="-84.500679187200006"/>
    <n v="39.1192702532"/>
    <n v="-84.498575941799999"/>
  </r>
  <r>
    <n v="390"/>
    <x v="2"/>
    <x v="2"/>
    <s v="Warren"/>
    <s v="Towne Blvd, Towne Blvd"/>
    <s v="MWARMR01564**C, MWARMR01564**N, SWARSR00122**C, SWARSR00122**N"/>
    <s v="MR-1564, SR-122"/>
    <n v="0.371"/>
    <n v="0"/>
    <s v="Intersection"/>
    <s v="Divided Urban Signal  4-Leg"/>
    <n v="0"/>
    <n v="0"/>
    <n v="7"/>
    <n v="12"/>
    <n v="65"/>
    <n v="164.078125"/>
    <n v="9.5214941874389112"/>
    <n v="17.274500338224442"/>
    <n v="7.7530061507855308"/>
    <n v="0.66185307775412117"/>
    <n v="3.5754759150287456"/>
    <n v="2.9136228372746245"/>
    <x v="2"/>
    <s v="Google Maps"/>
    <n v="39.493195999999998"/>
    <n v="-84.330081000000007"/>
    <n v="0"/>
    <n v="0"/>
  </r>
  <r>
    <n v="391"/>
    <x v="2"/>
    <x v="5"/>
    <s v="Lucas"/>
    <s v="N Detroit Ave, Nebraska Ave"/>
    <s v="MLUCMR01008**C, MLUCMR01671**C, SLUCUS00024**C"/>
    <s v="MR-1008, MR-1671, US-24"/>
    <n v="4.1559999999999997"/>
    <n v="0"/>
    <s v="Intersection"/>
    <s v="Undivided Urban Signal  4-Leg"/>
    <n v="0"/>
    <n v="1"/>
    <n v="8"/>
    <n v="12"/>
    <n v="35"/>
    <n v="186.30168968023256"/>
    <n v="4.4777838116140023"/>
    <n v="11.488585809665558"/>
    <n v="7.0108019980515559"/>
    <n v="0.30714381139360086"/>
    <n v="3.574451902914916"/>
    <n v="3.2673080915213153"/>
    <x v="1"/>
    <s v="Google Maps"/>
    <n v="41.645510000000002"/>
    <n v="-83.582526999999999"/>
    <n v="0"/>
    <n v="0"/>
  </r>
  <r>
    <n v="392"/>
    <x v="2"/>
    <x v="2"/>
    <s v="Greene"/>
    <s v="Lakeview Dr, N Fairfield Rd"/>
    <s v="CGRECR00009**C, CGRECR00009**N, MGREMR00417**C"/>
    <s v="CR-9, MR-417"/>
    <n v="0.30399999999999999"/>
    <n v="0"/>
    <s v="Intersection"/>
    <s v="Divided Urban Signal  4-Leg"/>
    <n v="0"/>
    <n v="0"/>
    <n v="10"/>
    <n v="10"/>
    <n v="39"/>
    <n v="148.84375"/>
    <n v="7.0339430668746266"/>
    <n v="11.925290028999719"/>
    <n v="4.891346962125092"/>
    <n v="0.48893973738910113"/>
    <n v="3.5741369442839162"/>
    <n v="3.085197206894815"/>
    <x v="1"/>
    <s v="Google Maps"/>
    <n v="39.758868999999997"/>
    <n v="-84.053631999999993"/>
    <n v="0"/>
    <n v="0"/>
  </r>
  <r>
    <n v="265"/>
    <x v="1"/>
    <x v="0"/>
    <s v="Franklin"/>
    <s v="E BROAD ST "/>
    <s v="SFRASR00016**C "/>
    <s v="SR-16"/>
    <n v="8.3000000000000007"/>
    <n v="8.8000000000000007"/>
    <s v="Segment"/>
    <m/>
    <n v="0"/>
    <n v="3"/>
    <n v="11"/>
    <n v="1"/>
    <n v="24"/>
    <n v="237.48319404069767"/>
    <n v="0.84682398899416711"/>
    <n v="15.200878233333002"/>
    <n v="14.354054244338835"/>
    <n v="4.7422947208655523E-2"/>
    <n v="3.5726568150137528"/>
    <n v="3.5252338678050972"/>
    <x v="1"/>
    <s v="Google Maps"/>
    <n v="39.978625365100001"/>
    <n v="-82.848967964899998"/>
    <n v="39.979861467100001"/>
    <n v="-82.8396907881"/>
  </r>
  <r>
    <n v="393"/>
    <x v="2"/>
    <x v="2"/>
    <s v="Hamilton"/>
    <s v="E Kemper Rd, Princeton Pike"/>
    <s v="CHAMCR00266**C, SHAMSR00747**C"/>
    <s v="CR-266, SR-747"/>
    <n v="1.581"/>
    <n v="0"/>
    <s v="Intersection"/>
    <s v="Undivided Urban Signal  4-Leg"/>
    <n v="0"/>
    <n v="2"/>
    <n v="7"/>
    <n v="13"/>
    <n v="71"/>
    <n v="265.86900436046511"/>
    <n v="8.108076445036847"/>
    <n v="16.463788011252049"/>
    <n v="8.3557115662152022"/>
    <n v="0.55615581438748785"/>
    <n v="3.5713143229511819"/>
    <n v="3.0151585085636938"/>
    <x v="1"/>
    <s v="Google Maps"/>
    <n v="39.287982"/>
    <n v="-84.466893999999996"/>
    <n v="0"/>
    <n v="0"/>
  </r>
  <r>
    <n v="417"/>
    <x v="0"/>
    <x v="2"/>
    <s v="Hamilton"/>
    <s v="I-71 SB EXPY "/>
    <s v="SHAMIR00071**N"/>
    <s v="IR-71"/>
    <n v="16.399999999999999"/>
    <n v="16.899999999999999"/>
    <s v="Segment"/>
    <m/>
    <n v="0"/>
    <n v="0"/>
    <n v="7"/>
    <n v="8"/>
    <n v="39"/>
    <n v="120.328125"/>
    <n v="1.2529222501811283"/>
    <n v="21.600061553508208"/>
    <n v="20.347139303327079"/>
    <n v="8.8314742544626984E-2"/>
    <n v="3.5694335632547203"/>
    <n v="3.4811188207100932"/>
    <x v="1"/>
    <s v="Google Maps"/>
    <n v="39.255855797599999"/>
    <n v="-84.363274902499995"/>
    <n v="39.262422147599999"/>
    <n v="-84.359340876199994"/>
  </r>
  <r>
    <n v="266"/>
    <x v="1"/>
    <x v="2"/>
    <s v="Hamilton"/>
    <s v="SPRINGFIELD PIKE "/>
    <s v="SHAMSR00004**C "/>
    <s v="SR-4"/>
    <n v="5.3"/>
    <n v="5.8"/>
    <s v="Segment"/>
    <m/>
    <n v="0"/>
    <n v="2"/>
    <n v="11"/>
    <n v="10"/>
    <n v="16"/>
    <n v="223.74400436046511"/>
    <n v="0.39769957147015422"/>
    <n v="13.169069316622604"/>
    <n v="12.77136974515245"/>
    <n v="2.2312634326018588E-2"/>
    <n v="3.5640270853278415"/>
    <n v="3.5417144510018228"/>
    <x v="1"/>
    <s v="Google Maps"/>
    <n v="39.232049287300001"/>
    <n v="-84.472220284100004"/>
    <n v="39.239276184700003"/>
    <n v="-84.471511978600006"/>
  </r>
  <r>
    <n v="267"/>
    <x v="1"/>
    <x v="2"/>
    <s v="Hamilton"/>
    <s v="BEEKMAN ST "/>
    <s v="MHAMMR08557**C "/>
    <s v="MR-8557"/>
    <n v="1.8"/>
    <n v="2.2999999999999998"/>
    <s v="Segment"/>
    <m/>
    <n v="0"/>
    <n v="2"/>
    <n v="9"/>
    <n v="9"/>
    <n v="31"/>
    <n v="221.21275436046511"/>
    <n v="0.46072877320000799"/>
    <n v="19.611188744849436"/>
    <n v="19.150459971649429"/>
    <n v="2.5839569755466824E-2"/>
    <n v="3.5632192399850084"/>
    <n v="3.5373796702295417"/>
    <x v="1"/>
    <s v="Google Maps"/>
    <n v="39.150918021099997"/>
    <n v="-84.551083568799996"/>
    <n v="0"/>
    <n v="0"/>
  </r>
  <r>
    <n v="394"/>
    <x v="2"/>
    <x v="1"/>
    <s v="Cuyahoga"/>
    <s v="Euclid Ave, Richmond Rd"/>
    <s v="SCUYSR00175**C, SCUYUS00020**C"/>
    <s v="SR-175, US-20"/>
    <n v="13.407"/>
    <n v="0"/>
    <s v="Intersection"/>
    <s v="Undivided Urban Signal  4-Leg"/>
    <n v="0"/>
    <n v="2"/>
    <n v="8"/>
    <n v="12"/>
    <n v="63"/>
    <n v="259.97837936046511"/>
    <n v="4.7900902561340928"/>
    <n v="16.005465221866714"/>
    <n v="11.215374965732622"/>
    <n v="0.32856579059766378"/>
    <n v="3.5632002086867125"/>
    <n v="3.2346344180890485"/>
    <x v="1"/>
    <s v="Google Maps"/>
    <n v="41.588000999999998"/>
    <n v="-81.501847999999995"/>
    <n v="0"/>
    <n v="0"/>
  </r>
  <r>
    <n v="395"/>
    <x v="2"/>
    <x v="0"/>
    <s v="Franklin"/>
    <s v="Cherry Bottom Rd, Morse Rd"/>
    <s v="CFRACR00017**C, CFRACR00108**C"/>
    <s v="CR-108, CR-17"/>
    <n v="1.9970000000000001"/>
    <n v="0"/>
    <s v="Intersection"/>
    <s v="Undivided Urban Signal  4-Leg"/>
    <n v="0"/>
    <n v="0"/>
    <n v="10"/>
    <n v="10"/>
    <n v="31"/>
    <n v="140.84375"/>
    <n v="8.0267498154808532"/>
    <n v="10.019295771888888"/>
    <n v="1.9925459564080352"/>
    <n v="0.55057739166309561"/>
    <n v="3.5629928990037629"/>
    <n v="3.0124155073406671"/>
    <x v="1"/>
    <s v="Google Maps"/>
    <n v="40.056342000000001"/>
    <n v="-82.886251999999999"/>
    <n v="0"/>
    <n v="0"/>
  </r>
  <r>
    <n v="396"/>
    <x v="2"/>
    <x v="1"/>
    <s v="Cuyahoga"/>
    <s v="Brookpark Rd, Ramp From Sr 17 Brookpark Rd To Sr 237n"/>
    <s v="SCUYRA18052**C, SCUYSR00017**C, SCUYSR00237**C, SCUYSR00237**N"/>
    <s v="RA-18052, SR-17, SR-237"/>
    <n v="0"/>
    <n v="0"/>
    <s v="Intersection"/>
    <s v="Divided Urban Signal  4-Leg"/>
    <n v="0"/>
    <n v="3"/>
    <n v="7"/>
    <n v="15"/>
    <n v="58"/>
    <n v="307.42069404069764"/>
    <n v="6.7783390518626039"/>
    <n v="13.084401673236425"/>
    <n v="6.3060626213738207"/>
    <n v="0.47117232602574644"/>
    <n v="3.5620520464772691"/>
    <n v="3.0908797204515226"/>
    <x v="1"/>
    <s v="Google Maps"/>
    <n v="41.417709000000002"/>
    <n v="-81.832294000000005"/>
    <n v="0"/>
    <n v="0"/>
  </r>
  <r>
    <n v="397"/>
    <x v="2"/>
    <x v="0"/>
    <s v="Franklin"/>
    <s v="Sawmill Rd, West Case Rd"/>
    <s v="CFRACR00069**C, MFRAMR04231**C"/>
    <s v="CR-69, MR-4231"/>
    <n v="0.83199999999999996"/>
    <n v="0"/>
    <s v="Intersection"/>
    <s v="Divided Urban Signal  4-Leg"/>
    <n v="1"/>
    <n v="2"/>
    <n v="11"/>
    <n v="7"/>
    <n v="14"/>
    <n v="254.10819404069767"/>
    <n v="12.520709178785276"/>
    <n v="6.2862561018768339"/>
    <n v="-6.2344530769084425"/>
    <n v="0.87033292700799414"/>
    <n v="3.5594841675746673"/>
    <n v="2.6891512405666731"/>
    <x v="2"/>
    <s v="Google Maps"/>
    <n v="40.073596000000002"/>
    <n v="-83.092623000000003"/>
    <n v="0"/>
    <n v="0"/>
  </r>
  <r>
    <n v="398"/>
    <x v="2"/>
    <x v="1"/>
    <s v="Cuyahoga"/>
    <s v="E 152nd St, S Waterloo Rd"/>
    <s v="MCUYMR02522**C, MCUYMR14724**C, MCUYMR14724**N"/>
    <s v="MR-14724, MR-2522"/>
    <n v="0.50900000000000001"/>
    <n v="0"/>
    <s v="Intersection"/>
    <s v="Undivided Urban Signal  4-Leg"/>
    <n v="0"/>
    <n v="2"/>
    <n v="5"/>
    <n v="13"/>
    <n v="48"/>
    <n v="229.77525436046511"/>
    <n v="6.9807071329040093"/>
    <n v="13.571941645559814"/>
    <n v="6.591234512655805"/>
    <n v="0.47882637599911426"/>
    <n v="3.5587146966179009"/>
    <n v="3.0798883206187866"/>
    <x v="1"/>
    <s v="Google Maps"/>
    <n v="41.567163999999998"/>
    <n v="-81.575500000000005"/>
    <n v="0"/>
    <n v="0"/>
  </r>
  <r>
    <n v="119"/>
    <x v="4"/>
    <x v="2"/>
    <s v="Butler"/>
    <s v="Cox Rd, Cox Rd"/>
    <s v="CBUTCR00020**C, CBUTCR00117**C, TBUTTR00117**C"/>
    <s v="CR-117, CR-20, TR-117"/>
    <n v="0"/>
    <n v="0"/>
    <s v="Intersection"/>
    <s v="Undivided Urban Signal  4-Leg"/>
    <n v="0"/>
    <n v="1"/>
    <n v="9"/>
    <n v="11"/>
    <n v="103"/>
    <n v="256.41106468023258"/>
    <n v="10.492776746412694"/>
    <n v="22.728762555394379"/>
    <n v="12.235985808981685"/>
    <n v="0.73231367836901495"/>
    <n v="3.5569963174519907"/>
    <n v="2.824682639082976"/>
    <x v="2"/>
    <s v="Google Maps"/>
    <n v="39.352868999999998"/>
    <n v="-84.364763999999994"/>
    <n v="0"/>
    <n v="0"/>
  </r>
  <r>
    <n v="418"/>
    <x v="0"/>
    <x v="1"/>
    <s v="Lake"/>
    <s v="E OUTERBELT FWY "/>
    <s v="SLAKIR00271**C"/>
    <s v="IR-271"/>
    <n v="0.7"/>
    <n v="1.2"/>
    <s v="Segment"/>
    <m/>
    <n v="0"/>
    <n v="3"/>
    <n v="2"/>
    <n v="5"/>
    <n v="14"/>
    <n v="186.31131904069767"/>
    <n v="0.97980424183318016"/>
    <n v="9.5403731858089742"/>
    <n v="8.5605689439757935"/>
    <n v="7.2106047517391289E-2"/>
    <n v="3.5543191399144334"/>
    <n v="3.4822130923970422"/>
    <x v="1"/>
    <s v="Google Maps"/>
    <n v="41.580054240300001"/>
    <n v="-81.447413706199995"/>
    <n v="41.587328398399997"/>
    <n v="-81.447802304800007"/>
  </r>
  <r>
    <n v="61"/>
    <x v="3"/>
    <x v="2"/>
    <s v="Hamilton"/>
    <s v="US 27"/>
    <s v="SHAMUS00027**N "/>
    <s v="US-27"/>
    <n v="12.7"/>
    <n v="13.2"/>
    <s v="Segment"/>
    <m/>
    <n v="0"/>
    <n v="1"/>
    <n v="5"/>
    <n v="6"/>
    <n v="42"/>
    <n v="147.03606468023256"/>
    <n v="0.48405436275770353"/>
    <n v="22.295058807827733"/>
    <n v="21.811004445070029"/>
    <n v="3.4788185636253917E-2"/>
    <n v="3.5541553693297292"/>
    <n v="3.5193671836934755"/>
    <x v="1"/>
    <s v="Google Maps"/>
    <n v="39.235635103500002"/>
    <n v="-84.591987096699995"/>
    <n v="39.242529037899999"/>
    <n v="-84.594550160899999"/>
  </r>
  <r>
    <n v="419"/>
    <x v="0"/>
    <x v="4"/>
    <s v="Montgomery"/>
    <s v="INTERSTATE 75 "/>
    <s v="SMOTIR00075**C"/>
    <s v="IR-75"/>
    <n v="17.2"/>
    <n v="17.7"/>
    <s v="Segment"/>
    <m/>
    <n v="0"/>
    <n v="3"/>
    <n v="8"/>
    <n v="2"/>
    <n v="30"/>
    <n v="228.28006904069767"/>
    <n v="1.0780420211876276"/>
    <n v="17.483799657296469"/>
    <n v="16.405757636108842"/>
    <n v="8.2584519038638088E-2"/>
    <n v="3.5510365854648884"/>
    <n v="3.4684520664262504"/>
    <x v="1"/>
    <s v="Google Maps"/>
    <n v="39.819094979699997"/>
    <n v="-84.189065709999994"/>
    <n v="39.826343238100002"/>
    <n v="-84.189240295800005"/>
  </r>
  <r>
    <n v="268"/>
    <x v="1"/>
    <x v="0"/>
    <s v="Franklin"/>
    <s v="PARSONS AVE "/>
    <s v="CFRACR00124**C "/>
    <s v="CR-124"/>
    <n v="7.7"/>
    <n v="8.1999999999999993"/>
    <s v="Segment"/>
    <m/>
    <n v="1"/>
    <n v="2"/>
    <n v="9"/>
    <n v="7"/>
    <n v="31"/>
    <n v="258.01444404069764"/>
    <n v="0.46714984822198691"/>
    <n v="21.002263869914906"/>
    <n v="20.53511402169292"/>
    <n v="2.6198805974454391E-2"/>
    <n v="3.5502679909071495"/>
    <n v="3.5240691849326953"/>
    <x v="1"/>
    <s v="Google Maps"/>
    <n v="39.943817702899999"/>
    <n v="-82.982992908699998"/>
    <n v="39.951047094700002"/>
    <n v="-82.982431605399995"/>
  </r>
  <r>
    <n v="399"/>
    <x v="2"/>
    <x v="5"/>
    <s v="Lucas"/>
    <s v="East Broadway St, Nevada St"/>
    <s v="MLUCMR01044**C, MLUCMR01675**C"/>
    <s v="MR-1044, MR-1675"/>
    <n v="0.755"/>
    <n v="0"/>
    <s v="Intersection"/>
    <s v="Undivided Urban Signal  4-Leg"/>
    <n v="0"/>
    <n v="2"/>
    <n v="12"/>
    <n v="7"/>
    <n v="26"/>
    <n v="226.97837936046511"/>
    <n v="3.6613435476619656"/>
    <n v="10.05970909896215"/>
    <n v="6.3983655513001843"/>
    <n v="0.25114187271245697"/>
    <n v="3.549968306664296"/>
    <n v="3.2988264339518389"/>
    <x v="1"/>
    <s v="Google Maps"/>
    <n v="41.639865"/>
    <n v="-83.515775000000005"/>
    <n v="0"/>
    <n v="0"/>
  </r>
  <r>
    <n v="62"/>
    <x v="3"/>
    <x v="3"/>
    <s v="Mahoning"/>
    <s v="E MAIN ST "/>
    <s v="SMAHUS00224**C "/>
    <s v="US-224"/>
    <n v="19.399999999999999"/>
    <n v="19.899999999999999"/>
    <s v="Segment"/>
    <m/>
    <n v="0"/>
    <n v="1"/>
    <n v="3"/>
    <n v="8"/>
    <n v="67"/>
    <n v="167.81731468023256"/>
    <n v="1.258954588464082"/>
    <n v="37.460684263699349"/>
    <n v="36.201729675235271"/>
    <n v="9.6462902562588757E-2"/>
    <n v="3.5486420188293248"/>
    <n v="3.4521791162667359"/>
    <x v="1"/>
    <s v="Google Maps"/>
    <n v="41.0242533853"/>
    <n v="-80.631843098999994"/>
    <n v="41.024240432799999"/>
    <n v="-80.622261957399999"/>
  </r>
  <r>
    <n v="269"/>
    <x v="1"/>
    <x v="1"/>
    <s v="Cuyahoga"/>
    <s v="LORAIN AVE "/>
    <s v="SCUYSR00010**C "/>
    <s v="SR-10"/>
    <n v="12.4"/>
    <n v="12.9"/>
    <s v="Segment"/>
    <m/>
    <n v="1"/>
    <n v="1"/>
    <n v="10"/>
    <n v="9"/>
    <n v="56"/>
    <n v="252.75962936046511"/>
    <n v="0.41057978183027788"/>
    <n v="30.309307365552936"/>
    <n v="29.898727583722657"/>
    <n v="2.3033478662214849E-2"/>
    <n v="3.5464258031482707"/>
    <n v="3.5233923244860557"/>
    <x v="1"/>
    <s v="Google Maps"/>
    <n v="41.464328512900003"/>
    <n v="-81.761397533700006"/>
    <n v="41.467218842900003"/>
    <n v="-81.752587931799994"/>
  </r>
  <r>
    <n v="400"/>
    <x v="2"/>
    <x v="0"/>
    <s v="Franklin"/>
    <s v="E North Broadway, Indianola Ave"/>
    <s v="MFRAMR00691**C, SFRAUS00023**C"/>
    <s v="MR-691, US-23"/>
    <n v="2.4580000000000002"/>
    <n v="0"/>
    <s v="Intersection"/>
    <s v="Undivided Urban Signal  4-Leg"/>
    <n v="0"/>
    <n v="1"/>
    <n v="14"/>
    <n v="5"/>
    <n v="24"/>
    <n v="183.52043968023256"/>
    <n v="5.7188268386011787"/>
    <n v="9.032108855395359"/>
    <n v="3.3132820167941803"/>
    <n v="0.39227045025089269"/>
    <n v="3.5462736937644084"/>
    <n v="3.1540032435135155"/>
    <x v="1"/>
    <s v="Google Maps"/>
    <n v="40.031303000000001"/>
    <n v="-83.001036999999997"/>
    <n v="0"/>
    <n v="0"/>
  </r>
  <r>
    <n v="401"/>
    <x v="2"/>
    <x v="5"/>
    <s v="Lucas"/>
    <s v="N Holland Sylvania Rd, W Bancroft St"/>
    <s v="CLUCCR00022**C, CLUCCR01572**C"/>
    <s v="CR-1572, CR-22"/>
    <n v="4.6539999999999999"/>
    <n v="0"/>
    <s v="Intersection"/>
    <s v="Undivided Urban Signal  4-Leg"/>
    <n v="0"/>
    <n v="0"/>
    <n v="11"/>
    <n v="9"/>
    <n v="72"/>
    <n v="183.953125"/>
    <n v="5.9464185648542847"/>
    <n v="18.717334291094446"/>
    <n v="12.770915726240162"/>
    <n v="0.40788160817721331"/>
    <n v="3.5445845931867046"/>
    <n v="3.1367029850094914"/>
    <x v="1"/>
    <s v="Google Maps"/>
    <n v="41.661670000000001"/>
    <n v="-83.682530999999997"/>
    <n v="0"/>
    <n v="0"/>
  </r>
  <r>
    <n v="402"/>
    <x v="2"/>
    <x v="1"/>
    <s v="Cuyahoga"/>
    <s v="Chardon Rd, Euclid Ave"/>
    <s v="MCUYMR14584**C, SCUYUS00020**C"/>
    <s v="MR-14584, US-20"/>
    <n v="0.76400000000000001"/>
    <n v="0"/>
    <s v="Intersection"/>
    <s v="Undivided Urban Signal  4-Leg"/>
    <n v="1"/>
    <n v="0"/>
    <n v="8"/>
    <n v="12"/>
    <n v="41"/>
    <n v="192.30168968023256"/>
    <n v="4.9168499686709009"/>
    <n v="12.343975493576426"/>
    <n v="7.4271255249055255"/>
    <n v="0.3372605965279391"/>
    <n v="3.5444008269323946"/>
    <n v="3.2071402304044554"/>
    <x v="1"/>
    <s v="Google Maps"/>
    <n v="41.569536999999997"/>
    <n v="-81.533733999999995"/>
    <n v="0"/>
    <n v="0"/>
  </r>
  <r>
    <n v="403"/>
    <x v="2"/>
    <x v="5"/>
    <s v="Lucas"/>
    <s v="Broadway St, Newton St"/>
    <s v="CLUCCR01980**C, MLUCMR04024**C, SLUCSR00002**C"/>
    <s v="CR-1980, MR-4024, SR-2"/>
    <n v="0.187"/>
    <n v="0"/>
    <s v="Intersection"/>
    <s v="Undivided Urban Signal  4-Leg"/>
    <n v="0"/>
    <n v="1"/>
    <n v="14"/>
    <n v="5"/>
    <n v="33"/>
    <n v="192.52043968023256"/>
    <n v="4.5159934172741067"/>
    <n v="11.390258628874319"/>
    <n v="6.8742652116002123"/>
    <n v="0.30976471593210309"/>
    <n v="3.5436915286494077"/>
    <n v="3.2339268127173044"/>
    <x v="1"/>
    <s v="Google Maps"/>
    <n v="41.639586999999999"/>
    <n v="-83.543970999999999"/>
    <n v="0"/>
    <n v="0"/>
  </r>
  <r>
    <n v="404"/>
    <x v="2"/>
    <x v="4"/>
    <s v="Montgomery"/>
    <s v="Linden Ave, Woodman Dr"/>
    <s v="CMOTCR00074**C, MMOTMR04972**C, SMOTSR00835**C, SMOTSR00835**N"/>
    <s v="CR-74, MR-4972, SR-835"/>
    <n v="0.12"/>
    <n v="0"/>
    <s v="Intersection"/>
    <s v="Divided Urban Signal  4-Leg"/>
    <n v="0"/>
    <n v="0"/>
    <n v="9"/>
    <n v="11"/>
    <n v="60"/>
    <n v="167.734375"/>
    <n v="7.7305270503511485"/>
    <n v="15.759545420627134"/>
    <n v="8.0290183702759848"/>
    <n v="0.5373603155360035"/>
    <n v="3.5372339957045829"/>
    <n v="2.9998736801685792"/>
    <x v="2"/>
    <s v="Google Maps"/>
    <n v="39.744048999999997"/>
    <n v="-84.120857000000001"/>
    <n v="0"/>
    <n v="0"/>
  </r>
  <r>
    <n v="270"/>
    <x v="1"/>
    <x v="2"/>
    <s v="Hamilton"/>
    <s v="BEEKMAN ST "/>
    <s v="MHAMMR08557**C "/>
    <s v="MR-8557"/>
    <n v="1.2"/>
    <n v="1.7"/>
    <s v="Segment"/>
    <m/>
    <n v="0"/>
    <n v="1"/>
    <n v="10"/>
    <n v="10"/>
    <n v="43"/>
    <n v="198.52043968023256"/>
    <n v="0.43128889964398309"/>
    <n v="23.878848245275126"/>
    <n v="23.447559345631142"/>
    <n v="2.404471115017031E-2"/>
    <n v="3.5332351002819413"/>
    <n v="3.5091903891317711"/>
    <x v="1"/>
    <s v="Google Maps"/>
    <n v="39.142368567600002"/>
    <n v="-84.550353867300004"/>
    <n v="39.149476261099998"/>
    <n v="-84.551205916699999"/>
  </r>
  <r>
    <n v="271"/>
    <x v="1"/>
    <x v="5"/>
    <s v="Lucas"/>
    <s v="MONROE ST "/>
    <s v="SLUCSR00051**C "/>
    <s v="SR-51"/>
    <n v="7.8"/>
    <n v="8.3000000000000007"/>
    <s v="Segment"/>
    <m/>
    <n v="2"/>
    <n v="1"/>
    <n v="5"/>
    <n v="10"/>
    <n v="41"/>
    <n v="255.13944404069767"/>
    <n v="0.51069648884095098"/>
    <n v="24.779256267944994"/>
    <n v="24.268559779104045"/>
    <n v="2.8634775381515428E-2"/>
    <n v="3.5314166681835721"/>
    <n v="3.5027818928020569"/>
    <x v="1"/>
    <s v="Google Maps"/>
    <n v="41.679816980399998"/>
    <n v="-83.602280713699997"/>
    <n v="41.683686890099999"/>
    <n v="-83.610421543200005"/>
  </r>
  <r>
    <n v="405"/>
    <x v="2"/>
    <x v="4"/>
    <s v="Montgomery"/>
    <s v="Brandt Pike, Taylorsville Rd"/>
    <s v="CMOTCR00218**C, SMOTSR00201**C"/>
    <s v="CR-218, SR-201"/>
    <n v="7.6820000000000004"/>
    <n v="0"/>
    <s v="Intersection"/>
    <s v="Undivided Urban Signal  4-Leg"/>
    <n v="0"/>
    <n v="4"/>
    <n v="10"/>
    <n v="6"/>
    <n v="43"/>
    <n v="317.80050872093022"/>
    <n v="6.4497660488408037"/>
    <n v="12.607912299307905"/>
    <n v="6.1581462504671016"/>
    <n v="0.4424076306899602"/>
    <n v="3.5311741263988856"/>
    <n v="3.0887664957089256"/>
    <x v="1"/>
    <s v="Google Maps"/>
    <n v="39.860782999999998"/>
    <n v="-84.104626999999994"/>
    <n v="0"/>
    <n v="0"/>
  </r>
  <r>
    <n v="406"/>
    <x v="2"/>
    <x v="1"/>
    <s v="Cuyahoga"/>
    <s v="Broadway Ave, Libby Rd"/>
    <s v="SCUYSR00014**C, SCUYSR00017**C"/>
    <s v="SR-14, SR-17"/>
    <n v="8.8209999999999997"/>
    <n v="0"/>
    <s v="Intersection"/>
    <s v="Undivided Urban Signal  4-Leg"/>
    <n v="0"/>
    <n v="1"/>
    <n v="6"/>
    <n v="12"/>
    <n v="23"/>
    <n v="161.20793968023256"/>
    <n v="5.4589601169393918"/>
    <n v="9.1809779052436742"/>
    <n v="3.7220177883042824"/>
    <n v="0.37444545942874941"/>
    <n v="3.5299148807027017"/>
    <n v="3.1554694212739522"/>
    <x v="1"/>
    <s v="Google Maps"/>
    <n v="41.416977000000003"/>
    <n v="-81.572047999999995"/>
    <n v="0"/>
    <n v="0"/>
  </r>
  <r>
    <n v="272"/>
    <x v="1"/>
    <x v="1"/>
    <s v="Cuyahoga"/>
    <s v="W 117TH ST "/>
    <s v="MCUYMR14630**C "/>
    <s v="MR-14630"/>
    <n v="1.5"/>
    <n v="2"/>
    <s v="Segment"/>
    <m/>
    <n v="0"/>
    <n v="1"/>
    <n v="3"/>
    <n v="9"/>
    <n v="35"/>
    <n v="140.25481468023256"/>
    <n v="0.65331119416406147"/>
    <n v="18.974952887908525"/>
    <n v="18.321641693744464"/>
    <n v="3.5851405826273004E-2"/>
    <n v="3.5296092843194602"/>
    <n v="3.4937578784931871"/>
    <x v="1"/>
    <s v="Google Maps"/>
    <n v="41.4644903748"/>
    <n v="-81.768835703700006"/>
    <n v="41.471711354999997"/>
    <n v="-81.768800303800006"/>
  </r>
  <r>
    <n v="420"/>
    <x v="0"/>
    <x v="0"/>
    <s v="Franklin"/>
    <s v="I-70 "/>
    <s v="SFRAIR00070**N"/>
    <s v="IR-70"/>
    <n v="6.9"/>
    <n v="7.4"/>
    <s v="Segment"/>
    <m/>
    <n v="1"/>
    <n v="0"/>
    <n v="6"/>
    <n v="3"/>
    <n v="10"/>
    <n v="108.27043968023256"/>
    <n v="1.3348545389504147"/>
    <n v="8.1318058202241623"/>
    <n v="6.7969512812737474"/>
    <n v="0.10272208472712294"/>
    <n v="3.5287075176489955"/>
    <n v="3.4259854329218724"/>
    <x v="1"/>
    <s v="Google Maps"/>
    <n v="39.976582964499997"/>
    <n v="-83.119592983800004"/>
    <n v="39.976222733599997"/>
    <n v="-83.110180909700006"/>
  </r>
  <r>
    <n v="273"/>
    <x v="1"/>
    <x v="1"/>
    <s v="Cuyahoga"/>
    <s v="MR 14553"/>
    <s v="MCUYMR14553**C "/>
    <s v="MR-14553"/>
    <n v="6.4"/>
    <n v="6.9"/>
    <s v="Segment"/>
    <m/>
    <n v="3"/>
    <n v="1"/>
    <n v="9"/>
    <n v="14"/>
    <n v="28"/>
    <n v="331.75363372093022"/>
    <n v="0.2978674912343911"/>
    <n v="18.395677089509171"/>
    <n v="18.097809598274779"/>
    <n v="1.6723412989290972E-2"/>
    <n v="3.5274802083624373"/>
    <n v="3.5107567953731462"/>
    <x v="1"/>
    <s v="Google Maps"/>
    <n v="41.542502262600003"/>
    <n v="-81.595404211499996"/>
    <n v="41.5470233526"/>
    <n v="-81.5879702151"/>
  </r>
  <r>
    <n v="407"/>
    <x v="2"/>
    <x v="1"/>
    <s v="Cuyahoga"/>
    <s v="Lorain Ave, W 85th St"/>
    <s v="MCUYMR14767**C, SCUYSR00010**C"/>
    <s v="MR-14767, SR-10"/>
    <n v="0.152"/>
    <n v="0"/>
    <s v="Intersection"/>
    <s v="Undivided Urban Signal  4-Leg"/>
    <n v="0"/>
    <n v="3"/>
    <n v="5"/>
    <n v="15"/>
    <n v="43"/>
    <n v="279.32694404069764"/>
    <n v="3.63780849715195"/>
    <n v="12.512265893521906"/>
    <n v="8.8744573963699569"/>
    <n v="0.24952753726905341"/>
    <n v="3.5258314761045013"/>
    <n v="3.276303938835448"/>
    <x v="1"/>
    <s v="Google Maps"/>
    <n v="41.470571999999997"/>
    <n v="-81.743110000000001"/>
    <n v="0"/>
    <n v="0"/>
  </r>
  <r>
    <n v="274"/>
    <x v="1"/>
    <x v="2"/>
    <s v="Butler"/>
    <s v="DIXIE HWY "/>
    <s v="SBUTSR00004**C "/>
    <s v="SR-4"/>
    <n v="1.1000000000000001"/>
    <n v="1.6"/>
    <s v="Segment"/>
    <m/>
    <n v="0"/>
    <n v="2"/>
    <n v="4"/>
    <n v="10"/>
    <n v="54"/>
    <n v="215.91587936046511"/>
    <n v="0.66420945240600959"/>
    <n v="23.683032745007182"/>
    <n v="23.018823292601173"/>
    <n v="3.7603424818741425E-2"/>
    <n v="3.5240919080053383"/>
    <n v="3.486488483186597"/>
    <x v="1"/>
    <s v="Google Maps"/>
    <n v="39.316496498500001"/>
    <n v="-84.490630008099998"/>
    <n v="39.320133255199998"/>
    <n v="-84.498673835700004"/>
  </r>
  <r>
    <n v="408"/>
    <x v="2"/>
    <x v="0"/>
    <s v="Franklin"/>
    <s v="Parsons Ave, Williams Rd"/>
    <s v="CFRACR00123**C, CFRACR00124**C"/>
    <s v="CR-123, CR-124"/>
    <n v="0.46300000000000002"/>
    <n v="0"/>
    <s v="Intersection"/>
    <s v="Undivided Urban Signal  4-Leg"/>
    <n v="0"/>
    <n v="1"/>
    <n v="13"/>
    <n v="6"/>
    <n v="20"/>
    <n v="177.41106468023256"/>
    <n v="6.0667743223242754"/>
    <n v="8.072561190988143"/>
    <n v="2.0057868686638676"/>
    <n v="0.41613714878116492"/>
    <n v="3.5236447598149034"/>
    <n v="3.1075076110337383"/>
    <x v="1"/>
    <s v="Google Maps"/>
    <n v="39.891432000000002"/>
    <n v="-82.986964"/>
    <n v="0"/>
    <n v="0"/>
  </r>
  <r>
    <n v="275"/>
    <x v="1"/>
    <x v="4"/>
    <s v="Montgomery"/>
    <s v="BRANDT PIKE "/>
    <s v="SMOTSR00201**C "/>
    <s v="SR-201"/>
    <n v="6.5"/>
    <n v="7"/>
    <s v="Segment"/>
    <m/>
    <n v="2"/>
    <n v="0"/>
    <n v="7"/>
    <n v="10"/>
    <n v="49"/>
    <n v="230.55650436046511"/>
    <n v="0.49020715767248407"/>
    <n v="26.421619198106352"/>
    <n v="25.931412040433869"/>
    <n v="2.7488682016931588E-2"/>
    <n v="3.5164356811087241"/>
    <n v="3.4889469990917923"/>
    <x v="1"/>
    <s v="Google Maps"/>
    <n v="39.844972863000002"/>
    <n v="-84.115193940200001"/>
    <n v="39.851431558999998"/>
    <n v="-84.110962303899996"/>
  </r>
  <r>
    <n v="63"/>
    <x v="3"/>
    <x v="2"/>
    <s v="Hamilton"/>
    <s v="WINTON RD "/>
    <s v="CHAMCR00239**C "/>
    <s v="CR-239"/>
    <n v="1.3"/>
    <n v="1.8"/>
    <s v="Segment"/>
    <m/>
    <n v="0"/>
    <n v="6"/>
    <n v="12"/>
    <n v="5"/>
    <n v="30"/>
    <n v="404.81013808139534"/>
    <n v="0.41181960504539605"/>
    <n v="20.410720035634011"/>
    <n v="19.998900430588616"/>
    <n v="3.170250262001862E-2"/>
    <n v="3.5158779167563452"/>
    <n v="3.4841754141363266"/>
    <x v="1"/>
    <s v="Google Maps"/>
    <n v="39.183392872600002"/>
    <n v="-84.521828483500002"/>
    <n v="39.1902736495"/>
    <n v="-84.523982004000004"/>
  </r>
  <r>
    <n v="276"/>
    <x v="1"/>
    <x v="0"/>
    <s v="Franklin"/>
    <s v="E LONG ST "/>
    <s v="SFRASR00003**C "/>
    <s v="SR-3"/>
    <n v="19.3"/>
    <n v="19.8"/>
    <s v="Segment"/>
    <m/>
    <n v="3"/>
    <n v="1"/>
    <n v="22"/>
    <n v="3"/>
    <n v="61"/>
    <n v="401.05050872093022"/>
    <n v="0.31247251232267398"/>
    <n v="23.63146637567511"/>
    <n v="23.318993863352436"/>
    <n v="1.7541346919467973E-2"/>
    <n v="3.5147687136975123"/>
    <n v="3.4972273667780445"/>
    <x v="1"/>
    <s v="Google Maps"/>
    <n v="40.013094013200003"/>
    <n v="-82.967743797500006"/>
    <n v="40.019885061899998"/>
    <n v="-82.964942830599995"/>
  </r>
  <r>
    <n v="421"/>
    <x v="0"/>
    <x v="0"/>
    <s v="Franklin"/>
    <s v="I-70 "/>
    <s v="SFRAIR00070**N"/>
    <s v="IR-70"/>
    <n v="8.5"/>
    <n v="9"/>
    <s v="Segment"/>
    <m/>
    <n v="0"/>
    <n v="0"/>
    <n v="8"/>
    <n v="4"/>
    <n v="29"/>
    <n v="99.125"/>
    <n v="1.057174581675226"/>
    <n v="16.583109483380671"/>
    <n v="15.525934901705444"/>
    <n v="4.1183698274374458E-2"/>
    <n v="3.5097440481001452"/>
    <n v="3.4685603498257707"/>
    <x v="1"/>
    <s v="Google Maps"/>
    <n v="39.974182887399998"/>
    <n v="-83.089646546099999"/>
    <n v="39.973140144200002"/>
    <n v="-83.080352714499995"/>
  </r>
  <r>
    <n v="64"/>
    <x v="3"/>
    <x v="4"/>
    <s v="Montgomery"/>
    <s v="NEEDMORE RD "/>
    <s v="CMOTCR00074**N "/>
    <s v="CR-74"/>
    <n v="13.4"/>
    <n v="13.9"/>
    <s v="Segment"/>
    <m/>
    <n v="0"/>
    <n v="1"/>
    <n v="6"/>
    <n v="7"/>
    <n v="14"/>
    <n v="130.02043968023256"/>
    <n v="0.3137885476166804"/>
    <n v="11.085194746014148"/>
    <n v="10.771406198397468"/>
    <n v="2.2738663598614497E-2"/>
    <n v="3.5019375290560646"/>
    <n v="3.4791988654574499"/>
    <x v="1"/>
    <s v="Google Maps"/>
    <n v="0"/>
    <n v="0"/>
    <n v="39.818757000200002"/>
    <n v="-84.206443237399995"/>
  </r>
  <r>
    <n v="277"/>
    <x v="1"/>
    <x v="10"/>
    <s v="Jefferson"/>
    <s v="MARKET ST "/>
    <s v="SJEFSR00043**C "/>
    <s v="SR-43"/>
    <n v="2"/>
    <n v="2.5"/>
    <s v="Segment"/>
    <m/>
    <n v="0"/>
    <n v="3"/>
    <n v="6"/>
    <n v="10"/>
    <n v="24"/>
    <n v="244.68631904069767"/>
    <n v="0.47099934232723367"/>
    <n v="17.33840288990638"/>
    <n v="16.867403547579148"/>
    <n v="2.6414165640583586E-2"/>
    <n v="3.5012631928891369"/>
    <n v="3.4748490272485535"/>
    <x v="1"/>
    <s v="Google Maps"/>
    <n v="40.370690276700003"/>
    <n v="-80.645220878399996"/>
    <n v="40.374393058899997"/>
    <n v="-80.652926365499994"/>
  </r>
  <r>
    <n v="422"/>
    <x v="0"/>
    <x v="2"/>
    <s v="Hamilton"/>
    <s v="I-71 NB EXPY "/>
    <s v="SHAMIR00071**C"/>
    <s v="IR-71"/>
    <n v="13.7"/>
    <n v="14.2"/>
    <s v="Segment"/>
    <m/>
    <n v="0"/>
    <n v="1"/>
    <n v="2"/>
    <n v="9"/>
    <n v="50"/>
    <n v="148.70793968023256"/>
    <n v="1.3295014282917501"/>
    <n v="25.128445092516461"/>
    <n v="23.798943664224712"/>
    <n v="0.10086362281134872"/>
    <n v="3.4977641706175282"/>
    <n v="3.3969005478061796"/>
    <x v="1"/>
    <s v="Google Maps"/>
    <n v="39.218975542599999"/>
    <n v="-84.368808095299997"/>
    <n v="39.2260061096"/>
    <n v="-84.366627287599997"/>
  </r>
  <r>
    <n v="423"/>
    <x v="0"/>
    <x v="2"/>
    <s v="Hamilton"/>
    <s v="I-74 WB EXPY "/>
    <s v="SHAMIR00074**N"/>
    <s v="IR-74"/>
    <n v="18.899999999999999"/>
    <n v="19.399999999999999"/>
    <s v="Segment"/>
    <m/>
    <n v="0"/>
    <n v="0"/>
    <n v="9"/>
    <n v="11"/>
    <n v="55"/>
    <n v="162.734375"/>
    <n v="0.66311879784233252"/>
    <n v="38.10094772821018"/>
    <n v="37.43782893036785"/>
    <n v="4.2029795763849603E-2"/>
    <n v="3.4977121166989069"/>
    <n v="3.4556823209350571"/>
    <x v="1"/>
    <s v="Google Maps"/>
    <n v="39.156410959799999"/>
    <n v="-84.546145664400001"/>
    <n v="39.150960540699998"/>
    <n v="-84.540450755199998"/>
  </r>
  <r>
    <n v="409"/>
    <x v="2"/>
    <x v="2"/>
    <s v="Hamilton"/>
    <s v="Glencrossing Way, Glenway Ave"/>
    <s v="MHAMMR06219**C, SHAMSR00264**C"/>
    <s v="MR-6219, SR-264"/>
    <n v="0.52100000000000002"/>
    <n v="0"/>
    <s v="Intersection"/>
    <s v="Undivided Urban Signal  3-Leg"/>
    <n v="0"/>
    <n v="0"/>
    <n v="12"/>
    <n v="9"/>
    <n v="50"/>
    <n v="168.5"/>
    <n v="6.2283899776675247"/>
    <n v="14.545537485372439"/>
    <n v="8.3171475077049131"/>
    <n v="0.41736872423284305"/>
    <n v="3.4964067046765059"/>
    <n v="3.0790379804436627"/>
    <x v="1"/>
    <s v="Google Maps"/>
    <n v="39.131193000000003"/>
    <n v="-84.609185999999994"/>
    <n v="0"/>
    <n v="0"/>
  </r>
  <r>
    <n v="410"/>
    <x v="2"/>
    <x v="1"/>
    <s v="Cuyahoga"/>
    <s v="W Pleasant Valley Rd, York Rd"/>
    <s v="MCUYMR10556**C, MCUYMR14570**C"/>
    <s v="MR-10556, MR-14570"/>
    <n v="1.33"/>
    <n v="0"/>
    <s v="Intersection"/>
    <s v="Undivided Urban Signal  4-Leg"/>
    <n v="0"/>
    <n v="1"/>
    <n v="9"/>
    <n v="9"/>
    <n v="39"/>
    <n v="183.53606468023256"/>
    <n v="9.393170194837035"/>
    <n v="11.593040472873426"/>
    <n v="2.199870278036391"/>
    <n v="0.64430401647084223"/>
    <n v="3.4963152690926935"/>
    <n v="2.8520112526218515"/>
    <x v="2"/>
    <s v="Google Maps"/>
    <n v="41.363857000000003"/>
    <n v="-81.759744999999995"/>
    <n v="0"/>
    <n v="0"/>
  </r>
  <r>
    <n v="424"/>
    <x v="0"/>
    <x v="0"/>
    <s v="Franklin"/>
    <s v="I-70 "/>
    <s v="SFRAIR00070**C"/>
    <s v="IR-70"/>
    <n v="21.9"/>
    <n v="22.4"/>
    <s v="Segment"/>
    <m/>
    <n v="0"/>
    <n v="0"/>
    <n v="10"/>
    <n v="6"/>
    <n v="33"/>
    <n v="125.09375"/>
    <n v="0.66616422243879769"/>
    <n v="19.295279073818243"/>
    <n v="18.629114851379445"/>
    <n v="4.9141094479207004E-2"/>
    <n v="3.4960983916562105"/>
    <n v="3.4469572971770033"/>
    <x v="1"/>
    <s v="Google Maps"/>
    <n v="39.936514334500004"/>
    <n v="-82.868629897299996"/>
    <n v="39.934359329000003"/>
    <n v="-82.859643407199997"/>
  </r>
  <r>
    <n v="120"/>
    <x v="4"/>
    <x v="4"/>
    <s v="Montgomery"/>
    <s v="Philadelphia Dr, Turner Rd"/>
    <s v="CMOTCR00074**C, CMOTCR00159**C"/>
    <s v="CR-159, CR-74"/>
    <n v="3.31"/>
    <n v="0"/>
    <s v="Intersection"/>
    <s v="Divided Urban Signal  4-Leg"/>
    <n v="0"/>
    <n v="0"/>
    <n v="13"/>
    <n v="7"/>
    <n v="26"/>
    <n v="142.171875"/>
    <n v="6.3747442235816321"/>
    <n v="9.2270818809753159"/>
    <n v="2.8523376573936838"/>
    <n v="0.4580487223286514"/>
    <n v="3.4958830256360134"/>
    <n v="3.037834303307362"/>
    <x v="1"/>
    <s v="Google Maps"/>
    <n v="39.813028000000003"/>
    <n v="-84.235264999999998"/>
    <n v="0"/>
    <n v="0"/>
  </r>
  <r>
    <n v="278"/>
    <x v="1"/>
    <x v="2"/>
    <s v="Hamilton"/>
    <s v="US 127"/>
    <s v="SHAMUS00127**C "/>
    <s v="US-127"/>
    <n v="8.8000000000000007"/>
    <n v="9.3000000000000007"/>
    <s v="Segment"/>
    <m/>
    <n v="0"/>
    <n v="1"/>
    <n v="7"/>
    <n v="9"/>
    <n v="31"/>
    <n v="162.44231468023256"/>
    <n v="0.65448970951836061"/>
    <n v="17.451956941408856"/>
    <n v="16.797467231890494"/>
    <n v="3.6675076723373425E-2"/>
    <n v="3.4934900302734473"/>
    <n v="3.4568149535500741"/>
    <x v="1"/>
    <s v="Google Maps"/>
    <n v="39.204419082100003"/>
    <n v="-84.547738639800002"/>
    <n v="39.211640314199997"/>
    <n v="-84.547977977900004"/>
  </r>
  <r>
    <n v="411"/>
    <x v="2"/>
    <x v="1"/>
    <s v="Cuyahoga"/>
    <s v="Lorain Ave, W 105th St"/>
    <s v="MCUYMR14655**C, SCUYSR00010**C"/>
    <s v="MR-14655, SR-10"/>
    <n v="0.90500000000000003"/>
    <n v="0"/>
    <s v="Intersection"/>
    <s v="Undivided Urban Signal  4-Leg"/>
    <n v="0"/>
    <n v="2"/>
    <n v="10"/>
    <n v="8"/>
    <n v="23"/>
    <n v="215.32212936046511"/>
    <n v="6.074397189439086"/>
    <n v="8.5750591136237873"/>
    <n v="2.5006619241847012"/>
    <n v="0.41666002272012492"/>
    <n v="3.4889542953950934"/>
    <n v="3.0722942726749682"/>
    <x v="1"/>
    <s v="Google Maps"/>
    <n v="41.465221999999997"/>
    <n v="-81.758684000000002"/>
    <n v="0"/>
    <n v="0"/>
  </r>
  <r>
    <n v="412"/>
    <x v="2"/>
    <x v="8"/>
    <s v="Fairfield"/>
    <s v="N Memorial Dr, N Memorial Dr"/>
    <s v="CFAICR00033A*C, CFAICR00033A*N, MFAIMR70505**C"/>
    <s v="CR-33A, MR-70505"/>
    <n v="1.1990000000000001"/>
    <n v="0"/>
    <s v="Intersection"/>
    <s v="Divided Urban Signal  4-Leg"/>
    <n v="0"/>
    <n v="0"/>
    <n v="7"/>
    <n v="9"/>
    <n v="50"/>
    <n v="135.765625"/>
    <n v="8.7231723235982326"/>
    <n v="16.143678053422192"/>
    <n v="7.4205057298239598"/>
    <n v="0.60636054977270348"/>
    <n v="3.487628231942939"/>
    <n v="2.8812676821702357"/>
    <x v="2"/>
    <s v="Google Maps"/>
    <n v="39.731985999999999"/>
    <n v="-82.617585000000005"/>
    <n v="0"/>
    <n v="0"/>
  </r>
  <r>
    <n v="413"/>
    <x v="2"/>
    <x v="1"/>
    <s v="Cuyahoga"/>
    <s v="Ambleside Dr, Cedar Glen Pkwy"/>
    <s v="MCUYMR02942**C, MCUYMR14566**C, MCUYMR14740**C"/>
    <s v="MR-14566, MR-14740, MR-2942"/>
    <n v="0"/>
    <n v="0"/>
    <s v="Intersection"/>
    <s v="Undivided Urban Signal  4-Leg"/>
    <n v="0"/>
    <n v="1"/>
    <n v="8"/>
    <n v="11"/>
    <n v="43"/>
    <n v="189.86418968023256"/>
    <n v="5.9829796602105816"/>
    <n v="12.567296963691696"/>
    <n v="6.5843173034811144"/>
    <n v="0.41038943674797457"/>
    <n v="3.4858634810208851"/>
    <n v="3.0754740442729105"/>
    <x v="1"/>
    <s v="Google Maps"/>
    <n v="41.499594999999999"/>
    <n v="-81.603206"/>
    <n v="0"/>
    <n v="0"/>
  </r>
  <r>
    <n v="414"/>
    <x v="2"/>
    <x v="0"/>
    <s v="Franklin"/>
    <s v="Bretton Woods Dr, Cleveland Ave"/>
    <s v="CFRACR00075**C, MFRAMR00312H*C, MFRAMR00763B*C"/>
    <s v="CR-75, MR-312H, MR-763B"/>
    <n v="0"/>
    <n v="0"/>
    <s v="Intersection"/>
    <s v="Undivided Urban Signal  4-Leg"/>
    <n v="1"/>
    <n v="0"/>
    <n v="12"/>
    <n v="7"/>
    <n v="19"/>
    <n v="174.30168968023256"/>
    <n v="6.6369486981455807"/>
    <n v="7.66244122313792"/>
    <n v="1.0254925249923392"/>
    <n v="0.45524701614334107"/>
    <n v="3.4832349299253584"/>
    <n v="3.0279879137820176"/>
    <x v="1"/>
    <s v="Google Maps"/>
    <n v="40.068778999999999"/>
    <n v="-82.952286999999998"/>
    <n v="0"/>
    <n v="0"/>
  </r>
  <r>
    <n v="279"/>
    <x v="1"/>
    <x v="0"/>
    <s v="Franklin"/>
    <s v="E LIVINGSTON AVE "/>
    <s v="SFRAUS00033**C "/>
    <s v="US-33"/>
    <n v="19.5"/>
    <n v="20"/>
    <s v="Segment"/>
    <m/>
    <n v="0"/>
    <n v="0"/>
    <n v="15"/>
    <n v="7"/>
    <n v="46"/>
    <n v="175.265625"/>
    <n v="0.4378655471559586"/>
    <n v="21.598257010907613"/>
    <n v="21.160391463751655"/>
    <n v="2.4560353563365001E-2"/>
    <n v="3.4829932868999491"/>
    <n v="3.4584329333365842"/>
    <x v="1"/>
    <s v="Google Maps"/>
    <n v="39.949118079900003"/>
    <n v="-82.958389440999994"/>
    <n v="39.9486446218"/>
    <n v="-82.948991881799998"/>
  </r>
  <r>
    <n v="425"/>
    <x v="0"/>
    <x v="0"/>
    <s v="Franklin"/>
    <s v="I-670 "/>
    <s v="SFRAIR00670**N"/>
    <s v="IR-670"/>
    <n v="1.8"/>
    <n v="2.2999999999999998"/>
    <s v="Segment"/>
    <m/>
    <n v="0"/>
    <n v="1"/>
    <n v="11"/>
    <n v="4"/>
    <n v="25"/>
    <n v="160.44231468023256"/>
    <n v="1.0381917565085852"/>
    <n v="17.314786313111352"/>
    <n v="16.276594556602767"/>
    <n v="6.7260112775863884E-2"/>
    <n v="3.4817804215308255"/>
    <n v="3.4145203087549616"/>
    <x v="1"/>
    <s v="Google Maps"/>
    <n v="39.966992059100001"/>
    <n v="-83.0395887488"/>
    <n v="39.964442927"/>
    <n v="-83.030826632699998"/>
  </r>
  <r>
    <n v="415"/>
    <x v="2"/>
    <x v="4"/>
    <s v="Montgomery"/>
    <s v="E Third St, N Findlay St"/>
    <s v="MMOTMR01263**C, MMOTMR05412**C"/>
    <s v="MR-1263, MR-5412"/>
    <n v="0.49199999999999999"/>
    <n v="0"/>
    <s v="Intersection"/>
    <s v="Undivided Urban Signal  4-Leg"/>
    <n v="0"/>
    <n v="1"/>
    <n v="12"/>
    <n v="8"/>
    <n v="37"/>
    <n v="196.73918968023256"/>
    <n v="6.0294654395122578"/>
    <n v="10.912208305767416"/>
    <n v="4.8827428662551586"/>
    <n v="0.41357802736132354"/>
    <n v="3.4797232560670737"/>
    <n v="3.06614522870575"/>
    <x v="1"/>
    <s v="Google Maps"/>
    <n v="39.765157000000002"/>
    <n v="-84.157235"/>
    <n v="0"/>
    <n v="0"/>
  </r>
  <r>
    <n v="426"/>
    <x v="0"/>
    <x v="1"/>
    <s v="Cuyahoga"/>
    <s v="I-480 "/>
    <s v="SCUYIR00480**C"/>
    <s v="IR-480"/>
    <n v="9.4"/>
    <n v="9.9"/>
    <s v="Segment"/>
    <m/>
    <n v="0"/>
    <n v="1"/>
    <n v="4"/>
    <n v="6"/>
    <n v="29"/>
    <n v="127.48918968023256"/>
    <n v="0.75849101829095955"/>
    <n v="15.799446926877454"/>
    <n v="15.040955908586495"/>
    <n v="7.316749485226659E-2"/>
    <n v="3.4793917840088904"/>
    <n v="3.4062242891566239"/>
    <x v="1"/>
    <s v="Google Maps"/>
    <n v="41.420368403300003"/>
    <n v="-81.802619639300005"/>
    <n v="41.420282132799997"/>
    <n v="-81.793001379299994"/>
  </r>
  <r>
    <n v="65"/>
    <x v="3"/>
    <x v="9"/>
    <s v="Ross"/>
    <s v="US-35 "/>
    <s v="SROSUS00035**C "/>
    <s v="US-35"/>
    <n v="19.100000000000001"/>
    <n v="19.600000000000001"/>
    <s v="Segment"/>
    <m/>
    <n v="1"/>
    <n v="1"/>
    <n v="7"/>
    <n v="6"/>
    <n v="22"/>
    <n v="185.80650436046511"/>
    <n v="0.32739361960981939"/>
    <n v="12.683480742389452"/>
    <n v="12.356087122779632"/>
    <n v="2.3651399796860165E-2"/>
    <n v="3.4766669568620698"/>
    <n v="3.4530155570652097"/>
    <x v="1"/>
    <s v="Google Maps"/>
    <n v="39.347301362400003"/>
    <n v="-82.988738764100006"/>
    <n v="39.3481315274"/>
    <n v="-82.979488861099995"/>
  </r>
  <r>
    <n v="121"/>
    <x v="4"/>
    <x v="2"/>
    <s v="Warren"/>
    <s v="Columbia Rd, US Rt 22"/>
    <s v="CWARCR00015**C, SWARSR00003**C, SWARUS00022**C"/>
    <s v="CR-15, SR-3, US-22"/>
    <n v="1.1180000000000001"/>
    <n v="0"/>
    <s v="Intersection"/>
    <s v="Undivided Urban Signal  4-Leg"/>
    <n v="1"/>
    <n v="0"/>
    <n v="10"/>
    <n v="8"/>
    <n v="96"/>
    <n v="242.64543968023256"/>
    <n v="8.3624350498120137"/>
    <n v="23.573911235772609"/>
    <n v="15.211476185960596"/>
    <n v="0.58363250447918669"/>
    <n v="3.4759118817402732"/>
    <n v="2.8922793772610866"/>
    <x v="2"/>
    <s v="Google Maps"/>
    <n v="39.306274999999999"/>
    <n v="-84.279773000000006"/>
    <n v="0"/>
    <n v="0"/>
  </r>
  <r>
    <n v="416"/>
    <x v="2"/>
    <x v="3"/>
    <s v="Summit"/>
    <s v="Cleveland Massillon Rd, E Market St"/>
    <s v="CSUMCR00017**C, SSUMSR00018**C"/>
    <s v="CR-17, SR-18"/>
    <n v="2.5350000000000001"/>
    <n v="0"/>
    <s v="Intersection"/>
    <s v="Divided Urban Signal  4-Leg"/>
    <n v="0"/>
    <n v="1"/>
    <n v="10"/>
    <n v="12"/>
    <n v="99"/>
    <n v="263.39543968023258"/>
    <n v="7.7987960889390839"/>
    <n v="20.167592496146312"/>
    <n v="12.368796407207228"/>
    <n v="0.54210579690849092"/>
    <n v="3.4755397574064699"/>
    <n v="2.9334339604979789"/>
    <x v="2"/>
    <s v="Google Maps"/>
    <n v="41.135826999999999"/>
    <n v="-81.637348000000003"/>
    <n v="0"/>
    <n v="0"/>
  </r>
  <r>
    <n v="427"/>
    <x v="0"/>
    <x v="1"/>
    <s v="Cuyahoga"/>
    <s v="I-480 "/>
    <s v="SCUYIR00480**N"/>
    <s v="IR-480"/>
    <n v="14.6"/>
    <n v="15.1"/>
    <s v="Segment"/>
    <m/>
    <n v="0"/>
    <n v="1"/>
    <n v="7"/>
    <n v="6"/>
    <n v="55"/>
    <n v="173.12981468023256"/>
    <n v="1.3649960307338727"/>
    <n v="27.19328605303043"/>
    <n v="25.828290022296557"/>
    <n v="0.10143334197769008"/>
    <n v="3.474682884470528"/>
    <n v="3.3732495424928377"/>
    <x v="1"/>
    <s v="Google Maps"/>
    <n v="41.421368973200003"/>
    <n v="-81.704796951399999"/>
    <n v="41.421105620399999"/>
    <n v="-81.695191124199994"/>
  </r>
  <r>
    <n v="417"/>
    <x v="2"/>
    <x v="1"/>
    <s v="Cuyahoga"/>
    <s v="Pearl Rd, Stumph Rd"/>
    <s v="MCUYMR14570**C, MCUYMR14679**C, SCUYUS00042**C"/>
    <s v="MR-14570, MR-14679, US-42"/>
    <n v="0"/>
    <n v="0"/>
    <s v="Intersection"/>
    <s v="Undivided Urban Signal  4-Leg"/>
    <n v="0"/>
    <n v="3"/>
    <n v="4"/>
    <n v="12"/>
    <n v="66"/>
    <n v="282.46756904069764"/>
    <n v="9.8485645446520529"/>
    <n v="16.77870338803767"/>
    <n v="6.9301388433856168"/>
    <n v="0.67554079836426728"/>
    <n v="3.4742753158474113"/>
    <n v="2.7987345174831439"/>
    <x v="2"/>
    <s v="Google Maps"/>
    <n v="41.388660000000002"/>
    <n v="-81.763992999999999"/>
    <n v="0"/>
    <n v="0"/>
  </r>
  <r>
    <n v="280"/>
    <x v="1"/>
    <x v="2"/>
    <s v="Greene"/>
    <s v="US-35 "/>
    <s v="SGREUS00035**C "/>
    <s v="US-35"/>
    <n v="3.8"/>
    <n v="4.3"/>
    <s v="Segment"/>
    <m/>
    <n v="0"/>
    <n v="1"/>
    <n v="7"/>
    <n v="2"/>
    <n v="17"/>
    <n v="117.37981468023256"/>
    <n v="1.5585780502112716"/>
    <n v="10.702645159265252"/>
    <n v="9.1440671090539798"/>
    <n v="9.0668466857671742E-2"/>
    <n v="3.4731543201234798"/>
    <n v="3.3824858532658082"/>
    <x v="1"/>
    <s v="Google Maps"/>
    <n v="39.712920450200002"/>
    <n v="-84.041238060200001"/>
    <n v="39.7101931001"/>
    <n v="-84.032545612099995"/>
  </r>
  <r>
    <n v="281"/>
    <x v="1"/>
    <x v="1"/>
    <s v="Cuyahoga"/>
    <s v="E 93RD ST "/>
    <s v="MCUYMR06655**C "/>
    <s v="MR-6655"/>
    <n v="2.2999999999999998"/>
    <n v="2.8"/>
    <s v="Segment"/>
    <m/>
    <n v="0"/>
    <n v="0"/>
    <n v="8"/>
    <n v="13"/>
    <n v="37"/>
    <n v="147.0625"/>
    <n v="0.40438918157429754"/>
    <n v="22.178181475740406"/>
    <n v="21.773792294166107"/>
    <n v="2.2687027092764721E-2"/>
    <n v="3.4722061150296173"/>
    <n v="3.4495190879368525"/>
    <x v="1"/>
    <s v="Google Maps"/>
    <n v="41.465912049799996"/>
    <n v="-81.621469566100004"/>
    <n v="41.4731427344"/>
    <n v="-81.621518003299997"/>
  </r>
  <r>
    <n v="66"/>
    <x v="3"/>
    <x v="0"/>
    <s v="Delaware"/>
    <s v="N HIGH ST "/>
    <s v="SDELUS00023**C "/>
    <s v="US-23"/>
    <n v="1"/>
    <n v="1.5"/>
    <s v="Segment"/>
    <m/>
    <n v="0"/>
    <n v="0"/>
    <n v="7"/>
    <n v="9"/>
    <n v="28"/>
    <n v="113.765625"/>
    <n v="0.78941213479554906"/>
    <n v="17.227855271099898"/>
    <n v="16.43844313630435"/>
    <n v="6.0419652041173361E-2"/>
    <n v="3.4721928442741041"/>
    <n v="3.4117731922329306"/>
    <x v="1"/>
    <s v="Google Maps"/>
    <n v="40.1511897707"/>
    <n v="-83.018060760500006"/>
    <n v="40.158413601299998"/>
    <n v="-83.018710733800006"/>
  </r>
  <r>
    <n v="282"/>
    <x v="1"/>
    <x v="1"/>
    <s v="Cuyahoga"/>
    <s v="MR 4200"/>
    <s v="MCUYMR04200**N "/>
    <s v="MR-4200"/>
    <n v="3.6"/>
    <n v="4.0999999999999996"/>
    <s v="Segment"/>
    <m/>
    <n v="0"/>
    <n v="1"/>
    <n v="4"/>
    <n v="6"/>
    <n v="4"/>
    <n v="102.48918968023256"/>
    <n v="0.90343485032453252"/>
    <n v="5.9661242990033507"/>
    <n v="5.0626894486788183"/>
    <n v="4.9752568443413331E-2"/>
    <n v="3.4701558613252232"/>
    <n v="3.4204032928818098"/>
    <x v="1"/>
    <s v="Google Maps"/>
    <n v="41.486270013499997"/>
    <n v="-81.603140877399994"/>
    <n v="41.4933125827"/>
    <n v="-81.601641416700005"/>
  </r>
  <r>
    <n v="283"/>
    <x v="1"/>
    <x v="1"/>
    <s v="Cuyahoga"/>
    <s v="E 9TH ST "/>
    <s v="MCUYMR02889**C "/>
    <s v="MR-2889"/>
    <n v="0.5"/>
    <n v="1"/>
    <s v="Segment"/>
    <m/>
    <n v="0"/>
    <n v="1"/>
    <n v="4"/>
    <n v="11"/>
    <n v="93"/>
    <n v="213.67668968023256"/>
    <n v="0.79877420474868843"/>
    <n v="37.813095477886705"/>
    <n v="37.014321273138016"/>
    <n v="4.4738324753672704E-2"/>
    <n v="3.4697559927175528"/>
    <n v="3.4250176679638802"/>
    <x v="1"/>
    <s v="Google Maps"/>
    <n v="41.494868959100003"/>
    <n v="-81.681858479599995"/>
    <n v="41.500833245400003"/>
    <n v="-81.687286509299994"/>
  </r>
  <r>
    <n v="284"/>
    <x v="1"/>
    <x v="2"/>
    <s v="Hamilton"/>
    <s v="THREE RIVERS RD "/>
    <s v="SHAMUS00050**C "/>
    <s v="US-50"/>
    <n v="17.2"/>
    <n v="17.7"/>
    <s v="Segment"/>
    <m/>
    <n v="0"/>
    <n v="1"/>
    <n v="9"/>
    <n v="12"/>
    <n v="37"/>
    <n v="194.84856468023256"/>
    <n v="0.37753722843327503"/>
    <n v="26.332777460896672"/>
    <n v="25.955240232463396"/>
    <n v="2.0588134461873658E-2"/>
    <n v="3.469429693979432"/>
    <n v="3.4488415595175583"/>
    <x v="1"/>
    <s v="Google Maps"/>
    <n v="39.086997158300001"/>
    <n v="-84.572222612700003"/>
    <n v="39.089740286500003"/>
    <n v="-84.564060853300006"/>
  </r>
  <r>
    <n v="122"/>
    <x v="4"/>
    <x v="2"/>
    <s v="Clermont"/>
    <s v="Merwin Tenmile Rd, Ohio Pike"/>
    <s v="CCLECR00083**C, SCLESR00125**C"/>
    <s v="CR-83, SR-125"/>
    <n v="2.8719999999999999"/>
    <n v="0"/>
    <s v="Intersection"/>
    <s v="Undivided Urban Signal  4-Leg"/>
    <n v="0"/>
    <n v="2"/>
    <n v="9"/>
    <n v="7"/>
    <n v="50"/>
    <n v="231.33775436046511"/>
    <n v="14.189083339837804"/>
    <n v="13.916096112634953"/>
    <n v="-0.27298722720285085"/>
    <n v="0.99028694352365698"/>
    <n v="3.4684299965732266"/>
    <n v="2.4781430530495694"/>
    <x v="2"/>
    <s v="Google Maps"/>
    <n v="39.053873000000003"/>
    <n v="-84.255829000000006"/>
    <n v="0"/>
    <n v="0"/>
  </r>
  <r>
    <n v="418"/>
    <x v="2"/>
    <x v="5"/>
    <s v="Lucas"/>
    <s v="Upton Ave, W Central Ave"/>
    <s v="MLUCMR02101**C, SLUCSR00120**C"/>
    <s v="MR-2101, SR-120"/>
    <n v="1.8480000000000001"/>
    <n v="0"/>
    <s v="Intersection"/>
    <s v="Undivided Urban Signal  4-Leg"/>
    <n v="0"/>
    <n v="2"/>
    <n v="8"/>
    <n v="10"/>
    <n v="16"/>
    <n v="204.10337936046511"/>
    <n v="5.8570105477223429"/>
    <n v="7.1746721819697568"/>
    <n v="1.3176616342474139"/>
    <n v="0.40174886030318169"/>
    <n v="3.4674627039823362"/>
    <n v="3.0657138436791547"/>
    <x v="1"/>
    <s v="Google Maps"/>
    <n v="41.677844999999998"/>
    <n v="-83.589111000000003"/>
    <n v="0"/>
    <n v="0"/>
  </r>
  <r>
    <n v="419"/>
    <x v="2"/>
    <x v="0"/>
    <s v="Franklin"/>
    <s v="N Front St, W Broad St"/>
    <s v="MFRAMR01774**C, SFRASR00016**C, SFRAUS00040**C"/>
    <s v="MR-1774, SR-16, US-40"/>
    <n v="2.5000000000000001E-2"/>
    <n v="0"/>
    <s v="Intersection"/>
    <s v="Undivided Urban Signal  4-Leg"/>
    <n v="0"/>
    <n v="1"/>
    <n v="11"/>
    <n v="7"/>
    <n v="20"/>
    <n v="168.75481468023256"/>
    <n v="7.4183012382634077"/>
    <n v="7.941291273598944"/>
    <n v="0.52299003533553634"/>
    <n v="0.50884218895883215"/>
    <n v="3.4640965494075004"/>
    <n v="2.9552543604486683"/>
    <x v="2"/>
    <s v="Google Maps"/>
    <n v="39.962024999999997"/>
    <n v="-83.002404999999996"/>
    <n v="0"/>
    <n v="0"/>
  </r>
  <r>
    <n v="285"/>
    <x v="1"/>
    <x v="4"/>
    <s v="Clark"/>
    <s v="N BECHTLE AVE "/>
    <s v="CCLACR00333**C "/>
    <s v="CR-333"/>
    <n v="11.5"/>
    <n v="12"/>
    <s v="Segment"/>
    <m/>
    <n v="0"/>
    <n v="0"/>
    <n v="9"/>
    <n v="7"/>
    <n v="46"/>
    <n v="135.984375"/>
    <n v="0.61115488786328975"/>
    <n v="26.320010324141844"/>
    <n v="25.708855436278554"/>
    <n v="3.4252481510705958E-2"/>
    <n v="3.4614336671804287"/>
    <n v="3.4271811856697227"/>
    <x v="1"/>
    <s v="Google Maps"/>
    <n v="39.945912696599997"/>
    <n v="-83.833950229199999"/>
    <n v="39.952112269700002"/>
    <n v="-83.829676312700002"/>
  </r>
  <r>
    <n v="286"/>
    <x v="1"/>
    <x v="0"/>
    <s v="Franklin"/>
    <s v="S HAMILTON RD "/>
    <s v="SFRASR00317**C "/>
    <s v="SR-317"/>
    <n v="14.4"/>
    <n v="14.9"/>
    <s v="Segment"/>
    <m/>
    <n v="0"/>
    <n v="2"/>
    <n v="10"/>
    <n v="5"/>
    <n v="38"/>
    <n v="217.00962936046511"/>
    <n v="0.54157540914372426"/>
    <n v="23.367421143198285"/>
    <n v="22.82584573405456"/>
    <n v="3.0361811432161E-2"/>
    <n v="3.4596221056377461"/>
    <n v="3.429260294205585"/>
    <x v="1"/>
    <s v="Google Maps"/>
    <n v="39.9644625695"/>
    <n v="-82.876028892700006"/>
    <n v="39.971699100599999"/>
    <n v="-82.875341477600003"/>
  </r>
  <r>
    <n v="420"/>
    <x v="2"/>
    <x v="2"/>
    <s v="Warren"/>
    <s v="E 2nd St, S Riley Blvd"/>
    <s v="MWARMR00170**C, MWARMR02106**C, SWARSR00073**C"/>
    <s v="MR-170, MR-2106, SR-73"/>
    <n v="0"/>
    <n v="0"/>
    <s v="Intersection"/>
    <s v="Undivided Urban Signal  4-Leg"/>
    <n v="0"/>
    <n v="0"/>
    <n v="7"/>
    <n v="12"/>
    <n v="43"/>
    <n v="142.078125"/>
    <n v="8.4031296472333814"/>
    <n v="12.395755762860071"/>
    <n v="3.99262611562669"/>
    <n v="0.5763943450757002"/>
    <n v="3.4595810814763004"/>
    <n v="2.8831867364006003"/>
    <x v="2"/>
    <s v="Google Maps"/>
    <n v="39.561723000000001"/>
    <n v="-84.301719000000006"/>
    <n v="0"/>
    <n v="0"/>
  </r>
  <r>
    <n v="123"/>
    <x v="4"/>
    <x v="0"/>
    <s v="Delaware"/>
    <s v="E Powell Rd, Green Meadows Dr"/>
    <s v="SDELSR00750**C, TDELTR00388**C, TDELTR00409**C"/>
    <s v="SR-750, TR-388, TR-409"/>
    <n v="0"/>
    <n v="0"/>
    <s v="Intersection"/>
    <s v="Undivided Urban Signal  4-Leg"/>
    <n v="0"/>
    <n v="1"/>
    <n v="8"/>
    <n v="9"/>
    <n v="32"/>
    <n v="169.98918968023256"/>
    <n v="10.66533974812984"/>
    <n v="10.502178869471175"/>
    <n v="-0.16316087865866535"/>
    <n v="0.74435722504802782"/>
    <n v="3.4588994533086797"/>
    <n v="2.7145422282606519"/>
    <x v="2"/>
    <s v="Google Maps"/>
    <n v="40.156982999999997"/>
    <n v="-83.012974999999997"/>
    <n v="0"/>
    <n v="0"/>
  </r>
  <r>
    <n v="287"/>
    <x v="1"/>
    <x v="0"/>
    <s v="Franklin"/>
    <s v="LANCASTER AVE "/>
    <s v="SFRASR00256**C "/>
    <s v="SR-256"/>
    <n v="0.7"/>
    <n v="1.2"/>
    <s v="Segment"/>
    <m/>
    <n v="0"/>
    <n v="1"/>
    <n v="4"/>
    <n v="6"/>
    <n v="34"/>
    <n v="132.48918968023256"/>
    <n v="0.83384503823374567"/>
    <n v="29.542323631299322"/>
    <n v="28.708478593065575"/>
    <n v="4.6697872252711554E-2"/>
    <n v="3.4581331370844404"/>
    <n v="3.411435264831729"/>
    <x v="1"/>
    <s v="Google Maps"/>
    <n v="39.946143571999997"/>
    <n v="-82.796808091000003"/>
    <n v="0"/>
    <n v="0"/>
  </r>
  <r>
    <n v="421"/>
    <x v="2"/>
    <x v="2"/>
    <s v="Hamilton"/>
    <s v="Boudinot Ave, Montana Ave"/>
    <s v="CHAMCR00121**C, MHAMMR08536**C"/>
    <s v="CR-121, MR-8536"/>
    <n v="0.45500000000000002"/>
    <n v="0"/>
    <s v="Intersection"/>
    <s v="Undivided Urban Signal  4-Leg"/>
    <n v="0"/>
    <n v="0"/>
    <n v="10"/>
    <n v="9"/>
    <n v="31"/>
    <n v="136.40625"/>
    <n v="8.0291139272950431"/>
    <n v="10.04577370483406"/>
    <n v="2.0166597775390169"/>
    <n v="0.55073955275521613"/>
    <n v="3.4563613023068891"/>
    <n v="2.9056217495516732"/>
    <x v="2"/>
    <s v="Google Maps"/>
    <n v="39.148722999999997"/>
    <n v="-84.603454999999997"/>
    <n v="0"/>
    <n v="0"/>
  </r>
  <r>
    <n v="288"/>
    <x v="1"/>
    <x v="1"/>
    <s v="Cuyahoga"/>
    <s v="SR-2 "/>
    <s v="SCUYSR00002**C "/>
    <s v="SR-2"/>
    <n v="16.899999999999999"/>
    <n v="17.399999999999999"/>
    <s v="Segment"/>
    <m/>
    <n v="0"/>
    <n v="1"/>
    <n v="5"/>
    <n v="6"/>
    <n v="11"/>
    <n v="116.03606468023256"/>
    <n v="0.80421981738399761"/>
    <n v="8.498544088719969"/>
    <n v="7.6943242713359714"/>
    <n v="4.3773812865026268E-2"/>
    <n v="3.4557287240470429"/>
    <n v="3.4119549111820167"/>
    <x v="1"/>
    <s v="Google Maps"/>
    <n v="41.5160147335"/>
    <n v="-81.678732739500006"/>
    <n v="41.519689067599998"/>
    <n v="-81.670926542299995"/>
  </r>
  <r>
    <n v="422"/>
    <x v="2"/>
    <x v="3"/>
    <s v="Summit"/>
    <s v="Northampton Rd, Portage Trl"/>
    <s v="CSUMCR00027**C, CSUMCR00043**C"/>
    <s v="CR-27, CR-43"/>
    <n v="1.012"/>
    <n v="0"/>
    <s v="Intersection"/>
    <s v="Undivided Urban Signal  4-Leg"/>
    <n v="0"/>
    <n v="3"/>
    <n v="9"/>
    <n v="7"/>
    <n v="30"/>
    <n v="257.01444404069764"/>
    <n v="8.4222393120143639"/>
    <n v="9.7869092229598422"/>
    <n v="1.3646699109454783"/>
    <n v="0.57770513083986808"/>
    <n v="3.4553410313975013"/>
    <n v="2.8776359005576331"/>
    <x v="2"/>
    <s v="Google Maps"/>
    <n v="41.13964"/>
    <n v="-81.527590000000004"/>
    <n v="0"/>
    <n v="0"/>
  </r>
  <r>
    <n v="289"/>
    <x v="1"/>
    <x v="0"/>
    <s v="Franklin"/>
    <s v="W BROAD ST "/>
    <s v="SFRAUS00040**C "/>
    <s v="US-40"/>
    <n v="8.3000000000000007"/>
    <n v="8.8000000000000007"/>
    <s v="Segment"/>
    <m/>
    <n v="0"/>
    <n v="2"/>
    <n v="10"/>
    <n v="9"/>
    <n v="58"/>
    <n v="254.75962936046511"/>
    <n v="0.39401155289634038"/>
    <n v="30.904089436430816"/>
    <n v="30.510077883534475"/>
    <n v="2.2106222999589302E-2"/>
    <n v="3.4543421799115253"/>
    <n v="3.4322359569119358"/>
    <x v="1"/>
    <s v="Google Maps"/>
    <n v="39.954662299399999"/>
    <n v="-83.079933374600003"/>
    <n v="39.9551176959"/>
    <n v="-83.070537810600001"/>
  </r>
  <r>
    <n v="423"/>
    <x v="2"/>
    <x v="2"/>
    <s v="Hamilton"/>
    <s v="Central Pkwy, W Martin Luther King Jr Dr"/>
    <s v="SHAMUS00027**C, SHAMUS00052**C, SHAMUS00127**C"/>
    <s v="US-127, US-27, US-52"/>
    <n v="3.75"/>
    <n v="0"/>
    <s v="Intersection"/>
    <s v="Undivided Urban Signal  3-Leg"/>
    <n v="0"/>
    <n v="3"/>
    <n v="17"/>
    <n v="6"/>
    <n v="43"/>
    <n v="317.95194404069764"/>
    <n v="3.1351717141976119"/>
    <n v="13.370090451047735"/>
    <n v="10.234918736850123"/>
    <n v="0.21009002700495366"/>
    <n v="3.4524218194089498"/>
    <n v="3.2423317924039963"/>
    <x v="1"/>
    <s v="Google Maps"/>
    <n v="39.138137999999998"/>
    <n v="-84.532929999999993"/>
    <n v="0"/>
    <n v="0"/>
  </r>
  <r>
    <n v="424"/>
    <x v="2"/>
    <x v="2"/>
    <s v="Butler"/>
    <s v="Camelot Dr, Dixie Hwy"/>
    <s v="MBUTMR00064**C, MBUTMR00302**C, SBUTSR00004**C"/>
    <s v="MR-302, MR-64, SR-4"/>
    <n v="0"/>
    <n v="0"/>
    <s v="Intersection"/>
    <s v="Undivided Urban Signal  4-Leg"/>
    <n v="0"/>
    <n v="1"/>
    <n v="8"/>
    <n v="10"/>
    <n v="42"/>
    <n v="184.42668968023256"/>
    <n v="10.041565308475775"/>
    <n v="11.942250275547982"/>
    <n v="1.9006849670722072"/>
    <n v="0.68877926468971662"/>
    <n v="3.4519017259767066"/>
    <n v="2.76312246128699"/>
    <x v="2"/>
    <s v="Google Maps"/>
    <n v="39.336303000000001"/>
    <n v="-84.528574000000006"/>
    <n v="0"/>
    <n v="0"/>
  </r>
  <r>
    <n v="425"/>
    <x v="2"/>
    <x v="0"/>
    <s v="Franklin"/>
    <s v="Buckeye Park Rd, Groveport Rd"/>
    <s v="CFRACR00007**C, CFRACR00124**C, MFRAMR05191**C"/>
    <s v="CR-124, CR-7, MR-5191"/>
    <n v="0"/>
    <n v="0"/>
    <s v="Intersection"/>
    <s v="Undivided Urban Signal  4-Leg"/>
    <n v="0"/>
    <n v="2"/>
    <n v="8"/>
    <n v="9"/>
    <n v="20"/>
    <n v="203.66587936046511"/>
    <n v="5.9954064731067938"/>
    <n v="8.1648676374757461"/>
    <n v="2.1694611643689523"/>
    <n v="0.4112418268670594"/>
    <n v="3.451579045523796"/>
    <n v="3.0403372186567368"/>
    <x v="1"/>
    <s v="Google Maps"/>
    <n v="39.919145999999998"/>
    <n v="-82.984825000000001"/>
    <n v="0"/>
    <n v="0"/>
  </r>
  <r>
    <n v="290"/>
    <x v="1"/>
    <x v="5"/>
    <s v="Lucas"/>
    <s v="W ALEXIS RD "/>
    <s v="SLUCSR00184**C "/>
    <s v="SR-184"/>
    <n v="6.3"/>
    <n v="6.8"/>
    <s v="Segment"/>
    <m/>
    <n v="1"/>
    <n v="0"/>
    <n v="8"/>
    <n v="9"/>
    <n v="43"/>
    <n v="180.98918968023256"/>
    <n v="0.52707462917216086"/>
    <n v="23.590739847655868"/>
    <n v="23.063665218483706"/>
    <n v="2.9550823886523025E-2"/>
    <n v="3.4508402421246744"/>
    <n v="3.4212894182381515"/>
    <x v="1"/>
    <s v="Google Maps"/>
    <n v="41.721450218100003"/>
    <n v="-83.573755504999994"/>
    <n v="41.721599261100003"/>
    <n v="-83.564087014899997"/>
  </r>
  <r>
    <n v="67"/>
    <x v="3"/>
    <x v="9"/>
    <s v="Ross"/>
    <s v="US-23 "/>
    <s v="SROSUS00023**C "/>
    <s v="US-23"/>
    <n v="12"/>
    <n v="12.5"/>
    <s v="Segment"/>
    <m/>
    <n v="0"/>
    <n v="3"/>
    <n v="5"/>
    <n v="1"/>
    <n v="16"/>
    <n v="190.20194404069767"/>
    <n v="0.55348470073361644"/>
    <n v="14.166681646370954"/>
    <n v="13.613196945637338"/>
    <n v="4.0031130722613439E-2"/>
    <n v="3.4505810361001088"/>
    <n v="3.4105499053774953"/>
    <x v="1"/>
    <s v="Google Maps"/>
    <n v="39.337871308499999"/>
    <n v="-82.948300020999994"/>
    <n v="39.343820159000003"/>
    <n v="-82.953020030900007"/>
  </r>
  <r>
    <n v="68"/>
    <x v="3"/>
    <x v="2"/>
    <s v="Clermont"/>
    <s v="OHIO PIKE "/>
    <s v="SCLESR00125**C "/>
    <s v="SR-125"/>
    <n v="3.3"/>
    <n v="3.8"/>
    <s v="Segment"/>
    <m/>
    <n v="1"/>
    <n v="1"/>
    <n v="6"/>
    <n v="8"/>
    <n v="48"/>
    <n v="214.13462936046511"/>
    <n v="0.76874122196920192"/>
    <n v="25.30563444311726"/>
    <n v="24.536893221148059"/>
    <n v="5.884724954132893E-2"/>
    <n v="3.4499007779615041"/>
    <n v="3.391053528420175"/>
    <x v="1"/>
    <s v="Google Maps"/>
    <n v="39.055240573699997"/>
    <n v="-84.257734281400005"/>
    <n v="39.050438909699999"/>
    <n v="-84.250719605"/>
  </r>
  <r>
    <n v="428"/>
    <x v="0"/>
    <x v="2"/>
    <s v="Butler"/>
    <s v="I 75 "/>
    <s v="SBUTIR00075**C"/>
    <s v="IR-75"/>
    <n v="6.5"/>
    <n v="7"/>
    <s v="Segment"/>
    <m/>
    <n v="0"/>
    <n v="0"/>
    <n v="7"/>
    <n v="2"/>
    <n v="32"/>
    <n v="86.703125"/>
    <n v="1.2522543763379133"/>
    <n v="16.741438190116487"/>
    <n v="15.489183813778574"/>
    <n v="0.1002414725268965"/>
    <n v="3.4493024789389213"/>
    <n v="3.349061006412025"/>
    <x v="1"/>
    <s v="Google Maps"/>
    <n v="39.369972551899998"/>
    <n v="-84.365587853299999"/>
    <n v="39.377197188300002"/>
    <n v="-84.364797067200001"/>
  </r>
  <r>
    <n v="429"/>
    <x v="0"/>
    <x v="2"/>
    <s v="Hamilton"/>
    <s v="I-71 NB EXPY "/>
    <s v="SHAMIR00071**C"/>
    <s v="IR-71"/>
    <n v="8.3000000000000007"/>
    <n v="8.8000000000000007"/>
    <s v="Segment"/>
    <m/>
    <n v="0"/>
    <n v="1"/>
    <n v="5"/>
    <n v="6"/>
    <n v="33"/>
    <n v="138.03606468023256"/>
    <n v="1.2858181483775231"/>
    <n v="18.180794487850672"/>
    <n v="16.89497633947315"/>
    <n v="9.7411393260920007E-2"/>
    <n v="3.4492719857387661"/>
    <n v="3.3518605924778462"/>
    <x v="1"/>
    <s v="Google Maps"/>
    <n v="39.165393858100003"/>
    <n v="-84.426482908099999"/>
    <n v="39.169857726899998"/>
    <n v="-84.419193839599998"/>
  </r>
  <r>
    <n v="124"/>
    <x v="4"/>
    <x v="3"/>
    <s v="Mahoning"/>
    <s v="E Midlothian Blvd, Market St"/>
    <s v="SMAHSR00007**C, SMAHSR00170**C"/>
    <s v="SR-170, SR-7"/>
    <n v="11.206"/>
    <n v="0"/>
    <s v="Intersection"/>
    <s v="Undivided Urban Signal  4-Leg"/>
    <n v="0"/>
    <n v="1"/>
    <n v="9"/>
    <n v="9"/>
    <n v="47"/>
    <n v="191.53606468023256"/>
    <n v="10.698830830212161"/>
    <n v="13.017149458223139"/>
    <n v="2.318318628010978"/>
    <n v="0.74669464040575451"/>
    <n v="3.4491433415243735"/>
    <n v="2.7024487011186191"/>
    <x v="2"/>
    <s v="Google Maps"/>
    <n v="41.060941999999997"/>
    <n v="-80.661818999999994"/>
    <n v="0"/>
    <n v="0"/>
  </r>
  <r>
    <n v="426"/>
    <x v="2"/>
    <x v="2"/>
    <s v="Hamilton"/>
    <s v="Beech Ave, Glenway Ave"/>
    <s v="MHAMMR00464**C, SHAMSR00264**C"/>
    <s v="MR-464, SR-264"/>
    <n v="0.36499999999999999"/>
    <n v="0"/>
    <s v="Intersection"/>
    <s v="Undivided Urban Signal  4-Leg"/>
    <n v="0"/>
    <n v="0"/>
    <n v="11"/>
    <n v="8"/>
    <n v="41"/>
    <n v="148.515625"/>
    <n v="7.2247705413121075"/>
    <n v="12.182631305064348"/>
    <n v="4.9578607637522403"/>
    <n v="0.49556737302664972"/>
    <n v="3.4486487773064254"/>
    <n v="2.9530814042797755"/>
    <x v="2"/>
    <s v="Google Maps"/>
    <n v="39.114018999999999"/>
    <n v="-84.577254999999994"/>
    <n v="0"/>
    <n v="0"/>
  </r>
  <r>
    <n v="427"/>
    <x v="2"/>
    <x v="2"/>
    <s v="Butler"/>
    <s v="Dixie Hwy, Ross Rd"/>
    <s v="MBUTMR00395**C, SBUTSR00004**C, SBUTSR00004*BC"/>
    <s v="MR-395, SR-4, SR-4B"/>
    <n v="0"/>
    <n v="0"/>
    <s v="Intersection"/>
    <s v="Undivided Urban Signal  4-Leg"/>
    <n v="0"/>
    <n v="0"/>
    <n v="9"/>
    <n v="10"/>
    <n v="54"/>
    <n v="157.296875"/>
    <n v="9.3857213340802925"/>
    <n v="14.359871577398646"/>
    <n v="4.9741502433183538"/>
    <n v="0.64379307811838493"/>
    <n v="3.4473690358992077"/>
    <n v="2.803575957780823"/>
    <x v="2"/>
    <s v="Google Maps"/>
    <n v="39.323117000000003"/>
    <n v="-84.504795000000001"/>
    <n v="0"/>
    <n v="0"/>
  </r>
  <r>
    <n v="430"/>
    <x v="0"/>
    <x v="1"/>
    <s v="Cuyahoga"/>
    <s v="I-271 "/>
    <s v="SCUYIR00271**N"/>
    <s v="IR-271"/>
    <n v="12.8"/>
    <n v="13.3"/>
    <s v="Segment"/>
    <m/>
    <n v="0"/>
    <n v="1"/>
    <n v="12"/>
    <n v="3"/>
    <n v="23"/>
    <n v="160.55168968023256"/>
    <n v="1.1283452340354487"/>
    <n v="15.069735831119639"/>
    <n v="13.94139059708419"/>
    <n v="7.550309059167927E-2"/>
    <n v="3.4462692765675551"/>
    <n v="3.3707661859758757"/>
    <x v="1"/>
    <s v="Google Maps"/>
    <n v="41.5153848032"/>
    <n v="-81.449063479299994"/>
    <n v="41.5218031709"/>
    <n v="-81.445040978799994"/>
  </r>
  <r>
    <n v="428"/>
    <x v="2"/>
    <x v="2"/>
    <s v="Greene"/>
    <s v="W Church St, W Main St"/>
    <s v="CGRECR00135**C, CGRECR00511**C, SGREUS00042**C"/>
    <s v="CR-135, CR-511, US-42"/>
    <n v="0"/>
    <n v="0"/>
    <s v="Intersection"/>
    <s v="Undivided Urban Signal  4-Leg"/>
    <n v="0"/>
    <n v="1"/>
    <n v="14"/>
    <n v="6"/>
    <n v="34"/>
    <n v="197.95793968023256"/>
    <n v="4.8765497006704246"/>
    <n v="10.605343247648685"/>
    <n v="5.7287935469782605"/>
    <n v="0.33449628756738925"/>
    <n v="3.4451360425948971"/>
    <n v="3.110639755027508"/>
    <x v="1"/>
    <s v="Google Maps"/>
    <n v="39.684407"/>
    <n v="-83.935012999999998"/>
    <n v="0"/>
    <n v="0"/>
  </r>
  <r>
    <n v="429"/>
    <x v="2"/>
    <x v="6"/>
    <s v="Hancock"/>
    <s v="E Trenton Ave, N Main St"/>
    <s v="CHANCR00220**C, MHANMR00723**C, SHANUS00224**C"/>
    <s v="CR-220, MR-723, US-224"/>
    <n v="0"/>
    <n v="0"/>
    <s v="Intersection"/>
    <s v="Undivided Urban Signal  4-Leg"/>
    <n v="0"/>
    <n v="2"/>
    <n v="9"/>
    <n v="6"/>
    <n v="50"/>
    <n v="226.90025436046511"/>
    <n v="10.30493645100948"/>
    <n v="14.712496062543059"/>
    <n v="4.4075596115335784"/>
    <n v="0.70684463361598726"/>
    <n v="3.4445421080747947"/>
    <n v="2.7376974744588072"/>
    <x v="2"/>
    <s v="Google Maps"/>
    <n v="41.058826000000003"/>
    <n v="-83.650026999999994"/>
    <n v="0"/>
    <n v="0"/>
  </r>
  <r>
    <n v="430"/>
    <x v="2"/>
    <x v="3"/>
    <s v="Summit"/>
    <s v="Brittain Rd, E Tallmadge Dr"/>
    <s v="MSUMMR05413**C, SSUMSR00261**C"/>
    <s v="MR-5413, SR-261"/>
    <n v="2.766"/>
    <n v="0"/>
    <s v="Intersection"/>
    <s v="Undivided Urban Signal  4-Leg"/>
    <n v="0"/>
    <n v="1"/>
    <n v="7"/>
    <n v="12"/>
    <n v="74"/>
    <n v="218.75481468023256"/>
    <n v="7.6131506155337441"/>
    <n v="17.859321917938882"/>
    <n v="10.246171302405138"/>
    <n v="0.52220745689053905"/>
    <n v="3.4426927991502114"/>
    <n v="2.9204853422596724"/>
    <x v="2"/>
    <s v="Google Maps"/>
    <n v="41.101885000000003"/>
    <n v="-81.466369"/>
    <n v="0"/>
    <n v="0"/>
  </r>
  <r>
    <n v="431"/>
    <x v="2"/>
    <x v="4"/>
    <s v="Montgomery"/>
    <s v="Union Blvd, Union Blvd"/>
    <s v="CMOTCR00125**C, CMOTCR00125**N, MMOTMR01594F*C"/>
    <s v="CR-125, MR-1594F"/>
    <n v="1.9830000000000001"/>
    <n v="0"/>
    <s v="Intersection"/>
    <s v="Divided Urban Signal  4-Leg"/>
    <n v="0"/>
    <n v="0"/>
    <n v="8"/>
    <n v="9"/>
    <n v="25"/>
    <n v="117.3125"/>
    <n v="6.9433680097954129"/>
    <n v="9.803125232626499"/>
    <n v="2.8597572228310861"/>
    <n v="0.48264373183414128"/>
    <n v="3.4409294420491725"/>
    <n v="2.9582857102150313"/>
    <x v="2"/>
    <s v="Google Maps"/>
    <n v="39.862000999999999"/>
    <n v="-84.311397999999997"/>
    <n v="0"/>
    <n v="0"/>
  </r>
  <r>
    <n v="431"/>
    <x v="0"/>
    <x v="2"/>
    <s v="Hamilton"/>
    <s v="I-71 SB EXPY "/>
    <s v="SHAMIR00071**N"/>
    <s v="IR-71"/>
    <n v="10.1"/>
    <n v="10.6"/>
    <s v="Segment"/>
    <m/>
    <n v="0"/>
    <n v="1"/>
    <n v="4"/>
    <n v="10"/>
    <n v="60"/>
    <n v="176.23918968023256"/>
    <n v="1.2143918128526467"/>
    <n v="29.438577142363158"/>
    <n v="28.224185329510512"/>
    <n v="8.4163748701357025E-2"/>
    <n v="3.4406862609600068"/>
    <n v="3.3565225122586497"/>
    <x v="1"/>
    <s v="Google Maps"/>
    <n v="39.173827382200002"/>
    <n v="-84.399128342699996"/>
    <n v="39.180854015900003"/>
    <n v="-84.396871867200005"/>
  </r>
  <r>
    <n v="432"/>
    <x v="0"/>
    <x v="0"/>
    <s v="Franklin"/>
    <s v="I-270 "/>
    <s v="SFRAIR00270**C"/>
    <s v="IR-270"/>
    <n v="26.9"/>
    <n v="27.4"/>
    <s v="Segment"/>
    <m/>
    <n v="0"/>
    <n v="2"/>
    <n v="2"/>
    <n v="5"/>
    <n v="17"/>
    <n v="143.63462936046511"/>
    <n v="1.3742798259642388"/>
    <n v="10.504937872552404"/>
    <n v="9.1306580465881648"/>
    <n v="0.10532608730126798"/>
    <n v="3.4397472425265718"/>
    <n v="3.334421155225304"/>
    <x v="1"/>
    <s v="Google Maps"/>
    <n v="40.107102560500003"/>
    <n v="-82.958288795499996"/>
    <n v="40.1053023634"/>
    <n v="-82.949148326100001"/>
  </r>
  <r>
    <n v="432"/>
    <x v="2"/>
    <x v="1"/>
    <s v="Cuyahoga"/>
    <s v="Clark Ave, W 25th St"/>
    <s v="MCUYMR03281**C, SCUYSR00003**C, SCUYUS00042**C"/>
    <s v="MR-3281, SR-3, US-42"/>
    <n v="2.3759999999999999"/>
    <n v="0"/>
    <s v="Intersection"/>
    <s v="Undivided Urban Signal  4-Leg"/>
    <n v="0"/>
    <n v="0"/>
    <n v="13"/>
    <n v="7"/>
    <n v="54"/>
    <n v="170.171875"/>
    <n v="6.389343632701725"/>
    <n v="14.381870340512165"/>
    <n v="7.9925267078104403"/>
    <n v="0.4382630868782576"/>
    <n v="3.4391415591206034"/>
    <n v="3.0008784722423458"/>
    <x v="1"/>
    <s v="Google Maps"/>
    <n v="41.469911000000003"/>
    <n v="-81.699729000000005"/>
    <n v="0"/>
    <n v="0"/>
  </r>
  <r>
    <n v="291"/>
    <x v="1"/>
    <x v="0"/>
    <s v="Franklin"/>
    <s v="SULLIVANT AVE "/>
    <s v="MFRAMR04248**C "/>
    <s v="MR-4248"/>
    <n v="3.3"/>
    <n v="3.8"/>
    <s v="Segment"/>
    <m/>
    <n v="2"/>
    <n v="3"/>
    <n v="18"/>
    <n v="5"/>
    <n v="41"/>
    <n v="409.41469840116281"/>
    <n v="0.27186235812233794"/>
    <n v="28.137238792579257"/>
    <n v="27.86537643445692"/>
    <n v="1.485312355773403E-2"/>
    <n v="3.4385206040288079"/>
    <n v="3.4236674804710741"/>
    <x v="1"/>
    <s v="Google Maps"/>
    <n v="39.947827219099999"/>
    <n v="-83.050548402800004"/>
    <n v="39.949553915499997"/>
    <n v="-83.041369166600006"/>
  </r>
  <r>
    <n v="292"/>
    <x v="1"/>
    <x v="1"/>
    <s v="Cuyahoga"/>
    <s v="PEARL RD "/>
    <s v="SCUYUS00042**C "/>
    <s v="US-42"/>
    <n v="14.2"/>
    <n v="14.7"/>
    <s v="Segment"/>
    <m/>
    <n v="0"/>
    <n v="0"/>
    <n v="8"/>
    <n v="13"/>
    <n v="47"/>
    <n v="157.0625"/>
    <n v="0.41320828149190381"/>
    <n v="24.731000889689497"/>
    <n v="24.317792608197593"/>
    <n v="2.3180576500742622E-2"/>
    <n v="3.4380731248069498"/>
    <n v="3.4148925483062071"/>
    <x v="1"/>
    <s v="Google Maps"/>
    <n v="41.440008675900003"/>
    <n v="-81.706091701299997"/>
    <n v="41.446679569099999"/>
    <n v="-81.702608296099996"/>
  </r>
  <r>
    <n v="433"/>
    <x v="2"/>
    <x v="1"/>
    <s v="Cuyahoga"/>
    <s v="Brainard Rd, Cedar Rd"/>
    <s v="MCUYMR14567**C, MCUYMR14668**C"/>
    <s v="MR-14567, MR-14668"/>
    <n v="6.2510000000000003"/>
    <n v="0"/>
    <s v="Intersection"/>
    <s v="Undivided Urban Signal  4-Leg"/>
    <n v="0"/>
    <n v="0"/>
    <n v="5"/>
    <n v="13"/>
    <n v="57"/>
    <n v="147.421875"/>
    <n v="14.900920224053776"/>
    <n v="14.999802802436873"/>
    <n v="9.8882578383097552E-2"/>
    <n v="1.0220961134874889"/>
    <n v="3.4378477056919525"/>
    <n v="2.4157515922044634"/>
    <x v="2"/>
    <s v="Google Maps"/>
    <n v="41.501198000000002"/>
    <n v="-81.476664999999997"/>
    <n v="0"/>
    <n v="0"/>
  </r>
  <r>
    <n v="433"/>
    <x v="0"/>
    <x v="2"/>
    <s v="Hamilton"/>
    <s v="I-75 NB EXPY "/>
    <s v="SHAMIR00075**C"/>
    <s v="IR-75"/>
    <n v="15.5"/>
    <n v="16"/>
    <s v="Segment"/>
    <m/>
    <n v="1"/>
    <n v="0"/>
    <n v="5"/>
    <n v="6"/>
    <n v="47"/>
    <n v="152.03606468023256"/>
    <n v="1.2912092191898683"/>
    <n v="23.543455398764603"/>
    <n v="22.252246179574733"/>
    <n v="9.9851400371784554E-2"/>
    <n v="3.437186914117099"/>
    <n v="3.3373355137453142"/>
    <x v="1"/>
    <s v="Google Maps"/>
    <n v="39.271406077499996"/>
    <n v="-84.440153241999994"/>
    <n v="39.278639380599998"/>
    <n v="-84.440611809399996"/>
  </r>
  <r>
    <n v="434"/>
    <x v="0"/>
    <x v="2"/>
    <s v="Hamilton"/>
    <s v="I-275 WB EXPY "/>
    <s v="SHAMIR00275**N"/>
    <s v="IR-275"/>
    <n v="29.7"/>
    <n v="30.2"/>
    <s v="Segment"/>
    <m/>
    <n v="0"/>
    <n v="3"/>
    <n v="4"/>
    <n v="7"/>
    <n v="34"/>
    <n v="228.28006904069767"/>
    <n v="1.2890349221854138"/>
    <n v="19.441965766554954"/>
    <n v="18.152930844369539"/>
    <n v="9.2367821162691086E-2"/>
    <n v="3.4365102716052323"/>
    <n v="3.3441424504425412"/>
    <x v="1"/>
    <s v="Google Maps"/>
    <n v="39.288704200600002"/>
    <n v="-84.375449183900002"/>
    <n v="39.283959882200001"/>
    <n v="-84.368430127300002"/>
  </r>
  <r>
    <n v="69"/>
    <x v="3"/>
    <x v="2"/>
    <s v="Clermont"/>
    <s v="APPALACHIAN HWY "/>
    <s v="SCLESR00032**N "/>
    <s v="SR-32"/>
    <n v="3.7"/>
    <n v="4.2"/>
    <s v="Segment"/>
    <m/>
    <n v="0"/>
    <n v="1"/>
    <n v="8"/>
    <n v="2"/>
    <n v="37"/>
    <n v="143.92668968023256"/>
    <n v="0.64355347841733912"/>
    <n v="19.196358020456994"/>
    <n v="18.552804542039656"/>
    <n v="4.7044094008196008E-2"/>
    <n v="3.4353597274833096"/>
    <n v="3.3883156334751137"/>
    <x v="1"/>
    <s v="Google Maps"/>
    <n v="39.090171666300002"/>
    <n v="-84.245617467100004"/>
    <n v="39.088888181800002"/>
    <n v="-84.236659704199994"/>
  </r>
  <r>
    <n v="435"/>
    <x v="0"/>
    <x v="2"/>
    <s v="Hamilton"/>
    <s v="I-75 NB EXPY "/>
    <s v="SHAMIR00075**C"/>
    <s v="IR-75"/>
    <n v="14.5"/>
    <n v="15"/>
    <s v="Segment"/>
    <m/>
    <n v="0"/>
    <n v="0"/>
    <n v="7"/>
    <n v="6"/>
    <n v="34"/>
    <n v="106.453125"/>
    <n v="1.013291002048043"/>
    <n v="18.590432926471394"/>
    <n v="17.577141924423351"/>
    <n v="8.0656367658693745E-2"/>
    <n v="3.4346798137252903"/>
    <n v="3.3540234460665967"/>
    <x v="1"/>
    <s v="Google Maps"/>
    <n v="39.257182577000002"/>
    <n v="-84.4419721103"/>
    <n v="39.264166338300001"/>
    <n v="-84.439706023799999"/>
  </r>
  <r>
    <n v="436"/>
    <x v="0"/>
    <x v="0"/>
    <s v="Franklin"/>
    <s v="I-270 "/>
    <s v="SFRAIR00270**N"/>
    <s v="IR-270"/>
    <n v="17.2"/>
    <n v="17.7"/>
    <s v="Segment"/>
    <m/>
    <n v="0"/>
    <n v="2"/>
    <n v="5"/>
    <n v="3"/>
    <n v="26"/>
    <n v="163.40025436046511"/>
    <n v="1.1799355737392814"/>
    <n v="14.202943222493424"/>
    <n v="13.023007648754142"/>
    <n v="9.7118157500863986E-2"/>
    <n v="3.4324959606487426"/>
    <n v="3.3353778031478787"/>
    <x v="1"/>
    <s v="Google Maps"/>
    <n v="40.097571182899998"/>
    <n v="-83.135681259899997"/>
    <n v="40.103311075000001"/>
    <n v="-83.129991316499996"/>
  </r>
  <r>
    <n v="437"/>
    <x v="0"/>
    <x v="3"/>
    <s v="Summit"/>
    <s v="VIETNAM VETERANS MEM HWY "/>
    <s v="SSUMIR00077**C"/>
    <s v="IR-77"/>
    <n v="16.7"/>
    <n v="17.2"/>
    <s v="Segment"/>
    <m/>
    <n v="0"/>
    <n v="0"/>
    <n v="9"/>
    <n v="9"/>
    <n v="41"/>
    <n v="139.859375"/>
    <n v="0.56635601044531769"/>
    <n v="21.783702361830763"/>
    <n v="21.217346351385444"/>
    <n v="4.0544541345768265E-2"/>
    <n v="3.4324573116278572"/>
    <n v="3.3919127702820888"/>
    <x v="1"/>
    <s v="Google Maps"/>
    <n v="41.078305475999997"/>
    <n v="-81.574230233099996"/>
    <n v="41.084269828300002"/>
    <n v="-81.579300788099999"/>
  </r>
  <r>
    <n v="434"/>
    <x v="2"/>
    <x v="1"/>
    <s v="Cuyahoga"/>
    <s v="E 79th St, Quincy Ave"/>
    <s v="MCUYMR02822**C, MCUYMR14717**C"/>
    <s v="MR-14717, MR-2822"/>
    <n v="1.2170000000000001"/>
    <n v="0"/>
    <s v="Intersection"/>
    <s v="Undivided Urban Signal  4-Leg"/>
    <n v="0"/>
    <n v="1"/>
    <n v="7"/>
    <n v="15"/>
    <n v="20"/>
    <n v="178.06731468023256"/>
    <n v="2.7683989528903474"/>
    <n v="8.5380677217416387"/>
    <n v="5.7696687688512913"/>
    <n v="0.18989228636795408"/>
    <n v="3.4295470342461303"/>
    <n v="3.2396547478781761"/>
    <x v="1"/>
    <s v="Google Maps"/>
    <n v="41.493380999999999"/>
    <n v="-81.633441000000005"/>
    <n v="0"/>
    <n v="0"/>
  </r>
  <r>
    <n v="435"/>
    <x v="2"/>
    <x v="1"/>
    <s v="Cuyahoga"/>
    <s v="Chardon Rd, Richmond Rd"/>
    <s v="SCUYSR00084**C, SCUYSR00175**C, SCUYUS00006**C"/>
    <s v="SR-175, SR-84, US-6"/>
    <n v="2.1629999999999998"/>
    <n v="0"/>
    <s v="Intersection"/>
    <s v="Undivided Urban Signal  4-Leg"/>
    <n v="1"/>
    <n v="2"/>
    <n v="8"/>
    <n v="12"/>
    <n v="38"/>
    <n v="280.65506904069764"/>
    <n v="3.6034144584911116"/>
    <n v="11.199289984251225"/>
    <n v="7.5958755257601132"/>
    <n v="0.24716835322445774"/>
    <n v="3.4294456275274676"/>
    <n v="3.1822772743030097"/>
    <x v="1"/>
    <s v="Google Maps"/>
    <n v="41.575628000000002"/>
    <n v="-81.496168999999995"/>
    <n v="0"/>
    <n v="0"/>
  </r>
  <r>
    <n v="438"/>
    <x v="0"/>
    <x v="2"/>
    <s v="Hamilton"/>
    <s v="I-71 NB EXPY "/>
    <s v="SHAMIR00071**C"/>
    <s v="IR-71"/>
    <n v="17.399999999999999"/>
    <n v="17.899999999999999"/>
    <s v="Segment"/>
    <m/>
    <n v="1"/>
    <n v="1"/>
    <n v="6"/>
    <n v="3"/>
    <n v="17"/>
    <n v="160.94712936046511"/>
    <n v="1.3153079226064164"/>
    <n v="11.248259589237849"/>
    <n v="9.9329516666314319"/>
    <n v="9.9956030549641389E-2"/>
    <n v="3.4270768168112751"/>
    <n v="3.3271207862616339"/>
    <x v="1"/>
    <s v="Google Maps"/>
    <n v="39.269660257300004"/>
    <n v="-84.352512334400004"/>
    <n v="39.274728291499997"/>
    <n v="-84.345849980899999"/>
  </r>
  <r>
    <n v="439"/>
    <x v="0"/>
    <x v="2"/>
    <s v="Warren"/>
    <s v="I-75 "/>
    <s v="SWARIR00075**C"/>
    <s v="IR-75"/>
    <n v="2.1"/>
    <n v="2.6"/>
    <s v="Segment"/>
    <m/>
    <n v="0"/>
    <n v="1"/>
    <n v="9"/>
    <n v="3"/>
    <n v="31"/>
    <n v="148.91106468023256"/>
    <n v="0.92083311221010755"/>
    <n v="17.807352664107047"/>
    <n v="16.886519551896939"/>
    <n v="4.0869355535391783E-2"/>
    <n v="3.4269084355949486"/>
    <n v="3.386039080059557"/>
    <x v="1"/>
    <s v="Google Maps"/>
    <n v="39.4630375542"/>
    <n v="-84.326426999500001"/>
    <n v="39.470269503099999"/>
    <n v="-84.325844981900005"/>
  </r>
  <r>
    <n v="436"/>
    <x v="2"/>
    <x v="5"/>
    <s v="Wood"/>
    <s v="E Gypsy Lane Rd, S Main St"/>
    <s v="CWOOCR00324**C, SWOOSR00025**C, SWOOSR00025**N, TWOOTR00324**C"/>
    <s v="CR-324, SR-25, TR-324"/>
    <n v="0"/>
    <n v="0"/>
    <s v="Intersection"/>
    <s v="Divided Urban Signal  4-Leg"/>
    <n v="0"/>
    <n v="2"/>
    <n v="11"/>
    <n v="7"/>
    <n v="78"/>
    <n v="272.43150436046511"/>
    <n v="6.165628882328642"/>
    <n v="19.239751261036076"/>
    <n v="13.074122378707434"/>
    <n v="0.42858194015833878"/>
    <n v="3.4258517505874595"/>
    <n v="2.9972698104291209"/>
    <x v="2"/>
    <s v="Google Maps"/>
    <n v="41.356667999999999"/>
    <n v="-83.650403999999995"/>
    <n v="0"/>
    <n v="0"/>
  </r>
  <r>
    <n v="293"/>
    <x v="1"/>
    <x v="3"/>
    <s v="Summit"/>
    <s v="MAIN ST "/>
    <s v="CSUMCR00016**C "/>
    <s v="CR-16"/>
    <n v="1.7"/>
    <n v="2.2000000000000002"/>
    <s v="Segment"/>
    <m/>
    <n v="0"/>
    <n v="1"/>
    <n v="3"/>
    <n v="11"/>
    <n v="26"/>
    <n v="140.12981468023256"/>
    <n v="0.71603330182564506"/>
    <n v="16.759428048036064"/>
    <n v="16.043394746210417"/>
    <n v="4.0114950688462866E-2"/>
    <n v="3.4251663187447279"/>
    <n v="3.3850513680562648"/>
    <x v="1"/>
    <s v="Google Maps"/>
    <n v="41.126548584799998"/>
    <n v="-81.508396556099996"/>
    <n v="41.133797770900003"/>
    <n v="-81.508519911799993"/>
  </r>
  <r>
    <n v="437"/>
    <x v="2"/>
    <x v="1"/>
    <s v="Cuyahoga"/>
    <s v="Columbia Rd, Columbia Rd"/>
    <s v="SCUYSR00252**C, SCUYSR00252**N, SCUYSR00254**C"/>
    <s v="SR-252, SR-254"/>
    <n v="3.6040000000000001"/>
    <n v="0"/>
    <s v="Intersection"/>
    <s v="Divided Urban Signal  4-Leg"/>
    <n v="0"/>
    <n v="3"/>
    <n v="6"/>
    <n v="11"/>
    <n v="62"/>
    <n v="287.12381904069764"/>
    <n v="9.3169007368988517"/>
    <n v="15.243032037185374"/>
    <n v="5.9261313002865226"/>
    <n v="0.64763148582090202"/>
    <n v="3.4250966886841092"/>
    <n v="2.7774652028632074"/>
    <x v="2"/>
    <s v="Google Maps"/>
    <n v="41.470151999999999"/>
    <n v="-81.901634999999999"/>
    <n v="0"/>
    <n v="0"/>
  </r>
  <r>
    <n v="438"/>
    <x v="2"/>
    <x v="0"/>
    <s v="Franklin"/>
    <s v="E Dublin-Granville Rd, Karl Rd"/>
    <s v="MFRAMR04233**C, SFRASR00161**C"/>
    <s v="MR-4233, SR-161"/>
    <n v="3.7719999999999998"/>
    <n v="0"/>
    <s v="Intersection"/>
    <s v="Divided Urban Signal  4-Leg"/>
    <n v="0"/>
    <n v="2"/>
    <n v="8"/>
    <n v="7"/>
    <n v="31"/>
    <n v="205.79087936046511"/>
    <n v="12.594852175055683"/>
    <n v="10.330283851624193"/>
    <n v="-2.2645683234314902"/>
    <n v="0.87548671582616289"/>
    <n v="3.4244291824867812"/>
    <n v="2.5489424666606184"/>
    <x v="2"/>
    <s v="Google Maps"/>
    <n v="40.087080999999998"/>
    <n v="-82.975301000000002"/>
    <n v="0"/>
    <n v="0"/>
  </r>
  <r>
    <n v="125"/>
    <x v="4"/>
    <x v="0"/>
    <s v="Pickaway"/>
    <s v="Ashville Pike, Duvall Rd"/>
    <s v="CPICCR00028**C, SPICSR00762**C, TPICTR00020**C"/>
    <s v="CR-28, SR-762, TR-20"/>
    <n v="0"/>
    <n v="0"/>
    <s v="Intersection"/>
    <s v="Undivided Urban No Control, Yield, Two Way Stop, Two Way With Flasher  4-Leg"/>
    <n v="1"/>
    <n v="3"/>
    <n v="22"/>
    <n v="9"/>
    <n v="27"/>
    <n v="393.67550872093022"/>
    <n v="1.0649207557747196"/>
    <n v="11.547345265428927"/>
    <n v="10.482424509654207"/>
    <n v="0.10619232273767702"/>
    <n v="3.4240969545207434"/>
    <n v="3.3179046317830663"/>
    <x v="1"/>
    <s v="Google Maps"/>
    <n v="39.771698000000001"/>
    <n v="-82.949354"/>
    <n v="0"/>
    <n v="0"/>
  </r>
  <r>
    <n v="440"/>
    <x v="0"/>
    <x v="1"/>
    <s v="Cuyahoga"/>
    <s v="I-90 "/>
    <s v="SCUYIR00090**C"/>
    <s v="IR-90"/>
    <n v="12.3"/>
    <n v="12.8"/>
    <s v="Segment"/>
    <m/>
    <n v="0"/>
    <n v="0"/>
    <n v="6"/>
    <n v="3"/>
    <n v="21"/>
    <n v="73.59375"/>
    <n v="1.2963518303157495"/>
    <n v="12.052818735989414"/>
    <n v="10.756466905673664"/>
    <n v="0.10209868152426751"/>
    <n v="3.4240405356170598"/>
    <n v="3.3219418540927923"/>
    <x v="1"/>
    <s v="Google Maps"/>
    <n v="41.470445022699998"/>
    <n v="-81.737482639000007"/>
    <n v="41.472403939000003"/>
    <n v="-81.728282352600004"/>
  </r>
  <r>
    <n v="439"/>
    <x v="2"/>
    <x v="2"/>
    <s v="Butler"/>
    <s v="Cn-05004, Cn-06004"/>
    <s v="CBUTCR02821**C, SBUTCN05004*CC, SBUTCN06004*CC, SBUTSR00004*BC, SBUTSR00004*BN"/>
    <s v="CN-5004C, CN-6004C, CR-2821, SR-4B"/>
    <n v="0"/>
    <n v="0"/>
    <s v="Intersection"/>
    <s v="Divided Urban Signal  4-Leg"/>
    <n v="0"/>
    <n v="2"/>
    <n v="8"/>
    <n v="9"/>
    <n v="27"/>
    <n v="210.66587936046511"/>
    <n v="8.9637147547704785"/>
    <n v="9.0875200691812221"/>
    <n v="0.12380531441074361"/>
    <n v="0.62308100827089141"/>
    <n v="3.4239592536123689"/>
    <n v="2.8008782453414773"/>
    <x v="2"/>
    <s v="Google Maps"/>
    <n v="39.343854999999998"/>
    <n v="-84.502200999999999"/>
    <n v="0"/>
    <n v="0"/>
  </r>
  <r>
    <n v="440"/>
    <x v="2"/>
    <x v="0"/>
    <s v="Franklin"/>
    <s v="Beechwood Rd, E Livingston Ave"/>
    <s v="MFRAMR00245**C, MFRAMR04207**C"/>
    <s v="MR-245, MR-4207"/>
    <n v="0"/>
    <n v="0"/>
    <s v="Intersection"/>
    <s v="Undivided Urban Signal  3-Leg"/>
    <n v="1"/>
    <n v="1"/>
    <n v="15"/>
    <n v="5"/>
    <n v="37"/>
    <n v="248.74400436046511"/>
    <n v="4.8224280433529056"/>
    <n v="11.956583253077836"/>
    <n v="7.1341552097249306"/>
    <n v="0.32315424168616957"/>
    <n v="3.4224606197611465"/>
    <n v="3.099306378074977"/>
    <x v="1"/>
    <s v="Google Maps"/>
    <n v="39.945743"/>
    <n v="-82.894482999999994"/>
    <n v="0"/>
    <n v="0"/>
  </r>
  <r>
    <n v="294"/>
    <x v="1"/>
    <x v="3"/>
    <s v="Summit"/>
    <s v="AKRON EXPY "/>
    <s v="SSUMSR00008**C "/>
    <s v="SR-8"/>
    <n v="0.5"/>
    <n v="1"/>
    <s v="Segment"/>
    <m/>
    <n v="0"/>
    <n v="0"/>
    <n v="5"/>
    <n v="4"/>
    <n v="64"/>
    <n v="114.484375"/>
    <n v="2.9338407337639532"/>
    <n v="29.635841089012761"/>
    <n v="26.702000355248806"/>
    <n v="0.18187837222813555"/>
    <n v="3.4211305762256701"/>
    <n v="3.2392522039975344"/>
    <x v="1"/>
    <s v="Google Maps"/>
    <n v="41.0639373781"/>
    <n v="-81.504416297999995"/>
    <n v="41.071125807400001"/>
    <n v="-81.504110357900004"/>
  </r>
  <r>
    <n v="126"/>
    <x v="4"/>
    <x v="4"/>
    <s v="Montgomery"/>
    <s v="Benchwood Rd, Benchwood Rd"/>
    <s v="TMOTTR00068**C, TMOTTR00068**N, TMOTTR01723**C"/>
    <s v="TR-1723, TR-68"/>
    <n v="0.45400000000000001"/>
    <n v="0"/>
    <s v="Intersection"/>
    <s v="Divided Urban Signal  4-Leg"/>
    <n v="0"/>
    <n v="2"/>
    <n v="9"/>
    <n v="9"/>
    <n v="44"/>
    <n v="234.21275436046511"/>
    <n v="5.5108020891070986"/>
    <n v="12.802460203821994"/>
    <n v="7.2916581147148953"/>
    <n v="0.39810528884418722"/>
    <n v="3.4199759491250812"/>
    <n v="3.0218706602808938"/>
    <x v="1"/>
    <s v="Google Maps"/>
    <n v="39.841686000000003"/>
    <n v="-84.192190999999994"/>
    <n v="0"/>
    <n v="0"/>
  </r>
  <r>
    <n v="295"/>
    <x v="1"/>
    <x v="1"/>
    <s v="Cuyahoga"/>
    <s v="KINSMAN RD "/>
    <s v="SCUYUS00422**C "/>
    <s v="US-422"/>
    <n v="5.4"/>
    <n v="5.9"/>
    <s v="Segment"/>
    <m/>
    <n v="0"/>
    <n v="1"/>
    <n v="10"/>
    <n v="10"/>
    <n v="29"/>
    <n v="184.52043968023256"/>
    <n v="0.3908807616359799"/>
    <n v="19.315563219976664"/>
    <n v="18.924682458340683"/>
    <n v="2.1930994921874301E-2"/>
    <n v="3.4199025418523514"/>
    <n v="3.397971546930477"/>
    <x v="1"/>
    <s v="Google Maps"/>
    <n v="41.467660324199997"/>
    <n v="-81.600924730900005"/>
    <n v="41.465690909499997"/>
    <n v="-81.591670915600005"/>
  </r>
  <r>
    <n v="441"/>
    <x v="2"/>
    <x v="7"/>
    <s v="Richland"/>
    <s v="Lexington Springmill Rd, W 4th St"/>
    <s v="CRICCR00133**C, CRICCR00501**C"/>
    <s v="CR-133, CR-501"/>
    <n v="3.82"/>
    <n v="0"/>
    <s v="Intersection"/>
    <s v="Undivided Urban Signal  4-Leg"/>
    <n v="0"/>
    <n v="1"/>
    <n v="11"/>
    <n v="8"/>
    <n v="65"/>
    <n v="218.19231468023256"/>
    <n v="5.5804590771162532"/>
    <n v="16.764789579036311"/>
    <n v="11.184330501920059"/>
    <n v="0.38277941552825784"/>
    <n v="3.4198333898511888"/>
    <n v="3.037053974322931"/>
    <x v="1"/>
    <s v="Google Maps"/>
    <n v="40.772395000000003"/>
    <n v="-82.590400000000002"/>
    <n v="0"/>
    <n v="0"/>
  </r>
  <r>
    <n v="296"/>
    <x v="1"/>
    <x v="2"/>
    <s v="Hamilton"/>
    <s v="W 6TH ST "/>
    <s v="SHAMUS00050**N "/>
    <s v="US-50"/>
    <n v="18.899999999999999"/>
    <n v="19.399999999999999"/>
    <s v="Segment"/>
    <m/>
    <n v="0"/>
    <n v="4"/>
    <n v="3"/>
    <n v="3"/>
    <n v="39"/>
    <n v="254.65988372093022"/>
    <n v="1.5917821142853328"/>
    <n v="19.045282938676557"/>
    <n v="17.453500824391224"/>
    <n v="9.2797099438440667E-2"/>
    <n v="3.4182676630521098"/>
    <n v="3.3254705636136692"/>
    <x v="1"/>
    <s v="Google Maps"/>
    <n v="39.1019098007"/>
    <n v="-84.549265563700004"/>
    <n v="39.100970204799999"/>
    <n v="-84.540160217600004"/>
  </r>
  <r>
    <n v="442"/>
    <x v="2"/>
    <x v="7"/>
    <s v="Lorain"/>
    <s v="Abbe Rd, Detroit Rd"/>
    <s v="SLORSR00254**C, SLORSR00301**C"/>
    <s v="SR-254, SR-301"/>
    <n v="2.2170000000000001"/>
    <n v="0"/>
    <s v="Intersection"/>
    <s v="Undivided Urban Signal  4-Leg"/>
    <n v="0"/>
    <n v="0"/>
    <n v="3"/>
    <n v="16"/>
    <n v="141"/>
    <n v="231.640625"/>
    <n v="12.304273386149879"/>
    <n v="30.3952308044144"/>
    <n v="18.090957418264523"/>
    <n v="0.84398478873608851"/>
    <n v="3.4155426501489532"/>
    <n v="2.5715578614128649"/>
    <x v="2"/>
    <s v="Google Maps"/>
    <n v="41.426282"/>
    <n v="-82.076966999999996"/>
    <n v="0"/>
    <n v="0"/>
  </r>
  <r>
    <n v="441"/>
    <x v="0"/>
    <x v="2"/>
    <s v="Hamilton"/>
    <s v="I-75 NB EXPY "/>
    <s v="SHAMIR00075**C"/>
    <s v="IR-75"/>
    <n v="12.5"/>
    <n v="13"/>
    <s v="Segment"/>
    <m/>
    <n v="0"/>
    <n v="0"/>
    <n v="5"/>
    <n v="7"/>
    <n v="62"/>
    <n v="125.796875"/>
    <n v="1.2344815851244009"/>
    <n v="29.916567913905965"/>
    <n v="28.682086328781565"/>
    <n v="9.4488736726273392E-2"/>
    <n v="3.4152310779552519"/>
    <n v="3.3207423412289785"/>
    <x v="1"/>
    <s v="Google Maps"/>
    <n v="39.229782221299999"/>
    <n v="-84.449849685000004"/>
    <n v="39.236943398000001"/>
    <n v="-84.450885571900002"/>
  </r>
  <r>
    <n v="442"/>
    <x v="0"/>
    <x v="1"/>
    <s v="Cuyahoga"/>
    <s v="I-480 "/>
    <s v="SCUYIR00480**C"/>
    <s v="IR-480"/>
    <n v="10.4"/>
    <n v="10.9"/>
    <s v="Segment"/>
    <m/>
    <n v="0"/>
    <n v="1"/>
    <n v="6"/>
    <n v="2"/>
    <n v="25"/>
    <n v="118.83293968023256"/>
    <n v="1.1941257825733727"/>
    <n v="13.771519238513376"/>
    <n v="12.577393455940003"/>
    <n v="9.5104609933949355E-2"/>
    <n v="3.4140937306736836"/>
    <n v="3.3189891207397344"/>
    <x v="1"/>
    <s v="Google Maps"/>
    <n v="41.420228068900002"/>
    <n v="-81.783383333200007"/>
    <n v="41.422519684100003"/>
    <n v="-81.774366927399996"/>
  </r>
  <r>
    <n v="127"/>
    <x v="4"/>
    <x v="0"/>
    <s v="Pickaway"/>
    <s v="Tarlton Rd, US 23"/>
    <s v="CPICCR00016**C, PPICTR80200**C, SPICUS00023**C, SPICUS00023**N"/>
    <s v="CR-16, TR-80200, US-23"/>
    <n v="0"/>
    <n v="0"/>
    <s v="Intersection"/>
    <s v="Divided Urban Signal  4-Leg"/>
    <n v="0"/>
    <n v="4"/>
    <n v="10"/>
    <n v="5"/>
    <n v="37"/>
    <n v="307.36300872093022"/>
    <n v="8.8163046914964909"/>
    <n v="11.054455274881095"/>
    <n v="2.2381505833846038"/>
    <n v="0.6413810321357265"/>
    <n v="3.4134875515305723"/>
    <n v="2.7721065193948458"/>
    <x v="2"/>
    <s v="Google Maps"/>
    <n v="39.567002000000002"/>
    <n v="-82.954842999999997"/>
    <n v="0"/>
    <n v="0"/>
  </r>
  <r>
    <n v="443"/>
    <x v="2"/>
    <x v="1"/>
    <s v="Cuyahoga"/>
    <s v="E 55th St, St Clair Ave"/>
    <s v="MCUYMR14553**C, MCUYMR14701**C, SCUYSR00283**C"/>
    <s v="MR-14553, MR-14701, SR-283"/>
    <n v="0.25600000000000001"/>
    <n v="0"/>
    <s v="Intersection"/>
    <s v="Undivided Urban Signal  4-Leg"/>
    <n v="0"/>
    <n v="1"/>
    <n v="5"/>
    <n v="13"/>
    <n v="51"/>
    <n v="187.09856468023256"/>
    <n v="7.4809866360358441"/>
    <n v="13.974207339776118"/>
    <n v="6.493220703740274"/>
    <n v="0.51314195705853638"/>
    <n v="3.4123778494328949"/>
    <n v="2.8992358923743584"/>
    <x v="2"/>
    <s v="Google Maps"/>
    <n v="41.522271000000003"/>
    <n v="-81.651942000000005"/>
    <n v="0"/>
    <n v="0"/>
  </r>
  <r>
    <n v="443"/>
    <x v="0"/>
    <x v="2"/>
    <s v="Hamilton"/>
    <s v="I-275 EB EXPY "/>
    <s v="SHAMIR00275**C"/>
    <s v="IR-275"/>
    <n v="32.4"/>
    <n v="32.9"/>
    <s v="Segment"/>
    <m/>
    <n v="0"/>
    <n v="0"/>
    <n v="6"/>
    <n v="8"/>
    <n v="21"/>
    <n v="95.78125"/>
    <n v="0.84095390218961596"/>
    <n v="13.904540763311008"/>
    <n v="13.063586861121392"/>
    <n v="6.3435375440356448E-2"/>
    <n v="3.411679533192796"/>
    <n v="3.3482441577524398"/>
    <x v="1"/>
    <s v="Google Maps"/>
    <n v="39.259348252499997"/>
    <n v="-84.3356780668"/>
    <n v="39.254350519799999"/>
    <n v="-84.3289092216"/>
  </r>
  <r>
    <n v="444"/>
    <x v="0"/>
    <x v="4"/>
    <s v="Montgomery"/>
    <s v="INTERSTATE 75 "/>
    <s v="SMOTIR00075**N"/>
    <s v="IR-75"/>
    <n v="8.4"/>
    <n v="8.9"/>
    <s v="Segment"/>
    <m/>
    <n v="0"/>
    <n v="0"/>
    <n v="10"/>
    <n v="6"/>
    <n v="39"/>
    <n v="131.09375"/>
    <n v="1.0542216157936688"/>
    <n v="22.117978768267495"/>
    <n v="21.063757152473826"/>
    <n v="6.8667487763849233E-2"/>
    <n v="3.4109606374477957"/>
    <n v="3.3422931496839463"/>
    <x v="1"/>
    <s v="Google Maps"/>
    <n v="39.706020865600003"/>
    <n v="-84.228974789399999"/>
    <n v="39.712725723399998"/>
    <n v="-84.2262222831"/>
  </r>
  <r>
    <n v="444"/>
    <x v="2"/>
    <x v="1"/>
    <s v="Cuyahoga"/>
    <s v="Cedar Ave, E 55th St"/>
    <s v="MCUYMR14565**C, MCUYMR14701**C"/>
    <s v="MR-14565, MR-14701"/>
    <n v="1.1950000000000001"/>
    <n v="0"/>
    <s v="Intersection"/>
    <s v="Undivided Urban Signal  4-Leg"/>
    <n v="0"/>
    <n v="0"/>
    <n v="11"/>
    <n v="8"/>
    <n v="23"/>
    <n v="130.515625"/>
    <n v="7.4228767188661973"/>
    <n v="8.3961038397929144"/>
    <n v="0.97322712092671715"/>
    <n v="0.50915603406847176"/>
    <n v="3.4092303765497003"/>
    <n v="2.9000743424812283"/>
    <x v="2"/>
    <s v="Google Maps"/>
    <n v="41.500526999999998"/>
    <n v="-81.651756000000006"/>
    <n v="0"/>
    <n v="0"/>
  </r>
  <r>
    <n v="128"/>
    <x v="4"/>
    <x v="0"/>
    <s v="Delaware"/>
    <s v="Columbus Pike, Green Meadows Dr"/>
    <s v="PDELTR82021**C, SDELUS00023**C, TDELTR00388**C"/>
    <s v="TR-388, TR-82021, US-23"/>
    <n v="0"/>
    <n v="0"/>
    <s v="Intersection"/>
    <s v="Undivided Urban Signal  4-Leg"/>
    <n v="0"/>
    <n v="1"/>
    <n v="6"/>
    <n v="11"/>
    <n v="21"/>
    <n v="154.77043968023256"/>
    <n v="14.237237273481524"/>
    <n v="7.8406306845060465"/>
    <n v="-6.3966065889754775"/>
    <n v="0.99364771113806627"/>
    <n v="3.4080198269050799"/>
    <n v="2.4143721157670135"/>
    <x v="2"/>
    <s v="Google Maps"/>
    <n v="40.152838000000003"/>
    <n v="-83.018169"/>
    <n v="0"/>
    <n v="0"/>
  </r>
  <r>
    <n v="297"/>
    <x v="1"/>
    <x v="1"/>
    <s v="Cuyahoga"/>
    <s v="CHAGRIN BLVD "/>
    <s v="SCUYUS00422**C "/>
    <s v="US-422"/>
    <n v="9.6999999999999993"/>
    <n v="10.199999999999999"/>
    <s v="Segment"/>
    <m/>
    <n v="0"/>
    <n v="2"/>
    <n v="6"/>
    <n v="10"/>
    <n v="27"/>
    <n v="202.00962936046511"/>
    <n v="0.55484601976883097"/>
    <n v="16.135247833040658"/>
    <n v="15.580401813271827"/>
    <n v="3.1103952653532187E-2"/>
    <n v="3.4046106228637192"/>
    <n v="3.3735066702101868"/>
    <x v="1"/>
    <s v="Google Maps"/>
    <n v="41.4644986534"/>
    <n v="-81.518739115100004"/>
    <n v="41.464477373900003"/>
    <n v="-81.509114298300005"/>
  </r>
  <r>
    <n v="298"/>
    <x v="1"/>
    <x v="1"/>
    <s v="Cuyahoga"/>
    <s v="DENISON AVE "/>
    <s v="MCUYMR14555**C "/>
    <s v="MR-14555"/>
    <n v="0"/>
    <n v="0.5"/>
    <s v="Segment"/>
    <m/>
    <n v="0"/>
    <n v="0"/>
    <n v="8"/>
    <n v="17"/>
    <n v="49"/>
    <n v="176.8125"/>
    <n v="0.29649926704487028"/>
    <n v="27.791496046457482"/>
    <n v="27.494996779412613"/>
    <n v="1.6646782555809789E-2"/>
    <n v="3.4023891717724069"/>
    <n v="3.3857423892165972"/>
    <x v="1"/>
    <s v="Google Maps"/>
    <n v="41.466697381000003"/>
    <n v="-81.754156307599999"/>
    <n v="41.464348194300001"/>
    <n v="-81.745071461899997"/>
  </r>
  <r>
    <n v="299"/>
    <x v="1"/>
    <x v="1"/>
    <s v="Lake"/>
    <s v="LAKELAND FWY "/>
    <s v="SLAKSR00002**C "/>
    <s v="SR-2"/>
    <n v="5"/>
    <n v="5.5"/>
    <s v="Segment"/>
    <m/>
    <n v="0"/>
    <n v="1"/>
    <n v="2"/>
    <n v="6"/>
    <n v="22"/>
    <n v="107.39543968023256"/>
    <n v="2.1795654304843812"/>
    <n v="12.848511724018339"/>
    <n v="10.668946293533958"/>
    <n v="0.131141205956009"/>
    <n v="3.4011863212368074"/>
    <n v="3.2700451152807983"/>
    <x v="1"/>
    <s v="Google Maps"/>
    <n v="41.6518601131"/>
    <n v="-81.411228404100001"/>
    <n v="41.655253982200001"/>
    <n v="-81.402820437200006"/>
  </r>
  <r>
    <n v="300"/>
    <x v="1"/>
    <x v="1"/>
    <s v="Lake"/>
    <s v="LAKELAND FWY "/>
    <s v="SLAKSR00002**C "/>
    <s v="SR-2"/>
    <n v="0.8"/>
    <n v="1.3"/>
    <s v="Segment"/>
    <m/>
    <n v="0"/>
    <n v="1"/>
    <n v="2"/>
    <n v="6"/>
    <n v="14"/>
    <n v="99.395439680232556"/>
    <n v="2.1795654304843812"/>
    <n v="9.5343824290526022"/>
    <n v="7.3548169985682215"/>
    <n v="0.131141205956009"/>
    <n v="3.4011863212368074"/>
    <n v="3.2700451152807983"/>
    <x v="1"/>
    <s v="Google Maps"/>
    <n v="41.616062380000002"/>
    <n v="-81.476404726300004"/>
    <n v="41.619777572099999"/>
    <n v="-81.468148617799997"/>
  </r>
  <r>
    <n v="445"/>
    <x v="2"/>
    <x v="3"/>
    <s v="Summit"/>
    <s v="Darrow Rd, Kent Rd"/>
    <s v="SSUMSR00059**C, SSUMSR00091**C"/>
    <s v="SR-59, SR-91"/>
    <n v="9.0470000000000006"/>
    <n v="0"/>
    <s v="Intersection"/>
    <s v="Undivided Urban Signal  4-Leg"/>
    <n v="0"/>
    <n v="0"/>
    <n v="13"/>
    <n v="7"/>
    <n v="47"/>
    <n v="163.171875"/>
    <n v="6.6651150224809559"/>
    <n v="12.780412054510407"/>
    <n v="6.1152970320294511"/>
    <n v="0.45717902371076252"/>
    <n v="3.4006785593644979"/>
    <n v="2.9434995356537352"/>
    <x v="2"/>
    <s v="Google Maps"/>
    <n v="41.159460000000003"/>
    <n v="-81.440354999999997"/>
    <n v="0"/>
    <n v="0"/>
  </r>
  <r>
    <n v="446"/>
    <x v="2"/>
    <x v="0"/>
    <s v="Franklin"/>
    <s v="Frebis Ave, Lockbourne Rd"/>
    <s v="CFRACR00013**C, MFRAMR00875**C"/>
    <s v="CR-13, MR-875"/>
    <n v="1.5640000000000001"/>
    <n v="0"/>
    <s v="Intersection"/>
    <s v="Undivided Urban Signal  4-Leg"/>
    <n v="0"/>
    <n v="0"/>
    <n v="8"/>
    <n v="9"/>
    <n v="41"/>
    <n v="133.3125"/>
    <n v="5.7428274299562529"/>
    <n v="13.661599955998714"/>
    <n v="7.9187725260424608"/>
    <n v="0.39391671845289433"/>
    <n v="3.3997281197967957"/>
    <n v="3.0058114013439012"/>
    <x v="1"/>
    <s v="Google Maps"/>
    <n v="39.934592000000002"/>
    <n v="-82.964421000000002"/>
    <n v="0"/>
    <n v="0"/>
  </r>
  <r>
    <n v="447"/>
    <x v="2"/>
    <x v="4"/>
    <s v="Montgomery"/>
    <s v="S Dixie Dr, Springboro Pike"/>
    <s v="CMOTCR00099**C, SMOTSR00741**C"/>
    <s v="CR-99, SR-741"/>
    <n v="6.9610000000000003"/>
    <n v="0"/>
    <s v="Intersection"/>
    <s v="Undivided Urban Signal  4-Leg"/>
    <n v="0"/>
    <n v="0"/>
    <n v="14"/>
    <n v="5"/>
    <n v="37"/>
    <n v="150.84375"/>
    <n v="6.7502168988050553"/>
    <n v="11.294284791216661"/>
    <n v="4.544067892411606"/>
    <n v="0.46301640125077137"/>
    <n v="3.3993203069707909"/>
    <n v="2.9363039057200195"/>
    <x v="2"/>
    <s v="Google Maps"/>
    <n v="39.687044"/>
    <n v="-84.220723000000007"/>
    <n v="0"/>
    <n v="0"/>
  </r>
  <r>
    <n v="445"/>
    <x v="0"/>
    <x v="2"/>
    <s v="Hamilton"/>
    <s v="I-71 NB EXPY "/>
    <s v="SHAMIR00071**C"/>
    <s v="IR-71"/>
    <n v="3.9"/>
    <n v="4.4000000000000004"/>
    <s v="Segment"/>
    <m/>
    <n v="0"/>
    <n v="0"/>
    <n v="5"/>
    <n v="4"/>
    <n v="27"/>
    <n v="77.484375"/>
    <n v="1.1455286406254392"/>
    <n v="14.664928298125954"/>
    <n v="13.519399657500514"/>
    <n v="8.8461457397097015E-2"/>
    <n v="3.3981115913853102"/>
    <n v="3.3096501339882129"/>
    <x v="1"/>
    <s v="Google Maps"/>
    <n v="39.135659644699999"/>
    <n v="-84.492018365099995"/>
    <n v="39.1399400914"/>
    <n v="-84.484577235100005"/>
  </r>
  <r>
    <n v="446"/>
    <x v="0"/>
    <x v="4"/>
    <s v="Montgomery"/>
    <s v="INTERSTATE 75 "/>
    <s v="SMOTIR00075**N"/>
    <s v="IR-75"/>
    <n v="19.8"/>
    <n v="20.3"/>
    <s v="Segment"/>
    <m/>
    <n v="0"/>
    <n v="1"/>
    <n v="9"/>
    <n v="4"/>
    <n v="41"/>
    <n v="163.34856468023256"/>
    <n v="1.148943491372753"/>
    <n v="24.60294802456886"/>
    <n v="23.454004533196109"/>
    <n v="7.7502687897108347E-2"/>
    <n v="3.3972410557926191"/>
    <n v="3.3197383678955106"/>
    <x v="1"/>
    <s v="Google Maps"/>
    <n v="39.8566689827"/>
    <n v="-84.189686402800007"/>
    <n v="39.863901216599999"/>
    <n v="-84.189057244300002"/>
  </r>
  <r>
    <n v="129"/>
    <x v="4"/>
    <x v="0"/>
    <s v="Franklin"/>
    <s v="Ebright Rd, Winchester Pike"/>
    <s v="CFRACR00118**C, CFRACR00376**C"/>
    <s v="CR-118, CR-376"/>
    <n v="4.0709999999999997"/>
    <n v="0"/>
    <s v="Intersection"/>
    <s v="Undivided Urban Signal  4-Leg"/>
    <n v="0"/>
    <n v="3"/>
    <n v="13"/>
    <n v="5"/>
    <n v="28"/>
    <n v="272.32694404069764"/>
    <n v="4.5557848997855688"/>
    <n v="9.797073983093183"/>
    <n v="5.2412890833076142"/>
    <n v="0.31795812285442904"/>
    <n v="3.396830885085778"/>
    <n v="3.0788727622313488"/>
    <x v="1"/>
    <s v="Google Maps"/>
    <n v="39.890185000000002"/>
    <n v="-82.862920000000003"/>
    <n v="0"/>
    <n v="0"/>
  </r>
  <r>
    <n v="130"/>
    <x v="4"/>
    <x v="4"/>
    <s v="Montgomery"/>
    <s v="Kingsridge Dr, Miamisburg Centerville Rd"/>
    <s v="SMOTSR00725**C, TMOTTR02660**C"/>
    <s v="SR-725, TR-2660"/>
    <n v="0.90700000000000003"/>
    <n v="0"/>
    <s v="Intersection"/>
    <s v="Undivided Urban Signal  4-Leg"/>
    <n v="0"/>
    <n v="1"/>
    <n v="7"/>
    <n v="11"/>
    <n v="45"/>
    <n v="185.31731468023256"/>
    <n v="8.2904715779894964"/>
    <n v="12.781479755118818"/>
    <n v="4.4910081771293218"/>
    <n v="0.5786100174833998"/>
    <n v="3.3908597736524397"/>
    <n v="2.8122497561690398"/>
    <x v="2"/>
    <s v="Google Maps"/>
    <n v="39.634511000000003"/>
    <n v="-84.212676000000002"/>
    <n v="0"/>
    <n v="0"/>
  </r>
  <r>
    <n v="448"/>
    <x v="2"/>
    <x v="1"/>
    <s v="Cuyahoga"/>
    <s v="E 125th St, Shaw Ave"/>
    <s v="MCUYMR02450**C, MCUYMR14553**C, MCUYMR14693**C"/>
    <s v="MR-14553, MR-14693, MR-2450"/>
    <n v="0"/>
    <n v="0"/>
    <s v="Intersection"/>
    <s v="Undivided Urban Signal  4-Leg"/>
    <n v="0"/>
    <n v="1"/>
    <n v="13"/>
    <n v="6"/>
    <n v="31"/>
    <n v="188.41106468023256"/>
    <n v="5.0019667548656299"/>
    <n v="10.169301254658723"/>
    <n v="5.1673344997930934"/>
    <n v="0.34309899677799499"/>
    <n v="3.3906181020220352"/>
    <n v="3.04751910524404"/>
    <x v="1"/>
    <s v="Google Maps"/>
    <n v="41.541297999999998"/>
    <n v="-81.597442999999998"/>
    <n v="0"/>
    <n v="0"/>
  </r>
  <r>
    <n v="447"/>
    <x v="0"/>
    <x v="2"/>
    <s v="Warren"/>
    <s v="I 71 "/>
    <s v="SWARIR00071**C"/>
    <s v="IR-71"/>
    <n v="2.6"/>
    <n v="3.1"/>
    <s v="Segment"/>
    <m/>
    <n v="0"/>
    <n v="1"/>
    <n v="5"/>
    <n v="3"/>
    <n v="13"/>
    <n v="104.72356468023256"/>
    <n v="0.90980240910815846"/>
    <n v="8.8221735930864149"/>
    <n v="7.9123711839782569"/>
    <n v="8.5114629727628635E-2"/>
    <n v="3.3801454489567293"/>
    <n v="3.2950308192291007"/>
    <x v="1"/>
    <s v="Google Maps"/>
    <n v="39.322366922699999"/>
    <n v="-84.287555534399999"/>
    <n v="39.329281818600002"/>
    <n v="-84.284788470899997"/>
  </r>
  <r>
    <n v="131"/>
    <x v="4"/>
    <x v="4"/>
    <s v="Montgomery"/>
    <s v="W Spring Valley Pike, Yankee St"/>
    <s v="CMOTCR00175**C, TMOTTR00086**C"/>
    <s v="CR-175, TR-86"/>
    <n v="1.5589999999999999"/>
    <n v="0"/>
    <s v="Intersection"/>
    <s v="Undivided Urban Signal  4-Leg"/>
    <n v="0"/>
    <n v="2"/>
    <n v="14"/>
    <n v="3"/>
    <n v="22"/>
    <n v="218.32212936046511"/>
    <n v="7.8715511422692908"/>
    <n v="8.2296648178960687"/>
    <n v="0.35811367562677798"/>
    <n v="0.54937265042218808"/>
    <n v="3.3798955525954213"/>
    <n v="2.8305229021732332"/>
    <x v="2"/>
    <s v="Google Maps"/>
    <n v="39.614283999999998"/>
    <n v="-84.198671000000004"/>
    <n v="0"/>
    <n v="0"/>
  </r>
  <r>
    <n v="449"/>
    <x v="2"/>
    <x v="1"/>
    <s v="Cuyahoga"/>
    <s v="E Bagley Rd, Engle Rd"/>
    <s v="MCUYMR14632**C, SCUYSR00291**C"/>
    <s v="MR-14632, SR-291"/>
    <n v="0.82599999999999996"/>
    <n v="0"/>
    <s v="Intersection"/>
    <s v="Undivided Urban Signal  4-Leg"/>
    <n v="0"/>
    <n v="3"/>
    <n v="4"/>
    <n v="12"/>
    <n v="80"/>
    <n v="296.46756904069764"/>
    <n v="6.8307580932711653"/>
    <n v="19.7773666508402"/>
    <n v="12.946608557569036"/>
    <n v="0.4685409487687538"/>
    <n v="3.3795172518777159"/>
    <n v="2.9109763031089622"/>
    <x v="2"/>
    <s v="Google Maps"/>
    <n v="41.371912000000002"/>
    <n v="-81.824781000000002"/>
    <n v="0"/>
    <n v="0"/>
  </r>
  <r>
    <n v="448"/>
    <x v="0"/>
    <x v="0"/>
    <s v="Franklin"/>
    <s v="I-670 "/>
    <s v="SFRAIR00670**C"/>
    <s v="IR-670"/>
    <n v="1"/>
    <n v="1.5"/>
    <s v="Segment"/>
    <m/>
    <n v="0"/>
    <n v="1"/>
    <n v="6"/>
    <n v="2"/>
    <n v="18"/>
    <n v="111.83293968023256"/>
    <n v="1.0729081020993447"/>
    <n v="10.877607387779481"/>
    <n v="9.8046992856801367"/>
    <n v="8.8536900839759361E-2"/>
    <n v="3.3784198208809766"/>
    <n v="3.2898829200412174"/>
    <x v="1"/>
    <s v="Google Maps"/>
    <n v="39.968846549600002"/>
    <n v="-83.048825832899993"/>
    <n v="39.966861936599997"/>
    <n v="-83.039819187299997"/>
  </r>
  <r>
    <n v="449"/>
    <x v="0"/>
    <x v="2"/>
    <s v="Hamilton"/>
    <s v="I-275 EB EXPY "/>
    <s v="SHAMIR00275**C"/>
    <s v="IR-275"/>
    <n v="34.5"/>
    <n v="35"/>
    <s v="Segment"/>
    <m/>
    <n v="0"/>
    <n v="0"/>
    <n v="7"/>
    <n v="6"/>
    <n v="26"/>
    <n v="98.453125"/>
    <n v="0.96704868944811262"/>
    <n v="15.565530506212115"/>
    <n v="14.598481816764002"/>
    <n v="7.3349197127000193E-2"/>
    <n v="3.3771512173865923"/>
    <n v="3.3038020202595919"/>
    <x v="1"/>
    <s v="Google Maps"/>
    <n v="39.244870455399997"/>
    <n v="-84.303281972700006"/>
    <n v="39.239033897299997"/>
    <n v="-84.297745610700005"/>
  </r>
  <r>
    <n v="301"/>
    <x v="1"/>
    <x v="3"/>
    <s v="Summit"/>
    <s v="AKRON EXPY "/>
    <s v="SSUMSR00008**C "/>
    <s v="SR-8"/>
    <n v="6.5"/>
    <n v="7"/>
    <s v="Segment"/>
    <m/>
    <n v="0"/>
    <n v="2"/>
    <n v="3"/>
    <n v="4"/>
    <n v="22"/>
    <n v="150.74400436046511"/>
    <n v="2.1999323810385798"/>
    <n v="12.742420202344913"/>
    <n v="10.542487821306334"/>
    <n v="0.13249048298964664"/>
    <n v="3.3766457795837006"/>
    <n v="3.2441552965940539"/>
    <x v="1"/>
    <s v="Google Maps"/>
    <n v="41.145557386500002"/>
    <n v="-81.475622039499996"/>
    <n v="41.151770615499998"/>
    <n v="-81.471066254199997"/>
  </r>
  <r>
    <n v="450"/>
    <x v="2"/>
    <x v="3"/>
    <s v="Summit"/>
    <s v="Broadway St, E Exchange St"/>
    <s v="CSUMCR00627**C, SSUMSR00261**C"/>
    <s v="CR-627, SR-261"/>
    <n v="1.645"/>
    <n v="0"/>
    <s v="Intersection"/>
    <s v="Undivided Urban Signal  4-Leg"/>
    <n v="1"/>
    <n v="1"/>
    <n v="10"/>
    <n v="7"/>
    <n v="59"/>
    <n v="246.88462936046511"/>
    <n v="8.282466979335446"/>
    <n v="15.177070876420183"/>
    <n v="6.8946038970847372"/>
    <n v="0.56811775262052899"/>
    <n v="3.3728134798010734"/>
    <n v="2.8046957271805444"/>
    <x v="2"/>
    <s v="Google Maps"/>
    <n v="41.075600000000001"/>
    <n v="-81.519658000000007"/>
    <n v="0"/>
    <n v="0"/>
  </r>
  <r>
    <n v="302"/>
    <x v="1"/>
    <x v="2"/>
    <s v="Clermont"/>
    <s v="APPALACHIAN HWY "/>
    <s v="SCLESR00032**N "/>
    <s v="SR-32"/>
    <n v="7.4"/>
    <n v="7.9"/>
    <s v="Segment"/>
    <m/>
    <n v="1"/>
    <n v="0"/>
    <n v="5"/>
    <n v="4"/>
    <n v="20"/>
    <n v="116.16106468023256"/>
    <n v="1.4253598003231971"/>
    <n v="11.68831989413146"/>
    <n v="10.262960093808264"/>
    <n v="8.2177172243514313E-2"/>
    <n v="3.3724300157445231"/>
    <n v="3.2902528435010088"/>
    <x v="1"/>
    <s v="Google Maps"/>
    <n v="39.085647242299999"/>
    <n v="-84.178356392300003"/>
    <n v="39.086415479700001"/>
    <n v="-84.169122009399999"/>
  </r>
  <r>
    <n v="450"/>
    <x v="0"/>
    <x v="0"/>
    <s v="Franklin"/>
    <s v="I-270 "/>
    <s v="SFRAIR00270**N"/>
    <s v="IR-270"/>
    <n v="12.5"/>
    <n v="13"/>
    <s v="Segment"/>
    <m/>
    <n v="1"/>
    <n v="1"/>
    <n v="5"/>
    <n v="2"/>
    <n v="23"/>
    <n v="155.96275436046511"/>
    <n v="1.1727392439575415"/>
    <n v="12.538515864024911"/>
    <n v="11.365776620067368"/>
    <n v="9.6802521740488603E-2"/>
    <n v="3.3717871022323167"/>
    <n v="3.2749845804918283"/>
    <x v="1"/>
    <s v="Google Maps"/>
    <n v="40.030980231999997"/>
    <n v="-83.123394793299994"/>
    <n v="40.038067310499997"/>
    <n v="-83.125352057000001"/>
  </r>
  <r>
    <n v="451"/>
    <x v="2"/>
    <x v="1"/>
    <s v="Cuyahoga"/>
    <s v="Northfield Rd, Rockside Rd"/>
    <s v="MCUYMR14583**C, MCUYMR14583**N, SCUYSR00008**C"/>
    <s v="MR-14583, SR-8"/>
    <n v="4.0069999999999997"/>
    <n v="0"/>
    <s v="Intersection"/>
    <s v="Undivided Urban Signal  4-Leg"/>
    <n v="0"/>
    <n v="3"/>
    <n v="8"/>
    <n v="8"/>
    <n v="34"/>
    <n v="258.90506904069764"/>
    <n v="7.761328353123961"/>
    <n v="10.396975894609987"/>
    <n v="2.6356475414860263"/>
    <n v="0.53237138552172847"/>
    <n v="3.3715533074180772"/>
    <n v="2.8391819218963485"/>
    <x v="2"/>
    <s v="Google Maps"/>
    <n v="41.408585000000002"/>
    <n v="-81.527311999999995"/>
    <n v="0"/>
    <n v="0"/>
  </r>
  <r>
    <n v="452"/>
    <x v="2"/>
    <x v="4"/>
    <s v="Clark"/>
    <s v="N Yellow Springs St, N Yellow Springs St"/>
    <s v="CCLACR00338**C, SCLASR00004**C, SCLASR00041*DC, SCLAUS00040**C"/>
    <s v="CR-338, SR-4, SR-41D, US-40"/>
    <n v="0.04"/>
    <n v="0"/>
    <s v="Intersection"/>
    <s v="Undivided Urban Signal  4-Leg"/>
    <n v="2"/>
    <n v="1"/>
    <n v="14"/>
    <n v="3"/>
    <n v="32"/>
    <n v="273.99881904069764"/>
    <n v="4.1306855091271153"/>
    <n v="10.720412732303762"/>
    <n v="6.5897272231766468"/>
    <n v="0.28333536059757092"/>
    <n v="3.3685333789365473"/>
    <n v="3.0851980183389762"/>
    <x v="1"/>
    <s v="Google Maps"/>
    <n v="39.926405000000003"/>
    <n v="-83.819255999999996"/>
    <n v="0"/>
    <n v="0"/>
  </r>
  <r>
    <n v="453"/>
    <x v="2"/>
    <x v="5"/>
    <s v="Lucas"/>
    <s v="Monroe St, N Detroit Ave"/>
    <s v="MLUCMR01008**C, SLUCSR00051**C, SLUCUS00024**C"/>
    <s v="MR-1008, SR-51, US-24"/>
    <n v="5.8109999999999999"/>
    <n v="0"/>
    <s v="Intersection"/>
    <s v="Undivided Urban Signal  4-Leg"/>
    <n v="0"/>
    <n v="0"/>
    <n v="10"/>
    <n v="10"/>
    <n v="50"/>
    <n v="159.84375"/>
    <n v="5.8818697798510611"/>
    <n v="13.449315016219984"/>
    <n v="7.5674452363689229"/>
    <n v="0.40345402509575806"/>
    <n v="3.3676350578035468"/>
    <n v="2.9641810327077889"/>
    <x v="2"/>
    <s v="Google Maps"/>
    <n v="41.664588000000002"/>
    <n v="-83.570296999999997"/>
    <n v="0"/>
    <n v="0"/>
  </r>
  <r>
    <n v="451"/>
    <x v="0"/>
    <x v="1"/>
    <s v="Cuyahoga"/>
    <s v="I-271 "/>
    <s v="SCUYIR00271**C"/>
    <s v="IR-271"/>
    <n v="7.2"/>
    <n v="7.7"/>
    <s v="Segment"/>
    <m/>
    <n v="0"/>
    <n v="0"/>
    <n v="4"/>
    <n v="5"/>
    <n v="33"/>
    <n v="81.375"/>
    <n v="1.3960148878314729"/>
    <n v="16.654153933214342"/>
    <n v="15.258139045382869"/>
    <n v="9.3654230582208703E-2"/>
    <n v="3.363967220844839"/>
    <n v="3.2703129902626302"/>
    <x v="1"/>
    <s v="Google Maps"/>
    <n v="41.449512417699999"/>
    <n v="-81.491230779600002"/>
    <n v="41.456713526000001"/>
    <n v="-81.490500903799997"/>
  </r>
  <r>
    <n v="454"/>
    <x v="2"/>
    <x v="1"/>
    <s v="Cuyahoga"/>
    <s v="Berea Rd, W 117th St"/>
    <s v="MCUYMR14572**C, MCUYMR14630**C"/>
    <s v="MR-14572, MR-14630"/>
    <n v="1.5029999999999999"/>
    <n v="0"/>
    <s v="Intersection"/>
    <s v="Undivided Urban Signal  4-Leg"/>
    <n v="0"/>
    <n v="1"/>
    <n v="4"/>
    <n v="14"/>
    <n v="49"/>
    <n v="182.98918968023256"/>
    <n v="6.6286496192662581"/>
    <n v="13.568886841387526"/>
    <n v="6.9402372221212678"/>
    <n v="0.45467775893368301"/>
    <n v="3.3614054791355996"/>
    <n v="2.9067277202019168"/>
    <x v="2"/>
    <s v="Google Maps"/>
    <n v="41.473998999999999"/>
    <n v="-81.768793000000002"/>
    <n v="0"/>
    <n v="0"/>
  </r>
  <r>
    <n v="303"/>
    <x v="1"/>
    <x v="5"/>
    <s v="Lucas"/>
    <s v="N DETROIT AVE "/>
    <s v="SLUCUS00024**C "/>
    <s v="US-24"/>
    <n v="23.9"/>
    <n v="24.4"/>
    <s v="Segment"/>
    <m/>
    <n v="0"/>
    <n v="2"/>
    <n v="9"/>
    <n v="9"/>
    <n v="25"/>
    <n v="215.21275436046511"/>
    <n v="0.42344911863632362"/>
    <n v="16.889525777350421"/>
    <n v="16.466076658714098"/>
    <n v="2.374089623587439E-2"/>
    <n v="3.3609880803815702"/>
    <n v="3.3372471841456957"/>
    <x v="1"/>
    <s v="Google Maps"/>
    <n v="41.652795588700002"/>
    <n v="-83.577856292700005"/>
    <n v="41.659328791100002"/>
    <n v="-83.573684844400006"/>
  </r>
  <r>
    <n v="452"/>
    <x v="0"/>
    <x v="1"/>
    <s v="Cuyahoga"/>
    <s v="I-271 "/>
    <s v="SCUYIR00271**C"/>
    <s v="IR-271"/>
    <n v="2.2000000000000002"/>
    <n v="2.7"/>
    <s v="Segment"/>
    <m/>
    <n v="0"/>
    <n v="3"/>
    <n v="2"/>
    <n v="7"/>
    <n v="25"/>
    <n v="206.18631904069767"/>
    <n v="0.8836333325921869"/>
    <n v="15.365511903335493"/>
    <n v="14.481878570743307"/>
    <n v="7.0289833952981981E-2"/>
    <n v="3.3593365131290263"/>
    <n v="3.2890466791760442"/>
    <x v="1"/>
    <s v="Google Maps"/>
    <n v="41.381372231199997"/>
    <n v="-81.512692537800007"/>
    <n v="41.388538874600002"/>
    <n v="-81.511351203999993"/>
  </r>
  <r>
    <n v="304"/>
    <x v="1"/>
    <x v="0"/>
    <s v="Franklin"/>
    <s v="KARL RD "/>
    <s v="MFRAMR04233**C "/>
    <s v="MR-4233"/>
    <n v="3"/>
    <n v="3.5"/>
    <s v="Segment"/>
    <m/>
    <n v="0"/>
    <n v="0"/>
    <n v="9"/>
    <n v="4"/>
    <n v="15"/>
    <n v="91.671875"/>
    <n v="0.78051041652310804"/>
    <n v="13.328305962339609"/>
    <n v="12.547795545816502"/>
    <n v="4.3718015753247061E-2"/>
    <n v="3.356349333028926"/>
    <n v="3.3126313172756792"/>
    <x v="1"/>
    <s v="Google Maps"/>
    <n v="40.0752212851"/>
    <n v="-82.976187140099995"/>
    <n v="40.082454101499998"/>
    <n v="-82.975635804500001"/>
  </r>
  <r>
    <n v="455"/>
    <x v="2"/>
    <x v="4"/>
    <s v="Montgomery"/>
    <s v="E Stroop Rd, E Stroop Rd"/>
    <s v="CMOTCR00088**C, CMOTCR00088**N, TMOTTR00131**C"/>
    <s v="CR-88, TR-131"/>
    <n v="2.7349999999999999"/>
    <n v="0"/>
    <s v="Intersection"/>
    <s v="Divided Urban Signal  4-Leg"/>
    <n v="0"/>
    <n v="1"/>
    <n v="9"/>
    <n v="9"/>
    <n v="44"/>
    <n v="188.53606468023256"/>
    <n v="7.1210756948924487"/>
    <n v="12.515682373446925"/>
    <n v="5.3946066785544762"/>
    <n v="0.49499645463233372"/>
    <n v="3.3535860512109252"/>
    <n v="2.8585895965785917"/>
    <x v="2"/>
    <s v="Google Maps"/>
    <n v="39.688709000000003"/>
    <n v="-84.144385999999997"/>
    <n v="0"/>
    <n v="0"/>
  </r>
  <r>
    <n v="456"/>
    <x v="2"/>
    <x v="0"/>
    <s v="Pickaway"/>
    <s v="Ashville Rd, Northup Ave"/>
    <s v="MPICMR00350**C, SPICSR00316**C, SPICUS00023**C, SPICUS00023**N"/>
    <s v="MR-350, SR-316, US-23"/>
    <n v="0.65300000000000002"/>
    <n v="0"/>
    <s v="Intersection"/>
    <s v="Divided Urban Signal  4-Leg"/>
    <n v="0"/>
    <n v="0"/>
    <n v="13"/>
    <n v="5"/>
    <n v="42"/>
    <n v="149.296875"/>
    <n v="10.033975902052036"/>
    <n v="12.122846940866012"/>
    <n v="2.0888710388139753"/>
    <n v="0.69747643617163457"/>
    <n v="3.3527113233101495"/>
    <n v="2.6552348871385147"/>
    <x v="2"/>
    <s v="Google Maps"/>
    <n v="39.714581000000003"/>
    <n v="-82.986981999999998"/>
    <n v="0"/>
    <n v="0"/>
  </r>
  <r>
    <n v="453"/>
    <x v="0"/>
    <x v="0"/>
    <s v="Franklin"/>
    <s v="I-71 "/>
    <s v="SFRAIR00071**N"/>
    <s v="IR-71"/>
    <n v="25"/>
    <n v="25.5"/>
    <s v="Segment"/>
    <m/>
    <n v="0"/>
    <n v="1"/>
    <n v="6"/>
    <n v="4"/>
    <n v="14"/>
    <n v="116.70793968023256"/>
    <n v="0.62828810005226265"/>
    <n v="9.4692094854917155"/>
    <n v="8.8409213854394526"/>
    <n v="4.8990058095934326E-2"/>
    <n v="3.3520184628749212"/>
    <n v="3.3030284047789871"/>
    <x v="1"/>
    <s v="Google Maps"/>
    <n v="40.066416954799998"/>
    <n v="-82.994689793899994"/>
    <n v="40.072183738600003"/>
    <n v="-82.989084760200001"/>
  </r>
  <r>
    <n v="457"/>
    <x v="2"/>
    <x v="1"/>
    <s v="Cuyahoga"/>
    <s v="Carnegie Ave, Stokes Blvd"/>
    <s v="MCUYMR14687**C, MCUYMR14735**C"/>
    <s v="MR-14687, MR-14735"/>
    <n v="0.39900000000000002"/>
    <n v="0"/>
    <s v="Intersection"/>
    <s v="Undivided Urban Signal  4-Leg"/>
    <n v="0"/>
    <n v="0"/>
    <n v="8"/>
    <n v="10"/>
    <n v="41"/>
    <n v="137.75"/>
    <n v="10.534591002697249"/>
    <n v="11.796440534866791"/>
    <n v="1.261849532169542"/>
    <n v="0.72259728655254007"/>
    <n v="3.3504973937206528"/>
    <n v="2.627900107168113"/>
    <x v="2"/>
    <s v="Google Maps"/>
    <n v="41.500956000000002"/>
    <n v="-81.612455999999995"/>
    <n v="0"/>
    <n v="0"/>
  </r>
  <r>
    <n v="458"/>
    <x v="2"/>
    <x v="4"/>
    <s v="Montgomery"/>
    <s v="E Dorothy Ln, Woodman Dr"/>
    <s v="CMOTCR00074**C, CMOTCR00074**N, MMOTMR04980**C"/>
    <s v="CR-74, MR-4980"/>
    <n v="1.302"/>
    <n v="0"/>
    <s v="Intersection"/>
    <s v="Divided Urban Signal  4-Leg"/>
    <n v="0"/>
    <n v="1"/>
    <n v="9"/>
    <n v="9"/>
    <n v="41"/>
    <n v="185.53606468023256"/>
    <n v="7.6060743809609557"/>
    <n v="11.784683481508184"/>
    <n v="4.1786091005472281"/>
    <n v="0.52870942727738535"/>
    <n v="3.3468909657012049"/>
    <n v="2.8181815384238194"/>
    <x v="2"/>
    <s v="Google Maps"/>
    <n v="39.702641"/>
    <n v="-84.123272"/>
    <n v="0"/>
    <n v="0"/>
  </r>
  <r>
    <n v="305"/>
    <x v="1"/>
    <x v="5"/>
    <s v="Lucas"/>
    <s v="DORR ST "/>
    <s v="SLUCSR00246**C "/>
    <s v="SR-246"/>
    <n v="2.7"/>
    <n v="3.2"/>
    <s v="Segment"/>
    <m/>
    <n v="0"/>
    <n v="2"/>
    <n v="6"/>
    <n v="3"/>
    <n v="23"/>
    <n v="166.94712936046511"/>
    <n v="0.81164228401589922"/>
    <n v="14.682693866324154"/>
    <n v="13.871051582308255"/>
    <n v="4.6136690272645893E-2"/>
    <n v="3.3454944497080352"/>
    <n v="3.2993577594353893"/>
    <x v="1"/>
    <s v="Google Maps"/>
    <n v="41.652841605399999"/>
    <n v="-83.612574194999993"/>
    <n v="41.6528607288"/>
    <n v="-83.602936341000003"/>
  </r>
  <r>
    <n v="459"/>
    <x v="2"/>
    <x v="7"/>
    <s v="Richland"/>
    <s v="S Main St, W Cook Rd"/>
    <s v="CRICCR00134**C, CRICCR00341A*C"/>
    <s v="CR-134, CR-341A"/>
    <n v="2.4769999999999999"/>
    <n v="0"/>
    <s v="Intersection"/>
    <s v="Undivided Urban Signal  4-Leg"/>
    <n v="0"/>
    <n v="4"/>
    <n v="8"/>
    <n v="7"/>
    <n v="23"/>
    <n v="289.14425872093022"/>
    <n v="6.2395454147887417"/>
    <n v="8.4154420216064008"/>
    <n v="2.1758966068176591"/>
    <n v="0.42798800493472389"/>
    <n v="3.3429803149329027"/>
    <n v="2.9149923099981789"/>
    <x v="2"/>
    <s v="Google Maps"/>
    <n v="40.733165"/>
    <n v="-82.513317000000001"/>
    <n v="0"/>
    <n v="0"/>
  </r>
  <r>
    <n v="306"/>
    <x v="1"/>
    <x v="3"/>
    <s v="Stark"/>
    <s v="12TH ST "/>
    <s v="CSTACR00240**C "/>
    <s v="CR-240"/>
    <n v="7"/>
    <n v="7.5"/>
    <s v="Segment"/>
    <m/>
    <n v="1"/>
    <n v="3"/>
    <n v="10"/>
    <n v="6"/>
    <n v="62"/>
    <n v="336.80050872093022"/>
    <n v="0.43460991507074404"/>
    <n v="31.427415077299948"/>
    <n v="30.992805162229203"/>
    <n v="2.4043860314109697E-2"/>
    <n v="3.3428986396719584"/>
    <n v="3.3188547793578489"/>
    <x v="1"/>
    <s v="Google Maps"/>
    <n v="40.8093940997"/>
    <n v="-81.379849549599996"/>
    <n v="40.809106415800002"/>
    <n v="-81.370312248600001"/>
  </r>
  <r>
    <n v="70"/>
    <x v="3"/>
    <x v="2"/>
    <s v="Hamilton"/>
    <s v="BRIDGETOWN RD,GLENWAY AVE "/>
    <s v="SHAMSR00264**C "/>
    <s v="SR-264"/>
    <n v="7.6"/>
    <n v="8.1"/>
    <s v="Segment"/>
    <m/>
    <n v="1"/>
    <n v="2"/>
    <n v="9"/>
    <n v="8"/>
    <n v="54"/>
    <n v="285.45194404069764"/>
    <n v="0.53104591884487129"/>
    <n v="25.259412088659371"/>
    <n v="24.7283661698145"/>
    <n v="4.0776375261988101E-2"/>
    <n v="3.342530276944669"/>
    <n v="3.3017539016826807"/>
    <x v="1"/>
    <s v="Google Maps"/>
    <n v="39.159320383599997"/>
    <n v="-84.636863282999997"/>
    <n v="39.156277587600002"/>
    <n v="-84.629424426599996"/>
  </r>
  <r>
    <n v="454"/>
    <x v="0"/>
    <x v="2"/>
    <s v="Hamilton"/>
    <s v="I-275 WB EXPY "/>
    <s v="SHAMIR00275**N"/>
    <s v="IR-275"/>
    <n v="28"/>
    <n v="28.5"/>
    <s v="Segment"/>
    <m/>
    <n v="0"/>
    <n v="1"/>
    <n v="11"/>
    <n v="4"/>
    <n v="33"/>
    <n v="168.44231468023256"/>
    <n v="1.0928293256363484"/>
    <n v="18.596857596726341"/>
    <n v="17.504028271089993"/>
    <n v="7.2225738389829139E-2"/>
    <n v="3.3412138215335343"/>
    <n v="3.268988083143705"/>
    <x v="1"/>
    <s v="Google Maps"/>
    <n v="39.286693571400001"/>
    <n v="-84.405853411099997"/>
    <n v="39.288832464999999"/>
    <n v="-84.396946266599997"/>
  </r>
  <r>
    <n v="455"/>
    <x v="0"/>
    <x v="1"/>
    <s v="Cuyahoga"/>
    <s v="I-77 "/>
    <s v="SCUYIR00077**C"/>
    <s v="IR-77"/>
    <n v="14.9"/>
    <n v="15.4"/>
    <s v="Segment"/>
    <m/>
    <n v="0"/>
    <n v="1"/>
    <n v="5"/>
    <n v="12"/>
    <n v="22"/>
    <n v="153.66106468023256"/>
    <n v="0.49410487407218961"/>
    <n v="14.82575456754353"/>
    <n v="14.331649693471341"/>
    <n v="3.7119296136863197E-2"/>
    <n v="3.340855095953926"/>
    <n v="3.3037357998170629"/>
    <x v="1"/>
    <s v="Google Maps"/>
    <n v="41.486958414299998"/>
    <n v="-81.664046358099995"/>
    <n v="41.491456748899999"/>
    <n v="-81.670818838800002"/>
  </r>
  <r>
    <n v="456"/>
    <x v="0"/>
    <x v="0"/>
    <s v="Franklin"/>
    <s v="I-270 "/>
    <s v="SFRAIR00270**N"/>
    <s v="IR-270"/>
    <n v="8.3000000000000007"/>
    <n v="8.8000000000000007"/>
    <s v="Segment"/>
    <m/>
    <n v="0"/>
    <n v="1"/>
    <n v="6"/>
    <n v="2"/>
    <n v="6"/>
    <n v="99.832939680232556"/>
    <n v="1.1393112534370518"/>
    <n v="5.773464734849882"/>
    <n v="4.63415348141283"/>
    <n v="9.5324316834230316E-2"/>
    <n v="3.3386950446499783"/>
    <n v="3.2433707278157482"/>
    <x v="1"/>
    <s v="Google Maps"/>
    <n v="39.970416138399997"/>
    <n v="-83.119414079799995"/>
    <n v="39.977658072899999"/>
    <n v="-83.119156164499998"/>
  </r>
  <r>
    <n v="307"/>
    <x v="1"/>
    <x v="2"/>
    <s v="Hamilton"/>
    <s v="VINE ST "/>
    <s v="MHAMMR08513**C "/>
    <s v="MR-8513"/>
    <n v="2.7"/>
    <n v="3.2"/>
    <s v="Segment"/>
    <m/>
    <n v="1"/>
    <n v="1"/>
    <n v="11"/>
    <n v="10"/>
    <n v="50"/>
    <n v="257.74400436046511"/>
    <n v="0.37172154297733867"/>
    <n v="23.129627350611617"/>
    <n v="22.757905807634277"/>
    <n v="2.0858591985735558E-2"/>
    <n v="3.3385590617324024"/>
    <n v="3.3177004697466668"/>
    <x v="1"/>
    <s v="Google Maps"/>
    <n v="39.142475344700003"/>
    <n v="-84.509436967100001"/>
    <n v="39.148040584699999"/>
    <n v="-84.512328010700003"/>
  </r>
  <r>
    <n v="308"/>
    <x v="1"/>
    <x v="1"/>
    <s v="Cuyahoga"/>
    <s v="SUPERIOR AVE "/>
    <s v="SCUYUS00006**C "/>
    <s v="US-6"/>
    <n v="20.399999999999999"/>
    <n v="20.9"/>
    <s v="Segment"/>
    <m/>
    <n v="0"/>
    <n v="1"/>
    <n v="8"/>
    <n v="13"/>
    <n v="51"/>
    <n v="206.73918968023256"/>
    <n v="0.35401571811209159"/>
    <n v="27.352601712531406"/>
    <n v="26.998585994419315"/>
    <n v="1.9867420437983008E-2"/>
    <n v="3.3381791803207812"/>
    <n v="3.318311759882798"/>
    <x v="1"/>
    <s v="Google Maps"/>
    <n v="41.522627816700002"/>
    <n v="-81.606610822299999"/>
    <n v="41.523050581200003"/>
    <n v="-81.596994495499999"/>
  </r>
  <r>
    <n v="460"/>
    <x v="2"/>
    <x v="2"/>
    <s v="Hamilton"/>
    <s v="Auburn Ave, E Mcmillan St"/>
    <s v="MHAMMR06056**C, MHAMMR08516**C"/>
    <s v="MR-6056, MR-8516"/>
    <n v="0.70499999999999996"/>
    <n v="0"/>
    <s v="Intersection"/>
    <s v="Undivided Urban Signal  4-Leg"/>
    <n v="0"/>
    <n v="1"/>
    <n v="8"/>
    <n v="11"/>
    <n v="72"/>
    <n v="218.86418968023256"/>
    <n v="4.549835713290439"/>
    <n v="18.310127508959507"/>
    <n v="13.760291795669069"/>
    <n v="0.31208605439373371"/>
    <n v="3.3353860644490188"/>
    <n v="3.0233000100552849"/>
    <x v="1"/>
    <s v="Google Maps"/>
    <n v="39.127116999999998"/>
    <n v="-84.508392000000001"/>
    <n v="0"/>
    <n v="0"/>
  </r>
  <r>
    <n v="132"/>
    <x v="4"/>
    <x v="3"/>
    <s v="Summit"/>
    <s v="Akron-Medina Rd, Akron-Medina Rd"/>
    <s v="CMEDCR00002**C, CSUMCR00002**C, SMEDSR00018**C, SSUMSR00018**C, SSUMSR00018**N"/>
    <s v="CR-2, SR-18"/>
    <n v="0"/>
    <n v="0"/>
    <s v="Intersection"/>
    <s v="Divided Urban Signal  4-Leg"/>
    <n v="0"/>
    <n v="2"/>
    <n v="11"/>
    <n v="6"/>
    <n v="19"/>
    <n v="208.99400436046511"/>
    <n v="10.590336588534662"/>
    <n v="7.1712043379774224"/>
    <n v="-3.4191322505572392"/>
    <n v="0.79462507881219158"/>
    <n v="3.3348646466095495"/>
    <n v="2.5402395677973582"/>
    <x v="2"/>
    <s v="Google Maps"/>
    <n v="41.135956"/>
    <n v="-81.686989999999994"/>
    <n v="0"/>
    <n v="0"/>
  </r>
  <r>
    <n v="309"/>
    <x v="1"/>
    <x v="1"/>
    <s v="Cuyahoga"/>
    <s v="W 25TH ST "/>
    <s v="SCUYUS00042**C "/>
    <s v="US-42"/>
    <n v="15.5"/>
    <n v="16"/>
    <s v="Segment"/>
    <m/>
    <n v="0"/>
    <n v="0"/>
    <n v="7"/>
    <n v="12"/>
    <n v="49"/>
    <n v="148.078125"/>
    <n v="0.41144682277785194"/>
    <n v="26.165351605926109"/>
    <n v="25.753904783148258"/>
    <n v="2.2971608932572676E-2"/>
    <n v="3.3333853150430643"/>
    <n v="3.3104137061104915"/>
    <x v="1"/>
    <s v="Google Maps"/>
    <n v="41.458107022999997"/>
    <n v="-81.700925875500005"/>
    <n v="41.465324021599997"/>
    <n v="-81.700196977999994"/>
  </r>
  <r>
    <n v="457"/>
    <x v="0"/>
    <x v="2"/>
    <s v="Hamilton"/>
    <s v="I-275 WB EXPY "/>
    <s v="SHAMIR00275**N"/>
    <s v="IR-275"/>
    <n v="25.6"/>
    <n v="26.1"/>
    <s v="Segment"/>
    <m/>
    <n v="0"/>
    <n v="1"/>
    <n v="5"/>
    <n v="8"/>
    <n v="27"/>
    <n v="140.91106468023256"/>
    <n v="1.2470550692665627"/>
    <n v="16.443994274272971"/>
    <n v="15.196939205006409"/>
    <n v="8.7671269711871405E-2"/>
    <n v="3.3322938019884081"/>
    <n v="3.2446225322765367"/>
    <x v="1"/>
    <s v="Google Maps"/>
    <n v="39.292229798199998"/>
    <n v="-84.448803919300005"/>
    <n v="39.289931616399997"/>
    <n v="-84.4399427667"/>
  </r>
  <r>
    <n v="461"/>
    <x v="2"/>
    <x v="3"/>
    <s v="Stark"/>
    <s v="Raff Rd, Raff Rd"/>
    <s v="MSTAMR01795**C, SSTASR00172**C, SSTASR00297**C"/>
    <s v="MR-1795, SR-172, SR-297"/>
    <n v="0"/>
    <n v="0"/>
    <s v="Intersection"/>
    <s v="Undivided Urban Signal  4-Leg"/>
    <n v="0"/>
    <n v="2"/>
    <n v="11"/>
    <n v="5"/>
    <n v="39"/>
    <n v="224.55650436046511"/>
    <n v="9.9811233551240814"/>
    <n v="11.38569527615196"/>
    <n v="1.4045719210278786"/>
    <n v="0.68463338076553892"/>
    <n v="3.3317719931692369"/>
    <n v="2.647138612403698"/>
    <x v="2"/>
    <s v="Google Maps"/>
    <n v="40.797465000000003"/>
    <n v="-81.416929999999994"/>
    <n v="0"/>
    <n v="0"/>
  </r>
  <r>
    <n v="462"/>
    <x v="2"/>
    <x v="5"/>
    <s v="Lucas"/>
    <s v="Talmadge Rd, W Laskey Rd"/>
    <s v="CLUCCR00010**C, CLUCCR00083**C"/>
    <s v="CR-10, CR-83"/>
    <n v="0.82299999999999995"/>
    <n v="0"/>
    <s v="Intersection"/>
    <s v="Undivided Urban Signal  4-Leg"/>
    <n v="0"/>
    <n v="1"/>
    <n v="10"/>
    <n v="5"/>
    <n v="59"/>
    <n v="192.33293968023256"/>
    <n v="8.0777582593978199"/>
    <n v="17.458117125168581"/>
    <n v="9.3803588657707611"/>
    <n v="0.55407620458865015"/>
    <n v="3.3317657009945703"/>
    <n v="2.77768949640592"/>
    <x v="2"/>
    <s v="Google Maps"/>
    <n v="41.705539000000002"/>
    <n v="-83.645131000000006"/>
    <n v="0"/>
    <n v="0"/>
  </r>
  <r>
    <n v="133"/>
    <x v="4"/>
    <x v="3"/>
    <s v="Summit"/>
    <s v="Canton Rd, SR-91"/>
    <s v="CSUMCR00066**C, SSUMSR00091**C, SSUMUS00224**C"/>
    <s v="CR-66, SR-91, US-224"/>
    <n v="0"/>
    <n v="0"/>
    <s v="Intersection"/>
    <s v="Undivided Urban Signal  4-Leg"/>
    <n v="0"/>
    <n v="3"/>
    <n v="12"/>
    <n v="5"/>
    <n v="78"/>
    <n v="315.78006904069764"/>
    <n v="7.3581354513690833"/>
    <n v="18.410827787534526"/>
    <n v="11.052692336165443"/>
    <n v="0.51354025426794403"/>
    <n v="3.3315364695778307"/>
    <n v="2.8179962153098868"/>
    <x v="2"/>
    <s v="Google Maps"/>
    <n v="41.031322000000003"/>
    <n v="-81.427616"/>
    <n v="0"/>
    <n v="0"/>
  </r>
  <r>
    <n v="310"/>
    <x v="1"/>
    <x v="1"/>
    <s v="Cuyahoga"/>
    <s v="W 150TH ST "/>
    <s v="MCUYMR01785**C "/>
    <s v="MR-1785"/>
    <n v="1.1000000000000001"/>
    <n v="1.6"/>
    <s v="Segment"/>
    <m/>
    <n v="0"/>
    <n v="0"/>
    <n v="5"/>
    <n v="13"/>
    <n v="24"/>
    <n v="114.421875"/>
    <n v="0.51025699866375218"/>
    <n v="15.617449977609276"/>
    <n v="15.107192978945523"/>
    <n v="2.8610193206163662E-2"/>
    <n v="3.3291696672758153"/>
    <n v="3.3005594740696518"/>
    <x v="1"/>
    <s v="Google Maps"/>
    <n v="41.428570846699998"/>
    <n v="-81.801366361899994"/>
    <n v="41.4358043358"/>
    <n v="-81.801226141200004"/>
  </r>
  <r>
    <n v="311"/>
    <x v="1"/>
    <x v="3"/>
    <s v="Summit"/>
    <s v="AKRON EXPY "/>
    <s v="SSUMSR00008**C "/>
    <s v="SR-8"/>
    <n v="4"/>
    <n v="4.5"/>
    <s v="Segment"/>
    <m/>
    <n v="0"/>
    <n v="1"/>
    <n v="7"/>
    <n v="1"/>
    <n v="32"/>
    <n v="127.94231468023256"/>
    <n v="2.5960595018193695"/>
    <n v="16.352338050431488"/>
    <n v="13.756278548612119"/>
    <n v="0.15897130628063075"/>
    <n v="3.3267323476640525"/>
    <n v="3.1677610413834216"/>
    <x v="1"/>
    <s v="Google Maps"/>
    <n v="41.113343019299997"/>
    <n v="-81.495424270699999"/>
    <n v="41.118638473099999"/>
    <n v="-81.488911744500001"/>
  </r>
  <r>
    <n v="458"/>
    <x v="0"/>
    <x v="2"/>
    <s v="Butler"/>
    <s v="I 75 "/>
    <s v="SBUTIR00075**N"/>
    <s v="IR-75"/>
    <n v="4"/>
    <n v="4.5"/>
    <s v="Segment"/>
    <m/>
    <n v="0"/>
    <n v="1"/>
    <n v="6"/>
    <n v="7"/>
    <n v="41"/>
    <n v="157.02043968023256"/>
    <n v="1.288991545598104"/>
    <n v="21.553461218584097"/>
    <n v="20.264469672985992"/>
    <n v="9.2362855989199827E-2"/>
    <n v="3.3247165988611376"/>
    <n v="3.2323537428719376"/>
    <x v="1"/>
    <s v="Google Maps"/>
    <n v="39.342860815500003"/>
    <n v="-84.393435893000003"/>
    <n v="39.346156273799998"/>
    <n v="-84.385202466899997"/>
  </r>
  <r>
    <n v="459"/>
    <x v="0"/>
    <x v="2"/>
    <s v="Butler"/>
    <s v="I 75 "/>
    <s v="SBUTIR00075**N"/>
    <s v="IR-75"/>
    <n v="2.2999999999999998"/>
    <n v="2.8"/>
    <s v="Segment"/>
    <m/>
    <n v="0"/>
    <n v="0"/>
    <n v="10"/>
    <n v="4"/>
    <n v="42"/>
    <n v="125.21875"/>
    <n v="1.288991545598104"/>
    <n v="21.945006558238308"/>
    <n v="20.656015012640204"/>
    <n v="9.2362855989199827E-2"/>
    <n v="3.3247165988611376"/>
    <n v="3.2323537428719376"/>
    <x v="1"/>
    <s v="Google Maps"/>
    <n v="39.328242947600003"/>
    <n v="-84.418249916799994"/>
    <n v="39.333774056099998"/>
    <n v="-84.412234610799999"/>
  </r>
  <r>
    <n v="134"/>
    <x v="4"/>
    <x v="5"/>
    <s v="Wood"/>
    <s v="Lime City Rd, SR-795"/>
    <s v="CWOOCR00009**C, SWOOSR00795**C, SWOOSR00795**N"/>
    <s v="CR-9, SR-795"/>
    <n v="3.2149999999999999"/>
    <n v="0"/>
    <s v="Intersection"/>
    <s v="Divided Urban Signal  4-Leg"/>
    <n v="0"/>
    <n v="4"/>
    <n v="11"/>
    <n v="3"/>
    <n v="31"/>
    <n v="299.03488372093022"/>
    <n v="6.8298089639344548"/>
    <n v="10.243559614751613"/>
    <n v="3.4137506508171578"/>
    <n v="0.50713019059568065"/>
    <n v="3.3246366183403837"/>
    <n v="2.8175064277447031"/>
    <x v="2"/>
    <s v="Google Maps"/>
    <n v="41.564776000000002"/>
    <n v="-83.567358999999996"/>
    <n v="0"/>
    <n v="0"/>
  </r>
  <r>
    <n v="463"/>
    <x v="2"/>
    <x v="1"/>
    <s v="Cuyahoga"/>
    <s v="Fairhill Rd, Fairhill Rd"/>
    <s v="MCUYMR04200**C, MCUYMR04200**N, MCUYMR14686**C, MCUYMR14686**N"/>
    <s v="MR-14686, MR-4200"/>
    <n v="0.34599999999999997"/>
    <n v="0"/>
    <s v="Intersection"/>
    <s v="Divided Urban Signal  4-Leg"/>
    <n v="0"/>
    <n v="0"/>
    <n v="6"/>
    <n v="13"/>
    <n v="36"/>
    <n v="132.96875"/>
    <n v="6.4428531972290166"/>
    <n v="10.982656877396376"/>
    <n v="4.5398036801673598"/>
    <n v="0.44785221039461603"/>
    <n v="3.3232547637410317"/>
    <n v="2.8754025533464156"/>
    <x v="2"/>
    <s v="Google Maps"/>
    <n v="41.493448999999998"/>
    <n v="-81.601488000000003"/>
    <n v="0"/>
    <n v="0"/>
  </r>
  <r>
    <n v="460"/>
    <x v="0"/>
    <x v="1"/>
    <s v="Cuyahoga"/>
    <s v="I-480 "/>
    <s v="SCUYIR00480**C"/>
    <s v="IR-480"/>
    <n v="17.8"/>
    <n v="18.3"/>
    <s v="Segment"/>
    <m/>
    <n v="2"/>
    <n v="1"/>
    <n v="4"/>
    <n v="4"/>
    <n v="30"/>
    <n v="210.96756904069767"/>
    <n v="1.5330465756495917"/>
    <n v="16.337426657638598"/>
    <n v="14.804380081989006"/>
    <n v="0.11984032408731897"/>
    <n v="3.3229896042770029"/>
    <n v="3.2031492801896837"/>
    <x v="1"/>
    <s v="Google Maps"/>
    <n v="41.4073770866"/>
    <n v="-81.649071121600002"/>
    <n v="41.407248684700001"/>
    <n v="-81.639582273800002"/>
  </r>
  <r>
    <n v="464"/>
    <x v="2"/>
    <x v="1"/>
    <s v="Cuyahoga"/>
    <s v="Mayfield Rd, Warrensville Center Rd"/>
    <s v="MCUYMR14551**C, SCUYUS00322**C"/>
    <s v="MR-14551, US-322"/>
    <n v="7.6420000000000003"/>
    <n v="0"/>
    <s v="Intersection"/>
    <s v="Undivided Urban Signal  4-Leg"/>
    <n v="0"/>
    <n v="0"/>
    <n v="7"/>
    <n v="11"/>
    <n v="82"/>
    <n v="176.640625"/>
    <n v="7.7481077438955301"/>
    <n v="20.430514927661097"/>
    <n v="12.682407183765566"/>
    <n v="0.53146454667505749"/>
    <n v="3.3180964192542923"/>
    <n v="2.7866318725792349"/>
    <x v="2"/>
    <s v="Google Maps"/>
    <n v="41.520688"/>
    <n v="-81.536507"/>
    <n v="0"/>
    <n v="0"/>
  </r>
  <r>
    <n v="465"/>
    <x v="2"/>
    <x v="1"/>
    <s v="Cuyahoga"/>
    <s v="E 30th St, Prospect Ave"/>
    <s v="MCUYMR14700**C, MCUYMR14702**C"/>
    <s v="MR-14700, MR-14702"/>
    <n v="0.872"/>
    <n v="0"/>
    <s v="Intersection"/>
    <s v="Undivided Urban Signal  4-Leg"/>
    <n v="0"/>
    <n v="0"/>
    <n v="4"/>
    <n v="16"/>
    <n v="30"/>
    <n v="127.1875"/>
    <n v="4.416410418590301"/>
    <n v="9.9626813003690469"/>
    <n v="5.5462708817787458"/>
    <n v="0.30293403739724029"/>
    <n v="3.3173249135970071"/>
    <n v="3.0143908761997666"/>
    <x v="1"/>
    <s v="Google Maps"/>
    <n v="41.501196999999998"/>
    <n v="-81.667139000000006"/>
    <n v="0"/>
    <n v="0"/>
  </r>
  <r>
    <n v="71"/>
    <x v="3"/>
    <x v="2"/>
    <s v="Hamilton"/>
    <s v="DALY RD "/>
    <s v="CHAMCR00220**C "/>
    <s v="CR-220"/>
    <n v="0.2"/>
    <n v="0.7"/>
    <s v="Segment"/>
    <m/>
    <n v="1"/>
    <n v="1"/>
    <n v="13"/>
    <n v="5"/>
    <n v="38"/>
    <n v="236.65025436046511"/>
    <n v="0.47170715269166025"/>
    <n v="22.41132483684142"/>
    <n v="21.939617684149759"/>
    <n v="3.6265311257908044E-2"/>
    <n v="3.3167385641105493"/>
    <n v="3.2804732528526412"/>
    <x v="1"/>
    <s v="Google Maps"/>
    <n v="39.204982136200002"/>
    <n v="-84.532046549499995"/>
    <n v="39.212215477500003"/>
    <n v="-84.531452170199998"/>
  </r>
  <r>
    <n v="466"/>
    <x v="2"/>
    <x v="1"/>
    <s v="Cuyahoga"/>
    <s v="Granger Rd, Turney Rd"/>
    <s v="MCUYMR14592**C, SCUYSR00017**C"/>
    <s v="MR-14592, SR-17"/>
    <n v="2.0569999999999999"/>
    <n v="0"/>
    <s v="Intersection"/>
    <s v="Undivided Urban Signal  4-Leg"/>
    <n v="0"/>
    <n v="3"/>
    <n v="7"/>
    <n v="8"/>
    <n v="56"/>
    <n v="274.35819404069764"/>
    <n v="8.9116970623764455"/>
    <n v="14.871423444943263"/>
    <n v="5.9597263825668172"/>
    <n v="0.61127841737782618"/>
    <n v="3.3167196554216751"/>
    <n v="2.7054412380438491"/>
    <x v="2"/>
    <s v="Google Maps"/>
    <n v="41.417056000000002"/>
    <n v="-81.606059999999999"/>
    <n v="0"/>
    <n v="0"/>
  </r>
  <r>
    <n v="312"/>
    <x v="1"/>
    <x v="1"/>
    <s v="Cuyahoga"/>
    <s v="CARNEGIE AVE "/>
    <s v="MCUYMR14735**C "/>
    <s v="MR-14735"/>
    <n v="1.7"/>
    <n v="2.2000000000000002"/>
    <s v="Segment"/>
    <m/>
    <n v="1"/>
    <n v="1"/>
    <n v="5"/>
    <n v="9"/>
    <n v="26"/>
    <n v="190.02525436046511"/>
    <n v="0.61554593481592867"/>
    <n v="16.31595068975647"/>
    <n v="15.700404754940541"/>
    <n v="3.4497977732066712E-2"/>
    <n v="3.3165994778524599"/>
    <n v="3.282101500120393"/>
    <x v="1"/>
    <s v="Google Maps"/>
    <n v="41.501304042400001"/>
    <n v="-81.654673096600007"/>
    <n v="41.5016563641"/>
    <n v="-81.645063068799999"/>
  </r>
  <r>
    <n v="135"/>
    <x v="4"/>
    <x v="0"/>
    <s v="Delaware"/>
    <s v="Columbus Pike, Windbrush Ave"/>
    <s v="SDELUS00023**C, TDELTR00996**C"/>
    <s v="TR-996, US-23"/>
    <n v="2.8000000000000001E-2"/>
    <n v="0"/>
    <s v="Intersection"/>
    <s v="Undivided Urban Signal  3-Leg"/>
    <n v="0"/>
    <n v="2"/>
    <n v="8"/>
    <n v="11"/>
    <n v="32"/>
    <n v="224.54087936046511"/>
    <n v="6.0498382256919321"/>
    <n v="10.263306453619171"/>
    <n v="4.2134682279272386"/>
    <n v="0.42223134940030116"/>
    <n v="3.3165623653556233"/>
    <n v="2.8943310159553222"/>
    <x v="2"/>
    <s v="Google Maps"/>
    <n v="40.165733000000003"/>
    <n v="-83.020002000000005"/>
    <n v="0"/>
    <n v="0"/>
  </r>
  <r>
    <n v="467"/>
    <x v="2"/>
    <x v="6"/>
    <s v="Allen"/>
    <s v="N Jameson Ave, W Market St"/>
    <s v="CALLCR00006**C, SALLSR00309**C"/>
    <s v="CR-6, SR-309"/>
    <n v="2.0680000000000001"/>
    <n v="0"/>
    <s v="Intersection"/>
    <s v="Undivided Urban Signal  4-Leg"/>
    <n v="0"/>
    <n v="1"/>
    <n v="11"/>
    <n v="9"/>
    <n v="45"/>
    <n v="202.62981468023256"/>
    <n v="3.7728989824833925"/>
    <n v="12.844425768561676"/>
    <n v="9.0715267860782838"/>
    <n v="0.25879377438396112"/>
    <n v="3.3161437516602801"/>
    <n v="3.0573499772763189"/>
    <x v="1"/>
    <s v="Google Maps"/>
    <n v="40.740015"/>
    <n v="-84.124500999999995"/>
    <n v="0"/>
    <n v="0"/>
  </r>
  <r>
    <n v="313"/>
    <x v="1"/>
    <x v="0"/>
    <s v="Franklin"/>
    <s v="S HIGH ST "/>
    <s v="SFRAUS00023**C "/>
    <s v="US-23"/>
    <n v="8.5"/>
    <n v="9"/>
    <s v="Segment"/>
    <m/>
    <n v="0"/>
    <n v="3"/>
    <n v="9"/>
    <n v="5"/>
    <n v="30"/>
    <n v="248.13944404069767"/>
    <n v="0.54402615072168814"/>
    <n v="18.219970511683872"/>
    <n v="17.675944360962184"/>
    <n v="3.0498869196567652E-2"/>
    <n v="3.3156719394599365"/>
    <n v="3.2851730702633688"/>
    <x v="1"/>
    <s v="Google Maps"/>
    <n v="39.924012595999997"/>
    <n v="-82.995482861599996"/>
    <n v="39.931234263500002"/>
    <n v="-82.995834954499998"/>
  </r>
  <r>
    <n v="314"/>
    <x v="1"/>
    <x v="0"/>
    <s v="Franklin"/>
    <s v="S HIGH ST "/>
    <s v="SFRAUS00023**C "/>
    <s v="US-23"/>
    <n v="9.8000000000000007"/>
    <n v="10.3"/>
    <s v="Segment"/>
    <m/>
    <n v="0"/>
    <n v="1"/>
    <n v="11"/>
    <n v="5"/>
    <n v="32"/>
    <n v="171.87981468023256"/>
    <n v="0.54402615072168814"/>
    <n v="18.994506556575427"/>
    <n v="18.450480405853739"/>
    <n v="3.0498869196567652E-2"/>
    <n v="3.3156719394599365"/>
    <n v="3.2851730702633688"/>
    <x v="1"/>
    <s v="Google Maps"/>
    <n v="39.942766293799998"/>
    <n v="-82.996871260899994"/>
    <n v="39.949948953800003"/>
    <n v="-82.9982637592"/>
  </r>
  <r>
    <n v="468"/>
    <x v="2"/>
    <x v="1"/>
    <s v="Cuyahoga"/>
    <s v="Aurora Rd, Cochran Rd"/>
    <s v="MCUYMR14559**C, MCUYMR14621**C, SCUYSR00043**C"/>
    <s v="MR-14559, MR-14621, SR-43"/>
    <n v="0"/>
    <n v="0"/>
    <s v="Intersection"/>
    <s v="Undivided Urban Signal  4-Leg"/>
    <n v="1"/>
    <n v="1"/>
    <n v="7"/>
    <n v="9"/>
    <n v="58"/>
    <n v="235.11900436046511"/>
    <n v="10.028683287954575"/>
    <n v="15.051625614232201"/>
    <n v="5.0229423262776258"/>
    <n v="0.68789565059672053"/>
    <n v="3.3092179994757154"/>
    <n v="2.6213223488789947"/>
    <x v="2"/>
    <s v="Google Maps"/>
    <n v="41.398207999999997"/>
    <n v="-81.468877000000006"/>
    <n v="0"/>
    <n v="0"/>
  </r>
  <r>
    <n v="315"/>
    <x v="1"/>
    <x v="1"/>
    <s v="Cuyahoga"/>
    <s v="MR 2425"/>
    <s v="MCUYMR02425**C "/>
    <s v="MR-2425"/>
    <n v="1.5"/>
    <n v="2"/>
    <s v="Segment"/>
    <m/>
    <n v="0"/>
    <n v="1"/>
    <n v="7"/>
    <n v="7"/>
    <n v="12"/>
    <n v="134.56731468023256"/>
    <n v="0.59471002590781563"/>
    <n v="12.259153319075736"/>
    <n v="11.664443293167921"/>
    <n v="3.3333037825045708E-2"/>
    <n v="3.3086596278011196"/>
    <n v="3.275326589976074"/>
    <x v="1"/>
    <s v="Google Maps"/>
    <n v="41.463312406999997"/>
    <n v="-81.602874563699999"/>
    <n v="41.470551585300001"/>
    <n v="-81.602881787100003"/>
  </r>
  <r>
    <n v="316"/>
    <x v="1"/>
    <x v="1"/>
    <s v="Cuyahoga"/>
    <s v="E 93RD ST "/>
    <s v="MCUYMR06655**C "/>
    <s v="MR-6655"/>
    <n v="1.8"/>
    <n v="2.2999999999999998"/>
    <s v="Segment"/>
    <m/>
    <n v="1"/>
    <n v="2"/>
    <n v="7"/>
    <n v="10"/>
    <n v="38"/>
    <n v="265.23319404069764"/>
    <n v="0.40438918157429754"/>
    <n v="22.178181475740406"/>
    <n v="21.773792294166107"/>
    <n v="2.2687027092764721E-2"/>
    <n v="3.3074984528428129"/>
    <n v="3.284811425750048"/>
    <x v="1"/>
    <s v="Google Maps"/>
    <n v="41.458686425300002"/>
    <n v="-81.621414987199998"/>
    <n v="41.465912049799996"/>
    <n v="-81.621469566100004"/>
  </r>
  <r>
    <n v="136"/>
    <x v="4"/>
    <x v="2"/>
    <s v="Hamilton"/>
    <s v="Colerain Ave, Colerain Ave"/>
    <s v="SHAMSR00126**C, SHAMUS00027**C, SHAMUS00027**N, THAMTR00367B*C"/>
    <s v="SR-126, TR-367B, US-27"/>
    <n v="0"/>
    <n v="0"/>
    <s v="Intersection"/>
    <s v="Divided Urban Signal  4-Leg"/>
    <n v="0"/>
    <n v="0"/>
    <n v="8"/>
    <n v="9"/>
    <n v="57"/>
    <n v="149.3125"/>
    <n v="10.286583848543524"/>
    <n v="15.527310880296787"/>
    <n v="5.2407270317532628"/>
    <n v="0.77028407179690184"/>
    <n v="3.3040364765568504"/>
    <n v="2.5337524047599485"/>
    <x v="2"/>
    <s v="Google Maps"/>
    <n v="39.228023"/>
    <n v="-84.589044000000001"/>
    <n v="0"/>
    <n v="0"/>
  </r>
  <r>
    <n v="469"/>
    <x v="2"/>
    <x v="7"/>
    <s v="Richland"/>
    <s v="N Trimble Rd, W 4th St"/>
    <s v="CRICCR00281**C, CRICCR00501**C"/>
    <s v="CR-281, CR-501"/>
    <n v="3.2080000000000002"/>
    <n v="0"/>
    <s v="Intersection"/>
    <s v="Undivided Urban Signal  4-Leg"/>
    <n v="0"/>
    <n v="0"/>
    <n v="11"/>
    <n v="7"/>
    <n v="61"/>
    <n v="164.078125"/>
    <n v="8.6808670743175007"/>
    <n v="15.810226253229459"/>
    <n v="7.1293591789119581"/>
    <n v="0.59544513794783771"/>
    <n v="3.2960600521041568"/>
    <n v="2.7006149141563189"/>
    <x v="2"/>
    <s v="Google Maps"/>
    <n v="40.765783999999996"/>
    <n v="-82.551714000000004"/>
    <n v="0"/>
    <n v="0"/>
  </r>
  <r>
    <n v="470"/>
    <x v="2"/>
    <x v="1"/>
    <s v="Cuyahoga"/>
    <s v="Libby Rd, Northfield Rd"/>
    <s v="SCUYSR00008**C, SCUYSR00017**C"/>
    <s v="SR-17, SR-8"/>
    <n v="4.585"/>
    <n v="0"/>
    <s v="Intersection"/>
    <s v="Undivided Urban Signal  4-Leg"/>
    <n v="0"/>
    <n v="1"/>
    <n v="9"/>
    <n v="11"/>
    <n v="32"/>
    <n v="185.41106468023256"/>
    <n v="5.1010733222866831"/>
    <n v="9.619478891506466"/>
    <n v="4.5184055692197829"/>
    <n v="0.34989699554981757"/>
    <n v="3.2955350070392684"/>
    <n v="2.9456380114894509"/>
    <x v="2"/>
    <s v="Google Maps"/>
    <n v="41.416955000000002"/>
    <n v="-81.527372"/>
    <n v="0"/>
    <n v="0"/>
  </r>
  <r>
    <n v="461"/>
    <x v="0"/>
    <x v="2"/>
    <s v="Hamilton"/>
    <s v="I-275 WB EXPY "/>
    <s v="SHAMIR00275**C"/>
    <s v="IR-275"/>
    <n v="39.799999999999997"/>
    <n v="40.299999999999997"/>
    <s v="Segment"/>
    <m/>
    <n v="1"/>
    <n v="4"/>
    <n v="4"/>
    <n v="7"/>
    <n v="29"/>
    <n v="314.63344840116281"/>
    <n v="0.45883084896633369"/>
    <n v="16.500893563516168"/>
    <n v="16.042062714549836"/>
    <n v="3.173141315998166E-2"/>
    <n v="3.2953472004902067"/>
    <n v="3.2636157873302252"/>
    <x v="1"/>
    <s v="Google Maps"/>
    <n v="39.055062952299998"/>
    <n v="-84.398880385200002"/>
    <n v="39.056563936899998"/>
    <n v="-84.407920580999999"/>
  </r>
  <r>
    <n v="462"/>
    <x v="0"/>
    <x v="0"/>
    <s v="Franklin"/>
    <s v="I-270 "/>
    <s v="SFRAIR00270**N"/>
    <s v="IR-270"/>
    <n v="30.8"/>
    <n v="31.3"/>
    <s v="Segment"/>
    <m/>
    <n v="0"/>
    <n v="1"/>
    <n v="4"/>
    <n v="6"/>
    <n v="22"/>
    <n v="120.48918968023256"/>
    <n v="1.543389938949181"/>
    <n v="13.010985940522044"/>
    <n v="11.467596001572863"/>
    <n v="0.12105377942416713"/>
    <n v="3.2928594685971335"/>
    <n v="3.1718056891729662"/>
    <x v="1"/>
    <s v="Google Maps"/>
    <n v="40.079059616400002"/>
    <n v="-82.907185299099993"/>
    <n v="40.071826774900003"/>
    <n v="-82.907610563399999"/>
  </r>
  <r>
    <n v="463"/>
    <x v="0"/>
    <x v="2"/>
    <s v="Hamilton"/>
    <s v="I-75 NB EXPY "/>
    <s v="SHAMIR00075**C"/>
    <s v="IR-75"/>
    <n v="13.5"/>
    <n v="14"/>
    <s v="Segment"/>
    <m/>
    <n v="0"/>
    <n v="0"/>
    <n v="3"/>
    <n v="8"/>
    <n v="34"/>
    <n v="89.140625"/>
    <n v="1.3361006900787396"/>
    <n v="18.87763357245489"/>
    <n v="17.541532882376149"/>
    <n v="0.10126467759512871"/>
    <n v="3.2920771676049418"/>
    <n v="3.1908124900098129"/>
    <x v="1"/>
    <s v="Google Maps"/>
    <n v="39.243727519499998"/>
    <n v="-84.448764087100002"/>
    <n v="39.250339733200001"/>
    <n v="-84.445032855500003"/>
  </r>
  <r>
    <n v="471"/>
    <x v="2"/>
    <x v="5"/>
    <s v="Lucas"/>
    <s v="S Erie St, Washington St"/>
    <s v="MLUCMR01098**C, MLUCMR02339**C, SLUCSR00025**C"/>
    <s v="MR-1098, MR-2339, SR-25"/>
    <n v="0.78400000000000003"/>
    <n v="0"/>
    <s v="Intersection"/>
    <s v="Undivided Urban Signal  4-Leg"/>
    <n v="0"/>
    <n v="0"/>
    <n v="10"/>
    <n v="13"/>
    <n v="47"/>
    <n v="170.15625"/>
    <n v="4.2073589898796229"/>
    <n v="11.811062500566386"/>
    <n v="7.6037035106867634"/>
    <n v="0.28859461073154524"/>
    <n v="3.2912107280912251"/>
    <n v="3.0026161173596799"/>
    <x v="1"/>
    <s v="Google Maps"/>
    <n v="41.648845000000001"/>
    <n v="-83.541179999999997"/>
    <n v="0"/>
    <n v="0"/>
  </r>
  <r>
    <n v="472"/>
    <x v="2"/>
    <x v="8"/>
    <s v="Fairfield"/>
    <s v="Hill Rd, Refugee Rd"/>
    <s v="CFAICR00007**C, SFAISR00256**C"/>
    <s v="CR-7, SR-256"/>
    <n v="1.7010000000000001"/>
    <n v="0"/>
    <s v="Intersection"/>
    <s v="Undivided Urban Signal  4-Leg"/>
    <n v="0"/>
    <n v="1"/>
    <n v="10"/>
    <n v="7"/>
    <n v="84"/>
    <n v="226.20793968023256"/>
    <n v="8.9553670600322892"/>
    <n v="20.292950314575027"/>
    <n v="11.337583254542738"/>
    <n v="0.61427386559235964"/>
    <n v="3.2899116689351486"/>
    <n v="2.6756378033427888"/>
    <x v="2"/>
    <s v="Google Maps"/>
    <n v="39.909956999999999"/>
    <n v="-82.778480999999999"/>
    <n v="0"/>
    <n v="0"/>
  </r>
  <r>
    <n v="317"/>
    <x v="1"/>
    <x v="2"/>
    <s v="Hamilton"/>
    <s v="US 127"/>
    <s v="SHAMUS00127**C "/>
    <s v="US-127"/>
    <n v="6.2"/>
    <n v="6.7"/>
    <s v="Segment"/>
    <m/>
    <n v="0"/>
    <n v="3"/>
    <n v="9"/>
    <n v="4"/>
    <n v="36"/>
    <n v="249.70194404069767"/>
    <n v="0.65448970951836061"/>
    <n v="18.904850629015773"/>
    <n v="18.25036091949741"/>
    <n v="3.6675076723373425E-2"/>
    <n v="3.2889654004629834"/>
    <n v="3.2522903237396101"/>
    <x v="1"/>
    <s v="Google Maps"/>
    <n v="39.168532775400003"/>
    <n v="-84.5420384592"/>
    <n v="39.174846872300002"/>
    <n v="-84.543504365999993"/>
  </r>
  <r>
    <n v="318"/>
    <x v="1"/>
    <x v="2"/>
    <s v="Hamilton"/>
    <s v="US 127"/>
    <s v="SHAMUS00127**C "/>
    <s v="US-127"/>
    <n v="6.9"/>
    <n v="7.4"/>
    <s v="Segment"/>
    <m/>
    <n v="0"/>
    <n v="3"/>
    <n v="11"/>
    <n v="2"/>
    <n v="19"/>
    <n v="236.92069404069767"/>
    <n v="0.65448970951836061"/>
    <n v="12.730052456686384"/>
    <n v="12.075562747168023"/>
    <n v="3.6675076723373425E-2"/>
    <n v="3.2889654004629834"/>
    <n v="3.2522903237396101"/>
    <x v="1"/>
    <s v="Google Maps"/>
    <n v="39.177572557200001"/>
    <n v="-84.544771585199996"/>
    <n v="39.184755583499999"/>
    <n v="-84.544294736099999"/>
  </r>
  <r>
    <n v="464"/>
    <x v="0"/>
    <x v="1"/>
    <s v="Cuyahoga"/>
    <s v="I-71 "/>
    <s v="SCUYIR00071**C"/>
    <s v="IR-71"/>
    <n v="18.399999999999999"/>
    <n v="18.899999999999999"/>
    <s v="Segment"/>
    <m/>
    <n v="0"/>
    <n v="0"/>
    <n v="8"/>
    <n v="5"/>
    <n v="39"/>
    <n v="113.5625"/>
    <n v="0.82337447886054638"/>
    <n v="20.065171827898752"/>
    <n v="19.241797349038205"/>
    <n v="6.5230200656978335E-2"/>
    <n v="3.2888998591820768"/>
    <n v="3.2236696585250986"/>
    <x v="1"/>
    <s v="Google Maps"/>
    <n v="41.466590771"/>
    <n v="-81.692863000900005"/>
    <n v="41.473817397300003"/>
    <n v="-81.692941776799998"/>
  </r>
  <r>
    <n v="319"/>
    <x v="1"/>
    <x v="0"/>
    <s v="Franklin"/>
    <s v="COLLEGE AVE "/>
    <s v="SFRAUS00033**C "/>
    <s v="US-33"/>
    <n v="25.5"/>
    <n v="26"/>
    <s v="Segment"/>
    <m/>
    <n v="0"/>
    <n v="2"/>
    <n v="5"/>
    <n v="4"/>
    <n v="14"/>
    <n v="155.83775436046511"/>
    <n v="1.7231259879576246"/>
    <n v="8.3997913745191539"/>
    <n v="6.6766653865615293"/>
    <n v="0.10125739827764876"/>
    <n v="3.2857430575288853"/>
    <n v="3.1844856592512367"/>
    <x v="1"/>
    <s v="Google Maps"/>
    <n v="39.892993589900001"/>
    <n v="-82.888705682600005"/>
    <n v="39.888307118699998"/>
    <n v="-82.881533516299996"/>
  </r>
  <r>
    <n v="137"/>
    <x v="4"/>
    <x v="3"/>
    <s v="Mahoning"/>
    <s v="Doral Dr, South Ave"/>
    <s v="CMAHCR00151**C, TMAHTR02648**C, TMAHTR02726**C, TMAHTR02726**N"/>
    <s v="CR-151, TR-2648, TR-2726"/>
    <n v="0"/>
    <n v="0"/>
    <s v="Intersection"/>
    <s v="Undivided Urban Signal  4-Leg"/>
    <n v="0"/>
    <n v="0"/>
    <n v="8"/>
    <n v="10"/>
    <n v="34"/>
    <n v="130.75"/>
    <n v="9.5895986462362934"/>
    <n v="10.442079631980546"/>
    <n v="0.85248098574425235"/>
    <n v="0.66927891714733501"/>
    <n v="3.2856386048475557"/>
    <n v="2.6163596877002204"/>
    <x v="2"/>
    <s v="Google Maps"/>
    <n v="41.028297000000002"/>
    <n v="-80.634501999999998"/>
    <n v="0"/>
    <n v="0"/>
  </r>
  <r>
    <n v="138"/>
    <x v="4"/>
    <x v="3"/>
    <s v="Stark"/>
    <s v="Portage St, Wales Ave"/>
    <s v="CSTACR00228**C, SSTASR00241**C"/>
    <s v="CR-228, SR-241"/>
    <n v="6.21"/>
    <n v="0"/>
    <s v="Intersection"/>
    <s v="Undivided Urban Signal  4-Leg"/>
    <n v="0"/>
    <n v="2"/>
    <n v="8"/>
    <n v="8"/>
    <n v="44"/>
    <n v="223.22837936046511"/>
    <n v="9.6896050484662126"/>
    <n v="12.419818267340126"/>
    <n v="2.7302132188739137"/>
    <n v="0.67625858116262838"/>
    <n v="3.2834784477500292"/>
    <n v="2.6072198665874007"/>
    <x v="2"/>
    <s v="Google Maps"/>
    <n v="40.878870999999997"/>
    <n v="-81.479635000000002"/>
    <n v="0"/>
    <n v="0"/>
  </r>
  <r>
    <n v="473"/>
    <x v="2"/>
    <x v="3"/>
    <s v="Trumbull"/>
    <s v="Chestnut Ave, Niles Rd"/>
    <s v="MTRUMR00900**C, STRUSR00169**C, STRUUS00422**C, STRUUS00422**N"/>
    <s v="MR-900, SR-169, US-422"/>
    <n v="0"/>
    <n v="0"/>
    <s v="Intersection"/>
    <s v="Divided Urban Signal  4-Leg"/>
    <n v="0"/>
    <n v="3"/>
    <n v="10"/>
    <n v="6"/>
    <n v="37"/>
    <n v="266.12381904069764"/>
    <n v="5.2470873366123358"/>
    <n v="11.435212809584392"/>
    <n v="6.1881254729720565"/>
    <n v="0.36473276511190744"/>
    <n v="3.2819362280543798"/>
    <n v="2.9172034629424726"/>
    <x v="2"/>
    <s v="Google Maps"/>
    <n v="41.234161999999998"/>
    <n v="-80.809175999999994"/>
    <n v="0"/>
    <n v="0"/>
  </r>
  <r>
    <n v="474"/>
    <x v="2"/>
    <x v="3"/>
    <s v="Summit"/>
    <s v="E Waterloo Rd, S Arlington St"/>
    <s v="CSUMCR00015**C, MSUMMR05423**C"/>
    <s v="CR-15, MR-5423"/>
    <n v="4.8410000000000002"/>
    <n v="0"/>
    <s v="Intersection"/>
    <s v="Undivided Urban Signal  4-Leg"/>
    <n v="0"/>
    <n v="2"/>
    <n v="9"/>
    <n v="7"/>
    <n v="56"/>
    <n v="237.33775436046511"/>
    <n v="8.4187551043689428"/>
    <n v="14.786784250739997"/>
    <n v="6.3680291463710539"/>
    <n v="0.57746613921791312"/>
    <n v="3.2808755083261949"/>
    <n v="2.7034093691082819"/>
    <x v="2"/>
    <s v="Google Maps"/>
    <n v="41.029598999999997"/>
    <n v="-81.491498000000007"/>
    <n v="0"/>
    <n v="0"/>
  </r>
  <r>
    <n v="465"/>
    <x v="0"/>
    <x v="1"/>
    <s v="Cuyahoga"/>
    <s v="I-480 "/>
    <s v="SCUYIR00480**N"/>
    <s v="IR-480"/>
    <n v="18.899999999999999"/>
    <n v="19.399999999999999"/>
    <s v="Segment"/>
    <m/>
    <n v="0"/>
    <n v="2"/>
    <n v="6"/>
    <n v="4"/>
    <n v="32"/>
    <n v="180.38462936046511"/>
    <n v="1.5262106425212236"/>
    <n v="17.704113267875805"/>
    <n v="16.17790262535458"/>
    <n v="0.12325737012679433"/>
    <n v="3.2781286840817399"/>
    <n v="3.1548713139549456"/>
    <x v="1"/>
    <s v="Google Maps"/>
    <n v="41.409724181199998"/>
    <n v="-81.628150019800003"/>
    <n v="41.411314145699997"/>
    <n v="-81.618765561700002"/>
  </r>
  <r>
    <n v="475"/>
    <x v="2"/>
    <x v="3"/>
    <s v="Stark"/>
    <s v="3rd St, Cleveland Ave"/>
    <s v="CSTACR00066**C, MSTAMR01830**C"/>
    <s v="CR-66, MR-1830"/>
    <n v="0.54700000000000004"/>
    <n v="0"/>
    <s v="Intersection"/>
    <s v="Undivided Urban Signal  4-Leg"/>
    <n v="0"/>
    <n v="0"/>
    <n v="9"/>
    <n v="18"/>
    <n v="69"/>
    <n v="207.796875"/>
    <n v="1.4849887800904817"/>
    <n v="18.948327585070658"/>
    <n v="17.463338804980175"/>
    <n v="0.10185956557588312"/>
    <n v="3.2778037492608512"/>
    <n v="3.175944183684968"/>
    <x v="1"/>
    <s v="Google Maps"/>
    <n v="40.797389000000003"/>
    <n v="-81.377041000000006"/>
    <n v="0"/>
    <n v="0"/>
  </r>
  <r>
    <n v="476"/>
    <x v="2"/>
    <x v="5"/>
    <s v="Lucas"/>
    <s v="Dorr St, Dorr St"/>
    <s v="CLUCCR00024**C, SLUCSR00246**C, SLUCUS00020**C"/>
    <s v="CR-24, SR-246, US-20"/>
    <n v="0"/>
    <n v="0"/>
    <s v="Intersection"/>
    <s v="Undivided Urban Signal  4-Leg"/>
    <n v="0"/>
    <n v="0"/>
    <n v="4"/>
    <n v="14"/>
    <n v="63"/>
    <n v="151.3125"/>
    <n v="7.2030562614148304"/>
    <n v="16.484221923944407"/>
    <n v="9.2811656625295775"/>
    <n v="0.49407792937105854"/>
    <n v="3.2776132765902908"/>
    <n v="2.7835353472192321"/>
    <x v="2"/>
    <s v="Google Maps"/>
    <n v="41.653336000000003"/>
    <n v="-83.664660999999995"/>
    <n v="0"/>
    <n v="0"/>
  </r>
  <r>
    <n v="320"/>
    <x v="1"/>
    <x v="2"/>
    <s v="Hamilton"/>
    <s v="WESTERN AVE "/>
    <s v="MHAMMR08509**C "/>
    <s v="MR-8509"/>
    <n v="0"/>
    <n v="0.5"/>
    <s v="Segment"/>
    <m/>
    <n v="0"/>
    <n v="2"/>
    <n v="18"/>
    <n v="10"/>
    <n v="78"/>
    <n v="331.57212936046511"/>
    <n v="0.23638390327302022"/>
    <n v="40.044189922186639"/>
    <n v="39.807806018913617"/>
    <n v="1.2972765965059497E-2"/>
    <n v="3.2775985821911799"/>
    <n v="3.2646258162261206"/>
    <x v="1"/>
    <s v="Google Maps"/>
    <n v="39.106403327899997"/>
    <n v="-84.532498703000002"/>
    <n v="39.113592729600001"/>
    <n v="-84.532067005000002"/>
  </r>
  <r>
    <n v="72"/>
    <x v="3"/>
    <x v="2"/>
    <s v="Butler"/>
    <s v="HIGH ST "/>
    <s v="SBUTSR00129**N "/>
    <s v="SR-129"/>
    <n v="23.9"/>
    <n v="24.4"/>
    <s v="Segment"/>
    <m/>
    <n v="0"/>
    <n v="0"/>
    <n v="5"/>
    <n v="4"/>
    <n v="17"/>
    <n v="67.484375"/>
    <n v="0.40786176046878742"/>
    <n v="17.570991183943413"/>
    <n v="17.163129423474626"/>
    <n v="2.9237602239148813E-2"/>
    <n v="3.277275715981379"/>
    <n v="3.2480381137422301"/>
    <x v="1"/>
    <s v="Google Maps"/>
    <n v="39.375418948499998"/>
    <n v="-84.395015229199998"/>
    <n v="39.374338224900001"/>
    <n v="-84.385852326099993"/>
  </r>
  <r>
    <n v="73"/>
    <x v="3"/>
    <x v="3"/>
    <s v="Stark"/>
    <s v="FULTON DR "/>
    <s v="SSTASR00687**C "/>
    <s v="SR-687"/>
    <n v="2"/>
    <n v="2.5"/>
    <s v="Segment"/>
    <m/>
    <n v="1"/>
    <n v="0"/>
    <n v="7"/>
    <n v="8"/>
    <n v="36"/>
    <n v="163.00481468023256"/>
    <n v="0.71495663764988338"/>
    <n v="19.851390994377748"/>
    <n v="19.136434356727865"/>
    <n v="5.4758036984938981E-2"/>
    <n v="3.2745048345634853"/>
    <n v="3.2197467975785461"/>
    <x v="1"/>
    <s v="Google Maps"/>
    <n v="40.853225770199998"/>
    <n v="-81.449693769600003"/>
    <n v="40.848343922399998"/>
    <n v="-81.442656454800002"/>
  </r>
  <r>
    <n v="466"/>
    <x v="0"/>
    <x v="0"/>
    <s v="Franklin"/>
    <s v="I-270 "/>
    <s v="SFRAIR00270**N"/>
    <s v="IR-270"/>
    <n v="32.200000000000003"/>
    <n v="32.700000000000003"/>
    <s v="Segment"/>
    <m/>
    <n v="0"/>
    <n v="0"/>
    <n v="5"/>
    <n v="6"/>
    <n v="14"/>
    <n v="73.359375"/>
    <n v="1.543389938949181"/>
    <n v="9.8136032205894654"/>
    <n v="8.2702132816402845"/>
    <n v="0.12105377942416713"/>
    <n v="3.2740974328758252"/>
    <n v="3.1530436534516579"/>
    <x v="1"/>
    <s v="Google Maps"/>
    <n v="40.0590988362"/>
    <n v="-82.903887067200003"/>
    <n v="40.0519869751"/>
    <n v="-82.902124377600003"/>
  </r>
  <r>
    <n v="477"/>
    <x v="2"/>
    <x v="2"/>
    <s v="Butler"/>
    <s v="East Ave, High St"/>
    <s v="MBUTMR02540**C, SBUTSR00129**C"/>
    <s v="MR-2540, SR-129"/>
    <n v="0.96799999999999997"/>
    <n v="0"/>
    <s v="Intersection"/>
    <s v="Undivided Urban Signal  3-Leg"/>
    <n v="0"/>
    <n v="1"/>
    <n v="8"/>
    <n v="11"/>
    <n v="35"/>
    <n v="181.86418968023256"/>
    <n v="5.8391127585717548"/>
    <n v="11.198972224420867"/>
    <n v="5.3598594658491123"/>
    <n v="0.39128298828993174"/>
    <n v="3.2706616721460056"/>
    <n v="2.879378683856074"/>
    <x v="2"/>
    <s v="Google Maps"/>
    <n v="39.396631999999997"/>
    <n v="-84.551427000000004"/>
    <n v="0"/>
    <n v="0"/>
  </r>
  <r>
    <n v="321"/>
    <x v="1"/>
    <x v="3"/>
    <s v="Stark"/>
    <s v="W STATE ST "/>
    <s v="SSTAUS00062**C "/>
    <s v="US-62"/>
    <n v="37.700000000000003"/>
    <n v="38.200000000000003"/>
    <s v="Segment"/>
    <m/>
    <n v="0"/>
    <n v="1"/>
    <n v="5"/>
    <n v="11"/>
    <n v="50"/>
    <n v="177.22356468023256"/>
    <n v="0.50333534415753789"/>
    <n v="27.4101127987479"/>
    <n v="26.906777454590362"/>
    <n v="2.8223034769046852E-2"/>
    <n v="3.2703484086512176"/>
    <n v="3.2421253738821707"/>
    <x v="1"/>
    <s v="Google Maps"/>
    <n v="40.901856504599998"/>
    <n v="-81.130147758000007"/>
    <n v="40.901807798999997"/>
    <n v="-81.120573534299993"/>
  </r>
  <r>
    <n v="478"/>
    <x v="2"/>
    <x v="1"/>
    <s v="Lake"/>
    <s v="Lake Shore Blvd, Reynolds Rd"/>
    <s v="MLAKMR00491**C, SLAKSR00283**C, SLAKSR00306**C"/>
    <s v="MR-491, SR-283, SR-306"/>
    <n v="0"/>
    <n v="0"/>
    <s v="Intersection"/>
    <s v="Undivided Urban Signal  4-Leg"/>
    <n v="0"/>
    <n v="1"/>
    <n v="10"/>
    <n v="7"/>
    <n v="56"/>
    <n v="198.20793968023256"/>
    <n v="8.1705484184964661"/>
    <n v="14.782614469240579"/>
    <n v="6.6120660507441134"/>
    <n v="0.56044094311208148"/>
    <n v="3.2698080179266249"/>
    <n v="2.7093670748145433"/>
    <x v="2"/>
    <s v="Google Maps"/>
    <n v="41.700747999999997"/>
    <n v="-81.377572999999998"/>
    <n v="0"/>
    <n v="0"/>
  </r>
  <r>
    <n v="467"/>
    <x v="0"/>
    <x v="5"/>
    <s v="Wood"/>
    <s v="I-75 "/>
    <s v="SWOOIR00075**C"/>
    <s v="IR-75"/>
    <n v="26.6"/>
    <n v="27.1"/>
    <s v="Segment"/>
    <m/>
    <n v="0"/>
    <n v="0"/>
    <n v="6"/>
    <n v="4"/>
    <n v="20"/>
    <n v="77.03125"/>
    <n v="0.70712320255214378"/>
    <n v="12.042382200584058"/>
    <n v="11.335258998031915"/>
    <n v="0.10038930617137312"/>
    <n v="3.2685180036198531"/>
    <n v="3.1681286974484801"/>
    <x v="1"/>
    <s v="Google Maps"/>
    <n v="41.544907438499997"/>
    <n v="-83.608464073799993"/>
    <n v="41.550532039899998"/>
    <n v="-83.602597799199998"/>
  </r>
  <r>
    <n v="479"/>
    <x v="2"/>
    <x v="9"/>
    <s v="Ross"/>
    <s v="E Water St, N Bridge St"/>
    <s v="MROSMR00252**C, SROSSR00159**C"/>
    <s v="MR-252, SR-159"/>
    <n v="0.13900000000000001"/>
    <n v="0"/>
    <s v="Intersection"/>
    <s v="Undivided Urban Signal  4-Leg"/>
    <n v="0"/>
    <n v="1"/>
    <n v="7"/>
    <n v="10"/>
    <n v="25"/>
    <n v="160.87981468023256"/>
    <n v="6.3702995264419418"/>
    <n v="8.8943060895463013"/>
    <n v="2.5240065631043596"/>
    <n v="0.43695679795782266"/>
    <n v="3.2679670923188118"/>
    <n v="2.8310102943609889"/>
    <x v="2"/>
    <s v="Google Maps"/>
    <n v="39.337034000000003"/>
    <n v="-82.974960999999993"/>
    <n v="0"/>
    <n v="0"/>
  </r>
  <r>
    <n v="468"/>
    <x v="0"/>
    <x v="3"/>
    <s v="Mahoning"/>
    <s v="I680 "/>
    <s v="SMAHIR00680**C"/>
    <s v="IR-680"/>
    <n v="3.7"/>
    <n v="4.2"/>
    <s v="Segment"/>
    <m/>
    <n v="0"/>
    <n v="4"/>
    <n v="3"/>
    <n v="6"/>
    <n v="24"/>
    <n v="252.97238372093022"/>
    <n v="0.31439174568668782"/>
    <n v="13.737134772347265"/>
    <n v="13.422743026660577"/>
    <n v="2.4493545381567731E-2"/>
    <n v="3.2665815852315956"/>
    <n v="3.242088039850028"/>
    <x v="1"/>
    <s v="Google Maps"/>
    <n v="41.1099179363"/>
    <n v="-80.690178361299999"/>
    <n v="41.105332202900001"/>
    <n v="-80.683145020699996"/>
  </r>
  <r>
    <n v="469"/>
    <x v="0"/>
    <x v="1"/>
    <s v="Cuyahoga"/>
    <s v="I-271 "/>
    <s v="SCUYIR00271**C"/>
    <s v="IR-271"/>
    <n v="15.2"/>
    <n v="15.7"/>
    <s v="Segment"/>
    <m/>
    <n v="0"/>
    <n v="1"/>
    <n v="4"/>
    <n v="6"/>
    <n v="12"/>
    <n v="110.48918968023256"/>
    <n v="0.85699741634950422"/>
    <n v="9.0508471925891651"/>
    <n v="8.1938497762396612"/>
    <n v="5.0403079159961402E-2"/>
    <n v="3.26505901941891"/>
    <n v="3.2146559402589485"/>
    <x v="1"/>
    <s v="Google Maps"/>
    <n v="41.5488355922"/>
    <n v="-81.448248095500006"/>
    <n v="41.556065348499999"/>
    <n v="-81.447681624200001"/>
  </r>
  <r>
    <n v="480"/>
    <x v="2"/>
    <x v="2"/>
    <s v="Hamilton"/>
    <s v="Compton Rd, Hamilton Ave"/>
    <s v="CHAMCR00217**C, SHAMUS00127**C"/>
    <s v="CR-217, US-127"/>
    <n v="2.5219999999999998"/>
    <n v="0"/>
    <s v="Intersection"/>
    <s v="Undivided Urban Signal  4-Leg"/>
    <n v="0"/>
    <n v="1"/>
    <n v="7"/>
    <n v="11"/>
    <n v="86"/>
    <n v="226.31731468023256"/>
    <n v="11.205841992708899"/>
    <n v="19.142248117370759"/>
    <n v="7.9364061246618594"/>
    <n v="0.76864028374663473"/>
    <n v="3.2640769176022766"/>
    <n v="2.495436633855642"/>
    <x v="2"/>
    <s v="Google Maps"/>
    <n v="39.232514000000002"/>
    <n v="-84.548181999999997"/>
    <n v="0"/>
    <n v="0"/>
  </r>
  <r>
    <n v="322"/>
    <x v="1"/>
    <x v="5"/>
    <s v="Lucas"/>
    <s v="W ALEXIS RD,US 23 N TO MONROE ST "/>
    <s v="SLUCSR00184**C "/>
    <s v="SR-184"/>
    <n v="0.5"/>
    <n v="1"/>
    <s v="Segment"/>
    <m/>
    <n v="0"/>
    <n v="2"/>
    <n v="7"/>
    <n v="10"/>
    <n v="43"/>
    <n v="224.55650436046511"/>
    <n v="0.44424995188227318"/>
    <n v="23.088927237940144"/>
    <n v="22.64467728605787"/>
    <n v="2.490406068495879E-2"/>
    <n v="3.2635656656885006"/>
    <n v="3.2386616050035419"/>
    <x v="1"/>
    <s v="Google Maps"/>
    <n v="41.7150776708"/>
    <n v="-83.684730881500002"/>
    <n v="41.716598901499999"/>
    <n v="-83.675758607299997"/>
  </r>
  <r>
    <n v="481"/>
    <x v="2"/>
    <x v="1"/>
    <s v="Cuyahoga"/>
    <s v="E 26th St, St Clair Ave"/>
    <s v="MCUYMR02647**C, MCUYMR14553**C"/>
    <s v="MR-14553, MR-2647"/>
    <n v="0.16300000000000001"/>
    <n v="0"/>
    <s v="Intersection"/>
    <s v="Undivided Urban Signal  4-Leg"/>
    <n v="0"/>
    <n v="2"/>
    <n v="7"/>
    <n v="10"/>
    <n v="15"/>
    <n v="196.55650436046511"/>
    <n v="5.3824007036557742"/>
    <n v="6.7922163882929025"/>
    <n v="1.4098156846371284"/>
    <n v="0.36919403350394303"/>
    <n v="3.2623707926173555"/>
    <n v="2.8931767591134125"/>
    <x v="2"/>
    <s v="Google Maps"/>
    <n v="41.511539999999997"/>
    <n v="-81.674560999999997"/>
    <n v="0"/>
    <n v="0"/>
  </r>
  <r>
    <n v="482"/>
    <x v="2"/>
    <x v="1"/>
    <s v="Cuyahoga"/>
    <s v="Ackley Rd, Broadway Ave"/>
    <s v="MCUYMR02897**C, MCUYMR14672**C, SCUYSR00014**C, SCUYSR00043**C"/>
    <s v="MR-14672, MR-2897, SR-14, SR-43"/>
    <n v="0"/>
    <n v="0"/>
    <s v="Intersection"/>
    <s v="Undivided Urban Signal  4-Leg"/>
    <n v="0"/>
    <n v="1"/>
    <n v="6"/>
    <n v="13"/>
    <n v="46"/>
    <n v="188.64543968023256"/>
    <n v="5.352252036151703"/>
    <n v="12.404194693630901"/>
    <n v="7.0519426574791977"/>
    <n v="0.36712605143173549"/>
    <n v="3.2604327024738939"/>
    <n v="2.8933066510421583"/>
    <x v="2"/>
    <s v="Google Maps"/>
    <n v="41.463183999999998"/>
    <n v="-81.646383999999998"/>
    <n v="0"/>
    <n v="0"/>
  </r>
  <r>
    <n v="483"/>
    <x v="2"/>
    <x v="3"/>
    <s v="Summit"/>
    <s v="Carnegie Ave, Manchester Rd"/>
    <s v="MSUMMR00275**C, SSUMSR00093**C"/>
    <s v="MR-275, SR-93"/>
    <n v="1.405"/>
    <n v="0"/>
    <s v="Intersection"/>
    <s v="Undivided Urban Signal  3-Leg"/>
    <n v="0"/>
    <n v="1"/>
    <n v="11"/>
    <n v="11"/>
    <n v="52"/>
    <n v="218.50481468023256"/>
    <n v="3.7705521569722151"/>
    <n v="14.649539632511891"/>
    <n v="10.878987475539676"/>
    <n v="0.25266731034048517"/>
    <n v="3.2596016824514273"/>
    <n v="3.0069343721109423"/>
    <x v="1"/>
    <s v="Google Maps"/>
    <n v="41.024098000000002"/>
    <n v="-81.549526999999998"/>
    <n v="0"/>
    <n v="0"/>
  </r>
  <r>
    <n v="470"/>
    <x v="0"/>
    <x v="0"/>
    <s v="Franklin"/>
    <s v="I-270 "/>
    <s v="SFRAIR00270**N"/>
    <s v="IR-270"/>
    <n v="29"/>
    <n v="29.5"/>
    <s v="Segment"/>
    <m/>
    <n v="1"/>
    <n v="1"/>
    <n v="2"/>
    <n v="6"/>
    <n v="19"/>
    <n v="150.07212936046511"/>
    <n v="1.1568056166480853"/>
    <n v="11.458933719330862"/>
    <n v="10.302128102682776"/>
    <n v="4.7990710592156031E-2"/>
    <n v="3.2595304415002877"/>
    <n v="3.2115397309081315"/>
    <x v="1"/>
    <s v="Google Maps"/>
    <n v="40.099861820999998"/>
    <n v="-82.9205848645"/>
    <n v="40.096634595899999"/>
    <n v="-82.912259861500004"/>
  </r>
  <r>
    <n v="323"/>
    <x v="1"/>
    <x v="1"/>
    <s v="Cuyahoga"/>
    <s v="MAYFIELD RD "/>
    <s v="SCUYUS00322**C "/>
    <s v="US-322"/>
    <n v="12"/>
    <n v="12.5"/>
    <s v="Segment"/>
    <m/>
    <n v="0"/>
    <n v="0"/>
    <n v="11"/>
    <n v="6"/>
    <n v="65"/>
    <n v="163.640625"/>
    <n v="0.53406962455544404"/>
    <n v="31.256516577259639"/>
    <n v="30.722446952704196"/>
    <n v="2.9942040863677039E-2"/>
    <n v="3.2584565570374164"/>
    <n v="3.2285145161737394"/>
    <x v="1"/>
    <s v="Google Maps"/>
    <n v="41.520028460900001"/>
    <n v="-81.472786435399996"/>
    <n v="41.520071052699997"/>
    <n v="-81.463162868200001"/>
  </r>
  <r>
    <n v="139"/>
    <x v="4"/>
    <x v="7"/>
    <s v="Richland"/>
    <s v="N Illinois Ave, Park Ave"/>
    <s v="CRICCR00424**C, SRICSR00039**C, SRICSR00430**C, TRICTR00439**C"/>
    <s v="CR-424, SR-39, SR-430, TR-439"/>
    <n v="0"/>
    <n v="0"/>
    <s v="Intersection"/>
    <s v="Undivided Urban Signal  4-Leg"/>
    <n v="0"/>
    <n v="0"/>
    <n v="12"/>
    <n v="7"/>
    <n v="20"/>
    <n v="129.625"/>
    <n v="6.1729662257548021"/>
    <n v="7.8131233421953352"/>
    <n v="1.6401571164405331"/>
    <n v="0.4308247199460995"/>
    <n v="3.257452772213282"/>
    <n v="2.8266280522671825"/>
    <x v="2"/>
    <s v="Google Maps"/>
    <n v="40.758206999999999"/>
    <n v="-82.484249000000005"/>
    <n v="0"/>
    <n v="0"/>
  </r>
  <r>
    <n v="324"/>
    <x v="1"/>
    <x v="2"/>
    <s v="Butler"/>
    <s v="DIXIE HWY "/>
    <s v="SBUTSR00004**C "/>
    <s v="SR-4"/>
    <n v="2.9"/>
    <n v="3.4"/>
    <s v="Segment"/>
    <m/>
    <n v="0"/>
    <n v="1"/>
    <n v="8"/>
    <n v="11"/>
    <n v="66"/>
    <n v="212.86418968023256"/>
    <n v="0.47278382861314094"/>
    <n v="26.795237327295627"/>
    <n v="26.322453498682485"/>
    <n v="2.6513997137313311E-2"/>
    <n v="3.2572324746264787"/>
    <n v="3.2307184774891655"/>
    <x v="1"/>
    <s v="Google Maps"/>
    <n v="39.330860092099996"/>
    <n v="-84.518561906399995"/>
    <n v="39.3350195537"/>
    <n v="-84.526201251399996"/>
  </r>
  <r>
    <n v="325"/>
    <x v="1"/>
    <x v="0"/>
    <s v="Franklin"/>
    <s v="S HAMILTON RD "/>
    <s v="SFRASR00317**C "/>
    <s v="SR-317"/>
    <n v="14.9"/>
    <n v="15.4"/>
    <s v="Segment"/>
    <m/>
    <n v="1"/>
    <n v="1"/>
    <n v="6"/>
    <n v="8"/>
    <n v="27"/>
    <n v="193.13462936046511"/>
    <n v="0.54157540914372426"/>
    <n v="18.273468826956154"/>
    <n v="17.731893417812429"/>
    <n v="3.0361811432161E-2"/>
    <n v="3.2570802565676136"/>
    <n v="3.2267184451354525"/>
    <x v="1"/>
    <s v="Google Maps"/>
    <n v="39.971699100599999"/>
    <n v="-82.875341477600003"/>
    <n v="39.978791936100002"/>
    <n v="-82.873723611700001"/>
  </r>
  <r>
    <n v="326"/>
    <x v="1"/>
    <x v="1"/>
    <s v="Cuyahoga"/>
    <s v="E 152ND ST "/>
    <s v="MCUYMR02522**C "/>
    <s v="MR-2522"/>
    <n v="1.6"/>
    <n v="2.1"/>
    <s v="Segment"/>
    <m/>
    <n v="1"/>
    <n v="3"/>
    <n v="3"/>
    <n v="10"/>
    <n v="39"/>
    <n v="285.72238372093022"/>
    <n v="0.5262397205485323"/>
    <n v="21.638634663297562"/>
    <n v="21.112394942749031"/>
    <n v="2.9504128170124298E-2"/>
    <n v="3.2558981667761433"/>
    <n v="3.2263940386060188"/>
    <x v="1"/>
    <s v="Google Maps"/>
    <n v="41.564552544800001"/>
    <n v="-81.575547431000004"/>
    <n v="41.571789244199998"/>
    <n v="-81.5751656164"/>
  </r>
  <r>
    <n v="327"/>
    <x v="1"/>
    <x v="1"/>
    <s v="Cuyahoga"/>
    <s v="E 152ND ST "/>
    <s v="MCUYMR02522**C "/>
    <s v="MR-2522"/>
    <n v="0.4"/>
    <n v="0.9"/>
    <s v="Segment"/>
    <m/>
    <n v="1"/>
    <n v="0"/>
    <n v="6"/>
    <n v="10"/>
    <n v="36"/>
    <n v="165.33293968023256"/>
    <n v="0.5262397205485323"/>
    <n v="20.480403357494197"/>
    <n v="19.954163636945665"/>
    <n v="2.9504128170124298E-2"/>
    <n v="3.2558981667761433"/>
    <n v="3.2263940386060188"/>
    <x v="1"/>
    <s v="Google Maps"/>
    <n v="41.547203144000001"/>
    <n v="-81.575359777399996"/>
    <n v="41.554436476299998"/>
    <n v="-81.575440509900005"/>
  </r>
  <r>
    <n v="484"/>
    <x v="2"/>
    <x v="7"/>
    <s v="Richland"/>
    <s v="N Main St, W Park Ave"/>
    <s v="CRICCR00516**C, SRICSR00430**C, SRICSR00430**N"/>
    <s v="CR-516, SR-430"/>
    <n v="5.3999999999999999E-2"/>
    <n v="0"/>
    <s v="Intersection"/>
    <s v="Divided Urban Signal  4-Leg"/>
    <n v="2"/>
    <n v="0"/>
    <n v="9"/>
    <n v="9"/>
    <n v="32"/>
    <n v="222.21275436046511"/>
    <n v="4.5476690483814517"/>
    <n v="10.188988748397259"/>
    <n v="5.6413197000158073"/>
    <n v="0.31611517026909175"/>
    <n v="3.2526122883352104"/>
    <n v="2.9364971180661188"/>
    <x v="2"/>
    <s v="Google Maps"/>
    <n v="40.758546000000003"/>
    <n v="-82.515469999999993"/>
    <n v="0"/>
    <n v="0"/>
  </r>
  <r>
    <n v="471"/>
    <x v="0"/>
    <x v="2"/>
    <s v="Hamilton"/>
    <s v="I-75 SB EXPY "/>
    <s v="SHAMIR00075**N"/>
    <s v="IR-75"/>
    <n v="9.1"/>
    <n v="9.6"/>
    <s v="Segment"/>
    <m/>
    <n v="0"/>
    <n v="0"/>
    <n v="7"/>
    <n v="5"/>
    <n v="71"/>
    <n v="139.015625"/>
    <n v="1.4967422703726105"/>
    <n v="33.519509615176126"/>
    <n v="32.022767344803519"/>
    <n v="0.11900121652009127"/>
    <n v="3.2509402379472641"/>
    <n v="3.131939021427173"/>
    <x v="1"/>
    <s v="Google Maps"/>
    <n v="39.191000485000004"/>
    <n v="-84.479733715899997"/>
    <n v="39.196322262800003"/>
    <n v="-84.473418323100006"/>
  </r>
  <r>
    <n v="328"/>
    <x v="1"/>
    <x v="5"/>
    <s v="Lucas"/>
    <s v="NAVARRE AVE "/>
    <s v="SLUCSR00002**C "/>
    <s v="SR-2"/>
    <n v="21.3"/>
    <n v="21.8"/>
    <s v="Segment"/>
    <m/>
    <n v="0"/>
    <n v="2"/>
    <n v="6"/>
    <n v="2"/>
    <n v="12"/>
    <n v="151.50962936046511"/>
    <n v="1.1109776153600994"/>
    <n v="8.7120301024633786"/>
    <n v="7.6010524871032796"/>
    <n v="6.2894831661327477E-2"/>
    <n v="3.2474177826424087"/>
    <n v="3.1845229509810813"/>
    <x v="1"/>
    <s v="Google Maps"/>
    <n v="41.636619208200003"/>
    <n v="-83.490836256700007"/>
    <n v="41.636769419899998"/>
    <n v="-83.481229454800001"/>
  </r>
  <r>
    <n v="472"/>
    <x v="0"/>
    <x v="0"/>
    <s v="Franklin"/>
    <s v="I-270 "/>
    <s v="SFRAIR00270**C"/>
    <s v="IR-270"/>
    <n v="13.6"/>
    <n v="14.1"/>
    <s v="Segment"/>
    <m/>
    <n v="0"/>
    <n v="3"/>
    <n v="7"/>
    <n v="2"/>
    <n v="17"/>
    <n v="208.73319404069767"/>
    <n v="0.88909495298185393"/>
    <n v="11.741237835618962"/>
    <n v="10.852142882637109"/>
    <n v="4.5239709017391105E-2"/>
    <n v="3.246092212267611"/>
    <n v="3.20085250325022"/>
    <x v="1"/>
    <s v="Google Maps"/>
    <n v="40.046817363899997"/>
    <n v="-83.127463239899996"/>
    <n v="40.053904382100001"/>
    <n v="-83.129423805800002"/>
  </r>
  <r>
    <n v="485"/>
    <x v="2"/>
    <x v="1"/>
    <s v="Cuyahoga"/>
    <s v="Buckeye Rd, Martin Luther King Jr Dr"/>
    <s v="MCUYMR04200**C, MCUYMR14562**C"/>
    <s v="MR-14562, MR-4200"/>
    <n v="0.377"/>
    <n v="0"/>
    <s v="Intersection"/>
    <s v="Undivided Urban Signal  4-Leg"/>
    <n v="0"/>
    <n v="3"/>
    <n v="5"/>
    <n v="11"/>
    <n v="20"/>
    <n v="238.57694404069767"/>
    <n v="5.1993519025513972"/>
    <n v="7.785220758882696"/>
    <n v="2.5858688563312988"/>
    <n v="0.35663820034906757"/>
    <n v="3.2444709888792502"/>
    <n v="2.8878327885301829"/>
    <x v="2"/>
    <s v="Google Maps"/>
    <n v="41.481751000000003"/>
    <n v="-81.609752"/>
    <n v="0"/>
    <n v="0"/>
  </r>
  <r>
    <n v="486"/>
    <x v="2"/>
    <x v="6"/>
    <s v="Defiance"/>
    <s v="N Clinton St, S Clinton St"/>
    <s v="MDEFMR00231**C, SDEFSR00015**C, SDEFSR00018**C, SDEFSR00066**C, SDEFSR00111**C"/>
    <s v="MR-231, SR-111, SR-15, SR-18, SR-66"/>
    <n v="9.2999999999999999E-2"/>
    <n v="0"/>
    <s v="Intersection"/>
    <s v="Undivided Urban Signal  4-Leg"/>
    <n v="0"/>
    <n v="0"/>
    <n v="10"/>
    <n v="8"/>
    <n v="74"/>
    <n v="174.96875"/>
    <n v="7.4395252181774474"/>
    <n v="18.420784532613474"/>
    <n v="10.981259314436027"/>
    <n v="0.51029800155675875"/>
    <n v="3.2438738414250601"/>
    <n v="2.7335758398683012"/>
    <x v="2"/>
    <s v="Google Maps"/>
    <n v="41.286709999999999"/>
    <n v="-84.362100999999996"/>
    <n v="0"/>
    <n v="0"/>
  </r>
  <r>
    <n v="329"/>
    <x v="1"/>
    <x v="6"/>
    <s v="Allen"/>
    <s v="N CABLE RD "/>
    <s v="CALLCR00093**C "/>
    <s v="CR-93"/>
    <n v="0.2"/>
    <n v="0.7"/>
    <s v="Segment"/>
    <m/>
    <n v="0"/>
    <n v="0"/>
    <n v="8"/>
    <n v="7"/>
    <n v="26"/>
    <n v="109.4375"/>
    <n v="0.66719779276340174"/>
    <n v="16.077501882371365"/>
    <n v="15.410304089607964"/>
    <n v="3.7385435613232119E-2"/>
    <n v="3.2437308356386687"/>
    <n v="3.2063454000254366"/>
    <x v="1"/>
    <s v="Google Maps"/>
    <n v="40.751328758"/>
    <n v="-84.147052102499998"/>
    <n v="40.758581805399999"/>
    <n v="-84.147141345600005"/>
  </r>
  <r>
    <n v="473"/>
    <x v="0"/>
    <x v="3"/>
    <s v="Summit"/>
    <s v="VIETNAM VETERANS MEM HWY "/>
    <s v="SSUMIR00076**C"/>
    <s v="IR-76"/>
    <n v="10.8"/>
    <n v="11.3"/>
    <s v="Segment"/>
    <m/>
    <n v="0"/>
    <n v="0"/>
    <n v="3"/>
    <n v="6"/>
    <n v="83"/>
    <n v="129.265625"/>
    <n v="1.0045768546267662"/>
    <n v="36.853567346927576"/>
    <n v="35.848990492300807"/>
    <n v="7.7055431098733709E-2"/>
    <n v="3.2435985885286076"/>
    <n v="3.1665431574298739"/>
    <x v="1"/>
    <s v="Google Maps"/>
    <n v="41.062539945300003"/>
    <n v="-81.519061847399996"/>
    <n v="41.062287822000002"/>
    <n v="-81.509688807800003"/>
  </r>
  <r>
    <n v="330"/>
    <x v="1"/>
    <x v="0"/>
    <s v="Franklin"/>
    <s v="S DREXEL AVE "/>
    <s v="SFRAUS00040**C "/>
    <s v="US-40"/>
    <n v="18.8"/>
    <n v="19.3"/>
    <s v="Segment"/>
    <m/>
    <n v="0"/>
    <n v="1"/>
    <n v="10"/>
    <n v="7"/>
    <n v="41"/>
    <n v="183.20793968023256"/>
    <n v="0.48691962057933319"/>
    <n v="21.829272251978292"/>
    <n v="21.34235263139896"/>
    <n v="2.7304779249532552E-2"/>
    <n v="3.2434458784012592"/>
    <n v="3.2161410991517267"/>
    <x v="1"/>
    <s v="Google Maps"/>
    <n v="39.956156862699999"/>
    <n v="-82.900354945399997"/>
    <n v="39.9558882428"/>
    <n v="-82.890955691100004"/>
  </r>
  <r>
    <n v="331"/>
    <x v="1"/>
    <x v="1"/>
    <s v="Cuyahoga"/>
    <s v="SR-176 "/>
    <s v="SCUYSR00176**C "/>
    <s v="SR-176"/>
    <n v="10.9"/>
    <n v="11.4"/>
    <s v="Segment"/>
    <m/>
    <n v="2"/>
    <n v="1"/>
    <n v="4"/>
    <n v="2"/>
    <n v="19"/>
    <n v="191.09256904069767"/>
    <n v="2.2987186017799814"/>
    <n v="11.004822828029786"/>
    <n v="8.7061042262498045"/>
    <n v="0.13905254711754925"/>
    <n v="3.2418390413207261"/>
    <n v="3.1027864942031766"/>
    <x v="1"/>
    <s v="Google Maps"/>
    <n v="41.427415297099998"/>
    <n v="-81.682457836500006"/>
    <n v="41.434545848100001"/>
    <n v="-81.682130234400006"/>
  </r>
  <r>
    <n v="487"/>
    <x v="2"/>
    <x v="3"/>
    <s v="Summit"/>
    <s v="E Miller Ave, S Main St"/>
    <s v="CSUMCR00050**C, MSUMMR00502**C"/>
    <s v="CR-50, MR-502"/>
    <n v="0"/>
    <n v="0"/>
    <s v="Intersection"/>
    <s v="Undivided Urban Signal  4-Leg"/>
    <n v="0"/>
    <n v="0"/>
    <n v="11"/>
    <n v="5"/>
    <n v="37"/>
    <n v="131.203125"/>
    <n v="9.1689693409123763"/>
    <n v="11.777261364900827"/>
    <n v="2.6082920239884508"/>
    <n v="0.62892544803403816"/>
    <n v="3.2413583101226022"/>
    <n v="2.6124328620885642"/>
    <x v="2"/>
    <s v="Google Maps"/>
    <n v="41.056477000000001"/>
    <n v="-81.52816"/>
    <n v="0"/>
    <n v="0"/>
  </r>
  <r>
    <n v="332"/>
    <x v="1"/>
    <x v="7"/>
    <s v="Lorain"/>
    <s v="HENDERSON DR,COLORADO AVE "/>
    <s v="SLORSR00611**C "/>
    <s v="SR-611"/>
    <n v="3.9"/>
    <n v="4.4000000000000004"/>
    <s v="Segment"/>
    <m/>
    <n v="1"/>
    <n v="1"/>
    <n v="7"/>
    <n v="7"/>
    <n v="41"/>
    <n v="209.24400436046511"/>
    <n v="0.59757785068544023"/>
    <n v="22.142608179047322"/>
    <n v="21.545030328361882"/>
    <n v="3.3330581664230405E-2"/>
    <n v="3.2407837693653936"/>
    <n v="3.2074531877011632"/>
    <x v="1"/>
    <s v="Google Maps"/>
    <n v="41.460324321100003"/>
    <n v="-82.159954960500002"/>
    <n v="41.465494186400001"/>
    <n v="-82.155085747599998"/>
  </r>
  <r>
    <n v="488"/>
    <x v="2"/>
    <x v="2"/>
    <s v="Hamilton"/>
    <s v="Daly Rd, W Galbraith Rd"/>
    <s v="CHAMCR00101**C, CHAMCR00220**C"/>
    <s v="CR-101, CR-220"/>
    <n v="0.91600000000000004"/>
    <n v="0"/>
    <s v="Intersection"/>
    <s v="Undivided Urban Signal  4-Leg"/>
    <n v="0"/>
    <n v="1"/>
    <n v="10"/>
    <n v="8"/>
    <n v="61"/>
    <n v="207.64543968023256"/>
    <n v="6.5780157018229222"/>
    <n v="15.319357667684935"/>
    <n v="8.7413419658620128"/>
    <n v="0.45120463583448422"/>
    <n v="3.2403007763230716"/>
    <n v="2.7890961404885872"/>
    <x v="2"/>
    <s v="Google Maps"/>
    <n v="39.216023999999997"/>
    <n v="-84.531143999999998"/>
    <n v="0"/>
    <n v="0"/>
  </r>
  <r>
    <n v="140"/>
    <x v="4"/>
    <x v="2"/>
    <s v="Hamilton"/>
    <s v="Harrison Rd, Race Rd"/>
    <s v="CHAMCR00145**C, CHAMCR00457**C"/>
    <s v="CR-145, CR-457"/>
    <n v="0.41299999999999998"/>
    <n v="0"/>
    <s v="Intersection"/>
    <s v="Undivided Urban Signal  4-Leg"/>
    <n v="0"/>
    <n v="0"/>
    <n v="11"/>
    <n v="7"/>
    <n v="67"/>
    <n v="170.078125"/>
    <n v="12.582968005477637"/>
    <n v="16.315559316668878"/>
    <n v="3.732591311191241"/>
    <n v="0.87819266602058421"/>
    <n v="3.2398470048079009"/>
    <n v="2.3616543387873166"/>
    <x v="2"/>
    <s v="Google Maps"/>
    <n v="39.164285999999997"/>
    <n v="-84.630174999999994"/>
    <n v="0"/>
    <n v="0"/>
  </r>
  <r>
    <n v="489"/>
    <x v="2"/>
    <x v="2"/>
    <s v="Hamilton"/>
    <s v="Glenmore Ave, Glenway Ave"/>
    <s v="CHAMCR00141**C, MHAMMR00214**C, SHAMSR00264**C"/>
    <s v="CR-141, MR-214, SR-264"/>
    <n v="0"/>
    <n v="0"/>
    <s v="Intersection"/>
    <s v="Undivided Urban Signal  4-Leg"/>
    <n v="0"/>
    <n v="0"/>
    <n v="12"/>
    <n v="5"/>
    <n v="51"/>
    <n v="151.75"/>
    <n v="10.545868000511572"/>
    <n v="13.927107327665622"/>
    <n v="3.3812393271540504"/>
    <n v="0.72337080761462991"/>
    <n v="3.2396563759800845"/>
    <n v="2.5162855683654546"/>
    <x v="2"/>
    <s v="Google Maps"/>
    <n v="39.136899"/>
    <n v="-84.614396999999997"/>
    <n v="0"/>
    <n v="0"/>
  </r>
  <r>
    <n v="490"/>
    <x v="2"/>
    <x v="5"/>
    <s v="Lucas"/>
    <s v="Cass Rd, Heatherdowns Blvd"/>
    <s v="CLUCCR00084**C, MLUCMR00047**C"/>
    <s v="CR-84, MR-47"/>
    <n v="2.0939999999999999"/>
    <n v="0"/>
    <s v="Intersection"/>
    <s v="Undivided Urban Signal  4-Leg"/>
    <n v="1"/>
    <n v="2"/>
    <n v="7"/>
    <n v="8"/>
    <n v="34"/>
    <n v="252.35819404069767"/>
    <n v="6.3642811872357621"/>
    <n v="10.63715610366925"/>
    <n v="4.272874916433488"/>
    <n v="0.43654398311016274"/>
    <n v="3.2379959036460382"/>
    <n v="2.8014519205358752"/>
    <x v="2"/>
    <s v="Google Maps"/>
    <n v="41.594455000000004"/>
    <n v="-83.655077000000006"/>
    <n v="0"/>
    <n v="0"/>
  </r>
  <r>
    <n v="74"/>
    <x v="3"/>
    <x v="2"/>
    <s v="Clermont"/>
    <s v="OHIO PIKE "/>
    <s v="SCLESR00125**C "/>
    <s v="SR-125"/>
    <n v="3.8"/>
    <n v="4.3"/>
    <s v="Segment"/>
    <m/>
    <n v="0"/>
    <n v="0"/>
    <n v="6"/>
    <n v="9"/>
    <n v="31"/>
    <n v="110.21875"/>
    <n v="0.76874122196920192"/>
    <n v="18.194524821703155"/>
    <n v="17.425783599733954"/>
    <n v="5.884724954132893E-2"/>
    <n v="3.236024745516505"/>
    <n v="3.177177495975176"/>
    <x v="1"/>
    <s v="Google Maps"/>
    <n v="39.050134363300003"/>
    <n v="-84.250258971400001"/>
    <n v="39.045738057100003"/>
    <n v="-84.243664788399997"/>
  </r>
  <r>
    <n v="491"/>
    <x v="2"/>
    <x v="3"/>
    <s v="Trumbull"/>
    <s v="Tod Ave, W Market St"/>
    <s v="STRUSR00045**C, STRUUS00422**C"/>
    <s v="SR-45, US-422"/>
    <n v="7.2670000000000003"/>
    <n v="0"/>
    <s v="Intersection"/>
    <s v="Undivided Urban Signal  4-Leg"/>
    <n v="0"/>
    <n v="1"/>
    <n v="7"/>
    <n v="10"/>
    <n v="44"/>
    <n v="179.87981468023256"/>
    <n v="5.8070843684337916"/>
    <n v="12.857034818524292"/>
    <n v="7.0499504500905008"/>
    <n v="0.39832428295864064"/>
    <n v="3.2354352648049658"/>
    <n v="2.8371109818463252"/>
    <x v="2"/>
    <s v="Google Maps"/>
    <n v="41.234000000000002"/>
    <n v="-80.829071999999996"/>
    <n v="0"/>
    <n v="0"/>
  </r>
  <r>
    <n v="75"/>
    <x v="3"/>
    <x v="0"/>
    <s v="Franklin"/>
    <s v="SR 315 "/>
    <s v="SFRASR00315**C "/>
    <s v="SR-315"/>
    <n v="6.3"/>
    <n v="6.8"/>
    <s v="Segment"/>
    <m/>
    <n v="0"/>
    <n v="1"/>
    <n v="6"/>
    <n v="3"/>
    <n v="18"/>
    <n v="116.27043968023256"/>
    <n v="0.92236910970001673"/>
    <n v="10.720918333422919"/>
    <n v="9.7985492237229028"/>
    <n v="6.9586718861232202E-2"/>
    <n v="3.2352737851671534"/>
    <n v="3.1656870663059213"/>
    <x v="1"/>
    <s v="Google Maps"/>
    <n v="40.029791300699998"/>
    <n v="-83.030935712499996"/>
    <n v="40.035983635599997"/>
    <n v="-83.028671518699994"/>
  </r>
  <r>
    <n v="492"/>
    <x v="2"/>
    <x v="9"/>
    <s v="Pike"/>
    <s v="W Emmitt Ave, W Emmitt Ave"/>
    <s v="MPIKMR00096**C, SPIKUS00023**C, SPIKUS00023**N"/>
    <s v="MR-96, US-23"/>
    <n v="0"/>
    <n v="0"/>
    <s v="Intersection"/>
    <s v="Divided Urban Signal  4-Leg"/>
    <n v="1"/>
    <n v="3"/>
    <n v="7"/>
    <n v="8"/>
    <n v="22"/>
    <n v="286.03488372093022"/>
    <n v="6.1938982426298645"/>
    <n v="7.9841842499287887"/>
    <n v="1.7902860072989242"/>
    <n v="0.43054698500877703"/>
    <n v="3.2323036517272219"/>
    <n v="2.801756666718445"/>
    <x v="2"/>
    <s v="Google Maps"/>
    <n v="39.110377"/>
    <n v="-82.997502999999995"/>
    <n v="0"/>
    <n v="0"/>
  </r>
  <r>
    <n v="493"/>
    <x v="2"/>
    <x v="4"/>
    <s v="Montgomery"/>
    <s v="S Main St, W Wenger Rd"/>
    <s v="MMOTMR01594F*C, SMOTSR00048**C"/>
    <s v="MR-1594F, SR-48"/>
    <n v="3.4020000000000001"/>
    <n v="0"/>
    <s v="Intersection"/>
    <s v="Undivided Urban Signal  4-Leg"/>
    <n v="0"/>
    <n v="1"/>
    <n v="10"/>
    <n v="6"/>
    <n v="65"/>
    <n v="202.77043968023256"/>
    <n v="7.8248868469073871"/>
    <n v="17.295874728793912"/>
    <n v="9.4709878818865256"/>
    <n v="0.53673104173747621"/>
    <n v="3.2297784825692299"/>
    <n v="2.6930474408317537"/>
    <x v="2"/>
    <s v="Google Maps"/>
    <n v="39.862265999999998"/>
    <n v="-84.284766000000005"/>
    <n v="0"/>
    <n v="0"/>
  </r>
  <r>
    <n v="494"/>
    <x v="2"/>
    <x v="0"/>
    <s v="Franklin"/>
    <s v="E Hudson St, E Hudson St"/>
    <s v="MFRAMR02096**C, MFRAMR04321**C, SFRAUS00023**C"/>
    <s v="MR-2096, MR-4321, US-23"/>
    <n v="0.624"/>
    <n v="0"/>
    <s v="Intersection"/>
    <s v="Undivided Urban Signal  4-Leg"/>
    <n v="0"/>
    <n v="1"/>
    <n v="13"/>
    <n v="4"/>
    <n v="28"/>
    <n v="176.53606468023256"/>
    <n v="7.2973886793612062"/>
    <n v="9.1910978512959502"/>
    <n v="1.8937091719347441"/>
    <n v="0.50054845577540952"/>
    <n v="3.2260235719212744"/>
    <n v="2.7254751161458648"/>
    <x v="2"/>
    <s v="Google Maps"/>
    <n v="40.015255000000003"/>
    <n v="-83.002199000000005"/>
    <n v="0"/>
    <n v="0"/>
  </r>
  <r>
    <n v="495"/>
    <x v="2"/>
    <x v="8"/>
    <s v="Fairfield"/>
    <s v="Hill Rd, Stonecreek Dr"/>
    <s v="MFAIMR05183**C, SFAISR00256**C, TFAITR01461**C"/>
    <s v="MR-5183, SR-256, TR-1461"/>
    <n v="0"/>
    <n v="0"/>
    <s v="Intersection"/>
    <s v="Undivided Urban Signal  4-Leg"/>
    <n v="0"/>
    <n v="1"/>
    <n v="11"/>
    <n v="6"/>
    <n v="40"/>
    <n v="184.31731468023256"/>
    <n v="7.6316013663680042"/>
    <n v="11.51092745260177"/>
    <n v="3.8793260862337657"/>
    <n v="0.52347304589008159"/>
    <n v="3.2251900780817961"/>
    <n v="2.7017170321917146"/>
    <x v="2"/>
    <s v="Google Maps"/>
    <n v="39.914786999999997"/>
    <n v="-82.779953000000006"/>
    <n v="0"/>
    <n v="0"/>
  </r>
  <r>
    <n v="474"/>
    <x v="0"/>
    <x v="1"/>
    <s v="Cuyahoga"/>
    <s v="I-480 "/>
    <s v="SCUYIR00480**N"/>
    <s v="IR-480"/>
    <n v="11.8"/>
    <n v="12.3"/>
    <s v="Segment"/>
    <m/>
    <n v="0"/>
    <n v="2"/>
    <n v="2"/>
    <n v="9"/>
    <n v="32"/>
    <n v="176.38462936046511"/>
    <n v="1.3198295887853138"/>
    <n v="18.106736365059064"/>
    <n v="16.786906776273749"/>
    <n v="9.5953746203282619E-2"/>
    <n v="3.2236619399830322"/>
    <n v="3.1277081937797497"/>
    <x v="1"/>
    <s v="Google Maps"/>
    <n v="41.425983206300003"/>
    <n v="-81.7580057917"/>
    <n v="41.4242319138"/>
    <n v="-81.748679839000005"/>
  </r>
  <r>
    <n v="333"/>
    <x v="1"/>
    <x v="2"/>
    <s v="Butler"/>
    <s v="MAIN ST "/>
    <s v="SBUTSR00177**C "/>
    <s v="SR-177"/>
    <n v="0.9"/>
    <n v="1.4"/>
    <s v="Segment"/>
    <m/>
    <n v="0"/>
    <n v="1"/>
    <n v="3"/>
    <n v="14"/>
    <n v="43"/>
    <n v="170.44231468023256"/>
    <n v="0.47374678915264878"/>
    <n v="23.411948848674722"/>
    <n v="22.938202059522073"/>
    <n v="2.646454918864519E-2"/>
    <n v="3.2229735427894073"/>
    <n v="3.1965089936007622"/>
    <x v="1"/>
    <s v="Google Maps"/>
    <n v="39.416731359899998"/>
    <n v="-84.585504434100002"/>
    <n v="39.4220215"/>
    <n v="-84.591873472399996"/>
  </r>
  <r>
    <n v="475"/>
    <x v="0"/>
    <x v="0"/>
    <s v="Franklin"/>
    <s v="I-270 "/>
    <s v="SFRAIR00270**N"/>
    <s v="IR-270"/>
    <n v="40.4"/>
    <n v="40.9"/>
    <s v="Segment"/>
    <m/>
    <n v="0"/>
    <n v="0"/>
    <n v="6"/>
    <n v="5"/>
    <n v="5"/>
    <n v="66.46875"/>
    <n v="0.86692703424453754"/>
    <n v="6.3244394106123396"/>
    <n v="5.4575123763678022"/>
    <n v="4.8716031318817771E-2"/>
    <n v="3.222744948725428"/>
    <n v="3.1740289174066101"/>
    <x v="1"/>
    <s v="Google Maps"/>
    <n v="39.968571912800002"/>
    <n v="-82.844174038000006"/>
    <n v="39.961468202900001"/>
    <n v="-82.842856185200006"/>
  </r>
  <r>
    <n v="476"/>
    <x v="0"/>
    <x v="5"/>
    <s v="Lucas"/>
    <s v="I 475 S "/>
    <s v="SLUCIR00475**N"/>
    <s v="IR-475"/>
    <n v="8.6"/>
    <n v="9.1"/>
    <s v="Segment"/>
    <m/>
    <n v="0"/>
    <n v="1"/>
    <n v="9"/>
    <n v="7"/>
    <n v="30"/>
    <n v="165.66106468023256"/>
    <n v="0.85556603333280712"/>
    <n v="19.563707289022009"/>
    <n v="18.708141255689203"/>
    <n v="5.282169493633182E-2"/>
    <n v="3.2204390652019352"/>
    <n v="3.1676173702656034"/>
    <x v="1"/>
    <s v="Google Maps"/>
    <n v="41.668844730899998"/>
    <n v="-83.693752017799994"/>
    <n v="41.676074916700003"/>
    <n v="-83.694257787300003"/>
  </r>
  <r>
    <n v="496"/>
    <x v="2"/>
    <x v="2"/>
    <s v="Hamilton"/>
    <s v="Paddock Rd, Tennessee Ave"/>
    <s v="MHAMMR08672**C, SHAMSR00004**C"/>
    <s v="MR-8672, SR-4"/>
    <n v="0.20499999999999999"/>
    <n v="0"/>
    <s v="Intersection"/>
    <s v="Undivided Urban Signal  4-Leg"/>
    <n v="0"/>
    <n v="1"/>
    <n v="7"/>
    <n v="11"/>
    <n v="61"/>
    <n v="201.31731468023256"/>
    <n v="4.9376441609456734"/>
    <n v="15.953822831209843"/>
    <n v="11.01617867026417"/>
    <n v="0.33868692878041629"/>
    <n v="3.2203399720900232"/>
    <n v="2.881653043309607"/>
    <x v="2"/>
    <s v="Google Maps"/>
    <n v="39.168343"/>
    <n v="-84.478607999999994"/>
    <n v="0"/>
    <n v="0"/>
  </r>
  <r>
    <n v="334"/>
    <x v="1"/>
    <x v="2"/>
    <s v="Butler"/>
    <s v="NILLES RD "/>
    <s v="MBUTMR02529**C "/>
    <s v="MR-2529"/>
    <n v="0.2"/>
    <n v="0.7"/>
    <s v="Segment"/>
    <m/>
    <n v="2"/>
    <n v="2"/>
    <n v="5"/>
    <n v="6"/>
    <n v="43"/>
    <n v="285.06613372093022"/>
    <n v="0.64755196081503896"/>
    <n v="23.001095667431358"/>
    <n v="22.353543706616318"/>
    <n v="3.6287254956389799E-2"/>
    <n v="3.220119779511883"/>
    <n v="3.183832524555493"/>
    <x v="1"/>
    <s v="Google Maps"/>
    <n v="39.337853802200001"/>
    <n v="-84.564746920000005"/>
    <n v="39.337429909500003"/>
    <n v="-84.555439012700006"/>
  </r>
  <r>
    <n v="477"/>
    <x v="0"/>
    <x v="5"/>
    <s v="Lucas"/>
    <s v="I 475 N "/>
    <s v="SLUCIR00475**C"/>
    <s v="IR-475"/>
    <n v="1.8"/>
    <n v="2.2999999999999998"/>
    <s v="Segment"/>
    <m/>
    <n v="0"/>
    <n v="0"/>
    <n v="7"/>
    <n v="4"/>
    <n v="34"/>
    <n v="97.578125"/>
    <n v="0.55866763309896916"/>
    <n v="17.769424701351273"/>
    <n v="17.210757068252303"/>
    <n v="4.3655243683410103E-2"/>
    <n v="3.2197628769777364"/>
    <n v="3.1761076332943263"/>
    <x v="1"/>
    <s v="Google Maps"/>
    <n v="41.570715173799996"/>
    <n v="-83.690931825199996"/>
    <n v="41.577964266400002"/>
    <n v="-83.691011880399998"/>
  </r>
  <r>
    <n v="478"/>
    <x v="0"/>
    <x v="3"/>
    <s v="Summit"/>
    <s v="I-76 "/>
    <s v="SSUMIR00076**N"/>
    <s v="IR-76"/>
    <n v="12.8"/>
    <n v="13.3"/>
    <s v="Segment"/>
    <m/>
    <n v="1"/>
    <n v="0"/>
    <n v="8"/>
    <n v="10"/>
    <n v="60"/>
    <n v="202.42668968023256"/>
    <n v="0.74682645702247541"/>
    <n v="31.208450486385679"/>
    <n v="30.461624029363204"/>
    <n v="4.5458232414707034E-2"/>
    <n v="3.2192017916361801"/>
    <n v="3.1737435592214731"/>
    <x v="1"/>
    <s v="Google Maps"/>
    <n v="41.062400645399997"/>
    <n v="-81.481345129800005"/>
    <n v="41.062203127700002"/>
    <n v="-81.472039710800004"/>
  </r>
  <r>
    <n v="497"/>
    <x v="2"/>
    <x v="1"/>
    <s v="Cuyahoga"/>
    <s v="Brucefield Rd, Letchworth Rd"/>
    <s v="MCUYMR00331**C, MCUYMR00385**C, MCUYMR14563**C, SCUYSR00087**C, SCUYSR00175**C"/>
    <s v="MR-14563, MR-331, MR-385, SR-175, SR-87"/>
    <n v="0"/>
    <n v="0"/>
    <s v="Intersection"/>
    <s v="Undivided Urban Control  5-Leg"/>
    <n v="0"/>
    <n v="1"/>
    <n v="5"/>
    <n v="12"/>
    <n v="35"/>
    <n v="166.66106468023256"/>
    <n v="7.3585278599597581"/>
    <n v="10.174698112186688"/>
    <n v="2.8161702522269296"/>
    <n v="0.51462467084442653"/>
    <n v="3.2185751985462936"/>
    <n v="2.7039505277018669"/>
    <x v="2"/>
    <s v="Google Maps"/>
    <n v="41.473669000000001"/>
    <n v="-81.497766999999996"/>
    <n v="0"/>
    <n v="0"/>
  </r>
  <r>
    <n v="498"/>
    <x v="2"/>
    <x v="2"/>
    <s v="Butler"/>
    <s v="Germantown Rd, N Verity Pkwy"/>
    <s v="MBUTMR02525**C, SBUTSR00004**C, SBUTSR00004**N, SBUTSR00073**C, SBUTSR00073**N"/>
    <s v="MR-2525, SR-4, SR-73"/>
    <n v="0.255"/>
    <n v="0"/>
    <s v="Intersection"/>
    <s v="Divided Urban Signal  4-Leg"/>
    <n v="0"/>
    <n v="2"/>
    <n v="8"/>
    <n v="8"/>
    <n v="30"/>
    <n v="209.22837936046511"/>
    <n v="7.3474269021020095"/>
    <n v="9.627357016387931"/>
    <n v="2.2799301142859214"/>
    <n v="0.510730460261686"/>
    <n v="3.2180794627346976"/>
    <n v="2.7073490024730118"/>
    <x v="2"/>
    <s v="Google Maps"/>
    <n v="39.527005000000003"/>
    <n v="-84.382624000000007"/>
    <n v="0"/>
    <n v="0"/>
  </r>
  <r>
    <n v="499"/>
    <x v="2"/>
    <x v="5"/>
    <s v="Lucas"/>
    <s v="Auburn Ave, Monroe St"/>
    <s v="MLUCMR00661**C, MLUCMR01730**C, SLUCSR00051**C"/>
    <s v="MR-1730, MR-661, SR-51"/>
    <n v="0.46200000000000002"/>
    <n v="0"/>
    <s v="Intersection"/>
    <s v="Undivided Urban Signal  4-Leg"/>
    <n v="1"/>
    <n v="1"/>
    <n v="7"/>
    <n v="10"/>
    <n v="16"/>
    <n v="197.55650436046511"/>
    <n v="4.9136598798719442"/>
    <n v="6.9944756805481312"/>
    <n v="2.080815800676187"/>
    <n v="0.33704177934657942"/>
    <n v="3.2170175819429474"/>
    <n v="2.879975802596368"/>
    <x v="2"/>
    <s v="Google Maps"/>
    <n v="41.668810000000001"/>
    <n v="-83.579166999999998"/>
    <n v="0"/>
    <n v="0"/>
  </r>
  <r>
    <n v="500"/>
    <x v="2"/>
    <x v="2"/>
    <s v="Butler"/>
    <s v="Main St, N Brookwood Ave"/>
    <s v="MBUTMR00602**C, SBUTSR00177**C"/>
    <s v="MR-602, SR-177"/>
    <n v="0.88700000000000001"/>
    <n v="0"/>
    <s v="Intersection"/>
    <s v="Undivided Urban Signal  4-Leg"/>
    <n v="0"/>
    <n v="0"/>
    <n v="10"/>
    <n v="8"/>
    <n v="39"/>
    <n v="139.96875"/>
    <n v="7.1496941402228282"/>
    <n v="11.370504854739405"/>
    <n v="4.2208107145165767"/>
    <n v="0.4904176710878318"/>
    <n v="3.2154120535012396"/>
    <n v="2.7249943824134077"/>
    <x v="2"/>
    <s v="Google Maps"/>
    <n v="39.420074999999997"/>
    <n v="-84.589522000000002"/>
    <n v="0"/>
    <n v="0"/>
  </r>
  <r>
    <n v="335"/>
    <x v="1"/>
    <x v="4"/>
    <s v="Miami"/>
    <s v="W MAIN ST "/>
    <s v="SMIASR00041**C "/>
    <s v="SR-41"/>
    <n v="11.2"/>
    <n v="11.7"/>
    <s v="Segment"/>
    <m/>
    <n v="0"/>
    <n v="0"/>
    <n v="9"/>
    <n v="8"/>
    <n v="49"/>
    <n v="143.421875"/>
    <n v="0.50873999136287218"/>
    <n v="25.748423682402255"/>
    <n v="25.239683691039382"/>
    <n v="2.8525341448695118E-2"/>
    <n v="3.2153581391857315"/>
    <n v="3.1868327977370363"/>
    <x v="1"/>
    <s v="Google Maps"/>
    <n v="40.052129164199997"/>
    <n v="-84.232062577500002"/>
    <n v="40.055706884800003"/>
    <n v="-84.2402646237"/>
  </r>
  <r>
    <n v="336"/>
    <x v="1"/>
    <x v="0"/>
    <s v="Franklin"/>
    <s v="W MOUND ST "/>
    <s v="MFRAMR04280**C "/>
    <s v="MR-4280"/>
    <n v="1.8"/>
    <n v="2.2999999999999998"/>
    <s v="Segment"/>
    <m/>
    <n v="0"/>
    <n v="2"/>
    <n v="10"/>
    <n v="3"/>
    <n v="22"/>
    <n v="192.13462936046511"/>
    <n v="0.57358414700583882"/>
    <n v="16.429787531479459"/>
    <n v="15.85620338447362"/>
    <n v="3.2151783991212317E-2"/>
    <n v="3.2136599216277402"/>
    <n v="3.181508137636528"/>
    <x v="1"/>
    <s v="Google Maps"/>
    <n v="39.941613659300003"/>
    <n v="-83.0511917412"/>
    <n v="39.943996974599997"/>
    <n v="-83.0423022664"/>
  </r>
  <r>
    <n v="479"/>
    <x v="0"/>
    <x v="1"/>
    <s v="Cuyahoga"/>
    <s v="I-271 "/>
    <s v="SCUYIR00271**C"/>
    <s v="IR-271"/>
    <n v="3.5"/>
    <n v="4"/>
    <s v="Segment"/>
    <m/>
    <n v="1"/>
    <n v="0"/>
    <n v="2"/>
    <n v="8"/>
    <n v="20"/>
    <n v="114.27043968023256"/>
    <n v="0.50025834334792241"/>
    <n v="12.27176146827988"/>
    <n v="11.771503124931957"/>
    <n v="3.9246760773186631E-2"/>
    <n v="3.213595707951733"/>
    <n v="3.1743489471785464"/>
    <x v="1"/>
    <s v="Google Maps"/>
    <n v="41.399816204700002"/>
    <n v="-81.507836072000003"/>
    <n v="41.406928568600001"/>
    <n v="-81.506167203499999"/>
  </r>
  <r>
    <n v="337"/>
    <x v="1"/>
    <x v="3"/>
    <s v="Summit"/>
    <s v="E EXCHANGE ST "/>
    <s v="CSUMCR00627**C "/>
    <s v="CR-627"/>
    <n v="0.9"/>
    <n v="1.4"/>
    <s v="Segment"/>
    <m/>
    <n v="0"/>
    <n v="3"/>
    <n v="5"/>
    <n v="10"/>
    <n v="114"/>
    <n v="328.13944404069764"/>
    <n v="0.45379314498836087"/>
    <n v="51.818990461421855"/>
    <n v="51.365197316433495"/>
    <n v="2.5451532403003786E-2"/>
    <n v="3.2131041174126209"/>
    <n v="3.1876525850096171"/>
    <x v="1"/>
    <s v="Google Maps"/>
    <n v="0"/>
    <n v="0"/>
    <n v="0"/>
    <n v="0"/>
  </r>
  <r>
    <n v="338"/>
    <x v="1"/>
    <x v="0"/>
    <s v="Franklin"/>
    <s v="S FRONT ST "/>
    <s v="MFRAMR01774**C "/>
    <s v="MR-1774"/>
    <n v="1"/>
    <n v="1.5"/>
    <s v="Segment"/>
    <m/>
    <n v="0"/>
    <n v="0"/>
    <n v="13"/>
    <n v="5"/>
    <n v="49"/>
    <n v="156.296875"/>
    <n v="0.4777406742301849"/>
    <n v="24.806904513827757"/>
    <n v="24.329163839597573"/>
    <n v="2.6790866218053863E-2"/>
    <n v="3.2129598056788069"/>
    <n v="3.1861689394607531"/>
    <x v="1"/>
    <s v="Google Maps"/>
    <n v="39.949561555400003"/>
    <n v="-83.000002346900004"/>
    <n v="39.956724963200003"/>
    <n v="-83.001382677500004"/>
  </r>
  <r>
    <n v="480"/>
    <x v="0"/>
    <x v="1"/>
    <s v="Cuyahoga"/>
    <s v="I-90 "/>
    <s v="SCUYIR00090**N"/>
    <s v="IR-90"/>
    <n v="22.2"/>
    <n v="22.7"/>
    <s v="Segment"/>
    <m/>
    <n v="2"/>
    <n v="0"/>
    <n v="2"/>
    <n v="9"/>
    <n v="24"/>
    <n v="168.38462936046511"/>
    <n v="1.3401315246065271"/>
    <n v="14.675491002714992"/>
    <n v="13.335359478108465"/>
    <n v="9.8383089964862197E-2"/>
    <n v="3.2098955440817898"/>
    <n v="3.1115124541169275"/>
    <x v="1"/>
    <s v="Google Maps"/>
    <n v="41.5477471409"/>
    <n v="-81.610679648800001"/>
    <n v="41.551597041500003"/>
    <n v="-81.602521641699994"/>
  </r>
  <r>
    <n v="501"/>
    <x v="2"/>
    <x v="5"/>
    <s v="Lucas"/>
    <s v="Navarre Ave, S Coy Rd"/>
    <s v="MLUCMR04033**C, SLUCSR00002**C"/>
    <s v="MR-4033, SR-2"/>
    <n v="1.228"/>
    <n v="0"/>
    <s v="Intersection"/>
    <s v="Divided Urban Signal  4-Leg"/>
    <n v="0"/>
    <n v="0"/>
    <n v="12"/>
    <n v="5"/>
    <n v="61"/>
    <n v="161.75"/>
    <n v="7.3018100710534508"/>
    <n v="16.625933798233746"/>
    <n v="9.3241237271802948"/>
    <n v="0.50755956718203588"/>
    <n v="3.2088808526565926"/>
    <n v="2.701321285474557"/>
    <x v="2"/>
    <s v="Google Maps"/>
    <n v="41.636982000000003"/>
    <n v="-83.467208999999997"/>
    <n v="0"/>
    <n v="0"/>
  </r>
  <r>
    <n v="502"/>
    <x v="2"/>
    <x v="2"/>
    <s v="Warren"/>
    <s v="Dixie Hwy, Dixie Hwy"/>
    <s v="CWARCR00019**C, CWARCR00019**N, SWARSR00122**C, SWARSR00122**N"/>
    <s v="CR-19, SR-122"/>
    <n v="0"/>
    <n v="0"/>
    <s v="Intersection"/>
    <s v="Divided Urban Signal  4-Leg"/>
    <n v="0"/>
    <n v="0"/>
    <n v="9"/>
    <n v="8"/>
    <n v="63"/>
    <n v="157.421875"/>
    <n v="9.5473577240141232"/>
    <n v="16.452445197336598"/>
    <n v="6.9050874733224745"/>
    <n v="0.66365089025570234"/>
    <n v="3.20708610490844"/>
    <n v="2.5434352146527379"/>
    <x v="2"/>
    <s v="Google Maps"/>
    <n v="39.496111999999997"/>
    <n v="-84.336257000000003"/>
    <n v="0"/>
    <n v="0"/>
  </r>
  <r>
    <n v="481"/>
    <x v="0"/>
    <x v="1"/>
    <s v="Cuyahoga"/>
    <s v="I-480 "/>
    <s v="SCUYIR00480**N"/>
    <s v="IR-480"/>
    <n v="8.9"/>
    <n v="9.4"/>
    <s v="Segment"/>
    <m/>
    <n v="0"/>
    <n v="1"/>
    <n v="4"/>
    <n v="13"/>
    <n v="34"/>
    <n v="163.55168968023256"/>
    <n v="0.81094538999097709"/>
    <n v="20.538368375614834"/>
    <n v="19.727422985623857"/>
    <n v="4.9698529209482305E-2"/>
    <n v="3.2057478783348028"/>
    <n v="3.1560493491253205"/>
    <x v="1"/>
    <s v="Google Maps"/>
    <n v="41.420637087499998"/>
    <n v="-81.812242385399998"/>
    <n v="41.420568277000001"/>
    <n v="-81.802619508999996"/>
  </r>
  <r>
    <n v="339"/>
    <x v="1"/>
    <x v="0"/>
    <s v="Franklin"/>
    <s v="E LIVINGSTON AVE "/>
    <s v="MFRAMR04207**C "/>
    <s v="MR-4207"/>
    <n v="0.2"/>
    <n v="0.7"/>
    <s v="Segment"/>
    <m/>
    <n v="0"/>
    <n v="3"/>
    <n v="7"/>
    <n v="7"/>
    <n v="15"/>
    <n v="228.92069404069767"/>
    <n v="0.54950836498325406"/>
    <n v="11.480044508315798"/>
    <n v="10.930536143332544"/>
    <n v="3.0805456682009631E-2"/>
    <n v="3.2017678591555749"/>
    <n v="3.1709624024735654"/>
    <x v="1"/>
    <s v="Google Maps"/>
    <n v="39.947953388400002"/>
    <n v="-82.935245546900006"/>
    <n v="39.947441945000001"/>
    <n v="-82.925832226799997"/>
  </r>
  <r>
    <n v="482"/>
    <x v="0"/>
    <x v="1"/>
    <s v="Cuyahoga"/>
    <s v="I-71 "/>
    <s v="SCUYIR00071**C"/>
    <s v="IR-71"/>
    <n v="14.4"/>
    <n v="14.9"/>
    <s v="Segment"/>
    <m/>
    <n v="0"/>
    <n v="2"/>
    <n v="4"/>
    <n v="4"/>
    <n v="12"/>
    <n v="147.29087936046511"/>
    <n v="0.73539651851197041"/>
    <n v="8.7289809034169004"/>
    <n v="7.9935843849049295"/>
    <n v="8.0728638854292906E-2"/>
    <n v="3.2015334766179864"/>
    <n v="3.1208048377636937"/>
    <x v="1"/>
    <s v="Google Maps"/>
    <n v="41.4471812743"/>
    <n v="-81.756409435999998"/>
    <n v="41.448216352999999"/>
    <n v="-81.747503477199999"/>
  </r>
  <r>
    <n v="340"/>
    <x v="1"/>
    <x v="8"/>
    <s v="Fairfield"/>
    <s v="N MEMORIAL DR "/>
    <s v="CFAICR00033A*C "/>
    <s v="CR-33"/>
    <n v="5.0999999999999996"/>
    <n v="5.6"/>
    <s v="Segment"/>
    <m/>
    <n v="0"/>
    <n v="0"/>
    <n v="6"/>
    <n v="6"/>
    <n v="58"/>
    <n v="123.90625"/>
    <n v="0.66789852735633803"/>
    <n v="31.07038064562914"/>
    <n v="30.4024821182728"/>
    <n v="3.7328830552477717E-2"/>
    <n v="3.1969139787614793"/>
    <n v="3.1595851482090014"/>
    <x v="1"/>
    <s v="Google Maps"/>
    <n v="39.732421327600001"/>
    <n v="-82.620039352999996"/>
    <n v="39.729507069900002"/>
    <n v="-82.611724486599996"/>
  </r>
  <r>
    <n v="503"/>
    <x v="2"/>
    <x v="5"/>
    <s v="Lucas"/>
    <s v="Benore Rd, E Alexis Rd"/>
    <s v="CLUCCR00004**C, MLUCMR02334**C, MLUCMR04039**C, SLUCSR00184**C"/>
    <s v="CR-4, MR-2334, MR-4039, SR-184"/>
    <n v="0.77"/>
    <n v="0"/>
    <s v="Intersection"/>
    <s v="Undivided Urban Signal  4-Leg"/>
    <n v="0"/>
    <n v="1"/>
    <n v="8"/>
    <n v="9"/>
    <n v="40"/>
    <n v="177.98918968023256"/>
    <n v="6.3959618690791382"/>
    <n v="11.677062552117633"/>
    <n v="5.2811006830384946"/>
    <n v="0.43871705036358494"/>
    <n v="3.1965461461420004"/>
    <n v="2.7578290957784155"/>
    <x v="2"/>
    <s v="Google Maps"/>
    <n v="41.722776000000003"/>
    <n v="-83.519451000000004"/>
    <n v="0"/>
    <n v="0"/>
  </r>
  <r>
    <n v="141"/>
    <x v="4"/>
    <x v="2"/>
    <s v="Hamilton"/>
    <s v="Beechmont Ave, Forest Rd"/>
    <s v="CHAMCR00386**C, SHAMSR00125**C"/>
    <s v="CR-386, SR-125"/>
    <n v="0"/>
    <n v="0"/>
    <s v="Intersection"/>
    <s v="Undivided Urban Signal  3-Leg"/>
    <n v="0"/>
    <n v="1"/>
    <n v="5"/>
    <n v="13"/>
    <n v="55"/>
    <n v="191.09856468023256"/>
    <n v="6.5843607715514514"/>
    <n v="15.090788661377188"/>
    <n v="8.5064278898257371"/>
    <n v="0.45953683880408375"/>
    <n v="3.1931973431005867"/>
    <n v="2.7336605042965028"/>
    <x v="2"/>
    <s v="Google Maps"/>
    <n v="39.072805000000002"/>
    <n v="-84.349624000000006"/>
    <n v="0"/>
    <n v="0"/>
  </r>
  <r>
    <n v="504"/>
    <x v="2"/>
    <x v="1"/>
    <s v="Cuyahoga"/>
    <s v="Chester Ave, E 55th St"/>
    <s v="MCUYMR14701**C, SCUYUS00322**C"/>
    <s v="MR-14701, US-322"/>
    <n v="2.2370000000000001"/>
    <n v="0"/>
    <s v="Intersection"/>
    <s v="Divided Urban Signal  4-Leg"/>
    <n v="0"/>
    <n v="2"/>
    <n v="3"/>
    <n v="15"/>
    <n v="44"/>
    <n v="221.55650436046511"/>
    <n v="8.4963491529640187"/>
    <n v="11.112312620527362"/>
    <n v="2.6159634675633434"/>
    <n v="0.59059373727091657"/>
    <n v="3.1906840465207811"/>
    <n v="2.6000903092498646"/>
    <x v="2"/>
    <s v="Google Maps"/>
    <n v="41.506053999999999"/>
    <n v="-81.651799999999994"/>
    <n v="0"/>
    <n v="0"/>
  </r>
  <r>
    <n v="505"/>
    <x v="2"/>
    <x v="1"/>
    <s v="Lake"/>
    <s v="Center St, Johnnycake Ridge Rd"/>
    <s v="SLAKSR00084**C, SLAKSR00615**C"/>
    <s v="SR-615, SR-84"/>
    <n v="2.71"/>
    <n v="0"/>
    <s v="Intersection"/>
    <s v="Undivided Urban Signal  4-Leg"/>
    <n v="0"/>
    <n v="0"/>
    <n v="9"/>
    <n v="10"/>
    <n v="46"/>
    <n v="149.296875"/>
    <n v="6.3888008887249317"/>
    <n v="12.276955779885075"/>
    <n v="5.8881548911601431"/>
    <n v="0.43822585853927198"/>
    <n v="3.1887153689893886"/>
    <n v="2.7504895104501168"/>
    <x v="2"/>
    <s v="Google Maps"/>
    <n v="41.659081999999998"/>
    <n v="-81.340151000000006"/>
    <n v="0"/>
    <n v="0"/>
  </r>
  <r>
    <n v="506"/>
    <x v="2"/>
    <x v="6"/>
    <s v="Allen"/>
    <s v="N Metcalf St, W North St"/>
    <s v="CALLCR00270S*C, SALLSR00081**C"/>
    <s v="CR-270S, SR-81"/>
    <n v="6.0359999999999996"/>
    <n v="0"/>
    <s v="Intersection"/>
    <s v="Undivided Urban Signal  4-Leg"/>
    <n v="0"/>
    <n v="0"/>
    <n v="10"/>
    <n v="7"/>
    <n v="48"/>
    <n v="144.53125"/>
    <n v="8.7070846891457343"/>
    <n v="13.336797183993365"/>
    <n v="4.6297124948476309"/>
    <n v="0.59724347803810884"/>
    <n v="3.1867881247132748"/>
    <n v="2.5895446466751659"/>
    <x v="2"/>
    <s v="Google Maps"/>
    <n v="40.742679000000003"/>
    <n v="-84.113353000000004"/>
    <n v="0"/>
    <n v="0"/>
  </r>
  <r>
    <n v="341"/>
    <x v="1"/>
    <x v="5"/>
    <s v="Lucas"/>
    <s v="CLAYTON ST "/>
    <s v="SLUCSR00002**N "/>
    <s v="SR-2"/>
    <n v="18.899999999999999"/>
    <n v="19.399999999999999"/>
    <s v="Segment"/>
    <m/>
    <n v="0"/>
    <n v="3"/>
    <n v="6"/>
    <n v="3"/>
    <n v="24"/>
    <n v="213.62381904069767"/>
    <n v="0.77361066932590772"/>
    <n v="12.257808491351426"/>
    <n v="11.484197822025518"/>
    <n v="4.1943809073899371E-2"/>
    <n v="3.1862200734935344"/>
    <n v="3.1442762644196351"/>
    <x v="1"/>
    <s v="Google Maps"/>
    <n v="41.6412505893"/>
    <n v="-83.535242397700003"/>
    <n v="41.640487665800002"/>
    <n v="-83.525745818999994"/>
  </r>
  <r>
    <n v="483"/>
    <x v="0"/>
    <x v="1"/>
    <s v="Cuyahoga"/>
    <s v="I-90 "/>
    <s v="SCUYIR00090**C"/>
    <s v="IR-90"/>
    <n v="21.1"/>
    <n v="21.6"/>
    <s v="Segment"/>
    <m/>
    <n v="2"/>
    <n v="1"/>
    <n v="3"/>
    <n v="3"/>
    <n v="39"/>
    <n v="208.98319404069767"/>
    <n v="1.1060428303779031"/>
    <n v="19.049163577317543"/>
    <n v="17.943120746939641"/>
    <n v="6.6899839758078061E-2"/>
    <n v="3.1854048607143217"/>
    <n v="3.1185050209562437"/>
    <x v="1"/>
    <s v="Google Maps"/>
    <n v="41.539088242600002"/>
    <n v="-81.630452233"/>
    <n v="41.542316151999998"/>
    <n v="-81.621967506800004"/>
  </r>
  <r>
    <n v="484"/>
    <x v="0"/>
    <x v="0"/>
    <s v="Franklin"/>
    <s v="I-670 "/>
    <s v="SFRAIR00670**N"/>
    <s v="IR-670"/>
    <n v="5.8"/>
    <n v="6.3"/>
    <s v="Segment"/>
    <m/>
    <n v="0"/>
    <n v="0"/>
    <n v="10"/>
    <n v="3"/>
    <n v="31"/>
    <n v="109.78125"/>
    <n v="1.2547873222253638"/>
    <n v="18.143714853059929"/>
    <n v="16.888927530834565"/>
    <n v="8.8520160314438129E-2"/>
    <n v="3.1836855918678908"/>
    <n v="3.0951654315534527"/>
    <x v="1"/>
    <s v="Google Maps"/>
    <n v="39.978995844099998"/>
    <n v="-82.971070634499995"/>
    <n v="39.980475273700002"/>
    <n v="-82.961848059900007"/>
  </r>
  <r>
    <n v="485"/>
    <x v="0"/>
    <x v="2"/>
    <s v="Hamilton"/>
    <s v="I-71 NB EXPY "/>
    <s v="SHAMIR00071**C"/>
    <s v="IR-71"/>
    <n v="18.5"/>
    <n v="19"/>
    <s v="Segment"/>
    <m/>
    <n v="0"/>
    <n v="1"/>
    <n v="4"/>
    <n v="6"/>
    <n v="36"/>
    <n v="134.48918968023256"/>
    <n v="0.90655971256525303"/>
    <n v="18.334233934735959"/>
    <n v="17.427674222170705"/>
    <n v="4.2753791564786731E-2"/>
    <n v="3.1831117223364429"/>
    <n v="3.140357930771656"/>
    <x v="1"/>
    <s v="Google Maps"/>
    <n v="39.279505117299998"/>
    <n v="-84.336495878600005"/>
    <n v="39.283582421399998"/>
    <n v="-84.328779413199996"/>
  </r>
  <r>
    <n v="142"/>
    <x v="4"/>
    <x v="4"/>
    <s v="Montgomery"/>
    <s v="Catalpa Dr, W Siebenthaler Ave"/>
    <s v="CMOTCR00032**C, CMOTCR00069**C"/>
    <s v="CR-32, CR-69"/>
    <n v="2.7440000000000002"/>
    <n v="0"/>
    <s v="Intersection"/>
    <s v="Undivided Urban All Way Stop, All Way With Flasher  4-Leg"/>
    <n v="0"/>
    <n v="1"/>
    <n v="14"/>
    <n v="8"/>
    <n v="36"/>
    <n v="208.83293968023256"/>
    <n v="3.906388035889274"/>
    <n v="11.711698615492931"/>
    <n v="7.8053105796036579"/>
    <n v="0.2593502192918648"/>
    <n v="3.1830424888719984"/>
    <n v="2.9236922695801337"/>
    <x v="2"/>
    <s v="Google Maps"/>
    <n v="39.798412999999996"/>
    <n v="-84.225876999999997"/>
    <n v="0"/>
    <n v="0"/>
  </r>
  <r>
    <n v="507"/>
    <x v="2"/>
    <x v="1"/>
    <s v="Cuyahoga"/>
    <s v="Clark Ave, Fulton Rd"/>
    <s v="MCUYMR03281**C, MCUYMR14727**C"/>
    <s v="MR-14727, MR-3281"/>
    <n v="1.9710000000000001"/>
    <n v="0"/>
    <s v="Intersection"/>
    <s v="Undivided Urban Signal  4-Leg"/>
    <n v="0"/>
    <n v="1"/>
    <n v="6"/>
    <n v="11"/>
    <n v="38"/>
    <n v="171.77043968023256"/>
    <n v="6.5061707099725581"/>
    <n v="11.178658860447083"/>
    <n v="4.6724881504745248"/>
    <n v="0.44627658536245635"/>
    <n v="3.1797788583936519"/>
    <n v="2.7335022730311955"/>
    <x v="2"/>
    <s v="Google Maps"/>
    <n v="41.469790000000003"/>
    <n v="-81.707524000000006"/>
    <n v="0"/>
    <n v="0"/>
  </r>
  <r>
    <n v="342"/>
    <x v="1"/>
    <x v="0"/>
    <s v="Franklin"/>
    <s v="E MAIN ST "/>
    <s v="MFRAMR00026**C "/>
    <s v="MR-26"/>
    <n v="2.5"/>
    <n v="3"/>
    <s v="Segment"/>
    <m/>
    <n v="0"/>
    <n v="1"/>
    <n v="9"/>
    <n v="6"/>
    <n v="55"/>
    <n v="186.22356468023256"/>
    <n v="0.56436368384342028"/>
    <n v="27.531465669789199"/>
    <n v="26.967101985945778"/>
    <n v="3.1636188625560543E-2"/>
    <n v="3.1795528397927586"/>
    <n v="3.1479166511671979"/>
    <x v="1"/>
    <s v="Google Maps"/>
    <n v="39.957414999999997"/>
    <n v="-82.948161890600005"/>
    <n v="39.9572039663"/>
    <n v="-82.938742947099996"/>
  </r>
  <r>
    <n v="508"/>
    <x v="2"/>
    <x v="4"/>
    <s v="Montgomery"/>
    <s v="E Stroop Rd, Wilmington Pike"/>
    <s v="CMOTCR00085**C, CMOTCR00088**C"/>
    <s v="CR-85, CR-88"/>
    <n v="3.843"/>
    <n v="0"/>
    <s v="Intersection"/>
    <s v="Undivided Urban Signal  4-Leg"/>
    <n v="0"/>
    <n v="0"/>
    <n v="8"/>
    <n v="10"/>
    <n v="32"/>
    <n v="128.75"/>
    <n v="6.1630676285170036"/>
    <n v="10.053346155844311"/>
    <n v="3.8902785273273075"/>
    <n v="0.42274217803671199"/>
    <n v="3.175963088059321"/>
    <n v="2.753220910022609"/>
    <x v="2"/>
    <s v="Google Maps"/>
    <n v="39.688827000000003"/>
    <n v="-84.131881000000007"/>
    <n v="0"/>
    <n v="0"/>
  </r>
  <r>
    <n v="76"/>
    <x v="3"/>
    <x v="2"/>
    <s v="Hamilton"/>
    <s v="RONALD REAGAN CROSS CO EB HWY "/>
    <s v="SHAMSR00126**C "/>
    <s v="SR-126"/>
    <n v="12.3"/>
    <n v="12.8"/>
    <s v="Segment"/>
    <m/>
    <n v="0"/>
    <n v="0"/>
    <n v="5"/>
    <n v="4"/>
    <n v="10"/>
    <n v="60.484375"/>
    <n v="0.55175997474417515"/>
    <n v="9.5547166042796139"/>
    <n v="9.0029566295354382"/>
    <n v="3.9899009593450739E-2"/>
    <n v="3.1750727154201948"/>
    <n v="3.1351737058267442"/>
    <x v="1"/>
    <s v="Google Maps"/>
    <n v="39.2140260742"/>
    <n v="-84.491512123999996"/>
    <n v="39.209650076999999"/>
    <n v="-84.484133395499995"/>
  </r>
  <r>
    <n v="509"/>
    <x v="2"/>
    <x v="1"/>
    <s v="Cuyahoga"/>
    <s v="Franklin Blvd, W 117th St"/>
    <s v="MCUYMR14614**C, MCUYMR14630**C"/>
    <s v="MR-14614, MR-14630"/>
    <n v="1.605"/>
    <n v="0"/>
    <s v="Intersection"/>
    <s v="Undivided Urban Signal  4-Leg"/>
    <n v="0"/>
    <n v="1"/>
    <n v="6"/>
    <n v="12"/>
    <n v="59"/>
    <n v="197.20793968023256"/>
    <n v="4.5633058960088206"/>
    <n v="15.528593900291657"/>
    <n v="10.965288004282836"/>
    <n v="0.31301001218945429"/>
    <n v="3.1731168611392633"/>
    <n v="2.8601068489498092"/>
    <x v="2"/>
    <s v="Google Maps"/>
    <n v="41.479540999999998"/>
    <n v="-81.768769000000006"/>
    <n v="0"/>
    <n v="0"/>
  </r>
  <r>
    <n v="343"/>
    <x v="1"/>
    <x v="5"/>
    <s v="Lucas"/>
    <s v="W SYLVANIA AVE "/>
    <s v="CLUCCR00005**C "/>
    <s v="CR-5"/>
    <n v="15"/>
    <n v="15.5"/>
    <s v="Segment"/>
    <m/>
    <n v="0"/>
    <n v="0"/>
    <n v="10"/>
    <n v="7"/>
    <n v="30"/>
    <n v="126.53125"/>
    <n v="0.46649870705377333"/>
    <n v="19.682593365646923"/>
    <n v="19.21609465859315"/>
    <n v="2.6162377502534324E-2"/>
    <n v="3.1713670827893727"/>
    <n v="3.1452047052868384"/>
    <x v="1"/>
    <s v="Google Maps"/>
    <n v="41.692275382200002"/>
    <n v="-83.590023317499998"/>
    <n v="41.692334878499999"/>
    <n v="-83.580371337499997"/>
  </r>
  <r>
    <n v="344"/>
    <x v="1"/>
    <x v="0"/>
    <s v="Franklin"/>
    <s v="E LIVINGSTON AVE "/>
    <s v="SFRAUS00033**C "/>
    <s v="US-33"/>
    <n v="18.899999999999999"/>
    <n v="19.399999999999999"/>
    <s v="Segment"/>
    <m/>
    <n v="1"/>
    <n v="2"/>
    <n v="10"/>
    <n v="7"/>
    <n v="14"/>
    <n v="247.56131904069767"/>
    <n v="0.4378655471559586"/>
    <n v="10.806657831895919"/>
    <n v="10.368792284739961"/>
    <n v="2.4560353563365001E-2"/>
    <n v="3.1675193896129485"/>
    <n v="3.1429590360495836"/>
    <x v="1"/>
    <s v="Google Maps"/>
    <n v="39.9496642087"/>
    <n v="-82.969698545"/>
    <n v="39.9492111291"/>
    <n v="-82.960282371800005"/>
  </r>
  <r>
    <n v="510"/>
    <x v="2"/>
    <x v="0"/>
    <s v="Franklin"/>
    <s v="Frebis Ave, Parsons Ave"/>
    <s v="CFRACR00124**C, MFRAMR00875**C"/>
    <s v="CR-124, MR-875"/>
    <n v="0.53900000000000003"/>
    <n v="0"/>
    <s v="Intersection"/>
    <s v="Undivided Urban Signal  4-Leg"/>
    <n v="0"/>
    <n v="2"/>
    <n v="14"/>
    <n v="2"/>
    <n v="16"/>
    <n v="207.88462936046511"/>
    <n v="5.6835307500120154"/>
    <n v="6.9158490331192288"/>
    <n v="1.2323182831072135"/>
    <n v="0.3898493920594624"/>
    <n v="3.1672383376305766"/>
    <n v="2.777388945571114"/>
    <x v="2"/>
    <s v="Google Maps"/>
    <n v="39.935487000000002"/>
    <n v="-82.983643000000001"/>
    <n v="0"/>
    <n v="0"/>
  </r>
  <r>
    <n v="511"/>
    <x v="2"/>
    <x v="0"/>
    <s v="Franklin"/>
    <s v="Abbie Trails Dr, Gender Rd"/>
    <s v="CFRACR00222**C, MFRAMR04261**C"/>
    <s v="CR-222, MR-4261"/>
    <n v="0"/>
    <n v="0"/>
    <s v="Intersection"/>
    <s v="Undivided Urban Signal  3-Leg"/>
    <n v="1"/>
    <n v="1"/>
    <n v="8"/>
    <n v="12"/>
    <n v="32"/>
    <n v="228.97837936046511"/>
    <n v="4.1362930782858021"/>
    <n v="10.398185990502471"/>
    <n v="6.2618929122166689"/>
    <n v="0.27717586267515482"/>
    <n v="3.1664888867294692"/>
    <n v="2.8893130240543146"/>
    <x v="2"/>
    <s v="Google Maps"/>
    <n v="39.901812999999997"/>
    <n v="-82.824977000000004"/>
    <n v="0"/>
    <n v="0"/>
  </r>
  <r>
    <n v="512"/>
    <x v="2"/>
    <x v="5"/>
    <s v="Lucas"/>
    <s v="N Detroit Ave, W Central Ave"/>
    <s v="MLUCMR01008**C, SLUCSR00120**C, SLUCUS00024**C"/>
    <s v="MR-1008, SR-120, US-24"/>
    <n v="7.3390000000000004"/>
    <n v="0"/>
    <s v="Intersection"/>
    <s v="Undivided Urban Signal  4-Leg"/>
    <n v="0"/>
    <n v="0"/>
    <n v="8"/>
    <n v="10"/>
    <n v="34"/>
    <n v="130.75"/>
    <n v="5.372934269891104"/>
    <n v="10.656321063669795"/>
    <n v="5.2833867937786909"/>
    <n v="0.36854470413273832"/>
    <n v="3.1643415306435587"/>
    <n v="2.7957968265108204"/>
    <x v="2"/>
    <s v="Google Maps"/>
    <n v="41.678213"/>
    <n v="-83.561610999999999"/>
    <n v="0"/>
    <n v="0"/>
  </r>
  <r>
    <n v="143"/>
    <x v="4"/>
    <x v="4"/>
    <s v="Montgomery"/>
    <s v="Free Pike, Salem Ave"/>
    <s v="CMOTCR00032**C, CMOTCR00249**C"/>
    <s v="CR-249, CR-32"/>
    <n v="2.391"/>
    <n v="0"/>
    <s v="Intersection"/>
    <s v="Undivided Urban Signal  4-Leg"/>
    <n v="1"/>
    <n v="0"/>
    <n v="17"/>
    <n v="0"/>
    <n v="25"/>
    <n v="181.97356468023256"/>
    <n v="7.3183879586521918"/>
    <n v="8.5956870948404926"/>
    <n v="1.2772991361883008"/>
    <n v="0.51076619042374716"/>
    <n v="3.1638777284196933"/>
    <n v="2.653111537995946"/>
    <x v="2"/>
    <s v="Google Maps"/>
    <n v="39.797981"/>
    <n v="-84.252239000000003"/>
    <n v="0"/>
    <n v="0"/>
  </r>
  <r>
    <n v="144"/>
    <x v="4"/>
    <x v="2"/>
    <s v="Hamilton"/>
    <s v="E Kemper Rd, E Kemper Rd"/>
    <s v="CHAMCR00266**C, CHAMCR00280**C, SHAMSR00003**C, SHAMUS00022**C"/>
    <s v="CR-266, CR-280, SR-3, US-22"/>
    <n v="0"/>
    <n v="0"/>
    <s v="Intersection"/>
    <s v="Undivided Urban Signal  4-Leg"/>
    <n v="0"/>
    <n v="2"/>
    <n v="8"/>
    <n v="10"/>
    <n v="75"/>
    <n v="263.10337936046511"/>
    <n v="6.6482670924849039"/>
    <n v="17.080059606669522"/>
    <n v="10.431792514184618"/>
    <n v="0.4639969997400159"/>
    <n v="3.1637982150519304"/>
    <n v="2.6998012153119144"/>
    <x v="2"/>
    <s v="Google Maps"/>
    <n v="39.272877000000001"/>
    <n v="-84.327122000000003"/>
    <n v="0"/>
    <n v="0"/>
  </r>
  <r>
    <n v="486"/>
    <x v="0"/>
    <x v="3"/>
    <s v="Stark"/>
    <s v="I 77 "/>
    <s v="SSTAIR00077**C"/>
    <s v="IR-77"/>
    <n v="6.4"/>
    <n v="6.9"/>
    <s v="Segment"/>
    <m/>
    <n v="0"/>
    <n v="2"/>
    <n v="8"/>
    <n v="3"/>
    <n v="11"/>
    <n v="168.04087936046511"/>
    <n v="0.29801808366168331"/>
    <n v="8.9090538388593981"/>
    <n v="8.6110357551977152"/>
    <n v="2.2866295131261954E-2"/>
    <n v="3.1636080458838469"/>
    <n v="3.1407417507525848"/>
    <x v="1"/>
    <s v="Google Maps"/>
    <n v="40.750811939599998"/>
    <n v="-81.405405370799997"/>
    <n v="40.757894948999997"/>
    <n v="-81.4034451391"/>
  </r>
  <r>
    <n v="513"/>
    <x v="2"/>
    <x v="4"/>
    <s v="Montgomery"/>
    <s v="Benchwood Rd, N Dixie Dr"/>
    <s v="CMOTCR00099**C, TMOTTR00068**C"/>
    <s v="CR-99, TR-68"/>
    <n v="0.623"/>
    <n v="0"/>
    <s v="Intersection"/>
    <s v="Undivided Urban Signal  4-Leg"/>
    <n v="0"/>
    <n v="1"/>
    <n v="16"/>
    <n v="3"/>
    <n v="31"/>
    <n v="194.73918968023256"/>
    <n v="4.4867734395375543"/>
    <n v="9.5570875634927752"/>
    <n v="5.070314123955221"/>
    <n v="0.30776043530837954"/>
    <n v="3.1621027317807404"/>
    <n v="2.8543422964723608"/>
    <x v="2"/>
    <s v="Google Maps"/>
    <n v="39.841560999999999"/>
    <n v="-84.198723000000001"/>
    <n v="0"/>
    <n v="0"/>
  </r>
  <r>
    <n v="514"/>
    <x v="2"/>
    <x v="2"/>
    <s v="Hamilton"/>
    <s v="E Martin Luther King Jr Dr, Jefferson Ave"/>
    <s v="MHAMMR02982**N, MHAMMR08513**C, MHAMMR08513**N, MHAMMR08529**C, MHAMMR08529**N, MHAMMR08552**C, MHAMMR08552**N"/>
    <s v="MR-2982, MR-8513, MR-8529, MR-8552"/>
    <n v="0.40100000000000002"/>
    <n v="0"/>
    <s v="Intersection"/>
    <s v="Divided Urban Signal  4-Leg"/>
    <n v="0"/>
    <n v="1"/>
    <n v="9"/>
    <n v="9"/>
    <n v="80"/>
    <n v="224.53606468023256"/>
    <n v="6.0602201142469205"/>
    <n v="18.824165333562256"/>
    <n v="12.763945219315335"/>
    <n v="0.42125482151458699"/>
    <n v="3.1617398854873238"/>
    <n v="2.7404850639727369"/>
    <x v="2"/>
    <s v="Google Maps"/>
    <n v="39.135460000000002"/>
    <n v="-84.509440999999995"/>
    <n v="0"/>
    <n v="0"/>
  </r>
  <r>
    <n v="515"/>
    <x v="2"/>
    <x v="5"/>
    <s v="Lucas"/>
    <s v="Dorr St, Douglas Rd"/>
    <s v="MLUCMR02335**C, MLUCMR04019**C, SLUCSR00246**C"/>
    <s v="MR-2335, MR-4019, SR-246"/>
    <n v="0"/>
    <n v="0"/>
    <s v="Intersection"/>
    <s v="Divided Urban Signal  4-Leg"/>
    <n v="0"/>
    <n v="2"/>
    <n v="3"/>
    <n v="14"/>
    <n v="88"/>
    <n v="261.11900436046511"/>
    <n v="6.7278009883109773"/>
    <n v="20.01271580832136"/>
    <n v="13.284914820010382"/>
    <n v="0.46765935083016164"/>
    <n v="3.1609265944062241"/>
    <n v="2.6932672435760625"/>
    <x v="2"/>
    <s v="Google Maps"/>
    <n v="41.652830000000002"/>
    <n v="-83.607708000000002"/>
    <n v="0"/>
    <n v="0"/>
  </r>
  <r>
    <n v="487"/>
    <x v="0"/>
    <x v="1"/>
    <s v="Cuyahoga"/>
    <s v="I-71 "/>
    <s v="SCUYIR00071**C"/>
    <s v="IR-71"/>
    <n v="2.5"/>
    <n v="3"/>
    <s v="Segment"/>
    <m/>
    <n v="0"/>
    <n v="0"/>
    <n v="4"/>
    <n v="5"/>
    <n v="17"/>
    <n v="65.375"/>
    <n v="0.81687644388421887"/>
    <n v="10.346395335582018"/>
    <n v="9.5295188916977995"/>
    <n v="6.8103728975102987E-2"/>
    <n v="3.1607210209283183"/>
    <n v="3.0926172919532151"/>
    <x v="1"/>
    <s v="Google Maps"/>
    <n v="41.3120277672"/>
    <n v="-81.810581066300003"/>
    <n v="41.319032987200004"/>
    <n v="-81.812999885300002"/>
  </r>
  <r>
    <n v="145"/>
    <x v="4"/>
    <x v="1"/>
    <s v="Geauga"/>
    <s v="Bainbridge Rd, Chagrin Rd"/>
    <s v="CGEACR00009**C, CGEACR00011**C, SGEASR00306**C"/>
    <s v="CR-11, CR-9, SR-306"/>
    <n v="2.8119999999999998"/>
    <n v="0"/>
    <s v="Intersection"/>
    <s v="Undivided Urban Signal  4-Leg"/>
    <n v="0"/>
    <n v="1"/>
    <n v="7"/>
    <n v="9"/>
    <n v="49"/>
    <n v="180.44231468023256"/>
    <n v="14.282332300449829"/>
    <n v="12.966141307579113"/>
    <n v="-1.3161909928707161"/>
    <n v="0.99679499101196611"/>
    <n v="3.1600604130583743"/>
    <n v="2.163265422046408"/>
    <x v="2"/>
    <s v="Google Maps"/>
    <n v="41.388888000000001"/>
    <n v="-81.339206000000004"/>
    <n v="0"/>
    <n v="0"/>
  </r>
  <r>
    <n v="345"/>
    <x v="1"/>
    <x v="1"/>
    <s v="Cuyahoga"/>
    <s v="MARTIN LUTHER KING JR DR "/>
    <s v="MCUYMR04200**C "/>
    <s v="MR-4200"/>
    <n v="6.5"/>
    <n v="7"/>
    <s v="Segment"/>
    <m/>
    <n v="0"/>
    <n v="3"/>
    <n v="7"/>
    <n v="7"/>
    <n v="15"/>
    <n v="228.92069404069767"/>
    <n v="0.50691644801157398"/>
    <n v="12.090860694960956"/>
    <n v="11.583944246949383"/>
    <n v="2.8423343193969285E-2"/>
    <n v="3.1588134640948407"/>
    <n v="3.1303901209008713"/>
    <x v="1"/>
    <s v="Google Maps"/>
    <n v="41.520609570200001"/>
    <n v="-81.620241433499999"/>
    <n v="41.526031250300001"/>
    <n v="-81.626375157200002"/>
  </r>
  <r>
    <n v="516"/>
    <x v="2"/>
    <x v="2"/>
    <s v="Hamilton"/>
    <s v="Dixmyth Ave, W Martin Luther King Jr Dr"/>
    <s v="MHAMMR08529**C, MHAMMR08549**C"/>
    <s v="MR-8529, MR-8549"/>
    <n v="0"/>
    <n v="0"/>
    <s v="Intersection"/>
    <s v="Undivided Urban Signal  3-Leg"/>
    <n v="0"/>
    <n v="1"/>
    <n v="7"/>
    <n v="13"/>
    <n v="59"/>
    <n v="208.19231468023256"/>
    <n v="4.4612312096438389"/>
    <n v="15.864471531975845"/>
    <n v="11.403240322332007"/>
    <n v="0.29895019180768867"/>
    <n v="3.1581075494572985"/>
    <n v="2.8591573576496101"/>
    <x v="2"/>
    <s v="Google Maps"/>
    <n v="39.139468999999998"/>
    <n v="-84.524446999999995"/>
    <n v="0"/>
    <n v="0"/>
  </r>
  <r>
    <n v="517"/>
    <x v="2"/>
    <x v="0"/>
    <s v="Franklin"/>
    <s v="Gantz Rd, Stringtown Rd"/>
    <s v="CFRACR00135**C, MFRAMR04263**C"/>
    <s v="CR-135, MR-4263"/>
    <n v="9.9000000000000005E-2"/>
    <n v="0"/>
    <s v="Intersection"/>
    <s v="Undivided Urban Signal  4-Leg"/>
    <n v="0"/>
    <n v="1"/>
    <n v="8"/>
    <n v="8"/>
    <n v="94"/>
    <n v="227.55168968023256"/>
    <n v="9.4431611392829229"/>
    <n v="22.32181041223868"/>
    <n v="12.878649272955757"/>
    <n v="0.64773303624005296"/>
    <n v="3.1571684546341099"/>
    <n v="2.509435418394057"/>
    <x v="2"/>
    <s v="Google Maps"/>
    <n v="39.878321"/>
    <n v="-83.055761000000004"/>
    <n v="0"/>
    <n v="0"/>
  </r>
  <r>
    <n v="146"/>
    <x v="4"/>
    <x v="4"/>
    <s v="Montgomery"/>
    <s v="Mall Park Dr, Mall Ring Rd"/>
    <s v="MMOTMR02747A*C, PMOTTR81588**C, PMOTTR81588**N, SMOTSR00725**C, SMOTSR00725**N"/>
    <s v="MR-2747A, SR-725, TR-81588"/>
    <n v="6.0999999999999999E-2"/>
    <n v="0"/>
    <s v="Intersection"/>
    <s v="Divided Urban Signal  4-Leg"/>
    <n v="0"/>
    <n v="1"/>
    <n v="10"/>
    <n v="7"/>
    <n v="36"/>
    <n v="178.20793968023256"/>
    <n v="7.4226975988769448"/>
    <n v="10.607452640010733"/>
    <n v="3.1847550411337879"/>
    <n v="0.53311545623711754"/>
    <n v="3.1569340325102084"/>
    <n v="2.623818576273091"/>
    <x v="2"/>
    <s v="Google Maps"/>
    <n v="39.637270000000001"/>
    <n v="-84.221815000000007"/>
    <n v="0"/>
    <n v="0"/>
  </r>
  <r>
    <n v="518"/>
    <x v="2"/>
    <x v="1"/>
    <s v="Cuyahoga"/>
    <s v="E 9th St, Superior Ave"/>
    <s v="MCUYMR02889**C, SCUYUS00006**C, SCUYUS00006**N, SCUYUS00322**C"/>
    <s v="MR-2889, US-322, US-6"/>
    <n v="0.22600000000000001"/>
    <n v="0"/>
    <s v="Intersection"/>
    <s v="Divided Urban Signal  4-Leg"/>
    <n v="0"/>
    <n v="0"/>
    <n v="7"/>
    <n v="11"/>
    <n v="40"/>
    <n v="134.640625"/>
    <n v="7.5431193691093261"/>
    <n v="11.320644991748402"/>
    <n v="3.7775256226390761"/>
    <n v="0.52433333172622532"/>
    <n v="3.1533125584477291"/>
    <n v="2.628979226721504"/>
    <x v="2"/>
    <s v="Google Maps"/>
    <n v="41.502260999999997"/>
    <n v="-81.688541000000001"/>
    <n v="0"/>
    <n v="0"/>
  </r>
  <r>
    <n v="346"/>
    <x v="1"/>
    <x v="0"/>
    <s v="Franklin"/>
    <s v="E LONG ST "/>
    <s v="SFRASR00003**C "/>
    <s v="SR-3"/>
    <n v="17.7"/>
    <n v="18.2"/>
    <s v="Segment"/>
    <m/>
    <n v="0"/>
    <n v="5"/>
    <n v="13"/>
    <n v="8"/>
    <n v="54"/>
    <n v="402.99282340116281"/>
    <n v="0.31247251232267398"/>
    <n v="21.00713131572039"/>
    <n v="20.694658803397715"/>
    <n v="1.7541346919467973E-2"/>
    <n v="3.1521849792625458"/>
    <n v="3.134643632343078"/>
    <x v="1"/>
    <s v="Google Maps"/>
    <n v="39.992992456300001"/>
    <n v="-82.982437179399994"/>
    <n v="39.998746087999997"/>
    <n v="-82.976711421100006"/>
  </r>
  <r>
    <n v="488"/>
    <x v="0"/>
    <x v="3"/>
    <s v="Summit"/>
    <s v="VIETNAM VETERANS MEM HWY "/>
    <s v="SSUMIR00077**N"/>
    <s v="IR-77"/>
    <n v="9.9"/>
    <n v="10.4"/>
    <s v="Segment"/>
    <m/>
    <n v="0"/>
    <n v="0"/>
    <n v="5"/>
    <n v="11"/>
    <n v="95"/>
    <n v="176.546875"/>
    <n v="1.0428638551867595"/>
    <n v="40.516800180458851"/>
    <n v="39.473936325272092"/>
    <n v="6.7772766511308091E-2"/>
    <n v="3.1502822486074713"/>
    <n v="3.0825094820961634"/>
    <x v="1"/>
    <s v="Google Maps"/>
    <n v="41.030975056300001"/>
    <n v="-81.505210129399998"/>
    <n v="41.0382182528"/>
    <n v="-81.505073938500004"/>
  </r>
  <r>
    <n v="489"/>
    <x v="0"/>
    <x v="1"/>
    <s v="Cuyahoga"/>
    <s v="I-271 "/>
    <s v="SCUYIR00271**N"/>
    <s v="IR-271"/>
    <n v="8.8000000000000007"/>
    <n v="9.3000000000000007"/>
    <s v="Segment"/>
    <m/>
    <n v="0"/>
    <n v="1"/>
    <n v="7"/>
    <n v="4"/>
    <n v="24"/>
    <n v="133.25481468023256"/>
    <n v="1.4857242528306709"/>
    <n v="14.201587834595559"/>
    <n v="12.715863581764888"/>
    <n v="0.11750516812726872"/>
    <n v="3.1483231440758264"/>
    <n v="3.0308179759485578"/>
    <x v="1"/>
    <s v="Google Maps"/>
    <n v="41.472600765499998"/>
    <n v="-81.4891240874"/>
    <n v="41.479764687399999"/>
    <n v="-81.487697743300004"/>
  </r>
  <r>
    <n v="490"/>
    <x v="0"/>
    <x v="2"/>
    <s v="Hamilton"/>
    <s v="I-275 WB EXPY "/>
    <s v="SHAMIR00275**N"/>
    <s v="IR-275"/>
    <n v="29"/>
    <n v="29.5"/>
    <s v="Segment"/>
    <m/>
    <n v="0"/>
    <n v="2"/>
    <n v="5"/>
    <n v="6"/>
    <n v="37"/>
    <n v="187.71275436046511"/>
    <n v="1.2890349221854138"/>
    <n v="19.914405023110788"/>
    <n v="18.625370100925373"/>
    <n v="9.2367821162691086E-2"/>
    <n v="3.1459442388926404"/>
    <n v="3.0535764177299494"/>
    <x v="1"/>
    <s v="Google Maps"/>
    <n v="39.290756699600003"/>
    <n v="-84.387972417599997"/>
    <n v="39.2899775781"/>
    <n v="-84.378789845"/>
  </r>
  <r>
    <n v="347"/>
    <x v="1"/>
    <x v="2"/>
    <s v="Hamilton"/>
    <s v="READING RD,READING RD TO READING RD RAMP "/>
    <s v="SHAMUS00042**C "/>
    <s v="US-42"/>
    <n v="2.1"/>
    <n v="2.6"/>
    <s v="Segment"/>
    <m/>
    <n v="0"/>
    <n v="0"/>
    <n v="7"/>
    <n v="4"/>
    <n v="53"/>
    <n v="116.578125"/>
    <n v="0.76090276102079035"/>
    <n v="26.057759749273888"/>
    <n v="25.296856988253097"/>
    <n v="4.240307843550209E-2"/>
    <n v="3.139768635968712"/>
    <n v="3.0973655575332097"/>
    <x v="1"/>
    <s v="Google Maps"/>
    <n v="39.110313447099998"/>
    <n v="-84.504278121200002"/>
    <n v="39.116495330200003"/>
    <n v="-84.500117958399997"/>
  </r>
  <r>
    <n v="348"/>
    <x v="1"/>
    <x v="5"/>
    <s v="Lucas"/>
    <s v="AIRPORT HWY "/>
    <s v="SLUCSR00002**C "/>
    <s v="SR-2"/>
    <n v="15.9"/>
    <n v="16.399999999999999"/>
    <s v="Segment"/>
    <m/>
    <n v="1"/>
    <n v="1"/>
    <n v="15"/>
    <n v="6"/>
    <n v="42"/>
    <n v="258.18150436046511"/>
    <n v="0.31150723352454568"/>
    <n v="27.489486391729212"/>
    <n v="27.177979158204668"/>
    <n v="1.7005932201956998E-2"/>
    <n v="3.1378130373853086"/>
    <n v="3.1208071051833515"/>
    <x v="1"/>
    <s v="Google Maps"/>
    <n v="41.634412736400002"/>
    <n v="-83.587954238699993"/>
    <n v="41.634946712800001"/>
    <n v="-83.579068289800006"/>
  </r>
  <r>
    <n v="491"/>
    <x v="0"/>
    <x v="0"/>
    <s v="Franklin"/>
    <s v="I-70 "/>
    <s v="SFRAIR00070**N"/>
    <s v="IR-70"/>
    <n v="24.4"/>
    <n v="24.9"/>
    <s v="Segment"/>
    <m/>
    <n v="0"/>
    <n v="0"/>
    <n v="7"/>
    <n v="7"/>
    <n v="9"/>
    <n v="85.890625"/>
    <n v="0.70817506741170988"/>
    <n v="9.0831422232575054"/>
    <n v="8.3749671558457948"/>
    <n v="5.3017737576780792E-2"/>
    <n v="3.1375843988929542"/>
    <n v="3.0845666613161735"/>
    <x v="1"/>
    <s v="Google Maps"/>
    <n v="39.932473397000003"/>
    <n v="-82.822428553199998"/>
    <n v="39.931945693700001"/>
    <n v="-82.8130338884"/>
  </r>
  <r>
    <n v="147"/>
    <x v="4"/>
    <x v="3"/>
    <s v="Stark"/>
    <s v="Everhard Rd, Everhard Rd"/>
    <s v="CSTACR00098**C, CSTACR00098**N, SSTARA76089**C, SSTARA76091**C, TSTATR03415**C"/>
    <s v="CR-98, RA-76089, RA-76091, TR-3415"/>
    <n v="0"/>
    <n v="0"/>
    <s v="Intersection"/>
    <s v="Undivided Urban Signal  3-Leg"/>
    <n v="0"/>
    <n v="0"/>
    <n v="11"/>
    <n v="10"/>
    <n v="66"/>
    <n v="182.390625"/>
    <n v="4.3605550008513001"/>
    <n v="17.273684179461227"/>
    <n v="12.913129178609928"/>
    <n v="0.30433260418845304"/>
    <n v="3.1368890491288197"/>
    <n v="2.8325564449403666"/>
    <x v="2"/>
    <s v="Google Maps"/>
    <n v="40.859254999999997"/>
    <n v="-81.428183000000004"/>
    <n v="0"/>
    <n v="0"/>
  </r>
  <r>
    <n v="492"/>
    <x v="0"/>
    <x v="0"/>
    <s v="Franklin"/>
    <s v="I-270 "/>
    <s v="SFRAIR00270**C"/>
    <s v="IR-270"/>
    <n v="29.5"/>
    <n v="30"/>
    <s v="Segment"/>
    <m/>
    <n v="0"/>
    <n v="2"/>
    <n v="5"/>
    <n v="6"/>
    <n v="15"/>
    <n v="165.71275436046511"/>
    <n v="1.0829155584846524"/>
    <n v="10.979615441488397"/>
    <n v="9.8966998830037447"/>
    <n v="2.5944175595168484E-2"/>
    <n v="3.13496995903638"/>
    <n v="3.1090257834412114"/>
    <x v="1"/>
    <s v="Google Maps"/>
    <n v="40.095979718099997"/>
    <n v="-82.911792167100003"/>
    <n v="40.089685889199998"/>
    <n v="-82.907343604700003"/>
  </r>
  <r>
    <n v="493"/>
    <x v="0"/>
    <x v="0"/>
    <s v="Franklin"/>
    <s v="I-71 "/>
    <s v="SFRAIR00071**C"/>
    <s v="IR-71"/>
    <n v="14.7"/>
    <n v="15.2"/>
    <s v="Segment"/>
    <m/>
    <n v="0"/>
    <n v="0"/>
    <n v="8"/>
    <n v="7"/>
    <n v="53"/>
    <n v="136.4375"/>
    <n v="0.54246929542836186"/>
    <n v="26.256781776784766"/>
    <n v="25.714312481356405"/>
    <n v="3.0349108138899482E-2"/>
    <n v="3.1333445333005554"/>
    <n v="3.1029954251616561"/>
    <x v="1"/>
    <s v="Google Maps"/>
    <n v="39.943691690599998"/>
    <n v="-83.012307009699995"/>
    <n v="39.950555126700003"/>
    <n v="-83.014484900599996"/>
  </r>
  <r>
    <n v="494"/>
    <x v="0"/>
    <x v="1"/>
    <s v="Cuyahoga"/>
    <s v="IR-00480 "/>
    <s v="SCUYIR00480*NC"/>
    <s v="IR-480"/>
    <n v="1.4"/>
    <n v="1.9"/>
    <s v="Segment"/>
    <m/>
    <n v="0"/>
    <n v="2"/>
    <n v="6"/>
    <n v="5"/>
    <n v="17"/>
    <n v="169.82212936046511"/>
    <n v="0.71437167467147011"/>
    <n v="11.682877056671723"/>
    <n v="10.968505382000252"/>
    <n v="5.2489025111372947E-2"/>
    <n v="3.1316638999089403"/>
    <n v="3.0791748747975674"/>
    <x v="1"/>
    <s v="Google Maps"/>
    <n v="41.4280162266"/>
    <n v="-81.510649909899996"/>
    <n v="41.430748380899999"/>
    <n v="-81.501896651199999"/>
  </r>
  <r>
    <n v="495"/>
    <x v="0"/>
    <x v="2"/>
    <s v="Warren"/>
    <s v="I-75 "/>
    <s v="SWARIR00075**C"/>
    <s v="IR-75"/>
    <n v="3.4"/>
    <n v="3.9"/>
    <s v="Segment"/>
    <m/>
    <n v="0"/>
    <n v="0"/>
    <n v="6"/>
    <n v="3"/>
    <n v="30"/>
    <n v="82.59375"/>
    <n v="1.049962480474538"/>
    <n v="15.877514607604319"/>
    <n v="14.827552127129781"/>
    <n v="6.8166745318523181E-2"/>
    <n v="3.1297445063611158"/>
    <n v="3.0615777610425927"/>
    <x v="1"/>
    <s v="Google Maps"/>
    <n v="39.481841055499999"/>
    <n v="-84.324917249500004"/>
    <n v="39.489070519599998"/>
    <n v="-84.324337435499999"/>
  </r>
  <r>
    <n v="496"/>
    <x v="0"/>
    <x v="0"/>
    <s v="Franklin"/>
    <s v="I-71 "/>
    <s v="SFRAIR00071**N"/>
    <s v="IR-71"/>
    <n v="22.8"/>
    <n v="23.3"/>
    <s v="Segment"/>
    <m/>
    <n v="1"/>
    <n v="1"/>
    <n v="6"/>
    <n v="2"/>
    <n v="20"/>
    <n v="159.50962936046511"/>
    <n v="0.72266546493885764"/>
    <n v="11.473388971248422"/>
    <n v="10.750723506309564"/>
    <n v="5.792326994013141E-2"/>
    <n v="3.1285964748349842"/>
    <n v="3.0706732048948528"/>
    <x v="1"/>
    <s v="Google Maps"/>
    <n v="40.035328468899998"/>
    <n v="-82.996497413499995"/>
    <n v="40.0425473815"/>
    <n v="-82.997234645600003"/>
  </r>
  <r>
    <n v="77"/>
    <x v="3"/>
    <x v="2"/>
    <s v="Clermont"/>
    <s v="APPALACHIAN HWY "/>
    <s v="SCLESR00032**N "/>
    <s v="SR-32"/>
    <n v="3.2"/>
    <n v="3.7"/>
    <s v="Segment"/>
    <m/>
    <n v="0"/>
    <n v="0"/>
    <n v="6"/>
    <n v="4"/>
    <n v="30"/>
    <n v="87.03125"/>
    <n v="0.64355347841733912"/>
    <n v="15.998464374667023"/>
    <n v="15.354910896249685"/>
    <n v="4.7044094008196008E-2"/>
    <n v="3.124050150269027"/>
    <n v="3.077006056260831"/>
    <x v="1"/>
    <s v="Google Maps"/>
    <n v="39.092564029999998"/>
    <n v="-84.254501856399997"/>
    <n v="39.090206866000003"/>
    <n v="-84.245721714799998"/>
  </r>
  <r>
    <n v="497"/>
    <x v="0"/>
    <x v="1"/>
    <s v="Cuyahoga"/>
    <s v="I-71 "/>
    <s v="SCUYIR00071**N"/>
    <s v="IR-71"/>
    <n v="18.5"/>
    <n v="19"/>
    <s v="Segment"/>
    <m/>
    <n v="0"/>
    <n v="1"/>
    <n v="8"/>
    <n v="9"/>
    <n v="36"/>
    <n v="173.98918968023256"/>
    <n v="0.77432305663007828"/>
    <n v="21.410603308954297"/>
    <n v="20.636280252324219"/>
    <n v="4.7241986810322156E-2"/>
    <n v="3.122559260706419"/>
    <n v="3.075317273896097"/>
    <x v="1"/>
    <s v="Google Maps"/>
    <n v="41.4680993785"/>
    <n v="-81.692862037899999"/>
    <n v="41.475327031299997"/>
    <n v="-81.693227606400001"/>
  </r>
  <r>
    <n v="148"/>
    <x v="4"/>
    <x v="5"/>
    <s v="Lucas"/>
    <s v="N Mccord Rd, W Sylvania Ave"/>
    <s v="CLUCCR00005**C, CLUCCR00073**C"/>
    <s v="CR-5, CR-73"/>
    <n v="5.3780000000000001"/>
    <n v="0"/>
    <s v="Intersection"/>
    <s v="Undivided Urban Signal  4-Leg"/>
    <n v="0"/>
    <n v="0"/>
    <n v="5"/>
    <n v="13"/>
    <n v="68"/>
    <n v="158.421875"/>
    <n v="6.5065039703603436"/>
    <n v="17.242653288914386"/>
    <n v="10.736149318554043"/>
    <n v="0.45410304355195491"/>
    <n v="3.122542648331244"/>
    <n v="2.6684396047792891"/>
    <x v="2"/>
    <s v="Google Maps"/>
    <n v="41.690097999999999"/>
    <n v="-83.703467000000003"/>
    <n v="0"/>
    <n v="0"/>
  </r>
  <r>
    <n v="498"/>
    <x v="0"/>
    <x v="2"/>
    <s v="Hamilton"/>
    <s v="I-75 SB EXPY "/>
    <s v="SHAMIR00075**N"/>
    <s v="IR-75"/>
    <n v="4.5999999999999996"/>
    <n v="5.0999999999999996"/>
    <s v="Segment"/>
    <m/>
    <n v="0"/>
    <n v="0"/>
    <n v="5"/>
    <n v="8"/>
    <n v="61"/>
    <n v="129.234375"/>
    <n v="1.2976158166798293"/>
    <n v="29.091308146432443"/>
    <n v="27.793692329752613"/>
    <n v="9.3354696942761939E-2"/>
    <n v="3.1190472161958303"/>
    <n v="3.0256925192530684"/>
    <x v="1"/>
    <s v="Google Maps"/>
    <n v="39.1533218844"/>
    <n v="-84.539155184199998"/>
    <n v="39.1577707442"/>
    <n v="-84.532516019799999"/>
  </r>
  <r>
    <n v="149"/>
    <x v="4"/>
    <x v="2"/>
    <s v="Hamilton"/>
    <s v="Cheviot Rd, W Galbraith Rd"/>
    <s v="CHAMCR00073**C, CHAMCR00101**C"/>
    <s v="CR-101, CR-73"/>
    <n v="0.442"/>
    <n v="0"/>
    <s v="Intersection"/>
    <s v="Undivided Urban Signal  4-Leg"/>
    <n v="0"/>
    <n v="1"/>
    <n v="9"/>
    <n v="7"/>
    <n v="48"/>
    <n v="183.66106468023256"/>
    <n v="9.4364585576202771"/>
    <n v="13.124793762839818"/>
    <n v="3.6883352052195413"/>
    <n v="0.65859093775822886"/>
    <n v="3.1185107761759743"/>
    <n v="2.4599198384177452"/>
    <x v="2"/>
    <s v="Google Maps"/>
    <n v="39.220680999999999"/>
    <n v="-84.601499000000004"/>
    <n v="0"/>
    <n v="0"/>
  </r>
  <r>
    <n v="499"/>
    <x v="0"/>
    <x v="2"/>
    <s v="Hamilton"/>
    <s v="I-275 WB EXPY "/>
    <s v="SHAMIR00275**C"/>
    <s v="IR-275"/>
    <n v="40.799999999999997"/>
    <n v="41.3"/>
    <s v="Segment"/>
    <m/>
    <n v="0"/>
    <n v="1"/>
    <n v="7"/>
    <n v="8"/>
    <n v="47"/>
    <n v="174.00481468023256"/>
    <n v="0.56690875933760543"/>
    <n v="23.921660596492487"/>
    <n v="23.354751837154883"/>
    <n v="4.0786009272249873E-2"/>
    <n v="3.1176564136804106"/>
    <n v="3.0768704044081607"/>
    <x v="1"/>
    <s v="Google Maps"/>
    <n v="39.059766496899996"/>
    <n v="-84.416253420999993"/>
    <n v="39.059782095800003"/>
    <n v="-84.425153184999999"/>
  </r>
  <r>
    <n v="500"/>
    <x v="0"/>
    <x v="3"/>
    <s v="Mahoning"/>
    <s v="I680 "/>
    <s v="SMAHIR00680**C"/>
    <s v="IR-680"/>
    <n v="5.9"/>
    <n v="6.4"/>
    <s v="Segment"/>
    <m/>
    <n v="0"/>
    <n v="2"/>
    <n v="10"/>
    <n v="9"/>
    <n v="33"/>
    <n v="229.75962936046511"/>
    <n v="0.35453858992333126"/>
    <n v="20.589115608157496"/>
    <n v="20.234577018234166"/>
    <n v="2.4126484710384741E-2"/>
    <n v="3.1170233475904148"/>
    <n v="3.0928968628800302"/>
    <x v="1"/>
    <s v="Google Maps"/>
    <n v="41.095333484500003"/>
    <n v="-80.656804249800004"/>
    <n v="41.090463387699998"/>
    <n v="-80.650491338199998"/>
  </r>
  <r>
    <n v="349"/>
    <x v="1"/>
    <x v="4"/>
    <s v="Champaign"/>
    <s v="SCIOTO ST "/>
    <s v="SCHPUS00036**C "/>
    <s v="US-36"/>
    <n v="15.6"/>
    <n v="16.100000000000001"/>
    <s v="Segment"/>
    <m/>
    <n v="1"/>
    <n v="2"/>
    <n v="8"/>
    <n v="7"/>
    <n v="40"/>
    <n v="260.46756904069764"/>
    <n v="0.43416206547961533"/>
    <n v="22.318814113219851"/>
    <n v="21.884652047740236"/>
    <n v="2.4353125625229576E-2"/>
    <n v="3.1074501452858727"/>
    <n v="3.0830970196606433"/>
    <x v="1"/>
    <s v="Google Maps"/>
    <n v="40.107330865599998"/>
    <n v="-83.740509269"/>
    <n v="40.106742792399999"/>
    <n v="-83.731131058700001"/>
  </r>
  <r>
    <n v="150"/>
    <x v="4"/>
    <x v="3"/>
    <s v="Stark"/>
    <s v="Hills And Dales Rd, Whipple Ave"/>
    <s v="CSTACR00219**C, CSTACR00226**C"/>
    <s v="CR-219, CR-226"/>
    <n v="1.8180000000000001"/>
    <n v="0"/>
    <s v="Intersection"/>
    <s v="Undivided Urban Signal  4-Leg"/>
    <n v="0"/>
    <n v="0"/>
    <n v="6"/>
    <n v="11"/>
    <n v="60"/>
    <n v="148.09375"/>
    <n v="10.658168956492315"/>
    <n v="15.251544580871416"/>
    <n v="4.5933756243791013"/>
    <n v="0.74385675992541955"/>
    <n v="3.1055453665222279"/>
    <n v="2.3616886065968083"/>
    <x v="2"/>
    <s v="Google Maps"/>
    <n v="40.832912"/>
    <n v="-81.424085000000005"/>
    <n v="0"/>
    <n v="0"/>
  </r>
  <r>
    <n v="350"/>
    <x v="1"/>
    <x v="2"/>
    <s v="Butler"/>
    <s v="WASHINGTON BLVD "/>
    <s v="MBUTMR01081**C "/>
    <s v="MR-1081"/>
    <n v="1.1000000000000001"/>
    <n v="1.6"/>
    <s v="Segment"/>
    <m/>
    <n v="0"/>
    <n v="1"/>
    <n v="5"/>
    <n v="11"/>
    <n v="48"/>
    <n v="175.22356468023256"/>
    <n v="0.45909615120947589"/>
    <n v="26.429746740280251"/>
    <n v="25.970650589070775"/>
    <n v="2.5748228445036603E-2"/>
    <n v="3.1028776015690998"/>
    <n v="3.077129373124063"/>
    <x v="1"/>
    <s v="Google Maps"/>
    <n v="39.424206671199997"/>
    <n v="-84.584491433599993"/>
    <n v="39.423709481000003"/>
    <n v="-84.576021447000002"/>
  </r>
  <r>
    <n v="151"/>
    <x v="4"/>
    <x v="2"/>
    <s v="Butler"/>
    <s v="Millikin Rd, Princeton Glendale Rd"/>
    <s v="CBUTCR00022**C, SBUTSR00747**C"/>
    <s v="CR-22, SR-747"/>
    <n v="2.9470000000000001"/>
    <n v="0"/>
    <s v="Intersection"/>
    <s v="Undivided Urban Signal  4-Leg"/>
    <n v="0"/>
    <n v="2"/>
    <n v="10"/>
    <n v="6"/>
    <n v="39"/>
    <n v="222.44712936046511"/>
    <n v="5.2852702419996795"/>
    <n v="11.84185899443599"/>
    <n v="6.5565887524363102"/>
    <n v="0.36887048925503257"/>
    <n v="3.1024299042300498"/>
    <n v="2.7335594149750171"/>
    <x v="2"/>
    <s v="Google Maps"/>
    <n v="39.403633999999997"/>
    <n v="-84.451901000000007"/>
    <n v="0"/>
    <n v="0"/>
  </r>
  <r>
    <n v="351"/>
    <x v="1"/>
    <x v="3"/>
    <s v="Stark"/>
    <s v="US 30 "/>
    <s v="SSTAUS00030**C "/>
    <s v="US-30"/>
    <n v="14.6"/>
    <n v="15.1"/>
    <s v="Segment"/>
    <m/>
    <n v="0"/>
    <n v="1"/>
    <n v="5"/>
    <n v="3"/>
    <n v="10"/>
    <n v="101.72356468023256"/>
    <n v="1.5228140791161009"/>
    <n v="7.4950262888252617"/>
    <n v="5.972212209709161"/>
    <n v="8.8385185999305824E-2"/>
    <n v="3.1015561534085738"/>
    <n v="3.0131709674092679"/>
    <x v="1"/>
    <s v="Google Maps"/>
    <n v="40.784438414100002"/>
    <n v="-81.392182865999999"/>
    <n v="40.785825623900003"/>
    <n v="-81.383164714800003"/>
  </r>
  <r>
    <n v="352"/>
    <x v="1"/>
    <x v="5"/>
    <s v="Lucas"/>
    <s v="BROADWAY ST "/>
    <s v="SLUCSR00002**C "/>
    <s v="SR-2"/>
    <n v="18.5"/>
    <n v="19"/>
    <s v="Segment"/>
    <m/>
    <n v="0"/>
    <n v="1"/>
    <n v="5"/>
    <n v="6"/>
    <n v="30"/>
    <n v="135.03606468023256"/>
    <n v="0.75211233822911461"/>
    <n v="14.227011590751578"/>
    <n v="13.474899252522464"/>
    <n v="4.1154749052343967E-2"/>
    <n v="3.1003292432019549"/>
    <n v="3.0591744941496111"/>
    <x v="1"/>
    <s v="Google Maps"/>
    <n v="41.640971041900002"/>
    <n v="-83.541951035099999"/>
    <n v="41.640992027099998"/>
    <n v="-83.533249067499995"/>
  </r>
  <r>
    <n v="152"/>
    <x v="4"/>
    <x v="2"/>
    <s v="Greene"/>
    <s v="Clyo Rd, Wilmington Pike"/>
    <s v="CGRECR00095**C, TGRETR00258**C"/>
    <s v="CR-95, TR-258"/>
    <n v="0"/>
    <n v="0"/>
    <s v="Intersection"/>
    <s v="Undivided Urban Signal  4-Leg"/>
    <n v="0"/>
    <n v="0"/>
    <n v="8"/>
    <n v="11"/>
    <n v="61"/>
    <n v="162.1875"/>
    <n v="5.7860908966042395"/>
    <n v="15.259044475900119"/>
    <n v="9.4729535792958792"/>
    <n v="0.403823850471074"/>
    <n v="3.0984140482482192"/>
    <n v="2.6945901977771451"/>
    <x v="2"/>
    <s v="Google Maps"/>
    <n v="39.649963"/>
    <n v="-84.110101999999998"/>
    <n v="0"/>
    <n v="0"/>
  </r>
  <r>
    <n v="353"/>
    <x v="1"/>
    <x v="1"/>
    <s v="Cuyahoga"/>
    <s v="W 130TH ST "/>
    <s v="MCUYMR02466**C "/>
    <s v="MR-2466"/>
    <n v="11.8"/>
    <n v="12.3"/>
    <s v="Segment"/>
    <m/>
    <n v="1"/>
    <n v="0"/>
    <n v="9"/>
    <n v="14"/>
    <n v="35"/>
    <n v="201.72356468023256"/>
    <n v="0.27356680066500377"/>
    <n v="22.086801489890373"/>
    <n v="21.813234689225368"/>
    <n v="1.5362267280034874E-2"/>
    <n v="3.0975580850620652"/>
    <n v="3.0821958177820301"/>
    <x v="1"/>
    <s v="Google Maps"/>
    <n v="41.446519513799998"/>
    <n v="-81.779718070300007"/>
    <n v="41.453741009200002"/>
    <n v="-81.779574580599999"/>
  </r>
  <r>
    <n v="153"/>
    <x v="4"/>
    <x v="3"/>
    <s v="Trumbull"/>
    <s v="Belmont Ave, Churchill Rd"/>
    <s v="STRUSR00193**C, STRUSR00304**C"/>
    <s v="SR-193, SR-304"/>
    <n v="1.925"/>
    <n v="0"/>
    <s v="Intersection"/>
    <s v="Undivided Urban Signal  4-Leg"/>
    <n v="0"/>
    <n v="2"/>
    <n v="6"/>
    <n v="10"/>
    <n v="39"/>
    <n v="214.00962936046511"/>
    <n v="6.8193391272088846"/>
    <n v="11.233874780572783"/>
    <n v="4.4145356533638989"/>
    <n v="0.47593648859434812"/>
    <n v="3.096682813693302"/>
    <n v="2.620746325098954"/>
    <x v="2"/>
    <s v="Google Maps"/>
    <n v="41.162270999999997"/>
    <n v="-80.664811999999998"/>
    <n v="0"/>
    <n v="0"/>
  </r>
  <r>
    <n v="154"/>
    <x v="4"/>
    <x v="2"/>
    <s v="Clermont"/>
    <s v="Glen Este-Withams Rd, Ohio Pike"/>
    <s v="CCLECR00055**C, SCLESR00125**C"/>
    <s v="CR-55, SR-125"/>
    <n v="0"/>
    <n v="0"/>
    <s v="Intersection"/>
    <s v="Undivided Urban Signal  3-Leg"/>
    <n v="0"/>
    <n v="2"/>
    <n v="6"/>
    <n v="10"/>
    <n v="36"/>
    <n v="211.00962936046511"/>
    <n v="8.0364719458948972"/>
    <n v="10.821688804991746"/>
    <n v="2.7852168590968489"/>
    <n v="0.56088283149832052"/>
    <n v="3.0934766865778824"/>
    <n v="2.5325938550795621"/>
    <x v="2"/>
    <s v="Google Maps"/>
    <n v="39.064523000000001"/>
    <n v="-84.279295000000005"/>
    <n v="0"/>
    <n v="0"/>
  </r>
  <r>
    <n v="155"/>
    <x v="4"/>
    <x v="5"/>
    <s v="Lucas"/>
    <s v="Monroe St, Whiteford Rd"/>
    <s v="CLUCCR00079**C, SLUCSR00051**C"/>
    <s v="CR-79, SR-51"/>
    <n v="1.0349999999999999"/>
    <n v="0"/>
    <s v="Intersection"/>
    <s v="Undivided Urban Signal  4-Leg"/>
    <n v="0"/>
    <n v="0"/>
    <n v="4"/>
    <n v="13"/>
    <n v="33"/>
    <n v="116.875"/>
    <n v="9.2856827438890104"/>
    <n v="10.028092912589335"/>
    <n v="0.74241016870032439"/>
    <n v="0.64806796624829233"/>
    <n v="3.0925047696338659"/>
    <n v="2.4444368033855737"/>
    <x v="2"/>
    <s v="Google Maps"/>
    <n v="41.706271000000001"/>
    <n v="-83.665304000000006"/>
    <n v="0"/>
    <n v="0"/>
  </r>
  <r>
    <n v="354"/>
    <x v="1"/>
    <x v="2"/>
    <s v="Hamilton"/>
    <s v="WESTWOOD NORTHERN BLVD "/>
    <s v="CHAMCR00163**C "/>
    <s v="CR-163"/>
    <n v="4.0999999999999996"/>
    <n v="4.5999999999999996"/>
    <s v="Segment"/>
    <m/>
    <n v="1"/>
    <n v="3"/>
    <n v="6"/>
    <n v="9"/>
    <n v="38"/>
    <n v="299.92550872093022"/>
    <n v="0.33584054019171938"/>
    <n v="14.389200389473707"/>
    <n v="14.053359849281987"/>
    <n v="1.6743528660360819E-2"/>
    <n v="3.0892780958190369"/>
    <n v="3.0725345671586761"/>
    <x v="1"/>
    <s v="Google Maps"/>
    <n v="39.1463087574"/>
    <n v="-84.569533642400003"/>
    <n v="39.144518096299997"/>
    <n v="-84.560715190300002"/>
  </r>
  <r>
    <n v="156"/>
    <x v="4"/>
    <x v="7"/>
    <s v="Erie"/>
    <s v="E Perkins Ave, Milan Rd"/>
    <s v="CERICR00005**C, SERIUS00250**C"/>
    <s v="CR-5, US-250"/>
    <n v="1.107"/>
    <n v="0"/>
    <s v="Intersection"/>
    <s v="Undivided Urban Signal  4-Leg"/>
    <n v="0"/>
    <n v="0"/>
    <n v="8"/>
    <n v="9"/>
    <n v="61"/>
    <n v="153.3125"/>
    <n v="11.134371948759888"/>
    <n v="15.28011311847729"/>
    <n v="4.145741169717402"/>
    <n v="0.77709200101992038"/>
    <n v="3.0877072132390042"/>
    <n v="2.3106152122190839"/>
    <x v="2"/>
    <s v="Google Maps"/>
    <n v="41.432645999999998"/>
    <n v="-82.688242000000002"/>
    <n v="0"/>
    <n v="0"/>
  </r>
  <r>
    <n v="355"/>
    <x v="1"/>
    <x v="1"/>
    <s v="Cuyahoga"/>
    <s v="E 55TH ST "/>
    <s v="MCUYMR14701**C "/>
    <s v="MR-14701"/>
    <n v="1.5"/>
    <n v="2"/>
    <s v="Segment"/>
    <m/>
    <n v="4"/>
    <n v="0"/>
    <n v="1"/>
    <n v="11"/>
    <n v="18"/>
    <n v="256.06613372093022"/>
    <n v="0.50936225063385376"/>
    <n v="13.811053015477416"/>
    <n v="13.301690764843562"/>
    <n v="2.8560146756333671E-2"/>
    <n v="3.0869641524986724"/>
    <n v="3.0584040057423385"/>
    <x v="1"/>
    <s v="Google Maps"/>
    <n v="41.469744831900002"/>
    <n v="-81.6513150368"/>
    <n v="41.476988167499997"/>
    <n v="-81.651427438499994"/>
  </r>
  <r>
    <n v="356"/>
    <x v="1"/>
    <x v="5"/>
    <s v="Lucas"/>
    <s v="N DETROIT AVE "/>
    <s v="SLUCUS00024**C "/>
    <s v="US-24"/>
    <n v="27.8"/>
    <n v="28.3"/>
    <s v="Segment"/>
    <m/>
    <n v="0"/>
    <n v="3"/>
    <n v="6"/>
    <n v="9"/>
    <n v="28"/>
    <n v="244.24881904069767"/>
    <n v="0.42070648934025484"/>
    <n v="18.076384531698995"/>
    <n v="17.65567804235874"/>
    <n v="2.3600183684799821E-2"/>
    <n v="3.0813359941235952"/>
    <n v="3.0577358104387953"/>
    <x v="1"/>
    <s v="Google Maps"/>
    <n v="41.702985844700002"/>
    <n v="-83.547039477300004"/>
    <n v="41.709645720499999"/>
    <n v="-83.544059182500007"/>
  </r>
  <r>
    <n v="357"/>
    <x v="1"/>
    <x v="2"/>
    <s v="Hamilton"/>
    <s v="E MITCHELL AVE "/>
    <s v="MHAMMR03016F*C "/>
    <s v="MR-3016"/>
    <n v="1.9"/>
    <n v="2.4"/>
    <s v="Segment"/>
    <m/>
    <n v="0"/>
    <n v="2"/>
    <n v="12"/>
    <n v="9"/>
    <n v="51"/>
    <n v="260.85337936046511"/>
    <n v="0.27766928127135609"/>
    <n v="29.914964499478916"/>
    <n v="29.637295218207559"/>
    <n v="1.559207802813092E-2"/>
    <n v="3.0769346970575517"/>
    <n v="3.0613426190294208"/>
    <x v="1"/>
    <s v="Google Maps"/>
    <n v="39.1603286064"/>
    <n v="-84.490944240499999"/>
    <n v="39.155410994500002"/>
    <n v="-84.485122895200007"/>
  </r>
  <r>
    <n v="78"/>
    <x v="3"/>
    <x v="5"/>
    <s v="Lucas"/>
    <s v="W CENTRAL AVE "/>
    <s v="SLUCUS00020**C "/>
    <s v="US-20"/>
    <n v="8.6999999999999993"/>
    <n v="9.1999999999999993"/>
    <s v="Segment"/>
    <m/>
    <n v="0"/>
    <n v="0"/>
    <n v="8"/>
    <n v="4"/>
    <n v="21"/>
    <n v="91.125"/>
    <n v="0.47450517847138218"/>
    <n v="14.062299050976861"/>
    <n v="13.587793872505479"/>
    <n v="3.5458570786222429E-2"/>
    <n v="3.0763482378936802"/>
    <n v="3.0408896671074577"/>
    <x v="1"/>
    <s v="Google Maps"/>
    <n v="41.673966050899999"/>
    <n v="-83.710814891400005"/>
    <n v="41.675270267800002"/>
    <n v="-83.701382748"/>
  </r>
  <r>
    <n v="157"/>
    <x v="4"/>
    <x v="8"/>
    <s v="Muskingum"/>
    <s v="Maple Ave, Military Rd"/>
    <s v="CMUSCR00146**C, SMUSSR00060**C"/>
    <s v="CR-146, SR-60"/>
    <n v="1.7330000000000001"/>
    <n v="0"/>
    <s v="Intersection"/>
    <s v="Undivided Urban Signal  4-Leg"/>
    <n v="0"/>
    <n v="0"/>
    <n v="8"/>
    <n v="8"/>
    <n v="72"/>
    <n v="159.875"/>
    <n v="7.9074586231065638"/>
    <n v="19.17748864061301"/>
    <n v="11.270030017506446"/>
    <n v="0.5518787114971937"/>
    <n v="3.0753255323385784"/>
    <n v="2.5234468208413849"/>
    <x v="2"/>
    <s v="Google Maps"/>
    <n v="39.979534000000001"/>
    <n v="-82.017037000000002"/>
    <n v="0"/>
    <n v="0"/>
  </r>
  <r>
    <n v="358"/>
    <x v="1"/>
    <x v="1"/>
    <s v="Cuyahoga"/>
    <s v="BROOKPARK RD "/>
    <s v="SCUYSR00017**C "/>
    <s v="SR-17"/>
    <n v="6.9"/>
    <n v="7.4"/>
    <s v="Segment"/>
    <m/>
    <n v="0"/>
    <n v="3"/>
    <n v="7"/>
    <n v="9"/>
    <n v="38"/>
    <n v="260.79569404069764"/>
    <n v="0.39441065879659926"/>
    <n v="21.321484139159974"/>
    <n v="20.927073480363376"/>
    <n v="2.2128560417924957E-2"/>
    <n v="3.0693412534065851"/>
    <n v="3.0472126929886603"/>
    <x v="1"/>
    <s v="Google Maps"/>
    <n v="41.418433647299999"/>
    <n v="-81.784649134899993"/>
    <n v="41.4184256586"/>
    <n v="-81.775037253899995"/>
  </r>
  <r>
    <n v="359"/>
    <x v="1"/>
    <x v="5"/>
    <s v="Lucas"/>
    <s v="W ALEXIS RD "/>
    <s v="SLUCSR00184**C "/>
    <s v="SR-184"/>
    <n v="4.9000000000000004"/>
    <n v="5.4"/>
    <s v="Segment"/>
    <m/>
    <n v="1"/>
    <n v="1"/>
    <n v="8"/>
    <n v="6"/>
    <n v="31"/>
    <n v="201.35337936046511"/>
    <n v="0.52707462917216086"/>
    <n v="18.180679451235495"/>
    <n v="17.653604822063333"/>
    <n v="2.9550823886523025E-2"/>
    <n v="3.0691317374647245"/>
    <n v="3.0395809135782015"/>
    <x v="1"/>
    <s v="Google Maps"/>
    <n v="41.721191737300003"/>
    <n v="-83.600836349299996"/>
    <n v="41.721224987799999"/>
    <n v="-83.591178037999995"/>
  </r>
  <r>
    <n v="158"/>
    <x v="4"/>
    <x v="2"/>
    <s v="Hamilton"/>
    <s v="Beechmont Ave, Nagel Rd"/>
    <s v="CHAMCR00373**C, SHAMSR00125**C"/>
    <s v="CR-373, SR-125"/>
    <n v="0"/>
    <n v="0"/>
    <s v="Intersection"/>
    <s v="Undivided Urban Signal  3-Leg"/>
    <n v="0"/>
    <n v="1"/>
    <n v="5"/>
    <n v="12"/>
    <n v="41"/>
    <n v="172.66106468023256"/>
    <n v="6.9132606881608929"/>
    <n v="12.061401332090909"/>
    <n v="5.1481406439300166"/>
    <n v="0.4824914783212037"/>
    <n v="3.0627293530286019"/>
    <n v="2.5802378747073984"/>
    <x v="2"/>
    <s v="Google Maps"/>
    <n v="39.073028000000001"/>
    <n v="-84.332228000000001"/>
    <n v="0"/>
    <n v="0"/>
  </r>
  <r>
    <n v="159"/>
    <x v="4"/>
    <x v="2"/>
    <s v="Hamilton"/>
    <s v="Pippin Rd, Springdale Rd"/>
    <s v="CHAMCR00090**C, CHAMCR00096**C"/>
    <s v="CR-90, CR-96"/>
    <n v="3.419"/>
    <n v="0"/>
    <s v="Intersection"/>
    <s v="Undivided Urban Signal  4-Leg"/>
    <n v="0"/>
    <n v="0"/>
    <n v="8"/>
    <n v="9"/>
    <n v="71"/>
    <n v="163.3125"/>
    <n v="9.4893012973224984"/>
    <n v="17.381135433507168"/>
    <n v="7.89183413618467"/>
    <n v="0.66227894733106762"/>
    <n v="3.0612996712058935"/>
    <n v="2.399020723874826"/>
    <x v="2"/>
    <s v="Google Maps"/>
    <n v="39.257809999999999"/>
    <n v="-84.573633000000001"/>
    <n v="0"/>
    <n v="0"/>
  </r>
  <r>
    <n v="360"/>
    <x v="1"/>
    <x v="0"/>
    <s v="Franklin"/>
    <s v="CLEVELAND AVE "/>
    <s v="CFRACR00075**C "/>
    <s v="CR-75"/>
    <n v="4.0999999999999996"/>
    <n v="4.5999999999999996"/>
    <s v="Segment"/>
    <m/>
    <n v="0"/>
    <n v="2"/>
    <n v="7"/>
    <n v="4"/>
    <n v="17"/>
    <n v="171.93150436046511"/>
    <n v="0.60027852179745189"/>
    <n v="11.779123135581207"/>
    <n v="11.178844613783754"/>
    <n v="3.3683406977386254E-2"/>
    <n v="3.0604796649257993"/>
    <n v="3.0267962579484129"/>
    <x v="1"/>
    <s v="Google Maps"/>
    <n v="40.078370295100001"/>
    <n v="-82.951573168300001"/>
    <n v="40.085572232700002"/>
    <n v="-82.950946321200007"/>
  </r>
  <r>
    <n v="79"/>
    <x v="3"/>
    <x v="2"/>
    <s v="Hamilton"/>
    <s v="GLENWAY AVE "/>
    <s v="SHAMSR00264**C "/>
    <s v="SR-264"/>
    <n v="9"/>
    <n v="9.5"/>
    <s v="Segment"/>
    <m/>
    <n v="0"/>
    <n v="1"/>
    <n v="7"/>
    <n v="6"/>
    <n v="70"/>
    <n v="188.12981468023256"/>
    <n v="0.77372795029380581"/>
    <n v="33.754370535547054"/>
    <n v="32.98064258525325"/>
    <n v="5.9226533613275623E-2"/>
    <n v="3.0577900036836438"/>
    <n v="2.9985634700703683"/>
    <x v="2"/>
    <s v="Google Maps"/>
    <n v="39.144692536400001"/>
    <n v="-84.623353664000007"/>
    <n v="39.139686359400002"/>
    <n v="-84.616776384600001"/>
  </r>
  <r>
    <n v="80"/>
    <x v="3"/>
    <x v="2"/>
    <s v="Hamilton"/>
    <s v="PRINCETON PIKE "/>
    <s v="SHAMSR00747**C "/>
    <s v="SR-747"/>
    <n v="2.2000000000000002"/>
    <n v="2.7"/>
    <s v="Segment"/>
    <m/>
    <n v="0"/>
    <n v="0"/>
    <n v="8"/>
    <n v="7"/>
    <n v="61"/>
    <n v="144.4375"/>
    <n v="0.71082472984124545"/>
    <n v="28.900561562768306"/>
    <n v="28.189736832927061"/>
    <n v="5.4443985477174855E-2"/>
    <n v="3.0574695401505352"/>
    <n v="3.0030255546733602"/>
    <x v="1"/>
    <s v="Google Maps"/>
    <n v="39.296133684700003"/>
    <n v="-84.466122966399993"/>
    <n v="0"/>
    <n v="0"/>
  </r>
  <r>
    <n v="160"/>
    <x v="4"/>
    <x v="2"/>
    <s v="Warren"/>
    <s v="Mason-Montgomery Rd, Mason-Montgomery Rd"/>
    <s v="CWARCR00021**C, CWARCR00021**N, CWARCR00032**C"/>
    <s v="CR-21, CR-32"/>
    <n v="2.028"/>
    <n v="0"/>
    <s v="Intersection"/>
    <s v="Undivided Urban Signal  4-Leg"/>
    <n v="0"/>
    <n v="1"/>
    <n v="6"/>
    <n v="9"/>
    <n v="59"/>
    <n v="183.89543968023256"/>
    <n v="8.8427513881053397"/>
    <n v="15.965702550729448"/>
    <n v="7.1229511626241084"/>
    <n v="0.61715482492659124"/>
    <n v="3.0571556629886332"/>
    <n v="2.4400008380620419"/>
    <x v="2"/>
    <s v="Google Maps"/>
    <n v="39.322665999999998"/>
    <n v="-84.312556000000001"/>
    <n v="0"/>
    <n v="0"/>
  </r>
  <r>
    <n v="361"/>
    <x v="1"/>
    <x v="1"/>
    <s v="Cuyahoga"/>
    <s v="MARTIN LUTHER KING JR DR "/>
    <s v="MCUYMR04200**C "/>
    <s v="MR-4200"/>
    <n v="7.5"/>
    <n v="8"/>
    <s v="Segment"/>
    <m/>
    <n v="0"/>
    <n v="4"/>
    <n v="2"/>
    <n v="7"/>
    <n v="28"/>
    <n v="254.86300872093022"/>
    <n v="0.63370024062329711"/>
    <n v="15.867188129345024"/>
    <n v="15.233487888721728"/>
    <n v="3.5522519246062215E-2"/>
    <n v="3.0569580741554137"/>
    <n v="3.0214355549093512"/>
    <x v="1"/>
    <s v="Google Maps"/>
    <n v="41.532579541300002"/>
    <n v="-81.630131956599996"/>
    <n v="41.5394480824"/>
    <n v="-81.631466241400005"/>
  </r>
  <r>
    <n v="161"/>
    <x v="4"/>
    <x v="2"/>
    <s v="Clermont"/>
    <s v="Business Sr28 Rd, Meijer Dr"/>
    <s v="CCLECR00132**C, CCLECR00390**C, TCLETR02489**C"/>
    <s v="CR-132, CR-390, TR-2489"/>
    <n v="0"/>
    <n v="0"/>
    <s v="Intersection"/>
    <s v="Undivided Urban Signal  4-Leg"/>
    <n v="0"/>
    <n v="0"/>
    <n v="8"/>
    <n v="8"/>
    <n v="43"/>
    <n v="130.875"/>
    <n v="14.284681238588201"/>
    <n v="11.880360143754208"/>
    <n v="-2.4043210948339926"/>
    <n v="0.9969589285062963"/>
    <n v="3.0466755925371425"/>
    <n v="2.0497166640308464"/>
    <x v="2"/>
    <s v="Google Maps"/>
    <n v="39.193894"/>
    <n v="-84.240059000000002"/>
    <n v="0"/>
    <n v="0"/>
  </r>
  <r>
    <n v="162"/>
    <x v="4"/>
    <x v="6"/>
    <s v="Allen"/>
    <s v="Elida Rd, Elida Rd"/>
    <s v="CALLCR00154**C, SALLSR00309**C, SALLSR00309**N"/>
    <s v="CR-154, SR-309"/>
    <n v="1.0449999999999999"/>
    <n v="0"/>
    <s v="Intersection"/>
    <s v="Divided Urban Signal  4-Leg"/>
    <n v="0"/>
    <n v="1"/>
    <n v="7"/>
    <n v="10"/>
    <n v="26"/>
    <n v="161.87981468023256"/>
    <n v="5.0144994151793654"/>
    <n v="8.8861173337256556"/>
    <n v="3.8716179185462902"/>
    <n v="0.35829048557367488"/>
    <n v="3.0458329826000252"/>
    <n v="2.6875424970263504"/>
    <x v="2"/>
    <s v="Google Maps"/>
    <n v="40.753020999999997"/>
    <n v="-84.127808999999999"/>
    <n v="0"/>
    <n v="0"/>
  </r>
  <r>
    <n v="362"/>
    <x v="1"/>
    <x v="5"/>
    <s v="Lucas"/>
    <s v="LEWIS AVE "/>
    <s v="MLUCMR04013**C "/>
    <s v="MR-4013"/>
    <n v="1.7"/>
    <n v="2.2000000000000002"/>
    <s v="Segment"/>
    <m/>
    <n v="0"/>
    <n v="0"/>
    <n v="12"/>
    <n v="4"/>
    <n v="48"/>
    <n v="144.3125"/>
    <n v="0.54951413672333826"/>
    <n v="24.858277862195788"/>
    <n v="24.308763725472449"/>
    <n v="3.0341463744990298E-2"/>
    <n v="3.0447727581518818"/>
    <n v="3.0144312944068914"/>
    <x v="1"/>
    <s v="Google Maps"/>
    <n v="41.717238458499999"/>
    <n v="-83.566414106899998"/>
    <n v="41.724481917600002"/>
    <n v="-83.566675515699998"/>
  </r>
  <r>
    <n v="363"/>
    <x v="1"/>
    <x v="1"/>
    <s v="Cuyahoga"/>
    <s v="SUPERIOR AVE "/>
    <s v="SCUYUS00006**C "/>
    <s v="US-6"/>
    <n v="19.899999999999999"/>
    <n v="20.399999999999999"/>
    <s v="Segment"/>
    <m/>
    <n v="2"/>
    <n v="2"/>
    <n v="8"/>
    <n v="8"/>
    <n v="36"/>
    <n v="306.58175872093022"/>
    <n v="0.35401571811209159"/>
    <n v="20.986954879653634"/>
    <n v="20.632939161541543"/>
    <n v="1.9867420437983008E-2"/>
    <n v="3.035821894758671"/>
    <n v="3.0159544743206879"/>
    <x v="1"/>
    <s v="Google Maps"/>
    <n v="41.521621680499997"/>
    <n v="-81.616164974"/>
    <n v="41.522627816700002"/>
    <n v="-81.606610822299999"/>
  </r>
  <r>
    <n v="364"/>
    <x v="1"/>
    <x v="0"/>
    <s v="Franklin"/>
    <s v="E LONG ST "/>
    <s v="SFRASR00003**C "/>
    <s v="SR-3"/>
    <n v="18.399999999999999"/>
    <n v="18.899999999999999"/>
    <s v="Segment"/>
    <m/>
    <n v="0"/>
    <n v="3"/>
    <n v="17"/>
    <n v="5"/>
    <n v="38"/>
    <n v="308.51444404069764"/>
    <n v="0.31247251232267398"/>
    <n v="16.545761713797365"/>
    <n v="16.23328920147469"/>
    <n v="1.7541346919467973E-2"/>
    <n v="3.0313237344508908"/>
    <n v="3.0137823875314229"/>
    <x v="1"/>
    <s v="Google Maps"/>
    <n v="40.001345560399997"/>
    <n v="-82.975038191199999"/>
    <n v="40.007842877900003"/>
    <n v="-82.970960286299999"/>
  </r>
  <r>
    <n v="163"/>
    <x v="4"/>
    <x v="3"/>
    <s v="Stark"/>
    <s v="Erie St, Navarre Rd"/>
    <s v="CSTACR00511**C, MSTAMR03267**C, SSTASR00021**C, SSTAUS00062**C"/>
    <s v="CR-511, MR-3267, SR-21, US-62"/>
    <n v="0"/>
    <n v="0"/>
    <s v="Intersection"/>
    <s v="Undivided Urban Signal  4-Leg"/>
    <n v="0"/>
    <n v="1"/>
    <n v="6"/>
    <n v="11"/>
    <n v="39"/>
    <n v="172.77043968023256"/>
    <n v="6.0145708883779161"/>
    <n v="11.204493010608127"/>
    <n v="5.189922122230211"/>
    <n v="0.41976996533210992"/>
    <n v="3.0311272261101752"/>
    <n v="2.6113572607780653"/>
    <x v="2"/>
    <s v="Google Maps"/>
    <n v="40.747335999999997"/>
    <n v="-81.517022999999995"/>
    <n v="0"/>
    <n v="0"/>
  </r>
  <r>
    <n v="365"/>
    <x v="1"/>
    <x v="1"/>
    <s v="Lake"/>
    <s v="TYLER BLVD "/>
    <s v="CLAKCR00516**C "/>
    <s v="CR-516"/>
    <n v="0"/>
    <n v="0.5"/>
    <s v="Segment"/>
    <m/>
    <n v="0"/>
    <n v="1"/>
    <n v="14"/>
    <n v="2"/>
    <n v="43"/>
    <n v="189.20793968023256"/>
    <n v="0.45633618843059792"/>
    <n v="23.227955558709883"/>
    <n v="22.771619370279286"/>
    <n v="2.5593813300872938E-2"/>
    <n v="3.0248150955087083"/>
    <n v="2.9992212822078352"/>
    <x v="2"/>
    <s v="Google Maps"/>
    <n v="0"/>
    <n v="0"/>
    <n v="0"/>
    <n v="0"/>
  </r>
  <r>
    <n v="366"/>
    <x v="1"/>
    <x v="1"/>
    <s v="Lake"/>
    <s v="LAKELAND FWY "/>
    <s v="SLAKSR00002**N "/>
    <s v="SR-2"/>
    <n v="2.2999999999999998"/>
    <n v="2.8"/>
    <s v="Segment"/>
    <m/>
    <n v="0"/>
    <n v="3"/>
    <n v="4"/>
    <n v="1"/>
    <n v="10"/>
    <n v="177.65506904069767"/>
    <n v="2.1795654304843812"/>
    <n v="7.4630516196990158"/>
    <n v="5.283486189214635"/>
    <n v="0.131141205956009"/>
    <n v="3.0246912371705239"/>
    <n v="2.8935500312145148"/>
    <x v="2"/>
    <s v="Google Maps"/>
    <n v="41.628393625999998"/>
    <n v="-81.452388290499997"/>
    <n v="41.632525732799998"/>
    <n v="-81.444472022799999"/>
  </r>
  <r>
    <n v="367"/>
    <x v="1"/>
    <x v="1"/>
    <s v="Lake"/>
    <s v="LAKELAND FWY "/>
    <s v="SLAKSR00002**N "/>
    <s v="SR-2"/>
    <n v="9.3000000000000007"/>
    <n v="9.8000000000000007"/>
    <s v="Segment"/>
    <m/>
    <n v="0"/>
    <n v="1"/>
    <n v="4"/>
    <n v="3"/>
    <n v="35"/>
    <n v="120.17668968023256"/>
    <n v="2.1795654304843812"/>
    <n v="17.819705666466948"/>
    <n v="15.640140235982567"/>
    <n v="0.131141205956009"/>
    <n v="3.0246912371705239"/>
    <n v="2.8935500312145148"/>
    <x v="2"/>
    <s v="Google Maps"/>
    <n v="41.685630334700001"/>
    <n v="-81.344262277599995"/>
    <n v="41.6877260857"/>
    <n v="-81.335055391300003"/>
  </r>
  <r>
    <n v="164"/>
    <x v="4"/>
    <x v="6"/>
    <s v="Allen"/>
    <s v="N Cole St, W Robb Ave"/>
    <s v="CALLCR00125**C, CALLCR00154**C"/>
    <s v="CR-125, CR-154"/>
    <n v="0.59599999999999997"/>
    <n v="0"/>
    <s v="Intersection"/>
    <s v="Undivided Urban Signal  4-Leg"/>
    <n v="0"/>
    <n v="1"/>
    <n v="9"/>
    <n v="7"/>
    <n v="34"/>
    <n v="169.66106468023256"/>
    <n v="7.7040277954282219"/>
    <n v="10.2338226369477"/>
    <n v="2.529794841519478"/>
    <n v="0.53768083220259111"/>
    <n v="3.0242504683442379"/>
    <n v="2.4865696361416467"/>
    <x v="2"/>
    <s v="Google Maps"/>
    <n v="40.758754000000003"/>
    <n v="-84.127921999999998"/>
    <n v="0"/>
    <n v="0"/>
  </r>
  <r>
    <n v="368"/>
    <x v="1"/>
    <x v="10"/>
    <s v="Tuscarawas"/>
    <s v="STATE ROUTE 39 "/>
    <s v="STUSSR00039**C "/>
    <s v="SR-39"/>
    <n v="13"/>
    <n v="13.5"/>
    <s v="Segment"/>
    <m/>
    <n v="0"/>
    <n v="1"/>
    <n v="7"/>
    <n v="16"/>
    <n v="99"/>
    <n v="261.50481468023258"/>
    <n v="0.29587441924030766"/>
    <n v="37.639801240699398"/>
    <n v="37.343926821459092"/>
    <n v="1.6611786280664002E-2"/>
    <n v="3.0160209754011071"/>
    <n v="2.9994091891204433"/>
    <x v="2"/>
    <s v="Google Maps"/>
    <n v="40.493469030200004"/>
    <n v="-81.475392174099994"/>
    <n v="40.492999944399998"/>
    <n v="-81.465946547000001"/>
  </r>
  <r>
    <n v="165"/>
    <x v="4"/>
    <x v="8"/>
    <s v="Licking"/>
    <s v="Hazelton-Etna Rd, National Rd"/>
    <s v="SLICSR00310**C, SLICUS00040**C, SLICUS00040**N"/>
    <s v="SR-310, US-40"/>
    <n v="1.6519999999999999"/>
    <n v="0"/>
    <s v="Intersection"/>
    <s v="Divided Urban Signal  4-Leg"/>
    <n v="0"/>
    <n v="0"/>
    <n v="6"/>
    <n v="9"/>
    <n v="40"/>
    <n v="119.21875"/>
    <n v="10.892270131410404"/>
    <n v="11.877993401970999"/>
    <n v="0.9857232705605945"/>
    <n v="0.80559515760875111"/>
    <n v="3.0147775475180612"/>
    <n v="2.2091823899093099"/>
    <x v="2"/>
    <s v="Google Maps"/>
    <n v="39.958919999999999"/>
    <n v="-82.682627999999994"/>
    <n v="0"/>
    <n v="0"/>
  </r>
  <r>
    <n v="369"/>
    <x v="1"/>
    <x v="1"/>
    <s v="Cuyahoga"/>
    <s v="WARRENSVILLE CENTER RD "/>
    <s v="MCUYMR14551**C "/>
    <s v="MR-14551"/>
    <n v="0.5"/>
    <n v="1"/>
    <s v="Segment"/>
    <m/>
    <n v="0"/>
    <n v="1"/>
    <n v="5"/>
    <n v="11"/>
    <n v="25"/>
    <n v="152.22356468023256"/>
    <n v="0.49183114669856259"/>
    <n v="14.879032028567934"/>
    <n v="14.387200881869372"/>
    <n v="2.7579525835715164E-2"/>
    <n v="3.0142771276285072"/>
    <n v="2.986697601792792"/>
    <x v="2"/>
    <s v="Google Maps"/>
    <n v="41.416758312200002"/>
    <n v="-81.537305753200002"/>
    <n v="41.423981315399999"/>
    <n v="-81.537342452999994"/>
  </r>
  <r>
    <n v="370"/>
    <x v="1"/>
    <x v="1"/>
    <s v="Cuyahoga"/>
    <s v="W PLEASANT VALLEY RD "/>
    <s v="MCUYMR10556**C "/>
    <s v="MR-10556"/>
    <n v="4.9000000000000004"/>
    <n v="5.4"/>
    <s v="Segment"/>
    <m/>
    <n v="0"/>
    <n v="1"/>
    <n v="8"/>
    <n v="6"/>
    <n v="38"/>
    <n v="162.67668968023256"/>
    <n v="0.53383279211709755"/>
    <n v="22.213799293121749"/>
    <n v="21.67996650100465"/>
    <n v="2.9928795474696474E-2"/>
    <n v="3.0120877087914355"/>
    <n v="2.9821589133167392"/>
    <x v="2"/>
    <s v="Google Maps"/>
    <n v="41.361484177000001"/>
    <n v="-81.692770429500001"/>
    <n v="41.361466847800003"/>
    <n v="-81.683186607300001"/>
  </r>
  <r>
    <n v="166"/>
    <x v="4"/>
    <x v="5"/>
    <s v="Lucas"/>
    <s v="W Alexis Rd, Whiteford Rd"/>
    <s v="CLUCCR00004**C, CLUCCR00079**C, SLUCSR00184**C"/>
    <s v="CR-4, CR-79, SR-184"/>
    <n v="1.47"/>
    <n v="0"/>
    <s v="Intersection"/>
    <s v="Undivided Urban Signal  4-Leg"/>
    <n v="0"/>
    <n v="1"/>
    <n v="8"/>
    <n v="8"/>
    <n v="22"/>
    <n v="155.55168968023256"/>
    <n v="6.5404852166535328"/>
    <n v="7.7992864242157696"/>
    <n v="1.2588012075622368"/>
    <n v="0.4564746685345446"/>
    <n v="3.009213037148839"/>
    <n v="2.5527383686142944"/>
    <x v="2"/>
    <s v="Google Maps"/>
    <n v="41.717832999999999"/>
    <n v="-83.665874000000002"/>
    <n v="0"/>
    <n v="0"/>
  </r>
  <r>
    <n v="371"/>
    <x v="1"/>
    <x v="0"/>
    <s v="Franklin"/>
    <s v="SULLIVANT AVE "/>
    <s v="MFRAMR04248**C "/>
    <s v="MR-4248"/>
    <n v="0.6"/>
    <n v="1.1000000000000001"/>
    <s v="Segment"/>
    <m/>
    <n v="2"/>
    <n v="3"/>
    <n v="9"/>
    <n v="6"/>
    <n v="33"/>
    <n v="346.93032340116281"/>
    <n v="0.32867806187127868"/>
    <n v="21.832690710794878"/>
    <n v="21.504012648923599"/>
    <n v="1.8448807273451218E-2"/>
    <n v="3.0071903494426673"/>
    <n v="2.9887415421692163"/>
    <x v="2"/>
    <s v="Google Maps"/>
    <n v="39.942336752700001"/>
    <n v="-83.100704773100006"/>
    <n v="39.9428072392"/>
    <n v="-83.091307016299993"/>
  </r>
  <r>
    <n v="372"/>
    <x v="1"/>
    <x v="1"/>
    <s v="Cuyahoga"/>
    <s v="BROADWAY AVE "/>
    <s v="SCUYSR00014**C "/>
    <s v="SR-14"/>
    <n v="3.6"/>
    <n v="4.0999999999999996"/>
    <s v="Segment"/>
    <m/>
    <n v="0"/>
    <n v="2"/>
    <n v="6"/>
    <n v="13"/>
    <n v="32"/>
    <n v="220.32212936046511"/>
    <n v="0.35361171612840886"/>
    <n v="17.304193779643779"/>
    <n v="16.95058206351537"/>
    <n v="1.9844803030916194E-2"/>
    <n v="3.0059638242750846"/>
    <n v="2.9861190212441682"/>
    <x v="2"/>
    <s v="Google Maps"/>
    <n v="41.464513199199999"/>
    <n v="-81.648189502400001"/>
    <n v="41.459983190400003"/>
    <n v="-81.640828963900006"/>
  </r>
  <r>
    <n v="373"/>
    <x v="1"/>
    <x v="2"/>
    <s v="Hamilton"/>
    <s v="THREE RIVERS RD "/>
    <s v="SHAMUS00050**C "/>
    <s v="US-50"/>
    <n v="16.7"/>
    <n v="17.2"/>
    <s v="Segment"/>
    <m/>
    <n v="0"/>
    <n v="0"/>
    <n v="9"/>
    <n v="10"/>
    <n v="34"/>
    <n v="137.296875"/>
    <n v="0.37753722843327503"/>
    <n v="23.656989247371701"/>
    <n v="23.279452018938425"/>
    <n v="2.0588134461873658E-2"/>
    <n v="2.9981980867412612"/>
    <n v="2.9776099522793875"/>
    <x v="2"/>
    <s v="Google Maps"/>
    <n v="39.085235326599999"/>
    <n v="-84.581179251799995"/>
    <n v="39.086997158300001"/>
    <n v="-84.572222612700003"/>
  </r>
  <r>
    <n v="374"/>
    <x v="1"/>
    <x v="1"/>
    <s v="Cuyahoga"/>
    <s v="DENISON AVE "/>
    <s v="MCUYMR14555**C "/>
    <s v="MR-14555"/>
    <n v="1.4"/>
    <n v="1.9"/>
    <s v="Segment"/>
    <m/>
    <n v="0"/>
    <n v="1"/>
    <n v="7"/>
    <n v="14"/>
    <n v="54"/>
    <n v="207.62981468023256"/>
    <n v="0.29649926704487028"/>
    <n v="28.542136301672453"/>
    <n v="28.245637034627585"/>
    <n v="1.6646782555809789E-2"/>
    <n v="2.9954214309528009"/>
    <n v="2.9787746483969912"/>
    <x v="2"/>
    <s v="Google Maps"/>
    <n v="41.4585317417"/>
    <n v="-81.729640761599995"/>
    <n v="41.454457085000001"/>
    <n v="-81.721686737599995"/>
  </r>
  <r>
    <n v="167"/>
    <x v="4"/>
    <x v="4"/>
    <s v="Montgomery"/>
    <s v="Klepinger Rd, W Siebenthaler Ave"/>
    <s v="CMOTCR00032**C, TMOTTR00133**C"/>
    <s v="CR-32, TR-133"/>
    <n v="0.33100000000000002"/>
    <n v="0"/>
    <s v="Intersection"/>
    <s v="Undivided Urban Signal  4-Leg"/>
    <n v="0"/>
    <n v="2"/>
    <n v="8"/>
    <n v="7"/>
    <n v="33"/>
    <n v="207.79087936046511"/>
    <n v="7.1041230589049089"/>
    <n v="10.018419619187032"/>
    <n v="2.9142965602821231"/>
    <n v="0.49581217770895791"/>
    <n v="2.9868918203569206"/>
    <n v="2.4910796426479624"/>
    <x v="2"/>
    <s v="Google Maps"/>
    <n v="39.798115000000003"/>
    <n v="-84.244788999999997"/>
    <n v="0"/>
    <n v="0"/>
  </r>
  <r>
    <n v="375"/>
    <x v="1"/>
    <x v="1"/>
    <s v="Cuyahoga"/>
    <s v="NORTHFIELD RD "/>
    <s v="SCUYSR00008**C "/>
    <s v="SR-8"/>
    <n v="4.9000000000000004"/>
    <n v="5.4"/>
    <s v="Segment"/>
    <m/>
    <n v="0"/>
    <n v="4"/>
    <n v="5"/>
    <n v="9"/>
    <n v="51"/>
    <n v="306.37863372093022"/>
    <n v="0.41646899589551395"/>
    <n v="25.553208499991811"/>
    <n v="25.136739504096298"/>
    <n v="2.3363051590214977E-2"/>
    <n v="2.985644671365701"/>
    <n v="2.962281619775486"/>
    <x v="2"/>
    <s v="Google Maps"/>
    <n v="41.420841576000001"/>
    <n v="-81.527377778399995"/>
    <n v="41.427907578899998"/>
    <n v="-81.525749195700001"/>
  </r>
  <r>
    <n v="81"/>
    <x v="3"/>
    <x v="4"/>
    <s v="Montgomery"/>
    <s v="N MAIN ST "/>
    <s v="SMOTSR00048**C "/>
    <s v="SR-48"/>
    <n v="16.7"/>
    <n v="17.2"/>
    <s v="Segment"/>
    <m/>
    <n v="1"/>
    <n v="3"/>
    <n v="16"/>
    <n v="6"/>
    <n v="33"/>
    <n v="347.08175872093022"/>
    <n v="0.2741261593584105"/>
    <n v="21.11082002049589"/>
    <n v="20.83669386113748"/>
    <n v="2.1177403690345958E-2"/>
    <n v="2.9854417082808093"/>
    <n v="2.9642643045904635"/>
    <x v="2"/>
    <s v="Google Maps"/>
    <n v="39.808519097100003"/>
    <n v="-84.2243508615"/>
    <n v="39.814839116100003"/>
    <n v="-84.2289200317"/>
  </r>
  <r>
    <n v="376"/>
    <x v="1"/>
    <x v="1"/>
    <s v="Cuyahoga"/>
    <s v="RIDGE RD "/>
    <s v="MCUYMR14554**N "/>
    <s v="MR-14554"/>
    <n v="0.3"/>
    <n v="0.8"/>
    <s v="Segment"/>
    <m/>
    <n v="0"/>
    <n v="0"/>
    <n v="2"/>
    <n v="7"/>
    <n v="58"/>
    <n v="102.15625"/>
    <n v="1.1336266534551307"/>
    <n v="26.663859116909251"/>
    <n v="25.530232463454119"/>
    <n v="6.396227525671612E-2"/>
    <n v="2.9827900554992834"/>
    <n v="2.9188277802425673"/>
    <x v="2"/>
    <s v="Google Maps"/>
    <n v="0"/>
    <n v="0"/>
    <n v="0"/>
    <n v="0"/>
  </r>
  <r>
    <n v="82"/>
    <x v="3"/>
    <x v="0"/>
    <s v="Franklin"/>
    <s v="US 23"/>
    <s v="SFRAUS00023**N "/>
    <s v="US-23"/>
    <n v="23.2"/>
    <n v="23.7"/>
    <s v="Segment"/>
    <m/>
    <n v="0"/>
    <n v="0"/>
    <n v="5"/>
    <n v="3"/>
    <n v="22"/>
    <n v="68.046875"/>
    <n v="0.83527118505730524"/>
    <n v="13.746858053791144"/>
    <n v="12.911586868733838"/>
    <n v="6.2480951134223972E-2"/>
    <n v="2.9824079996588369"/>
    <n v="2.9199270485246127"/>
    <x v="2"/>
    <s v="Google Maps"/>
    <n v="40.116433295900002"/>
    <n v="-83.016376262099996"/>
    <n v="40.123676938400003"/>
    <n v="-83.016165373600003"/>
  </r>
  <r>
    <n v="377"/>
    <x v="1"/>
    <x v="1"/>
    <s v="Cuyahoga"/>
    <s v="SUPERIOR AVE "/>
    <s v="SCUYUS00006**C "/>
    <s v="US-6"/>
    <n v="17.2"/>
    <n v="17.7"/>
    <s v="Segment"/>
    <m/>
    <n v="0"/>
    <n v="8"/>
    <n v="5"/>
    <n v="6"/>
    <n v="15"/>
    <n v="439.77289244186045"/>
    <n v="0.37170364797677274"/>
    <n v="12.875050335347362"/>
    <n v="12.503346687370589"/>
    <n v="2.0857590283196396E-2"/>
    <n v="2.9807741144495852"/>
    <n v="2.9599165241663887"/>
    <x v="2"/>
    <s v="Google Maps"/>
    <n v="41.512325158599999"/>
    <n v="-81.666018214900006"/>
    <n v="41.5157072935"/>
    <n v="-81.657478198299998"/>
  </r>
  <r>
    <n v="378"/>
    <x v="1"/>
    <x v="1"/>
    <s v="Cuyahoga"/>
    <s v="E 131ST ST "/>
    <s v="MCUYMR06639**C "/>
    <s v="MR-6639"/>
    <n v="0.7"/>
    <n v="1.2"/>
    <s v="Segment"/>
    <m/>
    <n v="0"/>
    <n v="2"/>
    <n v="8"/>
    <n v="6"/>
    <n v="33"/>
    <n v="203.35337936046511"/>
    <n v="0.49662486392719407"/>
    <n v="18.896871955186608"/>
    <n v="18.400247091259413"/>
    <n v="2.78476758413157E-2"/>
    <n v="2.9727218217083822"/>
    <n v="2.9448741458670664"/>
    <x v="2"/>
    <s v="Google Maps"/>
    <n v="41.434064842300003"/>
    <n v="-81.592785203899993"/>
    <n v="41.440901025599999"/>
    <n v="-81.591093646499999"/>
  </r>
  <r>
    <n v="168"/>
    <x v="4"/>
    <x v="3"/>
    <s v="Mahoning"/>
    <s v="Boardman Canfield Rd, Hitchcock Rd"/>
    <s v="CMAHCR00133**C, SMAHUS00224**C"/>
    <s v="CR-133, US-224"/>
    <n v="2.472"/>
    <n v="0"/>
    <s v="Intersection"/>
    <s v="Undivided Urban Signal  3-Leg"/>
    <n v="0"/>
    <n v="1"/>
    <n v="7"/>
    <n v="9"/>
    <n v="36"/>
    <n v="167.44231468023256"/>
    <n v="8.2543718737888199"/>
    <n v="10.762845205088475"/>
    <n v="2.5084733312996548"/>
    <n v="0.57609054072237287"/>
    <n v="2.9722987188767167"/>
    <n v="2.3962081781543438"/>
    <x v="2"/>
    <s v="Google Maps"/>
    <n v="41.024467000000001"/>
    <n v="-80.676998999999995"/>
    <n v="0"/>
    <n v="0"/>
  </r>
  <r>
    <n v="379"/>
    <x v="1"/>
    <x v="9"/>
    <s v="Lawrence"/>
    <s v="US 52 "/>
    <s v="SLAWUS00052**C "/>
    <s v="US-52"/>
    <n v="11"/>
    <n v="11.5"/>
    <s v="Segment"/>
    <m/>
    <n v="0"/>
    <n v="2"/>
    <n v="6"/>
    <n v="1"/>
    <n v="11"/>
    <n v="146.07212936046511"/>
    <n v="1.0732934971366808"/>
    <n v="8.0278452194083645"/>
    <n v="6.9545517222716837"/>
    <n v="6.0139526567736856E-2"/>
    <n v="2.9721739488853909"/>
    <n v="2.912034422317654"/>
    <x v="2"/>
    <s v="Google Maps"/>
    <n v="38.489692444299997"/>
    <n v="-82.643126525699998"/>
    <n v="38.484994581300001"/>
    <n v="-82.636206269400006"/>
  </r>
  <r>
    <n v="380"/>
    <x v="1"/>
    <x v="8"/>
    <s v="Fairfield"/>
    <s v="LINCOLN AVE "/>
    <s v="SFAIUS00022**C "/>
    <s v="US-22"/>
    <n v="14.8"/>
    <n v="15.3"/>
    <s v="Segment"/>
    <m/>
    <n v="0"/>
    <n v="3"/>
    <n v="8"/>
    <n v="2"/>
    <n v="37"/>
    <n v="235.28006904069767"/>
    <n v="0.72703186455214375"/>
    <n v="20.197648122858396"/>
    <n v="19.470616258306254"/>
    <n v="4.0729618768843436E-2"/>
    <n v="2.9715200571320177"/>
    <n v="2.9307904383631742"/>
    <x v="2"/>
    <s v="Google Maps"/>
    <n v="39.7134842894"/>
    <n v="-82.591600857000003"/>
    <n v="39.713516724900003"/>
    <n v="-82.582207763300005"/>
  </r>
  <r>
    <n v="381"/>
    <x v="1"/>
    <x v="8"/>
    <s v="Fairfield"/>
    <s v="LINCOLN AVE "/>
    <s v="SFAIUS00022**C "/>
    <s v="US-22"/>
    <n v="14.1"/>
    <n v="14.6"/>
    <s v="Segment"/>
    <m/>
    <n v="0"/>
    <n v="0"/>
    <n v="6"/>
    <n v="7"/>
    <n v="51"/>
    <n v="121.34375"/>
    <n v="0.72703186455214375"/>
    <n v="25.847628469387683"/>
    <n v="25.120596604835541"/>
    <n v="4.0729618768843436E-2"/>
    <n v="2.9715200571320177"/>
    <n v="2.9307904383631742"/>
    <x v="2"/>
    <s v="Google Maps"/>
    <n v="39.7138265659"/>
    <n v="-82.604705668099996"/>
    <n v="39.713528857999997"/>
    <n v="-82.595346974500004"/>
  </r>
  <r>
    <n v="83"/>
    <x v="3"/>
    <x v="2"/>
    <s v="Hamilton"/>
    <s v="W NORTH BEND OPAS "/>
    <s v="CHAMCR00142**C "/>
    <s v="CR-142"/>
    <n v="4.7"/>
    <n v="5.2"/>
    <s v="Segment"/>
    <m/>
    <n v="0"/>
    <n v="2"/>
    <n v="5"/>
    <n v="7"/>
    <n v="35"/>
    <n v="190.15025436046511"/>
    <n v="0.67103188379343903"/>
    <n v="21.304177345157399"/>
    <n v="20.633145461363959"/>
    <n v="5.1419898552853567E-2"/>
    <n v="2.9695272881431114"/>
    <n v="2.9181073895902578"/>
    <x v="2"/>
    <s v="Google Maps"/>
    <n v="39.196614816900002"/>
    <n v="-84.5660384153"/>
    <n v="39.203054061300001"/>
    <n v="-84.561976381799994"/>
  </r>
  <r>
    <n v="382"/>
    <x v="1"/>
    <x v="2"/>
    <s v="Hamilton"/>
    <s v="QUEEN CITY AVE "/>
    <s v="MHAMMR08556**C "/>
    <s v="MR-8556"/>
    <n v="0.4"/>
    <n v="0.9"/>
    <s v="Segment"/>
    <m/>
    <n v="0"/>
    <n v="1"/>
    <n v="4"/>
    <n v="9"/>
    <n v="91"/>
    <n v="202.80168968023256"/>
    <n v="0.64269914981687049"/>
    <n v="40.813833658845581"/>
    <n v="40.171134509028711"/>
    <n v="3.6015975676894713E-2"/>
    <n v="2.9646398147759978"/>
    <n v="2.9286238390991031"/>
    <x v="2"/>
    <s v="Google Maps"/>
    <n v="39.127062594999998"/>
    <n v="-84.563752360099997"/>
    <n v="39.125974325500003"/>
    <n v="-84.554650326100003"/>
  </r>
  <r>
    <n v="383"/>
    <x v="1"/>
    <x v="5"/>
    <s v="Lucas"/>
    <s v="NAVARRE AVE "/>
    <s v="SLUCSR00002**C "/>
    <s v="SR-2"/>
    <n v="22.3"/>
    <n v="22.8"/>
    <s v="Segment"/>
    <m/>
    <n v="0"/>
    <n v="2"/>
    <n v="8"/>
    <n v="2"/>
    <n v="27"/>
    <n v="179.60337936046511"/>
    <n v="0.61594245553538962"/>
    <n v="15.266348904849709"/>
    <n v="14.650406449314319"/>
    <n v="3.4394028988494654E-2"/>
    <n v="2.9643809108682242"/>
    <n v="2.9299868818797297"/>
    <x v="2"/>
    <s v="Google Maps"/>
    <n v="41.636966251499999"/>
    <n v="-83.471576087700001"/>
    <n v="41.637159662499997"/>
    <n v="-83.461947859199995"/>
  </r>
  <r>
    <n v="84"/>
    <x v="3"/>
    <x v="2"/>
    <s v="Hamilton"/>
    <s v="COLERAIN AVE "/>
    <s v="SHAMUS00027**C "/>
    <s v="US-27"/>
    <n v="12"/>
    <n v="12.5"/>
    <s v="Segment"/>
    <m/>
    <n v="0"/>
    <n v="1"/>
    <n v="5"/>
    <n v="4"/>
    <n v="37"/>
    <n v="133.16106468023256"/>
    <n v="0.48405436275770353"/>
    <n v="19.406162575774847"/>
    <n v="18.922108213017143"/>
    <n v="3.4788185636253917E-2"/>
    <n v="2.9635280598991116"/>
    <n v="2.9287398742628579"/>
    <x v="2"/>
    <s v="Google Maps"/>
    <n v="39.226062757599998"/>
    <n v="-84.588300547399996"/>
    <n v="39.2329575754"/>
    <n v="-84.590844101000002"/>
  </r>
  <r>
    <n v="384"/>
    <x v="1"/>
    <x v="2"/>
    <s v="Hamilton"/>
    <s v="LEBANON RD "/>
    <s v="SHAMUS00042**C "/>
    <s v="US-42"/>
    <n v="15.7"/>
    <n v="16.2"/>
    <s v="Segment"/>
    <m/>
    <n v="1"/>
    <n v="3"/>
    <n v="5"/>
    <n v="8"/>
    <n v="32"/>
    <n v="282.94113372093022"/>
    <n v="0.45754073293168857"/>
    <n v="18.091129093751654"/>
    <n v="17.633588360819964"/>
    <n v="2.5661205761702579E-2"/>
    <n v="2.963089928123821"/>
    <n v="2.9374287223621183"/>
    <x v="2"/>
    <s v="Google Maps"/>
    <n v="39.2832570144"/>
    <n v="-84.401485788800002"/>
    <n v="39.288731065"/>
    <n v="-84.395497904699994"/>
  </r>
  <r>
    <n v="385"/>
    <x v="1"/>
    <x v="1"/>
    <s v="Cuyahoga"/>
    <s v="CEDAR RD "/>
    <s v="MCUYMR14567**C "/>
    <s v="MR-14567"/>
    <n v="2.9"/>
    <n v="3.4"/>
    <s v="Segment"/>
    <m/>
    <n v="0"/>
    <n v="1"/>
    <n v="1"/>
    <n v="9"/>
    <n v="33"/>
    <n v="125.16106468023256"/>
    <n v="1.1675870621368658"/>
    <n v="17.337185581793488"/>
    <n v="16.169598519656621"/>
    <n v="6.5334794834460766E-2"/>
    <n v="2.9627379276529684"/>
    <n v="2.8974031328185075"/>
    <x v="2"/>
    <s v="Google Maps"/>
    <n v="41.501355737899999"/>
    <n v="-81.542124197800007"/>
    <n v="41.501362145500003"/>
    <n v="-81.5324870436"/>
  </r>
  <r>
    <n v="169"/>
    <x v="4"/>
    <x v="0"/>
    <s v="Franklin"/>
    <s v="Brown Rd, Frank Rd"/>
    <s v="CFRACR00125**C, CFRACR00142**C, MFRAMR04362**C"/>
    <s v="CR-125, CR-142, MR-4362"/>
    <n v="0"/>
    <n v="0"/>
    <s v="Intersection"/>
    <s v="Undivided Urban Signal  4-Leg"/>
    <n v="0"/>
    <n v="2"/>
    <n v="8"/>
    <n v="7"/>
    <n v="47"/>
    <n v="221.79087936046511"/>
    <n v="6.5736025474974058"/>
    <n v="12.853573698169962"/>
    <n v="6.279971150672556"/>
    <n v="0.45878599898159067"/>
    <n v="2.9604960245982008"/>
    <n v="2.5017100256166103"/>
    <x v="2"/>
    <s v="Google Maps"/>
    <n v="39.916569000000003"/>
    <n v="-83.036090000000002"/>
    <n v="0"/>
    <n v="0"/>
  </r>
  <r>
    <n v="386"/>
    <x v="1"/>
    <x v="1"/>
    <s v="Cuyahoga"/>
    <s v="LORAIN RD "/>
    <s v="SCUYSR00010**C "/>
    <s v="SR-10"/>
    <n v="2.8"/>
    <n v="3.3"/>
    <s v="Segment"/>
    <m/>
    <n v="1"/>
    <n v="2"/>
    <n v="6"/>
    <n v="10"/>
    <n v="45"/>
    <n v="265.68631904069764"/>
    <n v="0.36757571565689945"/>
    <n v="24.202200893045546"/>
    <n v="23.834625177388649"/>
    <n v="2.0626519224757885E-2"/>
    <n v="2.960443037383659"/>
    <n v="2.9398165181589011"/>
    <x v="2"/>
    <s v="Google Maps"/>
    <n v="41.413618431000003"/>
    <n v="-81.927281209300006"/>
    <n v="41.417711258700002"/>
    <n v="-81.919407331200006"/>
  </r>
  <r>
    <n v="387"/>
    <x v="1"/>
    <x v="1"/>
    <s v="Cuyahoga"/>
    <s v="LORAIN RD "/>
    <s v="SCUYSR00010**C "/>
    <s v="SR-10"/>
    <n v="4.7"/>
    <n v="5.2"/>
    <s v="Segment"/>
    <m/>
    <n v="0"/>
    <n v="3"/>
    <n v="6"/>
    <n v="10"/>
    <n v="45"/>
    <n v="265.68631904069764"/>
    <n v="0.36757571565689945"/>
    <n v="24.202200893045546"/>
    <n v="23.834625177388649"/>
    <n v="2.0626519224757885E-2"/>
    <n v="2.960443037383659"/>
    <n v="2.9398165181589011"/>
    <x v="2"/>
    <s v="Google Maps"/>
    <n v="41.426440914099999"/>
    <n v="-81.895157979399997"/>
    <n v="41.430481532100004"/>
    <n v="-81.887190880399999"/>
  </r>
  <r>
    <n v="388"/>
    <x v="1"/>
    <x v="1"/>
    <s v="Cuyahoga"/>
    <s v="LORAIN RD "/>
    <s v="SCUYSR00010**C "/>
    <s v="SR-10"/>
    <n v="9.1"/>
    <n v="9.6"/>
    <s v="Segment"/>
    <m/>
    <n v="1"/>
    <n v="1"/>
    <n v="8"/>
    <n v="9"/>
    <n v="37"/>
    <n v="220.66587936046511"/>
    <n v="0.36757571565689945"/>
    <n v="21.179166783737063"/>
    <n v="20.811591068080165"/>
    <n v="2.0626519224757885E-2"/>
    <n v="2.960443037383659"/>
    <n v="2.9398165181589011"/>
    <x v="2"/>
    <s v="Google Maps"/>
    <n v="41.450223829700001"/>
    <n v="-81.821399200599998"/>
    <n v="41.450997629200003"/>
    <n v="-81.812022475999996"/>
  </r>
  <r>
    <n v="389"/>
    <x v="1"/>
    <x v="0"/>
    <s v="Franklin"/>
    <s v="TUSSING RD "/>
    <s v="MFRAMR04374**C "/>
    <s v="MR-4374"/>
    <n v="0.3"/>
    <n v="0.8"/>
    <s v="Segment"/>
    <m/>
    <n v="0"/>
    <n v="2"/>
    <n v="10"/>
    <n v="3"/>
    <n v="9"/>
    <n v="179.13462936046511"/>
    <n v="0.6116811657359843"/>
    <n v="9.4462958938250274"/>
    <n v="8.8346147280890435"/>
    <n v="3.3265176030056388E-2"/>
    <n v="2.9599300298334539"/>
    <n v="2.9266648538033975"/>
    <x v="2"/>
    <s v="Google Maps"/>
    <n v="39.9271400075"/>
    <n v="-82.825656678800001"/>
    <n v="39.9266848651"/>
    <n v="-82.816266695099998"/>
  </r>
  <r>
    <n v="390"/>
    <x v="1"/>
    <x v="3"/>
    <s v="Summit"/>
    <s v="E MARKET ST "/>
    <s v="SSUMSR00018**C "/>
    <s v="SR-18"/>
    <n v="6"/>
    <n v="6.5"/>
    <s v="Segment"/>
    <m/>
    <n v="0"/>
    <n v="0"/>
    <n v="2"/>
    <n v="8"/>
    <n v="47"/>
    <n v="95.59375"/>
    <n v="0.77085957789764437"/>
    <n v="21.96304709189161"/>
    <n v="21.192187513993964"/>
    <n v="4.1779683899234817E-2"/>
    <n v="2.956616917813689"/>
    <n v="2.9148372339144539"/>
    <x v="2"/>
    <s v="Google Maps"/>
    <n v="41.114202873799996"/>
    <n v="-81.580038106399996"/>
    <n v="41.110670790100002"/>
    <n v="-81.571668905300001"/>
  </r>
  <r>
    <n v="391"/>
    <x v="1"/>
    <x v="1"/>
    <s v="Cuyahoga"/>
    <s v="SR 175"/>
    <s v="SCUYSR00175**C "/>
    <s v="SR-175"/>
    <n v="5.7"/>
    <n v="6.2"/>
    <s v="Segment"/>
    <m/>
    <n v="0"/>
    <n v="0"/>
    <n v="4"/>
    <n v="14"/>
    <n v="16"/>
    <n v="104.3125"/>
    <n v="0.40248626755703737"/>
    <n v="12.850115712709629"/>
    <n v="12.447629445152591"/>
    <n v="2.2580529572244858E-2"/>
    <n v="2.9545033387037996"/>
    <n v="2.9319228091315548"/>
    <x v="2"/>
    <s v="Google Maps"/>
    <n v="41.477995115100001"/>
    <n v="-81.497763592400005"/>
    <n v="41.4852330489"/>
    <n v="-81.497770030699996"/>
  </r>
  <r>
    <n v="392"/>
    <x v="1"/>
    <x v="10"/>
    <s v="Jefferson"/>
    <s v="MARKET ST "/>
    <s v="SJEFSR00043**C "/>
    <s v="SR-43"/>
    <n v="1.3"/>
    <n v="1.8"/>
    <s v="Segment"/>
    <m/>
    <n v="0"/>
    <n v="1"/>
    <n v="4"/>
    <n v="11"/>
    <n v="13"/>
    <n v="133.67668968023256"/>
    <n v="0.47099934232723367"/>
    <n v="11.699563061688359"/>
    <n v="11.228563719361125"/>
    <n v="2.6414165640583586E-2"/>
    <n v="2.9507796447165555"/>
    <n v="2.9243654790759721"/>
    <x v="2"/>
    <s v="Google Maps"/>
    <n v="40.368638997600002"/>
    <n v="-80.633080316299996"/>
    <n v="40.369151152699999"/>
    <n v="-80.642063467300005"/>
  </r>
  <r>
    <n v="393"/>
    <x v="1"/>
    <x v="2"/>
    <s v="Hamilton"/>
    <s v="RONALD REAGAN CROSS CO EB HWY "/>
    <s v="SHAMSR00126**C "/>
    <s v="SR-126"/>
    <n v="15.7"/>
    <n v="16.2"/>
    <s v="Segment"/>
    <m/>
    <n v="0"/>
    <n v="2"/>
    <n v="4"/>
    <n v="3"/>
    <n v="16"/>
    <n v="146.85337936046511"/>
    <n v="1.5219883705933643"/>
    <n v="9.3582675154833552"/>
    <n v="7.8362791448899909"/>
    <n v="8.8328701218120656E-2"/>
    <n v="2.9484754372044981"/>
    <n v="2.8601467359863775"/>
    <x v="2"/>
    <s v="Google Maps"/>
    <n v="39.2140683071"/>
    <n v="-84.436976299600005"/>
    <n v="39.216737827599999"/>
    <n v="-84.428471346999999"/>
  </r>
  <r>
    <n v="85"/>
    <x v="3"/>
    <x v="2"/>
    <s v="Hamilton"/>
    <s v="COLERAIN AV TO RRCC EB HWY RAMP "/>
    <s v="SHAMSR00126**C "/>
    <s v="SR-126"/>
    <n v="8.4"/>
    <n v="8.9"/>
    <s v="Segment"/>
    <m/>
    <n v="0"/>
    <n v="1"/>
    <n v="6"/>
    <n v="4"/>
    <n v="24"/>
    <n v="126.70793968023256"/>
    <n v="0.48390934113672418"/>
    <n v="12.670039392417182"/>
    <n v="12.186130051280458"/>
    <n v="3.477740735168508E-2"/>
    <n v="2.9484175413533187"/>
    <n v="2.9136401340016338"/>
    <x v="2"/>
    <s v="Google Maps"/>
    <n v="39.223304520399999"/>
    <n v="-84.5595516618"/>
    <n v="39.225950394800002"/>
    <n v="-84.551839920600003"/>
  </r>
  <r>
    <n v="170"/>
    <x v="4"/>
    <x v="5"/>
    <s v="Lucas"/>
    <s v="Brint Rd, Brint Rd"/>
    <s v="CLUCCR00008**C, CLUCCR01572**C, MLUCMR04280**C"/>
    <s v="CR-1572, CR-8, MR-4280"/>
    <n v="0"/>
    <n v="0"/>
    <s v="Intersection"/>
    <s v="Undivided Urban Signal  4-Leg"/>
    <n v="0"/>
    <n v="2"/>
    <n v="6"/>
    <n v="8"/>
    <n v="34"/>
    <n v="200.13462936046511"/>
    <n v="5.3989380548770312"/>
    <n v="11.190391193342078"/>
    <n v="5.7914531384650472"/>
    <n v="0.37680361279059549"/>
    <n v="2.9483310680078452"/>
    <n v="2.5715274552172498"/>
    <x v="2"/>
    <s v="Google Maps"/>
    <n v="41.705101999999997"/>
    <n v="-83.696865000000003"/>
    <n v="0"/>
    <n v="0"/>
  </r>
  <r>
    <n v="171"/>
    <x v="4"/>
    <x v="6"/>
    <s v="Allen"/>
    <s v="S Eastown Rd, W Elm St"/>
    <s v="CALLCR00118**C, CALLCR00151**C"/>
    <s v="CR-118, CR-151"/>
    <n v="0.95"/>
    <n v="0"/>
    <s v="Intersection"/>
    <s v="Undivided Urban Signal  4-Leg"/>
    <n v="0"/>
    <n v="0"/>
    <n v="7"/>
    <n v="9"/>
    <n v="31"/>
    <n v="116.765625"/>
    <n v="8.8565241613242591"/>
    <n v="9.6069161401949703"/>
    <n v="0.75039197887071118"/>
    <n v="0.61811605668259306"/>
    <n v="2.9476307008267923"/>
    <n v="2.3295146441441994"/>
    <x v="2"/>
    <s v="Google Maps"/>
    <n v="40.736942999999997"/>
    <n v="-84.164743999999999"/>
    <n v="0"/>
    <n v="0"/>
  </r>
  <r>
    <n v="172"/>
    <x v="4"/>
    <x v="2"/>
    <s v="Butler"/>
    <s v="Princeton Glendale Rd, Princeton Pike"/>
    <s v="CBUTCR00003**C, CHAMCR00003**C, SBUTSR00747**C, SHAMSR00747**C"/>
    <s v="CR-3, SR-747"/>
    <n v="0"/>
    <n v="0"/>
    <s v="Intersection"/>
    <s v="Undivided Urban Signal  4-Leg"/>
    <n v="0"/>
    <n v="1"/>
    <n v="8"/>
    <n v="7"/>
    <n v="59"/>
    <n v="188.11418968023256"/>
    <n v="12.402633295888423"/>
    <n v="14.740982164034479"/>
    <n v="2.3383488681460562"/>
    <n v="0.86560671496982589"/>
    <n v="2.9472605543503656"/>
    <n v="2.0816538393805395"/>
    <x v="2"/>
    <s v="Google Maps"/>
    <n v="39.302931000000001"/>
    <n v="-84.465456000000003"/>
    <n v="0"/>
    <n v="0"/>
  </r>
  <r>
    <n v="394"/>
    <x v="1"/>
    <x v="3"/>
    <s v="Mahoning"/>
    <s v="SOUTH AVE "/>
    <s v="CMAHCR00151**C "/>
    <s v="CR-151"/>
    <n v="5.9"/>
    <n v="6.4"/>
    <s v="Segment"/>
    <m/>
    <n v="0"/>
    <n v="4"/>
    <n v="5"/>
    <n v="6"/>
    <n v="22"/>
    <n v="264.06613372093022"/>
    <n v="0.54242722228697837"/>
    <n v="14.581561269419897"/>
    <n v="14.039134047132919"/>
    <n v="3.0409449267794018E-2"/>
    <n v="2.9467948101971446"/>
    <n v="2.9163853609293504"/>
    <x v="2"/>
    <s v="Google Maps"/>
    <n v="41.068997611999997"/>
    <n v="-80.646165987900005"/>
    <n v="41.0762294536"/>
    <n v="-80.646230813900004"/>
  </r>
  <r>
    <n v="395"/>
    <x v="1"/>
    <x v="1"/>
    <s v="Cuyahoga"/>
    <s v="EUCLID AVE "/>
    <s v="SCUYUS00006**C "/>
    <s v="US-6"/>
    <n v="23.3"/>
    <n v="23.8"/>
    <s v="Segment"/>
    <m/>
    <n v="0"/>
    <n v="1"/>
    <n v="6"/>
    <n v="8"/>
    <n v="25"/>
    <n v="145.45793968023256"/>
    <n v="0.54790322945321512"/>
    <n v="15.585744091952396"/>
    <n v="15.037840862499181"/>
    <n v="3.0715691818550994E-2"/>
    <n v="2.9450535311239037"/>
    <n v="2.9143378393053525"/>
    <x v="2"/>
    <s v="Google Maps"/>
    <n v="41.546113243999997"/>
    <n v="-81.565781267000006"/>
    <n v="41.551054500900001"/>
    <n v="-81.5587169983"/>
  </r>
  <r>
    <n v="396"/>
    <x v="1"/>
    <x v="3"/>
    <s v="Summit"/>
    <s v="BRITTAIN RD "/>
    <s v="MSUMMR05413**C "/>
    <s v="MR-5413"/>
    <n v="2.8"/>
    <n v="3.3"/>
    <s v="Segment"/>
    <m/>
    <n v="0"/>
    <n v="1"/>
    <n v="2"/>
    <n v="10"/>
    <n v="32"/>
    <n v="135.14543968023256"/>
    <n v="0.60346171891109257"/>
    <n v="21.122066934848107"/>
    <n v="20.518605215937015"/>
    <n v="3.3822358685979804E-2"/>
    <n v="2.9392507883142116"/>
    <n v="2.9054284296282318"/>
    <x v="2"/>
    <s v="Google Maps"/>
    <n v="41.102136107100002"/>
    <n v="-81.466371636900007"/>
    <n v="41.109378196500003"/>
    <n v="-81.466122746099998"/>
  </r>
  <r>
    <n v="397"/>
    <x v="1"/>
    <x v="1"/>
    <s v="Cuyahoga"/>
    <s v="US 20"/>
    <s v="SCUYUS00020**C "/>
    <s v="US-20"/>
    <n v="28.1"/>
    <n v="28.6"/>
    <s v="Segment"/>
    <m/>
    <n v="2"/>
    <n v="3"/>
    <n v="8"/>
    <n v="6"/>
    <n v="33"/>
    <n v="340.38344840116281"/>
    <n v="0.36161020928439458"/>
    <n v="19.758457067363871"/>
    <n v="19.396846858079478"/>
    <n v="2.0292574288009263E-2"/>
    <n v="2.9374646541944962"/>
    <n v="2.9171720799064871"/>
    <x v="2"/>
    <s v="Google Maps"/>
    <n v="41.570557970599999"/>
    <n v="-81.530952021299996"/>
    <n v="41.573759422000002"/>
    <n v="-81.522304433200006"/>
  </r>
  <r>
    <n v="173"/>
    <x v="4"/>
    <x v="3"/>
    <s v="Stark"/>
    <s v="Dressler Rd, Whipple Ave"/>
    <s v="CSTACR00214**C, CSTACR00567**C"/>
    <s v="CR-214, CR-567"/>
    <n v="0.44500000000000001"/>
    <n v="0"/>
    <s v="Intersection"/>
    <s v="Undivided Urban Signal  4-Leg"/>
    <n v="0"/>
    <n v="1"/>
    <n v="2"/>
    <n v="13"/>
    <n v="63"/>
    <n v="179.45793968023256"/>
    <n v="9.4771648013715382"/>
    <n v="15.923090100301057"/>
    <n v="6.4459252989295184"/>
    <n v="0.66143191491942344"/>
    <n v="2.9372201622207652"/>
    <n v="2.2757882473013415"/>
    <x v="2"/>
    <s v="Google Maps"/>
    <n v="40.871077999999997"/>
    <n v="-81.422149000000005"/>
    <n v="0"/>
    <n v="0"/>
  </r>
  <r>
    <n v="398"/>
    <x v="1"/>
    <x v="0"/>
    <s v="Franklin"/>
    <s v="161 EXPY "/>
    <s v="SFRASR00161**C "/>
    <s v="SR-161"/>
    <n v="18.5"/>
    <n v="19"/>
    <s v="Segment"/>
    <m/>
    <n v="0"/>
    <n v="1"/>
    <n v="5"/>
    <n v="2"/>
    <n v="14"/>
    <n v="101.28606468023256"/>
    <n v="2.3862041723207117"/>
    <n v="8.7759366140427026"/>
    <n v="6.389732441721991"/>
    <n v="0.1448877072729145"/>
    <n v="2.9363102555411853"/>
    <n v="2.7914225482682706"/>
    <x v="2"/>
    <s v="Google Maps"/>
    <n v="40.082791028000003"/>
    <n v="-82.856535055699993"/>
    <n v="40.085869049599999"/>
    <n v="-82.847991409900004"/>
  </r>
  <r>
    <n v="399"/>
    <x v="1"/>
    <x v="1"/>
    <s v="Cuyahoga"/>
    <s v="KINSMAN RD "/>
    <s v="SCUYUS00422**C "/>
    <s v="US-422"/>
    <n v="6.8"/>
    <n v="7.3"/>
    <s v="Segment"/>
    <m/>
    <n v="0"/>
    <n v="1"/>
    <n v="5"/>
    <n v="12"/>
    <n v="21"/>
    <n v="152.66106468023256"/>
    <n v="0.3908807616359799"/>
    <n v="15.070167663371763"/>
    <n v="14.679286901735782"/>
    <n v="2.1930994921874301E-2"/>
    <n v="2.9332227763824892"/>
    <n v="2.9112917814606147"/>
    <x v="2"/>
    <s v="Google Maps"/>
    <n v="41.4644132082"/>
    <n v="-81.574556579299994"/>
    <n v="41.4644853677"/>
    <n v="-81.564943899699998"/>
  </r>
  <r>
    <n v="174"/>
    <x v="4"/>
    <x v="2"/>
    <s v="Clermont"/>
    <s v="Bach Buxton Rd, Ohio Pike"/>
    <s v="CCLECR00380**C, SCLESR00125**C"/>
    <s v="CR-380, SR-125"/>
    <n v="0"/>
    <n v="0"/>
    <s v="Intersection"/>
    <s v="Undivided Urban Signal  3-Leg"/>
    <n v="0"/>
    <n v="0"/>
    <n v="11"/>
    <n v="6"/>
    <n v="35"/>
    <n v="133.640625"/>
    <n v="7.5862604168544037"/>
    <n v="10.573678223987304"/>
    <n v="2.9874178071329007"/>
    <n v="0.52946159107323476"/>
    <n v="2.9331541403725696"/>
    <n v="2.4036925492993348"/>
    <x v="2"/>
    <s v="Google Maps"/>
    <n v="39.047361000000002"/>
    <n v="-84.246072999999996"/>
    <n v="0"/>
    <n v="0"/>
  </r>
  <r>
    <n v="400"/>
    <x v="1"/>
    <x v="2"/>
    <s v="Butler"/>
    <s v="S ERIE BLVD "/>
    <s v="SBUTSR00004**C "/>
    <s v="SR-4"/>
    <n v="7.6"/>
    <n v="8.1"/>
    <s v="Segment"/>
    <m/>
    <n v="2"/>
    <n v="0"/>
    <n v="2"/>
    <n v="13"/>
    <n v="27"/>
    <n v="189.13462936046511"/>
    <n v="0.43401358232514792"/>
    <n v="16.880120107473676"/>
    <n v="16.446106525148529"/>
    <n v="2.4344817175896191E-2"/>
    <n v="2.9307156864496737"/>
    <n v="2.9063708692737777"/>
    <x v="2"/>
    <s v="Google Maps"/>
    <n v="39.389588460500001"/>
    <n v="-84.548337313000005"/>
    <n v="39.396495389999998"/>
    <n v="-84.548296763899998"/>
  </r>
  <r>
    <n v="401"/>
    <x v="1"/>
    <x v="5"/>
    <s v="Lucas"/>
    <s v="W SYLVANIA AVE "/>
    <s v="CLUCCR00005**C "/>
    <s v="CR-5"/>
    <n v="12.1"/>
    <n v="12.6"/>
    <s v="Segment"/>
    <m/>
    <n v="0"/>
    <n v="1"/>
    <n v="9"/>
    <n v="7"/>
    <n v="28"/>
    <n v="163.66106468023256"/>
    <n v="0.44665526023136931"/>
    <n v="16.644200566933183"/>
    <n v="16.197545306701812"/>
    <n v="2.5052164016556317E-2"/>
    <n v="2.9277338184671966"/>
    <n v="2.9026816544506402"/>
    <x v="2"/>
    <s v="Google Maps"/>
    <n v="41.691336661900003"/>
    <n v="-83.645958603899999"/>
    <n v="41.691307090099997"/>
    <n v="-83.636340471500006"/>
  </r>
  <r>
    <n v="86"/>
    <x v="3"/>
    <x v="0"/>
    <s v="Franklin"/>
    <s v="E BROAD ST "/>
    <s v="SFRASR00016**C "/>
    <s v="SR-16"/>
    <n v="10.3"/>
    <n v="10.8"/>
    <s v="Segment"/>
    <m/>
    <n v="1"/>
    <n v="1"/>
    <n v="5"/>
    <n v="7"/>
    <n v="9"/>
    <n v="164.15025436046511"/>
    <n v="0.7308232717187233"/>
    <n v="8.9371410244186009"/>
    <n v="8.2063177526998778"/>
    <n v="5.5964110120897789E-2"/>
    <n v="2.923021098131398"/>
    <n v="2.8670569880105004"/>
    <x v="2"/>
    <s v="Google Maps"/>
    <n v="39.9829860782"/>
    <n v="-82.811723331699994"/>
    <n v="39.983992665800002"/>
    <n v="-82.802389653600002"/>
  </r>
  <r>
    <n v="402"/>
    <x v="1"/>
    <x v="3"/>
    <s v="Stark"/>
    <s v="I 77 N TO US 62 E,US 62 "/>
    <s v="SSTAUS00062**C "/>
    <s v="US-62"/>
    <n v="22.2"/>
    <n v="22.7"/>
    <s v="Segment"/>
    <m/>
    <n v="1"/>
    <n v="0"/>
    <n v="7"/>
    <n v="3"/>
    <n v="31"/>
    <n v="135.81731468023256"/>
    <n v="1.0166625903407882"/>
    <n v="15.241713599392881"/>
    <n v="14.225051009052093"/>
    <n v="5.7463439807734051E-2"/>
    <n v="2.9146874756148073"/>
    <n v="2.8572240358070733"/>
    <x v="2"/>
    <s v="Google Maps"/>
    <n v="40.825993690600001"/>
    <n v="-81.396419423300003"/>
    <n v="40.830530412599998"/>
    <n v="-81.390673440300006"/>
  </r>
  <r>
    <n v="87"/>
    <x v="3"/>
    <x v="2"/>
    <s v="Butler"/>
    <s v="HIGH ST "/>
    <s v="SBUTSR00129**N "/>
    <s v="SR-129"/>
    <n v="22.8"/>
    <n v="23.3"/>
    <s v="Segment"/>
    <m/>
    <n v="0"/>
    <n v="1"/>
    <n v="3"/>
    <n v="4"/>
    <n v="7"/>
    <n v="90.067314680232556"/>
    <n v="0.40786176046878742"/>
    <n v="10.143539380158227"/>
    <n v="9.7356776196894401"/>
    <n v="2.9237602239148813E-2"/>
    <n v="2.9145521405011232"/>
    <n v="2.8853145382619743"/>
    <x v="2"/>
    <s v="Google Maps"/>
    <n v="39.379678072399997"/>
    <n v="-84.414736012899994"/>
    <n v="39.378121901999997"/>
    <n v="-84.405630573300002"/>
  </r>
  <r>
    <n v="403"/>
    <x v="1"/>
    <x v="1"/>
    <s v="Cuyahoga"/>
    <s v="BROOKPARK RD "/>
    <s v="SCUYSR00017**C "/>
    <s v="SR-17"/>
    <n v="9.1999999999999993"/>
    <n v="9.6999999999999993"/>
    <s v="Segment"/>
    <m/>
    <n v="0"/>
    <n v="1"/>
    <n v="6"/>
    <n v="11"/>
    <n v="46"/>
    <n v="179.77043968023256"/>
    <n v="0.39441065879659926"/>
    <n v="23.563984352502025"/>
    <n v="23.169573693705427"/>
    <n v="2.2128560417924957E-2"/>
    <n v="2.908482941168566"/>
    <n v="2.8863543807506411"/>
    <x v="2"/>
    <s v="Google Maps"/>
    <n v="41.418594795200001"/>
    <n v="-81.740391021899995"/>
    <n v="41.418664978700001"/>
    <n v="-81.730765188199996"/>
  </r>
  <r>
    <n v="404"/>
    <x v="1"/>
    <x v="1"/>
    <s v="Cuyahoga"/>
    <s v="BROOKPARK RD "/>
    <s v="SCUYSR00017**C "/>
    <s v="SR-17"/>
    <n v="8.1"/>
    <n v="8.6"/>
    <s v="Segment"/>
    <m/>
    <n v="0"/>
    <n v="0"/>
    <n v="10"/>
    <n v="8"/>
    <n v="47"/>
    <n v="147.96875"/>
    <n v="0.39441065879659926"/>
    <n v="24.31148442361604"/>
    <n v="23.917073764819442"/>
    <n v="2.2128560417924957E-2"/>
    <n v="2.908482941168566"/>
    <n v="2.8863543807506411"/>
    <x v="2"/>
    <s v="Google Maps"/>
    <n v="41.418458035299999"/>
    <n v="-81.761567905500002"/>
    <n v="41.418508037899997"/>
    <n v="-81.751933142599995"/>
  </r>
  <r>
    <n v="405"/>
    <x v="1"/>
    <x v="0"/>
    <s v="Union"/>
    <s v="DELAWARE AVE "/>
    <s v="MUNIMR00802**C "/>
    <s v="MR-802"/>
    <n v="0"/>
    <n v="0.5"/>
    <s v="Segment"/>
    <m/>
    <n v="0"/>
    <n v="2"/>
    <n v="4"/>
    <n v="5"/>
    <n v="33"/>
    <n v="172.72837936046511"/>
    <n v="0.68399218964948472"/>
    <n v="19.603402930104249"/>
    <n v="18.919410740454765"/>
    <n v="3.841089741925053E-2"/>
    <n v="2.9079241838118883"/>
    <n v="2.8695132863926376"/>
    <x v="2"/>
    <s v="Google Maps"/>
    <n v="40.235828230899997"/>
    <n v="-83.356628635999996"/>
    <n v="40.238185544499999"/>
    <n v="-83.347696158000005"/>
  </r>
  <r>
    <n v="406"/>
    <x v="1"/>
    <x v="7"/>
    <s v="Richland"/>
    <s v="LEXINGTON AVE "/>
    <s v="SRICUS00042**C "/>
    <s v="US-42"/>
    <n v="7.7"/>
    <n v="8.1999999999999993"/>
    <s v="Segment"/>
    <m/>
    <n v="0"/>
    <n v="1"/>
    <n v="6"/>
    <n v="8"/>
    <n v="63"/>
    <n v="183.45793968023256"/>
    <n v="0.54740659813354275"/>
    <n v="29.638466987972254"/>
    <n v="29.091060389838713"/>
    <n v="3.0687918306526323E-2"/>
    <n v="2.907596948222964"/>
    <n v="2.8769090299164377"/>
    <x v="2"/>
    <s v="Google Maps"/>
    <n v="40.7171209694"/>
    <n v="-82.547477423900006"/>
    <n v="40.723061087399998"/>
    <n v="-82.542037602999997"/>
  </r>
  <r>
    <n v="407"/>
    <x v="1"/>
    <x v="8"/>
    <s v="Muskingum"/>
    <s v="MAPLE AVE "/>
    <s v="SMUSSR00060**C "/>
    <s v="SR-60"/>
    <n v="18.7"/>
    <n v="19.2"/>
    <s v="Segment"/>
    <m/>
    <n v="0"/>
    <n v="2"/>
    <n v="6"/>
    <n v="6"/>
    <n v="49"/>
    <n v="206.25962936046511"/>
    <n v="0.58257205169865689"/>
    <n v="25.760911186217374"/>
    <n v="25.178339134518716"/>
    <n v="3.26543555593833E-2"/>
    <n v="2.9047842920178608"/>
    <n v="2.8721299364584776"/>
    <x v="2"/>
    <s v="Google Maps"/>
    <n v="39.964126110199999"/>
    <n v="-82.010049136399999"/>
    <n v="39.971244731600002"/>
    <n v="-82.010563710300005"/>
  </r>
  <r>
    <n v="88"/>
    <x v="3"/>
    <x v="3"/>
    <s v="Stark"/>
    <s v="LINCOLN WAY "/>
    <s v="SSTASR00172**C "/>
    <s v="SR-172"/>
    <n v="10.7"/>
    <n v="11.2"/>
    <s v="Segment"/>
    <m/>
    <n v="0"/>
    <n v="2"/>
    <n v="7"/>
    <n v="5"/>
    <n v="44"/>
    <n v="203.36900436046511"/>
    <n v="0.72119135636248666"/>
    <n v="22.495626938169909"/>
    <n v="21.774435581807424"/>
    <n v="5.5231936450523184E-2"/>
    <n v="2.9044426340919123"/>
    <n v="2.8492106976413889"/>
    <x v="2"/>
    <s v="Google Maps"/>
    <n v="40.7922627803"/>
    <n v="-81.447735565399995"/>
    <n v="40.794191391399998"/>
    <n v="-81.4385507147"/>
  </r>
  <r>
    <n v="408"/>
    <x v="1"/>
    <x v="2"/>
    <s v="Hamilton"/>
    <s v="WESTWOOD AVE "/>
    <s v="MHAMMR08555**C "/>
    <s v="MR-8555"/>
    <n v="0.4"/>
    <n v="0.9"/>
    <s v="Segment"/>
    <m/>
    <n v="0"/>
    <n v="0"/>
    <n v="8"/>
    <n v="7"/>
    <n v="96"/>
    <n v="179.4375"/>
    <n v="0.6056342650820502"/>
    <n v="42.152606223479715"/>
    <n v="41.546971958397663"/>
    <n v="3.2938188288683799E-2"/>
    <n v="2.8954073788339176"/>
    <n v="2.8624691905452337"/>
    <x v="2"/>
    <s v="Google Maps"/>
    <n v="39.125278027900002"/>
    <n v="-84.557129825399997"/>
    <n v="39.125138036899997"/>
    <n v="-84.547876336200005"/>
  </r>
  <r>
    <n v="89"/>
    <x v="3"/>
    <x v="9"/>
    <s v="Ross"/>
    <s v="N BRIDGE ST "/>
    <s v="SROSSR00159**C "/>
    <s v="SR-159"/>
    <n v="0.7"/>
    <n v="1.2"/>
    <s v="Segment"/>
    <m/>
    <n v="0"/>
    <n v="0"/>
    <n v="7"/>
    <n v="8"/>
    <n v="54"/>
    <n v="135.328125"/>
    <n v="0.61104350859599965"/>
    <n v="27.23299654189595"/>
    <n v="26.621953033299949"/>
    <n v="4.6860649121291412E-2"/>
    <n v="2.8938479332584666"/>
    <n v="2.8469872841371751"/>
    <x v="2"/>
    <s v="Google Maps"/>
    <n v="39.344423075000002"/>
    <n v="-82.976237979299995"/>
    <n v="39.351655523200002"/>
    <n v="-82.9765863577"/>
  </r>
  <r>
    <n v="409"/>
    <x v="1"/>
    <x v="0"/>
    <s v="Franklin"/>
    <s v="S DREXEL AVE "/>
    <s v="SFRAUS00040**C "/>
    <s v="US-40"/>
    <n v="20.399999999999999"/>
    <n v="20.9"/>
    <s v="Segment"/>
    <m/>
    <n v="0"/>
    <n v="1"/>
    <n v="2"/>
    <n v="13"/>
    <n v="25"/>
    <n v="141.45793968023256"/>
    <n v="0.48691962057933319"/>
    <n v="15.174845312920468"/>
    <n v="14.687925692341134"/>
    <n v="2.7304779249532552E-2"/>
    <n v="2.8846779293443778"/>
    <n v="2.8573731500948454"/>
    <x v="2"/>
    <s v="Google Maps"/>
    <n v="39.955281724000002"/>
    <n v="-82.870247010300005"/>
    <n v="39.954997459700003"/>
    <n v="-82.860840336799995"/>
  </r>
  <r>
    <n v="410"/>
    <x v="1"/>
    <x v="5"/>
    <s v="Lucas"/>
    <s v="SECOR RD "/>
    <s v="MLUCMR01932**N "/>
    <s v="MR-1932"/>
    <n v="2.7"/>
    <n v="3.2"/>
    <s v="Segment"/>
    <m/>
    <n v="0"/>
    <n v="0"/>
    <n v="5"/>
    <n v="4"/>
    <n v="41"/>
    <n v="91.484375"/>
    <n v="0.99427116374564328"/>
    <n v="19.7275152422555"/>
    <n v="18.733244078509856"/>
    <n v="5.5284886939781015E-2"/>
    <n v="2.8827459195718541"/>
    <n v="2.827461032632073"/>
    <x v="2"/>
    <s v="Google Maps"/>
    <n v="0"/>
    <n v="0"/>
    <n v="0"/>
    <n v="0"/>
  </r>
  <r>
    <n v="411"/>
    <x v="1"/>
    <x v="3"/>
    <s v="Summit"/>
    <s v="S ARLINGTON ST "/>
    <s v="CSUMCR00015**C "/>
    <s v="CR-15"/>
    <n v="9.5"/>
    <n v="10"/>
    <s v="Segment"/>
    <m/>
    <n v="1"/>
    <n v="2"/>
    <n v="8"/>
    <n v="3"/>
    <n v="41"/>
    <n v="243.71756904069767"/>
    <n v="0.60207260588358591"/>
    <n v="21.454412507321084"/>
    <n v="20.852339901437499"/>
    <n v="3.374469236302334E-2"/>
    <n v="2.8806779051477309"/>
    <n v="2.8469332127847076"/>
    <x v="2"/>
    <s v="Google Maps"/>
    <n v="41.046165440899998"/>
    <n v="-81.491158415800001"/>
    <n v="41.053406666400001"/>
    <n v="-81.491007840199998"/>
  </r>
  <r>
    <n v="175"/>
    <x v="4"/>
    <x v="2"/>
    <s v="Warren"/>
    <s v="N St Rt 741, St Rt 122"/>
    <s v="SWARSR00122**C, SWARSR00123**C, SWARSR00741**C"/>
    <s v="SR-122, SR-123, SR-741"/>
    <n v="4.7080000000000002"/>
    <n v="0"/>
    <s v="Intersection"/>
    <s v="Undivided Urban Signal  4-Leg"/>
    <n v="0"/>
    <n v="0"/>
    <n v="9"/>
    <n v="8"/>
    <n v="32"/>
    <n v="126.421875"/>
    <n v="4.6156754458972218"/>
    <n v="10.292796430433976"/>
    <n v="5.6771209845367538"/>
    <n v="0.32213801414369608"/>
    <n v="2.8805001252189157"/>
    <n v="2.5583621110752195"/>
    <x v="2"/>
    <s v="Google Maps"/>
    <n v="39.491157000000001"/>
    <n v="-84.249707000000001"/>
    <n v="0"/>
    <n v="0"/>
  </r>
  <r>
    <n v="176"/>
    <x v="4"/>
    <x v="3"/>
    <s v="Stark"/>
    <s v="Brunnerdale Ave, Brunnerdale Ave"/>
    <s v="CSTACR00227**C, SSTASR00687**C, TSTATR00211**C, TSTATR00227**C"/>
    <s v="CR-227, SR-687, TR-211, TR-227"/>
    <n v="0"/>
    <n v="0"/>
    <s v="Intersection"/>
    <s v="Undivided Urban Signal  4-Leg"/>
    <n v="0"/>
    <n v="0"/>
    <n v="7"/>
    <n v="8"/>
    <n v="38"/>
    <n v="119.328125"/>
    <n v="12.144640671297605"/>
    <n v="10.910732744237478"/>
    <n v="-1.2339079270601268"/>
    <n v="0.84760084936606461"/>
    <n v="2.8798445031017388"/>
    <n v="2.0322436537356743"/>
    <x v="2"/>
    <s v="Google Maps"/>
    <n v="40.856323000000003"/>
    <n v="-81.461397000000005"/>
    <n v="0"/>
    <n v="0"/>
  </r>
  <r>
    <n v="412"/>
    <x v="1"/>
    <x v="2"/>
    <s v="Hamilton"/>
    <s v="MONTANA AVE "/>
    <s v="MHAMMR08536**C "/>
    <s v="MR-8536"/>
    <n v="0"/>
    <n v="0.5"/>
    <s v="Segment"/>
    <m/>
    <n v="0"/>
    <n v="2"/>
    <n v="6"/>
    <n v="8"/>
    <n v="38"/>
    <n v="204.13462936046511"/>
    <n v="0.46707046622987353"/>
    <n v="20.774874915237305"/>
    <n v="20.307804449007431"/>
    <n v="2.6194364909298863E-2"/>
    <n v="2.8751182778669953"/>
    <n v="2.8489239129576962"/>
    <x v="2"/>
    <s v="Google Maps"/>
    <n v="39.149331335799999"/>
    <n v="-84.612783518699999"/>
    <n v="39.1487280132"/>
    <n v="-84.603512519600002"/>
  </r>
  <r>
    <n v="413"/>
    <x v="1"/>
    <x v="1"/>
    <s v="Cuyahoga"/>
    <s v="LORAIN AVE "/>
    <s v="SCUYSR00010**C "/>
    <s v="SR-10"/>
    <n v="13.9"/>
    <n v="14.4"/>
    <s v="Segment"/>
    <m/>
    <n v="2"/>
    <n v="4"/>
    <n v="3"/>
    <n v="8"/>
    <n v="18"/>
    <n v="347.20076308139534"/>
    <n v="0.41057978183027788"/>
    <n v="13.78713807621495"/>
    <n v="13.376558294384672"/>
    <n v="2.3033478662214849E-2"/>
    <n v="2.8735124059543597"/>
    <n v="2.8504789272921447"/>
    <x v="2"/>
    <s v="Google Maps"/>
    <n v="41.472953482900003"/>
    <n v="-81.735225087399996"/>
    <n v="41.475864104499998"/>
    <n v="-81.726416822999994"/>
  </r>
  <r>
    <n v="414"/>
    <x v="1"/>
    <x v="2"/>
    <s v="Hamilton"/>
    <s v="WINTON RD "/>
    <s v="CHAMCR00239**C "/>
    <s v="CR-239"/>
    <n v="7.2"/>
    <n v="7.7"/>
    <s v="Segment"/>
    <m/>
    <n v="1"/>
    <n v="3"/>
    <n v="8"/>
    <n v="3"/>
    <n v="10"/>
    <n v="258.39425872093022"/>
    <n v="0.52389528393724027"/>
    <n v="9.6881664261266813"/>
    <n v="9.1642711421894418"/>
    <n v="2.9373004893703963E-2"/>
    <n v="2.870796148580455"/>
    <n v="2.8414231436867512"/>
    <x v="2"/>
    <s v="Google Maps"/>
    <n v="39.263037908199998"/>
    <n v="-84.522070383599996"/>
    <n v="39.269992443500001"/>
    <n v="-84.523073258300002"/>
  </r>
  <r>
    <n v="415"/>
    <x v="1"/>
    <x v="1"/>
    <s v="Cuyahoga"/>
    <s v="MR 2425"/>
    <s v="MCUYMR02425**C "/>
    <s v="MR-2425"/>
    <n v="2"/>
    <n v="2.5"/>
    <s v="Segment"/>
    <m/>
    <n v="1"/>
    <n v="3"/>
    <n v="4"/>
    <n v="5"/>
    <n v="16"/>
    <n v="247.08175872093022"/>
    <n v="0.59471002590781563"/>
    <n v="13.165645882386173"/>
    <n v="12.570935856478357"/>
    <n v="3.3333037825045708E-2"/>
    <n v="2.8698751376053853"/>
    <n v="2.8365420997803397"/>
    <x v="2"/>
    <s v="Google Maps"/>
    <n v="41.470551585300001"/>
    <n v="-81.602881787100003"/>
    <n v="41.477789357600003"/>
    <n v="-81.602896556299996"/>
  </r>
  <r>
    <n v="416"/>
    <x v="1"/>
    <x v="0"/>
    <s v="Franklin"/>
    <s v="REFUGEE RD "/>
    <s v="MFRAMR04205**C "/>
    <s v="MR-4205"/>
    <n v="2.9"/>
    <n v="3.4"/>
    <s v="Segment"/>
    <m/>
    <n v="0"/>
    <n v="4"/>
    <n v="6"/>
    <n v="5"/>
    <n v="25"/>
    <n v="269.17550872093022"/>
    <n v="0.51658777070099027"/>
    <n v="15.698884922080738"/>
    <n v="15.182297151379748"/>
    <n v="2.8964289783317762E-2"/>
    <n v="2.8689735872628157"/>
    <n v="2.8400092974794982"/>
    <x v="2"/>
    <s v="Google Maps"/>
    <n v="39.916610069299999"/>
    <n v="-82.899892816100007"/>
    <n v="39.916095125200002"/>
    <n v="-82.890507164100001"/>
  </r>
  <r>
    <n v="417"/>
    <x v="1"/>
    <x v="1"/>
    <s v="Cuyahoga"/>
    <s v="HARVARD AVE "/>
    <s v="MCUYMR14580**C "/>
    <s v="MR-14580"/>
    <n v="5.2"/>
    <n v="5.7"/>
    <s v="Segment"/>
    <m/>
    <n v="1"/>
    <n v="2"/>
    <n v="3"/>
    <n v="7"/>
    <n v="16"/>
    <n v="203.73319404069767"/>
    <n v="0.55814854187007157"/>
    <n v="14.091827103111383"/>
    <n v="13.533678561241311"/>
    <n v="3.1288635036492297E-2"/>
    <n v="2.8643289743147684"/>
    <n v="2.8330403392782761"/>
    <x v="2"/>
    <s v="Google Maps"/>
    <n v="41.449032364499999"/>
    <n v="-81.590387144000005"/>
    <n v="41.449167033899997"/>
    <n v="-81.580766560100002"/>
  </r>
  <r>
    <n v="418"/>
    <x v="1"/>
    <x v="0"/>
    <s v="Franklin"/>
    <s v="MORSE RD "/>
    <s v="CFRACR00017**C "/>
    <s v="CR-17"/>
    <n v="3.3"/>
    <n v="3.8"/>
    <s v="Segment"/>
    <m/>
    <n v="1"/>
    <n v="1"/>
    <n v="6"/>
    <n v="6"/>
    <n v="51"/>
    <n v="208.25962936046511"/>
    <n v="0.60889097946671944"/>
    <n v="24.785462218558358"/>
    <n v="24.17657123909164"/>
    <n v="3.4125908433122132E-2"/>
    <n v="2.8616254218882791"/>
    <n v="2.827499513455157"/>
    <x v="2"/>
    <s v="Google Maps"/>
    <n v="40.058888743600001"/>
    <n v="-82.938974101499994"/>
    <n v="40.058434154399997"/>
    <n v="-82.929551107500004"/>
  </r>
  <r>
    <n v="419"/>
    <x v="1"/>
    <x v="1"/>
    <s v="Cuyahoga"/>
    <s v="MONTICELLO BLVD "/>
    <s v="MCUYMR14689**C "/>
    <s v="MR-14689"/>
    <n v="1"/>
    <n v="1.5"/>
    <s v="Segment"/>
    <m/>
    <n v="1"/>
    <n v="4"/>
    <n v="4"/>
    <n v="2"/>
    <n v="8"/>
    <n v="271.44594840116281"/>
    <n v="0.60638653512038387"/>
    <n v="6.9814572532844599"/>
    <n v="6.3750707181640758"/>
    <n v="3.2492428942073714E-2"/>
    <n v="2.8606517389128627"/>
    <n v="2.8281593099707889"/>
    <x v="2"/>
    <s v="Google Maps"/>
    <n v="41.525442814000002"/>
    <n v="-81.559102705200004"/>
    <n v="41.530087009600003"/>
    <n v="-81.5521456261"/>
  </r>
  <r>
    <n v="420"/>
    <x v="1"/>
    <x v="1"/>
    <s v="Cuyahoga"/>
    <s v="DENISON AVE "/>
    <s v="MCUYMR14555**C "/>
    <s v="MR-14555"/>
    <n v="0.8"/>
    <n v="1.3"/>
    <s v="Segment"/>
    <m/>
    <n v="0"/>
    <n v="1"/>
    <n v="4"/>
    <n v="16"/>
    <n v="49"/>
    <n v="191.86418968023256"/>
    <n v="0.29649926704487028"/>
    <n v="26.290215536027549"/>
    <n v="25.993716268982681"/>
    <n v="1.6646782555809789E-2"/>
    <n v="2.8597655173462653"/>
    <n v="2.8431187347904556"/>
    <x v="2"/>
    <s v="Google Maps"/>
    <n v="41.4628564705"/>
    <n v="-81.739656327500001"/>
    <n v="41.459346121499998"/>
    <n v="-81.731245710600007"/>
  </r>
  <r>
    <n v="177"/>
    <x v="4"/>
    <x v="2"/>
    <s v="Butler"/>
    <s v="Cincinnati Dayton Rd, Highland Green Dr"/>
    <s v="CBUTCR00019**C, TBUTTR03287**C, TBUTTR03412**C"/>
    <s v="CR-19, TR-3287, TR-3412"/>
    <n v="0"/>
    <n v="0"/>
    <s v="Intersection"/>
    <s v="Undivided Urban Signal  4-Leg"/>
    <n v="0"/>
    <n v="1"/>
    <n v="10"/>
    <n v="6"/>
    <n v="33"/>
    <n v="170.77043968023256"/>
    <n v="6.2830243820279899"/>
    <n v="9.6978879293271536"/>
    <n v="3.4148635472991637"/>
    <n v="0.43850591770745329"/>
    <n v="2.8530822972188594"/>
    <n v="2.4145763795114061"/>
    <x v="2"/>
    <s v="Google Maps"/>
    <n v="39.345134999999999"/>
    <n v="-84.395689000000004"/>
    <n v="0"/>
    <n v="0"/>
  </r>
  <r>
    <n v="178"/>
    <x v="4"/>
    <x v="2"/>
    <s v="Hamilton"/>
    <s v="Beechmont Ave, Nordyke Rd"/>
    <s v="CHAMCR00375**C, SHAMSR00125**C"/>
    <s v="CR-375, SR-125"/>
    <n v="2.5249999999999999"/>
    <n v="0"/>
    <s v="Intersection"/>
    <s v="Undivided Urban Signal  3-Leg"/>
    <n v="0"/>
    <n v="1"/>
    <n v="5"/>
    <n v="11"/>
    <n v="46"/>
    <n v="173.22356468023256"/>
    <n v="7.0151852480677146"/>
    <n v="12.586332706557441"/>
    <n v="5.571147458489726"/>
    <n v="0.48960501472681023"/>
    <n v="2.8525819409849626"/>
    <n v="2.3629769262581526"/>
    <x v="2"/>
    <s v="Google Maps"/>
    <n v="39.071939999999998"/>
    <n v="-84.315116000000003"/>
    <n v="0"/>
    <n v="0"/>
  </r>
  <r>
    <n v="421"/>
    <x v="1"/>
    <x v="9"/>
    <s v="Highland"/>
    <s v="US HIGHWAY 62 "/>
    <s v="SHIGUS00062**C "/>
    <s v="US-62"/>
    <n v="15.7"/>
    <n v="16.2"/>
    <s v="Segment"/>
    <m/>
    <n v="0"/>
    <n v="0"/>
    <n v="6"/>
    <n v="8"/>
    <n v="33"/>
    <n v="107.78125"/>
    <n v="0.5107780392043122"/>
    <n v="24.963343730437416"/>
    <n v="24.452565691233104"/>
    <n v="2.7806251486424158E-2"/>
    <n v="2.8518582759473277"/>
    <n v="2.8240520244609035"/>
    <x v="2"/>
    <s v="Google Maps"/>
    <n v="39.216819085799997"/>
    <n v="-83.608244500400005"/>
    <n v="39.223963784699997"/>
    <n v="-83.609434286600006"/>
  </r>
  <r>
    <n v="422"/>
    <x v="1"/>
    <x v="2"/>
    <s v="Hamilton"/>
    <s v="CLIFTON AVE "/>
    <s v="MHAMMR01049**C "/>
    <s v="MR-1049"/>
    <n v="1.9"/>
    <n v="2.4"/>
    <s v="Segment"/>
    <m/>
    <n v="0"/>
    <n v="0"/>
    <n v="8"/>
    <n v="6"/>
    <n v="42"/>
    <n v="121"/>
    <n v="0.47447031660989231"/>
    <n v="27.930931210525721"/>
    <n v="27.456460893915828"/>
    <n v="2.6608345362474882E-2"/>
    <n v="2.8430374184086507"/>
    <n v="2.8164290730461756"/>
    <x v="2"/>
    <s v="Google Maps"/>
    <n v="39.137731484600003"/>
    <n v="-84.519795923000004"/>
    <n v="39.144949374299998"/>
    <n v="-84.519042778200003"/>
  </r>
  <r>
    <n v="179"/>
    <x v="4"/>
    <x v="0"/>
    <s v="Franklin"/>
    <s v="Dempsey Rd, Emirk Rd"/>
    <s v="CFRACR00183**C, PFRATR84151**C, SFRASR00003**C, TFRATR02748**C"/>
    <s v="CR-183, SR-3, TR-2748, TR-84151"/>
    <n v="0"/>
    <n v="0"/>
    <s v="Intersection"/>
    <s v="Undivided Urban Signal  4-Leg"/>
    <n v="0"/>
    <n v="2"/>
    <n v="6"/>
    <n v="10"/>
    <n v="39"/>
    <n v="214.00962936046511"/>
    <n v="7.9124460124514115"/>
    <n v="9.9579930253541455"/>
    <n v="2.045547012902734"/>
    <n v="0.55222679223166959"/>
    <n v="2.8421696562238044"/>
    <n v="2.2899428639921346"/>
    <x v="2"/>
    <s v="Google Maps"/>
    <n v="40.095838000000001"/>
    <n v="-82.925360999999995"/>
    <n v="0"/>
    <n v="0"/>
  </r>
  <r>
    <n v="423"/>
    <x v="1"/>
    <x v="0"/>
    <s v="Franklin"/>
    <s v="GEORGESVILLE RD "/>
    <s v="CFRACR00026**C "/>
    <s v="CR-26"/>
    <n v="2.2999999999999998"/>
    <n v="2.8"/>
    <s v="Segment"/>
    <m/>
    <n v="0"/>
    <n v="3"/>
    <n v="7"/>
    <n v="5"/>
    <n v="17"/>
    <n v="222.04569404069767"/>
    <n v="0.54730432120572337"/>
    <n v="11.613349018904085"/>
    <n v="11.066044697698361"/>
    <n v="3.0682198584148571E-2"/>
    <n v="2.8384449926523216"/>
    <n v="2.8077627940681729"/>
    <x v="2"/>
    <s v="Google Maps"/>
    <n v="39.935315137800004"/>
    <n v="-83.114247965600001"/>
    <n v="39.942257623099998"/>
    <n v="-83.111903436399999"/>
  </r>
  <r>
    <n v="424"/>
    <x v="1"/>
    <x v="4"/>
    <s v="Montgomery"/>
    <s v="UNITED STATES ROUTE 35 "/>
    <s v="SMOTUS00035**N "/>
    <s v="US-35"/>
    <n v="14.8"/>
    <n v="15.3"/>
    <s v="Segment"/>
    <m/>
    <n v="0"/>
    <n v="2"/>
    <n v="6"/>
    <n v="0"/>
    <n v="12"/>
    <n v="142.63462936046511"/>
    <n v="1.9279946229317833"/>
    <n v="7.8783703079569056"/>
    <n v="5.9503756850251222"/>
    <n v="0.11458304535678354"/>
    <n v="2.8375280372843839"/>
    <n v="2.7229449919276005"/>
    <x v="2"/>
    <s v="Google Maps"/>
    <n v="39.747569195899999"/>
    <n v="-84.215890102399996"/>
    <n v="39.747721098500001"/>
    <n v="-84.2065508421"/>
  </r>
  <r>
    <n v="425"/>
    <x v="1"/>
    <x v="0"/>
    <s v="Franklin"/>
    <s v="E MAIN ST "/>
    <s v="SFRAUS00040**C "/>
    <s v="US-40"/>
    <n v="21.4"/>
    <n v="21.9"/>
    <s v="Segment"/>
    <m/>
    <n v="0"/>
    <n v="1"/>
    <n v="7"/>
    <n v="1"/>
    <n v="8"/>
    <n v="103.94231468023256"/>
    <n v="1.0104285613059776"/>
    <n v="6.5580460716778886"/>
    <n v="5.5476175103719108"/>
    <n v="5.6274415575896769E-2"/>
    <n v="2.8329857283440636"/>
    <n v="2.7767113127681666"/>
    <x v="2"/>
    <s v="Google Maps"/>
    <n v="39.954719909600001"/>
    <n v="-82.851393119700006"/>
    <n v="39.954622798199999"/>
    <n v="-82.842016629599996"/>
  </r>
  <r>
    <n v="180"/>
    <x v="4"/>
    <x v="5"/>
    <s v="Wood"/>
    <s v="Simmons Rd, US-20"/>
    <s v="SWOOUS00020**C, SWOOUS00020**N, SWOOUS00023**C, TWOOTR00301**C"/>
    <s v="TR-301, US-20, US-23"/>
    <n v="0.16800000000000001"/>
    <n v="0"/>
    <s v="Intersection"/>
    <s v="Divided Urban Signal  4-Leg"/>
    <n v="0"/>
    <n v="1"/>
    <n v="8"/>
    <n v="6"/>
    <n v="48"/>
    <n v="172.67668968023256"/>
    <n v="9.4501238663824143"/>
    <n v="12.878472227398927"/>
    <n v="3.4283483610165124"/>
    <n v="0.71190229366981206"/>
    <n v="2.8307145445667605"/>
    <n v="2.1188122508969487"/>
    <x v="2"/>
    <s v="Google Maps"/>
    <n v="41.545394999999999"/>
    <n v="-83.591770999999994"/>
    <n v="0"/>
    <n v="0"/>
  </r>
  <r>
    <n v="90"/>
    <x v="3"/>
    <x v="3"/>
    <s v="Stark"/>
    <s v="BELDEN VILLAGE ST "/>
    <s v="CSTACR00099**C "/>
    <s v="CR-99"/>
    <n v="0.2"/>
    <n v="0.7"/>
    <s v="Segment"/>
    <m/>
    <n v="0"/>
    <n v="1"/>
    <n v="9"/>
    <n v="6"/>
    <n v="44"/>
    <n v="175.22356468023256"/>
    <n v="0.53012667807698188"/>
    <n v="23.090255838197468"/>
    <n v="22.560129160120486"/>
    <n v="4.0710450415015413E-2"/>
    <n v="2.8299683230777166"/>
    <n v="2.7892578726627013"/>
    <x v="2"/>
    <s v="Google Maps"/>
    <n v="40.856400382499999"/>
    <n v="-81.432216305500006"/>
    <n v="40.855093951900002"/>
    <n v="-81.422961542600007"/>
  </r>
  <r>
    <n v="181"/>
    <x v="4"/>
    <x v="7"/>
    <s v="Medina"/>
    <s v="Fenn Rd, Pearl Rd"/>
    <s v="CMEDCR00070**C, SMEDUS00042**C"/>
    <s v="CR-70, US-42"/>
    <n v="3.3170000000000002"/>
    <n v="0"/>
    <s v="Intersection"/>
    <s v="Undivided Urban Signal  4-Leg"/>
    <n v="0"/>
    <n v="1"/>
    <n v="5"/>
    <n v="10"/>
    <n v="48"/>
    <n v="170.78606468023256"/>
    <n v="6.9164756997771555"/>
    <n v="12.945398324777514"/>
    <n v="6.0289226250003587"/>
    <n v="0.4827158609645788"/>
    <n v="2.828871773570742"/>
    <n v="2.3461559126061631"/>
    <x v="2"/>
    <s v="Google Maps"/>
    <n v="41.170771999999999"/>
    <n v="-81.860557"/>
    <n v="0"/>
    <n v="0"/>
  </r>
  <r>
    <n v="182"/>
    <x v="4"/>
    <x v="2"/>
    <s v="Hamilton"/>
    <s v="Fields Ertel Rd, Fields-Ertel Rd"/>
    <s v="CHAMCR00004**C, CHAMCR00301**C, CWARCR00004**C, CWARCR00021**C"/>
    <s v="CR-21, CR-301, CR-4"/>
    <n v="0"/>
    <n v="0"/>
    <s v="Intersection"/>
    <s v="Undivided Urban Signal  4-Leg"/>
    <n v="0"/>
    <n v="0"/>
    <n v="6"/>
    <n v="9"/>
    <n v="61"/>
    <n v="140.21875"/>
    <n v="12.016189344251098"/>
    <n v="15.338951338322861"/>
    <n v="3.3227619940717634"/>
    <n v="0.83863595226835708"/>
    <n v="2.8278067197219316"/>
    <n v="1.9891707674535746"/>
    <x v="2"/>
    <s v="Google Maps"/>
    <n v="39.292738999999997"/>
    <n v="-84.315732999999994"/>
    <n v="0"/>
    <n v="0"/>
  </r>
  <r>
    <n v="91"/>
    <x v="3"/>
    <x v="0"/>
    <s v="Delaware"/>
    <s v="N HIGH ST "/>
    <s v="SDELUS00023**C "/>
    <s v="US-23"/>
    <n v="3.5"/>
    <n v="4"/>
    <s v="Segment"/>
    <m/>
    <n v="0"/>
    <n v="2"/>
    <n v="4"/>
    <n v="7"/>
    <n v="14"/>
    <n v="162.60337936046511"/>
    <n v="0.78941213479554906"/>
    <n v="10.579933346397567"/>
    <n v="9.7905212116020177"/>
    <n v="6.0419652041173361E-2"/>
    <n v="2.8264187679633657"/>
    <n v="2.7659991159221922"/>
    <x v="2"/>
    <s v="Google Maps"/>
    <n v="40.186952903200002"/>
    <n v="-83.025135388600006"/>
    <n v="40.194027257199998"/>
    <n v="-83.027176266599994"/>
  </r>
  <r>
    <n v="92"/>
    <x v="3"/>
    <x v="0"/>
    <s v="Delaware"/>
    <s v="N HIGH ST "/>
    <s v="SDELUS00023**C "/>
    <s v="US-23"/>
    <n v="2.4"/>
    <n v="2.9"/>
    <s v="Segment"/>
    <m/>
    <n v="0"/>
    <n v="0"/>
    <n v="5"/>
    <n v="8"/>
    <n v="15"/>
    <n v="83.234375"/>
    <n v="0.78941213479554906"/>
    <n v="10.970987577262411"/>
    <n v="10.181575442466862"/>
    <n v="6.0419652041173361E-2"/>
    <n v="2.8264187679633657"/>
    <n v="2.7659991159221922"/>
    <x v="2"/>
    <s v="Google Maps"/>
    <n v="40.171341148099998"/>
    <n v="-83.021012930799998"/>
    <n v="40.178458958999997"/>
    <n v="-83.0227650912"/>
  </r>
  <r>
    <n v="183"/>
    <x v="4"/>
    <x v="3"/>
    <s v="Mahoning"/>
    <s v="New Rd, S Canfield Niles Rd"/>
    <s v="CMAHCR00162**C, SMAHSR00046**C"/>
    <s v="CR-162, SR-46"/>
    <n v="4.0949999999999998"/>
    <n v="0"/>
    <s v="Intersection"/>
    <s v="Undivided Urban Signal  4-Leg"/>
    <n v="1"/>
    <n v="3"/>
    <n v="6"/>
    <n v="6"/>
    <n v="22"/>
    <n v="270.61300872093022"/>
    <n v="6.0858147637313449"/>
    <n v="7.8695606287099826"/>
    <n v="1.7837458649786377"/>
    <n v="0.42474223012742923"/>
    <n v="2.8250210515495189"/>
    <n v="2.4002788214220896"/>
    <x v="2"/>
    <s v="Google Maps"/>
    <n v="41.084012999999999"/>
    <n v="-80.762743"/>
    <n v="0"/>
    <n v="0"/>
  </r>
  <r>
    <n v="426"/>
    <x v="1"/>
    <x v="4"/>
    <s v="Montgomery"/>
    <s v="LINDEN AVE "/>
    <s v="MMOTMR04972**C "/>
    <s v="MR-4972"/>
    <n v="1.2"/>
    <n v="1.7"/>
    <s v="Segment"/>
    <m/>
    <n v="0"/>
    <n v="2"/>
    <n v="8"/>
    <n v="5"/>
    <n v="16"/>
    <n v="181.91587936046511"/>
    <n v="0.48887493072541555"/>
    <n v="12.516492588538046"/>
    <n v="12.02761765781263"/>
    <n v="2.7414158438862305E-2"/>
    <n v="2.8245629857557466"/>
    <n v="2.7971488273168843"/>
    <x v="2"/>
    <s v="Google Maps"/>
    <n v="39.751767733299999"/>
    <n v="-84.149826458500002"/>
    <n v="39.748253741100001"/>
    <n v="-84.141858232100006"/>
  </r>
  <r>
    <n v="427"/>
    <x v="1"/>
    <x v="2"/>
    <s v="Hamilton"/>
    <s v="MR 8529"/>
    <s v="MHAMMR08529**N "/>
    <s v="MR-8529"/>
    <n v="1.3"/>
    <n v="1.8"/>
    <s v="Segment"/>
    <m/>
    <n v="0"/>
    <n v="1"/>
    <n v="3"/>
    <n v="5"/>
    <n v="49"/>
    <n v="136.50481468023256"/>
    <n v="0.88116798177725186"/>
    <n v="23.047928662109115"/>
    <n v="22.166760680331862"/>
    <n v="4.8404729853661399E-2"/>
    <n v="2.8243421132898439"/>
    <n v="2.7759373834361822"/>
    <x v="2"/>
    <s v="Google Maps"/>
    <n v="39.1355848229"/>
    <n v="-84.511511491500002"/>
    <n v="0"/>
    <n v="0"/>
  </r>
  <r>
    <n v="93"/>
    <x v="3"/>
    <x v="2"/>
    <s v="Hamilton"/>
    <s v="RONALD REAGAN CROSS CO EB HWY "/>
    <s v="SHAMSR00126**C "/>
    <s v="SR-126"/>
    <n v="10.4"/>
    <n v="10.9"/>
    <s v="Segment"/>
    <m/>
    <n v="0"/>
    <n v="1"/>
    <n v="1"/>
    <n v="6"/>
    <n v="17"/>
    <n v="95.848564680232556"/>
    <n v="0.55175997474417515"/>
    <n v="12.568425844425665"/>
    <n v="12.016665869681489"/>
    <n v="3.9899009593450739E-2"/>
    <n v="2.8236608027358363"/>
    <n v="2.7837617931423857"/>
    <x v="2"/>
    <s v="Google Maps"/>
    <n v="39.2188888174"/>
    <n v="-84.526133718799997"/>
    <n v="39.218659713400001"/>
    <n v="-84.516823271099994"/>
  </r>
  <r>
    <n v="428"/>
    <x v="1"/>
    <x v="0"/>
    <s v="Franklin"/>
    <s v="161 EXPY "/>
    <s v="SFRASR00161**N "/>
    <s v="SR-161"/>
    <n v="21"/>
    <n v="21.5"/>
    <s v="Segment"/>
    <m/>
    <n v="0"/>
    <n v="1"/>
    <n v="3"/>
    <n v="3"/>
    <n v="26"/>
    <n v="104.62981468023256"/>
    <n v="2.092598847547456"/>
    <n v="14.663015268975677"/>
    <n v="12.57041642142822"/>
    <n v="0.12539420076120175"/>
    <n v="2.8235244619203943"/>
    <n v="2.6981302611591924"/>
    <x v="2"/>
    <s v="Google Maps"/>
    <n v="40.091005513399999"/>
    <n v="-82.811918886900003"/>
    <n v="40.090113793199997"/>
    <n v="-82.802602250600003"/>
  </r>
  <r>
    <n v="429"/>
    <x v="1"/>
    <x v="4"/>
    <s v="Montgomery"/>
    <s v="BROWN ST "/>
    <s v="MMOTMR00286**C "/>
    <s v="MR-286"/>
    <n v="0.5"/>
    <n v="1"/>
    <s v="Segment"/>
    <m/>
    <n v="0"/>
    <n v="0"/>
    <n v="8"/>
    <n v="6"/>
    <n v="17"/>
    <n v="96"/>
    <n v="0.55894367024066116"/>
    <n v="12.439884128154846"/>
    <n v="11.880940457914186"/>
    <n v="3.1333099503783324E-2"/>
    <n v="2.8178936288768957"/>
    <n v="2.7865605293731122"/>
    <x v="2"/>
    <s v="Google Maps"/>
    <n v="39.740462862699999"/>
    <n v="-84.182021190699999"/>
    <n v="39.750765952899997"/>
    <n v="-84.184098550200005"/>
  </r>
  <r>
    <n v="94"/>
    <x v="3"/>
    <x v="0"/>
    <s v="Franklin"/>
    <s v="RIVERSIDE DR "/>
    <s v="SFRAUS00033**C "/>
    <s v="US-33"/>
    <n v="9.6"/>
    <n v="10.1"/>
    <s v="Segment"/>
    <m/>
    <n v="0"/>
    <n v="4"/>
    <n v="9"/>
    <n v="5"/>
    <n v="39"/>
    <n v="302.81613372093022"/>
    <n v="0.41049949075154379"/>
    <n v="23.202128295893836"/>
    <n v="22.791628805142292"/>
    <n v="3.1601839940508435E-2"/>
    <n v="2.8098801801140749"/>
    <n v="2.7782783401735665"/>
    <x v="2"/>
    <s v="Google Maps"/>
    <n v="40.020252678799999"/>
    <n v="-83.092246680100004"/>
    <n v="40.013321464500002"/>
    <n v="-83.089757863499997"/>
  </r>
  <r>
    <n v="430"/>
    <x v="1"/>
    <x v="10"/>
    <s v="Jefferson"/>
    <s v="MAIN ST,SUNSET BLVD "/>
    <s v="SJEFSR00043**C "/>
    <s v="SR-43"/>
    <n v="4.3"/>
    <n v="4.8"/>
    <s v="Segment"/>
    <m/>
    <n v="0"/>
    <n v="1"/>
    <n v="11"/>
    <n v="4"/>
    <n v="28"/>
    <n v="163.44231468023256"/>
    <n v="0.43767514599227642"/>
    <n v="17.394823473424285"/>
    <n v="16.957148327432009"/>
    <n v="2.4549231125217234E-2"/>
    <n v="2.8091812522798221"/>
    <n v="2.784632021154605"/>
    <x v="2"/>
    <s v="Google Maps"/>
    <n v="40.372477094899999"/>
    <n v="-80.682602207399995"/>
    <n v="40.373911471900001"/>
    <n v="-80.689927710700005"/>
  </r>
  <r>
    <n v="95"/>
    <x v="3"/>
    <x v="2"/>
    <s v="Clermont"/>
    <s v="OHIO PIKE "/>
    <s v="SCLESR00125**C "/>
    <s v="SR-125"/>
    <n v="5.7"/>
    <n v="6.2"/>
    <s v="Segment"/>
    <m/>
    <n v="0"/>
    <n v="0"/>
    <n v="8"/>
    <n v="5"/>
    <n v="72"/>
    <n v="146.5625"/>
    <n v="0.76874122196920192"/>
    <n v="33.60192900143371"/>
    <n v="32.83318777946451"/>
    <n v="5.884724954132893E-2"/>
    <n v="2.8082726806265059"/>
    <n v="2.7494254310851769"/>
    <x v="2"/>
    <s v="Google Maps"/>
    <n v="39.032224213200003"/>
    <n v="-84.223589889699994"/>
    <n v="39.0275906711"/>
    <n v="-84.217095668400006"/>
  </r>
  <r>
    <n v="184"/>
    <x v="4"/>
    <x v="4"/>
    <s v="Montgomery"/>
    <s v="Lyons Rd, Yankee St"/>
    <s v="CMOTCR00175**C, TMOTTR00150**C"/>
    <s v="CR-175, TR-150"/>
    <n v="0.33900000000000002"/>
    <n v="0"/>
    <s v="Intersection"/>
    <s v="Undivided Urban Signal  4-Leg"/>
    <n v="0"/>
    <n v="2"/>
    <n v="13"/>
    <n v="1"/>
    <n v="21"/>
    <n v="201.90025436046511"/>
    <n v="7.1101797014847969"/>
    <n v="7.3936253539872068"/>
    <n v="0.28344565250240983"/>
    <n v="0.49623488394901588"/>
    <n v="2.8068562248690707"/>
    <n v="2.3106213409200547"/>
    <x v="2"/>
    <s v="Google Maps"/>
    <n v="39.625681"/>
    <n v="-84.199822999999995"/>
    <n v="0"/>
    <n v="0"/>
  </r>
  <r>
    <n v="185"/>
    <x v="4"/>
    <x v="4"/>
    <s v="Montgomery"/>
    <s v="Miamisburg Centerville Rd, Miamisburg Centerville Rd"/>
    <s v="SMOTSR00725**C, SMOTSR00725**N, SMOTSR00741**C"/>
    <s v="SR-725, SR-741"/>
    <n v="3.5449999999999999"/>
    <n v="0"/>
    <s v="Intersection"/>
    <s v="Divided Urban Signal  4-Leg"/>
    <n v="0"/>
    <n v="1"/>
    <n v="6"/>
    <n v="10"/>
    <n v="64"/>
    <n v="193.33293968023256"/>
    <n v="7.4666440880083336"/>
    <n v="14.81921675177678"/>
    <n v="7.3525726637684468"/>
    <n v="0.53741679461077396"/>
    <n v="2.8048795814301082"/>
    <n v="2.2674627868193342"/>
    <x v="2"/>
    <s v="Google Maps"/>
    <n v="39.637774999999998"/>
    <n v="-84.225082999999998"/>
    <n v="0"/>
    <n v="0"/>
  </r>
  <r>
    <n v="431"/>
    <x v="1"/>
    <x v="0"/>
    <s v="Franklin"/>
    <s v="E LIVINGSTON AVE "/>
    <s v="SFRAUS00033**C "/>
    <s v="US-33"/>
    <n v="20.100000000000001"/>
    <n v="20.6"/>
    <s v="Segment"/>
    <m/>
    <n v="0"/>
    <n v="2"/>
    <n v="11"/>
    <n v="8"/>
    <n v="54"/>
    <n v="252.86900436046511"/>
    <n v="0.35789783821128823"/>
    <n v="20.667834435142158"/>
    <n v="20.309936596930871"/>
    <n v="2.0083826629371897E-2"/>
    <n v="2.7996646372193328"/>
    <n v="2.7795808105899611"/>
    <x v="2"/>
    <s v="Google Maps"/>
    <n v="39.948545857299997"/>
    <n v="-82.947121128600003"/>
    <n v="39.948068244600002"/>
    <n v="-82.937743717700002"/>
  </r>
  <r>
    <n v="432"/>
    <x v="1"/>
    <x v="0"/>
    <s v="Franklin"/>
    <s v="S HAGUE AVE "/>
    <s v="CFRACR00066**C "/>
    <s v="CR-66"/>
    <n v="1.2"/>
    <n v="1.7"/>
    <s v="Segment"/>
    <m/>
    <n v="0"/>
    <n v="3"/>
    <n v="16"/>
    <n v="5"/>
    <n v="35"/>
    <n v="298.96756904069764"/>
    <n v="0.25616273592118199"/>
    <n v="23.229969639804668"/>
    <n v="22.973806903883485"/>
    <n v="1.4000117032642265E-2"/>
    <n v="2.7995513985699323"/>
    <n v="2.7855512815372898"/>
    <x v="2"/>
    <s v="Google Maps"/>
    <n v="39.948029693400002"/>
    <n v="-83.073430803500003"/>
    <n v="39.955256126000002"/>
    <n v="-83.074007115000001"/>
  </r>
  <r>
    <n v="433"/>
    <x v="1"/>
    <x v="2"/>
    <s v="Butler"/>
    <s v="S UNIVERSITY BLVD "/>
    <s v="SBUTSR00122**N "/>
    <s v="SR-122"/>
    <n v="9.3000000000000007"/>
    <n v="9.8000000000000007"/>
    <s v="Segment"/>
    <m/>
    <n v="0"/>
    <n v="1"/>
    <n v="4"/>
    <n v="3"/>
    <n v="6"/>
    <n v="91.176689680232556"/>
    <n v="0.97220302321215912"/>
    <n v="6.1434416226009825"/>
    <n v="5.1712385993888237"/>
    <n v="5.3935980756521985E-2"/>
    <n v="2.7958054315712202"/>
    <n v="2.7418694508146984"/>
    <x v="2"/>
    <s v="Google Maps"/>
    <n v="39.501165729500002"/>
    <n v="-84.373774665799999"/>
    <n v="39.499952652099999"/>
    <n v="-84.364719088100003"/>
  </r>
  <r>
    <n v="96"/>
    <x v="3"/>
    <x v="0"/>
    <s v="Franklin"/>
    <s v="N HIGH ST "/>
    <s v="SFRAUS00023**N "/>
    <s v="US-23"/>
    <n v="22.7"/>
    <n v="23.2"/>
    <s v="Segment"/>
    <m/>
    <n v="0"/>
    <n v="1"/>
    <n v="6"/>
    <n v="1"/>
    <n v="50"/>
    <n v="139.39543968023256"/>
    <n v="0.73684539275070005"/>
    <n v="25.344628119757704"/>
    <n v="24.607782727007006"/>
    <n v="5.4820808832163531E-2"/>
    <n v="2.7939664254060013"/>
    <n v="2.7391456165738379"/>
    <x v="2"/>
    <s v="Google Maps"/>
    <n v="0"/>
    <n v="0"/>
    <n v="40.116433295900002"/>
    <n v="-83.016376262099996"/>
  </r>
  <r>
    <n v="434"/>
    <x v="1"/>
    <x v="0"/>
    <s v="Franklin"/>
    <s v="NOE BIXBY RD "/>
    <s v="CFRACR00371**C "/>
    <s v="CR-371"/>
    <n v="2.8"/>
    <n v="3.3"/>
    <s v="Segment"/>
    <m/>
    <n v="0"/>
    <n v="2"/>
    <n v="13"/>
    <n v="4"/>
    <n v="16"/>
    <n v="210.21275436046511"/>
    <n v="0.36263974755133449"/>
    <n v="13.7662121565494"/>
    <n v="13.403572408998066"/>
    <n v="1.9780265120062791E-2"/>
    <n v="2.7918913733983808"/>
    <n v="2.7721111082783181"/>
    <x v="2"/>
    <s v="Google Maps"/>
    <n v="39.931438427000003"/>
    <n v="-82.862858560199996"/>
    <n v="39.937547646299997"/>
    <n v="-82.858492361700002"/>
  </r>
  <r>
    <n v="435"/>
    <x v="1"/>
    <x v="1"/>
    <s v="Cuyahoga"/>
    <s v="SR 175"/>
    <s v="SCUYSR00175**C "/>
    <s v="SR-175"/>
    <n v="6.2"/>
    <n v="6.7"/>
    <s v="Segment"/>
    <m/>
    <n v="0"/>
    <n v="2"/>
    <n v="4"/>
    <n v="11"/>
    <n v="13"/>
    <n v="179.35337936046511"/>
    <n v="0.40248626755703737"/>
    <n v="11.340443997227768"/>
    <n v="10.93795772967073"/>
    <n v="2.2580529572244858E-2"/>
    <n v="2.7910997945954961"/>
    <n v="2.7685192650232513"/>
    <x v="2"/>
    <s v="Google Maps"/>
    <n v="41.4852330489"/>
    <n v="-81.497770030699996"/>
    <n v="41.4924867573"/>
    <n v="-81.497766581999997"/>
  </r>
  <r>
    <n v="436"/>
    <x v="1"/>
    <x v="1"/>
    <s v="Cuyahoga"/>
    <s v="MILES RD "/>
    <s v="SCUYSR00043**C "/>
    <s v="SR-43"/>
    <n v="9.6"/>
    <n v="10.1"/>
    <s v="Segment"/>
    <m/>
    <n v="1"/>
    <n v="2"/>
    <n v="7"/>
    <n v="7"/>
    <n v="23"/>
    <n v="236.92069404069767"/>
    <n v="0.39021813743083833"/>
    <n v="15.733182522647239"/>
    <n v="15.342964385216399"/>
    <n v="2.1893907895961216E-2"/>
    <n v="2.788854557330005"/>
    <n v="2.766960649434044"/>
    <x v="2"/>
    <s v="Google Maps"/>
    <n v="41.431153377699999"/>
    <n v="-81.539698877700005"/>
    <n v="41.435418360500002"/>
    <n v="-81.547394604600001"/>
  </r>
  <r>
    <n v="437"/>
    <x v="1"/>
    <x v="1"/>
    <s v="Cuyahoga"/>
    <s v="E 131ST ST "/>
    <s v="MCUYMR06639**C "/>
    <s v="MR-6639"/>
    <n v="1.6"/>
    <n v="2.1"/>
    <s v="Segment"/>
    <m/>
    <n v="0"/>
    <n v="1"/>
    <n v="3"/>
    <n v="11"/>
    <n v="23"/>
    <n v="137.12981468023256"/>
    <n v="0.49662486392719407"/>
    <n v="14.658820478687936"/>
    <n v="14.162195614760742"/>
    <n v="2.78476758413157E-2"/>
    <n v="2.7878628292638865"/>
    <n v="2.7600151534225708"/>
    <x v="2"/>
    <s v="Google Maps"/>
    <n v="41.446691828100001"/>
    <n v="-81.591119212600006"/>
    <n v="41.453916154399998"/>
    <n v="-81.591157599400006"/>
  </r>
  <r>
    <n v="438"/>
    <x v="1"/>
    <x v="2"/>
    <s v="Greene"/>
    <s v="US-35 "/>
    <s v="SGREUS00035**C "/>
    <s v="US-35"/>
    <n v="3.1"/>
    <n v="3.6"/>
    <s v="Segment"/>
    <m/>
    <n v="0"/>
    <n v="1"/>
    <n v="4"/>
    <n v="3"/>
    <n v="9"/>
    <n v="94.176689680232556"/>
    <n v="1.5585780502112716"/>
    <n v="6.7409200117737997"/>
    <n v="5.1823419615625284"/>
    <n v="9.0668466857671742E-2"/>
    <n v="2.7808643213456969"/>
    <n v="2.6901958544880253"/>
    <x v="2"/>
    <s v="Google Maps"/>
    <n v="39.717065917799999"/>
    <n v="-84.053204917900004"/>
    <n v="39.714011685700001"/>
    <n v="-84.044712055600002"/>
  </r>
  <r>
    <n v="186"/>
    <x v="4"/>
    <x v="6"/>
    <s v="Allen"/>
    <s v="Latham Ave, N Cable Rd"/>
    <s v="CALLCR00093**C, MALLMR00801**C"/>
    <s v="CR-93, MR-801"/>
    <n v="0"/>
    <n v="0"/>
    <s v="Intersection"/>
    <s v="Undivided Urban Signal  3-Leg"/>
    <n v="0"/>
    <n v="1"/>
    <n v="3"/>
    <n v="13"/>
    <n v="50"/>
    <n v="173.00481468023256"/>
    <n v="5.7639499933332408"/>
    <n v="13.612018060175846"/>
    <n v="7.8480680668426048"/>
    <n v="0.40227858874401584"/>
    <n v="2.7796605321462162"/>
    <n v="2.3773819434022005"/>
    <x v="2"/>
    <s v="Google Maps"/>
    <n v="40.751992999999999"/>
    <n v="-84.147054999999995"/>
    <n v="0"/>
    <n v="0"/>
  </r>
  <r>
    <n v="187"/>
    <x v="4"/>
    <x v="1"/>
    <s v="Lake"/>
    <s v="Bank St, Painesville-Ravenna Rd"/>
    <s v="CLAKCR00360**C, SLAKSR00084**C"/>
    <s v="CR-360, SR-84"/>
    <n v="4.702"/>
    <n v="0"/>
    <s v="Intersection"/>
    <s v="Undivided Urban Signal  4-Leg"/>
    <n v="0"/>
    <n v="1"/>
    <n v="9"/>
    <n v="6"/>
    <n v="15"/>
    <n v="146.22356468023256"/>
    <n v="7.0311130480066151"/>
    <n v="6.1190807196312003"/>
    <n v="-0.91203232837541481"/>
    <n v="0.49071665047809687"/>
    <n v="2.7712844072273342"/>
    <n v="2.2805677567492371"/>
    <x v="2"/>
    <s v="Google Maps"/>
    <n v="41.706764999999997"/>
    <n v="-81.238873999999996"/>
    <n v="0"/>
    <n v="0"/>
  </r>
  <r>
    <n v="439"/>
    <x v="1"/>
    <x v="1"/>
    <s v="Cuyahoga"/>
    <s v="KINSMAN RD "/>
    <s v="SCUYUS00422**C "/>
    <s v="US-422"/>
    <n v="3.1"/>
    <n v="3.6"/>
    <s v="Segment"/>
    <m/>
    <n v="0"/>
    <n v="2"/>
    <n v="7"/>
    <n v="8"/>
    <n v="33"/>
    <n v="205.68150436046511"/>
    <n v="0.3908807616359799"/>
    <n v="19.315563219976664"/>
    <n v="18.924682458340683"/>
    <n v="2.1930994921874301E-2"/>
    <n v="2.7709961878925351"/>
    <n v="2.7490651929706607"/>
    <x v="2"/>
    <s v="Google Maps"/>
    <n v="41.480976714000001"/>
    <n v="-81.640905610800004"/>
    <n v="41.476995585700003"/>
    <n v="-81.632869488899999"/>
  </r>
  <r>
    <n v="440"/>
    <x v="1"/>
    <x v="1"/>
    <s v="Cuyahoga"/>
    <s v="MR 14630"/>
    <s v="MCUYMR14630**N "/>
    <s v="MR-14630"/>
    <n v="1.4"/>
    <n v="1.9"/>
    <s v="Segment"/>
    <m/>
    <n v="0"/>
    <n v="2"/>
    <n v="1"/>
    <n v="9"/>
    <n v="28"/>
    <n v="165.83775436046511"/>
    <n v="0.76556024149269575"/>
    <n v="11.664909381212315"/>
    <n v="10.89934913971962"/>
    <n v="4.1463701102118534E-2"/>
    <n v="2.7702802898169803"/>
    <n v="2.7288165887148619"/>
    <x v="2"/>
    <s v="Google Maps"/>
    <n v="0"/>
    <n v="0"/>
    <n v="0"/>
    <n v="0"/>
  </r>
  <r>
    <n v="188"/>
    <x v="4"/>
    <x v="3"/>
    <s v="Stark"/>
    <s v="Brunnerdale Ave, Hills And Dales Rd"/>
    <s v="CSTACR00098**C, TSTATR00227**C"/>
    <s v="CR-98, TR-227"/>
    <n v="0.71599999999999997"/>
    <n v="0"/>
    <s v="Intersection"/>
    <s v="Undivided Urban Signal  4-Leg"/>
    <n v="0"/>
    <n v="1"/>
    <n v="10"/>
    <n v="5"/>
    <n v="35"/>
    <n v="168.33293968023256"/>
    <n v="6.2728149190186189"/>
    <n v="10.238560596245168"/>
    <n v="3.9657456772265496"/>
    <n v="0.43779337711012084"/>
    <n v="2.7681141691415991"/>
    <n v="2.3303207920314781"/>
    <x v="2"/>
    <s v="Google Maps"/>
    <n v="40.834257999999998"/>
    <n v="-81.462753000000006"/>
    <n v="0"/>
    <n v="0"/>
  </r>
  <r>
    <n v="189"/>
    <x v="4"/>
    <x v="2"/>
    <s v="Hamilton"/>
    <s v="Colerain Ave, Colerain Ave"/>
    <s v="CHAMCR00099**C, CHAMCR00463**C, SHAMSR00126**C, SHAMUS00027**C, SHAMUS00027**N"/>
    <s v="CR-463, CR-99, SR-126, US-27"/>
    <n v="0"/>
    <n v="0"/>
    <s v="Intersection"/>
    <s v="Divided Urban Signal  4-Leg"/>
    <n v="0"/>
    <n v="4"/>
    <n v="6"/>
    <n v="4"/>
    <n v="43"/>
    <n v="282.73800872093022"/>
    <n v="10.643373204288837"/>
    <n v="12.08322280088804"/>
    <n v="1.4398495965992026"/>
    <n v="0.79409261369349704"/>
    <n v="2.7661486963709025"/>
    <n v="1.9720560826774056"/>
    <x v="2"/>
    <s v="Google Maps"/>
    <n v="39.263981999999999"/>
    <n v="-84.604619999999997"/>
    <n v="0"/>
    <n v="0"/>
  </r>
  <r>
    <n v="441"/>
    <x v="1"/>
    <x v="1"/>
    <s v="Cuyahoga"/>
    <s v="ROCKSIDE RD "/>
    <s v="MCUYMR14583**C "/>
    <s v="MR-14583"/>
    <n v="7.3"/>
    <n v="7.8"/>
    <s v="Segment"/>
    <m/>
    <n v="1"/>
    <n v="2"/>
    <n v="5"/>
    <n v="6"/>
    <n v="21"/>
    <n v="217.38944404069767"/>
    <n v="0.55735281959185645"/>
    <n v="13.55735807114074"/>
    <n v="13.000005251548885"/>
    <n v="3.1244137202600792E-2"/>
    <n v="2.7646484608140764"/>
    <n v="2.7334043236114756"/>
    <x v="2"/>
    <s v="Google Maps"/>
    <n v="41.402206826600001"/>
    <n v="-81.557131937999998"/>
    <n v="41.405010701599998"/>
    <n v="-81.548632317799999"/>
  </r>
  <r>
    <n v="442"/>
    <x v="1"/>
    <x v="4"/>
    <s v="Montgomery"/>
    <s v="HARSHMAN RD "/>
    <s v="CMOTCR00074**C "/>
    <s v="CR-74"/>
    <n v="9.1999999999999993"/>
    <n v="9.6999999999999993"/>
    <s v="Segment"/>
    <m/>
    <n v="0"/>
    <n v="3"/>
    <n v="5"/>
    <n v="2"/>
    <n v="8"/>
    <n v="186.63944404069767"/>
    <n v="0.76708169568520512"/>
    <n v="7.0991056551827185"/>
    <n v="6.3320239594975138"/>
    <n v="4.2989084053862148E-2"/>
    <n v="2.7641629969421202"/>
    <n v="2.7211739128882582"/>
    <x v="2"/>
    <s v="Google Maps"/>
    <n v="39.8095173687"/>
    <n v="-84.130418902900004"/>
    <n v="39.816710341399997"/>
    <n v="-84.130491006200003"/>
  </r>
  <r>
    <n v="190"/>
    <x v="4"/>
    <x v="7"/>
    <s v="Erie"/>
    <s v="Fun Dr, Milan Rd"/>
    <s v="SERIUS00250**C, TERITR01298**C"/>
    <s v="TR-1298, US-250"/>
    <n v="9.5000000000000001E-2"/>
    <n v="0"/>
    <s v="Intersection"/>
    <s v="Undivided Urban Signal  3-Leg"/>
    <n v="0"/>
    <n v="3"/>
    <n v="8"/>
    <n v="6"/>
    <n v="34"/>
    <n v="250.03006904069767"/>
    <n v="5.117960665979524"/>
    <n v="10.670050372547676"/>
    <n v="5.552089706568152"/>
    <n v="0.35719359056531541"/>
    <n v="2.7634593006493064"/>
    <n v="2.406265710083991"/>
    <x v="2"/>
    <s v="Google Maps"/>
    <n v="41.404311"/>
    <n v="-82.660094000000001"/>
    <n v="0"/>
    <n v="0"/>
  </r>
  <r>
    <n v="443"/>
    <x v="1"/>
    <x v="2"/>
    <s v="Hamilton"/>
    <s v="READING RD "/>
    <s v="SHAMUS00042**C "/>
    <s v="US-42"/>
    <n v="7.5"/>
    <n v="8"/>
    <s v="Segment"/>
    <m/>
    <n v="1"/>
    <n v="0"/>
    <n v="8"/>
    <n v="6"/>
    <n v="33"/>
    <n v="157.67668968023256"/>
    <n v="0.48670211004211111"/>
    <n v="18.578707763846197"/>
    <n v="18.092005653804087"/>
    <n v="2.729261173965878E-2"/>
    <n v="2.7634258238609659"/>
    <n v="2.7361332121213073"/>
    <x v="2"/>
    <s v="Google Maps"/>
    <n v="39.177863903099997"/>
    <n v="-84.4662758228"/>
    <n v="39.1850056416"/>
    <n v="-84.4650045737"/>
  </r>
  <r>
    <n v="191"/>
    <x v="4"/>
    <x v="3"/>
    <s v="Mahoning"/>
    <s v="E Midlothian Blvd, South Ave"/>
    <s v="CMAHCR00151**C, SMAHSR00170**C"/>
    <s v="CR-151, SR-170"/>
    <n v="5.2949999999999999"/>
    <n v="0"/>
    <s v="Intersection"/>
    <s v="Undivided Urban Signal  4-Leg"/>
    <n v="0"/>
    <n v="1"/>
    <n v="6"/>
    <n v="8"/>
    <n v="24"/>
    <n v="144.45793968023256"/>
    <n v="8.015861331063407"/>
    <n v="8.0737703475858602"/>
    <n v="5.7909016522453172E-2"/>
    <n v="0.55944437192508545"/>
    <n v="2.762891588500358"/>
    <n v="2.2034472165752725"/>
    <x v="2"/>
    <s v="Google Maps"/>
    <n v="41.060791999999999"/>
    <n v="-80.644974000000005"/>
    <n v="0"/>
    <n v="0"/>
  </r>
  <r>
    <n v="444"/>
    <x v="1"/>
    <x v="1"/>
    <s v="Cuyahoga"/>
    <s v="CLIFTON BLVD "/>
    <s v="SCUYUS00006**C "/>
    <s v="US-6"/>
    <n v="12"/>
    <n v="12.5"/>
    <s v="Segment"/>
    <m/>
    <n v="0"/>
    <n v="2"/>
    <n v="5"/>
    <n v="2"/>
    <n v="12"/>
    <n v="144.96275436046511"/>
    <n v="1.0934731096897612"/>
    <n v="8.1329777358777307"/>
    <n v="7.0395046261879699"/>
    <n v="6.2721100369957219E-2"/>
    <n v="2.7628327327744375"/>
    <n v="2.7001116324044805"/>
    <x v="2"/>
    <s v="Google Maps"/>
    <n v="41.484032712500003"/>
    <n v="-81.750006453899999"/>
    <n v="41.4864825784"/>
    <n v="-81.741172734100005"/>
  </r>
  <r>
    <n v="192"/>
    <x v="4"/>
    <x v="3"/>
    <s v="Mahoning"/>
    <s v="Boardman Canfield Rd, Tippecanoe Rd"/>
    <s v="CMAHCR00117**C, SMAHSR00625**C, SMAHUS00224**C"/>
    <s v="CR-117, SR-625, US-224"/>
    <n v="0"/>
    <n v="0"/>
    <s v="Intersection"/>
    <s v="Undivided Urban Signal  4-Leg"/>
    <n v="0"/>
    <n v="0"/>
    <n v="6"/>
    <n v="8"/>
    <n v="63"/>
    <n v="137.78125"/>
    <n v="18.305654423012431"/>
    <n v="15.745321294271784"/>
    <n v="-2.5603331287406466"/>
    <n v="1.2775913801893641"/>
    <n v="2.7622658731188046"/>
    <n v="1.4846744929294404"/>
    <x v="2"/>
    <s v="Google Maps"/>
    <n v="41.024608000000001"/>
    <n v="-80.711268000000004"/>
    <n v="0"/>
    <n v="0"/>
  </r>
  <r>
    <n v="193"/>
    <x v="4"/>
    <x v="2"/>
    <s v="Clermont"/>
    <s v="Business Sr28 Rd, SR-28"/>
    <s v="CCLECR00390**C, SCLESR00028**C"/>
    <s v="CR-390, SR-28"/>
    <n v="1.1830000000000001"/>
    <n v="0"/>
    <s v="Intersection"/>
    <s v="Undivided Urban Signal  3-Leg"/>
    <n v="0"/>
    <n v="1"/>
    <n v="11"/>
    <n v="6"/>
    <n v="46"/>
    <n v="190.31731468023256"/>
    <n v="4.7297318937509996"/>
    <n v="12.738446305390998"/>
    <n v="8.008714411639998"/>
    <n v="0.3300982613583392"/>
    <n v="2.7608011568813935"/>
    <n v="2.4307028955230541"/>
    <x v="2"/>
    <s v="Google Maps"/>
    <n v="39.194114999999996"/>
    <n v="-84.237337999999994"/>
    <n v="0"/>
    <n v="0"/>
  </r>
  <r>
    <n v="97"/>
    <x v="3"/>
    <x v="2"/>
    <s v="Butler"/>
    <s v="STATE RT 129 "/>
    <s v="SBUTSR00129**C "/>
    <s v="SR-129"/>
    <n v="20.7"/>
    <n v="21.2"/>
    <s v="Segment"/>
    <m/>
    <n v="0"/>
    <n v="1"/>
    <n v="4"/>
    <n v="2"/>
    <n v="11"/>
    <n v="91.739189680232556"/>
    <n v="0.46089412819885955"/>
    <n v="12.641628038597325"/>
    <n v="12.180733910398466"/>
    <n v="3.3076755029218162E-2"/>
    <n v="2.7556573758440401"/>
    <n v="2.722580620814822"/>
    <x v="2"/>
    <s v="Google Maps"/>
    <n v="39.381333052800002"/>
    <n v="-84.453982772499998"/>
    <n v="39.380890826399998"/>
    <n v="-84.444665447299997"/>
  </r>
  <r>
    <n v="445"/>
    <x v="1"/>
    <x v="0"/>
    <s v="Franklin"/>
    <s v="161 EXPY "/>
    <s v="SFRASR00161**C "/>
    <s v="SR-161"/>
    <n v="19.5"/>
    <n v="20"/>
    <s v="Segment"/>
    <m/>
    <n v="0"/>
    <n v="1"/>
    <n v="3"/>
    <n v="3"/>
    <n v="12"/>
    <n v="90.629814680232556"/>
    <n v="2.1618897041939444"/>
    <n v="8.2013570321951708"/>
    <n v="6.0394673280012263"/>
    <n v="0.12999466829796597"/>
    <n v="2.7523586738777213"/>
    <n v="2.6223640055797555"/>
    <x v="2"/>
    <s v="Google Maps"/>
    <n v="40.088950542299997"/>
    <n v="-82.839454552700005"/>
    <n v="40.091476207600003"/>
    <n v="-82.830669305000001"/>
  </r>
  <r>
    <n v="446"/>
    <x v="1"/>
    <x v="5"/>
    <s v="Lucas"/>
    <s v="AIRPORT HWY "/>
    <s v="SLUCSR00002**C "/>
    <s v="SR-2"/>
    <n v="13"/>
    <n v="13.5"/>
    <s v="Segment"/>
    <m/>
    <n v="1"/>
    <n v="1"/>
    <n v="10"/>
    <n v="6"/>
    <n v="36"/>
    <n v="219.44712936046511"/>
    <n v="0.37571873187539734"/>
    <n v="18.942242754867898"/>
    <n v="18.5665240229925"/>
    <n v="2.1082338373205275E-2"/>
    <n v="2.7522296557659329"/>
    <n v="2.7311473173927276"/>
    <x v="2"/>
    <s v="Google Maps"/>
    <n v="41.620686904899998"/>
    <n v="-83.640770053400004"/>
    <n v="41.622887890000001"/>
    <n v="-83.631557234599995"/>
  </r>
  <r>
    <n v="447"/>
    <x v="1"/>
    <x v="5"/>
    <s v="Lucas"/>
    <s v="SECOR RD "/>
    <s v="MLUCMR01932**C "/>
    <s v="MR-1932"/>
    <n v="3.9"/>
    <n v="4.4000000000000004"/>
    <s v="Segment"/>
    <m/>
    <n v="0"/>
    <n v="2"/>
    <n v="6"/>
    <n v="7"/>
    <n v="51"/>
    <n v="212.69712936046511"/>
    <n v="0.48772707164158036"/>
    <n v="25.234935355778394"/>
    <n v="24.747208284136814"/>
    <n v="2.7349947836283871E-2"/>
    <n v="2.750779232659283"/>
    <n v="2.7234292848229993"/>
    <x v="2"/>
    <s v="Google Maps"/>
    <n v="41.701004153600003"/>
    <n v="-83.623512130400002"/>
    <n v="41.708251148999999"/>
    <n v="-83.623752775599996"/>
  </r>
  <r>
    <n v="448"/>
    <x v="1"/>
    <x v="2"/>
    <s v="Butler"/>
    <s v="PLEASANT AVE "/>
    <s v="SBUTUS00127**C "/>
    <s v="US-127"/>
    <n v="1.8"/>
    <n v="2.2999999999999998"/>
    <s v="Segment"/>
    <m/>
    <n v="0"/>
    <n v="2"/>
    <n v="3"/>
    <n v="12"/>
    <n v="44"/>
    <n v="208.24400436046511"/>
    <n v="0.41654257305514625"/>
    <n v="22.553677802130252"/>
    <n v="22.137135229075106"/>
    <n v="2.313646753615832E-2"/>
    <n v="2.7507022512913375"/>
    <n v="2.7275657837551792"/>
    <x v="2"/>
    <s v="Google Maps"/>
    <n v="39.333777673299998"/>
    <n v="-84.559091104499998"/>
    <n v="39.340911638900003"/>
    <n v="-84.559832300899998"/>
  </r>
  <r>
    <n v="449"/>
    <x v="1"/>
    <x v="1"/>
    <s v="Cuyahoga"/>
    <s v="EUCLID AVE "/>
    <s v="SCUYUS00006**C "/>
    <s v="US-6"/>
    <n v="22.6"/>
    <n v="23.1"/>
    <s v="Segment"/>
    <m/>
    <n v="0"/>
    <n v="2"/>
    <n v="6"/>
    <n v="6"/>
    <n v="22"/>
    <n v="179.25962936046511"/>
    <n v="0.54790322945321512"/>
    <n v="14.029016109042066"/>
    <n v="13.481112879588851"/>
    <n v="3.0715691818550994E-2"/>
    <n v="2.7497714595872567"/>
    <n v="2.7190557677687055"/>
    <x v="2"/>
    <s v="Google Maps"/>
    <n v="41.537982708900003"/>
    <n v="-81.573870279900007"/>
    <n v="41.543770490199996"/>
    <n v="-81.568061807500001"/>
  </r>
  <r>
    <n v="450"/>
    <x v="1"/>
    <x v="7"/>
    <s v="Lorain"/>
    <s v="LEAVITT RD,N LEAVITT RD "/>
    <s v="SLORSR00058**C "/>
    <s v="SR-58"/>
    <n v="24"/>
    <n v="24.5"/>
    <s v="Segment"/>
    <m/>
    <n v="0"/>
    <n v="1"/>
    <n v="4"/>
    <n v="5"/>
    <n v="29"/>
    <n v="123.05168968023256"/>
    <n v="0.80543610308664682"/>
    <n v="15.870961104638752"/>
    <n v="15.065525001552105"/>
    <n v="4.5589633718539885E-2"/>
    <n v="2.749203823809713"/>
    <n v="2.703614190091173"/>
    <x v="2"/>
    <s v="Google Maps"/>
    <n v="41.4100107378"/>
    <n v="-82.209197816900001"/>
    <n v="41.417225413200001"/>
    <n v="-82.208867406600007"/>
  </r>
  <r>
    <n v="451"/>
    <x v="1"/>
    <x v="4"/>
    <s v="Montgomery"/>
    <s v="S MAIN ST "/>
    <s v="SMOTUS00040**C "/>
    <s v="US-40"/>
    <n v="10.1"/>
    <n v="10.6"/>
    <s v="Segment"/>
    <m/>
    <n v="0"/>
    <n v="3"/>
    <n v="6"/>
    <n v="3"/>
    <n v="22"/>
    <n v="211.62381904069767"/>
    <n v="0.77065067947653521"/>
    <n v="13.189546949510211"/>
    <n v="12.418896270033676"/>
    <n v="4.316708937953713E-2"/>
    <n v="2.7477117289211117"/>
    <n v="2.7045446395415746"/>
    <x v="2"/>
    <s v="Google Maps"/>
    <n v="39.873447372400001"/>
    <n v="-84.298920898099993"/>
    <n v="39.868269601599998"/>
    <n v="-84.292432947999998"/>
  </r>
  <r>
    <n v="452"/>
    <x v="1"/>
    <x v="1"/>
    <s v="Cuyahoga"/>
    <s v="MR 14553"/>
    <s v="MCUYMR14553**C "/>
    <s v="MR-14553"/>
    <n v="7.9"/>
    <n v="8.4"/>
    <s v="Segment"/>
    <m/>
    <n v="0"/>
    <n v="4"/>
    <n v="8"/>
    <n v="9"/>
    <n v="40"/>
    <n v="315.01925872093022"/>
    <n v="0.2978674912343911"/>
    <n v="20.400748623605768"/>
    <n v="20.102881132371376"/>
    <n v="1.6723412989290972E-2"/>
    <n v="2.7459410185483626"/>
    <n v="2.7292176055590716"/>
    <x v="2"/>
    <s v="Google Maps"/>
    <n v="41.555432125000003"/>
    <n v="-81.572763366000004"/>
    <n v="41.560603820099999"/>
    <n v="-81.566020344600005"/>
  </r>
  <r>
    <n v="453"/>
    <x v="1"/>
    <x v="7"/>
    <s v="Lorain"/>
    <s v="SR 57"/>
    <s v="SLORSR00057**C "/>
    <s v="SR-57"/>
    <n v="16.399999999999999"/>
    <n v="16.899999999999999"/>
    <s v="Segment"/>
    <m/>
    <n v="1"/>
    <n v="1"/>
    <n v="2"/>
    <n v="5"/>
    <n v="5"/>
    <n v="131.63462936046511"/>
    <n v="0.97768817973728139"/>
    <n v="5.2493338106183502"/>
    <n v="4.2716456308810686"/>
    <n v="5.4270974009686723E-2"/>
    <n v="2.742109826138432"/>
    <n v="2.6878388521287455"/>
    <x v="2"/>
    <s v="Google Maps"/>
    <n v="41.380615057299998"/>
    <n v="-82.075474123099994"/>
    <n v="41.386190216000003"/>
    <n v="-82.079156004799998"/>
  </r>
  <r>
    <n v="194"/>
    <x v="4"/>
    <x v="2"/>
    <s v="Hamilton"/>
    <s v="Loralinda Dr, Springdale Rd"/>
    <s v="CHAMCR00096**C, THAMTR00129B*C"/>
    <s v="CR-96, TR-129B"/>
    <n v="1.0609999999999999"/>
    <n v="0"/>
    <s v="Intersection"/>
    <s v="Undivided Urban Signal  4-Leg"/>
    <n v="0"/>
    <n v="0"/>
    <n v="9"/>
    <n v="6"/>
    <n v="42"/>
    <n v="127.546875"/>
    <n v="9.2465158654158994"/>
    <n v="11.452856314394403"/>
    <n v="2.2063404489785032"/>
    <n v="0.64533442473320368"/>
    <n v="2.7414158502241035"/>
    <n v="2.0960814254908997"/>
    <x v="2"/>
    <s v="Google Maps"/>
    <n v="39.253081000000002"/>
    <n v="-84.590526999999994"/>
    <n v="0"/>
    <n v="0"/>
  </r>
  <r>
    <n v="454"/>
    <x v="1"/>
    <x v="2"/>
    <s v="Hamilton"/>
    <s v="READING RD "/>
    <s v="SHAMUS00042**C "/>
    <s v="US-42"/>
    <n v="3.7"/>
    <n v="4.2"/>
    <s v="Segment"/>
    <m/>
    <n v="0"/>
    <n v="0"/>
    <n v="9"/>
    <n v="7"/>
    <n v="32"/>
    <n v="121.984375"/>
    <n v="0.43653419085108064"/>
    <n v="17.939590540880047"/>
    <n v="17.503056350028967"/>
    <n v="2.4485858151509016E-2"/>
    <n v="2.735599670564858"/>
    <n v="2.7111138124133491"/>
    <x v="2"/>
    <s v="Google Maps"/>
    <n v="39.131027528700002"/>
    <n v="-84.497930152799995"/>
    <n v="39.137946476899998"/>
    <n v="-84.495630057900001"/>
  </r>
  <r>
    <n v="455"/>
    <x v="1"/>
    <x v="0"/>
    <s v="Franklin"/>
    <s v="OLENTANGY RIVER RD "/>
    <s v="CFRACR00009**C "/>
    <s v="CR-9"/>
    <n v="0.8"/>
    <n v="1.3"/>
    <s v="Segment"/>
    <m/>
    <n v="0"/>
    <n v="3"/>
    <n v="7"/>
    <n v="4"/>
    <n v="31"/>
    <n v="231.60819404069767"/>
    <n v="0.54188390526079555"/>
    <n v="17.444432400267797"/>
    <n v="16.902548495007"/>
    <n v="3.0379064165810675E-2"/>
    <n v="2.7278840834049931"/>
    <n v="2.6975050192391823"/>
    <x v="2"/>
    <s v="Google Maps"/>
    <n v="39.986707490999997"/>
    <n v="-83.024713614299998"/>
    <n v="39.993720969800002"/>
    <n v="-83.025594554400001"/>
  </r>
  <r>
    <n v="456"/>
    <x v="1"/>
    <x v="5"/>
    <s v="Lucas"/>
    <s v="MONROE ST "/>
    <s v="SLUCSR00051**C "/>
    <s v="SR-51"/>
    <n v="9.1999999999999993"/>
    <n v="9.6999999999999993"/>
    <s v="Segment"/>
    <m/>
    <n v="0"/>
    <n v="0"/>
    <n v="7"/>
    <n v="8"/>
    <n v="36"/>
    <n v="117.328125"/>
    <n v="0.47596299767500128"/>
    <n v="19.630464152424452"/>
    <n v="19.15450115474945"/>
    <n v="2.6691850229616728E-2"/>
    <n v="2.7240480258377886"/>
    <n v="2.6973561756081721"/>
    <x v="2"/>
    <s v="Google Maps"/>
    <n v="41.690592417600001"/>
    <n v="-83.625048899899994"/>
    <n v="41.694447234099997"/>
    <n v="-83.633205219999994"/>
  </r>
  <r>
    <n v="195"/>
    <x v="4"/>
    <x v="7"/>
    <s v="Erie"/>
    <s v="Caldwell St, W Perkins Ave"/>
    <s v="CERICR00005**C, MERIMR00387**C"/>
    <s v="CR-5, MR-387"/>
    <n v="0"/>
    <n v="0"/>
    <s v="Intersection"/>
    <s v="Undivided Urban Signal  3-Leg"/>
    <n v="0"/>
    <n v="3"/>
    <n v="10"/>
    <n v="4"/>
    <n v="24"/>
    <n v="244.24881904069767"/>
    <n v="6.0526206805422911"/>
    <n v="8.0287027951606333"/>
    <n v="1.9760821146183423"/>
    <n v="0.42242554296751478"/>
    <n v="2.7230431921895351"/>
    <n v="2.3006176492220201"/>
    <x v="2"/>
    <s v="Google Maps"/>
    <n v="41.432879"/>
    <n v="-82.701836999999998"/>
    <n v="0"/>
    <n v="0"/>
  </r>
  <r>
    <n v="196"/>
    <x v="4"/>
    <x v="2"/>
    <s v="Clermont"/>
    <s v="Clough Pike, Mount Carmel Tobasco Rd"/>
    <s v="CCLECR00033**C, CCLECR00087**C"/>
    <s v="CR-33, CR-87"/>
    <n v="0.53400000000000003"/>
    <n v="0"/>
    <s v="Intersection"/>
    <s v="Undivided Urban Signal  4-Leg"/>
    <n v="0"/>
    <n v="0"/>
    <n v="6"/>
    <n v="9"/>
    <n v="78"/>
    <n v="157.21875"/>
    <n v="9.0207590969722968"/>
    <n v="18.583329028162233"/>
    <n v="9.5625699311899357"/>
    <n v="0.62957836954293589"/>
    <n v="2.7226701077120343"/>
    <n v="2.0930917381690985"/>
    <x v="2"/>
    <s v="Google Maps"/>
    <n v="39.085830000000001"/>
    <n v="-84.300405999999995"/>
    <n v="0"/>
    <n v="0"/>
  </r>
  <r>
    <n v="197"/>
    <x v="4"/>
    <x v="2"/>
    <s v="Warren"/>
    <s v="Irwin-Simpson Rd, Mason-Montgomery Rd"/>
    <s v="CWARCR00021**C, TWARTR00055**C"/>
    <s v="CR-21, TR-55"/>
    <n v="1.157"/>
    <n v="0"/>
    <s v="Intersection"/>
    <s v="Undivided Urban Signal  4-Leg"/>
    <n v="0"/>
    <n v="0"/>
    <n v="10"/>
    <n v="5"/>
    <n v="49"/>
    <n v="136.65625"/>
    <n v="8.8232374127223725"/>
    <n v="12.825683316525648"/>
    <n v="4.0024459038032756"/>
    <n v="0.61579290220225724"/>
    <n v="2.7209868430846167"/>
    <n v="2.1051939408823594"/>
    <x v="2"/>
    <s v="Google Maps"/>
    <n v="39.310113000000001"/>
    <n v="-84.313817"/>
    <n v="0"/>
    <n v="0"/>
  </r>
  <r>
    <n v="98"/>
    <x v="3"/>
    <x v="2"/>
    <s v="Hamilton"/>
    <s v="W NORTH BEND RD "/>
    <s v="CHAMCR00142**C "/>
    <s v="CR-142"/>
    <n v="7.4"/>
    <n v="7.9"/>
    <s v="Segment"/>
    <m/>
    <n v="0"/>
    <n v="0"/>
    <n v="5"/>
    <n v="8"/>
    <n v="21"/>
    <n v="89.234375"/>
    <n v="0.68700400679928186"/>
    <n v="14.016718574570836"/>
    <n v="13.329714567771555"/>
    <n v="5.2633636286803391E-2"/>
    <n v="2.719669592288998"/>
    <n v="2.6670359560021946"/>
    <x v="2"/>
    <s v="Google Maps"/>
    <n v="39.201379544200002"/>
    <n v="-84.521358388799996"/>
    <n v="39.203955760100001"/>
    <n v="-84.513420389000004"/>
  </r>
  <r>
    <n v="198"/>
    <x v="4"/>
    <x v="0"/>
    <s v="Marion"/>
    <s v="James Way, Marion-Mt Gilead Rd"/>
    <s v="SMARSR00095**C, TMARTR01172**C"/>
    <s v="SR-95, TR-1172"/>
    <n v="0.17899999999999999"/>
    <n v="0"/>
    <s v="Intersection"/>
    <s v="Undivided Urban Signal  3-Leg"/>
    <n v="0"/>
    <n v="1"/>
    <n v="10"/>
    <n v="9"/>
    <n v="36"/>
    <n v="187.08293968023256"/>
    <n v="3.465576005107267"/>
    <n v="10.67662953319196"/>
    <n v="7.211053528084693"/>
    <n v="0.24187007627272358"/>
    <n v="2.7190333904307362"/>
    <n v="2.4771633141580125"/>
    <x v="2"/>
    <s v="Google Maps"/>
    <n v="40.581266999999997"/>
    <n v="-83.079096000000007"/>
    <n v="0"/>
    <n v="0"/>
  </r>
  <r>
    <n v="457"/>
    <x v="1"/>
    <x v="2"/>
    <s v="Hamilton"/>
    <s v="FERGUSON RD "/>
    <s v="MHAMMR08531**C "/>
    <s v="MR-8531"/>
    <n v="0.3"/>
    <n v="0.8"/>
    <s v="Segment"/>
    <m/>
    <n v="0"/>
    <n v="2"/>
    <n v="3"/>
    <n v="9"/>
    <n v="47"/>
    <n v="197.93150436046511"/>
    <n v="0.53892736773220273"/>
    <n v="23.588349559116349"/>
    <n v="23.049422191384146"/>
    <n v="3.0213717971208014E-2"/>
    <n v="2.7174615094322769"/>
    <n v="2.6872477914610688"/>
    <x v="2"/>
    <s v="Google Maps"/>
    <n v="39.126675174399999"/>
    <n v="-84.601057371799996"/>
    <n v="39.133897296900003"/>
    <n v="-84.600290524900004"/>
  </r>
  <r>
    <n v="199"/>
    <x v="4"/>
    <x v="2"/>
    <s v="Butler"/>
    <s v="Cn-01004, Cn-02004"/>
    <s v="CBUTCR00021**C, SBUTCN01004*CC, SBUTCN02004*CC, SBUTSR00004*BC, SBUTSR00004*BN"/>
    <s v="CN-1004C, CN-2004C, CR-21, SR-4B"/>
    <n v="0"/>
    <n v="0"/>
    <s v="Intersection"/>
    <s v="Divided Urban Signal  4-Leg"/>
    <n v="0"/>
    <n v="3"/>
    <n v="8"/>
    <n v="4"/>
    <n v="33"/>
    <n v="240.15506904069767"/>
    <n v="8.312759647155767"/>
    <n v="9.5611223880529455"/>
    <n v="1.2483627408971785"/>
    <n v="0.61070417102341612"/>
    <n v="2.716555648680655"/>
    <n v="2.105851477657239"/>
    <x v="2"/>
    <s v="Google Maps"/>
    <n v="39.378658000000001"/>
    <n v="-84.506968999999998"/>
    <n v="0"/>
    <n v="0"/>
  </r>
  <r>
    <n v="458"/>
    <x v="1"/>
    <x v="0"/>
    <s v="Franklin"/>
    <s v="GENDER RD "/>
    <s v="CFRACR00222**C "/>
    <s v="CR-222"/>
    <n v="5.3"/>
    <n v="5.8"/>
    <s v="Segment"/>
    <m/>
    <n v="2"/>
    <n v="1"/>
    <n v="5"/>
    <n v="6"/>
    <n v="17"/>
    <n v="213.38944404069767"/>
    <n v="0.5571324598493077"/>
    <n v="12.490756932560089"/>
    <n v="11.933624472710781"/>
    <n v="3.0601842365227595E-2"/>
    <n v="2.7133714063039562"/>
    <n v="2.6827695639387286"/>
    <x v="2"/>
    <s v="Google Maps"/>
    <n v="39.901669358600003"/>
    <n v="-82.824980835800005"/>
    <n v="39.908899233299998"/>
    <n v="-82.824399123600003"/>
  </r>
  <r>
    <n v="459"/>
    <x v="1"/>
    <x v="2"/>
    <s v="Hamilton"/>
    <s v="W MITCHELL AVE "/>
    <s v="MHAMMR03016F*N "/>
    <s v="MR-3016"/>
    <n v="0.2"/>
    <n v="0.7"/>
    <s v="Segment"/>
    <m/>
    <n v="0"/>
    <n v="0"/>
    <n v="3"/>
    <n v="5"/>
    <n v="51"/>
    <n v="92.828125"/>
    <n v="1.2852233398173587"/>
    <n v="23.495532825437667"/>
    <n v="22.210309485620307"/>
    <n v="7.3330865534668513E-2"/>
    <n v="2.7131116340817285"/>
    <n v="2.6397807685470598"/>
    <x v="2"/>
    <s v="Google Maps"/>
    <n v="0"/>
    <n v="0"/>
    <n v="0"/>
    <n v="0"/>
  </r>
  <r>
    <n v="460"/>
    <x v="1"/>
    <x v="5"/>
    <s v="Lucas"/>
    <s v="W LASKEY RD "/>
    <s v="CLUCCR00010**C "/>
    <s v="CR-10"/>
    <n v="3.5"/>
    <n v="4"/>
    <s v="Segment"/>
    <m/>
    <n v="1"/>
    <n v="3"/>
    <n v="5"/>
    <n v="15"/>
    <n v="73"/>
    <n v="355.00363372093022"/>
    <n v="0.22557070207105945"/>
    <n v="35.876344228506809"/>
    <n v="35.650773526435749"/>
    <n v="1.2672984322669396E-2"/>
    <n v="2.7093403527054076"/>
    <n v="2.6966673683827382"/>
    <x v="2"/>
    <s v="Google Maps"/>
    <n v="41.706846515000002"/>
    <n v="-83.594248197599995"/>
    <n v="41.706790801099999"/>
    <n v="-83.584593776800006"/>
  </r>
  <r>
    <n v="461"/>
    <x v="1"/>
    <x v="1"/>
    <s v="Cuyahoga"/>
    <s v="ROYALTON RD "/>
    <s v="SCUYSR00082**C "/>
    <s v="SR-82"/>
    <n v="2.6"/>
    <n v="3.1"/>
    <s v="Segment"/>
    <m/>
    <n v="1"/>
    <n v="0"/>
    <n v="4"/>
    <n v="6"/>
    <n v="19"/>
    <n v="117.48918968023256"/>
    <n v="0.83965351542416278"/>
    <n v="12.382007858868681"/>
    <n v="11.542354343444519"/>
    <n v="4.7021752106784616E-2"/>
    <n v="2.7069298993973576"/>
    <n v="2.6599081472905728"/>
    <x v="2"/>
    <s v="Google Maps"/>
    <n v="41.313667087699997"/>
    <n v="-81.828284008400004"/>
    <n v="41.313003413899999"/>
    <n v="-81.818796492800004"/>
  </r>
  <r>
    <n v="462"/>
    <x v="1"/>
    <x v="2"/>
    <s v="Hamilton"/>
    <s v="WEST FORK RD "/>
    <s v="MHAMMR03007M*C "/>
    <s v="MR-3007"/>
    <n v="0.9"/>
    <n v="1.4"/>
    <s v="Segment"/>
    <m/>
    <n v="0"/>
    <n v="1"/>
    <n v="11"/>
    <n v="9"/>
    <n v="11"/>
    <n v="168.62981468023256"/>
    <n v="0.3026000966308986"/>
    <n v="12.072271054378135"/>
    <n v="11.769670957747236"/>
    <n v="1.6522397360757668E-2"/>
    <n v="2.7066981447683829"/>
    <n v="2.6901757474076251"/>
    <x v="2"/>
    <s v="Google Maps"/>
    <n v="39.161846809700002"/>
    <n v="-84.5724028498"/>
    <n v="39.159919856899997"/>
    <n v="-84.5657712788"/>
  </r>
  <r>
    <n v="463"/>
    <x v="1"/>
    <x v="1"/>
    <s v="Cuyahoga"/>
    <s v="RIDGE RD "/>
    <s v="SCUYSR00003**C "/>
    <s v="SR-3"/>
    <n v="8.6"/>
    <n v="9.1"/>
    <s v="Segment"/>
    <m/>
    <n v="0"/>
    <n v="1"/>
    <n v="3"/>
    <n v="8"/>
    <n v="32"/>
    <n v="132.81731468023256"/>
    <n v="0.79194366064065902"/>
    <n v="16.325099425700468"/>
    <n v="15.53315576505981"/>
    <n v="4.4356842765974111E-2"/>
    <n v="2.7060149023905713"/>
    <n v="2.6616580596245973"/>
    <x v="2"/>
    <s v="Google Maps"/>
    <n v="41.3979487298"/>
    <n v="-81.734573519500003"/>
    <n v="41.405177372700003"/>
    <n v="-81.734542794500001"/>
  </r>
  <r>
    <n v="464"/>
    <x v="1"/>
    <x v="4"/>
    <s v="Montgomery"/>
    <s v="RAMP FROM US 35N TO SR 4 "/>
    <s v="SMOTRA57191**C "/>
    <s v="RA-57191"/>
    <n v="0"/>
    <n v="0.5"/>
    <s v="Segment"/>
    <m/>
    <n v="0"/>
    <n v="1"/>
    <n v="8"/>
    <n v="4"/>
    <n v="28"/>
    <n v="143.80168968023256"/>
    <n v="0.59540928131434978"/>
    <n v="16.471145513396515"/>
    <n v="15.875736232082165"/>
    <n v="3.3372134931842989E-2"/>
    <n v="2.7024204765921542"/>
    <n v="2.6690483416603112"/>
    <x v="2"/>
    <s v="Google Maps"/>
    <n v="39.749629929800001"/>
    <n v="-84.199096042500003"/>
    <n v="0"/>
    <n v="0"/>
  </r>
  <r>
    <n v="465"/>
    <x v="1"/>
    <x v="1"/>
    <s v="Cuyahoga"/>
    <s v="LORAIN AVE "/>
    <s v="SCUYSR00010**C "/>
    <s v="SR-10"/>
    <n v="11.3"/>
    <n v="11.8"/>
    <s v="Segment"/>
    <m/>
    <n v="0"/>
    <n v="3"/>
    <n v="2"/>
    <n v="13"/>
    <n v="59"/>
    <n v="266.81131904069764"/>
    <n v="0.34588904482120136"/>
    <n v="29.014088543680096"/>
    <n v="28.668199498858893"/>
    <n v="1.941244938977903E-2"/>
    <n v="2.7018450346935361"/>
    <n v="2.6824325853037569"/>
    <x v="2"/>
    <s v="Google Maps"/>
    <n v="41.458034209399997"/>
    <n v="-81.780851197100006"/>
    <n v="41.4608818763"/>
    <n v="-81.771969685000002"/>
  </r>
  <r>
    <n v="466"/>
    <x v="1"/>
    <x v="1"/>
    <s v="Cuyahoga"/>
    <s v="CARNEGIE AVE "/>
    <s v="MCUYMR14735**C "/>
    <s v="MR-14735"/>
    <n v="0.8"/>
    <n v="1.3"/>
    <s v="Segment"/>
    <m/>
    <n v="1"/>
    <n v="1"/>
    <n v="3"/>
    <n v="8"/>
    <n v="40"/>
    <n v="186.49400436046511"/>
    <n v="0.61554593481592867"/>
    <n v="20.584354223388587"/>
    <n v="19.96880828857266"/>
    <n v="3.4497977732066712E-2"/>
    <n v="2.6978703051388782"/>
    <n v="2.6633723274068113"/>
    <x v="2"/>
    <s v="Google Maps"/>
    <n v="41.499382278100001"/>
    <n v="-81.671818780400002"/>
    <n v="41.500458883299999"/>
    <n v="-81.662286050000006"/>
  </r>
  <r>
    <n v="467"/>
    <x v="1"/>
    <x v="1"/>
    <s v="Cuyahoga"/>
    <s v="CARNEGIE AVE "/>
    <s v="MCUYMR14735**C "/>
    <s v="MR-14735"/>
    <n v="3.4"/>
    <n v="3.9"/>
    <s v="Segment"/>
    <m/>
    <n v="0"/>
    <n v="2"/>
    <n v="5"/>
    <n v="6"/>
    <n v="18"/>
    <n v="168.71275436046511"/>
    <n v="0.61554593481592867"/>
    <n v="12.047547156124352"/>
    <n v="11.432001221308424"/>
    <n v="3.4497977732066712E-2"/>
    <n v="2.6978703051388782"/>
    <n v="2.6633723274068113"/>
    <x v="2"/>
    <s v="Google Maps"/>
    <n v="41.501067085199999"/>
    <n v="-81.621980653600005"/>
    <n v="41.500939791"/>
    <n v="-81.612325836699995"/>
  </r>
  <r>
    <n v="468"/>
    <x v="1"/>
    <x v="2"/>
    <s v="Hamilton"/>
    <s v="MONTGOMERY RD "/>
    <s v="SHAMUS00022**C "/>
    <s v="US-22"/>
    <n v="14.2"/>
    <n v="14.7"/>
    <s v="Segment"/>
    <m/>
    <n v="0"/>
    <n v="2"/>
    <n v="9"/>
    <n v="5"/>
    <n v="29"/>
    <n v="201.46275436046511"/>
    <n v="0.42088112098832897"/>
    <n v="17.939512075756049"/>
    <n v="17.518630954767719"/>
    <n v="2.3394429526548539E-2"/>
    <n v="2.6975996844361143"/>
    <n v="2.6742052549095656"/>
    <x v="2"/>
    <s v="Google Maps"/>
    <n v="39.2364436075"/>
    <n v="-84.350251558699995"/>
    <n v="39.243204909200003"/>
    <n v="-84.346987911900001"/>
  </r>
  <r>
    <n v="200"/>
    <x v="4"/>
    <x v="0"/>
    <s v="Delaware"/>
    <s v="Coal Bnd, Columbus Pike"/>
    <s v="CDELCR00106**C, SDELUS00023**C, TDELTR01522**C"/>
    <s v="CR-106, TR-1522, US-23"/>
    <n v="0"/>
    <n v="0"/>
    <s v="Intersection"/>
    <s v="Undivided Urban Signal  4-Leg"/>
    <n v="1"/>
    <n v="2"/>
    <n v="4"/>
    <n v="8"/>
    <n v="23"/>
    <n v="221.71756904069767"/>
    <n v="9.0394161209645034"/>
    <n v="7.5280464598744095"/>
    <n v="-1.511369661090094"/>
    <n v="0.63088048376849815"/>
    <n v="2.6973615131427424"/>
    <n v="2.0664810293742444"/>
    <x v="2"/>
    <s v="Google Maps"/>
    <n v="40.200445999999999"/>
    <n v="-83.029032999999998"/>
    <n v="0"/>
    <n v="0"/>
  </r>
  <r>
    <n v="469"/>
    <x v="1"/>
    <x v="1"/>
    <s v="Cuyahoga"/>
    <s v="TIEDEMAN RD "/>
    <s v="MCUYMR02093**C "/>
    <s v="MR-2093"/>
    <n v="0"/>
    <n v="0.5"/>
    <s v="Segment"/>
    <m/>
    <n v="0"/>
    <n v="1"/>
    <n v="2"/>
    <n v="11"/>
    <n v="80"/>
    <n v="187.58293968023256"/>
    <n v="0.46464324105160576"/>
    <n v="36.403476536144829"/>
    <n v="35.938833295093225"/>
    <n v="2.594364898605156E-2"/>
    <n v="2.695284249435308"/>
    <n v="2.6693406004492566"/>
    <x v="2"/>
    <s v="Google Maps"/>
    <n v="41.418472408200003"/>
    <n v="-81.757787039299998"/>
    <n v="41.425299837499999"/>
    <n v="-81.760938160400002"/>
  </r>
  <r>
    <n v="201"/>
    <x v="4"/>
    <x v="2"/>
    <s v="Warren"/>
    <s v="Dixie Hwy, Manchester Rd"/>
    <s v="CWARCR00019**C, CWARCR00104**C"/>
    <s v="CR-104, CR-19"/>
    <n v="0.44"/>
    <n v="0"/>
    <s v="Intersection"/>
    <s v="Undivided Urban Signal  4-Leg"/>
    <n v="2"/>
    <n v="1"/>
    <n v="10"/>
    <n v="3"/>
    <n v="13"/>
    <n v="228.81131904069767"/>
    <n v="5.3936366674376375"/>
    <n v="5.8239126047843204"/>
    <n v="0.4302759373466829"/>
    <n v="0.37643361744712944"/>
    <n v="2.6947534826512043"/>
    <n v="2.3183198652040748"/>
    <x v="2"/>
    <s v="Google Maps"/>
    <n v="39.524391999999999"/>
    <n v="-84.325049000000007"/>
    <n v="0"/>
    <n v="0"/>
  </r>
  <r>
    <n v="470"/>
    <x v="1"/>
    <x v="4"/>
    <s v="Montgomery"/>
    <s v="N GETTYSBURG AVE "/>
    <s v="CMOTCR00053A*C "/>
    <s v="CR-53"/>
    <n v="8.6999999999999993"/>
    <n v="9.1999999999999993"/>
    <s v="Segment"/>
    <m/>
    <n v="0"/>
    <n v="0"/>
    <n v="8"/>
    <n v="9"/>
    <n v="24"/>
    <n v="116.3125"/>
    <n v="0.36811551517262409"/>
    <n v="16.061872460086324"/>
    <n v="15.6937569449137"/>
    <n v="2.0656736174538896E-2"/>
    <n v="2.6902454628249282"/>
    <n v="2.6695887266503893"/>
    <x v="2"/>
    <s v="Google Maps"/>
    <n v="39.792327530999998"/>
    <n v="-84.2538183769"/>
    <n v="39.799250377699998"/>
    <n v="-84.254636214800001"/>
  </r>
  <r>
    <n v="471"/>
    <x v="1"/>
    <x v="1"/>
    <s v="Cuyahoga"/>
    <s v="MAYFIELD RD "/>
    <s v="SCUYUS00322**C "/>
    <s v="US-322"/>
    <n v="12.6"/>
    <n v="13.1"/>
    <s v="Segment"/>
    <m/>
    <n v="0"/>
    <n v="1"/>
    <n v="5"/>
    <n v="8"/>
    <n v="86"/>
    <n v="199.91106468023256"/>
    <n v="0.53406962455544404"/>
    <n v="38.113735675235432"/>
    <n v="37.57966605067999"/>
    <n v="2.9942040863677039E-2"/>
    <n v="2.6861624196792584"/>
    <n v="2.6562203788155814"/>
    <x v="2"/>
    <s v="Google Maps"/>
    <n v="41.520075633700003"/>
    <n v="-81.461221342100004"/>
    <n v="41.520099366700002"/>
    <n v="-81.451573815900005"/>
  </r>
  <r>
    <n v="472"/>
    <x v="1"/>
    <x v="1"/>
    <s v="Cuyahoga"/>
    <s v="MAYFIELD RD "/>
    <s v="SCUYUS00322**C "/>
    <s v="US-322"/>
    <n v="11.5"/>
    <n v="12"/>
    <s v="Segment"/>
    <m/>
    <n v="0"/>
    <n v="1"/>
    <n v="6"/>
    <n v="7"/>
    <n v="32"/>
    <n v="148.02043968023256"/>
    <n v="0.53406962455544404"/>
    <n v="17.542078381308038"/>
    <n v="17.008008756752595"/>
    <n v="2.9942040863677039E-2"/>
    <n v="2.6861624196792584"/>
    <n v="2.6562203788155814"/>
    <x v="2"/>
    <s v="Google Maps"/>
    <n v="41.519961713000001"/>
    <n v="-81.482407238500002"/>
    <n v="41.520028460900001"/>
    <n v="-81.472786435399996"/>
  </r>
  <r>
    <n v="473"/>
    <x v="1"/>
    <x v="1"/>
    <s v="Cuyahoga"/>
    <s v="MAYFIELD RD "/>
    <s v="SCUYUS00322**C "/>
    <s v="US-322"/>
    <n v="10.6"/>
    <n v="11.1"/>
    <s v="Segment"/>
    <m/>
    <n v="0"/>
    <n v="1"/>
    <n v="8"/>
    <n v="5"/>
    <n v="10"/>
    <n v="130.23918968023256"/>
    <n v="0.53406962455544404"/>
    <n v="9.1610328171153945"/>
    <n v="8.6269631925599501"/>
    <n v="2.9942040863677039E-2"/>
    <n v="2.6861624196792584"/>
    <n v="2.6562203788155814"/>
    <x v="2"/>
    <s v="Google Maps"/>
    <n v="41.519836411900002"/>
    <n v="-81.499752533399999"/>
    <n v="41.519908755899998"/>
    <n v="-81.490114171900004"/>
  </r>
  <r>
    <n v="202"/>
    <x v="4"/>
    <x v="4"/>
    <s v="Montgomery"/>
    <s v="Evansville Ave, N Gettysburg Ave"/>
    <s v="CMOTCR00053A*C, CMOTCR00249**C, TMOTTR01128**C"/>
    <s v="CR-249, CR-53A, TR-1128"/>
    <n v="0"/>
    <n v="0"/>
    <s v="Intersection"/>
    <s v="Undivided Urban Signal  4-Leg"/>
    <n v="0"/>
    <n v="1"/>
    <n v="9"/>
    <n v="7"/>
    <n v="23"/>
    <n v="158.66106468023256"/>
    <n v="4.2955577453137712"/>
    <n v="7.8413702935499145"/>
    <n v="3.5458125482361433"/>
    <n v="0.2997963045571041"/>
    <n v="2.6852552283875326"/>
    <n v="2.3854589238304285"/>
    <x v="2"/>
    <s v="Google Maps"/>
    <n v="39.799872999999998"/>
    <n v="-84.253179000000003"/>
    <n v="0"/>
    <n v="0"/>
  </r>
  <r>
    <n v="474"/>
    <x v="1"/>
    <x v="1"/>
    <s v="Cuyahoga"/>
    <s v="E 152ND ST "/>
    <s v="MCUYMR02522**C "/>
    <s v="MR-2522"/>
    <n v="0.9"/>
    <n v="1.4"/>
    <s v="Segment"/>
    <m/>
    <n v="0"/>
    <n v="3"/>
    <n v="2"/>
    <n v="9"/>
    <n v="32"/>
    <n v="222.06131904069767"/>
    <n v="0.5262397205485323"/>
    <n v="17.777863643953012"/>
    <n v="17.25162392340448"/>
    <n v="2.9504128170124298E-2"/>
    <n v="2.6840533684599426"/>
    <n v="2.6545492402898181"/>
    <x v="2"/>
    <s v="Google Maps"/>
    <n v="41.554436476299998"/>
    <n v="-81.575440509900005"/>
    <n v="41.561658262199998"/>
    <n v="-81.575530322600002"/>
  </r>
  <r>
    <n v="475"/>
    <x v="1"/>
    <x v="5"/>
    <s v="Lucas"/>
    <s v="DOUGLAS RD "/>
    <s v="MLUCMR04019**C "/>
    <s v="MR-4019"/>
    <n v="1.9"/>
    <n v="2.4"/>
    <s v="Segment"/>
    <m/>
    <n v="0"/>
    <n v="3"/>
    <n v="5"/>
    <n v="6"/>
    <n v="49"/>
    <n v="245.38944404069767"/>
    <n v="0.50998653394693483"/>
    <n v="23.009026078220288"/>
    <n v="22.499039544273352"/>
    <n v="2.8618176764683881E-2"/>
    <n v="2.6839149629499466"/>
    <n v="2.6552967861852625"/>
    <x v="2"/>
    <s v="Google Maps"/>
    <n v="41.679473299100003"/>
    <n v="-83.604972442600001"/>
    <n v="41.686446673900001"/>
    <n v="-83.603745655699996"/>
  </r>
  <r>
    <n v="203"/>
    <x v="4"/>
    <x v="3"/>
    <s v="Mahoning"/>
    <s v="New Rd, S Raccoon Rd"/>
    <s v="CMAHCR00109**C, CMAHCR00162**C"/>
    <s v="CR-109, CR-162"/>
    <n v="5.6870000000000003"/>
    <n v="0"/>
    <s v="Intersection"/>
    <s v="Undivided Urban Signal  4-Leg"/>
    <n v="0"/>
    <n v="0"/>
    <n v="7"/>
    <n v="8"/>
    <n v="71"/>
    <n v="152.328125"/>
    <n v="7.7718911975474407"/>
    <n v="17.22831317464442"/>
    <n v="9.45642197709698"/>
    <n v="0.54241716642885307"/>
    <n v="2.678879119359395"/>
    <n v="2.1364619529305422"/>
    <x v="2"/>
    <s v="Google Maps"/>
    <n v="41.083424000000001"/>
    <n v="-80.732328999999993"/>
    <n v="0"/>
    <n v="0"/>
  </r>
  <r>
    <n v="476"/>
    <x v="1"/>
    <x v="2"/>
    <s v="Hamilton"/>
    <s v="MONTGOMERY RD "/>
    <s v="SHAMUS00022**C "/>
    <s v="US-22"/>
    <n v="6.2"/>
    <n v="6.7"/>
    <s v="Segment"/>
    <m/>
    <n v="0"/>
    <n v="2"/>
    <n v="11"/>
    <n v="4"/>
    <n v="42"/>
    <n v="223.11900436046511"/>
    <n v="0.35451120884355863"/>
    <n v="24.217120463671638"/>
    <n v="23.862609254828079"/>
    <n v="1.9895159610840783E-2"/>
    <n v="2.6783790640519074"/>
    <n v="2.6584839044410664"/>
    <x v="2"/>
    <s v="Google Maps"/>
    <n v="39.164431940599997"/>
    <n v="-84.454256799099994"/>
    <n v="39.1699218965"/>
    <n v="-84.449258747100004"/>
  </r>
  <r>
    <n v="477"/>
    <x v="1"/>
    <x v="2"/>
    <s v="Hamilton"/>
    <s v="MONTGOMERY RD "/>
    <s v="SHAMUS00022**C "/>
    <s v="US-22"/>
    <n v="7.9"/>
    <n v="8.4"/>
    <s v="Segment"/>
    <m/>
    <n v="0"/>
    <n v="0"/>
    <n v="8"/>
    <n v="9"/>
    <n v="62"/>
    <n v="154.3125"/>
    <n v="0.35451120884355863"/>
    <n v="32.419717872003609"/>
    <n v="32.065206663160048"/>
    <n v="1.9895159610840783E-2"/>
    <n v="2.6783790640519074"/>
    <n v="2.6584839044410664"/>
    <x v="2"/>
    <s v="Google Maps"/>
    <n v="39.180678365399999"/>
    <n v="-84.432185477299996"/>
    <n v="39.183961728299998"/>
    <n v="-84.423949708400002"/>
  </r>
  <r>
    <n v="478"/>
    <x v="1"/>
    <x v="2"/>
    <s v="Hamilton"/>
    <s v="US 127"/>
    <s v="SHAMUS00127**C "/>
    <s v="US-127"/>
    <n v="8.1999999999999993"/>
    <n v="8.6999999999999993"/>
    <s v="Segment"/>
    <m/>
    <n v="0"/>
    <n v="0"/>
    <n v="7"/>
    <n v="6"/>
    <n v="78"/>
    <n v="150.453125"/>
    <n v="0.65448970951836061"/>
    <n v="33.070564083183193"/>
    <n v="32.416074373664834"/>
    <n v="3.6675076723373425E-2"/>
    <n v="2.6753915110315916"/>
    <n v="2.6387164343082183"/>
    <x v="2"/>
    <s v="Google Maps"/>
    <n v="39.195949924799997"/>
    <n v="-84.545881669300002"/>
    <n v="39.202971563399998"/>
    <n v="-84.547674937500005"/>
  </r>
  <r>
    <n v="204"/>
    <x v="4"/>
    <x v="3"/>
    <s v="Stark"/>
    <s v="12th St, Perry Dr"/>
    <s v="CSTACR00223**C, CSTACR00240**C"/>
    <s v="CR-223, CR-240"/>
    <n v="2.4940000000000002"/>
    <n v="0"/>
    <s v="Intersection"/>
    <s v="Undivided Urban Signal  4-Leg"/>
    <n v="1"/>
    <n v="2"/>
    <n v="4"/>
    <n v="8"/>
    <n v="40"/>
    <n v="238.71756904069767"/>
    <n v="7.6527123500276364"/>
    <n v="11.020182401734209"/>
    <n v="3.3674700517065723"/>
    <n v="0.53409941581619047"/>
    <n v="2.6717026069736542"/>
    <n v="2.1376031911574636"/>
    <x v="2"/>
    <s v="Google Maps"/>
    <n v="40.811636999999997"/>
    <n v="-81.447892999999993"/>
    <n v="0"/>
    <n v="0"/>
  </r>
  <r>
    <n v="99"/>
    <x v="3"/>
    <x v="3"/>
    <s v="Mahoning"/>
    <s v="E MAIN ST "/>
    <s v="SMAHUS00224**C "/>
    <s v="US-224"/>
    <n v="15"/>
    <n v="15.5"/>
    <s v="Segment"/>
    <m/>
    <n v="0"/>
    <n v="0"/>
    <n v="4"/>
    <n v="5"/>
    <n v="33"/>
    <n v="81.375"/>
    <n v="1.258954588464082"/>
    <n v="19.927991069651188"/>
    <n v="18.669036481187106"/>
    <n v="9.6462902562588757E-2"/>
    <n v="2.6710166070556687"/>
    <n v="2.5745537044930797"/>
    <x v="2"/>
    <s v="Google Maps"/>
    <n v="41.024625565100003"/>
    <n v="-80.715959721600001"/>
    <n v="41.024628691399997"/>
    <n v="-80.706401176300005"/>
  </r>
  <r>
    <n v="205"/>
    <x v="4"/>
    <x v="7"/>
    <s v="Medina"/>
    <s v="Grafton Rd, Pearl Rd"/>
    <s v="CMEDCR00042**C, SMEDUS00042**C"/>
    <s v="CR-42, US-42"/>
    <n v="6.8470000000000004"/>
    <n v="0"/>
    <s v="Intersection"/>
    <s v="Undivided Urban Signal  4-Leg"/>
    <n v="0"/>
    <n v="0"/>
    <n v="8"/>
    <n v="7"/>
    <n v="28"/>
    <n v="111.4375"/>
    <n v="7.7644200239652594"/>
    <n v="8.5955827214335905"/>
    <n v="0.83116269746833105"/>
    <n v="0.54189573699792859"/>
    <n v="2.669713944859172"/>
    <n v="2.1278182078612433"/>
    <x v="2"/>
    <s v="Google Maps"/>
    <n v="41.261007999999997"/>
    <n v="-81.841155000000001"/>
    <n v="0"/>
    <n v="0"/>
  </r>
  <r>
    <n v="100"/>
    <x v="3"/>
    <x v="2"/>
    <s v="Hamilton"/>
    <s v="US 27"/>
    <s v="SHAMUS00027**N "/>
    <s v="US-27"/>
    <n v="14"/>
    <n v="14.5"/>
    <s v="Segment"/>
    <m/>
    <n v="0"/>
    <n v="0"/>
    <n v="3"/>
    <n v="6"/>
    <n v="29"/>
    <n v="75.265625"/>
    <n v="0.48405436275770353"/>
    <n v="15.691867420278282"/>
    <n v="15.207813057520578"/>
    <n v="3.4788185636253917E-2"/>
    <n v="2.6682144051838024"/>
    <n v="2.6334262195475486"/>
    <x v="2"/>
    <s v="Google Maps"/>
    <n v="39.2534212917"/>
    <n v="-84.599176978700001"/>
    <n v="0"/>
    <n v="0"/>
  </r>
  <r>
    <n v="206"/>
    <x v="4"/>
    <x v="7"/>
    <s v="Erie"/>
    <s v="E Strub Rd, E Strub Rd"/>
    <s v="CERICR00007**C, SERIUS00250**C, TERITR00007**C"/>
    <s v="CR-7, TR-7, US-250"/>
    <n v="2.0499999999999998"/>
    <n v="0"/>
    <s v="Intersection"/>
    <s v="Undivided Urban Signal  4-Leg"/>
    <n v="0"/>
    <n v="1"/>
    <n v="10"/>
    <n v="4"/>
    <n v="73"/>
    <n v="201.89543968023256"/>
    <n v="7.4082753248990816"/>
    <n v="17.671010683744225"/>
    <n v="10.262735358845143"/>
    <n v="0.51703962494027467"/>
    <n v="2.6672794701654996"/>
    <n v="2.1502398452252249"/>
    <x v="2"/>
    <s v="Google Maps"/>
    <n v="41.421419"/>
    <n v="-82.677324999999996"/>
    <n v="0"/>
    <n v="0"/>
  </r>
  <r>
    <n v="101"/>
    <x v="3"/>
    <x v="4"/>
    <s v="Montgomery"/>
    <s v="SR 725"/>
    <s v="SMOTSR00725**N "/>
    <s v="SR-725"/>
    <n v="16.600000000000001"/>
    <n v="17.100000000000001"/>
    <s v="Segment"/>
    <m/>
    <n v="0"/>
    <n v="0"/>
    <n v="8"/>
    <n v="3"/>
    <n v="21"/>
    <n v="86.6875"/>
    <n v="0.29340043890824419"/>
    <n v="12.45460058339804"/>
    <n v="12.161200144489795"/>
    <n v="2.1389568555232875E-2"/>
    <n v="2.6652156962794047"/>
    <n v="2.6438261277241719"/>
    <x v="2"/>
    <s v="Google Maps"/>
    <n v="0"/>
    <n v="0"/>
    <n v="39.627831856199997"/>
    <n v="-84.188338991799995"/>
  </r>
  <r>
    <n v="207"/>
    <x v="4"/>
    <x v="5"/>
    <s v="Lucas"/>
    <s v="N Centennial Rd, W Central Ave"/>
    <s v="CLUCCR00069**C, SLUCSR00120**C, SLUCUS00020**C"/>
    <s v="CR-69, SR-120, US-20"/>
    <n v="3.3290000000000002"/>
    <n v="0"/>
    <s v="Intersection"/>
    <s v="Undivided Urban Signal  4-Leg"/>
    <n v="0"/>
    <n v="1"/>
    <n v="8"/>
    <n v="5"/>
    <n v="33"/>
    <n v="153.23918968023256"/>
    <n v="7.6680742796710781"/>
    <n v="10.143055658869249"/>
    <n v="2.4749813791981712"/>
    <n v="0.53517155825054474"/>
    <n v="2.6634448055795312"/>
    <n v="2.1282732473289867"/>
    <x v="2"/>
    <s v="Google Maps"/>
    <n v="41.673577000000002"/>
    <n v="-83.741994000000005"/>
    <n v="0"/>
    <n v="0"/>
  </r>
  <r>
    <n v="102"/>
    <x v="3"/>
    <x v="2"/>
    <s v="Hamilton"/>
    <s v="CHEVIOT RD "/>
    <s v="CHAMCR00073**C "/>
    <s v="CR-73"/>
    <n v="1.8"/>
    <n v="2.2999999999999998"/>
    <s v="Segment"/>
    <m/>
    <n v="1"/>
    <n v="1"/>
    <n v="4"/>
    <n v="8"/>
    <n v="33"/>
    <n v="186.04087936046511"/>
    <n v="0.59950473469999011"/>
    <n v="18.359324359989206"/>
    <n v="17.759819625289214"/>
    <n v="4.5984509292493481E-2"/>
    <n v="2.6626470225989687"/>
    <n v="2.6166625133064754"/>
    <x v="2"/>
    <s v="Google Maps"/>
    <n v="39.216250415399998"/>
    <n v="-84.600365741800005"/>
    <n v="39.223382452899997"/>
    <n v="-84.601268077900002"/>
  </r>
  <r>
    <n v="479"/>
    <x v="1"/>
    <x v="1"/>
    <s v="Cuyahoga"/>
    <s v="LORAIN AVE "/>
    <s v="SCUYSR00010**C "/>
    <s v="SR-10"/>
    <n v="11.9"/>
    <n v="12.4"/>
    <s v="Segment"/>
    <m/>
    <n v="0"/>
    <n v="1"/>
    <n v="2"/>
    <n v="13"/>
    <n v="31"/>
    <n v="147.45793968023256"/>
    <n v="0.40100555275293454"/>
    <n v="18.402883776227274"/>
    <n v="18.001878223474339"/>
    <n v="2.2497566329894345E-2"/>
    <n v="2.6625097500473118"/>
    <n v="2.6400121837174173"/>
    <x v="2"/>
    <s v="Google Maps"/>
    <n v="41.461452321800003"/>
    <n v="-81.7702033196"/>
    <n v="41.464328512900003"/>
    <n v="-81.761397533700006"/>
  </r>
  <r>
    <n v="208"/>
    <x v="4"/>
    <x v="9"/>
    <s v="Scioto"/>
    <s v="Lick Run-Lyra Bloom Sw Rd, Ohio River Rd"/>
    <s v="CSCICR00002**C, CSCICR00503**C"/>
    <s v="CR-2, CR-503"/>
    <n v="0.13300000000000001"/>
    <n v="0"/>
    <s v="Intersection"/>
    <s v="Undivided Urban Signal  4-Leg"/>
    <n v="0"/>
    <n v="1"/>
    <n v="7"/>
    <n v="7"/>
    <n v="56"/>
    <n v="178.56731468023256"/>
    <n v="7.424313717923047"/>
    <n v="14.219660214916949"/>
    <n v="6.7953464969939024"/>
    <n v="0.51815897922316489"/>
    <n v="2.6611073201981683"/>
    <n v="2.1429483409750034"/>
    <x v="2"/>
    <s v="Google Maps"/>
    <n v="38.728923999999999"/>
    <n v="-82.859763999999998"/>
    <n v="0"/>
    <n v="0"/>
  </r>
  <r>
    <n v="103"/>
    <x v="3"/>
    <x v="2"/>
    <s v="Hamilton"/>
    <s v="NORTH BEND RD "/>
    <s v="CHAMCR00142**C "/>
    <s v="CR-142"/>
    <n v="3"/>
    <n v="3.5"/>
    <s v="Segment"/>
    <m/>
    <n v="0"/>
    <n v="3"/>
    <n v="3"/>
    <n v="3"/>
    <n v="21"/>
    <n v="190.98319404069767"/>
    <n v="1.1345770346140813"/>
    <n v="15.19110737236608"/>
    <n v="14.056530337751999"/>
    <n v="8.6827838507174335E-2"/>
    <n v="2.6591439610952903"/>
    <n v="2.5723161225881159"/>
    <x v="2"/>
    <s v="Google Maps"/>
    <n v="39.190234298"/>
    <n v="-84.5920629469"/>
    <n v="39.1895006397"/>
    <n v="-84.582828513699994"/>
  </r>
  <r>
    <n v="480"/>
    <x v="1"/>
    <x v="1"/>
    <s v="Cuyahoga"/>
    <s v="CLEVELAND MEMORIAL SHOREWAY "/>
    <s v="SCUYSR00002**C "/>
    <s v="SR-2"/>
    <n v="15.5"/>
    <n v="16"/>
    <s v="Segment"/>
    <m/>
    <n v="0"/>
    <n v="1"/>
    <n v="1"/>
    <n v="6"/>
    <n v="17"/>
    <n v="95.848564680232556"/>
    <n v="1.3898840433626427"/>
    <n v="9.6150454883109457"/>
    <n v="8.2251614449483021"/>
    <n v="7.9929085517567722E-2"/>
    <n v="2.6569596650399734"/>
    <n v="2.5770305795224058"/>
    <x v="2"/>
    <s v="Google Maps"/>
    <n v="41.503196569899998"/>
    <n v="-81.699115480900005"/>
    <n v="41.5081525517"/>
    <n v="-81.692466207799995"/>
  </r>
  <r>
    <n v="209"/>
    <x v="4"/>
    <x v="2"/>
    <s v="Hamilton"/>
    <s v="E Galbraith Rd, Kenwood Rd"/>
    <s v="CHAMCR00101**C, CHAMCR00269**C"/>
    <s v="CR-101, CR-269"/>
    <n v="3.2839999999999998"/>
    <n v="0"/>
    <s v="Intersection"/>
    <s v="Undivided Urban Signal  4-Leg"/>
    <n v="0"/>
    <n v="1"/>
    <n v="5"/>
    <n v="9"/>
    <n v="63"/>
    <n v="181.34856468023256"/>
    <n v="7.3567107256363196"/>
    <n v="15.6074833349049"/>
    <n v="8.25077260926858"/>
    <n v="0.513440819564696"/>
    <n v="2.6561087775499508"/>
    <n v="2.142667957985255"/>
    <x v="2"/>
    <s v="Google Maps"/>
    <n v="39.206716999999998"/>
    <n v="-84.379622999999995"/>
    <n v="0"/>
    <n v="0"/>
  </r>
  <r>
    <n v="481"/>
    <x v="1"/>
    <x v="1"/>
    <s v="Cuyahoga"/>
    <s v="PEARL RD "/>
    <s v="SCUYUS00042**C "/>
    <s v="US-42"/>
    <n v="2.1"/>
    <n v="2.6"/>
    <s v="Segment"/>
    <m/>
    <n v="0"/>
    <n v="0"/>
    <n v="7"/>
    <n v="6"/>
    <n v="55"/>
    <n v="127.453125"/>
    <n v="0.55939157244345727"/>
    <n v="28.049382732124819"/>
    <n v="27.489991159681363"/>
    <n v="3.1358146627713301E-2"/>
    <n v="2.6558557917512959"/>
    <n v="2.6244976451235829"/>
    <x v="2"/>
    <s v="Google Maps"/>
    <n v="41.305894467900004"/>
    <n v="-81.8352068059"/>
    <n v="41.313142912300002"/>
    <n v="-81.835187213699996"/>
  </r>
  <r>
    <n v="482"/>
    <x v="1"/>
    <x v="1"/>
    <s v="Cuyahoga"/>
    <s v="US-422 "/>
    <s v="SCUYUS00422**C "/>
    <s v="US-422"/>
    <n v="1.7"/>
    <n v="2.2000000000000002"/>
    <s v="Segment"/>
    <m/>
    <n v="0"/>
    <n v="1"/>
    <n v="3"/>
    <n v="13"/>
    <n v="29"/>
    <n v="152.00481468023256"/>
    <n v="0.38566845467129762"/>
    <n v="16.375001357194012"/>
    <n v="15.989332902522715"/>
    <n v="2.1639258340359752E-2"/>
    <n v="2.6552957533157056"/>
    <n v="2.6336564949753458"/>
    <x v="2"/>
    <s v="Google Maps"/>
    <n v="41.490479667000002"/>
    <n v="-81.6638321314"/>
    <n v="41.488551210300002"/>
    <n v="-81.654541908400006"/>
  </r>
  <r>
    <n v="483"/>
    <x v="1"/>
    <x v="0"/>
    <s v="Franklin"/>
    <s v="E HUDSON ST "/>
    <s v="SFRAUS00023**C "/>
    <s v="US-23"/>
    <n v="15"/>
    <n v="15.5"/>
    <s v="Segment"/>
    <m/>
    <n v="0"/>
    <n v="1"/>
    <n v="11"/>
    <n v="3"/>
    <n v="26"/>
    <n v="157.00481468023256"/>
    <n v="0.40629610853898374"/>
    <n v="18.251742154982125"/>
    <n v="17.84544604644314"/>
    <n v="2.2793011907428794E-2"/>
    <n v="2.6514909918796952"/>
    <n v="2.6286979799722663"/>
    <x v="2"/>
    <s v="Google Maps"/>
    <n v="40.014470782799997"/>
    <n v="-82.997706966300001"/>
    <n v="40.018470706000002"/>
    <n v="-83.001993175300001"/>
  </r>
  <r>
    <n v="484"/>
    <x v="1"/>
    <x v="1"/>
    <s v="Lake"/>
    <s v="LAKELAND FWY "/>
    <s v="SLAKSR00002**N "/>
    <s v="SR-2"/>
    <n v="1.2"/>
    <n v="1.7"/>
    <s v="Segment"/>
    <m/>
    <n v="0"/>
    <n v="3"/>
    <n v="2"/>
    <n v="2"/>
    <n v="6"/>
    <n v="164.99881904069767"/>
    <n v="2.1795654304843812"/>
    <n v="5.391720810345431"/>
    <n v="3.2121553798610498"/>
    <n v="0.131141205956009"/>
    <n v="2.6481961531042408"/>
    <n v="2.5170549471482317"/>
    <x v="2"/>
    <s v="Google Maps"/>
    <n v="41.619191512900002"/>
    <n v="-81.469706231800004"/>
    <n v="41.623340333199998"/>
    <n v="-81.461800679999996"/>
  </r>
  <r>
    <n v="485"/>
    <x v="1"/>
    <x v="1"/>
    <s v="Lake"/>
    <s v="LAKELAND FWY "/>
    <s v="SLAKSR00002**N "/>
    <s v="SR-2"/>
    <n v="12.3"/>
    <n v="12.8"/>
    <s v="Segment"/>
    <m/>
    <n v="0"/>
    <n v="1"/>
    <n v="2"/>
    <n v="4"/>
    <n v="14"/>
    <n v="90.520439680232556"/>
    <n v="2.1795654304843812"/>
    <n v="8.7058501053111677"/>
    <n v="6.5262846748267869"/>
    <n v="0.131141205956009"/>
    <n v="2.6481961531042408"/>
    <n v="2.5170549471482317"/>
    <x v="2"/>
    <s v="Google Maps"/>
    <n v="41.7156488157"/>
    <n v="-81.305038027999998"/>
    <n v="41.718546043400003"/>
    <n v="-81.296238409899999"/>
  </r>
  <r>
    <n v="486"/>
    <x v="1"/>
    <x v="1"/>
    <s v="Lake"/>
    <s v="LAKELAND FWY "/>
    <s v="SLAKSR00002**C "/>
    <s v="SR-2"/>
    <n v="11.1"/>
    <n v="11.6"/>
    <s v="Segment"/>
    <m/>
    <n v="0"/>
    <n v="1"/>
    <n v="4"/>
    <n v="2"/>
    <n v="8"/>
    <n v="88.739189680232556"/>
    <n v="2.1795654304843812"/>
    <n v="6.2202531340868648"/>
    <n v="4.0406877036024831"/>
    <n v="0.131141205956009"/>
    <n v="2.6481961531042408"/>
    <n v="2.5170549471482317"/>
    <x v="2"/>
    <s v="Google Maps"/>
    <n v="41.700700125200001"/>
    <n v="-81.317959942100003"/>
    <n v="41.706850411399998"/>
    <n v="-81.312993053599996"/>
  </r>
  <r>
    <n v="487"/>
    <x v="1"/>
    <x v="1"/>
    <s v="Cuyahoga"/>
    <s v="HARVARD AVE "/>
    <s v="MCUYMR14580**C "/>
    <s v="MR-14580"/>
    <n v="5.7"/>
    <n v="6.2"/>
    <s v="Segment"/>
    <m/>
    <n v="0"/>
    <n v="1"/>
    <n v="4"/>
    <n v="7"/>
    <n v="22"/>
    <n v="124.92668968023256"/>
    <n v="0.55814854187007157"/>
    <n v="16.51748410971463"/>
    <n v="15.959335567844558"/>
    <n v="3.1288635036492297E-2"/>
    <n v="2.6453607146370559"/>
    <n v="2.6140720796005636"/>
    <x v="2"/>
    <s v="Google Maps"/>
    <n v="41.449167033899997"/>
    <n v="-81.580766560100002"/>
    <n v="41.449779798999998"/>
    <n v="-81.571168154800006"/>
  </r>
  <r>
    <n v="488"/>
    <x v="1"/>
    <x v="4"/>
    <s v="Montgomery"/>
    <s v="E CENTRAL AVE "/>
    <s v="SMOTSR00725**C "/>
    <s v="SR-725"/>
    <n v="14.5"/>
    <n v="15"/>
    <s v="Segment"/>
    <m/>
    <n v="0"/>
    <n v="1"/>
    <n v="1"/>
    <n v="5"/>
    <n v="20"/>
    <n v="94.411064680232556"/>
    <n v="1.2277679726104844"/>
    <n v="12.203943527731184"/>
    <n v="10.976175555120699"/>
    <n v="6.9731293304646544E-2"/>
    <n v="2.6422059596421801"/>
    <n v="2.5724746663375337"/>
    <x v="2"/>
    <s v="Google Maps"/>
    <n v="39.640053908200002"/>
    <n v="-84.234037435700003"/>
    <n v="39.637790960399997"/>
    <n v="-84.225154667799998"/>
  </r>
  <r>
    <n v="489"/>
    <x v="1"/>
    <x v="0"/>
    <s v="Franklin"/>
    <s v="SR 315 "/>
    <s v="SFRASR00315**N "/>
    <s v="SR-315"/>
    <n v="9.9"/>
    <n v="10.4"/>
    <s v="Segment"/>
    <m/>
    <n v="1"/>
    <n v="0"/>
    <n v="2"/>
    <n v="4"/>
    <n v="17"/>
    <n v="93.520439680232556"/>
    <n v="2.5150443646366085"/>
    <n v="9.7876003367451414"/>
    <n v="7.2725559721085329"/>
    <n v="0.15352020204767328"/>
    <n v="2.6411886816310353"/>
    <n v="2.4876684795833621"/>
    <x v="2"/>
    <s v="Google Maps"/>
    <n v="40.082725671200002"/>
    <n v="-83.035404262399993"/>
    <n v="40.089887402800002"/>
    <n v="-83.036352571600005"/>
  </r>
  <r>
    <n v="490"/>
    <x v="1"/>
    <x v="0"/>
    <s v="Franklin"/>
    <s v="E LIVINGSTON AVE "/>
    <s v="MFRAMR04207**C "/>
    <s v="MR-4207"/>
    <n v="0.8"/>
    <n v="1.3"/>
    <s v="Segment"/>
    <m/>
    <n v="0"/>
    <n v="4"/>
    <n v="6"/>
    <n v="4"/>
    <n v="15"/>
    <n v="254.73800872093022"/>
    <n v="0.54950836498325406"/>
    <n v="10.405383647147854"/>
    <n v="9.8558752821646003"/>
    <n v="3.0805456682009631E-2"/>
    <n v="2.6394301563498974"/>
    <n v="2.6086246996678879"/>
    <x v="2"/>
    <s v="Google Maps"/>
    <n v="39.947337000600001"/>
    <n v="-82.923960141400002"/>
    <n v="39.946828904500002"/>
    <n v="-82.914588615400007"/>
  </r>
  <r>
    <n v="491"/>
    <x v="1"/>
    <x v="7"/>
    <s v="Richland"/>
    <s v="S TRIMBLE RD "/>
    <s v="CRICCR00281**C "/>
    <s v="CR-281"/>
    <n v="2.7"/>
    <n v="3.2"/>
    <s v="Segment"/>
    <m/>
    <n v="0"/>
    <n v="0"/>
    <n v="7"/>
    <n v="8"/>
    <n v="31"/>
    <n v="112.328125"/>
    <n v="0.49902031539966757"/>
    <n v="15.790912394426739"/>
    <n v="15.291892079027072"/>
    <n v="2.7981669763065611E-2"/>
    <n v="2.6385270854885401"/>
    <n v="2.6105454157254746"/>
    <x v="2"/>
    <s v="Google Maps"/>
    <n v="40.757747180000003"/>
    <n v="-82.551701871000006"/>
    <n v="40.764987468800001"/>
    <n v="-82.551710943100005"/>
  </r>
  <r>
    <n v="210"/>
    <x v="4"/>
    <x v="3"/>
    <s v="Mahoning"/>
    <s v="Glenwood Ave, Sharrott Rd"/>
    <s v="CMAHCR00032**C, CMAHCR00135**C, CMAHCR00143**C"/>
    <s v="CR-135, CR-143, CR-32"/>
    <n v="0"/>
    <n v="0"/>
    <s v="Intersection"/>
    <s v="Undivided Urban Signal  4-Leg"/>
    <n v="0"/>
    <n v="0"/>
    <n v="5"/>
    <n v="10"/>
    <n v="54"/>
    <n v="131.109375"/>
    <n v="5.6003142696099113"/>
    <n v="14.414959281215715"/>
    <n v="8.8146450116058048"/>
    <n v="0.3908580961853253"/>
    <n v="2.6377649361662794"/>
    <n v="2.2469068399809542"/>
    <x v="2"/>
    <s v="Google Maps"/>
    <n v="40.987952"/>
    <n v="-80.669167000000002"/>
    <n v="0"/>
    <n v="0"/>
  </r>
  <r>
    <n v="492"/>
    <x v="1"/>
    <x v="1"/>
    <s v="Cuyahoga"/>
    <s v="LAKELAND FWY "/>
    <s v="SCUYSR00002**C "/>
    <s v="SR-2"/>
    <n v="28.3"/>
    <n v="28.8"/>
    <s v="Segment"/>
    <m/>
    <n v="2"/>
    <n v="2"/>
    <n v="3"/>
    <n v="1"/>
    <n v="10"/>
    <n v="216.78488372093022"/>
    <n v="1.2154689486072463"/>
    <n v="7.0246954219072659"/>
    <n v="5.8092264733000194"/>
    <n v="6.8962932584802211E-2"/>
    <n v="2.635826204674808"/>
    <n v="2.5668632720900058"/>
    <x v="2"/>
    <s v="Google Maps"/>
    <n v="41.604051192500002"/>
    <n v="-81.497994833199996"/>
    <n v="41.608148584799999"/>
    <n v="-81.490089705399996"/>
  </r>
  <r>
    <n v="493"/>
    <x v="1"/>
    <x v="4"/>
    <s v="Shelby"/>
    <s v="SR-47 "/>
    <s v="SSHESR00047**C "/>
    <s v="SR-47"/>
    <n v="13.7"/>
    <n v="14.2"/>
    <s v="Segment"/>
    <m/>
    <n v="1"/>
    <n v="1"/>
    <n v="7"/>
    <n v="7"/>
    <n v="49"/>
    <n v="217.24400436046511"/>
    <n v="0.41412196027427578"/>
    <n v="23.686844677485315"/>
    <n v="23.272722717211039"/>
    <n v="2.3231707862639266E-2"/>
    <n v="2.628102440196141"/>
    <n v="2.6048707323335019"/>
    <x v="2"/>
    <s v="Google Maps"/>
    <n v="40.287770444800003"/>
    <n v="-84.188365311599995"/>
    <n v="40.287886153099997"/>
    <n v="-84.178909905400005"/>
  </r>
  <r>
    <n v="494"/>
    <x v="1"/>
    <x v="3"/>
    <s v="Summit"/>
    <s v="COPLEY RD "/>
    <s v="SSUMSR00162**C "/>
    <s v="SR-162"/>
    <n v="6.4"/>
    <n v="6.9"/>
    <s v="Segment"/>
    <m/>
    <n v="0"/>
    <n v="0"/>
    <n v="4"/>
    <n v="11"/>
    <n v="51"/>
    <n v="126"/>
    <n v="0.49097990285442955"/>
    <n v="25.73505465484234"/>
    <n v="25.24407475198791"/>
    <n v="2.673447374959094E-2"/>
    <n v="2.6279509653259709"/>
    <n v="2.60121649157638"/>
    <x v="2"/>
    <s v="Google Maps"/>
    <n v="41.083824541699997"/>
    <n v="-81.573633470600001"/>
    <n v="41.084060898700002"/>
    <n v="-81.564078230999996"/>
  </r>
  <r>
    <n v="211"/>
    <x v="4"/>
    <x v="0"/>
    <s v="Delaware"/>
    <s v="Olentangy River Rd, W Powell Rd"/>
    <s v="SDELSR00315**C, SDELSR00750**C"/>
    <s v="SR-315, SR-750"/>
    <n v="1.373"/>
    <n v="0"/>
    <s v="Intersection"/>
    <s v="Undivided Urban Signal  4-Leg"/>
    <n v="0"/>
    <n v="0"/>
    <n v="9"/>
    <n v="7"/>
    <n v="43"/>
    <n v="132.984375"/>
    <n v="6.8922599754382246"/>
    <n v="10.956967226814669"/>
    <n v="4.0647072513764444"/>
    <n v="0.4810257929688907"/>
    <n v="2.6270898740466171"/>
    <n v="2.1460640810777263"/>
    <x v="2"/>
    <s v="Google Maps"/>
    <n v="40.156916000000002"/>
    <n v="-83.045778999999996"/>
    <n v="0"/>
    <n v="0"/>
  </r>
  <r>
    <n v="495"/>
    <x v="1"/>
    <x v="1"/>
    <s v="Cuyahoga"/>
    <s v="CHAGRIN BLVD "/>
    <s v="SCUYUS00422**C "/>
    <s v="US-422"/>
    <n v="8.5"/>
    <n v="9"/>
    <s v="Segment"/>
    <m/>
    <n v="0"/>
    <n v="2"/>
    <n v="5"/>
    <n v="8"/>
    <n v="24"/>
    <n v="183.58775436046511"/>
    <n v="0.47830408621618659"/>
    <n v="14.226646601581367"/>
    <n v="13.748342515365181"/>
    <n v="2.668626755059153E-2"/>
    <n v="2.6261878176688795"/>
    <n v="2.5995015501182879"/>
    <x v="2"/>
    <s v="Google Maps"/>
    <n v="41.464551547399999"/>
    <n v="-81.541830844900005"/>
    <n v="41.464540105600001"/>
    <n v="-81.532212946900003"/>
  </r>
  <r>
    <n v="496"/>
    <x v="1"/>
    <x v="1"/>
    <s v="Cuyahoga"/>
    <s v="CLARK AVE "/>
    <s v="MCUYMR03281**C "/>
    <s v="MR-3281"/>
    <n v="2"/>
    <n v="2.5"/>
    <s v="Segment"/>
    <m/>
    <n v="0"/>
    <n v="0"/>
    <n v="9"/>
    <n v="6"/>
    <n v="27"/>
    <n v="112.546875"/>
    <n v="0.40555027157939211"/>
    <n v="18.258125833921902"/>
    <n v="17.852575562342508"/>
    <n v="2.2751955313749708E-2"/>
    <n v="2.6238022672341716"/>
    <n v="2.6010503119204218"/>
    <x v="2"/>
    <s v="Google Maps"/>
    <n v="41.469787215799997"/>
    <n v="-81.707870940500001"/>
    <n v="41.469936651200001"/>
    <n v="-81.698266180399997"/>
  </r>
  <r>
    <n v="212"/>
    <x v="4"/>
    <x v="2"/>
    <s v="Hamilton"/>
    <s v="Delhi Rd, Greenwell Ave"/>
    <s v="CHAMCR00196**C, CHAMCR00199**C"/>
    <s v="CR-196, CR-199"/>
    <n v="0.308"/>
    <n v="0"/>
    <s v="Intersection"/>
    <s v="Undivided Urban Signal  4-Leg"/>
    <n v="0"/>
    <n v="1"/>
    <n v="8"/>
    <n v="4"/>
    <n v="47"/>
    <n v="162.80168968023256"/>
    <n v="6.7138895156330376"/>
    <n v="14.174727312237861"/>
    <n v="7.4608377966048236"/>
    <n v="0.46857693117670901"/>
    <n v="2.6220319874383362"/>
    <n v="2.153455056261627"/>
    <x v="2"/>
    <s v="Google Maps"/>
    <n v="39.095191999999997"/>
    <n v="-84.605692000000005"/>
    <n v="0"/>
    <n v="0"/>
  </r>
  <r>
    <n v="213"/>
    <x v="4"/>
    <x v="9"/>
    <s v="Ross"/>
    <s v="Clinton Rd, Pleasant Valley Rd"/>
    <s v="CROSCR00550**C, CROSCR00608**C, TROSTR00116**C"/>
    <s v="CR-550, CR-608, TR-116"/>
    <n v="1.4930000000000001"/>
    <n v="0"/>
    <s v="Intersection"/>
    <s v="Undivided Urban Signal  4-Leg"/>
    <n v="0"/>
    <n v="0"/>
    <n v="8"/>
    <n v="6"/>
    <n v="26"/>
    <n v="105"/>
    <n v="7.4259811591259917"/>
    <n v="8.5245688614515203"/>
    <n v="1.0985877023255286"/>
    <n v="0.51827535356623"/>
    <n v="2.6216840500712633"/>
    <n v="2.1034086965050331"/>
    <x v="2"/>
    <s v="Google Maps"/>
    <n v="39.369163"/>
    <n v="-83.034557000000007"/>
    <n v="0"/>
    <n v="0"/>
  </r>
  <r>
    <n v="104"/>
    <x v="3"/>
    <x v="3"/>
    <s v="Mahoning"/>
    <s v="MAHONING AVE "/>
    <s v="CMAHCR00018**C "/>
    <s v="CR-18"/>
    <n v="12.5"/>
    <n v="13"/>
    <s v="Segment"/>
    <m/>
    <n v="1"/>
    <n v="1"/>
    <n v="18"/>
    <n v="11"/>
    <n v="81"/>
    <n v="339.00962936046511"/>
    <n v="0.17947744948535455"/>
    <n v="39.927316549668397"/>
    <n v="39.747839100183043"/>
    <n v="1.3904055061388386E-2"/>
    <n v="2.6209785901108846"/>
    <n v="2.6070745350494962"/>
    <x v="2"/>
    <s v="Google Maps"/>
    <n v="41.0996118407"/>
    <n v="-80.766288789399994"/>
    <n v="41.099599275300001"/>
    <n v="-80.756689654599995"/>
  </r>
  <r>
    <n v="497"/>
    <x v="1"/>
    <x v="1"/>
    <s v="Cuyahoga"/>
    <s v="NOTTINGHAM RD "/>
    <s v="MCUYMR04350**C "/>
    <s v="MR-4350"/>
    <n v="0.8"/>
    <n v="1.3"/>
    <s v="Segment"/>
    <m/>
    <n v="0"/>
    <n v="1"/>
    <n v="5"/>
    <n v="9"/>
    <n v="37"/>
    <n v="155.34856468023256"/>
    <n v="0.49298937017990185"/>
    <n v="20.057484571807986"/>
    <n v="19.564495201628084"/>
    <n v="2.6843267885527319E-2"/>
    <n v="2.6209011487161828"/>
    <n v="2.5940578808306554"/>
    <x v="2"/>
    <s v="Google Maps"/>
    <n v="41.573839227100002"/>
    <n v="-81.547636471499999"/>
    <n v="0"/>
    <n v="0"/>
  </r>
  <r>
    <n v="498"/>
    <x v="1"/>
    <x v="0"/>
    <s v="Franklin"/>
    <s v="SULLIVANT AVE "/>
    <s v="MFRAMR04246**C "/>
    <s v="MR-4246"/>
    <n v="1.7"/>
    <n v="2.2000000000000002"/>
    <s v="Segment"/>
    <m/>
    <n v="0"/>
    <n v="3"/>
    <n v="7"/>
    <n v="6"/>
    <n v="19"/>
    <n v="228.48319404069767"/>
    <n v="0.43110214346778802"/>
    <n v="13.765627851778163"/>
    <n v="13.334525708310375"/>
    <n v="2.3491433328234061E-2"/>
    <n v="2.6120005806446422"/>
    <n v="2.5885091473164081"/>
    <x v="2"/>
    <s v="Google Maps"/>
    <n v="39.940799186500001"/>
    <n v="-83.126357797300003"/>
    <n v="39.939205319499997"/>
    <n v="-83.117169939099995"/>
  </r>
  <r>
    <n v="499"/>
    <x v="1"/>
    <x v="1"/>
    <s v="Cuyahoga"/>
    <s v="ONTARIO ST "/>
    <s v="SCUYUS00422**C "/>
    <s v="US-422"/>
    <n v="0"/>
    <n v="0.5"/>
    <s v="Segment"/>
    <m/>
    <n v="0"/>
    <n v="2"/>
    <n v="2"/>
    <n v="6"/>
    <n v="25"/>
    <n v="156.07212936046511"/>
    <n v="0.76645350884014141"/>
    <n v="13.419967919623662"/>
    <n v="12.65351441078352"/>
    <n v="4.3125083978520773E-2"/>
    <n v="2.6118581859304859"/>
    <n v="2.568733101951965"/>
    <x v="2"/>
    <s v="Google Maps"/>
    <n v="41.499002874299997"/>
    <n v="-81.693077178099998"/>
    <n v="41.494498036400003"/>
    <n v="-81.685796296800007"/>
  </r>
  <r>
    <n v="105"/>
    <x v="3"/>
    <x v="0"/>
    <s v="Delaware"/>
    <s v="N HIGH ST "/>
    <s v="SDELUS00023**C "/>
    <s v="US-23"/>
    <n v="1.9"/>
    <n v="2.4"/>
    <s v="Segment"/>
    <m/>
    <n v="0"/>
    <n v="2"/>
    <n v="4"/>
    <n v="6"/>
    <n v="27"/>
    <n v="171.16587936046511"/>
    <n v="0.78941213479554906"/>
    <n v="15.272584116775683"/>
    <n v="14.483171981980133"/>
    <n v="6.0419652041173361E-2"/>
    <n v="2.6111607425264522"/>
    <n v="2.5507410904852788"/>
    <x v="2"/>
    <s v="Google Maps"/>
    <n v="40.164153422600002"/>
    <n v="-83.019722468599994"/>
    <n v="40.171341148099998"/>
    <n v="-83.021012930799998"/>
  </r>
  <r>
    <n v="214"/>
    <x v="4"/>
    <x v="4"/>
    <s v="Montgomery"/>
    <s v="Mad River Rd, Mall Ring Rd"/>
    <s v="CMOTCR00079**C, PMOTTR88021**C, PMOTTR88021**N, SMOTSR00725**C"/>
    <s v="CR-79, SR-725, TR-88021"/>
    <n v="0"/>
    <n v="0"/>
    <s v="Intersection"/>
    <s v="Undivided Urban Signal  4-Leg"/>
    <n v="1"/>
    <n v="1"/>
    <n v="5"/>
    <n v="8"/>
    <n v="27"/>
    <n v="186.58775436046511"/>
    <n v="7.5778933675131084"/>
    <n v="8.2122984102847791"/>
    <n v="0.63440504277167076"/>
    <n v="0.52887763652733122"/>
    <n v="2.6104580831073201"/>
    <n v="2.0815804465799888"/>
    <x v="2"/>
    <s v="Google Maps"/>
    <n v="39.636172999999999"/>
    <n v="-84.217782999999997"/>
    <n v="0"/>
    <n v="0"/>
  </r>
  <r>
    <n v="500"/>
    <x v="1"/>
    <x v="3"/>
    <s v="Portage"/>
    <s v="SR-14 "/>
    <s v="SPORSR00014**C "/>
    <s v="SR-14"/>
    <n v="3.7"/>
    <n v="4.2"/>
    <s v="Segment"/>
    <m/>
    <n v="1"/>
    <n v="2"/>
    <n v="5"/>
    <n v="9"/>
    <n v="29"/>
    <n v="238.70194404069767"/>
    <n v="0.39596799734879951"/>
    <n v="17.571328386580895"/>
    <n v="17.175360389232097"/>
    <n v="2.1587358720550429E-2"/>
    <n v="2.6080193597312897"/>
    <n v="2.5864320010107393"/>
    <x v="2"/>
    <s v="Google Maps"/>
    <n v="41.236800655000003"/>
    <n v="-81.335429480299993"/>
    <n v="41.2322115909"/>
    <n v="-81.328062270000004"/>
  </r>
  <r>
    <n v="106"/>
    <x v="3"/>
    <x v="3"/>
    <s v="Stark"/>
    <s v="HILLS AND DALES RD "/>
    <s v="CSTACR00098**C "/>
    <s v="CR-98"/>
    <n v="4.5"/>
    <n v="5"/>
    <s v="Segment"/>
    <m/>
    <n v="0"/>
    <n v="1"/>
    <n v="11"/>
    <n v="10"/>
    <n v="62"/>
    <n v="224.06731468023256"/>
    <n v="0.31336662842121332"/>
    <n v="25.390782660663291"/>
    <n v="25.077416032242077"/>
    <n v="2.4182776633075942E-2"/>
    <n v="2.597572282086873"/>
    <n v="2.5733895054537972"/>
    <x v="2"/>
    <s v="Google Maps"/>
    <n v="40.854793677399996"/>
    <n v="-81.437579325000002"/>
    <n v="40.859017100800003"/>
    <n v="-81.430370273899996"/>
  </r>
  <r>
    <n v="107"/>
    <x v="3"/>
    <x v="0"/>
    <s v="Franklin"/>
    <s v="SR 315 "/>
    <s v="SFRASR00315**C "/>
    <s v="SR-315"/>
    <n v="7.6"/>
    <n v="8.1"/>
    <s v="Segment"/>
    <m/>
    <n v="0"/>
    <n v="1"/>
    <n v="4"/>
    <n v="3"/>
    <n v="21"/>
    <n v="106.17668968023256"/>
    <n v="0.92236910970001673"/>
    <n v="11.10350077083605"/>
    <n v="10.181131661136034"/>
    <n v="6.9586718861232202E-2"/>
    <n v="2.5904879041555393"/>
    <n v="2.5209011852943073"/>
    <x v="2"/>
    <s v="Google Maps"/>
    <n v="40.046843149700003"/>
    <n v="-83.033367621699995"/>
    <n v="40.0539106696"/>
    <n v="-83.031747728400006"/>
  </r>
  <r>
    <n v="215"/>
    <x v="4"/>
    <x v="2"/>
    <s v="Hamilton"/>
    <s v="Harrison Rd, Rybolt Rd"/>
    <s v="CHAMCR00148**C, CHAMCR00457**C"/>
    <s v="CR-148, CR-457"/>
    <n v="2.1549999999999998"/>
    <n v="0"/>
    <s v="Intersection"/>
    <s v="Undivided Urban Signal  3-Leg"/>
    <n v="0"/>
    <n v="1"/>
    <n v="6"/>
    <n v="11"/>
    <n v="81"/>
    <n v="214.77043968023256"/>
    <n v="4.3878703734968809"/>
    <n v="18.52432194438677"/>
    <n v="14.136451570889889"/>
    <n v="0.30623900337158105"/>
    <n v="2.5894394522622859"/>
    <n v="2.2832004488907049"/>
    <x v="2"/>
    <s v="Google Maps"/>
    <n v="39.194370999999997"/>
    <n v="-84.660886000000005"/>
    <n v="0"/>
    <n v="0"/>
  </r>
  <r>
    <n v="216"/>
    <x v="4"/>
    <x v="4"/>
    <s v="Montgomery"/>
    <s v="Miamisburg Centerville Rd, Southwind Dr"/>
    <s v="PMOTTR88035**C, SMOTSR00725**C, TMOTTR00151**C"/>
    <s v="SR-725, TR-151, TR-88035"/>
    <n v="0"/>
    <n v="0"/>
    <s v="Intersection"/>
    <s v="Undivided Urban Signal  4-Leg"/>
    <n v="0"/>
    <n v="0"/>
    <n v="11"/>
    <n v="4"/>
    <n v="17"/>
    <n v="106.765625"/>
    <n v="6.6381739883199273"/>
    <n v="6.3214497736475854"/>
    <n v="-0.31672421467234191"/>
    <n v="0.46329258007915325"/>
    <n v="2.583003452545019"/>
    <n v="2.1197108724658658"/>
    <x v="2"/>
    <s v="Google Maps"/>
    <n v="39.633692000000003"/>
    <n v="-84.206115999999994"/>
    <n v="0"/>
    <n v="0"/>
  </r>
  <r>
    <n v="217"/>
    <x v="4"/>
    <x v="4"/>
    <s v="Montgomery"/>
    <s v="Klepinger Rd, Piccadilly Ave"/>
    <s v="CMOTCR00249**C, TMOTTR00133**C, TMOTTR01118**C"/>
    <s v="CR-249, TR-1118, TR-133"/>
    <n v="0"/>
    <n v="0"/>
    <s v="Intersection"/>
    <s v="Undivided Urban Signal  4-Leg"/>
    <n v="0"/>
    <n v="0"/>
    <n v="13"/>
    <n v="2"/>
    <n v="14"/>
    <n v="107.984375"/>
    <n v="5.5372451098721012"/>
    <n v="5.9325308101813725"/>
    <n v="0.39528570030927135"/>
    <n v="0.3864563625474654"/>
    <n v="2.5814228239820971"/>
    <n v="2.1949664614346318"/>
    <x v="2"/>
    <s v="Google Maps"/>
    <n v="39.792664000000002"/>
    <n v="-84.244491999999994"/>
    <n v="0"/>
    <n v="0"/>
  </r>
  <r>
    <n v="218"/>
    <x v="4"/>
    <x v="3"/>
    <s v="Summit"/>
    <s v="Portage Line Rd, S Cleveland Ave"/>
    <s v="CPORCR00007**C, CSUMCR00005**C, SPORUS00224**C, SSUMSR00532**C, SSUMUS00224**C"/>
    <s v="CR-5, CR-7, SR-532, US-224"/>
    <n v="0"/>
    <n v="0"/>
    <s v="Intersection"/>
    <s v="Undivided Urban Signal  4-Leg"/>
    <n v="0"/>
    <n v="2"/>
    <n v="5"/>
    <n v="6"/>
    <n v="23"/>
    <n v="173.71275436046511"/>
    <n v="7.2073427428769872"/>
    <n v="8.2248488686586114"/>
    <n v="1.0175061257816242"/>
    <n v="0.5030161036359555"/>
    <n v="2.5760365222585588"/>
    <n v="2.0730204186226033"/>
    <x v="2"/>
    <s v="Google Maps"/>
    <n v="41.029018000000001"/>
    <n v="-81.393266999999994"/>
    <n v="0"/>
    <n v="0"/>
  </r>
  <r>
    <n v="108"/>
    <x v="3"/>
    <x v="4"/>
    <s v="Montgomery"/>
    <s v="NEEDMORE RD "/>
    <s v="CMOTCR00074**C "/>
    <s v="CR-74"/>
    <n v="13.1"/>
    <n v="13.6"/>
    <s v="Segment"/>
    <m/>
    <n v="0"/>
    <n v="3"/>
    <n v="9"/>
    <n v="3"/>
    <n v="19"/>
    <n v="228.26444404069767"/>
    <n v="0.29960793929061846"/>
    <n v="12.238347152467098"/>
    <n v="11.938739213176479"/>
    <n v="2.2742882537075175E-2"/>
    <n v="2.5738565194350156"/>
    <n v="2.5511136368979406"/>
    <x v="2"/>
    <s v="Google Maps"/>
    <n v="39.8197263924"/>
    <n v="-84.191617839000003"/>
    <n v="39.819666914099997"/>
    <n v="-84.201001738399995"/>
  </r>
  <r>
    <n v="109"/>
    <x v="3"/>
    <x v="5"/>
    <s v="Lucas"/>
    <s v="US 24 W "/>
    <s v="SLUCUS00024**N "/>
    <s v="US-24"/>
    <n v="12"/>
    <n v="12.5"/>
    <s v="Segment"/>
    <m/>
    <n v="0"/>
    <n v="2"/>
    <n v="6"/>
    <n v="2"/>
    <n v="10"/>
    <n v="149.50962936046511"/>
    <n v="0.36710753188668654"/>
    <n v="7.6269697791925184"/>
    <n v="7.2598622473058319"/>
    <n v="2.6369809334107579E-2"/>
    <n v="2.5733067075218532"/>
    <n v="2.5469368981877456"/>
    <x v="2"/>
    <s v="Google Maps"/>
    <n v="41.528178709099997"/>
    <n v="-83.716862900600006"/>
    <n v="41.534450596600003"/>
    <n v="-83.712207465099993"/>
  </r>
  <r>
    <n v="219"/>
    <x v="4"/>
    <x v="3"/>
    <s v="Mahoning"/>
    <s v="E Western Reserve Rd, E Western Reserve Rd"/>
    <s v="CMAHCR00032**C, CMAHCR00032**N, CMAHCR00151**C"/>
    <s v="CR-151, CR-32"/>
    <n v="8.3000000000000004E-2"/>
    <n v="0"/>
    <s v="Intersection"/>
    <s v="Divided Urban Signal  4-Leg"/>
    <n v="0"/>
    <n v="0"/>
    <n v="5"/>
    <n v="9"/>
    <n v="39"/>
    <n v="111.671875"/>
    <n v="8.662479905850514"/>
    <n v="10.608533056318645"/>
    <n v="1.9460531504681313"/>
    <n v="0.62922453099034559"/>
    <n v="2.5619384599418247"/>
    <n v="1.932713928951479"/>
    <x v="2"/>
    <s v="Google Maps"/>
    <n v="40.987895000000002"/>
    <n v="-80.633624999999995"/>
    <n v="0"/>
    <n v="0"/>
  </r>
  <r>
    <n v="110"/>
    <x v="3"/>
    <x v="4"/>
    <s v="Montgomery"/>
    <s v="MIAMISBURG CENTERVILLE RD "/>
    <s v="SMOTSR00725**N "/>
    <s v="SR-725"/>
    <n v="14.7"/>
    <n v="15.2"/>
    <s v="Segment"/>
    <m/>
    <n v="0"/>
    <n v="0"/>
    <n v="5"/>
    <n v="6"/>
    <n v="18"/>
    <n v="77.359375"/>
    <n v="0.30515261666440863"/>
    <n v="10.28088335038354"/>
    <n v="9.9757307337191321"/>
    <n v="2.2164433213693914E-2"/>
    <n v="2.5539006412817691"/>
    <n v="2.5317362080680752"/>
    <x v="2"/>
    <s v="Google Maps"/>
    <n v="39.639242701000001"/>
    <n v="-84.230366846699994"/>
    <n v="0"/>
    <n v="0"/>
  </r>
  <r>
    <n v="220"/>
    <x v="4"/>
    <x v="0"/>
    <s v="Franklin"/>
    <s v="Norton Rd, W Broad St"/>
    <s v="CFRACR00003**C, SFRAUS00040**C"/>
    <s v="CR-3, US-40"/>
    <n v="5.0819999999999999"/>
    <n v="0"/>
    <s v="Intersection"/>
    <s v="Undivided Urban Signal  3-Leg"/>
    <n v="0"/>
    <n v="3"/>
    <n v="10"/>
    <n v="3"/>
    <n v="36"/>
    <n v="251.81131904069767"/>
    <n v="5.0385024130830445"/>
    <n v="10.622607240467646"/>
    <n v="5.5841048273846017"/>
    <n v="0.35164802652047955"/>
    <n v="2.5500139064239109"/>
    <n v="2.1983658799034314"/>
    <x v="2"/>
    <s v="Google Maps"/>
    <n v="39.951734999999999"/>
    <n v="-83.139450999999994"/>
    <n v="0"/>
    <n v="0"/>
  </r>
  <r>
    <n v="2"/>
    <x v="5"/>
    <x v="7"/>
    <s v="Medina"/>
    <s v="Medina Rd, Ridge Rd"/>
    <s v="SMEDSR00018**C, SMEDSR00094**C"/>
    <s v="SR-18, SR-94"/>
    <n v="10.461"/>
    <n v="0"/>
    <s v="Intersection"/>
    <s v="Undivided Rural Signal  4-Leg"/>
    <n v="1"/>
    <n v="1"/>
    <n v="10"/>
    <n v="7"/>
    <n v="34"/>
    <n v="221.88462936046511"/>
    <n v="4.1956730273219192"/>
    <n v="9.4801298503602975"/>
    <n v="5.2844568230383784"/>
    <n v="0.29239686970022427"/>
    <n v="2.5497341412637442"/>
    <n v="2.2573372715635198"/>
    <x v="2"/>
    <s v="Google Maps"/>
    <n v="41.136153999999998"/>
    <n v="-81.735050000000001"/>
    <n v="0"/>
    <n v="0"/>
  </r>
  <r>
    <n v="221"/>
    <x v="4"/>
    <x v="2"/>
    <s v="Hamilton"/>
    <s v="Fields Ertel Rd, Montgomery Rd"/>
    <s v="CHAMCR00004**C, SHAMSR00003**C, SHAMUS00022**C"/>
    <s v="CR-4, SR-3, US-22"/>
    <n v="4.9560000000000004"/>
    <n v="0"/>
    <s v="Intersection"/>
    <s v="Undivided Urban Signal  4-Leg"/>
    <n v="0"/>
    <n v="1"/>
    <n v="3"/>
    <n v="9"/>
    <n v="53"/>
    <n v="158.25481468023256"/>
    <n v="16.703120683786086"/>
    <n v="13.448116787771038"/>
    <n v="-3.2550038960150474"/>
    <n v="1.1657470699895387"/>
    <n v="2.5464434484087093"/>
    <n v="1.3806963784191706"/>
    <x v="2"/>
    <s v="Google Maps"/>
    <n v="39.290799"/>
    <n v="-84.29889"/>
    <n v="0"/>
    <n v="0"/>
  </r>
  <r>
    <n v="111"/>
    <x v="3"/>
    <x v="2"/>
    <s v="Hamilton"/>
    <s v="HAMILTON AVE "/>
    <s v="SHAMUS00127**C "/>
    <s v="US-127"/>
    <n v="15.5"/>
    <n v="16"/>
    <s v="Segment"/>
    <m/>
    <n v="0"/>
    <n v="2"/>
    <n v="10"/>
    <n v="13"/>
    <n v="71"/>
    <n v="285.50962936046511"/>
    <n v="0.36564916103392381"/>
    <n v="35.231464277688005"/>
    <n v="34.865815116654083"/>
    <n v="2.9240758503153649E-2"/>
    <n v="2.5435278777654853"/>
    <n v="2.5142871192623315"/>
    <x v="2"/>
    <s v="Google Maps"/>
    <n v="39.297625912699999"/>
    <n v="-84.563638156400003"/>
    <n v="39.304818655699997"/>
    <n v="-84.562627398999993"/>
  </r>
  <r>
    <n v="112"/>
    <x v="3"/>
    <x v="1"/>
    <s v="Cuyahoga"/>
    <s v="CLIFTON BLVD "/>
    <s v="SCUYUS00006**N "/>
    <s v="US-6"/>
    <n v="10.9"/>
    <n v="11.4"/>
    <s v="Segment"/>
    <m/>
    <n v="0"/>
    <n v="0"/>
    <n v="3"/>
    <n v="8"/>
    <n v="24"/>
    <n v="79.140625"/>
    <n v="0.25855874284114772"/>
    <n v="13.520104858897136"/>
    <n v="13.261546116055989"/>
    <n v="1.9138841988400389E-2"/>
    <n v="2.5416196655604444"/>
    <n v="2.5224808235720442"/>
    <x v="2"/>
    <s v="Google Maps"/>
    <n v="0"/>
    <n v="0"/>
    <n v="41.486179775399997"/>
    <n v="-81.761212477200004"/>
  </r>
  <r>
    <n v="222"/>
    <x v="4"/>
    <x v="2"/>
    <s v="Greene"/>
    <s v="SR-725, Wilmington Dayton Rd"/>
    <s v="CGRECR00095**C, CGRECR00095**N, CGRECR00097**C, SGRESR00725**C"/>
    <s v="CR-95, CR-97, SR-725"/>
    <n v="0"/>
    <n v="0"/>
    <s v="Intersection"/>
    <s v="Undivided Urban Signal  4-Leg"/>
    <n v="0"/>
    <n v="0"/>
    <n v="3"/>
    <n v="11"/>
    <n v="59"/>
    <n v="127.453125"/>
    <n v="11.678800534317872"/>
    <n v="14.136710981391184"/>
    <n v="2.4579104470733117"/>
    <n v="0.8150888544491629"/>
    <n v="2.5400492220635882"/>
    <n v="1.7249603676144254"/>
    <x v="2"/>
    <s v="Google Maps"/>
    <n v="39.637990000000002"/>
    <n v="-84.110037000000005"/>
    <n v="0"/>
    <n v="0"/>
  </r>
  <r>
    <n v="223"/>
    <x v="4"/>
    <x v="2"/>
    <s v="Hamilton"/>
    <s v="Banning Rd, Blue Rock Rd"/>
    <s v="CHAMCR00068**C, CHAMCR00071**C, CHAMCR00073**C, CHAMCR00081**C"/>
    <s v="CR-68, CR-71, CR-73, CR-81"/>
    <n v="0"/>
    <n v="0"/>
    <s v="Intersection"/>
    <s v="Undivided Urban Signal  4-Leg"/>
    <n v="0"/>
    <n v="1"/>
    <n v="5"/>
    <n v="7"/>
    <n v="46"/>
    <n v="155.47356468023256"/>
    <n v="12.054454982448156"/>
    <n v="12.331494779578053"/>
    <n v="0.27703979712989657"/>
    <n v="0.84130659426717846"/>
    <n v="2.5399945795350822"/>
    <n v="1.6986879852679038"/>
    <x v="2"/>
    <s v="Google Maps"/>
    <n v="39.212831000000001"/>
    <n v="-84.599680000000006"/>
    <n v="0"/>
    <n v="0"/>
  </r>
  <r>
    <n v="224"/>
    <x v="4"/>
    <x v="0"/>
    <s v="Marion"/>
    <s v="Mount Vernon Ave, University Dr"/>
    <s v="CMARCR00221**C, SMARSR00095**C"/>
    <s v="CR-221, SR-95"/>
    <n v="0.505"/>
    <n v="0"/>
    <s v="Intersection"/>
    <s v="Undivided Urban Signal  4-Leg"/>
    <n v="0"/>
    <n v="2"/>
    <n v="9"/>
    <n v="4"/>
    <n v="24"/>
    <n v="192.02525436046511"/>
    <n v="6.6985093625838648"/>
    <n v="7.5198320143628017"/>
    <n v="0.82132265177893693"/>
    <n v="0.46750351689128938"/>
    <n v="2.5351792782805402"/>
    <n v="2.0676757613892507"/>
    <x v="2"/>
    <s v="Google Maps"/>
    <n v="40.581018999999998"/>
    <n v="-83.092680000000001"/>
    <n v="0"/>
    <n v="0"/>
  </r>
  <r>
    <n v="225"/>
    <x v="4"/>
    <x v="3"/>
    <s v="Mahoning"/>
    <s v="Evans Ave, Idaho Rd"/>
    <s v="CMAHCR00018**C, TMAHTR01799**C, TMAHTR02056**C"/>
    <s v="CR-18, TR-1799, TR-2056"/>
    <n v="0"/>
    <n v="0"/>
    <s v="Intersection"/>
    <s v="Undivided Urban Signal  4-Leg"/>
    <n v="0"/>
    <n v="1"/>
    <n v="5"/>
    <n v="9"/>
    <n v="30"/>
    <n v="148.34856468023256"/>
    <n v="5.4088780126357685"/>
    <n v="9.0082487950090364"/>
    <n v="3.5993707823732679"/>
    <n v="0.37749734403114843"/>
    <n v="2.5288573556640794"/>
    <n v="2.151360011632931"/>
    <x v="2"/>
    <s v="Google Maps"/>
    <n v="41.100617"/>
    <n v="-80.743955999999997"/>
    <n v="0"/>
    <n v="0"/>
  </r>
  <r>
    <n v="226"/>
    <x v="4"/>
    <x v="3"/>
    <s v="Trumbull"/>
    <s v="East Market St, Niles Cortland Rd"/>
    <s v="CTRUCR00329**C, STRUSR00046**C"/>
    <s v="CR-329, SR-46"/>
    <n v="4.4909999999999997"/>
    <n v="0"/>
    <s v="Intersection"/>
    <s v="Undivided Urban Signal  4-Leg"/>
    <n v="0"/>
    <n v="0"/>
    <n v="8"/>
    <n v="7"/>
    <n v="57"/>
    <n v="140.4375"/>
    <n v="5.2567167334693004"/>
    <n v="14.445378429792521"/>
    <n v="9.1886616963232211"/>
    <n v="0.36687767787940007"/>
    <n v="2.5228949994836478"/>
    <n v="2.1560173216042475"/>
    <x v="2"/>
    <s v="Google Maps"/>
    <n v="41.238236000000001"/>
    <n v="-80.740527999999998"/>
    <n v="0"/>
    <n v="0"/>
  </r>
  <r>
    <n v="227"/>
    <x v="4"/>
    <x v="0"/>
    <s v="Franklin"/>
    <s v="Alum Creek Dr, Alum Creek Dr"/>
    <s v="CFRACR00122**C, CFRACR00392**C, SFRASR00317**C"/>
    <s v="CR-122, CR-392, SR-317"/>
    <n v="0"/>
    <n v="0"/>
    <s v="Intersection"/>
    <s v="Undivided Urban Signal  4-Leg"/>
    <n v="0"/>
    <n v="4"/>
    <n v="8"/>
    <n v="3"/>
    <n v="19"/>
    <n v="267.39425872093022"/>
    <n v="5.2396901898131727"/>
    <n v="6.8224877964620312"/>
    <n v="1.5827976066488585"/>
    <n v="0.36568935841772926"/>
    <n v="2.5172110243700727"/>
    <n v="2.1515216659523433"/>
    <x v="2"/>
    <s v="Google Maps"/>
    <n v="39.830064"/>
    <n v="-82.933839000000006"/>
    <n v="0"/>
    <n v="0"/>
  </r>
  <r>
    <n v="228"/>
    <x v="4"/>
    <x v="8"/>
    <s v="Licking"/>
    <s v="Etna Pkwy, Refugee Rd"/>
    <s v="TLICTR00030**C, TLICTR01029**C"/>
    <s v="TR-1029, TR-30"/>
    <n v="1.1679999999999999"/>
    <n v="0"/>
    <s v="Intersection"/>
    <s v="Undivided Urban No Control, Yield, Two Way Stop, Two Way With Flasher  4-Leg"/>
    <n v="0"/>
    <n v="1"/>
    <n v="12"/>
    <n v="14"/>
    <n v="11"/>
    <n v="197.36418968023256"/>
    <n v="0.96464071612758862"/>
    <n v="7.2121703740929837"/>
    <n v="6.2475296579653952"/>
    <n v="9.4805841904596247E-2"/>
    <n v="2.5170823418888788"/>
    <n v="2.4222764999842825"/>
    <x v="2"/>
    <s v="Google Maps"/>
    <n v="39.973007000000003"/>
    <n v="-82.706045000000003"/>
    <n v="0"/>
    <n v="0"/>
  </r>
  <r>
    <n v="229"/>
    <x v="4"/>
    <x v="3"/>
    <s v="Mahoning"/>
    <s v="Kirk Rd, S Meridian Rd"/>
    <s v="CMAHCR00117**C, CMAHCR00146**C"/>
    <s v="CR-117, CR-146"/>
    <n v="5.5469999999999997"/>
    <n v="0"/>
    <s v="Intersection"/>
    <s v="Undivided Urban Signal  4-Leg"/>
    <n v="0"/>
    <n v="0"/>
    <n v="7"/>
    <n v="6"/>
    <n v="19"/>
    <n v="91.453125"/>
    <n v="7.1715237998364012"/>
    <n v="7.0967745805259277"/>
    <n v="-7.4749219310473514E-2"/>
    <n v="0.5005162218060758"/>
    <n v="2.5091286302909328"/>
    <n v="2.0086124084848569"/>
    <x v="2"/>
    <s v="Google Maps"/>
    <n v="41.068514999999998"/>
    <n v="-80.711016000000001"/>
    <n v="0"/>
    <n v="0"/>
  </r>
  <r>
    <n v="113"/>
    <x v="3"/>
    <x v="0"/>
    <s v="Franklin"/>
    <s v="INNIS RD "/>
    <s v="CFRACR00171**C "/>
    <s v="CR-171"/>
    <n v="0"/>
    <n v="0.5"/>
    <s v="Segment"/>
    <m/>
    <n v="0"/>
    <n v="1"/>
    <n v="4"/>
    <n v="7"/>
    <n v="25"/>
    <n v="127.92668968023256"/>
    <n v="0.69019812411946313"/>
    <n v="15.088689740858726"/>
    <n v="14.398491616739262"/>
    <n v="5.2876370655801558E-2"/>
    <n v="2.5047555492702527"/>
    <n v="2.4518791786144511"/>
    <x v="2"/>
    <s v="Google Maps"/>
    <n v="40.037410621900001"/>
    <n v="-82.962482463699999"/>
    <n v="40.037189181499997"/>
    <n v="-82.953078566900004"/>
  </r>
  <r>
    <n v="114"/>
    <x v="3"/>
    <x v="9"/>
    <s v="Lawrence"/>
    <s v="US 52 "/>
    <s v="SLAWUS00052**N "/>
    <s v="US-52"/>
    <n v="11.8"/>
    <n v="12.3"/>
    <s v="Segment"/>
    <m/>
    <n v="0"/>
    <n v="0"/>
    <n v="5"/>
    <n v="5"/>
    <n v="7"/>
    <n v="61.921875"/>
    <n v="0.31549416677641257"/>
    <n v="6.676289145071447"/>
    <n v="6.3607949782950346"/>
    <n v="2.2852551541014083E-2"/>
    <n v="2.4960586046338671"/>
    <n v="2.473206053092853"/>
    <x v="2"/>
    <s v="Google Maps"/>
    <n v="38.483273708699997"/>
    <n v="-82.630770658900005"/>
    <n v="38.480395827800002"/>
    <n v="-82.622319024800007"/>
  </r>
  <r>
    <n v="115"/>
    <x v="3"/>
    <x v="6"/>
    <s v="Allen"/>
    <s v="ALLENTOWN RD "/>
    <s v="SALLSR00081**C "/>
    <s v="SR-81"/>
    <n v="14.1"/>
    <n v="14.6"/>
    <s v="Segment"/>
    <m/>
    <n v="0"/>
    <n v="0"/>
    <n v="6"/>
    <n v="11"/>
    <n v="40"/>
    <n v="128.09375"/>
    <n v="0.38409354440001886"/>
    <n v="21.936195063251901"/>
    <n v="21.552101518851881"/>
    <n v="2.9587444178524002E-2"/>
    <n v="2.4953804863432549"/>
    <n v="2.4657930421647309"/>
    <x v="2"/>
    <s v="Google Maps"/>
    <n v="40.750146389299999"/>
    <n v="-84.153660935199994"/>
    <n v="40.7478352941"/>
    <n v="-84.144643631099996"/>
  </r>
  <r>
    <n v="230"/>
    <x v="4"/>
    <x v="4"/>
    <s v="Miami"/>
    <s v="Main St, S County Rd 25a"/>
    <s v="CMIACR00025A*C, SMIASR00571**C"/>
    <s v="CR-25A, SR-571"/>
    <n v="2.6909999999999998"/>
    <n v="0"/>
    <s v="Intersection"/>
    <s v="Undivided Urban Signal  4-Leg"/>
    <n v="2"/>
    <n v="0"/>
    <n v="7"/>
    <n v="5"/>
    <n v="27"/>
    <n v="186.36900436046511"/>
    <n v="7.7015998027806507"/>
    <n v="8.1558424220964358"/>
    <n v="0.45424261931578513"/>
    <n v="0.53751137732236565"/>
    <n v="2.4830124799615643"/>
    <n v="1.9455011026391986"/>
    <x v="2"/>
    <s v="Google Maps"/>
    <n v="39.962474"/>
    <n v="-84.199235000000002"/>
    <n v="0"/>
    <n v="0"/>
  </r>
  <r>
    <n v="231"/>
    <x v="4"/>
    <x v="0"/>
    <s v="Delaware"/>
    <s v="Lewis Center Rd, S Old State Rd"/>
    <s v="CDELCR00010**C, CDELCR00106**C"/>
    <s v="CR-10, CR-106"/>
    <n v="2.0310000000000001"/>
    <n v="0"/>
    <s v="Intersection"/>
    <s v="Undivided Urban Signal  4-Leg"/>
    <n v="0"/>
    <n v="0"/>
    <n v="11"/>
    <n v="4"/>
    <n v="27"/>
    <n v="116.765625"/>
    <n v="5.3943973543335035"/>
    <n v="8.217726277741539"/>
    <n v="2.8233289234080354"/>
    <n v="0.376486707437726"/>
    <n v="2.4800869632176519"/>
    <n v="2.1036002557799258"/>
    <x v="2"/>
    <s v="Google Maps"/>
    <n v="40.198410000000003"/>
    <n v="-82.989965999999995"/>
    <n v="0"/>
    <n v="0"/>
  </r>
  <r>
    <n v="232"/>
    <x v="4"/>
    <x v="0"/>
    <s v="Franklin"/>
    <s v="Cleveland Ave, Huy Rd"/>
    <s v="CFRACR00075**C, TFRATR00079**C"/>
    <s v="CR-75, TR-79"/>
    <n v="0.39500000000000002"/>
    <n v="0"/>
    <s v="Intersection"/>
    <s v="Undivided Urban Signal  3-Leg"/>
    <n v="0"/>
    <n v="1"/>
    <n v="10"/>
    <n v="8"/>
    <n v="55"/>
    <n v="201.64543968023256"/>
    <n v="2.8268935192878302"/>
    <n v="14.621039916243479"/>
    <n v="11.794146396955648"/>
    <n v="0.19729503843441235"/>
    <n v="2.4790972225889245"/>
    <n v="2.281802184154512"/>
    <x v="2"/>
    <s v="Google Maps"/>
    <n v="40.035094999999998"/>
    <n v="-82.963496000000006"/>
    <n v="0"/>
    <n v="0"/>
  </r>
  <r>
    <n v="233"/>
    <x v="4"/>
    <x v="2"/>
    <s v="Hamilton"/>
    <s v="Fields Ertel Rd, Union Cemetery Rd"/>
    <s v="CHAMCR00004**C, CHAMCR00304**C, PHAMTR80788**C"/>
    <s v="CR-304, CR-4, TR-80788"/>
    <n v="0"/>
    <n v="0"/>
    <s v="Intersection"/>
    <s v="Undivided Urban Signal  4-Leg"/>
    <n v="0"/>
    <n v="0"/>
    <n v="4"/>
    <n v="9"/>
    <n v="49"/>
    <n v="115.125"/>
    <n v="13.664653777105114"/>
    <n v="12.468610049075204"/>
    <n v="-1.1960437280299097"/>
    <n v="0.95368586533322186"/>
    <n v="2.4788082284560131"/>
    <n v="1.5251223631227913"/>
    <x v="2"/>
    <s v="Google Maps"/>
    <n v="39.291142999999998"/>
    <n v="-84.304861000000002"/>
    <n v="0"/>
    <n v="0"/>
  </r>
  <r>
    <n v="234"/>
    <x v="4"/>
    <x v="2"/>
    <s v="Hamilton"/>
    <s v="Kilby Rd, US 50"/>
    <s v="CHAMCR00013**C, SHAMUS00050**C"/>
    <s v="CR-13, US-50"/>
    <n v="0"/>
    <n v="0"/>
    <s v="Intersection"/>
    <s v="Undivided Urban Signal  3-Leg"/>
    <n v="0"/>
    <n v="1"/>
    <n v="9"/>
    <n v="8"/>
    <n v="20"/>
    <n v="160.09856468023256"/>
    <n v="3.2265112311220112"/>
    <n v="7.6087251532030589"/>
    <n v="4.3822139220810481"/>
    <n v="0.22518522647207825"/>
    <n v="2.4780009475655413"/>
    <n v="2.2528157210934632"/>
    <x v="2"/>
    <s v="Google Maps"/>
    <n v="39.169569000000003"/>
    <n v="-84.777109999999993"/>
    <n v="0"/>
    <n v="0"/>
  </r>
  <r>
    <n v="3"/>
    <x v="5"/>
    <x v="0"/>
    <s v="Morrow"/>
    <s v="Marengo-Norton Rd, SR-61"/>
    <s v="SMRWSR00061**C, SMRWSR00229**C"/>
    <s v="SR-229, SR-61"/>
    <n v="3.22"/>
    <n v="0"/>
    <s v="Intersection"/>
    <s v="Undivided Rural Signal  4-Leg"/>
    <n v="0"/>
    <n v="1"/>
    <n v="10"/>
    <n v="5"/>
    <n v="18"/>
    <n v="151.33293968023256"/>
    <n v="5.0384729686212202"/>
    <n v="6.8883969103243627"/>
    <n v="1.8499239417031426"/>
    <n v="0.351131681258394"/>
    <n v="2.4773915302927798"/>
    <n v="2.126259849034386"/>
    <x v="2"/>
    <s v="Google Maps"/>
    <n v="40.400719000000002"/>
    <n v="-82.826887999999997"/>
    <n v="0"/>
    <n v="0"/>
  </r>
  <r>
    <n v="235"/>
    <x v="4"/>
    <x v="3"/>
    <s v="Mahoning"/>
    <s v="E Southwoods Ave, Market St"/>
    <s v="SMAHSR00007**C, TMAHTR02153**C, TMAHTR02819**C"/>
    <s v="SR-7, TR-2153, TR-2819"/>
    <n v="0"/>
    <n v="0"/>
    <s v="Intersection"/>
    <s v="Undivided Urban Signal  4-Leg"/>
    <n v="0"/>
    <n v="0"/>
    <n v="6"/>
    <n v="7"/>
    <n v="20"/>
    <n v="90.34375"/>
    <n v="11.642047932463866"/>
    <n v="6.7462195216498024"/>
    <n v="-4.8958284108140635"/>
    <n v="0.81252381054288325"/>
    <n v="2.4772146569910376"/>
    <n v="1.6646908464481545"/>
    <x v="2"/>
    <s v="Google Maps"/>
    <n v="41.015546000000001"/>
    <n v="-80.662733000000003"/>
    <n v="0"/>
    <n v="0"/>
  </r>
  <r>
    <n v="236"/>
    <x v="4"/>
    <x v="2"/>
    <s v="Butler"/>
    <s v="Allen Rd, Muhlhauser Rd"/>
    <s v="CBUTCR00115**C, TBUTTR00126**C"/>
    <s v="CR-115, TR-126"/>
    <n v="0.46899999999999997"/>
    <n v="0"/>
    <s v="Intersection"/>
    <s v="Undivided Urban Signal  4-Leg"/>
    <n v="0"/>
    <n v="0"/>
    <n v="9"/>
    <n v="5"/>
    <n v="31"/>
    <n v="112.109375"/>
    <n v="7.7576601097751832"/>
    <n v="8.9149819537589075"/>
    <n v="1.1573218439837243"/>
    <n v="0.54142394790476156"/>
    <n v="2.4772026599589907"/>
    <n v="1.9357787120542291"/>
    <x v="2"/>
    <s v="Google Maps"/>
    <n v="39.318216999999997"/>
    <n v="-84.433606999999995"/>
    <n v="0"/>
    <n v="0"/>
  </r>
  <r>
    <n v="237"/>
    <x v="4"/>
    <x v="3"/>
    <s v="Portage"/>
    <s v="SR-261, SR-59"/>
    <s v="SPORSR00059**C, SPORSR00261**C"/>
    <s v="SR-261, SR-59"/>
    <n v="3.75"/>
    <n v="0"/>
    <s v="Intersection"/>
    <s v="Undivided Urban Signal  3-Leg"/>
    <n v="0"/>
    <n v="0"/>
    <n v="10"/>
    <n v="9"/>
    <n v="38"/>
    <n v="143.40625"/>
    <n v="3.1449907376943425"/>
    <n v="10.632449197479682"/>
    <n v="7.4874584597853389"/>
    <n v="0.21949573418159535"/>
    <n v="2.4724441997228834"/>
    <n v="2.2529484655412881"/>
    <x v="2"/>
    <s v="Google Maps"/>
    <n v="41.155636000000001"/>
    <n v="-81.321509000000006"/>
    <n v="0"/>
    <n v="0"/>
  </r>
  <r>
    <n v="116"/>
    <x v="3"/>
    <x v="2"/>
    <s v="Hamilton"/>
    <s v="RONALD REAGAN CROSS CO EB HWY "/>
    <s v="SHAMSR00126**C "/>
    <s v="SR-126"/>
    <n v="11.7"/>
    <n v="12.2"/>
    <s v="Segment"/>
    <m/>
    <n v="0"/>
    <n v="0"/>
    <n v="3"/>
    <n v="4"/>
    <n v="26"/>
    <n v="63.390625"/>
    <n v="0.55175997474417515"/>
    <n v="16.586704831287062"/>
    <n v="16.034944856542886"/>
    <n v="3.9899009593450739E-2"/>
    <n v="2.4722488900514779"/>
    <n v="2.4323498804580272"/>
    <x v="2"/>
    <s v="Google Maps"/>
    <n v="39.216469101400001"/>
    <n v="-84.502204797800005"/>
    <n v="39.214672396499999"/>
    <n v="-84.493175255099999"/>
  </r>
  <r>
    <n v="117"/>
    <x v="3"/>
    <x v="0"/>
    <s v="Franklin"/>
    <s v="S HAMILTON RD "/>
    <s v="SFRASR00317**C "/>
    <s v="SR-317"/>
    <n v="9.9"/>
    <n v="10.4"/>
    <s v="Segment"/>
    <m/>
    <n v="0"/>
    <n v="0"/>
    <n v="9"/>
    <n v="7"/>
    <n v="15"/>
    <n v="104.984375"/>
    <n v="0.42899473847527364"/>
    <n v="11.479146797380125"/>
    <n v="11.050152058904851"/>
    <n v="3.3011807019970113E-2"/>
    <n v="2.4717353050531536"/>
    <n v="2.4387234980331836"/>
    <x v="2"/>
    <s v="Google Maps"/>
    <n v="39.8994651322"/>
    <n v="-82.882124534100001"/>
    <n v="39.906678443600001"/>
    <n v="-82.881383198500004"/>
  </r>
  <r>
    <n v="238"/>
    <x v="4"/>
    <x v="2"/>
    <s v="Hamilton"/>
    <s v="Cemetery Accs, Cornell Rd"/>
    <s v="CHAMCR00256**C, PHAMMR81398**C, SHAMSR00003**C, SHAMUS00022**C, SHAMUS00022**N"/>
    <s v="CR-256, MR-81398, SR-3, US-22"/>
    <n v="0"/>
    <n v="0"/>
    <s v="Intersection"/>
    <s v="Divided Urban Signal  4-Leg"/>
    <n v="0"/>
    <n v="0"/>
    <n v="7"/>
    <n v="7"/>
    <n v="43"/>
    <n v="119.890625"/>
    <n v="9.3946857034721187"/>
    <n v="10.856368014357741"/>
    <n v="1.4616823108856227"/>
    <n v="0.68023066240997732"/>
    <n v="2.4674724906016983"/>
    <n v="1.7872418281917208"/>
    <x v="2"/>
    <s v="Google Maps"/>
    <n v="39.264519"/>
    <n v="-84.334631000000002"/>
    <n v="0"/>
    <n v="0"/>
  </r>
  <r>
    <n v="118"/>
    <x v="3"/>
    <x v="3"/>
    <s v="Stark"/>
    <s v="US 62 "/>
    <s v="SSTAUS00062**C "/>
    <s v="US-62"/>
    <n v="25"/>
    <n v="25.5"/>
    <s v="Segment"/>
    <m/>
    <n v="0"/>
    <n v="1"/>
    <n v="2"/>
    <n v="7"/>
    <n v="35"/>
    <n v="124.83293968023256"/>
    <n v="0.69973737433089533"/>
    <n v="16.565103503965084"/>
    <n v="15.865366129634188"/>
    <n v="5.3159680842352737E-2"/>
    <n v="2.4653570588080518"/>
    <n v="2.4121973779656991"/>
    <x v="2"/>
    <s v="Google Maps"/>
    <n v="40.831238165000002"/>
    <n v="-81.347622299299999"/>
    <n v="40.834255991200003"/>
    <n v="-81.338977608299999"/>
  </r>
  <r>
    <n v="119"/>
    <x v="3"/>
    <x v="4"/>
    <s v="Montgomery"/>
    <s v="FAR HILLS AVE "/>
    <s v="SMOTSR00048**C "/>
    <s v="SR-48"/>
    <n v="5.2"/>
    <n v="5.7"/>
    <s v="Segment"/>
    <m/>
    <n v="0"/>
    <n v="0"/>
    <n v="7"/>
    <n v="9"/>
    <n v="28"/>
    <n v="113.765625"/>
    <n v="0.42171598535297783"/>
    <n v="16.421509471677044"/>
    <n v="15.999793486324066"/>
    <n v="3.2457007329896988E-2"/>
    <n v="2.4555651512240595"/>
    <n v="2.4231081438941624"/>
    <x v="2"/>
    <s v="Google Maps"/>
    <n v="39.656625014699998"/>
    <n v="-84.157343347899996"/>
    <n v="39.663520638500003"/>
    <n v="-84.159939195199996"/>
  </r>
  <r>
    <n v="120"/>
    <x v="3"/>
    <x v="0"/>
    <s v="Franklin"/>
    <s v="S HIGH ST "/>
    <s v="SFRAUS00023**C "/>
    <s v="US-23"/>
    <n v="3.9"/>
    <n v="4.4000000000000004"/>
    <s v="Segment"/>
    <m/>
    <n v="0"/>
    <n v="1"/>
    <n v="9"/>
    <n v="1"/>
    <n v="16"/>
    <n v="125.03606468023256"/>
    <n v="0.32771855019791118"/>
    <n v="8.7341445233063073"/>
    <n v="8.4064259731083961"/>
    <n v="2.3673317724168204E-2"/>
    <n v="2.4536752964432376"/>
    <n v="2.4300019787190692"/>
    <x v="2"/>
    <s v="Google Maps"/>
    <n v="39.8585897882"/>
    <n v="-83.003559535299999"/>
    <n v="39.865786539299997"/>
    <n v="-83.004713147299995"/>
  </r>
  <r>
    <n v="121"/>
    <x v="3"/>
    <x v="2"/>
    <s v="Hamilton"/>
    <s v="HAMILTON AVE "/>
    <s v="SHAMUS00127**C "/>
    <s v="US-127"/>
    <n v="14.4"/>
    <n v="14.9"/>
    <s v="Segment"/>
    <m/>
    <n v="0"/>
    <n v="1"/>
    <n v="6"/>
    <n v="4"/>
    <n v="28"/>
    <n v="130.70793968023256"/>
    <n v="0.74600751658256248"/>
    <n v="16.789318876659724"/>
    <n v="16.043311360077162"/>
    <n v="5.7118498166302586E-2"/>
    <n v="2.4532723365078439"/>
    <n v="2.3961538383415415"/>
    <x v="2"/>
    <s v="Google Maps"/>
    <n v="39.281734321499997"/>
    <n v="-84.564357825499997"/>
    <n v="39.2889708529"/>
    <n v="-84.564072983200006"/>
  </r>
  <r>
    <n v="122"/>
    <x v="3"/>
    <x v="3"/>
    <s v="Summit"/>
    <s v="ARLINGTON RD "/>
    <s v="CSUMCR00015**C "/>
    <s v="CR-15"/>
    <n v="5.9"/>
    <n v="6.4"/>
    <s v="Segment"/>
    <m/>
    <n v="0"/>
    <n v="2"/>
    <n v="6"/>
    <n v="7"/>
    <n v="35"/>
    <n v="196.69712936046511"/>
    <n v="0.46124998533292766"/>
    <n v="19.171371850816577"/>
    <n v="18.71012186548365"/>
    <n v="3.5469076593487983E-2"/>
    <n v="2.4531544666067182"/>
    <n v="2.4176853900132302"/>
    <x v="2"/>
    <s v="Google Maps"/>
    <n v="40.993315766400002"/>
    <n v="-81.492295500599994"/>
    <n v="41.001259384800001"/>
    <n v="-81.492120127000007"/>
  </r>
  <r>
    <n v="239"/>
    <x v="4"/>
    <x v="7"/>
    <s v="Erie"/>
    <s v="Milan Rd, PERITR80230**C"/>
    <s v="PERITR80230**C, PERITR80231**C, PERITR80232**C, SERIUS00250**C"/>
    <s v="TR-80230, TR-80231, TR-80232, US-250"/>
    <n v="0"/>
    <n v="0"/>
    <s v="Intersection"/>
    <s v="Undivided Urban Signal  4-Leg"/>
    <n v="1"/>
    <n v="0"/>
    <n v="5"/>
    <n v="8"/>
    <n v="32"/>
    <n v="145.91106468023256"/>
    <n v="6.0737256306916283"/>
    <n v="9.3928805994666273"/>
    <n v="3.319154968774999"/>
    <n v="0.42389850327622813"/>
    <n v="2.4524036908791884"/>
    <n v="2.0285051876029603"/>
    <x v="2"/>
    <s v="Google Maps"/>
    <n v="41.418430000000001"/>
    <n v="-82.674301999999997"/>
    <n v="0"/>
    <n v="0"/>
  </r>
  <r>
    <n v="240"/>
    <x v="4"/>
    <x v="2"/>
    <s v="Hamilton"/>
    <s v="Cheviot Rd, North Bend Rd"/>
    <s v="CHAMCR00073**C, CHAMCR00142**C"/>
    <s v="CR-142, CR-73"/>
    <n v="0"/>
    <n v="0"/>
    <s v="Intersection"/>
    <s v="Undivided Urban Signal  3-Leg"/>
    <n v="0"/>
    <n v="0"/>
    <n v="7"/>
    <n v="7"/>
    <n v="46"/>
    <n v="122.890625"/>
    <n v="8.1265310544711333"/>
    <n v="12.064940897400334"/>
    <n v="3.9384098429292003"/>
    <n v="0.56716825228501988"/>
    <n v="2.4395481519313829"/>
    <n v="1.872379899646363"/>
    <x v="2"/>
    <s v="Google Maps"/>
    <n v="39.190812000000001"/>
    <n v="-84.599322000000001"/>
    <n v="0"/>
    <n v="0"/>
  </r>
  <r>
    <n v="123"/>
    <x v="3"/>
    <x v="6"/>
    <s v="Allen"/>
    <s v="ELIDA RD "/>
    <s v="SALLSR00309**C "/>
    <s v="SR-309"/>
    <n v="9.8000000000000007"/>
    <n v="10.3"/>
    <s v="Segment"/>
    <m/>
    <n v="1"/>
    <n v="1"/>
    <n v="6"/>
    <n v="5"/>
    <n v="20"/>
    <n v="172.82212936046511"/>
    <n v="0.17086123928614258"/>
    <n v="12.650149687632622"/>
    <n v="12.479288448346479"/>
    <n v="1.3763283178638503E-2"/>
    <n v="2.4372876652023669"/>
    <n v="2.4235243820237287"/>
    <x v="2"/>
    <s v="Google Maps"/>
    <n v="40.761755916799999"/>
    <n v="-84.146945375399994"/>
    <n v="40.7578871674"/>
    <n v="-84.138893975800002"/>
  </r>
  <r>
    <n v="124"/>
    <x v="3"/>
    <x v="0"/>
    <s v="Franklin"/>
    <s v="161 EXPY "/>
    <s v="SFRASR00161**N "/>
    <s v="SR-161"/>
    <n v="19.899999999999999"/>
    <n v="20.399999999999999"/>
    <s v="Segment"/>
    <m/>
    <n v="0"/>
    <n v="1"/>
    <n v="3"/>
    <n v="3"/>
    <n v="9"/>
    <n v="87.629814680232556"/>
    <n v="0.86303533394169651"/>
    <n v="6.7145348213476668"/>
    <n v="5.8514994874059703"/>
    <n v="6.4745261125183209E-2"/>
    <n v="2.4326829197573776"/>
    <n v="2.3679376586321945"/>
    <x v="2"/>
    <s v="Google Maps"/>
    <n v="40.091439778400002"/>
    <n v="-82.832613835100005"/>
    <n v="40.091516746400004"/>
    <n v="-82.823220224899998"/>
  </r>
  <r>
    <n v="241"/>
    <x v="4"/>
    <x v="5"/>
    <s v="Lucas"/>
    <s v="Airport Hwy, Albon Rd"/>
    <s v="CLUCCR00086**C, SLUCSR00002**C"/>
    <s v="CR-86, SR-2"/>
    <n v="3.5209999999999999"/>
    <n v="0"/>
    <s v="Intersection"/>
    <s v="Undivided Urban Signal  4-Leg"/>
    <n v="0"/>
    <n v="0"/>
    <n v="7"/>
    <n v="7"/>
    <n v="18"/>
    <n v="94.890625"/>
    <n v="5.7548569304088346"/>
    <n v="6.5330409472955688"/>
    <n v="0.77818401688673422"/>
    <n v="0.40164396413331982"/>
    <n v="2.4271999053222246"/>
    <n v="2.0255559411889048"/>
    <x v="2"/>
    <s v="Google Maps"/>
    <n v="41.610345000000002"/>
    <n v="-83.737358999999998"/>
    <n v="0"/>
    <n v="0"/>
  </r>
  <r>
    <n v="125"/>
    <x v="3"/>
    <x v="4"/>
    <s v="Montgomery"/>
    <s v="NEEDMORE RD "/>
    <s v="CMOTCR00074**C "/>
    <s v="CR-74"/>
    <n v="11.4"/>
    <n v="11.9"/>
    <s v="Segment"/>
    <m/>
    <n v="2"/>
    <n v="2"/>
    <n v="6"/>
    <n v="2"/>
    <n v="4"/>
    <n v="234.86300872093022"/>
    <n v="0.32963138102722533"/>
    <n v="6.1348699306649621"/>
    <n v="5.8052385496377372"/>
    <n v="2.4957785673022929E-2"/>
    <n v="2.3985508681527006"/>
    <n v="2.3735930824796778"/>
    <x v="2"/>
    <s v="Google Maps"/>
    <n v="39.820130037399998"/>
    <n v="-84.159725166200005"/>
    <n v="39.820065775300002"/>
    <n v="-84.169103221100002"/>
  </r>
  <r>
    <n v="126"/>
    <x v="3"/>
    <x v="2"/>
    <s v="Clermont"/>
    <s v="WOLFPEN PLEASANT HILL RD "/>
    <s v="CCLECR00132**C "/>
    <s v="CR-132"/>
    <n v="2.7"/>
    <n v="3.2"/>
    <s v="Segment"/>
    <m/>
    <n v="0"/>
    <n v="1"/>
    <n v="12"/>
    <n v="7"/>
    <n v="43"/>
    <n v="198.30168968023256"/>
    <n v="0.46702827942486552"/>
    <n v="23.167612284268667"/>
    <n v="22.700584004843801"/>
    <n v="3.6740751059743976E-2"/>
    <n v="2.3939956340024531"/>
    <n v="2.3572548829427089"/>
    <x v="2"/>
    <s v="Google Maps"/>
    <n v="39.178322010800002"/>
    <n v="-84.235915347599999"/>
    <n v="39.185863392100003"/>
    <n v="-84.235064128299996"/>
  </r>
  <r>
    <n v="242"/>
    <x v="4"/>
    <x v="3"/>
    <s v="Stark"/>
    <s v="Belden Village St, Dressler Rd"/>
    <s v="CSTACR00099**C, CSTACR00224**C"/>
    <s v="CR-224, CR-99"/>
    <n v="0.128"/>
    <n v="0"/>
    <s v="Intersection"/>
    <s v="Undivided Urban Signal  4-Leg"/>
    <n v="0"/>
    <n v="0"/>
    <n v="7"/>
    <n v="6"/>
    <n v="47"/>
    <n v="119.453125"/>
    <n v="9.705371486891611"/>
    <n v="12.002077676901738"/>
    <n v="2.2967061900101271"/>
    <n v="0.67735895514342714"/>
    <n v="2.3894200001360102"/>
    <n v="1.712061044992583"/>
    <x v="2"/>
    <s v="Google Maps"/>
    <n v="40.856414000000001"/>
    <n v="-81.432693"/>
    <n v="0"/>
    <n v="0"/>
  </r>
  <r>
    <n v="243"/>
    <x v="4"/>
    <x v="2"/>
    <s v="Butler"/>
    <s v="International Blvd, Muhlhauser Rd"/>
    <s v="CBUTCR00115**C, TBUTTR02486**C"/>
    <s v="CR-115, TR-2486"/>
    <n v="1.056"/>
    <n v="0"/>
    <s v="Intersection"/>
    <s v="Undivided Urban Signal  3-Leg"/>
    <n v="0"/>
    <n v="0"/>
    <n v="11"/>
    <n v="5"/>
    <n v="28"/>
    <n v="122.203125"/>
    <n v="4.1818679409409869"/>
    <n v="8.764024472760946"/>
    <n v="4.5821565318199591"/>
    <n v="0.29186164618731164"/>
    <n v="2.3834962743377677"/>
    <n v="2.0916346281504561"/>
    <x v="2"/>
    <s v="Google Maps"/>
    <n v="39.316004"/>
    <n v="-84.445582000000002"/>
    <n v="0"/>
    <n v="0"/>
  </r>
  <r>
    <n v="244"/>
    <x v="4"/>
    <x v="2"/>
    <s v="Butler"/>
    <s v="Cincinnati Dayton Rd, Mauds Hughes Rd"/>
    <s v="CBUTCR00019**C, PBUTTR80939**C, TBUTTR00138**C"/>
    <s v="CR-19, TR-138, TR-80939"/>
    <n v="0"/>
    <n v="0"/>
    <s v="Intersection"/>
    <s v="Undivided Urban Signal  4-Leg"/>
    <n v="0"/>
    <n v="0"/>
    <n v="9"/>
    <n v="6"/>
    <n v="34"/>
    <n v="119.546875"/>
    <n v="5.7237375166015934"/>
    <n v="9.0280350621465271"/>
    <n v="3.3042975455449337"/>
    <n v="0.39947207265553153"/>
    <n v="2.383333737178555"/>
    <n v="1.9838616645230234"/>
    <x v="2"/>
    <s v="Google Maps"/>
    <n v="39.361466"/>
    <n v="-84.396214999999998"/>
    <n v="0"/>
    <n v="0"/>
  </r>
  <r>
    <n v="127"/>
    <x v="3"/>
    <x v="2"/>
    <s v="Clermont"/>
    <s v="OHIO PIKE "/>
    <s v="SCLESR00125**C "/>
    <s v="SR-125"/>
    <n v="6.3"/>
    <n v="6.8"/>
    <s v="Segment"/>
    <m/>
    <n v="0"/>
    <n v="1"/>
    <n v="8"/>
    <n v="4"/>
    <n v="44"/>
    <n v="159.80168968023256"/>
    <n v="0.76874122196920192"/>
    <n v="18.194524821703155"/>
    <n v="17.425783599733954"/>
    <n v="5.884724954132893E-2"/>
    <n v="2.3805206157365069"/>
    <n v="2.3216733661951778"/>
    <x v="2"/>
    <s v="Google Maps"/>
    <n v="39.026346649399997"/>
    <n v="-84.215312407499994"/>
    <n v="39.021673639200003"/>
    <n v="-84.208873242199999"/>
  </r>
  <r>
    <n v="128"/>
    <x v="3"/>
    <x v="3"/>
    <s v="Mahoning"/>
    <s v="E MAIN ST "/>
    <s v="SMAHUS00224**C "/>
    <s v="US-224"/>
    <n v="13.9"/>
    <n v="14.4"/>
    <s v="Segment"/>
    <m/>
    <n v="1"/>
    <n v="0"/>
    <n v="3"/>
    <n v="4"/>
    <n v="25"/>
    <n v="108.06731468023256"/>
    <n v="1.258954588464082"/>
    <n v="15.663281914342177"/>
    <n v="14.404327325878095"/>
    <n v="9.6462902562588757E-2"/>
    <n v="2.3784748031311169"/>
    <n v="2.282011900568528"/>
    <x v="2"/>
    <s v="Google Maps"/>
    <n v="41.024705405200002"/>
    <n v="-80.737010357800003"/>
    <n v="41.024655855500001"/>
    <n v="-80.727436724300006"/>
  </r>
  <r>
    <n v="129"/>
    <x v="3"/>
    <x v="3"/>
    <s v="Mahoning"/>
    <s v="E MAIN ST "/>
    <s v="SMAHUS00224**C "/>
    <s v="US-224"/>
    <n v="16.2"/>
    <n v="16.7"/>
    <s v="Segment"/>
    <m/>
    <n v="0"/>
    <n v="0"/>
    <n v="4"/>
    <n v="4"/>
    <n v="24"/>
    <n v="67.9375"/>
    <n v="1.258954588464082"/>
    <n v="15.189425341530065"/>
    <n v="13.930470753065983"/>
    <n v="9.6462902562588757E-2"/>
    <n v="2.3784748031311169"/>
    <n v="2.282011900568528"/>
    <x v="2"/>
    <s v="Google Maps"/>
    <n v="41.024576913399997"/>
    <n v="-80.6930154593"/>
    <n v="41.024512215400001"/>
    <n v="-80.683462300200006"/>
  </r>
  <r>
    <n v="130"/>
    <x v="3"/>
    <x v="2"/>
    <s v="Hamilton"/>
    <s v="US 27"/>
    <s v="SHAMUS00027**N "/>
    <s v="US-27"/>
    <n v="13.3"/>
    <n v="13.8"/>
    <s v="Segment"/>
    <m/>
    <n v="0"/>
    <n v="1"/>
    <n v="2"/>
    <n v="5"/>
    <n v="22"/>
    <n v="102.95793968023256"/>
    <n v="0.48405436275770353"/>
    <n v="12.390271726503556"/>
    <n v="11.906217363745853"/>
    <n v="3.4788185636253917E-2"/>
    <n v="2.3729007504684931"/>
    <n v="2.3381125648322394"/>
    <x v="2"/>
    <s v="Google Maps"/>
    <n v="39.243910866900002"/>
    <n v="-84.595104583999998"/>
    <n v="39.250790630300003"/>
    <n v="-84.5977930018"/>
  </r>
  <r>
    <n v="131"/>
    <x v="3"/>
    <x v="0"/>
    <s v="Franklin"/>
    <s v="W BROAD ST "/>
    <s v="SFRAUS00040**C "/>
    <s v="US-40"/>
    <n v="6.1"/>
    <n v="6.6"/>
    <s v="Segment"/>
    <m/>
    <n v="1"/>
    <n v="0"/>
    <n v="2"/>
    <n v="4"/>
    <n v="12"/>
    <n v="88.520439680232556"/>
    <n v="0.51048912884276276"/>
    <n v="9.204320972369274"/>
    <n v="8.6938318435265121"/>
    <n v="3.6859972699077606E-2"/>
    <n v="2.3646318056795654"/>
    <n v="2.327771832980488"/>
    <x v="2"/>
    <s v="Google Maps"/>
    <n v="39.952555543999999"/>
    <n v="-83.121209114099997"/>
    <n v="39.952978696599999"/>
    <n v="-83.111798808700001"/>
  </r>
  <r>
    <n v="132"/>
    <x v="3"/>
    <x v="2"/>
    <s v="Butler"/>
    <s v="STATE RT 129 "/>
    <s v="SBUTSR00129**C "/>
    <s v="SR-129"/>
    <n v="24.8"/>
    <n v="25.3"/>
    <s v="Segment"/>
    <m/>
    <n v="0"/>
    <n v="1"/>
    <n v="1"/>
    <n v="4"/>
    <n v="25"/>
    <n v="94.973564680232556"/>
    <n v="0.46089412819885955"/>
    <n v="21.760291780324884"/>
    <n v="21.299397652126025"/>
    <n v="3.3076755029218162E-2"/>
    <n v="2.363961040962502"/>
    <n v="2.3308842859332839"/>
    <x v="2"/>
    <s v="Google Maps"/>
    <n v="39.3738531017"/>
    <n v="-84.3785088188"/>
    <n v="39.373532305300003"/>
    <n v="-84.369183244300004"/>
  </r>
  <r>
    <n v="245"/>
    <x v="4"/>
    <x v="2"/>
    <s v="Butler"/>
    <s v="Cincinnati Dayton Rd, West Chester Rd"/>
    <s v="CBUTCR00019**C, CBUTCR00118**C, TBUTTR00118**C"/>
    <s v="CR-118, CR-19, TR-118"/>
    <n v="0"/>
    <n v="0"/>
    <s v="Intersection"/>
    <s v="Undivided Urban Signal  4-Leg"/>
    <n v="0"/>
    <n v="4"/>
    <n v="6"/>
    <n v="3"/>
    <n v="36"/>
    <n v="271.30050872093022"/>
    <n v="8.5066735734610237"/>
    <n v="9.8515838409294911"/>
    <n v="1.3449102674684674"/>
    <n v="0.59369922431595767"/>
    <n v="2.3630886443681867"/>
    <n v="1.7693894200522289"/>
    <x v="2"/>
    <s v="Google Maps"/>
    <n v="39.325358999999999"/>
    <n v="-84.410551999999996"/>
    <n v="0"/>
    <n v="0"/>
  </r>
  <r>
    <n v="246"/>
    <x v="4"/>
    <x v="3"/>
    <s v="Stark"/>
    <s v="Fulton Dr, TSTATR00211**C"/>
    <s v="CSTACR00214**C, CSTACR00219**C, SSTASR00687**C, TSTATR00211**C"/>
    <s v="CR-214, CR-219, SR-687, TR-211"/>
    <n v="0"/>
    <n v="0"/>
    <s v="Intersection"/>
    <s v="Undivided Urban Signal  4-Leg"/>
    <n v="0"/>
    <n v="0"/>
    <n v="8"/>
    <n v="5"/>
    <n v="48"/>
    <n v="122.5625"/>
    <n v="10.0466258445654"/>
    <n v="11.961999154564262"/>
    <n v="1.9153733099988628"/>
    <n v="0.70117583793500904"/>
    <n v="2.3559379290786295"/>
    <n v="1.6547620911436205"/>
    <x v="2"/>
    <s v="Google Maps"/>
    <n v="40.836514999999999"/>
    <n v="-81.423992999999996"/>
    <n v="0"/>
    <n v="0"/>
  </r>
  <r>
    <n v="133"/>
    <x v="3"/>
    <x v="3"/>
    <s v="Mahoning"/>
    <s v="MARKET ST "/>
    <s v="SMAHSR00007**C "/>
    <s v="SR-7"/>
    <n v="6.1"/>
    <n v="6.6"/>
    <s v="Segment"/>
    <m/>
    <n v="2"/>
    <n v="1"/>
    <n v="3"/>
    <n v="6"/>
    <n v="17"/>
    <n v="200.29569404069767"/>
    <n v="0.62724617701267982"/>
    <n v="11.48985106072926"/>
    <n v="10.86260488371658"/>
    <n v="4.8092753066642575E-2"/>
    <n v="2.3541965754673857"/>
    <n v="2.3061038224007433"/>
    <x v="2"/>
    <s v="Google Maps"/>
    <n v="40.9864905377"/>
    <n v="-80.6627783725"/>
    <n v="40.993725765900003"/>
    <n v="-80.662736140899995"/>
  </r>
  <r>
    <n v="247"/>
    <x v="4"/>
    <x v="3"/>
    <s v="Stark"/>
    <s v="Applegrove St, Whipple Ave"/>
    <s v="CSTACR00190**C, CSTACR00214**C"/>
    <s v="CR-190, CR-214"/>
    <n v="0.84099999999999997"/>
    <n v="0"/>
    <s v="Intersection"/>
    <s v="Undivided Urban Signal  4-Leg"/>
    <n v="0"/>
    <n v="0"/>
    <n v="8"/>
    <n v="5"/>
    <n v="46"/>
    <n v="120.5625"/>
    <n v="9.4160499035584095"/>
    <n v="11.639804574222676"/>
    <n v="2.2237546706642668"/>
    <n v="0.65716657346574392"/>
    <n v="2.3522908151535211"/>
    <n v="1.6951242416877772"/>
    <x v="2"/>
    <s v="Google Maps"/>
    <n v="40.888353000000002"/>
    <n v="-81.423895999999999"/>
    <n v="0"/>
    <n v="0"/>
  </r>
  <r>
    <n v="248"/>
    <x v="4"/>
    <x v="2"/>
    <s v="Hamilton"/>
    <s v="Compton Rd, Daly Rd"/>
    <s v="CHAMCR00217**C, CHAMCR00220**C"/>
    <s v="CR-217, CR-220"/>
    <n v="2.028"/>
    <n v="0"/>
    <s v="Intersection"/>
    <s v="Undivided Urban Signal  4-Leg"/>
    <n v="0"/>
    <n v="2"/>
    <n v="7"/>
    <n v="4"/>
    <n v="36"/>
    <n v="190.93150436046511"/>
    <n v="7.9756491859804299"/>
    <n v="9.8475855538866224"/>
    <n v="1.8719363679061924"/>
    <n v="0.55663787898308226"/>
    <n v="2.3432738954815715"/>
    <n v="1.7866360164984894"/>
    <x v="2"/>
    <s v="Google Maps"/>
    <n v="39.232104"/>
    <n v="-84.529450999999995"/>
    <n v="0"/>
    <n v="0"/>
  </r>
  <r>
    <n v="249"/>
    <x v="4"/>
    <x v="1"/>
    <s v="Geauga"/>
    <s v="Chillicothe Rd, Mayfield Rd"/>
    <s v="SGEASR00306**C, SGEAUS00322**C"/>
    <s v="SR-306, US-322"/>
    <n v="2.6909999999999998"/>
    <n v="0"/>
    <s v="Intersection"/>
    <s v="Undivided Urban Signal  4-Leg"/>
    <n v="0"/>
    <n v="0"/>
    <n v="1"/>
    <n v="13"/>
    <n v="38"/>
    <n v="102.234375"/>
    <n v="6.3792105208548193"/>
    <n v="9.9620846078291692"/>
    <n v="3.5828740869743498"/>
    <n v="0.445218957242624"/>
    <n v="2.3427289390485586"/>
    <n v="1.8975099818059347"/>
    <x v="2"/>
    <s v="Google Maps"/>
    <n v="41.522129"/>
    <n v="-81.337970999999996"/>
    <n v="0"/>
    <n v="0"/>
  </r>
  <r>
    <n v="250"/>
    <x v="4"/>
    <x v="0"/>
    <s v="Delaware"/>
    <s v="Africa Rd, Worthington Rd"/>
    <s v="CDELCR00013**C, CDELCR00021**C"/>
    <s v="CR-13, CR-21"/>
    <n v="1.7090000000000001"/>
    <n v="0"/>
    <s v="Intersection"/>
    <s v="Undivided Urban Signal  4-Leg"/>
    <n v="0"/>
    <n v="1"/>
    <n v="5"/>
    <n v="9"/>
    <n v="23"/>
    <n v="141.34856468023256"/>
    <n v="4.9840759680217896"/>
    <n v="7.0525548494098649"/>
    <n v="2.0684788813880752"/>
    <n v="0.34784948671098792"/>
    <n v="2.3408784195870291"/>
    <n v="1.9930289328760411"/>
    <x v="2"/>
    <s v="Google Maps"/>
    <n v="40.156291000000003"/>
    <n v="-82.947809000000007"/>
    <n v="0"/>
    <n v="0"/>
  </r>
  <r>
    <n v="251"/>
    <x v="4"/>
    <x v="2"/>
    <s v="Hamilton"/>
    <s v="Emerald Lakes Dr, North Bend Rd"/>
    <s v="CHAMCR00142**C, CHAMCR00146**C, PHAMTR80139**C"/>
    <s v="CR-142, CR-146, TR-80139"/>
    <n v="0"/>
    <n v="0"/>
    <s v="Intersection"/>
    <s v="Undivided Urban Signal  4-Leg"/>
    <n v="1"/>
    <n v="1"/>
    <n v="7"/>
    <n v="3"/>
    <n v="19"/>
    <n v="169.49400436046511"/>
    <n v="18.303927737980004"/>
    <n v="6.2461341812295972"/>
    <n v="-12.057793556750408"/>
    <n v="1.2774708710907681"/>
    <n v="2.3404054073534946"/>
    <n v="1.0629345362627265"/>
    <x v="2"/>
    <s v="Google Maps"/>
    <n v="39.172252999999998"/>
    <n v="-84.601859000000005"/>
    <n v="0"/>
    <n v="0"/>
  </r>
  <r>
    <n v="252"/>
    <x v="4"/>
    <x v="2"/>
    <s v="Hamilton"/>
    <s v="Harrison Rd, Lee Ct"/>
    <s v="CHAMCR00163**C, CHAMCR00457**C, THAMTR00016F*C"/>
    <s v="CR-163, CR-457, TR-16F"/>
    <n v="0"/>
    <n v="0"/>
    <s v="Intersection"/>
    <s v="Undivided Urban Signal  4-Leg"/>
    <n v="1"/>
    <n v="0"/>
    <n v="8"/>
    <n v="6"/>
    <n v="22"/>
    <n v="146.67668968023256"/>
    <n v="6.2362063344271483"/>
    <n v="6.5627431434485368"/>
    <n v="0.32653680902138849"/>
    <n v="0.43523838448138424"/>
    <n v="2.3357298906524959"/>
    <n v="1.9004915061711116"/>
    <x v="2"/>
    <s v="Google Maps"/>
    <n v="39.166777000000003"/>
    <n v="-84.635137"/>
    <n v="0"/>
    <n v="0"/>
  </r>
  <r>
    <n v="253"/>
    <x v="4"/>
    <x v="2"/>
    <s v="Hamilton"/>
    <s v="E Kemper Rd, Loveland Madeira Rd"/>
    <s v="CHAMCR00280**C, CHAMCR00299**C"/>
    <s v="CR-280, CR-299"/>
    <n v="2.3519999999999999"/>
    <n v="0"/>
    <s v="Intersection"/>
    <s v="Undivided Urban Signal  4-Leg"/>
    <n v="0"/>
    <n v="0"/>
    <n v="7"/>
    <n v="5"/>
    <n v="35"/>
    <n v="103.015625"/>
    <n v="6.9669996435105679"/>
    <n v="10.526667568123397"/>
    <n v="3.5596679246128291"/>
    <n v="0.48624203673056693"/>
    <n v="2.3338009219818003"/>
    <n v="1.8475588852512335"/>
    <x v="2"/>
    <s v="Google Maps"/>
    <n v="39.250677000000003"/>
    <n v="-84.296629999999993"/>
    <n v="0"/>
    <n v="0"/>
  </r>
  <r>
    <n v="134"/>
    <x v="3"/>
    <x v="7"/>
    <s v="Erie"/>
    <s v="W PERKINS AVE "/>
    <s v="CERICR00005**C "/>
    <s v="CR-5"/>
    <n v="0.9"/>
    <n v="1.4"/>
    <s v="Segment"/>
    <m/>
    <n v="0"/>
    <n v="1"/>
    <n v="6"/>
    <n v="4"/>
    <n v="11"/>
    <n v="113.70793968023256"/>
    <n v="0.76667874100045508"/>
    <n v="8.3262535852737045"/>
    <n v="7.5595748442732491"/>
    <n v="5.869038835149671E-2"/>
    <n v="2.3196985788099584"/>
    <n v="2.2610081904584618"/>
    <x v="2"/>
    <s v="Google Maps"/>
    <n v="41.433285997699997"/>
    <n v="-82.722477166199994"/>
    <n v="41.433103938000002"/>
    <n v="-82.712826443799997"/>
  </r>
  <r>
    <n v="254"/>
    <x v="4"/>
    <x v="5"/>
    <s v="Ottawa"/>
    <s v="E Harbor Rd, SR-53"/>
    <s v="SOTTSR00053**C, SOTTSR00163**C"/>
    <s v="SR-163, SR-53"/>
    <n v="12.869"/>
    <n v="0"/>
    <s v="Intersection"/>
    <s v="Undivided Urban Signal  4-Leg"/>
    <n v="0"/>
    <n v="1"/>
    <n v="8"/>
    <n v="6"/>
    <n v="43"/>
    <n v="167.67668968023256"/>
    <n v="4.1241391704488537"/>
    <n v="11.124301781309031"/>
    <n v="7.0001626108601771"/>
    <n v="0.28783262991368624"/>
    <n v="2.3182813351886473"/>
    <n v="2.0304487052749609"/>
    <x v="2"/>
    <s v="Google Maps"/>
    <n v="41.523879999999998"/>
    <n v="-82.858705"/>
    <n v="0"/>
    <n v="0"/>
  </r>
  <r>
    <n v="255"/>
    <x v="4"/>
    <x v="2"/>
    <s v="Hamilton"/>
    <s v="Hamilton Cleves Rd, US 50"/>
    <s v="CHAMCR00022**C, SHAMSR00128**C, SHAMUS00050**C, SHAMUS00050**N"/>
    <s v="CR-22, SR-128, US-50"/>
    <n v="0"/>
    <n v="0"/>
    <s v="Intersection"/>
    <s v="Divided Urban Signal  4-Leg"/>
    <n v="0"/>
    <n v="0"/>
    <n v="8"/>
    <n v="5"/>
    <n v="25"/>
    <n v="99.5625"/>
    <n v="6.5079917726585048"/>
    <n v="7.680999932579204"/>
    <n v="1.1730081599206992"/>
    <n v="0.46941004126631242"/>
    <n v="2.3164509757161427"/>
    <n v="1.8470409344498302"/>
    <x v="2"/>
    <s v="Google Maps"/>
    <n v="39.170510999999998"/>
    <n v="-84.759493000000006"/>
    <n v="0"/>
    <n v="0"/>
  </r>
  <r>
    <n v="135"/>
    <x v="3"/>
    <x v="8"/>
    <s v="Licking"/>
    <s v="N 21 ST "/>
    <s v="CLICCR00125**C "/>
    <s v="CR-125"/>
    <n v="3.2"/>
    <n v="3.7"/>
    <s v="Segment"/>
    <m/>
    <n v="0"/>
    <n v="4"/>
    <n v="3"/>
    <n v="3"/>
    <n v="45"/>
    <n v="260.65988372093022"/>
    <n v="0.94539333089360122"/>
    <n v="20.909332656914049"/>
    <n v="19.963939326020448"/>
    <n v="7.2309468715821501E-2"/>
    <n v="2.3138985084979842"/>
    <n v="2.2415890397821627"/>
    <x v="2"/>
    <s v="Google Maps"/>
    <n v="40.081961686699998"/>
    <n v="-82.427899433500002"/>
    <n v="40.0891698585"/>
    <n v="-82.427205115800007"/>
  </r>
  <r>
    <n v="256"/>
    <x v="4"/>
    <x v="2"/>
    <s v="Hamilton"/>
    <s v="Werk Rd, Westbourne Dr"/>
    <s v="CHAMCR00158**C, CHAMCR00460**C"/>
    <s v="CR-158, CR-460"/>
    <n v="0.57799999999999996"/>
    <n v="0"/>
    <s v="Intersection"/>
    <s v="Undivided Urban Signal  4-Leg"/>
    <n v="0"/>
    <n v="1"/>
    <n v="7"/>
    <n v="4"/>
    <n v="37"/>
    <n v="146.25481468023256"/>
    <n v="7.5845833458062488"/>
    <n v="10.629577243992182"/>
    <n v="3.0449938981859335"/>
    <n v="0.52934454464235736"/>
    <n v="2.3008928518238863"/>
    <n v="1.7715483071815288"/>
    <x v="2"/>
    <s v="Google Maps"/>
    <n v="39.142128999999997"/>
    <n v="-84.630709999999993"/>
    <n v="0"/>
    <n v="0"/>
  </r>
  <r>
    <n v="136"/>
    <x v="3"/>
    <x v="5"/>
    <s v="Lucas"/>
    <s v="MONROE ST "/>
    <s v="SLUCSR00051**C "/>
    <s v="SR-51"/>
    <n v="11.2"/>
    <n v="11.7"/>
    <s v="Segment"/>
    <m/>
    <n v="0"/>
    <n v="2"/>
    <n v="7"/>
    <n v="8"/>
    <n v="35"/>
    <n v="207.68150436046511"/>
    <n v="0.34151243363885103"/>
    <n v="19.528871281191581"/>
    <n v="19.18735884755273"/>
    <n v="2.6335311553198688E-2"/>
    <n v="2.2977416459815543"/>
    <n v="2.2714063344283555"/>
    <x v="2"/>
    <s v="Google Maps"/>
    <n v="41.7041132449"/>
    <n v="-83.659034377899999"/>
    <n v="41.707103503600003"/>
    <n v="-83.667823456899995"/>
  </r>
  <r>
    <n v="257"/>
    <x v="4"/>
    <x v="2"/>
    <s v="Hamilton"/>
    <s v="Hamilton Ave, Sevenhills Dr"/>
    <s v="PHAMTR80865**C, SHAMUS00127**C, THAMTR00362J*C"/>
    <s v="TR-362J, TR-80865, US-127"/>
    <n v="0"/>
    <n v="0"/>
    <s v="Intersection"/>
    <s v="Undivided Urban Signal  4-Leg"/>
    <n v="0"/>
    <n v="0"/>
    <n v="5"/>
    <n v="7"/>
    <n v="36"/>
    <n v="99.796875"/>
    <n v="11.398326760400119"/>
    <n v="9.8268097055673245"/>
    <n v="-1.5715170548327944"/>
    <n v="0.79551398060712009"/>
    <n v="2.2938145706659183"/>
    <n v="1.4983005900587982"/>
    <x v="2"/>
    <s v="Google Maps"/>
    <n v="39.277487999999998"/>
    <n v="-84.563529000000003"/>
    <n v="0"/>
    <n v="0"/>
  </r>
  <r>
    <n v="258"/>
    <x v="4"/>
    <x v="3"/>
    <s v="Stark"/>
    <s v="Dressler Rd, University St"/>
    <s v="CSTACR00224**C, TSTATR00232**C"/>
    <s v="CR-224, TR-232"/>
    <n v="0.46800000000000003"/>
    <n v="0"/>
    <s v="Intersection"/>
    <s v="Undivided Urban Signal  3-Leg"/>
    <n v="0"/>
    <n v="0"/>
    <n v="5"/>
    <n v="10"/>
    <n v="26"/>
    <n v="103.109375"/>
    <n v="4.6700067500746076"/>
    <n v="8.1099980283968414"/>
    <n v="3.4399912783222337"/>
    <n v="0.32592991386426617"/>
    <n v="2.2930308543575713"/>
    <n v="1.9671009404933051"/>
    <x v="2"/>
    <s v="Google Maps"/>
    <n v="40.862842000000001"/>
    <n v="-81.432306999999994"/>
    <n v="0"/>
    <n v="0"/>
  </r>
  <r>
    <n v="259"/>
    <x v="4"/>
    <x v="2"/>
    <s v="Warren"/>
    <s v="Irwin-Simpson Rd, Snider Rd"/>
    <s v="CWARCR00058**C, TWARTR00055**C"/>
    <s v="CR-58, TR-55"/>
    <n v="0.96799999999999997"/>
    <n v="0"/>
    <s v="Intersection"/>
    <s v="Undivided Urban Signal  4-Leg"/>
    <n v="0"/>
    <n v="0"/>
    <n v="6"/>
    <n v="8"/>
    <n v="12"/>
    <n v="86.78125"/>
    <n v="4.0796282711968228"/>
    <n v="5.3796899129269891"/>
    <n v="1.3000616417301663"/>
    <n v="0.28472611758177074"/>
    <n v="2.2889660420016456"/>
    <n v="2.004239924419875"/>
    <x v="2"/>
    <s v="Google Maps"/>
    <n v="39.307983999999998"/>
    <n v="-84.332678000000001"/>
    <n v="0"/>
    <n v="0"/>
  </r>
  <r>
    <n v="137"/>
    <x v="3"/>
    <x v="3"/>
    <s v="Stark"/>
    <s v="LINCOLN WAY "/>
    <s v="SSTASR00172**C "/>
    <s v="SR-172"/>
    <n v="9.8000000000000007"/>
    <n v="10.3"/>
    <s v="Segment"/>
    <m/>
    <n v="1"/>
    <n v="1"/>
    <n v="4"/>
    <n v="5"/>
    <n v="20"/>
    <n v="159.72837936046511"/>
    <n v="0.72119135636248666"/>
    <n v="12.033427864142149"/>
    <n v="11.312236507779662"/>
    <n v="5.5231936450523184E-2"/>
    <n v="2.2878045470677177"/>
    <n v="2.2325726106171944"/>
    <x v="2"/>
    <s v="Google Maps"/>
    <n v="40.794475730099997"/>
    <n v="-81.464580658599999"/>
    <n v="40.792983969600002"/>
    <n v="-81.455269668300005"/>
  </r>
  <r>
    <n v="138"/>
    <x v="3"/>
    <x v="0"/>
    <s v="Franklin"/>
    <s v="CLEVELAND AVE "/>
    <s v="CFRACR00075**C "/>
    <s v="CR-75"/>
    <n v="1.3"/>
    <n v="1.8"/>
    <s v="Segment"/>
    <m/>
    <n v="0"/>
    <n v="4"/>
    <n v="11"/>
    <n v="8"/>
    <n v="57"/>
    <n v="347.22238372093022"/>
    <n v="0.22418917466905988"/>
    <n v="28.131537327322899"/>
    <n v="27.907348152653839"/>
    <n v="1.7344595200076134E-2"/>
    <n v="2.2863047820011517"/>
    <n v="2.2689601868010758"/>
    <x v="2"/>
    <s v="Google Maps"/>
    <n v="40.039570142400002"/>
    <n v="-82.961559250700006"/>
    <n v="40.045895097699997"/>
    <n v="-82.957147715000005"/>
  </r>
  <r>
    <n v="4"/>
    <x v="5"/>
    <x v="0"/>
    <s v="Delaware"/>
    <s v="Fourwinds Dr, State Route 37"/>
    <s v="SDELSR00037**C, SDELUS00036**C, TDELTR01224**C"/>
    <s v="SR-37, TR-1224, US-36"/>
    <n v="0.04"/>
    <n v="0"/>
    <s v="Intersection"/>
    <s v="Undivided Rural Signal  4-Leg"/>
    <n v="0"/>
    <n v="1"/>
    <n v="6"/>
    <n v="7"/>
    <n v="16"/>
    <n v="132.02043968023256"/>
    <n v="5.8392688014845291"/>
    <n v="6.1795665865382983"/>
    <n v="0.34029778505376918"/>
    <n v="0.40693922233069546"/>
    <n v="2.2854202598872519"/>
    <n v="1.8784810375565564"/>
    <x v="2"/>
    <s v="Google Maps"/>
    <n v="40.266824"/>
    <n v="-82.934950000000001"/>
    <n v="0"/>
    <n v="0"/>
  </r>
  <r>
    <n v="260"/>
    <x v="4"/>
    <x v="2"/>
    <s v="Clermont"/>
    <s v="Britton Blvd, Ohio Pike"/>
    <s v="SCLESR00125**C, TCLETR00890**C"/>
    <s v="SR-125, TR-890"/>
    <n v="0.16500000000000001"/>
    <n v="0"/>
    <s v="Intersection"/>
    <s v="Undivided Urban Signal  3-Leg"/>
    <n v="1"/>
    <n v="0"/>
    <n v="10"/>
    <n v="2"/>
    <n v="47"/>
    <n v="167.02043968023256"/>
    <n v="9.3174076137925965"/>
    <n v="11.828951218745738"/>
    <n v="2.5115436049531414"/>
    <n v="0.65028211382203316"/>
    <n v="2.2819348836281832"/>
    <n v="1.63165276980615"/>
    <x v="2"/>
    <s v="Google Maps"/>
    <n v="39.065215000000002"/>
    <n v="-84.288319999999999"/>
    <n v="0"/>
    <n v="0"/>
  </r>
  <r>
    <n v="261"/>
    <x v="4"/>
    <x v="3"/>
    <s v="Trumbull"/>
    <s v="Blair Dr, Elm Rd"/>
    <s v="CTRUCR00328**C, PTRUTR80716**C, TTRUTR00976**C"/>
    <s v="CR-328, TR-80716, TR-976"/>
    <n v="0"/>
    <n v="0"/>
    <s v="Intersection"/>
    <s v="Undivided Urban Signal  4-Leg"/>
    <n v="0"/>
    <n v="0"/>
    <n v="10"/>
    <n v="2"/>
    <n v="23"/>
    <n v="97.34375"/>
    <n v="12.144271556671802"/>
    <n v="7.0760334516506491"/>
    <n v="-5.0682381050211527"/>
    <n v="0.84757508805465065"/>
    <n v="2.2788294407532246"/>
    <n v="1.4312543526985739"/>
    <x v="2"/>
    <s v="Google Maps"/>
    <n v="41.271655000000003"/>
    <n v="-80.779967999999997"/>
    <n v="0"/>
    <n v="0"/>
  </r>
  <r>
    <n v="262"/>
    <x v="4"/>
    <x v="6"/>
    <s v="Allen"/>
    <s v="Findlay Rd, N Sugar St"/>
    <s v="CALLCR00160**C, MALLMR00806**C, SALLSR00081**C"/>
    <s v="CR-160, MR-806, SR-81"/>
    <n v="0"/>
    <n v="0"/>
    <s v="Intersection"/>
    <s v="Undivided Urban Signal  4-Leg"/>
    <n v="0"/>
    <n v="0"/>
    <n v="7"/>
    <n v="6"/>
    <n v="40"/>
    <n v="112.453125"/>
    <n v="6.6597640354555585"/>
    <n v="10.403356405693607"/>
    <n v="3.7435923702380487"/>
    <n v="0.46479939636012102"/>
    <n v="2.2767374026174942"/>
    <n v="1.8119380062573733"/>
    <x v="2"/>
    <s v="Google Maps"/>
    <n v="40.753360999999998"/>
    <n v="-84.089493000000004"/>
    <n v="0"/>
    <n v="0"/>
  </r>
  <r>
    <n v="139"/>
    <x v="3"/>
    <x v="7"/>
    <s v="Lorain"/>
    <s v="SR 2 "/>
    <s v="SLORSR00002**N "/>
    <s v="SR-2"/>
    <n v="9"/>
    <n v="9.5"/>
    <s v="Segment"/>
    <m/>
    <n v="0"/>
    <n v="2"/>
    <n v="3"/>
    <n v="2"/>
    <n v="19"/>
    <n v="138.86900436046511"/>
    <n v="0.56085559050017086"/>
    <n v="11.453457798463173"/>
    <n v="10.892602207963002"/>
    <n v="4.0596773490730417E-2"/>
    <n v="2.2755380839105248"/>
    <n v="2.2349413104197944"/>
    <x v="2"/>
    <s v="Google Maps"/>
    <n v="41.411192290000002"/>
    <n v="-82.179755477800001"/>
    <n v="41.411355948599997"/>
    <n v="-82.170135043900004"/>
  </r>
  <r>
    <n v="263"/>
    <x v="4"/>
    <x v="3"/>
    <s v="Stark"/>
    <s v="Middlebranch Ave, Ohio Ave"/>
    <s v="CSTACR00210**C, SSTAUS00062**C, TSTATR00210**C"/>
    <s v="CR-210, TR-210, US-62"/>
    <n v="0"/>
    <n v="0"/>
    <s v="Intersection"/>
    <s v="Undivided Urban Signal  4-Leg"/>
    <n v="0"/>
    <n v="0"/>
    <n v="2"/>
    <n v="10"/>
    <n v="43"/>
    <n v="100.46875"/>
    <n v="12.957790627010246"/>
    <n v="10.794619668252315"/>
    <n v="-2.1631709587579309"/>
    <n v="0.9043523508537058"/>
    <n v="2.2709334807341057"/>
    <n v="1.3665811298803998"/>
    <x v="2"/>
    <s v="Google Maps"/>
    <n v="40.831530000000001"/>
    <n v="-81.346727999999999"/>
    <n v="0"/>
    <n v="0"/>
  </r>
  <r>
    <n v="264"/>
    <x v="4"/>
    <x v="2"/>
    <s v="Clermont"/>
    <s v="Branch Hill-Guinea Rd, SR-28"/>
    <s v="CCLECR00021**C, SCLESR00028**C"/>
    <s v="CR-21, SR-28"/>
    <n v="4.07"/>
    <n v="0"/>
    <s v="Intersection"/>
    <s v="Undivided Urban Signal  3-Leg"/>
    <n v="0"/>
    <n v="0"/>
    <n v="6"/>
    <n v="10"/>
    <n v="68"/>
    <n v="151.65625"/>
    <n v="4.3665501492173133"/>
    <n v="15.374003381287309"/>
    <n v="11.007453232069995"/>
    <n v="0.30475101861376558"/>
    <n v="2.2691380418216256"/>
    <n v="1.96438702320786"/>
    <x v="2"/>
    <s v="Google Maps"/>
    <n v="39.202871999999999"/>
    <n v="-84.221039000000005"/>
    <n v="0"/>
    <n v="0"/>
  </r>
  <r>
    <n v="265"/>
    <x v="4"/>
    <x v="0"/>
    <s v="Franklin"/>
    <s v="Oakland Park Ave, Westerville Rd"/>
    <s v="CFRACR00322**C, SFRASR00003**C"/>
    <s v="CR-322, SR-3"/>
    <n v="1.669"/>
    <n v="0"/>
    <s v="Intersection"/>
    <s v="Undivided Urban Signal  3-Leg"/>
    <n v="0"/>
    <n v="1"/>
    <n v="9"/>
    <n v="7"/>
    <n v="49"/>
    <n v="184.66106468023256"/>
    <n v="3.2176231932908781"/>
    <n v="12.56384456501652"/>
    <n v="9.3462213717256422"/>
    <n v="0.22456491100793521"/>
    <n v="2.2680997761905806"/>
    <n v="2.0435348651826453"/>
    <x v="2"/>
    <s v="Google Maps"/>
    <n v="40.031008"/>
    <n v="-82.95729"/>
    <n v="0"/>
    <n v="0"/>
  </r>
  <r>
    <n v="266"/>
    <x v="4"/>
    <x v="3"/>
    <s v="Stark"/>
    <s v="Applegrove St, Pittsburg Ave"/>
    <s v="CSTACR00190**C, CSTACR00216**C"/>
    <s v="CR-190, CR-216"/>
    <n v="0.61099999999999999"/>
    <n v="0"/>
    <s v="Intersection"/>
    <s v="Undivided Urban Signal  4-Leg"/>
    <n v="0"/>
    <n v="1"/>
    <n v="4"/>
    <n v="7"/>
    <n v="22"/>
    <n v="124.92668968023256"/>
    <n v="11.82030982836457"/>
    <n v="6.8514154587001608"/>
    <n v="-4.968894369664409"/>
    <n v="0.82496509542438134"/>
    <n v="2.2663039074990476"/>
    <n v="1.4413388120746662"/>
    <x v="2"/>
    <s v="Google Maps"/>
    <n v="40.890838000000002"/>
    <n v="-81.419512999999995"/>
    <n v="0"/>
    <n v="0"/>
  </r>
  <r>
    <n v="267"/>
    <x v="4"/>
    <x v="3"/>
    <s v="Stark"/>
    <s v="Maple Ave, US 62"/>
    <s v="SSTAUS00062**C, SSTAUS00062**N, TSTATR00209**C"/>
    <s v="TR-209, US-62"/>
    <n v="1.4850000000000001"/>
    <n v="0"/>
    <s v="Intersection"/>
    <s v="Divided Urban Signal  4-Leg"/>
    <n v="0"/>
    <n v="0"/>
    <n v="7"/>
    <n v="5"/>
    <n v="33"/>
    <n v="101.015625"/>
    <n v="11.062617223163475"/>
    <n v="9.00263488669537"/>
    <n v="-2.0599823364681047"/>
    <n v="0.84039999419453448"/>
    <n v="2.2642689443559716"/>
    <n v="1.4238689501614372"/>
    <x v="2"/>
    <s v="Google Maps"/>
    <n v="40.830630999999997"/>
    <n v="-81.352951000000004"/>
    <n v="0"/>
    <n v="0"/>
  </r>
  <r>
    <n v="140"/>
    <x v="3"/>
    <x v="3"/>
    <s v="Mahoning"/>
    <s v="SR 11 "/>
    <s v="SMAHSR00011**C "/>
    <s v="SR-11"/>
    <n v="14.8"/>
    <n v="15.3"/>
    <s v="Segment"/>
    <m/>
    <n v="0"/>
    <n v="0"/>
    <n v="6"/>
    <n v="2"/>
    <n v="12"/>
    <n v="60.15625"/>
    <n v="0.40304216406080084"/>
    <n v="8.3986622187217783"/>
    <n v="7.9956200546609777"/>
    <n v="2.8894554475740564E-2"/>
    <n v="2.2622768043880965"/>
    <n v="2.2333822499123559"/>
    <x v="2"/>
    <s v="Google Maps"/>
    <n v="41.109023044300002"/>
    <n v="-80.755221713099999"/>
    <n v="41.116248539200001"/>
    <n v="-80.754547481700001"/>
  </r>
  <r>
    <n v="141"/>
    <x v="3"/>
    <x v="0"/>
    <s v="Franklin"/>
    <s v="W BROAD ST "/>
    <s v="SFRAUS00040**N "/>
    <s v="US-40"/>
    <n v="5.6"/>
    <n v="6.1"/>
    <s v="Segment"/>
    <m/>
    <n v="0"/>
    <n v="2"/>
    <n v="4"/>
    <n v="3"/>
    <n v="53"/>
    <n v="183.85337936046511"/>
    <n v="0.326732353652192"/>
    <n v="24.112662721269874"/>
    <n v="23.785930367617681"/>
    <n v="2.3606811622555193E-2"/>
    <n v="2.2621570225821266"/>
    <n v="2.2385502109595712"/>
    <x v="2"/>
    <s v="Google Maps"/>
    <n v="39.952231685199997"/>
    <n v="-83.1306164792"/>
    <n v="39.952676477200001"/>
    <n v="-83.1212099567"/>
  </r>
  <r>
    <n v="142"/>
    <x v="3"/>
    <x v="10"/>
    <s v="Columbiana"/>
    <s v="STATE RTE 170 "/>
    <s v="SCOLSR00170**C "/>
    <s v="SR-170"/>
    <n v="0.8"/>
    <n v="1.3"/>
    <s v="Segment"/>
    <m/>
    <n v="0"/>
    <n v="1"/>
    <n v="6"/>
    <n v="11"/>
    <n v="52"/>
    <n v="185.77043968023256"/>
    <n v="0.28544772389022216"/>
    <n v="30.428856720071792"/>
    <n v="30.14340899618157"/>
    <n v="2.20450555341868E-2"/>
    <n v="2.2588542365493818"/>
    <n v="2.2368091810151949"/>
    <x v="2"/>
    <s v="Google Maps"/>
    <n v="40.668965964599998"/>
    <n v="-80.586997157200003"/>
    <n v="40.672871517600001"/>
    <n v="-80.579064442200007"/>
  </r>
  <r>
    <n v="268"/>
    <x v="4"/>
    <x v="4"/>
    <s v="Montgomery"/>
    <s v="N Main St, W Nottingham Rd"/>
    <s v="SMOTSR00048**C, TMOTTR01157**C"/>
    <s v="SR-48, TR-1157"/>
    <n v="0.67100000000000004"/>
    <n v="0"/>
    <s v="Intersection"/>
    <s v="Undivided Urban Signal  4-Leg"/>
    <n v="0"/>
    <n v="0"/>
    <n v="11"/>
    <n v="2"/>
    <n v="14"/>
    <n v="94.890625"/>
    <n v="5.4206811784882172"/>
    <n v="5.5726090457861259"/>
    <n v="0.15192786729790875"/>
    <n v="0.37832111261125867"/>
    <n v="2.2537060530733943"/>
    <n v="1.8753849404621357"/>
    <x v="2"/>
    <s v="Google Maps"/>
    <n v="39.805805999999997"/>
    <n v="-84.222431"/>
    <n v="0"/>
    <n v="0"/>
  </r>
  <r>
    <n v="143"/>
    <x v="3"/>
    <x v="3"/>
    <s v="Stark"/>
    <s v="DRESSLER RD "/>
    <s v="CSTACR00224**C "/>
    <s v="CR-224"/>
    <n v="4.5"/>
    <n v="5"/>
    <s v="Segment"/>
    <m/>
    <n v="0"/>
    <n v="2"/>
    <n v="5"/>
    <n v="4"/>
    <n v="43"/>
    <n v="184.83775436046511"/>
    <n v="0.49230605069188249"/>
    <n v="33.708648220060653"/>
    <n v="33.216342169368772"/>
    <n v="3.7833235768524043E-2"/>
    <n v="2.2520277119629446"/>
    <n v="2.2141944761944208"/>
    <x v="2"/>
    <s v="Google Maps"/>
    <n v="40.8587306023"/>
    <n v="-81.432574555499997"/>
    <n v="40.865706708799998"/>
    <n v="-81.430735698700005"/>
  </r>
  <r>
    <n v="269"/>
    <x v="4"/>
    <x v="0"/>
    <s v="Franklin"/>
    <s v="Cleveland Ave, Elmore Ave"/>
    <s v="CFRACR00075**C, TFRATR01057**C"/>
    <s v="CR-75, TR-1057"/>
    <n v="0.77300000000000002"/>
    <n v="0"/>
    <s v="Intersection"/>
    <s v="Undivided Urban Signal  4-Leg"/>
    <n v="0"/>
    <n v="0"/>
    <n v="3"/>
    <n v="11"/>
    <n v="34"/>
    <n v="102.453125"/>
    <n v="4.6927245305125886"/>
    <n v="9.3164588679935907"/>
    <n v="4.623734337481002"/>
    <n v="0.3275154371017262"/>
    <n v="2.2462264878840998"/>
    <n v="1.9187110507823737"/>
    <x v="2"/>
    <s v="Google Maps"/>
    <n v="40.041727000000002"/>
    <n v="-82.960628999999997"/>
    <n v="0"/>
    <n v="0"/>
  </r>
  <r>
    <n v="144"/>
    <x v="3"/>
    <x v="3"/>
    <s v="Summit"/>
    <s v="MANCHESTER RD "/>
    <s v="SSUMSR00093**C "/>
    <s v="SR-93"/>
    <n v="7.5"/>
    <n v="8"/>
    <s v="Segment"/>
    <m/>
    <n v="0"/>
    <n v="2"/>
    <n v="7"/>
    <n v="2"/>
    <n v="24"/>
    <n v="170.05650436046511"/>
    <n v="0.2982119791658086"/>
    <n v="13.218141018612654"/>
    <n v="12.919929039446846"/>
    <n v="2.2525138596550545E-2"/>
    <n v="2.233963098347381"/>
    <n v="2.2114379597508305"/>
    <x v="2"/>
    <s v="Google Maps"/>
    <n v="41.016547913499998"/>
    <n v="-81.551835176500006"/>
    <n v="41.023507043199999"/>
    <n v="-81.549922574299998"/>
  </r>
  <r>
    <n v="270"/>
    <x v="4"/>
    <x v="3"/>
    <s v="Stark"/>
    <s v="Fulton Dr, Fulton Dr"/>
    <s v="SSTASR00241**C, SSTASR00687**C, TSTATR00211**C"/>
    <s v="SR-241, SR-687, TR-211"/>
    <n v="0"/>
    <n v="0"/>
    <s v="Intersection"/>
    <s v="Undivided Urban Signal  4-Leg"/>
    <n v="0"/>
    <n v="0"/>
    <n v="4"/>
    <n v="8"/>
    <n v="43"/>
    <n v="104.6875"/>
    <n v="10.535675312366362"/>
    <n v="11.023273895951435"/>
    <n v="0.4875985835850738"/>
    <n v="0.73530766245821477"/>
    <n v="2.2337885875690011"/>
    <n v="1.4984809251107865"/>
    <x v="2"/>
    <s v="Google Maps"/>
    <n v="40.860653999999997"/>
    <n v="-81.485121000000007"/>
    <n v="0"/>
    <n v="0"/>
  </r>
  <r>
    <n v="5"/>
    <x v="5"/>
    <x v="3"/>
    <s v="Portage"/>
    <s v="Alliance Rd, SR-225"/>
    <s v="CPORCR00125**C, SPORSR00225**C, SPORUS00224**C"/>
    <s v="CR-125, SR-225, US-224"/>
    <n v="0"/>
    <n v="0"/>
    <s v="Intersection"/>
    <s v="Undivided Rural No Control, Yield, Two Way Stop, Two Way With Flasher  4-Leg"/>
    <n v="0"/>
    <n v="2"/>
    <n v="14"/>
    <n v="5"/>
    <n v="23"/>
    <n v="228.19712936046511"/>
    <n v="0.16864794300728414"/>
    <n v="4.5386780859990408"/>
    <n v="4.370030142991757"/>
    <n v="0.12459803705349093"/>
    <n v="2.2328393284902148"/>
    <n v="2.1082412914367241"/>
    <x v="2"/>
    <s v="Google Maps"/>
    <n v="41.024732"/>
    <n v="-81.098687999999996"/>
    <n v="0"/>
    <n v="0"/>
  </r>
  <r>
    <n v="271"/>
    <x v="4"/>
    <x v="3"/>
    <s v="Mahoning"/>
    <s v="Glenwood Ave, Shields Rd"/>
    <s v="CMAHCR00100**C, CMAHCR00135**C"/>
    <s v="CR-100, CR-135"/>
    <n v="3.4119999999999999"/>
    <n v="0"/>
    <s v="Intersection"/>
    <s v="Undivided Urban Signal  4-Leg"/>
    <n v="0"/>
    <n v="1"/>
    <n v="3"/>
    <n v="8"/>
    <n v="13"/>
    <n v="113.81731468023256"/>
    <n v="10.252924953425767"/>
    <n v="5.0381420588312418"/>
    <n v="-5.2147828945945252"/>
    <n v="0.71557390080291816"/>
    <n v="2.2324508428127388"/>
    <n v="1.5168769420098207"/>
    <x v="2"/>
    <s v="Google Maps"/>
    <n v="41.046515999999997"/>
    <n v="-80.672280999999998"/>
    <n v="0"/>
    <n v="0"/>
  </r>
  <r>
    <n v="272"/>
    <x v="4"/>
    <x v="2"/>
    <s v="Clermont"/>
    <s v="SR-28, Woodspoint Dr"/>
    <s v="SCLESR00028**C, TCLETR02131**C"/>
    <s v="SR-28, TR-2131"/>
    <n v="0.34599999999999997"/>
    <n v="0"/>
    <s v="Intersection"/>
    <s v="Undivided Urban Signal  4-Leg"/>
    <n v="0"/>
    <n v="0"/>
    <n v="8"/>
    <n v="4"/>
    <n v="29"/>
    <n v="99.125"/>
    <n v="10.501711933690059"/>
    <n v="8.1828641675038174"/>
    <n v="-2.3188477661862414"/>
    <n v="0.73293728449541418"/>
    <n v="2.2228798475028775"/>
    <n v="1.4899425630074634"/>
    <x v="2"/>
    <s v="Google Maps"/>
    <n v="39.196598000000002"/>
    <n v="-84.231775999999996"/>
    <n v="0"/>
    <n v="0"/>
  </r>
  <r>
    <n v="273"/>
    <x v="4"/>
    <x v="2"/>
    <s v="Hamilton"/>
    <s v="Glenway Ave, Westbourne Dr"/>
    <s v="CHAMCR00460**C, SHAMSR00264**C"/>
    <s v="CR-460, SR-264"/>
    <n v="1.077"/>
    <n v="0"/>
    <s v="Intersection"/>
    <s v="Undivided Urban Signal  3-Leg"/>
    <n v="1"/>
    <n v="1"/>
    <n v="8"/>
    <n v="3"/>
    <n v="43"/>
    <n v="200.04087936046511"/>
    <n v="6.5518545339300944"/>
    <n v="11.454243482012837"/>
    <n v="4.9023889480827423"/>
    <n v="0.45726815788026898"/>
    <n v="2.2155701582646325"/>
    <n v="1.7583020003843637"/>
    <x v="2"/>
    <s v="Google Maps"/>
    <n v="39.148580000000003"/>
    <n v="-84.627583000000001"/>
    <n v="0"/>
    <n v="0"/>
  </r>
  <r>
    <n v="274"/>
    <x v="4"/>
    <x v="4"/>
    <s v="Montgomery"/>
    <s v="Austin Blvd, Austin Blvd"/>
    <s v="CMOTCR00166**C, CMOTCR00166**N, TMOTTR00147**C, TMOTTR00157**C"/>
    <s v="CR-166, TR-147, TR-157"/>
    <n v="0"/>
    <n v="0"/>
    <s v="Intersection"/>
    <s v="Divided Urban Signal  4-Leg"/>
    <n v="0"/>
    <n v="0"/>
    <n v="7"/>
    <n v="5"/>
    <n v="17"/>
    <n v="85.015625"/>
    <n v="5.624433960137508"/>
    <n v="6.2295027513643229"/>
    <n v="0.60506879122681489"/>
    <n v="0.40694635522799261"/>
    <n v="2.2081734568842841"/>
    <n v="1.8012271016562915"/>
    <x v="2"/>
    <s v="Google Maps"/>
    <n v="39.596944999999998"/>
    <n v="-84.247546999999997"/>
    <n v="0"/>
    <n v="0"/>
  </r>
  <r>
    <n v="145"/>
    <x v="3"/>
    <x v="4"/>
    <s v="Montgomery"/>
    <s v="MIAMISBURG CENTERVILLE RD "/>
    <s v="SMOTSR00725**C "/>
    <s v="SR-725"/>
    <n v="15.7"/>
    <n v="16.2"/>
    <s v="Segment"/>
    <m/>
    <n v="0"/>
    <n v="0"/>
    <n v="9"/>
    <n v="6"/>
    <n v="27"/>
    <n v="112.546875"/>
    <n v="0.39331519418535466"/>
    <n v="15.624948919265773"/>
    <n v="15.231633725080417"/>
    <n v="3.0291115687469811E-2"/>
    <n v="2.2070421249143091"/>
    <n v="2.1767510092268392"/>
    <x v="2"/>
    <s v="Google Maps"/>
    <n v="39.634542594000003"/>
    <n v="-84.212939015399996"/>
    <n v="39.632964594800001"/>
    <n v="-84.203859147200006"/>
  </r>
  <r>
    <n v="275"/>
    <x v="4"/>
    <x v="4"/>
    <s v="Montgomery"/>
    <s v="Kingsridge Dr, Springboro Pike"/>
    <s v="SMOTSR00741**C, TMOTTR02660**C"/>
    <s v="SR-741, TR-2660"/>
    <n v="0"/>
    <n v="0"/>
    <s v="Intersection"/>
    <s v="Undivided Urban Signal  3-Leg"/>
    <n v="0"/>
    <n v="0"/>
    <n v="6"/>
    <n v="9"/>
    <n v="48"/>
    <n v="127.21875"/>
    <n v="4.2488714461693986"/>
    <n v="12.202482853286766"/>
    <n v="7.9536114071173669"/>
    <n v="0.29653796634195623"/>
    <n v="2.206586550545981"/>
    <n v="1.9100485842040247"/>
    <x v="2"/>
    <s v="Google Maps"/>
    <n v="39.630473000000002"/>
    <n v="-84.225845000000007"/>
    <n v="0"/>
    <n v="0"/>
  </r>
  <r>
    <n v="146"/>
    <x v="3"/>
    <x v="3"/>
    <s v="Trumbull"/>
    <s v="BELMONT AVE "/>
    <s v="STRUSR00193**C "/>
    <s v="SR-193"/>
    <n v="1"/>
    <n v="1.5"/>
    <s v="Segment"/>
    <m/>
    <n v="0"/>
    <n v="1"/>
    <n v="3"/>
    <n v="8"/>
    <n v="22"/>
    <n v="122.81731468023256"/>
    <n v="0.31967266273623363"/>
    <n v="13.044396464459025"/>
    <n v="12.724723801722792"/>
    <n v="2.4361006195087829E-2"/>
    <n v="2.2034995398742461"/>
    <n v="2.1791385336791582"/>
    <x v="2"/>
    <s v="Google Maps"/>
    <n v="41.148176072799998"/>
    <n v="-80.665259924500006"/>
    <n v="41.1554318206"/>
    <n v="-80.664890508499994"/>
  </r>
  <r>
    <n v="6"/>
    <x v="5"/>
    <x v="7"/>
    <s v="Huron"/>
    <s v="Greenwich Milan Town Line Rd, St Rte 18"/>
    <s v="CHURCR00051**C, SHURSR00018**C, SHURSR00601**C"/>
    <s v="CR-51, SR-18, SR-601"/>
    <n v="0"/>
    <n v="0"/>
    <s v="Intersection"/>
    <s v="Undivided Rural No Control, Yield, Two Way Stop, Two Way With Flasher  4-Leg"/>
    <n v="1"/>
    <n v="2"/>
    <n v="19"/>
    <n v="4"/>
    <n v="13"/>
    <n v="292.17069404069764"/>
    <n v="0.1042220246433378"/>
    <n v="3.065565712227603"/>
    <n v="2.9613436875842654"/>
    <n v="8.2523848141171197E-2"/>
    <n v="2.202673391420634"/>
    <n v="2.1201495432794628"/>
    <x v="2"/>
    <s v="Google Maps"/>
    <n v="41.23359"/>
    <n v="-82.540908000000002"/>
    <n v="0"/>
    <n v="0"/>
  </r>
  <r>
    <n v="276"/>
    <x v="4"/>
    <x v="8"/>
    <s v="Fairfield"/>
    <s v="Milnor Rd, Refugee Rd"/>
    <s v="CFAICR00007**C, CFAICR00022**C"/>
    <s v="CR-22, CR-7"/>
    <n v="1.1439999999999999"/>
    <n v="0"/>
    <s v="Intersection"/>
    <s v="Undivided Urban Signal  4-Leg"/>
    <n v="1"/>
    <n v="0"/>
    <n v="7"/>
    <n v="4"/>
    <n v="13"/>
    <n v="122.25481468023256"/>
    <n v="5.0717944602589053"/>
    <n v="5.595404615581101"/>
    <n v="0.52361015532219568"/>
    <n v="0.35397155079980103"/>
    <n v="2.1974776370400733"/>
    <n v="1.8435060862402723"/>
    <x v="2"/>
    <s v="Google Maps"/>
    <n v="39.908276000000001"/>
    <n v="-82.747394"/>
    <n v="0"/>
    <n v="0"/>
  </r>
  <r>
    <n v="277"/>
    <x v="4"/>
    <x v="2"/>
    <s v="Clermont"/>
    <s v="Clough Pike, Glen Este-Withams Rd"/>
    <s v="CCLECR00033**C, CCLECR00055**C"/>
    <s v="CR-33, CR-55"/>
    <n v="1.391"/>
    <n v="0"/>
    <s v="Intersection"/>
    <s v="Undivided Urban Signal  4-Leg"/>
    <n v="0"/>
    <n v="0"/>
    <n v="4"/>
    <n v="8"/>
    <n v="33"/>
    <n v="94.6875"/>
    <n v="8.8762951176900895"/>
    <n v="9.033109738444109"/>
    <n v="0.15681462075401953"/>
    <n v="0.61949591466785747"/>
    <n v="2.1945809792858784"/>
    <n v="1.5750850646180208"/>
    <x v="2"/>
    <s v="Google Maps"/>
    <n v="39.083818000000001"/>
    <n v="-84.274557999999999"/>
    <n v="0"/>
    <n v="0"/>
  </r>
  <r>
    <n v="147"/>
    <x v="3"/>
    <x v="2"/>
    <s v="Clermont"/>
    <s v="APPALACHIAN HWY "/>
    <s v="SCLESR00032**N "/>
    <s v="SR-32"/>
    <n v="4.3"/>
    <n v="4.8"/>
    <s v="Segment"/>
    <m/>
    <n v="1"/>
    <n v="0"/>
    <n v="5"/>
    <n v="1"/>
    <n v="15"/>
    <n v="97.848564680232556"/>
    <n v="0.64355347841733912"/>
    <n v="8.8032036716395901"/>
    <n v="8.1596501932222516"/>
    <n v="4.7044094008196008E-2"/>
    <n v="2.1901214186261777"/>
    <n v="2.1430773246179817"/>
    <x v="2"/>
    <s v="Google Maps"/>
    <n v="39.088858864099997"/>
    <n v="-84.234806845400001"/>
    <n v="39.088732476499999"/>
    <n v="-84.225510766200003"/>
  </r>
  <r>
    <n v="148"/>
    <x v="3"/>
    <x v="2"/>
    <s v="Butler"/>
    <s v="HIGH ST "/>
    <s v="SBUTSR00129**N "/>
    <s v="SR-129"/>
    <n v="24.7"/>
    <n v="25.2"/>
    <s v="Segment"/>
    <m/>
    <n v="0"/>
    <n v="1"/>
    <n v="3"/>
    <n v="2"/>
    <n v="18"/>
    <n v="92.192314680232556"/>
    <n v="0.40786176046878742"/>
    <n v="16.220545401437015"/>
    <n v="15.812683640968228"/>
    <n v="2.9237602239148813E-2"/>
    <n v="2.1891049895406116"/>
    <n v="2.1598673873014627"/>
    <x v="2"/>
    <s v="Google Maps"/>
    <n v="39.374128514399999"/>
    <n v="-84.380255397900001"/>
    <n v="39.373821888899997"/>
    <n v="-84.370930365099994"/>
  </r>
  <r>
    <n v="278"/>
    <x v="4"/>
    <x v="5"/>
    <s v="Lucas"/>
    <s v="Airport Hwy, Perrysburg Holland Rd"/>
    <s v="CLUCCR00073**C, CLUCCR01571**C, SLUCSR00002**C"/>
    <s v="CR-1571, CR-73, SR-2"/>
    <n v="0"/>
    <n v="0"/>
    <s v="Intersection"/>
    <s v="Divided Urban Signal  4-Leg"/>
    <n v="0"/>
    <n v="0"/>
    <n v="8"/>
    <n v="4"/>
    <n v="27"/>
    <n v="97.125"/>
    <n v="8.7728884147132042"/>
    <n v="7.7336337337877863"/>
    <n v="-1.039254680925418"/>
    <n v="0.64234959637946587"/>
    <n v="2.1886880302846312"/>
    <n v="1.5463384339051653"/>
    <x v="2"/>
    <s v="Google Maps"/>
    <n v="41.611846"/>
    <n v="-83.703446999999997"/>
    <n v="0"/>
    <n v="0"/>
  </r>
  <r>
    <n v="149"/>
    <x v="3"/>
    <x v="0"/>
    <s v="Delaware"/>
    <s v="N HIGH ST "/>
    <s v="SDELUS00023**C "/>
    <s v="US-23"/>
    <n v="0.5"/>
    <n v="1"/>
    <s v="Segment"/>
    <m/>
    <n v="1"/>
    <n v="3"/>
    <n v="1"/>
    <n v="5"/>
    <n v="11"/>
    <n v="222.44113372093022"/>
    <n v="0.78941213479554906"/>
    <n v="8.2336079612085111"/>
    <n v="7.4441958264129617"/>
    <n v="6.0419652041173361E-2"/>
    <n v="2.1806446916526268"/>
    <n v="2.1202250396114533"/>
    <x v="2"/>
    <s v="Google Maps"/>
    <n v="40.1439706775"/>
    <n v="-83.017545421199998"/>
    <n v="40.1511897707"/>
    <n v="-83.018060760500006"/>
  </r>
  <r>
    <n v="150"/>
    <x v="3"/>
    <x v="0"/>
    <s v="Delaware"/>
    <s v="N HIGH ST "/>
    <s v="SDELUS00023**C "/>
    <s v="US-23"/>
    <n v="0"/>
    <n v="0.5"/>
    <s v="Segment"/>
    <m/>
    <n v="1"/>
    <n v="0"/>
    <n v="4"/>
    <n v="5"/>
    <n v="12"/>
    <n v="106.05168968023256"/>
    <n v="0.78941213479554906"/>
    <n v="8.6246621920733553"/>
    <n v="7.8352500572778059"/>
    <n v="6.0419652041173361E-2"/>
    <n v="2.1806446916526268"/>
    <n v="2.1202250396114533"/>
    <x v="2"/>
    <s v="Google Maps"/>
    <n v="40.1367473723"/>
    <n v="-83.017011805799996"/>
    <n v="40.1439706775"/>
    <n v="-83.017545421199998"/>
  </r>
  <r>
    <n v="279"/>
    <x v="4"/>
    <x v="2"/>
    <s v="Butler"/>
    <s v="Cox Rd, University Dr"/>
    <s v="CBUTCR00117**C, PBUTTR81115**C, PBUTTR81115**N, TBUTTR03065A*C"/>
    <s v="CR-117, TR-3065A, TR-81115"/>
    <n v="0.217"/>
    <n v="0"/>
    <s v="Intersection"/>
    <s v="Undivided Urban Signal  4-Leg"/>
    <n v="0"/>
    <n v="1"/>
    <n v="4"/>
    <n v="7"/>
    <n v="22"/>
    <n v="124.92668968023256"/>
    <n v="8.4676122458471426"/>
    <n v="6.8236962932425076"/>
    <n v="-1.643915952604635"/>
    <n v="0.59097304942458029"/>
    <n v="2.1799480589242219"/>
    <n v="1.5889750094996415"/>
    <x v="2"/>
    <s v="Google Maps"/>
    <n v="39.356713999999997"/>
    <n v="-84.364351999999997"/>
    <n v="0"/>
    <n v="0"/>
  </r>
  <r>
    <n v="151"/>
    <x v="3"/>
    <x v="3"/>
    <s v="Mahoning"/>
    <s v="SOUTH AVE "/>
    <s v="CMAHCR00151**C "/>
    <s v="CR-151"/>
    <n v="3.1"/>
    <n v="3.6"/>
    <s v="Segment"/>
    <m/>
    <n v="0"/>
    <n v="0"/>
    <n v="9"/>
    <n v="3"/>
    <n v="27"/>
    <n v="99.234375"/>
    <n v="0.54928730988296059"/>
    <n v="15.06959978380009"/>
    <n v="14.52031247391713"/>
    <n v="4.2167458055539453E-2"/>
    <n v="2.1724937463727021"/>
    <n v="2.1303262883171628"/>
    <x v="2"/>
    <s v="Google Maps"/>
    <n v="41.0308789535"/>
    <n v="-80.634571784599999"/>
    <n v="41.038122860500003"/>
    <n v="-80.634723976299995"/>
  </r>
  <r>
    <n v="152"/>
    <x v="3"/>
    <x v="2"/>
    <s v="Clermont"/>
    <s v="OHIO PIKE "/>
    <s v="SCLESR00125**C "/>
    <s v="SR-125"/>
    <n v="2.1"/>
    <n v="2.6"/>
    <s v="Segment"/>
    <m/>
    <n v="0"/>
    <n v="0"/>
    <n v="7"/>
    <n v="3"/>
    <n v="27"/>
    <n v="86.140625"/>
    <n v="0.76874122196920192"/>
    <n v="14.638970010996102"/>
    <n v="13.8702287890269"/>
    <n v="5.884724954132893E-2"/>
    <n v="2.1666445832915078"/>
    <n v="2.1077973337501787"/>
    <x v="2"/>
    <s v="Google Maps"/>
    <n v="39.063687550200001"/>
    <n v="-84.276882053999998"/>
    <n v="39.060218958599997"/>
    <n v="-84.268928578000001"/>
  </r>
  <r>
    <n v="280"/>
    <x v="4"/>
    <x v="1"/>
    <s v="Lake"/>
    <s v="Lane Rd, Lane Rd"/>
    <s v="CLAKCR00123**C, SLAKUS00020**C, TLAKTR00629**C"/>
    <s v="CR-123, TR-629, US-20"/>
    <n v="0"/>
    <n v="0"/>
    <s v="Intersection"/>
    <s v="Undivided Urban Signal  4-Leg"/>
    <n v="0"/>
    <n v="1"/>
    <n v="7"/>
    <n v="4"/>
    <n v="20"/>
    <n v="129.25481468023256"/>
    <n v="6.9450201816933319"/>
    <n v="6.5738564112487241"/>
    <n v="-0.3711637704446078"/>
    <n v="0.48470804235320114"/>
    <n v="2.1654772799495645"/>
    <n v="1.6807692375963634"/>
    <x v="2"/>
    <s v="Google Maps"/>
    <n v="41.766286999999998"/>
    <n v="-81.181022999999996"/>
    <n v="0"/>
    <n v="0"/>
  </r>
  <r>
    <n v="281"/>
    <x v="4"/>
    <x v="3"/>
    <s v="Stark"/>
    <s v="Lake O'springs Ave, Strausser St"/>
    <s v="CSTACR00231**C, TSTATR00227**C"/>
    <s v="CR-231, TR-227"/>
    <n v="3.2559999999999998"/>
    <n v="0"/>
    <s v="Intersection"/>
    <s v="Undivided Urban No Control, Yield, Two Way Stop, Two Way With Flasher  4-Leg"/>
    <n v="0"/>
    <n v="0"/>
    <n v="17"/>
    <n v="5"/>
    <n v="13"/>
    <n v="146.484375"/>
    <n v="1.067270335149807"/>
    <n v="6.670149001578757"/>
    <n v="5.6028786664289498"/>
    <n v="0.10402222141076269"/>
    <n v="2.1651400788604764"/>
    <n v="2.0611178574497138"/>
    <x v="2"/>
    <s v="Google Maps"/>
    <n v="40.892927"/>
    <n v="-81.459350999999998"/>
    <n v="0"/>
    <n v="0"/>
  </r>
  <r>
    <n v="153"/>
    <x v="3"/>
    <x v="3"/>
    <s v="Mahoning"/>
    <s v="MARKET ST "/>
    <s v="SMAHSR00007**C "/>
    <s v="SR-7"/>
    <n v="7.6"/>
    <n v="8.1"/>
    <s v="Segment"/>
    <m/>
    <n v="0"/>
    <n v="1"/>
    <n v="7"/>
    <n v="3"/>
    <n v="21"/>
    <n v="125.81731468023256"/>
    <n v="0.62724617701267982"/>
    <n v="12.676210417220394"/>
    <n v="12.048964240207715"/>
    <n v="4.8092753066642575E-2"/>
    <n v="2.1601220789907223"/>
    <n v="2.1120293259240799"/>
    <x v="2"/>
    <s v="Google Maps"/>
    <n v="41.008204345099998"/>
    <n v="-80.662736405000004"/>
    <n v="41.015444942999999"/>
    <n v="-80.662734611100007"/>
  </r>
  <r>
    <n v="154"/>
    <x v="3"/>
    <x v="3"/>
    <s v="Trumbull"/>
    <s v="ELM RD "/>
    <s v="CTRUCR00328**C "/>
    <s v="CR-328"/>
    <n v="2.7"/>
    <n v="3.2"/>
    <s v="Segment"/>
    <m/>
    <n v="0"/>
    <n v="1"/>
    <n v="5"/>
    <n v="4"/>
    <n v="34"/>
    <n v="130.16106468023256"/>
    <n v="0.76652873567773416"/>
    <n v="17.323573324360392"/>
    <n v="16.557044588682658"/>
    <n v="5.8678979943525438E-2"/>
    <n v="2.1583899407130125"/>
    <n v="2.099710960769487"/>
    <x v="2"/>
    <s v="Google Maps"/>
    <n v="41.264306401799999"/>
    <n v="-80.783166831900004"/>
    <n v="41.271164603000003"/>
    <n v="-80.780336451599993"/>
  </r>
  <r>
    <n v="282"/>
    <x v="4"/>
    <x v="2"/>
    <s v="Hamilton"/>
    <s v="Hamilton Ave, Meredith Dr"/>
    <s v="CHAMCR00046**C, SHAMUS00127**C"/>
    <s v="CR-46, US-127"/>
    <n v="0"/>
    <n v="0"/>
    <s v="Intersection"/>
    <s v="Undivided Urban Signal  3-Leg"/>
    <n v="0"/>
    <n v="0"/>
    <n v="10"/>
    <n v="4"/>
    <n v="33"/>
    <n v="116.21875"/>
    <n v="6.2407252516854719"/>
    <n v="8.6223903519672298"/>
    <n v="2.3816651002817579"/>
    <n v="0.43555376953146829"/>
    <n v="2.1570896331346123"/>
    <n v="1.7215358636031439"/>
    <x v="2"/>
    <s v="Google Maps"/>
    <n v="39.243971999999999"/>
    <n v="-84.547188000000006"/>
    <n v="0"/>
    <n v="0"/>
  </r>
  <r>
    <n v="155"/>
    <x v="3"/>
    <x v="4"/>
    <s v="Montgomery"/>
    <s v="FAR HILLS AVE "/>
    <s v="SMOTSR00048**C "/>
    <s v="SR-48"/>
    <n v="4.0999999999999996"/>
    <n v="4.5999999999999996"/>
    <s v="Segment"/>
    <m/>
    <n v="0"/>
    <n v="0"/>
    <n v="7"/>
    <n v="5"/>
    <n v="28"/>
    <n v="96.015625"/>
    <n v="0.55272053253908016"/>
    <n v="15.024971287544231"/>
    <n v="14.472250755005151"/>
    <n v="4.2422855314974799E-2"/>
    <n v="2.1510732105613051"/>
    <n v="2.1086503552463305"/>
    <x v="2"/>
    <s v="Google Maps"/>
    <n v="39.640735498600002"/>
    <n v="-84.157836434000004"/>
    <n v="39.647969929299997"/>
    <n v="-84.157209025499995"/>
  </r>
  <r>
    <n v="283"/>
    <x v="4"/>
    <x v="4"/>
    <s v="Montgomery"/>
    <s v="Germantown Pike, Infirmary Rd"/>
    <s v="CMOTCR00149**C, SMOTSR00004**C, TMOTTR00149**C"/>
    <s v="CR-149, SR-4, TR-149"/>
    <n v="0"/>
    <n v="0"/>
    <s v="Intersection"/>
    <s v="Undivided Urban No Control, Yield, Two Way Stop, Two Way With Flasher  4-Leg"/>
    <n v="1"/>
    <n v="2"/>
    <n v="14"/>
    <n v="5"/>
    <n v="10"/>
    <n v="260.87381904069764"/>
    <n v="0.98170741432047937"/>
    <n v="5.9976670594167603"/>
    <n v="5.0159596450962809"/>
    <n v="0.1038295176069437"/>
    <n v="2.1492856302015588"/>
    <n v="2.0454561125946151"/>
    <x v="2"/>
    <s v="Google Maps"/>
    <n v="39.709313000000002"/>
    <n v="-84.280135000000001"/>
    <n v="0"/>
    <n v="0"/>
  </r>
  <r>
    <n v="284"/>
    <x v="4"/>
    <x v="7"/>
    <s v="Lorain"/>
    <s v="Leavitt Rd, Middle Ridge Rd"/>
    <s v="CLORCR00032**C, SLORSR00058**C"/>
    <s v="CR-32, SR-58"/>
    <n v="0.27400000000000002"/>
    <n v="0"/>
    <s v="Intersection"/>
    <s v="Undivided Urban Signal  4-Leg"/>
    <n v="0"/>
    <n v="0"/>
    <n v="4"/>
    <n v="7"/>
    <n v="23"/>
    <n v="80.25"/>
    <n v="8.891873577022805"/>
    <n v="7.3197101219605978"/>
    <n v="-1.5721634550622072"/>
    <n v="0.62058316917950651"/>
    <n v="2.1445123357418643"/>
    <n v="1.5239291665623578"/>
    <x v="2"/>
    <s v="Google Maps"/>
    <n v="41.388782999999997"/>
    <n v="-82.209992"/>
    <n v="0"/>
    <n v="0"/>
  </r>
  <r>
    <n v="285"/>
    <x v="4"/>
    <x v="0"/>
    <s v="Franklin"/>
    <s v="Lake Forest Blvd, Sunbury Rd"/>
    <s v="CFRACR00008**C, MFRAMR06307**C, TFRATR02675**C"/>
    <s v="CR-8, MR-6307, TR-2675"/>
    <n v="0.24399999999999999"/>
    <n v="0"/>
    <s v="Intersection"/>
    <s v="Undivided Urban Signal  4-Leg"/>
    <n v="0"/>
    <n v="1"/>
    <n v="6"/>
    <n v="6"/>
    <n v="56"/>
    <n v="167.58293968023256"/>
    <n v="4.6499986867002425"/>
    <n v="13.828630402316467"/>
    <n v="9.1786317156162234"/>
    <n v="0.32453350766590394"/>
    <n v="2.1425094813965866"/>
    <n v="1.8179759737306826"/>
    <x v="2"/>
    <s v="Google Maps"/>
    <n v="40.085619999999999"/>
    <n v="-82.895391000000004"/>
    <n v="0"/>
    <n v="0"/>
  </r>
  <r>
    <n v="156"/>
    <x v="3"/>
    <x v="1"/>
    <s v="Lake"/>
    <s v="MENTOR AVE "/>
    <s v="SLAKUS00020**C "/>
    <s v="US-20"/>
    <n v="13.3"/>
    <n v="13.8"/>
    <s v="Segment"/>
    <m/>
    <n v="0"/>
    <n v="0"/>
    <n v="6"/>
    <n v="9"/>
    <n v="16"/>
    <n v="95.21875"/>
    <n v="0.36103027294749673"/>
    <n v="12.274645818331722"/>
    <n v="11.913615545384225"/>
    <n v="2.7826606348221802E-2"/>
    <n v="2.1418412328237735"/>
    <n v="2.1140146264755515"/>
    <x v="2"/>
    <s v="Google Maps"/>
    <n v="41.696709146899998"/>
    <n v="-81.280513665000001"/>
    <n v="41.702392722100001"/>
    <n v="-81.273698644600003"/>
  </r>
  <r>
    <n v="286"/>
    <x v="4"/>
    <x v="2"/>
    <s v="Clermont"/>
    <s v="Glen Este-Withams Rd, Old Sr74"/>
    <s v="CCLECR00055**C, CCLECR00171**C"/>
    <s v="CR-171, CR-55"/>
    <n v="2.65"/>
    <n v="0"/>
    <s v="Intersection"/>
    <s v="Undivided Urban Signal  3-Leg"/>
    <n v="0"/>
    <n v="1"/>
    <n v="8"/>
    <n v="4"/>
    <n v="52"/>
    <n v="167.80168968023256"/>
    <n v="5.8619624015194516"/>
    <n v="13.104050864039346"/>
    <n v="7.2420884625198942"/>
    <n v="0.40911908758424786"/>
    <n v="2.1416088583230457"/>
    <n v="1.7324897707387978"/>
    <x v="2"/>
    <s v="Google Maps"/>
    <n v="39.100597"/>
    <n v="-84.262495000000001"/>
    <n v="0"/>
    <n v="0"/>
  </r>
  <r>
    <n v="287"/>
    <x v="4"/>
    <x v="7"/>
    <s v="Lorain"/>
    <s v="N Leavitt Rd, North Ridge Rd"/>
    <s v="CLORCR00001**C, SLORSR00058**C"/>
    <s v="CR-1, SR-58"/>
    <n v="8.1240000000000006"/>
    <n v="0"/>
    <s v="Intersection"/>
    <s v="Undivided Urban Signal  4-Leg"/>
    <n v="0"/>
    <n v="2"/>
    <n v="2"/>
    <n v="7"/>
    <n v="34"/>
    <n v="169.50962936046511"/>
    <n v="8.4916197718328803"/>
    <n v="9.7215779605837849"/>
    <n v="1.2299581887509046"/>
    <n v="0.59264858680501364"/>
    <n v="2.1403874390464712"/>
    <n v="1.5477388522414577"/>
    <x v="2"/>
    <s v="Google Maps"/>
    <n v="41.405836000000001"/>
    <n v="-82.209331000000006"/>
    <n v="0"/>
    <n v="0"/>
  </r>
  <r>
    <n v="288"/>
    <x v="4"/>
    <x v="4"/>
    <s v="Clark"/>
    <s v="Croft Rd, E Home Rd"/>
    <s v="CCLACR00360**C, CCLACR00380**C, SCLASR00004**C"/>
    <s v="CR-360, CR-380, SR-4"/>
    <n v="0"/>
    <n v="0"/>
    <s v="Intersection"/>
    <s v="Undivided Urban Signal  4-Leg"/>
    <n v="0"/>
    <n v="1"/>
    <n v="5"/>
    <n v="5"/>
    <n v="8"/>
    <n v="108.59856468023256"/>
    <n v="9.4269236571003887"/>
    <n v="4.0589270538541138"/>
    <n v="-5.3679966032462749"/>
    <n v="0.65792547634211818"/>
    <n v="2.1388643689168716"/>
    <n v="1.4809388925747533"/>
    <x v="2"/>
    <s v="Google Maps"/>
    <n v="39.950885999999997"/>
    <n v="-83.765186999999997"/>
    <n v="0"/>
    <n v="0"/>
  </r>
  <r>
    <n v="289"/>
    <x v="4"/>
    <x v="2"/>
    <s v="Warren"/>
    <s v="E Grandin Rd, Grandin Rd"/>
    <s v="CWARCR00150**C, SWARSR00048**C, TWARTR00150**C"/>
    <s v="CR-150, SR-48, TR-150"/>
    <n v="0"/>
    <n v="0"/>
    <s v="Intersection"/>
    <s v="Undivided Urban Signal  4-Leg"/>
    <n v="0"/>
    <n v="0"/>
    <n v="4"/>
    <n v="8"/>
    <n v="51"/>
    <n v="112.6875"/>
    <n v="6.13241972757148"/>
    <n v="13.001774840978415"/>
    <n v="6.8693551134069351"/>
    <n v="0.42799489177504246"/>
    <n v="2.1359771419186253"/>
    <n v="1.7079822501435828"/>
    <x v="2"/>
    <s v="Google Maps"/>
    <n v="39.345914"/>
    <n v="-84.218988999999993"/>
    <n v="0"/>
    <n v="0"/>
  </r>
  <r>
    <n v="7"/>
    <x v="5"/>
    <x v="7"/>
    <s v="Lorain"/>
    <s v="SR 58, US 20"/>
    <s v="SLORSR00058**C, SLORUS00020**C"/>
    <s v="SR-58, US-20"/>
    <n v="6.5250000000000004"/>
    <n v="0"/>
    <s v="Intersection"/>
    <s v="Undivided Rural Signal  4-Leg"/>
    <n v="0"/>
    <n v="1"/>
    <n v="8"/>
    <n v="9"/>
    <n v="28"/>
    <n v="165.98918968023256"/>
    <n v="2.5592690431016032"/>
    <n v="8.6920657773416306"/>
    <n v="6.1327967342400278"/>
    <n v="0.17835571362462629"/>
    <n v="2.1347646274860694"/>
    <n v="1.9564089138614431"/>
    <x v="2"/>
    <s v="Google Maps"/>
    <n v="41.265560999999998"/>
    <n v="-82.217352000000005"/>
    <n v="0"/>
    <n v="0"/>
  </r>
  <r>
    <n v="157"/>
    <x v="3"/>
    <x v="3"/>
    <s v="Stark"/>
    <s v="PORTAGE ST "/>
    <s v="CSTACR00228**C "/>
    <s v="CR-228"/>
    <n v="8.6999999999999993"/>
    <n v="9.1999999999999993"/>
    <s v="Segment"/>
    <m/>
    <n v="0"/>
    <n v="0"/>
    <n v="5"/>
    <n v="5"/>
    <n v="27"/>
    <n v="81.921875"/>
    <n v="0.69383101761509147"/>
    <n v="15.589671057600942"/>
    <n v="14.895840039985851"/>
    <n v="5.3150947993271247E-2"/>
    <n v="2.1316515403571779"/>
    <n v="2.0785005923639064"/>
    <x v="2"/>
    <s v="Google Maps"/>
    <n v="40.879958539900002"/>
    <n v="-81.433301109300004"/>
    <n v="40.8816759268"/>
    <n v="-81.424263233800005"/>
  </r>
  <r>
    <n v="158"/>
    <x v="3"/>
    <x v="4"/>
    <s v="Montgomery"/>
    <s v="N DIXIE DR "/>
    <s v="CMOTCR00099**C "/>
    <s v="CR-99"/>
    <n v="18.100000000000001"/>
    <n v="18.600000000000001"/>
    <s v="Segment"/>
    <m/>
    <n v="0"/>
    <n v="4"/>
    <n v="8"/>
    <n v="3"/>
    <n v="17"/>
    <n v="265.39425872093022"/>
    <n v="0.35858825885900292"/>
    <n v="12.618089427171913"/>
    <n v="12.25950116831291"/>
    <n v="2.7640079145837007E-2"/>
    <n v="2.1295029819089795"/>
    <n v="2.1018629027631426"/>
    <x v="2"/>
    <s v="Google Maps"/>
    <n v="39.813954982299997"/>
    <n v="-84.198186337400003"/>
    <n v="39.821193180400002"/>
    <n v="-84.198284481100004"/>
  </r>
  <r>
    <n v="290"/>
    <x v="4"/>
    <x v="1"/>
    <s v="Geauga"/>
    <s v="Chillicothe Rd, Washington St"/>
    <s v="CGEACR00606**C, SGEASR00306**C"/>
    <s v="CR-606, SR-306"/>
    <n v="2.1379999999999999"/>
    <n v="0"/>
    <s v="Intersection"/>
    <s v="Undivided Urban Signal  4-Leg"/>
    <n v="0"/>
    <n v="1"/>
    <n v="7"/>
    <n v="3"/>
    <n v="65"/>
    <n v="169.81731468023256"/>
    <n v="9.2690761854132884"/>
    <n v="16.034838449461496"/>
    <n v="6.7657622640482078"/>
    <n v="0.6469089584645269"/>
    <n v="2.1216879093169241"/>
    <n v="1.4747789508523972"/>
    <x v="2"/>
    <s v="Google Maps"/>
    <n v="41.411771999999999"/>
    <n v="-81.338138000000001"/>
    <n v="0"/>
    <n v="0"/>
  </r>
  <r>
    <n v="291"/>
    <x v="4"/>
    <x v="0"/>
    <s v="Franklin"/>
    <s v="Broadlawn Ave, W Broad St"/>
    <s v="SFRAUS00040**C, TFRATR01188**C"/>
    <s v="TR-1188, US-40"/>
    <n v="0.128"/>
    <n v="0"/>
    <s v="Intersection"/>
    <s v="Undivided Urban Signal  3-Leg"/>
    <n v="1"/>
    <n v="0"/>
    <n v="6"/>
    <n v="7"/>
    <n v="14"/>
    <n v="130.02043968023256"/>
    <n v="4.3599050488495816"/>
    <n v="5.5760048213402111"/>
    <n v="1.2160997724906295"/>
    <n v="0.30428724262662393"/>
    <n v="2.1142433369965947"/>
    <n v="1.8099560943699708"/>
    <x v="2"/>
    <s v="Google Maps"/>
    <n v="39.953840999999997"/>
    <n v="-83.097309999999993"/>
    <n v="0"/>
    <n v="0"/>
  </r>
  <r>
    <n v="292"/>
    <x v="4"/>
    <x v="2"/>
    <s v="Clermont"/>
    <s v="Appalachian Hwy, Appalachian Hwy"/>
    <s v="CCLECR00171**C, SCLESR00032**C, SCLESR00032**N"/>
    <s v="CR-171, SR-32"/>
    <n v="4.1319999999999997"/>
    <n v="0"/>
    <s v="Intersection"/>
    <s v="Divided Urban Signal  4-Leg"/>
    <n v="0"/>
    <n v="0"/>
    <n v="8"/>
    <n v="3"/>
    <n v="72"/>
    <n v="137.6875"/>
    <n v="11.645783753212488"/>
    <n v="16.812360350126355"/>
    <n v="5.1665765969138668"/>
    <n v="0.85147713645267908"/>
    <n v="2.1124275287848713"/>
    <n v="1.2609503923321923"/>
    <x v="2"/>
    <s v="Google Maps"/>
    <n v="39.088729000000001"/>
    <n v="-84.237072999999995"/>
    <n v="0"/>
    <n v="0"/>
  </r>
  <r>
    <n v="159"/>
    <x v="3"/>
    <x v="3"/>
    <s v="Stark"/>
    <s v="TUSCARAWAS ST "/>
    <s v="SSTASR00172**C "/>
    <s v="SR-172"/>
    <n v="11.9"/>
    <n v="12.4"/>
    <s v="Segment"/>
    <m/>
    <n v="0"/>
    <n v="0"/>
    <n v="6"/>
    <n v="4"/>
    <n v="38"/>
    <n v="95.03125"/>
    <n v="0.7415787203080636"/>
    <n v="18.636162091453183"/>
    <n v="17.894583371145121"/>
    <n v="5.6781776479431396E-2"/>
    <n v="2.1102201841324613"/>
    <n v="2.0534384076530299"/>
    <x v="2"/>
    <s v="Google Maps"/>
    <n v="40.796428244700003"/>
    <n v="-81.4255315921"/>
    <n v="40.797567016599999"/>
    <n v="-81.416108817199998"/>
  </r>
  <r>
    <n v="160"/>
    <x v="3"/>
    <x v="5"/>
    <s v="Lucas"/>
    <s v="AIRPORT HWY "/>
    <s v="SLUCSR00002**C "/>
    <s v="SR-2"/>
    <n v="9.5"/>
    <n v="10"/>
    <s v="Segment"/>
    <m/>
    <n v="0"/>
    <n v="0"/>
    <n v="6"/>
    <n v="3"/>
    <n v="24"/>
    <n v="76.59375"/>
    <n v="0.3846222206135127"/>
    <n v="10.80692414758229"/>
    <n v="10.422301926968776"/>
    <n v="2.759298520135655E-2"/>
    <n v="2.1074135098434796"/>
    <n v="2.0798205246421233"/>
    <x v="2"/>
    <s v="Google Maps"/>
    <n v="41.611191173800002"/>
    <n v="-83.706794204700003"/>
    <n v="41.612410810299998"/>
    <n v="-83.697309943700006"/>
  </r>
  <r>
    <n v="161"/>
    <x v="3"/>
    <x v="0"/>
    <s v="Delaware"/>
    <s v="COLUMBUS PIKE "/>
    <s v="SDELUS00023**N "/>
    <s v="US-23"/>
    <n v="4.7"/>
    <n v="5.2"/>
    <s v="Segment"/>
    <m/>
    <n v="0"/>
    <n v="0"/>
    <n v="4"/>
    <n v="4"/>
    <n v="17"/>
    <n v="60.9375"/>
    <n v="0.3805496911067795"/>
    <n v="9.6602947768233065"/>
    <n v="9.2797450857165273"/>
    <n v="2.7307295577584084E-2"/>
    <n v="2.1037698338237014"/>
    <n v="2.0764625382461173"/>
    <x v="2"/>
    <s v="Google Maps"/>
    <n v="40.203869892900002"/>
    <n v="-83.030122494599993"/>
    <n v="0"/>
    <n v="0"/>
  </r>
  <r>
    <n v="293"/>
    <x v="4"/>
    <x v="5"/>
    <s v="Lucas"/>
    <s v="W Central Ave, W Central Ave"/>
    <s v="SLUCSR00120**C, SLUCUS00020**C"/>
    <s v="SR-120, US-20"/>
    <n v="10.644"/>
    <n v="0"/>
    <s v="Intersection"/>
    <s v="Undivided Urban Signal  3-Leg"/>
    <n v="0"/>
    <n v="1"/>
    <n v="6"/>
    <n v="7"/>
    <n v="37"/>
    <n v="153.02043968023256"/>
    <n v="4.577773572720254"/>
    <n v="9.8424732307889844"/>
    <n v="5.2646996580687304"/>
    <n v="0.31949276009568722"/>
    <n v="2.0978909789799065"/>
    <n v="1.7783982188842193"/>
    <x v="2"/>
    <s v="Google Maps"/>
    <n v="41.676614999999998"/>
    <n v="-83.673265999999998"/>
    <n v="0"/>
    <n v="0"/>
  </r>
  <r>
    <n v="162"/>
    <x v="3"/>
    <x v="0"/>
    <s v="Franklin"/>
    <s v="WESTERVILLE RD "/>
    <s v="SFRASR00003**C "/>
    <s v="SR-3"/>
    <n v="21"/>
    <n v="21.5"/>
    <s v="Segment"/>
    <m/>
    <n v="0"/>
    <n v="4"/>
    <n v="12"/>
    <n v="7"/>
    <n v="45"/>
    <n v="337.33175872093022"/>
    <n v="0.23592080133649121"/>
    <n v="23.308879937474636"/>
    <n v="23.072959136138145"/>
    <n v="1.8743516686025981E-2"/>
    <n v="2.0972978692318143"/>
    <n v="2.0785543525457881"/>
    <x v="2"/>
    <s v="Google Maps"/>
    <n v="40.035111197399999"/>
    <n v="-82.954359144999998"/>
    <n v="40.041477829599998"/>
    <n v="-82.949875668700003"/>
  </r>
  <r>
    <n v="294"/>
    <x v="4"/>
    <x v="2"/>
    <s v="Warren"/>
    <s v="N St Rt 741, St Rt 63"/>
    <s v="SWARSR00063**C, SWARSR00741**C"/>
    <s v="SR-63, SR-741"/>
    <n v="3.13"/>
    <n v="0"/>
    <s v="Intersection"/>
    <s v="Undivided Urban Signal  4-Leg"/>
    <n v="1"/>
    <n v="1"/>
    <n v="4"/>
    <n v="6"/>
    <n v="30"/>
    <n v="174.16587936046511"/>
    <n v="5.7427121889517858"/>
    <n v="8.6020411723109085"/>
    <n v="2.8593289833591227"/>
    <n v="0.40079635624989723"/>
    <n v="2.0971455915986703"/>
    <n v="1.696349235348773"/>
    <x v="2"/>
    <s v="Google Maps"/>
    <n v="39.437942"/>
    <n v="-84.27946"/>
    <n v="0"/>
    <n v="0"/>
  </r>
  <r>
    <n v="295"/>
    <x v="4"/>
    <x v="2"/>
    <s v="Clermont"/>
    <s v="Eastgate Blvd, Eastgate South Dr"/>
    <s v="CCLECR00341**C, CCLECR00384**C, TCLETR02550**C"/>
    <s v="CR-341, CR-384, TR-2550"/>
    <n v="0"/>
    <n v="0"/>
    <s v="Intersection"/>
    <s v="Undivided Urban Signal  4-Leg"/>
    <n v="0"/>
    <n v="0"/>
    <n v="4"/>
    <n v="8"/>
    <n v="116"/>
    <n v="177.6875"/>
    <n v="5.6931282343725034"/>
    <n v="25.901112204674927"/>
    <n v="20.207983970302422"/>
    <n v="0.397335784368536"/>
    <n v="2.0905688999002505"/>
    <n v="1.6932331155317146"/>
    <x v="2"/>
    <s v="Google Maps"/>
    <n v="39.096361999999999"/>
    <n v="-84.277085999999997"/>
    <n v="0"/>
    <n v="0"/>
  </r>
  <r>
    <n v="296"/>
    <x v="4"/>
    <x v="2"/>
    <s v="Hamilton"/>
    <s v="Byrneside Dr, Colerain Ave"/>
    <s v="SHAMUS00027**C, THAMTR00003B*C, THAMTR00060B*C"/>
    <s v="TR-3B, TR-60B, US-27"/>
    <n v="0"/>
    <n v="0"/>
    <s v="Intersection"/>
    <s v="Undivided Urban Signal  4-Leg"/>
    <n v="0"/>
    <n v="0"/>
    <n v="4"/>
    <n v="5"/>
    <n v="26"/>
    <n v="74.375"/>
    <n v="15.019780778986778"/>
    <n v="8.5371044590463026"/>
    <n v="-6.4826763199404756"/>
    <n v="1.0482631219916574"/>
    <n v="2.0898145631876059"/>
    <n v="1.0415514411959486"/>
    <x v="2"/>
    <s v="Google Maps"/>
    <n v="39.205365"/>
    <n v="-84.582694000000004"/>
    <n v="0"/>
    <n v="0"/>
  </r>
  <r>
    <n v="297"/>
    <x v="4"/>
    <x v="2"/>
    <s v="Clermont"/>
    <s v="Lori Ln, W Main St"/>
    <s v="SCLESR00125**C, TCLETR02067**C"/>
    <s v="SR-125, TR-2067"/>
    <n v="0"/>
    <n v="0"/>
    <s v="Intersection"/>
    <s v="Undivided Urban Signal  3-Leg"/>
    <n v="0"/>
    <n v="0"/>
    <n v="7"/>
    <n v="5"/>
    <n v="30"/>
    <n v="98.015625"/>
    <n v="7.7722743508563061"/>
    <n v="8.4600736600333946"/>
    <n v="0.68779930917708842"/>
    <n v="0.54244390753044858"/>
    <n v="2.0890445201623762"/>
    <n v="1.5466006126319276"/>
    <x v="2"/>
    <s v="Google Maps"/>
    <n v="39.036763000000001"/>
    <n v="-84.229742000000002"/>
    <n v="0"/>
    <n v="0"/>
  </r>
  <r>
    <n v="298"/>
    <x v="4"/>
    <x v="0"/>
    <s v="Franklin"/>
    <s v="Briggs Rd, Briggs Rd"/>
    <s v="CFRACR00025**C, CFRACR00253**C, TFRATR01754**C"/>
    <s v="CR-25, CR-253, TR-1754"/>
    <n v="0"/>
    <n v="0"/>
    <s v="Intersection"/>
    <s v="Undivided Urban Signal  4-Leg"/>
    <n v="0"/>
    <n v="0"/>
    <n v="3"/>
    <n v="9"/>
    <n v="20"/>
    <n v="79.578125"/>
    <n v="6.1307542821538901"/>
    <n v="6.4335588009387754"/>
    <n v="0.30280451878488535"/>
    <n v="0.42787865672217185"/>
    <n v="2.0858300584231291"/>
    <n v="1.6579514017009571"/>
    <x v="2"/>
    <s v="Google Maps"/>
    <n v="39.933802999999997"/>
    <n v="-83.090022000000005"/>
    <n v="0"/>
    <n v="0"/>
  </r>
  <r>
    <n v="163"/>
    <x v="3"/>
    <x v="2"/>
    <s v="Greene"/>
    <s v="US-35 "/>
    <s v="SGREUS00035**C "/>
    <s v="US-35"/>
    <n v="7.4"/>
    <n v="7.9"/>
    <s v="Segment"/>
    <m/>
    <n v="0"/>
    <n v="1"/>
    <n v="3"/>
    <n v="4"/>
    <n v="9"/>
    <n v="92.067314680232556"/>
    <n v="0.35419445563225066"/>
    <n v="6.7151162994637428"/>
    <n v="6.3609218438314921"/>
    <n v="2.5477333671883744E-2"/>
    <n v="2.0846557044274743"/>
    <n v="2.0591783707555904"/>
    <x v="2"/>
    <s v="Google Maps"/>
    <n v="39.693077005699998"/>
    <n v="-83.979022711900001"/>
    <n v="39.687629536999999"/>
    <n v="-83.972962300600003"/>
  </r>
  <r>
    <n v="164"/>
    <x v="3"/>
    <x v="2"/>
    <s v="Clermont"/>
    <s v="APPALACHIAN HWY "/>
    <s v="SCLESR00032**C "/>
    <s v="SR-32"/>
    <n v="3.1"/>
    <n v="3.6"/>
    <s v="Segment"/>
    <m/>
    <n v="0"/>
    <n v="1"/>
    <n v="2"/>
    <n v="4"/>
    <n v="32"/>
    <n v="108.52043968023256"/>
    <n v="0.52613309894674321"/>
    <n v="15.594226075326221"/>
    <n v="15.068092976379477"/>
    <n v="3.7946728887344176E-2"/>
    <n v="2.0782125998388397"/>
    <n v="2.0402658709514956"/>
    <x v="2"/>
    <s v="Google Maps"/>
    <n v="39.092886605700002"/>
    <n v="-84.256367662700001"/>
    <n v="39.090545069800001"/>
    <n v="-84.247652296699997"/>
  </r>
  <r>
    <n v="299"/>
    <x v="4"/>
    <x v="2"/>
    <s v="Hamilton"/>
    <s v="Rybolt Rd, Wesselman Rd"/>
    <s v="CHAMCR00148**C, CHAMCR00184**C"/>
    <s v="CR-148, CR-184"/>
    <n v="1.02"/>
    <n v="0"/>
    <s v="Intersection"/>
    <s v="Undivided Urban Signal  4-Leg"/>
    <n v="0"/>
    <n v="0"/>
    <n v="6"/>
    <n v="6"/>
    <n v="34"/>
    <n v="99.90625"/>
    <n v="5.4963300396620598"/>
    <n v="9.3434874613338366"/>
    <n v="3.8471574216717768"/>
    <n v="0.38360081093416287"/>
    <n v="2.0673963018043708"/>
    <n v="1.683795490870208"/>
    <x v="2"/>
    <s v="Google Maps"/>
    <n v="39.182352000000002"/>
    <n v="-84.666149000000004"/>
    <n v="0"/>
    <n v="0"/>
  </r>
  <r>
    <n v="300"/>
    <x v="4"/>
    <x v="2"/>
    <s v="Hamilton"/>
    <s v="Mill Rd, Springdale Rd"/>
    <s v="CHAMCR00096**C, CHAMCR00229**C"/>
    <s v="CR-229, CR-96"/>
    <n v="0.65300000000000002"/>
    <n v="0"/>
    <s v="Intersection"/>
    <s v="Undivided Urban All Way Stop, All Way With Flasher  4-Leg"/>
    <n v="0"/>
    <n v="0"/>
    <n v="6"/>
    <n v="10"/>
    <n v="37"/>
    <n v="120.65625"/>
    <n v="3.1231409934258312"/>
    <n v="10.448266326843436"/>
    <n v="7.3251253334176045"/>
    <n v="0.20740907327097627"/>
    <n v="2.0654735133191906"/>
    <n v="1.8580644400482142"/>
    <x v="2"/>
    <s v="Google Maps"/>
    <n v="39.261809"/>
    <n v="-84.545844000000002"/>
    <n v="0"/>
    <n v="0"/>
  </r>
  <r>
    <n v="301"/>
    <x v="4"/>
    <x v="3"/>
    <s v="Stark"/>
    <s v="Easton St, Middlebranch Ave"/>
    <s v="CSTACR00086**C, CSTACR00192**C"/>
    <s v="CR-192, CR-86"/>
    <n v="3.5219999999999998"/>
    <n v="0"/>
    <s v="Intersection"/>
    <s v="Undivided Urban Signal  4-Leg"/>
    <n v="0"/>
    <n v="0"/>
    <n v="4"/>
    <n v="9"/>
    <n v="55"/>
    <n v="121.125"/>
    <n v="3.9609027287874508"/>
    <n v="13.587678280976061"/>
    <n v="9.6267755521886098"/>
    <n v="0.2764400041172973"/>
    <n v="2.0650533023525548"/>
    <n v="1.7886132982352576"/>
    <x v="2"/>
    <s v="Google Maps"/>
    <n v="40.873860999999998"/>
    <n v="-81.334175000000002"/>
    <n v="0"/>
    <n v="0"/>
  </r>
  <r>
    <n v="165"/>
    <x v="3"/>
    <x v="3"/>
    <s v="Summit"/>
    <s v="AKRON-MEDINA RD "/>
    <s v="SSUMSR00018**C "/>
    <s v="SR-18"/>
    <n v="2.7"/>
    <n v="3.2"/>
    <s v="Segment"/>
    <m/>
    <n v="0"/>
    <n v="2"/>
    <n v="2"/>
    <n v="5"/>
    <n v="29"/>
    <n v="155.63462936046511"/>
    <n v="0.30724238580288987"/>
    <n v="13.135206841063276"/>
    <n v="12.827964455260386"/>
    <n v="2.2303017154504976E-2"/>
    <n v="2.062982697701178"/>
    <n v="2.0406796805466731"/>
    <x v="2"/>
    <s v="Google Maps"/>
    <n v="41.135823010899998"/>
    <n v="-81.635044532999999"/>
    <n v="41.135295708400001"/>
    <n v="-81.625779456499998"/>
  </r>
  <r>
    <n v="166"/>
    <x v="3"/>
    <x v="2"/>
    <s v="Hamilton"/>
    <s v="US 27"/>
    <s v="SHAMUS00027**N "/>
    <s v="US-27"/>
    <n v="10.6"/>
    <n v="11.1"/>
    <s v="Segment"/>
    <m/>
    <n v="1"/>
    <n v="2"/>
    <n v="2"/>
    <n v="1"/>
    <n v="16"/>
    <n v="170.56131904069767"/>
    <n v="0.56168007474053605"/>
    <n v="10.477516404505979"/>
    <n v="9.9158363297654422"/>
    <n v="4.0660144488083853E-2"/>
    <n v="2.0605166693344916"/>
    <n v="2.019856524846408"/>
    <x v="2"/>
    <s v="Google Maps"/>
    <n v="0"/>
    <n v="0"/>
    <n v="0"/>
    <n v="0"/>
  </r>
  <r>
    <n v="167"/>
    <x v="3"/>
    <x v="3"/>
    <s v="Stark"/>
    <s v="FULTON DR "/>
    <s v="SSTASR00687**C "/>
    <s v="SR-687"/>
    <n v="2.5"/>
    <n v="3"/>
    <s v="Segment"/>
    <m/>
    <n v="0"/>
    <n v="0"/>
    <n v="2"/>
    <n v="8"/>
    <n v="12"/>
    <n v="60.59375"/>
    <n v="0.71495663764988338"/>
    <n v="8.4107442361744162"/>
    <n v="7.6957875985245332"/>
    <n v="5.4758036984938981E-2"/>
    <n v="2.0564904962168149"/>
    <n v="2.0017324592318757"/>
    <x v="2"/>
    <s v="Google Maps"/>
    <n v="40.848343922399998"/>
    <n v="-81.442656454800002"/>
    <n v="40.843431983400002"/>
    <n v="-81.435653248999998"/>
  </r>
  <r>
    <n v="302"/>
    <x v="4"/>
    <x v="5"/>
    <s v="Lucas"/>
    <s v="Flanders Rd, Flanders Rd"/>
    <s v="CLUCCR00004**C, CLUCCR00081**C, SLUCSR00184**C, TLUCTR00081**C"/>
    <s v="CR-4, CR-81, SR-184, TR-81"/>
    <n v="0"/>
    <n v="0"/>
    <s v="Intersection"/>
    <s v="Undivided Urban Signal  4-Leg"/>
    <n v="0"/>
    <n v="3"/>
    <n v="4"/>
    <n v="5"/>
    <n v="18"/>
    <n v="203.40506904069767"/>
    <n v="5.6357561995783412"/>
    <n v="6.0284975747789966"/>
    <n v="0.39274137520065544"/>
    <n v="0.39333166545406545"/>
    <n v="2.0554136689033218"/>
    <n v="1.6620820034492563"/>
    <x v="2"/>
    <s v="Google Maps"/>
    <n v="41.719084000000002"/>
    <n v="-83.655980999999997"/>
    <n v="0"/>
    <n v="0"/>
  </r>
  <r>
    <n v="303"/>
    <x v="4"/>
    <x v="2"/>
    <s v="Hamilton"/>
    <s v="Niagara St, Pippin Rd"/>
    <s v="CHAMCR00090**C, THAMTR00085B*C"/>
    <s v="CR-90, TR-85B"/>
    <n v="1.2809999999999999"/>
    <n v="0"/>
    <s v="Intersection"/>
    <s v="Undivided Urban All Way Stop, All Way With Flasher  4-Leg"/>
    <n v="0"/>
    <n v="0"/>
    <n v="5"/>
    <n v="10"/>
    <n v="39"/>
    <n v="116.109375"/>
    <n v="4.0164991390394595"/>
    <n v="10.165905948611593"/>
    <n v="6.1494068095721337"/>
    <n v="0.26925241927793314"/>
    <n v="2.0539436314872224"/>
    <n v="1.7846912122092893"/>
    <x v="2"/>
    <s v="Google Maps"/>
    <n v="39.246940000000002"/>
    <n v="-84.574637999999993"/>
    <n v="0"/>
    <n v="0"/>
  </r>
  <r>
    <n v="304"/>
    <x v="4"/>
    <x v="3"/>
    <s v="Trumbull"/>
    <s v="Elm Rd, Genesee Ave"/>
    <s v="CTRUCR00328**C, CTRUCR00650**C"/>
    <s v="CR-328, CR-650"/>
    <n v="1.139"/>
    <n v="0"/>
    <s v="Intersection"/>
    <s v="Undivided Urban Signal  3-Leg"/>
    <n v="0"/>
    <n v="1"/>
    <n v="9"/>
    <n v="3"/>
    <n v="22"/>
    <n v="139.91106468023256"/>
    <n v="4.6917132077507882"/>
    <n v="7.1774535372996828"/>
    <n v="2.4857403295488947"/>
    <n v="0.3274448546896907"/>
    <n v="2.0538861096288752"/>
    <n v="1.7264412549391845"/>
    <x v="2"/>
    <s v="Google Maps"/>
    <n v="41.253252000000003"/>
    <n v="-80.793047000000001"/>
    <n v="0"/>
    <n v="0"/>
  </r>
  <r>
    <n v="168"/>
    <x v="3"/>
    <x v="2"/>
    <s v="Butler"/>
    <s v="TYLERSVILLE RD "/>
    <s v="CBUTCR00020**C "/>
    <s v="CR-20"/>
    <n v="10.1"/>
    <n v="10.6"/>
    <s v="Segment"/>
    <m/>
    <n v="0"/>
    <n v="1"/>
    <n v="3"/>
    <n v="12"/>
    <n v="78"/>
    <n v="196.56731468023256"/>
    <n v="0.36479308137973904"/>
    <n v="32.125216542024837"/>
    <n v="31.7604234606451"/>
    <n v="2.8398341504495855E-2"/>
    <n v="2.0502626366779224"/>
    <n v="2.0218642951734265"/>
    <x v="2"/>
    <s v="Google Maps"/>
    <n v="39.355441689999999"/>
    <n v="-84.378165854599999"/>
    <n v="39.353665505899997"/>
    <n v="-84.3691438181"/>
  </r>
  <r>
    <n v="305"/>
    <x v="4"/>
    <x v="7"/>
    <s v="Medina"/>
    <s v="Medina Rd, River Styx Rd"/>
    <s v="CMEDCR00049**C, SMEDSR00018**C, TMEDTR00428**C"/>
    <s v="CR-49, SR-18, TR-428"/>
    <n v="0"/>
    <n v="0"/>
    <s v="Intersection"/>
    <s v="Undivided Urban Signal  4-Leg"/>
    <n v="0"/>
    <n v="1"/>
    <n v="6"/>
    <n v="4"/>
    <n v="29"/>
    <n v="131.70793968023256"/>
    <n v="8.7082147463121515"/>
    <n v="8.1890819301111168"/>
    <n v="-0.51913281620103469"/>
    <n v="0.6077652204960321"/>
    <n v="2.0478184422401147"/>
    <n v="1.4400532217440825"/>
    <x v="2"/>
    <s v="Google Maps"/>
    <n v="41.136330999999998"/>
    <n v="-81.811504999999997"/>
    <n v="0"/>
    <n v="0"/>
  </r>
  <r>
    <n v="169"/>
    <x v="3"/>
    <x v="3"/>
    <s v="Stark"/>
    <s v="PORTAGE ST "/>
    <s v="CSTACR00228**C "/>
    <s v="CR-228"/>
    <n v="7.9"/>
    <n v="8.4"/>
    <s v="Segment"/>
    <m/>
    <n v="0"/>
    <n v="1"/>
    <n v="5"/>
    <n v="4"/>
    <n v="11"/>
    <n v="107.16106468023256"/>
    <n v="0.66843952709158017"/>
    <n v="8.4637765607868172"/>
    <n v="7.7953370336952368"/>
    <n v="5.1225223149789854E-2"/>
    <n v="2.0459456765021207"/>
    <n v="1.9947204533523308"/>
    <x v="2"/>
    <s v="Google Maps"/>
    <n v="40.877990447999998"/>
    <n v="-81.448317582000001"/>
    <n v="40.879524655799997"/>
    <n v="-81.439011332099994"/>
  </r>
  <r>
    <n v="306"/>
    <x v="4"/>
    <x v="0"/>
    <s v="Delaware"/>
    <s v="Bayridge Dr, Cameron Ave"/>
    <s v="PDELTR80608**C, SDELSR00750**C, TDELTR00800**C"/>
    <s v="SR-750, TR-800, TR-80608"/>
    <n v="0"/>
    <n v="0"/>
    <s v="Intersection"/>
    <s v="Undivided Urban Signal  4-Leg"/>
    <n v="0"/>
    <n v="0"/>
    <n v="3"/>
    <n v="7"/>
    <n v="9"/>
    <n v="59.703125"/>
    <n v="13.529653449207004"/>
    <n v="4.1076629482157045"/>
    <n v="-9.4219905009912992"/>
    <n v="0.94426389924232157"/>
    <n v="2.0454275284196579"/>
    <n v="1.1011636291773363"/>
    <x v="2"/>
    <s v="Google Maps"/>
    <n v="40.153672999999998"/>
    <n v="-83.001219000000006"/>
    <n v="0"/>
    <n v="0"/>
  </r>
  <r>
    <n v="170"/>
    <x v="3"/>
    <x v="2"/>
    <s v="Butler"/>
    <s v="HAMILTON MIDDLETOWN RD "/>
    <s v="SBUTSR00004**C "/>
    <s v="SR-4"/>
    <n v="14.5"/>
    <n v="15"/>
    <s v="Segment"/>
    <m/>
    <n v="1"/>
    <n v="1"/>
    <n v="4"/>
    <n v="3"/>
    <n v="17"/>
    <n v="147.85337936046511"/>
    <n v="0.24604177797532328"/>
    <n v="10.039845297391855"/>
    <n v="9.7938035194165316"/>
    <n v="1.8348077081159136E-2"/>
    <n v="2.0448576564760272"/>
    <n v="2.026509579394868"/>
    <x v="2"/>
    <s v="Google Maps"/>
    <n v="39.432776009800001"/>
    <n v="-84.440884345699999"/>
    <n v="39.436591929800002"/>
    <n v="-84.433161931699999"/>
  </r>
  <r>
    <n v="171"/>
    <x v="3"/>
    <x v="0"/>
    <s v="Franklin"/>
    <s v="E DUBLIN-GRANVILLE RD "/>
    <s v="SFRASR00161**N "/>
    <s v="SR-161"/>
    <n v="16.399999999999999"/>
    <n v="16.899999999999999"/>
    <s v="Segment"/>
    <m/>
    <n v="0"/>
    <n v="1"/>
    <n v="2"/>
    <n v="8"/>
    <n v="15"/>
    <n v="109.27043968023256"/>
    <n v="0.42683652465237509"/>
    <n v="6.2712137949871938"/>
    <n v="5.8443772703348191"/>
    <n v="3.0597910278540485E-2"/>
    <n v="2.0447647766797186"/>
    <n v="2.0141668664011783"/>
    <x v="2"/>
    <s v="Google Maps"/>
    <n v="40.081566286700003"/>
    <n v="-82.895017910500002"/>
    <n v="40.080559842600003"/>
    <n v="-82.885845041600007"/>
  </r>
  <r>
    <n v="307"/>
    <x v="4"/>
    <x v="3"/>
    <s v="Mahoning"/>
    <s v="Cedar Way, South Ave"/>
    <s v="CMAHCR00151**C, TMAHTR02964**C"/>
    <s v="CR-151, TR-2964"/>
    <n v="8.8999999999999996E-2"/>
    <n v="0"/>
    <s v="Intersection"/>
    <s v="Undivided Urban Signal  3-Leg"/>
    <n v="0"/>
    <n v="1"/>
    <n v="6"/>
    <n v="6"/>
    <n v="27"/>
    <n v="138.58293968023256"/>
    <n v="4.9584929384784786"/>
    <n v="7.9956269637002171"/>
    <n v="3.0371340252217385"/>
    <n v="0.34606399151543921"/>
    <n v="2.0441532092432904"/>
    <n v="1.6980892177278513"/>
    <x v="2"/>
    <s v="Google Maps"/>
    <n v="41.030211999999999"/>
    <n v="-80.634557000000001"/>
    <n v="0"/>
    <n v="0"/>
  </r>
  <r>
    <n v="8"/>
    <x v="5"/>
    <x v="7"/>
    <s v="Lorain"/>
    <s v="Avon Belden Rd, Royalton Rd"/>
    <s v="SLORSR00082**C, SLORSR00083**C"/>
    <s v="SR-82, SR-83"/>
    <n v="2.5089999999999999"/>
    <n v="0"/>
    <s v="Intersection"/>
    <s v="Undivided Rural Signal  4-Leg"/>
    <n v="0"/>
    <n v="1"/>
    <n v="5"/>
    <n v="8"/>
    <n v="16"/>
    <n v="129.91106468023256"/>
    <n v="4.0327100835892589"/>
    <n v="6.0446455181043923"/>
    <n v="2.0119354345151335"/>
    <n v="0.28103996597720504"/>
    <n v="2.0384111811506687"/>
    <n v="1.7573712151734635"/>
    <x v="2"/>
    <s v="Google Maps"/>
    <n v="41.314297000000003"/>
    <n v="-82.020746000000003"/>
    <n v="0"/>
    <n v="0"/>
  </r>
  <r>
    <n v="9"/>
    <x v="5"/>
    <x v="1"/>
    <s v="Geauga"/>
    <s v="Main Market Rd, Nelson Rd"/>
    <s v="SGEASR00088**C, SGEASR00168**C, SGEASR00528**C, SGEAUS00422**C"/>
    <s v="SR-168, SR-528, SR-88, US-422"/>
    <n v="0"/>
    <n v="0"/>
    <s v="Intersection"/>
    <s v="Undivided Rural Signal  4-Leg"/>
    <n v="0"/>
    <n v="2"/>
    <n v="6"/>
    <n v="5"/>
    <n v="25"/>
    <n v="177.82212936046511"/>
    <n v="4.4127625962340327"/>
    <n v="8.128816459111933"/>
    <n v="3.7160538628779003"/>
    <n v="0.30752586330413956"/>
    <n v="2.0381094645737994"/>
    <n v="1.7305836012696598"/>
    <x v="2"/>
    <s v="Google Maps"/>
    <n v="41.370491999999999"/>
    <n v="-81.064152000000007"/>
    <n v="0"/>
    <n v="0"/>
  </r>
  <r>
    <n v="308"/>
    <x v="4"/>
    <x v="9"/>
    <s v="Ross"/>
    <s v="Houseman Dr, US-50"/>
    <s v="CROSCR00608**C, SROSUS00050**C, TROSTR00608**C"/>
    <s v="CR-608, TR-608, US-50"/>
    <n v="0"/>
    <n v="0"/>
    <s v="Intersection"/>
    <s v="Undivided Urban Signal  4-Leg"/>
    <n v="0"/>
    <n v="0"/>
    <n v="8"/>
    <n v="3"/>
    <n v="14"/>
    <n v="79.6875"/>
    <n v="8.0525998791115612"/>
    <n v="5.1568548706102169"/>
    <n v="-2.8957450085013443"/>
    <n v="0.56200843498573139"/>
    <n v="2.037418692253341"/>
    <n v="1.4754102572676095"/>
    <x v="2"/>
    <s v="Google Maps"/>
    <n v="39.349966999999999"/>
    <n v="-83.050678000000005"/>
    <n v="0"/>
    <n v="0"/>
  </r>
  <r>
    <n v="309"/>
    <x v="4"/>
    <x v="2"/>
    <s v="Butler"/>
    <s v="Cincinnati Dayton Rd, Fountains Blvd"/>
    <s v="CBUTCR00019**C, TBUTTR01629**C, TBUTTR03287**C"/>
    <s v="CR-19, TR-1629, TR-3287"/>
    <n v="0.34799999999999998"/>
    <n v="0"/>
    <s v="Intersection"/>
    <s v="Undivided Urban Signal  4-Leg"/>
    <n v="1"/>
    <n v="1"/>
    <n v="8"/>
    <n v="1"/>
    <n v="31"/>
    <n v="179.16587936046511"/>
    <n v="7.1494931821835825"/>
    <n v="8.8049241448027757"/>
    <n v="1.6554309626191932"/>
    <n v="0.49897865715183942"/>
    <n v="2.0363426631223773"/>
    <n v="1.537364005970538"/>
    <x v="2"/>
    <s v="Google Maps"/>
    <n v="39.349027"/>
    <n v="-84.395360999999994"/>
    <n v="0"/>
    <n v="0"/>
  </r>
  <r>
    <n v="172"/>
    <x v="3"/>
    <x v="0"/>
    <s v="Franklin"/>
    <s v="RIVERSIDE DR "/>
    <s v="SFRAUS00033**C "/>
    <s v="US-33"/>
    <n v="10.4"/>
    <n v="10.9"/>
    <s v="Segment"/>
    <m/>
    <n v="0"/>
    <n v="3"/>
    <n v="7"/>
    <n v="3"/>
    <n v="11"/>
    <n v="207.17069404069767"/>
    <n v="0.41049949075154379"/>
    <n v="9.7822427878401772"/>
    <n v="9.3717432970886332"/>
    <n v="3.1601839940508435E-2"/>
    <n v="2.0349706550433528"/>
    <n v="2.0033688151028444"/>
    <x v="2"/>
    <s v="Google Maps"/>
    <n v="40.009560385199997"/>
    <n v="-83.086974361700001"/>
    <n v="40.004459169999997"/>
    <n v="-83.080486138500007"/>
  </r>
  <r>
    <n v="310"/>
    <x v="4"/>
    <x v="7"/>
    <s v="Lorain"/>
    <s v="Fuller Rd, Grafton Rd"/>
    <s v="CLORCR00174**C, CLORCR00205**C"/>
    <s v="CR-174, CR-205"/>
    <n v="2.7E-2"/>
    <n v="0"/>
    <s v="Intersection"/>
    <s v="Undivided Urban Signal  4-Leg"/>
    <n v="0"/>
    <n v="1"/>
    <n v="5"/>
    <n v="6"/>
    <n v="24"/>
    <n v="129.03606468023256"/>
    <n v="4.7844190052003954"/>
    <n v="7.3940537846500574"/>
    <n v="2.6096347794496619"/>
    <n v="0.33391499364119992"/>
    <n v="2.0306705269001584"/>
    <n v="1.6967555332589583"/>
    <x v="2"/>
    <s v="Google Maps"/>
    <n v="41.346488000000001"/>
    <n v="-82.097232000000005"/>
    <n v="0"/>
    <n v="0"/>
  </r>
  <r>
    <n v="173"/>
    <x v="3"/>
    <x v="3"/>
    <s v="Stark"/>
    <s v="EVERHARD RD,HILLS AND DALES RD "/>
    <s v="CSTACR00098**C "/>
    <s v="CR-98"/>
    <n v="5"/>
    <n v="5.5"/>
    <s v="Segment"/>
    <m/>
    <n v="0"/>
    <n v="1"/>
    <n v="2"/>
    <n v="7"/>
    <n v="35"/>
    <n v="124.83293968023256"/>
    <n v="0.25927781413622997"/>
    <n v="16.026296849505062"/>
    <n v="15.767019035368833"/>
    <n v="1.9620806960426493E-2"/>
    <n v="2.0288483992456228"/>
    <n v="2.0092275922851961"/>
    <x v="2"/>
    <s v="Google Maps"/>
    <n v="40.859017100800003"/>
    <n v="-81.430370273899996"/>
    <n v="40.859577628899999"/>
    <n v="-81.420892770099996"/>
  </r>
  <r>
    <n v="311"/>
    <x v="4"/>
    <x v="3"/>
    <s v="Summit"/>
    <s v="Akron-Medina Rd, Hollythorn Dr"/>
    <s v="SSUMSR00018**C, TSUMTR03075**C"/>
    <s v="SR-18, TR-3075"/>
    <n v="1.137"/>
    <n v="0"/>
    <s v="Intersection"/>
    <s v="Undivided Urban Signal  3-Leg"/>
    <n v="1"/>
    <n v="1"/>
    <n v="6"/>
    <n v="5"/>
    <n v="25"/>
    <n v="177.82212936046511"/>
    <n v="5.7474960277734546"/>
    <n v="7.1863667514444076"/>
    <n v="1.438870723670953"/>
    <n v="0.40113023075126963"/>
    <n v="2.0233978054883854"/>
    <n v="1.6222675747371158"/>
    <x v="2"/>
    <s v="Google Maps"/>
    <n v="41.135956"/>
    <n v="-81.659717000000001"/>
    <n v="0"/>
    <n v="0"/>
  </r>
  <r>
    <n v="312"/>
    <x v="4"/>
    <x v="5"/>
    <s v="Lucas"/>
    <s v="N Mccord Rd, W Bancroft St"/>
    <s v="CLUCCR00022**C, CLUCCR00073**C"/>
    <s v="CR-22, CR-73"/>
    <n v="3.3260000000000001"/>
    <n v="0"/>
    <s v="Intersection"/>
    <s v="Undivided Urban Signal  4-Leg"/>
    <n v="0"/>
    <n v="0"/>
    <n v="6"/>
    <n v="6"/>
    <n v="33"/>
    <n v="98.90625"/>
    <n v="5.3086893127900217"/>
    <n v="8.9695166129842505"/>
    <n v="3.6608273001942289"/>
    <n v="0.37050495706931469"/>
    <n v="2.0228812578098965"/>
    <n v="1.6523763007405818"/>
    <x v="2"/>
    <s v="Google Maps"/>
    <n v="41.660395000000001"/>
    <n v="-83.702140999999997"/>
    <n v="0"/>
    <n v="0"/>
  </r>
  <r>
    <n v="174"/>
    <x v="3"/>
    <x v="7"/>
    <s v="Lorain"/>
    <s v="SR 2 "/>
    <s v="SLORSR00002**C "/>
    <s v="SR-2"/>
    <n v="3.8"/>
    <n v="4.3"/>
    <s v="Segment"/>
    <m/>
    <n v="0"/>
    <n v="1"/>
    <n v="5"/>
    <n v="1"/>
    <n v="10"/>
    <n v="92.848564680232556"/>
    <n v="0.45599313144517162"/>
    <n v="6.9399994059580035"/>
    <n v="6.484006274512832"/>
    <n v="3.2717203641768479E-2"/>
    <n v="2.0225852512057068"/>
    <n v="1.9898680475639383"/>
    <x v="2"/>
    <s v="Google Maps"/>
    <n v="41.403619642199999"/>
    <n v="-82.274059319100004"/>
    <n v="41.401872785400002"/>
    <n v="-82.264786526999998"/>
  </r>
  <r>
    <n v="313"/>
    <x v="4"/>
    <x v="0"/>
    <s v="Delaware"/>
    <s v="Columbus Pike, Corduroy Rd"/>
    <s v="SDELUS00023**C, TDELTR01435**C"/>
    <s v="TR-1435, US-23"/>
    <n v="0.19500000000000001"/>
    <n v="0"/>
    <s v="Intersection"/>
    <s v="Undivided Urban Signal  4-Leg"/>
    <n v="0"/>
    <n v="1"/>
    <n v="5"/>
    <n v="5"/>
    <n v="20"/>
    <n v="120.59856468023256"/>
    <n v="12.972898703170289"/>
    <n v="5.991407045629793"/>
    <n v="-6.9814916575404959"/>
    <n v="0.90540677630210975"/>
    <n v="2.020996384544302"/>
    <n v="1.1155896082421921"/>
    <x v="2"/>
    <s v="Google Maps"/>
    <n v="40.188079999999999"/>
    <n v="-83.025463999999999"/>
    <n v="0"/>
    <n v="0"/>
  </r>
  <r>
    <n v="314"/>
    <x v="4"/>
    <x v="0"/>
    <s v="Delaware"/>
    <s v="Columbus Pike, Gooding Blvd"/>
    <s v="SDELUS00023**C, TDELTR00809**C, TDELTR01347**C"/>
    <s v="TR-1347, TR-809, US-23"/>
    <n v="0"/>
    <n v="0"/>
    <s v="Intersection"/>
    <s v="Undivided Urban Signal  4-Leg"/>
    <n v="0"/>
    <n v="0"/>
    <n v="7"/>
    <n v="4"/>
    <n v="19"/>
    <n v="82.578125"/>
    <n v="12.972898703170289"/>
    <n v="5.7990138289896107"/>
    <n v="-7.1738848741806782"/>
    <n v="0.90540677630210975"/>
    <n v="2.020996384544302"/>
    <n v="1.1155896082421921"/>
    <x v="2"/>
    <s v="Google Maps"/>
    <n v="40.180847999999997"/>
    <n v="-83.023418000000007"/>
    <n v="0"/>
    <n v="0"/>
  </r>
  <r>
    <n v="175"/>
    <x v="3"/>
    <x v="7"/>
    <s v="Lorain"/>
    <s v="SR 2 "/>
    <s v="SLORSR00002**C "/>
    <s v="SR-2"/>
    <n v="10"/>
    <n v="10.5"/>
    <s v="Segment"/>
    <m/>
    <n v="1"/>
    <n v="0"/>
    <n v="3"/>
    <n v="3"/>
    <n v="8"/>
    <n v="86.629814680232556"/>
    <n v="0.56085559050017086"/>
    <n v="5.6738280987930114"/>
    <n v="5.1129725082928408"/>
    <n v="4.0596773490730417E-2"/>
    <n v="2.0201185416594556"/>
    <n v="1.9795217681687252"/>
    <x v="2"/>
    <s v="Google Maps"/>
    <n v="41.410808043999999"/>
    <n v="-82.160492914800002"/>
    <n v="41.407509201300002"/>
    <n v="-82.1520157012"/>
  </r>
  <r>
    <n v="176"/>
    <x v="3"/>
    <x v="9"/>
    <s v="Scioto"/>
    <s v="OHIO RIVER RD "/>
    <s v="CSCICR00503**C "/>
    <s v="CR-503"/>
    <n v="0.2"/>
    <n v="0.7"/>
    <s v="Segment"/>
    <m/>
    <n v="1"/>
    <n v="0"/>
    <n v="13"/>
    <n v="0"/>
    <n v="22"/>
    <n v="152.78606468023256"/>
    <n v="0.37575115242417406"/>
    <n v="13.667744671950285"/>
    <n v="13.291993519526111"/>
    <n v="2.8950680163911453E-2"/>
    <n v="2.0199853326925985"/>
    <n v="1.9910346525286871"/>
    <x v="2"/>
    <s v="Google Maps"/>
    <n v="38.714857305700001"/>
    <n v="-82.856622365700005"/>
    <n v="38.721850635400003"/>
    <n v="-82.859080615400003"/>
  </r>
  <r>
    <n v="177"/>
    <x v="3"/>
    <x v="5"/>
    <s v="Lucas"/>
    <s v="W CENTRAL AVE "/>
    <s v="SLUCUS00020**C "/>
    <s v="US-20"/>
    <n v="8"/>
    <n v="8.5"/>
    <s v="Segment"/>
    <m/>
    <n v="0"/>
    <n v="1"/>
    <n v="3"/>
    <n v="7"/>
    <n v="21"/>
    <n v="117.37981468023256"/>
    <n v="0.4533561207767039"/>
    <n v="16.914596031261624"/>
    <n v="16.46123991048492"/>
    <n v="3.486788980433575E-2"/>
    <n v="2.0179441733374057"/>
    <n v="1.98307628353307"/>
    <x v="2"/>
    <s v="Google Maps"/>
    <n v="41.673808786499997"/>
    <n v="-83.724325206499998"/>
    <n v="41.673678969400001"/>
    <n v="-83.714652403599999"/>
  </r>
  <r>
    <n v="315"/>
    <x v="4"/>
    <x v="2"/>
    <s v="Warren"/>
    <s v="Ridgeview Ln, Saddle Creek Ln"/>
    <s v="SWARSR00048**C, TWARTR00855**C, TWARTR01324**C"/>
    <s v="SR-48, TR-1324, TR-855"/>
    <n v="0"/>
    <n v="0"/>
    <s v="Intersection"/>
    <s v="Undivided Urban Signal  4-Leg"/>
    <n v="0"/>
    <n v="2"/>
    <n v="6"/>
    <n v="3"/>
    <n v="23"/>
    <n v="166.94712936046511"/>
    <n v="6.8683326579427764"/>
    <n v="7.1021816827188884"/>
    <n v="0.23384902477611202"/>
    <n v="0.47935585351319937"/>
    <n v="2.0166712645375005"/>
    <n v="1.537315411024301"/>
    <x v="2"/>
    <s v="Google Maps"/>
    <n v="39.351576000000001"/>
    <n v="-84.219116999999997"/>
    <n v="0"/>
    <n v="0"/>
  </r>
  <r>
    <n v="316"/>
    <x v="4"/>
    <x v="1"/>
    <s v="Geauga"/>
    <s v="Mayfield Rd, Sperry Rd"/>
    <s v="CGEACR00012**C, SGEAUS00322**C, TGEATR00090**C"/>
    <s v="CR-12, TR-90, US-322"/>
    <n v="3.9780000000000002"/>
    <n v="0"/>
    <s v="Intersection"/>
    <s v="Undivided Urban No Control, Yield, Two Way Stop, Two Way With Flasher  4-Leg"/>
    <n v="0"/>
    <n v="2"/>
    <n v="6"/>
    <n v="11"/>
    <n v="18"/>
    <n v="197.44712936046511"/>
    <n v="1.1716524827350279"/>
    <n v="6.8860676750385768"/>
    <n v="5.7144151923035489"/>
    <n v="0.12304000379438483"/>
    <n v="2.0156821266867571"/>
    <n v="1.8926421228923722"/>
    <x v="2"/>
    <s v="Google Maps"/>
    <n v="41.521648999999996"/>
    <n v="-81.313209000000001"/>
    <n v="0"/>
    <n v="0"/>
  </r>
  <r>
    <n v="178"/>
    <x v="3"/>
    <x v="0"/>
    <s v="Franklin"/>
    <s v="W BROAD ST "/>
    <s v="SFRAUS00040**N "/>
    <s v="US-40"/>
    <n v="6.4"/>
    <n v="6.9"/>
    <s v="Segment"/>
    <m/>
    <n v="2"/>
    <n v="1"/>
    <n v="1"/>
    <n v="4"/>
    <n v="26"/>
    <n v="187.32694404069767"/>
    <n v="0.326732353652192"/>
    <n v="13.227024447584123"/>
    <n v="12.900292093931931"/>
    <n v="2.3606811622555193E-2"/>
    <n v="2.0117851422037165"/>
    <n v="1.9881783305811613"/>
    <x v="2"/>
    <s v="Google Maps"/>
    <n v="39.952962321199998"/>
    <n v="-83.115586023299997"/>
    <n v="39.9534227937"/>
    <n v="-83.106181707000005"/>
  </r>
  <r>
    <n v="317"/>
    <x v="4"/>
    <x v="4"/>
    <s v="Montgomery"/>
    <s v="Spring Valley Pike, Springboro Pike"/>
    <s v="SMOTSR00741**C, TMOTTR00086**C"/>
    <s v="SR-741, TR-86"/>
    <n v="0"/>
    <n v="0"/>
    <s v="Intersection"/>
    <s v="Undivided Urban Signal  3-Leg"/>
    <n v="0"/>
    <n v="0"/>
    <n v="8"/>
    <n v="6"/>
    <n v="22"/>
    <n v="101"/>
    <n v="3.79846106525773"/>
    <n v="7.0415397655451342"/>
    <n v="3.2430787002874042"/>
    <n v="0.26510284761289521"/>
    <n v="2.0116225891865502"/>
    <n v="1.7465197415736551"/>
    <x v="2"/>
    <s v="Google Maps"/>
    <n v="39.613002000000002"/>
    <n v="-84.227531999999997"/>
    <n v="0"/>
    <n v="0"/>
  </r>
  <r>
    <n v="179"/>
    <x v="3"/>
    <x v="0"/>
    <s v="Franklin"/>
    <s v="S HIGH ST "/>
    <s v="SFRAUS00023**N "/>
    <s v="US-23"/>
    <n v="1.6"/>
    <n v="2.1"/>
    <s v="Segment"/>
    <m/>
    <n v="0"/>
    <n v="0"/>
    <n v="7"/>
    <n v="2"/>
    <n v="20"/>
    <n v="74.703125"/>
    <n v="0.32771855019791118"/>
    <n v="9.3805793720201613"/>
    <n v="9.0528608218222502"/>
    <n v="2.3673317724168204E-2"/>
    <n v="2.0089750730308489"/>
    <n v="1.9853017553066807"/>
    <x v="2"/>
    <s v="Google Maps"/>
    <n v="39.825546570100002"/>
    <n v="-83.001389033099997"/>
    <n v="39.8327490709"/>
    <n v="-83.000336399800005"/>
  </r>
  <r>
    <n v="180"/>
    <x v="3"/>
    <x v="2"/>
    <s v="Clermont"/>
    <s v="SR 28"/>
    <s v="SCLESR00028**N "/>
    <s v="SR-28"/>
    <n v="1.8"/>
    <n v="2.2999999999999998"/>
    <s v="Segment"/>
    <m/>
    <n v="1"/>
    <n v="0"/>
    <n v="2"/>
    <n v="5"/>
    <n v="57"/>
    <n v="137.95793968023256"/>
    <n v="0.32107252270497078"/>
    <n v="25.283658703460056"/>
    <n v="24.962586180755086"/>
    <n v="2.3226113875158671E-2"/>
    <n v="2.0004366350164151"/>
    <n v="1.9772105211412565"/>
    <x v="2"/>
    <s v="Google Maps"/>
    <n v="0"/>
    <n v="0"/>
    <n v="39.188751904699998"/>
    <n v="-84.248997543599998"/>
  </r>
  <r>
    <n v="318"/>
    <x v="4"/>
    <x v="3"/>
    <s v="Stark"/>
    <s v="Hills And Dales Rd, Woodlawn Ave"/>
    <s v="CSTACR00224**C, CSTACR00226**C"/>
    <s v="CR-224, CR-226"/>
    <n v="1.304"/>
    <n v="0"/>
    <s v="Intersection"/>
    <s v="Undivided Urban Signal  4-Leg"/>
    <n v="0"/>
    <n v="1"/>
    <n v="4"/>
    <n v="6"/>
    <n v="26"/>
    <n v="124.48918968023256"/>
    <n v="8.2802831393105798"/>
    <n v="7.4253082807371333"/>
    <n v="-0.85497485857344646"/>
    <n v="0.57789894421975241"/>
    <n v="1.9993958475756926"/>
    <n v="1.4214969033559401"/>
    <x v="2"/>
    <s v="Google Maps"/>
    <n v="40.833255000000001"/>
    <n v="-81.433873000000006"/>
    <n v="0"/>
    <n v="0"/>
  </r>
  <r>
    <n v="319"/>
    <x v="4"/>
    <x v="2"/>
    <s v="Butler"/>
    <s v="Columbus Cincinnnati Rd, West Chester Rd"/>
    <s v="SBUTUS00042**C, TBUTTR00118**C"/>
    <s v="TR-118, US-42"/>
    <n v="1.851"/>
    <n v="0"/>
    <s v="Intersection"/>
    <s v="Undivided Urban Signal  4-Leg"/>
    <n v="0"/>
    <n v="0"/>
    <n v="5"/>
    <n v="6"/>
    <n v="37"/>
    <n v="96.359375"/>
    <n v="8.9854508919202356"/>
    <n v="9.514039221288888"/>
    <n v="0.52858832936865241"/>
    <n v="0.62711413322654597"/>
    <n v="1.9985783341085279"/>
    <n v="1.371464200881982"/>
    <x v="2"/>
    <s v="Google Maps"/>
    <n v="39.318401000000001"/>
    <n v="-84.368933999999996"/>
    <n v="0"/>
    <n v="0"/>
  </r>
  <r>
    <n v="320"/>
    <x v="4"/>
    <x v="7"/>
    <s v="Lorain"/>
    <s v="Broadway, Cooper Foster Park Rd"/>
    <s v="CLORCR00032**C, CLORCR00033**C, CLORCR00202**C"/>
    <s v="CR-202, CR-32, CR-33"/>
    <n v="0"/>
    <n v="0"/>
    <s v="Intersection"/>
    <s v="Undivided Urban Signal  4-Leg"/>
    <n v="0"/>
    <n v="1"/>
    <n v="6"/>
    <n v="4"/>
    <n v="36"/>
    <n v="138.70793968023256"/>
    <n v="9.8379396818726903"/>
    <n v="9.1865304610186556"/>
    <n v="-0.65140922085403474"/>
    <n v="0.68661117739570421"/>
    <n v="1.9933919372425644"/>
    <n v="1.3067807598468602"/>
    <x v="2"/>
    <s v="Google Maps"/>
    <n v="41.418163999999997"/>
    <n v="-82.162851000000003"/>
    <n v="0"/>
    <n v="0"/>
  </r>
  <r>
    <n v="181"/>
    <x v="3"/>
    <x v="2"/>
    <s v="Clermont"/>
    <s v="MAIN ST "/>
    <s v="SCLESR00028**C "/>
    <s v="SR-28"/>
    <n v="1"/>
    <n v="1.5"/>
    <s v="Segment"/>
    <m/>
    <n v="0"/>
    <n v="3"/>
    <n v="9"/>
    <n v="7"/>
    <n v="48"/>
    <n v="275.01444404069764"/>
    <n v="0.23979735523956075"/>
    <n v="23.902444643119651"/>
    <n v="23.662647287880091"/>
    <n v="1.854362377348651E-2"/>
    <n v="1.9913972834869134"/>
    <n v="1.9728536597134267"/>
    <x v="2"/>
    <s v="Google Maps"/>
    <n v="39.183266310699999"/>
    <n v="-84.270926970199994"/>
    <n v="39.186766516100001"/>
    <n v="-84.262767761099994"/>
  </r>
  <r>
    <n v="182"/>
    <x v="3"/>
    <x v="0"/>
    <s v="Franklin"/>
    <s v="HARRISBURG PIKE "/>
    <s v="SFRAUS00062**N "/>
    <s v="US-62"/>
    <n v="7.9"/>
    <n v="8.4"/>
    <s v="Segment"/>
    <m/>
    <n v="0"/>
    <n v="1"/>
    <n v="1"/>
    <n v="5"/>
    <n v="20"/>
    <n v="94.411064680232556"/>
    <n v="0.35383043641316042"/>
    <n v="12.325803694841735"/>
    <n v="11.971973258428575"/>
    <n v="2.5452292279898536E-2"/>
    <n v="1.9873251663045681"/>
    <n v="1.9618728740246696"/>
    <x v="2"/>
    <s v="Google Maps"/>
    <n v="0"/>
    <n v="0"/>
    <n v="39.906255922600003"/>
    <n v="-83.074096281799996"/>
  </r>
  <r>
    <n v="321"/>
    <x v="4"/>
    <x v="3"/>
    <s v="Summit"/>
    <s v="Olde 8th Rd, Valley View Rd"/>
    <s v="CSUMCR00016**C, CSUMCR00025**C"/>
    <s v="CR-16, CR-25"/>
    <n v="7.3410000000000002"/>
    <n v="0"/>
    <s v="Intersection"/>
    <s v="Undivided Urban Signal  4-Leg"/>
    <n v="0"/>
    <n v="0"/>
    <n v="3"/>
    <n v="8"/>
    <n v="22"/>
    <n v="77.140625"/>
    <n v="7.6764292774120486"/>
    <n v="6.6404921111105235"/>
    <n v="-1.0359371663015251"/>
    <n v="0.53575467168908675"/>
    <n v="1.9838927254023073"/>
    <n v="1.4481380537132207"/>
    <x v="2"/>
    <s v="Google Maps"/>
    <n v="41.326290999999998"/>
    <n v="-81.536568000000003"/>
    <n v="0"/>
    <n v="0"/>
  </r>
  <r>
    <n v="322"/>
    <x v="4"/>
    <x v="7"/>
    <s v="Erie"/>
    <s v="Campbell St, W Strub Rd"/>
    <s v="CERICR00007**C, CERICR00110**C, TERITR00007**C"/>
    <s v="CR-110, CR-7, TR-7"/>
    <n v="2.0779999999999998"/>
    <n v="0"/>
    <s v="Intersection"/>
    <s v="Undivided Urban Signal  4-Leg"/>
    <n v="0"/>
    <n v="1"/>
    <n v="6"/>
    <n v="5"/>
    <n v="23"/>
    <n v="130.14543968023256"/>
    <n v="5.1176485848036126"/>
    <n v="6.8731617991095364"/>
    <n v="1.7555132143059238"/>
    <n v="0.35717180974224022"/>
    <n v="1.9836548961230367"/>
    <n v="1.6264830863807964"/>
    <x v="2"/>
    <s v="Google Maps"/>
    <n v="41.408470999999999"/>
    <n v="-82.702709999999996"/>
    <n v="0"/>
    <n v="0"/>
  </r>
  <r>
    <n v="183"/>
    <x v="3"/>
    <x v="3"/>
    <s v="Trumbull"/>
    <s v="SR-82 "/>
    <s v="STRUSR00082**C "/>
    <s v="SR-82"/>
    <n v="16.600000000000001"/>
    <n v="17.100000000000001"/>
    <s v="Segment"/>
    <m/>
    <n v="0"/>
    <n v="1"/>
    <n v="7"/>
    <n v="1"/>
    <n v="16"/>
    <n v="111.94231468023256"/>
    <n v="0.2256085075559828"/>
    <n v="9.6437590088177441"/>
    <n v="9.4181505012617617"/>
    <n v="1.7078622841090473E-2"/>
    <n v="1.982927340312252"/>
    <n v="1.9658487174711616"/>
    <x v="2"/>
    <s v="Google Maps"/>
    <n v="41.239352642999997"/>
    <n v="-80.7625123941"/>
    <n v="41.234812867000002"/>
    <n v="-80.756313616200003"/>
  </r>
  <r>
    <n v="184"/>
    <x v="3"/>
    <x v="3"/>
    <s v="Trumbull"/>
    <s v="SR-82 "/>
    <s v="STRUSR00082**N "/>
    <s v="SR-82"/>
    <n v="17.899999999999999"/>
    <n v="18.399999999999999"/>
    <s v="Segment"/>
    <m/>
    <n v="0"/>
    <n v="0"/>
    <n v="5"/>
    <n v="4"/>
    <n v="14"/>
    <n v="64.484375"/>
    <n v="0.2256085075559828"/>
    <n v="8.872952173913383"/>
    <n v="8.6473436663574006"/>
    <n v="1.7078622841090473E-2"/>
    <n v="1.982927340312252"/>
    <n v="1.9658487174711616"/>
    <x v="2"/>
    <s v="Google Maps"/>
    <n v="41.230040380600002"/>
    <n v="-80.740120621700001"/>
    <n v="41.230346486800002"/>
    <n v="-80.730530835699994"/>
  </r>
  <r>
    <n v="323"/>
    <x v="4"/>
    <x v="3"/>
    <s v="Mahoning"/>
    <s v="S Raccoon Rd, Shields Rd"/>
    <s v="CMAHCR00100**C, CMAHCR00109**C, SMAHUS00062**C"/>
    <s v="CR-100, CR-109, US-62"/>
    <n v="0"/>
    <n v="0"/>
    <s v="Intersection"/>
    <s v="Undivided Urban Signal  4-Leg"/>
    <n v="0"/>
    <n v="1"/>
    <n v="4"/>
    <n v="6"/>
    <n v="22"/>
    <n v="120.48918968023256"/>
    <n v="7.4017503896189201"/>
    <n v="6.6742287410028638"/>
    <n v="-0.72752164861605628"/>
    <n v="0.51658423553558075"/>
    <n v="1.9827965301505353"/>
    <n v="1.4662122946149545"/>
    <x v="2"/>
    <s v="Google Maps"/>
    <n v="41.042530999999997"/>
    <n v="-80.737027999999995"/>
    <n v="0"/>
    <n v="0"/>
  </r>
  <r>
    <n v="10"/>
    <x v="5"/>
    <x v="7"/>
    <s v="Richland"/>
    <s v="Olivesburg Fitchville Rd, SR-545"/>
    <s v="CRICCR00077**C, SRICSR00096**C, SRICSR00545**C"/>
    <s v="CR-77, SR-545, SR-96"/>
    <n v="0"/>
    <n v="0"/>
    <s v="Intersection"/>
    <s v="Undivided Rural Control  5-Leg"/>
    <n v="0"/>
    <n v="1"/>
    <n v="10"/>
    <n v="2"/>
    <n v="9"/>
    <n v="129.02043968023256"/>
    <n v="0.94792201620514183"/>
    <n v="4.1792879440441686"/>
    <n v="3.2313659278390268"/>
    <n v="0.24189227166555949"/>
    <n v="1.9827204825047906"/>
    <n v="1.740828210839231"/>
    <x v="2"/>
    <s v="Google Maps"/>
    <n v="40.888080000000002"/>
    <n v="-82.426012"/>
    <n v="0"/>
    <n v="0"/>
  </r>
  <r>
    <n v="324"/>
    <x v="4"/>
    <x v="3"/>
    <s v="Mahoning"/>
    <s v="Boardman Poland Rd, Eisenhower Dr"/>
    <s v="SMAHUS00224**C, TMAHTR02644**C"/>
    <s v="TR-2644, US-224"/>
    <n v="0.44500000000000001"/>
    <n v="0"/>
    <s v="Intersection"/>
    <s v="Undivided Urban No Control, Yield, Two Way Stop, Two Way With Flasher  3-Leg"/>
    <n v="0"/>
    <n v="0"/>
    <n v="8"/>
    <n v="10"/>
    <n v="17"/>
    <n v="113.75"/>
    <n v="2.008209605735646"/>
    <n v="6.8101641065624019"/>
    <n v="4.8019545008267563"/>
    <n v="0.16444889845732244"/>
    <n v="1.9810198593845658"/>
    <n v="1.8165709609272434"/>
    <x v="2"/>
    <s v="Google Maps"/>
    <n v="41.024273000000001"/>
    <n v="-80.640377000000001"/>
    <n v="0"/>
    <n v="0"/>
  </r>
  <r>
    <n v="185"/>
    <x v="3"/>
    <x v="2"/>
    <s v="Butler"/>
    <s v="STATE RT 129 "/>
    <s v="SBUTSR00129**C "/>
    <s v="SR-129"/>
    <n v="23.9"/>
    <n v="24.4"/>
    <s v="Segment"/>
    <m/>
    <n v="1"/>
    <n v="1"/>
    <n v="2"/>
    <n v="1"/>
    <n v="13"/>
    <n v="121.88462936046511"/>
    <n v="0.46089412819885955"/>
    <n v="12.641628038597325"/>
    <n v="12.180733910398466"/>
    <n v="3.3076755029218162E-2"/>
    <n v="1.9722647060809637"/>
    <n v="1.9391879510517456"/>
    <x v="2"/>
    <s v="Google Maps"/>
    <n v="39.375196322599997"/>
    <n v="-84.395129413999996"/>
    <n v="39.374103785599999"/>
    <n v="-84.385968864600002"/>
  </r>
  <r>
    <n v="325"/>
    <x v="4"/>
    <x v="2"/>
    <s v="Hamilton"/>
    <s v="Kenwood Rd, Kugler Mill Rd"/>
    <s v="CHAMCR00267**C, CHAMCR00269**C"/>
    <s v="CR-267, CR-269"/>
    <n v="0.48499999999999999"/>
    <n v="0"/>
    <s v="Intersection"/>
    <s v="Undivided Urban Signal  4-Leg"/>
    <n v="0"/>
    <n v="0"/>
    <n v="3"/>
    <n v="8"/>
    <n v="34"/>
    <n v="89.140625"/>
    <n v="6.8316567401127877"/>
    <n v="9.1382945390478945"/>
    <n v="2.3066377989351068"/>
    <n v="0.47679616155150567"/>
    <n v="1.9689576783973244"/>
    <n v="1.4921615168458187"/>
    <x v="2"/>
    <s v="Google Maps"/>
    <n v="39.211053"/>
    <n v="-84.379170999999999"/>
    <n v="0"/>
    <n v="0"/>
  </r>
  <r>
    <n v="326"/>
    <x v="4"/>
    <x v="4"/>
    <s v="Montgomery"/>
    <s v="Jamaica Rd, Upper Miamisburg Rd"/>
    <s v="CMOTCR00041**C, SMOTSR00725**C"/>
    <s v="CR-41, SR-725"/>
    <n v="3.7879999999999998"/>
    <n v="0"/>
    <s v="Intersection"/>
    <s v="Undivided Urban No Control, Yield, Two Way Stop, Two Way With Flasher  4-Leg"/>
    <n v="0"/>
    <n v="0"/>
    <n v="17"/>
    <n v="2"/>
    <n v="22"/>
    <n v="142.171875"/>
    <n v="1.1148986405112984"/>
    <n v="8.001065637221771"/>
    <n v="6.8861669967104726"/>
    <n v="0.11213068619667776"/>
    <n v="1.9684602868287746"/>
    <n v="1.8563296006320968"/>
    <x v="2"/>
    <s v="Google Maps"/>
    <n v="39.643554000000002"/>
    <n v="-84.327978999999999"/>
    <n v="0"/>
    <n v="0"/>
  </r>
  <r>
    <n v="327"/>
    <x v="4"/>
    <x v="3"/>
    <s v="Summit"/>
    <s v="Akron-Medina Rd, Akron-Medina Rd"/>
    <s v="CSUMCR00253**C, SSUMSR00018**C, SSUMSR00018**N"/>
    <s v="CR-253, SR-18"/>
    <n v="0.96299999999999997"/>
    <n v="0"/>
    <s v="Intersection"/>
    <s v="Divided Urban Signal  4-Leg"/>
    <n v="0"/>
    <n v="1"/>
    <n v="4"/>
    <n v="6"/>
    <n v="34"/>
    <n v="132.48918968023256"/>
    <n v="10.949959837014838"/>
    <n v="8.5094706780993761"/>
    <n v="-2.4404891589154616"/>
    <n v="0.80847974304943437"/>
    <n v="1.9646653013825019"/>
    <n v="1.1561855583330676"/>
    <x v="2"/>
    <s v="Google Maps"/>
    <n v="41.135953000000001"/>
    <n v="-81.667689999999993"/>
    <n v="0"/>
    <n v="0"/>
  </r>
  <r>
    <n v="11"/>
    <x v="5"/>
    <x v="7"/>
    <s v="Erie"/>
    <s v="Portland Rd, SR-269"/>
    <s v="CERICR00032**C, SERISR00269**C"/>
    <s v="CR-32, SR-269"/>
    <n v="0.65100000000000002"/>
    <n v="0"/>
    <s v="Intersection"/>
    <s v="Undivided Rural All Way Stop, All way with Flasher  4-Leg"/>
    <n v="0"/>
    <n v="3"/>
    <n v="13"/>
    <n v="7"/>
    <n v="15"/>
    <n v="268.20194404069764"/>
    <n v="1.4803771458070383"/>
    <n v="6.8911496789848306"/>
    <n v="5.4107725331777923"/>
    <n v="9.6745624677855566E-2"/>
    <n v="1.9574981173998711"/>
    <n v="1.8607524927220156"/>
    <x v="2"/>
    <s v="Google Maps"/>
    <n v="41.342179000000002"/>
    <n v="-82.830324000000005"/>
    <n v="0"/>
    <n v="0"/>
  </r>
  <r>
    <n v="328"/>
    <x v="4"/>
    <x v="5"/>
    <s v="Lucas"/>
    <s v="Briarfield Blvd, Briarfield Blvd"/>
    <s v="CLUCCR00091**C, CLUCCR02468**C, PLUCBK80001**C, TLUCTR02468**C"/>
    <s v="BK-80001, CR-2468, CR-91, TR-2468"/>
    <n v="0"/>
    <n v="0"/>
    <s v="Intersection"/>
    <s v="Undivided Urban Signal  4-Leg"/>
    <n v="0"/>
    <n v="0"/>
    <n v="5"/>
    <n v="6"/>
    <n v="49"/>
    <n v="108.359375"/>
    <n v="5.7934846496983576"/>
    <n v="12.462739503728104"/>
    <n v="6.669254854029746"/>
    <n v="0.40433987655798731"/>
    <n v="1.9554591290918688"/>
    <n v="1.5511192525338815"/>
    <x v="2"/>
    <s v="Google Maps"/>
    <n v="41.582335999999998"/>
    <n v="-83.696802000000005"/>
    <n v="0"/>
    <n v="0"/>
  </r>
  <r>
    <n v="186"/>
    <x v="3"/>
    <x v="2"/>
    <s v="Clermont"/>
    <s v="OHIO PIKE "/>
    <s v="SCLESR00125**C "/>
    <s v="SR-125"/>
    <n v="7.3"/>
    <n v="7.8"/>
    <s v="Segment"/>
    <m/>
    <n v="1"/>
    <n v="0"/>
    <n v="8"/>
    <n v="1"/>
    <n v="2"/>
    <n v="104.48918968023256"/>
    <n v="0.76874122196920192"/>
    <n v="5.5525521614114135"/>
    <n v="4.7838109394422119"/>
    <n v="5.884724954132893E-2"/>
    <n v="1.9527685508465082"/>
    <n v="1.8939213013051792"/>
    <x v="2"/>
    <s v="Google Maps"/>
    <n v="39.018681439700003"/>
    <n v="-84.200195571400002"/>
    <n v="39.017019494300001"/>
    <n v="-84.191625447700005"/>
  </r>
  <r>
    <n v="187"/>
    <x v="3"/>
    <x v="2"/>
    <s v="Clermont"/>
    <s v="OHIO PIKE "/>
    <s v="SCLESR00125**C "/>
    <s v="SR-125"/>
    <n v="4.3"/>
    <n v="4.8"/>
    <s v="Segment"/>
    <m/>
    <n v="0"/>
    <n v="0"/>
    <n v="7"/>
    <n v="2"/>
    <n v="21"/>
    <n v="75.703125"/>
    <n v="0.76874122196920192"/>
    <n v="11.873538491557285"/>
    <n v="11.104797269588083"/>
    <n v="5.884724954132893E-2"/>
    <n v="1.9527685508465082"/>
    <n v="1.8939213013051792"/>
    <x v="2"/>
    <s v="Google Maps"/>
    <n v="39.045552560200001"/>
    <n v="-84.243415634300007"/>
    <n v="39.041006042699998"/>
    <n v="-84.236605288800007"/>
  </r>
  <r>
    <n v="188"/>
    <x v="3"/>
    <x v="7"/>
    <s v="Lorain"/>
    <s v="SR 2 "/>
    <s v="SLORSR00002**N "/>
    <s v="SR-2"/>
    <n v="3.4"/>
    <n v="3.9"/>
    <s v="Segment"/>
    <m/>
    <n v="1"/>
    <n v="2"/>
    <n v="0"/>
    <n v="3"/>
    <n v="4"/>
    <n v="154.34256904069767"/>
    <n v="0.56085559050017086"/>
    <n v="4.4112716783386423"/>
    <n v="3.8504160878384717"/>
    <n v="4.0596773490730417E-2"/>
    <n v="1.9520871588556257"/>
    <n v="1.9114903853648952"/>
    <x v="2"/>
    <s v="Google Maps"/>
    <n v="41.403762304099999"/>
    <n v="-82.281772141000005"/>
    <n v="41.403557675599998"/>
    <n v="-82.272183813799998"/>
  </r>
  <r>
    <n v="329"/>
    <x v="4"/>
    <x v="4"/>
    <s v="Montgomery"/>
    <s v="Turner Rd, Wolf Rd"/>
    <s v="CMOTCR00053**C, CMOTCR00074**C"/>
    <s v="CR-53, CR-74"/>
    <n v="0.67700000000000005"/>
    <n v="0"/>
    <s v="Intersection"/>
    <s v="Divided Urban Signal  4-Leg"/>
    <n v="0"/>
    <n v="0"/>
    <n v="10"/>
    <n v="0"/>
    <n v="17"/>
    <n v="82.46875"/>
    <n v="5.303938248212444"/>
    <n v="6.2449573650100998"/>
    <n v="0.94101911679765582"/>
    <n v="0.38317651270599606"/>
    <n v="1.9503461258184696"/>
    <n v="1.5671696131124735"/>
    <x v="2"/>
    <s v="Google Maps"/>
    <n v="39.814354000000002"/>
    <n v="-84.254092999999997"/>
    <n v="0"/>
    <n v="0"/>
  </r>
  <r>
    <n v="330"/>
    <x v="4"/>
    <x v="3"/>
    <s v="Mahoning"/>
    <s v="Dehoff Dr, Mahoning Ave"/>
    <s v="CMAHCR00018**C, TMAHTR01793**C"/>
    <s v="CR-18, TR-1793"/>
    <n v="0.78900000000000003"/>
    <n v="0"/>
    <s v="Intersection"/>
    <s v="Undivided Urban Signal  3-Leg"/>
    <n v="0"/>
    <n v="1"/>
    <n v="8"/>
    <n v="7"/>
    <n v="25"/>
    <n v="154.11418968023256"/>
    <n v="2.3325009335562368"/>
    <n v="8.0804862881310129"/>
    <n v="5.7479853545747766"/>
    <n v="0.16279030610612275"/>
    <n v="1.9454443362426301"/>
    <n v="1.7826540301365075"/>
    <x v="2"/>
    <s v="Google Maps"/>
    <n v="41.099598999999998"/>
    <n v="-80.757110999999995"/>
    <n v="0"/>
    <n v="0"/>
  </r>
  <r>
    <n v="331"/>
    <x v="4"/>
    <x v="7"/>
    <s v="Lorain"/>
    <s v="Elyria Ave, North Ridge Rd"/>
    <s v="CLORCR00001**C, CLORCR00095**C"/>
    <s v="CR-1, CR-95"/>
    <n v="0.39200000000000002"/>
    <n v="0"/>
    <s v="Intersection"/>
    <s v="Undivided Urban Signal  4-Leg"/>
    <n v="0"/>
    <n v="1"/>
    <n v="4"/>
    <n v="6"/>
    <n v="28"/>
    <n v="126.48918968023256"/>
    <n v="7.6613846489929243"/>
    <n v="7.6629568760899804"/>
    <n v="1.572227097056178E-3"/>
    <n v="0.5347046743963233"/>
    <n v="1.9438535548040135"/>
    <n v="1.4091488804076902"/>
    <x v="2"/>
    <s v="Google Maps"/>
    <n v="41.418146"/>
    <n v="-82.144461000000007"/>
    <n v="0"/>
    <n v="0"/>
  </r>
  <r>
    <n v="332"/>
    <x v="4"/>
    <x v="3"/>
    <s v="Stark"/>
    <s v="12th St, Woodlawn Ave"/>
    <s v="CSTACR00224**C, CSTACR00240**C"/>
    <s v="CR-224, CR-240"/>
    <n v="1.0920000000000001"/>
    <n v="0"/>
    <s v="Intersection"/>
    <s v="Undivided Urban Signal  4-Leg"/>
    <n v="0"/>
    <n v="0"/>
    <n v="6"/>
    <n v="5"/>
    <n v="33"/>
    <n v="94.46875"/>
    <n v="6.7265060483813697"/>
    <n v="8.8204186942143075"/>
    <n v="2.0939126458329378"/>
    <n v="0.46945746639903257"/>
    <n v="1.9427977118833077"/>
    <n v="1.4733402454842752"/>
    <x v="2"/>
    <s v="Google Maps"/>
    <n v="40.811157999999999"/>
    <n v="-81.435198"/>
    <n v="0"/>
    <n v="0"/>
  </r>
  <r>
    <n v="12"/>
    <x v="5"/>
    <x v="0"/>
    <s v="Franklin"/>
    <s v="Harrisburg Pike, London Groveport Rd"/>
    <s v="SFRASR00003**C, SFRASR00665**C, SFRAUS00062**C"/>
    <s v="SR-3, SR-665, US-62"/>
    <n v="3.21"/>
    <n v="0"/>
    <s v="Intersection"/>
    <s v="Undivided Rural Signal  4-Leg"/>
    <n v="0"/>
    <n v="1"/>
    <n v="10"/>
    <n v="6"/>
    <n v="12"/>
    <n v="149.77043968023256"/>
    <n v="2.1518259401422557"/>
    <n v="5.7997498619874337"/>
    <n v="3.647923921845178"/>
    <n v="0.14996096334011647"/>
    <n v="1.9376436719232748"/>
    <n v="1.7876827085831584"/>
    <x v="2"/>
    <s v="Google Maps"/>
    <n v="39.843432"/>
    <n v="-83.126023000000004"/>
    <n v="0"/>
    <n v="0"/>
  </r>
  <r>
    <n v="189"/>
    <x v="3"/>
    <x v="2"/>
    <s v="Greene"/>
    <s v="US-35 "/>
    <s v="SGREUS00035**N "/>
    <s v="US-35"/>
    <n v="6.9"/>
    <n v="7.4"/>
    <s v="Segment"/>
    <m/>
    <n v="1"/>
    <n v="0"/>
    <n v="5"/>
    <n v="1"/>
    <n v="11"/>
    <n v="93.848564680232556"/>
    <n v="0.39949775815655114"/>
    <n v="6.9293097066763911"/>
    <n v="6.52981194851984"/>
    <n v="2.8696249021188724E-2"/>
    <n v="1.9372848923162151"/>
    <n v="1.9085886432950265"/>
    <x v="2"/>
    <s v="Google Maps"/>
    <n v="39.6964795086"/>
    <n v="-83.987403875799998"/>
    <n v="39.694061637600001"/>
    <n v="-83.978626145199996"/>
  </r>
  <r>
    <n v="333"/>
    <x v="4"/>
    <x v="3"/>
    <s v="Portage"/>
    <s v="SR-44, Tallmadge Rd"/>
    <s v="CPORCR00018**C, SPORSR00044**C"/>
    <s v="CR-18, SR-44"/>
    <n v="7.6689999999999996"/>
    <n v="0"/>
    <s v="Intersection"/>
    <s v="Undivided Urban Signal  4-Leg"/>
    <n v="0"/>
    <n v="0"/>
    <n v="6"/>
    <n v="6"/>
    <n v="11"/>
    <n v="76.90625"/>
    <n v="4.6739278349397599"/>
    <n v="4.4755086441685581"/>
    <n v="-0.19841919077120185"/>
    <n v="0.32620357489320012"/>
    <n v="1.9321648296039042"/>
    <n v="1.6059612547107041"/>
    <x v="2"/>
    <s v="Google Maps"/>
    <n v="41.099218"/>
    <n v="-81.242579000000006"/>
    <n v="0"/>
    <n v="0"/>
  </r>
  <r>
    <n v="334"/>
    <x v="4"/>
    <x v="2"/>
    <s v="Butler"/>
    <s v="Beckett Rd, Union Centre Blvd"/>
    <s v="CBUTCR00123**C, CBUTCR02821**C"/>
    <s v="CR-123, CR-2821"/>
    <n v="0.46700000000000003"/>
    <n v="0"/>
    <s v="Intersection"/>
    <s v="Undivided Urban Signal  4-Leg"/>
    <n v="0"/>
    <n v="0"/>
    <n v="7"/>
    <n v="4"/>
    <n v="34"/>
    <n v="97.578125"/>
    <n v="6.7759601359701795"/>
    <n v="8.9323556205267014"/>
    <n v="2.1563954845565219"/>
    <n v="0.47290897458107095"/>
    <n v="1.9287338121554491"/>
    <n v="1.4558248375743781"/>
    <x v="2"/>
    <s v="Google Maps"/>
    <n v="39.338341"/>
    <n v="-84.443897000000007"/>
    <n v="0"/>
    <n v="0"/>
  </r>
  <r>
    <n v="335"/>
    <x v="4"/>
    <x v="7"/>
    <s v="Medina"/>
    <s v="E Reagan Pkwy, Weymouth Rd"/>
    <s v="CMEDCR00191**C, SMEDSR00003**C"/>
    <s v="CR-191, SR-3"/>
    <n v="2.3359999999999999"/>
    <n v="0"/>
    <s v="Intersection"/>
    <s v="Undivided Urban Signal  4-Leg"/>
    <n v="0"/>
    <n v="2"/>
    <n v="4"/>
    <n v="5"/>
    <n v="32"/>
    <n v="171.72837936046511"/>
    <n v="6.2916198172154569"/>
    <n v="8.6506704062737381"/>
    <n v="2.3590505890582811"/>
    <n v="0.43910581179759184"/>
    <n v="1.9286915622073535"/>
    <n v="1.4895857504097616"/>
    <x v="2"/>
    <s v="Google Maps"/>
    <n v="41.152129000000002"/>
    <n v="-81.835959000000003"/>
    <n v="0"/>
    <n v="0"/>
  </r>
  <r>
    <n v="336"/>
    <x v="4"/>
    <x v="3"/>
    <s v="Portage"/>
    <s v="SR-261, Summit Rd"/>
    <s v="CPORCR00148**C, SPORSR00261**C"/>
    <s v="CR-148, SR-261"/>
    <n v="2.2509999999999999"/>
    <n v="0"/>
    <s v="Intersection"/>
    <s v="Undivided Urban Signal  4-Leg"/>
    <n v="0"/>
    <n v="0"/>
    <n v="8"/>
    <n v="3"/>
    <n v="17"/>
    <n v="82.6875"/>
    <n v="6.4395132061743174"/>
    <n v="5.6089079047722752"/>
    <n v="-0.83060530140204225"/>
    <n v="0.44942761262233066"/>
    <n v="1.9258415392393753"/>
    <n v="1.4764139266170446"/>
    <x v="2"/>
    <s v="Google Maps"/>
    <n v="41.138309"/>
    <n v="-81.320825999999997"/>
    <n v="0"/>
    <n v="0"/>
  </r>
  <r>
    <n v="13"/>
    <x v="5"/>
    <x v="7"/>
    <s v="Wayne"/>
    <s v="SR-57, SR-604"/>
    <s v="SWAYSR00057**C, SWAYSR00604**C"/>
    <s v="SR-57, SR-604"/>
    <n v="10.269"/>
    <n v="0"/>
    <s v="Intersection"/>
    <s v="Undivided Rural No Control, Yield, Two Way Stop, Two Way With Flasher  4-Leg"/>
    <n v="1"/>
    <n v="1"/>
    <n v="17"/>
    <n v="1"/>
    <n v="5"/>
    <n v="212.08775436046511"/>
    <n v="0.15834751958422574"/>
    <n v="2.476667570799318"/>
    <n v="2.3183200512150921"/>
    <n v="0.10576615780421027"/>
    <n v="1.9246228453022305"/>
    <n v="1.8188566874980203"/>
    <x v="2"/>
    <s v="Google Maps"/>
    <n v="40.945988"/>
    <n v="-81.763599999999997"/>
    <n v="0"/>
    <n v="0"/>
  </r>
  <r>
    <n v="337"/>
    <x v="4"/>
    <x v="2"/>
    <s v="Hamilton"/>
    <s v="Hamilton Ave, Roosevelt Ave"/>
    <s v="SHAMUS00127**C, THAMTR00050J*C"/>
    <s v="TR-50J, US-127"/>
    <n v="0.10199999999999999"/>
    <n v="0"/>
    <s v="Intersection"/>
    <s v="Undivided Urban Signal  4-Leg"/>
    <n v="0"/>
    <n v="1"/>
    <n v="4"/>
    <n v="5"/>
    <n v="20"/>
    <n v="114.05168968023256"/>
    <n v="11.398326760400119"/>
    <n v="6.1525848639574887"/>
    <n v="-5.2457418964426301"/>
    <n v="0.79551398060712009"/>
    <n v="1.9244409546960837"/>
    <n v="1.1289269740889636"/>
    <x v="2"/>
    <s v="Google Maps"/>
    <n v="39.273693999999999"/>
    <n v="-84.562229000000002"/>
    <n v="0"/>
    <n v="0"/>
  </r>
  <r>
    <n v="338"/>
    <x v="4"/>
    <x v="7"/>
    <s v="Lorain"/>
    <s v="Broadway, E 39th St"/>
    <s v="CLORCR00202**C, MLORMR00876**C"/>
    <s v="CR-202, MR-876"/>
    <n v="9.6000000000000002E-2"/>
    <n v="0"/>
    <s v="Intersection"/>
    <s v="Undivided Urban Signal  4-Leg"/>
    <n v="0"/>
    <n v="2"/>
    <n v="3"/>
    <n v="6"/>
    <n v="22"/>
    <n v="159.61900436046511"/>
    <n v="6.9986275939072868"/>
    <n v="6.5010789649585581"/>
    <n v="-0.49754862894872876"/>
    <n v="0.48844942008142422"/>
    <n v="1.9233593984890607"/>
    <n v="1.4349099784076365"/>
    <x v="2"/>
    <s v="Google Maps"/>
    <n v="41.434123"/>
    <n v="-82.163082000000003"/>
    <n v="0"/>
    <n v="0"/>
  </r>
  <r>
    <n v="339"/>
    <x v="4"/>
    <x v="4"/>
    <s v="Clark"/>
    <s v="E Leffel Ln, Selma Pike"/>
    <s v="CCLACR00351**C, TCLATR00224**C"/>
    <s v="CR-351, TR-224"/>
    <n v="2.2320000000000002"/>
    <n v="0"/>
    <s v="Intersection"/>
    <s v="Undivided Urban Signal  4-Leg"/>
    <n v="0"/>
    <n v="1"/>
    <n v="10"/>
    <n v="1"/>
    <n v="17"/>
    <n v="132.58293968023256"/>
    <n v="5.375372063860242"/>
    <n v="5.4171857120791138"/>
    <n v="4.1813648218871791E-2"/>
    <n v="0.37515889109461387"/>
    <n v="1.9188262483607936"/>
    <n v="1.5436673572661799"/>
    <x v="2"/>
    <s v="Google Maps"/>
    <n v="39.893523999999999"/>
    <n v="-83.790042999999997"/>
    <n v="0"/>
    <n v="0"/>
  </r>
  <r>
    <n v="340"/>
    <x v="4"/>
    <x v="2"/>
    <s v="Clermont"/>
    <s v="Appalachian Hwy, Appalachian Hwy"/>
    <s v="CCLECR00008**C, CCLECR00171**C, SCLESR00032**C, SCLESR00032**N"/>
    <s v="CR-171, CR-8, SR-32"/>
    <n v="0"/>
    <n v="0"/>
    <s v="Intersection"/>
    <s v="Divided Urban Signal  4-Leg"/>
    <n v="0"/>
    <n v="0"/>
    <n v="5"/>
    <n v="6"/>
    <n v="23"/>
    <n v="82.359375"/>
    <n v="6.3328460976035439"/>
    <n v="6.6935318739438427"/>
    <n v="0.36068577634029886"/>
    <n v="0.45690114568637752"/>
    <n v="1.9161844732090816"/>
    <n v="1.4592833275227042"/>
    <x v="2"/>
    <s v="Google Maps"/>
    <n v="39.111728999999997"/>
    <n v="-84.305976000000001"/>
    <n v="0"/>
    <n v="0"/>
  </r>
  <r>
    <n v="341"/>
    <x v="4"/>
    <x v="5"/>
    <s v="Seneca"/>
    <s v="SR-12, W CR 592"/>
    <s v="CSENCR00592**C, SSENSR00012**C"/>
    <s v="CR-592, SR-12"/>
    <n v="2.7040000000000002"/>
    <n v="0"/>
    <s v="Intersection"/>
    <s v="Undivided Urban No Control, Yield, Two Way Stop, Two Way With Flasher  4-Leg"/>
    <n v="1"/>
    <n v="1"/>
    <n v="15"/>
    <n v="4"/>
    <n v="18"/>
    <n v="225.30650436046511"/>
    <n v="0.86189636692176075"/>
    <n v="7.2470161895446878"/>
    <n v="6.3851198226229275"/>
    <n v="9.0813006264011939E-2"/>
    <n v="1.9159837177504253"/>
    <n v="1.8251707114864133"/>
    <x v="2"/>
    <s v="Google Maps"/>
    <n v="41.181688000000001"/>
    <n v="-83.368238000000005"/>
    <n v="0"/>
    <n v="0"/>
  </r>
  <r>
    <n v="342"/>
    <x v="4"/>
    <x v="4"/>
    <s v="Montgomery"/>
    <s v="Dayton Lebanon Pike, W Social Row Rd"/>
    <s v="CMOTCR00166**C, SMOTSR00048**C"/>
    <s v="CR-166, SR-48"/>
    <n v="0.59599999999999997"/>
    <n v="0"/>
    <s v="Intersection"/>
    <s v="Undivided Urban Signal  4-Leg"/>
    <n v="0"/>
    <n v="0"/>
    <n v="7"/>
    <n v="4"/>
    <n v="15"/>
    <n v="78.578125"/>
    <n v="5.7587413507752121"/>
    <n v="5.2857874843182246"/>
    <n v="-0.47295386645698745"/>
    <n v="0.4019150662672526"/>
    <n v="1.9141505976044151"/>
    <n v="1.5122355313371625"/>
    <x v="2"/>
    <s v="Google Maps"/>
    <n v="39.590738999999999"/>
    <n v="-84.162177"/>
    <n v="0"/>
    <n v="0"/>
  </r>
  <r>
    <n v="343"/>
    <x v="4"/>
    <x v="6"/>
    <s v="Allen"/>
    <s v="N West St, W Bluelick Rd"/>
    <s v="CALLCR00106**C, SALLSR00065**C, TALLTR00106**C"/>
    <s v="CR-106, SR-65, TR-106"/>
    <n v="0"/>
    <n v="0"/>
    <s v="Intersection"/>
    <s v="Undivided Urban Signal  4-Leg"/>
    <n v="0"/>
    <n v="0"/>
    <n v="5"/>
    <n v="7"/>
    <n v="22"/>
    <n v="85.796875"/>
    <n v="5.0846454942822339"/>
    <n v="6.3954068267130362"/>
    <n v="1.3107613324308023"/>
    <n v="0.35486845237541936"/>
    <n v="1.9124742296780641"/>
    <n v="1.5576057773026448"/>
    <x v="2"/>
    <s v="Google Maps"/>
    <n v="40.788254000000002"/>
    <n v="-84.108830999999995"/>
    <n v="0"/>
    <n v="0"/>
  </r>
  <r>
    <n v="344"/>
    <x v="4"/>
    <x v="3"/>
    <s v="Stark"/>
    <s v="Portage St, Strip Ave"/>
    <s v="CSTACR00224**C, CSTACR00224**N, CSTACR00228**C, TSTATR00611**C"/>
    <s v="CR-224, CR-228, TR-611"/>
    <n v="0"/>
    <n v="0"/>
    <s v="Intersection"/>
    <s v="Divided Urban Signal  4-Leg"/>
    <n v="0"/>
    <n v="0"/>
    <n v="3"/>
    <n v="7"/>
    <n v="45"/>
    <n v="95.703125"/>
    <n v="11.74344877376868"/>
    <n v="11.028239548803455"/>
    <n v="-0.71520922496522488"/>
    <n v="0.87594207924502543"/>
    <n v="1.9110388373700764"/>
    <n v="1.035096758125051"/>
    <x v="2"/>
    <s v="Google Maps"/>
    <n v="40.879793999999997"/>
    <n v="-81.435598999999996"/>
    <n v="0"/>
    <n v="0"/>
  </r>
  <r>
    <n v="190"/>
    <x v="3"/>
    <x v="4"/>
    <s v="Clark"/>
    <s v="SR-4 "/>
    <s v="SCLASR00004**C "/>
    <s v="SR-4"/>
    <n v="9.8000000000000007"/>
    <n v="10.3"/>
    <s v="Segment"/>
    <m/>
    <n v="1"/>
    <n v="1"/>
    <n v="5"/>
    <n v="0"/>
    <n v="6"/>
    <n v="130.08775436046511"/>
    <n v="0.39659433849835118"/>
    <n v="5.2066535115401988"/>
    <n v="4.8100591730418474"/>
    <n v="2.8437214358376376E-2"/>
    <n v="1.9099869476504308"/>
    <n v="1.8815497332920543"/>
    <x v="2"/>
    <s v="Google Maps"/>
    <n v="39.916900444600003"/>
    <n v="-83.889883593199997"/>
    <n v="39.920796150999998"/>
    <n v="-83.881934881800007"/>
  </r>
  <r>
    <n v="345"/>
    <x v="4"/>
    <x v="2"/>
    <s v="Warren"/>
    <s v="Bethany Rd, Bethany Rd"/>
    <s v="CWARCR00011**C, CWARCR00059**C, TBUTTR00011**C, TBUTTR00132**C"/>
    <s v="CR-11, CR-59, TR-11, TR-132"/>
    <n v="0"/>
    <n v="0"/>
    <s v="Intersection"/>
    <s v="Undivided Urban Signal  4-Leg"/>
    <n v="0"/>
    <n v="1"/>
    <n v="7"/>
    <n v="3"/>
    <n v="46"/>
    <n v="150.81731468023256"/>
    <n v="6.1514706756487385"/>
    <n v="11.369971221353872"/>
    <n v="5.2185005457051332"/>
    <n v="0.42932449881806317"/>
    <n v="1.9093878918009803"/>
    <n v="1.4800633929829172"/>
    <x v="2"/>
    <s v="Google Maps"/>
    <n v="39.382707000000003"/>
    <n v="-84.344672000000003"/>
    <n v="0"/>
    <n v="0"/>
  </r>
  <r>
    <n v="346"/>
    <x v="4"/>
    <x v="4"/>
    <s v="Montgomery"/>
    <s v="N Main St, Shiloh Springs Rd"/>
    <s v="CMOTCR00026**C, SMOTSR00048**C"/>
    <s v="CR-26, SR-48"/>
    <n v="8.4629999999999992"/>
    <n v="0"/>
    <s v="Intersection"/>
    <s v="Undivided Urban Signal  3-Leg"/>
    <n v="0"/>
    <n v="1"/>
    <n v="10"/>
    <n v="3"/>
    <n v="11"/>
    <n v="135.45793968023256"/>
    <n v="3.1123857475689998"/>
    <n v="4.9667662194222544"/>
    <n v="1.8543804718532546"/>
    <n v="0.21722016110604714"/>
    <n v="1.9068844483191623"/>
    <n v="1.6896642872131151"/>
    <x v="2"/>
    <s v="Google Maps"/>
    <n v="39.820625"/>
    <n v="-84.236999999999995"/>
    <n v="0"/>
    <n v="0"/>
  </r>
  <r>
    <n v="191"/>
    <x v="3"/>
    <x v="5"/>
    <s v="Lucas"/>
    <s v="W CENTRAL AVE "/>
    <s v="SLUCUS00020**N "/>
    <s v="US-20"/>
    <n v="9"/>
    <n v="9.5"/>
    <s v="Segment"/>
    <m/>
    <n v="0"/>
    <n v="0"/>
    <n v="3"/>
    <n v="4"/>
    <n v="24"/>
    <n v="61.390625"/>
    <n v="0.4549215536980597"/>
    <n v="11.668553532609261"/>
    <n v="11.2136319789112"/>
    <n v="3.2655413982499167E-2"/>
    <n v="1.9054757801209357"/>
    <n v="1.8728203661384364"/>
    <x v="2"/>
    <s v="Google Maps"/>
    <n v="41.674976450800003"/>
    <n v="-83.705182446500004"/>
    <n v="0"/>
    <n v="0"/>
  </r>
  <r>
    <n v="347"/>
    <x v="4"/>
    <x v="2"/>
    <s v="Hamilton"/>
    <s v="Filview Cir, Harrison Rd"/>
    <s v="CHAMCR00164**C, CHAMCR00457**C"/>
    <s v="CR-164, CR-457"/>
    <n v="0.377"/>
    <n v="0"/>
    <s v="Intersection"/>
    <s v="Undivided Urban Signal  3-Leg"/>
    <n v="0"/>
    <n v="2"/>
    <n v="5"/>
    <n v="6"/>
    <n v="43"/>
    <n v="193.71275436046511"/>
    <n v="4.1613046095895649"/>
    <n v="10.771027386442446"/>
    <n v="6.6097227768528812"/>
    <n v="0.29042648663084542"/>
    <n v="1.9020717976223565"/>
    <n v="1.611645310991511"/>
    <x v="2"/>
    <s v="Google Maps"/>
    <n v="39.174773999999999"/>
    <n v="-84.642369000000002"/>
    <n v="0"/>
    <n v="0"/>
  </r>
  <r>
    <n v="192"/>
    <x v="3"/>
    <x v="3"/>
    <s v="Stark"/>
    <s v="WHIPPLE AVE "/>
    <s v="CSTACR00219**C "/>
    <s v="CR-219"/>
    <n v="2.6"/>
    <n v="3.1"/>
    <s v="Segment"/>
    <m/>
    <n v="0"/>
    <n v="1"/>
    <n v="3"/>
    <n v="6"/>
    <n v="56"/>
    <n v="147.94231468023256"/>
    <n v="0.59519702989279155"/>
    <n v="25.772907936943831"/>
    <n v="25.17771090705104"/>
    <n v="4.5657243376680097E-2"/>
    <n v="1.9018772829247463"/>
    <n v="1.8562200395480661"/>
    <x v="2"/>
    <s v="Google Maps"/>
    <n v="40.828187479699999"/>
    <n v="-81.424505808500001"/>
    <n v="40.8354037366"/>
    <n v="-81.424025113699997"/>
  </r>
  <r>
    <n v="348"/>
    <x v="4"/>
    <x v="1"/>
    <s v="Geauga"/>
    <s v="Auburn Rd, Chardon Rd"/>
    <s v="CGEACR00004**C, SGEAUS00006**C"/>
    <s v="CR-4, US-6"/>
    <n v="2.972"/>
    <n v="0"/>
    <s v="Intersection"/>
    <s v="Undivided Urban Signal  4-Leg"/>
    <n v="0"/>
    <n v="1"/>
    <n v="8"/>
    <n v="2"/>
    <n v="21"/>
    <n v="127.92668968023256"/>
    <n v="5.812113985015837"/>
    <n v="6.4353094250175884"/>
    <n v="0.62319544000175142"/>
    <n v="0.4056400583308033"/>
    <n v="1.9015408642230918"/>
    <n v="1.4959008058922885"/>
    <x v="2"/>
    <s v="Google Maps"/>
    <n v="41.580539999999999"/>
    <n v="-81.242497"/>
    <n v="0"/>
    <n v="0"/>
  </r>
  <r>
    <n v="193"/>
    <x v="3"/>
    <x v="0"/>
    <s v="Franklin"/>
    <s v="WESTERVILLE RD "/>
    <s v="SFRASR00003**C "/>
    <s v="SR-3"/>
    <n v="24.3"/>
    <n v="24.8"/>
    <s v="Segment"/>
    <m/>
    <n v="0"/>
    <n v="3"/>
    <n v="8"/>
    <n v="4"/>
    <n v="23"/>
    <n v="230.15506904069767"/>
    <n v="0.34591250437402793"/>
    <n v="12.452727410791978"/>
    <n v="12.10681490641795"/>
    <n v="2.6792825496866346E-2"/>
    <n v="1.8979838402793217"/>
    <n v="1.8711910147824553"/>
    <x v="2"/>
    <s v="Google Maps"/>
    <n v="40.077819729300003"/>
    <n v="-82.928558278699995"/>
    <n v="40.085024431699999"/>
    <n v="-82.927741358800006"/>
  </r>
  <r>
    <n v="194"/>
    <x v="3"/>
    <x v="5"/>
    <s v="Lucas"/>
    <s v="AIRPORT HWY "/>
    <s v="SLUCSR00002**C "/>
    <s v="SR-2"/>
    <n v="7.7"/>
    <n v="8.1999999999999993"/>
    <s v="Segment"/>
    <m/>
    <n v="0"/>
    <n v="2"/>
    <n v="7"/>
    <n v="7"/>
    <n v="19"/>
    <n v="187.24400436046511"/>
    <n v="0.29298678064717915"/>
    <n v="11.929703023183027"/>
    <n v="11.636716242535847"/>
    <n v="2.2622575055063959E-2"/>
    <n v="1.8950915047460388"/>
    <n v="1.8724689296909749"/>
    <x v="2"/>
    <s v="Google Maps"/>
    <n v="41.610341102500001"/>
    <n v="-83.741265399"/>
    <n v="41.610357604299999"/>
    <n v="-83.731608870800002"/>
  </r>
  <r>
    <n v="349"/>
    <x v="4"/>
    <x v="0"/>
    <s v="Franklin"/>
    <s v="Havens Corners Rd, N Waggoner Rd"/>
    <s v="CFRACR00016**C, CFRACR00106**C"/>
    <s v="CR-106, CR-16"/>
    <n v="5.0940000000000003"/>
    <n v="0"/>
    <s v="Intersection"/>
    <s v="Undivided Urban Signal  4-Leg"/>
    <n v="0"/>
    <n v="0"/>
    <n v="6"/>
    <n v="5"/>
    <n v="25"/>
    <n v="86.46875"/>
    <n v="5.8210667464514732"/>
    <n v="7.2002701967954783"/>
    <n v="1.3792034503440052"/>
    <n v="0.40626489099587759"/>
    <n v="1.8941744577940454"/>
    <n v="1.4879095667981677"/>
    <x v="2"/>
    <s v="Google Maps"/>
    <n v="40.019264999999997"/>
    <n v="-82.789662000000007"/>
    <n v="0"/>
    <n v="0"/>
  </r>
  <r>
    <n v="195"/>
    <x v="3"/>
    <x v="0"/>
    <s v="Franklin"/>
    <s v="SR 315 "/>
    <s v="SFRASR00315**N "/>
    <s v="SR-315"/>
    <n v="11.9"/>
    <n v="12.4"/>
    <s v="Segment"/>
    <m/>
    <n v="0"/>
    <n v="0"/>
    <n v="3"/>
    <n v="3"/>
    <n v="37"/>
    <n v="69.953125"/>
    <n v="0.70120585645644695"/>
    <n v="16.904704900006056"/>
    <n v="16.203499043549609"/>
    <n v="5.2217102860608926E-2"/>
    <n v="1.8938991036344379"/>
    <n v="1.841682000773829"/>
    <x v="2"/>
    <s v="Google Maps"/>
    <n v="40.111421154799999"/>
    <n v="-83.035428561800003"/>
    <n v="40.118618557200001"/>
    <n v="-83.034525126999995"/>
  </r>
  <r>
    <n v="350"/>
    <x v="4"/>
    <x v="2"/>
    <s v="Warren"/>
    <s v="Fields Ertel Rd, Fields-Ertel Rd"/>
    <s v="CHAMCR00004**C, CHAMCR00277**C, CWARCR00004**C, CWARCR00058**C"/>
    <s v="CR-277, CR-4, CR-58"/>
    <n v="0"/>
    <n v="0"/>
    <s v="Intersection"/>
    <s v="Undivided Urban Signal  4-Leg"/>
    <n v="0"/>
    <n v="1"/>
    <n v="5"/>
    <n v="4"/>
    <n v="28"/>
    <n v="124.16106468023256"/>
    <n v="10.321676134122702"/>
    <n v="7.7313969259612492"/>
    <n v="-2.5902792081614532"/>
    <n v="0.72037219502428329"/>
    <n v="1.8936267919900767"/>
    <n v="1.1732545969657933"/>
    <x v="2"/>
    <s v="Google Maps"/>
    <n v="39.293320000000001"/>
    <n v="-84.334110999999993"/>
    <n v="0"/>
    <n v="0"/>
  </r>
  <r>
    <n v="351"/>
    <x v="4"/>
    <x v="3"/>
    <s v="Trumbull"/>
    <s v="Belmont Ave, Tibbetts Wick Rd"/>
    <s v="CTRUCR00028**C, STRUSR00193**C"/>
    <s v="CR-28, SR-193"/>
    <n v="2.7509999999999999"/>
    <n v="0"/>
    <s v="Intersection"/>
    <s v="Undivided Urban Signal  4-Leg"/>
    <n v="0"/>
    <n v="1"/>
    <n v="8"/>
    <n v="4"/>
    <n v="12"/>
    <n v="127.80168968023256"/>
    <n v="2.9572162354517419"/>
    <n v="4.9152748894395151"/>
    <n v="1.9580586539877731"/>
    <n v="0.20639054384308922"/>
    <n v="1.8895529973713217"/>
    <n v="1.6831624535282323"/>
    <x v="2"/>
    <s v="Google Maps"/>
    <n v="41.183214999999997"/>
    <n v="-80.664400999999998"/>
    <n v="0"/>
    <n v="0"/>
  </r>
  <r>
    <n v="14"/>
    <x v="5"/>
    <x v="7"/>
    <s v="Medina"/>
    <s v="Remsen Rd, Weymouth Rd"/>
    <s v="SMEDSR00003**C, TMEDTR00037**C"/>
    <s v="SR-3, TR-37"/>
    <n v="2.5129999999999999"/>
    <n v="0"/>
    <s v="Intersection"/>
    <s v="Undivided Rural No Control, Yield, Two Way Stop, Two Way With Flasher  4-Leg"/>
    <n v="1"/>
    <n v="4"/>
    <n v="4"/>
    <n v="7"/>
    <n v="18"/>
    <n v="303.63344840116281"/>
    <n v="0.26586513587108718"/>
    <n v="4.2707840379984967"/>
    <n v="4.0049189021274092"/>
    <n v="0.15538295994290963"/>
    <n v="1.8819504249950376"/>
    <n v="1.7265674650521281"/>
    <x v="2"/>
    <s v="Google Maps"/>
    <n v="41.186048"/>
    <n v="-81.803129999999996"/>
    <n v="0"/>
    <n v="0"/>
  </r>
  <r>
    <n v="15"/>
    <x v="5"/>
    <x v="7"/>
    <s v="Erie"/>
    <s v="E Mason Rd, US-250"/>
    <s v="CERICR00013**C, SERIUS00250**C"/>
    <s v="CR-13, US-250"/>
    <n v="8.8569999999999993"/>
    <n v="0"/>
    <s v="Intersection"/>
    <s v="Undivided Rural Signal  4-Leg"/>
    <n v="0"/>
    <n v="0"/>
    <n v="10"/>
    <n v="3"/>
    <n v="24"/>
    <n v="102.78125"/>
    <n v="3.533750372422328"/>
    <n v="7.8026443622644504"/>
    <n v="4.2688939898421223"/>
    <n v="0.24626741418356293"/>
    <n v="1.881011819216406"/>
    <n v="1.634744405032843"/>
    <x v="2"/>
    <s v="Google Maps"/>
    <n v="41.332551000000002"/>
    <n v="-82.624314999999996"/>
    <n v="0"/>
    <n v="0"/>
  </r>
  <r>
    <n v="352"/>
    <x v="4"/>
    <x v="3"/>
    <s v="Summit"/>
    <s v="Krumroy Rd, SR-241"/>
    <s v="CSUMCR00130**C, SSUMSR00241**C"/>
    <s v="CR-130, SR-241"/>
    <n v="1.4319999999999999"/>
    <n v="0"/>
    <s v="Intersection"/>
    <s v="Undivided Urban Signal  4-Leg"/>
    <n v="0"/>
    <n v="0"/>
    <n v="6"/>
    <n v="5"/>
    <n v="21"/>
    <n v="82.46875"/>
    <n v="4.7096479610847553"/>
    <n v="6.65857759199376"/>
    <n v="1.9489296309090047"/>
    <n v="0.32869656007731635"/>
    <n v="1.8798745077311476"/>
    <n v="1.5511779476538312"/>
    <x v="2"/>
    <s v="Google Maps"/>
    <n v="41.015157000000002"/>
    <n v="-81.463513000000006"/>
    <n v="0"/>
    <n v="0"/>
  </r>
  <r>
    <n v="196"/>
    <x v="3"/>
    <x v="2"/>
    <s v="Clermont"/>
    <s v="APPALACHIAN HWY "/>
    <s v="SCLESR00032**N "/>
    <s v="SR-32"/>
    <n v="1.3"/>
    <n v="1.8"/>
    <s v="Segment"/>
    <m/>
    <n v="1"/>
    <n v="0"/>
    <n v="2"/>
    <n v="3"/>
    <n v="13"/>
    <n v="85.082939680232556"/>
    <n v="0.64355347841733912"/>
    <n v="7.603993554468353"/>
    <n v="6.9604400760510137"/>
    <n v="4.7044094008196008E-2"/>
    <n v="1.8788118414118944"/>
    <n v="1.8317677474036984"/>
    <x v="2"/>
    <s v="Google Maps"/>
    <n v="39.102763081600003"/>
    <n v="-84.287293066399997"/>
    <n v="39.099958866800002"/>
    <n v="-84.278754543700003"/>
  </r>
  <r>
    <n v="353"/>
    <x v="4"/>
    <x v="2"/>
    <s v="Warren"/>
    <s v="The Village Dr, US Rt 22"/>
    <s v="SWARSR00003**C, SWARUS00022**C, SWARUS00022**N, TWARTR00595**C"/>
    <s v="SR-3, TR-595, US-22"/>
    <n v="0"/>
    <n v="0"/>
    <s v="Intersection"/>
    <s v="Divided Urban Signal  4-Leg"/>
    <n v="0"/>
    <n v="1"/>
    <n v="5"/>
    <n v="4"/>
    <n v="15"/>
    <n v="111.16106468023256"/>
    <n v="8.3347954103699262"/>
    <n v="5.1386802591009104"/>
    <n v="-3.1961151512690158"/>
    <n v="0.59981447736325488"/>
    <n v="1.8782614664953863"/>
    <n v="1.2784469891321315"/>
    <x v="2"/>
    <s v="Google Maps"/>
    <n v="39.296016000000002"/>
    <n v="-84.292044000000004"/>
    <n v="0"/>
    <n v="0"/>
  </r>
  <r>
    <n v="354"/>
    <x v="4"/>
    <x v="0"/>
    <s v="Franklin"/>
    <s v="Harlem Rd, Johnstown Rd"/>
    <s v="MFRAMR04371**C, SFRAUS00062**C, TFRATR00195**C"/>
    <s v="MR-4371, TR-195, US-62"/>
    <n v="0.59599999999999997"/>
    <n v="0"/>
    <s v="Intersection"/>
    <s v="Undivided Urban Signal  4-Leg"/>
    <n v="0"/>
    <n v="0"/>
    <n v="9"/>
    <n v="2"/>
    <n v="7"/>
    <n v="74.796875"/>
    <n v="5.4269824507922815"/>
    <n v="3.6287568774033772"/>
    <n v="-1.7982255733889043"/>
    <n v="0.37876089209107766"/>
    <n v="1.8776028359595487"/>
    <n v="1.498841943868471"/>
    <x v="2"/>
    <s v="Google Maps"/>
    <n v="40.062272"/>
    <n v="-82.830566000000005"/>
    <n v="0"/>
    <n v="0"/>
  </r>
  <r>
    <n v="197"/>
    <x v="3"/>
    <x v="3"/>
    <s v="Stark"/>
    <s v="LINCOLN WAY "/>
    <s v="SSTASR00172**C "/>
    <s v="SR-172"/>
    <n v="9.3000000000000007"/>
    <n v="9.8000000000000007"/>
    <s v="Segment"/>
    <m/>
    <n v="1"/>
    <n v="0"/>
    <n v="2"/>
    <n v="6"/>
    <n v="24"/>
    <n v="109.39543968023256"/>
    <n v="0.72119135636248666"/>
    <n v="12.808405573329392"/>
    <n v="12.087214216966904"/>
    <n v="5.5231936450523184E-2"/>
    <n v="1.8767124890515883"/>
    <n v="1.8214805526010651"/>
    <x v="2"/>
    <s v="Google Maps"/>
    <n v="40.795162010399999"/>
    <n v="-81.474041400700003"/>
    <n v="40.794475730099997"/>
    <n v="-81.464580658599999"/>
  </r>
  <r>
    <n v="198"/>
    <x v="3"/>
    <x v="0"/>
    <s v="Franklin"/>
    <s v="W BROAD ST "/>
    <s v="SFRAUS00040**C "/>
    <s v="US-40"/>
    <n v="4.7"/>
    <n v="5.2"/>
    <s v="Segment"/>
    <m/>
    <n v="0"/>
    <n v="2"/>
    <n v="3"/>
    <n v="3"/>
    <n v="16"/>
    <n v="140.30650436046511"/>
    <n v="0.53321362074447853"/>
    <n v="9.9826539846280706"/>
    <n v="9.4494403638835927"/>
    <n v="4.0582826737961937E-2"/>
    <n v="1.876015432052824"/>
    <n v="1.835432605314862"/>
    <x v="2"/>
    <s v="Google Maps"/>
    <n v="39.951341363399997"/>
    <n v="-83.147483544400004"/>
    <n v="39.951741903200002"/>
    <n v="-83.138143875300003"/>
  </r>
  <r>
    <n v="355"/>
    <x v="4"/>
    <x v="3"/>
    <s v="Mahoning"/>
    <s v="Boardman Poland Rd, Sheldon Ave"/>
    <s v="SMAHUS00224**C, TMAHTR01174**C"/>
    <s v="TR-1174, US-224"/>
    <n v="0"/>
    <n v="0"/>
    <s v="Intersection"/>
    <s v="Undivided Urban No Control, Yield, Two Way Stop, Two Way With Flasher  3-Leg"/>
    <n v="0"/>
    <n v="1"/>
    <n v="9"/>
    <n v="7"/>
    <n v="47"/>
    <n v="182.66106468023256"/>
    <n v="2.008209605735646"/>
    <n v="12.382646335999317"/>
    <n v="10.374436730263671"/>
    <n v="0.16444889845732244"/>
    <n v="1.8752845006231693"/>
    <n v="1.7108356021658468"/>
    <x v="2"/>
    <s v="Google Maps"/>
    <n v="41.024346999999999"/>
    <n v="-80.659312999999997"/>
    <n v="0"/>
    <n v="0"/>
  </r>
  <r>
    <n v="356"/>
    <x v="4"/>
    <x v="8"/>
    <s v="Licking"/>
    <s v="Mink St, Palmer Rd"/>
    <s v="CLICCR00041**C, TLICTR00036**C"/>
    <s v="CR-41, TR-36"/>
    <n v="0.45400000000000001"/>
    <n v="0"/>
    <s v="Intersection"/>
    <s v="Undivided Urban No Control, Yield, Two Way Stop, Two Way With Flasher  4-Leg"/>
    <n v="1"/>
    <n v="3"/>
    <n v="13"/>
    <n v="1"/>
    <n v="15"/>
    <n v="287.25363372093022"/>
    <n v="1.1481573716388531"/>
    <n v="6.4685113402730412"/>
    <n v="5.3203539686341879"/>
    <n v="0.11263906440103599"/>
    <n v="1.8748870552012549"/>
    <n v="1.7622479908002189"/>
    <x v="2"/>
    <s v="Google Maps"/>
    <n v="39.944313999999999"/>
    <n v="-82.730549999999994"/>
    <n v="0"/>
    <n v="0"/>
  </r>
  <r>
    <n v="357"/>
    <x v="4"/>
    <x v="3"/>
    <s v="Portage"/>
    <s v="Infirmary Rd, SR-14"/>
    <s v="CPORCR00164**C, SPORSR00014**C"/>
    <s v="CR-164, SR-14"/>
    <n v="0.35799999999999998"/>
    <n v="0"/>
    <s v="Intersection"/>
    <s v="Undivided Urban Signal  4-Leg"/>
    <n v="0"/>
    <n v="0"/>
    <n v="5"/>
    <n v="6"/>
    <n v="22"/>
    <n v="81.359375"/>
    <n v="5.3704973231255879"/>
    <n v="6.6323737489374892"/>
    <n v="1.2618764258119013"/>
    <n v="0.37481867235130462"/>
    <n v="1.8748434434636749"/>
    <n v="1.5000247711123702"/>
    <x v="2"/>
    <s v="Google Maps"/>
    <n v="41.179465"/>
    <n v="-81.262808000000007"/>
    <n v="0"/>
    <n v="0"/>
  </r>
  <r>
    <n v="358"/>
    <x v="4"/>
    <x v="0"/>
    <s v="Franklin"/>
    <s v="Galloway Rd, Hall Rd"/>
    <s v="CFRACR00125**C, CFRACR00141**C"/>
    <s v="CR-125, CR-141"/>
    <n v="1.0660000000000001"/>
    <n v="0"/>
    <s v="Intersection"/>
    <s v="Undivided Urban Signal  4-Leg"/>
    <n v="0"/>
    <n v="0"/>
    <n v="3"/>
    <n v="6"/>
    <n v="14"/>
    <n v="60.265625"/>
    <n v="5.9489242078121949"/>
    <n v="5.7152109967094047"/>
    <n v="-0.2337132111027902"/>
    <n v="0.41518834091755874"/>
    <n v="1.8701776251015927"/>
    <n v="1.4549892841840339"/>
    <x v="2"/>
    <s v="Google Maps"/>
    <n v="39.931756999999998"/>
    <n v="-83.159396999999998"/>
    <n v="0"/>
    <n v="0"/>
  </r>
  <r>
    <n v="359"/>
    <x v="4"/>
    <x v="0"/>
    <s v="Marion"/>
    <s v="Marion-Mt Gilead Rd, Marion-Mt Gilead Rd"/>
    <s v="SMARRA51020**C, SMARRA51022**C, SMARSR00095**C, SMARSR00095**N"/>
    <s v="RA-51020, RA-51022, SR-95"/>
    <n v="0"/>
    <n v="0"/>
    <s v="Intersection"/>
    <s v="Divided Urban Signal  4-Leg"/>
    <n v="0"/>
    <n v="1"/>
    <n v="6"/>
    <n v="4"/>
    <n v="29"/>
    <n v="131.70793968023256"/>
    <n v="6.1846251827245329"/>
    <n v="7.6586568837336584"/>
    <n v="1.4740317010091255"/>
    <n v="0.45261656697434971"/>
    <n v="1.8684905555963049"/>
    <n v="1.4158739886219553"/>
    <x v="2"/>
    <s v="Google Maps"/>
    <n v="40.581310000000002"/>
    <n v="-83.077286000000001"/>
    <n v="0"/>
    <n v="0"/>
  </r>
  <r>
    <n v="199"/>
    <x v="3"/>
    <x v="5"/>
    <s v="Lucas"/>
    <s v="AIRPORT HWY "/>
    <s v="SLUCUS00020*AC "/>
    <s v="US-20"/>
    <n v="0.9"/>
    <n v="1.4"/>
    <s v="Segment"/>
    <m/>
    <n v="0"/>
    <n v="0"/>
    <n v="8"/>
    <n v="3"/>
    <n v="7"/>
    <n v="72.6875"/>
    <n v="0.37740053971816134"/>
    <n v="11.128439011363598"/>
    <n v="10.751038471645437"/>
    <n v="2.9076590038101251E-2"/>
    <n v="1.8664771295281908"/>
    <n v="1.8374005394900896"/>
    <x v="2"/>
    <s v="Google Maps"/>
    <n v="41.582302176200002"/>
    <n v="-83.865228332200005"/>
    <n v="41.582983183800003"/>
    <n v="-83.855618167800003"/>
  </r>
  <r>
    <n v="200"/>
    <x v="3"/>
    <x v="9"/>
    <s v="Ross"/>
    <s v="US-35 "/>
    <s v="SROSUS00035**C "/>
    <s v="US-35"/>
    <n v="18.5"/>
    <n v="19"/>
    <s v="Segment"/>
    <m/>
    <n v="0"/>
    <n v="0"/>
    <n v="7"/>
    <n v="1"/>
    <n v="11"/>
    <n v="61.265625"/>
    <n v="0.32739361960981939"/>
    <n v="6.5168895766828037"/>
    <n v="6.1894959570729844"/>
    <n v="2.3651399796860165E-2"/>
    <n v="1.8580195138714881"/>
    <n v="1.834368114074628"/>
    <x v="2"/>
    <s v="Google Maps"/>
    <n v="39.351475957300003"/>
    <n v="-82.998446434300007"/>
    <n v="39.347626599500003"/>
    <n v="-82.990535343499999"/>
  </r>
  <r>
    <n v="201"/>
    <x v="3"/>
    <x v="3"/>
    <s v="Trumbull"/>
    <s v="NILES CORTLAND RD "/>
    <s v="STRUSR00046**C "/>
    <s v="SR-46"/>
    <n v="6.6"/>
    <n v="7.1"/>
    <s v="Segment"/>
    <m/>
    <n v="0"/>
    <n v="0"/>
    <n v="9"/>
    <n v="10"/>
    <n v="58"/>
    <n v="161.296875"/>
    <n v="0.25075273616948507"/>
    <n v="20.135301460607657"/>
    <n v="19.884548724438172"/>
    <n v="1.9384636750378534E-2"/>
    <n v="1.8537503024362045"/>
    <n v="1.834365665685826"/>
    <x v="2"/>
    <s v="Google Maps"/>
    <n v="41.2199615826"/>
    <n v="-80.7404436928"/>
    <n v="41.227199795300002"/>
    <n v="-80.740502477600003"/>
  </r>
  <r>
    <n v="202"/>
    <x v="3"/>
    <x v="3"/>
    <s v="Trumbull"/>
    <s v="BELMONT AVE "/>
    <s v="STRUSR00193**C "/>
    <s v="SR-193"/>
    <n v="1.6"/>
    <n v="2.1"/>
    <s v="Segment"/>
    <m/>
    <n v="1"/>
    <n v="1"/>
    <n v="5"/>
    <n v="4"/>
    <n v="20"/>
    <n v="161.83775436046511"/>
    <n v="0.29641232104597726"/>
    <n v="11.846898701936187"/>
    <n v="11.550486380890209"/>
    <n v="2.2694444258215797E-2"/>
    <n v="1.8534847837634711"/>
    <n v="1.8307903395052554"/>
    <x v="2"/>
    <s v="Google Maps"/>
    <n v="41.156894930500002"/>
    <n v="-80.664868037100007"/>
    <n v="41.164125997699998"/>
    <n v="-80.664815076099998"/>
  </r>
  <r>
    <n v="203"/>
    <x v="3"/>
    <x v="3"/>
    <s v="Stark"/>
    <s v="DRESSLER RD "/>
    <s v="CSTACR00224**C "/>
    <s v="CR-224"/>
    <n v="3.8"/>
    <n v="4.3"/>
    <s v="Segment"/>
    <m/>
    <n v="0"/>
    <n v="0"/>
    <n v="4"/>
    <n v="5"/>
    <n v="55"/>
    <n v="103.375"/>
    <n v="0.49230605069188249"/>
    <n v="39.944650477780662"/>
    <n v="39.452344427088782"/>
    <n v="3.7833235768524043E-2"/>
    <n v="1.8473643380716787"/>
    <n v="1.8095311023031546"/>
    <x v="2"/>
    <s v="Google Maps"/>
    <n v="40.849501233200002"/>
    <n v="-81.434579816199999"/>
    <n v="40.855838991799999"/>
    <n v="-81.432679496700004"/>
  </r>
  <r>
    <n v="204"/>
    <x v="3"/>
    <x v="3"/>
    <s v="Stark"/>
    <s v="DRESSLER RD "/>
    <s v="CSTACR00224**C "/>
    <s v="CR-224"/>
    <n v="3.3"/>
    <n v="3.8"/>
    <s v="Segment"/>
    <m/>
    <n v="0"/>
    <n v="0"/>
    <n v="4"/>
    <n v="5"/>
    <n v="17"/>
    <n v="65.375"/>
    <n v="0.49230605069188249"/>
    <n v="16.24784189844463"/>
    <n v="15.755535847752748"/>
    <n v="3.7833235768524043E-2"/>
    <n v="1.8473643380716787"/>
    <n v="1.8095311023031546"/>
    <x v="2"/>
    <s v="Google Maps"/>
    <n v="40.842320040499999"/>
    <n v="-81.435048483399996"/>
    <n v="40.849501233200002"/>
    <n v="-81.434579816199999"/>
  </r>
  <r>
    <n v="360"/>
    <x v="4"/>
    <x v="8"/>
    <s v="Licking"/>
    <s v="Columbus Rd, York Rd"/>
    <s v="CLICCR00039**C, SLICSR00016**C"/>
    <s v="CR-39, SR-16"/>
    <n v="5.915"/>
    <n v="0"/>
    <s v="Intersection"/>
    <s v="Undivided Urban No Control, Yield, Two Way Stop, Two Way With Flasher  4-Leg"/>
    <n v="0"/>
    <n v="1"/>
    <n v="8"/>
    <n v="8"/>
    <n v="17"/>
    <n v="150.55168968023256"/>
    <n v="1.1919647868728867"/>
    <n v="6.8250693875180328"/>
    <n v="5.6331046006451464"/>
    <n v="0.11912008053708976"/>
    <n v="1.846293295266515"/>
    <n v="1.7271732147294252"/>
    <x v="2"/>
    <s v="Google Maps"/>
    <n v="40.018107000000001"/>
    <n v="-82.624024000000006"/>
    <n v="0"/>
    <n v="0"/>
  </r>
  <r>
    <n v="205"/>
    <x v="3"/>
    <x v="1"/>
    <s v="Lake"/>
    <s v="LAKELAND FWY "/>
    <s v="SLAKSR00002**C "/>
    <s v="SR-2"/>
    <n v="12.8"/>
    <n v="13.3"/>
    <s v="Segment"/>
    <m/>
    <n v="0"/>
    <n v="1"/>
    <n v="3"/>
    <n v="2"/>
    <n v="14"/>
    <n v="88.192314680232556"/>
    <n v="0.6214870203318037"/>
    <n v="7.903775913469989"/>
    <n v="7.2822888931381851"/>
    <n v="4.5306952522545206E-2"/>
    <n v="1.8435060669045096"/>
    <n v="1.7981991143819644"/>
    <x v="2"/>
    <s v="Google Maps"/>
    <n v="41.718461507100002"/>
    <n v="-81.295676921500004"/>
    <n v="41.720627660399998"/>
    <n v="-81.287711457499995"/>
  </r>
  <r>
    <n v="361"/>
    <x v="4"/>
    <x v="0"/>
    <s v="Delaware"/>
    <s v="Columbus Pike, Hyatts Rd"/>
    <s v="CDELCR00123**C, SDELUS00023**C, TDELTR00100**C"/>
    <s v="CR-123, TR-100, US-23"/>
    <n v="0"/>
    <n v="0"/>
    <s v="Intersection"/>
    <s v="Undivided Urban Signal  4-Leg"/>
    <n v="0"/>
    <n v="1"/>
    <n v="2"/>
    <n v="7"/>
    <n v="14"/>
    <n v="103.83293968023256"/>
    <n v="8.8052413417908753"/>
    <n v="4.8376489298485073"/>
    <n v="-3.967592411942368"/>
    <n v="0.61453691732632432"/>
    <n v="1.8417275019892196"/>
    <n v="1.2271905846628952"/>
    <x v="2"/>
    <s v="Google Maps"/>
    <n v="40.213583"/>
    <n v="-83.032833999999994"/>
    <n v="0"/>
    <n v="0"/>
  </r>
  <r>
    <n v="362"/>
    <x v="4"/>
    <x v="3"/>
    <s v="Portage"/>
    <s v="Rhodes Rd, SR-59"/>
    <s v="SPORSR00059**C, TPORTR00149**C"/>
    <s v="SR-59, TR-149"/>
    <n v="1.0029999999999999"/>
    <n v="0"/>
    <s v="Intersection"/>
    <s v="Undivided Urban Signal  3-Leg"/>
    <n v="0"/>
    <n v="1"/>
    <n v="9"/>
    <n v="4"/>
    <n v="9"/>
    <n v="131.34856468023256"/>
    <n v="3.1562411271833302"/>
    <n v="4.3103722802303048"/>
    <n v="1.1541311530469747"/>
    <n v="0.22028092329872601"/>
    <n v="1.8407376361512784"/>
    <n v="1.6204567128525524"/>
    <x v="2"/>
    <s v="Google Maps"/>
    <n v="41.154986999999998"/>
    <n v="-81.327647999999996"/>
    <n v="0"/>
    <n v="0"/>
  </r>
  <r>
    <n v="363"/>
    <x v="4"/>
    <x v="3"/>
    <s v="Stark"/>
    <s v="Cleveland Ave, Mill Rd"/>
    <s v="SSTASR00800**C, TSTATR00259**C"/>
    <s v="SR-800, TR-259"/>
    <n v="0.83099999999999996"/>
    <n v="0"/>
    <s v="Intersection"/>
    <s v="Undivided Urban Signal  4-Leg"/>
    <n v="0"/>
    <n v="0"/>
    <n v="6"/>
    <n v="4"/>
    <n v="19"/>
    <n v="76.03125"/>
    <n v="9.135608196144517"/>
    <n v="5.8069328076126157"/>
    <n v="-3.3286753885319014"/>
    <n v="0.63759393761465066"/>
    <n v="1.8404502474861679"/>
    <n v="1.2028563098715173"/>
    <x v="2"/>
    <s v="Google Maps"/>
    <n v="40.767938999999998"/>
    <n v="-81.383279999999999"/>
    <n v="0"/>
    <n v="0"/>
  </r>
  <r>
    <n v="364"/>
    <x v="4"/>
    <x v="3"/>
    <s v="Stark"/>
    <s v="13th St, Raff Rd"/>
    <s v="MSTAMR00672**C, SSTASR00297**C"/>
    <s v="MR-672, SR-297"/>
    <n v="0.433"/>
    <n v="0"/>
    <s v="Intersection"/>
    <s v="Undivided Urban Signal  4-Leg"/>
    <n v="0"/>
    <n v="0"/>
    <n v="7"/>
    <n v="3"/>
    <n v="22"/>
    <n v="81.140625"/>
    <n v="4.6632958153854096"/>
    <n v="7.2893292411057935"/>
    <n v="2.6260334257203839"/>
    <n v="0.32546154315684395"/>
    <n v="1.8378769233270449"/>
    <n v="1.5124153801702009"/>
    <x v="2"/>
    <s v="Google Maps"/>
    <n v="40.788518000000003"/>
    <n v="-81.417591000000002"/>
    <n v="0"/>
    <n v="0"/>
  </r>
  <r>
    <n v="206"/>
    <x v="3"/>
    <x v="0"/>
    <s v="Pickaway"/>
    <s v="US 23 "/>
    <s v="SPICUS00023**N "/>
    <s v="US-23"/>
    <n v="7.7"/>
    <n v="8.1999999999999993"/>
    <s v="Segment"/>
    <m/>
    <n v="0"/>
    <n v="2"/>
    <n v="4"/>
    <n v="1"/>
    <n v="5"/>
    <n v="126.97837936046511"/>
    <n v="0.36279883810818425"/>
    <n v="4.7251998177337917"/>
    <n v="4.3624009796256074"/>
    <n v="2.6071122683629044E-2"/>
    <n v="1.8352110911910886"/>
    <n v="1.8091399685074596"/>
    <x v="2"/>
    <s v="Google Maps"/>
    <n v="39.588029702199997"/>
    <n v="-82.953895135500005"/>
    <n v="39.5952187217"/>
    <n v="-82.954607595599995"/>
  </r>
  <r>
    <n v="365"/>
    <x v="4"/>
    <x v="2"/>
    <s v="Clermont"/>
    <s v="Bantam Rd, SR-125"/>
    <s v="CCLECR00340**C, SCLESR00125**C, SCLESR00222**C"/>
    <s v="CR-340, SR-125, SR-222"/>
    <n v="0"/>
    <n v="0"/>
    <s v="Intersection"/>
    <s v="Undivided Urban Signal  4-Leg"/>
    <n v="0"/>
    <n v="1"/>
    <n v="6"/>
    <n v="3"/>
    <n v="5"/>
    <n v="103.27043968023256"/>
    <n v="10.321317217431499"/>
    <n v="2.9635785609244851"/>
    <n v="-7.3577386565070135"/>
    <n v="0.7203471454488739"/>
    <n v="1.8349755622915724"/>
    <n v="1.1146284168426985"/>
    <x v="2"/>
    <s v="Google Maps"/>
    <n v="39.000376000000003"/>
    <n v="-84.149820000000005"/>
    <n v="0"/>
    <n v="0"/>
  </r>
  <r>
    <n v="366"/>
    <x v="4"/>
    <x v="4"/>
    <s v="Montgomery"/>
    <s v="N Main St, Philadelphia Dr"/>
    <s v="CMOTCR00159**C, SMOTSR00048**C"/>
    <s v="CR-159, SR-48"/>
    <n v="3.734"/>
    <n v="0"/>
    <s v="Intersection"/>
    <s v="Undivided Urban Signal  4-Leg"/>
    <n v="0"/>
    <n v="2"/>
    <n v="5"/>
    <n v="3"/>
    <n v="24"/>
    <n v="161.40025436046511"/>
    <n v="6.3980291352994154"/>
    <n v="7.1601166789411721"/>
    <n v="0.76208754364175668"/>
    <n v="0.44653234921681628"/>
    <n v="1.832315224875293"/>
    <n v="1.3857828756584767"/>
    <x v="2"/>
    <s v="Google Maps"/>
    <n v="39.819724000000001"/>
    <n v="-84.235471000000004"/>
    <n v="0"/>
    <n v="0"/>
  </r>
  <r>
    <n v="367"/>
    <x v="4"/>
    <x v="2"/>
    <s v="Hamilton"/>
    <s v="Mill Rd, W Kemper Rd"/>
    <s v="CHAMCR00229**C, CHAMCR00266**C"/>
    <s v="CR-229, CR-266"/>
    <n v="3.0179999999999998"/>
    <n v="0"/>
    <s v="Intersection"/>
    <s v="Undivided Urban Signal  4-Leg"/>
    <n v="0"/>
    <n v="1"/>
    <n v="4"/>
    <n v="6"/>
    <n v="32"/>
    <n v="130.48918968023256"/>
    <n v="6.1967424388825343"/>
    <n v="8.1621009212155737"/>
    <n v="1.9653584823330394"/>
    <n v="0.43248411349978472"/>
    <n v="1.8319100504212407"/>
    <n v="1.3994259369214559"/>
    <x v="2"/>
    <s v="Google Maps"/>
    <n v="39.296031999999997"/>
    <n v="-84.543132999999997"/>
    <n v="0"/>
    <n v="0"/>
  </r>
  <r>
    <n v="368"/>
    <x v="4"/>
    <x v="3"/>
    <s v="Stark"/>
    <s v="Applegrove St, Market Ave"/>
    <s v="CSTACR00190**C, SSTASR00043**C"/>
    <s v="CR-190, SR-43"/>
    <n v="4.0730000000000004"/>
    <n v="0"/>
    <s v="Intersection"/>
    <s v="Undivided Urban Signal  4-Leg"/>
    <n v="0"/>
    <n v="0"/>
    <n v="4"/>
    <n v="6"/>
    <n v="29"/>
    <n v="81.8125"/>
    <n v="8.4513988341080228"/>
    <n v="7.8333770688437658"/>
    <n v="-0.61802176526425701"/>
    <n v="0.5898414802054367"/>
    <n v="1.8306075155853945"/>
    <n v="1.2407660353799579"/>
    <x v="2"/>
    <s v="Google Maps"/>
    <n v="40.889386999999999"/>
    <n v="-81.363384999999994"/>
    <n v="0"/>
    <n v="0"/>
  </r>
  <r>
    <n v="369"/>
    <x v="4"/>
    <x v="3"/>
    <s v="Stark"/>
    <s v="Blackburn Rd, Fulton Dr"/>
    <s v="CSTACR00226**C, SSTASR00687**C, TSTATR00211**C, TSTATR00213A*C"/>
    <s v="CR-226, SR-687, TR-211, TR-213A"/>
    <n v="0"/>
    <n v="0"/>
    <s v="Intersection"/>
    <s v="Undivided Urban Signal  4-Leg"/>
    <n v="0"/>
    <n v="1"/>
    <n v="4"/>
    <n v="5"/>
    <n v="32"/>
    <n v="126.05168968023256"/>
    <n v="8.480601067453156"/>
    <n v="8.4255684191103573"/>
    <n v="-5.5032648342798751E-2"/>
    <n v="0.59187956749485482"/>
    <n v="1.829814281356281"/>
    <n v="1.2379347138614261"/>
    <x v="2"/>
    <s v="Google Maps"/>
    <n v="40.832726000000001"/>
    <n v="-81.419054000000003"/>
    <n v="0"/>
    <n v="0"/>
  </r>
  <r>
    <n v="370"/>
    <x v="4"/>
    <x v="2"/>
    <s v="Hamilton"/>
    <s v="Anderson Ferry Rd, Rapid Run Rd"/>
    <s v="CHAMCR00195**C, CHAMCR00205**C"/>
    <s v="CR-195, CR-205"/>
    <n v="2.5379999999999998"/>
    <n v="0"/>
    <s v="Intersection"/>
    <s v="Undivided Urban Signal  4-Leg"/>
    <n v="0"/>
    <n v="2"/>
    <n v="5"/>
    <n v="3"/>
    <n v="24"/>
    <n v="161.40025436046511"/>
    <n v="9.8115725436863155"/>
    <n v="6.6986606760788501"/>
    <n v="-3.1129118676074654"/>
    <n v="0.68477095755495243"/>
    <n v="1.8294479027879929"/>
    <n v="1.1446769452330403"/>
    <x v="2"/>
    <s v="Google Maps"/>
    <n v="39.110391999999997"/>
    <n v="-84.616600000000005"/>
    <n v="0"/>
    <n v="0"/>
  </r>
  <r>
    <n v="371"/>
    <x v="4"/>
    <x v="0"/>
    <s v="Franklin"/>
    <s v="Avery Rd, Avery Rd"/>
    <s v="CFRACR00003**C, CFRACR00003**N, CFRACR00032**C"/>
    <s v="CR-3, CR-32"/>
    <n v="3.7759999999999998"/>
    <n v="0"/>
    <s v="Intersection"/>
    <s v="Divided Urban Signal  4-Leg"/>
    <n v="0"/>
    <n v="0"/>
    <n v="10"/>
    <n v="1"/>
    <n v="23"/>
    <n v="92.90625"/>
    <n v="4.2433954380969334"/>
    <n v="6.7165460261011853"/>
    <n v="2.4731505880042519"/>
    <n v="0.31078972321820247"/>
    <n v="1.8290045881636297"/>
    <n v="1.5182148649454272"/>
    <x v="2"/>
    <s v="Google Maps"/>
    <n v="40.055193000000003"/>
    <n v="-83.159766000000005"/>
    <n v="0"/>
    <n v="0"/>
  </r>
  <r>
    <n v="207"/>
    <x v="3"/>
    <x v="2"/>
    <s v="Butler"/>
    <s v="HIGH ST "/>
    <s v="SBUTSR00129**N "/>
    <s v="SR-129"/>
    <n v="20.3"/>
    <n v="20.8"/>
    <s v="Segment"/>
    <m/>
    <n v="1"/>
    <n v="2"/>
    <n v="0"/>
    <n v="2"/>
    <n v="9"/>
    <n v="154.90506904069767"/>
    <n v="0.40786176046878742"/>
    <n v="9.4683164889050282"/>
    <n v="9.0604547284362411"/>
    <n v="2.9237602239148813E-2"/>
    <n v="1.826381414060356"/>
    <n v="1.7971438118212073"/>
    <x v="2"/>
    <s v="Google Maps"/>
    <n v="39.382476305300003"/>
    <n v="-84.461219829499996"/>
    <n v="39.381466711900003"/>
    <n v="-84.452004800799997"/>
  </r>
  <r>
    <n v="372"/>
    <x v="4"/>
    <x v="0"/>
    <s v="Franklin"/>
    <s v="Georgesville Rd, W Broad St"/>
    <s v="CFRACR00026**C, SFRAUS00040**C"/>
    <s v="CR-26, US-40"/>
    <n v="3.5059999999999998"/>
    <n v="0"/>
    <s v="Intersection"/>
    <s v="Divided Urban Signal  4-Leg"/>
    <n v="0"/>
    <n v="1"/>
    <n v="3"/>
    <n v="6"/>
    <n v="24"/>
    <n v="115.94231468023256"/>
    <n v="7.44652787100783"/>
    <n v="6.8127138404764001"/>
    <n v="-0.63381403053142993"/>
    <n v="0.55112062409514839"/>
    <n v="1.8204483145700179"/>
    <n v="1.2693276904748694"/>
    <x v="2"/>
    <s v="Google Maps"/>
    <n v="39.953060999999998"/>
    <n v="-83.110138000000006"/>
    <n v="0"/>
    <n v="0"/>
  </r>
  <r>
    <n v="373"/>
    <x v="4"/>
    <x v="7"/>
    <s v="Erie"/>
    <s v="Milan Rd, Milan Rd"/>
    <s v="SERISR00013**C, SERISR00113**C, SERIUS00250**C, SERIUS00250**N, TERITR01362**C"/>
    <s v="SR-113, SR-13, TR-1362, US-250"/>
    <n v="0.30399999999999999"/>
    <n v="0"/>
    <s v="Intersection"/>
    <s v="Divided Urban Signal  4-Leg"/>
    <n v="0"/>
    <n v="1"/>
    <n v="7"/>
    <n v="2"/>
    <n v="15"/>
    <n v="115.37981468023256"/>
    <n v="6.9726115255439609"/>
    <n v="5.0707369643949178"/>
    <n v="-1.9018745611490431"/>
    <n v="0.50893995736593156"/>
    <n v="1.8193251320601769"/>
    <n v="1.3103851746942454"/>
    <x v="2"/>
    <s v="Google Maps"/>
    <n v="41.295957999999999"/>
    <n v="-82.609330999999997"/>
    <n v="0"/>
    <n v="0"/>
  </r>
  <r>
    <n v="374"/>
    <x v="4"/>
    <x v="5"/>
    <s v="Lucas"/>
    <s v="Centers Dr, S Mccord Rd"/>
    <s v="CLUCCR00073**C, PLUCTR80097**C, TLUCTR02180**C"/>
    <s v="CR-73, TR-2180, TR-80097"/>
    <n v="0"/>
    <n v="0"/>
    <s v="Intersection"/>
    <s v="Undivided Urban Signal  4-Leg"/>
    <n v="0"/>
    <n v="0"/>
    <n v="6"/>
    <n v="4"/>
    <n v="16"/>
    <n v="73.03125"/>
    <n v="8.0907807316992884"/>
    <n v="5.2239208640616139"/>
    <n v="-2.8668598676376744"/>
    <n v="0.56467315961273179"/>
    <n v="1.8183333348866324"/>
    <n v="1.2536601752739007"/>
    <x v="2"/>
    <s v="Google Maps"/>
    <n v="41.612983"/>
    <n v="-83.703429999999997"/>
    <n v="0"/>
    <n v="0"/>
  </r>
  <r>
    <n v="375"/>
    <x v="4"/>
    <x v="7"/>
    <s v="Erie"/>
    <s v="Hull Rd, Milan Rd"/>
    <s v="CERICR00008**C, SERIUS00250**C"/>
    <s v="CR-8, US-250"/>
    <n v="0"/>
    <n v="0"/>
    <s v="Intersection"/>
    <s v="Undivided Urban Signal  3-Leg"/>
    <n v="0"/>
    <n v="1"/>
    <n v="5"/>
    <n v="5"/>
    <n v="29"/>
    <n v="129.59856468023256"/>
    <n v="5.0883896667813975"/>
    <n v="8.3688920224802708"/>
    <n v="3.2805023556988733"/>
    <n v="0.35512976630609533"/>
    <n v="1.815550572059031"/>
    <n v="1.4604208057529358"/>
    <x v="2"/>
    <s v="Google Maps"/>
    <n v="41.415185999999999"/>
    <n v="-82.671045000000007"/>
    <n v="0"/>
    <n v="0"/>
  </r>
  <r>
    <n v="376"/>
    <x v="4"/>
    <x v="2"/>
    <s v="Hamilton"/>
    <s v="Anderson Ferry Rd, Foley Rd"/>
    <s v="CHAMCR00195**C, CHAMCR00198**C"/>
    <s v="CR-195, CR-198"/>
    <n v="1.0649999999999999"/>
    <n v="0"/>
    <s v="Intersection"/>
    <s v="Undivided Urban Signal  4-Leg"/>
    <n v="0"/>
    <n v="0"/>
    <n v="5"/>
    <n v="5"/>
    <n v="34"/>
    <n v="88.921875"/>
    <n v="9.0279907684109659"/>
    <n v="8.6625667105495303"/>
    <n v="-0.36542405786143561"/>
    <n v="0.6300830835990906"/>
    <n v="1.8132490902372338"/>
    <n v="1.1831660066381433"/>
    <x v="2"/>
    <s v="Google Maps"/>
    <n v="39.104036999999998"/>
    <n v="-84.617234999999994"/>
    <n v="0"/>
    <n v="0"/>
  </r>
  <r>
    <n v="377"/>
    <x v="4"/>
    <x v="0"/>
    <s v="Delaware"/>
    <s v="E Powell Rd, Lake Ridge Dr"/>
    <s v="CDELCR00014**C, PDELTR80636**C, SDELSR00750**C"/>
    <s v="CR-14, SR-750, TR-80636"/>
    <n v="0"/>
    <n v="0"/>
    <s v="Intersection"/>
    <s v="Undivided Urban No Control, Yield, Two Way Stop, Two Way With Flasher  4-Leg"/>
    <n v="1"/>
    <n v="0"/>
    <n v="4"/>
    <n v="9"/>
    <n v="22"/>
    <n v="133.80168968023256"/>
    <n v="2.1727089024096573"/>
    <n v="7.4241770570190564"/>
    <n v="5.2514681546093991"/>
    <n v="0.17297459900860715"/>
    <n v="1.8127456418016372"/>
    <n v="1.6397710427930301"/>
    <x v="2"/>
    <s v="Google Maps"/>
    <n v="40.156677999999999"/>
    <n v="-83.002904000000001"/>
    <n v="0"/>
    <n v="0"/>
  </r>
  <r>
    <n v="378"/>
    <x v="4"/>
    <x v="3"/>
    <s v="Trumbull"/>
    <s v="Mahoning Ave, State Rd"/>
    <s v="CTRUCR00206**C, STRUSR00045**C, TTRUTR00952**C"/>
    <s v="CR-206, SR-45, TR-952"/>
    <n v="0"/>
    <n v="0"/>
    <s v="Intersection"/>
    <s v="Undivided Urban Signal  4-Leg"/>
    <n v="0"/>
    <n v="1"/>
    <n v="7"/>
    <n v="3"/>
    <n v="26"/>
    <n v="130.81731468023256"/>
    <n v="4.5005059498058593"/>
    <n v="7.4055391091140246"/>
    <n v="2.9050331593081653"/>
    <n v="0.31410008487512509"/>
    <n v="1.8066345097537293"/>
    <n v="1.4925344248786043"/>
    <x v="2"/>
    <s v="Google Maps"/>
    <n v="41.283459999999998"/>
    <n v="-80.845343"/>
    <n v="0"/>
    <n v="0"/>
  </r>
  <r>
    <n v="379"/>
    <x v="4"/>
    <x v="2"/>
    <s v="Hamilton"/>
    <s v="Kenwood Rd, Kenwood Rd"/>
    <s v="CHAMCR00269**C, CHAMCR00269**N, SHAMSR00003**C, SHAMUS00022**C"/>
    <s v="CR-269, SR-3, US-22"/>
    <n v="2.7450000000000001"/>
    <n v="0"/>
    <s v="Intersection"/>
    <s v="Undivided Urban Signal  4-Leg"/>
    <n v="0"/>
    <n v="0"/>
    <n v="2"/>
    <n v="8"/>
    <n v="110"/>
    <n v="158.59375"/>
    <n v="7.7466060323523029"/>
    <n v="23.71752659522798"/>
    <n v="15.970920562875676"/>
    <n v="0.54065245983309429"/>
    <n v="1.8021571963079683"/>
    <n v="1.2615047364748739"/>
    <x v="2"/>
    <s v="Google Maps"/>
    <n v="39.198934999999999"/>
    <n v="-84.380392000000001"/>
    <n v="0"/>
    <n v="0"/>
  </r>
  <r>
    <n v="16"/>
    <x v="5"/>
    <x v="2"/>
    <s v="Clermont"/>
    <s v="SR-131, SR-132"/>
    <s v="SCLESR00131**C, SCLESR00132**C"/>
    <s v="SR-131, SR-132"/>
    <n v="6.1539999999999999"/>
    <n v="0"/>
    <s v="Intersection"/>
    <s v="Undivided Rural Signal  4-Leg"/>
    <n v="0"/>
    <n v="1"/>
    <n v="7"/>
    <n v="5"/>
    <n v="19"/>
    <n v="132.69231468023256"/>
    <n v="3.411207821395946"/>
    <n v="6.443462395066736"/>
    <n v="3.03225457367079"/>
    <n v="0.23772741164002226"/>
    <n v="1.8008343539587059"/>
    <n v="1.5631069423186836"/>
    <x v="2"/>
    <s v="Google Maps"/>
    <n v="39.172567999999998"/>
    <n v="-84.160764"/>
    <n v="0"/>
    <n v="0"/>
  </r>
  <r>
    <n v="380"/>
    <x v="4"/>
    <x v="0"/>
    <s v="Delaware"/>
    <s v="E Orange Rd, Green Meadows Dr"/>
    <s v="TDELTR00114**C, TDELTR00409**C"/>
    <s v="TR-114, TR-409"/>
    <n v="1.353"/>
    <n v="0"/>
    <s v="Intersection"/>
    <s v="Undivided Urban No Control, Yield, Two Way Stop, Two Way With Flasher  4-Leg"/>
    <n v="0"/>
    <n v="2"/>
    <n v="8"/>
    <n v="9"/>
    <n v="12"/>
    <n v="195.66587936046511"/>
    <n v="1.0095182733012269"/>
    <n v="5.8336662973565492"/>
    <n v="4.8241480240553223"/>
    <n v="9.7188739479895675E-2"/>
    <n v="1.8005600770679333"/>
    <n v="1.7033713375880377"/>
    <x v="2"/>
    <s v="Google Maps"/>
    <n v="40.174692"/>
    <n v="-83.010458999999997"/>
    <n v="0"/>
    <n v="0"/>
  </r>
  <r>
    <n v="381"/>
    <x v="4"/>
    <x v="2"/>
    <s v="Hamilton"/>
    <s v="Cloverview Ave, Winton Rd"/>
    <s v="CHAMCR00239**C, THAMTR00251J*C"/>
    <s v="CR-239, TR-251J"/>
    <n v="0"/>
    <n v="0"/>
    <s v="Intersection"/>
    <s v="Undivided Urban Signal  3-Leg"/>
    <n v="0"/>
    <n v="0"/>
    <n v="5"/>
    <n v="7"/>
    <n v="61"/>
    <n v="124.796875"/>
    <n v="4.2637208380475755"/>
    <n v="14.301741994446203"/>
    <n v="10.038021156398628"/>
    <n v="0.29757433765249308"/>
    <n v="1.7988837896395073"/>
    <n v="1.5013094519870143"/>
    <x v="2"/>
    <s v="Google Maps"/>
    <n v="39.220658999999998"/>
    <n v="-84.517823000000007"/>
    <n v="0"/>
    <n v="0"/>
  </r>
  <r>
    <n v="382"/>
    <x v="4"/>
    <x v="8"/>
    <s v="Fairfield"/>
    <s v="Pickerington Rd, Refugee Rd"/>
    <s v="CFAICR00007**C, CFAICR00020**C"/>
    <s v="CR-20, CR-7"/>
    <n v="4.2290000000000001"/>
    <n v="0"/>
    <s v="Intersection"/>
    <s v="Undivided Urban Signal  4-Leg"/>
    <n v="0"/>
    <n v="2"/>
    <n v="6"/>
    <n v="2"/>
    <n v="12"/>
    <n v="151.50962936046511"/>
    <n v="4.3764439963707931"/>
    <n v="4.9726715788427267"/>
    <n v="0.59622758247193364"/>
    <n v="0.30544153169503008"/>
    <n v="1.7979687159085125"/>
    <n v="1.4925271842134824"/>
    <x v="2"/>
    <s v="Google Maps"/>
    <n v="39.907344000000002"/>
    <n v="-82.731030000000004"/>
    <n v="0"/>
    <n v="0"/>
  </r>
  <r>
    <n v="208"/>
    <x v="3"/>
    <x v="5"/>
    <s v="Wood"/>
    <s v="N MAIN ST "/>
    <s v="SWOOSR00025**C "/>
    <s v="SR-25"/>
    <n v="12.6"/>
    <n v="13.1"/>
    <s v="Segment"/>
    <m/>
    <n v="1"/>
    <n v="1"/>
    <n v="10"/>
    <n v="6"/>
    <n v="9"/>
    <n v="192.44712936046511"/>
    <n v="0.22464341664628146"/>
    <n v="9.5505600588389274"/>
    <n v="9.3259166421926452"/>
    <n v="1.7379504461148009E-2"/>
    <n v="1.7969601068699399"/>
    <n v="1.7795806024087919"/>
    <x v="2"/>
    <s v="Google Maps"/>
    <n v="41.410833226500003"/>
    <n v="-83.650781198700003"/>
    <n v="41.418070663400002"/>
    <n v="-83.650821386600001"/>
  </r>
  <r>
    <n v="209"/>
    <x v="3"/>
    <x v="7"/>
    <s v="Lorain"/>
    <s v="NORTH RIDGE RD "/>
    <s v="CLORCR00001**C "/>
    <s v="CR-1"/>
    <n v="13.1"/>
    <n v="13.6"/>
    <s v="Segment"/>
    <m/>
    <n v="0"/>
    <n v="1"/>
    <n v="6"/>
    <n v="4"/>
    <n v="13"/>
    <n v="115.70793968023256"/>
    <n v="0.45497931775294781"/>
    <n v="9.2925697906637446"/>
    <n v="8.8375904729107972"/>
    <n v="3.4991519737133665E-2"/>
    <n v="1.7969324593211358"/>
    <n v="1.761940939584002"/>
    <x v="2"/>
    <s v="Google Maps"/>
    <n v="41.418196271200003"/>
    <n v="-82.128725104200001"/>
    <n v="41.418761973700001"/>
    <n v="-82.119149939099998"/>
  </r>
  <r>
    <n v="210"/>
    <x v="3"/>
    <x v="2"/>
    <s v="Clermont"/>
    <s v="APPALACHIAN HWY "/>
    <s v="SCLESR00032**C "/>
    <s v="SR-32"/>
    <n v="5.6"/>
    <n v="6.1"/>
    <s v="Segment"/>
    <m/>
    <n v="0"/>
    <n v="1"/>
    <n v="4"/>
    <n v="1"/>
    <n v="12"/>
    <n v="88.301689680232556"/>
    <n v="0.53795313658657595"/>
    <n v="7.2080245556865847"/>
    <n v="6.670071419100009"/>
    <n v="3.884462818469666E-2"/>
    <n v="1.7948742209810371"/>
    <n v="1.7560295927963405"/>
    <x v="2"/>
    <s v="Google Maps"/>
    <n v="39.0883480679"/>
    <n v="-84.210578165599998"/>
    <n v="39.086562149300001"/>
    <n v="-84.201905947499995"/>
  </r>
  <r>
    <n v="383"/>
    <x v="4"/>
    <x v="7"/>
    <s v="Erie"/>
    <s v="Dewitt Ave, Milan Rd"/>
    <s v="SERIUS00250**C, TERITR00092**C"/>
    <s v="TR-92, US-250"/>
    <n v="0.59799999999999998"/>
    <n v="0"/>
    <s v="Intersection"/>
    <s v="Undivided Urban Signal  4-Leg"/>
    <n v="0"/>
    <n v="1"/>
    <n v="4"/>
    <n v="5"/>
    <n v="14"/>
    <n v="108.05168968023256"/>
    <n v="5.4966459289349316"/>
    <n v="5.0968456488341589"/>
    <n v="-0.39980028010077273"/>
    <n v="0.38362285753259578"/>
    <n v="1.7947916377371271"/>
    <n v="1.4111687802045314"/>
    <x v="2"/>
    <s v="Google Maps"/>
    <n v="41.423591999999999"/>
    <n v="-82.679484000000002"/>
    <n v="0"/>
    <n v="0"/>
  </r>
  <r>
    <n v="211"/>
    <x v="3"/>
    <x v="2"/>
    <s v="Butler"/>
    <s v="PRINCETON GLENDALE RD "/>
    <s v="SBUTSR00747**C "/>
    <s v="SR-747"/>
    <n v="0.3"/>
    <n v="0.8"/>
    <s v="Segment"/>
    <m/>
    <n v="0"/>
    <n v="2"/>
    <n v="4"/>
    <n v="5"/>
    <n v="17"/>
    <n v="156.72837936046511"/>
    <n v="0.47536888683147299"/>
    <n v="10.195054880363113"/>
    <n v="9.7196859935316393"/>
    <n v="3.6544080804951161E-2"/>
    <n v="1.7944809407683029"/>
    <n v="1.7579368599633518"/>
    <x v="2"/>
    <s v="Google Maps"/>
    <n v="39.307276602599998"/>
    <n v="-84.465111397800001"/>
    <n v="39.314507670600001"/>
    <n v="-84.464531252300006"/>
  </r>
  <r>
    <n v="384"/>
    <x v="4"/>
    <x v="3"/>
    <s v="Summit"/>
    <s v="Arlington Rd, Swartz"/>
    <s v="CSUMCR00015**C, CSUMCR00155**C, TSUMTR00155**C"/>
    <s v="CR-15, CR-155, TR-155"/>
    <n v="0"/>
    <n v="0"/>
    <s v="Intersection"/>
    <s v="Undivided Urban Signal  4-Leg"/>
    <n v="0"/>
    <n v="1"/>
    <n v="8"/>
    <n v="1"/>
    <n v="24"/>
    <n v="126.48918968023256"/>
    <n v="7.312003805901675"/>
    <n v="6.8222677087389592"/>
    <n v="-0.48973609716271582"/>
    <n v="0.51032062653756249"/>
    <n v="1.7940417693601451"/>
    <n v="1.2837211428225825"/>
    <x v="2"/>
    <s v="Google Maps"/>
    <n v="41.017834000000001"/>
    <n v="-81.491702000000004"/>
    <n v="0"/>
    <n v="0"/>
  </r>
  <r>
    <n v="212"/>
    <x v="3"/>
    <x v="8"/>
    <s v="Muskingum"/>
    <s v="US-22 "/>
    <s v="SMUSUS00022**C "/>
    <s v="US-22"/>
    <n v="7.7"/>
    <n v="8.1999999999999993"/>
    <s v="Segment"/>
    <m/>
    <n v="1"/>
    <n v="1"/>
    <n v="6"/>
    <n v="5"/>
    <n v="26"/>
    <n v="178.82212936046511"/>
    <n v="0.32894850003426496"/>
    <n v="16.599878397086876"/>
    <n v="16.270929897052611"/>
    <n v="2.5374750191652404E-2"/>
    <n v="1.7922839239072801"/>
    <n v="1.7669091737156277"/>
    <x v="2"/>
    <s v="Google Maps"/>
    <n v="39.892813676099998"/>
    <n v="-82.044252924800006"/>
    <n v="39.897685344499997"/>
    <n v="-82.037483787599996"/>
  </r>
  <r>
    <n v="213"/>
    <x v="3"/>
    <x v="6"/>
    <s v="Allen"/>
    <s v="ELIDA RD "/>
    <s v="SALLSR00309**C "/>
    <s v="SR-309"/>
    <n v="8.6"/>
    <n v="9.1"/>
    <s v="Segment"/>
    <m/>
    <n v="0"/>
    <n v="1"/>
    <n v="4"/>
    <n v="4"/>
    <n v="29"/>
    <n v="118.61418968023256"/>
    <n v="0.16896444412876369"/>
    <n v="14.620094163780875"/>
    <n v="14.451129719652112"/>
    <n v="1.3710901297563751E-2"/>
    <n v="1.791395738499606"/>
    <n v="1.7776848372020422"/>
    <x v="2"/>
    <s v="Google Maps"/>
    <n v="40.770944848200003"/>
    <n v="-84.166359330500001"/>
    <n v="40.767089116100003"/>
    <n v="-84.158287841999993"/>
  </r>
  <r>
    <n v="214"/>
    <x v="3"/>
    <x v="2"/>
    <s v="Clermont"/>
    <s v="APPALACHIAN HWY "/>
    <s v="SCLESR00032**C "/>
    <s v="SR-32"/>
    <n v="2.4"/>
    <n v="2.9"/>
    <s v="Segment"/>
    <m/>
    <n v="0"/>
    <n v="0"/>
    <n v="3"/>
    <n v="3"/>
    <n v="41"/>
    <n v="73.953125"/>
    <n v="0.52613309894674321"/>
    <n v="18.791196849845569"/>
    <n v="18.265063750898825"/>
    <n v="3.7946728887344176E-2"/>
    <n v="1.7828100343395006"/>
    <n v="1.7448633054521565"/>
    <x v="2"/>
    <s v="Google Maps"/>
    <n v="39.096437862199998"/>
    <n v="-84.268632806799999"/>
    <n v="39.093849503599998"/>
    <n v="-84.259971117899994"/>
  </r>
  <r>
    <n v="215"/>
    <x v="3"/>
    <x v="2"/>
    <s v="Hamilton"/>
    <s v="COLERAIN AVE "/>
    <s v="SHAMUS00027**C "/>
    <s v="US-27"/>
    <n v="13.4"/>
    <n v="13.9"/>
    <s v="Segment"/>
    <m/>
    <n v="0"/>
    <n v="0"/>
    <n v="1"/>
    <n v="5"/>
    <n v="47"/>
    <n v="75.734375"/>
    <n v="0.48405436275770353"/>
    <n v="21.882359346105893"/>
    <n v="21.39830498334819"/>
    <n v="3.4788185636253917E-2"/>
    <n v="1.7822734410378749"/>
    <n v="1.7474852554016209"/>
    <x v="2"/>
    <s v="Google Maps"/>
    <n v="39.245406185900002"/>
    <n v="-84.595489997200005"/>
    <n v="39.252258189800003"/>
    <n v="-84.598422348100001"/>
  </r>
  <r>
    <n v="216"/>
    <x v="3"/>
    <x v="4"/>
    <s v="Montgomery"/>
    <s v="MIAMISBURG CENTERVILLE RD "/>
    <s v="SMOTSR00725**C "/>
    <s v="SR-725"/>
    <n v="16.3"/>
    <n v="16.8"/>
    <s v="Segment"/>
    <m/>
    <n v="0"/>
    <n v="1"/>
    <n v="6"/>
    <n v="2"/>
    <n v="10"/>
    <n v="103.83293968023256"/>
    <n v="0.36154230200723353"/>
    <n v="7.2077773640468896"/>
    <n v="6.8462350620396561"/>
    <n v="2.7460423699418469E-2"/>
    <n v="1.782021554042198"/>
    <n v="1.7545611303427795"/>
    <x v="2"/>
    <s v="Google Maps"/>
    <n v="39.632390687499999"/>
    <n v="-84.202138050599999"/>
    <n v="39.6294862787"/>
    <n v="-84.193560006499993"/>
  </r>
  <r>
    <n v="385"/>
    <x v="4"/>
    <x v="5"/>
    <s v="Lucas"/>
    <s v="Meijer Dr, W Central Ave"/>
    <s v="SLUCSR00120**C, SLUCUS00020**C, TLUCTR02445**C"/>
    <s v="SR-120, TR-2445, US-20"/>
    <n v="0"/>
    <n v="0"/>
    <s v="Intersection"/>
    <s v="Undivided Urban Signal  3-Leg"/>
    <n v="0"/>
    <n v="1"/>
    <n v="4"/>
    <n v="7"/>
    <n v="27"/>
    <n v="129.92668968023256"/>
    <n v="4.5491377307869012"/>
    <n v="7.3972807332022414"/>
    <n v="2.8481430024153402"/>
    <n v="0.3174942024930415"/>
    <n v="1.7817825516361621"/>
    <n v="1.4642883491431204"/>
    <x v="2"/>
    <s v="Google Maps"/>
    <n v="41.673689000000003"/>
    <n v="-83.715270000000004"/>
    <n v="0"/>
    <n v="0"/>
  </r>
  <r>
    <n v="217"/>
    <x v="3"/>
    <x v="2"/>
    <s v="Hamilton"/>
    <s v="RONALD REAGAN CROSS CO EB HWY "/>
    <s v="SHAMSR00126**C "/>
    <s v="SR-126"/>
    <n v="17.100000000000001"/>
    <n v="17.600000000000001"/>
    <s v="Segment"/>
    <m/>
    <n v="0"/>
    <n v="1"/>
    <n v="2"/>
    <n v="3"/>
    <n v="13"/>
    <n v="85.082939680232556"/>
    <n v="0.57110420569379139"/>
    <n v="7.3916822502084418"/>
    <n v="6.8205780445146509"/>
    <n v="4.1385900059901448E-2"/>
    <n v="1.7817652988139165"/>
    <n v="1.740379398754015"/>
    <x v="2"/>
    <s v="Google Maps"/>
    <n v="39.221320785400003"/>
    <n v="-84.413564638500006"/>
    <n v="39.223156314299999"/>
    <n v="-84.404631563099997"/>
  </r>
  <r>
    <n v="218"/>
    <x v="3"/>
    <x v="3"/>
    <s v="Stark"/>
    <s v="US 62 "/>
    <s v="SSTAUS00062**N "/>
    <s v="US-62"/>
    <n v="24.3"/>
    <n v="24.8"/>
    <s v="Segment"/>
    <m/>
    <n v="0"/>
    <n v="0"/>
    <n v="3"/>
    <n v="3"/>
    <n v="25"/>
    <n v="57.953125"/>
    <n v="0.54284668892152554"/>
    <n v="12.19049441711347"/>
    <n v="11.647647728191945"/>
    <n v="3.9217658179103998E-2"/>
    <n v="1.7744476008908492"/>
    <n v="1.7352299427117452"/>
    <x v="2"/>
    <s v="Google Maps"/>
    <n v="40.830510777900002"/>
    <n v="-81.363429829400005"/>
    <n v="40.830747626300003"/>
    <n v="-81.351242829699999"/>
  </r>
  <r>
    <n v="219"/>
    <x v="3"/>
    <x v="2"/>
    <s v="Hamilton"/>
    <s v="CHEVIOT RD "/>
    <s v="CHAMCR00073**C "/>
    <s v="CR-73"/>
    <n v="0.9"/>
    <n v="1.4"/>
    <s v="Segment"/>
    <m/>
    <n v="0"/>
    <n v="1"/>
    <n v="5"/>
    <n v="2"/>
    <n v="31"/>
    <n v="118.28606468023256"/>
    <n v="0.70575328553115046"/>
    <n v="17.313604878246906"/>
    <n v="16.607851592715754"/>
    <n v="5.405853707165021E-2"/>
    <n v="1.7705738496671721"/>
    <n v="1.7165153125955219"/>
    <x v="2"/>
    <s v="Google Maps"/>
    <n v="39.203354795300001"/>
    <n v="-84.600008362300002"/>
    <n v="39.210525095400001"/>
    <n v="-84.599745184699998"/>
  </r>
  <r>
    <n v="220"/>
    <x v="3"/>
    <x v="2"/>
    <s v="Hamilton"/>
    <s v="RONALD REAGAN CROSS CO WB HWY "/>
    <s v="SHAMSR00126**N "/>
    <s v="SR-126"/>
    <n v="13.2"/>
    <n v="13.7"/>
    <s v="Segment"/>
    <m/>
    <n v="1"/>
    <n v="0"/>
    <n v="2"/>
    <n v="2"/>
    <n v="10"/>
    <n v="77.645439680232556"/>
    <n v="0.55175997474417515"/>
    <n v="7.5455771108489165"/>
    <n v="6.9938171361047416"/>
    <n v="3.9899009593450739E-2"/>
    <n v="1.7694250646827603"/>
    <n v="1.7295260550893095"/>
    <x v="2"/>
    <s v="Google Maps"/>
    <n v="39.206083872100002"/>
    <n v="-84.475646561000005"/>
    <n v="39.205511117100002"/>
    <n v="-84.466678715399993"/>
  </r>
  <r>
    <n v="221"/>
    <x v="3"/>
    <x v="2"/>
    <s v="Hamilton"/>
    <s v="RONALD REAGAN CROSS CO WB HWY "/>
    <s v="SHAMSR00126**N "/>
    <s v="SR-126"/>
    <n v="11.9"/>
    <n v="12.4"/>
    <s v="Segment"/>
    <m/>
    <n v="0"/>
    <n v="1"/>
    <n v="3"/>
    <n v="1"/>
    <n v="3"/>
    <n v="72.754814680232556"/>
    <n v="0.55175997474417515"/>
    <n v="4.0295829973451927"/>
    <n v="3.4778230226010174"/>
    <n v="3.9899009593450739E-2"/>
    <n v="1.7694250646827603"/>
    <n v="1.7295260550893095"/>
    <x v="2"/>
    <s v="Google Maps"/>
    <n v="39.215544919199999"/>
    <n v="-84.496156579300006"/>
    <n v="39.212135404199998"/>
    <n v="-84.488107878299999"/>
  </r>
  <r>
    <n v="386"/>
    <x v="4"/>
    <x v="7"/>
    <s v="Medina"/>
    <s v="Medina Rd, Medina Rd"/>
    <s v="CMEDCR00101**C, SMEDSR00018**C, SMEDSR00018**N"/>
    <s v="CR-101, SR-18"/>
    <n v="1.2130000000000001"/>
    <n v="0"/>
    <s v="Intersection"/>
    <s v="Divided Urban Signal  4-Leg"/>
    <n v="0"/>
    <n v="1"/>
    <n v="6"/>
    <n v="4"/>
    <n v="20"/>
    <n v="122.70793968023256"/>
    <n v="6.0523323450070263"/>
    <n v="5.430426858058329"/>
    <n v="-0.62190548694869729"/>
    <n v="0.46369216810291886"/>
    <n v="1.7691134333204404"/>
    <n v="1.3054212652175214"/>
    <x v="2"/>
    <s v="Google Maps"/>
    <n v="41.136226999999998"/>
    <n v="-81.78519"/>
    <n v="0"/>
    <n v="0"/>
  </r>
  <r>
    <n v="222"/>
    <x v="3"/>
    <x v="0"/>
    <s v="Marion"/>
    <s v="MOUNT VERNON AVE "/>
    <s v="SMARSR00095**C "/>
    <s v="SR-95"/>
    <n v="16.899999999999999"/>
    <n v="17.399999999999999"/>
    <s v="Segment"/>
    <m/>
    <n v="0"/>
    <n v="1"/>
    <n v="9"/>
    <n v="4"/>
    <n v="38"/>
    <n v="160.34856468023256"/>
    <n v="0.31721328768340756"/>
    <n v="18.300641279787907"/>
    <n v="17.983427992104499"/>
    <n v="2.4477108039871416E-2"/>
    <n v="1.7671479451223753"/>
    <n v="1.7426708370825039"/>
    <x v="2"/>
    <s v="Google Maps"/>
    <n v="40.5808929851"/>
    <n v="-83.098391710900003"/>
    <n v="40.5810802365"/>
    <n v="-83.088891379100005"/>
  </r>
  <r>
    <n v="17"/>
    <x v="5"/>
    <x v="7"/>
    <s v="Erie"/>
    <s v="Bogart Rd, SR-4"/>
    <s v="CERICR00010**C, SERISR00004**C"/>
    <s v="CR-10, SR-4"/>
    <n v="3.7570000000000001"/>
    <n v="0"/>
    <s v="Intersection"/>
    <s v="Undivided Rural Signal  4-Leg"/>
    <n v="0"/>
    <n v="0"/>
    <n v="9"/>
    <n v="5"/>
    <n v="26"/>
    <n v="107.109375"/>
    <n v="2.7486011274443696"/>
    <n v="7.8710100266079017"/>
    <n v="5.1224088991635321"/>
    <n v="0.19155028537393629"/>
    <n v="1.7653271543214344"/>
    <n v="1.573776868947498"/>
    <x v="2"/>
    <s v="Google Maps"/>
    <n v="41.397061000000001"/>
    <n v="-82.732153999999994"/>
    <n v="0"/>
    <n v="0"/>
  </r>
  <r>
    <n v="387"/>
    <x v="4"/>
    <x v="0"/>
    <s v="Pickaway"/>
    <s v="Darby Creek Rd, SR 762"/>
    <s v="CPICCR00020**C, SPICSR00003**C, SPICSR00762**C, SPICUS00062**C"/>
    <s v="CR-20, SR-3, SR-762, US-62"/>
    <n v="0"/>
    <n v="0"/>
    <s v="Intersection"/>
    <s v="Undivided Urban Signal  4-Leg"/>
    <n v="0"/>
    <n v="0"/>
    <n v="6"/>
    <n v="4"/>
    <n v="8"/>
    <n v="65.03125"/>
    <n v="6.0891622215307253"/>
    <n v="3.6710879183287579"/>
    <n v="-2.4180743032019674"/>
    <n v="0.42497585647758362"/>
    <n v="1.7640638440133627"/>
    <n v="1.3390879875357791"/>
    <x v="2"/>
    <s v="Google Maps"/>
    <n v="39.806595999999999"/>
    <n v="-83.171888999999993"/>
    <n v="0"/>
    <n v="0"/>
  </r>
  <r>
    <n v="223"/>
    <x v="3"/>
    <x v="3"/>
    <s v="Trumbull"/>
    <s v="SR-82 "/>
    <s v="STRUSR00082**C "/>
    <s v="SR-82"/>
    <n v="17.899999999999999"/>
    <n v="18.399999999999999"/>
    <s v="Segment"/>
    <m/>
    <n v="0"/>
    <n v="0"/>
    <n v="5"/>
    <n v="3"/>
    <n v="19"/>
    <n v="65.046875"/>
    <n v="0.2256085075559828"/>
    <n v="10.414565843722103"/>
    <n v="10.188957336166121"/>
    <n v="1.7078622841090473E-2"/>
    <n v="1.7634601495329638"/>
    <n v="1.7463815266918734"/>
    <x v="2"/>
    <s v="Google Maps"/>
    <n v="41.229994763100002"/>
    <n v="-80.742785771399994"/>
    <n v="41.230026047899997"/>
    <n v="-80.733192392099994"/>
  </r>
  <r>
    <n v="224"/>
    <x v="3"/>
    <x v="3"/>
    <s v="Trumbull"/>
    <s v="SR-82 "/>
    <s v="STRUSR00082**N "/>
    <s v="SR-82"/>
    <n v="18.600000000000001"/>
    <n v="19.100000000000001"/>
    <s v="Segment"/>
    <m/>
    <n v="0"/>
    <n v="0"/>
    <n v="7"/>
    <n v="1"/>
    <n v="12"/>
    <n v="62.265625"/>
    <n v="0.2256085075559828"/>
    <n v="7.7167419215568414"/>
    <n v="7.491133414000859"/>
    <n v="1.7078622841090473E-2"/>
    <n v="1.7634601495329638"/>
    <n v="1.7463815266918734"/>
    <x v="2"/>
    <s v="Google Maps"/>
    <n v="41.230464470199998"/>
    <n v="-80.726695401300006"/>
    <n v="41.228315593700003"/>
    <n v="-80.717610219600004"/>
  </r>
  <r>
    <n v="388"/>
    <x v="4"/>
    <x v="2"/>
    <s v="Hamilton"/>
    <s v="Belclare Rd, Harrison Rd"/>
    <s v="CHAMCR00457**C, THAMTR00504F*C"/>
    <s v="CR-457, TR-504F"/>
    <n v="0"/>
    <n v="0"/>
    <s v="Intersection"/>
    <s v="Undivided Urban Signal  3-Leg"/>
    <n v="0"/>
    <n v="1"/>
    <n v="4"/>
    <n v="7"/>
    <n v="22"/>
    <n v="124.92668968023256"/>
    <n v="4.4944530775162761"/>
    <n v="6.3628584646375668"/>
    <n v="1.8684053871212907"/>
    <n v="0.31367764177181617"/>
    <n v="1.7573517043902172"/>
    <n v="1.443674062618401"/>
    <x v="2"/>
    <s v="Google Maps"/>
    <n v="39.186948000000001"/>
    <n v="-84.652135999999999"/>
    <n v="0"/>
    <n v="0"/>
  </r>
  <r>
    <n v="389"/>
    <x v="4"/>
    <x v="4"/>
    <s v="Clark"/>
    <s v="Eagle City Rd, Urbana Rd"/>
    <s v="CCLACR00374**C, SCLASR00072**C, SCLASR00072**N, TCLATR00166**C"/>
    <s v="CR-374, SR-72, TR-166"/>
    <n v="0"/>
    <n v="0"/>
    <s v="Intersection"/>
    <s v="Divided Urban Signal  4-Leg"/>
    <n v="0"/>
    <n v="1"/>
    <n v="6"/>
    <n v="3"/>
    <n v="18"/>
    <n v="116.27043968023256"/>
    <n v="5.8945241341259216"/>
    <n v="5.60848665115941"/>
    <n v="-0.28603748296651155"/>
    <n v="0.42510380502167833"/>
    <n v="1.7555321749746011"/>
    <n v="1.3304283699529229"/>
    <x v="2"/>
    <s v="Google Maps"/>
    <n v="39.971750999999998"/>
    <n v="-83.803415999999999"/>
    <n v="0"/>
    <n v="0"/>
  </r>
  <r>
    <n v="390"/>
    <x v="4"/>
    <x v="6"/>
    <s v="Allen"/>
    <s v="S Wapak Rd, S Wapak Rd"/>
    <s v="SALLSR00117**C, SALLSR00501**C, TALLTR00091**C"/>
    <s v="SR-117, SR-501, TR-91"/>
    <n v="0"/>
    <n v="0"/>
    <s v="Intersection"/>
    <s v="Undivided Urban No Control, Yield, Two Way Stop, Two Way With Flasher  4-Leg"/>
    <n v="1"/>
    <n v="2"/>
    <n v="6"/>
    <n v="9"/>
    <n v="23"/>
    <n v="239.24881904069767"/>
    <n v="1.0098239854982407"/>
    <n v="7.7756749520141488"/>
    <n v="6.7658509665159077"/>
    <n v="0.10107407599076899"/>
    <n v="1.7546337084138084"/>
    <n v="1.6535596324230395"/>
    <x v="2"/>
    <s v="Google Maps"/>
    <n v="40.720008"/>
    <n v="-84.204010999999994"/>
    <n v="0"/>
    <n v="0"/>
  </r>
  <r>
    <n v="391"/>
    <x v="4"/>
    <x v="5"/>
    <s v="Lucas"/>
    <s v="Airport Hwy, S Crissey Rd"/>
    <s v="CLUCCR00065**C, SLUCSR00002**C"/>
    <s v="CR-65, SR-2"/>
    <n v="2.2719999999999998"/>
    <n v="0"/>
    <s v="Intersection"/>
    <s v="Undivided Urban Signal  4-Leg"/>
    <n v="1"/>
    <n v="0"/>
    <n v="8"/>
    <n v="1"/>
    <n v="16"/>
    <n v="118.48918968023256"/>
    <n v="5.7645331587759969"/>
    <n v="5.3133482058643011"/>
    <n v="-0.4511849529116958"/>
    <n v="0.4023192891268414"/>
    <n v="1.754382115597106"/>
    <n v="1.3520628264702645"/>
    <x v="2"/>
    <s v="Google Maps"/>
    <n v="41.607239999999997"/>
    <n v="-83.761438999999996"/>
    <n v="0"/>
    <n v="0"/>
  </r>
  <r>
    <n v="392"/>
    <x v="4"/>
    <x v="2"/>
    <s v="Butler"/>
    <s v="Creekside Dr, Hamilton Middletown Rd"/>
    <s v="CBUTCR00022**C, SBUTSR00004**C, SBUTSR00004**N, TBUTTR02864**C, TBUTTR02864**N"/>
    <s v="CR-22, SR-4, TR-2864"/>
    <n v="0"/>
    <n v="0"/>
    <s v="Intersection"/>
    <s v="Divided Urban Signal  4-Leg"/>
    <n v="1"/>
    <n v="3"/>
    <n v="3"/>
    <n v="3"/>
    <n v="23"/>
    <n v="238.65988372093022"/>
    <n v="5.7319865783325303"/>
    <n v="6.5984732118843983"/>
    <n v="0.86648663355186795"/>
    <n v="0.42497090087424272"/>
    <n v="1.7531712114590676"/>
    <n v="1.3282003105848248"/>
    <x v="2"/>
    <s v="Google Maps"/>
    <n v="39.407514999999997"/>
    <n v="-84.507007999999999"/>
    <n v="0"/>
    <n v="0"/>
  </r>
  <r>
    <n v="18"/>
    <x v="5"/>
    <x v="5"/>
    <s v="Fulton"/>
    <s v="SR-109, US-20"/>
    <s v="SFULSR00109**C, SFULUS00020**C"/>
    <s v="SR-109, US-20"/>
    <n v="14.829000000000001"/>
    <n v="0"/>
    <s v="Intersection"/>
    <s v="Undivided Rural No Control, Yield, Two Way Stop, Two Way With Flasher  4-Leg"/>
    <n v="0"/>
    <n v="4"/>
    <n v="8"/>
    <n v="6"/>
    <n v="9"/>
    <n v="270.70675872093022"/>
    <n v="0.16744925894354609"/>
    <n v="2.796573723660694"/>
    <n v="2.6291244647171479"/>
    <n v="0.10478937358162442"/>
    <n v="1.7499653539238362"/>
    <n v="1.6451759803422119"/>
    <x v="2"/>
    <s v="Google Maps"/>
    <n v="41.670867999999999"/>
    <n v="-84.035858000000005"/>
    <n v="0"/>
    <n v="0"/>
  </r>
  <r>
    <n v="393"/>
    <x v="4"/>
    <x v="0"/>
    <s v="Delaware"/>
    <s v="E Orange Rd, S Old State Rd"/>
    <s v="CDELCR00010**C, TDELTR00114**C"/>
    <s v="CR-10, TR-114"/>
    <n v="2.6509999999999998"/>
    <n v="0"/>
    <s v="Intersection"/>
    <s v="Undivided Urban Signal  4-Leg"/>
    <n v="0"/>
    <n v="0"/>
    <n v="6"/>
    <n v="4"/>
    <n v="28"/>
    <n v="85.03125"/>
    <n v="6.1639376576736931"/>
    <n v="7.6162854126322088"/>
    <n v="1.4523477549585158"/>
    <n v="0.43019459657059339"/>
    <n v="1.7479477467663407"/>
    <n v="1.3177531501957473"/>
    <x v="2"/>
    <s v="Google Maps"/>
    <n v="40.173909999999999"/>
    <n v="-82.992018999999999"/>
    <n v="0"/>
    <n v="0"/>
  </r>
  <r>
    <n v="394"/>
    <x v="4"/>
    <x v="0"/>
    <s v="Franklin"/>
    <s v="Beacon Hill Rd, Hillbrook Dr"/>
    <s v="CFRACR00003**C, MFRAMR06084**C, TFRATR01877**C"/>
    <s v="CR-3, MR-6084, TR-1877"/>
    <n v="0"/>
    <n v="0"/>
    <s v="Intersection"/>
    <s v="Undivided Urban No Control, Yield, Two Way Stop, Two Way With Flasher  4-Leg"/>
    <n v="1"/>
    <n v="2"/>
    <n v="6"/>
    <n v="7"/>
    <n v="23"/>
    <n v="230.37381904069767"/>
    <n v="1.4962703309641583"/>
    <n v="7.5487710362037967"/>
    <n v="6.0525007052396385"/>
    <n v="0.12589957828112724"/>
    <n v="1.7459967797759306"/>
    <n v="1.6200972014948034"/>
    <x v="2"/>
    <s v="Google Maps"/>
    <n v="39.955329999999996"/>
    <n v="-83.145656000000002"/>
    <n v="0"/>
    <n v="0"/>
  </r>
  <r>
    <n v="395"/>
    <x v="4"/>
    <x v="2"/>
    <s v="Hamilton"/>
    <s v="Dry Fork Rd, Dry Fork Rd"/>
    <s v="CHAMCR00014**C, CHAMCR00014**N, CHAMCR00050**C, CHAMCR00457**C"/>
    <s v="CR-14, CR-457, CR-50"/>
    <n v="0.66100000000000003"/>
    <n v="0"/>
    <s v="Intersection"/>
    <s v="Divided Urban Signal  4-Leg"/>
    <n v="0"/>
    <n v="1"/>
    <n v="5"/>
    <n v="4"/>
    <n v="9"/>
    <n v="105.16106468023256"/>
    <n v="5.2761951271186183"/>
    <n v="3.8653787299101023"/>
    <n v="-1.4108163972085159"/>
    <n v="0.38203335380575354"/>
    <n v="1.7448184189361253"/>
    <n v="1.3627850651303719"/>
    <x v="2"/>
    <s v="Google Maps"/>
    <n v="39.239212000000002"/>
    <n v="-84.773088000000001"/>
    <n v="0"/>
    <n v="0"/>
  </r>
  <r>
    <n v="396"/>
    <x v="4"/>
    <x v="3"/>
    <s v="Stark"/>
    <s v="38th St, 38th St"/>
    <s v="CSTACR00213**C, CSTACR00214**C, TSTATR02505**C"/>
    <s v="CR-213, CR-214, TR-2505"/>
    <n v="0"/>
    <n v="0"/>
    <s v="Intersection"/>
    <s v="Undivided Urban Signal  4-Leg"/>
    <n v="0"/>
    <n v="1"/>
    <n v="7"/>
    <n v="2"/>
    <n v="12"/>
    <n v="112.37981468023256"/>
    <n v="6.0020066152100098"/>
    <n v="4.4300347853217046"/>
    <n v="-1.5719718298883052"/>
    <n v="0.41889307741940668"/>
    <n v="1.7433056146889807"/>
    <n v="1.3244125372695741"/>
    <x v="2"/>
    <s v="Google Maps"/>
    <n v="40.841665999999996"/>
    <n v="-81.423815000000005"/>
    <n v="0"/>
    <n v="0"/>
  </r>
  <r>
    <n v="397"/>
    <x v="4"/>
    <x v="3"/>
    <s v="Stark"/>
    <s v="Applegrove St, Starcliff Ave"/>
    <s v="CSTACR00190**C, TSTATR02989**C"/>
    <s v="CR-190, TR-2989"/>
    <n v="0"/>
    <n v="0"/>
    <s v="Intersection"/>
    <s v="Undivided Urban Signal  3-Leg"/>
    <n v="0"/>
    <n v="0"/>
    <n v="2"/>
    <n v="9"/>
    <n v="20"/>
    <n v="73.03125"/>
    <n v="4.9425624436339675"/>
    <n v="6.2115734484086316"/>
    <n v="1.2690110047746641"/>
    <n v="0.34495216768083686"/>
    <n v="1.7423950943523261"/>
    <n v="1.3974429266714892"/>
    <x v="2"/>
    <s v="Google Maps"/>
    <n v="40.890075000000003"/>
    <n v="-81.390874999999994"/>
    <n v="0"/>
    <n v="0"/>
  </r>
  <r>
    <n v="398"/>
    <x v="4"/>
    <x v="0"/>
    <s v="Delaware"/>
    <s v="Maxtown Rd, Red Bank Marina"/>
    <s v="CDELCR00030**C, PDELTR82066**C, TDELTR00032**C"/>
    <s v="CR-30, TR-32, TR-82066"/>
    <n v="0"/>
    <n v="0"/>
    <s v="Intersection"/>
    <s v="Undivided Urban Signal  4-Leg"/>
    <n v="0"/>
    <n v="2"/>
    <n v="3"/>
    <n v="4"/>
    <n v="13"/>
    <n v="141.74400436046511"/>
    <n v="14.116356993213701"/>
    <n v="4.4327825657502924"/>
    <n v="-9.6835744274634088"/>
    <n v="0.98521121383858157"/>
    <n v="1.7408241756168634"/>
    <n v="0.75561296177828186"/>
    <x v="2"/>
    <s v="Google Maps"/>
    <n v="40.144996999999996"/>
    <n v="-82.882835999999998"/>
    <n v="0"/>
    <n v="0"/>
  </r>
  <r>
    <n v="399"/>
    <x v="4"/>
    <x v="0"/>
    <s v="Franklin"/>
    <s v="London Groveport Rd, Shook Rd"/>
    <s v="CFRACR00234**C, SFRASR00317**C"/>
    <s v="CR-234, SR-317"/>
    <n v="0.38900000000000001"/>
    <n v="0"/>
    <s v="Intersection"/>
    <s v="Undivided Urban Signal  4-Leg"/>
    <n v="0"/>
    <n v="0"/>
    <n v="6"/>
    <n v="4"/>
    <n v="5"/>
    <n v="62.03125"/>
    <n v="4.8809735818273658"/>
    <n v="3.1569447108787623"/>
    <n v="-1.7240288709486036"/>
    <n v="0.34065374725065162"/>
    <n v="1.7365979719228317"/>
    <n v="1.39594422467218"/>
    <x v="2"/>
    <s v="Google Maps"/>
    <n v="39.830610999999998"/>
    <n v="-82.944550000000007"/>
    <n v="0"/>
    <n v="0"/>
  </r>
  <r>
    <n v="400"/>
    <x v="4"/>
    <x v="3"/>
    <s v="Mahoning"/>
    <s v="Boardman Poland Rd, California Ave"/>
    <s v="SMAHUS00224**C, TMAHTR00328**C"/>
    <s v="TR-328, US-224"/>
    <n v="0.70899999999999996"/>
    <n v="0"/>
    <s v="Intersection"/>
    <s v="Undivided Urban Signal  3-Leg"/>
    <n v="0"/>
    <n v="1"/>
    <n v="7"/>
    <n v="2"/>
    <n v="27"/>
    <n v="127.37981468023256"/>
    <n v="7.4285551905443734"/>
    <n v="7.4253960712794571"/>
    <n v="-3.1591192649162991E-3"/>
    <n v="0.51845500080945162"/>
    <n v="1.7365668930379008"/>
    <n v="1.2181118922284493"/>
    <x v="2"/>
    <s v="Google Maps"/>
    <n v="41.024332999999999"/>
    <n v="-80.656415999999993"/>
    <n v="0"/>
    <n v="0"/>
  </r>
  <r>
    <n v="401"/>
    <x v="4"/>
    <x v="3"/>
    <s v="Ashtabula"/>
    <s v="Ashtabula Towne Square, Ashtabula Towne Square"/>
    <s v="PATBTR80104**C, PATBTR80104**N, SATBUS00020**C, TATBTR00388**C"/>
    <s v="TR-388, TR-80104, US-20"/>
    <n v="0"/>
    <n v="0"/>
    <s v="Intersection"/>
    <s v="Undivided Urban Signal  4-Leg"/>
    <n v="0"/>
    <n v="0"/>
    <n v="5"/>
    <n v="4"/>
    <n v="21"/>
    <n v="71.484375"/>
    <n v="6.260614941331653"/>
    <n v="6.7125833970415609"/>
    <n v="0.45196845570990796"/>
    <n v="0.43694191417024492"/>
    <n v="1.7351377214806551"/>
    <n v="1.2981958073104103"/>
    <x v="2"/>
    <s v="Google Maps"/>
    <n v="41.879078999999997"/>
    <n v="-80.752966999999998"/>
    <n v="0"/>
    <n v="0"/>
  </r>
  <r>
    <n v="402"/>
    <x v="4"/>
    <x v="2"/>
    <s v="Clermont"/>
    <s v="Eastgate Dr, Eastgate North Dr"/>
    <s v="CCLECR00055**C, CCLECR00382**C, TCLETR02844**C"/>
    <s v="CR-382, CR-55, TR-2844"/>
    <n v="0"/>
    <n v="0"/>
    <s v="Intersection"/>
    <s v="Undivided Urban Signal  4-Leg"/>
    <n v="0"/>
    <n v="0"/>
    <n v="3"/>
    <n v="6"/>
    <n v="51"/>
    <n v="97.265625"/>
    <n v="11.664897300482702"/>
    <n v="12.20970150097507"/>
    <n v="0.54480420049236855"/>
    <n v="0.81411851756340581"/>
    <n v="1.7349680176082594"/>
    <n v="0.92084950004485355"/>
    <x v="2"/>
    <s v="Google Maps"/>
    <n v="39.096603999999999"/>
    <n v="-84.262970999999993"/>
    <n v="0"/>
    <n v="0"/>
  </r>
  <r>
    <n v="403"/>
    <x v="4"/>
    <x v="7"/>
    <s v="Erie"/>
    <s v="Columbus Ave, W Perkins Ave"/>
    <s v="CERICR00005**C, CERICR00120**C"/>
    <s v="CR-120, CR-5"/>
    <n v="2.1230000000000002"/>
    <n v="0"/>
    <s v="Intersection"/>
    <s v="Undivided Urban Signal  4-Leg"/>
    <n v="0"/>
    <n v="1"/>
    <n v="3"/>
    <n v="5"/>
    <n v="35"/>
    <n v="122.50481468023256"/>
    <n v="13.169723191967876"/>
    <n v="8.856778703852072"/>
    <n v="-4.3129444881158037"/>
    <n v="0.91914358485793268"/>
    <n v="1.7347630430112575"/>
    <n v="0.81561945815332482"/>
    <x v="2"/>
    <s v="Google Maps"/>
    <n v="41.432836999999999"/>
    <n v="-82.697993999999994"/>
    <n v="0"/>
    <n v="0"/>
  </r>
  <r>
    <n v="404"/>
    <x v="4"/>
    <x v="0"/>
    <s v="Franklin"/>
    <s v="N Wilson Rd, Valley View Dr"/>
    <s v="CFRACR00025**C, CFRACR00065**C"/>
    <s v="CR-25, CR-65"/>
    <n v="0.122"/>
    <n v="0"/>
    <s v="Intersection"/>
    <s v="Undivided Urban Signal  4-Leg"/>
    <n v="1"/>
    <n v="1"/>
    <n v="8"/>
    <n v="1"/>
    <n v="23"/>
    <n v="171.16587936046511"/>
    <n v="3.7117233971299761"/>
    <n v="6.8139390029277243"/>
    <n v="3.1022156057977481"/>
    <n v="0.2590492373689241"/>
    <n v="1.7319269969591569"/>
    <n v="1.4728777595902327"/>
    <x v="2"/>
    <s v="Google Maps"/>
    <n v="39.962102999999999"/>
    <n v="-83.092662000000004"/>
    <n v="0"/>
    <n v="0"/>
  </r>
  <r>
    <n v="225"/>
    <x v="3"/>
    <x v="2"/>
    <s v="Hamilton"/>
    <s v="BATAVIA RD "/>
    <s v="SHAMSR00032**C "/>
    <s v="SR-32"/>
    <n v="7"/>
    <n v="7.5"/>
    <s v="Segment"/>
    <m/>
    <n v="1"/>
    <n v="1"/>
    <n v="1"/>
    <n v="5"/>
    <n v="20"/>
    <n v="140.08775436046511"/>
    <n v="0.28363278056187541"/>
    <n v="10.84127733852954"/>
    <n v="10.557644557967665"/>
    <n v="2.1278126104044184E-2"/>
    <n v="1.7316553134719921"/>
    <n v="1.7103771873679479"/>
    <x v="2"/>
    <s v="Google Maps"/>
    <n v="39.114744242100002"/>
    <n v="-84.315625509200004"/>
    <n v="39.1130596251"/>
    <n v="-84.307448569200005"/>
  </r>
  <r>
    <n v="405"/>
    <x v="4"/>
    <x v="0"/>
    <s v="Franklin"/>
    <s v="Hilliard &amp; Rome Rd, W Broad St"/>
    <s v="CFRACR00003**C, MFRAMR04247**C, SFRAUS00040**C, SFRAUS00040**N"/>
    <s v="CR-3, MR-4247, US-40"/>
    <n v="0.442"/>
    <n v="0"/>
    <s v="Intersection"/>
    <s v="Divided Urban Signal  4-Leg"/>
    <n v="0"/>
    <n v="0"/>
    <n v="5"/>
    <n v="4"/>
    <n v="30"/>
    <n v="80.484375"/>
    <n v="9.3041061217048231"/>
    <n v="8.0337104812331201"/>
    <n v="-1.2703956404717029"/>
    <n v="0.67814364123295778"/>
    <n v="1.728237178461949"/>
    <n v="1.0500935372289912"/>
    <x v="2"/>
    <s v="Google Maps"/>
    <n v="39.951422000000001"/>
    <n v="-83.146521000000007"/>
    <n v="0"/>
    <n v="0"/>
  </r>
  <r>
    <n v="406"/>
    <x v="4"/>
    <x v="0"/>
    <s v="Franklin"/>
    <s v="Jackson Pike, London Groveport Rd"/>
    <s v="SFRASR00104**C, SFRASR00665**C"/>
    <s v="SR-104, SR-665"/>
    <n v="1.3879999999999999"/>
    <n v="0"/>
    <s v="Intersection"/>
    <s v="Undivided Urban Signal  4-Leg"/>
    <n v="2"/>
    <n v="1"/>
    <n v="4"/>
    <n v="4"/>
    <n v="23"/>
    <n v="203.96756904069767"/>
    <n v="3.8820968990288316"/>
    <n v="6.7020504017319968"/>
    <n v="2.8199535027031652"/>
    <n v="0.270939974100249"/>
    <n v="1.7282148394907042"/>
    <n v="1.4572748653904553"/>
    <x v="2"/>
    <s v="Google Maps"/>
    <n v="39.825367999999997"/>
    <n v="-83.032572999999999"/>
    <n v="0"/>
    <n v="0"/>
  </r>
  <r>
    <n v="407"/>
    <x v="4"/>
    <x v="2"/>
    <s v="Hamilton"/>
    <s v="Cleves Warsaw Rd, Neeb Rd"/>
    <s v="CHAMCR00203**C, CHAMCR00209**C"/>
    <s v="CR-203, CR-209"/>
    <n v="1.784"/>
    <n v="0"/>
    <s v="Intersection"/>
    <s v="Undivided Urban Signal  4-Leg"/>
    <n v="0"/>
    <n v="0"/>
    <n v="8"/>
    <n v="2"/>
    <n v="17"/>
    <n v="78.25"/>
    <n v="5.4250019739856068"/>
    <n v="5.474689135677079"/>
    <n v="4.9687161691472248E-2"/>
    <n v="0.3786226703133469"/>
    <n v="1.7249133083773549"/>
    <n v="1.3462906380640081"/>
    <x v="2"/>
    <s v="Google Maps"/>
    <n v="39.120052000000001"/>
    <n v="-84.634849000000003"/>
    <n v="0"/>
    <n v="0"/>
  </r>
  <r>
    <n v="408"/>
    <x v="4"/>
    <x v="2"/>
    <s v="Clermont"/>
    <s v="Fulton Grove Rd, Ohio Pike"/>
    <s v="CCLECR00052**C, SCLESR00125**C"/>
    <s v="CR-52, SR-125"/>
    <n v="0"/>
    <n v="0"/>
    <s v="Intersection"/>
    <s v="Undivided Urban Signal  3-Leg"/>
    <n v="0"/>
    <n v="1"/>
    <n v="6"/>
    <n v="3"/>
    <n v="20"/>
    <n v="118.27043968023256"/>
    <n v="7.1339042071609926"/>
    <n v="6.0322768308672323"/>
    <n v="-1.1016273762937603"/>
    <n v="0.4978906687273551"/>
    <n v="1.7245555817580882"/>
    <n v="1.2266649130307332"/>
    <x v="2"/>
    <s v="Google Maps"/>
    <n v="39.064813999999998"/>
    <n v="-84.282556"/>
    <n v="0"/>
    <n v="0"/>
  </r>
  <r>
    <n v="409"/>
    <x v="4"/>
    <x v="6"/>
    <s v="Allen"/>
    <s v="Ada Rd, N Thayer Rd"/>
    <s v="CALLCR00173**C, SALLSR00081**C, TALLTR00173**C"/>
    <s v="CR-173, SR-81, TR-173"/>
    <n v="1.4119999999999999"/>
    <n v="0"/>
    <s v="Intersection"/>
    <s v="Undivided Urban No Control, Yield, Two Way Stop, Two Way With Flasher  4-Leg"/>
    <n v="0"/>
    <n v="1"/>
    <n v="10"/>
    <n v="7"/>
    <n v="19"/>
    <n v="161.20793968023256"/>
    <n v="0.93082402333813408"/>
    <n v="6.8297749361401081"/>
    <n v="5.8989509128019737"/>
    <n v="9.9946507059274201E-2"/>
    <n v="1.7241844722999264"/>
    <n v="1.6242379652406522"/>
    <x v="2"/>
    <s v="Google Maps"/>
    <n v="40.763801000000001"/>
    <n v="-84.013105999999993"/>
    <n v="0"/>
    <n v="0"/>
  </r>
  <r>
    <n v="410"/>
    <x v="4"/>
    <x v="3"/>
    <s v="Trumbull"/>
    <s v="Elm Rd Ext, Millennium Blvd"/>
    <s v="STRUSR00005**C, TTRUTR01498**C"/>
    <s v="SR-5, TR-1498"/>
    <n v="0.32400000000000001"/>
    <n v="0"/>
    <s v="Intersection"/>
    <s v="Undivided Urban Signal  3-Leg"/>
    <n v="0"/>
    <n v="0"/>
    <n v="6"/>
    <n v="5"/>
    <n v="55"/>
    <n v="116.46875"/>
    <n v="4.6945378577655221"/>
    <n v="13.18305573232356"/>
    <n v="8.4885178745580383"/>
    <n v="0.32764199314906967"/>
    <n v="1.7217709996715425"/>
    <n v="1.3941290065224727"/>
    <x v="2"/>
    <s v="Google Maps"/>
    <n v="41.277399000000003"/>
    <n v="-80.774872000000002"/>
    <n v="0"/>
    <n v="0"/>
  </r>
  <r>
    <n v="411"/>
    <x v="4"/>
    <x v="2"/>
    <s v="Butler"/>
    <s v="Plantation Dr, Tylers Place Blvd"/>
    <s v="CBUTCR00020**C, TBUTTR02210**C, TBUTTR02534**C, TBUTTR02534**N"/>
    <s v="CR-20, TR-2210, TR-2534"/>
    <n v="0"/>
    <n v="0"/>
    <s v="Intersection"/>
    <s v="Undivided Urban Signal  4-Leg"/>
    <n v="0"/>
    <n v="1"/>
    <n v="4"/>
    <n v="5"/>
    <n v="13"/>
    <n v="107.05168968023256"/>
    <n v="5.6296365505440908"/>
    <n v="4.6174041134941355"/>
    <n v="-1.0122324370499554"/>
    <n v="0.39290456185671391"/>
    <n v="1.7207010169502881"/>
    <n v="1.3277964550935741"/>
    <x v="2"/>
    <s v="Google Maps"/>
    <n v="39.355845000000002"/>
    <n v="-84.380236999999994"/>
    <n v="0"/>
    <n v="0"/>
  </r>
  <r>
    <n v="226"/>
    <x v="3"/>
    <x v="2"/>
    <s v="Hamilton"/>
    <s v="READING RD "/>
    <s v="SHAMUS00042**C "/>
    <s v="US-42"/>
    <n v="9.5"/>
    <n v="10"/>
    <s v="Segment"/>
    <m/>
    <n v="0"/>
    <n v="1"/>
    <n v="9"/>
    <n v="5"/>
    <n v="27"/>
    <n v="153.78606468023256"/>
    <n v="0.26832573685769545"/>
    <n v="15.481876186987158"/>
    <n v="15.213550450129462"/>
    <n v="2.073269599177998E-2"/>
    <n v="1.7193447396035675"/>
    <n v="1.6986120436117875"/>
    <x v="2"/>
    <s v="Google Maps"/>
    <n v="39.204654638000001"/>
    <n v="-84.453632348699998"/>
    <n v="39.210502857599998"/>
    <n v="-84.448248283500007"/>
  </r>
  <r>
    <n v="412"/>
    <x v="4"/>
    <x v="0"/>
    <s v="Delaware"/>
    <s v="Lewis Center Rd, Worthington Rd"/>
    <s v="CDELCR00013**C, CDELCR00106**C, TDELTR00013**C"/>
    <s v="CR-106, CR-13, TR-13"/>
    <n v="0"/>
    <n v="0"/>
    <s v="Intersection"/>
    <s v="Undivided Urban No Control, Yield, Two Way Stop, Two Way With Flasher  4-Leg"/>
    <n v="0"/>
    <n v="4"/>
    <n v="7"/>
    <n v="4"/>
    <n v="25"/>
    <n v="271.28488372093022"/>
    <n v="1.6400544352856283"/>
    <n v="7.6639301271472871"/>
    <n v="6.0238756918616589"/>
    <n v="0.14178450428886971"/>
    <n v="1.715673904713509"/>
    <n v="1.5738894004246393"/>
    <x v="2"/>
    <s v="Google Maps"/>
    <n v="40.19782"/>
    <n v="-82.913207999999997"/>
    <n v="0"/>
    <n v="0"/>
  </r>
  <r>
    <n v="413"/>
    <x v="4"/>
    <x v="2"/>
    <s v="Hamilton"/>
    <s v="Glenway Ave, Lawrence Rd"/>
    <s v="CHAMCR00458**C, SHAMSR00264**C"/>
    <s v="CR-458, SR-264"/>
    <n v="1.1579999999999999"/>
    <n v="0"/>
    <s v="Intersection"/>
    <s v="Undivided Urban Signal  3-Leg"/>
    <n v="0"/>
    <n v="0"/>
    <n v="7"/>
    <n v="3"/>
    <n v="30"/>
    <n v="89.140625"/>
    <n v="6.4594639744410163"/>
    <n v="8.1629567011062942"/>
    <n v="1.703492726665278"/>
    <n v="0.45082002007068978"/>
    <n v="1.7154168705029158"/>
    <n v="1.264596850432226"/>
    <x v="2"/>
    <s v="Google Maps"/>
    <n v="39.149231"/>
    <n v="-84.627758999999998"/>
    <n v="0"/>
    <n v="0"/>
  </r>
  <r>
    <n v="414"/>
    <x v="4"/>
    <x v="3"/>
    <s v="Stark"/>
    <s v="Genoa Ave, Lincoln Way"/>
    <s v="SSTASR00172**C, TSTATR00243**C"/>
    <s v="SR-172, TR-243"/>
    <n v="2.5430000000000001"/>
    <n v="0"/>
    <s v="Intersection"/>
    <s v="Undivided Urban Signal  4-Leg"/>
    <n v="0"/>
    <n v="0"/>
    <n v="4"/>
    <n v="5"/>
    <n v="31"/>
    <n v="79.375"/>
    <n v="11.880353190926753"/>
    <n v="8.0044157281798345"/>
    <n v="-3.8759374627469185"/>
    <n v="0.82915565210563247"/>
    <n v="1.7097548109252187"/>
    <n v="0.88059915881958628"/>
    <x v="2"/>
    <s v="Google Maps"/>
    <n v="40.794555000000003"/>
    <n v="-81.465159"/>
    <n v="0"/>
    <n v="0"/>
  </r>
  <r>
    <n v="415"/>
    <x v="4"/>
    <x v="3"/>
    <s v="Portage"/>
    <s v="SR-43, US-224"/>
    <s v="SPORSR00043**C, SPORUS00224**C, SPORUS00224**N"/>
    <s v="SR-43, US-224"/>
    <n v="2.37"/>
    <n v="0"/>
    <s v="Intersection"/>
    <s v="Divided Urban Signal  4-Leg"/>
    <n v="0"/>
    <n v="1"/>
    <n v="6"/>
    <n v="3"/>
    <n v="16"/>
    <n v="114.27043968023256"/>
    <n v="4.2814448495070261"/>
    <n v="5.4153651718477898"/>
    <n v="1.1339203223407637"/>
    <n v="0.30516009129536459"/>
    <n v="1.7069445061461586"/>
    <n v="1.4017844148507939"/>
    <x v="2"/>
    <s v="Google Maps"/>
    <n v="41.027189999999997"/>
    <n v="-81.347362000000004"/>
    <n v="0"/>
    <n v="0"/>
  </r>
  <r>
    <n v="19"/>
    <x v="5"/>
    <x v="7"/>
    <s v="Wayne"/>
    <s v="SR-57, SR-585"/>
    <s v="SWAYSR00057**C, SWAYSR00585**C"/>
    <s v="SR-57, SR-585"/>
    <n v="8.8620000000000001"/>
    <n v="0"/>
    <s v="Intersection"/>
    <s v="Undivided Rural Signal  4-Leg"/>
    <n v="0"/>
    <n v="1"/>
    <n v="9"/>
    <n v="3"/>
    <n v="9"/>
    <n v="126.91106468023256"/>
    <n v="3.1122190642779231"/>
    <n v="4.3051396182805997"/>
    <n v="1.1929205540026766"/>
    <n v="0.21689085548143322"/>
    <n v="1.7067688450719918"/>
    <n v="1.4898779895905585"/>
    <x v="2"/>
    <s v="Google Maps"/>
    <n v="40.925604"/>
    <n v="-81.763323999999997"/>
    <n v="0"/>
    <n v="0"/>
  </r>
  <r>
    <n v="416"/>
    <x v="4"/>
    <x v="2"/>
    <s v="Hamilton"/>
    <s v="E Galbraith Rd, Montgomery Rd"/>
    <s v="CHAMCR00101**C, SHAMSR00003**C, SHAMUS00022**C"/>
    <s v="CR-101, SR-3, US-22"/>
    <n v="11.766"/>
    <n v="0"/>
    <s v="Intersection"/>
    <s v="Undivided Urban Signal  4-Leg"/>
    <n v="0"/>
    <n v="0"/>
    <n v="5"/>
    <n v="5"/>
    <n v="43"/>
    <n v="97.921875"/>
    <n v="6.2948159885219548"/>
    <n v="10.262673851689989"/>
    <n v="3.9678578631680343"/>
    <n v="0.43932887953482924"/>
    <n v="1.7049262871890842"/>
    <n v="1.2655974076542549"/>
    <x v="2"/>
    <s v="Google Maps"/>
    <n v="39.205232000000002"/>
    <n v="-84.367574000000005"/>
    <n v="0"/>
    <n v="0"/>
  </r>
  <r>
    <n v="227"/>
    <x v="3"/>
    <x v="3"/>
    <s v="Summit"/>
    <s v="ARLINGTON RD "/>
    <s v="CSUMCR00015**C "/>
    <s v="CR-15"/>
    <n v="5.4"/>
    <n v="5.9"/>
    <s v="Segment"/>
    <m/>
    <n v="0"/>
    <n v="0"/>
    <n v="3"/>
    <n v="4"/>
    <n v="36"/>
    <n v="73.390625"/>
    <n v="0.45966786682884025"/>
    <n v="16.790210649238258"/>
    <n v="16.330542782409417"/>
    <n v="3.4202972720198427E-2"/>
    <n v="1.7046444444195394"/>
    <n v="1.670441471699341"/>
    <x v="2"/>
    <s v="Google Maps"/>
    <n v="40.986055703399998"/>
    <n v="-81.492879818700004"/>
    <n v="40.994010209800003"/>
    <n v="-81.492296473500005"/>
  </r>
  <r>
    <n v="417"/>
    <x v="4"/>
    <x v="3"/>
    <s v="Portage"/>
    <s v="S Prospect St, Sandy Lake Rd"/>
    <s v="CPORCR00074**C, CPORCR00089**C"/>
    <s v="CR-74, CR-89"/>
    <n v="0.20100000000000001"/>
    <n v="0"/>
    <s v="Intersection"/>
    <s v="Undivided Urban Signal  4-Leg"/>
    <n v="0"/>
    <n v="1"/>
    <n v="6"/>
    <n v="3"/>
    <n v="9"/>
    <n v="107.27043968023256"/>
    <n v="5.7159410240647794"/>
    <n v="3.7622957895293907"/>
    <n v="-1.9536452345353887"/>
    <n v="0.39892793850820368"/>
    <n v="1.7037760338568193"/>
    <n v="1.3048480953486157"/>
    <x v="2"/>
    <s v="Google Maps"/>
    <n v="41.123157999999997"/>
    <n v="-81.242093999999994"/>
    <n v="0"/>
    <n v="0"/>
  </r>
  <r>
    <n v="20"/>
    <x v="5"/>
    <x v="8"/>
    <s v="Fairfield"/>
    <s v="Baltimore-Somerset Rd, Lancaster-Newark Rd"/>
    <s v="SFAISR00037**C, SFAISR00256**C"/>
    <s v="SR-256, SR-37"/>
    <n v="6.2729999999999997"/>
    <n v="0"/>
    <s v="Intersection"/>
    <s v="Undivided Rural Signal  4-Leg"/>
    <n v="0"/>
    <n v="2"/>
    <n v="7"/>
    <n v="3"/>
    <n v="15"/>
    <n v="165.49400436046511"/>
    <n v="3.5712635664682106"/>
    <n v="5.4851796310545033"/>
    <n v="1.9139160645862927"/>
    <n v="0.24888171239985518"/>
    <n v="1.7019700125442987"/>
    <n v="1.4530883001444435"/>
    <x v="2"/>
    <s v="Google Maps"/>
    <n v="39.840940000000003"/>
    <n v="-82.568504000000004"/>
    <n v="0"/>
    <n v="0"/>
  </r>
  <r>
    <n v="228"/>
    <x v="3"/>
    <x v="2"/>
    <s v="Hamilton"/>
    <s v="HAMILTON AVE "/>
    <s v="SHAMUS00127**C "/>
    <s v="US-127"/>
    <n v="11.5"/>
    <n v="12"/>
    <s v="Segment"/>
    <m/>
    <n v="0"/>
    <n v="0"/>
    <n v="8"/>
    <n v="6"/>
    <n v="30"/>
    <n v="109"/>
    <n v="0.45743335871989738"/>
    <n v="17.579641467493705"/>
    <n v="17.122208108773808"/>
    <n v="3.6036000804417739E-2"/>
    <n v="1.7019412702371111"/>
    <n v="1.6659052694326932"/>
    <x v="2"/>
    <s v="Google Maps"/>
    <n v="39.243278641099998"/>
    <n v="-84.547238569200005"/>
    <n v="39.2503252749"/>
    <n v="-84.547833491999995"/>
  </r>
  <r>
    <n v="418"/>
    <x v="4"/>
    <x v="3"/>
    <s v="Portage"/>
    <s v="SR-43, Tallmadge Rd"/>
    <s v="CPORCR00018**C, SPORSR00043**C"/>
    <s v="CR-18, SR-43"/>
    <n v="2.3860000000000001"/>
    <n v="0"/>
    <s v="Intersection"/>
    <s v="Undivided Urban Signal  4-Leg"/>
    <n v="0"/>
    <n v="0"/>
    <n v="3"/>
    <n v="7"/>
    <n v="25"/>
    <n v="75.703125"/>
    <n v="4.8902618226745549"/>
    <n v="7.137263204281"/>
    <n v="2.2470013816064451"/>
    <n v="0.34130199375248516"/>
    <n v="1.7011215163568134"/>
    <n v="1.3598195226043281"/>
    <x v="2"/>
    <s v="Google Maps"/>
    <n v="41.099992"/>
    <n v="-81.346242000000004"/>
    <n v="0"/>
    <n v="0"/>
  </r>
  <r>
    <n v="229"/>
    <x v="3"/>
    <x v="0"/>
    <s v="Franklin"/>
    <s v="WESTERVILLE RD "/>
    <s v="SFRASR00003**C "/>
    <s v="SR-3"/>
    <n v="20.399999999999999"/>
    <n v="20.9"/>
    <s v="Segment"/>
    <m/>
    <n v="0"/>
    <n v="3"/>
    <n v="8"/>
    <n v="10"/>
    <n v="48"/>
    <n v="281.78006904069764"/>
    <n v="0.20766074522414146"/>
    <n v="21.554026527195465"/>
    <n v="21.346365781971322"/>
    <n v="1.659062681305408E-2"/>
    <n v="1.7007973588793837"/>
    <n v="1.6842067320663296"/>
    <x v="2"/>
    <s v="Google Maps"/>
    <n v="40.027515378399997"/>
    <n v="-82.959816613300006"/>
    <n v="40.033843407399999"/>
    <n v="-82.955271641099998"/>
  </r>
  <r>
    <n v="230"/>
    <x v="3"/>
    <x v="2"/>
    <s v="Butler"/>
    <s v="S VERITY PKWY "/>
    <s v="SBUTSR00004**N "/>
    <s v="SR-4"/>
    <n v="18.2"/>
    <n v="18.7"/>
    <s v="Segment"/>
    <m/>
    <n v="0"/>
    <n v="1"/>
    <n v="3"/>
    <n v="4"/>
    <n v="1"/>
    <n v="84.067314680232556"/>
    <n v="0.20928035491108296"/>
    <n v="3.3820175676452413"/>
    <n v="3.1727372127341584"/>
    <n v="1.6084182705584118E-2"/>
    <n v="1.6965989482772865"/>
    <n v="1.6805147655717023"/>
    <x v="2"/>
    <s v="Google Maps"/>
    <n v="39.479972009999997"/>
    <n v="-84.416061934300004"/>
    <n v="39.486812453699997"/>
    <n v="-84.413528011500006"/>
  </r>
  <r>
    <n v="231"/>
    <x v="3"/>
    <x v="7"/>
    <s v="Erie"/>
    <s v="W PERKINS AVE "/>
    <s v="CERICR00005**C "/>
    <s v="CR-5"/>
    <n v="1.4"/>
    <n v="1.9"/>
    <s v="Segment"/>
    <m/>
    <n v="0"/>
    <n v="0"/>
    <n v="3"/>
    <n v="5"/>
    <n v="29"/>
    <n v="70.828125"/>
    <n v="0.76667874100045508"/>
    <n v="13.989113102427917"/>
    <n v="13.222434361427462"/>
    <n v="5.869038835149671E-2"/>
    <n v="1.6944640079881286"/>
    <n v="1.6357736196366319"/>
    <x v="2"/>
    <s v="Google Maps"/>
    <n v="41.433103938000002"/>
    <n v="-82.712826443799997"/>
    <n v="41.432904897"/>
    <n v="-82.703198683300002"/>
  </r>
  <r>
    <n v="21"/>
    <x v="5"/>
    <x v="0"/>
    <s v="Delaware"/>
    <s v="Africa Rd, State Route 37"/>
    <s v="CDELCR00021**C, SDELSR00037**C, SDELUS00036**C, SDELUS00036**N"/>
    <s v="CR-21, SR-37, US-36"/>
    <n v="10.311999999999999"/>
    <n v="0"/>
    <s v="Intersection"/>
    <s v="Divided Rural No Control, Yield, Two Way Stop, Two Way With Flasher  4-Leg"/>
    <n v="1"/>
    <n v="1"/>
    <n v="8"/>
    <n v="4"/>
    <n v="12"/>
    <n v="173.47837936046511"/>
    <n v="1.4060428261357549"/>
    <n v="4.9191676123137515"/>
    <n v="3.5131247861779968"/>
    <n v="0.16863425166373111"/>
    <n v="1.6937746527159685"/>
    <n v="1.5251404010522374"/>
    <x v="2"/>
    <s v="Google Maps"/>
    <n v="40.267307000000002"/>
    <n v="-82.944446999999997"/>
    <n v="0"/>
    <n v="0"/>
  </r>
  <r>
    <n v="419"/>
    <x v="4"/>
    <x v="0"/>
    <s v="Franklin"/>
    <s v="CR-07005, Westerville Rd"/>
    <s v="CFRACR07005**C, SFRASR00003**C"/>
    <s v="CR-7005, SR-3"/>
    <n v="0"/>
    <n v="0"/>
    <s v="Intersection"/>
    <s v="Undivided Urban Signal  3-Leg"/>
    <n v="0"/>
    <n v="1"/>
    <n v="5"/>
    <n v="6"/>
    <n v="18"/>
    <n v="123.03606468023256"/>
    <n v="3.5163480257576665"/>
    <n v="5.8563928623011865"/>
    <n v="2.34004483654352"/>
    <n v="0.24541356586554591"/>
    <n v="1.6922267035643794"/>
    <n v="1.4468131376988336"/>
    <x v="2"/>
    <s v="Google Maps"/>
    <n v="40.078614000000002"/>
    <n v="-82.928562999999997"/>
    <n v="0"/>
    <n v="0"/>
  </r>
  <r>
    <n v="232"/>
    <x v="3"/>
    <x v="2"/>
    <s v="Hamilton"/>
    <s v="WINTON RD "/>
    <s v="CHAMCR00239**C "/>
    <s v="CR-239"/>
    <n v="4"/>
    <n v="4.5"/>
    <s v="Segment"/>
    <m/>
    <n v="0"/>
    <n v="0"/>
    <n v="3"/>
    <n v="8"/>
    <n v="64"/>
    <n v="119.140625"/>
    <n v="0.41181960504539605"/>
    <n v="28.87432727419473"/>
    <n v="28.462507669149335"/>
    <n v="3.170250262001862E-2"/>
    <n v="1.6918463763355822"/>
    <n v="1.6601438737155636"/>
    <x v="2"/>
    <s v="Google Maps"/>
    <n v="39.221148165899997"/>
    <n v="-84.517744111599995"/>
    <n v="39.227138474500002"/>
    <n v="-84.513095816000003"/>
  </r>
  <r>
    <n v="420"/>
    <x v="4"/>
    <x v="3"/>
    <s v="Summit"/>
    <s v="Canton Rd, Sanitorium Rd"/>
    <s v="CSUMCR00066**C, CSUMCR00136**C"/>
    <s v="CR-136, CR-66"/>
    <n v="1.141"/>
    <n v="0"/>
    <s v="Intersection"/>
    <s v="Undivided Urban Signal  4-Leg"/>
    <n v="1"/>
    <n v="1"/>
    <n v="8"/>
    <n v="0"/>
    <n v="18"/>
    <n v="161.72837936046511"/>
    <n v="7.1863970689339824"/>
    <n v="5.2631780196708648"/>
    <n v="-1.9232190492631176"/>
    <n v="0.50155425955961375"/>
    <n v="1.6902952837753518"/>
    <n v="1.1887410242157381"/>
    <x v="2"/>
    <s v="Google Maps"/>
    <n v="41.019756999999998"/>
    <n v="-81.416048000000004"/>
    <n v="0"/>
    <n v="0"/>
  </r>
  <r>
    <n v="421"/>
    <x v="4"/>
    <x v="0"/>
    <s v="Marion"/>
    <s v="Marion-Mt Gilead Rd, Pole Lane Rd"/>
    <s v="CMARCR00174**C, SMARSR00095**C"/>
    <s v="CR-174, SR-95"/>
    <n v="0"/>
    <n v="0"/>
    <s v="Intersection"/>
    <s v="Undivided Urban Signal  3-Leg"/>
    <n v="0"/>
    <n v="0"/>
    <n v="10"/>
    <n v="2"/>
    <n v="15"/>
    <n v="89.34375"/>
    <n v="3.3315300680111641"/>
    <n v="5.3944993454518242"/>
    <n v="2.0629692774406601"/>
    <n v="0.23251471918873443"/>
    <n v="1.6895473378574291"/>
    <n v="1.4570326186686946"/>
    <x v="2"/>
    <s v="Google Maps"/>
    <n v="40.581412999999998"/>
    <n v="-83.073643000000004"/>
    <n v="0"/>
    <n v="0"/>
  </r>
  <r>
    <n v="422"/>
    <x v="4"/>
    <x v="2"/>
    <s v="Hamilton"/>
    <s v="Bridgetown Rd, Ebenezer Rd"/>
    <s v="CHAMCR00128**C, SHAMSR00264**C"/>
    <s v="CR-128, SR-264"/>
    <n v="3.0529999999999999"/>
    <n v="0"/>
    <s v="Intersection"/>
    <s v="Undivided Urban Signal  4-Leg"/>
    <n v="0"/>
    <n v="0"/>
    <n v="9"/>
    <n v="0"/>
    <n v="58"/>
    <n v="116.921875"/>
    <n v="9.0221756132260342"/>
    <n v="13.624541887706787"/>
    <n v="4.6023662744807528"/>
    <n v="0.62967723128881259"/>
    <n v="1.6883741454408123"/>
    <n v="1.0586969141519997"/>
    <x v="2"/>
    <s v="Google Maps"/>
    <n v="39.158051"/>
    <n v="-84.649545000000003"/>
    <n v="0"/>
    <n v="0"/>
  </r>
  <r>
    <n v="233"/>
    <x v="3"/>
    <x v="2"/>
    <s v="Hamilton"/>
    <s v="W NORTH BEND RD "/>
    <s v="CHAMCR00142**C "/>
    <s v="CR-142"/>
    <n v="6.4"/>
    <n v="6.9"/>
    <s v="Segment"/>
    <m/>
    <n v="0"/>
    <n v="0"/>
    <n v="4"/>
    <n v="4"/>
    <n v="32"/>
    <n v="75.9375"/>
    <n v="0.68700400679928186"/>
    <n v="16.486269504348829"/>
    <n v="15.799265497549548"/>
    <n v="5.2633636286803391E-2"/>
    <n v="1.6840291682431516"/>
    <n v="1.6313955319563482"/>
    <x v="2"/>
    <s v="Google Maps"/>
    <n v="39.202548849800003"/>
    <n v="-84.539919984700006"/>
    <n v="39.201994353800004"/>
    <n v="-84.530634954800007"/>
  </r>
  <r>
    <n v="423"/>
    <x v="4"/>
    <x v="2"/>
    <s v="Butler"/>
    <s v="Princeton Rd, Satriale Way"/>
    <s v="PBUTTR80906**C, TBUTTR00018**C, TBUTTR02987**C"/>
    <s v="TR-18, TR-2987, TR-80906"/>
    <n v="0"/>
    <n v="0"/>
    <s v="Intersection"/>
    <s v="Undivided Urban Signal  4-Leg"/>
    <n v="0"/>
    <n v="1"/>
    <n v="5"/>
    <n v="3"/>
    <n v="50"/>
    <n v="141.72356468023256"/>
    <n v="9.5125905546702789"/>
    <n v="11.882038458556572"/>
    <n v="2.369447903886293"/>
    <n v="0.66390435518325197"/>
    <n v="1.6835993495204704"/>
    <n v="1.0196949943372184"/>
    <x v="2"/>
    <s v="Google Maps"/>
    <n v="39.390985000000001"/>
    <n v="-84.509422999999998"/>
    <n v="0"/>
    <n v="0"/>
  </r>
  <r>
    <n v="424"/>
    <x v="4"/>
    <x v="2"/>
    <s v="Warren"/>
    <s v="Deerfield Blvd, Mason-Montgomery Rd"/>
    <s v="CWARCR00021**C, TWARTR00055A*C, TWARTR02140**C"/>
    <s v="CR-21, TR-2140, TR-55A"/>
    <n v="0"/>
    <n v="0"/>
    <s v="Intersection"/>
    <s v="Undivided Urban Signal  4-Leg"/>
    <n v="0"/>
    <n v="2"/>
    <n v="5"/>
    <n v="2"/>
    <n v="21"/>
    <n v="153.96275436046511"/>
    <n v="9.8705426104612251"/>
    <n v="6.027098614838744"/>
    <n v="-3.8434439956224811"/>
    <n v="0.68888660659212109"/>
    <n v="1.6832372949823564"/>
    <n v="0.99435068839023533"/>
    <x v="2"/>
    <s v="Google Maps"/>
    <n v="39.307763000000001"/>
    <n v="-84.314109000000002"/>
    <n v="0"/>
    <n v="0"/>
  </r>
  <r>
    <n v="234"/>
    <x v="3"/>
    <x v="11"/>
    <s v="Gallia"/>
    <s v="U S 35 "/>
    <s v="SGALUS00035**N "/>
    <s v="US-35"/>
    <n v="16.7"/>
    <n v="17.2"/>
    <s v="Segment"/>
    <m/>
    <n v="0"/>
    <n v="0"/>
    <n v="6"/>
    <n v="0"/>
    <n v="19"/>
    <n v="58.28125"/>
    <n v="0.3496111283743995"/>
    <n v="11.213991295391283"/>
    <n v="10.864380167016883"/>
    <n v="2.516251626881251E-2"/>
    <n v="1.6806407519237334"/>
    <n v="1.6554782356549209"/>
    <x v="2"/>
    <s v="Google Maps"/>
    <n v="38.838324283299997"/>
    <n v="-82.168552717200001"/>
    <n v="38.839825213300003"/>
    <n v="-82.160471436099996"/>
  </r>
  <r>
    <n v="235"/>
    <x v="3"/>
    <x v="2"/>
    <s v="Hamilton"/>
    <s v="DALY RD "/>
    <s v="CHAMCR00220**C "/>
    <s v="CR-220"/>
    <n v="1.6"/>
    <n v="2.1"/>
    <s v="Segment"/>
    <m/>
    <n v="0"/>
    <n v="1"/>
    <n v="8"/>
    <n v="12"/>
    <n v="27"/>
    <n v="178.30168968023256"/>
    <n v="0.26517676884345526"/>
    <n v="16.295877251682199"/>
    <n v="16.030700482838743"/>
    <n v="2.1667362763757525E-2"/>
    <n v="1.6796062169542916"/>
    <n v="1.657938854190534"/>
    <x v="2"/>
    <s v="Google Maps"/>
    <n v="39.225238690600001"/>
    <n v="-84.530164591499997"/>
    <n v="39.232467280999998"/>
    <n v="-84.529421856400006"/>
  </r>
  <r>
    <n v="425"/>
    <x v="4"/>
    <x v="2"/>
    <s v="Clermont"/>
    <s v="Eastgate Blvd, Ramp From Cr 341 Eastgate Blvd To Sr 32 Appalachian Hwy"/>
    <s v="CCLECR00341**C, SCLERA13071**C, SCLERA13072**C"/>
    <s v="CR-341, RA-13071, RA-13072"/>
    <n v="0"/>
    <n v="0"/>
    <s v="Intersection"/>
    <s v="Undivided Urban Signal  4-Leg"/>
    <n v="0"/>
    <n v="0"/>
    <n v="6"/>
    <n v="4"/>
    <n v="49"/>
    <n v="106.03125"/>
    <n v="5.5010777067883989"/>
    <n v="11.392211818319675"/>
    <n v="5.8911341115312759"/>
    <n v="0.383932160934357"/>
    <n v="1.6646246194329923"/>
    <n v="1.2806924584986352"/>
    <x v="2"/>
    <s v="Google Maps"/>
    <n v="39.097748000000003"/>
    <n v="-84.275118000000006"/>
    <n v="0"/>
    <n v="0"/>
  </r>
  <r>
    <n v="426"/>
    <x v="4"/>
    <x v="2"/>
    <s v="Warren"/>
    <s v="Dwire Rd, St Rt 48"/>
    <s v="SWARSR00048**C, TWARTR00149B*C, TWARTR01443**C, TWARTR01443**N"/>
    <s v="SR-48, TR-1443, TR-149B"/>
    <n v="0"/>
    <n v="0"/>
    <s v="Intersection"/>
    <s v="Undivided Urban Signal  4-Leg"/>
    <n v="0"/>
    <n v="0"/>
    <n v="6"/>
    <n v="3"/>
    <n v="32"/>
    <n v="84.59375"/>
    <n v="6.8683326579427764"/>
    <n v="8.5583367883808528"/>
    <n v="1.6900041304380764"/>
    <n v="0.47935585351319937"/>
    <n v="1.6634896458678969"/>
    <n v="1.1841337923546975"/>
    <x v="2"/>
    <s v="Google Maps"/>
    <n v="39.359492000000003"/>
    <n v="-84.219944999999996"/>
    <n v="0"/>
    <n v="0"/>
  </r>
  <r>
    <n v="427"/>
    <x v="4"/>
    <x v="10"/>
    <s v="Columbiana"/>
    <s v="State Rte 45, W State St"/>
    <s v="SCOLSR00045**C, SCOLSR00173**C, SCOLUS00062**C"/>
    <s v="SR-173, SR-45, US-62"/>
    <n v="10.75"/>
    <n v="0"/>
    <s v="Intersection"/>
    <s v="Undivided Urban Signal  4-Leg"/>
    <n v="0"/>
    <n v="0"/>
    <n v="7"/>
    <n v="3"/>
    <n v="11"/>
    <n v="70.140625"/>
    <n v="4.3531438452566977"/>
    <n v="4.299272733074595"/>
    <n v="-5.3871112182102721E-2"/>
    <n v="0.30381536354323452"/>
    <n v="1.6625615466026664"/>
    <n v="1.3587461830594318"/>
    <x v="2"/>
    <s v="Google Maps"/>
    <n v="40.901007"/>
    <n v="-80.880532000000002"/>
    <n v="0"/>
    <n v="0"/>
  </r>
  <r>
    <n v="22"/>
    <x v="5"/>
    <x v="2"/>
    <s v="Clinton"/>
    <s v="SR-380, SR-73"/>
    <s v="SCLISR00073**C, SCLISR00380**C"/>
    <s v="SR-380, SR-73"/>
    <n v="2.6160000000000001"/>
    <n v="0"/>
    <s v="Intersection"/>
    <s v="Undivided Rural Signal  4-Leg"/>
    <n v="0"/>
    <n v="2"/>
    <n v="10"/>
    <n v="2"/>
    <n v="20"/>
    <n v="185.69712936046511"/>
    <n v="2.2399998541298003"/>
    <n v="6.9708677905935215"/>
    <n v="4.7308679364637207"/>
    <n v="0.15610581215728733"/>
    <n v="1.6613315871436356"/>
    <n v="1.5052257749863482"/>
    <x v="2"/>
    <s v="Google Maps"/>
    <n v="39.484492000000003"/>
    <n v="-83.936739000000003"/>
    <n v="0"/>
    <n v="0"/>
  </r>
  <r>
    <n v="236"/>
    <x v="3"/>
    <x v="3"/>
    <s v="Mahoning"/>
    <s v="E MIDLOTHIAN BLVD "/>
    <s v="SMAHSR00170**C "/>
    <s v="SR-170"/>
    <n v="13.5"/>
    <n v="14"/>
    <s v="Segment"/>
    <m/>
    <n v="1"/>
    <n v="1"/>
    <n v="4"/>
    <n v="8"/>
    <n v="32"/>
    <n v="185.04087936046511"/>
    <n v="0.27665274054600109"/>
    <n v="17.650340457882457"/>
    <n v="17.373687717336455"/>
    <n v="2.1371073529151522E-2"/>
    <n v="1.6600471184316345"/>
    <n v="1.6386760449024831"/>
    <x v="2"/>
    <s v="Google Maps"/>
    <n v="41.060737594000003"/>
    <n v="-80.634568616300001"/>
    <n v="41.060786382300002"/>
    <n v="-80.644147369199999"/>
  </r>
  <r>
    <n v="237"/>
    <x v="3"/>
    <x v="3"/>
    <s v="Summit"/>
    <s v="SR-8 "/>
    <s v="SSUMSR00008**C "/>
    <s v="SR-8"/>
    <n v="16.7"/>
    <n v="17.2"/>
    <s v="Segment"/>
    <m/>
    <n v="0"/>
    <n v="0"/>
    <n v="5"/>
    <n v="2"/>
    <n v="17"/>
    <n v="58.609375"/>
    <n v="0.30224031249899824"/>
    <n v="8.8237010943802794"/>
    <n v="8.5214607818812809"/>
    <n v="2.1971701520011835E-2"/>
    <n v="1.6595998123449782"/>
    <n v="1.6376281108249664"/>
    <x v="2"/>
    <s v="Google Maps"/>
    <n v="41.287681869499998"/>
    <n v="-81.508381517399997"/>
    <n v="41.292090158500002"/>
    <n v="-81.510781909299993"/>
  </r>
  <r>
    <n v="428"/>
    <x v="4"/>
    <x v="2"/>
    <s v="Hamilton"/>
    <s v="Daly Rd, Madeleine Cir"/>
    <s v="CHAMCR00220**C, THAMTR00096J*C"/>
    <s v="CR-220, TR-96J"/>
    <n v="0.28899999999999998"/>
    <n v="0"/>
    <s v="Intersection"/>
    <s v="Undivided Urban No Control, Yield, Two Way Stop, Two Way With Flasher  4-Leg"/>
    <n v="1"/>
    <n v="0"/>
    <n v="6"/>
    <n v="8"/>
    <n v="12"/>
    <n v="132.45793968023256"/>
    <n v="1.5394080529859506"/>
    <n v="5.2328247334731692"/>
    <n v="3.6934166804872186"/>
    <n v="0.128286798138882"/>
    <n v="1.6526084155031968"/>
    <n v="1.5243216173643148"/>
    <x v="2"/>
    <s v="Google Maps"/>
    <n v="39.228230000000003"/>
    <n v="-84.529846000000006"/>
    <n v="0"/>
    <n v="0"/>
  </r>
  <r>
    <n v="429"/>
    <x v="4"/>
    <x v="0"/>
    <s v="Franklin"/>
    <s v="Agler Rd, Perdue Ave"/>
    <s v="CFRACR00016**C, TFRATR00301**C, TFRATR01429**C"/>
    <s v="CR-16, TR-1429, TR-301"/>
    <n v="0"/>
    <n v="0"/>
    <s v="Intersection"/>
    <s v="Undivided Urban Signal  4-Leg"/>
    <n v="1"/>
    <n v="0"/>
    <n v="4"/>
    <n v="4"/>
    <n v="5"/>
    <n v="94.614189680232556"/>
    <n v="8.0834225308541985"/>
    <n v="2.8259269421031736"/>
    <n v="-5.2574955887510253"/>
    <n v="0.56415961479449406"/>
    <n v="1.643639369549615"/>
    <n v="1.0794797547551209"/>
    <x v="2"/>
    <s v="Google Maps"/>
    <n v="40.026981999999997"/>
    <n v="-82.951813000000001"/>
    <n v="0"/>
    <n v="0"/>
  </r>
  <r>
    <n v="430"/>
    <x v="4"/>
    <x v="3"/>
    <s v="Mahoning"/>
    <s v="Kirk Rd, S Raccoon Rd"/>
    <s v="CMAHCR00109**C, CMAHCR00146**C"/>
    <s v="CR-109, CR-146"/>
    <n v="5.7450000000000001"/>
    <n v="0"/>
    <s v="Intersection"/>
    <s v="Undivided Urban Signal  4-Leg"/>
    <n v="0"/>
    <n v="0"/>
    <n v="4"/>
    <n v="5"/>
    <n v="33"/>
    <n v="81.375"/>
    <n v="8.051247828827151"/>
    <n v="8.4211553422895271"/>
    <n v="0.36990751346237616"/>
    <n v="0.56191407245986758"/>
    <n v="1.6427919501406922"/>
    <n v="1.0808778776808246"/>
    <x v="2"/>
    <s v="Google Maps"/>
    <n v="41.068790999999997"/>
    <n v="-80.732369000000006"/>
    <n v="0"/>
    <n v="0"/>
  </r>
  <r>
    <n v="431"/>
    <x v="4"/>
    <x v="2"/>
    <s v="Butler"/>
    <s v="Hamilton Lebanon Rd, Hamilton Lebanon Rd"/>
    <s v="SBUTSR00063**C, SBUTSR00063**N, TBUTTR00134**C"/>
    <s v="SR-63, TR-134"/>
    <n v="2.0609999999999999"/>
    <n v="0"/>
    <s v="Intersection"/>
    <s v="Divided Urban Signal  4-Leg"/>
    <n v="0"/>
    <n v="3"/>
    <n v="4"/>
    <n v="2"/>
    <n v="30"/>
    <n v="202.09256904069767"/>
    <n v="6.8637373822700374"/>
    <n v="7.8856711552830907"/>
    <n v="1.0219337730130533"/>
    <n v="0.50621646220265593"/>
    <n v="1.6421540186833006"/>
    <n v="1.1359375564806447"/>
    <x v="2"/>
    <s v="Google Maps"/>
    <n v="39.444609999999997"/>
    <n v="-84.388284999999996"/>
    <n v="0"/>
    <n v="0"/>
  </r>
  <r>
    <n v="432"/>
    <x v="4"/>
    <x v="4"/>
    <s v="Montgomery"/>
    <s v="Paragon Rd, Paragon Rd"/>
    <s v="CMOTCR00145**C, CMOTCR00145**N, TMOTTR00086**C, TMOTTR00145**C"/>
    <s v="CR-145, TR-145, TR-86"/>
    <n v="0"/>
    <n v="0"/>
    <s v="Intersection"/>
    <s v="Divided Urban Signal  4-Leg"/>
    <n v="0"/>
    <n v="1"/>
    <n v="5"/>
    <n v="3"/>
    <n v="13"/>
    <n v="104.72356468023256"/>
    <n v="7.1589020425643737"/>
    <n v="4.4291987154840049"/>
    <n v="-2.7297033270803688"/>
    <n v="0.53132734522062508"/>
    <n v="1.6416108384184827"/>
    <n v="1.1102834931978576"/>
    <x v="2"/>
    <s v="Google Maps"/>
    <n v="39.612986999999997"/>
    <n v="-84.1828"/>
    <n v="0"/>
    <n v="0"/>
  </r>
  <r>
    <n v="433"/>
    <x v="4"/>
    <x v="8"/>
    <s v="Guernsey"/>
    <s v="SR-723, SR-723"/>
    <s v="SGUESR00723**C, SGUESR00723**N, SGUEUS00022**C, SGUEUS00040**C"/>
    <s v="SR-723, US-22, US-40"/>
    <n v="0.79800000000000004"/>
    <n v="0"/>
    <s v="Intersection"/>
    <s v="Undivided Urban Signal  3-Leg"/>
    <n v="0"/>
    <n v="1"/>
    <n v="8"/>
    <n v="3"/>
    <n v="7"/>
    <n v="118.36418968023256"/>
    <n v="3.0351962677984727"/>
    <n v="3.8224278946064172"/>
    <n v="0.78723162680794445"/>
    <n v="0.21183293966521444"/>
    <n v="1.6414596054424786"/>
    <n v="1.4296266657772643"/>
    <x v="2"/>
    <s v="Google Maps"/>
    <n v="40.012735999999997"/>
    <n v="-81.624392"/>
    <n v="0"/>
    <n v="0"/>
  </r>
  <r>
    <n v="434"/>
    <x v="4"/>
    <x v="0"/>
    <s v="Delaware"/>
    <s v="Sawmill Pkwy, W Powell Rd"/>
    <s v="CDELCR00609**C, SDELSR00750**C"/>
    <s v="CR-609, SR-750"/>
    <n v="1.355"/>
    <n v="0"/>
    <s v="Intersection"/>
    <s v="Undivided Urban Signal  4-Leg"/>
    <n v="0"/>
    <n v="0"/>
    <n v="4"/>
    <n v="5"/>
    <n v="32"/>
    <n v="80.375"/>
    <n v="8.5246689938341547"/>
    <n v="8.142204744738768"/>
    <n v="-0.38246424909538668"/>
    <n v="0.59495516378800928"/>
    <n v="1.6404771292802074"/>
    <n v="1.0455219654921981"/>
    <x v="2"/>
    <s v="Google Maps"/>
    <n v="40.158517000000003"/>
    <n v="-83.091480000000004"/>
    <n v="0"/>
    <n v="0"/>
  </r>
  <r>
    <n v="238"/>
    <x v="3"/>
    <x v="2"/>
    <s v="Hamilton"/>
    <s v="BATAVIA RD "/>
    <s v="SHAMSR00032**N "/>
    <s v="SR-32"/>
    <n v="6.8"/>
    <n v="7.3"/>
    <s v="Segment"/>
    <m/>
    <n v="0"/>
    <n v="1"/>
    <n v="2"/>
    <n v="4"/>
    <n v="16"/>
    <n v="92.520439680232556"/>
    <n v="0.26446736794284953"/>
    <n v="8.9453600586144404"/>
    <n v="8.6808926906715911"/>
    <n v="1.951547189896205E-2"/>
    <n v="1.6386359151025811"/>
    <n v="1.619120443203619"/>
    <x v="2"/>
    <s v="Google Maps"/>
    <n v="0"/>
    <n v="0"/>
    <n v="0"/>
    <n v="0"/>
  </r>
  <r>
    <n v="435"/>
    <x v="4"/>
    <x v="4"/>
    <s v="Montgomery"/>
    <s v="Clyo Rd, E Spring Valley Pike"/>
    <s v="CMOTCR00083**C, CMOTCR00086**C"/>
    <s v="CR-83, CR-86"/>
    <n v="1.3380000000000001"/>
    <n v="0"/>
    <s v="Intersection"/>
    <s v="Undivided Urban Signal  4-Leg"/>
    <n v="1"/>
    <n v="0"/>
    <n v="5"/>
    <n v="3"/>
    <n v="14"/>
    <n v="105.72356468023256"/>
    <n v="6.5318777352421007"/>
    <n v="4.7687594700643832"/>
    <n v="-1.7631182651777175"/>
    <n v="0.45587393371227236"/>
    <n v="1.6375745446082004"/>
    <n v="1.181700610895928"/>
    <x v="2"/>
    <s v="Google Maps"/>
    <n v="39.613337999999999"/>
    <n v="-84.134206000000006"/>
    <n v="0"/>
    <n v="0"/>
  </r>
  <r>
    <n v="436"/>
    <x v="4"/>
    <x v="2"/>
    <s v="Butler"/>
    <s v="Lesourdsville West Chester Rd, Tylersville Rd"/>
    <s v="CBUTCR00020**C, TBUTTR00131**C"/>
    <s v="CR-20, TR-131"/>
    <n v="2.044"/>
    <n v="0"/>
    <s v="Intersection"/>
    <s v="Undivided Urban Signal  4-Leg"/>
    <n v="0"/>
    <n v="0"/>
    <n v="3"/>
    <n v="6"/>
    <n v="33"/>
    <n v="79.265625"/>
    <n v="6.1307291514396738"/>
    <n v="8.7450621779872293"/>
    <n v="2.6143330265475555"/>
    <n v="0.42787690279504542"/>
    <n v="1.6304788283223812"/>
    <n v="1.2026019255273357"/>
    <x v="2"/>
    <s v="Google Maps"/>
    <n v="39.357666000000002"/>
    <n v="-84.420933000000005"/>
    <n v="0"/>
    <n v="0"/>
  </r>
  <r>
    <n v="437"/>
    <x v="4"/>
    <x v="4"/>
    <s v="Montgomery"/>
    <s v="Little York Rd, N Dixie Dr"/>
    <s v="CMOTCR00099**C, CMOTCR00228**C"/>
    <s v="CR-228, CR-99"/>
    <n v="4.2370000000000001"/>
    <n v="0"/>
    <s v="Intersection"/>
    <s v="Undivided Urban Signal  4-Leg"/>
    <n v="0"/>
    <n v="0"/>
    <n v="8"/>
    <n v="1"/>
    <n v="26"/>
    <n v="82.8125"/>
    <n v="7.6119416464908429"/>
    <n v="7.0178882550113721"/>
    <n v="-0.59405339147947078"/>
    <n v="0.53125393986656344"/>
    <n v="1.6299153813648921"/>
    <n v="1.0986614414983287"/>
    <x v="2"/>
    <s v="Google Maps"/>
    <n v="39.858649"/>
    <n v="-84.198991000000007"/>
    <n v="0"/>
    <n v="0"/>
  </r>
  <r>
    <n v="438"/>
    <x v="4"/>
    <x v="4"/>
    <s v="Clark"/>
    <s v="Business Way, S Dayton-Lakeview Rd"/>
    <s v="SCLASR00235**C, TCLATR01383**C, TCLATR01725**C"/>
    <s v="SR-235, TR-1383, TR-1725"/>
    <n v="0"/>
    <n v="0"/>
    <s v="Intersection"/>
    <s v="Undivided Urban Signal  4-Leg"/>
    <n v="0"/>
    <n v="0"/>
    <n v="6"/>
    <n v="4"/>
    <n v="11"/>
    <n v="68.03125"/>
    <n v="4.1230323102492719"/>
    <n v="4.2550184368902677"/>
    <n v="0.13198612664099585"/>
    <n v="0.28775537973637039"/>
    <n v="1.6296716762940207"/>
    <n v="1.3419162965576503"/>
    <x v="2"/>
    <s v="Google Maps"/>
    <n v="39.890315000000001"/>
    <n v="-84.047397000000004"/>
    <n v="0"/>
    <n v="0"/>
  </r>
  <r>
    <n v="23"/>
    <x v="5"/>
    <x v="7"/>
    <s v="Medina"/>
    <s v="Center Rd, Marks Rd"/>
    <s v="CMEDCR00022**C, SMEDSR00303**C"/>
    <s v="CR-22, SR-303"/>
    <n v="4.9039999999999999"/>
    <n v="0"/>
    <s v="Intersection"/>
    <s v="Undivided Rural Signal  4-Leg"/>
    <n v="0"/>
    <n v="1"/>
    <n v="5"/>
    <n v="5"/>
    <n v="32"/>
    <n v="132.59856468023256"/>
    <n v="4.1740004468942189"/>
    <n v="8.5730700280401511"/>
    <n v="4.3990695811459322"/>
    <n v="0.29088650541918526"/>
    <n v="1.6291746588771323"/>
    <n v="1.3382881534579472"/>
    <x v="2"/>
    <s v="Google Maps"/>
    <n v="41.237822999999999"/>
    <n v="-81.878268000000006"/>
    <n v="0"/>
    <n v="0"/>
  </r>
  <r>
    <n v="239"/>
    <x v="3"/>
    <x v="8"/>
    <s v="Licking"/>
    <s v="N 21 ST "/>
    <s v="CLICCR00125**C "/>
    <s v="CR-125"/>
    <n v="3.8"/>
    <n v="4.3"/>
    <s v="Segment"/>
    <m/>
    <n v="0"/>
    <n v="2"/>
    <n v="4"/>
    <n v="1"/>
    <n v="15"/>
    <n v="136.97837936046511"/>
    <n v="0.94539333089360122"/>
    <n v="8.3762435018746206"/>
    <n v="7.4308501709810191"/>
    <n v="7.2309468715821501E-2"/>
    <n v="1.628662771689507"/>
    <n v="1.5563533029736856"/>
    <x v="2"/>
    <s v="Google Maps"/>
    <n v="40.090615115399999"/>
    <n v="-82.427073465899994"/>
    <n v="40.097585772800002"/>
    <n v="-82.425353891900002"/>
  </r>
  <r>
    <n v="240"/>
    <x v="3"/>
    <x v="7"/>
    <s v="Lorain"/>
    <s v="SR 2 "/>
    <s v="SLORSR00002**N "/>
    <s v="SR-2"/>
    <n v="6.1"/>
    <n v="6.6"/>
    <s v="Segment"/>
    <m/>
    <n v="0"/>
    <n v="2"/>
    <n v="1"/>
    <n v="2"/>
    <n v="5"/>
    <n v="111.77525436046511"/>
    <n v="0.56085559050017086"/>
    <n v="4.4112716783386423"/>
    <n v="3.8504160878384717"/>
    <n v="4.0596773490730417E-2"/>
    <n v="1.6286362338007265"/>
    <n v="1.5880394603099961"/>
    <x v="2"/>
    <s v="Google Maps"/>
    <n v="41.410870163399998"/>
    <n v="-82.234443740000003"/>
    <n v="41.412166130400003"/>
    <n v="-82.225003804599993"/>
  </r>
  <r>
    <n v="241"/>
    <x v="3"/>
    <x v="7"/>
    <s v="Lorain"/>
    <s v="SR 2 "/>
    <s v="SLORSR00002**N "/>
    <s v="SR-2"/>
    <n v="10"/>
    <n v="10.5"/>
    <s v="Segment"/>
    <m/>
    <n v="0"/>
    <n v="1"/>
    <n v="2"/>
    <n v="2"/>
    <n v="7"/>
    <n v="74.645439680232556"/>
    <n v="0.56085559050017086"/>
    <n v="5.2915449433542081"/>
    <n v="4.7306893528540375"/>
    <n v="4.0596773490730417E-2"/>
    <n v="1.6286362338007265"/>
    <n v="1.5880394603099961"/>
    <x v="2"/>
    <s v="Google Maps"/>
    <n v="41.4109883458"/>
    <n v="-82.160540874999995"/>
    <n v="41.407724379100003"/>
    <n v="-82.152040699500006"/>
  </r>
  <r>
    <n v="439"/>
    <x v="4"/>
    <x v="4"/>
    <s v="Clark"/>
    <s v="S Dayton-Lakeview Rd, W National Rd"/>
    <s v="SCLASR00235**C, SCLAUS00040**C"/>
    <s v="SR-235, US-40"/>
    <n v="0.441"/>
    <n v="0"/>
    <s v="Intersection"/>
    <s v="Undivided Urban Signal  4-Leg"/>
    <n v="1"/>
    <n v="0"/>
    <n v="7"/>
    <n v="2"/>
    <n v="7"/>
    <n v="107.37981468023256"/>
    <n v="3.9510395460406231"/>
    <n v="3.486848342480366"/>
    <n v="-0.46419120356025712"/>
    <n v="0.27575163117157309"/>
    <n v="1.6272576366106815"/>
    <n v="1.3515060054391084"/>
    <x v="2"/>
    <s v="Google Maps"/>
    <n v="39.908608999999998"/>
    <n v="-84.039219000000003"/>
    <n v="0"/>
    <n v="0"/>
  </r>
  <r>
    <n v="242"/>
    <x v="3"/>
    <x v="0"/>
    <s v="Franklin"/>
    <s v="SR 315 "/>
    <s v="SFRASR00315**C "/>
    <s v="SR-315"/>
    <n v="8.5"/>
    <n v="9"/>
    <s v="Segment"/>
    <m/>
    <n v="0"/>
    <n v="1"/>
    <n v="2"/>
    <n v="2"/>
    <n v="14"/>
    <n v="81.645439680232556"/>
    <n v="0.92236910970001673"/>
    <n v="7.2776763967047593"/>
    <n v="6.3553072870047425"/>
    <n v="6.9586718861232202E-2"/>
    <n v="1.6233090826381182"/>
    <n v="1.553722363776886"/>
    <x v="2"/>
    <s v="Google Maps"/>
    <n v="40.059578594199998"/>
    <n v="-83.030561391700004"/>
    <n v="40.066580918500001"/>
    <n v="-83.032936319900003"/>
  </r>
  <r>
    <n v="440"/>
    <x v="4"/>
    <x v="2"/>
    <s v="Hamilton"/>
    <s v="Brookside, Compton Rd"/>
    <s v="CHAMCR00090**C, CHAMCR00217**C, PHAMTR80071**C"/>
    <s v="CR-217, CR-90, TR-80071"/>
    <n v="0.19700000000000001"/>
    <n v="0"/>
    <s v="Intersection"/>
    <s v="Undivided Urban Signal  4-Leg"/>
    <n v="0"/>
    <n v="0"/>
    <n v="6"/>
    <n v="3"/>
    <n v="21"/>
    <n v="73.59375"/>
    <n v="8.082666231434418"/>
    <n v="5.9217768984800196"/>
    <n v="-2.1608893329543983"/>
    <n v="0.56410683101538261"/>
    <n v="1.6193911046510552"/>
    <n v="1.0552842736356727"/>
    <x v="2"/>
    <s v="Google Maps"/>
    <n v="39.235807999999999"/>
    <n v="-84.575796999999994"/>
    <n v="0"/>
    <n v="0"/>
  </r>
  <r>
    <n v="441"/>
    <x v="4"/>
    <x v="3"/>
    <s v="Trumbull"/>
    <s v="Belmont Ave, Belmont Ave"/>
    <s v="CTRUCR00352**C, STRUSR00193**C, STRUSR00193**N, TTRUTR00550**C"/>
    <s v="CR-352, SR-193, TR-550"/>
    <n v="0"/>
    <n v="0"/>
    <s v="Intersection"/>
    <s v="Divided Urban Signal  4-Leg"/>
    <n v="0"/>
    <n v="0"/>
    <n v="2"/>
    <n v="7"/>
    <n v="40"/>
    <n v="84.15625"/>
    <n v="6.6954302283963143"/>
    <n v="9.8180580754052045"/>
    <n v="3.1226278470088902"/>
    <n v="0.48226221802173397"/>
    <n v="1.6192742430067295"/>
    <n v="1.1370120249849955"/>
    <x v="2"/>
    <s v="Google Maps"/>
    <n v="41.153320999999998"/>
    <n v="-80.664978000000005"/>
    <n v="0"/>
    <n v="0"/>
  </r>
  <r>
    <n v="243"/>
    <x v="3"/>
    <x v="2"/>
    <s v="Clermont"/>
    <s v="MAIN ST,SR-28 "/>
    <s v="SCLESR00028**C "/>
    <s v="SR-28"/>
    <n v="1.6"/>
    <n v="2.1"/>
    <s v="Segment"/>
    <m/>
    <n v="0"/>
    <n v="2"/>
    <n v="2"/>
    <n v="4"/>
    <n v="28"/>
    <n v="150.19712936046511"/>
    <n v="0.28531144902019034"/>
    <n v="13.669501813161636"/>
    <n v="13.384190364141446"/>
    <n v="2.116581823042292E-2"/>
    <n v="1.6169747343239065"/>
    <n v="1.5958089160934836"/>
    <x v="2"/>
    <s v="Google Maps"/>
    <n v="39.187531980599999"/>
    <n v="-84.261120208700007"/>
    <n v="39.187666355300003"/>
    <n v="-84.252567326399998"/>
  </r>
  <r>
    <n v="442"/>
    <x v="4"/>
    <x v="2"/>
    <s v="Clermont"/>
    <s v="Lindale-Mt Holly Rd, SR-125"/>
    <s v="CCLECR00071**C, SCLESR00125**C"/>
    <s v="CR-71, SR-125"/>
    <n v="3.7320000000000002"/>
    <n v="0"/>
    <s v="Intersection"/>
    <s v="Undivided Urban Signal  3-Leg"/>
    <n v="2"/>
    <n v="0"/>
    <n v="6"/>
    <n v="2"/>
    <n v="6"/>
    <n v="145.50962936046511"/>
    <n v="4.9969590559690218"/>
    <n v="3.2854405615781745"/>
    <n v="-1.7115184943908472"/>
    <n v="0.34874862539957335"/>
    <n v="1.6167601570328378"/>
    <n v="1.2680115316332645"/>
    <x v="2"/>
    <s v="Google Maps"/>
    <n v="39.014097999999997"/>
    <n v="-84.183723000000001"/>
    <n v="0"/>
    <n v="0"/>
  </r>
  <r>
    <n v="443"/>
    <x v="4"/>
    <x v="0"/>
    <s v="Franklin"/>
    <s v="Georgesville Rd, Georgesville Rd"/>
    <s v="CFRACR00026**C, CFRACR00026**N, TFRATR02352**C"/>
    <s v="CR-26, TR-2352"/>
    <n v="0.13100000000000001"/>
    <n v="0"/>
    <s v="Intersection"/>
    <s v="Divided Urban Signal  4-Leg"/>
    <n v="0"/>
    <n v="2"/>
    <n v="2"/>
    <n v="4"/>
    <n v="10"/>
    <n v="132.19712936046511"/>
    <n v="8.8860216170252624"/>
    <n v="3.8826619767238704"/>
    <n v="-5.003359640301392"/>
    <n v="0.66258015619560884"/>
    <n v="1.6156180401658633"/>
    <n v="0.95303788397025446"/>
    <x v="2"/>
    <s v="Google Maps"/>
    <n v="39.946604000000001"/>
    <n v="-83.111191000000005"/>
    <n v="0"/>
    <n v="0"/>
  </r>
  <r>
    <n v="244"/>
    <x v="3"/>
    <x v="2"/>
    <s v="Butler"/>
    <s v="PRINCETON GLENDALE RD "/>
    <s v="SBUTSR00747**C "/>
    <s v="SR-747"/>
    <n v="4.9000000000000004"/>
    <n v="5.4"/>
    <s v="Segment"/>
    <m/>
    <n v="0"/>
    <n v="0"/>
    <n v="3"/>
    <n v="6"/>
    <n v="21"/>
    <n v="67.265625"/>
    <n v="0.45451286233362564"/>
    <n v="14.727597790904326"/>
    <n v="14.2730849285707"/>
    <n v="3.4955992907226889E-2"/>
    <n v="1.6149684673019895"/>
    <n v="1.5800124743947626"/>
    <x v="2"/>
    <s v="Google Maps"/>
    <n v="39.372857869900002"/>
    <n v="-84.455092640999993"/>
    <n v="39.380077485500003"/>
    <n v="-84.454760213200004"/>
  </r>
  <r>
    <n v="444"/>
    <x v="4"/>
    <x v="2"/>
    <s v="Butler"/>
    <s v="Lesaint Dr, Port Union Rd"/>
    <s v="CBUTCR00116**C, TBUTTR02222**C"/>
    <s v="CR-116, TR-2222"/>
    <n v="1.1619999999999999"/>
    <n v="0"/>
    <s v="Intersection"/>
    <s v="Undivided Urban Signal  4-Leg"/>
    <n v="0"/>
    <n v="2"/>
    <n v="4"/>
    <n v="3"/>
    <n v="17"/>
    <n v="147.85337936046511"/>
    <n v="6.926292944376728"/>
    <n v="5.2377446316891492"/>
    <n v="-1.6885483126875789"/>
    <n v="0.48340102778723315"/>
    <n v="1.613170704468037"/>
    <n v="1.1297696766808039"/>
    <x v="2"/>
    <s v="Google Maps"/>
    <n v="39.331699999999998"/>
    <n v="-84.473356999999993"/>
    <n v="0"/>
    <n v="0"/>
  </r>
  <r>
    <n v="245"/>
    <x v="3"/>
    <x v="3"/>
    <s v="Mahoning"/>
    <s v="SR 11 "/>
    <s v="SMAHSR00011**N "/>
    <s v="SR-11"/>
    <n v="14.7"/>
    <n v="15.2"/>
    <s v="Segment"/>
    <m/>
    <n v="0"/>
    <n v="1"/>
    <n v="3"/>
    <n v="1"/>
    <n v="2"/>
    <n v="71.754814680232556"/>
    <n v="0.40304216406080084"/>
    <n v="3.7231128942519125"/>
    <n v="3.3200707301911114"/>
    <n v="2.8894554475740564E-2"/>
    <n v="1.6121195625497635"/>
    <n v="1.5832250080740229"/>
    <x v="2"/>
    <s v="Google Maps"/>
    <n v="41.1075478797"/>
    <n v="-80.755686435800001"/>
    <n v="41.1147780091"/>
    <n v="-80.755117424100007"/>
  </r>
  <r>
    <n v="445"/>
    <x v="4"/>
    <x v="3"/>
    <s v="Mahoning"/>
    <s v="Burkey Rd, Burkey Rd"/>
    <s v="CMAHCR00109**C, CMAHCR00164**C, TMAHTR02271**C"/>
    <s v="CR-109, CR-164, TR-2271"/>
    <n v="0"/>
    <n v="0"/>
    <s v="Intersection"/>
    <s v="Undivided Urban Signal  4-Leg"/>
    <n v="0"/>
    <n v="0"/>
    <n v="5"/>
    <n v="4"/>
    <n v="31"/>
    <n v="81.484375"/>
    <n v="6.9557707131415976"/>
    <n v="8.0295007712180748"/>
    <n v="1.0737300580764773"/>
    <n v="0.4854583452920293"/>
    <n v="1.6118803403072324"/>
    <n v="1.126421995015203"/>
    <x v="2"/>
    <s v="Google Maps"/>
    <n v="41.087927000000001"/>
    <n v="-80.732309999999998"/>
    <n v="0"/>
    <n v="0"/>
  </r>
  <r>
    <n v="446"/>
    <x v="4"/>
    <x v="2"/>
    <s v="Greene"/>
    <s v="Dayton Xenia Rd, Hilltop Rd"/>
    <s v="CGRECR00084**C, CGRECR00142**C, TGRETR00073**C"/>
    <s v="CR-142, CR-84, TR-73"/>
    <n v="0"/>
    <n v="0"/>
    <s v="Intersection"/>
    <s v="Undivided Urban No Control, Yield, Two Way Stop, Two Way With Flasher  4-Leg"/>
    <n v="1"/>
    <n v="0"/>
    <n v="11"/>
    <n v="2"/>
    <n v="12"/>
    <n v="138.56731468023256"/>
    <n v="1.4316555278995551"/>
    <n v="5.0275691018638113"/>
    <n v="3.595913573964256"/>
    <n v="0.1401701144250635"/>
    <n v="1.6117523550870627"/>
    <n v="1.4715822406619992"/>
    <x v="2"/>
    <s v="Google Maps"/>
    <n v="39.708795000000002"/>
    <n v="-83.990808999999999"/>
    <n v="0"/>
    <n v="0"/>
  </r>
  <r>
    <n v="447"/>
    <x v="4"/>
    <x v="8"/>
    <s v="Muskingum"/>
    <s v="S River Rd, SR-555"/>
    <s v="SMUSSR00060**C, SMUSSR00555**C, TMUSTR01645**C"/>
    <s v="SR-555, SR-60, TR-1645"/>
    <n v="0"/>
    <n v="0"/>
    <s v="Intersection"/>
    <s v="Undivided Urban Signal  4-Leg"/>
    <n v="0"/>
    <n v="1"/>
    <n v="6"/>
    <n v="1"/>
    <n v="16"/>
    <n v="105.39543968023256"/>
    <n v="8.5997903937593048"/>
    <n v="5.3149897241226078"/>
    <n v="-3.2848006696366969"/>
    <n v="0.60019804944477539"/>
    <n v="1.6113317042762663"/>
    <n v="1.0111336548314909"/>
    <x v="2"/>
    <s v="Google Maps"/>
    <n v="39.910727000000001"/>
    <n v="-82.001339000000002"/>
    <n v="0"/>
    <n v="0"/>
  </r>
  <r>
    <n v="246"/>
    <x v="3"/>
    <x v="8"/>
    <s v="Guernsey"/>
    <s v="MAIN ST "/>
    <s v="SGUESR00209**C "/>
    <s v="SR-209"/>
    <n v="10.7"/>
    <n v="11.2"/>
    <s v="Segment"/>
    <m/>
    <n v="1"/>
    <n v="1"/>
    <n v="4"/>
    <n v="3"/>
    <n v="26"/>
    <n v="156.85337936046511"/>
    <n v="0.61292434838361731"/>
    <n v="13.555837878659425"/>
    <n v="12.942913530275808"/>
    <n v="4.7333118342504754E-2"/>
    <n v="1.6105499509305505"/>
    <n v="1.5632168325880458"/>
    <x v="2"/>
    <s v="Google Maps"/>
    <n v="39.997245129500001"/>
    <n v="-81.578128348299998"/>
    <n v="39.991322284100001"/>
    <n v="-81.573085479400007"/>
  </r>
  <r>
    <n v="448"/>
    <x v="4"/>
    <x v="5"/>
    <s v="Lucas"/>
    <s v="Talmadge Rd, W Alexis Rd"/>
    <s v="CLUCCR00004**C, CLUCCR00083**C, SLUCSR00184**C"/>
    <s v="CR-4, CR-83, SR-184"/>
    <n v="2.5369999999999999"/>
    <n v="0"/>
    <s v="Intersection"/>
    <s v="Undivided Urban Signal  3-Leg"/>
    <n v="0"/>
    <n v="1"/>
    <n v="5"/>
    <n v="5"/>
    <n v="21"/>
    <n v="121.59856468023256"/>
    <n v="3.8550908941871214"/>
    <n v="6.2727995041798286"/>
    <n v="2.4177086099927072"/>
    <n v="0.26905516636806825"/>
    <n v="1.6058442439896723"/>
    <n v="1.336789077621604"/>
    <x v="2"/>
    <s v="Google Maps"/>
    <n v="41.720255000000002"/>
    <n v="-83.645651000000001"/>
    <n v="0"/>
    <n v="0"/>
  </r>
  <r>
    <n v="449"/>
    <x v="4"/>
    <x v="4"/>
    <s v="Montgomery"/>
    <s v="Little York Rd, Peters Pike"/>
    <s v="CMOTCR00159**C, CMOTCR00228**C"/>
    <s v="CR-159, CR-228"/>
    <n v="2.7610000000000001"/>
    <n v="0"/>
    <s v="Intersection"/>
    <s v="Undivided Urban Signal  4-Leg"/>
    <n v="1"/>
    <n v="0"/>
    <n v="2"/>
    <n v="5"/>
    <n v="8"/>
    <n v="88.957939680232556"/>
    <n v="6.4772549470091905"/>
    <n v="3.7127792697293946"/>
    <n v="-2.7644756772797958"/>
    <n v="0.45206169068639362"/>
    <n v="1.6023393380044011"/>
    <n v="1.1502776473180074"/>
    <x v="2"/>
    <s v="Google Maps"/>
    <n v="39.856496999999997"/>
    <n v="-84.226522000000003"/>
    <n v="0"/>
    <n v="0"/>
  </r>
  <r>
    <n v="450"/>
    <x v="4"/>
    <x v="2"/>
    <s v="Clermont"/>
    <s v="SR-28, Woodville Pike"/>
    <s v="CCLECR00133**C, SCLESR00028**C"/>
    <s v="CR-133, SR-28"/>
    <n v="0"/>
    <n v="0"/>
    <s v="Intersection"/>
    <s v="Undivided Urban Signal  3-Leg"/>
    <n v="1"/>
    <n v="0"/>
    <n v="4"/>
    <n v="5"/>
    <n v="57"/>
    <n v="151.05168968023256"/>
    <n v="5.228169751785269"/>
    <n v="13.217302190237509"/>
    <n v="7.9891324384522404"/>
    <n v="0.36488532202654989"/>
    <n v="1.5992908858120805"/>
    <n v="1.2344055637855305"/>
    <x v="2"/>
    <s v="Google Maps"/>
    <n v="39.202314000000001"/>
    <n v="-84.221974000000003"/>
    <n v="0"/>
    <n v="0"/>
  </r>
  <r>
    <n v="451"/>
    <x v="4"/>
    <x v="2"/>
    <s v="Greene"/>
    <s v="National Rd, Reese Dr"/>
    <s v="CGRECR00046**C, MGREMR01322**C"/>
    <s v="CR-46, MR-1322"/>
    <n v="0"/>
    <n v="0"/>
    <s v="Intersection"/>
    <s v="Undivided Urban Signal  3-Leg"/>
    <n v="0"/>
    <n v="0"/>
    <n v="4"/>
    <n v="5"/>
    <n v="14"/>
    <n v="62.375"/>
    <n v="4.6970724967079232"/>
    <n v="5.4116491916161493"/>
    <n v="0.71457669490822617"/>
    <n v="0.32781889110583612"/>
    <n v="1.5977467503036265"/>
    <n v="1.2699278591977903"/>
    <x v="2"/>
    <s v="Google Maps"/>
    <n v="39.783780999999998"/>
    <n v="-84.078798000000006"/>
    <n v="0"/>
    <n v="0"/>
  </r>
  <r>
    <n v="452"/>
    <x v="4"/>
    <x v="7"/>
    <s v="Lorain"/>
    <s v="Broadway, North Ridge Rd"/>
    <s v="CLORCR00001**C, CLORCR00202**C"/>
    <s v="CR-1, CR-202"/>
    <n v="0.38600000000000001"/>
    <n v="0"/>
    <s v="Intersection"/>
    <s v="Undivided Urban Signal  4-Leg"/>
    <n v="0"/>
    <n v="0"/>
    <n v="3"/>
    <n v="6"/>
    <n v="11"/>
    <n v="57.265625"/>
    <n v="7.0402313222075188"/>
    <n v="3.9783109811971054"/>
    <n v="-3.0619203410104134"/>
    <n v="0.49135303463853602"/>
    <n v="1.597275930406006"/>
    <n v="1.10592289576747"/>
    <x v="2"/>
    <s v="Google Maps"/>
    <n v="41.424438000000002"/>
    <n v="-82.162723999999997"/>
    <n v="0"/>
    <n v="0"/>
  </r>
  <r>
    <n v="453"/>
    <x v="4"/>
    <x v="1"/>
    <s v="Geauga"/>
    <s v="Munn Rd, Washington St"/>
    <s v="CGEACR00032**C, CGEACR00606**C"/>
    <s v="CR-32, CR-606"/>
    <n v="2.7970000000000002"/>
    <n v="0"/>
    <s v="Intersection"/>
    <s v="Undivided Urban Signal  4-Leg"/>
    <n v="1"/>
    <n v="0"/>
    <n v="4"/>
    <n v="3"/>
    <n v="4"/>
    <n v="89.176689680232556"/>
    <n v="7.3507216116824692"/>
    <n v="2.7129777926742569"/>
    <n v="-4.6377438190082128"/>
    <n v="0.51302282629411444"/>
    <n v="1.5962714939795069"/>
    <n v="1.0832486676853925"/>
    <x v="2"/>
    <s v="Google Maps"/>
    <n v="41.388266000000002"/>
    <n v="-81.274602999999999"/>
    <n v="0"/>
    <n v="0"/>
  </r>
  <r>
    <n v="247"/>
    <x v="3"/>
    <x v="0"/>
    <s v="Franklin"/>
    <s v="HARRISBURG PIKE "/>
    <s v="SFRAUS00062**C "/>
    <s v="US-62"/>
    <n v="11.2"/>
    <n v="11.7"/>
    <s v="Segment"/>
    <m/>
    <n v="1"/>
    <n v="2"/>
    <n v="9"/>
    <n v="10"/>
    <n v="27"/>
    <n v="267.32694404069764"/>
    <n v="0.23271532320485028"/>
    <n v="16.392092242372883"/>
    <n v="16.159376919168032"/>
    <n v="1.9182021883387732E-2"/>
    <n v="1.5953331930630434"/>
    <n v="1.5761511711796556"/>
    <x v="2"/>
    <s v="Google Maps"/>
    <n v="39.937818213699998"/>
    <n v="-83.041865038400005"/>
    <n v="39.944049771300001"/>
    <n v="-83.037053244000006"/>
  </r>
  <r>
    <n v="454"/>
    <x v="4"/>
    <x v="3"/>
    <s v="Trumbull"/>
    <s v="N State St, Robbins Ave"/>
    <s v="CTRUCR00028**C, STRUSR00169**C, STRUUS00422**C"/>
    <s v="CR-28, SR-169, US-422"/>
    <n v="0"/>
    <n v="0"/>
    <s v="Intersection"/>
    <s v="Undivided Urban Signal  4-Leg"/>
    <n v="0"/>
    <n v="0"/>
    <n v="6"/>
    <n v="3"/>
    <n v="45"/>
    <n v="97.59375"/>
    <n v="6.9685789156583304"/>
    <n v="10.696828802787572"/>
    <n v="3.7282498871292411"/>
    <n v="0.48635225756377665"/>
    <n v="1.5953243546978142"/>
    <n v="1.1089720971340375"/>
    <x v="2"/>
    <s v="Google Maps"/>
    <n v="41.182062000000002"/>
    <n v="-80.717556000000002"/>
    <n v="0"/>
    <n v="0"/>
  </r>
  <r>
    <n v="455"/>
    <x v="4"/>
    <x v="2"/>
    <s v="Hamilton"/>
    <s v="Winton Rd, Winton Rd"/>
    <s v="CHAMCR00217**C, CHAMCR00239**C"/>
    <s v="CR-217, CR-239"/>
    <n v="4.6929999999999996"/>
    <n v="0"/>
    <s v="Intersection"/>
    <s v="Undivided Urban Signal  3-Leg"/>
    <n v="0"/>
    <n v="0"/>
    <n v="7"/>
    <n v="4"/>
    <n v="37"/>
    <n v="100.578125"/>
    <n v="4.1138397076754414"/>
    <n v="9.0699218781956219"/>
    <n v="4.9560821705201805"/>
    <n v="0.28711380803735104"/>
    <n v="1.5950877608730401"/>
    <n v="1.3079739528356891"/>
    <x v="2"/>
    <s v="Google Maps"/>
    <n v="39.233401999999998"/>
    <n v="-84.509620999999996"/>
    <n v="0"/>
    <n v="0"/>
  </r>
  <r>
    <n v="248"/>
    <x v="3"/>
    <x v="2"/>
    <s v="Butler"/>
    <s v="SR 4"/>
    <s v="SBUTSR00004**N "/>
    <s v="SR-4"/>
    <n v="10.9"/>
    <n v="11.4"/>
    <s v="Segment"/>
    <m/>
    <n v="1"/>
    <n v="1"/>
    <n v="4"/>
    <n v="1"/>
    <n v="2"/>
    <n v="123.97837936046511"/>
    <n v="0.24604177797532328"/>
    <n v="3.4810082873438133"/>
    <n v="3.2349665093684901"/>
    <n v="1.8348077081159136E-2"/>
    <n v="1.5922145804673591"/>
    <n v="1.5738665033862"/>
    <x v="2"/>
    <s v="Google Maps"/>
    <n v="39.409316852300002"/>
    <n v="-84.500334279"/>
    <n v="39.411549780500003"/>
    <n v="-84.491447982500006"/>
  </r>
  <r>
    <n v="249"/>
    <x v="3"/>
    <x v="2"/>
    <s v="Butler"/>
    <s v="SR 4"/>
    <s v="SBUTSR00004**N "/>
    <s v="SR-4"/>
    <n v="14.1"/>
    <n v="14.6"/>
    <s v="Segment"/>
    <m/>
    <n v="0"/>
    <n v="1"/>
    <n v="5"/>
    <n v="1"/>
    <n v="5"/>
    <n v="87.848564680232556"/>
    <n v="0.24604177797532328"/>
    <n v="4.6384501126464093"/>
    <n v="4.392408334671086"/>
    <n v="1.8348077081159136E-2"/>
    <n v="1.5922145804673591"/>
    <n v="1.5738665033862"/>
    <x v="2"/>
    <s v="Google Maps"/>
    <n v="39.429344522500003"/>
    <n v="-84.446821552200007"/>
    <n v="39.4338838018"/>
    <n v="-84.439550086099999"/>
  </r>
  <r>
    <n v="456"/>
    <x v="4"/>
    <x v="0"/>
    <s v="Marion"/>
    <s v="Barks Rd, Marion-Marysville Rd"/>
    <s v="CMARCR00138**C, SMARSR00004**C"/>
    <s v="CR-138, SR-4"/>
    <n v="0.28199999999999997"/>
    <n v="0"/>
    <s v="Intersection"/>
    <s v="Undivided Urban Signal  4-Leg"/>
    <n v="0"/>
    <n v="2"/>
    <n v="4"/>
    <n v="3"/>
    <n v="15"/>
    <n v="145.85337936046511"/>
    <n v="6.542809889688006"/>
    <n v="4.8073070684980026"/>
    <n v="-1.7355028211900034"/>
    <n v="0.45663691251457234"/>
    <n v="1.5912132371884335"/>
    <n v="1.1345763246738612"/>
    <x v="2"/>
    <s v="Google Maps"/>
    <n v="40.563974999999999"/>
    <n v="-83.139024000000006"/>
    <n v="0"/>
    <n v="0"/>
  </r>
  <r>
    <n v="250"/>
    <x v="3"/>
    <x v="7"/>
    <s v="Erie"/>
    <s v="COLUMBUS AVE "/>
    <s v="CERICR00120**C "/>
    <s v="CR-120"/>
    <n v="2.1"/>
    <n v="2.6"/>
    <s v="Segment"/>
    <m/>
    <n v="0"/>
    <n v="0"/>
    <n v="4"/>
    <n v="5"/>
    <n v="20"/>
    <n v="68.375"/>
    <n v="0.44789090828683958"/>
    <n v="14.001097942849684"/>
    <n v="13.553207034562845"/>
    <n v="3.4451598596494222E-2"/>
    <n v="1.5907015534433364"/>
    <n v="1.5562499548468423"/>
    <x v="2"/>
    <s v="Google Maps"/>
    <n v="41.414079390399998"/>
    <n v="-82.686724174800005"/>
    <n v="41.420654545799998"/>
    <n v="-82.690782976999998"/>
  </r>
  <r>
    <n v="457"/>
    <x v="4"/>
    <x v="2"/>
    <s v="Hamilton"/>
    <s v="Mason Rd, Montgomery Rd"/>
    <s v="CHAMCR00301**C, SHAMSR00003**C, SHAMUS00022**C, THAMTR00102L*C"/>
    <s v="CR-301, SR-3, TR-102L, US-22"/>
    <n v="0"/>
    <n v="0"/>
    <s v="Intersection"/>
    <s v="Undivided Urban Signal  4-Leg"/>
    <n v="0"/>
    <n v="1"/>
    <n v="2"/>
    <n v="6"/>
    <n v="25"/>
    <n v="110.39543968023256"/>
    <n v="7.275051323720632"/>
    <n v="6.6616892914727881"/>
    <n v="-0.61336203224784391"/>
    <n v="0.50774163254913929"/>
    <n v="1.5877763907586615"/>
    <n v="1.0800347582095222"/>
    <x v="2"/>
    <s v="Google Maps"/>
    <n v="39.282604999999997"/>
    <n v="-84.315943000000004"/>
    <n v="0"/>
    <n v="0"/>
  </r>
  <r>
    <n v="458"/>
    <x v="4"/>
    <x v="2"/>
    <s v="Clermont"/>
    <s v="Branch Hill-Guinea Rd, Loveland-Miamiville Rd"/>
    <s v="CCLECR00021**C, CCLECR00075**C"/>
    <s v="CR-21, CR-75"/>
    <n v="2.2130000000000001"/>
    <n v="0"/>
    <s v="Intersection"/>
    <s v="Undivided Urban Signal  4-Leg"/>
    <n v="0"/>
    <n v="0"/>
    <n v="4"/>
    <n v="5"/>
    <n v="32"/>
    <n v="80.375"/>
    <n v="6.13470206308721"/>
    <n v="8.2663126207834718"/>
    <n v="2.1316105576962618"/>
    <n v="0.42815418092768431"/>
    <n v="1.587210868802313"/>
    <n v="1.1590566878746287"/>
    <x v="2"/>
    <s v="Google Maps"/>
    <n v="39.229157000000001"/>
    <n v="-84.256512000000001"/>
    <n v="0"/>
    <n v="0"/>
  </r>
  <r>
    <n v="459"/>
    <x v="4"/>
    <x v="2"/>
    <s v="Hamilton"/>
    <s v="Boomer Rd, Boomer Rd"/>
    <s v="CHAMCR00120**C, CHAMCR00142**C, THAMTR00079F*C"/>
    <s v="CR-120, CR-142, TR-79F"/>
    <n v="0"/>
    <n v="0"/>
    <s v="Intersection"/>
    <s v="Undivided Urban Signal  4-Leg"/>
    <n v="0"/>
    <n v="0"/>
    <n v="5"/>
    <n v="3"/>
    <n v="49"/>
    <n v="95.046875"/>
    <n v="18.303927737980004"/>
    <n v="11.461029409689647"/>
    <n v="-6.8428983282903566"/>
    <n v="1.2774708710907681"/>
    <n v="1.5866531039155185"/>
    <n v="0.30918223282475044"/>
    <x v="2"/>
    <s v="Google Maps"/>
    <n v="39.181539999999998"/>
    <n v="-84.604405999999997"/>
    <n v="0"/>
    <n v="0"/>
  </r>
  <r>
    <n v="251"/>
    <x v="3"/>
    <x v="3"/>
    <s v="Mahoning"/>
    <s v="S CANFIELD NILES RD "/>
    <s v="SMAHSR00046**C "/>
    <s v="SR-46"/>
    <n v="14"/>
    <n v="14.5"/>
    <s v="Segment"/>
    <m/>
    <n v="0"/>
    <n v="0"/>
    <n v="8"/>
    <n v="5"/>
    <n v="17"/>
    <n v="91.5625"/>
    <n v="0.29184901492500054"/>
    <n v="11.208448395879422"/>
    <n v="10.916599380954422"/>
    <n v="2.2535430690973083E-2"/>
    <n v="1.586033682710845"/>
    <n v="1.5634982520198719"/>
    <x v="2"/>
    <s v="Google Maps"/>
    <n v="41.089532759500003"/>
    <n v="-80.763005700400001"/>
    <n v="41.096755840199997"/>
    <n v="-80.763557568699994"/>
  </r>
  <r>
    <n v="252"/>
    <x v="3"/>
    <x v="7"/>
    <s v="Erie"/>
    <s v="SR-2 "/>
    <s v="SERISR00002**C "/>
    <s v="SR-2"/>
    <n v="28"/>
    <n v="28.5"/>
    <s v="Segment"/>
    <m/>
    <n v="0"/>
    <n v="1"/>
    <n v="4"/>
    <n v="1"/>
    <n v="2"/>
    <n v="78.301689680232556"/>
    <n v="0.34912447891502091"/>
    <n v="3.247550651452412"/>
    <n v="2.8984261725373912"/>
    <n v="2.5129150476090989E-2"/>
    <n v="1.583223830643208"/>
    <n v="1.5580946801671169"/>
    <x v="2"/>
    <s v="Google Maps"/>
    <n v="41.396159064899997"/>
    <n v="-82.393495489800003"/>
    <n v="41.397695810999998"/>
    <n v="-82.384249521300006"/>
  </r>
  <r>
    <n v="253"/>
    <x v="3"/>
    <x v="2"/>
    <s v="Butler"/>
    <s v="STATE RT 129 "/>
    <s v="SBUTSR00129**C "/>
    <s v="SR-129"/>
    <n v="22.8"/>
    <n v="23.3"/>
    <s v="Segment"/>
    <m/>
    <n v="1"/>
    <n v="1"/>
    <n v="2"/>
    <n v="0"/>
    <n v="8"/>
    <n v="112.44712936046511"/>
    <n v="0.46089412819885955"/>
    <n v="8.4330140039538364"/>
    <n v="7.9721198757549772"/>
    <n v="3.3076755029218162E-2"/>
    <n v="1.5805683711994254"/>
    <n v="1.5474916161702073"/>
    <x v="2"/>
    <s v="Google Maps"/>
    <n v="39.3794580896"/>
    <n v="-84.414849693799994"/>
    <n v="39.377904836900001"/>
    <n v="-84.405741559199996"/>
  </r>
  <r>
    <n v="254"/>
    <x v="3"/>
    <x v="2"/>
    <s v="Hamilton"/>
    <s v="HAMILTON AVE "/>
    <s v="SHAMUS00127**C "/>
    <s v="US-127"/>
    <n v="15"/>
    <n v="15.5"/>
    <s v="Segment"/>
    <m/>
    <n v="0"/>
    <n v="0"/>
    <n v="7"/>
    <n v="2"/>
    <n v="21"/>
    <n v="75.703125"/>
    <n v="0.58771859793621584"/>
    <n v="11.569152776685543"/>
    <n v="10.981434178749328"/>
    <n v="4.5422151636957661E-2"/>
    <n v="1.5799016672501847"/>
    <n v="1.5344795156132269"/>
    <x v="2"/>
    <s v="Google Maps"/>
    <n v="39.2904223878"/>
    <n v="-84.564192721500007"/>
    <n v="39.297625912699999"/>
    <n v="-84.563638156400003"/>
  </r>
  <r>
    <n v="255"/>
    <x v="3"/>
    <x v="3"/>
    <s v="Mahoning"/>
    <s v="MARKET ST "/>
    <s v="SMAHSR00007**C "/>
    <s v="SR-7"/>
    <n v="9.9"/>
    <n v="10.4"/>
    <s v="Segment"/>
    <m/>
    <n v="0"/>
    <n v="0"/>
    <n v="5"/>
    <n v="3"/>
    <n v="21"/>
    <n v="67.046875"/>
    <n v="0.62724617701267982"/>
    <n v="11.48985106072926"/>
    <n v="10.86260488371658"/>
    <n v="4.8092753066642575E-2"/>
    <n v="1.577898589560732"/>
    <n v="1.5298058364940894"/>
    <x v="2"/>
    <s v="Google Maps"/>
    <n v="41.041489143200003"/>
    <n v="-80.662768855799996"/>
    <n v="41.048722853299999"/>
    <n v="-80.662781683700004"/>
  </r>
  <r>
    <n v="460"/>
    <x v="4"/>
    <x v="3"/>
    <s v="Ashtabula"/>
    <s v="E Prospect Rd, State Rd"/>
    <s v="CATBCR00025**C, SATBUS00020**C"/>
    <s v="CR-25, US-20"/>
    <n v="4.3959999999999999"/>
    <n v="0"/>
    <s v="Intersection"/>
    <s v="Undivided Urban Signal  4-Leg"/>
    <n v="0"/>
    <n v="1"/>
    <n v="4"/>
    <n v="4"/>
    <n v="16"/>
    <n v="105.61418968023256"/>
    <n v="6.397948496426265"/>
    <n v="4.9684655083961999"/>
    <n v="-1.429482988030065"/>
    <n v="0.44652672125471976"/>
    <n v="1.5755860062401563"/>
    <n v="1.1290592849854366"/>
    <x v="2"/>
    <s v="Google Maps"/>
    <n v="41.874670000000002"/>
    <n v="-80.772479000000004"/>
    <n v="0"/>
    <n v="0"/>
  </r>
  <r>
    <n v="461"/>
    <x v="4"/>
    <x v="5"/>
    <s v="Lucas"/>
    <s v="Percentum Rd, Sequoia Rd"/>
    <s v="SLUCSR00120**C, SLUCUS00020**C, TLUCTR00774**C, TLUCTR01581**C"/>
    <s v="SR-120, TR-1581, TR-774, US-20"/>
    <n v="0"/>
    <n v="0"/>
    <s v="Intersection"/>
    <s v="Undivided Urban Signal  4-Leg"/>
    <n v="0"/>
    <n v="0"/>
    <n v="7"/>
    <n v="2"/>
    <n v="21"/>
    <n v="75.703125"/>
    <n v="9.0691105029838575"/>
    <n v="5.6477541972990126"/>
    <n v="-3.4213563056848448"/>
    <n v="0.63295291918278651"/>
    <n v="1.5739678279425291"/>
    <n v="0.94101490875974259"/>
    <x v="2"/>
    <s v="Google Maps"/>
    <n v="41.674244999999999"/>
    <n v="-83.709136000000001"/>
    <n v="0"/>
    <n v="0"/>
  </r>
  <r>
    <n v="462"/>
    <x v="4"/>
    <x v="2"/>
    <s v="Clermont"/>
    <s v="Lindale Rd, Lindale-Nicholsville Rd"/>
    <s v="CCLECR00072**C, SCLESR00132**C, SCLESR00749**C"/>
    <s v="CR-72, SR-132, SR-749"/>
    <n v="0"/>
    <n v="0"/>
    <s v="Intersection"/>
    <s v="Undivided Urban Signal  4-Leg"/>
    <n v="0"/>
    <n v="0"/>
    <n v="8"/>
    <n v="1"/>
    <n v="11"/>
    <n v="67.8125"/>
    <n v="5.5013771332646328"/>
    <n v="4.0948609153192637"/>
    <n v="-1.4065162179453692"/>
    <n v="0.38395305855845707"/>
    <n v="1.5734263473725463"/>
    <n v="1.1894732888140891"/>
    <x v="2"/>
    <s v="Google Maps"/>
    <n v="38.990799000000003"/>
    <n v="-84.210757000000001"/>
    <n v="0"/>
    <n v="0"/>
  </r>
  <r>
    <n v="463"/>
    <x v="4"/>
    <x v="3"/>
    <s v="Stark"/>
    <s v="17th St, Raff Rd"/>
    <s v="CSTACR00247**C, SSTASR00297**C"/>
    <s v="CR-247, SR-297"/>
    <n v="0.94799999999999995"/>
    <n v="0"/>
    <s v="Intersection"/>
    <s v="Undivided Urban Signal  4-Leg"/>
    <n v="0"/>
    <n v="0"/>
    <n v="6"/>
    <n v="3"/>
    <n v="39"/>
    <n v="91.59375"/>
    <n v="6.0220356681812941"/>
    <n v="9.5920455050572642"/>
    <n v="3.5700098368759701"/>
    <n v="0.42029094852732518"/>
    <n v="1.5713742683293759"/>
    <n v="1.1510833198020507"/>
    <x v="2"/>
    <s v="Google Maps"/>
    <n v="40.781073999999997"/>
    <n v="-81.419472999999996"/>
    <n v="0"/>
    <n v="0"/>
  </r>
  <r>
    <n v="24"/>
    <x v="5"/>
    <x v="11"/>
    <s v="Hocking"/>
    <s v="St Rte 374, US Rte 33"/>
    <s v="SHOCSR00374**C, SHOCUS00033**C, SHOCUS00033**N"/>
    <s v="SR-374, US-33"/>
    <n v="2.6040000000000001"/>
    <n v="0"/>
    <s v="Intersection"/>
    <s v="Divided Rural No Control, Yield, Two Way Stop, Two Way With Flasher  4-Leg"/>
    <n v="0"/>
    <n v="3"/>
    <n v="6"/>
    <n v="3"/>
    <n v="4"/>
    <n v="193.62381904069767"/>
    <n v="1.5170178892993014"/>
    <n v="3.2787966039384142"/>
    <n v="1.7617787146391128"/>
    <n v="0.18194408574705873"/>
    <n v="1.5698383668490838"/>
    <n v="1.3878942811020252"/>
    <x v="2"/>
    <s v="Google Maps"/>
    <n v="39.576647999999999"/>
    <n v="-82.522104999999996"/>
    <n v="0"/>
    <n v="0"/>
  </r>
  <r>
    <n v="464"/>
    <x v="4"/>
    <x v="3"/>
    <s v="Stark"/>
    <s v="Hills And Dales Rd, Perry Dr"/>
    <s v="CSTACR00098**C, CSTACR00223**C, TSTATR00146**C"/>
    <s v="CR-223, CR-98, TR-146"/>
    <n v="0"/>
    <n v="0"/>
    <s v="Intersection"/>
    <s v="Undivided Urban Signal  4-Leg"/>
    <n v="0"/>
    <n v="1"/>
    <n v="4"/>
    <n v="4"/>
    <n v="17"/>
    <n v="106.61418968023256"/>
    <n v="5.7403467568084121"/>
    <n v="5.2497725331548519"/>
    <n v="-0.49057422365356018"/>
    <n v="0.40063126760313472"/>
    <n v="1.5691399955270862"/>
    <n v="1.1685087279239514"/>
    <x v="2"/>
    <s v="Google Maps"/>
    <n v="40.827959"/>
    <n v="-81.488245000000006"/>
    <n v="0"/>
    <n v="0"/>
  </r>
  <r>
    <n v="465"/>
    <x v="4"/>
    <x v="2"/>
    <s v="Clermont"/>
    <s v="Eastgate Blvd, Eastgate Dr"/>
    <s v="CCLECR00341**C, CCLECR00382**C"/>
    <s v="CR-341, CR-382"/>
    <n v="0"/>
    <n v="0"/>
    <s v="Intersection"/>
    <s v="Undivided Urban Signal  3-Leg"/>
    <n v="0"/>
    <n v="0"/>
    <n v="5"/>
    <n v="6"/>
    <n v="40"/>
    <n v="99.359375"/>
    <n v="3.3278833477936067"/>
    <n v="10.285768021457512"/>
    <n v="6.9578846736639051"/>
    <n v="0.23226020666444813"/>
    <n v="1.5691357552653626"/>
    <n v="1.3368755486009145"/>
    <x v="2"/>
    <s v="Google Maps"/>
    <n v="39.101086000000002"/>
    <n v="-84.272925999999998"/>
    <n v="0"/>
    <n v="0"/>
  </r>
  <r>
    <n v="256"/>
    <x v="3"/>
    <x v="6"/>
    <s v="Allen"/>
    <s v="S EASTOWN RD,N EASTOWN RD "/>
    <s v="CALLCR00151**C "/>
    <s v="CR-151"/>
    <n v="3"/>
    <n v="3.5"/>
    <s v="Segment"/>
    <m/>
    <n v="0"/>
    <n v="1"/>
    <n v="4"/>
    <n v="4"/>
    <n v="16"/>
    <n v="105.61418968023256"/>
    <n v="0.49181674817891929"/>
    <n v="10.090877501413228"/>
    <n v="9.5990607532343084"/>
    <n v="3.7779124915024345E-2"/>
    <n v="1.5678443219552205"/>
    <n v="1.5300651970401962"/>
    <x v="2"/>
    <s v="Google Maps"/>
    <n v="40.765930412000003"/>
    <n v="-84.165219514900002"/>
    <n v="40.773179165400002"/>
    <n v="-84.165225265900006"/>
  </r>
  <r>
    <n v="257"/>
    <x v="3"/>
    <x v="7"/>
    <s v="Erie"/>
    <s v="US-250,MILAN RD "/>
    <s v="SERIUS00250**C "/>
    <s v="US-250"/>
    <n v="3.8"/>
    <n v="4.3"/>
    <s v="Segment"/>
    <m/>
    <n v="1"/>
    <n v="0"/>
    <n v="3"/>
    <n v="3"/>
    <n v="8"/>
    <n v="86.629814680232556"/>
    <n v="0.36406297464845622"/>
    <n v="5.8866116331996006"/>
    <n v="5.5225486585511447"/>
    <n v="2.7228331385674223E-2"/>
    <n v="1.5666620155916937"/>
    <n v="1.5394336842060194"/>
    <x v="2"/>
    <s v="Google Maps"/>
    <n v="41.401736435799997"/>
    <n v="-82.657577487400005"/>
    <n v="41.395960249600002"/>
    <n v="-82.651793579300005"/>
  </r>
  <r>
    <n v="258"/>
    <x v="3"/>
    <x v="3"/>
    <s v="Trumbull"/>
    <s v="ELM RD "/>
    <s v="CTRUCR00328**C "/>
    <s v="CR-328"/>
    <n v="1.6"/>
    <n v="2.1"/>
    <s v="Segment"/>
    <m/>
    <n v="1"/>
    <n v="1"/>
    <n v="3"/>
    <n v="4"/>
    <n v="18"/>
    <n v="146.74400436046511"/>
    <n v="0.49140828123048819"/>
    <n v="10.827195704834594"/>
    <n v="10.335787423604106"/>
    <n v="3.776491403302517E-2"/>
    <n v="1.5633214376991522"/>
    <n v="1.525556523666127"/>
    <x v="2"/>
    <s v="Google Maps"/>
    <n v="41.252268979699998"/>
    <n v="-80.795035357299994"/>
    <n v="41.256320757399997"/>
    <n v="-80.787042784799993"/>
  </r>
  <r>
    <n v="466"/>
    <x v="4"/>
    <x v="3"/>
    <s v="Mahoning"/>
    <s v="E Midlothian Blvd, Lake Park Rd"/>
    <s v="CMAHCR00239**C, SMAHSR00170**C"/>
    <s v="CR-239, SR-170"/>
    <n v="0.73"/>
    <n v="0"/>
    <s v="Intersection"/>
    <s v="Undivided Urban Signal  3-Leg"/>
    <n v="0"/>
    <n v="0"/>
    <n v="2"/>
    <n v="9"/>
    <n v="15"/>
    <n v="68.03125"/>
    <n v="3.3001671435322342"/>
    <n v="5.2604788745053508"/>
    <n v="1.9603117309731166"/>
    <n v="0.23032583257228878"/>
    <n v="1.5632974497579288"/>
    <n v="1.3329716171856401"/>
    <x v="2"/>
    <s v="Google Maps"/>
    <n v="41.060740000000003"/>
    <n v="-80.635142000000002"/>
    <n v="0"/>
    <n v="0"/>
  </r>
  <r>
    <n v="259"/>
    <x v="3"/>
    <x v="1"/>
    <s v="Lake"/>
    <s v="LAKELAND FWY "/>
    <s v="SLAKSR00002**C "/>
    <s v="SR-2"/>
    <n v="18.3"/>
    <n v="18.8"/>
    <s v="Segment"/>
    <m/>
    <n v="0"/>
    <n v="1"/>
    <n v="5"/>
    <n v="0"/>
    <n v="7"/>
    <n v="85.411064680232556"/>
    <n v="0.36966818495745063"/>
    <n v="5.0126185227414419"/>
    <n v="4.6429503377839909"/>
    <n v="2.6547738464134114E-2"/>
    <n v="1.5627596982226903"/>
    <n v="1.5362119597585562"/>
    <x v="2"/>
    <s v="Google Maps"/>
    <n v="41.754270001999998"/>
    <n v="-81.204583187400004"/>
    <n v="41.7556926675"/>
    <n v="-81.196221536699994"/>
  </r>
  <r>
    <n v="467"/>
    <x v="4"/>
    <x v="7"/>
    <s v="Richland"/>
    <s v="S Trimble Rd, W Cook Rd"/>
    <s v="CRICCR00134**C, CRICCR00281**C"/>
    <s v="CR-134, CR-281"/>
    <n v="0.55200000000000005"/>
    <n v="0"/>
    <s v="Intersection"/>
    <s v="Undivided Urban Signal  4-Leg"/>
    <n v="0"/>
    <n v="0"/>
    <n v="2"/>
    <n v="7"/>
    <n v="15"/>
    <n v="59.15625"/>
    <n v="7.7071610925118312"/>
    <n v="4.5844278434159964"/>
    <n v="-3.1227332490958348"/>
    <n v="0.53789951181125673"/>
    <n v="1.5625879884077483"/>
    <n v="1.0246884765964914"/>
    <x v="2"/>
    <s v="Google Maps"/>
    <n v="40.727998999999997"/>
    <n v="-82.548914999999994"/>
    <n v="0"/>
    <n v="0"/>
  </r>
  <r>
    <n v="468"/>
    <x v="4"/>
    <x v="2"/>
    <s v="Greene"/>
    <s v="Kauffman Ave, National Rd"/>
    <s v="CGRECR00046**C, CGRECR00054**C"/>
    <s v="CR-46, CR-54"/>
    <n v="0.46200000000000002"/>
    <n v="0"/>
    <s v="Intersection"/>
    <s v="Undivided Urban Signal  3-Leg"/>
    <n v="0"/>
    <n v="2"/>
    <n v="3"/>
    <n v="4"/>
    <n v="12"/>
    <n v="140.74400436046511"/>
    <n v="4.4113677164985159"/>
    <n v="4.9040400307534373"/>
    <n v="0.49267231425492142"/>
    <n v="0.30787893397348859"/>
    <n v="1.5595673828279342"/>
    <n v="1.2516884488544455"/>
    <x v="2"/>
    <s v="Google Maps"/>
    <n v="39.793505000000003"/>
    <n v="-84.078592"/>
    <n v="0"/>
    <n v="0"/>
  </r>
  <r>
    <n v="469"/>
    <x v="4"/>
    <x v="0"/>
    <s v="Franklin"/>
    <s v="Georgesville Rd, Industrial Mile Rd"/>
    <s v="CFRACR00026**C, TFRATR02354**C"/>
    <s v="CR-26, TR-2354"/>
    <n v="0.49099999999999999"/>
    <n v="0"/>
    <s v="Intersection"/>
    <s v="Undivided Urban Signal  3-Leg"/>
    <n v="0"/>
    <n v="1"/>
    <n v="2"/>
    <n v="6"/>
    <n v="27"/>
    <n v="112.39543968023256"/>
    <n v="5.224295873825092"/>
    <n v="7.8531289121324912"/>
    <n v="2.6288330383073992"/>
    <n v="0.36461495567004276"/>
    <n v="1.5590801601499993"/>
    <n v="1.1944652044799566"/>
    <x v="2"/>
    <s v="Google Maps"/>
    <n v="39.944231000000002"/>
    <n v="-83.111575999999999"/>
    <n v="0"/>
    <n v="0"/>
  </r>
  <r>
    <n v="470"/>
    <x v="4"/>
    <x v="3"/>
    <s v="Trumbull"/>
    <s v="North Park Ave, North River Rd"/>
    <s v="CTRUCR00142**C, CTRUCR00143**C"/>
    <s v="CR-142, CR-143"/>
    <n v="2.169"/>
    <n v="0"/>
    <s v="Intersection"/>
    <s v="Undivided Urban Signal  4-Leg"/>
    <n v="0"/>
    <n v="3"/>
    <n v="5"/>
    <n v="1"/>
    <n v="6"/>
    <n v="180.20194404069767"/>
    <n v="5.6270695044579933"/>
    <n v="3.0289307946205621"/>
    <n v="-2.5981387098374311"/>
    <n v="0.3927254021350039"/>
    <n v="1.5587503709831603"/>
    <n v="1.1660249688481563"/>
    <x v="2"/>
    <s v="Google Maps"/>
    <n v="41.265542000000003"/>
    <n v="-80.813036999999994"/>
    <n v="0"/>
    <n v="0"/>
  </r>
  <r>
    <n v="471"/>
    <x v="4"/>
    <x v="7"/>
    <s v="Richland"/>
    <s v="N Stewart Rd, SR-430"/>
    <s v="SRICSR00430**C, TRICTR00267**C"/>
    <s v="SR-430, TR-267"/>
    <n v="0.372"/>
    <n v="0"/>
    <s v="Intersection"/>
    <s v="Undivided Urban Signal  4-Leg"/>
    <n v="1"/>
    <n v="0"/>
    <n v="7"/>
    <n v="1"/>
    <n v="18"/>
    <n v="113.94231468023256"/>
    <n v="5.0537534954234209"/>
    <n v="5.5598596472999047"/>
    <n v="0.50610615187648378"/>
    <n v="0.35271243268080388"/>
    <n v="1.5584380087121359"/>
    <n v="1.2057255760313321"/>
    <x v="2"/>
    <s v="Google Maps"/>
    <n v="40.76079"/>
    <n v="-82.474725000000007"/>
    <n v="0"/>
    <n v="0"/>
  </r>
  <r>
    <n v="472"/>
    <x v="4"/>
    <x v="2"/>
    <s v="Clermont"/>
    <s v="Lindale Rd, SR-125"/>
    <s v="SCLESR00125**C, SCLESR00132**C"/>
    <s v="SR-125, SR-132"/>
    <n v="6.9379999999999997"/>
    <n v="0"/>
    <s v="Intersection"/>
    <s v="Undivided Urban Signal  3-Leg"/>
    <n v="0"/>
    <n v="0"/>
    <n v="2"/>
    <n v="7"/>
    <n v="23"/>
    <n v="67.15625"/>
    <n v="6.680899468782334"/>
    <n v="6.4977322915597577"/>
    <n v="-0.18316717722257625"/>
    <n v="0.46627448415599404"/>
    <n v="1.5552940323837947"/>
    <n v="1.0890195482278007"/>
    <x v="2"/>
    <s v="Google Maps"/>
    <n v="39.019781999999999"/>
    <n v="-84.205822999999995"/>
    <n v="0"/>
    <n v="0"/>
  </r>
  <r>
    <n v="473"/>
    <x v="4"/>
    <x v="8"/>
    <s v="Fairfield"/>
    <s v="Coonpath Rd, Lancaster-Newark Rd"/>
    <s v="CFAICR00031**C, SFAISR00037**C"/>
    <s v="CR-31, SR-37"/>
    <n v="6.7709999999999999"/>
    <n v="0"/>
    <s v="Intersection"/>
    <s v="Undivided Urban Signal  4-Leg"/>
    <n v="1"/>
    <n v="0"/>
    <n v="7"/>
    <n v="1"/>
    <n v="14"/>
    <n v="109.94231468023256"/>
    <n v="5.6354407893688165"/>
    <n v="4.6109300851911295"/>
    <n v="-1.0245107041776871"/>
    <n v="0.39330965229050402"/>
    <n v="1.55403702288554"/>
    <n v="1.1607273705950361"/>
    <x v="2"/>
    <s v="Google Maps"/>
    <n v="39.767750999999997"/>
    <n v="-82.576910999999996"/>
    <n v="0"/>
    <n v="0"/>
  </r>
  <r>
    <n v="260"/>
    <x v="3"/>
    <x v="1"/>
    <s v="Geauga"/>
    <s v="CHILLICOTHE RD "/>
    <s v="SGEASR00306**C "/>
    <s v="SR-306"/>
    <n v="2.6"/>
    <n v="3.1"/>
    <s v="Segment"/>
    <m/>
    <n v="0"/>
    <n v="0"/>
    <n v="2"/>
    <n v="11"/>
    <n v="40"/>
    <n v="101.90625"/>
    <n v="0.3698966359213931"/>
    <n v="16.060308869059785"/>
    <n v="15.690412233138392"/>
    <n v="2.8947744353977973E-2"/>
    <n v="1.5538332738466589"/>
    <n v="1.5248855294926809"/>
    <x v="2"/>
    <s v="Google Maps"/>
    <n v="41.385272454499997"/>
    <n v="-81.339410940299999"/>
    <n v="41.392472259199998"/>
    <n v="-81.3385821376"/>
  </r>
  <r>
    <n v="261"/>
    <x v="3"/>
    <x v="0"/>
    <s v="Franklin"/>
    <s v="US 62 "/>
    <s v="SFRAUS00062**C "/>
    <s v="US-62"/>
    <n v="21.6"/>
    <n v="22.1"/>
    <s v="Segment"/>
    <m/>
    <n v="0"/>
    <n v="1"/>
    <n v="1"/>
    <n v="3"/>
    <n v="8"/>
    <n v="73.536064680232556"/>
    <n v="0.53208528895650764"/>
    <n v="5.4842729868152338"/>
    <n v="4.9521876978587258"/>
    <n v="3.8398323209550209E-2"/>
    <n v="1.5530540813474911"/>
    <n v="1.514655758137941"/>
    <x v="2"/>
    <s v="Google Maps"/>
    <n v="40.010529560899997"/>
    <n v="-82.907283715800006"/>
    <n v="40.015251387200003"/>
    <n v="-82.900838835499997"/>
  </r>
  <r>
    <n v="262"/>
    <x v="3"/>
    <x v="0"/>
    <s v="Franklin"/>
    <s v="S HAMILTON RD "/>
    <s v="SFRASR00317**C "/>
    <s v="SR-317"/>
    <n v="9.4"/>
    <n v="9.9"/>
    <s v="Segment"/>
    <m/>
    <n v="0"/>
    <n v="0"/>
    <n v="6"/>
    <n v="4"/>
    <n v="15"/>
    <n v="72.03125"/>
    <n v="0.42899473847527364"/>
    <n v="9.2613042202953206"/>
    <n v="8.8323094818200474"/>
    <n v="3.3011807019970113E-2"/>
    <n v="1.5523263579737525"/>
    <n v="1.5193145509537824"/>
    <x v="2"/>
    <s v="Google Maps"/>
    <n v="39.8922246968"/>
    <n v="-82.882778172499997"/>
    <n v="39.8994651322"/>
    <n v="-82.882124534100001"/>
  </r>
  <r>
    <n v="474"/>
    <x v="4"/>
    <x v="4"/>
    <s v="Montgomery"/>
    <s v="Eagle Ridge Dr, Eagle Ridge Dr"/>
    <s v="CMOTCR00078**C, CMOTCR00175**C, PMOTTR80406**C, PMOTTR80406**N"/>
    <s v="CR-175, CR-78, TR-80406"/>
    <n v="0"/>
    <n v="0"/>
    <s v="Intersection"/>
    <s v="Undivided Urban Signal  4-Leg"/>
    <n v="0"/>
    <n v="1"/>
    <n v="3"/>
    <n v="4"/>
    <n v="29"/>
    <n v="112.06731468023256"/>
    <n v="11.161711677650976"/>
    <n v="7.5760999495722938"/>
    <n v="-3.5856117280786819"/>
    <n v="0.77900010007832154"/>
    <n v="1.5509456877616914"/>
    <n v="0.77194558768336985"/>
    <x v="2"/>
    <s v="Google Maps"/>
    <n v="39.672173999999998"/>
    <n v="-84.212687000000003"/>
    <n v="0"/>
    <n v="0"/>
  </r>
  <r>
    <n v="475"/>
    <x v="4"/>
    <x v="2"/>
    <s v="Warren"/>
    <s v="Butler Warren County Line Rd, Butler-Warren Rd"/>
    <s v="CWARCR00011**C, TBUTTR00011**C, TBUTTR00125**C, TWARTR00055**C"/>
    <s v="CR-11, TR-11, TR-125, TR-55"/>
    <n v="0"/>
    <n v="0"/>
    <s v="Intersection"/>
    <s v="Undivided Urban All Way Stop, All Way With Flasher  4-Leg"/>
    <n v="0"/>
    <n v="2"/>
    <n v="5"/>
    <n v="6"/>
    <n v="24"/>
    <n v="174.71275436046511"/>
    <n v="2.4619036734323574"/>
    <n v="7.3380566348481224"/>
    <n v="4.876152961415765"/>
    <n v="0.16487642522880785"/>
    <n v="1.5500038613415867"/>
    <n v="1.385127436112779"/>
    <x v="2"/>
    <s v="Google Maps"/>
    <n v="39.306902000000001"/>
    <n v="-84.351967000000002"/>
    <n v="0"/>
    <n v="0"/>
  </r>
  <r>
    <n v="476"/>
    <x v="4"/>
    <x v="2"/>
    <s v="Hamilton"/>
    <s v="Sunridge Dr, W North Bend Rd"/>
    <s v="CHAMCR00142**C, THAMTR00079J*C"/>
    <s v="CR-142, TR-79J"/>
    <n v="0"/>
    <n v="0"/>
    <s v="Intersection"/>
    <s v="Undivided Urban Signal  3-Leg"/>
    <n v="1"/>
    <n v="0"/>
    <n v="5"/>
    <n v="3"/>
    <n v="7"/>
    <n v="98.723564680232556"/>
    <n v="5.949417711994351"/>
    <n v="3.3575552404504658"/>
    <n v="-2.5918624715438852"/>
    <n v="0.41522278364627196"/>
    <n v="1.5494677737035905"/>
    <n v="1.1342449900573186"/>
    <x v="2"/>
    <s v="Google Maps"/>
    <n v="39.201889999999999"/>
    <n v="-84.528904999999995"/>
    <n v="0"/>
    <n v="0"/>
  </r>
  <r>
    <n v="477"/>
    <x v="4"/>
    <x v="2"/>
    <s v="Hamilton"/>
    <s v="Greenfield Dr, W North Bend Rd"/>
    <s v="CHAMCR00142**C, THAMTR00057J*C"/>
    <s v="CR-142, TR-57J"/>
    <n v="7.0000000000000001E-3"/>
    <n v="0"/>
    <s v="Intersection"/>
    <s v="Undivided Urban Signal  3-Leg"/>
    <n v="1"/>
    <n v="0"/>
    <n v="3"/>
    <n v="5"/>
    <n v="11"/>
    <n v="98.504814680232556"/>
    <n v="5.949417711994351"/>
    <n v="4.1840189162838177"/>
    <n v="-1.7653987957105333"/>
    <n v="0.41522278364627196"/>
    <n v="1.5494677737035905"/>
    <n v="1.1342449900573186"/>
    <x v="2"/>
    <s v="Google Maps"/>
    <n v="39.201692000000001"/>
    <n v="-84.525706999999997"/>
    <n v="0"/>
    <n v="0"/>
  </r>
  <r>
    <n v="478"/>
    <x v="4"/>
    <x v="4"/>
    <s v="Miami"/>
    <s v="SR-202, US-40"/>
    <s v="SMIASR00202**C, SMIAUS00040**C"/>
    <s v="SR-202, US-40"/>
    <n v="0.80800000000000005"/>
    <n v="0"/>
    <s v="Intersection"/>
    <s v="Undivided Urban Signal  4-Leg"/>
    <n v="1"/>
    <n v="0"/>
    <n v="3"/>
    <n v="4"/>
    <n v="21"/>
    <n v="104.06731468023256"/>
    <n v="8.801435373867097"/>
    <n v="6.1088011473065764"/>
    <n v="-2.6926342265605205"/>
    <n v="0.61427129055875118"/>
    <n v="1.5483365542204164"/>
    <n v="0.9340652636616652"/>
    <x v="2"/>
    <s v="Google Maps"/>
    <n v="39.897117999999999"/>
    <n v="-84.134994000000006"/>
    <n v="0"/>
    <n v="0"/>
  </r>
  <r>
    <n v="263"/>
    <x v="3"/>
    <x v="3"/>
    <s v="Trumbull"/>
    <s v="SR-82 "/>
    <s v="STRUSR00082**N "/>
    <s v="SR-82"/>
    <n v="17.399999999999999"/>
    <n v="17.899999999999999"/>
    <s v="Segment"/>
    <m/>
    <n v="1"/>
    <n v="1"/>
    <n v="5"/>
    <n v="0"/>
    <n v="9"/>
    <n v="133.08775436046511"/>
    <n v="0.2256085075559828"/>
    <n v="6.1751282517481219"/>
    <n v="5.9495197441921395"/>
    <n v="1.7078622841090473E-2"/>
    <n v="1.5439929587536754"/>
    <n v="1.526914335912585"/>
    <x v="2"/>
    <s v="Google Maps"/>
    <n v="41.232620358600002"/>
    <n v="-80.748703911999996"/>
    <n v="41.230040380600002"/>
    <n v="-80.740120621700001"/>
  </r>
  <r>
    <n v="25"/>
    <x v="5"/>
    <x v="0"/>
    <s v="Delaware"/>
    <s v="Marysville Rd, State Route 257"/>
    <s v="SDELSR00257**C, SDELUS00036**C"/>
    <s v="SR-257, US-36"/>
    <n v="4.9119999999999999"/>
    <n v="0"/>
    <s v="Intersection"/>
    <s v="Undivided Rural No Control, Yield, Two Way Stop, Two Way With Flasher  4-Leg"/>
    <n v="0"/>
    <n v="2"/>
    <n v="12"/>
    <n v="5"/>
    <n v="18"/>
    <n v="210.10337936046511"/>
    <n v="9.4177142035303057E-2"/>
    <n v="2.6957960723339576"/>
    <n v="2.6016189302986543"/>
    <n v="7.7148083767773892E-2"/>
    <n v="1.5425841404719141"/>
    <n v="1.4654360567041402"/>
    <x v="2"/>
    <s v="Google Maps"/>
    <n v="40.288263999999998"/>
    <n v="-83.160746000000003"/>
    <n v="0"/>
    <n v="0"/>
  </r>
  <r>
    <n v="264"/>
    <x v="3"/>
    <x v="9"/>
    <s v="Ross"/>
    <s v="US-23 "/>
    <s v="SROSUS00023**C "/>
    <s v="US-23"/>
    <n v="11.1"/>
    <n v="11.6"/>
    <s v="Segment"/>
    <m/>
    <n v="0"/>
    <n v="1"/>
    <n v="3"/>
    <n v="0"/>
    <n v="4"/>
    <n v="69.317314680232556"/>
    <n v="0.55348470073361644"/>
    <n v="4.5420023316871649"/>
    <n v="3.9885176309535484"/>
    <n v="4.0031130722613439E-2"/>
    <n v="1.5410573960913774"/>
    <n v="1.5010262653687638"/>
    <x v="2"/>
    <s v="Google Maps"/>
    <n v="39.325467381499998"/>
    <n v="-82.943552378000007"/>
    <n v="39.332182572199997"/>
    <n v="-82.946837517899993"/>
  </r>
  <r>
    <n v="479"/>
    <x v="4"/>
    <x v="3"/>
    <s v="Mahoning"/>
    <s v="Boardman Canfield Rd, Locust Ave"/>
    <s v="SMAHUS00224**C, TMAHTR01728**C, TMAHTR02350**C"/>
    <s v="TR-1728, TR-2350, US-224"/>
    <n v="0"/>
    <n v="0"/>
    <s v="Intersection"/>
    <s v="Undivided Urban No Control, Yield, Two Way Stop, Two Way With Flasher  4-Leg"/>
    <n v="0"/>
    <n v="2"/>
    <n v="3"/>
    <n v="7"/>
    <n v="34"/>
    <n v="176.05650436046511"/>
    <n v="2.5247459017322935"/>
    <n v="9.1015949712580895"/>
    <n v="6.576849069525796"/>
    <n v="0.17790211511839629"/>
    <n v="1.5405545480446947"/>
    <n v="1.3626524329262983"/>
    <x v="2"/>
    <s v="Google Maps"/>
    <n v="41.024416000000002"/>
    <n v="-80.668837999999994"/>
    <n v="0"/>
    <n v="0"/>
  </r>
  <r>
    <n v="480"/>
    <x v="4"/>
    <x v="5"/>
    <s v="Lucas"/>
    <s v="N King Rd, W Central Ave"/>
    <s v="CLUCCR00071**C, SLUCSR00120**C, SLUCUS00020**C"/>
    <s v="CR-71, SR-120, US-20"/>
    <n v="3.3570000000000002"/>
    <n v="0"/>
    <s v="Intersection"/>
    <s v="Undivided Urban Signal  4-Leg"/>
    <n v="0"/>
    <n v="0"/>
    <n v="3"/>
    <n v="6"/>
    <n v="61"/>
    <n v="107.265625"/>
    <n v="8.0441814730274501"/>
    <n v="13.025463081570944"/>
    <n v="4.9812816085434939"/>
    <n v="0.56142089614120505"/>
    <n v="1.5403501590846094"/>
    <n v="0.97892926294340432"/>
    <x v="2"/>
    <s v="Google Maps"/>
    <n v="41.673830000000002"/>
    <n v="-83.722736999999995"/>
    <n v="0"/>
    <n v="0"/>
  </r>
  <r>
    <n v="265"/>
    <x v="3"/>
    <x v="2"/>
    <s v="Hamilton"/>
    <s v="WINTON RD "/>
    <s v="CHAMCR00239**C "/>
    <s v="CR-239"/>
    <n v="2.7"/>
    <n v="3.2"/>
    <s v="Segment"/>
    <m/>
    <n v="0"/>
    <n v="0"/>
    <n v="4"/>
    <n v="6"/>
    <n v="32"/>
    <n v="84.8125"/>
    <n v="0.41181960504539605"/>
    <n v="16.178916416353651"/>
    <n v="15.767096811308255"/>
    <n v="3.170250262001862E-2"/>
    <n v="1.5398437479671852"/>
    <n v="1.5081412453471665"/>
    <x v="2"/>
    <s v="Google Maps"/>
    <n v="39.202824254900001"/>
    <n v="-84.521274398100005"/>
    <n v="39.2096123818"/>
    <n v="-84.519138767599998"/>
  </r>
  <r>
    <n v="266"/>
    <x v="3"/>
    <x v="0"/>
    <s v="Delaware"/>
    <s v="COLUMBUS PIKE "/>
    <s v="SDELUS00023**C "/>
    <s v="US-23"/>
    <n v="4.5999999999999996"/>
    <n v="5.0999999999999996"/>
    <s v="Segment"/>
    <m/>
    <n v="0"/>
    <n v="1"/>
    <n v="2"/>
    <n v="3"/>
    <n v="10"/>
    <n v="82.082939680232556"/>
    <n v="0.41176378247087353"/>
    <n v="6.1711681904699276"/>
    <n v="5.7594044079990541"/>
    <n v="3.0147495371468977E-2"/>
    <n v="1.5350389255998724"/>
    <n v="1.5048914302284035"/>
    <x v="2"/>
    <s v="Google Maps"/>
    <n v="40.202489486099999"/>
    <n v="-83.029526047399997"/>
    <n v="40.209499690900003"/>
    <n v="-83.031558942000004"/>
  </r>
  <r>
    <n v="267"/>
    <x v="3"/>
    <x v="4"/>
    <s v="Clark"/>
    <s v="SPRINGFIELD-JAMESTOWN RD "/>
    <s v="SCLASR00072**N "/>
    <s v="SR-72"/>
    <n v="6.4"/>
    <n v="6.9"/>
    <s v="Segment"/>
    <m/>
    <n v="0"/>
    <n v="0"/>
    <n v="5"/>
    <n v="3"/>
    <n v="12"/>
    <n v="58.046875"/>
    <n v="0.15798624758972624"/>
    <n v="7.3860318796573408"/>
    <n v="7.2280456320676141"/>
    <n v="1.3086465972596788E-2"/>
    <n v="1.5346107324524239"/>
    <n v="1.521524266479827"/>
    <x v="2"/>
    <s v="Google Maps"/>
    <n v="0"/>
    <n v="0"/>
    <n v="0"/>
    <n v="0"/>
  </r>
  <r>
    <n v="268"/>
    <x v="3"/>
    <x v="2"/>
    <s v="Greene"/>
    <s v="WILMINGTON PIKE "/>
    <s v="CGRECR00095**C "/>
    <s v="CR-95"/>
    <n v="0.5"/>
    <n v="1"/>
    <s v="Segment"/>
    <m/>
    <n v="0"/>
    <n v="1"/>
    <n v="7"/>
    <n v="4"/>
    <n v="40"/>
    <n v="149.25481468023256"/>
    <n v="0.32189063205769136"/>
    <n v="18.3129951451787"/>
    <n v="17.991104513121009"/>
    <n v="2.4834936391037083E-2"/>
    <n v="1.5316094830529607"/>
    <n v="1.5067745466619236"/>
    <x v="2"/>
    <s v="Google Maps"/>
    <n v="39.645105276599999"/>
    <n v="-84.110525932900003"/>
    <n v="39.652340607100001"/>
    <n v="-84.109897731100006"/>
  </r>
  <r>
    <n v="26"/>
    <x v="5"/>
    <x v="7"/>
    <s v="Lorain"/>
    <s v="Leavitt Rd, Telegraph Rd"/>
    <s v="SLORSR00058**C, SLORSR00113**C"/>
    <s v="SR-113, SR-58"/>
    <n v="7.4240000000000004"/>
    <n v="0"/>
    <s v="Intersection"/>
    <s v="Undivided Rural Signal  4-Leg"/>
    <n v="0"/>
    <n v="0"/>
    <n v="7"/>
    <n v="5"/>
    <n v="8"/>
    <n v="76.015625"/>
    <n v="2.4395265876566987"/>
    <n v="4.3378100489165909"/>
    <n v="1.8982834612598922"/>
    <n v="0.17001085002007205"/>
    <n v="1.5300178753079932"/>
    <n v="1.3600070252879211"/>
    <x v="2"/>
    <s v="Google Maps"/>
    <n v="41.366698"/>
    <n v="-82.210351000000003"/>
    <n v="0"/>
    <n v="0"/>
  </r>
  <r>
    <n v="481"/>
    <x v="4"/>
    <x v="2"/>
    <s v="Hamilton"/>
    <s v="Clough Rd, Eight Mile Rd"/>
    <s v="CHAMCR00358**C, CHAMCR00362**C"/>
    <s v="CR-358, CR-362"/>
    <n v="3.867"/>
    <n v="0"/>
    <s v="Intersection"/>
    <s v="Undivided Urban Signal  4-Leg"/>
    <n v="0"/>
    <n v="0"/>
    <n v="1"/>
    <n v="7"/>
    <n v="42"/>
    <n v="79.609375"/>
    <n v="8.7882116676871931"/>
    <n v="10.370302395270791"/>
    <n v="1.5820907275835978"/>
    <n v="0.61334837938391962"/>
    <n v="1.529853902152591"/>
    <n v="0.91650552276867137"/>
    <x v="2"/>
    <s v="Google Maps"/>
    <n v="39.087975999999998"/>
    <n v="-84.322008999999994"/>
    <n v="0"/>
    <n v="0"/>
  </r>
  <r>
    <n v="27"/>
    <x v="5"/>
    <x v="2"/>
    <s v="Hamilton"/>
    <s v="Cilley Rd, Kilby Rd"/>
    <s v="CHAMCR00011**C, CHAMCR00013**C, CHAMCR00020**C"/>
    <s v="CR-11, CR-13, CR-20"/>
    <n v="0"/>
    <n v="0"/>
    <s v="Intersection"/>
    <s v="Undivided Rural Signal  4-Leg"/>
    <n v="0"/>
    <n v="0"/>
    <n v="5"/>
    <n v="6"/>
    <n v="18"/>
    <n v="77.359375"/>
    <n v="3.3663905583056013"/>
    <n v="5.8322129678384425"/>
    <n v="2.4658224095328412"/>
    <n v="0.23460409212708283"/>
    <n v="1.5273145992342678"/>
    <n v="1.2927105071071849"/>
    <x v="2"/>
    <s v="Google Maps"/>
    <n v="39.183121"/>
    <n v="-84.777558999999997"/>
    <n v="0"/>
    <n v="0"/>
  </r>
  <r>
    <n v="28"/>
    <x v="5"/>
    <x v="5"/>
    <s v="Williams"/>
    <s v="SR-107, SR-15"/>
    <s v="SWILSR00015**C, SWILSR00107**C, SWILUS00020*AC"/>
    <s v="SR-107, SR-15, US-20A"/>
    <n v="4.718"/>
    <n v="0"/>
    <s v="Intersection"/>
    <s v="Undivided Rural Signal  4-Leg"/>
    <n v="1"/>
    <n v="2"/>
    <n v="7"/>
    <n v="1"/>
    <n v="9"/>
    <n v="196.29569404069767"/>
    <n v="3.3074023454868873"/>
    <n v="4.0641482100758202"/>
    <n v="0.75674586458893289"/>
    <n v="0.23049319772108764"/>
    <n v="1.5228097794086202"/>
    <n v="1.2923165816875326"/>
    <x v="2"/>
    <s v="Google Maps"/>
    <n v="41.586657000000002"/>
    <n v="-84.555856000000006"/>
    <n v="0"/>
    <n v="0"/>
  </r>
  <r>
    <n v="269"/>
    <x v="3"/>
    <x v="5"/>
    <s v="Lucas"/>
    <s v="W SYLVANIA AVE "/>
    <s v="CLUCCR00005**C "/>
    <s v="CR-5"/>
    <n v="11"/>
    <n v="11.5"/>
    <s v="Segment"/>
    <m/>
    <n v="0"/>
    <n v="0"/>
    <n v="6"/>
    <n v="5"/>
    <n v="15"/>
    <n v="76.46875"/>
    <n v="0.3609007561542682"/>
    <n v="9.341887364364478"/>
    <n v="8.980986608210209"/>
    <n v="2.7816713943851639E-2"/>
    <n v="1.5200222097158527"/>
    <n v="1.492205495772001"/>
    <x v="2"/>
    <s v="Google Maps"/>
    <n v="41.690986704399997"/>
    <n v="-83.667099519900006"/>
    <n v="41.691109032"/>
    <n v="-83.657558064100002"/>
  </r>
  <r>
    <n v="270"/>
    <x v="3"/>
    <x v="3"/>
    <s v="Portage"/>
    <s v="SR-59 "/>
    <s v="SPORSR00059**C "/>
    <s v="SR-59"/>
    <n v="3.8"/>
    <n v="4.3"/>
    <s v="Segment"/>
    <m/>
    <n v="0"/>
    <n v="2"/>
    <n v="11"/>
    <n v="4"/>
    <n v="26"/>
    <n v="207.11900436046511"/>
    <n v="0.22686451639941604"/>
    <n v="14.178042202904813"/>
    <n v="13.951177686505396"/>
    <n v="1.7979633616453133E-2"/>
    <n v="1.5198822463130379"/>
    <n v="1.5019026126965849"/>
    <x v="2"/>
    <s v="Google Maps"/>
    <n v="41.155644557000002"/>
    <n v="-81.321452750000006"/>
    <n v="41.156638756699998"/>
    <n v="-81.311973997500004"/>
  </r>
  <r>
    <n v="271"/>
    <x v="3"/>
    <x v="4"/>
    <s v="Montgomery"/>
    <s v="UNITED STATES ROUTE 35 "/>
    <s v="SMOTUS00035**C "/>
    <s v="US-35"/>
    <n v="10.4"/>
    <n v="10.9"/>
    <s v="Segment"/>
    <m/>
    <n v="0"/>
    <n v="2"/>
    <n v="2"/>
    <n v="2"/>
    <n v="4"/>
    <n v="117.32212936046511"/>
    <n v="0.2693593476306983"/>
    <n v="4.5271653232366775"/>
    <n v="4.2578059756059794"/>
    <n v="1.9828892656597881E-2"/>
    <n v="1.5180708594418402"/>
    <n v="1.4982419667852422"/>
    <x v="2"/>
    <s v="Google Maps"/>
    <n v="39.744781163200003"/>
    <n v="-84.288637910000006"/>
    <n v="39.739668100300001"/>
    <n v="-84.283943887500001"/>
  </r>
  <r>
    <n v="482"/>
    <x v="4"/>
    <x v="3"/>
    <s v="Stark"/>
    <s v="Tuscarawas St, Woodlawn Ave"/>
    <s v="CSTACR00224**C, PSTATR81976B*C, SSTASR00172**C"/>
    <s v="CR-224, SR-172, TR-81976B"/>
    <n v="0"/>
    <n v="0"/>
    <s v="Intersection"/>
    <s v="Undivided Urban Signal  4-Leg"/>
    <n v="0"/>
    <n v="1"/>
    <n v="2"/>
    <n v="5"/>
    <n v="42"/>
    <n v="122.95793968023256"/>
    <n v="10.940083140623441"/>
    <n v="9.9964108139324281"/>
    <n v="-0.9436723266910132"/>
    <n v="0.76353216312467731"/>
    <n v="1.516268402725679"/>
    <n v="0.75273623960100167"/>
    <x v="2"/>
    <s v="Google Maps"/>
    <n v="40.794677999999998"/>
    <n v="-81.436188999999999"/>
    <n v="0"/>
    <n v="0"/>
  </r>
  <r>
    <n v="483"/>
    <x v="4"/>
    <x v="2"/>
    <s v="Clermont"/>
    <s v="SR-125, SR-132"/>
    <s v="SCLESR00125**C, SCLESR00132**C"/>
    <s v="SR-125, SR-132"/>
    <n v="7.2629999999999999"/>
    <n v="0"/>
    <s v="Intersection"/>
    <s v="Undivided Urban Signal  3-Leg"/>
    <n v="0"/>
    <n v="2"/>
    <n v="4"/>
    <n v="3"/>
    <n v="14"/>
    <n v="144.85337936046511"/>
    <n v="6.0181723550270476"/>
    <n v="4.6561461067455712"/>
    <n v="-1.3620262482814764"/>
    <n v="0.42002131951156968"/>
    <n v="1.5155532004503565"/>
    <n v="1.0955318809387868"/>
    <x v="2"/>
    <s v="Google Maps"/>
    <n v="39.018647000000001"/>
    <n v="-84.200008999999994"/>
    <n v="0"/>
    <n v="0"/>
  </r>
  <r>
    <n v="484"/>
    <x v="4"/>
    <x v="2"/>
    <s v="Hamilton"/>
    <s v="Anderson Ferry Rd, Crookshank Rd"/>
    <s v="CHAMCR00126**C, CHAMCR00195**C"/>
    <s v="CR-126, CR-195"/>
    <n v="0"/>
    <n v="0"/>
    <s v="Intersection"/>
    <s v="Undivided Urban Signal  3-Leg"/>
    <n v="0"/>
    <n v="0"/>
    <n v="8"/>
    <n v="2"/>
    <n v="26"/>
    <n v="87.25"/>
    <n v="4.6821462487290475"/>
    <n v="6.869479140579636"/>
    <n v="2.1873328918505885"/>
    <n v="0.32677715584110789"/>
    <n v="1.5152713983353112"/>
    <n v="1.1884942424942033"/>
    <x v="2"/>
    <s v="Google Maps"/>
    <n v="39.128079999999997"/>
    <n v="-84.615144999999998"/>
    <n v="0"/>
    <n v="0"/>
  </r>
  <r>
    <n v="485"/>
    <x v="4"/>
    <x v="3"/>
    <s v="Portage"/>
    <s v="SR-59, "/>
    <s v="PPORTR80015**C, SPORSR00059**C"/>
    <s v="SR-59, TR-80015"/>
    <n v="0"/>
    <n v="0"/>
    <s v="Intersection"/>
    <s v="Undivided Urban Signal  3-Leg"/>
    <n v="0"/>
    <n v="1"/>
    <n v="4"/>
    <n v="6"/>
    <n v="13"/>
    <n v="111.48918968023256"/>
    <n v="3.1155315542634785"/>
    <n v="4.7686462240573668"/>
    <n v="1.6531146697938883"/>
    <n v="0.21743971378762489"/>
    <n v="1.5145518452401259"/>
    <n v="1.2971121314525009"/>
    <x v="2"/>
    <s v="Google Maps"/>
    <n v="41.157854999999998"/>
    <n v="-81.300042000000005"/>
    <n v="0"/>
    <n v="0"/>
  </r>
  <r>
    <n v="486"/>
    <x v="4"/>
    <x v="3"/>
    <s v="Summit"/>
    <s v="Bath Hills Blvd, Corunna Ave"/>
    <s v="CSUMCR00116**C, MSUMMR02565**C, TSUMTR02712**C"/>
    <s v="CR-116, MR-2565, TR-2712"/>
    <n v="0"/>
    <n v="0"/>
    <s v="Intersection"/>
    <s v="Undivided Urban Signal  4-Leg"/>
    <n v="0"/>
    <n v="0"/>
    <n v="4"/>
    <n v="5"/>
    <n v="17"/>
    <n v="65.375"/>
    <n v="6.7698613118293034"/>
    <n v="4.8828296699057727"/>
    <n v="-1.8870316419235307"/>
    <n v="0.47248332439825752"/>
    <n v="1.5140283623445716"/>
    <n v="1.041545037946314"/>
    <x v="2"/>
    <s v="Google Maps"/>
    <n v="41.135902999999999"/>
    <n v="-81.605748000000006"/>
    <n v="0"/>
    <n v="0"/>
  </r>
  <r>
    <n v="272"/>
    <x v="3"/>
    <x v="2"/>
    <s v="Greene"/>
    <s v="SR-4 "/>
    <s v="SGRESR00004**N "/>
    <s v="SR-4"/>
    <n v="1"/>
    <n v="1.5"/>
    <s v="Segment"/>
    <m/>
    <n v="0"/>
    <n v="3"/>
    <n v="0"/>
    <n v="3"/>
    <n v="3"/>
    <n v="153.34256904069767"/>
    <n v="0.33476155348824588"/>
    <n v="3.4704558117286552"/>
    <n v="3.1356942582404095"/>
    <n v="2.4149740905020797E-2"/>
    <n v="1.5132700329413322"/>
    <n v="1.4891202920363114"/>
    <x v="2"/>
    <s v="Google Maps"/>
    <n v="39.814419872499997"/>
    <n v="-84.083196443000006"/>
    <n v="39.817931777699997"/>
    <n v="-84.074989784899998"/>
  </r>
  <r>
    <n v="273"/>
    <x v="3"/>
    <x v="2"/>
    <s v="Butler"/>
    <s v="OXFORD STATE RD "/>
    <s v="SBUTSR00073**C "/>
    <s v="SR-73"/>
    <n v="17.8"/>
    <n v="18.3"/>
    <s v="Segment"/>
    <m/>
    <n v="0"/>
    <n v="0"/>
    <n v="10"/>
    <n v="5"/>
    <n v="43"/>
    <n v="130.65625"/>
    <n v="0.22420734371658801"/>
    <n v="21.268212867767541"/>
    <n v="21.044005524050952"/>
    <n v="1.7345991538493123E-2"/>
    <n v="1.5128750002271636"/>
    <n v="1.4955290086886706"/>
    <x v="2"/>
    <s v="Google Maps"/>
    <n v="39.481167302199999"/>
    <n v="-84.425588533799996"/>
    <n v="39.481186642499999"/>
    <n v="-84.416267616200003"/>
  </r>
  <r>
    <n v="487"/>
    <x v="4"/>
    <x v="3"/>
    <s v="Mahoning"/>
    <s v="Mahoning Ave, N Four Mile Run Rd"/>
    <s v="CMAHCR00018**C, CMAHCR00119**C"/>
    <s v="CR-119, CR-18"/>
    <n v="0.48799999999999999"/>
    <n v="0"/>
    <s v="Intersection"/>
    <s v="Undivided Urban Signal  4-Leg"/>
    <n v="0"/>
    <n v="2"/>
    <n v="5"/>
    <n v="2"/>
    <n v="17"/>
    <n v="149.96275436046511"/>
    <n v="4.8201809170292886"/>
    <n v="5.2195099887538232"/>
    <n v="0.39932907172453458"/>
    <n v="0.33641089513894962"/>
    <n v="1.5126227843974343"/>
    <n v="1.1762118892584845"/>
    <x v="2"/>
    <s v="Google Maps"/>
    <n v="41.102502999999999"/>
    <n v="-80.717618000000002"/>
    <n v="0"/>
    <n v="0"/>
  </r>
  <r>
    <n v="488"/>
    <x v="4"/>
    <x v="9"/>
    <s v="Ross"/>
    <s v="Moundsville Rd, SR-104"/>
    <s v="CROSCR00603**C, SROSSR00104**C"/>
    <s v="CR-603, SR-104"/>
    <n v="0.54300000000000004"/>
    <n v="0"/>
    <s v="Intersection"/>
    <s v="Undivided Urban Signal  3-Leg"/>
    <n v="0"/>
    <n v="0"/>
    <n v="9"/>
    <n v="2"/>
    <n v="14"/>
    <n v="81.796875"/>
    <n v="2.9170103395447256"/>
    <n v="5.1300882378410373"/>
    <n v="2.2130778982963117"/>
    <n v="0.20358448704464879"/>
    <n v="1.5124553893366961"/>
    <n v="1.3088709022920473"/>
    <x v="2"/>
    <s v="Google Maps"/>
    <n v="39.369011999999998"/>
    <n v="-83.005769999999998"/>
    <n v="0"/>
    <n v="0"/>
  </r>
  <r>
    <n v="489"/>
    <x v="4"/>
    <x v="5"/>
    <s v="Lucas"/>
    <s v="Corey Rd, W Central Ave"/>
    <s v="SLUCSR00120**C, TLUCTR00062**C"/>
    <s v="SR-120, TR-62"/>
    <n v="0"/>
    <n v="0"/>
    <s v="Intersection"/>
    <s v="Undivided Urban Signal  3-Leg"/>
    <n v="0"/>
    <n v="0"/>
    <n v="4"/>
    <n v="6"/>
    <n v="32"/>
    <n v="84.8125"/>
    <n v="4.532190930375168"/>
    <n v="8.0416246675716501"/>
    <n v="3.5094337371964821"/>
    <n v="0.31631144848559112"/>
    <n v="1.5080922038834839"/>
    <n v="1.1917807553978927"/>
    <x v="2"/>
    <s v="Google Maps"/>
    <n v="41.677021000000003"/>
    <n v="-83.653799000000006"/>
    <n v="0"/>
    <n v="0"/>
  </r>
  <r>
    <n v="274"/>
    <x v="3"/>
    <x v="3"/>
    <s v="Summit"/>
    <s v="AKRON-MEDINA RD "/>
    <s v="SSUMSR00018**N "/>
    <s v="SR-18"/>
    <n v="1.7"/>
    <n v="2.2000000000000002"/>
    <s v="Segment"/>
    <m/>
    <n v="0"/>
    <n v="0"/>
    <n v="7"/>
    <n v="1"/>
    <n v="33"/>
    <n v="83.265625"/>
    <n v="0.30724238580288987"/>
    <n v="10.709132017280492"/>
    <n v="10.401889631477601"/>
    <n v="2.2303017154504976E-2"/>
    <n v="1.5078030600341876"/>
    <n v="1.4855000428796827"/>
    <x v="2"/>
    <s v="Google Maps"/>
    <n v="0"/>
    <n v="0"/>
    <n v="0"/>
    <n v="0"/>
  </r>
  <r>
    <n v="275"/>
    <x v="3"/>
    <x v="2"/>
    <s v="Hamilton"/>
    <s v="BEECHMONT AVE "/>
    <s v="SHAMSR00125**C "/>
    <s v="SR-125"/>
    <n v="4.0999999999999996"/>
    <n v="4.5999999999999996"/>
    <s v="Segment"/>
    <m/>
    <n v="1"/>
    <n v="0"/>
    <n v="1"/>
    <n v="4"/>
    <n v="7"/>
    <n v="76.973564680232556"/>
    <n v="1.0425956260076219"/>
    <n v="5.253619363333768"/>
    <n v="4.2110237373261459"/>
    <n v="7.9751789822357158E-2"/>
    <n v="1.5072897692002409"/>
    <n v="1.4275379793778837"/>
    <x v="2"/>
    <s v="Google Maps"/>
    <n v="39.081288484799998"/>
    <n v="-84.372876400799996"/>
    <n v="39.076599463800001"/>
    <n v="-84.365833659299994"/>
  </r>
  <r>
    <n v="276"/>
    <x v="3"/>
    <x v="2"/>
    <s v="Hamilton"/>
    <s v="MONTGOMERY RD "/>
    <s v="SHAMUS00022**C "/>
    <s v="US-22"/>
    <n v="11.3"/>
    <n v="11.8"/>
    <s v="Segment"/>
    <m/>
    <n v="0"/>
    <n v="2"/>
    <n v="5"/>
    <n v="6"/>
    <n v="63"/>
    <n v="213.71275436046511"/>
    <n v="0.27807816726999801"/>
    <n v="26.825078646289175"/>
    <n v="26.547000479019175"/>
    <n v="2.1463793545704553E-2"/>
    <n v="1.5072752569043868"/>
    <n v="1.4858114633586823"/>
    <x v="2"/>
    <s v="Google Maps"/>
    <n v="39.200901561800002"/>
    <n v="-84.374893893899994"/>
    <n v="39.205211173400002"/>
    <n v="-84.367601763799996"/>
  </r>
  <r>
    <n v="29"/>
    <x v="5"/>
    <x v="3"/>
    <s v="Stark"/>
    <s v="Paris Ave, State St"/>
    <s v="CSTACR00044**C, SSTASR00173**C"/>
    <s v="CR-44, SR-173"/>
    <n v="1.0289999999999999"/>
    <n v="0"/>
    <s v="Intersection"/>
    <s v="Undivided Rural No Control, Yield, Two Way Stop, Two Way With Flasher  4-Leg"/>
    <n v="0"/>
    <n v="2"/>
    <n v="10"/>
    <n v="4"/>
    <n v="9"/>
    <n v="183.57212936046511"/>
    <n v="0.12322926660617778"/>
    <n v="2.1433188382476156"/>
    <n v="2.0200895716414378"/>
    <n v="0.10027284689157052"/>
    <n v="1.5034294985178751"/>
    <n v="1.4031566516263045"/>
    <x v="2"/>
    <s v="Google Maps"/>
    <n v="40.9009"/>
    <n v="-81.234618999999995"/>
    <n v="0"/>
    <n v="0"/>
  </r>
  <r>
    <n v="277"/>
    <x v="3"/>
    <x v="9"/>
    <s v="Ross"/>
    <s v="US-23 "/>
    <s v="SROSUS00023**C "/>
    <s v="US-23"/>
    <n v="12.6"/>
    <n v="13.1"/>
    <s v="Segment"/>
    <m/>
    <n v="0"/>
    <n v="1"/>
    <n v="2"/>
    <n v="1"/>
    <n v="15"/>
    <n v="78.207939680232556"/>
    <n v="0.53163111041960243"/>
    <n v="10.014873857632759"/>
    <n v="9.483242747213156"/>
    <n v="3.8453477473629399E-2"/>
    <n v="1.5020536117089576"/>
    <n v="1.4636001342353282"/>
    <x v="2"/>
    <s v="Google Maps"/>
    <n v="39.3447495072"/>
    <n v="-82.954453562400005"/>
    <n v="39.349437411799997"/>
    <n v="-82.961571819900001"/>
  </r>
  <r>
    <n v="278"/>
    <x v="3"/>
    <x v="0"/>
    <s v="Franklin"/>
    <s v="CHATTERTON RD "/>
    <s v="CFRACR00340**C "/>
    <s v="CR-340"/>
    <n v="0"/>
    <n v="0.5"/>
    <s v="Segment"/>
    <m/>
    <n v="0"/>
    <n v="1"/>
    <n v="9"/>
    <n v="5"/>
    <n v="20"/>
    <n v="146.78606468023256"/>
    <n v="0.3583115411085282"/>
    <n v="12.411345450622097"/>
    <n v="12.053033909513569"/>
    <n v="2.8692909057274531E-2"/>
    <n v="1.4998321853571956"/>
    <n v="1.4711392762999211"/>
    <x v="2"/>
    <s v="Google Maps"/>
    <n v="39.915343251899998"/>
    <n v="-82.863512954200004"/>
    <n v="39.914094401299998"/>
    <n v="-82.854459468599998"/>
  </r>
  <r>
    <n v="490"/>
    <x v="4"/>
    <x v="2"/>
    <s v="Clermont"/>
    <s v="Amelia-Olive Branch Rd, Clough Pike"/>
    <s v="CCLECR00004**C, CCLECR00033**C"/>
    <s v="CR-33, CR-4"/>
    <n v="1.7509999999999999"/>
    <n v="0"/>
    <s v="Intersection"/>
    <s v="Undivided Urban Signal  4-Leg"/>
    <n v="0"/>
    <n v="2"/>
    <n v="6"/>
    <n v="0"/>
    <n v="18"/>
    <n v="148.63462936046511"/>
    <n v="8.1838441585567026"/>
    <n v="5.3378130963986221"/>
    <n v="-2.8460310621580804"/>
    <n v="0.5711682582973463"/>
    <n v="1.4994249214508344"/>
    <n v="0.92825666315348809"/>
    <x v="2"/>
    <s v="Google Maps"/>
    <n v="39.061942999999999"/>
    <n v="-84.224583999999993"/>
    <n v="0"/>
    <n v="0"/>
  </r>
  <r>
    <n v="279"/>
    <x v="3"/>
    <x v="3"/>
    <s v="Summit"/>
    <s v="AKRON-MEDINA RD "/>
    <s v="SSUMSR00018**C "/>
    <s v="SR-18"/>
    <n v="1.3"/>
    <n v="1.8"/>
    <s v="Segment"/>
    <m/>
    <n v="1"/>
    <n v="0"/>
    <n v="4"/>
    <n v="2"/>
    <n v="28"/>
    <n v="108.73918968023256"/>
    <n v="0.69890568661409735"/>
    <n v="12.476826830074446"/>
    <n v="11.777921143460349"/>
    <n v="5.3420897143592855E-2"/>
    <n v="1.498502118720243"/>
    <n v="1.4450812215766502"/>
    <x v="2"/>
    <s v="Google Maps"/>
    <n v="41.1359579489"/>
    <n v="-81.662151069100005"/>
    <n v="41.135879365599997"/>
    <n v="-81.652511395100007"/>
  </r>
  <r>
    <n v="280"/>
    <x v="3"/>
    <x v="4"/>
    <s v="Montgomery"/>
    <s v="SALEM AVE "/>
    <s v="CMOTCR00249**C "/>
    <s v="CR-249"/>
    <n v="2.7"/>
    <n v="3.2"/>
    <s v="Segment"/>
    <m/>
    <n v="0"/>
    <n v="2"/>
    <n v="9"/>
    <n v="4"/>
    <n v="27"/>
    <n v="195.02525436046511"/>
    <n v="0.22362596031935594"/>
    <n v="14.967064637918272"/>
    <n v="14.743438677598915"/>
    <n v="1.7301310033876888E-2"/>
    <n v="1.4981358862315894"/>
    <n v="1.4808345761977126"/>
    <x v="2"/>
    <s v="Google Maps"/>
    <n v="39.795479450499997"/>
    <n v="-84.248548533299996"/>
    <n v="39.790711526499997"/>
    <n v="-84.241477866799997"/>
  </r>
  <r>
    <n v="491"/>
    <x v="4"/>
    <x v="2"/>
    <s v="Hamilton"/>
    <s v="Salem Rd, Sutton Rd"/>
    <s v="CHAMCR00379**C, CHAMCR00382**C"/>
    <s v="CR-379, CR-382"/>
    <n v="1.91"/>
    <n v="0"/>
    <s v="Intersection"/>
    <s v="Undivided Urban Signal  4-Leg"/>
    <n v="0"/>
    <n v="2"/>
    <n v="3"/>
    <n v="4"/>
    <n v="26"/>
    <n v="154.74400436046511"/>
    <n v="4.8269003585303825"/>
    <n v="6.8940390184858646"/>
    <n v="2.0671386599554822"/>
    <n v="0.33687985955524996"/>
    <n v="1.4917214089699182"/>
    <n v="1.1548415494146682"/>
    <x v="2"/>
    <s v="Google Maps"/>
    <n v="39.075415999999997"/>
    <n v="-84.391971999999996"/>
    <n v="0"/>
    <n v="0"/>
  </r>
  <r>
    <n v="492"/>
    <x v="4"/>
    <x v="2"/>
    <s v="Hamilton"/>
    <s v="Hamilton Ave, John Gray Rd"/>
    <s v="CBUTCR00002**C, CHAMCR00002**C, SBUTUS00127**C, SHAMUS00127**C"/>
    <s v="CR-2, US-127"/>
    <n v="0"/>
    <n v="0"/>
    <s v="Intersection"/>
    <s v="Undivided Urban Signal  4-Leg"/>
    <n v="0"/>
    <n v="0"/>
    <n v="4"/>
    <n v="4"/>
    <n v="37"/>
    <n v="80.9375"/>
    <n v="9.8389623036559843"/>
    <n v="8.9371682331399764"/>
    <n v="-0.90179407051600791"/>
    <n v="0.68668254839099008"/>
    <n v="1.4907251359056319"/>
    <n v="0.80404258751464186"/>
    <x v="2"/>
    <s v="Google Maps"/>
    <n v="39.308072000000003"/>
    <n v="-84.562344999999993"/>
    <n v="0"/>
    <n v="0"/>
  </r>
  <r>
    <n v="493"/>
    <x v="4"/>
    <x v="7"/>
    <s v="Medina"/>
    <s v="High Point Dr, Lexington Ridge Dr"/>
    <s v="MMEDMR00927**C, SMEDSR00003**C, TMEDTR00676**C"/>
    <s v="MR-927, SR-3, TR-676"/>
    <n v="0"/>
    <n v="0"/>
    <s v="Intersection"/>
    <s v="Undivided Urban Signal  4-Leg"/>
    <n v="0"/>
    <n v="2"/>
    <n v="1"/>
    <n v="6"/>
    <n v="12"/>
    <n v="136.52525436046511"/>
    <n v="4.597604513293768"/>
    <n v="4.192374865679076"/>
    <n v="-0.40522964761469193"/>
    <n v="0.32087680450908546"/>
    <n v="1.4902610393502929"/>
    <n v="1.1693842348412073"/>
    <x v="2"/>
    <s v="Google Maps"/>
    <n v="41.113588999999997"/>
    <n v="-81.864089000000007"/>
    <n v="0"/>
    <n v="0"/>
  </r>
  <r>
    <n v="494"/>
    <x v="4"/>
    <x v="2"/>
    <s v="Clermont"/>
    <s v="Appalachian Hwy, Appalachian Hwy"/>
    <s v="CCLECR00080**C, SCLESR00032**C, SCLESR00032**N"/>
    <s v="CR-80, SR-32"/>
    <n v="0.52100000000000002"/>
    <n v="0"/>
    <s v="Intersection"/>
    <s v="Divided Urban No Control, Yield, Two Way Stop, Two Way With Flasher  4-Leg"/>
    <n v="0"/>
    <n v="4"/>
    <n v="6"/>
    <n v="1"/>
    <n v="8"/>
    <n v="234.42550872093022"/>
    <n v="2.6708597632932576"/>
    <n v="3.680083212929393"/>
    <n v="1.0092234496361354"/>
    <n v="0.2593937798309921"/>
    <n v="1.4879802385693737"/>
    <n v="1.2285864587383815"/>
    <x v="2"/>
    <s v="Google Maps"/>
    <n v="39.065643999999999"/>
    <n v="-84.049969000000004"/>
    <n v="0"/>
    <n v="0"/>
  </r>
  <r>
    <n v="281"/>
    <x v="3"/>
    <x v="3"/>
    <s v="Trumbull"/>
    <s v="BELMONT AVE "/>
    <s v="STRUSR00193**C "/>
    <s v="SR-193"/>
    <n v="0"/>
    <n v="0.5"/>
    <s v="Segment"/>
    <m/>
    <n v="0"/>
    <n v="1"/>
    <n v="8"/>
    <n v="2"/>
    <n v="19"/>
    <n v="125.92668968023256"/>
    <n v="0.33861427637693309"/>
    <n v="11.340277902517373"/>
    <n v="11.00166362614044"/>
    <n v="2.6113778401894275E-2"/>
    <n v="1.4878498721702473"/>
    <n v="1.461736093768353"/>
    <x v="2"/>
    <s v="Google Maps"/>
    <n v="41.133671174900002"/>
    <n v="-80.665493748800003"/>
    <n v="41.140916819300003"/>
    <n v="-80.665493925700005"/>
  </r>
  <r>
    <n v="282"/>
    <x v="3"/>
    <x v="2"/>
    <s v="Hamilton"/>
    <s v="RACE RD "/>
    <s v="CHAMCR00145**C "/>
    <s v="CR-145"/>
    <n v="0"/>
    <n v="0.5"/>
    <s v="Segment"/>
    <m/>
    <n v="0"/>
    <n v="1"/>
    <n v="4"/>
    <n v="7"/>
    <n v="40"/>
    <n v="142.92668968023256"/>
    <n v="0.46582447634782492"/>
    <n v="18.887669958403968"/>
    <n v="18.421845482056142"/>
    <n v="3.6632908415162473E-2"/>
    <n v="1.4878479163832978"/>
    <n v="1.4512150079681354"/>
    <x v="2"/>
    <s v="Google Maps"/>
    <n v="39.157705987500002"/>
    <n v="-84.629755334500004"/>
    <n v="39.164867983100002"/>
    <n v="-84.630144006799995"/>
  </r>
  <r>
    <n v="495"/>
    <x v="4"/>
    <x v="0"/>
    <s v="Delaware"/>
    <s v="Home Rd, Olentangy River Rd"/>
    <s v="CDELCR00124**C, SDELSR00315**C"/>
    <s v="CR-124, SR-315"/>
    <n v="4.05"/>
    <n v="0"/>
    <s v="Intersection"/>
    <s v="Undivided Urban All Way Stop, All Way With Flasher  4-Leg"/>
    <n v="0"/>
    <n v="2"/>
    <n v="6"/>
    <n v="5"/>
    <n v="27"/>
    <n v="179.82212936046511"/>
    <n v="2.3333745513112776"/>
    <n v="7.7022465798945303"/>
    <n v="5.3688720285832527"/>
    <n v="0.15604364900745957"/>
    <n v="1.4870308803053554"/>
    <n v="1.3309872312978959"/>
    <x v="2"/>
    <s v="Google Maps"/>
    <n v="40.194054000000001"/>
    <n v="-83.052756000000002"/>
    <n v="0"/>
    <n v="0"/>
  </r>
  <r>
    <n v="496"/>
    <x v="4"/>
    <x v="4"/>
    <s v="Montgomery"/>
    <s v="Dog Leg Rd, N Main St"/>
    <s v="CMOTCR00024**C, SMOTSR00048**C"/>
    <s v="CR-24, SR-48"/>
    <n v="12.253"/>
    <n v="0"/>
    <s v="Intersection"/>
    <s v="Undivided Urban Signal  4-Leg"/>
    <n v="0"/>
    <n v="0"/>
    <n v="6"/>
    <n v="1"/>
    <n v="10"/>
    <n v="53.71875"/>
    <n v="8.4523686582538478"/>
    <n v="3.9842225163274669"/>
    <n v="-4.4681461419263808"/>
    <n v="0.58990916633893264"/>
    <n v="1.4847131766476731"/>
    <n v="0.89480401030874046"/>
    <x v="2"/>
    <s v="Google Maps"/>
    <n v="39.833599999999997"/>
    <n v="-84.253136999999995"/>
    <n v="0"/>
    <n v="0"/>
  </r>
  <r>
    <n v="283"/>
    <x v="3"/>
    <x v="3"/>
    <s v="Summit"/>
    <s v="MANCHESTER RD "/>
    <s v="SSUMSR00093**C "/>
    <s v="SR-93"/>
    <n v="7"/>
    <n v="7.5"/>
    <s v="Segment"/>
    <m/>
    <n v="0"/>
    <n v="1"/>
    <n v="12"/>
    <n v="7"/>
    <n v="39"/>
    <n v="194.30168968023256"/>
    <n v="0.24161555623910011"/>
    <n v="19.213342927308727"/>
    <n v="18.971727371069626"/>
    <n v="1.9865633765295911E-2"/>
    <n v="1.4837789425718644"/>
    <n v="1.4639133088065686"/>
    <x v="2"/>
    <s v="Google Maps"/>
    <n v="41.009711857699997"/>
    <n v="-81.555001383000004"/>
    <n v="41.016602579900002"/>
    <n v="-81.551775291200002"/>
  </r>
  <r>
    <n v="497"/>
    <x v="4"/>
    <x v="8"/>
    <s v="Licking"/>
    <s v="Hazelton-Etna Rd, Pike St"/>
    <s v="CLICCR00001F*C, SLICSR00310**C"/>
    <s v="CR-1F, SR-310"/>
    <n v="0.54900000000000004"/>
    <n v="0"/>
    <s v="Intersection"/>
    <s v="Undivided Urban Signal  4-Leg"/>
    <n v="0"/>
    <n v="0"/>
    <n v="3"/>
    <n v="4"/>
    <n v="18"/>
    <n v="55.390625"/>
    <n v="13.367969165162084"/>
    <n v="5.5118126428018925"/>
    <n v="-7.856156522360191"/>
    <n v="0.93297960189711437"/>
    <n v="1.4837101680550675"/>
    <n v="0.55073056615795313"/>
    <x v="2"/>
    <s v="Google Maps"/>
    <n v="39.957295999999999"/>
    <n v="-82.682743000000002"/>
    <n v="0"/>
    <n v="0"/>
  </r>
  <r>
    <n v="30"/>
    <x v="5"/>
    <x v="7"/>
    <s v="Lorain"/>
    <s v="Grafton Eastern Rd, SR 83"/>
    <s v="CLORCR00151**C, SLORSR00057**C, SLORSR00083**C"/>
    <s v="CR-151, SR-57, SR-83"/>
    <n v="0"/>
    <n v="0"/>
    <s v="Intersection"/>
    <s v="Undivided Rural Signal  4-Leg"/>
    <n v="0"/>
    <n v="3"/>
    <n v="6"/>
    <n v="5"/>
    <n v="8"/>
    <n v="206.49881904069767"/>
    <n v="1.8385095696020659"/>
    <n v="4.3372704539835158"/>
    <n v="2.4987608843814497"/>
    <n v="0.12812591438010179"/>
    <n v="1.4807858437981407"/>
    <n v="1.352659929418039"/>
    <x v="2"/>
    <s v="Google Maps"/>
    <n v="41.260277000000002"/>
    <n v="-82.022363999999996"/>
    <n v="0"/>
    <n v="0"/>
  </r>
  <r>
    <n v="31"/>
    <x v="5"/>
    <x v="0"/>
    <s v="Delaware"/>
    <s v="S Section Line Rd, US Highway 42"/>
    <s v="CDELCR00005**C, SDELUS00042**C"/>
    <s v="CR-5, US-42"/>
    <n v="3.1920000000000002"/>
    <n v="0"/>
    <s v="Intersection"/>
    <s v="Undivided Rural Signal  4-Leg"/>
    <n v="0"/>
    <n v="0"/>
    <n v="7"/>
    <n v="5"/>
    <n v="34"/>
    <n v="102.015625"/>
    <n v="2.6458006870894599"/>
    <n v="8.8312048177983495"/>
    <n v="6.1854041307088892"/>
    <n v="0.18438611248252146"/>
    <n v="1.4803551394159764"/>
    <n v="1.2959690269334549"/>
    <x v="2"/>
    <s v="Google Maps"/>
    <n v="40.256563"/>
    <n v="-83.130208999999994"/>
    <n v="0"/>
    <n v="0"/>
  </r>
  <r>
    <n v="284"/>
    <x v="3"/>
    <x v="3"/>
    <s v="Summit"/>
    <s v="ARLINGTON RD "/>
    <s v="CSUMCR00015**C "/>
    <s v="CR-15"/>
    <n v="7.8"/>
    <n v="8.3000000000000007"/>
    <s v="Segment"/>
    <m/>
    <n v="0"/>
    <n v="3"/>
    <n v="2"/>
    <n v="4"/>
    <n v="13"/>
    <n v="180.87381904069767"/>
    <n v="0.46124998533292766"/>
    <n v="8.4471789075264923"/>
    <n v="7.9859289221935645"/>
    <n v="3.5469076593487983E-2"/>
    <n v="1.4803480410325578"/>
    <n v="1.4448789644390698"/>
    <x v="2"/>
    <s v="Google Maps"/>
    <n v="41.020590216999999"/>
    <n v="-81.491672622199999"/>
    <n v="41.0287940033"/>
    <n v="-81.491422246499994"/>
  </r>
  <r>
    <n v="498"/>
    <x v="4"/>
    <x v="0"/>
    <s v="Franklin"/>
    <s v="Johnstown Rd, Ramp I-670 E To Johnstown"/>
    <s v="CFRACR00374**C, CFRACR00377**C"/>
    <s v="CR-374, CR-377"/>
    <n v="0.16600000000000001"/>
    <n v="0"/>
    <s v="Intersection"/>
    <s v="Undivided Urban No Control, Yield, Two Way Stop, Two Way With Flasher  4-Leg"/>
    <n v="0"/>
    <n v="2"/>
    <n v="8"/>
    <n v="5"/>
    <n v="13"/>
    <n v="178.91587936046511"/>
    <n v="1.1568679890418763"/>
    <n v="5.0838304519807886"/>
    <n v="3.9269624629389126"/>
    <n v="0.10635279034024898"/>
    <n v="1.480255920411526"/>
    <n v="1.373903130071277"/>
    <x v="2"/>
    <s v="Google Maps"/>
    <n v="39.997973000000002"/>
    <n v="-82.926404000000005"/>
    <n v="0"/>
    <n v="0"/>
  </r>
  <r>
    <n v="499"/>
    <x v="4"/>
    <x v="2"/>
    <s v="Greene"/>
    <s v="Colonel Glenn Hwy, Ravenwood Dr"/>
    <s v="CGRECR00001**C, PGRETR87000**C, TGRETR01153**C"/>
    <s v="CR-1, TR-1153, TR-87000"/>
    <n v="0"/>
    <n v="0"/>
    <s v="Intersection"/>
    <s v="Undivided Urban Signal  4-Leg"/>
    <n v="0"/>
    <n v="1"/>
    <n v="5"/>
    <n v="4"/>
    <n v="26"/>
    <n v="122.16106468023256"/>
    <n v="2.7166882350875237"/>
    <n v="7.3992713101274576"/>
    <n v="4.6825830750399344"/>
    <n v="0.1896035722954782"/>
    <n v="1.4785075038515669"/>
    <n v="1.2889039315560886"/>
    <x v="2"/>
    <s v="Google Maps"/>
    <n v="39.788155000000003"/>
    <n v="-84.043857000000003"/>
    <n v="0"/>
    <n v="0"/>
  </r>
  <r>
    <n v="500"/>
    <x v="4"/>
    <x v="7"/>
    <s v="Lorain"/>
    <s v="North Ridge Rd, Pearl Ave"/>
    <s v="CLORCR00001**C, MLORMR00942**C"/>
    <s v="CR-1, MR-942"/>
    <n v="0"/>
    <n v="0"/>
    <s v="Intersection"/>
    <s v="Undivided Urban Signal  3-Leg"/>
    <n v="0"/>
    <n v="1"/>
    <n v="5"/>
    <n v="4"/>
    <n v="8"/>
    <n v="104.16106468023256"/>
    <n v="3.9946339828376263"/>
    <n v="3.5376484973449207"/>
    <n v="-0.45698548549270557"/>
    <n v="0.27879418159828956"/>
    <n v="1.4782853046167375"/>
    <n v="1.199491123018448"/>
    <x v="2"/>
    <s v="Google Maps"/>
    <n v="41.418180999999997"/>
    <n v="-82.134331000000003"/>
    <n v="0"/>
    <n v="0"/>
  </r>
  <r>
    <n v="501"/>
    <x v="4"/>
    <x v="0"/>
    <s v="Franklin"/>
    <s v="Fishinger Rd, Riverside Dr"/>
    <s v="CFRACR00052**C, SFRAUS00033**C"/>
    <s v="CR-52, US-33"/>
    <n v="1.7649999999999999"/>
    <n v="0"/>
    <s v="Intersection"/>
    <s v="Divided Urban Signal  4-Leg"/>
    <n v="0"/>
    <n v="2"/>
    <n v="2"/>
    <n v="4"/>
    <n v="20"/>
    <n v="142.19712936046511"/>
    <n v="7.9354219894025206"/>
    <n v="5.625545512239003"/>
    <n v="-2.3098764771635176"/>
    <n v="0.57191834103274963"/>
    <n v="1.47625823105202"/>
    <n v="0.9043398900192704"/>
    <x v="2"/>
    <s v="Google Maps"/>
    <n v="40.030008000000002"/>
    <n v="-83.092072000000002"/>
    <n v="0"/>
    <n v="0"/>
  </r>
  <r>
    <n v="502"/>
    <x v="4"/>
    <x v="2"/>
    <s v="Butler"/>
    <s v="Cincinnati Dayton Rd, Wyandot Ln"/>
    <s v="CBUTCR00019**C, TBUTTR02041**C"/>
    <s v="CR-19, TR-2041"/>
    <n v="0.623"/>
    <n v="0"/>
    <s v="Intersection"/>
    <s v="Undivided Urban Signal  4-Leg"/>
    <n v="0"/>
    <n v="0"/>
    <n v="6"/>
    <n v="2"/>
    <n v="21"/>
    <n v="69.15625"/>
    <n v="8.0527510834037326"/>
    <n v="5.8420218409195162"/>
    <n v="-2.2107292424842164"/>
    <n v="0.56201898786168225"/>
    <n v="1.4725390475392952"/>
    <n v="0.91052005967761296"/>
    <x v="2"/>
    <s v="Google Maps"/>
    <n v="39.382424"/>
    <n v="-84.375167000000005"/>
    <n v="0"/>
    <n v="0"/>
  </r>
  <r>
    <n v="503"/>
    <x v="4"/>
    <x v="3"/>
    <s v="Trumbull"/>
    <s v="SR-5, SR-534"/>
    <s v="STRUSR00005**C, STRUSR00534**C"/>
    <s v="SR-5, SR-534"/>
    <n v="1.5529999999999999"/>
    <n v="0"/>
    <s v="Intersection"/>
    <s v="Undivided Urban Signal  4-Leg"/>
    <n v="1"/>
    <n v="1"/>
    <n v="4"/>
    <n v="4"/>
    <n v="14"/>
    <n v="149.29087936046511"/>
    <n v="2.8798849042333656"/>
    <n v="4.7905404372246991"/>
    <n v="1.9106555329913335"/>
    <n v="0.20099342228162428"/>
    <n v="1.4717504756471145"/>
    <n v="1.2707570533654902"/>
    <x v="2"/>
    <s v="Google Maps"/>
    <n v="41.204686000000002"/>
    <n v="-80.975840000000005"/>
    <n v="0"/>
    <n v="0"/>
  </r>
  <r>
    <n v="504"/>
    <x v="4"/>
    <x v="2"/>
    <s v="Hamilton"/>
    <s v="Glenway Ave, Karen Ave"/>
    <s v="SHAMSR00264**C, THAMTR00011F*C"/>
    <s v="SR-264, TR-11F"/>
    <n v="0.50900000000000001"/>
    <n v="0"/>
    <s v="Intersection"/>
    <s v="Undivided Urban No Control, Yield, Two Way Stop, Two Way With Flasher  3-Leg"/>
    <n v="1"/>
    <n v="0"/>
    <n v="7"/>
    <n v="7"/>
    <n v="25"/>
    <n v="147.56731468023256"/>
    <n v="1.5572771071737093"/>
    <n v="7.8031008304761666"/>
    <n v="6.2458237233024576"/>
    <n v="0.12680801607231082"/>
    <n v="1.470817129981929"/>
    <n v="1.3440091139096182"/>
    <x v="2"/>
    <s v="Google Maps"/>
    <n v="39.152858999999999"/>
    <n v="-84.628032000000005"/>
    <n v="0"/>
    <n v="0"/>
  </r>
  <r>
    <n v="505"/>
    <x v="4"/>
    <x v="0"/>
    <s v="Madison"/>
    <s v="SR-665, Spring Valley Rd"/>
    <s v="CMADCR00071**C, SMADSR00665**C"/>
    <s v="CR-71, SR-665"/>
    <n v="2.7160000000000002"/>
    <n v="0"/>
    <s v="Intersection"/>
    <s v="Undivided Urban No Control, Yield, Two Way Stop, Two Way With Flasher  4-Leg"/>
    <n v="0"/>
    <n v="5"/>
    <n v="4"/>
    <n v="9"/>
    <n v="6"/>
    <n v="300.50844840116281"/>
    <n v="0.64904115934588735"/>
    <n v="4.2824774082732082"/>
    <n v="3.6334362489273211"/>
    <n v="7.5163985217799795E-2"/>
    <n v="1.4695797078571045"/>
    <n v="1.3944157226393046"/>
    <x v="2"/>
    <s v="Google Maps"/>
    <n v="39.886844000000004"/>
    <n v="-83.389571000000004"/>
    <n v="0"/>
    <n v="0"/>
  </r>
  <r>
    <n v="506"/>
    <x v="4"/>
    <x v="6"/>
    <s v="Allen"/>
    <s v="S Cable Rd, W Elm St"/>
    <s v="CALLCR00118**C, TALLTR00093**C"/>
    <s v="CR-118, TR-93"/>
    <n v="0.56299999999999994"/>
    <n v="0"/>
    <s v="Intersection"/>
    <s v="Undivided Urban Signal  4-Leg"/>
    <n v="0"/>
    <n v="0"/>
    <n v="4"/>
    <n v="4"/>
    <n v="17"/>
    <n v="60.9375"/>
    <n v="8.3712298379517076"/>
    <n v="4.9914994609179084"/>
    <n v="-3.3797303770337992"/>
    <n v="0.58424631184483533"/>
    <n v="1.467191131109373"/>
    <n v="0.88294481926453772"/>
    <x v="2"/>
    <s v="Google Maps"/>
    <n v="40.737090000000002"/>
    <n v="-84.146797000000007"/>
    <n v="0"/>
    <n v="0"/>
  </r>
  <r>
    <n v="507"/>
    <x v="4"/>
    <x v="4"/>
    <s v="Miami"/>
    <s v="SR-201, US-40"/>
    <s v="SMIASR00201**C, SMIAUS00040**C"/>
    <s v="SR-201, US-40"/>
    <n v="1.5189999999999999"/>
    <n v="0"/>
    <s v="Intersection"/>
    <s v="Undivided Urban Signal  4-Leg"/>
    <n v="0"/>
    <n v="1"/>
    <n v="5"/>
    <n v="2"/>
    <n v="19"/>
    <n v="106.28606468023256"/>
    <n v="7.6604238843462173"/>
    <n v="5.448471967967861"/>
    <n v="-2.2119519163783563"/>
    <n v="0.53463762054494723"/>
    <n v="1.4646987556026441"/>
    <n v="0.93006113505769683"/>
    <x v="2"/>
    <s v="Google Maps"/>
    <n v="39.902729000000001"/>
    <n v="-84.086398000000003"/>
    <n v="0"/>
    <n v="0"/>
  </r>
  <r>
    <n v="285"/>
    <x v="3"/>
    <x v="1"/>
    <s v="Lake"/>
    <s v="N RIDGE RD "/>
    <s v="SLAKUS00020**C "/>
    <s v="US-20"/>
    <n v="19.7"/>
    <n v="20.2"/>
    <s v="Segment"/>
    <m/>
    <n v="0"/>
    <n v="2"/>
    <n v="3"/>
    <n v="3"/>
    <n v="20"/>
    <n v="144.30650436046511"/>
    <n v="0.38408773681198144"/>
    <n v="11.052830716736503"/>
    <n v="10.668742979924522"/>
    <n v="2.931597916664249E-2"/>
    <n v="1.4642428927611308"/>
    <n v="1.4349269135944884"/>
    <x v="2"/>
    <s v="Google Maps"/>
    <n v="41.757916369100002"/>
    <n v="-81.193138940799997"/>
    <n v="41.763416117299997"/>
    <n v="-81.186288324700001"/>
  </r>
  <r>
    <n v="508"/>
    <x v="4"/>
    <x v="7"/>
    <s v="Medina"/>
    <s v="Center Rd, Substation Rd"/>
    <s v="CMEDCR00038**C, SMEDSR00303**C, TMEDTR00038**C"/>
    <s v="CR-38, SR-303, TR-38"/>
    <n v="0"/>
    <n v="0"/>
    <s v="Intersection"/>
    <s v="Undivided Urban Signal  4-Leg"/>
    <n v="0"/>
    <n v="1"/>
    <n v="5"/>
    <n v="3"/>
    <n v="33"/>
    <n v="124.72356468023256"/>
    <n v="4.9489444840013199"/>
    <n v="8.0297997814628399"/>
    <n v="3.08085529746152"/>
    <n v="0.34539758413921268"/>
    <n v="1.4637348556227803"/>
    <n v="1.1183372714835675"/>
    <x v="2"/>
    <s v="Google Maps"/>
    <n v="41.238076999999997"/>
    <n v="-81.860594000000006"/>
    <n v="0"/>
    <n v="0"/>
  </r>
  <r>
    <n v="509"/>
    <x v="4"/>
    <x v="2"/>
    <s v="Hamilton"/>
    <s v="Highland Ave, Kennedy Ave"/>
    <s v="CHAMCR00085**C, CHAMCR00339**C, THAMTR00118C*C"/>
    <s v="CR-339, CR-85, TR-118C"/>
    <n v="0"/>
    <n v="0"/>
    <s v="Intersection"/>
    <s v="Undivided Urban Signal  4-Leg"/>
    <n v="0"/>
    <n v="0"/>
    <n v="5"/>
    <n v="3"/>
    <n v="20"/>
    <n v="66.046875"/>
    <n v="7.0223649024926447"/>
    <n v="5.710600360645568"/>
    <n v="-1.3117645418470767"/>
    <n v="0.49010609840260039"/>
    <n v="1.4605936062414187"/>
    <n v="0.97048750783881821"/>
    <x v="2"/>
    <s v="Google Maps"/>
    <n v="39.170459999999999"/>
    <n v="-84.419963999999993"/>
    <n v="0"/>
    <n v="0"/>
  </r>
  <r>
    <n v="510"/>
    <x v="4"/>
    <x v="3"/>
    <s v="Summit"/>
    <s v="Killian Rd, Myersville Rd"/>
    <s v="CSUMCR00135**C, CSUMCR00184**C"/>
    <s v="CR-135, CR-184"/>
    <n v="1.712"/>
    <n v="0"/>
    <s v="Intersection"/>
    <s v="Undivided Urban No Control, Yield, Two Way Stop, Two Way With Flasher  4-Leg"/>
    <n v="0"/>
    <n v="1"/>
    <n v="8"/>
    <n v="5"/>
    <n v="14"/>
    <n v="134.23918968023256"/>
    <n v="1.1620324343504003"/>
    <n v="5.2866523225242981"/>
    <n v="4.124619888173898"/>
    <n v="0.11534183025983114"/>
    <n v="1.4581219346639269"/>
    <n v="1.3427801044040959"/>
    <x v="2"/>
    <s v="Google Maps"/>
    <n v="40.996985000000002"/>
    <n v="-81.436420999999996"/>
    <n v="0"/>
    <n v="0"/>
  </r>
  <r>
    <n v="286"/>
    <x v="3"/>
    <x v="4"/>
    <s v="Montgomery"/>
    <s v="MIAMISBURG CENTERVILLE RD "/>
    <s v="SMOTSR00725**C "/>
    <s v="SR-725"/>
    <n v="17.7"/>
    <n v="18.2"/>
    <s v="Segment"/>
    <m/>
    <n v="0"/>
    <n v="2"/>
    <n v="4"/>
    <n v="0"/>
    <n v="5"/>
    <n v="122.54087936046511"/>
    <n v="0.29340043890824419"/>
    <n v="4.2870131071061959"/>
    <n v="3.9936126681979518"/>
    <n v="2.1389568555232875E-2"/>
    <n v="1.4576170204320824"/>
    <n v="1.4362274518768496"/>
    <x v="2"/>
    <s v="Google Maps"/>
    <n v="39.627722157599997"/>
    <n v="-84.177188216800005"/>
    <n v="39.6280274824"/>
    <n v="-84.167845178199997"/>
  </r>
  <r>
    <n v="511"/>
    <x v="4"/>
    <x v="2"/>
    <s v="Butler"/>
    <s v="Duff Dr, Princeton Glendale Rd"/>
    <s v="SBUTSR00747**C, TBUTTR01542**C"/>
    <s v="SR-747, TR-1542"/>
    <n v="0"/>
    <n v="0"/>
    <s v="Intersection"/>
    <s v="Undivided Urban Signal  3-Leg"/>
    <n v="2"/>
    <n v="2"/>
    <n v="2"/>
    <n v="3"/>
    <n v="24"/>
    <n v="233.11300872093022"/>
    <n v="5.0748215410741189"/>
    <n v="6.6518997642198174"/>
    <n v="1.5770782231456986"/>
    <n v="0.35418281734440438"/>
    <n v="1.4576040013662277"/>
    <n v="1.1034211840218233"/>
    <x v="2"/>
    <s v="Google Maps"/>
    <n v="39.310372000000001"/>
    <n v="-84.464855"/>
    <n v="0"/>
    <n v="0"/>
  </r>
  <r>
    <n v="512"/>
    <x v="4"/>
    <x v="3"/>
    <s v="Trumbull"/>
    <s v="Niles Cortland Rd, PTRUTR80273**C"/>
    <s v="PTRUTR80273**C, STRUSR00046**C"/>
    <s v="SR-46, TR-80273"/>
    <n v="0"/>
    <n v="0"/>
    <s v="Intersection"/>
    <s v="Undivided Urban Signal  3-Leg"/>
    <n v="0"/>
    <n v="0"/>
    <n v="3"/>
    <n v="6"/>
    <n v="25"/>
    <n v="71.265625"/>
    <n v="5.1207700469497404"/>
    <n v="6.832569766073008"/>
    <n v="1.7117997191232677"/>
    <n v="0.35738966336491468"/>
    <n v="1.4575813497151289"/>
    <n v="1.1001916863502141"/>
    <x v="2"/>
    <s v="Google Maps"/>
    <n v="41.218240999999999"/>
    <n v="-80.740437"/>
    <n v="0"/>
    <n v="0"/>
  </r>
  <r>
    <n v="287"/>
    <x v="3"/>
    <x v="0"/>
    <s v="Delaware"/>
    <s v="W POWELL RD "/>
    <s v="SDELSR00750**C "/>
    <s v="SR-750"/>
    <n v="6.7"/>
    <n v="7.2"/>
    <s v="Segment"/>
    <m/>
    <n v="1"/>
    <n v="0"/>
    <n v="3"/>
    <n v="4"/>
    <n v="2"/>
    <n v="85.067314680232556"/>
    <n v="0.64709015323473296"/>
    <n v="3.3075055872410704"/>
    <n v="2.6604154340063375"/>
    <n v="4.96006360024875E-2"/>
    <n v="1.456897638466299"/>
    <n v="1.4072970024638116"/>
    <x v="2"/>
    <s v="Google Maps"/>
    <n v="40.156885084199999"/>
    <n v="-83.003270634399996"/>
    <n v="40.150890033499998"/>
    <n v="-82.998720594700004"/>
  </r>
  <r>
    <n v="288"/>
    <x v="3"/>
    <x v="4"/>
    <s v="Montgomery"/>
    <s v="N SPRINGBORO PIKE "/>
    <s v="SMOTSR00741**C "/>
    <s v="SR-741"/>
    <n v="5.6"/>
    <n v="6.1"/>
    <s v="Segment"/>
    <m/>
    <n v="0"/>
    <n v="0"/>
    <n v="9"/>
    <n v="2"/>
    <n v="20"/>
    <n v="87.796875"/>
    <n v="0.34058934910000405"/>
    <n v="10.926643588365517"/>
    <n v="10.586054239265513"/>
    <n v="2.626475431509746E-2"/>
    <n v="1.4562832893494153"/>
    <n v="1.4300185350343178"/>
    <x v="2"/>
    <s v="Google Maps"/>
    <n v="39.666791780399997"/>
    <n v="-84.222497166400004"/>
    <n v="39.674018589200003"/>
    <n v="-84.2218168327"/>
  </r>
  <r>
    <n v="513"/>
    <x v="4"/>
    <x v="2"/>
    <s v="Butler"/>
    <s v="Floer Dr, Union Centre Blvd"/>
    <s v="CBUTCR02821**C, TBUTTR03015**C, TBUTTR03232**C"/>
    <s v="CR-2821, TR-3015, TR-3232"/>
    <n v="0"/>
    <n v="0"/>
    <s v="Intersection"/>
    <s v="Divided Urban Signal  4-Leg"/>
    <n v="0"/>
    <n v="0"/>
    <n v="2"/>
    <n v="5"/>
    <n v="16"/>
    <n v="51.28125"/>
    <n v="11.258876283214246"/>
    <n v="5.0160959574042003"/>
    <n v="-6.2427803258100454"/>
    <n v="0.8149683078507699"/>
    <n v="1.4552496601319469"/>
    <n v="0.640281352281177"/>
    <x v="2"/>
    <s v="Google Maps"/>
    <n v="39.324340999999997"/>
    <n v="-84.430884000000006"/>
    <n v="0"/>
    <n v="0"/>
  </r>
  <r>
    <n v="514"/>
    <x v="4"/>
    <x v="4"/>
    <s v="Montgomery"/>
    <s v="Boundbrook Dr, Far Hills Ave"/>
    <s v="MMOTMR00092L*C, SMOTSR00048**C, SMOTSR00048**N, TMOTTR02258**C"/>
    <s v="MR-92L, SR-48, TR-2258"/>
    <n v="0"/>
    <n v="0"/>
    <s v="Intersection"/>
    <s v="Divided Urban Signal  4-Leg"/>
    <n v="0"/>
    <n v="0"/>
    <n v="4"/>
    <n v="4"/>
    <n v="22"/>
    <n v="65.9375"/>
    <n v="7.8327644832786785"/>
    <n v="5.9258607276228625"/>
    <n v="-1.9069037556558159"/>
    <n v="0.56300949348816509"/>
    <n v="1.4541920335967875"/>
    <n v="0.89118254010862241"/>
    <x v="2"/>
    <s v="Google Maps"/>
    <n v="39.655695999999999"/>
    <n v="-84.157258999999996"/>
    <n v="0"/>
    <n v="0"/>
  </r>
  <r>
    <n v="289"/>
    <x v="3"/>
    <x v="2"/>
    <s v="Hamilton"/>
    <s v="MONTGOMERY RD "/>
    <s v="SHAMUS00022**C "/>
    <s v="US-22"/>
    <n v="10.8"/>
    <n v="11.3"/>
    <s v="Segment"/>
    <m/>
    <n v="0"/>
    <n v="0"/>
    <n v="6"/>
    <n v="5"/>
    <n v="83"/>
    <n v="144.46875"/>
    <n v="0.31115941735442587"/>
    <n v="39.04017962012648"/>
    <n v="38.729020202772055"/>
    <n v="2.4008144870180357E-2"/>
    <n v="1.4521667592012493"/>
    <n v="1.4281586143310689"/>
    <x v="2"/>
    <s v="Google Maps"/>
    <n v="39.197877676700003"/>
    <n v="-84.383361908699996"/>
    <n v="39.200901561800002"/>
    <n v="-84.374893893899994"/>
  </r>
  <r>
    <n v="290"/>
    <x v="3"/>
    <x v="3"/>
    <s v="Mahoning"/>
    <s v="MAHONING AVE "/>
    <s v="CMAHCR00018**C "/>
    <s v="CR-18"/>
    <n v="15.6"/>
    <n v="16.100000000000001"/>
    <s v="Segment"/>
    <m/>
    <n v="0"/>
    <n v="2"/>
    <n v="5"/>
    <n v="5"/>
    <n v="20"/>
    <n v="166.27525436046511"/>
    <n v="0.2783925697190483"/>
    <n v="12.777442380165006"/>
    <n v="12.499049810445957"/>
    <n v="2.150442307617351E-2"/>
    <n v="1.4483457233561239"/>
    <n v="1.4268413002799503"/>
    <x v="2"/>
    <s v="Google Maps"/>
    <n v="41.103090910399999"/>
    <n v="-80.707356544500001"/>
    <n v="41.102942056700002"/>
    <n v="-80.697776102700004"/>
  </r>
  <r>
    <n v="32"/>
    <x v="5"/>
    <x v="2"/>
    <s v="Butler"/>
    <s v="Augspurger Rd, Wayne Madison Rd"/>
    <s v="CBUTCR00148**C, CBUTCR00153**C"/>
    <s v="CR-148, CR-153"/>
    <n v="0.29799999999999999"/>
    <n v="0"/>
    <s v="Intersection"/>
    <s v="Undivided Rural Signal  4-Leg"/>
    <n v="0"/>
    <n v="0"/>
    <n v="4"/>
    <n v="6"/>
    <n v="18"/>
    <n v="70.8125"/>
    <n v="3.8499262927995366"/>
    <n v="5.5714008115480658"/>
    <n v="1.7214745187485292"/>
    <n v="0.26830174545553359"/>
    <n v="1.4468490220495409"/>
    <n v="1.1785472765940073"/>
    <x v="2"/>
    <s v="Google Maps"/>
    <n v="39.434331"/>
    <n v="-84.476192999999995"/>
    <n v="0"/>
    <n v="0"/>
  </r>
  <r>
    <n v="291"/>
    <x v="3"/>
    <x v="2"/>
    <s v="Clermont"/>
    <s v="WOLFPEN PLEASANT HILL RD "/>
    <s v="CCLECR00132**C "/>
    <s v="CR-132"/>
    <n v="3.4"/>
    <n v="3.9"/>
    <s v="Segment"/>
    <m/>
    <n v="0"/>
    <n v="0"/>
    <n v="5"/>
    <n v="7"/>
    <n v="22"/>
    <n v="85.796875"/>
    <n v="0.46702827942486552"/>
    <n v="12.524097798543586"/>
    <n v="12.05706951911872"/>
    <n v="3.6740751059743976E-2"/>
    <n v="1.4468099914881232"/>
    <n v="1.4100692404283792"/>
    <x v="2"/>
    <s v="Google Maps"/>
    <n v="39.188011336499997"/>
    <n v="-84.236756194999998"/>
    <n v="0"/>
    <n v="0"/>
  </r>
  <r>
    <n v="292"/>
    <x v="3"/>
    <x v="3"/>
    <s v="Mahoning"/>
    <s v="SR 11 "/>
    <s v="SMAHSR00011**C "/>
    <s v="SR-11"/>
    <n v="15.6"/>
    <n v="16.100000000000001"/>
    <s v="Segment"/>
    <m/>
    <n v="1"/>
    <n v="0"/>
    <n v="4"/>
    <n v="2"/>
    <n v="16"/>
    <n v="96.739189680232556"/>
    <n v="0.28807712804921304"/>
    <n v="9.4050249963386907"/>
    <n v="9.1169478682894773"/>
    <n v="2.1431681137043294E-2"/>
    <n v="1.4436809319719621"/>
    <n v="1.4222492508349189"/>
    <x v="2"/>
    <s v="Google Maps"/>
    <n v="41.120191458100003"/>
    <n v="-80.752260063700007"/>
    <n v="41.1262990293"/>
    <n v="-80.747121407500003"/>
  </r>
  <r>
    <n v="293"/>
    <x v="3"/>
    <x v="2"/>
    <s v="Clermont"/>
    <s v="SR-28 "/>
    <s v="SCLESR00028**C "/>
    <s v="SR-28"/>
    <n v="2.9"/>
    <n v="3.4"/>
    <s v="Segment"/>
    <m/>
    <n v="0"/>
    <n v="0"/>
    <n v="7"/>
    <n v="1"/>
    <n v="44"/>
    <n v="94.265625"/>
    <n v="0.54364255318041455"/>
    <n v="19.943827730701525"/>
    <n v="19.400185177521109"/>
    <n v="4.1738259642592361E-2"/>
    <n v="1.4434389657032314"/>
    <n v="1.401700706060639"/>
    <x v="2"/>
    <s v="Google Maps"/>
    <n v="39.1918740439"/>
    <n v="-84.238693286100002"/>
    <n v="39.1964080678"/>
    <n v="-84.2322292132"/>
  </r>
  <r>
    <n v="294"/>
    <x v="3"/>
    <x v="1"/>
    <s v="Lake"/>
    <s v="N RIDGE RD "/>
    <s v="SLAKUS00020**C "/>
    <s v="US-20"/>
    <n v="20.5"/>
    <n v="21"/>
    <s v="Segment"/>
    <m/>
    <n v="2"/>
    <n v="1"/>
    <n v="4"/>
    <n v="3"/>
    <n v="12"/>
    <n v="188.53006904069767"/>
    <n v="0.36471299707194638"/>
    <n v="8.6580705564320528"/>
    <n v="8.293357559360107"/>
    <n v="2.8107870980162923E-2"/>
    <n v="1.4397843527193197"/>
    <n v="1.4116764817391567"/>
    <x v="2"/>
    <s v="Google Maps"/>
    <n v="41.7657912321"/>
    <n v="-81.181976760799998"/>
    <n v="41.7701353717"/>
    <n v="-81.173686958199994"/>
  </r>
  <r>
    <n v="295"/>
    <x v="3"/>
    <x v="6"/>
    <s v="Allen"/>
    <s v="BELLEFONTAINE AVE,HARDING HWY "/>
    <s v="SALLSR00117**C "/>
    <s v="SR-117"/>
    <n v="18.2"/>
    <n v="18.7"/>
    <s v="Segment"/>
    <m/>
    <n v="0"/>
    <n v="0"/>
    <n v="3"/>
    <n v="5"/>
    <n v="17"/>
    <n v="58.828125"/>
    <n v="0.29943342186383815"/>
    <n v="10.662163947345853"/>
    <n v="10.362730525482014"/>
    <n v="2.2860472219948118E-2"/>
    <n v="1.4322903597666783"/>
    <n v="1.4094298875467302"/>
    <x v="2"/>
    <s v="Google Maps"/>
    <n v="40.731376041899999"/>
    <n v="-84.081002661799999"/>
    <n v="40.7306682002"/>
    <n v="-84.071740199399997"/>
  </r>
  <r>
    <n v="296"/>
    <x v="3"/>
    <x v="9"/>
    <s v="Ross"/>
    <s v="US-23 "/>
    <s v="SROSUS00023**N "/>
    <s v="US-23"/>
    <n v="12"/>
    <n v="12.5"/>
    <s v="Segment"/>
    <m/>
    <n v="0"/>
    <n v="1"/>
    <n v="4"/>
    <n v="1"/>
    <n v="20"/>
    <n v="96.301689680232556"/>
    <n v="0.27296723096863179"/>
    <n v="10.207001470986267"/>
    <n v="9.9340342400176347"/>
    <n v="2.0060957974496137E-2"/>
    <n v="1.4281637612805356"/>
    <n v="1.4081028033060394"/>
    <x v="2"/>
    <s v="Google Maps"/>
    <n v="39.337911530500001"/>
    <n v="-82.948578066600007"/>
    <n v="39.343796862399998"/>
    <n v="-82.953407515600006"/>
  </r>
  <r>
    <n v="297"/>
    <x v="3"/>
    <x v="4"/>
    <s v="Montgomery"/>
    <s v="SHOUP MILL RD "/>
    <s v="CMOTCR00074**N "/>
    <s v="CR-74"/>
    <n v="14.7"/>
    <n v="15.2"/>
    <s v="Segment"/>
    <m/>
    <n v="0"/>
    <n v="1"/>
    <n v="3"/>
    <n v="1"/>
    <n v="5"/>
    <n v="74.754814680232556"/>
    <n v="0.31400326428285413"/>
    <n v="5.1329770214088342"/>
    <n v="4.8189737571259803"/>
    <n v="2.2752992122896783E-2"/>
    <n v="1.4259561492094797"/>
    <n v="1.4032031570865828"/>
    <x v="2"/>
    <s v="Google Maps"/>
    <n v="39.813372124099999"/>
    <n v="-84.218496247100006"/>
    <n v="39.812764265200002"/>
    <n v="-84.227682675200001"/>
  </r>
  <r>
    <n v="298"/>
    <x v="3"/>
    <x v="3"/>
    <s v="Summit"/>
    <s v="SR-8 "/>
    <s v="SSUMSR00008**N "/>
    <s v="SR-8"/>
    <n v="16.8"/>
    <n v="17.3"/>
    <s v="Segment"/>
    <m/>
    <n v="1"/>
    <n v="1"/>
    <n v="2"/>
    <n v="2"/>
    <n v="15"/>
    <n v="128.32212936046511"/>
    <n v="0.30224031249899824"/>
    <n v="7.6310190505238964"/>
    <n v="7.3287787380248979"/>
    <n v="2.1971701520011835E-2"/>
    <n v="1.413664534640523"/>
    <n v="1.3916928331205112"/>
    <x v="2"/>
    <s v="Google Maps"/>
    <n v="41.288848878499998"/>
    <n v="-81.509441381200006"/>
    <n v="41.292434706100003"/>
    <n v="-81.511358047399995"/>
  </r>
  <r>
    <n v="299"/>
    <x v="3"/>
    <x v="3"/>
    <s v="Summit"/>
    <s v="SR-8 "/>
    <s v="SSUMSR00008**N "/>
    <s v="SR-8"/>
    <n v="16.2"/>
    <n v="16.7"/>
    <s v="Segment"/>
    <m/>
    <n v="0"/>
    <n v="1"/>
    <n v="1"/>
    <n v="4"/>
    <n v="20"/>
    <n v="89.973564680232556"/>
    <n v="0.30224031249899824"/>
    <n v="9.4459832962000405"/>
    <n v="9.143742983701042"/>
    <n v="2.1971701520011835E-2"/>
    <n v="1.413664534640523"/>
    <n v="1.3916928331205112"/>
    <x v="2"/>
    <s v="Google Maps"/>
    <n v="41.280861988399998"/>
    <n v="-81.505047792100001"/>
    <n v="41.284397378999998"/>
    <n v="-81.506990883100002"/>
  </r>
  <r>
    <n v="300"/>
    <x v="3"/>
    <x v="6"/>
    <s v="Hancock"/>
    <s v="SR 15"/>
    <s v="SHANSR00015**N "/>
    <s v="SR-15"/>
    <n v="17.5"/>
    <n v="18"/>
    <s v="Segment"/>
    <m/>
    <n v="0"/>
    <n v="1"/>
    <n v="4"/>
    <n v="1"/>
    <n v="12"/>
    <n v="88.301689680232556"/>
    <n v="0.23787278625438421"/>
    <n v="7.5413738624803459"/>
    <n v="7.3035010762259613"/>
    <n v="1.783731668483423E-2"/>
    <n v="1.4016186641555066"/>
    <n v="1.3837813474706724"/>
    <x v="2"/>
    <s v="Google Maps"/>
    <n v="40.990135149399997"/>
    <n v="-83.649582988099993"/>
    <n v="40.986588579500001"/>
    <n v="-83.642064572400002"/>
  </r>
  <r>
    <n v="301"/>
    <x v="3"/>
    <x v="8"/>
    <s v="Licking"/>
    <s v="STATE ROUTE 16 RAMP "/>
    <s v="SLICSR00016**C "/>
    <s v="SR-16"/>
    <n v="14.3"/>
    <n v="14.8"/>
    <s v="Segment"/>
    <m/>
    <n v="0"/>
    <n v="2"/>
    <n v="1"/>
    <n v="2"/>
    <n v="7"/>
    <n v="113.77525436046511"/>
    <n v="0.45975359650721709"/>
    <n v="4.6695993946259788"/>
    <n v="4.2098457981187618"/>
    <n v="3.2992999334894337E-2"/>
    <n v="1.401206229259671"/>
    <n v="1.3682132299247767"/>
    <x v="2"/>
    <s v="Google Maps"/>
    <n v="40.060187646099997"/>
    <n v="-82.526442271099995"/>
    <n v="40.057700848899998"/>
    <n v="-82.517598530499995"/>
  </r>
  <r>
    <n v="302"/>
    <x v="3"/>
    <x v="9"/>
    <s v="Ross"/>
    <s v="US-35 "/>
    <s v="SROSUS00035**N "/>
    <s v="US-35"/>
    <n v="20"/>
    <n v="20.5"/>
    <s v="Segment"/>
    <m/>
    <n v="0"/>
    <n v="1"/>
    <n v="3"/>
    <n v="2"/>
    <n v="5"/>
    <n v="79.192314680232556"/>
    <n v="0.32739361960981939"/>
    <n v="3.7761823919242921"/>
    <n v="3.4487887723144728"/>
    <n v="2.3651399796860165E-2"/>
    <n v="1.3955488158741793"/>
    <n v="1.3718974160773192"/>
    <x v="2"/>
    <s v="Google Maps"/>
    <n v="39.349115253599997"/>
    <n v="-82.971938407899998"/>
    <n v="39.349563000899998"/>
    <n v="-82.962684603499994"/>
  </r>
  <r>
    <n v="33"/>
    <x v="5"/>
    <x v="8"/>
    <s v="Knox"/>
    <s v="Coshocton Rd, Monroe Mills Rd"/>
    <s v="CKNOCR00003**C, SKNOUS00036**C"/>
    <s v="CR-3, US-36"/>
    <n v="0"/>
    <n v="0"/>
    <s v="Intersection"/>
    <s v="Undivided Rural No Control, Yield, Two Way Stop, Two Way With Flasher  3-Leg"/>
    <n v="0"/>
    <n v="1"/>
    <n v="9"/>
    <n v="3"/>
    <n v="9"/>
    <n v="126.91106468023256"/>
    <n v="0.56304423993180486"/>
    <n v="3.6164642908938078"/>
    <n v="3.0534200509620031"/>
    <n v="0.14367853886393764"/>
    <n v="1.3931374775983381"/>
    <n v="1.2494589387344004"/>
    <x v="2"/>
    <s v="Google Maps"/>
    <n v="40.409973000000001"/>
    <n v="-82.369349"/>
    <n v="0"/>
    <n v="0"/>
  </r>
  <r>
    <n v="303"/>
    <x v="3"/>
    <x v="2"/>
    <s v="Hamilton"/>
    <s v="DALY RD "/>
    <s v="CHAMCR00220**C "/>
    <s v="CR-220"/>
    <n v="0.7"/>
    <n v="1.2"/>
    <s v="Segment"/>
    <m/>
    <n v="0"/>
    <n v="0"/>
    <n v="5"/>
    <n v="4"/>
    <n v="40"/>
    <n v="90.484375"/>
    <n v="0.43525457550910512"/>
    <n v="18.794949278612876"/>
    <n v="18.35969470310377"/>
    <n v="3.3650926330430667E-2"/>
    <n v="1.3869135850290422"/>
    <n v="1.3532626586986114"/>
    <x v="2"/>
    <s v="Google Maps"/>
    <n v="39.212215477500003"/>
    <n v="-84.531452170199998"/>
    <n v="39.219446463399997"/>
    <n v="-84.530773408499996"/>
  </r>
  <r>
    <n v="304"/>
    <x v="3"/>
    <x v="3"/>
    <s v="Mahoning"/>
    <s v="MARKET ST "/>
    <s v="SMAHSR00007**C "/>
    <s v="SR-7"/>
    <n v="9.1999999999999993"/>
    <n v="9.6999999999999993"/>
    <s v="Segment"/>
    <m/>
    <n v="1"/>
    <n v="1"/>
    <n v="3"/>
    <n v="2"/>
    <n v="11"/>
    <n v="130.86900436046511"/>
    <n v="0.62724617701267982"/>
    <n v="7.1398667535950935"/>
    <n v="6.5126205765824139"/>
    <n v="4.8092753066642575E-2"/>
    <n v="1.3838240930840686"/>
    <n v="1.335731340017426"/>
    <x v="2"/>
    <s v="Google Maps"/>
    <n v="41.031358735700003"/>
    <n v="-80.662749841999997"/>
    <n v="41.038585533400003"/>
    <n v="-80.662763138900004"/>
  </r>
  <r>
    <n v="34"/>
    <x v="5"/>
    <x v="0"/>
    <s v="Union"/>
    <s v="State Route 347, State Route 4"/>
    <s v="SUNISR00004**C, SUNISR00347**C"/>
    <s v="SR-347, SR-4"/>
    <n v="13"/>
    <n v="0"/>
    <s v="Intersection"/>
    <s v="Undivided Rural No Control, Yield, Two Way Stop, Two Way With Flasher  4-Leg"/>
    <n v="0"/>
    <n v="2"/>
    <n v="12"/>
    <n v="3"/>
    <n v="13"/>
    <n v="196.22837936046511"/>
    <n v="0.10185440116748376"/>
    <n v="2.2823421265545245"/>
    <n v="2.1804877253870409"/>
    <n v="7.8583348336097592E-2"/>
    <n v="1.3836757966784705"/>
    <n v="1.3050924483423729"/>
    <x v="2"/>
    <s v="Google Maps"/>
    <n v="40.345112"/>
    <n v="-83.306067999999996"/>
    <n v="0"/>
    <n v="0"/>
  </r>
  <r>
    <n v="305"/>
    <x v="3"/>
    <x v="3"/>
    <s v="Summit"/>
    <s v="AKRON-MEDINA RD "/>
    <s v="SSUMSR00018**C "/>
    <s v="SR-18"/>
    <n v="3.5"/>
    <n v="4"/>
    <s v="Segment"/>
    <m/>
    <n v="0"/>
    <n v="0"/>
    <n v="4"/>
    <n v="2"/>
    <n v="35"/>
    <n v="70.0625"/>
    <n v="0.30724238580288987"/>
    <n v="14.171583069791772"/>
    <n v="13.864340683988882"/>
    <n v="2.2303017154504976E-2"/>
    <n v="1.377999932947741"/>
    <n v="1.3556969157932361"/>
    <x v="2"/>
    <s v="Google Maps"/>
    <n v="41.133241224000002"/>
    <n v="-81.620513319400004"/>
    <n v="41.129418368300001"/>
    <n v="-81.612631484900007"/>
  </r>
  <r>
    <n v="306"/>
    <x v="3"/>
    <x v="0"/>
    <s v="Delaware"/>
    <s v="US HIGHWAY 23 "/>
    <s v="SDELUS00023**C "/>
    <s v="US-23"/>
    <n v="14"/>
    <n v="14.5"/>
    <s v="Segment"/>
    <m/>
    <n v="0"/>
    <n v="1"/>
    <n v="4"/>
    <n v="3"/>
    <n v="15"/>
    <n v="100.17668968023256"/>
    <n v="0.49077238983766469"/>
    <n v="8.9716057395040192"/>
    <n v="8.480833349666355"/>
    <n v="3.7716520924364005E-2"/>
    <n v="1.3745360629596703"/>
    <n v="1.3368195420353064"/>
    <x v="2"/>
    <s v="Google Maps"/>
    <n v="40.326601529500003"/>
    <n v="-83.071753195300005"/>
    <n v="40.333627160399999"/>
    <n v="-83.074064883000005"/>
  </r>
  <r>
    <n v="307"/>
    <x v="3"/>
    <x v="2"/>
    <s v="Hamilton"/>
    <s v="MONTGOMERY RD "/>
    <s v="SHAMUS00022**C "/>
    <s v="US-22"/>
    <n v="16.7"/>
    <n v="17.2"/>
    <s v="Segment"/>
    <m/>
    <n v="0"/>
    <n v="1"/>
    <n v="3"/>
    <n v="7"/>
    <n v="26"/>
    <n v="122.37981468023256"/>
    <n v="0.32456196552107125"/>
    <n v="12.038850368033144"/>
    <n v="11.714288402512071"/>
    <n v="2.5039268906028124E-2"/>
    <n v="1.372222790006526"/>
    <n v="1.3471835211004979"/>
    <x v="2"/>
    <s v="Google Maps"/>
    <n v="39.268185322299999"/>
    <n v="-84.330604205100002"/>
    <n v="39.274419738900001"/>
    <n v="-84.325824925199996"/>
  </r>
  <r>
    <n v="308"/>
    <x v="3"/>
    <x v="2"/>
    <s v="Butler"/>
    <s v="COLUMBUS CINCINNNATI RD "/>
    <s v="SBUTUS00042**C "/>
    <s v="US-42"/>
    <n v="1.6"/>
    <n v="2.1"/>
    <s v="Segment"/>
    <m/>
    <n v="0"/>
    <n v="0"/>
    <n v="8"/>
    <n v="7"/>
    <n v="39"/>
    <n v="122.4375"/>
    <n v="0.30342911342366025"/>
    <n v="20.822996620703869"/>
    <n v="20.519567507280208"/>
    <n v="2.4570142531811678E-2"/>
    <n v="1.3640810065797531"/>
    <n v="1.3395108640479414"/>
    <x v="2"/>
    <s v="Google Maps"/>
    <n v="39.3155523167"/>
    <n v="-84.373110493699997"/>
    <n v="39.3202107312"/>
    <n v="-84.365981513899996"/>
  </r>
  <r>
    <n v="309"/>
    <x v="3"/>
    <x v="2"/>
    <s v="Butler"/>
    <s v="CINCINNATI DAYTON RD "/>
    <s v="CBUTCR00019**C "/>
    <s v="CR-19"/>
    <n v="4"/>
    <n v="4.5"/>
    <s v="Segment"/>
    <m/>
    <n v="0"/>
    <n v="2"/>
    <n v="11"/>
    <n v="10"/>
    <n v="49"/>
    <n v="256.74400436046511"/>
    <n v="0.18219136602427793"/>
    <n v="21.786365906377082"/>
    <n v="21.604174540352805"/>
    <n v="1.5265732235892697E-2"/>
    <n v="1.3640465715851671"/>
    <n v="1.3487808393492744"/>
    <x v="2"/>
    <s v="Google Maps"/>
    <n v="39.351438548099999"/>
    <n v="-84.395196291800005"/>
    <n v="39.358680107399998"/>
    <n v="-84.395036479699996"/>
  </r>
  <r>
    <n v="310"/>
    <x v="3"/>
    <x v="2"/>
    <s v="Hamilton"/>
    <s v="WESTBOURNE DR "/>
    <s v="CHAMCR00460**C "/>
    <s v="CR-460"/>
    <n v="0.5"/>
    <n v="1"/>
    <s v="Segment"/>
    <m/>
    <n v="0"/>
    <n v="1"/>
    <n v="3"/>
    <n v="7"/>
    <n v="32"/>
    <n v="128.37981468023256"/>
    <n v="0.33083065988567939"/>
    <n v="17.697473053720817"/>
    <n v="17.366642393835136"/>
    <n v="2.5968083724812911E-2"/>
    <n v="1.36279557207696"/>
    <n v="1.3368274883521472"/>
    <x v="2"/>
    <s v="Google Maps"/>
    <n v="39.140483674800002"/>
    <n v="-84.631647132599994"/>
    <n v="39.1471952096"/>
    <n v="-84.628875026900005"/>
  </r>
  <r>
    <n v="311"/>
    <x v="3"/>
    <x v="1"/>
    <s v="Geauga"/>
    <s v="US 422 "/>
    <s v="SGEAUS00422**C "/>
    <s v="US-422"/>
    <n v="2"/>
    <n v="2.5"/>
    <s v="Segment"/>
    <m/>
    <n v="0"/>
    <n v="1"/>
    <n v="2"/>
    <n v="2"/>
    <n v="5"/>
    <n v="72.645439680232556"/>
    <n v="0.40282721392427923"/>
    <n v="3.9549792601614122"/>
    <n v="3.5521520462371328"/>
    <n v="2.8879278561009431E-2"/>
    <n v="1.3616427437233238"/>
    <n v="1.3327634651623144"/>
    <x v="2"/>
    <s v="Google Maps"/>
    <n v="41.389306080300003"/>
    <n v="-81.353686643399996"/>
    <n v="41.3881476607"/>
    <n v="-81.344197597100006"/>
  </r>
  <r>
    <n v="35"/>
    <x v="5"/>
    <x v="3"/>
    <s v="Stark"/>
    <s v="Alabama Ave, Lincoln St"/>
    <s v="CSTACR00314**C, SSTASR00172**C"/>
    <s v="CR-314, SR-172"/>
    <n v="0.83499999999999996"/>
    <n v="0"/>
    <s v="Intersection"/>
    <s v="Undivided Rural No Control, Yield, Two Way Stop, Two Way With Flasher  4-Leg"/>
    <n v="0"/>
    <n v="1"/>
    <n v="10"/>
    <n v="4"/>
    <n v="13"/>
    <n v="141.89543968023256"/>
    <n v="0.12539833827629132"/>
    <n v="2.4206267414149187"/>
    <n v="2.2952284031386272"/>
    <n v="9.2468569886570776E-2"/>
    <n v="1.3584878802439464"/>
    <n v="1.2660193103573756"/>
    <x v="2"/>
    <s v="Google Maps"/>
    <n v="40.799166999999997"/>
    <n v="-81.631383999999997"/>
    <n v="0"/>
    <n v="0"/>
  </r>
  <r>
    <n v="312"/>
    <x v="3"/>
    <x v="0"/>
    <s v="Delaware"/>
    <s v="COLUMBUS PIKE "/>
    <s v="SDELUS00023**N "/>
    <s v="US-23"/>
    <n v="8.8000000000000007"/>
    <n v="9.3000000000000007"/>
    <s v="Segment"/>
    <m/>
    <n v="0"/>
    <n v="1"/>
    <n v="1"/>
    <n v="3"/>
    <n v="5"/>
    <n v="70.536064680232556"/>
    <n v="0.41146092388456185"/>
    <n v="3.8975410119533977"/>
    <n v="3.4860800880688361"/>
    <n v="2.9494442834915868E-2"/>
    <n v="1.3571249740695981"/>
    <n v="1.3276305312346821"/>
    <x v="2"/>
    <s v="Google Maps"/>
    <n v="0"/>
    <n v="0"/>
    <n v="40.262492757799997"/>
    <n v="-83.067996353599995"/>
  </r>
  <r>
    <n v="36"/>
    <x v="5"/>
    <x v="11"/>
    <s v="Hocking"/>
    <s v="Jackson St, US Rte 33"/>
    <s v="CHOCCR00010**C, SHOCUS00033**C, SHOCUS00033**N, THOCTR00564**C"/>
    <s v="CR-10, TR-564, US-33"/>
    <n v="0"/>
    <n v="0"/>
    <s v="Intersection"/>
    <s v="Divided Rural No Control, Yield, Two Way Stop, Two Way With Flasher  4-Leg"/>
    <n v="0"/>
    <n v="3"/>
    <n v="4"/>
    <n v="3"/>
    <n v="13"/>
    <n v="189.53006904069767"/>
    <n v="1.6089579538058592"/>
    <n v="4.6919689388920256"/>
    <n v="3.0830109850861662"/>
    <n v="0.19297095042556148"/>
    <n v="1.353408746395911"/>
    <n v="1.1604377959703496"/>
    <x v="2"/>
    <s v="Google Maps"/>
    <n v="39.579549999999998"/>
    <n v="-82.522938999999994"/>
    <n v="0"/>
    <n v="0"/>
  </r>
  <r>
    <n v="313"/>
    <x v="3"/>
    <x v="2"/>
    <s v="Clermont"/>
    <s v="GLEN ESTE-WITHAMS RD "/>
    <s v="CCLECR00055**C "/>
    <s v="CR-55"/>
    <n v="2.5"/>
    <n v="3"/>
    <s v="Segment"/>
    <m/>
    <n v="0"/>
    <n v="0"/>
    <n v="6"/>
    <n v="4"/>
    <n v="69"/>
    <n v="126.03125"/>
    <n v="0.45978502924173992"/>
    <n v="30.853636385046286"/>
    <n v="30.393851355804546"/>
    <n v="3.6093970739690742E-2"/>
    <n v="1.3520725441680093"/>
    <n v="1.3159785734283185"/>
    <x v="2"/>
    <s v="Google Maps"/>
    <n v="39.093961415899997"/>
    <n v="-84.263103534300001"/>
    <n v="0"/>
    <n v="0"/>
  </r>
  <r>
    <n v="37"/>
    <x v="5"/>
    <x v="7"/>
    <s v="Ashland"/>
    <s v="Ashland Co Rd 500, SR-58"/>
    <s v="CASDCR00500**C, SASDSR00058**C, SASDSR00089**C"/>
    <s v="CR-500, SR-58, SR-89"/>
    <n v="9.0850000000000009"/>
    <n v="0"/>
    <s v="Intersection"/>
    <s v="Undivided Rural Control  5-Leg"/>
    <n v="0"/>
    <n v="2"/>
    <n v="4"/>
    <n v="3"/>
    <n v="10"/>
    <n v="140.85337936046511"/>
    <n v="0.97116515795897229"/>
    <n v="3.4623224705087394"/>
    <n v="2.4911573125497672"/>
    <n v="0.24782349413255822"/>
    <n v="1.3511758067671704"/>
    <n v="1.1033523126346121"/>
    <x v="2"/>
    <s v="Google Maps"/>
    <n v="40.992286999999997"/>
    <n v="-82.222939999999994"/>
    <n v="0"/>
    <n v="0"/>
  </r>
  <r>
    <n v="314"/>
    <x v="3"/>
    <x v="0"/>
    <s v="Franklin"/>
    <s v="S HIGH ST "/>
    <s v="SFRAUS00023**C "/>
    <s v="US-23"/>
    <n v="0.2"/>
    <n v="0.7"/>
    <s v="Segment"/>
    <m/>
    <n v="0"/>
    <n v="1"/>
    <n v="1"/>
    <n v="3"/>
    <n v="2"/>
    <n v="67.536064680232556"/>
    <n v="0.40141871946883401"/>
    <n v="2.7319368156661592"/>
    <n v="2.3305180961973253"/>
    <n v="2.8779231141150451E-2"/>
    <n v="1.3471844283825767"/>
    <n v="1.3184051972414261"/>
    <x v="2"/>
    <s v="Google Maps"/>
    <n v="39.806041738600001"/>
    <n v="-82.994132748599995"/>
    <n v="39.8129555931"/>
    <n v="-82.996955262399993"/>
  </r>
  <r>
    <n v="315"/>
    <x v="3"/>
    <x v="0"/>
    <s v="Franklin"/>
    <s v="S HIGH ST "/>
    <s v="SFRAUS00023**N "/>
    <s v="US-23"/>
    <n v="4.0999999999999996"/>
    <n v="4.5999999999999996"/>
    <s v="Segment"/>
    <m/>
    <n v="0"/>
    <n v="1"/>
    <n v="4"/>
    <n v="1"/>
    <n v="9"/>
    <n v="85.301689680232556"/>
    <n v="0.32771855019791118"/>
    <n v="4.8555354310231715"/>
    <n v="4.5278168808252603"/>
    <n v="2.3673317724168204E-2"/>
    <n v="1.3419247379122663"/>
    <n v="1.3182514201880982"/>
    <x v="2"/>
    <s v="Google Maps"/>
    <n v="39.861503225200003"/>
    <n v="-83.004217114699998"/>
    <n v="39.868708877899998"/>
    <n v="-83.005353214899998"/>
  </r>
  <r>
    <n v="316"/>
    <x v="3"/>
    <x v="0"/>
    <s v="Franklin"/>
    <s v="S HIGH ST "/>
    <s v="SFRAUS00023**N "/>
    <s v="US-23"/>
    <n v="2.4"/>
    <n v="2.9"/>
    <s v="Segment"/>
    <m/>
    <n v="0"/>
    <n v="1"/>
    <n v="3"/>
    <n v="2"/>
    <n v="3"/>
    <n v="77.192314680232556"/>
    <n v="0.32771855019791118"/>
    <n v="2.9162308848816032"/>
    <n v="2.588512334683692"/>
    <n v="2.3673317724168204E-2"/>
    <n v="1.3419247379122663"/>
    <n v="1.3182514201880982"/>
    <x v="2"/>
    <s v="Google Maps"/>
    <n v="39.837067396899997"/>
    <n v="-83.000153165100002"/>
    <n v="39.844242824600002"/>
    <n v="-83.001361387499998"/>
  </r>
  <r>
    <n v="317"/>
    <x v="3"/>
    <x v="1"/>
    <s v="Lake"/>
    <s v="N RIDGE RD "/>
    <s v="SLAKUS00020**C "/>
    <s v="US-20"/>
    <n v="25"/>
    <n v="25.5"/>
    <s v="Segment"/>
    <m/>
    <n v="2"/>
    <n v="1"/>
    <n v="5"/>
    <n v="4"/>
    <n v="8"/>
    <n v="195.51444404069767"/>
    <n v="0.25834634850853416"/>
    <n v="7.3432568520925194"/>
    <n v="7.084910503583985"/>
    <n v="1.9967301672859039E-2"/>
    <n v="1.3406935471930805"/>
    <n v="1.3207262455202216"/>
    <x v="2"/>
    <s v="Google Maps"/>
    <n v="41.792113746699997"/>
    <n v="-81.103710439799997"/>
    <n v="41.794529429400001"/>
    <n v="-81.093664363499997"/>
  </r>
  <r>
    <n v="318"/>
    <x v="3"/>
    <x v="1"/>
    <s v="Lake"/>
    <s v="N RIDGE RD "/>
    <s v="SLAKUS00020**C "/>
    <s v="US-20"/>
    <n v="23.7"/>
    <n v="24.2"/>
    <s v="Segment"/>
    <m/>
    <n v="0"/>
    <n v="3"/>
    <n v="8"/>
    <n v="1"/>
    <n v="15"/>
    <n v="208.84256904069767"/>
    <n v="0.25834634850853416"/>
    <n v="9.906360952303169"/>
    <n v="9.6480146037946355"/>
    <n v="1.9967301672859036E-2"/>
    <n v="1.3406935471930801"/>
    <n v="1.3207262455202211"/>
    <x v="2"/>
    <s v="Google Maps"/>
    <n v="41.786523089600003"/>
    <n v="-81.1277715083"/>
    <n v="41.788824351999999"/>
    <n v="-81.117663700700007"/>
  </r>
  <r>
    <n v="319"/>
    <x v="3"/>
    <x v="2"/>
    <s v="Hamilton"/>
    <s v="HARRISON RD "/>
    <s v="CHAMCR00457**C "/>
    <s v="CR-457"/>
    <n v="13.3"/>
    <n v="13.8"/>
    <s v="Segment"/>
    <m/>
    <n v="0"/>
    <n v="2"/>
    <n v="10"/>
    <n v="4"/>
    <n v="30"/>
    <n v="204.57212936046511"/>
    <n v="0.28135590032157426"/>
    <n v="15.583659116049112"/>
    <n v="15.302303215727537"/>
    <n v="2.2898323395003434E-2"/>
    <n v="1.3383209210005016"/>
    <n v="1.3154225976054981"/>
    <x v="2"/>
    <s v="Google Maps"/>
    <n v="39.171806720200003"/>
    <n v="-84.639516519099999"/>
    <n v="39.165909687899997"/>
    <n v="-84.634171309600006"/>
  </r>
  <r>
    <n v="320"/>
    <x v="3"/>
    <x v="2"/>
    <s v="Hamilton"/>
    <s v="HARRISON RD "/>
    <s v="CHAMCR00457**C "/>
    <s v="CR-457"/>
    <n v="12.5"/>
    <n v="13"/>
    <s v="Segment"/>
    <m/>
    <n v="0"/>
    <n v="0"/>
    <n v="11"/>
    <n v="5"/>
    <n v="74"/>
    <n v="168.203125"/>
    <n v="0.28135590032157426"/>
    <n v="30.449707868089913"/>
    <n v="30.168351967768338"/>
    <n v="2.2898323395003434E-2"/>
    <n v="1.3383209210005016"/>
    <n v="1.3154225976054981"/>
    <x v="2"/>
    <s v="Google Maps"/>
    <n v="39.1814121568"/>
    <n v="-84.647667068499999"/>
    <n v="39.175291862199998"/>
    <n v="-84.642910282399995"/>
  </r>
  <r>
    <n v="321"/>
    <x v="3"/>
    <x v="2"/>
    <s v="Hamilton"/>
    <s v="W GALBRAITH RD "/>
    <s v="CHAMCR00101**C "/>
    <s v="CR-101"/>
    <n v="4.5999999999999996"/>
    <n v="5.0999999999999996"/>
    <s v="Segment"/>
    <m/>
    <n v="0"/>
    <n v="1"/>
    <n v="9"/>
    <n v="7"/>
    <n v="58"/>
    <n v="193.66106468023256"/>
    <n v="0.16631106241651114"/>
    <n v="24.435749411168597"/>
    <n v="24.269438348752086"/>
    <n v="1.288918141192098E-2"/>
    <n v="1.3325812284101719"/>
    <n v="1.3196920469982509"/>
    <x v="2"/>
    <s v="Google Maps"/>
    <n v="39.215963241600001"/>
    <n v="-84.525197895299996"/>
    <n v="39.215861019899997"/>
    <n v="-84.515878041299999"/>
  </r>
  <r>
    <n v="38"/>
    <x v="5"/>
    <x v="0"/>
    <s v="Pickaway"/>
    <s v="Little Walnut Rd, US 23"/>
    <s v="CPICCR00508**C, SPICUS00023**C, SPICUS00023**N"/>
    <s v="CR-508, US-23"/>
    <n v="0"/>
    <n v="0"/>
    <s v="Intersection"/>
    <s v="Divided Rural No Control, Yield, Two Way Stop, Two Way With Flasher  3-Leg"/>
    <n v="0"/>
    <n v="2"/>
    <n v="7"/>
    <n v="3"/>
    <n v="15"/>
    <n v="165.49400436046511"/>
    <n v="1.2309587476715125"/>
    <n v="5.6207877011181209"/>
    <n v="4.3898289534466084"/>
    <n v="0.12466372269146318"/>
    <n v="1.3324889274565548"/>
    <n v="1.2078252047650917"/>
    <x v="2"/>
    <s v="Google Maps"/>
    <n v="39.677242"/>
    <n v="-82.970359999999999"/>
    <n v="0"/>
    <n v="0"/>
  </r>
  <r>
    <n v="322"/>
    <x v="3"/>
    <x v="3"/>
    <s v="Stark"/>
    <s v="N MAIN ST "/>
    <s v="CSTACR00066**C "/>
    <s v="CR-66"/>
    <n v="8.6"/>
    <n v="9.1"/>
    <s v="Segment"/>
    <m/>
    <n v="0"/>
    <n v="0"/>
    <n v="4"/>
    <n v="6"/>
    <n v="38"/>
    <n v="90.8125"/>
    <n v="0.3154093623285284"/>
    <n v="19.802344826854263"/>
    <n v="19.486935464525736"/>
    <n v="2.4339084628999894E-2"/>
    <n v="1.3310802218745872"/>
    <n v="1.3067411372455873"/>
    <x v="2"/>
    <s v="Google Maps"/>
    <n v="40.889853623199997"/>
    <n v="-81.405737555200005"/>
    <n v="40.897029742400001"/>
    <n v="-81.406257016799998"/>
  </r>
  <r>
    <n v="39"/>
    <x v="5"/>
    <x v="1"/>
    <s v="Geauga"/>
    <s v="Chillicothe Rd, Fairmount Rd"/>
    <s v="CGEACR00016**C, SGEASR00306**C"/>
    <s v="CR-16, SR-306"/>
    <n v="2.621"/>
    <n v="0"/>
    <s v="Intersection"/>
    <s v="Undivided Rural Signal  4-Leg"/>
    <n v="0"/>
    <n v="0"/>
    <n v="6"/>
    <n v="4"/>
    <n v="15"/>
    <n v="72.03125"/>
    <n v="3.4462539537816941"/>
    <n v="4.6303538664604753"/>
    <n v="1.1840999126787812"/>
    <n v="0.24016978008436057"/>
    <n v="1.3290518334243668"/>
    <n v="1.0888820533400063"/>
    <x v="2"/>
    <s v="Google Maps"/>
    <n v="41.490695000000002"/>
    <n v="-81.339707000000004"/>
    <n v="0"/>
    <n v="0"/>
  </r>
  <r>
    <n v="40"/>
    <x v="5"/>
    <x v="0"/>
    <s v="Union"/>
    <s v="Industrial Pkwy, US Highway 42"/>
    <s v="CUNICR00001**C, SUNIUS00042**C"/>
    <s v="CR-1, US-42"/>
    <n v="4.12"/>
    <n v="0"/>
    <s v="Intersection"/>
    <s v="Undivided Rural Signal  4-Leg"/>
    <n v="0"/>
    <n v="3"/>
    <n v="4"/>
    <n v="5"/>
    <n v="33"/>
    <n v="218.40506904069767"/>
    <n v="2.0059788114849506"/>
    <n v="8.7028483195197062"/>
    <n v="6.6968695080347551"/>
    <n v="0.13979686246846626"/>
    <n v="1.3237858940158467"/>
    <n v="1.1839890315473804"/>
    <x v="2"/>
    <s v="Google Maps"/>
    <n v="40.156243000000003"/>
    <n v="-83.236472000000006"/>
    <n v="0"/>
    <n v="0"/>
  </r>
  <r>
    <n v="41"/>
    <x v="5"/>
    <x v="8"/>
    <s v="Fairfield"/>
    <s v="Lancaster-Newark Rd, Pleasantville Rd"/>
    <s v="CFAICR00017**C, SFAISR00037**C"/>
    <s v="CR-17, SR-37"/>
    <n v="7.7910000000000004"/>
    <n v="0"/>
    <s v="Intersection"/>
    <s v="Undivided Rural No Control, Yield, Two Way Stop, Two Way With Flasher  4-Leg"/>
    <n v="0"/>
    <n v="3"/>
    <n v="7"/>
    <n v="2"/>
    <n v="8"/>
    <n v="199.73319404069767"/>
    <n v="0.229196313323796"/>
    <n v="2.3730974322386249"/>
    <n v="2.1439011189148287"/>
    <n v="0.13345127989033492"/>
    <n v="1.322187453921944"/>
    <n v="1.1887361740316091"/>
    <x v="2"/>
    <s v="Google Maps"/>
    <n v="39.811641999999999"/>
    <n v="-82.570678000000001"/>
    <n v="0"/>
    <n v="0"/>
  </r>
  <r>
    <n v="323"/>
    <x v="3"/>
    <x v="7"/>
    <s v="Erie"/>
    <s v="SR-2 "/>
    <s v="SERISR00002**C "/>
    <s v="SR-2"/>
    <n v="13.1"/>
    <n v="13.6"/>
    <s v="Segment"/>
    <m/>
    <n v="0"/>
    <n v="2"/>
    <n v="0"/>
    <n v="3"/>
    <n v="2"/>
    <n v="106.66587936046511"/>
    <n v="0.34868195193749385"/>
    <n v="2.8481924465165598"/>
    <n v="2.499510494579066"/>
    <n v="2.5098820020465266E-2"/>
    <n v="1.3218603334133112"/>
    <n v="1.2967615133928458"/>
    <x v="2"/>
    <s v="Google Maps"/>
    <n v="41.403001649300002"/>
    <n v="-82.6341543745"/>
    <n v="41.404058398899998"/>
    <n v="-82.624636538999994"/>
  </r>
  <r>
    <n v="324"/>
    <x v="3"/>
    <x v="7"/>
    <s v="Erie"/>
    <s v="SR-2 "/>
    <s v="SERISR00002**C "/>
    <s v="SR-2"/>
    <n v="29.4"/>
    <n v="29.9"/>
    <s v="Segment"/>
    <m/>
    <n v="0"/>
    <n v="1"/>
    <n v="4"/>
    <n v="0"/>
    <n v="7"/>
    <n v="78.864189680232556"/>
    <n v="0.34912447891502091"/>
    <n v="4.8667708722664154"/>
    <n v="4.5176463933513942"/>
    <n v="2.5129150476090989E-2"/>
    <n v="1.3208916851406924"/>
    <n v="1.2957625346646013"/>
    <x v="2"/>
    <s v="Google Maps"/>
    <n v="41.397643410299999"/>
    <n v="-82.366929089999999"/>
    <n v="41.400065816100003"/>
    <n v="-82.358046411900006"/>
  </r>
  <r>
    <n v="42"/>
    <x v="5"/>
    <x v="6"/>
    <s v="Van Wert"/>
    <s v="SR-118, Wren Landeck Rd"/>
    <s v="CVANCR00070**C, SVANSR00118**C"/>
    <s v="CR-70, SR-118"/>
    <n v="5.1040000000000001"/>
    <n v="0"/>
    <s v="Intersection"/>
    <s v="Undivided Rural No Control, Yield, Two Way Stop, Two Way With Flasher  4-Leg"/>
    <n v="1"/>
    <n v="4"/>
    <n v="11"/>
    <n v="1"/>
    <n v="11"/>
    <n v="315.83657340116281"/>
    <n v="7.6516464903770495E-2"/>
    <n v="1.7620648750845891"/>
    <n v="1.6855484101808187"/>
    <n v="7.228591032821928E-2"/>
    <n v="1.3204813762650529"/>
    <n v="1.2481954659368337"/>
    <x v="2"/>
    <s v="Google Maps"/>
    <n v="40.800581000000001"/>
    <n v="-84.613750999999993"/>
    <n v="0"/>
    <n v="0"/>
  </r>
  <r>
    <n v="43"/>
    <x v="5"/>
    <x v="8"/>
    <s v="Fairfield"/>
    <s v="Cincinnati-Zanesville Rd, Delmont Rd"/>
    <s v="CFAICR00030**C, SFAIUS00022**C"/>
    <s v="CR-30, US-22"/>
    <n v="2.782"/>
    <n v="0"/>
    <s v="Intersection"/>
    <s v="Undivided Rural No Control, Yield, Two Way Stop, Two Way With Flasher  4-Leg"/>
    <n v="1"/>
    <n v="2"/>
    <n v="9"/>
    <n v="2"/>
    <n v="12"/>
    <n v="216.82694404069767"/>
    <n v="0.13818993696670817"/>
    <n v="2.4536317592621804"/>
    <n v="2.315441822295472"/>
    <n v="9.6061156759681729E-2"/>
    <n v="1.3196786586209031"/>
    <n v="1.2236175018612214"/>
    <x v="2"/>
    <s v="Google Maps"/>
    <n v="39.683838000000002"/>
    <n v="-82.676938000000007"/>
    <n v="0"/>
    <n v="0"/>
  </r>
  <r>
    <n v="44"/>
    <x v="5"/>
    <x v="0"/>
    <s v="Delaware"/>
    <s v="Coover Rd, US Highway 23"/>
    <s v="SDELUS00023**C, TDELTR00194**C"/>
    <s v="TR-194, US-23"/>
    <n v="0.46600000000000003"/>
    <n v="0"/>
    <s v="Intersection"/>
    <s v="Undivided Rural Signal  3-Leg"/>
    <n v="0"/>
    <n v="2"/>
    <n v="8"/>
    <n v="3"/>
    <n v="12"/>
    <n v="169.04087936046511"/>
    <n v="0.72673369517289454"/>
    <n v="4.4292006023856416"/>
    <n v="3.702466907212747"/>
    <n v="0.13646591441104799"/>
    <n v="1.3188113907471757"/>
    <n v="1.1823454763361276"/>
    <x v="2"/>
    <s v="Google Maps"/>
    <n v="40.349750999999998"/>
    <n v="-83.073991000000007"/>
    <n v="0"/>
    <n v="0"/>
  </r>
  <r>
    <n v="325"/>
    <x v="3"/>
    <x v="3"/>
    <s v="Summit"/>
    <s v="ARLINGTON RD "/>
    <s v="CSUMCR00015**C "/>
    <s v="CR-15"/>
    <n v="6.9"/>
    <n v="7.4"/>
    <s v="Segment"/>
    <m/>
    <n v="1"/>
    <n v="2"/>
    <n v="4"/>
    <n v="1"/>
    <n v="11"/>
    <n v="178.65506904069767"/>
    <n v="0.46124998533292766"/>
    <n v="7.2981582350311269"/>
    <n v="6.8369082496981992"/>
    <n v="3.5469076593487983E-2"/>
    <n v="1.3182136367701978"/>
    <n v="1.2827445601767098"/>
    <x v="2"/>
    <s v="Google Maps"/>
    <n v="41.007797326099997"/>
    <n v="-81.4919659384"/>
    <n v="41.0157416861"/>
    <n v="-81.491748666399999"/>
  </r>
  <r>
    <n v="326"/>
    <x v="3"/>
    <x v="7"/>
    <s v="Erie"/>
    <s v="SR-2 "/>
    <s v="SERISR00002**C "/>
    <s v="SR-2"/>
    <n v="18.7"/>
    <n v="19.2"/>
    <s v="Segment"/>
    <m/>
    <n v="0"/>
    <n v="1"/>
    <n v="4"/>
    <n v="0"/>
    <n v="3"/>
    <n v="74.864189680232556"/>
    <n v="0.3489769678003885"/>
    <n v="3.2237995293964778"/>
    <n v="2.8748225615960892"/>
    <n v="2.5120616064227969E-2"/>
    <n v="1.3148203688906039"/>
    <n v="1.2896997528263761"/>
    <x v="2"/>
    <s v="Google Maps"/>
    <n v="41.369893268399998"/>
    <n v="-82.560509559500005"/>
    <n v="41.369738573399999"/>
    <n v="-82.550892464699999"/>
  </r>
  <r>
    <n v="327"/>
    <x v="3"/>
    <x v="5"/>
    <s v="Lucas"/>
    <s v="N MCCORD RD "/>
    <s v="CLUCCR00073**C "/>
    <s v="CR-73"/>
    <n v="3.1"/>
    <n v="3.6"/>
    <s v="Segment"/>
    <m/>
    <n v="0"/>
    <n v="0"/>
    <n v="11"/>
    <n v="4"/>
    <n v="24"/>
    <n v="113.765625"/>
    <n v="0.22068295371466048"/>
    <n v="13.815843199846389"/>
    <n v="13.595160246131728"/>
    <n v="1.7583308907314323E-2"/>
    <n v="1.3127914279573569"/>
    <n v="1.2952081190500426"/>
    <x v="2"/>
    <s v="Google Maps"/>
    <n v="41.656437743399998"/>
    <n v="-83.702117400999995"/>
    <n v="41.663688305199997"/>
    <n v="-83.702361947599996"/>
  </r>
  <r>
    <n v="328"/>
    <x v="3"/>
    <x v="0"/>
    <s v="Pickaway"/>
    <s v="US 23 "/>
    <s v="SPICUS00023**C "/>
    <s v="US-23"/>
    <n v="20.6"/>
    <n v="21.1"/>
    <s v="Segment"/>
    <m/>
    <n v="0"/>
    <n v="1"/>
    <n v="3"/>
    <n v="1"/>
    <n v="15"/>
    <n v="84.754814680232556"/>
    <n v="0.38725659215102926"/>
    <n v="7.6190378368973581"/>
    <n v="7.2317812447463288"/>
    <n v="2.7778193124684609E-2"/>
    <n v="1.3125398935530255"/>
    <n v="1.2847617004283409"/>
    <x v="2"/>
    <s v="Google Maps"/>
    <n v="39.7668241326"/>
    <n v="-82.989851994199995"/>
    <n v="39.774043116100003"/>
    <n v="-82.989003007199997"/>
  </r>
  <r>
    <n v="329"/>
    <x v="3"/>
    <x v="0"/>
    <s v="Pickaway"/>
    <s v="US 23 "/>
    <s v="SPICUS00023**C "/>
    <s v="US-23"/>
    <n v="18.8"/>
    <n v="19.3"/>
    <s v="Segment"/>
    <m/>
    <n v="0"/>
    <n v="1"/>
    <n v="3"/>
    <n v="1"/>
    <n v="6"/>
    <n v="75.754814680232556"/>
    <n v="0.38725659215102926"/>
    <n v="4.194324499457192"/>
    <n v="3.8070679073061626"/>
    <n v="2.7778193124684609E-2"/>
    <n v="1.3125398935530255"/>
    <n v="1.2847617004283409"/>
    <x v="2"/>
    <s v="Google Maps"/>
    <n v="39.740967036100002"/>
    <n v="-82.987478972199995"/>
    <n v="39.748119951500001"/>
    <n v="-82.988980013000003"/>
  </r>
  <r>
    <n v="330"/>
    <x v="3"/>
    <x v="10"/>
    <s v="Jefferson"/>
    <s v="US-22 "/>
    <s v="SJEFUS00022**N "/>
    <s v="US-22"/>
    <n v="15.9"/>
    <n v="16.399999999999999"/>
    <s v="Segment"/>
    <m/>
    <n v="0"/>
    <n v="1"/>
    <n v="2"/>
    <n v="3"/>
    <n v="22"/>
    <n v="94.082939680232556"/>
    <n v="0.21841164478055478"/>
    <n v="10.847703916106704"/>
    <n v="10.62929227132615"/>
    <n v="1.6638065142159861E-2"/>
    <n v="1.3121152243273051"/>
    <n v="1.2954771591851453"/>
    <x v="2"/>
    <s v="Google Maps"/>
    <n v="40.379747299199998"/>
    <n v="-80.617475520699998"/>
    <n v="40.376364974300003"/>
    <n v="-80.612163264100005"/>
  </r>
  <r>
    <n v="331"/>
    <x v="3"/>
    <x v="2"/>
    <s v="Clermont"/>
    <s v="OHIO PIKE "/>
    <s v="SCLESR00125**C "/>
    <s v="SR-125"/>
    <n v="9.6"/>
    <n v="10.1"/>
    <s v="Segment"/>
    <m/>
    <n v="0"/>
    <n v="3"/>
    <n v="2"/>
    <n v="1"/>
    <n v="13"/>
    <n v="167.56131904069767"/>
    <n v="0.76874122196920192"/>
    <n v="7.5278603895819982"/>
    <n v="6.7591191676127966"/>
    <n v="5.884724954132893E-2"/>
    <n v="1.3111404535115099"/>
    <n v="1.2522932039701808"/>
    <x v="2"/>
    <s v="Google Maps"/>
    <n v="39.006340788300001"/>
    <n v="-84.160994684200006"/>
    <n v="39.003218052699999"/>
    <n v="-84.153132436600004"/>
  </r>
  <r>
    <n v="332"/>
    <x v="3"/>
    <x v="2"/>
    <s v="Clermont"/>
    <s v="OHIO PIKE "/>
    <s v="SCLESR00125**C "/>
    <s v="SR-125"/>
    <n v="8.1999999999999993"/>
    <n v="8.6999999999999993"/>
    <s v="Segment"/>
    <m/>
    <n v="1"/>
    <n v="0"/>
    <n v="3"/>
    <n v="2"/>
    <n v="10"/>
    <n v="84.192314680232556"/>
    <n v="0.76874122196920192"/>
    <n v="6.3426754526796474"/>
    <n v="5.5739342307104458"/>
    <n v="5.884724954132893E-2"/>
    <n v="1.3111404535115099"/>
    <n v="1.2522932039701808"/>
    <x v="2"/>
    <s v="Google Maps"/>
    <n v="39.014312966200002"/>
    <n v="-84.184225520799998"/>
    <n v="39.011263505199999"/>
    <n v="-84.176690141400002"/>
  </r>
  <r>
    <n v="333"/>
    <x v="3"/>
    <x v="0"/>
    <s v="Franklin"/>
    <s v="US 33 "/>
    <s v="SFRAUS00033**C "/>
    <s v="US-33"/>
    <n v="27"/>
    <n v="27.5"/>
    <s v="Segment"/>
    <m/>
    <n v="0"/>
    <n v="1"/>
    <n v="2"/>
    <n v="1"/>
    <n v="7"/>
    <n v="70.207939680232556"/>
    <n v="0.75485798010213212"/>
    <n v="4.4383342091559497"/>
    <n v="3.6834762290538174"/>
    <n v="5.5949155941542317E-2"/>
    <n v="1.3106344383845636"/>
    <n v="1.2546852824430212"/>
    <x v="2"/>
    <s v="Google Maps"/>
    <n v="39.878938024699998"/>
    <n v="-82.867186971199999"/>
    <n v="39.874242998600003"/>
    <n v="-82.860020221699997"/>
  </r>
  <r>
    <n v="334"/>
    <x v="3"/>
    <x v="0"/>
    <s v="Franklin"/>
    <s v="WESTERVILLE RD "/>
    <s v="SFRASR00003**C "/>
    <s v="SR-3"/>
    <n v="22.5"/>
    <n v="23"/>
    <s v="Segment"/>
    <m/>
    <n v="0"/>
    <n v="2"/>
    <n v="6"/>
    <n v="7"/>
    <n v="29"/>
    <n v="190.69712936046511"/>
    <n v="0.23057058183757265"/>
    <n v="15.318038155844174"/>
    <n v="15.087467574006602"/>
    <n v="1.8464619356851314E-2"/>
    <n v="1.3071682694977607"/>
    <n v="1.2887036501409093"/>
    <x v="2"/>
    <s v="Google Maps"/>
    <n v="40.054192862400001"/>
    <n v="-82.940851344199999"/>
    <n v="40.060472622900001"/>
    <n v="-82.936213100800003"/>
  </r>
  <r>
    <n v="335"/>
    <x v="3"/>
    <x v="2"/>
    <s v="Hamilton"/>
    <s v="VINE ST "/>
    <s v="SHAMSR00004**C "/>
    <s v="SR-4"/>
    <n v="3.3"/>
    <n v="3.8"/>
    <s v="Segment"/>
    <m/>
    <n v="1"/>
    <n v="1"/>
    <n v="5"/>
    <n v="4"/>
    <n v="28"/>
    <n v="169.83775436046511"/>
    <n v="0.28068245623243743"/>
    <n v="14.457052221715626"/>
    <n v="14.176369765483189"/>
    <n v="2.167991526135855E-2"/>
    <n v="1.3064690391690843"/>
    <n v="1.2847891239077258"/>
    <x v="2"/>
    <s v="Google Maps"/>
    <n v="39.203117336699997"/>
    <n v="-84.475011993799995"/>
    <n v="39.210359990999997"/>
    <n v="-84.474340163500003"/>
  </r>
  <r>
    <n v="336"/>
    <x v="3"/>
    <x v="7"/>
    <s v="Lorain"/>
    <s v="SR 2 "/>
    <s v="SLORSR00002**N "/>
    <s v="SR-2"/>
    <n v="7.5"/>
    <n v="8"/>
    <s v="Segment"/>
    <m/>
    <n v="0"/>
    <n v="1"/>
    <n v="2"/>
    <n v="1"/>
    <n v="14"/>
    <n v="77.207939680232556"/>
    <n v="0.56085559050017086"/>
    <n v="7.9323647384009082"/>
    <n v="7.3715091479007375"/>
    <n v="4.0596773490730417E-2"/>
    <n v="1.3051853087458274"/>
    <n v="1.264588535255097"/>
    <x v="2"/>
    <s v="Google Maps"/>
    <n v="41.4142517497"/>
    <n v="-82.207933385999993"/>
    <n v="41.413868485899997"/>
    <n v="-82.198399919899998"/>
  </r>
  <r>
    <n v="337"/>
    <x v="3"/>
    <x v="9"/>
    <s v="Ross"/>
    <s v="US-23 "/>
    <s v="SROSUS00023**C "/>
    <s v="US-23"/>
    <n v="15.2"/>
    <n v="15.7"/>
    <s v="Segment"/>
    <m/>
    <n v="1"/>
    <n v="1"/>
    <n v="2"/>
    <n v="1"/>
    <n v="7"/>
    <n v="115.88462936046511"/>
    <n v="0.31594567558128989"/>
    <n v="5.0621041682739278"/>
    <n v="4.7461584926926381"/>
    <n v="2.2882725842352111E-2"/>
    <n v="1.3043141889784577"/>
    <n v="1.2814314631361057"/>
    <x v="2"/>
    <s v="Google Maps"/>
    <n v="39.378664764500002"/>
    <n v="-82.968452608600003"/>
    <n v="39.385871205699999"/>
    <n v="-82.969448619299996"/>
  </r>
  <r>
    <n v="338"/>
    <x v="3"/>
    <x v="1"/>
    <s v="Lake"/>
    <s v="LAKELAND FWY "/>
    <s v="SLAKSR00002**N "/>
    <s v="SR-2"/>
    <n v="15.5"/>
    <n v="16"/>
    <s v="Segment"/>
    <m/>
    <n v="0"/>
    <n v="1"/>
    <n v="2"/>
    <n v="2"/>
    <n v="8"/>
    <n v="75.645439680232556"/>
    <n v="0.36966818495745063"/>
    <n v="5.0126185227414419"/>
    <n v="4.6429503377839909"/>
    <n v="2.6547738464134114E-2"/>
    <n v="1.3038183554985414"/>
    <n v="1.2772706170344073"/>
    <x v="2"/>
    <s v="Google Maps"/>
    <n v="41.736697285299996"/>
    <n v="-81.251802598500007"/>
    <n v="41.739556837999999"/>
    <n v="-81.242873782000004"/>
  </r>
  <r>
    <n v="45"/>
    <x v="5"/>
    <x v="5"/>
    <s v="Henry"/>
    <s v="Co Rd 24, St Rt 34"/>
    <s v="CHENCR00024**C, SHENSR00034**C"/>
    <s v="CR-24, SR-34"/>
    <n v="0.88600000000000001"/>
    <n v="0"/>
    <s v="Intersection"/>
    <s v="Undivided Rural No Control, Yield, Two Way Stop, Two Way With Flasher  4-Leg"/>
    <n v="1"/>
    <n v="3"/>
    <n v="7"/>
    <n v="4"/>
    <n v="7"/>
    <n v="253.28488372093022"/>
    <n v="0.11347496469374271"/>
    <n v="1.8361493201625441"/>
    <n v="1.7226743554688013"/>
    <n v="8.5456533472936011E-2"/>
    <n v="1.3021789137511302"/>
    <n v="1.2167223802781941"/>
    <x v="2"/>
    <s v="Google Maps"/>
    <n v="41.457394000000001"/>
    <n v="-84.325124000000002"/>
    <n v="0"/>
    <n v="0"/>
  </r>
  <r>
    <n v="339"/>
    <x v="3"/>
    <x v="3"/>
    <s v="Mahoning"/>
    <s v="SR 11 "/>
    <s v="SMAHSR00011**N "/>
    <s v="SR-11"/>
    <n v="9"/>
    <n v="9.5"/>
    <s v="Segment"/>
    <m/>
    <n v="0"/>
    <n v="1"/>
    <n v="3"/>
    <n v="0"/>
    <n v="10"/>
    <n v="75.317314680232556"/>
    <n v="0.40304216406080084"/>
    <n v="7.4342942460853481"/>
    <n v="7.0312520820245474"/>
    <n v="2.8894554475740564E-2"/>
    <n v="1.2919488866285116"/>
    <n v="1.263054332152771"/>
    <x v="2"/>
    <s v="Google Maps"/>
    <n v="41.026669824499997"/>
    <n v="-80.739597370200002"/>
    <n v="41.033827263600003"/>
    <n v="-80.740916198500003"/>
  </r>
  <r>
    <n v="46"/>
    <x v="5"/>
    <x v="0"/>
    <s v="Marion"/>
    <s v="Harding Hwy, Northwest Industrial Conn"/>
    <s v="CMARCR00162**C, SMARSR00309**C"/>
    <s v="CR-162, SR-309"/>
    <n v="1.339"/>
    <n v="0"/>
    <s v="Intersection"/>
    <s v="Undivided Rural No Control, Yield, Two Way Stop, Two Way With Flasher  4-Leg"/>
    <n v="2"/>
    <n v="1"/>
    <n v="8"/>
    <n v="3"/>
    <n v="12"/>
    <n v="214.71756904069767"/>
    <n v="0.13228136841619142"/>
    <n v="2.3246225150463755"/>
    <n v="2.1923411466301843"/>
    <n v="9.3995407770745928E-2"/>
    <n v="1.2795399908846077"/>
    <n v="1.1855445831138618"/>
    <x v="2"/>
    <s v="Google Maps"/>
    <n v="40.604393000000002"/>
    <n v="-83.169867999999994"/>
    <n v="0"/>
    <n v="0"/>
  </r>
  <r>
    <n v="47"/>
    <x v="5"/>
    <x v="0"/>
    <s v="Madison"/>
    <s v="SR-29, US-42"/>
    <s v="SMADSR00029**C, SMADUS00042**C"/>
    <s v="SR-29, US-42"/>
    <n v="9.5419999999999998"/>
    <n v="0"/>
    <s v="Intersection"/>
    <s v="Undivided Rural Signal  4-Leg"/>
    <n v="1"/>
    <n v="2"/>
    <n v="8"/>
    <n v="2"/>
    <n v="8"/>
    <n v="206.28006904069767"/>
    <n v="1.5641619408792455"/>
    <n v="4.1677270132871982"/>
    <n v="2.6035650724079527"/>
    <n v="0.10900660090503934"/>
    <n v="1.2764631894813632"/>
    <n v="1.1674565885763237"/>
    <x v="2"/>
    <s v="Google Maps"/>
    <n v="39.966532999999998"/>
    <n v="-83.362533999999997"/>
    <n v="0"/>
    <n v="0"/>
  </r>
  <r>
    <n v="340"/>
    <x v="3"/>
    <x v="2"/>
    <s v="Butler"/>
    <s v="COLUMBUS CINCINNNATI RD "/>
    <s v="SBUTUS00042**C "/>
    <s v="US-42"/>
    <n v="0.9"/>
    <n v="1.4"/>
    <s v="Segment"/>
    <m/>
    <n v="0"/>
    <n v="1"/>
    <n v="5"/>
    <n v="8"/>
    <n v="26"/>
    <n v="139.91106468023256"/>
    <n v="0.30342911342366025"/>
    <n v="15.436805993557975"/>
    <n v="15.133376880134314"/>
    <n v="2.4570142531811678E-2"/>
    <n v="1.2744559621063087"/>
    <n v="1.2498858195744971"/>
    <x v="2"/>
    <s v="Google Maps"/>
    <n v="39.308830816700002"/>
    <n v="-84.382893271100002"/>
    <n v="39.313630599200003"/>
    <n v="-84.375911462299996"/>
  </r>
  <r>
    <n v="341"/>
    <x v="3"/>
    <x v="4"/>
    <s v="Montgomery"/>
    <s v="N MAIN ST "/>
    <s v="SMOTSR00048**C "/>
    <s v="SR-48"/>
    <n v="17.2"/>
    <n v="17.7"/>
    <s v="Segment"/>
    <m/>
    <n v="1"/>
    <n v="2"/>
    <n v="7"/>
    <n v="1"/>
    <n v="16"/>
    <n v="203.29569404069767"/>
    <n v="0.2741261593584105"/>
    <n v="9.6715282130599007"/>
    <n v="9.3974020537014908"/>
    <n v="2.1177403690345958E-2"/>
    <n v="1.2716651454452055"/>
    <n v="1.2504877417548594"/>
    <x v="2"/>
    <s v="Google Maps"/>
    <n v="39.814839116100003"/>
    <n v="-84.2289200317"/>
    <n v="39.819840310700002"/>
    <n v="-84.235673188700005"/>
  </r>
  <r>
    <n v="342"/>
    <x v="3"/>
    <x v="2"/>
    <s v="Hamilton"/>
    <s v="SUMMIT RD "/>
    <s v="CHAMCR00242**C "/>
    <s v="CR-242"/>
    <n v="0.8"/>
    <n v="1.3"/>
    <s v="Segment"/>
    <m/>
    <n v="1"/>
    <n v="2"/>
    <n v="7"/>
    <n v="6"/>
    <n v="44"/>
    <n v="253.48319404069767"/>
    <n v="0.25504437759245646"/>
    <n v="22.008765285650206"/>
    <n v="21.753720908057751"/>
    <n v="2.0893910121560336E-2"/>
    <n v="1.2688146575947212"/>
    <n v="1.2479207474731608"/>
    <x v="2"/>
    <s v="Google Maps"/>
    <n v="39.201567245200003"/>
    <n v="-84.4655715472"/>
    <n v="39.2024187269"/>
    <n v="-84.456381584200003"/>
  </r>
  <r>
    <n v="343"/>
    <x v="3"/>
    <x v="9"/>
    <s v="Pike"/>
    <s v="E EMMITT AVE "/>
    <s v="SPIKUS00023**C "/>
    <s v="US-23"/>
    <n v="13.7"/>
    <n v="14.2"/>
    <s v="Segment"/>
    <m/>
    <n v="0"/>
    <n v="2"/>
    <n v="6"/>
    <n v="1"/>
    <n v="12"/>
    <n v="147.07212936046511"/>
    <n v="0.36177040326475907"/>
    <n v="7.8542425646879588"/>
    <n v="7.4924721614231995"/>
    <n v="2.7883136108108532E-2"/>
    <n v="1.2673295279362287"/>
    <n v="1.2394463918281202"/>
    <x v="2"/>
    <s v="Google Maps"/>
    <n v="39.143123995800003"/>
    <n v="-82.977529146699993"/>
    <n v="39.150363501699999"/>
    <n v="-82.977076887199999"/>
  </r>
  <r>
    <n v="48"/>
    <x v="5"/>
    <x v="5"/>
    <s v="Wood"/>
    <s v="SR-105, US 23"/>
    <s v="SSANSR00105**C, SWOOSR00105**C, SWOOUS00023**C"/>
    <s v="SR-105, US-23"/>
    <n v="0"/>
    <n v="0"/>
    <s v="Intersection"/>
    <s v="Undivided Rural No Control, Yield, Two Way Stop, Two Way With Flasher  4-Leg"/>
    <n v="0"/>
    <n v="5"/>
    <n v="10"/>
    <n v="4"/>
    <n v="19"/>
    <n v="330.60219840116281"/>
    <n v="6.0165012611203571E-2"/>
    <n v="1.9867146469815544"/>
    <n v="1.9265496343703508"/>
    <n v="5.8011037603552577E-2"/>
    <n v="1.266670926635213"/>
    <n v="1.2086598890316604"/>
    <x v="2"/>
    <s v="Google Maps"/>
    <n v="41.426214000000002"/>
    <n v="-83.415477999999993"/>
    <n v="0"/>
    <n v="0"/>
  </r>
  <r>
    <n v="344"/>
    <x v="3"/>
    <x v="2"/>
    <s v="Hamilton"/>
    <s v="BLUE ROCK RD "/>
    <s v="CHAMCR00071**C "/>
    <s v="CR-71"/>
    <n v="6.4"/>
    <n v="6.9"/>
    <s v="Segment"/>
    <m/>
    <n v="0"/>
    <n v="1"/>
    <n v="4"/>
    <n v="3"/>
    <n v="37"/>
    <n v="122.17668968023256"/>
    <n v="0.50318272821607357"/>
    <n v="17.916279227564676"/>
    <n v="17.413096499348601"/>
    <n v="3.9112803097416153E-2"/>
    <n v="1.2664249396075919"/>
    <n v="1.2273121365101758"/>
    <x v="2"/>
    <s v="Google Maps"/>
    <n v="39.216405089200002"/>
    <n v="-84.603180328899995"/>
    <n v="39.211117773200002"/>
    <n v="-84.599121864400004"/>
  </r>
  <r>
    <n v="345"/>
    <x v="3"/>
    <x v="2"/>
    <s v="Hamilton"/>
    <s v="WOOSTER PIKE "/>
    <s v="SHAMUS00050**C "/>
    <s v="US-50"/>
    <n v="31.9"/>
    <n v="32.4"/>
    <s v="Segment"/>
    <m/>
    <n v="0"/>
    <n v="0"/>
    <n v="7"/>
    <n v="4"/>
    <n v="21"/>
    <n v="84.578125"/>
    <n v="0.27826377386832474"/>
    <n v="14.325008890784172"/>
    <n v="14.046745116915847"/>
    <n v="2.1773047739499802E-2"/>
    <n v="1.2622697838262094"/>
    <n v="1.2404967360867096"/>
    <x v="2"/>
    <s v="Google Maps"/>
    <n v="39.141004829800004"/>
    <n v="-84.357526998899999"/>
    <n v="39.137410164099997"/>
    <n v="-84.349523180399999"/>
  </r>
  <r>
    <n v="346"/>
    <x v="3"/>
    <x v="2"/>
    <s v="Hamilton"/>
    <s v="WESTWOOD NORTHERN BLVD "/>
    <s v="CHAMCR00163**C "/>
    <s v="CR-163"/>
    <n v="2"/>
    <n v="2.5"/>
    <s v="Segment"/>
    <m/>
    <n v="0"/>
    <n v="1"/>
    <n v="2"/>
    <n v="4"/>
    <n v="13"/>
    <n v="89.520439680232556"/>
    <n v="0.17020508598253917"/>
    <n v="6.0265666995504157"/>
    <n v="5.8563616135678762"/>
    <n v="1.3782083565607523E-2"/>
    <n v="1.2612087270820824"/>
    <n v="1.2474266435164749"/>
    <x v="2"/>
    <s v="Google Maps"/>
    <n v="39.160788598899998"/>
    <n v="-84.6005240681"/>
    <n v="39.155785894799997"/>
    <n v="-84.594050436200007"/>
  </r>
  <r>
    <n v="49"/>
    <x v="5"/>
    <x v="1"/>
    <s v="Geauga"/>
    <s v="Main Market Rd, Rapids Rd"/>
    <s v="CGEACR00001**C, SGEAUS00422**C"/>
    <s v="CR-1, US-422"/>
    <n v="2.6739999999999999"/>
    <n v="0"/>
    <s v="Intersection"/>
    <s v="Undivided Rural Signal  4-Leg"/>
    <n v="0"/>
    <n v="1"/>
    <n v="3"/>
    <n v="5"/>
    <n v="15"/>
    <n v="102.50481468023256"/>
    <n v="3.3303796477844871"/>
    <n v="4.8441404925334854"/>
    <n v="1.5137608447489983"/>
    <n v="0.23209448819873538"/>
    <n v="1.2608805491311668"/>
    <n v="1.0287860609324313"/>
    <x v="2"/>
    <s v="Google Maps"/>
    <n v="41.386876999999998"/>
    <n v="-81.171696999999995"/>
    <n v="0"/>
    <n v="0"/>
  </r>
  <r>
    <n v="347"/>
    <x v="3"/>
    <x v="0"/>
    <s v="Franklin"/>
    <s v="E DUBLIN-GRANVILLE RD "/>
    <s v="SFRASR00161**C "/>
    <s v="SR-161"/>
    <n v="15.3"/>
    <n v="15.8"/>
    <s v="Segment"/>
    <m/>
    <n v="0"/>
    <n v="1"/>
    <n v="3"/>
    <n v="0"/>
    <n v="9"/>
    <n v="74.317314680232556"/>
    <n v="0.42683652465237509"/>
    <n v="6.2659314088152014"/>
    <n v="5.8390948841628258"/>
    <n v="3.0597910278540485E-2"/>
    <n v="1.2572739485479205"/>
    <n v="1.22667603826938"/>
    <x v="2"/>
    <s v="Google Maps"/>
    <n v="40.082083566100003"/>
    <n v="-82.915570908800007"/>
    <n v="40.0822141055"/>
    <n v="-82.9062239167"/>
  </r>
  <r>
    <n v="50"/>
    <x v="5"/>
    <x v="2"/>
    <s v="Greene"/>
    <s v="Fairground Rd, Hilltop Rd"/>
    <s v="CGRECR00020**C, TGRETR00073**C"/>
    <s v="CR-20, TR-73"/>
    <n v="2.0419999999999998"/>
    <n v="0"/>
    <s v="Intersection"/>
    <s v="Undivided Rural No Control, Yield, Two Way Stop, Two Way With Flasher  4-Leg"/>
    <n v="0"/>
    <n v="0"/>
    <n v="9"/>
    <n v="8"/>
    <n v="16"/>
    <n v="110.421875"/>
    <n v="8.7535485742090746E-2"/>
    <n v="2.052715441877889"/>
    <n v="1.9651799561357983"/>
    <n v="7.5113949143682732E-2"/>
    <n v="1.2569525805654072"/>
    <n v="1.1818386314217244"/>
    <x v="2"/>
    <s v="Google Maps"/>
    <n v="39.727896000000001"/>
    <n v="-83.967078999999998"/>
    <n v="0"/>
    <n v="0"/>
  </r>
  <r>
    <n v="348"/>
    <x v="3"/>
    <x v="8"/>
    <s v="Fairfield"/>
    <s v="COLUMBUS-LANCASTER RD "/>
    <s v="SFAIUS00033**C "/>
    <s v="US-33"/>
    <n v="0.9"/>
    <n v="1.4"/>
    <s v="Segment"/>
    <m/>
    <n v="0"/>
    <n v="1"/>
    <n v="3"/>
    <n v="0"/>
    <n v="7"/>
    <n v="72.317314680232556"/>
    <n v="0.62116687683951044"/>
    <n v="4.4408448777648823"/>
    <n v="3.8196780009253719"/>
    <n v="4.5286146352777557E-2"/>
    <n v="1.2534339467918316"/>
    <n v="1.208147800439054"/>
    <x v="2"/>
    <s v="Google Maps"/>
    <n v="39.844248679700002"/>
    <n v="-82.785332467200007"/>
    <n v="39.842217761999997"/>
    <n v="-82.776316850100002"/>
  </r>
  <r>
    <n v="51"/>
    <x v="5"/>
    <x v="7"/>
    <s v="Medina"/>
    <s v="Beach Rd, Medina Rd"/>
    <s v="SMEDSR00018**C, TMEDTR00054**C"/>
    <s v="SR-18, TR-54"/>
    <n v="5.5759999999999996"/>
    <n v="0"/>
    <s v="Intersection"/>
    <s v="Undivided Rural Signal  4-Leg"/>
    <n v="0"/>
    <n v="1"/>
    <n v="5"/>
    <n v="3"/>
    <n v="12"/>
    <n v="103.72356468023256"/>
    <n v="4.181097372780485"/>
    <n v="3.794855309040809"/>
    <n v="-0.38624206373967596"/>
    <n v="0.2913810908885785"/>
    <n v="1.2493894992626207"/>
    <n v="0.95800840837404211"/>
    <x v="2"/>
    <s v="Google Maps"/>
    <n v="41.136192000000001"/>
    <n v="-81.755877999999996"/>
    <n v="0"/>
    <n v="0"/>
  </r>
  <r>
    <n v="349"/>
    <x v="3"/>
    <x v="8"/>
    <s v="Muskingum"/>
    <s v="US-22 "/>
    <s v="SMUSUS00022**C "/>
    <s v="US-22"/>
    <n v="8.4"/>
    <n v="8.9"/>
    <s v="Segment"/>
    <m/>
    <n v="0"/>
    <n v="1"/>
    <n v="7"/>
    <n v="1"/>
    <n v="9"/>
    <n v="104.94231468023256"/>
    <n v="0.32894850003426496"/>
    <n v="7.6740472988812769"/>
    <n v="7.3450987988470118"/>
    <n v="2.5374750191652404E-2"/>
    <n v="1.2462876931214195"/>
    <n v="1.2209129429297672"/>
    <x v="2"/>
    <s v="Google Maps"/>
    <n v="39.898541563999999"/>
    <n v="-82.033789470499997"/>
    <n v="39.899869200200001"/>
    <n v="-82.024741038900004"/>
  </r>
  <r>
    <n v="350"/>
    <x v="3"/>
    <x v="3"/>
    <s v="Stark"/>
    <s v="FULTON DR "/>
    <s v="SSTASR00687**C "/>
    <s v="SR-687"/>
    <n v="4.8"/>
    <n v="5.3"/>
    <s v="Segment"/>
    <m/>
    <n v="0"/>
    <n v="1"/>
    <n v="2"/>
    <n v="3"/>
    <n v="17"/>
    <n v="89.082939680232556"/>
    <n v="0.71495663764988338"/>
    <n v="8.7920991281145273"/>
    <n v="8.0771424904646434"/>
    <n v="5.4758036984938981E-2"/>
    <n v="1.2444809373190346"/>
    <n v="1.1897229003340957"/>
    <x v="2"/>
    <s v="Google Maps"/>
    <n v="40.828948523000001"/>
    <n v="-81.408159147299997"/>
    <n v="40.825691773899997"/>
    <n v="-81.399653626900005"/>
  </r>
  <r>
    <n v="351"/>
    <x v="3"/>
    <x v="3"/>
    <s v="Stark"/>
    <s v="FULTON DR "/>
    <s v="SSTASR00687**C "/>
    <s v="SR-687"/>
    <n v="1.3"/>
    <n v="1.8"/>
    <s v="Segment"/>
    <m/>
    <n v="0"/>
    <n v="0"/>
    <n v="3"/>
    <n v="3"/>
    <n v="25"/>
    <n v="57.953125"/>
    <n v="0.71495663764988338"/>
    <n v="11.842938263635416"/>
    <n v="11.127981625985532"/>
    <n v="5.4758036984938981E-2"/>
    <n v="1.2444809373190346"/>
    <n v="1.1897229003340957"/>
    <x v="2"/>
    <s v="Google Maps"/>
    <n v="40.856333000799999"/>
    <n v="-81.461645631699994"/>
    <n v="40.855245216900002"/>
    <n v="-81.4524215677"/>
  </r>
  <r>
    <n v="52"/>
    <x v="5"/>
    <x v="0"/>
    <s v="Delaware"/>
    <s v="Bellpoint Rd, Riverside Dr"/>
    <s v="CDELCR00241**C, SDELSR00257**C, SDELUS00042**C"/>
    <s v="CR-241, SR-257, US-42"/>
    <n v="0.16500000000000001"/>
    <n v="0"/>
    <s v="Intersection"/>
    <s v="Undivided Rural Signal  4-Leg"/>
    <n v="0"/>
    <n v="0"/>
    <n v="7"/>
    <n v="3"/>
    <n v="5"/>
    <n v="64.140625"/>
    <n v="2.6398730644088486"/>
    <n v="2.9217904644259178"/>
    <n v="0.28191740001706922"/>
    <n v="0.18397301586958514"/>
    <n v="1.2433526077301098"/>
    <n v="1.0593795918605247"/>
    <x v="2"/>
    <s v="Google Maps"/>
    <n v="40.245471999999999"/>
    <n v="-83.145650000000003"/>
    <n v="0"/>
    <n v="0"/>
  </r>
  <r>
    <n v="352"/>
    <x v="3"/>
    <x v="4"/>
    <s v="Montgomery"/>
    <s v="SPRINGBORO PIKE "/>
    <s v="SMOTSR00741**C "/>
    <s v="SR-741"/>
    <n v="2.7"/>
    <n v="3.2"/>
    <s v="Segment"/>
    <m/>
    <n v="0"/>
    <n v="1"/>
    <n v="4"/>
    <n v="4"/>
    <n v="33"/>
    <n v="122.61418968023256"/>
    <n v="0.36375053840085092"/>
    <n v="14.634153095839027"/>
    <n v="14.270402557438176"/>
    <n v="2.8034367685368568E-2"/>
    <n v="1.2386617273073643"/>
    <n v="1.2106273596219959"/>
    <x v="2"/>
    <s v="Google Maps"/>
    <n v="39.624893105200002"/>
    <n v="-84.226381484399994"/>
    <n v="39.632122441200003"/>
    <n v="-84.225697774799997"/>
  </r>
  <r>
    <n v="53"/>
    <x v="5"/>
    <x v="0"/>
    <s v="Madison"/>
    <s v="Price Hilliards Rd, US-42"/>
    <s v="CMADCR00032**C, SMADUS00042**C"/>
    <s v="CR-32, US-42"/>
    <n v="3.0329999999999999"/>
    <n v="0"/>
    <s v="Intersection"/>
    <s v="Undivided Rural No Control, Yield, Two Way Stop, Two Way With Flasher  4-Leg"/>
    <n v="2"/>
    <n v="2"/>
    <n v="10"/>
    <n v="1"/>
    <n v="14"/>
    <n v="266.61300872093022"/>
    <n v="9.2073117377389949E-2"/>
    <n v="2.1022929384706623"/>
    <n v="2.0102198210932722"/>
    <n v="7.7905719094800444E-2"/>
    <n v="1.2377636006834514"/>
    <n v="1.1598578815886509"/>
    <x v="2"/>
    <s v="Google Maps"/>
    <n v="40.045693"/>
    <n v="-83.296594999999996"/>
    <n v="0"/>
    <n v="0"/>
  </r>
  <r>
    <n v="353"/>
    <x v="3"/>
    <x v="5"/>
    <s v="Lucas"/>
    <s v="AIRPORT HWY "/>
    <s v="SLUCSR00002**C "/>
    <s v="SR-2"/>
    <n v="10.5"/>
    <n v="11"/>
    <s v="Segment"/>
    <m/>
    <n v="0"/>
    <n v="0"/>
    <n v="3"/>
    <n v="4"/>
    <n v="20"/>
    <n v="57.390625"/>
    <n v="0.56549667485869848"/>
    <n v="9.3763717597306542"/>
    <n v="8.8108750848719559"/>
    <n v="4.3399775607935856E-2"/>
    <n v="1.2315841186615097"/>
    <n v="1.1881843430535739"/>
    <x v="2"/>
    <s v="Google Maps"/>
    <n v="41.613367423500002"/>
    <n v="-83.687735765900001"/>
    <n v="41.614874171099999"/>
    <n v="-83.678325882699994"/>
  </r>
  <r>
    <n v="354"/>
    <x v="3"/>
    <x v="2"/>
    <s v="Hamilton"/>
    <s v="MILL RD "/>
    <s v="CHAMCR00229**C "/>
    <s v="CR-229"/>
    <n v="3.3"/>
    <n v="3.8"/>
    <s v="Segment"/>
    <m/>
    <n v="0"/>
    <n v="0"/>
    <n v="3"/>
    <n v="7"/>
    <n v="13"/>
    <n v="63.703125"/>
    <n v="0.43416142442715072"/>
    <n v="10.73255401318881"/>
    <n v="10.29839258876166"/>
    <n v="3.4322507477338095E-2"/>
    <n v="1.230247986649782"/>
    <n v="1.1959254791724439"/>
    <x v="2"/>
    <s v="Google Maps"/>
    <n v="39.299426882900001"/>
    <n v="-84.542855659300002"/>
    <n v="0"/>
    <n v="0"/>
  </r>
  <r>
    <n v="355"/>
    <x v="3"/>
    <x v="1"/>
    <s v="Lake"/>
    <s v="N RIDGE RD "/>
    <s v="SLAKUS00020**C "/>
    <s v="US-20"/>
    <n v="27.1"/>
    <n v="27.6"/>
    <s v="Segment"/>
    <m/>
    <n v="0"/>
    <n v="2"/>
    <n v="3"/>
    <n v="6"/>
    <n v="17"/>
    <n v="154.61900436046511"/>
    <n v="0.25834634850853416"/>
    <n v="10.272518680904691"/>
    <n v="10.014172332396157"/>
    <n v="1.9967301672859036E-2"/>
    <n v="1.230169885824933"/>
    <n v="1.210202584152074"/>
    <x v="2"/>
    <s v="Google Maps"/>
    <n v="41.802898411299999"/>
    <n v="-81.065813173400002"/>
    <n v="41.802929924700003"/>
    <n v="-81.055314327299996"/>
  </r>
  <r>
    <n v="356"/>
    <x v="3"/>
    <x v="6"/>
    <s v="Allen"/>
    <s v="ELIDA RD "/>
    <s v="SALLSR00309**C "/>
    <s v="SR-309"/>
    <n v="10.7"/>
    <n v="11.2"/>
    <s v="Segment"/>
    <m/>
    <n v="0"/>
    <n v="1"/>
    <n v="4"/>
    <n v="3"/>
    <n v="9"/>
    <n v="94.176689680232556"/>
    <n v="0.1871871694079866"/>
    <n v="6.4524492951381607"/>
    <n v="6.2652621257301737"/>
    <n v="1.4559064330957577E-2"/>
    <n v="1.2298711015217452"/>
    <n v="1.2153120371907875"/>
    <x v="2"/>
    <s v="Google Maps"/>
    <n v="40.7544494996"/>
    <n v="-84.132753917200006"/>
    <n v="40.751184862199999"/>
    <n v="-84.124594015499994"/>
  </r>
  <r>
    <n v="357"/>
    <x v="3"/>
    <x v="7"/>
    <s v="Erie"/>
    <s v="MILAN RD "/>
    <s v="SERIUS00250**C "/>
    <s v="US-250"/>
    <n v="2.2999999999999998"/>
    <n v="2.8"/>
    <s v="Segment"/>
    <m/>
    <n v="1"/>
    <n v="1"/>
    <n v="3"/>
    <n v="5"/>
    <n v="23"/>
    <n v="156.18150436046511"/>
    <n v="0.29041787699672356"/>
    <n v="12.612758226217979"/>
    <n v="12.322340349221255"/>
    <n v="2.242580983480005E-2"/>
    <n v="1.2285414990140984"/>
    <n v="1.2061156891792983"/>
    <x v="2"/>
    <s v="Google Maps"/>
    <n v="41.4190733322"/>
    <n v="-82.674964023100003"/>
    <n v="41.413306391600003"/>
    <n v="-82.669148484399997"/>
  </r>
  <r>
    <n v="54"/>
    <x v="5"/>
    <x v="2"/>
    <s v="Warren"/>
    <s v="Middletown Rd, N US Rt 42"/>
    <s v="CWARCR00230**C, SWARUS00042**C, TWARTR00030**C"/>
    <s v="CR-230, TR-30, US-42"/>
    <n v="0"/>
    <n v="0"/>
    <s v="Intersection"/>
    <s v="Undivided Rural No Control, Yield, Two Way Stop, Two Way With Flasher  4-Leg"/>
    <n v="0"/>
    <n v="2"/>
    <n v="10"/>
    <n v="2"/>
    <n v="14"/>
    <n v="179.69712936046511"/>
    <n v="0.12941745165572791"/>
    <n v="2.4839495810090519"/>
    <n v="2.3545321293533239"/>
    <n v="8.7101634736894945E-2"/>
    <n v="1.2278934144864251"/>
    <n v="1.1407917797495302"/>
    <x v="2"/>
    <s v="Google Maps"/>
    <n v="39.492472999999997"/>
    <n v="-84.131784999999994"/>
    <n v="0"/>
    <n v="0"/>
  </r>
  <r>
    <n v="358"/>
    <x v="3"/>
    <x v="3"/>
    <s v="Mahoning"/>
    <s v="TIPPECANOE RD "/>
    <s v="CMAHCR00117**C "/>
    <s v="CR-117"/>
    <n v="7.6"/>
    <n v="8.1"/>
    <s v="Segment"/>
    <m/>
    <n v="0"/>
    <n v="1"/>
    <n v="6"/>
    <n v="4"/>
    <n v="17"/>
    <n v="119.70793968023256"/>
    <n v="0.24371441456300422"/>
    <n v="11.603830149703136"/>
    <n v="11.360115735140131"/>
    <n v="1.884437960028235E-2"/>
    <n v="1.2214328163081176"/>
    <n v="1.2025884367078352"/>
    <x v="2"/>
    <s v="Google Maps"/>
    <n v="41.097583461799999"/>
    <n v="-80.711068962599995"/>
    <n v="41.104823952899999"/>
    <n v="-80.711097692500005"/>
  </r>
  <r>
    <n v="55"/>
    <x v="5"/>
    <x v="2"/>
    <s v="Butler"/>
    <s v="Howe Rd, Trenton Franklin Rd"/>
    <s v="CBUTCR00081**C, CBUTCR00093**C, TBUTTR00081**C"/>
    <s v="CR-81, CR-93, TR-81"/>
    <n v="0"/>
    <n v="0"/>
    <s v="Intersection"/>
    <s v="Undivided Rural No Control, Yield, Two Way Stop, Two Way With Flasher  3-Leg"/>
    <n v="0"/>
    <n v="1"/>
    <n v="5"/>
    <n v="1"/>
    <n v="5"/>
    <n v="87.848564680232556"/>
    <n v="2.039816327375799"/>
    <n v="2.3773350094162886"/>
    <n v="0.33751868204048963"/>
    <n v="0.52052362617838954"/>
    <n v="1.2167784473904515"/>
    <n v="0.69625482121206195"/>
    <x v="2"/>
    <s v="Google Maps"/>
    <n v="39.501710000000003"/>
    <n v="-84.431201999999999"/>
    <n v="0"/>
    <n v="0"/>
  </r>
  <r>
    <n v="56"/>
    <x v="5"/>
    <x v="5"/>
    <s v="Fulton"/>
    <s v="Co Rd 3, US-20a"/>
    <s v="CFULCR00003**C, SFULSR00002**C, SFULUS00020*AC"/>
    <s v="CR-3, SR-2, US-20A"/>
    <n v="5.9939999999999998"/>
    <n v="0"/>
    <s v="Intersection"/>
    <s v="Undivided Rural No Control, Yield, Two Way Stop, Two Way With Flasher  4-Leg"/>
    <n v="0"/>
    <n v="1"/>
    <n v="4"/>
    <n v="6"/>
    <n v="9"/>
    <n v="107.48918968023256"/>
    <n v="0.2005392720540759"/>
    <n v="2.2456235851754109"/>
    <n v="2.0450843131213352"/>
    <n v="0.13233018998218168"/>
    <n v="1.2160370939274954"/>
    <n v="1.0837069039453138"/>
    <x v="2"/>
    <s v="Google Maps"/>
    <n v="41.574798999999999"/>
    <n v="-83.921277000000003"/>
    <n v="0"/>
    <n v="0"/>
  </r>
  <r>
    <n v="57"/>
    <x v="5"/>
    <x v="7"/>
    <s v="Lorain"/>
    <s v="Oberlin Rd, Russia Rd"/>
    <s v="CLORCR00039**C, CLORCR00057**C"/>
    <s v="CR-39, CR-57"/>
    <n v="2.9710000000000001"/>
    <n v="0"/>
    <s v="Intersection"/>
    <s v="Undivided Rural No Control, Yield, Two Way Stop, Two Way With Flasher  4-Leg"/>
    <n v="1"/>
    <n v="1"/>
    <n v="7"/>
    <n v="4"/>
    <n v="9"/>
    <n v="163.93150436046511"/>
    <n v="0.13998688618834701"/>
    <n v="2.0596913171020166"/>
    <n v="1.9197044309136695"/>
    <n v="9.7197035770464318E-2"/>
    <n v="1.2103599560370264"/>
    <n v="1.1131629202665621"/>
    <x v="2"/>
    <s v="Google Maps"/>
    <n v="41.337694999999997"/>
    <n v="-82.195998000000003"/>
    <n v="0"/>
    <n v="0"/>
  </r>
  <r>
    <n v="58"/>
    <x v="5"/>
    <x v="7"/>
    <s v="Ashland"/>
    <s v="SR-302, SR-89"/>
    <s v="SASDSR00089**C, SASDSR00302**C"/>
    <s v="SR-302, SR-89"/>
    <n v="5.2450000000000001"/>
    <n v="0"/>
    <s v="Intersection"/>
    <s v="Undivided Rural No Control, Yield, Two Way Stop, Two Way With Flasher  4-Leg"/>
    <n v="0"/>
    <n v="3"/>
    <n v="10"/>
    <n v="3"/>
    <n v="9"/>
    <n v="224.81131904069767"/>
    <n v="7.5958870460577366E-2"/>
    <n v="1.5937881022470624"/>
    <n v="1.517829231786485"/>
    <n v="6.7932201476033086E-2"/>
    <n v="1.2081084697803552"/>
    <n v="1.1401762683043222"/>
    <x v="2"/>
    <s v="Google Maps"/>
    <n v="40.920526000000002"/>
    <n v="-82.214439999999996"/>
    <n v="0"/>
    <n v="0"/>
  </r>
  <r>
    <n v="359"/>
    <x v="3"/>
    <x v="4"/>
    <s v="Montgomery"/>
    <s v="PHILADELPHIA DR "/>
    <s v="CMOTCR00159**C "/>
    <s v="CR-159"/>
    <n v="2.2999999999999998"/>
    <n v="2.8"/>
    <s v="Segment"/>
    <m/>
    <n v="1"/>
    <n v="1"/>
    <n v="4"/>
    <n v="5"/>
    <n v="25"/>
    <n v="164.72837936046511"/>
    <n v="0.35759395965639684"/>
    <n v="13.032295673312827"/>
    <n v="12.674701713656431"/>
    <n v="2.8464947235624451E-2"/>
    <n v="1.205526079533233"/>
    <n v="1.1770611322976086"/>
    <x v="2"/>
    <s v="Google Maps"/>
    <n v="39.798296401800002"/>
    <n v="-84.235224438900005"/>
    <n v="39.805548573999999"/>
    <n v="-84.235028696000001"/>
  </r>
  <r>
    <n v="360"/>
    <x v="3"/>
    <x v="7"/>
    <s v="Lorain"/>
    <s v="NORTH RIDGE RD "/>
    <s v="CLORCR00001**C "/>
    <s v="CR-1"/>
    <n v="11.7"/>
    <n v="12.2"/>
    <s v="Segment"/>
    <m/>
    <n v="0"/>
    <n v="1"/>
    <n v="2"/>
    <n v="5"/>
    <n v="7"/>
    <n v="87.957939680232556"/>
    <n v="0.40492325336995177"/>
    <n v="5.5740327189543022"/>
    <n v="5.1691094655843504"/>
    <n v="3.1176591075274488E-2"/>
    <n v="1.2051333350054416"/>
    <n v="1.173956743930167"/>
    <x v="2"/>
    <s v="Google Maps"/>
    <n v="41.418162588199998"/>
    <n v="-82.155687818299995"/>
    <n v="41.418152568300002"/>
    <n v="-82.1460614609"/>
  </r>
  <r>
    <n v="59"/>
    <x v="5"/>
    <x v="7"/>
    <s v="Lorain"/>
    <s v="Royalton Rd, Station Rd"/>
    <s v="CLORCR00061**C, SLORSR00082**C"/>
    <s v="CR-61, SR-82"/>
    <n v="2.7149999999999999"/>
    <n v="0"/>
    <s v="Intersection"/>
    <s v="Undivided Rural Signal  4-Leg"/>
    <n v="0"/>
    <n v="0"/>
    <n v="6"/>
    <n v="2"/>
    <n v="11"/>
    <n v="59.15625"/>
    <n v="4.0454736605889945"/>
    <n v="3.8611418602951217"/>
    <n v="-0.18433180029387275"/>
    <n v="0.28192946092511872"/>
    <n v="1.2048571679946083"/>
    <n v="0.92292770706948957"/>
    <x v="2"/>
    <s v="Google Maps"/>
    <n v="41.313018999999997"/>
    <n v="-81.946813000000006"/>
    <n v="0"/>
    <n v="0"/>
  </r>
  <r>
    <n v="60"/>
    <x v="5"/>
    <x v="7"/>
    <s v="Lorain"/>
    <s v="Island Rd, Royalton Rd"/>
    <s v="CLORCR00058**C, SLORSR00082**C"/>
    <s v="CR-58, SR-82"/>
    <n v="3.516"/>
    <n v="0"/>
    <s v="Intersection"/>
    <s v="Undivided Rural Signal  4-Leg"/>
    <n v="0"/>
    <n v="2"/>
    <n v="4"/>
    <n v="2"/>
    <n v="10"/>
    <n v="136.41587936046511"/>
    <n v="4.0391141016639018"/>
    <n v="3.6618394978892312"/>
    <n v="-0.37727460377467059"/>
    <n v="0.28148626263243426"/>
    <n v="1.2042894361788206"/>
    <n v="0.9228031735463863"/>
    <x v="2"/>
    <s v="Google Maps"/>
    <n v="41.313921000000001"/>
    <n v="-82.001401999999999"/>
    <n v="0"/>
    <n v="0"/>
  </r>
  <r>
    <n v="361"/>
    <x v="3"/>
    <x v="3"/>
    <s v="Stark"/>
    <s v="WHIPPLE AVE "/>
    <s v="CSTACR00214**C "/>
    <s v="CR-214"/>
    <n v="1.6"/>
    <n v="2.1"/>
    <s v="Segment"/>
    <m/>
    <n v="0"/>
    <n v="1"/>
    <n v="4"/>
    <n v="3"/>
    <n v="23"/>
    <n v="108.17668968023256"/>
    <n v="0.30204124041119357"/>
    <n v="12.086778764949358"/>
    <n v="11.784737524538164"/>
    <n v="2.3229146654844969E-2"/>
    <n v="1.2030674252401232"/>
    <n v="1.1798382785852783"/>
    <x v="2"/>
    <s v="Google Maps"/>
    <n v="40.859659382899999"/>
    <n v="-81.422616786199995"/>
    <n v="40.866879972200003"/>
    <n v="-81.422415260899996"/>
  </r>
  <r>
    <n v="61"/>
    <x v="5"/>
    <x v="0"/>
    <s v="Morrow"/>
    <s v="Rd 228, Rd 24"/>
    <s v="CMRWCR00024**C, CMRWCR00228**C"/>
    <s v="CR-228, CR-24"/>
    <n v="0.19500000000000001"/>
    <n v="0"/>
    <s v="Intersection"/>
    <s v="Undivided Rural No Control, Yield, Two Way Stop, Two Way With Flasher  4-Leg"/>
    <n v="0"/>
    <n v="1"/>
    <n v="17"/>
    <n v="3"/>
    <n v="6"/>
    <n v="176.28606468023256"/>
    <n v="3.7934413386513682E-2"/>
    <n v="1.0259040322008526"/>
    <n v="0.98796961881433887"/>
    <n v="4.4925994140655956E-2"/>
    <n v="1.2022192690956248"/>
    <n v="1.1572932749549689"/>
    <x v="2"/>
    <s v="Google Maps"/>
    <n v="40.361497"/>
    <n v="-82.925983000000002"/>
    <n v="0"/>
    <n v="0"/>
  </r>
  <r>
    <n v="362"/>
    <x v="3"/>
    <x v="1"/>
    <s v="Cuyahoga"/>
    <s v="ROYALTON RD "/>
    <s v="SCUYSR00082**C "/>
    <s v="SR-82"/>
    <n v="0.6"/>
    <n v="1.1000000000000001"/>
    <s v="Segment"/>
    <m/>
    <n v="0"/>
    <n v="0"/>
    <n v="3"/>
    <n v="7"/>
    <n v="22"/>
    <n v="72.703125"/>
    <n v="0.28753808409726822"/>
    <n v="11.64176841402872"/>
    <n v="11.354230329931452"/>
    <n v="2.2205204742931986E-2"/>
    <n v="1.2012218930415735"/>
    <n v="1.1790166882986415"/>
    <x v="2"/>
    <s v="Google Maps"/>
    <n v="41.312362815599997"/>
    <n v="-81.866119820099996"/>
    <n v="41.312439050199998"/>
    <n v="-81.856514938800004"/>
  </r>
  <r>
    <n v="62"/>
    <x v="5"/>
    <x v="8"/>
    <s v="Licking"/>
    <s v="E Coshocton St, N Main St"/>
    <s v="SLICSR00037**C, SLICUS00062**C"/>
    <s v="SR-37, US-62"/>
    <n v="4.5960000000000001"/>
    <n v="0"/>
    <s v="Intersection"/>
    <s v="Undivided Rural Signal  4-Leg"/>
    <n v="0"/>
    <n v="1"/>
    <n v="2"/>
    <n v="4"/>
    <n v="83"/>
    <n v="159.52043968023256"/>
    <n v="6.3612169645154468"/>
    <n v="18.101621030478913"/>
    <n v="11.740404065963467"/>
    <n v="0.44331384161637344"/>
    <n v="1.200348109255295"/>
    <n v="0.75703426763892157"/>
    <x v="2"/>
    <s v="Google Maps"/>
    <n v="40.153821999999998"/>
    <n v="-82.684854000000001"/>
    <n v="0"/>
    <n v="0"/>
  </r>
  <r>
    <n v="363"/>
    <x v="3"/>
    <x v="2"/>
    <s v="Clermont"/>
    <s v="APPALACHIAN HWY "/>
    <s v="SCLESR00032**C "/>
    <s v="SR-32"/>
    <n v="4.7"/>
    <n v="5.2"/>
    <s v="Segment"/>
    <m/>
    <n v="0"/>
    <n v="1"/>
    <n v="3"/>
    <n v="0"/>
    <n v="11"/>
    <n v="76.317314680232556"/>
    <n v="0.53795313658657595"/>
    <n v="6.0081872714975377"/>
    <n v="5.470234134910962"/>
    <n v="3.884462818469666E-2"/>
    <n v="1.2000711411084697"/>
    <n v="1.1612265129237731"/>
    <x v="2"/>
    <s v="Google Maps"/>
    <n v="39.088583421999999"/>
    <n v="-84.227177808500002"/>
    <n v="39.088456904300003"/>
    <n v="-84.218249014500003"/>
  </r>
  <r>
    <n v="364"/>
    <x v="3"/>
    <x v="3"/>
    <s v="Stark"/>
    <s v="N MAIN ST "/>
    <s v="CSTACR00066**C "/>
    <s v="CR-66"/>
    <n v="9.1"/>
    <n v="9.6"/>
    <s v="Segment"/>
    <m/>
    <n v="0"/>
    <n v="2"/>
    <n v="4"/>
    <n v="3"/>
    <n v="32"/>
    <n v="162.85337936046511"/>
    <n v="0.3154093623285284"/>
    <n v="16.917802104908183"/>
    <n v="16.602392742579656"/>
    <n v="2.4339084628999894E-2"/>
    <n v="1.1996852718601927"/>
    <n v="1.1753461872311928"/>
    <x v="2"/>
    <s v="Google Maps"/>
    <n v="40.897029742400001"/>
    <n v="-81.406257016799998"/>
    <n v="40.904251774000002"/>
    <n v="-81.405812775699999"/>
  </r>
  <r>
    <n v="63"/>
    <x v="5"/>
    <x v="0"/>
    <s v="Morrow"/>
    <s v="Chesterville-Shelby Rd, SR-97"/>
    <s v="SMRWSR00097**C, SMRWSR00314**C"/>
    <s v="SR-314, SR-97"/>
    <n v="3.722"/>
    <n v="0"/>
    <s v="Intersection"/>
    <s v="Undivided Rural No Control, Yield, Two Way Stop, Two Way With Flasher  4-Leg"/>
    <n v="1"/>
    <n v="2"/>
    <n v="11"/>
    <n v="1"/>
    <n v="8"/>
    <n v="221.48319404069767"/>
    <n v="9.804190176172535E-2"/>
    <n v="1.7481013189488668"/>
    <n v="1.6500594171871414"/>
    <n v="7.4072766367212425E-2"/>
    <n v="1.1978538174277653"/>
    <n v="1.1237810510605528"/>
    <x v="2"/>
    <s v="Google Maps"/>
    <n v="40.705328000000002"/>
    <n v="-82.665608000000006"/>
    <n v="0"/>
    <n v="0"/>
  </r>
  <r>
    <n v="365"/>
    <x v="3"/>
    <x v="2"/>
    <s v="Hamilton"/>
    <s v="COLERAIN AV TO RRCC EB HWY RAMP "/>
    <s v="SHAMSR00126**C "/>
    <s v="SR-126"/>
    <n v="7"/>
    <n v="7.5"/>
    <s v="Segment"/>
    <m/>
    <n v="0"/>
    <n v="1"/>
    <n v="0"/>
    <n v="4"/>
    <n v="6"/>
    <n v="69.426689680232556"/>
    <n v="0.39969985462813085"/>
    <n v="3.9832936346295558"/>
    <n v="3.5835937800014248"/>
    <n v="2.9134956483439816E-2"/>
    <n v="1.1977510398500735"/>
    <n v="1.1686160833666337"/>
    <x v="2"/>
    <s v="Google Maps"/>
    <n v="39.224441766699996"/>
    <n v="-84.584761346799993"/>
    <n v="39.224577603900002"/>
    <n v="-84.575553447199994"/>
  </r>
  <r>
    <n v="366"/>
    <x v="3"/>
    <x v="2"/>
    <s v="Clermont"/>
    <s v="SR-28 "/>
    <s v="SCLESR00028**C "/>
    <s v="SR-28"/>
    <n v="3.4"/>
    <n v="3.9"/>
    <s v="Segment"/>
    <m/>
    <n v="0"/>
    <n v="0"/>
    <n v="6"/>
    <n v="6"/>
    <n v="60"/>
    <n v="125.90625"/>
    <n v="0.2951078154773078"/>
    <n v="25.556442270223467"/>
    <n v="25.261334454746159"/>
    <n v="2.3521955724824836E-2"/>
    <n v="1.1959620418031791"/>
    <n v="1.1724400860783544"/>
    <x v="2"/>
    <s v="Google Maps"/>
    <n v="39.196533244999998"/>
    <n v="-84.231945442599994"/>
    <n v="39.200623636099998"/>
    <n v="-84.2246374753"/>
  </r>
  <r>
    <n v="64"/>
    <x v="5"/>
    <x v="7"/>
    <s v="Medina"/>
    <s v="Ledge Rd, Ridge Rd"/>
    <s v="CMEDCR00135**C, SMEDSR00003**C, SMEDSR00094**C"/>
    <s v="CR-135, SR-3, SR-94"/>
    <n v="0"/>
    <n v="0"/>
    <s v="Intersection"/>
    <s v="Undivided Rural Signal  4-Leg"/>
    <n v="0"/>
    <n v="1"/>
    <n v="7"/>
    <n v="2"/>
    <n v="9"/>
    <n v="109.37981468023256"/>
    <n v="2.3134609528083101"/>
    <n v="3.7535160388525712"/>
    <n v="1.4400550860442611"/>
    <n v="0.16122532341530499"/>
    <n v="1.192609024612161"/>
    <n v="1.0313837011968561"/>
    <x v="2"/>
    <s v="Google Maps"/>
    <n v="41.201853999999997"/>
    <n v="-81.744979000000001"/>
    <n v="0"/>
    <n v="0"/>
  </r>
  <r>
    <n v="367"/>
    <x v="3"/>
    <x v="2"/>
    <s v="Hamilton"/>
    <s v="CR 239"/>
    <s v="CHAMCR00239**C "/>
    <s v="CR-239"/>
    <n v="5"/>
    <n v="5.5"/>
    <s v="Segment"/>
    <m/>
    <n v="0"/>
    <n v="0"/>
    <n v="4"/>
    <n v="4"/>
    <n v="30"/>
    <n v="73.9375"/>
    <n v="0.40152312538928991"/>
    <n v="13.884967657026007"/>
    <n v="13.483444531636717"/>
    <n v="3.0917258814829079E-2"/>
    <n v="1.1921788720555671"/>
    <n v="1.1612616132407381"/>
    <x v="2"/>
    <s v="Google Maps"/>
    <n v="39.233504183400001"/>
    <n v="-84.509615939300005"/>
    <n v="39.240568812699998"/>
    <n v="-84.510127785899996"/>
  </r>
  <r>
    <n v="368"/>
    <x v="3"/>
    <x v="5"/>
    <s v="Ottawa"/>
    <s v="SR-2 "/>
    <s v="SOTTSR00002**N "/>
    <s v="SR-2"/>
    <n v="26.7"/>
    <n v="27.2"/>
    <s v="Segment"/>
    <m/>
    <n v="0"/>
    <n v="3"/>
    <n v="1"/>
    <n v="1"/>
    <n v="6"/>
    <n v="154.01444404069767"/>
    <n v="0.27007005013729046"/>
    <n v="4.3449349101389512"/>
    <n v="4.0748648600016608"/>
    <n v="1.9874545159688357E-2"/>
    <n v="1.1901027225428913"/>
    <n v="1.1702281773832028"/>
    <x v="2"/>
    <s v="Google Maps"/>
    <n v="41.5055629728"/>
    <n v="-82.844217322399999"/>
    <n v="41.5009475361"/>
    <n v="-82.837270290999996"/>
  </r>
  <r>
    <n v="369"/>
    <x v="3"/>
    <x v="3"/>
    <s v="Stark"/>
    <s v="HILLS AND DALES RD "/>
    <s v="CSTACR00098**C "/>
    <s v="CR-98"/>
    <n v="3.5"/>
    <n v="4"/>
    <s v="Segment"/>
    <m/>
    <n v="0"/>
    <n v="1"/>
    <n v="7"/>
    <n v="2"/>
    <n v="15"/>
    <n v="115.37981468023256"/>
    <n v="0.31336662842121332"/>
    <n v="7.5684288629218672"/>
    <n v="7.2550622345006541"/>
    <n v="2.4182776633075942E-2"/>
    <n v="1.1890617503781344"/>
    <n v="1.1648789737450584"/>
    <x v="2"/>
    <s v="Google Maps"/>
    <n v="40.843480833299999"/>
    <n v="-81.449357554399995"/>
    <n v="40.848923466800002"/>
    <n v="-81.443124046799994"/>
  </r>
  <r>
    <n v="370"/>
    <x v="3"/>
    <x v="3"/>
    <s v="Mahoning"/>
    <s v="MAHONING AVE "/>
    <s v="CMAHCR00018**C "/>
    <s v="CR-18"/>
    <n v="13"/>
    <n v="13.5"/>
    <s v="Segment"/>
    <m/>
    <n v="0"/>
    <n v="0"/>
    <n v="6"/>
    <n v="6"/>
    <n v="45"/>
    <n v="110.90625"/>
    <n v="0.21488906252901691"/>
    <n v="21.381917546626109"/>
    <n v="21.167028484097091"/>
    <n v="1.6624986810681461E-2"/>
    <n v="1.1827959387479516"/>
    <n v="1.1661709519372703"/>
    <x v="2"/>
    <s v="Google Maps"/>
    <n v="41.099599275300001"/>
    <n v="-80.756689654599995"/>
    <n v="41.100252501100002"/>
    <n v="-80.747195242700002"/>
  </r>
  <r>
    <n v="371"/>
    <x v="3"/>
    <x v="3"/>
    <s v="Summit"/>
    <s v="SR-8 "/>
    <s v="SSUMSR00008**N "/>
    <s v="SR-8"/>
    <n v="15.2"/>
    <n v="15.7"/>
    <s v="Segment"/>
    <m/>
    <n v="1"/>
    <n v="0"/>
    <n v="2"/>
    <n v="2"/>
    <n v="15"/>
    <n v="82.645439680232556"/>
    <n v="0.30224031249899824"/>
    <n v="7.2680262013886674"/>
    <n v="6.9657858888896689"/>
    <n v="2.1971701520011835E-2"/>
    <n v="1.1794275030753771"/>
    <n v="1.1574558015553653"/>
    <x v="2"/>
    <s v="Google Maps"/>
    <n v="41.266606849600002"/>
    <n v="-81.502725613899997"/>
    <n v="41.270360003599997"/>
    <n v="-81.503071665600004"/>
  </r>
  <r>
    <n v="65"/>
    <x v="5"/>
    <x v="1"/>
    <s v="Geauga"/>
    <s v="Auburn Rd, Butternut Rd"/>
    <s v="CGEACR00004**C, CGEACR00021**C"/>
    <s v="CR-21, CR-4"/>
    <n v="2.052"/>
    <n v="0"/>
    <s v="Intersection"/>
    <s v="Undivided Rural No Control, Yield, Two Way Stop, Two Way With Flasher  4-Leg"/>
    <n v="0"/>
    <n v="2"/>
    <n v="8"/>
    <n v="1"/>
    <n v="13"/>
    <n v="161.16587936046511"/>
    <n v="0.18392813668005703"/>
    <n v="2.5499514661742366"/>
    <n v="2.3660233294941797"/>
    <n v="0.12252347619385677"/>
    <n v="1.1728722997784535"/>
    <n v="1.0503488235845968"/>
    <x v="2"/>
    <s v="Google Maps"/>
    <n v="41.501493000000004"/>
    <n v="-81.243105999999997"/>
    <n v="0"/>
    <n v="0"/>
  </r>
  <r>
    <n v="372"/>
    <x v="3"/>
    <x v="0"/>
    <s v="Franklin"/>
    <s v="HARRISBURG PIKE "/>
    <s v="SFRAUS00062**C "/>
    <s v="US-62"/>
    <n v="10.199999999999999"/>
    <n v="10.7"/>
    <s v="Segment"/>
    <m/>
    <n v="1"/>
    <n v="1"/>
    <n v="7"/>
    <n v="7"/>
    <n v="36"/>
    <n v="204.24400436046511"/>
    <n v="0.23271532320485028"/>
    <n v="17.059468938813524"/>
    <n v="16.826753615608673"/>
    <n v="1.9182021883387732E-2"/>
    <n v="1.1645475200050894"/>
    <n v="1.1453654981217016"/>
    <x v="2"/>
    <s v="Google Maps"/>
    <n v="39.927866913899997"/>
    <n v="-83.0553209893"/>
    <n v="39.932353325699999"/>
    <n v="-83.047951517900003"/>
  </r>
  <r>
    <n v="373"/>
    <x v="3"/>
    <x v="0"/>
    <s v="Franklin"/>
    <s v="HARRISBURG PIKE "/>
    <s v="SFRAUS00062**C "/>
    <s v="US-62"/>
    <n v="10.7"/>
    <n v="11.2"/>
    <s v="Segment"/>
    <m/>
    <n v="1"/>
    <n v="0"/>
    <n v="6"/>
    <n v="9"/>
    <n v="20"/>
    <n v="144.89543968023256"/>
    <n v="0.23271532320485028"/>
    <n v="12.054143715508703"/>
    <n v="11.821428392303853"/>
    <n v="1.9182021883387732E-2"/>
    <n v="1.1645475200050894"/>
    <n v="1.1453654981217016"/>
    <x v="2"/>
    <s v="Google Maps"/>
    <n v="39.932353325699999"/>
    <n v="-83.047951517900003"/>
    <n v="39.937818213699998"/>
    <n v="-83.041865038400005"/>
  </r>
  <r>
    <n v="374"/>
    <x v="3"/>
    <x v="9"/>
    <s v="Scioto"/>
    <s v="OHIO RIVER RD "/>
    <s v="CSCICR00503**C "/>
    <s v="CR-503"/>
    <n v="0.8"/>
    <n v="1.3"/>
    <s v="Segment"/>
    <m/>
    <n v="0"/>
    <n v="0"/>
    <n v="6"/>
    <n v="2"/>
    <n v="24"/>
    <n v="72.15625"/>
    <n v="0.37575115242417406"/>
    <n v="12.151418797420439"/>
    <n v="11.775667644996265"/>
    <n v="2.8950680163911453E-2"/>
    <n v="1.1622649034798949"/>
    <n v="1.1333142233159834"/>
    <x v="2"/>
    <s v="Google Maps"/>
    <n v="38.723072377299999"/>
    <n v="-82.859462102899997"/>
    <n v="38.7305105481"/>
    <n v="-82.859644395299995"/>
  </r>
  <r>
    <n v="375"/>
    <x v="3"/>
    <x v="3"/>
    <s v="Trumbull"/>
    <s v="ELM RD "/>
    <s v="CTRUCR00328**C "/>
    <s v="CR-328"/>
    <n v="2.2000000000000002"/>
    <n v="2.7"/>
    <s v="Segment"/>
    <m/>
    <n v="0"/>
    <n v="1"/>
    <n v="4"/>
    <n v="2"/>
    <n v="9"/>
    <n v="89.739189680232556"/>
    <n v="0.5477724769879031"/>
    <n v="6.2232608007656225"/>
    <n v="5.6754883237777189"/>
    <n v="4.2518089063938488E-2"/>
    <n v="1.1610074392572762"/>
    <n v="1.1184893501933377"/>
    <x v="2"/>
    <s v="Google Maps"/>
    <n v="41.257366978299999"/>
    <n v="-80.785751921900001"/>
    <n v="41.264306401799999"/>
    <n v="-80.783166831900004"/>
  </r>
  <r>
    <n v="376"/>
    <x v="3"/>
    <x v="2"/>
    <s v="Hamilton"/>
    <s v="KENWOOD RD "/>
    <s v="CHAMCR00269**C "/>
    <s v="CR-269"/>
    <n v="3.3"/>
    <n v="3.8"/>
    <s v="Segment"/>
    <m/>
    <n v="0"/>
    <n v="1"/>
    <n v="2"/>
    <n v="5"/>
    <n v="31"/>
    <n v="111.95793968023256"/>
    <n v="0.37458377510739682"/>
    <n v="14.806035163008247"/>
    <n v="14.43145138790085"/>
    <n v="2.8861561357283516E-2"/>
    <n v="1.160064398418126"/>
    <n v="1.1312028370608425"/>
    <x v="2"/>
    <s v="Google Maps"/>
    <n v="39.206271899500003"/>
    <n v="-84.379615731800001"/>
    <n v="39.213482123600002"/>
    <n v="-84.3789133975"/>
  </r>
  <r>
    <n v="377"/>
    <x v="3"/>
    <x v="7"/>
    <s v="Lorain"/>
    <s v="SR 2 "/>
    <s v="SLORSR00002**C "/>
    <s v="SR-2"/>
    <n v="8.6999999999999993"/>
    <n v="9.1999999999999993"/>
    <s v="Segment"/>
    <m/>
    <n v="0"/>
    <n v="1"/>
    <n v="2"/>
    <n v="1"/>
    <n v="7"/>
    <n v="70.207939680232556"/>
    <n v="0.56085559050017086"/>
    <n v="4.163073925221342"/>
    <n v="3.6022183347211714"/>
    <n v="4.0596773490730417E-2"/>
    <n v="1.1586837685299933"/>
    <n v="1.1180869950392629"/>
    <x v="2"/>
    <s v="Google Maps"/>
    <n v="41.411015213900001"/>
    <n v="-82.185474545399998"/>
    <n v="41.411059802099999"/>
    <n v="-82.175850514700002"/>
  </r>
  <r>
    <n v="66"/>
    <x v="5"/>
    <x v="4"/>
    <s v="Miami"/>
    <s v="Farrington Rd, N Washington Rd"/>
    <s v="CMIACR00031**C, CMIACR00035**C"/>
    <s v="CR-31, CR-35"/>
    <n v="3.6779999999999999"/>
    <n v="0"/>
    <s v="Intersection"/>
    <s v="Undivided Rural No Control, Yield, Two Way Stop, Two Way With Flasher  4-Leg"/>
    <n v="0"/>
    <n v="1"/>
    <n v="8"/>
    <n v="2"/>
    <n v="15"/>
    <n v="121.92668968023256"/>
    <n v="0.16709405006291822"/>
    <n v="2.7845000294001472"/>
    <n v="2.6174059793372288"/>
    <n v="0.11112980045095046"/>
    <n v="1.1534592538114781"/>
    <n v="1.0423294533605276"/>
    <x v="2"/>
    <s v="Google Maps"/>
    <n v="40.104002999999999"/>
    <n v="-84.259045999999998"/>
    <n v="0"/>
    <n v="0"/>
  </r>
  <r>
    <n v="67"/>
    <x v="5"/>
    <x v="0"/>
    <s v="Union"/>
    <s v="State Route 31, State Route 347"/>
    <s v="SUNISR00031**C, SUNISR00347**C"/>
    <s v="SR-31, SR-347"/>
    <n v="7.6890000000000001"/>
    <n v="0"/>
    <s v="Intersection"/>
    <s v="Undivided Rural No Control, Yield, Two Way Stop, Two Way With Flasher  4-Leg"/>
    <n v="1"/>
    <n v="0"/>
    <n v="5"/>
    <n v="5"/>
    <n v="8"/>
    <n v="108.59856468023256"/>
    <n v="0.18108256571315898"/>
    <n v="2.1120298156544872"/>
    <n v="1.9309472499413283"/>
    <n v="0.1126899944670319"/>
    <n v="1.1497472722617077"/>
    <n v="1.0370572777946758"/>
    <x v="2"/>
    <s v="Google Maps"/>
    <n v="40.344720000000002"/>
    <n v="-83.395692999999994"/>
    <n v="0"/>
    <n v="0"/>
  </r>
  <r>
    <n v="378"/>
    <x v="3"/>
    <x v="2"/>
    <s v="Butler"/>
    <s v="PRINCETON GLENDALE RD "/>
    <s v="SBUTSR00747**C "/>
    <s v="SR-747"/>
    <n v="0.9"/>
    <n v="1.4"/>
    <s v="Segment"/>
    <m/>
    <n v="0"/>
    <n v="1"/>
    <n v="1"/>
    <n v="5"/>
    <n v="15"/>
    <n v="89.411064680232556"/>
    <n v="0.47536888683147299"/>
    <n v="8.0146754112651699"/>
    <n v="7.5393065244336972"/>
    <n v="3.6544080804951161E-2"/>
    <n v="1.1495859352428794"/>
    <n v="1.1130418544379284"/>
    <x v="2"/>
    <s v="Google Maps"/>
    <n v="39.315952384900001"/>
    <n v="-84.464410392999994"/>
    <n v="39.323170593199997"/>
    <n v="-84.463801393599994"/>
  </r>
  <r>
    <n v="68"/>
    <x v="5"/>
    <x v="8"/>
    <s v="Fairfield"/>
    <s v="Coonpath Rd, Lancaster-Kirkersville Rd"/>
    <s v="CFAICR00031**C, SFAISR00158**C"/>
    <s v="CR-31, SR-158"/>
    <n v="4.2359999999999998"/>
    <n v="0"/>
    <s v="Intersection"/>
    <s v="Undivided Rural All Way Stop, All way with Flasher  4-Leg"/>
    <n v="0"/>
    <n v="0"/>
    <n v="7"/>
    <n v="3"/>
    <n v="32"/>
    <n v="91.140625"/>
    <n v="2.2780797866420865"/>
    <n v="8.3995484982690787"/>
    <n v="6.1214687116269921"/>
    <n v="0.14887709706200244"/>
    <n v="1.1483046587346617"/>
    <n v="0.99942756167265923"/>
    <x v="2"/>
    <s v="Google Maps"/>
    <n v="39.768861999999999"/>
    <n v="-82.616923"/>
    <n v="0"/>
    <n v="0"/>
  </r>
  <r>
    <n v="69"/>
    <x v="5"/>
    <x v="2"/>
    <s v="Clermont"/>
    <s v="SR-131, SR-133"/>
    <s v="SCLESR00131**C, SCLESR00133**C"/>
    <s v="SR-131, SR-133"/>
    <n v="11.933"/>
    <n v="0"/>
    <s v="Intersection"/>
    <s v="Undivided Rural No Control, Yield, Two Way Stop, Two Way With Flasher  4-Leg"/>
    <n v="0"/>
    <n v="4"/>
    <n v="8"/>
    <n v="1"/>
    <n v="5"/>
    <n v="244.51925872093022"/>
    <n v="0.11679900824460702"/>
    <n v="1.5437908757603565"/>
    <n v="1.4269918675157494"/>
    <n v="8.6503047371149555E-2"/>
    <n v="1.1478905035159472"/>
    <n v="1.0613874561447978"/>
    <x v="2"/>
    <s v="Google Maps"/>
    <n v="39.180731999999999"/>
    <n v="-84.058408"/>
    <n v="0"/>
    <n v="0"/>
  </r>
  <r>
    <n v="379"/>
    <x v="3"/>
    <x v="3"/>
    <s v="Stark"/>
    <s v="US 30 "/>
    <s v="SSTAUS00030**C "/>
    <s v="US-30"/>
    <n v="7"/>
    <n v="7.5"/>
    <s v="Segment"/>
    <m/>
    <n v="0"/>
    <n v="1"/>
    <n v="3"/>
    <n v="0"/>
    <n v="1"/>
    <n v="66.317314680232556"/>
    <n v="0.39078512408855742"/>
    <n v="2.1642437088422195"/>
    <n v="1.7734585847536621"/>
    <n v="2.8026759993803555E-2"/>
    <n v="1.1437772702871487"/>
    <n v="1.1157505102933452"/>
    <x v="2"/>
    <s v="Google Maps"/>
    <n v="40.759510952500001"/>
    <n v="-81.530052709800003"/>
    <n v="40.760504284699998"/>
    <n v="-81.520672907600002"/>
  </r>
  <r>
    <n v="380"/>
    <x v="3"/>
    <x v="1"/>
    <s v="Lake"/>
    <s v="LAKELAND FWY "/>
    <s v="SLAKSR00002**C "/>
    <s v="SR-2"/>
    <n v="14.4"/>
    <n v="14.9"/>
    <s v="Segment"/>
    <m/>
    <n v="0"/>
    <n v="1"/>
    <n v="1"/>
    <n v="2"/>
    <n v="16"/>
    <n v="77.098564680232556"/>
    <n v="0.48942438818731915"/>
    <n v="7.7428320968375806"/>
    <n v="7.2534077086502613"/>
    <n v="3.5187832332745618E-2"/>
    <n v="1.1391428500243386"/>
    <n v="1.1039550176915929"/>
    <x v="2"/>
    <s v="Google Maps"/>
    <n v="41.726101043299998"/>
    <n v="-81.267178663300001"/>
    <n v="41.729567437199997"/>
    <n v="-81.259431321899996"/>
  </r>
  <r>
    <n v="381"/>
    <x v="3"/>
    <x v="2"/>
    <s v="Hamilton"/>
    <s v="BRIDGETOWN RD "/>
    <s v="CHAMCR00114**C "/>
    <s v="CR-114"/>
    <n v="0"/>
    <n v="0.5"/>
    <s v="Segment"/>
    <m/>
    <n v="0"/>
    <n v="1"/>
    <n v="4"/>
    <n v="3"/>
    <n v="21"/>
    <n v="106.17668968023256"/>
    <n v="0.36782314499747887"/>
    <n v="10.807344700182794"/>
    <n v="10.439521555185316"/>
    <n v="2.8345376797893045E-2"/>
    <n v="1.1389773554723612"/>
    <n v="1.1106319786744683"/>
    <x v="2"/>
    <s v="Google Maps"/>
    <n v="39.157705987500002"/>
    <n v="-84.629755334500004"/>
    <n v="39.158189779099999"/>
    <n v="-84.620499037299993"/>
  </r>
  <r>
    <n v="382"/>
    <x v="3"/>
    <x v="2"/>
    <s v="Clermont"/>
    <s v="MILFORD PKWY "/>
    <s v="SCLESR00131**C "/>
    <s v="SR-131"/>
    <n v="1.8"/>
    <n v="2.2999999999999998"/>
    <s v="Segment"/>
    <m/>
    <n v="0"/>
    <n v="1"/>
    <n v="6"/>
    <n v="10"/>
    <n v="39"/>
    <n v="168.33293968023256"/>
    <n v="0.20942151131370335"/>
    <n v="18.302432485668231"/>
    <n v="18.093010974354527"/>
    <n v="1.7384368015615423E-2"/>
    <n v="1.1386174877150763"/>
    <n v="1.1212331196994609"/>
    <x v="2"/>
    <s v="Google Maps"/>
    <n v="39.175493170700001"/>
    <n v="-84.241787988499993"/>
    <n v="39.175462762199999"/>
    <n v="-84.232631067400007"/>
  </r>
  <r>
    <n v="383"/>
    <x v="3"/>
    <x v="3"/>
    <s v="Trumbull"/>
    <s v="EAST MARKET ST "/>
    <s v="CTRUCR00329**C "/>
    <s v="CR-329"/>
    <n v="4"/>
    <n v="4.5"/>
    <s v="Segment"/>
    <m/>
    <n v="0"/>
    <n v="0"/>
    <n v="9"/>
    <n v="3"/>
    <n v="28"/>
    <n v="100.234375"/>
    <n v="0.20946142717968452"/>
    <n v="14.618475951134219"/>
    <n v="14.409014523954534"/>
    <n v="1.6274529405666985E-2"/>
    <n v="1.1373912599778917"/>
    <n v="1.1211167305722247"/>
    <x v="2"/>
    <s v="Google Maps"/>
    <n v="41.238285538"/>
    <n v="-80.750838593899999"/>
    <n v="41.238267252599996"/>
    <n v="-80.741258153000004"/>
  </r>
  <r>
    <n v="70"/>
    <x v="5"/>
    <x v="1"/>
    <s v="Geauga"/>
    <s v="Butternut Rd, Ravenna Rd"/>
    <s v="CGEACR00021**C, SGEASR00044**C"/>
    <s v="CR-21, SR-44"/>
    <n v="4.7130000000000001"/>
    <n v="0"/>
    <s v="Intersection"/>
    <s v="Undivided Rural No Control, Yield, Two Way Stop, Two Way With Flasher  4-Leg"/>
    <n v="0"/>
    <n v="1"/>
    <n v="9"/>
    <n v="1"/>
    <n v="8"/>
    <n v="117.03606468023256"/>
    <n v="0.16910500852216084"/>
    <n v="2.0309513003879189"/>
    <n v="1.8618462918657581"/>
    <n v="0.11100232849112263"/>
    <n v="1.1365902611351844"/>
    <n v="1.0255879326440618"/>
    <x v="2"/>
    <s v="Google Maps"/>
    <n v="41.495356000000001"/>
    <n v="-81.193618000000001"/>
    <n v="0"/>
    <n v="0"/>
  </r>
  <r>
    <n v="384"/>
    <x v="3"/>
    <x v="3"/>
    <s v="Mahoning"/>
    <s v="S CANFIELD NILES RD "/>
    <s v="SMAHSR00046**C "/>
    <s v="SR-46"/>
    <n v="14.5"/>
    <n v="15"/>
    <s v="Segment"/>
    <m/>
    <n v="0"/>
    <n v="0"/>
    <n v="6"/>
    <n v="3"/>
    <n v="31"/>
    <n v="83.59375"/>
    <n v="0.30893732440789845"/>
    <n v="14.54215644896065"/>
    <n v="14.233219124552752"/>
    <n v="2.3843487167657475E-2"/>
    <n v="1.1350666312021793"/>
    <n v="1.1112231440345219"/>
    <x v="2"/>
    <s v="Google Maps"/>
    <n v="41.096755840199997"/>
    <n v="-80.763557568699994"/>
    <n v="41.103977446400002"/>
    <n v="-80.764276183199996"/>
  </r>
  <r>
    <n v="71"/>
    <x v="5"/>
    <x v="8"/>
    <s v="Licking"/>
    <s v="Johnstown-Utica Rd, Marion Rd"/>
    <s v="SLICSR00657**C, SLICUS00062**C"/>
    <s v="SR-657, US-62"/>
    <n v="9.8469999999999995"/>
    <n v="0"/>
    <s v="Intersection"/>
    <s v="Undivided Rural No Control, Yield, Two Way Stop, Two Way With Flasher  4-Leg"/>
    <n v="1"/>
    <n v="2"/>
    <n v="6"/>
    <n v="2"/>
    <n v="8"/>
    <n v="193.18631904069767"/>
    <n v="0.17844888764054304"/>
    <n v="1.973644379558662"/>
    <n v="1.795195491918119"/>
    <n v="0.11782759698337132"/>
    <n v="1.1334251052620266"/>
    <n v="1.0155975082786552"/>
    <x v="2"/>
    <s v="Google Maps"/>
    <n v="40.216439000000001"/>
    <n v="-82.548277999999996"/>
    <n v="0"/>
    <n v="0"/>
  </r>
  <r>
    <n v="385"/>
    <x v="3"/>
    <x v="5"/>
    <s v="Lucas"/>
    <s v="SR 120"/>
    <s v="SLUCSR00120**C "/>
    <s v="SR-120"/>
    <n v="11.1"/>
    <n v="11.6"/>
    <s v="Segment"/>
    <m/>
    <n v="1"/>
    <n v="1"/>
    <n v="4"/>
    <n v="1"/>
    <n v="11"/>
    <n v="132.97837936046511"/>
    <n v="0.46251938572756662"/>
    <n v="6.5118394355668201"/>
    <n v="6.0493200498392534"/>
    <n v="3.5565742050453569E-2"/>
    <n v="1.1285630789960506"/>
    <n v="1.092997336945597"/>
    <x v="2"/>
    <s v="Google Maps"/>
    <n v="41.6767680691"/>
    <n v="-83.665370098500006"/>
    <n v="41.676987779500003"/>
    <n v="-83.655695202499999"/>
  </r>
  <r>
    <n v="72"/>
    <x v="5"/>
    <x v="7"/>
    <s v="Richland"/>
    <s v="Millsboro West Rd, SR-314"/>
    <s v="CRICCR00048**C, SRICSR00314**C"/>
    <s v="CR-48, SR-314"/>
    <n v="1.712"/>
    <n v="0"/>
    <s v="Intersection"/>
    <s v="Undivided Rural No Control, Yield, Two Way Stop, Two Way With Flasher  4-Leg"/>
    <n v="1"/>
    <n v="0"/>
    <n v="10"/>
    <n v="1"/>
    <n v="10"/>
    <n v="125.58293968023256"/>
    <n v="0.12528441402722973"/>
    <n v="1.9603410838581425"/>
    <n v="1.8350566698309128"/>
    <n v="9.4037975278003214E-2"/>
    <n v="1.1205887216685593"/>
    <n v="1.0265507463905561"/>
    <x v="2"/>
    <s v="Google Maps"/>
    <n v="40.735553000000003"/>
    <n v="-82.665842999999995"/>
    <n v="0"/>
    <n v="0"/>
  </r>
  <r>
    <n v="386"/>
    <x v="3"/>
    <x v="0"/>
    <s v="Franklin"/>
    <s v="S HIGH ST "/>
    <s v="SFRAUS00023**N "/>
    <s v="US-23"/>
    <n v="1"/>
    <n v="1.5"/>
    <s v="Segment"/>
    <m/>
    <n v="0"/>
    <n v="1"/>
    <n v="4"/>
    <n v="0"/>
    <n v="3"/>
    <n v="74.864189680232556"/>
    <n v="0.32771855019791118"/>
    <n v="2.5930134605246753"/>
    <n v="2.2652949103267641"/>
    <n v="2.3673317724168204E-2"/>
    <n v="1.1195746262060722"/>
    <n v="1.095901308481904"/>
    <x v="2"/>
    <s v="Google Maps"/>
    <n v="39.817130819100001"/>
    <n v="-82.998871591699995"/>
    <n v="39.824091805099997"/>
    <n v="-83.001455855200007"/>
  </r>
  <r>
    <n v="387"/>
    <x v="3"/>
    <x v="0"/>
    <s v="Pickaway"/>
    <s v="US 23 "/>
    <s v="SPICUS00023**N "/>
    <s v="US-23"/>
    <n v="15.4"/>
    <n v="15.9"/>
    <s v="Segment"/>
    <m/>
    <n v="0"/>
    <n v="1"/>
    <n v="2"/>
    <n v="1"/>
    <n v="5"/>
    <n v="68.207939680232556"/>
    <n v="0.43183442365172975"/>
    <n v="3.5789067143599609"/>
    <n v="3.1470722907082314"/>
    <n v="3.0958737386920329E-2"/>
    <n v="1.1191684652541163"/>
    <n v="1.0882097278671961"/>
    <x v="2"/>
    <s v="Google Maps"/>
    <n v="39.692000898700002"/>
    <n v="-82.985811426799998"/>
    <n v="39.699057182099999"/>
    <n v="-82.987330778"/>
  </r>
  <r>
    <n v="388"/>
    <x v="3"/>
    <x v="0"/>
    <s v="Franklin"/>
    <s v="E DUBLIN-GRANVILLE RD "/>
    <s v="SFRASR00161**N "/>
    <s v="SR-161"/>
    <n v="17"/>
    <n v="17.5"/>
    <s v="Segment"/>
    <m/>
    <n v="0"/>
    <n v="1"/>
    <n v="2"/>
    <n v="3"/>
    <n v="17"/>
    <n v="89.082939680232556"/>
    <n v="0.42683652465237509"/>
    <n v="5.5482379993722537"/>
    <n v="5.1214014747198782"/>
    <n v="3.0597910278540485E-2"/>
    <n v="1.1182899550790835"/>
    <n v="1.0876920448005429"/>
    <x v="2"/>
    <s v="Google Maps"/>
    <n v="40.080732804500002"/>
    <n v="-82.883978772700004"/>
    <n v="40.080176373500002"/>
    <n v="-82.874581331200005"/>
  </r>
  <r>
    <n v="73"/>
    <x v="5"/>
    <x v="3"/>
    <s v="Ashtabula"/>
    <s v="St Rt 534, US Rt 322"/>
    <s v="SATBSR00534**C, SATBUS00322**C"/>
    <s v="SR-534, US-322"/>
    <n v="2.3820000000000001"/>
    <n v="0"/>
    <s v="Intersection"/>
    <s v="Undivided Rural Control  5-Leg"/>
    <n v="0"/>
    <n v="2"/>
    <n v="4"/>
    <n v="1"/>
    <n v="9"/>
    <n v="130.97837936046511"/>
    <n v="0.94990459648531156"/>
    <n v="3.1272413985353906"/>
    <n v="2.1773368020500792"/>
    <n v="0.24239818970473478"/>
    <n v="1.1175678484830947"/>
    <n v="0.87516965877835984"/>
    <x v="2"/>
    <s v="Google Maps"/>
    <n v="41.53528"/>
    <n v="-80.934236999999996"/>
    <n v="0"/>
    <n v="0"/>
  </r>
  <r>
    <n v="389"/>
    <x v="3"/>
    <x v="3"/>
    <s v="Mahoning"/>
    <s v="SOUTH AVE "/>
    <s v="CMAHCR00151**C "/>
    <s v="CR-151"/>
    <n v="3.6"/>
    <n v="4.0999999999999996"/>
    <s v="Segment"/>
    <m/>
    <n v="0"/>
    <n v="1"/>
    <n v="3"/>
    <n v="8"/>
    <n v="23"/>
    <n v="123.81731468023256"/>
    <n v="0.28056177026671414"/>
    <n v="11.756642732617708"/>
    <n v="11.476080962350993"/>
    <n v="2.2470906390201488E-2"/>
    <n v="1.1174660580714413"/>
    <n v="1.0949951516812397"/>
    <x v="2"/>
    <s v="Google Maps"/>
    <n v="41.038122860500003"/>
    <n v="-80.634723976299995"/>
    <n v="41.045374345600003"/>
    <n v="-80.634884013900006"/>
  </r>
  <r>
    <n v="74"/>
    <x v="5"/>
    <x v="0"/>
    <s v="Delaware"/>
    <s v="S Galena Rd, State Route 37"/>
    <s v="CDELCR00034**C, SDELSR00037**C, SDELUS00036**C"/>
    <s v="CR-34, SR-37, US-36"/>
    <n v="3.2610000000000001"/>
    <n v="0"/>
    <s v="Intersection"/>
    <s v="Undivided Rural Signal  4-Leg"/>
    <n v="0"/>
    <n v="0"/>
    <n v="4"/>
    <n v="4"/>
    <n v="17"/>
    <n v="60.9375"/>
    <n v="3.1085960289489845"/>
    <n v="5.1339190647537523"/>
    <n v="2.0253230358047678"/>
    <n v="0.21663836578976839"/>
    <n v="1.1158250739497464"/>
    <n v="0.89918670815997803"/>
    <x v="2"/>
    <s v="Google Maps"/>
    <n v="40.265464000000001"/>
    <n v="-82.908969999999997"/>
    <n v="0"/>
    <n v="0"/>
  </r>
  <r>
    <n v="390"/>
    <x v="3"/>
    <x v="5"/>
    <s v="Lucas"/>
    <s v="US 23 N "/>
    <s v="SLUCUS00023**C "/>
    <s v="US-23"/>
    <n v="9.5"/>
    <n v="10"/>
    <s v="Segment"/>
    <m/>
    <n v="0"/>
    <n v="1"/>
    <n v="4"/>
    <n v="1"/>
    <n v="15"/>
    <n v="91.301689680232556"/>
    <n v="0.30364028451297953"/>
    <n v="5.4373284457547895"/>
    <n v="5.1336881612418104"/>
    <n v="2.206429130728926E-2"/>
    <n v="1.1145009737992679"/>
    <n v="1.0924366824919787"/>
    <x v="2"/>
    <s v="Google Maps"/>
    <n v="41.682076727999998"/>
    <n v="-83.694411789100002"/>
    <n v="41.689308676300001"/>
    <n v="-83.695070471500003"/>
  </r>
  <r>
    <n v="75"/>
    <x v="5"/>
    <x v="4"/>
    <s v="Mercer"/>
    <s v="US-127, US-33"/>
    <s v="SMERSR00707**C, SMERUS00033**C, SMERUS00127**C"/>
    <s v="SR-707, US-127, US-33"/>
    <n v="10.368"/>
    <n v="0"/>
    <s v="Intersection"/>
    <s v="Undivided Rural Signal  4-Leg"/>
    <n v="0"/>
    <n v="1"/>
    <n v="5"/>
    <n v="2"/>
    <n v="13"/>
    <n v="100.28606468023256"/>
    <n v="3.0566408169886174"/>
    <n v="4.3452741204568213"/>
    <n v="1.2886333034682038"/>
    <n v="0.21301760191162614"/>
    <n v="1.1123843127695041"/>
    <n v="0.899366710857878"/>
    <x v="2"/>
    <s v="Google Maps"/>
    <n v="40.651251999999999"/>
    <n v="-84.580359000000001"/>
    <n v="0"/>
    <n v="0"/>
  </r>
  <r>
    <n v="391"/>
    <x v="3"/>
    <x v="7"/>
    <s v="Richland"/>
    <s v="US-30 "/>
    <s v="SRICUS00030**C "/>
    <s v="US-30"/>
    <n v="13.9"/>
    <n v="14.4"/>
    <s v="Segment"/>
    <m/>
    <n v="1"/>
    <n v="1"/>
    <n v="0"/>
    <n v="2"/>
    <n v="7"/>
    <n v="107.22837936046511"/>
    <n v="0.42551877625547685"/>
    <n v="4.3616854179483422"/>
    <n v="3.9361666416928651"/>
    <n v="3.0502947525772438E-2"/>
    <n v="1.1121466694571598"/>
    <n v="1.0816437219313872"/>
    <x v="2"/>
    <s v="Google Maps"/>
    <n v="40.779266069599998"/>
    <n v="-82.475107993899996"/>
    <n v="40.778473656499997"/>
    <n v="-82.465642848200005"/>
  </r>
  <r>
    <n v="392"/>
    <x v="3"/>
    <x v="7"/>
    <s v="Richland"/>
    <s v="US-30 "/>
    <s v="SRICUS00030**C "/>
    <s v="US-30"/>
    <n v="14.8"/>
    <n v="15.3"/>
    <s v="Segment"/>
    <m/>
    <n v="0"/>
    <n v="1"/>
    <n v="3"/>
    <n v="0"/>
    <n v="8"/>
    <n v="73.317314680232556"/>
    <n v="0.42551877625547685"/>
    <n v="4.7573926866237235"/>
    <n v="4.3318739103682464"/>
    <n v="3.0502947525772438E-2"/>
    <n v="1.1121466694571598"/>
    <n v="1.0816437219313872"/>
    <x v="2"/>
    <s v="Google Maps"/>
    <n v="40.778239437000003"/>
    <n v="-82.458038240999997"/>
    <n v="40.778290891899999"/>
    <n v="-82.448512320700004"/>
  </r>
  <r>
    <n v="393"/>
    <x v="3"/>
    <x v="3"/>
    <s v="Stark"/>
    <s v="FULTON DR "/>
    <s v="SSTASR00687**C "/>
    <s v="SR-687"/>
    <n v="0.8"/>
    <n v="1.3"/>
    <s v="Segment"/>
    <m/>
    <n v="1"/>
    <n v="2"/>
    <n v="2"/>
    <n v="4"/>
    <n v="12"/>
    <n v="179.87381904069767"/>
    <n v="0.42792406769647118"/>
    <n v="7.6885860496373111"/>
    <n v="7.2606619819408396"/>
    <n v="3.3785734334280157E-2"/>
    <n v="1.1104790554250414"/>
    <n v="1.0766933210907612"/>
    <x v="2"/>
    <s v="Google Maps"/>
    <n v="40.859219774099998"/>
    <n v="-81.470183263300001"/>
    <n v="40.856333000799999"/>
    <n v="-81.461645631699994"/>
  </r>
  <r>
    <n v="394"/>
    <x v="3"/>
    <x v="7"/>
    <s v="Erie"/>
    <s v="MILAN RD "/>
    <s v="SERIUS00250**C "/>
    <s v="US-250"/>
    <n v="1.7"/>
    <n v="2.2000000000000002"/>
    <s v="Segment"/>
    <m/>
    <n v="0"/>
    <n v="1"/>
    <n v="4"/>
    <n v="4"/>
    <n v="31"/>
    <n v="120.61418968023256"/>
    <n v="0.29041787699672356"/>
    <n v="15.283748184534199"/>
    <n v="14.993330307537475"/>
    <n v="2.242580983480005E-2"/>
    <n v="1.1072684561119734"/>
    <n v="1.0848426462771734"/>
    <x v="2"/>
    <s v="Google Maps"/>
    <n v="41.426048019500001"/>
    <n v="-82.681871267199995"/>
    <n v="41.4202254916"/>
    <n v="-82.676133217200004"/>
  </r>
  <r>
    <n v="395"/>
    <x v="3"/>
    <x v="7"/>
    <s v="Erie"/>
    <s v="MILAN RD "/>
    <s v="SERIUS00250**C "/>
    <s v="US-250"/>
    <n v="1.1000000000000001"/>
    <n v="1.6"/>
    <s v="Segment"/>
    <m/>
    <n v="0"/>
    <n v="0"/>
    <n v="4"/>
    <n v="5"/>
    <n v="14"/>
    <n v="62.375"/>
    <n v="0.29041787699672356"/>
    <n v="8.7970582857662354"/>
    <n v="8.5066404087695116"/>
    <n v="2.242580983480005E-2"/>
    <n v="1.1072684561119734"/>
    <n v="1.0848426462771734"/>
    <x v="2"/>
    <s v="Google Maps"/>
    <n v="41.433073065800002"/>
    <n v="-82.688657425599999"/>
    <n v="41.427220512399998"/>
    <n v="-82.683010590600006"/>
  </r>
  <r>
    <n v="396"/>
    <x v="3"/>
    <x v="3"/>
    <s v="Stark"/>
    <s v="HILLS AND DALES RD "/>
    <s v="CSTACR00226**C "/>
    <s v="CR-226"/>
    <n v="1.4"/>
    <n v="1.9"/>
    <s v="Segment"/>
    <m/>
    <n v="0"/>
    <n v="1"/>
    <n v="5"/>
    <n v="1"/>
    <n v="19"/>
    <n v="101.84856468023256"/>
    <n v="0.42772855383671171"/>
    <n v="9.9946503392967134"/>
    <n v="9.5669217854600017"/>
    <n v="3.2915304220904607E-2"/>
    <n v="1.1072575263150306"/>
    <n v="1.0743422220941259"/>
    <x v="2"/>
    <s v="Google Maps"/>
    <n v="40.833222822899998"/>
    <n v="-81.432940672800001"/>
    <n v="40.832881426299998"/>
    <n v="-81.4234206167"/>
  </r>
  <r>
    <n v="397"/>
    <x v="3"/>
    <x v="4"/>
    <s v="Montgomery"/>
    <s v="FREE PIKE "/>
    <s v="CMOTCR00032**C "/>
    <s v="CR-32"/>
    <n v="2.7"/>
    <n v="3.2"/>
    <s v="Segment"/>
    <m/>
    <n v="0"/>
    <n v="0"/>
    <n v="6"/>
    <n v="6"/>
    <n v="15"/>
    <n v="80.90625"/>
    <n v="0.26543035459215553"/>
    <n v="9.3848030451450892"/>
    <n v="9.1193726905529342"/>
    <n v="2.1310140853893753E-2"/>
    <n v="1.1071592361522928"/>
    <n v="1.085849095298399"/>
    <x v="2"/>
    <s v="Google Maps"/>
    <n v="39.797947333099998"/>
    <n v="-84.2552678184"/>
    <n v="39.798092791400002"/>
    <n v="-84.245879052000006"/>
  </r>
  <r>
    <n v="76"/>
    <x v="5"/>
    <x v="2"/>
    <s v="Butler"/>
    <s v="Ross Millville Rd, U S Rt 27"/>
    <s v="SBUTUS00027**C, TBUTTR00182**C"/>
    <s v="TR-182, US-27"/>
    <n v="1.1100000000000001"/>
    <n v="0"/>
    <s v="Intersection"/>
    <s v="Undivided Rural No Control, Yield, Two Way Stop, Two Way With Flasher  3-Leg"/>
    <n v="0"/>
    <n v="2"/>
    <n v="3"/>
    <n v="5"/>
    <n v="8"/>
    <n v="141.18150436046511"/>
    <n v="0.57373168677695863"/>
    <n v="3.0239615629302459"/>
    <n v="2.450229876153287"/>
    <n v="0.14640577881773537"/>
    <n v="1.105728911601471"/>
    <n v="0.95932313278373571"/>
    <x v="2"/>
    <s v="Google Maps"/>
    <n v="39.350445999999998"/>
    <n v="-84.637352000000007"/>
    <n v="0"/>
    <n v="0"/>
  </r>
  <r>
    <n v="77"/>
    <x v="5"/>
    <x v="2"/>
    <s v="Clinton"/>
    <s v="SR-72, US-22"/>
    <s v="SCLISR00003**C, SCLISR00072**C, SCLIUS00022**C"/>
    <s v="SR-3, SR-72, US-22"/>
    <n v="8.1069999999999993"/>
    <n v="0"/>
    <s v="Intersection"/>
    <s v="Undivided Rural Signal  4-Leg"/>
    <n v="0"/>
    <n v="1"/>
    <n v="6"/>
    <n v="3"/>
    <n v="13"/>
    <n v="111.27043968023256"/>
    <n v="2.0288690454277631"/>
    <n v="4.3785621566983366"/>
    <n v="2.3496931112705735"/>
    <n v="0.1413920851438272"/>
    <n v="1.1054122182213832"/>
    <n v="0.96402013307755607"/>
    <x v="2"/>
    <s v="Google Maps"/>
    <n v="39.475651999999997"/>
    <n v="-83.672571000000005"/>
    <n v="0"/>
    <n v="0"/>
  </r>
  <r>
    <n v="398"/>
    <x v="3"/>
    <x v="3"/>
    <s v="Trumbull"/>
    <s v="SR-82 "/>
    <s v="STRUSR00082**C "/>
    <s v="SR-82"/>
    <n v="15.6"/>
    <n v="16.100000000000001"/>
    <s v="Segment"/>
    <m/>
    <n v="0"/>
    <n v="1"/>
    <n v="3"/>
    <n v="1"/>
    <n v="2"/>
    <n v="71.754814680232556"/>
    <n v="0.2256085075559828"/>
    <n v="2.7064974946784988"/>
    <n v="2.4808889871225159"/>
    <n v="1.7078622841090473E-2"/>
    <n v="1.1050585771950989"/>
    <n v="1.0879799543540085"/>
    <x v="2"/>
    <s v="Google Maps"/>
    <n v="41.253148534300003"/>
    <n v="-80.768186941300002"/>
    <n v="41.246257936699998"/>
    <n v="-80.765241889199999"/>
  </r>
  <r>
    <n v="399"/>
    <x v="3"/>
    <x v="2"/>
    <s v="Hamilton"/>
    <s v="HAMILTON AVE "/>
    <s v="SHAMUS00127**C "/>
    <s v="US-127"/>
    <n v="13.3"/>
    <n v="13.8"/>
    <s v="Segment"/>
    <m/>
    <n v="0"/>
    <n v="1"/>
    <n v="5"/>
    <n v="3"/>
    <n v="10"/>
    <n v="101.72356468023256"/>
    <n v="0.45743335871989738"/>
    <n v="7.6192693385047896"/>
    <n v="7.1618359797848923"/>
    <n v="3.6036000804417739E-2"/>
    <n v="1.1035033227065731"/>
    <n v="1.0674673219021553"/>
    <x v="2"/>
    <s v="Google Maps"/>
    <n v="39.266302242800002"/>
    <n v="-84.559666519499999"/>
    <n v="39.273278251999997"/>
    <n v="-84.562095052000004"/>
  </r>
  <r>
    <n v="400"/>
    <x v="3"/>
    <x v="0"/>
    <s v="Franklin"/>
    <s v="CR 3"/>
    <s v="CFRACR00003**C "/>
    <s v="CR-3"/>
    <n v="12.3"/>
    <n v="12.8"/>
    <s v="Segment"/>
    <m/>
    <n v="0"/>
    <n v="1"/>
    <n v="8"/>
    <n v="4"/>
    <n v="28"/>
    <n v="143.80168968023256"/>
    <n v="0.29289836964146632"/>
    <n v="12.924968780662542"/>
    <n v="12.632070411021076"/>
    <n v="2.3773601039930863E-2"/>
    <n v="1.1027607539929669"/>
    <n v="1.0789871529530362"/>
    <x v="2"/>
    <s v="Google Maps"/>
    <n v="39.960507397000001"/>
    <n v="-83.146323112399998"/>
    <n v="39.967707069399999"/>
    <n v="-83.147163484499998"/>
  </r>
  <r>
    <n v="401"/>
    <x v="3"/>
    <x v="4"/>
    <s v="Montgomery"/>
    <s v="SALEM AVE "/>
    <s v="CMOTCR00249**C "/>
    <s v="CR-249"/>
    <n v="2.2000000000000002"/>
    <n v="2.7"/>
    <s v="Segment"/>
    <m/>
    <n v="1"/>
    <n v="2"/>
    <n v="5"/>
    <n v="3"/>
    <n v="12"/>
    <n v="195.07694404069767"/>
    <n v="0.22362596031935594"/>
    <n v="8.205088648353378"/>
    <n v="7.9814626880340223"/>
    <n v="1.7301310033876888E-2"/>
    <n v="1.1020754298279489"/>
    <n v="1.0847741197940721"/>
    <x v="2"/>
    <s v="Google Maps"/>
    <n v="39.801234791500001"/>
    <n v="-84.253792533199999"/>
    <n v="39.795479450499997"/>
    <n v="-84.248548533299996"/>
  </r>
  <r>
    <n v="78"/>
    <x v="5"/>
    <x v="3"/>
    <s v="Portage"/>
    <s v="Mantua Center Rd, SR-82"/>
    <s v="SPORSR00082**C, TPORTR00247**C"/>
    <s v="SR-82, TR-247"/>
    <n v="1.6819999999999999"/>
    <n v="0"/>
    <s v="Intersection"/>
    <s v="Undivided Rural No Control, Yield, Two Way Stop, Two Way With Flasher  4-Leg"/>
    <n v="0"/>
    <n v="0"/>
    <n v="16"/>
    <n v="1"/>
    <n v="15"/>
    <n v="124.1875"/>
    <n v="6.132746984202591E-2"/>
    <n v="1.6380400288140287"/>
    <n v="1.5767125589720028"/>
    <n v="5.8027398829079348E-2"/>
    <n v="1.1018629284350976"/>
    <n v="1.0438355296060182"/>
    <x v="2"/>
    <s v="Google Maps"/>
    <n v="41.309846999999998"/>
    <n v="-81.244681999999997"/>
    <n v="0"/>
    <n v="0"/>
  </r>
  <r>
    <n v="402"/>
    <x v="3"/>
    <x v="3"/>
    <s v="Summit"/>
    <s v="AKRON-MEDINA RD "/>
    <s v="SSUMSR00018**C "/>
    <s v="SR-18"/>
    <n v="0.5"/>
    <n v="1"/>
    <s v="Segment"/>
    <m/>
    <n v="0"/>
    <n v="1"/>
    <n v="2"/>
    <n v="1"/>
    <n v="10"/>
    <n v="73.207939680232556"/>
    <n v="0.50239205155315148"/>
    <n v="5.1344084151324916"/>
    <n v="4.6320163635793401"/>
    <n v="3.6157146264733514E-2"/>
    <n v="1.0994089981011306"/>
    <n v="1.0632518518363971"/>
    <x v="2"/>
    <s v="Google Maps"/>
    <n v="41.135783011500003"/>
    <n v="-81.677376226800007"/>
    <n v="41.135949082499998"/>
    <n v="-81.667843128100003"/>
  </r>
  <r>
    <n v="403"/>
    <x v="3"/>
    <x v="2"/>
    <s v="Clermont"/>
    <s v="OHIO PIKE "/>
    <s v="SCLESR00125**C "/>
    <s v="SR-125"/>
    <n v="2.6"/>
    <n v="3.1"/>
    <s v="Segment"/>
    <m/>
    <n v="2"/>
    <n v="0"/>
    <n v="1"/>
    <n v="2"/>
    <n v="20"/>
    <n v="126.77525436046511"/>
    <n v="0.76874122196920192"/>
    <n v="9.898230263386699"/>
    <n v="9.1294890414174965"/>
    <n v="5.884724954132893E-2"/>
    <n v="1.0972644210665103"/>
    <n v="1.0384171715251813"/>
    <x v="2"/>
    <s v="Google Maps"/>
    <n v="39.060096487300001"/>
    <n v="-84.268660308700007"/>
    <n v="39.057125871700002"/>
    <n v="-84.260534796399995"/>
  </r>
  <r>
    <n v="404"/>
    <x v="3"/>
    <x v="10"/>
    <s v="Jefferson"/>
    <s v="US-22 "/>
    <s v="SJEFUS00022**C "/>
    <s v="US-22"/>
    <n v="13.5"/>
    <n v="14"/>
    <s v="Segment"/>
    <m/>
    <n v="0"/>
    <n v="1"/>
    <n v="2"/>
    <n v="2"/>
    <n v="9"/>
    <n v="76.645439680232556"/>
    <n v="0.21901926085612022"/>
    <n v="5.4326778237817086"/>
    <n v="5.2136585629255885"/>
    <n v="1.6675125064678043E-2"/>
    <n v="1.0961827131954092"/>
    <n v="1.0795075881307312"/>
    <x v="2"/>
    <s v="Google Maps"/>
    <n v="40.384125955499997"/>
    <n v="-80.658402173900001"/>
    <n v="40.381353978"/>
    <n v="-80.6502798856"/>
  </r>
  <r>
    <n v="79"/>
    <x v="5"/>
    <x v="7"/>
    <s v="Medina"/>
    <s v="Fixler Rd, Ridge Rd"/>
    <s v="CMEDCR00075**C, SMEDSR00094**C"/>
    <s v="CR-75, SR-94"/>
    <n v="3.5920000000000001"/>
    <n v="0"/>
    <s v="Intersection"/>
    <s v="Undivided Rural No Control, Yield, Two Way Stop, Two Way With Flasher  4-Leg"/>
    <n v="0"/>
    <n v="2"/>
    <n v="9"/>
    <n v="3"/>
    <n v="11"/>
    <n v="174.58775436046511"/>
    <n v="9.0250110516753218E-2"/>
    <n v="1.7767512233724527"/>
    <n v="1.6865011128556995"/>
    <n v="7.2367361121191714E-2"/>
    <n v="1.0961552528436684"/>
    <n v="1.0237878917224768"/>
    <x v="2"/>
    <s v="Google Maps"/>
    <n v="41.081052"/>
    <n v="-81.735765000000001"/>
    <n v="0"/>
    <n v="0"/>
  </r>
  <r>
    <n v="405"/>
    <x v="3"/>
    <x v="2"/>
    <s v="Hamilton"/>
    <s v="ANDERSON FERRY RD "/>
    <s v="CHAMCR00195**C "/>
    <s v="CR-195"/>
    <n v="2.8"/>
    <n v="3.3"/>
    <s v="Segment"/>
    <m/>
    <n v="0"/>
    <n v="0"/>
    <n v="8"/>
    <n v="4"/>
    <n v="25"/>
    <n v="95.125"/>
    <n v="0.31607272792152075"/>
    <n v="12.661696587579058"/>
    <n v="12.345623859657538"/>
    <n v="2.5524062635376262E-2"/>
    <n v="1.0958480223406242"/>
    <n v="1.0703239597052479"/>
    <x v="2"/>
    <s v="Google Maps"/>
    <n v="39.1135010657"/>
    <n v="-84.616455501000004"/>
    <n v="39.120698506399997"/>
    <n v="-84.616365478999995"/>
  </r>
  <r>
    <n v="406"/>
    <x v="3"/>
    <x v="4"/>
    <s v="Clark"/>
    <s v="SR-4 "/>
    <s v="SCLASR00004**C "/>
    <s v="SR-4"/>
    <n v="10.6"/>
    <n v="11.1"/>
    <s v="Segment"/>
    <m/>
    <n v="0"/>
    <n v="2"/>
    <n v="1"/>
    <n v="1"/>
    <n v="5"/>
    <n v="107.33775436046511"/>
    <n v="0.39659433849835118"/>
    <n v="3.6073748964440799"/>
    <n v="3.2107805579457289"/>
    <n v="2.8437214358376376E-2"/>
    <n v="1.0955153515539444"/>
    <n v="1.067078137195568"/>
    <x v="2"/>
    <s v="Google Maps"/>
    <n v="39.923094838499999"/>
    <n v="-83.877244059099993"/>
    <n v="39.924256246100001"/>
    <n v="-83.868019089599997"/>
  </r>
  <r>
    <n v="407"/>
    <x v="3"/>
    <x v="10"/>
    <s v="Jefferson"/>
    <s v="US-22 "/>
    <s v="SJEFUS00022**N "/>
    <s v="US-22"/>
    <n v="14.1"/>
    <n v="14.6"/>
    <s v="Segment"/>
    <m/>
    <n v="0"/>
    <n v="2"/>
    <n v="3"/>
    <n v="0"/>
    <n v="6"/>
    <n v="116.99400436046511"/>
    <n v="0.21841164478055478"/>
    <n v="4.266887340201011"/>
    <n v="4.0484756954204562"/>
    <n v="1.6638065142159861E-2"/>
    <n v="1.0947043975811863"/>
    <n v="1.0780663324390265"/>
    <x v="2"/>
    <s v="Google Maps"/>
    <n v="40.380918707399999"/>
    <n v="-80.6479524091"/>
    <n v="40.383335008800003"/>
    <n v="-80.639623283700004"/>
  </r>
  <r>
    <n v="408"/>
    <x v="3"/>
    <x v="3"/>
    <s v="Summit"/>
    <s v="AURORA RD "/>
    <s v="SSUMSR00082**C "/>
    <s v="SR-82"/>
    <n v="2.7"/>
    <n v="3.2"/>
    <s v="Segment"/>
    <m/>
    <n v="1"/>
    <n v="1"/>
    <n v="8"/>
    <n v="4"/>
    <n v="50"/>
    <n v="211.47837936046511"/>
    <n v="0.25680151742424767"/>
    <n v="21.099107140869695"/>
    <n v="20.842305623445448"/>
    <n v="2.1028186113378013E-2"/>
    <n v="1.093138712064228"/>
    <n v="1.0721105259508499"/>
    <x v="2"/>
    <s v="Google Maps"/>
    <n v="41.314229932000003"/>
    <n v="-81.538624561800006"/>
    <n v="41.314106759600001"/>
    <n v="-81.528638623199996"/>
  </r>
  <r>
    <n v="409"/>
    <x v="3"/>
    <x v="3"/>
    <s v="Mahoning"/>
    <s v="MAHONING AVE "/>
    <s v="CMAHCR00018**C "/>
    <s v="CR-18"/>
    <n v="14.2"/>
    <n v="14.7"/>
    <s v="Segment"/>
    <m/>
    <n v="0"/>
    <n v="1"/>
    <n v="2"/>
    <n v="6"/>
    <n v="17"/>
    <n v="102.39543968023256"/>
    <n v="0.2783925697190483"/>
    <n v="10.385775182980836"/>
    <n v="10.107382613261787"/>
    <n v="2.150442307617351E-2"/>
    <n v="1.0901509533267815"/>
    <n v="1.0686465302506079"/>
    <x v="2"/>
    <s v="Google Maps"/>
    <n v="41.101799893799999"/>
    <n v="-80.733956225100002"/>
    <n v="41.102571813099999"/>
    <n v="-80.724478375399997"/>
  </r>
  <r>
    <n v="410"/>
    <x v="3"/>
    <x v="2"/>
    <s v="Hamilton"/>
    <s v="VINE ST "/>
    <s v="SHAMSR00004**C "/>
    <s v="SR-4"/>
    <n v="3.9"/>
    <n v="4.4000000000000004"/>
    <s v="Segment"/>
    <m/>
    <n v="0"/>
    <n v="1"/>
    <n v="4"/>
    <n v="5"/>
    <n v="37"/>
    <n v="131.05168968023256"/>
    <n v="0.25619152787479677"/>
    <n v="15.997332407726583"/>
    <n v="15.741140879851786"/>
    <n v="1.9801982814031303E-2"/>
    <n v="1.0882219879953741"/>
    <n v="1.0684200051813428"/>
    <x v="2"/>
    <s v="Google Maps"/>
    <n v="39.2118080758"/>
    <n v="-84.474219628499995"/>
    <n v="39.219006898300002"/>
    <n v="-84.473492803400006"/>
  </r>
  <r>
    <n v="80"/>
    <x v="5"/>
    <x v="8"/>
    <s v="Licking"/>
    <s v="Jacksontown Rd, National Rd"/>
    <s v="SLICSR00013**C, SLICUS00040**C"/>
    <s v="SR-13, US-40"/>
    <n v="2.5979999999999999"/>
    <n v="0"/>
    <s v="Intersection"/>
    <s v="Undivided Rural Signal  4-Leg"/>
    <n v="0"/>
    <n v="1"/>
    <n v="5"/>
    <n v="3"/>
    <n v="13"/>
    <n v="104.72356468023256"/>
    <n v="2.2022006454670051"/>
    <n v="4.5570906166690568"/>
    <n v="2.3548899712020517"/>
    <n v="0.15347158155395513"/>
    <n v="1.0880204464256811"/>
    <n v="0.93454886487172595"/>
    <x v="2"/>
    <s v="Google Maps"/>
    <n v="39.959401999999997"/>
    <n v="-82.413972999999999"/>
    <n v="0"/>
    <n v="0"/>
  </r>
  <r>
    <n v="411"/>
    <x v="3"/>
    <x v="2"/>
    <s v="Butler"/>
    <s v="TYLERSVILLE RD "/>
    <s v="CBUTCR00020**C "/>
    <s v="CR-20"/>
    <n v="10.6"/>
    <n v="11.1"/>
    <s v="Segment"/>
    <m/>
    <n v="0"/>
    <n v="0"/>
    <n v="1"/>
    <n v="5"/>
    <n v="38"/>
    <n v="66.734375"/>
    <n v="0.47338068471922856"/>
    <n v="14.563485995229467"/>
    <n v="14.090105310510239"/>
    <n v="3.6159085866169061E-2"/>
    <n v="1.0821301178914173"/>
    <n v="1.0459710320252482"/>
    <x v="2"/>
    <s v="Google Maps"/>
    <n v="39.353665505899997"/>
    <n v="-84.3691438181"/>
    <n v="39.352541318100002"/>
    <n v="-84.359959629499997"/>
  </r>
  <r>
    <n v="412"/>
    <x v="3"/>
    <x v="2"/>
    <s v="Hamilton"/>
    <s v="WESTWOOD NORTHERN BLVD "/>
    <s v="CHAMCR00163**N "/>
    <s v="CR-163"/>
    <n v="2.2999999999999998"/>
    <n v="2.8"/>
    <s v="Segment"/>
    <m/>
    <n v="0"/>
    <n v="1"/>
    <n v="4"/>
    <n v="1"/>
    <n v="8"/>
    <n v="84.301689680232556"/>
    <n v="0.17020508598253917"/>
    <n v="4.2206288373379826"/>
    <n v="4.0504237513554431"/>
    <n v="1.3782083565607523E-2"/>
    <n v="1.0819372253891881"/>
    <n v="1.0681551418235806"/>
    <x v="2"/>
    <s v="Google Maps"/>
    <n v="39.158272685599997"/>
    <n v="-84.596054890199994"/>
    <n v="39.152782932199997"/>
    <n v="-84.590361265499993"/>
  </r>
  <r>
    <n v="81"/>
    <x v="5"/>
    <x v="7"/>
    <s v="Richland"/>
    <s v="SR-13, SR-13"/>
    <s v="CRICCR00341**C, SRICSR00013**C, SRICSR00013**N, TRICTR00328**C"/>
    <s v="CR-341, SR-13, TR-328"/>
    <n v="2.1669999999999998"/>
    <n v="0"/>
    <s v="Intersection"/>
    <s v="Divided Rural No Control, Yield, Two Way Stop, Two Way With Flasher  4-Leg"/>
    <n v="0"/>
    <n v="2"/>
    <n v="7"/>
    <n v="2"/>
    <n v="7"/>
    <n v="153.05650436046511"/>
    <n v="0.86621627506084831"/>
    <n v="3.3598780382257925"/>
    <n v="2.493661763164944"/>
    <n v="0.10388996025482886"/>
    <n v="1.078654122665814"/>
    <n v="0.97476416241098507"/>
    <x v="2"/>
    <s v="Google Maps"/>
    <n v="40.675491999999998"/>
    <n v="-82.521251000000007"/>
    <n v="0"/>
    <n v="0"/>
  </r>
  <r>
    <n v="413"/>
    <x v="3"/>
    <x v="8"/>
    <s v="Licking"/>
    <s v="NATIONAL RD "/>
    <s v="SLICUS00040**C "/>
    <s v="US-40"/>
    <n v="3"/>
    <n v="3.5"/>
    <s v="Segment"/>
    <m/>
    <n v="0"/>
    <n v="2"/>
    <n v="2"/>
    <n v="1"/>
    <n v="3"/>
    <n v="111.88462936046511"/>
    <n v="0.21297650686805719"/>
    <n v="3.0571461338400545"/>
    <n v="2.8441696269719974"/>
    <n v="1.6307688036563607E-2"/>
    <n v="1.0775692046836673"/>
    <n v="1.0612615166471038"/>
    <x v="2"/>
    <s v="Google Maps"/>
    <n v="39.956699208700002"/>
    <n v="-82.724657131300006"/>
    <n v="39.956833272099999"/>
    <n v="-82.715243509299995"/>
  </r>
  <r>
    <n v="82"/>
    <x v="5"/>
    <x v="3"/>
    <s v="Portage"/>
    <s v="Diagonal Rd, Mennonite Rd"/>
    <s v="CPORCR00155**C, CPORCR00256**C"/>
    <s v="CR-155, CR-256"/>
    <n v="4.1120000000000001"/>
    <n v="0"/>
    <s v="Intersection"/>
    <s v="Undivided Rural No Control, Yield, Two Way Stop, Two Way With Flasher  4-Leg"/>
    <n v="0"/>
    <n v="1"/>
    <n v="10"/>
    <n v="3"/>
    <n v="10"/>
    <n v="134.45793968023256"/>
    <n v="9.190037247087951E-2"/>
    <n v="1.6795416411638311"/>
    <n v="1.5876412686929515"/>
    <n v="7.2667701298025966E-2"/>
    <n v="1.0774855020941583"/>
    <n v="1.0048178007961324"/>
    <x v="2"/>
    <s v="Google Maps"/>
    <n v="41.284021000000003"/>
    <n v="-81.268542999999994"/>
    <n v="0"/>
    <n v="0"/>
  </r>
  <r>
    <n v="83"/>
    <x v="5"/>
    <x v="4"/>
    <s v="Darke"/>
    <s v="SR-721, US-36"/>
    <s v="SDARSR00721**C, SDARUS00036**C, SMIAUS00036**C"/>
    <s v="SR-721, US-36"/>
    <n v="0"/>
    <n v="0"/>
    <s v="Intersection"/>
    <s v="Undivided Rural No Control, Yield, Two Way Stop, Two Way With Flasher  4-Leg"/>
    <n v="1"/>
    <n v="1"/>
    <n v="6"/>
    <n v="5"/>
    <n v="23"/>
    <n v="175.82212936046511"/>
    <n v="9.515143844921313E-2"/>
    <n v="2.6098709264090867"/>
    <n v="2.5147194879598738"/>
    <n v="7.9309658859663706E-2"/>
    <n v="1.0774414350564594"/>
    <n v="0.99813177619679572"/>
    <x v="2"/>
    <s v="Google Maps"/>
    <n v="40.114840999999998"/>
    <n v="-84.430401000000003"/>
    <n v="0"/>
    <n v="0"/>
  </r>
  <r>
    <n v="414"/>
    <x v="3"/>
    <x v="3"/>
    <s v="Summit"/>
    <s v="SR-91 "/>
    <s v="SSUMSR00091**C "/>
    <s v="SR-91"/>
    <n v="0.1"/>
    <n v="0.6"/>
    <s v="Segment"/>
    <m/>
    <n v="1"/>
    <n v="5"/>
    <n v="1"/>
    <n v="2"/>
    <n v="11"/>
    <n v="300.48201308139534"/>
    <n v="0.28143369617536718"/>
    <n v="7.4282036371020306"/>
    <n v="7.1467699409266636"/>
    <n v="2.1737484648363829E-2"/>
    <n v="1.0738553379758702"/>
    <n v="1.0521178533275064"/>
    <x v="2"/>
    <s v="Google Maps"/>
    <n v="41.032553569999997"/>
    <n v="-81.428830635200001"/>
    <n v="41.0390038205"/>
    <n v="-81.432876353500006"/>
  </r>
  <r>
    <n v="415"/>
    <x v="3"/>
    <x v="7"/>
    <s v="Medina"/>
    <s v="E WASHINGTON ST,MEDINA RD "/>
    <s v="SMEDSR00018**C "/>
    <s v="SR-18"/>
    <n v="14.6"/>
    <n v="15.1"/>
    <s v="Segment"/>
    <m/>
    <n v="0"/>
    <n v="1"/>
    <n v="5"/>
    <n v="2"/>
    <n v="16"/>
    <n v="103.28606468023256"/>
    <n v="0.22582223830222303"/>
    <n v="8.351234839063947"/>
    <n v="8.1254126007617238"/>
    <n v="1.7929475221837424E-2"/>
    <n v="1.072089208096576"/>
    <n v="1.0541597328747385"/>
    <x v="2"/>
    <s v="Google Maps"/>
    <n v="41.136299749499997"/>
    <n v="-81.810549190499998"/>
    <n v="41.136178288700002"/>
    <n v="-81.800964774500002"/>
  </r>
  <r>
    <n v="416"/>
    <x v="3"/>
    <x v="3"/>
    <s v="Stark"/>
    <s v="HILLS AND DALES RD "/>
    <s v="CSTACR00098**C "/>
    <s v="CR-98"/>
    <n v="4"/>
    <n v="4.5"/>
    <s v="Segment"/>
    <m/>
    <n v="0"/>
    <n v="0"/>
    <n v="5"/>
    <n v="4"/>
    <n v="29"/>
    <n v="79.484375"/>
    <n v="0.31336662842121332"/>
    <n v="11.495388174288623"/>
    <n v="11.182021545867409"/>
    <n v="2.4182776633075942E-2"/>
    <n v="1.0716858727357395"/>
    <n v="1.0475030961026635"/>
    <x v="2"/>
    <s v="Google Maps"/>
    <n v="40.848923466800002"/>
    <n v="-81.443124046799994"/>
    <n v="40.854793677399996"/>
    <n v="-81.437579325000002"/>
  </r>
  <r>
    <n v="417"/>
    <x v="3"/>
    <x v="3"/>
    <s v="Stark"/>
    <s v="HILLS AND DALES RD "/>
    <s v="CSTACR00098**C "/>
    <s v="CR-98"/>
    <n v="1.4"/>
    <n v="1.9"/>
    <s v="Segment"/>
    <m/>
    <n v="0"/>
    <n v="0"/>
    <n v="7"/>
    <n v="2"/>
    <n v="10"/>
    <n v="64.703125"/>
    <n v="0.31336662842121332"/>
    <n v="5.7559861038295193"/>
    <n v="5.4426194754083062"/>
    <n v="2.4182776633075942E-2"/>
    <n v="1.0716858727357395"/>
    <n v="1.0475030961026635"/>
    <x v="2"/>
    <s v="Google Maps"/>
    <n v="40.831083799399998"/>
    <n v="-81.482870484399996"/>
    <n v="40.8340247776"/>
    <n v="-81.474156209"/>
  </r>
  <r>
    <n v="418"/>
    <x v="3"/>
    <x v="1"/>
    <s v="Cuyahoga"/>
    <s v="MR 14690"/>
    <s v="MCUYMR14690**N "/>
    <s v="MR-14690"/>
    <n v="1.6"/>
    <n v="2.1"/>
    <s v="Segment"/>
    <m/>
    <n v="0"/>
    <n v="1"/>
    <n v="2"/>
    <n v="2"/>
    <n v="14"/>
    <n v="81.645439680232556"/>
    <n v="0.2069728076873372"/>
    <n v="7.2918504711110179"/>
    <n v="7.084877663423681"/>
    <n v="1.5945130338417154E-2"/>
    <n v="1.0697640089029392"/>
    <n v="1.0538188785645222"/>
    <x v="2"/>
    <s v="Google Maps"/>
    <n v="0"/>
    <n v="0"/>
    <n v="41.5512014376"/>
    <n v="-81.603356075999997"/>
  </r>
  <r>
    <n v="84"/>
    <x v="5"/>
    <x v="2"/>
    <s v="Greene"/>
    <s v="SR-235, W Dayton Yellow Springs Rd"/>
    <s v="CGRECR00017**C, SGRESR00235**C"/>
    <s v="CR-17, SR-235"/>
    <n v="3.74"/>
    <n v="0"/>
    <s v="Intersection"/>
    <s v="Undivided Rural Signal  4-Leg"/>
    <n v="0"/>
    <n v="1"/>
    <n v="6"/>
    <n v="2"/>
    <n v="12"/>
    <n v="105.83293968023256"/>
    <n v="2.2332971441922673"/>
    <n v="4.1763500407176455"/>
    <n v="1.9430528965253782"/>
    <n v="0.15563869963648772"/>
    <n v="1.0695051991139282"/>
    <n v="0.91386649947744047"/>
    <x v="2"/>
    <s v="Google Maps"/>
    <n v="39.789009999999998"/>
    <n v="-83.963481999999999"/>
    <n v="0"/>
    <n v="0"/>
  </r>
  <r>
    <n v="419"/>
    <x v="3"/>
    <x v="2"/>
    <s v="Hamilton"/>
    <s v="LOVELAND MADEIRA RD "/>
    <s v="CHAMCR00299**C "/>
    <s v="CR-299"/>
    <n v="4.4000000000000004"/>
    <n v="4.9000000000000004"/>
    <s v="Segment"/>
    <m/>
    <n v="0"/>
    <n v="0"/>
    <n v="1"/>
    <n v="6"/>
    <n v="29"/>
    <n v="62.171875"/>
    <n v="0.19793894953558522"/>
    <n v="14.920441073375073"/>
    <n v="14.722502123839488"/>
    <n v="1.6296615039915911E-2"/>
    <n v="1.0679783872153297"/>
    <n v="1.0516817721754137"/>
    <x v="2"/>
    <s v="Google Maps"/>
    <n v="39.244545553199998"/>
    <n v="-84.297357966099995"/>
    <n v="39.251734454199998"/>
    <n v="-84.296391062599994"/>
  </r>
  <r>
    <n v="85"/>
    <x v="5"/>
    <x v="1"/>
    <s v="Geauga"/>
    <s v="E High St, Madison Rd"/>
    <s v="SGEASR00087**C, SGEASR00528**C"/>
    <s v="SR-528, SR-87"/>
    <n v="6.3150000000000004"/>
    <n v="0"/>
    <s v="Intersection"/>
    <s v="Undivided Rural Signal  4-Leg"/>
    <n v="0"/>
    <n v="1"/>
    <n v="4"/>
    <n v="5"/>
    <n v="24"/>
    <n v="118.05168968023256"/>
    <n v="1.7195505733516978"/>
    <n v="6.9559530044817404"/>
    <n v="5.2364024311300428"/>
    <n v="0.11983565012457414"/>
    <n v="1.0641178587870417"/>
    <n v="0.94428220866246759"/>
    <x v="2"/>
    <s v="Google Maps"/>
    <n v="41.460554000000002"/>
    <n v="-81.051284999999993"/>
    <n v="0"/>
    <n v="0"/>
  </r>
  <r>
    <n v="420"/>
    <x v="3"/>
    <x v="2"/>
    <s v="Butler"/>
    <s v="S VERITY PKWY "/>
    <s v="SBUTSR00004**C "/>
    <s v="SR-4"/>
    <n v="18.100000000000001"/>
    <n v="18.600000000000001"/>
    <s v="Segment"/>
    <m/>
    <n v="0"/>
    <n v="1"/>
    <n v="3"/>
    <n v="1"/>
    <n v="2"/>
    <n v="71.754814680232556"/>
    <n v="0.20928035491108296"/>
    <n v="2.632332751527839"/>
    <n v="2.4230523966167561"/>
    <n v="1.6084182705584118E-2"/>
    <n v="1.0631605258278924"/>
    <n v="1.0470763431223082"/>
    <x v="2"/>
    <s v="Google Maps"/>
    <n v="39.477677482499999"/>
    <n v="-84.416104401300004"/>
    <n v="39.484770552599997"/>
    <n v="-84.414761634599998"/>
  </r>
  <r>
    <n v="86"/>
    <x v="5"/>
    <x v="9"/>
    <s v="Ross"/>
    <s v="Blain Hwy, US-23"/>
    <s v="CROSCR00167**C, SROSSR00104**C, SROSUS00023**C"/>
    <s v="CR-167, SR-104, US-23"/>
    <n v="0"/>
    <n v="0"/>
    <s v="Intersection"/>
    <s v="Undivided Rural No Control, Yield, Two Way Stop, Two Way With Flasher  3-Leg"/>
    <n v="0"/>
    <n v="0"/>
    <n v="4"/>
    <n v="4"/>
    <n v="13"/>
    <n v="56.9375"/>
    <n v="0.79588817929712263"/>
    <n v="3.8228784770929947"/>
    <n v="3.026990297795872"/>
    <n v="0.20309603152025918"/>
    <n v="1.0611905333945091"/>
    <n v="0.85809450187424985"/>
    <x v="2"/>
    <s v="Google Maps"/>
    <n v="39.188059000000003"/>
    <n v="-82.978817000000006"/>
    <n v="0"/>
    <n v="0"/>
  </r>
  <r>
    <n v="421"/>
    <x v="3"/>
    <x v="7"/>
    <s v="Erie"/>
    <s v="SR-2 "/>
    <s v="SERISR00002**N "/>
    <s v="SR-2"/>
    <n v="19.100000000000001"/>
    <n v="19.600000000000001"/>
    <s v="Segment"/>
    <m/>
    <n v="1"/>
    <n v="1"/>
    <n v="2"/>
    <n v="0"/>
    <n v="9"/>
    <n v="113.44712936046511"/>
    <n v="0.34912447891502091"/>
    <n v="5.2715759274699163"/>
    <n v="4.9224514485548951"/>
    <n v="2.5129150476090989E-2"/>
    <n v="1.0585595396381764"/>
    <n v="1.0334303891620853"/>
    <x v="2"/>
    <s v="Google Maps"/>
    <n v="41.370007351700004"/>
    <n v="-82.552586423199998"/>
    <n v="41.369842922300002"/>
    <n v="-82.542968759700003"/>
  </r>
  <r>
    <n v="422"/>
    <x v="3"/>
    <x v="0"/>
    <s v="Delaware"/>
    <s v="COLUMBUS PIKE "/>
    <s v="SDELUS00023**C "/>
    <s v="US-23"/>
    <n v="7.9"/>
    <n v="8.4"/>
    <s v="Segment"/>
    <m/>
    <n v="1"/>
    <n v="0"/>
    <n v="1"/>
    <n v="2"/>
    <n v="6"/>
    <n v="67.098564680232556"/>
    <n v="0.3805496911067795"/>
    <n v="3.8693309775740712"/>
    <n v="3.4887812864672916"/>
    <n v="2.7307295577584084E-2"/>
    <n v="1.0564913782310938"/>
    <n v="1.0291840826535097"/>
    <x v="2"/>
    <s v="Google Maps"/>
    <n v="40.2451276651"/>
    <n v="-83.054373298100003"/>
    <n v="40.251184313800003"/>
    <n v="-83.059544842600005"/>
  </r>
  <r>
    <n v="423"/>
    <x v="3"/>
    <x v="0"/>
    <s v="Pickaway"/>
    <s v="US 23 "/>
    <s v="SPICUS00023**C "/>
    <s v="US-23"/>
    <n v="7.8"/>
    <n v="8.3000000000000007"/>
    <s v="Segment"/>
    <m/>
    <n v="0"/>
    <n v="2"/>
    <n v="2"/>
    <n v="0"/>
    <n v="12"/>
    <n v="116.44712936046511"/>
    <n v="0.36279883810818425"/>
    <n v="6.2973180236394093"/>
    <n v="5.9345191855312249"/>
    <n v="2.6071122683629044E-2"/>
    <n v="1.0526260015625346"/>
    <n v="1.0265548788789056"/>
    <x v="2"/>
    <s v="Google Maps"/>
    <n v="39.589435331300002"/>
    <n v="-82.953904339600001"/>
    <n v="39.596581830799998"/>
    <n v="-82.953956684399998"/>
  </r>
  <r>
    <n v="424"/>
    <x v="3"/>
    <x v="0"/>
    <s v="Pickaway"/>
    <s v="US 23 "/>
    <s v="SPICUS00023**N "/>
    <s v="US-23"/>
    <n v="9.6"/>
    <n v="10.1"/>
    <s v="Segment"/>
    <m/>
    <n v="1"/>
    <n v="1"/>
    <n v="2"/>
    <n v="0"/>
    <n v="12"/>
    <n v="116.44712936046511"/>
    <n v="0.36279883810818425"/>
    <n v="6.2973180236394093"/>
    <n v="5.9345191855312249"/>
    <n v="2.6071122683629044E-2"/>
    <n v="1.0526260015625346"/>
    <n v="1.0265548788789056"/>
    <x v="2"/>
    <s v="Google Maps"/>
    <n v="39.6149319373"/>
    <n v="-82.949140272700006"/>
    <n v="39.6218722976"/>
    <n v="-82.951749074600002"/>
  </r>
  <r>
    <n v="425"/>
    <x v="3"/>
    <x v="0"/>
    <s v="Pickaway"/>
    <s v="US 23 "/>
    <s v="SPICUS00023**N "/>
    <s v="US-23"/>
    <n v="11.4"/>
    <n v="11.9"/>
    <s v="Segment"/>
    <m/>
    <n v="0"/>
    <n v="1"/>
    <n v="2"/>
    <n v="1"/>
    <n v="7"/>
    <n v="70.207939680232556"/>
    <n v="0.36279883810818425"/>
    <n v="4.3321702662573864"/>
    <n v="3.9693714281492021"/>
    <n v="2.6071122683629044E-2"/>
    <n v="1.0526260015625346"/>
    <n v="1.0265548788789056"/>
    <x v="2"/>
    <s v="Google Maps"/>
    <n v="39.640248657999997"/>
    <n v="-82.956581922799998"/>
    <n v="39.647457607299998"/>
    <n v="-82.957613254400002"/>
  </r>
  <r>
    <n v="426"/>
    <x v="3"/>
    <x v="0"/>
    <s v="Pickaway"/>
    <s v="US 23 "/>
    <s v="SPICUS00023**N "/>
    <s v="US-23"/>
    <n v="5.4"/>
    <n v="5.9"/>
    <s v="Segment"/>
    <m/>
    <n v="0"/>
    <n v="1"/>
    <n v="2"/>
    <n v="1"/>
    <n v="7"/>
    <n v="70.207939680232556"/>
    <n v="0.36279883810818425"/>
    <n v="4.3321702662573864"/>
    <n v="3.9693714281492021"/>
    <n v="2.6071122683629044E-2"/>
    <n v="1.0526260015625346"/>
    <n v="1.0265548788789056"/>
    <x v="2"/>
    <s v="Google Maps"/>
    <n v="39.555499933199997"/>
    <n v="-82.9597334284"/>
    <n v="39.562378160500003"/>
    <n v="-82.956815722900004"/>
  </r>
  <r>
    <n v="427"/>
    <x v="3"/>
    <x v="3"/>
    <s v="Mahoning"/>
    <s v="SHIELDS RD "/>
    <s v="CMAHCR00100**C "/>
    <s v="CR-100"/>
    <n v="2.8"/>
    <n v="3.3"/>
    <s v="Segment"/>
    <m/>
    <n v="0"/>
    <n v="1"/>
    <n v="4"/>
    <n v="4"/>
    <n v="14"/>
    <n v="103.61418968023256"/>
    <n v="0.42351938405869022"/>
    <n v="8.387777047067253"/>
    <n v="7.9642576630085626"/>
    <n v="3.3510452820533145E-2"/>
    <n v="1.0519302667548001"/>
    <n v="1.0184198139342668"/>
    <x v="2"/>
    <s v="Google Maps"/>
    <n v="41.046638941099999"/>
    <n v="-80.684910438399996"/>
    <n v="41.046551700999999"/>
    <n v="-80.6753366648"/>
  </r>
  <r>
    <n v="87"/>
    <x v="5"/>
    <x v="3"/>
    <s v="Mahoning"/>
    <s v="Mahoning Ave, N Pricetown Rd"/>
    <s v="CMAHCR00018**C, SMAHSR00534**C"/>
    <s v="CR-18, SR-534"/>
    <n v="2.8540000000000001"/>
    <n v="0"/>
    <s v="Intersection"/>
    <s v="Undivided Rural Signal  4-Leg"/>
    <n v="1"/>
    <n v="1"/>
    <n v="2"/>
    <n v="5"/>
    <n v="4"/>
    <n v="130.63462936046511"/>
    <n v="1.982438816217714"/>
    <n v="2.7989536725427864"/>
    <n v="0.81651485632507237"/>
    <n v="0.13815635786191652"/>
    <n v="1.0517327894161772"/>
    <n v="0.91357643155426072"/>
    <x v="2"/>
    <s v="Google Maps"/>
    <n v="41.099336999999998"/>
    <n v="-80.948682000000005"/>
    <n v="0"/>
    <n v="0"/>
  </r>
  <r>
    <n v="88"/>
    <x v="5"/>
    <x v="0"/>
    <s v="Delaware"/>
    <s v="Hyatts Rd, Olentangy River Rd"/>
    <s v="CDELCR00123**C, SDELSR00315**C"/>
    <s v="CR-123, SR-315"/>
    <n v="3.7040000000000002"/>
    <n v="0"/>
    <s v="Intersection"/>
    <s v="Undivided Rural All Way Stop, All way with Flasher  4-Leg"/>
    <n v="0"/>
    <n v="1"/>
    <n v="4"/>
    <n v="7"/>
    <n v="34"/>
    <n v="136.92668968023256"/>
    <n v="1.4643366820620058"/>
    <n v="8.490941181422917"/>
    <n v="7.0266044993609107"/>
    <n v="9.5697348102166027E-2"/>
    <n v="1.0504714565175406"/>
    <n v="0.95477410841537458"/>
    <x v="2"/>
    <s v="Google Maps"/>
    <n v="40.215026999999999"/>
    <n v="-83.062201999999999"/>
    <n v="0"/>
    <n v="0"/>
  </r>
  <r>
    <n v="428"/>
    <x v="3"/>
    <x v="3"/>
    <s v="Summit"/>
    <s v="S MILLER RD "/>
    <s v="CSUMCR00623**C "/>
    <s v="CR-623"/>
    <n v="0"/>
    <n v="0.5"/>
    <s v="Segment"/>
    <m/>
    <n v="0"/>
    <n v="1"/>
    <n v="3"/>
    <n v="2"/>
    <n v="19"/>
    <n v="93.192314680232556"/>
    <n v="0.54114875913831517"/>
    <n v="8.8816309793724439"/>
    <n v="8.3404822202341293"/>
    <n v="4.1548634375238154E-2"/>
    <n v="1.0469903437352863"/>
    <n v="1.0054417093600481"/>
    <x v="2"/>
    <s v="Google Maps"/>
    <n v="41.113942161899999"/>
    <n v="-81.609771149300002"/>
    <n v="0"/>
    <n v="0"/>
  </r>
  <r>
    <n v="429"/>
    <x v="3"/>
    <x v="1"/>
    <s v="Lake"/>
    <s v="LAKELAND FWY "/>
    <s v="SLAKSR00002**N "/>
    <s v="SR-2"/>
    <n v="12.8"/>
    <n v="13.3"/>
    <s v="Segment"/>
    <m/>
    <n v="0"/>
    <n v="1"/>
    <n v="3"/>
    <n v="0"/>
    <n v="6"/>
    <n v="71.317314680232556"/>
    <n v="0.36966818495745063"/>
    <n v="3.8578594834727129"/>
    <n v="3.4881912985152623"/>
    <n v="2.6547738464134114E-2"/>
    <n v="1.0448770127743927"/>
    <n v="1.0183292743102585"/>
    <x v="2"/>
    <s v="Google Maps"/>
    <n v="41.718689629000004"/>
    <n v="-81.295786979499994"/>
    <n v="41.720994186200002"/>
    <n v="-81.287166397500002"/>
  </r>
  <r>
    <n v="430"/>
    <x v="3"/>
    <x v="2"/>
    <s v="Clermont"/>
    <s v="AMELIA-OLIVE BRANCH RD "/>
    <s v="CCLECR00004**C "/>
    <s v="CR-4"/>
    <n v="2.6"/>
    <n v="3.1"/>
    <s v="Segment"/>
    <m/>
    <n v="0"/>
    <n v="3"/>
    <n v="10"/>
    <n v="3"/>
    <n v="23"/>
    <n v="238.81131904069767"/>
    <n v="0.20164635799097472"/>
    <n v="12.618881769565311"/>
    <n v="12.417235411574337"/>
    <n v="1.6781417589597468E-2"/>
    <n v="1.0405190289265795"/>
    <n v="1.023737611336982"/>
    <x v="2"/>
    <s v="Google Maps"/>
    <n v="39.073473269499999"/>
    <n v="-84.224922765900004"/>
    <n v="39.0808905158"/>
    <n v="-84.224734240900005"/>
  </r>
  <r>
    <n v="431"/>
    <x v="3"/>
    <x v="2"/>
    <s v="Clermont"/>
    <s v="APPALACHIAN HWY "/>
    <s v="SCLESR00032**C "/>
    <s v="SR-32"/>
    <n v="13.9"/>
    <n v="14.4"/>
    <s v="Segment"/>
    <m/>
    <n v="0"/>
    <n v="1"/>
    <n v="2"/>
    <n v="1"/>
    <n v="5"/>
    <n v="68.207939680232556"/>
    <n v="0.35939754520346945"/>
    <n v="3.4921685813197469"/>
    <n v="3.1327710361162775"/>
    <n v="2.5839185305787011E-2"/>
    <n v="1.0390325864017296"/>
    <n v="1.0131934010959425"/>
    <x v="2"/>
    <s v="Google Maps"/>
    <n v="39.067044691"/>
    <n v="-84.061206325300006"/>
    <n v="39.066143802600003"/>
    <n v="-84.051981781699993"/>
  </r>
  <r>
    <n v="89"/>
    <x v="5"/>
    <x v="7"/>
    <s v="Wayne"/>
    <s v="Back Orrville Rd, N Apple Creek Rd"/>
    <s v="CWAYCR00023**C, CWAYCR00044**C"/>
    <s v="CR-23, CR-44"/>
    <n v="4.8109999999999999"/>
    <n v="0"/>
    <s v="Intersection"/>
    <s v="Undivided Rural Signal  4-Leg"/>
    <n v="0"/>
    <n v="0"/>
    <n v="6"/>
    <n v="2"/>
    <n v="8"/>
    <n v="56.15625"/>
    <n v="2.7884603447225529"/>
    <n v="3.1397180815272816"/>
    <n v="0.35125773680472872"/>
    <n v="0.19432807818213352"/>
    <n v="1.0363444962719262"/>
    <n v="0.84201641808979266"/>
    <x v="2"/>
    <s v="Google Maps"/>
    <n v="40.829242000000001"/>
    <n v="-81.842322999999993"/>
    <n v="0"/>
    <n v="0"/>
  </r>
  <r>
    <n v="432"/>
    <x v="3"/>
    <x v="2"/>
    <s v="Hamilton"/>
    <s v="MONTGOMERY RD "/>
    <s v="SHAMUS00022**C "/>
    <s v="US-22"/>
    <n v="18.600000000000001"/>
    <n v="19.100000000000001"/>
    <s v="Segment"/>
    <m/>
    <n v="1"/>
    <n v="0"/>
    <n v="2"/>
    <n v="5"/>
    <n v="30"/>
    <n v="110.95793968023256"/>
    <n v="0.32338278767446471"/>
    <n v="13.622569490038114"/>
    <n v="13.299186702363649"/>
    <n v="2.4949075379499613E-2"/>
    <n v="1.0359477478438686"/>
    <n v="1.0109986724643689"/>
    <x v="2"/>
    <s v="Google Maps"/>
    <n v="39.287207439100001"/>
    <n v="-84.306074381200006"/>
    <n v="39.2911986274"/>
    <n v="-84.298373088399998"/>
  </r>
  <r>
    <n v="90"/>
    <x v="5"/>
    <x v="0"/>
    <s v="Pickaway"/>
    <s v="SR 752, Walnut Creek Pike"/>
    <s v="CPICCR00007**C, SPICSR00752**C"/>
    <s v="CR-7, SR-752"/>
    <n v="3.5030000000000001"/>
    <n v="0"/>
    <s v="Intersection"/>
    <s v="Undivided Rural No Control, Yield, Two Way Stop, Two Way With Flasher  4-Leg"/>
    <n v="0"/>
    <n v="1"/>
    <n v="8"/>
    <n v="5"/>
    <n v="10"/>
    <n v="130.23918968023256"/>
    <n v="7.7909729855556761E-2"/>
    <n v="1.5365022008793365"/>
    <n v="1.4585924710237799"/>
    <n v="6.6539771901771141E-2"/>
    <n v="1.0345364195979916"/>
    <n v="0.9679966476962204"/>
    <x v="2"/>
    <s v="Google Maps"/>
    <n v="39.722726000000002"/>
    <n v="-82.920178000000007"/>
    <n v="0"/>
    <n v="0"/>
  </r>
  <r>
    <n v="433"/>
    <x v="3"/>
    <x v="5"/>
    <s v="Lucas"/>
    <s v="W ALEXIS RD "/>
    <s v="SLUCSR00184**C "/>
    <s v="SR-184"/>
    <n v="2.1"/>
    <n v="2.6"/>
    <s v="Segment"/>
    <m/>
    <n v="1"/>
    <n v="1"/>
    <n v="6"/>
    <n v="1"/>
    <n v="4"/>
    <n v="139.07212936046511"/>
    <n v="0.27257037586282001"/>
    <n v="4.5908855817889771"/>
    <n v="4.3183152059261571"/>
    <n v="2.1058136763689402E-2"/>
    <n v="1.033755270315537"/>
    <n v="1.0126971335518475"/>
    <x v="2"/>
    <s v="Google Maps"/>
    <n v="41.7192369861"/>
    <n v="-83.654764235299993"/>
    <n v="41.7202731386"/>
    <n v="-83.645290914900002"/>
  </r>
  <r>
    <n v="91"/>
    <x v="5"/>
    <x v="0"/>
    <s v="Delaware"/>
    <s v="State Route 521, State Route 61"/>
    <s v="SDELSR00061**C, SDELSR00521**C"/>
    <s v="SR-521, SR-61"/>
    <n v="5.3929999999999998"/>
    <n v="0"/>
    <s v="Intersection"/>
    <s v="Undivided Rural No Control, Yield, Two Way Stop, Two Way With Flasher  4-Leg"/>
    <n v="0"/>
    <n v="2"/>
    <n v="11"/>
    <n v="3"/>
    <n v="5"/>
    <n v="181.68150436046511"/>
    <n v="5.9910298705918547E-2"/>
    <n v="1.1007771217345703"/>
    <n v="1.0408668230286517"/>
    <n v="5.5835510785901862E-2"/>
    <n v="1.0337325694788049"/>
    <n v="0.977897058692903"/>
    <x v="2"/>
    <s v="Google Maps"/>
    <n v="40.320079"/>
    <n v="-82.843074000000001"/>
    <n v="0"/>
    <n v="0"/>
  </r>
  <r>
    <n v="434"/>
    <x v="3"/>
    <x v="2"/>
    <s v="Butler"/>
    <s v="PRINCETON GLENDALE RD "/>
    <s v="SBUTSR00747**C "/>
    <s v="SR-747"/>
    <n v="5.4"/>
    <n v="5.9"/>
    <s v="Segment"/>
    <m/>
    <n v="0"/>
    <n v="0"/>
    <n v="3"/>
    <n v="4"/>
    <n v="23"/>
    <n v="60.390625"/>
    <n v="0.35678129106554257"/>
    <n v="12.922394030863947"/>
    <n v="12.565612739798404"/>
    <n v="2.7495399815343869E-2"/>
    <n v="1.0309525768515311"/>
    <n v="1.0034571770361873"/>
    <x v="2"/>
    <s v="Google Maps"/>
    <n v="39.380077485500003"/>
    <n v="-84.454760213200004"/>
    <n v="39.387305059299997"/>
    <n v="-84.453995805299996"/>
  </r>
  <r>
    <n v="92"/>
    <x v="5"/>
    <x v="1"/>
    <s v="Geauga"/>
    <s v="Madison Rd, Old State Rd"/>
    <s v="CGEACR00006**C, SGEASR00528**C, SGEASR00608**C"/>
    <s v="CR-6, SR-528, SR-608"/>
    <n v="0"/>
    <n v="0"/>
    <s v="Intersection"/>
    <s v="Undivided Rural Signal  4-Leg"/>
    <n v="0"/>
    <n v="0"/>
    <n v="7"/>
    <n v="0"/>
    <n v="10"/>
    <n v="55.828125"/>
    <n v="2.8679522852782626"/>
    <n v="3.9637357375371685"/>
    <n v="1.0957834522589058"/>
    <n v="0.19986787940914233"/>
    <n v="1.029798115046773"/>
    <n v="0.82993023563763069"/>
    <x v="2"/>
    <s v="Google Maps"/>
    <n v="41.436475000000002"/>
    <n v="-81.058145999999994"/>
    <n v="0"/>
    <n v="0"/>
  </r>
  <r>
    <n v="435"/>
    <x v="3"/>
    <x v="2"/>
    <s v="Hamilton"/>
    <s v="I-275 EB EXWY TO US 52 RAMP "/>
    <s v="SHAMUS00052**C "/>
    <s v="US-52"/>
    <n v="35.6"/>
    <n v="36.1"/>
    <s v="Segment"/>
    <m/>
    <n v="0"/>
    <n v="1"/>
    <n v="2"/>
    <n v="2"/>
    <n v="12"/>
    <n v="79.645439680232556"/>
    <n v="0.18423948677326318"/>
    <n v="6.4803627899648149"/>
    <n v="6.2961233031915516"/>
    <n v="1.4595731896830373E-2"/>
    <n v="1.0245480018492397"/>
    <n v="1.0099522699524093"/>
    <x v="2"/>
    <s v="Google Maps"/>
    <n v="39.052556636699997"/>
    <n v="-84.390700486100002"/>
    <n v="39.0461762089"/>
    <n v="-84.386874400500005"/>
  </r>
  <r>
    <n v="436"/>
    <x v="3"/>
    <x v="7"/>
    <s v="Richland"/>
    <s v="ASHLAND RD "/>
    <s v="SRICUS00042**C "/>
    <s v="US-42"/>
    <n v="14.1"/>
    <n v="14.6"/>
    <s v="Segment"/>
    <m/>
    <n v="1"/>
    <n v="3"/>
    <n v="2"/>
    <n v="4"/>
    <n v="13"/>
    <n v="226.55050872093022"/>
    <n v="0.32822456210632933"/>
    <n v="8.1881979620279104"/>
    <n v="7.8599733999215813"/>
    <n v="2.6259173610542516E-2"/>
    <n v="1.0223719235750028"/>
    <n v="0.99611274996446031"/>
    <x v="2"/>
    <s v="Google Maps"/>
    <n v="40.779771274399998"/>
    <n v="-82.469364482200007"/>
    <n v="40.784127446799999"/>
    <n v="-82.4617596585"/>
  </r>
  <r>
    <n v="437"/>
    <x v="3"/>
    <x v="3"/>
    <s v="Summit"/>
    <s v="E WATERLOO ST,US-224 "/>
    <s v="SSUMUS00224**C "/>
    <s v="US-224"/>
    <n v="13.9"/>
    <n v="14.4"/>
    <s v="Segment"/>
    <m/>
    <n v="0"/>
    <n v="1"/>
    <n v="2"/>
    <n v="3"/>
    <n v="38"/>
    <n v="110.08293968023256"/>
    <n v="0.28201338253785568"/>
    <n v="16.036155292718565"/>
    <n v="15.75414191018071"/>
    <n v="2.1687349587576305E-2"/>
    <n v="1.0220948821986833"/>
    <n v="1.000407532611107"/>
    <x v="2"/>
    <s v="Google Maps"/>
    <n v="41.032735135800003"/>
    <n v="-81.433799292499998"/>
    <n v="41.031027248100003"/>
    <n v="-81.424706364599999"/>
  </r>
  <r>
    <n v="438"/>
    <x v="3"/>
    <x v="4"/>
    <s v="Montgomery"/>
    <s v="RIVERSIDE DR "/>
    <s v="CMOTCR00539**C "/>
    <s v="CR-539"/>
    <n v="3.1"/>
    <n v="3.6"/>
    <s v="Segment"/>
    <m/>
    <n v="0"/>
    <n v="1"/>
    <n v="6"/>
    <n v="4"/>
    <n v="16"/>
    <n v="118.70793968023256"/>
    <n v="0.20394581009250304"/>
    <n v="9.3023255739489468"/>
    <n v="9.0983797638564443"/>
    <n v="1.5787970379981225E-2"/>
    <n v="1.0214920154818161"/>
    <n v="1.0057040451018349"/>
    <x v="2"/>
    <s v="Google Maps"/>
    <n v="39.809095364100003"/>
    <n v="-84.208208237400001"/>
    <n v="39.810849337800001"/>
    <n v="-84.217098647300006"/>
  </r>
  <r>
    <n v="439"/>
    <x v="3"/>
    <x v="3"/>
    <s v="Mahoning"/>
    <s v="MAHONING AVE "/>
    <s v="CMAHCR00018**C "/>
    <s v="CR-18"/>
    <n v="12"/>
    <n v="12.5"/>
    <s v="Segment"/>
    <m/>
    <n v="0"/>
    <n v="0"/>
    <n v="4"/>
    <n v="8"/>
    <n v="31"/>
    <n v="92.6875"/>
    <n v="0.17947744948535455"/>
    <n v="15.341289279965398"/>
    <n v="15.161811830480044"/>
    <n v="1.3904055061388384E-2"/>
    <n v="1.021300078937017"/>
    <n v="1.0073960238756285"/>
    <x v="2"/>
    <s v="Google Maps"/>
    <n v="41.0995921823"/>
    <n v="-80.775874276099998"/>
    <n v="41.0996118407"/>
    <n v="-80.766288789399994"/>
  </r>
  <r>
    <n v="440"/>
    <x v="3"/>
    <x v="2"/>
    <s v="Butler"/>
    <s v="LIBERTY,LIBERTY WAY "/>
    <s v="TBUTTR03370**C "/>
    <s v="TR-3370"/>
    <n v="0.8"/>
    <n v="1.3"/>
    <s v="Segment"/>
    <m/>
    <n v="0"/>
    <n v="0"/>
    <n v="4"/>
    <n v="4"/>
    <n v="31"/>
    <n v="74.9375"/>
    <n v="0.30873100862237335"/>
    <n v="14.629599046989183"/>
    <n v="14.320868038366809"/>
    <n v="2.3828013188147978E-2"/>
    <n v="1.0209747909201938"/>
    <n v="0.99714677773204585"/>
    <x v="2"/>
    <s v="Google Maps"/>
    <n v="39.369418988200003"/>
    <n v="-84.370113726499994"/>
    <n v="39.368423798199998"/>
    <n v="-84.360957224800003"/>
  </r>
  <r>
    <n v="441"/>
    <x v="3"/>
    <x v="0"/>
    <s v="Franklin"/>
    <s v="HARRISBURG PIKE "/>
    <s v="SFRAUS00062**C "/>
    <s v="US-62"/>
    <n v="9.6"/>
    <n v="10.1"/>
    <s v="Segment"/>
    <m/>
    <n v="0"/>
    <n v="4"/>
    <n v="3"/>
    <n v="7"/>
    <n v="17"/>
    <n v="250.40988372093022"/>
    <n v="0.23271532320485028"/>
    <n v="10.385701974407096"/>
    <n v="10.152986651202246"/>
    <n v="1.9182021883387732E-2"/>
    <n v="1.0209522956524379"/>
    <n v="1.0017702737690501"/>
    <x v="2"/>
    <s v="Google Maps"/>
    <n v="39.920706374300003"/>
    <n v="-83.061639321300007"/>
    <n v="39.926862537200002"/>
    <n v="-83.056656970999995"/>
  </r>
  <r>
    <n v="442"/>
    <x v="3"/>
    <x v="9"/>
    <s v="Scioto"/>
    <s v="OHIO RIVER RD "/>
    <s v="CSCICR00503**C "/>
    <s v="CR-503"/>
    <n v="1.3"/>
    <n v="1.8"/>
    <s v="Segment"/>
    <m/>
    <n v="0"/>
    <n v="1"/>
    <n v="5"/>
    <n v="1"/>
    <n v="11"/>
    <n v="93.848564680232556"/>
    <n v="0.37575115242417406"/>
    <n v="6.8442782365659918"/>
    <n v="6.4685270841418179"/>
    <n v="2.8950680163911453E-2"/>
    <n v="1.0193114986111109"/>
    <n v="0.99036081844719948"/>
    <x v="2"/>
    <s v="Google Maps"/>
    <n v="38.730617773399999"/>
    <n v="-82.859651404000005"/>
    <n v="38.7373251299"/>
    <n v="-82.861851226300004"/>
  </r>
  <r>
    <n v="443"/>
    <x v="3"/>
    <x v="2"/>
    <s v="Hamilton"/>
    <s v="US 52 TO I-275 WB EXWY RAMP "/>
    <s v="SHAMUS00052**N "/>
    <s v="US-52"/>
    <n v="35.9"/>
    <n v="36.4"/>
    <s v="Segment"/>
    <m/>
    <n v="0"/>
    <n v="1"/>
    <n v="2"/>
    <n v="5"/>
    <n v="16"/>
    <n v="96.957939680232556"/>
    <n v="5.4534794752225044E-2"/>
    <n v="4.551790100747672"/>
    <n v="4.4972553059954468"/>
    <n v="7.788865480445422E-3"/>
    <n v="1.0188292544640205"/>
    <n v="1.0110403889835751"/>
    <x v="2"/>
    <s v="Google Maps"/>
    <n v="39.049558336499999"/>
    <n v="-84.389341036800005"/>
    <n v="39.045973146500003"/>
    <n v="-84.382666440199998"/>
  </r>
  <r>
    <n v="93"/>
    <x v="5"/>
    <x v="0"/>
    <s v="Franklin"/>
    <s v="Lambert Rd, London Groveport Rd"/>
    <s v="CFRACR00291**C, SFRASR00665**C"/>
    <s v="CR-291, SR-665"/>
    <n v="2.7589999999999999"/>
    <n v="0"/>
    <s v="Intersection"/>
    <s v="Undivided Rural No Control, Yield, Two Way Stop, Two Way With Flasher  4-Leg"/>
    <n v="0"/>
    <n v="4"/>
    <n v="3"/>
    <n v="7"/>
    <n v="15"/>
    <n v="248.40988372093022"/>
    <n v="6.7786454126104068E-2"/>
    <n v="1.666407579794777"/>
    <n v="1.5986211256686729"/>
    <n v="6.5228913362447336E-2"/>
    <n v="1.0188211322043479"/>
    <n v="0.9535922188419006"/>
    <x v="2"/>
    <s v="Google Maps"/>
    <n v="39.848776999999998"/>
    <n v="-83.158784999999995"/>
    <n v="0"/>
    <n v="0"/>
  </r>
  <r>
    <n v="94"/>
    <x v="5"/>
    <x v="10"/>
    <s v="Holmes"/>
    <s v="CR 114, SR-39"/>
    <s v="CHOLCR00114**C, SHOLSR00039**C"/>
    <s v="CR-114, SR-39"/>
    <n v="5.17"/>
    <n v="0"/>
    <s v="Intersection"/>
    <s v="Undivided Rural No Control, Yield, Two Way Stop, Two Way With Flasher  4-Leg"/>
    <n v="0"/>
    <n v="2"/>
    <n v="6"/>
    <n v="1"/>
    <n v="15"/>
    <n v="150.07212936046511"/>
    <n v="0.23557537975327145"/>
    <n v="2.8562705945270568"/>
    <n v="2.6206952147737854"/>
    <n v="0.13646238322908319"/>
    <n v="1.0172597489252844"/>
    <n v="0.88079736569620115"/>
    <x v="2"/>
    <s v="Google Maps"/>
    <n v="40.532054000000002"/>
    <n v="-81.720596"/>
    <n v="0"/>
    <n v="0"/>
  </r>
  <r>
    <n v="95"/>
    <x v="5"/>
    <x v="7"/>
    <s v="Medina"/>
    <s v="Hamilton Rd, Pearl Rd"/>
    <s v="CMEDCR00076**C, SMEDUS00042**C"/>
    <s v="CR-76, US-42"/>
    <n v="2.0960000000000001"/>
    <n v="0"/>
    <s v="Intersection"/>
    <s v="Undivided Rural Signal  4-Leg"/>
    <n v="0"/>
    <n v="0"/>
    <n v="6"/>
    <n v="2"/>
    <n v="16"/>
    <n v="64.15625"/>
    <n v="2.4312227126597552"/>
    <n v="4.9574829243771292"/>
    <n v="2.526260211717374"/>
    <n v="0.16943215214736435"/>
    <n v="1.0169202588769441"/>
    <n v="0.84748810672957986"/>
    <x v="2"/>
    <s v="Google Maps"/>
    <n v="41.192635000000003"/>
    <n v="-81.848247000000001"/>
    <n v="0"/>
    <n v="0"/>
  </r>
  <r>
    <n v="96"/>
    <x v="5"/>
    <x v="7"/>
    <s v="Medina"/>
    <s v="Pearl Rd, Sleepy Hollow Rd"/>
    <s v="CMEDCR00136**C, SMEDUS00042**C, TMEDTR00136**C"/>
    <s v="CR-136, TR-136, US-42"/>
    <n v="0"/>
    <n v="0"/>
    <s v="Intersection"/>
    <s v="Undivided Rural Signal  4-Leg"/>
    <n v="0"/>
    <n v="0"/>
    <n v="3"/>
    <n v="5"/>
    <n v="13"/>
    <n v="54.828125"/>
    <n v="2.4291284866311451"/>
    <n v="4.3470623774914277"/>
    <n v="1.9179338908602825"/>
    <n v="0.16928620532757577"/>
    <n v="1.0165213919195999"/>
    <n v="0.84723518659202413"/>
    <x v="2"/>
    <s v="Google Maps"/>
    <n v="41.216177000000002"/>
    <n v="-81.841510999999997"/>
    <n v="0"/>
    <n v="0"/>
  </r>
  <r>
    <n v="97"/>
    <x v="5"/>
    <x v="6"/>
    <s v="Defiance"/>
    <s v="E High St, N Main St"/>
    <s v="CDEFCR00111**C, SDEFSR00002**C, SDEFSR00018**C, SDEFSR00049**C"/>
    <s v="CR-111, SR-18, SR-2, SR-49"/>
    <n v="0"/>
    <n v="0"/>
    <s v="Intersection"/>
    <s v="Undivided Rural Signal  4-Leg"/>
    <n v="0"/>
    <n v="1"/>
    <n v="6"/>
    <n v="1"/>
    <n v="24"/>
    <n v="113.39543968023256"/>
    <n v="2.7108534363146526"/>
    <n v="6.1137722936607464"/>
    <n v="3.4029188573460938"/>
    <n v="0.18891964503259751"/>
    <n v="1.015684644784181"/>
    <n v="0.82676499975158346"/>
    <x v="2"/>
    <s v="Google Maps"/>
    <n v="41.293174"/>
    <n v="-84.762485999999996"/>
    <n v="0"/>
    <n v="0"/>
  </r>
  <r>
    <n v="444"/>
    <x v="3"/>
    <x v="3"/>
    <s v="Trumbull"/>
    <s v="SR 45"/>
    <s v="STRUSR00045**N "/>
    <s v="SR-45"/>
    <n v="10.199999999999999"/>
    <n v="10.7"/>
    <s v="Segment"/>
    <m/>
    <n v="0"/>
    <n v="1"/>
    <n v="2"/>
    <n v="2"/>
    <n v="8"/>
    <n v="75.645439680232556"/>
    <n v="0.17787750826491824"/>
    <n v="4.9703450316608082"/>
    <n v="4.7924675233958896"/>
    <n v="1.4224997806680243E-2"/>
    <n v="1.0133066965994224"/>
    <n v="0.99908169879274211"/>
    <x v="2"/>
    <s v="Google Maps"/>
    <n v="0"/>
    <n v="0"/>
    <n v="0"/>
    <n v="0"/>
  </r>
  <r>
    <n v="445"/>
    <x v="3"/>
    <x v="2"/>
    <s v="Greene"/>
    <s v="SR-4 "/>
    <s v="SGRESR00004**N "/>
    <s v="SR-4"/>
    <n v="0.4"/>
    <n v="0.9"/>
    <s v="Segment"/>
    <m/>
    <n v="0"/>
    <n v="1"/>
    <n v="0"/>
    <n v="3"/>
    <n v="5"/>
    <n v="63.989189680232556"/>
    <n v="0.33476155348824588"/>
    <n v="3.4704558117286552"/>
    <n v="3.1356942582404095"/>
    <n v="2.4149740905020797E-2"/>
    <n v="1.0117877197236442"/>
    <n v="0.98763797881862347"/>
    <x v="2"/>
    <s v="Google Maps"/>
    <n v="39.808458925899998"/>
    <n v="-84.091324475099995"/>
    <n v="39.813622883500003"/>
    <n v="-84.084764976000002"/>
  </r>
  <r>
    <n v="98"/>
    <x v="5"/>
    <x v="10"/>
    <s v="Columbiana"/>
    <s v="State Rte 164, State Rte 558"/>
    <s v="SCOLSR00164**C, SCOLSR00558**C"/>
    <s v="SR-164, SR-558"/>
    <n v="4.8760000000000003"/>
    <n v="0"/>
    <s v="Intersection"/>
    <s v="Undivided Rural No Control, Yield, Two Way Stop, Two Way With Flasher  4-Leg"/>
    <n v="0"/>
    <n v="0"/>
    <n v="9"/>
    <n v="4"/>
    <n v="7"/>
    <n v="83.671875"/>
    <n v="8.4547091637325614E-2"/>
    <n v="1.4012222781485355"/>
    <n v="1.3166751865112098"/>
    <n v="7.0571946593833867E-2"/>
    <n v="1.0110152095570015"/>
    <n v="0.9404432629631676"/>
    <x v="2"/>
    <s v="Google Maps"/>
    <n v="40.843007999999998"/>
    <n v="-80.736756999999997"/>
    <n v="0"/>
    <n v="0"/>
  </r>
  <r>
    <n v="446"/>
    <x v="3"/>
    <x v="10"/>
    <s v="Jefferson"/>
    <s v="REEDS MILL-BLOOMINGDAL RD "/>
    <s v="CJEFCR00022A*C "/>
    <s v="CR-22"/>
    <n v="4.4000000000000004"/>
    <n v="4.9000000000000004"/>
    <s v="Segment"/>
    <m/>
    <n v="0"/>
    <n v="4"/>
    <n v="1"/>
    <n v="2"/>
    <n v="2"/>
    <n v="200.12863372093022"/>
    <n v="0.36897119316792487"/>
    <n v="3.4455223907935348"/>
    <n v="3.0765511976256099"/>
    <n v="2.843304065563803E-2"/>
    <n v="1.0092901919992574"/>
    <n v="0.98085715134361939"/>
    <x v="2"/>
    <s v="Google Maps"/>
    <n v="40.374704904700003"/>
    <n v="-80.728907826099999"/>
    <n v="40.359514959199998"/>
    <n v="-80.775420413999996"/>
  </r>
  <r>
    <n v="447"/>
    <x v="3"/>
    <x v="10"/>
    <s v="Jefferson"/>
    <s v="REEDS MILL-BLOOMINGDAL RD "/>
    <s v="CJEFCR00022A*C "/>
    <s v="CR-22"/>
    <n v="3.9"/>
    <n v="4.4000000000000004"/>
    <s v="Segment"/>
    <m/>
    <n v="0"/>
    <n v="1"/>
    <n v="4"/>
    <n v="2"/>
    <n v="6"/>
    <n v="86.739189680232556"/>
    <n v="0.36897119316792487"/>
    <n v="4.9675810160133222"/>
    <n v="4.5986098228453978"/>
    <n v="2.843304065563803E-2"/>
    <n v="1.0092901919992574"/>
    <n v="0.98085715134361939"/>
    <x v="2"/>
    <s v="Google Maps"/>
    <n v="40.371591666900002"/>
    <n v="-80.737343581600001"/>
    <n v="40.358966205000002"/>
    <n v="-80.783683500699993"/>
  </r>
  <r>
    <n v="448"/>
    <x v="3"/>
    <x v="0"/>
    <s v="Franklin"/>
    <s v="ALUM CREEK DR "/>
    <s v="CFRACR00122**C "/>
    <s v="CR-122"/>
    <n v="1.4"/>
    <n v="1.9"/>
    <s v="Segment"/>
    <m/>
    <n v="0"/>
    <n v="1"/>
    <n v="0"/>
    <n v="3"/>
    <n v="11"/>
    <n v="69.989189680232556"/>
    <n v="0.36158001844299625"/>
    <n v="5.5228283639210716"/>
    <n v="5.1612483454780751"/>
    <n v="2.5986793626522585E-2"/>
    <n v="1.0067689051018067"/>
    <n v="0.98078211147528416"/>
    <x v="2"/>
    <s v="Google Maps"/>
    <n v="39.849699886300002"/>
    <n v="-82.938330729"/>
    <n v="39.856930044400002"/>
    <n v="-82.938277369100007"/>
  </r>
  <r>
    <n v="449"/>
    <x v="3"/>
    <x v="2"/>
    <s v="Hamilton"/>
    <s v="ANDERSON FERRY RD "/>
    <s v="CHAMCR00195**C "/>
    <s v="CR-195"/>
    <n v="1.5"/>
    <n v="2"/>
    <s v="Segment"/>
    <m/>
    <n v="0"/>
    <n v="1"/>
    <n v="7"/>
    <n v="3"/>
    <n v="15"/>
    <n v="119.81731468023256"/>
    <n v="0.31607272792152075"/>
    <n v="8.9099774344097149"/>
    <n v="8.5939047064881944"/>
    <n v="2.5524062635376262E-2"/>
    <n v="1.0061704282504051"/>
    <n v="0.98064636561502894"/>
    <x v="2"/>
    <s v="Google Maps"/>
    <n v="39.094731995899998"/>
    <n v="-84.618123697599998"/>
    <n v="39.101961638900001"/>
    <n v="-84.617436553800005"/>
  </r>
  <r>
    <n v="450"/>
    <x v="3"/>
    <x v="1"/>
    <s v="Lake"/>
    <s v="SR-44 "/>
    <s v="SLAKSR00044**C "/>
    <s v="SR-44"/>
    <n v="3.1"/>
    <n v="3.6"/>
    <s v="Segment"/>
    <m/>
    <n v="0"/>
    <n v="1"/>
    <n v="0"/>
    <n v="3"/>
    <n v="6"/>
    <n v="64.989189680232556"/>
    <n v="0.31204711985477729"/>
    <n v="3.9597077761426855"/>
    <n v="3.6476606562879081"/>
    <n v="2.2622545758461888E-2"/>
    <n v="1.0042207123340157"/>
    <n v="0.98159816657555377"/>
    <x v="2"/>
    <s v="Google Maps"/>
    <n v="41.683619409599999"/>
    <n v="-81.254812868299993"/>
    <n v="41.690687455199999"/>
    <n v="-81.255080524899995"/>
  </r>
  <r>
    <n v="99"/>
    <x v="5"/>
    <x v="3"/>
    <s v="Stark"/>
    <s v="Manchester Ave, Orrville St"/>
    <s v="CSTACR00348**C, SSTASR00093**C"/>
    <s v="CR-348, SR-93"/>
    <n v="2.4580000000000002"/>
    <n v="0"/>
    <s v="Intersection"/>
    <s v="Undivided Rural No Control, Yield, Two Way Stop, Two Way With Flasher  4-Leg"/>
    <n v="1"/>
    <n v="1"/>
    <n v="7"/>
    <n v="1"/>
    <n v="12"/>
    <n v="153.61900436046511"/>
    <n v="0.14880587492763739"/>
    <n v="2.1909000397446534"/>
    <n v="2.0420941648170161"/>
    <n v="0.10346630224526485"/>
    <n v="1.0023956328941188"/>
    <n v="0.89892933064885394"/>
    <x v="2"/>
    <s v="Google Maps"/>
    <n v="40.845641999999998"/>
    <n v="-81.602153000000001"/>
    <n v="0"/>
    <n v="0"/>
  </r>
  <r>
    <n v="451"/>
    <x v="3"/>
    <x v="3"/>
    <s v="Mahoning"/>
    <s v="SHIELDS RD "/>
    <s v="CMAHCR00100**C "/>
    <s v="CR-100"/>
    <n v="3.7"/>
    <n v="4.2"/>
    <s v="Segment"/>
    <m/>
    <n v="0"/>
    <n v="2"/>
    <n v="3"/>
    <n v="6"/>
    <n v="17"/>
    <n v="154.61900436046511"/>
    <n v="0.29722961422935212"/>
    <n v="10.002783193509128"/>
    <n v="9.7055535792797762"/>
    <n v="2.4025876480542937E-2"/>
    <n v="1.0014290418484599"/>
    <n v="0.97740316536791705"/>
    <x v="2"/>
    <s v="Google Maps"/>
    <n v="41.046476243699999"/>
    <n v="-80.667660540900002"/>
    <n v="41.046462175000002"/>
    <n v="-80.658082225499996"/>
  </r>
  <r>
    <n v="100"/>
    <x v="5"/>
    <x v="8"/>
    <s v="Licking"/>
    <s v="Columbus Rd, S Main St"/>
    <s v="SLICSR00013**C, SLICUS00062**C"/>
    <s v="SR-13, US-62"/>
    <n v="18.547000000000001"/>
    <n v="0"/>
    <s v="Intersection"/>
    <s v="Undivided Rural Signal  4-Leg"/>
    <n v="0"/>
    <n v="0"/>
    <n v="4"/>
    <n v="4"/>
    <n v="18"/>
    <n v="61.9375"/>
    <n v="2.5594040286567745"/>
    <n v="5.029753869973713"/>
    <n v="2.4703498413169385"/>
    <n v="0.17836512078136368"/>
    <n v="0.99947463915083279"/>
    <n v="0.8211095183694691"/>
    <x v="2"/>
    <s v="Google Maps"/>
    <n v="40.22983"/>
    <n v="-82.452183000000005"/>
    <n v="0"/>
    <n v="0"/>
  </r>
  <r>
    <n v="452"/>
    <x v="3"/>
    <x v="3"/>
    <s v="Mahoning"/>
    <s v="MARKET ST "/>
    <s v="SMAHSR00007**C "/>
    <s v="SR-7"/>
    <n v="6.9"/>
    <n v="7.4"/>
    <s v="Segment"/>
    <m/>
    <n v="0"/>
    <n v="1"/>
    <n v="1"/>
    <n v="3"/>
    <n v="20"/>
    <n v="85.536064680232556"/>
    <n v="0.62724617701267982"/>
    <n v="9.9080385854077448"/>
    <n v="9.2807924083950653"/>
    <n v="4.8092753066642575E-2"/>
    <n v="0.99567510013074179"/>
    <n v="0.94758234706409916"/>
    <x v="2"/>
    <s v="Google Maps"/>
    <n v="40.9980845913"/>
    <n v="-80.662742942999998"/>
    <n v="41.005304037800002"/>
    <n v="-80.662738362499994"/>
  </r>
  <r>
    <n v="101"/>
    <x v="5"/>
    <x v="3"/>
    <s v="Portage"/>
    <s v="SR-43, Trares Rd"/>
    <s v="CPORCR00025**C, SPORSR00043**C, TPORTR00025**C"/>
    <s v="CR-25, SR-43, TR-25"/>
    <n v="0"/>
    <n v="0"/>
    <s v="Intersection"/>
    <s v="Undivided Rural No Control, Yield, Two Way Stop, Two Way With Flasher  3-Leg"/>
    <n v="0"/>
    <n v="1"/>
    <n v="7"/>
    <n v="3"/>
    <n v="6"/>
    <n v="110.81731468023256"/>
    <n v="0.37987997033191329"/>
    <n v="2.7141409767281712"/>
    <n v="2.3342610063962579"/>
    <n v="9.6938384606467171E-2"/>
    <n v="0.99208543206304634"/>
    <n v="0.89514704745657914"/>
    <x v="2"/>
    <s v="Google Maps"/>
    <n v="41.043602"/>
    <n v="-81.347306000000003"/>
    <n v="0"/>
    <n v="0"/>
  </r>
  <r>
    <n v="453"/>
    <x v="3"/>
    <x v="3"/>
    <s v="Stark"/>
    <s v="FRANK AVE "/>
    <s v="CSTACR00229**C "/>
    <s v="CR-229"/>
    <n v="1.6"/>
    <n v="2.1"/>
    <s v="Segment"/>
    <m/>
    <n v="0"/>
    <n v="0"/>
    <n v="4"/>
    <n v="7"/>
    <n v="30"/>
    <n v="87.25"/>
    <n v="0.29069852434151539"/>
    <n v="16.946982808682421"/>
    <n v="16.656284284340906"/>
    <n v="2.3606965457875387E-2"/>
    <n v="0.98929908087915897"/>
    <n v="0.96569211542128353"/>
    <x v="2"/>
    <s v="Google Maps"/>
    <n v="40.872725529699999"/>
    <n v="-81.441580821100004"/>
    <n v="40.879974928300001"/>
    <n v="-81.441239528599993"/>
  </r>
  <r>
    <n v="454"/>
    <x v="3"/>
    <x v="3"/>
    <s v="Stark"/>
    <s v="US 30 "/>
    <s v="SSTAUS00030**C "/>
    <s v="US-30"/>
    <n v="11.8"/>
    <n v="12.3"/>
    <s v="Segment"/>
    <m/>
    <n v="1"/>
    <n v="0"/>
    <n v="2"/>
    <n v="1"/>
    <n v="8"/>
    <n v="71.207939680232556"/>
    <n v="0.40230048858305539"/>
    <n v="4.1353043751330345"/>
    <n v="3.7330038865499793"/>
    <n v="2.88418542462794E-2"/>
    <n v="0.98927264472486387"/>
    <n v="0.96043079047858448"/>
    <x v="2"/>
    <s v="Google Maps"/>
    <n v="40.776626413400002"/>
    <n v="-81.443421086399994"/>
    <n v="40.777699050999999"/>
    <n v="-81.433997370100002"/>
  </r>
  <r>
    <n v="102"/>
    <x v="5"/>
    <x v="4"/>
    <s v="Logan"/>
    <s v="W SR 274, W US 33"/>
    <s v="SLOGSR00274**C, SLOGUS00033**C"/>
    <s v="SR-274, US-33"/>
    <n v="9.5739999999999998"/>
    <n v="0"/>
    <s v="Intersection"/>
    <s v="Undivided Rural No Control, Yield, Two Way Stop, Two Way With Flasher  4-Leg"/>
    <n v="0"/>
    <n v="1"/>
    <n v="7"/>
    <n v="2"/>
    <n v="15"/>
    <n v="115.37981468023256"/>
    <n v="0.17159705023645355"/>
    <n v="2.6166777067316254"/>
    <n v="2.4450806564951719"/>
    <n v="0.10498723557773014"/>
    <n v="0.98867931563386624"/>
    <n v="0.88369208005613609"/>
    <x v="2"/>
    <s v="Google Maps"/>
    <n v="40.445790000000002"/>
    <n v="-83.820305000000005"/>
    <n v="0"/>
    <n v="0"/>
  </r>
  <r>
    <n v="455"/>
    <x v="3"/>
    <x v="11"/>
    <s v="Athens"/>
    <s v="US RTE 33 "/>
    <s v="SATHUS00033**C "/>
    <s v="US-33"/>
    <n v="12.7"/>
    <n v="13.2"/>
    <s v="Segment"/>
    <m/>
    <n v="0"/>
    <n v="1"/>
    <n v="3"/>
    <n v="0"/>
    <n v="7"/>
    <n v="72.317314680232556"/>
    <n v="0.32139872869684372"/>
    <n v="4.1650686339712646"/>
    <n v="3.843669905274421"/>
    <n v="2.3248009767297507E-2"/>
    <n v="0.98705354588903871"/>
    <n v="0.96380553612174125"/>
    <x v="2"/>
    <s v="Google Maps"/>
    <n v="39.353372083499998"/>
    <n v="-82.092066080999999"/>
    <n v="39.349082659899999"/>
    <n v="-82.084576094300004"/>
  </r>
  <r>
    <n v="456"/>
    <x v="3"/>
    <x v="7"/>
    <s v="Richland"/>
    <s v="ASHLAND RD "/>
    <s v="SRICUS00042**C "/>
    <s v="US-42"/>
    <n v="13.6"/>
    <n v="14.1"/>
    <s v="Segment"/>
    <m/>
    <n v="0"/>
    <n v="0"/>
    <n v="5"/>
    <n v="3"/>
    <n v="17"/>
    <n v="63.046875"/>
    <n v="0.34989841469793032"/>
    <n v="9.4759059327983923"/>
    <n v="9.1260075181004616"/>
    <n v="2.7509909973463753E-2"/>
    <n v="0.98570831482202381"/>
    <n v="0.95819840484856011"/>
    <x v="2"/>
    <s v="Google Maps"/>
    <n v="40.775494349699997"/>
    <n v="-82.477045146999998"/>
    <n v="40.779771274399998"/>
    <n v="-82.469364482200007"/>
  </r>
  <r>
    <n v="457"/>
    <x v="3"/>
    <x v="3"/>
    <s v="Ashtabula"/>
    <s v="N RIDGE "/>
    <s v="SATBUS00020**C "/>
    <s v="US-20"/>
    <n v="10.5"/>
    <n v="11"/>
    <s v="Segment"/>
    <m/>
    <n v="0"/>
    <n v="1"/>
    <n v="5"/>
    <n v="2"/>
    <n v="8"/>
    <n v="95.286064680232556"/>
    <n v="0.24927516591386062"/>
    <n v="9.4135419783361094"/>
    <n v="9.1642668124222482"/>
    <n v="1.9271235487216626E-2"/>
    <n v="0.98515352402708567"/>
    <n v="0.96588228853986902"/>
    <x v="2"/>
    <s v="Google Maps"/>
    <n v="41.8540642277"/>
    <n v="-80.8180997244"/>
    <n v="41.857749638900003"/>
    <n v="-80.809769177800007"/>
  </r>
  <r>
    <n v="458"/>
    <x v="3"/>
    <x v="2"/>
    <s v="Hamilton"/>
    <s v="HAMILTON AVE "/>
    <s v="SHAMUS00127**C "/>
    <s v="US-127"/>
    <n v="12"/>
    <n v="12.5"/>
    <s v="Segment"/>
    <m/>
    <n v="0"/>
    <n v="1"/>
    <n v="2"/>
    <n v="5"/>
    <n v="15"/>
    <n v="95.957939680232556"/>
    <n v="0.45743335871989738"/>
    <n v="9.2129288791430159"/>
    <n v="8.7554955204231177"/>
    <n v="3.6036000804417739E-2"/>
    <n v="0.98381573320046534"/>
    <n v="0.94777973239604763"/>
    <x v="2"/>
    <s v="Google Maps"/>
    <n v="39.2503252749"/>
    <n v="-84.547833491999995"/>
    <n v="39.255616099500003"/>
    <n v="-84.554168555999993"/>
  </r>
  <r>
    <n v="459"/>
    <x v="3"/>
    <x v="7"/>
    <s v="Richland"/>
    <s v="ASHLAND RD "/>
    <s v="SRICUS00042**C "/>
    <s v="US-42"/>
    <n v="15.5"/>
    <n v="16"/>
    <s v="Segment"/>
    <m/>
    <n v="0"/>
    <n v="2"/>
    <n v="2"/>
    <n v="3"/>
    <n v="4"/>
    <n v="121.75962936046511"/>
    <n v="0.34832778806540615"/>
    <n v="4.3127282757314598"/>
    <n v="3.9644004876660537"/>
    <n v="2.6856175010633612E-2"/>
    <n v="0.98199958199442428"/>
    <n v="0.95514340698379063"/>
    <x v="2"/>
    <s v="Google Maps"/>
    <n v="40.791942963499999"/>
    <n v="-82.448027840400002"/>
    <n v="40.796521485900001"/>
    <n v="-82.440646624400003"/>
  </r>
  <r>
    <n v="460"/>
    <x v="3"/>
    <x v="3"/>
    <s v="Trumbull"/>
    <s v="NILES CORTLAND RD "/>
    <s v="STRUSR00046**C "/>
    <s v="SR-46"/>
    <n v="6"/>
    <n v="6.5"/>
    <s v="Segment"/>
    <m/>
    <n v="0"/>
    <n v="1"/>
    <n v="5"/>
    <n v="4"/>
    <n v="25"/>
    <n v="121.16106468023256"/>
    <n v="0.25075273616948507"/>
    <n v="9.1602349206667455"/>
    <n v="8.9094821844972607"/>
    <n v="1.9384636750378534E-2"/>
    <n v="0.98164235765226937"/>
    <n v="0.96225772090189088"/>
    <x v="2"/>
    <s v="Google Maps"/>
    <n v="41.2112711467"/>
    <n v="-80.740383306200002"/>
    <n v="41.218516667400003"/>
    <n v="-80.740438331600004"/>
  </r>
  <r>
    <n v="103"/>
    <x v="5"/>
    <x v="1"/>
    <s v="Geauga"/>
    <s v="Gar Hwy, Old State Rd"/>
    <s v="SGEASR00608**C, SGEAUS00006**C"/>
    <s v="SR-608, US-6"/>
    <n v="8.5340000000000007"/>
    <n v="0"/>
    <s v="Intersection"/>
    <s v="Undivided Rural Signal  4-Leg"/>
    <n v="0"/>
    <n v="1"/>
    <n v="5"/>
    <n v="1"/>
    <n v="11"/>
    <n v="93.848564680232556"/>
    <n v="3.1719167388418898"/>
    <n v="3.6341913976856568"/>
    <n v="0.46227465884376695"/>
    <n v="0.2210511923468701"/>
    <n v="0.97924948365386733"/>
    <n v="0.75819829130699723"/>
    <x v="2"/>
    <s v="Google Maps"/>
    <n v="41.604269000000002"/>
    <n v="-81.146421000000004"/>
    <n v="0"/>
    <n v="0"/>
  </r>
  <r>
    <n v="461"/>
    <x v="3"/>
    <x v="0"/>
    <s v="Franklin"/>
    <s v="FISHER RD "/>
    <s v="CFRACR00022**C "/>
    <s v="CR-22"/>
    <n v="6.4"/>
    <n v="6.9"/>
    <s v="Segment"/>
    <m/>
    <n v="1"/>
    <n v="1"/>
    <n v="4"/>
    <n v="2"/>
    <n v="9"/>
    <n v="135.41587936046511"/>
    <n v="0.26850864282761083"/>
    <n v="7.6190161373698082"/>
    <n v="7.3505074945421978"/>
    <n v="2.0746720949064754E-2"/>
    <n v="0.97712637197557917"/>
    <n v="0.95637965102651445"/>
    <x v="2"/>
    <s v="Google Maps"/>
    <n v="39.966699912199999"/>
    <n v="-83.094504000000001"/>
    <n v="39.969823107899998"/>
    <n v="-83.086086205499996"/>
  </r>
  <r>
    <n v="104"/>
    <x v="5"/>
    <x v="4"/>
    <s v="Darke"/>
    <s v="Arcanum Bears Mill Rd, SR-49"/>
    <s v="CDARCR00034**C, SDARSR00049**C, SDARSR00049*AC"/>
    <s v="CR-34, SR-49, SR-49A"/>
    <n v="0"/>
    <n v="0"/>
    <s v="Intersection"/>
    <s v="Undivided Rural No Control, Yield, Two Way Stop, Two Way With Flasher  4-Leg"/>
    <n v="1"/>
    <n v="0"/>
    <n v="6"/>
    <n v="4"/>
    <n v="14"/>
    <n v="116.70793968023256"/>
    <n v="0.1086448584315567"/>
    <n v="2.0038937518789259"/>
    <n v="1.8952488934473692"/>
    <n v="8.6310623766406511E-2"/>
    <n v="0.97327120798747435"/>
    <n v="0.88696058422106783"/>
    <x v="2"/>
    <s v="Google Maps"/>
    <n v="40.017032999999998"/>
    <n v="-84.547685000000001"/>
    <n v="0"/>
    <n v="0"/>
  </r>
  <r>
    <n v="462"/>
    <x v="3"/>
    <x v="2"/>
    <s v="Clermont"/>
    <s v="BUSINESS SR28 RD "/>
    <s v="CCLECR00390**C "/>
    <s v="CR-390"/>
    <n v="0.1"/>
    <n v="0.6"/>
    <s v="Segment"/>
    <m/>
    <n v="1"/>
    <n v="0"/>
    <n v="3"/>
    <n v="7"/>
    <n v="19"/>
    <n v="115.37981468023256"/>
    <n v="0.30000942613929749"/>
    <n v="10.300077006263864"/>
    <n v="10.000067580124567"/>
    <n v="2.431168485081674E-2"/>
    <n v="0.97106001099701988"/>
    <n v="0.94674832614620319"/>
    <x v="2"/>
    <s v="Google Maps"/>
    <n v="39.189835890200001"/>
    <n v="-84.257579836700003"/>
    <n v="39.192214052899999"/>
    <n v="-84.2489163889"/>
  </r>
  <r>
    <n v="463"/>
    <x v="3"/>
    <x v="2"/>
    <s v="Hamilton"/>
    <s v="HARRISON RD "/>
    <s v="CHAMCR00457**C "/>
    <s v="CR-457"/>
    <n v="9.6999999999999993"/>
    <n v="10.199999999999999"/>
    <s v="Segment"/>
    <m/>
    <n v="0"/>
    <n v="1"/>
    <n v="6"/>
    <n v="2"/>
    <n v="19"/>
    <n v="112.83293968023256"/>
    <n v="0.23750286765047129"/>
    <n v="10.903618444867348"/>
    <n v="10.666115577216877"/>
    <n v="1.8367422168433366E-2"/>
    <n v="0.96710190307076427"/>
    <n v="0.94873448090233092"/>
    <x v="2"/>
    <s v="Google Maps"/>
    <n v="39.2121851518"/>
    <n v="-84.675347945200002"/>
    <n v="39.205068855699999"/>
    <n v="-84.673981276999996"/>
  </r>
  <r>
    <n v="105"/>
    <x v="5"/>
    <x v="2"/>
    <s v="Warren"/>
    <s v="Clarksville Rd, US Rt 22"/>
    <s v="CWARCR00037**C, SWARSR00003**C, SWARUS00022**C"/>
    <s v="CR-37, SR-3, US-22"/>
    <n v="0.65200000000000002"/>
    <n v="0"/>
    <s v="Intersection"/>
    <s v="Undivided Rural No Control, Yield, Two Way Stop, Two Way With Flasher  4-Leg"/>
    <n v="0"/>
    <n v="1"/>
    <n v="13"/>
    <n v="5"/>
    <n v="4"/>
    <n v="156.97356468023256"/>
    <n v="3.1793250811235525E-2"/>
    <n v="0.74068121942036313"/>
    <n v="0.70888796860912762"/>
    <n v="3.9334222931720869E-2"/>
    <n v="0.96611236340607698"/>
    <n v="0.92677814047435614"/>
    <x v="2"/>
    <s v="Google Maps"/>
    <n v="39.417236000000003"/>
    <n v="-83.998667999999995"/>
    <n v="0"/>
    <n v="0"/>
  </r>
  <r>
    <n v="464"/>
    <x v="3"/>
    <x v="3"/>
    <s v="Trumbull"/>
    <s v="SR-5 "/>
    <s v="STRUSR00005**N "/>
    <s v="SR-5"/>
    <n v="2.6"/>
    <n v="3.1"/>
    <s v="Segment"/>
    <m/>
    <n v="0"/>
    <n v="1"/>
    <n v="2"/>
    <n v="2"/>
    <n v="4"/>
    <n v="71.645439680232556"/>
    <n v="0.16051205763582782"/>
    <n v="3.3179141904160421"/>
    <n v="3.1574021327802142"/>
    <n v="1.3229255926368614E-2"/>
    <n v="0.96534191188811624"/>
    <n v="0.95211265596174766"/>
    <x v="2"/>
    <s v="Google Maps"/>
    <n v="41.210893017700002"/>
    <n v="-80.958494541099995"/>
    <n v="41.213990409899999"/>
    <n v="-80.949836460699998"/>
  </r>
  <r>
    <n v="106"/>
    <x v="5"/>
    <x v="2"/>
    <s v="Butler"/>
    <s v="Oxford Reily Rd, Stillwell Beckett Rd"/>
    <s v="CBUTCR00038**C, SBUTSR00732**C"/>
    <s v="CR-38, SR-732"/>
    <n v="1.6890000000000001"/>
    <n v="0"/>
    <s v="Intersection"/>
    <s v="Undivided Rural No Control, Yield, Two Way Stop, Two Way With Flasher  4-Leg"/>
    <n v="0"/>
    <n v="3"/>
    <n v="6"/>
    <n v="1"/>
    <n v="9"/>
    <n v="189.74881904069767"/>
    <n v="0.14380078004449481"/>
    <n v="1.8118683402737101"/>
    <n v="1.6680675602292152"/>
    <n v="9.89255829639753E-2"/>
    <n v="0.9604689208851217"/>
    <n v="0.86154333792114635"/>
    <x v="2"/>
    <s v="Google Maps"/>
    <n v="39.479415000000003"/>
    <n v="-84.759609999999995"/>
    <n v="0"/>
    <n v="0"/>
  </r>
  <r>
    <n v="465"/>
    <x v="3"/>
    <x v="4"/>
    <s v="Logan"/>
    <s v="E US 33 "/>
    <s v="SLOGUS00033**C "/>
    <s v="US-33"/>
    <n v="20.399999999999999"/>
    <n v="20.9"/>
    <s v="Segment"/>
    <m/>
    <n v="0"/>
    <n v="1"/>
    <n v="1"/>
    <n v="2"/>
    <n v="6"/>
    <n v="67.098564680232556"/>
    <n v="0.27281612596887178"/>
    <n v="3.9735120964685722"/>
    <n v="3.7006959704997002"/>
    <n v="2.0051223169381256E-2"/>
    <n v="0.9600819810037633"/>
    <n v="0.94003075783438206"/>
    <x v="2"/>
    <s v="Google Maps"/>
    <n v="40.3362942706"/>
    <n v="-83.687848524200007"/>
    <n v="40.330977989399997"/>
    <n v="-83.681419859299993"/>
  </r>
  <r>
    <n v="107"/>
    <x v="5"/>
    <x v="8"/>
    <s v="Licking"/>
    <s v="Dorsey Mill Rd, Jacksontown Rd"/>
    <s v="CLICCR00343**C, SLICSR00013**C"/>
    <s v="CR-343, SR-13"/>
    <n v="2.4769999999999999"/>
    <n v="0"/>
    <s v="Intersection"/>
    <s v="Undivided Rural Signal  4-Leg"/>
    <n v="1"/>
    <n v="0"/>
    <n v="6"/>
    <n v="1"/>
    <n v="11"/>
    <n v="100.39543968023256"/>
    <n v="2.6263034065373922"/>
    <n v="3.4078127119999428"/>
    <n v="0.7815093054625506"/>
    <n v="0.18302734506571666"/>
    <n v="0.96000034814121638"/>
    <n v="0.77697300307549977"/>
    <x v="2"/>
    <s v="Google Maps"/>
    <n v="40.013798000000001"/>
    <n v="-82.403721000000004"/>
    <n v="0"/>
    <n v="0"/>
  </r>
  <r>
    <n v="108"/>
    <x v="5"/>
    <x v="4"/>
    <s v="Logan"/>
    <s v="N SR 235, W SR 47"/>
    <s v="SLOGSR00047**C, SLOGSR00235**C"/>
    <s v="SR-235, SR-47"/>
    <n v="5.1820000000000004"/>
    <n v="0"/>
    <s v="Intersection"/>
    <s v="Undivided Rural No Control, Yield, Two Way Stop, Two Way With Flasher  4-Leg"/>
    <n v="3"/>
    <n v="0"/>
    <n v="7"/>
    <n v="3"/>
    <n v="9"/>
    <n v="205.17069404069767"/>
    <n v="7.2745123927237948E-2"/>
    <n v="1.3436744296855152"/>
    <n v="1.2709293057582773"/>
    <n v="6.6166531429269787E-2"/>
    <n v="0.95946152912160476"/>
    <n v="0.893294997692335"/>
    <x v="2"/>
    <s v="Google Maps"/>
    <n v="40.351166999999997"/>
    <n v="-83.909002999999998"/>
    <n v="0"/>
    <n v="0"/>
  </r>
  <r>
    <n v="466"/>
    <x v="3"/>
    <x v="3"/>
    <s v="Stark"/>
    <s v="US 62 "/>
    <s v="SSTAUS00062**N "/>
    <s v="US-62"/>
    <n v="28.1"/>
    <n v="28.6"/>
    <s v="Segment"/>
    <m/>
    <n v="0"/>
    <n v="1"/>
    <n v="1"/>
    <n v="2"/>
    <n v="4"/>
    <n v="65.098564680232556"/>
    <n v="0.27551025159632325"/>
    <n v="3.152114498243983"/>
    <n v="2.87660424664766"/>
    <n v="2.0224991709224757E-2"/>
    <n v="0.9589057387880997"/>
    <n v="0.93868074707887494"/>
    <x v="2"/>
    <s v="Google Maps"/>
    <n v="40.846696312699997"/>
    <n v="-81.292314424099999"/>
    <n v="40.849507431100001"/>
    <n v="-81.2835232547"/>
  </r>
  <r>
    <n v="467"/>
    <x v="3"/>
    <x v="3"/>
    <s v="Stark"/>
    <s v="US 62 "/>
    <s v="SSTAUS00062**N "/>
    <s v="US-62"/>
    <n v="32.700000000000003"/>
    <n v="33.200000000000003"/>
    <s v="Segment"/>
    <m/>
    <n v="1"/>
    <n v="0"/>
    <n v="1"/>
    <n v="2"/>
    <n v="4"/>
    <n v="65.098564680232556"/>
    <n v="0.27551025159632325"/>
    <n v="3.152114498243983"/>
    <n v="2.87660424664766"/>
    <n v="2.0224991709224757E-2"/>
    <n v="0.9589057387880997"/>
    <n v="0.93868074707887494"/>
    <x v="2"/>
    <s v="Google Maps"/>
    <n v="40.881834771199998"/>
    <n v="-81.218395555599997"/>
    <n v="40.884928794899999"/>
    <n v="-81.209769088800002"/>
  </r>
  <r>
    <n v="109"/>
    <x v="5"/>
    <x v="0"/>
    <s v="Morrow"/>
    <s v="Rd 115, Rd 115"/>
    <s v="CMRWCR00115**C, SMRWSR00061**C, TMRWTR00115**C"/>
    <s v="CR-115, SR-61, TR-115"/>
    <n v="1.04"/>
    <n v="0"/>
    <s v="Intersection"/>
    <s v="Undivided Rural No Control, Yield, Two Way Stop, Two Way With Flasher  4-Leg"/>
    <n v="0"/>
    <n v="2"/>
    <n v="6"/>
    <n v="2"/>
    <n v="4"/>
    <n v="143.50962936046511"/>
    <n v="0.1327718031046142"/>
    <n v="1.2927211953821658"/>
    <n v="1.1599493922775517"/>
    <n v="9.8864555667784251E-2"/>
    <n v="0.95796255534061403"/>
    <n v="0.85909799967282974"/>
    <x v="2"/>
    <s v="Google Maps"/>
    <n v="40.515898999999997"/>
    <n v="-82.817030000000003"/>
    <n v="0"/>
    <n v="0"/>
  </r>
  <r>
    <n v="110"/>
    <x v="5"/>
    <x v="2"/>
    <s v="Clermont"/>
    <s v="SR-125, Sugartree Rd"/>
    <s v="CCLECR00118**C, SCLESR00125**C, TCLETR00056**C"/>
    <s v="CR-118, SR-125, TR-56"/>
    <n v="0"/>
    <n v="0"/>
    <s v="Intersection"/>
    <s v="Undivided Rural No Control, Yield, Two Way Stop, Two Way With Flasher  4-Leg"/>
    <n v="0"/>
    <n v="0"/>
    <n v="6"/>
    <n v="1"/>
    <n v="2"/>
    <n v="45.71875"/>
    <n v="0.34893831570504769"/>
    <n v="1.3203010263420105"/>
    <n v="0.97136271063696289"/>
    <n v="0.20322960063784604"/>
    <n v="0.95580296829186262"/>
    <n v="0.75257336765401661"/>
    <x v="2"/>
    <s v="Google Maps"/>
    <n v="38.987957999999999"/>
    <n v="-84.125759000000002"/>
    <n v="0"/>
    <n v="0"/>
  </r>
  <r>
    <n v="111"/>
    <x v="5"/>
    <x v="7"/>
    <s v="Lorain"/>
    <s v="Cowley Rd, SR 303"/>
    <s v="CLORCR00059**C, SLORSR00057**C, SLORSR00303**C"/>
    <s v="CR-59, SR-303, SR-57"/>
    <n v="0"/>
    <n v="0"/>
    <s v="Intersection"/>
    <s v="Undivided Rural No Control, Yield, Two Way Stop, Two Way With Flasher  4-Leg"/>
    <n v="0"/>
    <n v="0"/>
    <n v="7"/>
    <n v="4"/>
    <n v="9"/>
    <n v="72.578125"/>
    <n v="9.6044939090575723E-2"/>
    <n v="1.5094906992981851"/>
    <n v="1.4134457602076094"/>
    <n v="8.2793755068784225E-2"/>
    <n v="0.95483136894807596"/>
    <n v="0.8720376138792918"/>
    <x v="2"/>
    <s v="Google Maps"/>
    <n v="41.237341000000001"/>
    <n v="-81.983182999999997"/>
    <n v="0"/>
    <n v="0"/>
  </r>
  <r>
    <n v="468"/>
    <x v="3"/>
    <x v="5"/>
    <s v="Ottawa"/>
    <s v="SR-2 "/>
    <s v="SOTTSR00002**C "/>
    <s v="SR-2"/>
    <n v="23.2"/>
    <n v="23.7"/>
    <s v="Segment"/>
    <m/>
    <n v="0"/>
    <n v="3"/>
    <n v="1"/>
    <n v="0"/>
    <n v="2"/>
    <n v="145.57694404069767"/>
    <n v="0.27007005013729046"/>
    <n v="2.3739968883499594"/>
    <n v="2.103926838212669"/>
    <n v="1.9874545159688357E-2"/>
    <n v="0.95374556768669394"/>
    <n v="0.9338710225270056"/>
    <x v="2"/>
    <s v="Google Maps"/>
    <n v="41.509476369399998"/>
    <n v="-82.909827942299998"/>
    <n v="41.512183823000001"/>
    <n v="-82.9012570668"/>
  </r>
  <r>
    <n v="469"/>
    <x v="3"/>
    <x v="11"/>
    <s v="Athens"/>
    <s v="US RTE 33 "/>
    <s v="SATHUS00033**N "/>
    <s v="US-33"/>
    <n v="10.4"/>
    <n v="10.9"/>
    <s v="Segment"/>
    <m/>
    <n v="1"/>
    <n v="0"/>
    <n v="3"/>
    <n v="0"/>
    <n v="3"/>
    <n v="68.317314680232556"/>
    <n v="0.26964727765665791"/>
    <n v="2.7582536999550507"/>
    <n v="2.4886064222983926"/>
    <n v="1.9865278240371716E-2"/>
    <n v="0.95187772735441833"/>
    <n v="0.93201244911404657"/>
    <x v="2"/>
    <s v="Google Maps"/>
    <n v="39.372077016900001"/>
    <n v="-82.1250529701"/>
    <n v="39.3672168883"/>
    <n v="-82.118223478700003"/>
  </r>
  <r>
    <n v="470"/>
    <x v="3"/>
    <x v="0"/>
    <s v="Franklin"/>
    <s v="RIVERSIDE DR "/>
    <s v="SFRAUS00033**C "/>
    <s v="US-33"/>
    <n v="9.1"/>
    <n v="9.6"/>
    <s v="Segment"/>
    <m/>
    <n v="0"/>
    <n v="1"/>
    <n v="2"/>
    <n v="3"/>
    <n v="18"/>
    <n v="90.082939680232556"/>
    <n v="0.41049949075154379"/>
    <n v="9.7822427878401772"/>
    <n v="9.3717432970886332"/>
    <n v="3.1601839940508435E-2"/>
    <n v="0.95009731994434188"/>
    <n v="0.91849548000383341"/>
    <x v="2"/>
    <s v="Google Maps"/>
    <n v="40.027432298599997"/>
    <n v="-83.091264891600005"/>
    <n v="40.020252678799999"/>
    <n v="-83.092246680100004"/>
  </r>
  <r>
    <n v="471"/>
    <x v="3"/>
    <x v="2"/>
    <s v="Hamilton"/>
    <s v="COMPTON RD "/>
    <s v="CHAMCR00217**C "/>
    <s v="CR-217"/>
    <n v="1"/>
    <n v="1.5"/>
    <s v="Segment"/>
    <m/>
    <n v="0"/>
    <n v="1"/>
    <n v="5"/>
    <n v="5"/>
    <n v="13"/>
    <n v="113.59856468023256"/>
    <n v="0.25383686437062436"/>
    <n v="8.4159715276183586"/>
    <n v="8.1621346632477341"/>
    <n v="2.0547142193259756E-2"/>
    <n v="0.94691152318747218"/>
    <n v="0.92636438099421248"/>
    <x v="2"/>
    <s v="Google Maps"/>
    <n v="39.236373798199999"/>
    <n v="-84.576257062500005"/>
    <n v="39.233801253599999"/>
    <n v="-84.568049082100003"/>
  </r>
  <r>
    <n v="472"/>
    <x v="3"/>
    <x v="3"/>
    <s v="Portage"/>
    <s v="SR-59 "/>
    <s v="SPORSR00059**C "/>
    <s v="SR-59"/>
    <n v="6.5"/>
    <n v="7"/>
    <s v="Segment"/>
    <m/>
    <n v="1"/>
    <n v="0"/>
    <n v="5"/>
    <n v="5"/>
    <n v="16"/>
    <n v="116.59856468023256"/>
    <n v="0.18564800414995739"/>
    <n v="9.0582882310466548"/>
    <n v="8.8726402268966975"/>
    <n v="1.4379406545850295E-2"/>
    <n v="0.94673125779408751"/>
    <n v="0.93235185124823716"/>
    <x v="2"/>
    <s v="Google Maps"/>
    <n v="41.158685477100001"/>
    <n v="-81.2700439117"/>
    <n v="41.158325512399998"/>
    <n v="-81.260480842500002"/>
  </r>
  <r>
    <n v="112"/>
    <x v="5"/>
    <x v="10"/>
    <s v="Holmes"/>
    <s v="E Jackson St, N Clay St"/>
    <s v="SHOLSR00039**C, SHOLSR00083**C, SHOLUS00062**C"/>
    <s v="SR-39, SR-83, US-62"/>
    <n v="8.9779999999999998"/>
    <n v="0"/>
    <s v="Intersection"/>
    <s v="Undivided Rural Signal  4-Leg"/>
    <n v="0"/>
    <n v="0"/>
    <n v="1"/>
    <n v="5"/>
    <n v="32"/>
    <n v="60.734375"/>
    <n v="4.5795912356709216"/>
    <n v="7.4946227038764022"/>
    <n v="2.9150314682054805"/>
    <n v="0.31915216774446192"/>
    <n v="0.9451495004419167"/>
    <n v="0.62599733269745483"/>
    <x v="2"/>
    <s v="Google Maps"/>
    <n v="40.554175999999998"/>
    <n v="-81.917344999999997"/>
    <n v="0"/>
    <n v="0"/>
  </r>
  <r>
    <n v="473"/>
    <x v="3"/>
    <x v="2"/>
    <s v="Clermont"/>
    <s v="APPALACHIAN HWY "/>
    <s v="SCLESR00032**N "/>
    <s v="SR-32"/>
    <n v="0.2"/>
    <n v="0.7"/>
    <s v="Segment"/>
    <m/>
    <n v="0"/>
    <n v="1"/>
    <n v="1"/>
    <n v="1"/>
    <n v="5"/>
    <n v="61.661064680232556"/>
    <n v="0.64355347841733912"/>
    <n v="3.2068897915071446"/>
    <n v="2.5633363130898053"/>
    <n v="4.7044094008196008E-2"/>
    <n v="0.94488310976904522"/>
    <n v="0.89783901576084924"/>
    <x v="2"/>
    <s v="Google Maps"/>
    <n v="39.110736869999997"/>
    <n v="-84.304488993099994"/>
    <n v="39.105925099300002"/>
    <n v="-84.297713575800003"/>
  </r>
  <r>
    <n v="113"/>
    <x v="5"/>
    <x v="7"/>
    <s v="Medina"/>
    <s v="Grafton Rd, Station Rd"/>
    <s v="CMEDCR00023**C, CMEDCR00042**C"/>
    <s v="CR-23, CR-42"/>
    <n v="0.94099999999999995"/>
    <n v="0"/>
    <s v="Intersection"/>
    <s v="Undivided Rural No Control, Yield, Two Way Stop, Two Way With Flasher  4-Leg"/>
    <n v="0"/>
    <n v="0"/>
    <n v="8"/>
    <n v="4"/>
    <n v="4"/>
    <n v="74.125"/>
    <n v="8.7183777167423149E-2"/>
    <n v="1.1246104673572335"/>
    <n v="1.0374266901898104"/>
    <n v="7.267495146713579E-2"/>
    <n v="0.9445500180500096"/>
    <n v="0.87187506658287384"/>
    <x v="2"/>
    <s v="Google Maps"/>
    <n v="41.260389000000004"/>
    <n v="-81.954009999999997"/>
    <n v="0"/>
    <n v="0"/>
  </r>
  <r>
    <n v="114"/>
    <x v="5"/>
    <x v="4"/>
    <s v="Champaign"/>
    <s v="SR-235, US-36"/>
    <s v="SCHPSR00235**C, SCHPUS00036**C"/>
    <s v="SR-235, US-36"/>
    <n v="2.129"/>
    <n v="0"/>
    <s v="Intersection"/>
    <s v="Undivided Rural Signal  4-Leg"/>
    <n v="0"/>
    <n v="3"/>
    <n v="4"/>
    <n v="1"/>
    <n v="16"/>
    <n v="183.65506904069767"/>
    <n v="2.1355106949087848"/>
    <n v="4.7915711591849828"/>
    <n v="2.656060464276198"/>
    <n v="0.14882395228048595"/>
    <n v="0.94306096427399866"/>
    <n v="0.79423701199351271"/>
    <x v="2"/>
    <s v="Google Maps"/>
    <n v="40.133240999999998"/>
    <n v="-83.986759000000006"/>
    <n v="0"/>
    <n v="0"/>
  </r>
  <r>
    <n v="115"/>
    <x v="5"/>
    <x v="3"/>
    <s v="Stark"/>
    <s v="Columbus Rd, State St"/>
    <s v="CSTACR00067A*C, SSTASR00173**C"/>
    <s v="CR-67A, SR-173"/>
    <n v="1.798"/>
    <n v="0"/>
    <s v="Intersection"/>
    <s v="Undivided Rural No Control, Yield, Two Way Stop, Two Way With Flasher  4-Leg"/>
    <n v="0"/>
    <n v="2"/>
    <n v="6"/>
    <n v="2"/>
    <n v="12"/>
    <n v="151.50962936046511"/>
    <n v="0.12969337601317762"/>
    <n v="1.9407860809134414"/>
    <n v="1.8110927049002639"/>
    <n v="9.7337980751329947E-2"/>
    <n v="0.94132621063770228"/>
    <n v="0.84398822988637234"/>
    <x v="2"/>
    <s v="Google Maps"/>
    <n v="40.900444999999998"/>
    <n v="-81.219963000000007"/>
    <n v="0"/>
    <n v="0"/>
  </r>
  <r>
    <n v="474"/>
    <x v="3"/>
    <x v="2"/>
    <s v="Hamilton"/>
    <s v="CHEVIOT RD "/>
    <s v="CHAMCR00073**C "/>
    <s v="CR-73"/>
    <n v="2.2999999999999998"/>
    <n v="2.8"/>
    <s v="Segment"/>
    <m/>
    <n v="0"/>
    <n v="1"/>
    <n v="1"/>
    <n v="3"/>
    <n v="7"/>
    <n v="72.536064680232556"/>
    <n v="0.57187775118495332"/>
    <n v="4.6757479995897144"/>
    <n v="4.1038702484047613"/>
    <n v="4.3884838678432236E-2"/>
    <n v="0.9408016436342409"/>
    <n v="0.89691680495580872"/>
    <x v="2"/>
    <s v="Google Maps"/>
    <n v="39.223382452899997"/>
    <n v="-84.601268077900002"/>
    <n v="39.230358578999997"/>
    <n v="-84.599269514200003"/>
  </r>
  <r>
    <n v="475"/>
    <x v="3"/>
    <x v="2"/>
    <s v="Clermont"/>
    <s v="SR-28 "/>
    <s v="SCLESR00028**C "/>
    <s v="SR-28"/>
    <n v="3.9"/>
    <n v="4.4000000000000004"/>
    <s v="Segment"/>
    <m/>
    <n v="0"/>
    <n v="1"/>
    <n v="9"/>
    <n v="6"/>
    <n v="50"/>
    <n v="181.22356468023256"/>
    <n v="0.17815029185231637"/>
    <n v="20.443075163004703"/>
    <n v="20.264924871152388"/>
    <n v="1.4949577410581292E-2"/>
    <n v="0.9406653627624032"/>
    <n v="0.92571578535182186"/>
    <x v="2"/>
    <s v="Google Maps"/>
    <n v="39.200853728200002"/>
    <n v="-84.224349186200001"/>
    <n v="39.205150218599996"/>
    <n v="-84.217364684200007"/>
  </r>
  <r>
    <n v="116"/>
    <x v="5"/>
    <x v="2"/>
    <s v="Warren"/>
    <s v="Old St Rt 122, Utica Rd"/>
    <s v="CWARCR00230**C, TWARTR00042**C"/>
    <s v="CR-230, TR-42"/>
    <n v="2.0659999999999998"/>
    <n v="0"/>
    <s v="Intersection"/>
    <s v="Undivided Rural No Control, Yield, Two Way Stop, Two Way With Flasher  4-Leg"/>
    <n v="0"/>
    <n v="1"/>
    <n v="5"/>
    <n v="5"/>
    <n v="14"/>
    <n v="114.59856468023256"/>
    <n v="0.10455981671392993"/>
    <n v="1.9609057111202848"/>
    <n v="1.8563458944063549"/>
    <n v="8.1523321839862106E-2"/>
    <n v="0.94013600089271043"/>
    <n v="0.85861267905284833"/>
    <x v="2"/>
    <s v="Google Maps"/>
    <n v="39.494453999999998"/>
    <n v="-84.161015000000006"/>
    <n v="0"/>
    <n v="0"/>
  </r>
  <r>
    <n v="476"/>
    <x v="3"/>
    <x v="2"/>
    <s v="Butler"/>
    <s v="N FRONT ST "/>
    <s v="CBUTCR00081**C "/>
    <s v="CR-81"/>
    <n v="3.1"/>
    <n v="3.6"/>
    <s v="Segment"/>
    <m/>
    <n v="0"/>
    <n v="0"/>
    <n v="5"/>
    <n v="4"/>
    <n v="7"/>
    <n v="57.484375"/>
    <n v="0.38294343225928579"/>
    <n v="5.4443610967584872"/>
    <n v="5.0614176644992011"/>
    <n v="3.0529118301423189E-2"/>
    <n v="0.94006474334404788"/>
    <n v="0.90953562504262464"/>
    <x v="2"/>
    <s v="Google Maps"/>
    <n v="39.539464966700002"/>
    <n v="-84.408374300299997"/>
    <n v="39.5424590999"/>
    <n v="-84.400684584000004"/>
  </r>
  <r>
    <n v="477"/>
    <x v="3"/>
    <x v="0"/>
    <s v="Franklin"/>
    <s v="AGLER RD "/>
    <s v="CFRACR00016**C "/>
    <s v="CR-16"/>
    <n v="0"/>
    <n v="0.5"/>
    <s v="Segment"/>
    <m/>
    <n v="1"/>
    <n v="1"/>
    <n v="4"/>
    <n v="6"/>
    <n v="21"/>
    <n v="165.16587936046511"/>
    <n v="0.25521452808630846"/>
    <n v="11.118456604710795"/>
    <n v="10.863242076624488"/>
    <n v="2.0906915276736607E-2"/>
    <n v="0.9392504838888569"/>
    <n v="0.9183435686121203"/>
    <x v="2"/>
    <s v="Google Maps"/>
    <n v="40.027338433399997"/>
    <n v="-82.959943551600006"/>
    <n v="40.026933079899997"/>
    <n v="-82.950532471000002"/>
  </r>
  <r>
    <n v="117"/>
    <x v="5"/>
    <x v="7"/>
    <s v="Lorain"/>
    <s v="SR 511, US 20"/>
    <s v="SLORSR00511**C, SLORUS00020**C"/>
    <s v="SR-511, US-20"/>
    <n v="2"/>
    <n v="0"/>
    <s v="Intersection"/>
    <s v="Undivided Rural No Control, Yield, Two Way Stop, Two Way With Flasher  4-Leg"/>
    <n v="0"/>
    <n v="2"/>
    <n v="5"/>
    <n v="4"/>
    <n v="0"/>
    <n v="141.83775436046511"/>
    <n v="0.10360047137307399"/>
    <n v="0.88043584093909055"/>
    <n v="0.77683536956601662"/>
    <n v="8.2597166775080097E-2"/>
    <n v="0.93915409694955221"/>
    <n v="0.8565569301744721"/>
    <x v="2"/>
    <s v="Google Maps"/>
    <n v="41.258457999999997"/>
    <n v="-82.302833000000007"/>
    <n v="0"/>
    <n v="0"/>
  </r>
  <r>
    <n v="118"/>
    <x v="5"/>
    <x v="0"/>
    <s v="Delaware"/>
    <s v="County Road 605, State Route 37"/>
    <s v="CDELCR00605**C, SDELSR00037**C, SDELSR00605**C"/>
    <s v="CR-605, SR-37, SR-605"/>
    <n v="0"/>
    <n v="0"/>
    <s v="Intersection"/>
    <s v="Undivided Rural Signal  4-Leg"/>
    <n v="0"/>
    <n v="1"/>
    <n v="2"/>
    <n v="5"/>
    <n v="12"/>
    <n v="92.957939680232556"/>
    <n v="2.1098882746723864"/>
    <n v="4.0133830184793311"/>
    <n v="1.9034947438069447"/>
    <n v="0.14703832327115188"/>
    <n v="0.93905906982318843"/>
    <n v="0.79202074655203658"/>
    <x v="2"/>
    <s v="Google Maps"/>
    <n v="40.217753000000002"/>
    <n v="-82.802712"/>
    <n v="0"/>
    <n v="0"/>
  </r>
  <r>
    <n v="478"/>
    <x v="3"/>
    <x v="6"/>
    <s v="Hancock"/>
    <s v="US-68 "/>
    <s v="SHANUS00068**N "/>
    <s v="US-68"/>
    <n v="12.8"/>
    <n v="13.3"/>
    <s v="Segment"/>
    <m/>
    <n v="0"/>
    <n v="2"/>
    <n v="2"/>
    <n v="0"/>
    <n v="10"/>
    <n v="114.44712936046511"/>
    <n v="0.24932483904630756"/>
    <n v="5.6717721865869439"/>
    <n v="5.4224473475406363"/>
    <n v="1.855454111546468E-2"/>
    <n v="0.93886752193874612"/>
    <n v="0.92031298082328139"/>
    <x v="2"/>
    <s v="Google Maps"/>
    <n v="0"/>
    <n v="0"/>
    <n v="40.998533410199997"/>
    <n v="-83.6559320442"/>
  </r>
  <r>
    <n v="479"/>
    <x v="3"/>
    <x v="9"/>
    <s v="Scioto"/>
    <s v="US-52 "/>
    <s v="SSCIUS00052**C "/>
    <s v="US-52"/>
    <n v="28.9"/>
    <n v="29.4"/>
    <s v="Segment"/>
    <m/>
    <n v="0"/>
    <n v="1"/>
    <n v="2"/>
    <n v="1"/>
    <n v="0"/>
    <n v="63.207939680232556"/>
    <n v="0.25721851700162068"/>
    <n v="1.585258420417561"/>
    <n v="1.3280399034159402"/>
    <n v="1.9053708892706061E-2"/>
    <n v="0.93748335831769658"/>
    <n v="0.9184296494249905"/>
    <x v="2"/>
    <s v="Google Maps"/>
    <n v="38.716275682999999"/>
    <n v="-82.859411514300007"/>
    <n v="38.708557284999998"/>
    <n v="-82.861624997299998"/>
  </r>
  <r>
    <n v="480"/>
    <x v="3"/>
    <x v="3"/>
    <s v="Portage"/>
    <s v="E MAIN ST,SR-59 "/>
    <s v="SPORSR00059**C "/>
    <s v="SR-59"/>
    <n v="3.1"/>
    <n v="3.6"/>
    <s v="Segment"/>
    <m/>
    <n v="0"/>
    <n v="0"/>
    <n v="4"/>
    <n v="4"/>
    <n v="20"/>
    <n v="63.9375"/>
    <n v="0.29090388150052504"/>
    <n v="9.1226616351123493"/>
    <n v="8.831757753611825"/>
    <n v="2.2461611109547589E-2"/>
    <n v="0.93593121255763345"/>
    <n v="0.91346960144808587"/>
    <x v="2"/>
    <s v="Google Maps"/>
    <n v="41.154233862200002"/>
    <n v="-81.334756080700004"/>
    <n v="41.155246080200001"/>
    <n v="-81.325251317500005"/>
  </r>
  <r>
    <n v="481"/>
    <x v="3"/>
    <x v="0"/>
    <s v="Franklin"/>
    <s v="S HIGH ST "/>
    <s v="SFRAUS00023**C "/>
    <s v="US-23"/>
    <n v="2.1"/>
    <n v="2.6"/>
    <s v="Segment"/>
    <m/>
    <n v="1"/>
    <n v="0"/>
    <n v="1"/>
    <n v="2"/>
    <n v="4"/>
    <n v="65.098564680232556"/>
    <n v="0.34319558574480497"/>
    <n v="2.7054259365319808"/>
    <n v="2.362230350787176"/>
    <n v="2.4745559541734477E-2"/>
    <n v="0.93584048366352057"/>
    <n v="0.91109492412178605"/>
    <x v="2"/>
    <s v="Google Maps"/>
    <n v="39.832719806100002"/>
    <n v="-83.000161382900004"/>
    <n v="39.839925665099997"/>
    <n v="-83.000436977000007"/>
  </r>
  <r>
    <n v="119"/>
    <x v="5"/>
    <x v="7"/>
    <s v="Huron"/>
    <s v="Boughtonville Rd, St Rte 103"/>
    <s v="SHURSR00061**C, SHURSR00103**C, THURTR00105**C"/>
    <s v="SR-103, SR-61, TR-105"/>
    <n v="0"/>
    <n v="0"/>
    <s v="Intersection"/>
    <s v="Undivided Rural No Control, Yield, Two Way Stop, Two Way With Flasher  4-Leg"/>
    <n v="0"/>
    <n v="2"/>
    <n v="8"/>
    <n v="2"/>
    <n v="3"/>
    <n v="155.60337936046511"/>
    <n v="7.1596108972429046E-2"/>
    <n v="0.92885674367299076"/>
    <n v="0.85726063470056169"/>
    <n v="7.0992895623330457E-2"/>
    <n v="0.93508398319720976"/>
    <n v="0.86409108757387931"/>
    <x v="2"/>
    <s v="Google Maps"/>
    <n v="41.052458999999999"/>
    <n v="-82.667624000000004"/>
    <n v="0"/>
    <n v="0"/>
  </r>
  <r>
    <n v="120"/>
    <x v="5"/>
    <x v="4"/>
    <s v="Darke"/>
    <s v="US-127, US-36"/>
    <s v="SDARUS00036**C, SDARUS00036**N, SDARUS00127**C"/>
    <s v="US-127, US-36"/>
    <n v="9.5630000000000006"/>
    <n v="0"/>
    <s v="Intersection"/>
    <s v="Divided Rural No Control, Yield, Two Way Stop, Two Way With Flasher  4-Leg"/>
    <n v="0"/>
    <n v="1"/>
    <n v="9"/>
    <n v="1"/>
    <n v="3"/>
    <n v="112.03606468023256"/>
    <n v="0.68383347758386037"/>
    <n v="2.5165492614832483"/>
    <n v="1.8327157838993879"/>
    <n v="8.2015813893727779E-2"/>
    <n v="0.93475831565818157"/>
    <n v="0.85274250176445376"/>
    <x v="2"/>
    <s v="Google Maps"/>
    <n v="40.055311000000003"/>
    <n v="-84.629811000000004"/>
    <n v="0"/>
    <n v="0"/>
  </r>
  <r>
    <n v="482"/>
    <x v="3"/>
    <x v="4"/>
    <s v="Clark"/>
    <s v="US-68 "/>
    <s v="SCLAUS00068**N "/>
    <s v="US-68"/>
    <n v="5.6"/>
    <n v="6.1"/>
    <s v="Segment"/>
    <m/>
    <n v="0"/>
    <n v="1"/>
    <n v="3"/>
    <n v="1"/>
    <n v="4"/>
    <n v="73.754814680232556"/>
    <n v="0.14316977146832807"/>
    <n v="3.3487148324833242"/>
    <n v="3.205545061014996"/>
    <n v="1.2259787229879195E-2"/>
    <n v="0.93337890897650622"/>
    <n v="0.92111912174662702"/>
    <x v="2"/>
    <s v="Google Maps"/>
    <n v="39.899033961000001"/>
    <n v="-83.853334376399999"/>
    <n v="39.906267189899999"/>
    <n v="-83.852636374699998"/>
  </r>
  <r>
    <n v="483"/>
    <x v="3"/>
    <x v="2"/>
    <s v="Hamilton"/>
    <s v="PIPPIN RD "/>
    <s v="CHAMCR00090**C "/>
    <s v="CR-90"/>
    <n v="0.4"/>
    <n v="0.9"/>
    <s v="Segment"/>
    <m/>
    <n v="0"/>
    <n v="3"/>
    <n v="4"/>
    <n v="4"/>
    <n v="37"/>
    <n v="217.96756904069767"/>
    <n v="0.26907508562185156"/>
    <n v="16.528380351072563"/>
    <n v="16.259305265450713"/>
    <n v="2.1870171445658802E-2"/>
    <n v="0.93314636516926353"/>
    <n v="0.91127619372360469"/>
    <x v="2"/>
    <s v="Google Maps"/>
    <n v="39.216339465700003"/>
    <n v="-84.573375526700005"/>
    <n v="39.223378017899996"/>
    <n v="-84.572123561799998"/>
  </r>
  <r>
    <n v="484"/>
    <x v="3"/>
    <x v="9"/>
    <s v="Ross"/>
    <s v="US-35 "/>
    <s v="SROSUS00035**C "/>
    <s v="US-35"/>
    <n v="15.9"/>
    <n v="16.399999999999999"/>
    <s v="Segment"/>
    <m/>
    <n v="0"/>
    <n v="2"/>
    <n v="2"/>
    <n v="0"/>
    <n v="3"/>
    <n v="107.44712936046511"/>
    <n v="0.32739361960981939"/>
    <n v="2.4058287995450365"/>
    <n v="2.0784351799352172"/>
    <n v="2.3651399796860165E-2"/>
    <n v="0.93307811787687023"/>
    <n v="0.90942671808001008"/>
    <x v="2"/>
    <s v="Google Maps"/>
    <n v="39.374479292099998"/>
    <n v="-83.035507590199998"/>
    <n v="39.371878250199998"/>
    <n v="-83.026985384499994"/>
  </r>
  <r>
    <n v="485"/>
    <x v="3"/>
    <x v="9"/>
    <s v="Scioto"/>
    <s v="SR-823N "/>
    <s v="SSCISR00823**N "/>
    <s v="SR-823"/>
    <n v="1"/>
    <n v="1.5"/>
    <s v="Segment"/>
    <m/>
    <n v="0"/>
    <n v="1"/>
    <n v="3"/>
    <n v="1"/>
    <n v="3"/>
    <n v="72.754814680232556"/>
    <n v="0.14030564561017064"/>
    <n v="3.0358624402510501"/>
    <n v="2.8955567946408793"/>
    <n v="1.210220171012277E-2"/>
    <n v="0.93307290757035355"/>
    <n v="0.92097070586023078"/>
    <x v="2"/>
    <s v="Google Maps"/>
    <n v="38.756967932599999"/>
    <n v="-82.873387978699995"/>
    <n v="38.7608047676"/>
    <n v="-82.873359512899995"/>
  </r>
  <r>
    <n v="486"/>
    <x v="3"/>
    <x v="2"/>
    <s v="Warren"/>
    <s v="US RT 22 "/>
    <s v="SWARUS00022**C "/>
    <s v="US-22"/>
    <n v="1.2"/>
    <n v="1.7"/>
    <s v="Segment"/>
    <m/>
    <n v="1"/>
    <n v="0"/>
    <n v="5"/>
    <n v="2"/>
    <n v="38"/>
    <n v="125.28606468023256"/>
    <n v="0.29058299434817458"/>
    <n v="14.664899441144792"/>
    <n v="14.374316446796618"/>
    <n v="2.2438457689827364E-2"/>
    <n v="0.92845080777514832"/>
    <n v="0.90601235008532099"/>
    <x v="2"/>
    <s v="Google Maps"/>
    <n v="39.304300627099998"/>
    <n v="-84.282032247399997"/>
    <n v="39.309134362000002"/>
    <n v="-84.275201795699999"/>
  </r>
  <r>
    <n v="121"/>
    <x v="5"/>
    <x v="8"/>
    <s v="Fairfield"/>
    <s v="Lancaster-Kirkersville Rd, Pleasantville Rd"/>
    <s v="CFAICR00017**C, SFAISR00158**C"/>
    <s v="CR-17, SR-158"/>
    <n v="5.7489999999999997"/>
    <n v="0"/>
    <s v="Intersection"/>
    <s v="Undivided Rural No Control, Yield, Two Way Stop, Two Way With Flasher  4-Leg"/>
    <n v="0"/>
    <n v="1"/>
    <n v="6"/>
    <n v="3"/>
    <n v="10"/>
    <n v="108.27043968023256"/>
    <n v="0.13402298292596942"/>
    <n v="1.8170522390503854"/>
    <n v="1.683029256124416"/>
    <n v="9.4030926438496004E-2"/>
    <n v="0.92791930987823379"/>
    <n v="0.83388838343973781"/>
    <x v="2"/>
    <s v="Google Maps"/>
    <n v="39.813127000000001"/>
    <n v="-82.609021999999996"/>
    <n v="0"/>
    <n v="0"/>
  </r>
  <r>
    <n v="122"/>
    <x v="5"/>
    <x v="7"/>
    <s v="Lorain"/>
    <s v="Durkee Rd, Royalton Rd"/>
    <s v="CLORCR00050**C, SLORSR00082**C"/>
    <s v="CR-50, SR-82"/>
    <n v="0.94199999999999995"/>
    <n v="0"/>
    <s v="Intersection"/>
    <s v="Undivided Rural Signal  4-Leg"/>
    <n v="0"/>
    <n v="0"/>
    <n v="1"/>
    <n v="5"/>
    <n v="8"/>
    <n v="36.734375"/>
    <n v="4.0348788649788014"/>
    <n v="2.8763455198775012"/>
    <n v="-1.1585333451013002"/>
    <n v="0.28119110856749674"/>
    <n v="0.92758388220514076"/>
    <n v="0.64639277363764402"/>
    <x v="2"/>
    <s v="Google Maps"/>
    <n v="41.314810000000001"/>
    <n v="-82.050849999999997"/>
    <n v="0"/>
    <n v="0"/>
  </r>
  <r>
    <n v="487"/>
    <x v="3"/>
    <x v="3"/>
    <s v="Portage"/>
    <s v="SR-43 "/>
    <s v="SPORSR00043**C "/>
    <s v="SR-43"/>
    <n v="8.5"/>
    <n v="9"/>
    <s v="Segment"/>
    <m/>
    <n v="0"/>
    <n v="1"/>
    <n v="3"/>
    <n v="3"/>
    <n v="17"/>
    <n v="95.629814680232556"/>
    <n v="0.33462858627382491"/>
    <n v="8.5423535510001773"/>
    <n v="8.2077249647263528"/>
    <n v="2.5809073925373086E-2"/>
    <n v="0.92591886514643451"/>
    <n v="0.90010979122106138"/>
    <x v="2"/>
    <s v="Google Maps"/>
    <n v="41.110642912899998"/>
    <n v="-81.347687705599995"/>
    <n v="41.1178553353"/>
    <n v="-81.348524963299994"/>
  </r>
  <r>
    <n v="123"/>
    <x v="5"/>
    <x v="2"/>
    <s v="Clinton"/>
    <s v="Creek Rd, SR-380"/>
    <s v="CCLICR00004**C, SCLISR00003**C, SCLISR00380**C, SCLIUS00022**C"/>
    <s v="CR-4, SR-3, SR-380, US-22"/>
    <n v="0"/>
    <n v="0"/>
    <s v="Intersection"/>
    <s v="Undivided Rural No Control, Yield, Two Way Stop, Two Way With Flasher  4-Leg"/>
    <n v="1"/>
    <n v="2"/>
    <n v="9"/>
    <n v="1"/>
    <n v="7"/>
    <n v="207.38944404069767"/>
    <n v="6.3989244784152507E-2"/>
    <n v="1.1206822085529879"/>
    <n v="1.0566929637688354"/>
    <n v="6.2510566009615812E-2"/>
    <n v="0.92566349341337428"/>
    <n v="0.86315292740375849"/>
    <x v="2"/>
    <s v="Google Maps"/>
    <n v="39.435727"/>
    <n v="-83.945196999999993"/>
    <n v="0"/>
    <n v="0"/>
  </r>
  <r>
    <n v="124"/>
    <x v="5"/>
    <x v="0"/>
    <s v="Marion"/>
    <s v="Bethlehem Rd, Marion-Waldo Rd"/>
    <s v="CMARCR00119**C, SMARSR00423**C"/>
    <s v="CR-119, SR-423"/>
    <n v="1.5509999999999999"/>
    <n v="0"/>
    <s v="Intersection"/>
    <s v="Undivided Rural No Control, Yield, Two Way Stop, Two Way With Flasher  4-Leg"/>
    <n v="0"/>
    <n v="2"/>
    <n v="6"/>
    <n v="2"/>
    <n v="5"/>
    <n v="144.50962936046511"/>
    <n v="0.117800877533666"/>
    <n v="1.2760867419269986"/>
    <n v="1.1582858643933325"/>
    <n v="9.3966454132119515E-2"/>
    <n v="0.92513834147308904"/>
    <n v="0.83117188734096947"/>
    <x v="2"/>
    <s v="Google Maps"/>
    <n v="40.484037000000001"/>
    <n v="-83.086590000000001"/>
    <n v="0"/>
    <n v="0"/>
  </r>
  <r>
    <n v="488"/>
    <x v="3"/>
    <x v="9"/>
    <s v="Scioto"/>
    <s v="SCIOTO TRL "/>
    <s v="SSCIUS00023**C "/>
    <s v="US-23"/>
    <n v="2.8"/>
    <n v="3.3"/>
    <s v="Segment"/>
    <m/>
    <n v="1"/>
    <n v="2"/>
    <n v="3"/>
    <n v="2"/>
    <n v="12"/>
    <n v="177.54569404069767"/>
    <n v="0.2629321597190315"/>
    <n v="7.6869886265434619"/>
    <n v="7.42405646682443"/>
    <n v="2.0319068513275616E-2"/>
    <n v="0.92210147612625415"/>
    <n v="0.90178240761297856"/>
    <x v="2"/>
    <s v="Google Maps"/>
    <n v="38.764131288199998"/>
    <n v="-82.989589923300002"/>
    <n v="38.774211798000003"/>
    <n v="-82.985505587299997"/>
  </r>
  <r>
    <n v="489"/>
    <x v="3"/>
    <x v="3"/>
    <s v="Trumbull"/>
    <s v="US-422 "/>
    <s v="STRUUS00422**C "/>
    <s v="US-422"/>
    <n v="7.1"/>
    <n v="7.6"/>
    <s v="Segment"/>
    <m/>
    <n v="0"/>
    <n v="2"/>
    <n v="2"/>
    <n v="0"/>
    <n v="3"/>
    <n v="107.44712936046511"/>
    <n v="0.22302109254671437"/>
    <n v="3.0008569903023403"/>
    <n v="2.7778358977556259"/>
    <n v="1.691983167445256E-2"/>
    <n v="0.92196385214277798"/>
    <n v="0.90504402046832544"/>
    <x v="2"/>
    <s v="Google Maps"/>
    <n v="41.2707046186"/>
    <n v="-80.892454604600005"/>
    <n v="41.266876660500003"/>
    <n v="-80.884300354199993"/>
  </r>
  <r>
    <n v="125"/>
    <x v="5"/>
    <x v="8"/>
    <s v="Licking"/>
    <s v="Crouse-Willison Rd, Johnstown-Utica Rd"/>
    <s v="CLICCR00013**C, SLICUS00062**C"/>
    <s v="CR-13, US-62"/>
    <n v="0"/>
    <n v="0"/>
    <s v="Intersection"/>
    <s v="Undivided Rural No Control, Yield, Two Way Stop, Two Way With Flasher  3-Leg"/>
    <n v="0"/>
    <n v="1"/>
    <n v="6"/>
    <n v="1"/>
    <n v="4"/>
    <n v="93.395439680232556"/>
    <n v="0.75024447775639114"/>
    <n v="1.8702649122910997"/>
    <n v="1.1200204345347085"/>
    <n v="0.19144859801395378"/>
    <n v="0.91933635780732181"/>
    <n v="0.72788775979336806"/>
    <x v="2"/>
    <s v="Google Maps"/>
    <n v="40.161304999999999"/>
    <n v="-82.670218000000006"/>
    <n v="0"/>
    <n v="0"/>
  </r>
  <r>
    <n v="490"/>
    <x v="3"/>
    <x v="2"/>
    <s v="Warren"/>
    <s v="US RT 22 "/>
    <s v="SWARUS00022**C "/>
    <s v="US-22"/>
    <n v="4.9000000000000004"/>
    <n v="5.4"/>
    <s v="Segment"/>
    <m/>
    <n v="0"/>
    <n v="0"/>
    <n v="3"/>
    <n v="8"/>
    <n v="18"/>
    <n v="73.140625"/>
    <n v="0.22621328433895754"/>
    <n v="10.373018673791075"/>
    <n v="10.146805389452117"/>
    <n v="1.8264630716983591E-2"/>
    <n v="0.91900122715934363"/>
    <n v="0.90073659644236004"/>
    <x v="2"/>
    <s v="Google Maps"/>
    <n v="39.3351484294"/>
    <n v="-84.226616082999996"/>
    <n v="39.339268850899998"/>
    <n v="-84.218939762399998"/>
  </r>
  <r>
    <n v="126"/>
    <x v="5"/>
    <x v="8"/>
    <s v="Knox"/>
    <s v="SR-229, US-62"/>
    <s v="SKNOSR00229**C, SKNOUS00062**C"/>
    <s v="SR-229, US-62"/>
    <n v="10.423"/>
    <n v="0"/>
    <s v="Intersection"/>
    <s v="Undivided Rural No Control, Yield, Two Way Stop, Two Way With Flasher  4-Leg"/>
    <n v="1"/>
    <n v="2"/>
    <n v="7"/>
    <n v="2"/>
    <n v="4"/>
    <n v="195.73319404069767"/>
    <n v="7.6400565803696058E-2"/>
    <n v="1.039174409478574"/>
    <n v="0.96277384367487795"/>
    <n v="6.8583376520208683E-2"/>
    <n v="0.91869133134075676"/>
    <n v="0.85010795482054813"/>
    <x v="2"/>
    <s v="Google Maps"/>
    <n v="40.346148999999997"/>
    <n v="-82.301464999999993"/>
    <n v="0"/>
    <n v="0"/>
  </r>
  <r>
    <n v="127"/>
    <x v="5"/>
    <x v="0"/>
    <s v="Fayette"/>
    <s v="Old Springfield Rd, SR-38"/>
    <s v="CFAYCR00137**C, SFAYSR00003**C, SFAYSR00038**C, SFAYUS00062**C"/>
    <s v="CR-137, SR-3, SR-38, US-62"/>
    <n v="0"/>
    <n v="0"/>
    <s v="Intersection"/>
    <s v="Undivided Rural No Control, Yield, Two Way Stop, Two Way With Flasher  4-Leg"/>
    <n v="0"/>
    <n v="0"/>
    <n v="4"/>
    <n v="4"/>
    <n v="6"/>
    <n v="49.9375"/>
    <n v="0.20675084710917402"/>
    <n v="1.6128935541030816"/>
    <n v="1.4061427069939074"/>
    <n v="0.13679442914316542"/>
    <n v="0.91735755538483388"/>
    <n v="0.78056312624166846"/>
    <x v="2"/>
    <s v="Google Maps"/>
    <n v="39.590916"/>
    <n v="-83.387592999999995"/>
    <n v="0"/>
    <n v="0"/>
  </r>
  <r>
    <n v="128"/>
    <x v="5"/>
    <x v="6"/>
    <s v="Allen"/>
    <s v="N Thayer Rd, US-30"/>
    <s v="CALLCR00173**C, SALLUS00030**C, SALLUS00030**N"/>
    <s v="CR-173, US-30"/>
    <n v="5.9240000000000004"/>
    <n v="0"/>
    <s v="Intersection"/>
    <s v="Divided Rural No Control, Yield, Two Way Stop, Two Way With Flasher  4-Leg"/>
    <n v="2"/>
    <n v="2"/>
    <n v="4"/>
    <n v="1"/>
    <n v="5"/>
    <n v="218.33175872093022"/>
    <n v="0.91211283204373184"/>
    <n v="2.6442432848658721"/>
    <n v="1.7321304528221404"/>
    <n v="0.10939458031111944"/>
    <n v="0.91733349678779241"/>
    <n v="0.80793891647667293"/>
    <x v="2"/>
    <s v="Google Maps"/>
    <n v="40.824615000000001"/>
    <n v="-84.013600999999994"/>
    <n v="0"/>
    <n v="0"/>
  </r>
  <r>
    <n v="491"/>
    <x v="3"/>
    <x v="9"/>
    <s v="Ross"/>
    <s v="WESTERN AVE "/>
    <s v="SROSUS00050**C "/>
    <s v="US-50"/>
    <n v="21"/>
    <n v="21.5"/>
    <s v="Segment"/>
    <m/>
    <n v="0"/>
    <n v="3"/>
    <n v="9"/>
    <n v="4"/>
    <n v="19"/>
    <n v="232.70194404069767"/>
    <n v="0.17132314222050077"/>
    <n v="11.154781533343545"/>
    <n v="10.983458391123044"/>
    <n v="1.4414354524726459E-2"/>
    <n v="0.91724450032397098"/>
    <n v="0.90283014579924448"/>
    <x v="2"/>
    <s v="Google Maps"/>
    <n v="39.337184386099999"/>
    <n v="-83.027122141299998"/>
    <n v="39.333199922299997"/>
    <n v="-83.021367401500001"/>
  </r>
  <r>
    <n v="129"/>
    <x v="5"/>
    <x v="7"/>
    <s v="Medina"/>
    <s v="Columbia Rd, Columbia Rd"/>
    <s v="CMEDCR00024**C, SMEDSR00018**C, SMEDSR00057**C, SMEDSR00252**C"/>
    <s v="CR-24, SR-18, SR-252, SR-57"/>
    <n v="0"/>
    <n v="0"/>
    <s v="Intersection"/>
    <s v="Undivided Rural Signal  4-Leg"/>
    <n v="0"/>
    <n v="0"/>
    <n v="3"/>
    <n v="5"/>
    <n v="10"/>
    <n v="51.828125"/>
    <n v="2.1475030073750503"/>
    <n v="3.4228578204094529"/>
    <n v="1.2753548130344026"/>
    <n v="0.14965969772651305"/>
    <n v="0.91716533338128892"/>
    <n v="0.76750563565477581"/>
    <x v="2"/>
    <s v="Google Maps"/>
    <n v="41.167237"/>
    <n v="-81.925167999999999"/>
    <n v="0"/>
    <n v="0"/>
  </r>
  <r>
    <n v="130"/>
    <x v="5"/>
    <x v="3"/>
    <s v="Portage"/>
    <s v="SR-14, SR-225"/>
    <s v="SPORSR00014**C, SPORSR00225**C"/>
    <s v="SR-14, SR-225"/>
    <n v="5.1920000000000002"/>
    <n v="0"/>
    <s v="Intersection"/>
    <s v="Undivided Rural No Control, Yield, Two Way Stop, Two Way With Flasher  3-Leg"/>
    <n v="1"/>
    <n v="0"/>
    <n v="7"/>
    <n v="3"/>
    <n v="9"/>
    <n v="113.81731468023256"/>
    <n v="0.34962947427388369"/>
    <n v="2.9454327646293037"/>
    <n v="2.5958032903554198"/>
    <n v="8.9219014146246459E-2"/>
    <n v="0.91716146700334955"/>
    <n v="0.82794245285710311"/>
    <x v="2"/>
    <s v="Google Maps"/>
    <n v="41.026378999999999"/>
    <n v="-81.050403000000003"/>
    <n v="0"/>
    <n v="0"/>
  </r>
  <r>
    <n v="492"/>
    <x v="3"/>
    <x v="2"/>
    <s v="Warren"/>
    <s v="MASON-MONTGOMERY RD "/>
    <s v="CWARCR00021**C "/>
    <s v="CR-21"/>
    <n v="0.2"/>
    <n v="0.7"/>
    <s v="Segment"/>
    <m/>
    <n v="0"/>
    <n v="2"/>
    <n v="4"/>
    <n v="4"/>
    <n v="31"/>
    <n v="166.29087936046511"/>
    <n v="0.31516650493501502"/>
    <n v="14.147615494580844"/>
    <n v="13.83244898964583"/>
    <n v="2.5455777267278355E-2"/>
    <n v="0.91660994469051171"/>
    <n v="0.89115416742323339"/>
    <x v="2"/>
    <s v="Google Maps"/>
    <n v="39.295604003599998"/>
    <n v="-84.3153493473"/>
    <n v="39.302822578700003"/>
    <n v="-84.314572533700002"/>
  </r>
  <r>
    <n v="131"/>
    <x v="5"/>
    <x v="1"/>
    <s v="Geauga"/>
    <s v="Kinsman Rd, Ravenna Rd"/>
    <s v="SGEASR00044**C, SGEASR00087**C"/>
    <s v="SR-44, SR-87"/>
    <n v="8.8529999999999998"/>
    <n v="0"/>
    <s v="Intersection"/>
    <s v="Undivided Rural Signal  4-Leg"/>
    <n v="0"/>
    <n v="1"/>
    <n v="3"/>
    <n v="3"/>
    <n v="12"/>
    <n v="90.629814680232556"/>
    <n v="2.6371999017603471"/>
    <n v="3.8379505863317811"/>
    <n v="1.200750684571434"/>
    <n v="0.18378672289929612"/>
    <n v="0.9150073807251613"/>
    <n v="0.73122065782586521"/>
    <x v="2"/>
    <s v="Google Maps"/>
    <n v="41.470894000000001"/>
    <n v="-81.193641999999997"/>
    <n v="0"/>
    <n v="0"/>
  </r>
  <r>
    <n v="493"/>
    <x v="3"/>
    <x v="2"/>
    <s v="Butler"/>
    <s v="HAMILTON MIDDLETOWN RD "/>
    <s v="SBUTSR00004**C "/>
    <s v="SR-4"/>
    <n v="12.4"/>
    <n v="12.9"/>
    <s v="Segment"/>
    <m/>
    <n v="0"/>
    <n v="1"/>
    <n v="1"/>
    <n v="2"/>
    <n v="7"/>
    <n v="68.098564680232556"/>
    <n v="0.24604177797532328"/>
    <n v="4.2526361708788771"/>
    <n v="4.0065943929035539"/>
    <n v="1.8348077081159136E-2"/>
    <n v="0.91324996645435652"/>
    <n v="0.89490188937319737"/>
    <x v="2"/>
    <s v="Google Maps"/>
    <n v="39.416614515200003"/>
    <n v="-84.474001236299998"/>
    <n v="39.420300155"/>
    <n v="-84.465982124899995"/>
  </r>
  <r>
    <n v="132"/>
    <x v="5"/>
    <x v="2"/>
    <s v="Butler"/>
    <s v="Eaton Rd, Hamilton Eaton Rd"/>
    <s v="CBUTCR00027**C, CBUTCR00180**C, SBUTSR00073**C, SBUTUS00127**C"/>
    <s v="CR-180, CR-27, SR-73, US-127"/>
    <n v="7.335"/>
    <n v="0"/>
    <s v="Intersection"/>
    <s v="Undivided Rural No Control, Yield, Two Way Stop, Two Way With Flasher  4-Leg"/>
    <n v="1"/>
    <n v="0"/>
    <n v="7"/>
    <n v="3"/>
    <n v="7"/>
    <n v="111.81731468023256"/>
    <n v="8.9791145305321438E-2"/>
    <n v="1.2720293790399948"/>
    <n v="1.1822382337346733"/>
    <n v="7.9446182138466645E-2"/>
    <n v="0.91323066150355847"/>
    <n v="0.83378447936509181"/>
    <x v="2"/>
    <s v="Google Maps"/>
    <n v="39.506225000000001"/>
    <n v="-84.600027999999995"/>
    <n v="0"/>
    <n v="0"/>
  </r>
  <r>
    <n v="133"/>
    <x v="5"/>
    <x v="4"/>
    <s v="Miami"/>
    <s v="SR-201, SR-571"/>
    <s v="SMIASR00201**C, SMIASR00571**C"/>
    <s v="SR-201, SR-571"/>
    <n v="4.1070000000000002"/>
    <n v="0"/>
    <s v="Intersection"/>
    <s v="Undivided Rural No Control, Yield, Two Way Stop, Two Way With Flasher  4-Leg"/>
    <n v="1"/>
    <n v="2"/>
    <n v="4"/>
    <n v="4"/>
    <n v="15"/>
    <n v="195.96756904069767"/>
    <n v="9.9902619091162423E-2"/>
    <n v="1.9526153536104887"/>
    <n v="1.8527127345193262"/>
    <n v="7.8632867436553192E-2"/>
    <n v="0.91162309791182616"/>
    <n v="0.83299023047527299"/>
    <x v="2"/>
    <s v="Google Maps"/>
    <n v="39.940159999999999"/>
    <n v="-84.083335000000005"/>
    <n v="0"/>
    <n v="0"/>
  </r>
  <r>
    <n v="134"/>
    <x v="5"/>
    <x v="1"/>
    <s v="Geauga"/>
    <s v="Bass Lake Rd, Mayfield Rd"/>
    <s v="CGEACR00023**C, SGEAUS00322**C"/>
    <s v="CR-23, US-322"/>
    <n v="4.8650000000000002"/>
    <n v="0"/>
    <s v="Intersection"/>
    <s v="Undivided Rural Signal  4-Leg"/>
    <n v="0"/>
    <n v="0"/>
    <n v="5"/>
    <n v="3"/>
    <n v="10"/>
    <n v="56.046875"/>
    <n v="2.0334684703973132"/>
    <n v="3.5141367672389041"/>
    <n v="1.480668296841591"/>
    <n v="0.14171261952645423"/>
    <n v="0.90873633786685082"/>
    <n v="0.76702371834039662"/>
    <x v="2"/>
    <s v="Google Maps"/>
    <n v="41.529392999999999"/>
    <n v="-81.216588999999999"/>
    <n v="0"/>
    <n v="0"/>
  </r>
  <r>
    <n v="494"/>
    <x v="3"/>
    <x v="3"/>
    <s v="Trumbull"/>
    <s v="MAHONING AVE "/>
    <s v="STRUSR00045**C "/>
    <s v="SR-45"/>
    <n v="10.7"/>
    <n v="11.2"/>
    <s v="Segment"/>
    <m/>
    <n v="0"/>
    <n v="0"/>
    <n v="4"/>
    <n v="6"/>
    <n v="28"/>
    <n v="80.8125"/>
    <n v="0.19408462858348716"/>
    <n v="13.715640076333097"/>
    <n v="13.521555447749609"/>
    <n v="1.5029043912794839E-2"/>
    <n v="0.90719881158670768"/>
    <n v="0.89216976767391287"/>
    <x v="2"/>
    <s v="Google Maps"/>
    <n v="41.2773726673"/>
    <n v="-80.842328891099996"/>
    <n v="41.284153006300002"/>
    <n v="-80.845679136399994"/>
  </r>
  <r>
    <n v="495"/>
    <x v="3"/>
    <x v="9"/>
    <s v="Ross"/>
    <s v="E MAIN ST,CHARLESTON PIKE "/>
    <s v="CROSCR00238**C "/>
    <s v="CR-238"/>
    <n v="1"/>
    <n v="1.5"/>
    <s v="Segment"/>
    <m/>
    <n v="0"/>
    <n v="0"/>
    <n v="6"/>
    <n v="5"/>
    <n v="23"/>
    <n v="84.46875"/>
    <n v="0.16837837580976051"/>
    <n v="15.479905414559308"/>
    <n v="15.311527038749547"/>
    <n v="1.3142548288912936E-2"/>
    <n v="0.90644380262379287"/>
    <n v="0.89330125433487995"/>
    <x v="2"/>
    <s v="Google Maps"/>
    <n v="39.337206746299998"/>
    <n v="-82.956048280399997"/>
    <n v="39.338545283400002"/>
    <n v="-82.946897254000007"/>
  </r>
  <r>
    <n v="496"/>
    <x v="3"/>
    <x v="8"/>
    <s v="Fairfield"/>
    <s v="COLUMBUS-LANCASTER RD "/>
    <s v="SFAIUS00033**N "/>
    <s v="US-33"/>
    <n v="1.7"/>
    <n v="2.2000000000000002"/>
    <s v="Segment"/>
    <m/>
    <n v="0"/>
    <n v="1"/>
    <n v="2"/>
    <n v="0"/>
    <n v="8"/>
    <n v="66.770439680232556"/>
    <n v="0.54906481081417791"/>
    <n v="4.3955386751529169"/>
    <n v="3.8464738643387388"/>
    <n v="3.9692729094326883E-2"/>
    <n v="0.90556431550300598"/>
    <n v="0.86587158640867912"/>
    <x v="2"/>
    <s v="Google Maps"/>
    <n v="39.841064810100001"/>
    <n v="-82.770935875099994"/>
    <n v="39.838849031700001"/>
    <n v="-82.761985785700006"/>
  </r>
  <r>
    <n v="135"/>
    <x v="5"/>
    <x v="8"/>
    <s v="Licking"/>
    <s v="Johnstown-Utica Rd, Nichols Lane Rd"/>
    <s v="CLICCR00027**C, SLICUS00062**C, TLICTR00027**C"/>
    <s v="CR-27, TR-27, US-62"/>
    <n v="0"/>
    <n v="0"/>
    <s v="Intersection"/>
    <s v="Undivided Rural No Control, Yield, Two Way Stop, Two Way With Flasher  4-Leg"/>
    <n v="1"/>
    <n v="2"/>
    <n v="2"/>
    <n v="3"/>
    <n v="3"/>
    <n v="166.43631904069767"/>
    <n v="0.2435403036543666"/>
    <n v="1.4849165187771207"/>
    <n v="1.2413762151227541"/>
    <n v="0.12371854108839356"/>
    <n v="0.90232198434590483"/>
    <n v="0.7786034432575113"/>
    <x v="2"/>
    <s v="Google Maps"/>
    <n v="40.174630000000001"/>
    <n v="-82.640506000000002"/>
    <n v="0"/>
    <n v="0"/>
  </r>
  <r>
    <n v="136"/>
    <x v="5"/>
    <x v="8"/>
    <s v="Licking"/>
    <s v="Lancaster Rd, National Rd"/>
    <s v="SLICSR00037**C, SLICUS00040**C"/>
    <s v="SR-37, US-40"/>
    <n v="13.191000000000001"/>
    <n v="0"/>
    <s v="Intersection"/>
    <s v="Undivided Rural Signal  4-Leg"/>
    <n v="2"/>
    <n v="1"/>
    <n v="4"/>
    <n v="1"/>
    <n v="21"/>
    <n v="188.65506904069767"/>
    <n v="2.0238670198031752"/>
    <n v="5.5519665256281296"/>
    <n v="3.5280995058249545"/>
    <n v="0.14104349348159195"/>
    <n v="0.9009121885033845"/>
    <n v="0.75986869502179255"/>
    <x v="2"/>
    <s v="Google Maps"/>
    <n v="39.957866000000003"/>
    <n v="-82.532392000000002"/>
    <n v="0"/>
    <n v="0"/>
  </r>
  <r>
    <n v="497"/>
    <x v="3"/>
    <x v="7"/>
    <s v="Lorain"/>
    <s v="NORTH RIDGE RD "/>
    <s v="SLORSR00254**C "/>
    <s v="SR-254"/>
    <n v="0.7"/>
    <n v="1.2"/>
    <s v="Segment"/>
    <m/>
    <n v="0"/>
    <n v="1"/>
    <n v="1"/>
    <n v="3"/>
    <n v="6"/>
    <n v="71.536064680232556"/>
    <n v="0.55844048105493449"/>
    <n v="4.3162843914683275"/>
    <n v="3.7578439104133929"/>
    <n v="4.3042808547948098E-2"/>
    <n v="0.90079429987202497"/>
    <n v="0.85775149132407691"/>
    <x v="2"/>
    <s v="Google Maps"/>
    <n v="41.420218925100002"/>
    <n v="-82.105705052800005"/>
    <n v="41.4210107157"/>
    <n v="-82.096154199699996"/>
  </r>
  <r>
    <n v="137"/>
    <x v="5"/>
    <x v="10"/>
    <s v="Columbiana"/>
    <s v="Salem Grange Rd, Salem Grange Rd"/>
    <s v="CCOLCR00445**C, SCOLSR00045**C, TCOLTR00861**C"/>
    <s v="CR-445, SR-45, TR-861"/>
    <n v="0"/>
    <n v="0"/>
    <s v="Intersection"/>
    <s v="Undivided Rural No Control, Yield, Two Way Stop, Two Way With Flasher  4-Leg"/>
    <n v="0"/>
    <n v="1"/>
    <n v="10"/>
    <n v="0"/>
    <n v="4"/>
    <n v="115.14543968023256"/>
    <n v="7.856962648071357E-2"/>
    <n v="0.98759085592911688"/>
    <n v="0.90902122944840336"/>
    <n v="7.6370047973594549E-2"/>
    <n v="0.89931942847361224"/>
    <n v="0.82294938050001765"/>
    <x v="2"/>
    <s v="Google Maps"/>
    <n v="40.856853999999998"/>
    <n v="-80.828751999999994"/>
    <n v="0"/>
    <n v="0"/>
  </r>
  <r>
    <n v="138"/>
    <x v="5"/>
    <x v="7"/>
    <s v="Lorain"/>
    <s v="Lagrange Rd, Parsons Rd"/>
    <s v="CLORCR00015**C, SLORSR00301**C"/>
    <s v="CR-15, SR-301"/>
    <n v="0.97599999999999998"/>
    <n v="0"/>
    <s v="Intersection"/>
    <s v="Undivided Rural No Control, Yield, Two Way Stop, Two Way With Flasher  4-Leg"/>
    <n v="0"/>
    <n v="0"/>
    <n v="5"/>
    <n v="6"/>
    <n v="8"/>
    <n v="67.359375"/>
    <n v="0.10616428020255125"/>
    <n v="1.4942566667300718"/>
    <n v="1.3880923865275205"/>
    <n v="7.7269832699758581E-2"/>
    <n v="0.89925416793075552"/>
    <n v="0.8219843352309969"/>
    <x v="2"/>
    <s v="Google Maps"/>
    <n v="41.274689000000002"/>
    <n v="-82.119056999999998"/>
    <n v="0"/>
    <n v="0"/>
  </r>
  <r>
    <n v="139"/>
    <x v="5"/>
    <x v="5"/>
    <s v="Williams"/>
    <s v="Co Rd 4, SR-49"/>
    <s v="CWILCR00071**C, SWILSR00049**C, SWILUS00020**C"/>
    <s v="CR-71, SR-49, US-20"/>
    <n v="1.006"/>
    <n v="0"/>
    <s v="Intersection"/>
    <s v="Undivided Rural No Control, Yield, Two Way Stop, Two Way With Flasher  4-Leg"/>
    <n v="1"/>
    <n v="1"/>
    <n v="7"/>
    <n v="1"/>
    <n v="2"/>
    <n v="143.61900436046511"/>
    <n v="9.054017577061825E-2"/>
    <n v="0.8985332813573228"/>
    <n v="0.80799310558670456"/>
    <n v="8.5711065132352465E-2"/>
    <n v="0.89359010207646417"/>
    <n v="0.80787903694411167"/>
    <x v="2"/>
    <s v="Google Maps"/>
    <n v="41.636152000000003"/>
    <n v="-84.746981000000005"/>
    <n v="0"/>
    <n v="0"/>
  </r>
  <r>
    <n v="140"/>
    <x v="5"/>
    <x v="1"/>
    <s v="Geauga"/>
    <s v="Auburn Rd, Kinsman Rd"/>
    <s v="CGEACR00004**C, SGEASR00087**C"/>
    <s v="CR-4, SR-87"/>
    <n v="7.66"/>
    <n v="0"/>
    <s v="Intersection"/>
    <s v="Undivided Rural Signal  4-Leg"/>
    <n v="0"/>
    <n v="1"/>
    <n v="2"/>
    <n v="4"/>
    <n v="16"/>
    <n v="92.520439680232556"/>
    <n v="2.5391491705135145"/>
    <n v="4.5606602678298955"/>
    <n v="2.021511097316381"/>
    <n v="0.17695355770703813"/>
    <n v="0.89312971450834688"/>
    <n v="0.71617615680130875"/>
    <x v="2"/>
    <s v="Google Maps"/>
    <n v="41.463285999999997"/>
    <n v="-81.244324000000006"/>
    <n v="0"/>
    <n v="0"/>
  </r>
  <r>
    <n v="141"/>
    <x v="5"/>
    <x v="0"/>
    <s v="Madison"/>
    <s v="Cemetery Pike, Converse Huff Rd"/>
    <s v="CMADCR00007**C, CMADCR00030**C, CMADCR00034**C"/>
    <s v="CR-30, CR-34, CR-7"/>
    <n v="0"/>
    <n v="0"/>
    <s v="Intersection"/>
    <s v="Undivided Rural No Control, Yield, Two Way Stop, Two Way With Flasher  4-Leg"/>
    <n v="1"/>
    <n v="4"/>
    <n v="6"/>
    <n v="2"/>
    <n v="6"/>
    <n v="282.53969840116281"/>
    <n v="6.3867511428398235E-2"/>
    <n v="1.065685766029981"/>
    <n v="1.0018182546015828"/>
    <n v="5.8837314845532583E-2"/>
    <n v="0.88880891241592774"/>
    <n v="0.82997159757039518"/>
    <x v="2"/>
    <s v="Google Maps"/>
    <n v="40.090670000000003"/>
    <n v="-83.256371000000001"/>
    <n v="0"/>
    <n v="0"/>
  </r>
  <r>
    <n v="142"/>
    <x v="5"/>
    <x v="7"/>
    <s v="Ashland"/>
    <s v="SR-89, US-42"/>
    <s v="SASDSR00089**C, SASDUS00042**C"/>
    <s v="SR-89, US-42"/>
    <n v="11.96"/>
    <n v="0"/>
    <s v="Intersection"/>
    <s v="Undivided Rural No Control, Yield, Two Way Stop, Two Way With Flasher  4-Leg"/>
    <n v="0"/>
    <n v="2"/>
    <n v="7"/>
    <n v="4"/>
    <n v="8"/>
    <n v="162.93150436046511"/>
    <n v="6.2828882180504947E-2"/>
    <n v="1.1582392105156973"/>
    <n v="1.0954103283351924"/>
    <n v="5.8722348794450041E-2"/>
    <n v="0.88769816032238125"/>
    <n v="0.82897581152793121"/>
    <x v="2"/>
    <s v="Google Maps"/>
    <n v="40.901237999999999"/>
    <n v="-82.213226000000006"/>
    <n v="0"/>
    <n v="0"/>
  </r>
  <r>
    <n v="143"/>
    <x v="5"/>
    <x v="7"/>
    <s v="Lorain"/>
    <s v="East River Rd, Royalton Rd"/>
    <s v="SLORSR00082**C, SLORSR00252**C"/>
    <s v="SR-252, SR-82"/>
    <n v="2.6040000000000001"/>
    <n v="0"/>
    <s v="Intersection"/>
    <s v="Undivided Rural Signal  4-Leg"/>
    <n v="0"/>
    <n v="0"/>
    <n v="3"/>
    <n v="2"/>
    <n v="6"/>
    <n v="34.515625"/>
    <n v="5.0070742807147797"/>
    <n v="2.4555635438831747"/>
    <n v="-2.551510736831605"/>
    <n v="0.3489435035818324"/>
    <n v="0.88461820608002251"/>
    <n v="0.53567470249819005"/>
    <x v="2"/>
    <s v="Google Maps"/>
    <n v="41.312601000000001"/>
    <n v="-81.915470999999997"/>
    <n v="0"/>
    <n v="0"/>
  </r>
  <r>
    <n v="144"/>
    <x v="5"/>
    <x v="2"/>
    <s v="Greene"/>
    <s v="N Bickett Rd, Old Us 35"/>
    <s v="CGRECR00135**C, TGRETR00010**C"/>
    <s v="CR-135, TR-10"/>
    <n v="2.23"/>
    <n v="0"/>
    <s v="Intersection"/>
    <s v="Undivided Rural Signal  4-Leg"/>
    <n v="0"/>
    <n v="2"/>
    <n v="3"/>
    <n v="2"/>
    <n v="6"/>
    <n v="125.86900436046511"/>
    <n v="2.3033655365356891"/>
    <n v="2.7445170568608876"/>
    <n v="0.44115152032519855"/>
    <n v="0.16052177285328245"/>
    <n v="0.88302864824593763"/>
    <n v="0.72250687539265512"/>
    <x v="2"/>
    <s v="Google Maps"/>
    <n v="39.693446999999999"/>
    <n v="-83.882643999999999"/>
    <n v="0"/>
    <n v="0"/>
  </r>
  <r>
    <n v="145"/>
    <x v="5"/>
    <x v="0"/>
    <s v="Madison"/>
    <s v="E Main St, S Walnut St"/>
    <s v="CMADCR00010**C, MMADMR00318**C, SMADSR00142**C, SMADUS00040**C"/>
    <s v="CR-10, MR-318, SR-142, US-40"/>
    <n v="0"/>
    <n v="0"/>
    <s v="Intersection"/>
    <s v="Undivided Rural Signal  4-Leg"/>
    <n v="0"/>
    <n v="1"/>
    <n v="2"/>
    <n v="3"/>
    <n v="16"/>
    <n v="88.082939680232556"/>
    <n v="3.3911309284576419"/>
    <n v="4.5189643224815352"/>
    <n v="1.1278333940238934"/>
    <n v="0.23632825097849339"/>
    <n v="0.88283016134595882"/>
    <n v="0.6465019103674654"/>
    <x v="2"/>
    <s v="Google Maps"/>
    <n v="39.944813000000003"/>
    <n v="-83.268879999999996"/>
    <n v="0"/>
    <n v="0"/>
  </r>
  <r>
    <n v="146"/>
    <x v="5"/>
    <x v="3"/>
    <s v="Portage"/>
    <s v="Alliance Rd, SR-14"/>
    <s v="CPORCR00125**C, SPORSR00014**C"/>
    <s v="CR-125, SR-14"/>
    <n v="2.5379999999999998"/>
    <n v="0"/>
    <s v="Intersection"/>
    <s v="Undivided Rural No Control, Yield, Two Way Stop, Two Way With Flasher  4-Leg"/>
    <n v="0"/>
    <n v="1"/>
    <n v="9"/>
    <n v="1"/>
    <n v="5"/>
    <n v="114.03606468023256"/>
    <n v="7.6251419007951515E-2"/>
    <n v="1.0275512272976772"/>
    <n v="0.95129980828972571"/>
    <n v="7.4228607766987684E-2"/>
    <n v="0.88202445409695585"/>
    <n v="0.80779584632996815"/>
    <x v="2"/>
    <s v="Google Maps"/>
    <n v="41.062199"/>
    <n v="-81.098673000000005"/>
    <n v="0"/>
    <n v="0"/>
  </r>
  <r>
    <n v="147"/>
    <x v="5"/>
    <x v="8"/>
    <s v="Fairfield"/>
    <s v="Lancaster-Kirkersville Rd, Rainbow Dr"/>
    <s v="SFAISR00158**C, TFAITR00250**C"/>
    <s v="SR-158, TR-250"/>
    <n v="1.7050000000000001"/>
    <n v="0"/>
    <s v="Intersection"/>
    <s v="Undivided Rural No Control, Yield, Two Way Stop, Two Way With Flasher  4-Leg"/>
    <n v="0"/>
    <n v="1"/>
    <n v="6"/>
    <n v="1"/>
    <n v="4"/>
    <n v="93.395439680232556"/>
    <n v="0.1937760133749111"/>
    <n v="1.3980605564307211"/>
    <n v="1.20428454305581"/>
    <n v="0.12187200490684677"/>
    <n v="0.88029494060259017"/>
    <n v="0.75842293569574337"/>
    <x v="2"/>
    <s v="Google Maps"/>
    <n v="39.754142999999999"/>
    <n v="-82.617722999999998"/>
    <n v="0"/>
    <n v="0"/>
  </r>
  <r>
    <n v="148"/>
    <x v="5"/>
    <x v="4"/>
    <s v="Logan"/>
    <s v="E Baird St, S Detroit St"/>
    <s v="SLOGSR00245**C, SLOGUS00068**C"/>
    <s v="SR-245, US-68"/>
    <n v="0.58299999999999996"/>
    <n v="0"/>
    <s v="Intersection"/>
    <s v="Undivided Rural Signal  4-Leg"/>
    <n v="0"/>
    <n v="0"/>
    <n v="6"/>
    <n v="0"/>
    <n v="8"/>
    <n v="47.28125"/>
    <n v="3.3999751144337624"/>
    <n v="2.8521409197278413"/>
    <n v="-0.5478341947059211"/>
    <n v="0.2369446031769665"/>
    <n v="0.87331707612524745"/>
    <n v="0.63637247294828092"/>
    <x v="2"/>
    <s v="Google Maps"/>
    <n v="40.252257"/>
    <n v="-83.755999000000003"/>
    <n v="0"/>
    <n v="0"/>
  </r>
  <r>
    <n v="149"/>
    <x v="5"/>
    <x v="7"/>
    <s v="Lorain"/>
    <s v="Grafton Rd, Royalton Rd"/>
    <s v="SLORSR00057**C, SLORSR00082**C"/>
    <s v="SR-57, SR-82"/>
    <n v="0"/>
    <n v="0"/>
    <s v="Intersection"/>
    <s v="Undivided Rural No Control, Yield, Two Way Stop, Two Way With Flasher  3-Leg"/>
    <n v="0"/>
    <n v="1"/>
    <n v="3"/>
    <n v="3"/>
    <n v="8"/>
    <n v="86.629814680232556"/>
    <n v="0.69245151977974195"/>
    <n v="2.6395537569265595"/>
    <n v="1.9471022371468174"/>
    <n v="0.17670089762061411"/>
    <n v="0.87040031025814801"/>
    <n v="0.69369941263753387"/>
    <x v="2"/>
    <s v="Google Maps"/>
    <n v="41.315697999999998"/>
    <n v="-82.069736000000006"/>
    <n v="0"/>
    <n v="0"/>
  </r>
  <r>
    <n v="150"/>
    <x v="5"/>
    <x v="5"/>
    <s v="Ottawa"/>
    <s v="E Water St, Locust St"/>
    <s v="SOTTSR00019**C, SOTTSR00105**C, SOTTSR00163**C"/>
    <s v="SR-105, SR-163, SR-19"/>
    <n v="3.4020000000000001"/>
    <n v="0"/>
    <s v="Intersection"/>
    <s v="Undivided Rural Signal  4-Leg"/>
    <n v="0"/>
    <n v="1"/>
    <n v="2"/>
    <n v="3"/>
    <n v="29"/>
    <n v="101.08293968023256"/>
    <n v="3.101603060601835"/>
    <n v="7.3399879602665594"/>
    <n v="4.2383848996647249"/>
    <n v="0.21615102513159407"/>
    <n v="0.87039857186476932"/>
    <n v="0.6542475467331752"/>
    <x v="2"/>
    <s v="Google Maps"/>
    <n v="41.507644999999997"/>
    <n v="-83.145020000000002"/>
    <n v="0"/>
    <n v="0"/>
  </r>
  <r>
    <n v="151"/>
    <x v="5"/>
    <x v="1"/>
    <s v="Geauga"/>
    <s v="Auburn Rd, Wilson Mills Rd"/>
    <s v="CGEACR00004**C, CGEACR00008**C"/>
    <s v="CR-4, CR-8"/>
    <n v="7.8570000000000002"/>
    <n v="0"/>
    <s v="Intersection"/>
    <s v="Undivided Rural All Way Stop, All way with Flasher  4-Leg"/>
    <n v="0"/>
    <n v="0"/>
    <n v="4"/>
    <n v="2"/>
    <n v="25"/>
    <n v="60.0625"/>
    <n v="3.9238326387255187"/>
    <n v="6.0456068564850947"/>
    <n v="2.121774217759576"/>
    <n v="0.25643035684525478"/>
    <n v="0.86993541114060158"/>
    <n v="0.61350505429534685"/>
    <x v="2"/>
    <s v="Google Maps"/>
    <n v="41.554102999999998"/>
    <n v="-81.243398999999997"/>
    <n v="0"/>
    <n v="0"/>
  </r>
  <r>
    <n v="152"/>
    <x v="5"/>
    <x v="10"/>
    <s v="Belmont"/>
    <s v="Ferry Landing Rd, Ramp From Sr 872i Ferry Landing Rd To Sr 7 Powhatan-Shadyside Rd N"/>
    <s v="SBELRA07054**C, SBELSR00872**C, SBELSR00872**N, SBELSR00872*IC"/>
    <s v="RA-7054, SR-872, SR-872I"/>
    <n v="0"/>
    <n v="0"/>
    <s v="Intersection"/>
    <s v="Divided Rural No Control, Yield, Two Way Stop, Two Way With Flasher  4-Leg"/>
    <n v="0"/>
    <n v="2"/>
    <n v="2"/>
    <n v="2"/>
    <n v="9"/>
    <n v="122.32212936046511"/>
    <n v="1.9650997323818311"/>
    <n v="2.9306188396623449"/>
    <n v="0.96551910728051382"/>
    <n v="0.23568494263119477"/>
    <n v="0.86889769501762737"/>
    <n v="0.6332127523864326"/>
    <x v="2"/>
    <s v="Google Maps"/>
    <n v="39.914901999999998"/>
    <n v="-80.762077000000005"/>
    <n v="0"/>
    <n v="0"/>
  </r>
  <r>
    <n v="153"/>
    <x v="5"/>
    <x v="3"/>
    <s v="Mahoning"/>
    <s v="N Palmyra Rd, S Salem Warren Rd"/>
    <s v="CMAHCR00136**C, SMAHSR00045**C"/>
    <s v="CR-136, SR-45"/>
    <n v="6.3819999999999997"/>
    <n v="0"/>
    <s v="Intersection"/>
    <s v="Undivided Rural No Control, Yield, Two Way Stop, Two Way With Flasher  4-Leg"/>
    <n v="0"/>
    <n v="2"/>
    <n v="7"/>
    <n v="3"/>
    <n v="10"/>
    <n v="160.49400436046511"/>
    <n v="6.5658646433546741E-2"/>
    <n v="1.2583148207177772"/>
    <n v="1.1926561742842305"/>
    <n v="6.3475961077423579E-2"/>
    <n v="0.86685165872650738"/>
    <n v="0.80337569764908379"/>
    <x v="2"/>
    <s v="Google Maps"/>
    <n v="41.054298000000003"/>
    <n v="-80.857153999999994"/>
    <n v="0"/>
    <n v="0"/>
  </r>
  <r>
    <n v="154"/>
    <x v="5"/>
    <x v="8"/>
    <s v="Fairfield"/>
    <s v="Allen Rd, Columbus-Lancaster Rd"/>
    <s v="SFAIUS00033**C, SFAIUS00033**N, TFAITR00227**C"/>
    <s v="TR-227, US-33"/>
    <n v="1.0609999999999999"/>
    <n v="0"/>
    <s v="Intersection"/>
    <s v="Divided Rural No Control, Yield, Two Way Stop, Two Way With Flasher  3-Leg"/>
    <n v="0"/>
    <n v="0"/>
    <n v="5"/>
    <n v="2"/>
    <n v="9"/>
    <n v="50.609375"/>
    <n v="1.5851578689983692"/>
    <n v="3.1468773774162053"/>
    <n v="1.5617195084178361"/>
    <n v="0.16125301255180166"/>
    <n v="0.86676369285596266"/>
    <n v="0.70551068030416098"/>
    <x v="2"/>
    <s v="Google Maps"/>
    <n v="39.829383999999997"/>
    <n v="-82.724925999999996"/>
    <n v="0"/>
    <n v="0"/>
  </r>
  <r>
    <n v="155"/>
    <x v="5"/>
    <x v="7"/>
    <s v="Lorain"/>
    <s v="Quarry Rd, US 20"/>
    <s v="CLORCR00030**C, SLORUS00020**C"/>
    <s v="CR-30, US-20"/>
    <n v="4.5069999999999997"/>
    <n v="0"/>
    <s v="Intersection"/>
    <s v="Undivided Rural No Control, Yield, Two Way Stop, Two Way With Flasher  4-Leg"/>
    <n v="1"/>
    <n v="2"/>
    <n v="6"/>
    <n v="1"/>
    <n v="5"/>
    <n v="185.74881904069767"/>
    <n v="0.10514987449075275"/>
    <n v="1.1896025116721776"/>
    <n v="1.0844526371814247"/>
    <n v="8.4583779343143511E-2"/>
    <n v="0.86562771968107155"/>
    <n v="0.78104394033792801"/>
    <x v="2"/>
    <s v="Google Maps"/>
    <n v="41.265070000000001"/>
    <n v="-82.256085999999996"/>
    <n v="0"/>
    <n v="0"/>
  </r>
  <r>
    <n v="156"/>
    <x v="5"/>
    <x v="5"/>
    <s v="Williams"/>
    <s v="Co Rd O, SR-15"/>
    <s v="CWILCR00020**C, SWILSR00015**C, SWILUS00020*AC"/>
    <s v="CR-20, SR-15, US-20A"/>
    <n v="0.89500000000000002"/>
    <n v="0"/>
    <s v="Intersection"/>
    <s v="Undivided Rural No Control, Yield, Two Way Stop, Two Way With Flasher  4-Leg"/>
    <n v="1"/>
    <n v="1"/>
    <n v="6"/>
    <n v="0"/>
    <n v="3"/>
    <n v="133.63462936046511"/>
    <n v="0.17548371361131823"/>
    <n v="1.202737066873262"/>
    <n v="1.0272533532619437"/>
    <n v="0.12013822876702404"/>
    <n v="0.86386617876058802"/>
    <n v="0.74372794999356395"/>
    <x v="2"/>
    <s v="Google Maps"/>
    <n v="41.639429"/>
    <n v="-84.553510000000003"/>
    <n v="0"/>
    <n v="0"/>
  </r>
  <r>
    <n v="157"/>
    <x v="5"/>
    <x v="8"/>
    <s v="Perry"/>
    <s v="Lincoln Park Dr, Lovers Ln"/>
    <s v="CPERCR00006**C, CPERCR00074**C, CPERCR00111**C"/>
    <s v="CR-111, CR-6, CR-74"/>
    <n v="0"/>
    <n v="0"/>
    <s v="Intersection"/>
    <s v="Undivided Rural No Control, Yield, Two Way Stop, Two Way With Flasher  4-Leg"/>
    <n v="0"/>
    <n v="3"/>
    <n v="8"/>
    <n v="1"/>
    <n v="4"/>
    <n v="197.84256904069767"/>
    <n v="7.0124945736440722E-2"/>
    <n v="0.9677088768871428"/>
    <n v="0.89758393115070212"/>
    <n v="6.2976465178728749E-2"/>
    <n v="0.86176666538324898"/>
    <n v="0.79879020020452018"/>
    <x v="2"/>
    <s v="Google Maps"/>
    <n v="39.718550999999998"/>
    <n v="-82.196273000000005"/>
    <n v="0"/>
    <n v="0"/>
  </r>
  <r>
    <n v="158"/>
    <x v="5"/>
    <x v="7"/>
    <s v="Medina"/>
    <s v="Boneta Rd, Medina Rd"/>
    <s v="SMEDSR00018**C, TMEDTR00053**C"/>
    <s v="SR-18, TR-53"/>
    <n v="5.569"/>
    <n v="0"/>
    <s v="Intersection"/>
    <s v="Undivided Rural Signal  4-Leg"/>
    <n v="0"/>
    <n v="0"/>
    <n v="5"/>
    <n v="1"/>
    <n v="9"/>
    <n v="46.171875"/>
    <n v="4.1781388252526872"/>
    <n v="2.7288665724776386"/>
    <n v="-1.4492722527750486"/>
    <n v="0.2911749094177265"/>
    <n v="0.85989470748977004"/>
    <n v="0.56871979807204354"/>
    <x v="2"/>
    <s v="Google Maps"/>
    <n v="41.136246999999997"/>
    <n v="-81.775557000000006"/>
    <n v="0"/>
    <n v="0"/>
  </r>
  <r>
    <n v="159"/>
    <x v="5"/>
    <x v="9"/>
    <s v="Scioto"/>
    <s v="SR-104, SR-348"/>
    <s v="SSCISR00104**C, SSCISR00348**C"/>
    <s v="SR-104, SR-348"/>
    <n v="12.082000000000001"/>
    <n v="0"/>
    <s v="Intersection"/>
    <s v="Undivided Rural Signal  4-Leg"/>
    <n v="0"/>
    <n v="0"/>
    <n v="4"/>
    <n v="2"/>
    <n v="8"/>
    <n v="43.0625"/>
    <n v="3.4245497298327607"/>
    <n v="2.7463949228419522"/>
    <n v="-0.67815480699080855"/>
    <n v="0.23865721056318615"/>
    <n v="0.85356435505310135"/>
    <n v="0.61490714448991524"/>
    <x v="2"/>
    <s v="Google Maps"/>
    <n v="38.880927"/>
    <n v="-83.019793000000007"/>
    <n v="0"/>
    <n v="0"/>
  </r>
  <r>
    <n v="160"/>
    <x v="5"/>
    <x v="7"/>
    <s v="Richland"/>
    <s v="Bowman St Rd, SR-96"/>
    <s v="CRICCR00215**C, SRICSR00096**C"/>
    <s v="CR-215, SR-96"/>
    <n v="7.2229999999999999"/>
    <n v="0"/>
    <s v="Intersection"/>
    <s v="Undivided Rural No Control, Yield, Two Way Stop, Two Way With Flasher  4-Leg"/>
    <n v="0"/>
    <n v="0"/>
    <n v="10"/>
    <n v="2"/>
    <n v="3"/>
    <n v="77.34375"/>
    <n v="6.6986020622424897E-2"/>
    <n v="0.89435788714401865"/>
    <n v="0.82737186652159378"/>
    <n v="6.1099099338819102E-2"/>
    <n v="0.85150929621671823"/>
    <n v="0.79041019687789915"/>
    <x v="2"/>
    <s v="Google Maps"/>
    <n v="40.886119999999998"/>
    <n v="-82.590114999999997"/>
    <n v="0"/>
    <n v="0"/>
  </r>
  <r>
    <n v="161"/>
    <x v="5"/>
    <x v="2"/>
    <s v="Warren"/>
    <s v="Morrow-Rossburg Rd, St Rt 132"/>
    <s v="CWARCR00027**C, SWARSR00132**C"/>
    <s v="CR-27, SR-132"/>
    <n v="2.2370000000000001"/>
    <n v="0"/>
    <s v="Intersection"/>
    <s v="Undivided Rural No Control, Yield, Two Way Stop, Two Way With Flasher  4-Leg"/>
    <n v="0"/>
    <n v="0"/>
    <n v="10"/>
    <n v="4"/>
    <n v="6"/>
    <n v="89.21875"/>
    <n v="4.9168483594465073E-2"/>
    <n v="0.90716962044939009"/>
    <n v="0.85800113685492496"/>
    <n v="5.0301465657679241E-2"/>
    <n v="0.84927448171206266"/>
    <n v="0.79897301605438342"/>
    <x v="2"/>
    <s v="Google Maps"/>
    <n v="39.293725000000002"/>
    <n v="-84.099384999999998"/>
    <n v="0"/>
    <n v="0"/>
  </r>
  <r>
    <n v="162"/>
    <x v="5"/>
    <x v="5"/>
    <s v="Fulton"/>
    <s v="Co Rd Ac, SR-108"/>
    <s v="SFULSR00108**C, TFULTR000AC**C"/>
    <s v="SR-108, TR-AC"/>
    <n v="1.4419999999999999"/>
    <n v="0"/>
    <s v="Intersection"/>
    <s v="Undivided Rural No Control, Yield, Two Way Stop, Two Way With Flasher  4-Leg"/>
    <n v="0"/>
    <n v="2"/>
    <n v="5"/>
    <n v="1"/>
    <n v="3"/>
    <n v="131.52525436046511"/>
    <n v="0.15022548985653586"/>
    <n v="1.1034245546639287"/>
    <n v="0.95319906480739292"/>
    <n v="0.11677720850777207"/>
    <n v="0.84706137194361397"/>
    <n v="0.7302841634358419"/>
    <x v="2"/>
    <s v="Google Maps"/>
    <n v="41.507649999999998"/>
    <n v="-84.134193999999994"/>
    <n v="0"/>
    <n v="0"/>
  </r>
  <r>
    <n v="163"/>
    <x v="5"/>
    <x v="0"/>
    <s v="Union"/>
    <s v="Bell Rd, US Highway 42"/>
    <s v="CUNICR00017**C, CUNICR00019**C, SUNIUS00042**C"/>
    <s v="CR-17, CR-19, US-42"/>
    <n v="0"/>
    <n v="0"/>
    <s v="Intersection"/>
    <s v="Undivided Rural No Control, Yield, Two Way Stop, Two Way With Flasher  4-Leg"/>
    <n v="0"/>
    <n v="1"/>
    <n v="5"/>
    <n v="2"/>
    <n v="6"/>
    <n v="93.286064680232556"/>
    <n v="0.16503645736725797"/>
    <n v="1.4504519135359228"/>
    <n v="1.2854154561686648"/>
    <n v="0.11608884472899794"/>
    <n v="0.84369053452585496"/>
    <n v="0.72760168979685702"/>
    <x v="2"/>
    <s v="Google Maps"/>
    <n v="40.173740000000002"/>
    <n v="-83.218808999999993"/>
    <n v="0"/>
    <n v="0"/>
  </r>
  <r>
    <n v="164"/>
    <x v="5"/>
    <x v="4"/>
    <s v="Miami"/>
    <s v="S Dayton Brandt Rd, SR-571"/>
    <s v="CMIACR00007A*C, SMIASR00571**C"/>
    <s v="CR-7A, SR-571"/>
    <n v="1.7150000000000001"/>
    <n v="0"/>
    <s v="Intersection"/>
    <s v="Undivided Rural No Control, Yield, Two Way Stop, Two Way With Flasher  4-Leg"/>
    <n v="0"/>
    <n v="3"/>
    <n v="3"/>
    <n v="4"/>
    <n v="9"/>
    <n v="183.42069404069767"/>
    <n v="0.10552627120024734"/>
    <n v="1.483087046185904"/>
    <n v="1.3775607749856567"/>
    <n v="8.0357621717653302E-2"/>
    <n v="0.8397086839042216"/>
    <n v="0.75935106218656834"/>
    <x v="2"/>
    <s v="Google Maps"/>
    <n v="39.937733999999999"/>
    <n v="-84.068628000000004"/>
    <n v="0"/>
    <n v="0"/>
  </r>
  <r>
    <n v="165"/>
    <x v="5"/>
    <x v="0"/>
    <s v="Marion"/>
    <s v="Marion-Waldo Rd, Owens Rd"/>
    <s v="CMARCR00108**C, SMARSR00423**C"/>
    <s v="CR-108, SR-423"/>
    <n v="4.1609999999999996"/>
    <n v="0"/>
    <s v="Intersection"/>
    <s v="Undivided Rural No Control, Yield, Two Way Stop, Two Way With Flasher  4-Leg"/>
    <n v="1"/>
    <n v="1"/>
    <n v="5"/>
    <n v="1"/>
    <n v="2"/>
    <n v="130.52525436046511"/>
    <n v="0.15982133163721646"/>
    <n v="1.0365406157950503"/>
    <n v="0.87671928415783384"/>
    <n v="0.11600445685988595"/>
    <n v="0.83965615909074176"/>
    <n v="0.72365170223085584"/>
    <x v="2"/>
    <s v="Google Maps"/>
    <n v="40.520352000000003"/>
    <n v="-83.100421999999995"/>
    <n v="0"/>
    <n v="0"/>
  </r>
  <r>
    <n v="166"/>
    <x v="5"/>
    <x v="3"/>
    <s v="Mahoning"/>
    <s v="Market St, South Ave"/>
    <s v="SMAHSR00007**C, SMAHSR00164**C"/>
    <s v="SR-164, SR-7"/>
    <n v="3.395"/>
    <n v="0"/>
    <s v="Intersection"/>
    <s v="Undivided Rural Signal  4-Leg"/>
    <n v="0"/>
    <n v="0"/>
    <n v="2"/>
    <n v="3"/>
    <n v="38"/>
    <n v="64.40625"/>
    <n v="4.9748484174035665"/>
    <n v="8.7358396028486922"/>
    <n v="3.7609911854451257"/>
    <n v="0.34669767996921391"/>
    <n v="0.83918665735996645"/>
    <n v="0.49248897739075254"/>
    <x v="2"/>
    <s v="Google Maps"/>
    <n v="40.948208000000001"/>
    <n v="-80.658496999999997"/>
    <n v="0"/>
    <n v="0"/>
  </r>
  <r>
    <n v="167"/>
    <x v="5"/>
    <x v="0"/>
    <s v="Pickaway"/>
    <s v="SR 104, US 22"/>
    <s v="SPICSR00104**C, SPICUS00022**C"/>
    <s v="SR-104, US-22"/>
    <n v="6.274"/>
    <n v="0"/>
    <s v="Intersection"/>
    <s v="Undivided Rural Signal  4-Leg"/>
    <n v="1"/>
    <n v="2"/>
    <n v="4"/>
    <n v="2"/>
    <n v="4"/>
    <n v="176.09256904069767"/>
    <n v="1.309588297176165"/>
    <n v="2.7479438129492766"/>
    <n v="1.4383555157731116"/>
    <n v="9.1265338408597019E-2"/>
    <n v="0.83776722791792535"/>
    <n v="0.74650188950932828"/>
    <x v="2"/>
    <s v="Google Maps"/>
    <n v="39.591918999999997"/>
    <n v="-83.002641999999994"/>
    <n v="0"/>
    <n v="0"/>
  </r>
  <r>
    <n v="168"/>
    <x v="5"/>
    <x v="5"/>
    <s v="Wood"/>
    <s v="CR 2, Fostoria Rd"/>
    <s v="CSANCR00002**C, CWOOCR00002**C, SSANUS00020**C, SWOOUS00020**C, SWOOUS00023**C"/>
    <s v="CR-2, US-20, US-23"/>
    <n v="0"/>
    <n v="0"/>
    <s v="Intersection"/>
    <s v="Undivided Rural Signal  4-Leg"/>
    <n v="1"/>
    <n v="1"/>
    <n v="1"/>
    <n v="3"/>
    <n v="11"/>
    <n v="122.21275436046511"/>
    <n v="3.0751145910804176"/>
    <n v="3.4036297204996067"/>
    <n v="0.32851512941918903"/>
    <n v="0.21430504106163045"/>
    <n v="0.83645315484960681"/>
    <n v="0.6221481137879763"/>
    <x v="2"/>
    <s v="Google Maps"/>
    <n v="41.471770999999997"/>
    <n v="-83.415002000000001"/>
    <n v="0"/>
    <n v="0"/>
  </r>
  <r>
    <n v="169"/>
    <x v="5"/>
    <x v="0"/>
    <s v="Delaware"/>
    <s v="Center Village Rd, State Route 605"/>
    <s v="CDELCR00025**C, SDELSR00605**C"/>
    <s v="CR-25, SR-605"/>
    <n v="1.7949999999999999"/>
    <n v="0"/>
    <s v="Intersection"/>
    <s v="Undivided Rural No Control, Yield, Two Way Stop, Two Way With Flasher  4-Leg"/>
    <n v="0"/>
    <n v="0"/>
    <n v="5"/>
    <n v="4"/>
    <n v="13"/>
    <n v="63.484375"/>
    <n v="0.12588574618351678"/>
    <n v="1.9515625163380625"/>
    <n v="1.8256767701545458"/>
    <n v="9.3283931940067968E-2"/>
    <n v="0.83575767089002495"/>
    <n v="0.74247373894995694"/>
    <x v="2"/>
    <s v="Google Maps"/>
    <n v="40.165728000000001"/>
    <n v="-82.807411000000002"/>
    <n v="0"/>
    <n v="0"/>
  </r>
  <r>
    <n v="170"/>
    <x v="5"/>
    <x v="7"/>
    <s v="Wayne"/>
    <s v="Fulton Rd, SR-585"/>
    <s v="CWAYCR00027**C, SWAYSR00585**C"/>
    <s v="CR-27, SR-585"/>
    <n v="5.7560000000000002"/>
    <n v="0"/>
    <s v="Intersection"/>
    <s v="Undivided Rural No Control, Yield, Two Way Stop, Two Way With Flasher  4-Leg"/>
    <n v="0"/>
    <n v="1"/>
    <n v="4"/>
    <n v="4"/>
    <n v="7"/>
    <n v="96.614189680232556"/>
    <n v="0.11409913027851976"/>
    <n v="1.376564277582139"/>
    <n v="1.2624651473036193"/>
    <n v="8.9693568789256037E-2"/>
    <n v="0.83423568213920107"/>
    <n v="0.74454211334994502"/>
    <x v="2"/>
    <s v="Google Maps"/>
    <n v="40.901907000000001"/>
    <n v="-81.803510000000003"/>
    <n v="0"/>
    <n v="0"/>
  </r>
  <r>
    <n v="171"/>
    <x v="5"/>
    <x v="1"/>
    <s v="Geauga"/>
    <s v="Chardon Windsor Rd, Old State Rd"/>
    <s v="CGEACR00013**C, SGEASR00608**C"/>
    <s v="CR-13, SR-608"/>
    <n v="4.1269999999999998"/>
    <n v="0"/>
    <s v="Intersection"/>
    <s v="Undivided Rural No Control, Yield, Two Way Stop, Two Way With Flasher  4-Leg"/>
    <n v="1"/>
    <n v="2"/>
    <n v="6"/>
    <n v="1"/>
    <n v="5"/>
    <n v="185.74881904069767"/>
    <n v="9.5933760887636568E-2"/>
    <n v="1.1253069776904854"/>
    <n v="1.0293732168028489"/>
    <n v="7.7835037732038162E-2"/>
    <n v="0.83334231697125272"/>
    <n v="0.75550727923921457"/>
    <x v="2"/>
    <s v="Google Maps"/>
    <n v="41.562387999999999"/>
    <n v="-81.129159000000001"/>
    <n v="0"/>
    <n v="0"/>
  </r>
  <r>
    <n v="172"/>
    <x v="5"/>
    <x v="3"/>
    <s v="Stark"/>
    <s v="Ravenna Ave, State St"/>
    <s v="CSTACR00031**C, SSTASR00044**C, SSTASR00173**C"/>
    <s v="CR-31, SR-173, SR-44"/>
    <n v="0"/>
    <n v="0"/>
    <s v="Intersection"/>
    <s v="Undivided Rural Signal  4-Leg"/>
    <n v="0"/>
    <n v="2"/>
    <n v="4"/>
    <n v="1"/>
    <n v="9"/>
    <n v="130.97837936046511"/>
    <n v="2.1818035841760977"/>
    <n v="3.161685516770242"/>
    <n v="0.97988193259414436"/>
    <n v="0.15205010832815616"/>
    <n v="0.83327981864080169"/>
    <n v="0.68122971031264556"/>
    <x v="2"/>
    <s v="Google Maps"/>
    <n v="40.901572000000002"/>
    <n v="-81.255137000000005"/>
    <n v="0"/>
    <n v="0"/>
  </r>
  <r>
    <n v="173"/>
    <x v="5"/>
    <x v="2"/>
    <s v="Butler"/>
    <s v="Hamilton New London Rd, Ross Millville Rd"/>
    <s v="CBUTCR00030**C, SBUTUS00027**C"/>
    <s v="CR-30, US-27"/>
    <n v="3.7469999999999999"/>
    <n v="0"/>
    <s v="Intersection"/>
    <s v="Undivided Rural Signal  4-Leg"/>
    <n v="0"/>
    <n v="1"/>
    <n v="3"/>
    <n v="2"/>
    <n v="16"/>
    <n v="90.192314680232556"/>
    <n v="3.0188225609163535"/>
    <n v="4.3721006788224805"/>
    <n v="1.3532781179061271"/>
    <n v="0.21038204389243756"/>
    <n v="0.82958850518581395"/>
    <n v="0.61920646129337642"/>
    <x v="2"/>
    <s v="Google Maps"/>
    <n v="39.360084999999998"/>
    <n v="-84.647576999999998"/>
    <n v="0"/>
    <n v="0"/>
  </r>
  <r>
    <n v="174"/>
    <x v="5"/>
    <x v="0"/>
    <s v="Union"/>
    <s v="US Highway 42, Watkins Rd"/>
    <s v="CUNICR00104**C, SUNIUS00042**C"/>
    <s v="CR-104, US-42"/>
    <n v="9.2739999999999991"/>
    <n v="0"/>
    <s v="Intersection"/>
    <s v="Undivided Rural Signal  4-Leg"/>
    <n v="0"/>
    <n v="2"/>
    <n v="4"/>
    <n v="1"/>
    <n v="6"/>
    <n v="127.97837936046511"/>
    <n v="2.2180122108142064"/>
    <n v="2.527353187258798"/>
    <n v="0.30934097644459158"/>
    <n v="0.1545734911123206"/>
    <n v="0.82895382595466349"/>
    <n v="0.67438033484234294"/>
    <x v="2"/>
    <s v="Google Maps"/>
    <n v="40.215955999999998"/>
    <n v="-83.177997000000005"/>
    <n v="0"/>
    <n v="0"/>
  </r>
  <r>
    <n v="175"/>
    <x v="5"/>
    <x v="0"/>
    <s v="Delaware"/>
    <s v="Center Village Rd, Duncan Plains Rd"/>
    <s v="CDELCR00025**C, CDELCR00051**C, CLICCR00033**C, CLICCR00051**C, TLICTR00059**C"/>
    <s v="CR-25, CR-33, CR-51, TR-59"/>
    <n v="0"/>
    <n v="0"/>
    <s v="Intersection"/>
    <s v="Undivided Rural Control  5-Leg"/>
    <n v="0"/>
    <n v="2"/>
    <n v="5"/>
    <n v="0"/>
    <n v="2"/>
    <n v="126.08775436046511"/>
    <n v="0.56426925946323725"/>
    <n v="1.426370772076937"/>
    <n v="0.86210151261369972"/>
    <n v="0.14399114132724908"/>
    <n v="0.82810280038016626"/>
    <n v="0.68411165905291715"/>
    <x v="2"/>
    <s v="Google Maps"/>
    <n v="40.156154000000001"/>
    <n v="-82.759518999999997"/>
    <n v="0"/>
    <n v="0"/>
  </r>
  <r>
    <n v="176"/>
    <x v="5"/>
    <x v="5"/>
    <s v="Williams"/>
    <s v="US-6, US-127"/>
    <s v="SWILSR00002**C, SWILSR00015**C, SWILUS00006**C, SWILUS00127**C"/>
    <s v="SR-15, SR-2, US-127, US-6"/>
    <n v="0.998"/>
    <n v="0"/>
    <s v="Intersection"/>
    <s v="Undivided Rural Signal  4-Leg"/>
    <n v="0"/>
    <n v="1"/>
    <n v="3"/>
    <n v="3"/>
    <n v="8"/>
    <n v="86.629814680232556"/>
    <n v="2.1359496351491587"/>
    <n v="2.9847343502289152"/>
    <n v="0.8487847150797565"/>
    <n v="0.14885454206940299"/>
    <n v="0.82808920724943458"/>
    <n v="0.67923466518003162"/>
    <x v="2"/>
    <s v="Google Maps"/>
    <n v="41.441706000000003"/>
    <n v="-84.550605000000004"/>
    <n v="0"/>
    <n v="0"/>
  </r>
  <r>
    <n v="177"/>
    <x v="5"/>
    <x v="7"/>
    <s v="Medina"/>
    <s v="Center Rd, State Rd"/>
    <s v="CMEDCR00044**C, SMEDSR00303**C"/>
    <s v="CR-44, SR-303"/>
    <n v="6.0670000000000002"/>
    <n v="0"/>
    <s v="Intersection"/>
    <s v="Undivided Rural No Control, Yield, Two Way Stop, Two Way With Flasher  4-Leg"/>
    <n v="0"/>
    <n v="1"/>
    <n v="5"/>
    <n v="5"/>
    <n v="12"/>
    <n v="112.59856468023256"/>
    <n v="7.2584531123003448E-2"/>
    <n v="1.4677705857911854"/>
    <n v="1.3951860546681818"/>
    <n v="6.3380342068114617E-2"/>
    <n v="0.82577198570190247"/>
    <n v="0.76239164363378786"/>
    <x v="2"/>
    <s v="Google Maps"/>
    <n v="41.239685000000001"/>
    <n v="-81.702714999999998"/>
    <n v="0"/>
    <n v="0"/>
  </r>
  <r>
    <n v="178"/>
    <x v="5"/>
    <x v="9"/>
    <s v="Jackson"/>
    <s v="Pattonsville Rd, St Rte 32"/>
    <s v="CJACCR00010**C, SJACSR00032**C, SJACSR00032**N, SJACSR00124**C"/>
    <s v="CR-10, SR-124, SR-32"/>
    <n v="2.5840000000000001"/>
    <n v="0"/>
    <s v="Intersection"/>
    <s v="Divided Rural No Control, Yield, Two Way Stop, Two Way With Flasher  4-Leg"/>
    <n v="0"/>
    <n v="1"/>
    <n v="7"/>
    <n v="0"/>
    <n v="7"/>
    <n v="98.504814680232556"/>
    <n v="0.89436453669298388"/>
    <n v="2.8997528805232204"/>
    <n v="2.0053883438302367"/>
    <n v="0.10726593212975083"/>
    <n v="0.82486988854929999"/>
    <n v="0.7176039564195491"/>
    <x v="2"/>
    <s v="Google Maps"/>
    <n v="39.054994000000001"/>
    <n v="-82.592134999999999"/>
    <n v="0"/>
    <n v="0"/>
  </r>
  <r>
    <n v="179"/>
    <x v="5"/>
    <x v="4"/>
    <s v="Auglaize"/>
    <s v="Glynwood New Knoxville Rd, US 33"/>
    <s v="SAUGUS00033**C, SAUGUS00033**N, TAUGTR00081**C"/>
    <s v="TR-81, US-33"/>
    <n v="0.311"/>
    <n v="0"/>
    <s v="Intersection"/>
    <s v="Divided Rural No Control, Yield, Two Way Stop, Two Way With Flasher  4-Leg"/>
    <n v="0"/>
    <n v="2"/>
    <n v="5"/>
    <n v="0"/>
    <n v="8"/>
    <n v="132.08775436046511"/>
    <n v="1.1797272488681105"/>
    <n v="2.8839470629435189"/>
    <n v="1.7042198140754083"/>
    <n v="0.14149101156964189"/>
    <n v="0.82396949512948525"/>
    <n v="0.68247848355984342"/>
    <x v="2"/>
    <s v="Google Maps"/>
    <n v="40.558731000000002"/>
    <n v="-84.317322000000004"/>
    <n v="0"/>
    <n v="0"/>
  </r>
  <r>
    <n v="180"/>
    <x v="5"/>
    <x v="2"/>
    <s v="Preble"/>
    <s v="E Lexington Rd, N State Route 503"/>
    <s v="CPRECR00056**C, SPRESR00503**C"/>
    <s v="CR-56, SR-503"/>
    <n v="6.819"/>
    <n v="0"/>
    <s v="Intersection"/>
    <s v="Undivided Rural No Control, Yield, Two Way Stop, Two Way With Flasher  4-Leg"/>
    <n v="1"/>
    <n v="0"/>
    <n v="6"/>
    <n v="2"/>
    <n v="5"/>
    <n v="98.832939680232556"/>
    <n v="0.11529986129501876"/>
    <n v="1.1952570296485334"/>
    <n v="1.0799571683535147"/>
    <n v="8.9653417329625118E-2"/>
    <n v="0.82265078321635787"/>
    <n v="0.73299736588673281"/>
    <x v="2"/>
    <s v="Google Maps"/>
    <n v="39.760229000000002"/>
    <n v="-84.534120999999999"/>
    <n v="0"/>
    <n v="0"/>
  </r>
  <r>
    <n v="181"/>
    <x v="5"/>
    <x v="2"/>
    <s v="Clermont"/>
    <s v="Dry Run Rd, US-50"/>
    <s v="SCLEUS00050**C, TCLETR00233**C"/>
    <s v="TR-233, US-50"/>
    <n v="0"/>
    <n v="0"/>
    <s v="Intersection"/>
    <s v="Undivided Rural No Control, Yield, Two Way Stop, Two Way With Flasher  3-Leg"/>
    <n v="0"/>
    <n v="1"/>
    <n v="0"/>
    <n v="5"/>
    <n v="7"/>
    <n v="74.864189680232556"/>
    <n v="0.84901308986005941"/>
    <n v="2.3682621353474924"/>
    <n v="1.519249045487433"/>
    <n v="0.21665253203234081"/>
    <n v="0.82194726449476518"/>
    <n v="0.60529473246242438"/>
    <x v="2"/>
    <s v="Google Maps"/>
    <n v="39.132382"/>
    <n v="-84.225565000000003"/>
    <n v="0"/>
    <n v="0"/>
  </r>
  <r>
    <n v="182"/>
    <x v="5"/>
    <x v="3"/>
    <s v="Ashtabula"/>
    <s v="Footville-Richmond Rd, St Rt 166"/>
    <s v="CATBCR00012**C, SATBSR00166**C, SATBSR00534**C"/>
    <s v="CR-12, SR-166, SR-534"/>
    <n v="0"/>
    <n v="0"/>
    <s v="Intersection"/>
    <s v="Undivided Rural No Control, Yield, Two Way Stop, Two Way With Flasher  4-Leg"/>
    <n v="0"/>
    <n v="0"/>
    <n v="11"/>
    <n v="1"/>
    <n v="7"/>
    <n v="83.453125"/>
    <n v="6.0769828073156361E-2"/>
    <n v="1.0519906291335159"/>
    <n v="0.99122080106035959"/>
    <n v="5.7213920595509261E-2"/>
    <n v="0.81315229758621999"/>
    <n v="0.75593837699071076"/>
    <x v="2"/>
    <s v="Google Maps"/>
    <n v="41.661656000000001"/>
    <n v="-80.953916000000007"/>
    <n v="0"/>
    <n v="0"/>
  </r>
  <r>
    <n v="183"/>
    <x v="5"/>
    <x v="5"/>
    <s v="Fulton"/>
    <s v="Co Rd 10-3, US-20"/>
    <s v="CFULCR010-3**C, SFULUS00020**C"/>
    <s v="CR-10-3, US-20"/>
    <n v="1.4390000000000001"/>
    <n v="0"/>
    <s v="Intersection"/>
    <s v="Undivided Rural No Control, Yield, Two Way Stop, Two Way With Flasher  4-Leg"/>
    <n v="2"/>
    <n v="0"/>
    <n v="5"/>
    <n v="1"/>
    <n v="2"/>
    <n v="130.52525436046511"/>
    <n v="0.12863619482291325"/>
    <n v="0.94857719669272633"/>
    <n v="0.81994100186981311"/>
    <n v="0.10414302615532986"/>
    <n v="0.811324503028236"/>
    <n v="0.70718147687290611"/>
    <x v="2"/>
    <s v="Google Maps"/>
    <n v="41.670350999999997"/>
    <n v="-84.069766000000001"/>
    <n v="0"/>
    <n v="0"/>
  </r>
  <r>
    <n v="184"/>
    <x v="5"/>
    <x v="3"/>
    <s v="Portage"/>
    <s v="Frost Rd, Frost Rd"/>
    <s v="CPORCR00197**C, SPORSR00082**C, TPORTR00197**C"/>
    <s v="CR-197, SR-82, TR-197"/>
    <n v="2.5059999999999998"/>
    <n v="0"/>
    <s v="Intersection"/>
    <s v="Undivided Rural No Control, Yield, Two Way Stop, Two Way With Flasher  4-Leg"/>
    <n v="0"/>
    <n v="1"/>
    <n v="4"/>
    <n v="1"/>
    <n v="7"/>
    <n v="83.301689680232556"/>
    <n v="0.29625373494285134"/>
    <n v="1.7676953063151453"/>
    <n v="1.4714415713722939"/>
    <n v="0.18840756303585521"/>
    <n v="0.81028403967230345"/>
    <n v="0.62187647663644818"/>
    <x v="2"/>
    <s v="Google Maps"/>
    <n v="41.309233999999996"/>
    <n v="-81.262778999999995"/>
    <n v="0"/>
    <n v="0"/>
  </r>
  <r>
    <n v="185"/>
    <x v="5"/>
    <x v="10"/>
    <s v="Holmes"/>
    <s v="TR 366, US-62"/>
    <s v="SHOLUS00062**C, THOLTR00366**C"/>
    <s v="TR-366, US-62"/>
    <n v="0.34399999999999997"/>
    <n v="0"/>
    <s v="Intersection"/>
    <s v="Undivided Rural No Control, Yield, Two Way Stop, Two Way With Flasher  4-Leg"/>
    <n v="0"/>
    <n v="1"/>
    <n v="6"/>
    <n v="1"/>
    <n v="8"/>
    <n v="97.395439680232556"/>
    <n v="0.11802491358851051"/>
    <n v="1.3627826108953796"/>
    <n v="1.244757697306869"/>
    <n v="0.10763837103647297"/>
    <n v="0.80994942912248524"/>
    <n v="0.70231105808601224"/>
    <x v="2"/>
    <s v="Google Maps"/>
    <n v="40.564264000000001"/>
    <n v="-81.790025"/>
    <n v="0"/>
    <n v="0"/>
  </r>
  <r>
    <n v="186"/>
    <x v="5"/>
    <x v="0"/>
    <s v="Delaware"/>
    <s v="Marysville Rd, S Section Line Rd"/>
    <s v="CDELCR00005**C, SDELUS00036**C"/>
    <s v="CR-5, US-36"/>
    <n v="6.8819999999999997"/>
    <n v="0"/>
    <s v="Intersection"/>
    <s v="Undivided Rural Signal  4-Leg"/>
    <n v="0"/>
    <n v="0"/>
    <n v="3"/>
    <n v="3"/>
    <n v="16"/>
    <n v="48.953125"/>
    <n v="2.8946595093931577"/>
    <n v="4.301914089241488"/>
    <n v="1.4072545798483302"/>
    <n v="0.20172910850843712"/>
    <n v="0.80866185839747762"/>
    <n v="0.60693274988904045"/>
    <x v="2"/>
    <s v="Google Maps"/>
    <n v="40.299450999999998"/>
    <n v="-83.126810000000006"/>
    <n v="0"/>
    <n v="0"/>
  </r>
  <r>
    <n v="187"/>
    <x v="5"/>
    <x v="5"/>
    <s v="Williams"/>
    <s v="Co Rd K, SR-15"/>
    <s v="CWILCR00029**C, SWILSR00015**C"/>
    <s v="CR-29, SR-15"/>
    <n v="6.5030000000000001"/>
    <n v="0"/>
    <s v="Intersection"/>
    <s v="Undivided Rural No Control, Yield, Two Way Stop, Two Way With Flasher  4-Leg"/>
    <n v="0"/>
    <n v="1"/>
    <n v="5"/>
    <n v="1"/>
    <n v="5"/>
    <n v="87.848564680232556"/>
    <n v="0.19766411660387334"/>
    <n v="1.3798404128133073"/>
    <n v="1.182176296209434"/>
    <n v="0.13429661276527921"/>
    <n v="0.80564970213904841"/>
    <n v="0.67135308937376914"/>
    <x v="2"/>
    <s v="Google Maps"/>
    <n v="41.572062000000003"/>
    <n v="-84.555790000000002"/>
    <n v="0"/>
    <n v="0"/>
  </r>
  <r>
    <n v="188"/>
    <x v="5"/>
    <x v="0"/>
    <s v="Madison"/>
    <s v="Holiday Trl, US-42"/>
    <s v="SMADUS00042**C, TMADTR01130**C"/>
    <s v="TR-1130, US-42"/>
    <n v="5.8999999999999997E-2"/>
    <n v="0"/>
    <s v="Intersection"/>
    <s v="Undivided Rural No Control, Yield, Two Way Stop, Two Way With Flasher  3-Leg"/>
    <n v="0"/>
    <n v="0"/>
    <n v="8"/>
    <n v="1"/>
    <n v="6"/>
    <n v="62.8125"/>
    <n v="0.37687919307944173"/>
    <n v="2.3228398715761611"/>
    <n v="1.9459606784967194"/>
    <n v="9.6172641418785371E-2"/>
    <n v="0.80328280806475572"/>
    <n v="0.70711016664597037"/>
    <x v="2"/>
    <s v="Google Maps"/>
    <n v="39.951396000000003"/>
    <n v="-83.380272000000005"/>
    <n v="0"/>
    <n v="0"/>
  </r>
  <r>
    <n v="189"/>
    <x v="5"/>
    <x v="7"/>
    <s v="Medina"/>
    <s v="Sharon Copley Rd, State Rd"/>
    <s v="SMEDSR00162**C, TMEDTR00044**C"/>
    <s v="SR-162, TR-44"/>
    <n v="2.5649999999999999"/>
    <n v="0"/>
    <s v="Intersection"/>
    <s v="Undivided Rural No Control, Yield, Two Way Stop, Two Way With Flasher  4-Leg"/>
    <n v="0"/>
    <n v="1"/>
    <n v="7"/>
    <n v="5"/>
    <n v="8"/>
    <n v="121.69231468023256"/>
    <n v="5.0091770275185583E-2"/>
    <n v="0.96613669379212175"/>
    <n v="0.91604492351693612"/>
    <n v="5.1273880899243188E-2"/>
    <n v="0.8026470604330479"/>
    <n v="0.75137317953380467"/>
    <x v="2"/>
    <s v="Google Maps"/>
    <n v="41.093724999999999"/>
    <n v="-81.718701999999993"/>
    <n v="0"/>
    <n v="0"/>
  </r>
  <r>
    <n v="190"/>
    <x v="5"/>
    <x v="7"/>
    <s v="Wayne"/>
    <s v="E Lincoln Way, N Apple Creek Rd"/>
    <s v="CWAYCR00030A*C, CWAYCR00044**C"/>
    <s v="CR-30A, CR-44"/>
    <n v="6.5960000000000001"/>
    <n v="0"/>
    <s v="Intersection"/>
    <s v="Undivided Rural Signal  4-Leg"/>
    <n v="0"/>
    <n v="0"/>
    <n v="4"/>
    <n v="2"/>
    <n v="11"/>
    <n v="46.0625"/>
    <n v="2.5070746781980882"/>
    <n v="3.5982397610502903"/>
    <n v="1.0911650828522022"/>
    <n v="0.17471828315413981"/>
    <n v="0.79976971406771358"/>
    <n v="0.62505143091357374"/>
    <x v="2"/>
    <s v="Google Maps"/>
    <n v="40.797511"/>
    <n v="-81.844040000000007"/>
    <n v="0"/>
    <n v="0"/>
  </r>
  <r>
    <n v="191"/>
    <x v="5"/>
    <x v="5"/>
    <s v="Henry"/>
    <s v="Co Rd 24, US Rt 6"/>
    <s v="CHENCR00024**C, SHENSR00066**C, SHENUS00006**C"/>
    <s v="CR-24, SR-66, US-6"/>
    <n v="0.82799999999999996"/>
    <n v="0"/>
    <s v="Intersection"/>
    <s v="Undivided Rural No Control, Yield, Two Way Stop, Two Way With Flasher  4-Leg"/>
    <n v="2"/>
    <n v="2"/>
    <n v="3"/>
    <n v="6"/>
    <n v="11"/>
    <n v="239.97238372093022"/>
    <n v="5.1770976896283613E-2"/>
    <n v="1.1211023538645426"/>
    <n v="1.0693313769682591"/>
    <n v="5.1210949318984261E-2"/>
    <n v="0.79888812426838374"/>
    <n v="0.74767717494939945"/>
    <x v="2"/>
    <s v="Google Maps"/>
    <n v="41.442135"/>
    <n v="-84.324952999999994"/>
    <n v="0"/>
    <n v="0"/>
  </r>
  <r>
    <n v="192"/>
    <x v="5"/>
    <x v="10"/>
    <s v="Holmes"/>
    <s v="Glen Dr, S Washington St"/>
    <s v="MHOLMR00101**C, SHOLSR00083**C, SHOLUS00062**C"/>
    <s v="MR-101, SR-83, US-62"/>
    <n v="0"/>
    <n v="0"/>
    <s v="Intersection"/>
    <s v="Undivided Rural Signal  3-Leg"/>
    <n v="0"/>
    <n v="1"/>
    <n v="4"/>
    <n v="1"/>
    <n v="11"/>
    <n v="87.301689680232556"/>
    <n v="0.58218760759989507"/>
    <n v="2.9138891939552409"/>
    <n v="2.3317015863553459"/>
    <n v="0.21473725267485613"/>
    <n v="0.79621269743070633"/>
    <n v="0.58147544475585022"/>
    <x v="2"/>
    <s v="Google Maps"/>
    <n v="40.541440999999999"/>
    <n v="-81.916320999999996"/>
    <n v="0"/>
    <n v="0"/>
  </r>
  <r>
    <n v="193"/>
    <x v="5"/>
    <x v="4"/>
    <s v="Champaign"/>
    <s v="SR-29, Three Mile Rd"/>
    <s v="SCHPSR00029**C, TCHPTR00103**C"/>
    <s v="SR-29, TR-103"/>
    <n v="1.8120000000000001"/>
    <n v="0"/>
    <s v="Intersection"/>
    <s v="Undivided Rural No Control, Yield, Two Way Stop, Two Way With Flasher  4-Leg"/>
    <n v="0"/>
    <n v="1"/>
    <n v="6"/>
    <n v="4"/>
    <n v="6"/>
    <n v="108.70793968023256"/>
    <n v="6.9578397992373808E-2"/>
    <n v="1.0193570503763625"/>
    <n v="0.94977865238398862"/>
    <n v="6.3050048935264308E-2"/>
    <n v="0.79411446225887661"/>
    <n v="0.73106441332361227"/>
    <x v="2"/>
    <s v="Google Maps"/>
    <n v="40.091076000000001"/>
    <n v="-83.694477000000006"/>
    <n v="0"/>
    <n v="0"/>
  </r>
  <r>
    <n v="194"/>
    <x v="5"/>
    <x v="0"/>
    <s v="Pickaway"/>
    <s v="Bell Station Rd, Walnut Creek Pike"/>
    <s v="CPICCR00007**C, TPICTR00039**C"/>
    <s v="CR-7, TR-39"/>
    <n v="1.6850000000000001"/>
    <n v="0"/>
    <s v="Intersection"/>
    <s v="Undivided Rural No Control, Yield, Two Way Stop, Two Way With Flasher  4-Leg"/>
    <n v="0"/>
    <n v="2"/>
    <n v="4"/>
    <n v="4"/>
    <n v="7"/>
    <n v="142.29087936046511"/>
    <n v="8.6767352193100292E-2"/>
    <n v="1.1910510799898935"/>
    <n v="1.1042837277967932"/>
    <n v="7.2789510879031363E-2"/>
    <n v="0.79330144762592036"/>
    <n v="0.72051193674688896"/>
    <x v="2"/>
    <s v="Google Maps"/>
    <n v="39.653277000000003"/>
    <n v="-82.924211999999997"/>
    <n v="0"/>
    <n v="0"/>
  </r>
  <r>
    <n v="195"/>
    <x v="5"/>
    <x v="1"/>
    <s v="Geauga"/>
    <s v="Gar Hwy, Plank Rd"/>
    <s v="SGEASR00086**C, SGEAUS00006**C"/>
    <s v="SR-86, US-6"/>
    <n v="4.2629999999999999"/>
    <n v="0"/>
    <s v="Intersection"/>
    <s v="Undivided Rural No Control, Yield, Two Way Stop, Two Way With Flasher  4-Leg"/>
    <n v="0"/>
    <n v="0"/>
    <n v="7"/>
    <n v="4"/>
    <n v="9"/>
    <n v="72.578125"/>
    <n v="7.5034052260260442E-2"/>
    <n v="1.2274837090950321"/>
    <n v="1.1524496568347717"/>
    <n v="6.4759256302902968E-2"/>
    <n v="0.79316296468090131"/>
    <n v="0.72840370837799839"/>
    <x v="2"/>
    <s v="Google Maps"/>
    <n v="41.607334999999999"/>
    <n v="-81.058205999999998"/>
    <n v="0"/>
    <n v="0"/>
  </r>
  <r>
    <n v="196"/>
    <x v="5"/>
    <x v="7"/>
    <s v="Medina"/>
    <s v="Avon Lake Rd, Chatham Rd"/>
    <s v="SMEDSR00083**C, SMEDSR00162**C"/>
    <s v="SR-162, SR-83"/>
    <n v="7.5990000000000002"/>
    <n v="0"/>
    <s v="Intersection"/>
    <s v="Undivided Rural No Control, Yield, Two Way Stop, Two Way With Flasher  4-Leg"/>
    <n v="0"/>
    <n v="1"/>
    <n v="4"/>
    <n v="6"/>
    <n v="13"/>
    <n v="111.48918968023256"/>
    <n v="6.4433212480837873E-2"/>
    <n v="1.3613851105997856"/>
    <n v="1.2969518981189478"/>
    <n v="6.1280911431855989E-2"/>
    <n v="0.7911459857104749"/>
    <n v="0.72986507427861891"/>
    <x v="2"/>
    <s v="Google Maps"/>
    <n v="41.099314999999997"/>
    <n v="-82.024311999999995"/>
    <n v="0"/>
    <n v="0"/>
  </r>
  <r>
    <n v="197"/>
    <x v="5"/>
    <x v="9"/>
    <s v="Highland"/>
    <s v="New Market Rd, US Highway 62"/>
    <s v="CHIGCR00005**C, SHIGUS00062**C"/>
    <s v="CR-5, US-62"/>
    <n v="8.42"/>
    <n v="0"/>
    <s v="Intersection"/>
    <s v="Undivided Rural No Control, Yield, Two Way Stop, Two Way With Flasher  4-Leg"/>
    <n v="0"/>
    <n v="2"/>
    <n v="5"/>
    <n v="1"/>
    <n v="5"/>
    <n v="133.52525436046511"/>
    <n v="0.11769410637308243"/>
    <n v="1.1810477249156879"/>
    <n v="1.0633536185426053"/>
    <n v="9.4270012682538373E-2"/>
    <n v="0.78859901520849418"/>
    <n v="0.69432900252595586"/>
    <x v="2"/>
    <s v="Google Maps"/>
    <n v="39.135553000000002"/>
    <n v="-83.668537000000001"/>
    <n v="0"/>
    <n v="0"/>
  </r>
  <r>
    <n v="198"/>
    <x v="5"/>
    <x v="0"/>
    <s v="Pickaway"/>
    <s v="Lancaster-Circleville Rd, SR 188"/>
    <s v="SFAISR00188**C, SPICSR00188**C, SPICSR00674**C"/>
    <s v="SR-188, SR-674"/>
    <n v="0"/>
    <n v="0"/>
    <s v="Intersection"/>
    <s v="Undivided Rural No Control, Yield, Two Way Stop, Two Way With Flasher  4-Leg"/>
    <n v="0"/>
    <n v="1"/>
    <n v="8"/>
    <n v="1"/>
    <n v="7"/>
    <n v="109.48918968023256"/>
    <n v="8.6968552363737503E-2"/>
    <n v="1.2085059208032367"/>
    <n v="1.1215373684394991"/>
    <n v="7.0515145587934661E-2"/>
    <n v="0.78852997034826555"/>
    <n v="0.71801482476033085"/>
    <x v="2"/>
    <s v="Google Maps"/>
    <n v="39.676178"/>
    <n v="-82.835273000000001"/>
    <n v="0"/>
    <n v="0"/>
  </r>
  <r>
    <n v="199"/>
    <x v="5"/>
    <x v="8"/>
    <s v="Licking"/>
    <s v="Duncan Plains Rd, Mink St"/>
    <s v="CLICCR00033**C, CLICCR00041**C"/>
    <s v="CR-33, CR-41"/>
    <n v="3.8"/>
    <n v="0"/>
    <s v="Intersection"/>
    <s v="Undivided Rural No Control, Yield, Two Way Stop, Two Way With Flasher  4-Leg"/>
    <n v="1"/>
    <n v="2"/>
    <n v="3"/>
    <n v="3"/>
    <n v="10"/>
    <n v="179.98319404069767"/>
    <n v="0.11676145646687695"/>
    <n v="1.5910576964303567"/>
    <n v="1.4742962399634798"/>
    <n v="8.4940042987815156E-2"/>
    <n v="0.78809103282581205"/>
    <n v="0.70315098983799684"/>
    <x v="2"/>
    <s v="Google Maps"/>
    <n v="40.128968"/>
    <n v="-82.696106999999998"/>
    <n v="0"/>
    <n v="0"/>
  </r>
  <r>
    <n v="200"/>
    <x v="5"/>
    <x v="6"/>
    <s v="Hardin"/>
    <s v="Main St, SR-81"/>
    <s v="SHARSR00081**C, SHARUS00068**C"/>
    <s v="SR-81, US-68"/>
    <n v="13.052"/>
    <n v="0"/>
    <s v="Intersection"/>
    <s v="Undivided Rural No Control, Yield, Two Way Stop, Two Way With Flasher  4-Leg"/>
    <n v="0"/>
    <n v="2"/>
    <n v="2"/>
    <n v="3"/>
    <n v="5"/>
    <n v="122.75962936046511"/>
    <n v="0.1750810711004101"/>
    <n v="1.336450154330477"/>
    <n v="1.1613690832300669"/>
    <n v="0.12282959609039526"/>
    <n v="0.78752099149433674"/>
    <n v="0.66469139540394151"/>
    <x v="2"/>
    <s v="Google Maps"/>
    <n v="40.782944999999998"/>
    <n v="-83.641822000000005"/>
    <n v="0"/>
    <n v="0"/>
  </r>
  <r>
    <n v="201"/>
    <x v="5"/>
    <x v="8"/>
    <s v="Fairfield"/>
    <s v="Chillicothe-Lancaster Rd, Cincinnati-Zanesville Rd"/>
    <s v="SFAISR00159**C, SFAIUS00022**C"/>
    <s v="SR-159, US-22"/>
    <n v="9.5210000000000008"/>
    <n v="0"/>
    <s v="Intersection"/>
    <s v="Undivided Rural No Control, Yield, Two Way Stop, Two Way With Flasher  3-Leg"/>
    <n v="0"/>
    <n v="1"/>
    <n v="5"/>
    <n v="2"/>
    <n v="11"/>
    <n v="98.286064680232556"/>
    <n v="0.42495293499797354"/>
    <n v="3.0908331543310847"/>
    <n v="2.6658802193331113"/>
    <n v="0.10844017655494673"/>
    <n v="0.78433555103020336"/>
    <n v="0.67589537447525661"/>
    <x v="2"/>
    <s v="Google Maps"/>
    <n v="39.683844000000001"/>
    <n v="-82.678877999999997"/>
    <n v="0"/>
    <n v="0"/>
  </r>
  <r>
    <n v="202"/>
    <x v="5"/>
    <x v="5"/>
    <s v="Williams"/>
    <s v="S State St, US-20"/>
    <s v="SWILSR00015**C, SWILUS00020**C"/>
    <s v="SR-15, US-20"/>
    <n v="2.492"/>
    <n v="0"/>
    <s v="Intersection"/>
    <s v="Undivided Rural Signal  4-Leg"/>
    <n v="0"/>
    <n v="2"/>
    <n v="2"/>
    <n v="2"/>
    <n v="7"/>
    <n v="120.32212936046511"/>
    <n v="2.5761797830797066"/>
    <n v="2.6270468015671553"/>
    <n v="5.0867018487448679E-2"/>
    <n v="0.17953422477211389"/>
    <n v="0.78375323087108195"/>
    <n v="0.60421900609896806"/>
    <x v="2"/>
    <s v="Google Maps"/>
    <n v="41.66554"/>
    <n v="-84.553472999999997"/>
    <n v="0"/>
    <n v="0"/>
  </r>
  <r>
    <n v="203"/>
    <x v="5"/>
    <x v="4"/>
    <s v="Darke"/>
    <s v="SR-503, US-127"/>
    <s v="SDARSR00503**C, SDARUS00127**C"/>
    <s v="SR-503, US-127"/>
    <n v="5.9020000000000001"/>
    <n v="0"/>
    <s v="Intersection"/>
    <s v="Undivided Rural No Control, Yield, Two Way Stop, Two Way With Flasher  4-Leg"/>
    <n v="0"/>
    <n v="2"/>
    <n v="6"/>
    <n v="5"/>
    <n v="8"/>
    <n v="160.82212936046511"/>
    <n v="4.304327684625571E-2"/>
    <n v="0.86609527934835029"/>
    <n v="0.82305200250209454"/>
    <n v="4.8733394748392632E-2"/>
    <n v="0.78038094370694722"/>
    <n v="0.73164754895855455"/>
    <x v="2"/>
    <s v="Google Maps"/>
    <n v="40.001055999999998"/>
    <n v="-84.633170000000007"/>
    <n v="0"/>
    <n v="0"/>
  </r>
  <r>
    <n v="204"/>
    <x v="5"/>
    <x v="4"/>
    <s v="Darke"/>
    <s v="Pitsburg Laura Rd, SR-49"/>
    <s v="CDARCR00082**C, SDARSR00049**C, SDARSR00049*AC"/>
    <s v="CR-82, SR-49, SR-49A"/>
    <n v="0"/>
    <n v="0"/>
    <s v="Intersection"/>
    <s v="Undivided Rural No Control, Yield, Two Way Stop, Two Way With Flasher  4-Leg"/>
    <n v="0"/>
    <n v="1"/>
    <n v="5"/>
    <n v="3"/>
    <n v="10"/>
    <n v="101.72356468023256"/>
    <n v="0.10094704472518222"/>
    <n v="1.4605450726821874"/>
    <n v="1.3595980279570052"/>
    <n v="8.1730051694789307E-2"/>
    <n v="0.77676475418050983"/>
    <n v="0.69503470248572052"/>
    <x v="2"/>
    <s v="Google Maps"/>
    <n v="39.990690000000001"/>
    <n v="-84.511578999999998"/>
    <n v="0"/>
    <n v="0"/>
  </r>
  <r>
    <n v="205"/>
    <x v="5"/>
    <x v="2"/>
    <s v="Hamilton"/>
    <s v="Hamilton Cleves Rd, Morgan Rd"/>
    <s v="CHAMCR00016**C, SHAMSR00128**C"/>
    <s v="CR-16, SR-128"/>
    <n v="0"/>
    <n v="0"/>
    <s v="Intersection"/>
    <s v="Undivided Rural No Control, Yield, Two Way Stop, Two Way With Flasher  3-Leg"/>
    <n v="0"/>
    <n v="2"/>
    <n v="1"/>
    <n v="3"/>
    <n v="10"/>
    <n v="121.21275436046511"/>
    <n v="0.74219541480341489"/>
    <n v="2.8218360829894649"/>
    <n v="2.07964066818605"/>
    <n v="0.18939462512463417"/>
    <n v="0.77675415330373221"/>
    <n v="0.58735952817909798"/>
    <x v="2"/>
    <s v="Google Maps"/>
    <n v="39.200873000000001"/>
    <n v="-84.755003000000002"/>
    <n v="0"/>
    <n v="0"/>
  </r>
  <r>
    <n v="206"/>
    <x v="5"/>
    <x v="3"/>
    <s v="Mahoning"/>
    <s v="S Palmyra Rd, W Akron Canfield Rd"/>
    <s v="CMAHCR00136**C, SMAHUS00224**C"/>
    <s v="CR-136, US-224"/>
    <n v="10.907"/>
    <n v="0"/>
    <s v="Intersection"/>
    <s v="Undivided Rural Signal  4-Leg"/>
    <n v="0"/>
    <n v="0"/>
    <n v="2"/>
    <n v="3"/>
    <n v="8"/>
    <n v="34.40625"/>
    <n v="3.910955516925942"/>
    <n v="2.6543447463296159"/>
    <n v="-1.2566107705963261"/>
    <n v="0.27255487814213492"/>
    <n v="0.77582898589778959"/>
    <n v="0.50327410775565462"/>
    <x v="2"/>
    <s v="Google Maps"/>
    <n v="41.024760000000001"/>
    <n v="-80.787803999999994"/>
    <n v="0"/>
    <n v="0"/>
  </r>
  <r>
    <n v="207"/>
    <x v="5"/>
    <x v="3"/>
    <s v="Stark"/>
    <s v="Manchester Ave, Millersburg Rd"/>
    <s v="SSTASR00093**C, SSTASR00241**C"/>
    <s v="SR-241, SR-93"/>
    <n v="3.4390000000000001"/>
    <n v="0"/>
    <s v="Intersection"/>
    <s v="Undivided Rural No Control, Yield, Two Way Stop, Two Way With Flasher  3-Leg"/>
    <n v="0"/>
    <n v="0"/>
    <n v="4"/>
    <n v="2"/>
    <n v="8"/>
    <n v="43.0625"/>
    <n v="0.71082387584084505"/>
    <n v="2.5248752841684703"/>
    <n v="1.8140514083276251"/>
    <n v="0.18138918512474883"/>
    <n v="0.77475760443426278"/>
    <n v="0.59336841930951389"/>
    <x v="2"/>
    <s v="Google Maps"/>
    <n v="40.763354999999997"/>
    <n v="-81.594532000000001"/>
    <n v="0"/>
    <n v="0"/>
  </r>
  <r>
    <n v="208"/>
    <x v="5"/>
    <x v="8"/>
    <s v="Licking"/>
    <s v="Duncan Plains Rd, Hazelton-Etna Rd"/>
    <s v="CLICCR00033**C, SLICSR00310**C"/>
    <s v="CR-33, SR-310"/>
    <n v="5.9420000000000002"/>
    <n v="0"/>
    <s v="Intersection"/>
    <s v="Undivided Rural No Control, Yield, Two Way Stop, Two Way With Flasher  4-Leg"/>
    <n v="0"/>
    <n v="1"/>
    <n v="3"/>
    <n v="5"/>
    <n v="6"/>
    <n v="93.504814680232556"/>
    <n v="0.10104516855934667"/>
    <n v="1.1799882530313162"/>
    <n v="1.0789430844719694"/>
    <n v="8.021896212590951E-2"/>
    <n v="0.77223886187568791"/>
    <n v="0.6920198997497784"/>
    <x v="2"/>
    <s v="Google Maps"/>
    <n v="40.113805999999997"/>
    <n v="-82.660832999999997"/>
    <n v="0"/>
    <n v="0"/>
  </r>
  <r>
    <n v="209"/>
    <x v="5"/>
    <x v="4"/>
    <s v="Champaign"/>
    <s v="SR-54, Urbana Moorefield Pike"/>
    <s v="CCHPCR00092**C, SCHPSR00054**C"/>
    <s v="CR-92, SR-54"/>
    <n v="3.661"/>
    <n v="0"/>
    <s v="Intersection"/>
    <s v="Undivided Rural No Control, Yield, Two Way Stop, Two Way With Flasher  4-Leg"/>
    <n v="1"/>
    <n v="1"/>
    <n v="7"/>
    <n v="1"/>
    <n v="12"/>
    <n v="153.61900436046511"/>
    <n v="7.6075927215460373E-2"/>
    <n v="1.3864925262225638"/>
    <n v="1.3104165990071035"/>
    <n v="6.9162897117417299E-2"/>
    <n v="0.76901435343350122"/>
    <n v="0.69985145631608392"/>
    <x v="2"/>
    <s v="Google Maps"/>
    <n v="40.066667000000002"/>
    <n v="-83.735720000000001"/>
    <n v="0"/>
    <n v="0"/>
  </r>
  <r>
    <n v="210"/>
    <x v="5"/>
    <x v="7"/>
    <s v="Huron"/>
    <s v="Hartland Center Rd, US Rte 20"/>
    <s v="CHURCR00058**C, SHURUS00020**C"/>
    <s v="CR-58, US-20"/>
    <n v="6.3739999999999997"/>
    <n v="0"/>
    <s v="Intersection"/>
    <s v="Undivided Rural No Control, Yield, Two Way Stop, Two Way With Flasher  4-Leg"/>
    <n v="1"/>
    <n v="0"/>
    <n v="8"/>
    <n v="1"/>
    <n v="7"/>
    <n v="109.48918968023256"/>
    <n v="7.7795807491392158E-2"/>
    <n v="1.1075128417665741"/>
    <n v="1.0297170342751818"/>
    <n v="6.8453476743812885E-2"/>
    <n v="0.76801855264533692"/>
    <n v="0.69956507590152406"/>
    <x v="2"/>
    <s v="Google Maps"/>
    <n v="41.248221999999998"/>
    <n v="-82.491568999999998"/>
    <n v="0"/>
    <n v="0"/>
  </r>
  <r>
    <n v="211"/>
    <x v="5"/>
    <x v="5"/>
    <s v="Fulton"/>
    <s v="SR-109, US-20a"/>
    <s v="SFULSR00002**C, SFULSR00109**C, SFULUS00020*AC"/>
    <s v="SR-109, SR-2, US-20A"/>
    <n v="8.0589999999999993"/>
    <n v="0"/>
    <s v="Intersection"/>
    <s v="Undivided Rural Signal  3-Leg"/>
    <n v="1"/>
    <n v="0"/>
    <n v="3"/>
    <n v="3"/>
    <n v="9"/>
    <n v="87.629814680232556"/>
    <n v="0.45266093129851209"/>
    <n v="2.6298914517098519"/>
    <n v="2.17723052041134"/>
    <n v="0.1438705739913804"/>
    <n v="0.76672118604224559"/>
    <n v="0.62285061205086523"/>
    <x v="2"/>
    <s v="Google Maps"/>
    <n v="41.573514000000003"/>
    <n v="-84.037576999999999"/>
    <n v="0"/>
    <n v="0"/>
  </r>
  <r>
    <n v="212"/>
    <x v="5"/>
    <x v="4"/>
    <s v="Logan"/>
    <s v="CR 130, W CR 37"/>
    <s v="CLOGCR00037**C, CLOGCR00130**C"/>
    <s v="CR-130, CR-37"/>
    <n v="4.165"/>
    <n v="0"/>
    <s v="Intersection"/>
    <s v="Undivided Rural No Control, Yield, Two Way Stop, Two Way With Flasher  4-Leg"/>
    <n v="0"/>
    <n v="3"/>
    <n v="2"/>
    <n v="3"/>
    <n v="4"/>
    <n v="167.43631904069767"/>
    <n v="0.12010149703360452"/>
    <n v="1.0647235489468068"/>
    <n v="0.94462205191320225"/>
    <n v="9.5439923231341373E-2"/>
    <n v="0.76640844337848157"/>
    <n v="0.67096852014714026"/>
    <x v="2"/>
    <s v="Google Maps"/>
    <n v="40.428973999999997"/>
    <n v="-83.803595999999999"/>
    <n v="0"/>
    <n v="0"/>
  </r>
  <r>
    <n v="213"/>
    <x v="5"/>
    <x v="6"/>
    <s v="Defiance"/>
    <s v="Harrison St, SR-18"/>
    <s v="SDEFSR00018**C, SDEFUS00127**C"/>
    <s v="SR-18, US-127"/>
    <n v="3.0339999999999998"/>
    <n v="0"/>
    <s v="Intersection"/>
    <s v="Undivided Rural No Control, Yield, Two Way Stop, Two Way With Flasher  4-Leg"/>
    <n v="0"/>
    <n v="0"/>
    <n v="9"/>
    <n v="1"/>
    <n v="9"/>
    <n v="72.359375"/>
    <n v="8.729320999387552E-2"/>
    <n v="1.2974262238364527"/>
    <n v="1.2101330138425772"/>
    <n v="7.0113047965797856E-2"/>
    <n v="0.76571525284671882"/>
    <n v="0.69560220488092095"/>
    <x v="2"/>
    <s v="Google Maps"/>
    <n v="41.296353000000003"/>
    <n v="-84.553436000000005"/>
    <n v="0"/>
    <n v="0"/>
  </r>
  <r>
    <n v="214"/>
    <x v="5"/>
    <x v="3"/>
    <s v="Trumbull"/>
    <s v="SR-534, SR-88"/>
    <s v="STRUSR00088**C, STRUSR00534**C"/>
    <s v="SR-534, SR-88"/>
    <n v="2.4980000000000002"/>
    <n v="0"/>
    <s v="Intersection"/>
    <s v="Undivided Rural No Control, Yield, Two Way Stop, Two Way With Flasher  4-Leg"/>
    <n v="0"/>
    <n v="0"/>
    <n v="8"/>
    <n v="1"/>
    <n v="13"/>
    <n v="69.8125"/>
    <n v="9.385009807402489E-2"/>
    <n v="1.6167886596655019"/>
    <n v="1.522938561591477"/>
    <n v="7.9432310757353436E-2"/>
    <n v="0.76540128860200785"/>
    <n v="0.68596897784465438"/>
    <x v="2"/>
    <s v="Google Maps"/>
    <n v="41.390459999999997"/>
    <n v="-80.954803999999996"/>
    <n v="0"/>
    <n v="0"/>
  </r>
  <r>
    <n v="215"/>
    <x v="5"/>
    <x v="7"/>
    <s v="Erie"/>
    <s v="SR-4, W Mason Rd"/>
    <s v="CERICR00013**C, SERISR00004**C"/>
    <s v="CR-13, SR-4"/>
    <n v="4.0389999999999997"/>
    <n v="0"/>
    <s v="Intersection"/>
    <s v="Undivided Rural Signal  4-Leg"/>
    <n v="0"/>
    <n v="0"/>
    <n v="3"/>
    <n v="3"/>
    <n v="15"/>
    <n v="47.953125"/>
    <n v="2.5518906081656252"/>
    <n v="4.0382646618375677"/>
    <n v="1.4863740536719425"/>
    <n v="0.17784150976161844"/>
    <n v="0.76264508655277019"/>
    <n v="0.58480357679115169"/>
    <x v="2"/>
    <s v="Google Maps"/>
    <n v="41.360917999999998"/>
    <n v="-82.749503000000004"/>
    <n v="0"/>
    <n v="0"/>
  </r>
  <r>
    <n v="216"/>
    <x v="5"/>
    <x v="3"/>
    <s v="Portage"/>
    <s v="SR-305, SR-88"/>
    <s v="SPORSR00088**C, SPORSR00305**C"/>
    <s v="SR-305, SR-88"/>
    <n v="2.2879999999999998"/>
    <n v="0"/>
    <s v="Intersection"/>
    <s v="Undivided Rural No Control, Yield, Two Way Stop, Two Way With Flasher  4-Leg"/>
    <n v="0"/>
    <n v="0"/>
    <n v="7"/>
    <n v="3"/>
    <n v="12"/>
    <n v="71.140625"/>
    <n v="8.4711672197643653E-2"/>
    <n v="1.4661219002474875"/>
    <n v="1.3814102280498437"/>
    <n v="6.9448796650749781E-2"/>
    <n v="0.76110433001192845"/>
    <n v="0.69165553336117869"/>
    <x v="2"/>
    <s v="Google Maps"/>
    <n v="41.309944999999999"/>
    <n v="-81.098761999999994"/>
    <n v="0"/>
    <n v="0"/>
  </r>
  <r>
    <n v="217"/>
    <x v="5"/>
    <x v="10"/>
    <s v="Columbiana"/>
    <s v="State Rte 558, State Rte 558"/>
    <s v="SCOLSR00007**C, SCOLSR00517**C, SCOLSR00558**C"/>
    <s v="SR-517, SR-558, SR-7"/>
    <n v="8.4139999999999997"/>
    <n v="0"/>
    <s v="Intersection"/>
    <s v="Undivided Rural Signal  4-Leg"/>
    <n v="0"/>
    <n v="0"/>
    <n v="6"/>
    <n v="2"/>
    <n v="7"/>
    <n v="55.15625"/>
    <n v="1.4129233449446881"/>
    <n v="2.932599228342438"/>
    <n v="1.5196758833977499"/>
    <n v="9.8466768143727096E-2"/>
    <n v="0.75798747201346983"/>
    <n v="0.65952070386974271"/>
    <x v="2"/>
    <s v="Google Maps"/>
    <n v="40.821809999999999"/>
    <n v="-80.636308999999997"/>
    <n v="0"/>
    <n v="0"/>
  </r>
  <r>
    <n v="218"/>
    <x v="5"/>
    <x v="8"/>
    <s v="Licking"/>
    <s v="Beaver Run Rd, Lancaster Rd"/>
    <s v="SLICSR00037**C, TLICTR00035**C"/>
    <s v="SR-37, TR-35"/>
    <n v="5.4349999999999996"/>
    <n v="0"/>
    <s v="Intersection"/>
    <s v="Undivided Rural No Control, Yield, Two Way Stop, Two Way With Flasher  4-Leg"/>
    <n v="0"/>
    <n v="0"/>
    <n v="6"/>
    <n v="3"/>
    <n v="11"/>
    <n v="63.59375"/>
    <n v="9.6329192239421033E-2"/>
    <n v="1.4121444127467497"/>
    <n v="1.3158152205073288"/>
    <n v="8.3140863863527578E-2"/>
    <n v="0.75396533431502233"/>
    <n v="0.67082447045149474"/>
    <x v="2"/>
    <s v="Google Maps"/>
    <n v="39.976799"/>
    <n v="-82.525576000000001"/>
    <n v="0"/>
    <n v="0"/>
  </r>
  <r>
    <n v="219"/>
    <x v="5"/>
    <x v="2"/>
    <s v="Clermont"/>
    <s v="SR-133, US-50"/>
    <s v="SCLESR00133**C, SCLEUS00050**C"/>
    <s v="SR-133, US-50"/>
    <n v="14.753"/>
    <n v="0"/>
    <s v="Intersection"/>
    <s v="Undivided Rural No Control, Yield, Two Way Stop, Two Way With Flasher  4-Leg"/>
    <n v="0"/>
    <n v="2"/>
    <n v="5"/>
    <n v="1"/>
    <n v="11"/>
    <n v="139.52525436046511"/>
    <n v="0.12899728866988877"/>
    <n v="1.7091368938609677"/>
    <n v="1.580139605191079"/>
    <n v="9.290402370169569E-2"/>
    <n v="0.75279782129890926"/>
    <n v="0.65989379759721356"/>
    <x v="2"/>
    <s v="Google Maps"/>
    <n v="39.135680000000001"/>
    <n v="-84.069229000000007"/>
    <n v="0"/>
    <n v="0"/>
  </r>
  <r>
    <n v="220"/>
    <x v="5"/>
    <x v="9"/>
    <s v="Adams"/>
    <s v="SR-136, SR-41"/>
    <s v="SADASR00041**C, SADASR00136**C"/>
    <s v="SR-136, SR-41"/>
    <n v="5.819"/>
    <n v="0"/>
    <s v="Intersection"/>
    <s v="Undivided Rural No Control, Yield, Two Way Stop, Two Way With Flasher  3-Leg"/>
    <n v="0"/>
    <n v="0"/>
    <n v="6"/>
    <n v="1"/>
    <n v="4"/>
    <n v="47.71875"/>
    <n v="0.49460531760464299"/>
    <n v="1.8859045257409086"/>
    <n v="1.3912992081362656"/>
    <n v="0.1262141840868066"/>
    <n v="0.75065482055631094"/>
    <n v="0.62444063646950432"/>
    <x v="2"/>
    <s v="Google Maps"/>
    <n v="38.762644000000002"/>
    <n v="-83.595776999999998"/>
    <n v="0"/>
    <n v="0"/>
  </r>
  <r>
    <n v="221"/>
    <x v="5"/>
    <x v="3"/>
    <s v="Mahoning"/>
    <s v="Columbiana Canfield Rd, W South Range Rd"/>
    <s v="SMAHSR00046**C, SMAHSR00165**C"/>
    <s v="SR-165, SR-46"/>
    <n v="3.5880000000000001"/>
    <n v="0"/>
    <s v="Intersection"/>
    <s v="Undivided Rural All Way Stop, All way with Flasher  4-Leg"/>
    <n v="0"/>
    <n v="0"/>
    <n v="3"/>
    <n v="2"/>
    <n v="19"/>
    <n v="47.515625"/>
    <n v="3.1116592471339453"/>
    <n v="5.4859848032493304"/>
    <n v="2.3743255561153851"/>
    <n v="0.20335319178714115"/>
    <n v="0.74951395496417639"/>
    <n v="0.54616076317703521"/>
    <x v="2"/>
    <s v="Google Maps"/>
    <n v="40.944212"/>
    <n v="-80.733746999999994"/>
    <n v="0"/>
    <n v="0"/>
  </r>
  <r>
    <n v="222"/>
    <x v="5"/>
    <x v="8"/>
    <s v="Perry"/>
    <s v="SR-13, SR-204"/>
    <s v="SPERSR00013**C, SPERSR00204**C"/>
    <s v="SR-13, SR-204"/>
    <n v="3.1019999999999999"/>
    <n v="0"/>
    <s v="Intersection"/>
    <s v="Undivided Rural Signal  4-Leg"/>
    <n v="0"/>
    <n v="2"/>
    <n v="3"/>
    <n v="0"/>
    <n v="6"/>
    <n v="116.99400436046511"/>
    <n v="3.6549796452301786"/>
    <n v="2.2131269598031142"/>
    <n v="-1.4418526854270644"/>
    <n v="0.25471589423770952"/>
    <n v="0.74937622087701605"/>
    <n v="0.49466032663930654"/>
    <x v="2"/>
    <s v="Google Maps"/>
    <n v="39.898356999999997"/>
    <n v="-82.408283999999995"/>
    <n v="0"/>
    <n v="0"/>
  </r>
  <r>
    <n v="223"/>
    <x v="5"/>
    <x v="4"/>
    <s v="Miami"/>
    <s v="Palmer Rd, US-40"/>
    <s v="CMIACR00177**C, SMIAUS00040**C"/>
    <s v="CR-177, US-40"/>
    <n v="2.5649999999999999"/>
    <n v="0"/>
    <s v="Intersection"/>
    <s v="Undivided Rural No Control, Yield, Two Way Stop, Two Way With Flasher  4-Leg"/>
    <n v="1"/>
    <n v="0"/>
    <n v="5"/>
    <n v="2"/>
    <n v="8"/>
    <n v="95.286064680232556"/>
    <n v="0.12687167592194923"/>
    <n v="1.4438438588187379"/>
    <n v="1.3169721828967886"/>
    <n v="9.1920259490347017E-2"/>
    <n v="0.74891280721530651"/>
    <n v="0.65699254772495952"/>
    <x v="2"/>
    <s v="Google Maps"/>
    <n v="39.905166000000001"/>
    <n v="-84.067627000000002"/>
    <n v="0"/>
    <n v="0"/>
  </r>
  <r>
    <n v="224"/>
    <x v="5"/>
    <x v="7"/>
    <s v="Medina"/>
    <s v="Blake Rd, Wooster Pike"/>
    <s v="CMEDCR00118**C, SMEDSR00003**C"/>
    <s v="CR-118, SR-3"/>
    <n v="0"/>
    <n v="0"/>
    <s v="Intersection"/>
    <s v="Undivided Rural No Control, Yield, Two Way Stop, Two Way With Flasher  3-Leg"/>
    <n v="0"/>
    <n v="0"/>
    <n v="6"/>
    <n v="2"/>
    <n v="5"/>
    <n v="53.15625"/>
    <n v="0.39951262753449329"/>
    <n v="2.0751760975273599"/>
    <n v="1.6756634699928665"/>
    <n v="0.10194827779216943"/>
    <n v="0.74881050773361235"/>
    <n v="0.64686222994144293"/>
    <x v="2"/>
    <s v="Google Maps"/>
    <n v="41.047218000000001"/>
    <n v="-81.864379999999997"/>
    <n v="0"/>
    <n v="0"/>
  </r>
  <r>
    <n v="225"/>
    <x v="5"/>
    <x v="6"/>
    <s v="Allen"/>
    <s v="N West St, Ramp From Sr 115 N West St To Us 30"/>
    <s v="SALLRA02006**C, SALLRA02007**C, SALLSR00115**C"/>
    <s v="RA-2006, RA-2007, SR-115"/>
    <n v="0"/>
    <n v="0"/>
    <s v="Intersection"/>
    <s v="Undivided Rural No Control, Yield, Two Way Stop, Two Way With Flasher  4-Leg"/>
    <n v="0"/>
    <n v="0"/>
    <n v="4"/>
    <n v="4"/>
    <n v="1"/>
    <n v="44.9375"/>
    <n v="0.11138143875210865"/>
    <n v="0.77318183278944319"/>
    <n v="0.66180039403733448"/>
    <n v="9.233855322835309E-2"/>
    <n v="0.74600286818524597"/>
    <n v="0.65366431495689292"/>
    <x v="2"/>
    <s v="Google Maps"/>
    <n v="40.825325999999997"/>
    <n v="-84.135092999999998"/>
    <n v="0"/>
    <n v="0"/>
  </r>
  <r>
    <n v="226"/>
    <x v="5"/>
    <x v="5"/>
    <s v="Wood"/>
    <s v="S Findlay St, SR-582"/>
    <s v="SWOOSR00064**C, SWOOSR00582**C"/>
    <s v="SR-582, SR-64"/>
    <n v="2.5670000000000002"/>
    <n v="0"/>
    <s v="Intersection"/>
    <s v="Undivided Rural No Control, Yield, Two Way Stop, Two Way With Flasher  4-Leg"/>
    <n v="0"/>
    <n v="0"/>
    <n v="7"/>
    <n v="3"/>
    <n v="13"/>
    <n v="72.140625"/>
    <n v="7.6860771585252993E-2"/>
    <n v="1.4293052839032852"/>
    <n v="1.3524445123180322"/>
    <n v="6.7501722641569534E-2"/>
    <n v="0.74377625265514047"/>
    <n v="0.67627453001357096"/>
    <x v="2"/>
    <s v="Google Maps"/>
    <n v="41.459266"/>
    <n v="-83.703318999999993"/>
    <n v="0"/>
    <n v="0"/>
  </r>
  <r>
    <n v="227"/>
    <x v="5"/>
    <x v="3"/>
    <s v="Mahoning"/>
    <s v="E South Range Rd, Market St"/>
    <s v="SMAHSR00007**C, SMAHSR00165**C"/>
    <s v="SR-165, SR-7"/>
    <n v="3.1040000000000001"/>
    <n v="0"/>
    <s v="Intersection"/>
    <s v="Undivided Rural Signal  4-Leg"/>
    <n v="0"/>
    <n v="0"/>
    <n v="2"/>
    <n v="3"/>
    <n v="8"/>
    <n v="34.40625"/>
    <n v="3.4125581539142078"/>
    <n v="2.6598032206499327"/>
    <n v="-0.75275493326427512"/>
    <n v="0.23782151644724225"/>
    <n v="0.74366954432017873"/>
    <n v="0.50584802787293648"/>
    <x v="2"/>
    <s v="Google Maps"/>
    <n v="40.944023999999999"/>
    <n v="-80.657753"/>
    <n v="0"/>
    <n v="0"/>
  </r>
  <r>
    <n v="228"/>
    <x v="5"/>
    <x v="2"/>
    <s v="Butler"/>
    <s v="Millville Oxford Rd, Stillwell Beckett Rd"/>
    <s v="CBUTCR00038**C, SBUTUS00027**C"/>
    <s v="CR-38, US-27"/>
    <n v="5.96"/>
    <n v="0"/>
    <s v="Intersection"/>
    <s v="Undivided Rural Signal  4-Leg"/>
    <n v="0"/>
    <n v="0"/>
    <n v="5"/>
    <n v="1"/>
    <n v="24"/>
    <n v="61.171875"/>
    <n v="2.3415367843053319"/>
    <n v="5.7905267768507986"/>
    <n v="3.4489899925454668"/>
    <n v="0.16318193089889624"/>
    <n v="0.7406429821940087"/>
    <n v="0.57746105129511249"/>
    <x v="2"/>
    <s v="Google Maps"/>
    <n v="39.453026999999999"/>
    <n v="-84.688567000000006"/>
    <n v="0"/>
    <n v="0"/>
  </r>
  <r>
    <n v="229"/>
    <x v="5"/>
    <x v="4"/>
    <s v="Auglaize"/>
    <s v="SR 219, SR 66"/>
    <s v="SAUGSR00066**C, SAUGSR00219**C"/>
    <s v="SR-219, SR-66"/>
    <n v="4.0590000000000002"/>
    <n v="0"/>
    <s v="Intersection"/>
    <s v="Undivided Rural No Control, Yield, Two Way Stop, Two Way With Flasher  4-Leg"/>
    <n v="0"/>
    <n v="0"/>
    <n v="5"/>
    <n v="2"/>
    <n v="4"/>
    <n v="45.609375"/>
    <n v="0.1775622609398711"/>
    <n v="1.2054151859083639"/>
    <n v="1.0278529249684929"/>
    <n v="0.11341011718189728"/>
    <n v="0.73871704250946157"/>
    <n v="0.62530692532756427"/>
    <x v="2"/>
    <s v="Google Maps"/>
    <n v="40.495201999999999"/>
    <n v="-84.377246999999997"/>
    <n v="0"/>
    <n v="0"/>
  </r>
  <r>
    <n v="230"/>
    <x v="5"/>
    <x v="5"/>
    <s v="Fulton"/>
    <s v="Co Rd K, SR-109"/>
    <s v="SFULSR00109**C, TFULTR0000K**C"/>
    <s v="SR-109, TR-K"/>
    <n v="9.8230000000000004"/>
    <n v="0"/>
    <s v="Intersection"/>
    <s v="Undivided Rural No Control, Yield, Two Way Stop, Two Way With Flasher  4-Leg"/>
    <n v="0"/>
    <n v="2"/>
    <n v="2"/>
    <n v="3"/>
    <n v="1"/>
    <n v="118.75962936046511"/>
    <n v="0.144538001951628"/>
    <n v="0.81743510295066579"/>
    <n v="0.67289710099903777"/>
    <n v="0.1107418153205021"/>
    <n v="0.73456457503528705"/>
    <n v="0.62382275971478496"/>
    <x v="2"/>
    <s v="Google Maps"/>
    <n v="41.617910999999999"/>
    <n v="-84.037430999999998"/>
    <n v="0"/>
    <n v="0"/>
  </r>
  <r>
    <n v="231"/>
    <x v="5"/>
    <x v="0"/>
    <s v="Madison"/>
    <s v="Lucas Rd, US-42"/>
    <s v="CMADCR00045**C, SMADUS00042**C"/>
    <s v="CR-45, US-42"/>
    <n v="0"/>
    <n v="0"/>
    <s v="Intersection"/>
    <s v="Undivided Rural No Control, Yield, Two Way Stop, Two Way With Flasher  3-Leg"/>
    <n v="0"/>
    <n v="2"/>
    <n v="5"/>
    <n v="2"/>
    <n v="2"/>
    <n v="134.96275436046511"/>
    <n v="0.31903107021758104"/>
    <n v="1.6881774178485189"/>
    <n v="1.369146347630938"/>
    <n v="8.1410863960906799E-2"/>
    <n v="0.734396366530222"/>
    <n v="0.6529855025693152"/>
    <x v="2"/>
    <s v="Google Maps"/>
    <n v="40.014586000000001"/>
    <n v="-83.306583000000003"/>
    <n v="0"/>
    <n v="0"/>
  </r>
  <r>
    <n v="232"/>
    <x v="5"/>
    <x v="4"/>
    <s v="Mercer"/>
    <s v="Burkettsville St Hen Rd, SR-118"/>
    <s v="CMERCR00081**C, SMERSR00029**C, SMERSR00118**C"/>
    <s v="CR-81, SR-118, SR-29"/>
    <n v="8.1199999999999992"/>
    <n v="0"/>
    <s v="Intersection"/>
    <s v="Undivided Rural No Control, Yield, Two Way Stop, Two Way With Flasher  4-Leg"/>
    <n v="0"/>
    <n v="1"/>
    <n v="5"/>
    <n v="4"/>
    <n v="13"/>
    <n v="109.16106468023256"/>
    <n v="7.308045702990662E-2"/>
    <n v="1.4136266340278609"/>
    <n v="1.3405461769979543"/>
    <n v="6.3972642146185324E-2"/>
    <n v="0.73367989958537405"/>
    <n v="0.66970725743918869"/>
    <x v="2"/>
    <s v="Google Maps"/>
    <n v="40.545461000000003"/>
    <n v="-84.647553000000002"/>
    <n v="0"/>
    <n v="0"/>
  </r>
  <r>
    <n v="233"/>
    <x v="5"/>
    <x v="7"/>
    <s v="Huron"/>
    <s v="St Rte 113, St Rte 4"/>
    <s v="SHURSR00004**C, SHURSR00113**C"/>
    <s v="SR-113, SR-4"/>
    <n v="3.0150000000000001"/>
    <n v="0"/>
    <s v="Intersection"/>
    <s v="Undivided Rural Signal  4-Leg"/>
    <n v="0"/>
    <n v="0"/>
    <n v="6"/>
    <n v="0"/>
    <n v="3"/>
    <n v="42.28125"/>
    <n v="2.4708105128954285"/>
    <n v="1.6924560885019517"/>
    <n v="-0.7783544243934768"/>
    <n v="0.17219102987493057"/>
    <n v="0.73255211421203126"/>
    <n v="0.56036108433710075"/>
    <x v="2"/>
    <s v="Google Maps"/>
    <n v="41.283794"/>
    <n v="-82.786220999999998"/>
    <n v="0"/>
    <n v="0"/>
  </r>
  <r>
    <n v="234"/>
    <x v="5"/>
    <x v="7"/>
    <s v="Ashland"/>
    <s v="SR-302, US-42"/>
    <s v="SASDSR00302**C, SASDUS00042**C"/>
    <s v="SR-302, US-42"/>
    <n v="4.07"/>
    <n v="0"/>
    <s v="Intersection"/>
    <s v="Undivided Rural No Control, Yield, Two Way Stop, Two Way With Flasher  4-Leg"/>
    <n v="1"/>
    <n v="2"/>
    <n v="8"/>
    <n v="2"/>
    <n v="9"/>
    <n v="207.28006904069767"/>
    <n v="3.9955998475773101E-2"/>
    <n v="0.85201568229435665"/>
    <n v="0.81205968381858351"/>
    <n v="4.4671365844147187E-2"/>
    <n v="0.7325435987493909"/>
    <n v="0.68787223290524369"/>
    <x v="2"/>
    <s v="Google Maps"/>
    <n v="40.914152000000001"/>
    <n v="-82.193674999999999"/>
    <n v="0"/>
    <n v="0"/>
  </r>
  <r>
    <n v="235"/>
    <x v="5"/>
    <x v="0"/>
    <s v="Madison"/>
    <s v="Columbus-Cincinnati Rd, W Main St"/>
    <s v="SMADSR00142**C, SMADUS00040**C"/>
    <s v="SR-142, US-40"/>
    <n v="10.097"/>
    <n v="0"/>
    <s v="Intersection"/>
    <s v="Undivided Rural No Control, Yield, Two Way Stop, Two Way With Flasher  3-Leg"/>
    <n v="0"/>
    <n v="1"/>
    <n v="3"/>
    <n v="2"/>
    <n v="6"/>
    <n v="80.192314680232556"/>
    <n v="0.62658752340567803"/>
    <n v="2.1363138639653232"/>
    <n v="1.5097263405596451"/>
    <n v="0.15989361660853704"/>
    <n v="0.73234210735315441"/>
    <n v="0.57244849074461734"/>
    <x v="2"/>
    <s v="Google Maps"/>
    <n v="39.944552000000002"/>
    <n v="-83.273773000000006"/>
    <n v="0"/>
    <n v="0"/>
  </r>
  <r>
    <n v="236"/>
    <x v="5"/>
    <x v="10"/>
    <s v="Holmes"/>
    <s v="CR 201, Massillon Rd"/>
    <s v="CHOLCR00201**C, SHOLSR00241**C"/>
    <s v="CR-201, SR-241"/>
    <n v="4.13"/>
    <n v="0"/>
    <s v="Intersection"/>
    <s v="Undivided Rural No Control, Yield, Two Way Stop, Two Way With Flasher  4-Leg"/>
    <n v="0"/>
    <n v="0"/>
    <n v="8"/>
    <n v="2"/>
    <n v="9"/>
    <n v="70.25"/>
    <n v="7.4755053473949465E-2"/>
    <n v="1.2028683623936025"/>
    <n v="1.1281133089196531"/>
    <n v="6.3408609592086579E-2"/>
    <n v="0.73207868552935362"/>
    <n v="0.66867007593726702"/>
    <x v="2"/>
    <s v="Google Maps"/>
    <n v="40.613723999999998"/>
    <n v="-81.825023999999999"/>
    <n v="0"/>
    <n v="0"/>
  </r>
  <r>
    <n v="237"/>
    <x v="5"/>
    <x v="7"/>
    <s v="Medina"/>
    <s v="Medina Rd, State Rd"/>
    <s v="SMEDSR00018**C, TMEDTR00044**C"/>
    <s v="SR-18, TR-44"/>
    <n v="5.5209999999999999"/>
    <n v="0"/>
    <s v="Intersection"/>
    <s v="Undivided Rural Signal  4-Leg"/>
    <n v="0"/>
    <n v="0"/>
    <n v="2"/>
    <n v="3"/>
    <n v="9"/>
    <n v="35.40625"/>
    <n v="4.1861861100081628"/>
    <n v="2.5526657206787364"/>
    <n v="-1.6335203893294263"/>
    <n v="0.29173572549103938"/>
    <n v="0.73086977249597962"/>
    <n v="0.43913404700494024"/>
    <x v="2"/>
    <s v="Google Maps"/>
    <n v="41.136080999999997"/>
    <n v="-81.715315000000004"/>
    <n v="0"/>
    <n v="0"/>
  </r>
  <r>
    <n v="238"/>
    <x v="5"/>
    <x v="8"/>
    <s v="Licking"/>
    <s v="Columbus Rd, Gale Rd"/>
    <s v="SLICSR00016**C, TLICTR00141**C, TLICTR00148**C"/>
    <s v="SR-16, TR-141, TR-148"/>
    <n v="4.9829999999999997"/>
    <n v="0"/>
    <s v="Intersection"/>
    <s v="Undivided Rural No Control, Yield, Two Way Stop, Two Way With Flasher  4-Leg"/>
    <n v="1"/>
    <n v="1"/>
    <n v="1"/>
    <n v="4"/>
    <n v="4"/>
    <n v="119.65025436046511"/>
    <n v="0.13353924103799558"/>
    <n v="1.0675849025794653"/>
    <n v="0.93404566154146962"/>
    <n v="0.10599646094369904"/>
    <n v="0.72847526888252312"/>
    <n v="0.62247880793882404"/>
    <x v="2"/>
    <s v="Google Maps"/>
    <n v="40.041442000000004"/>
    <n v="-82.574636999999996"/>
    <n v="0"/>
    <n v="0"/>
  </r>
  <r>
    <n v="1"/>
    <x v="6"/>
    <x v="0"/>
    <s v="Delaware"/>
    <s v="STATE ROUTE 37 "/>
    <s v="SDELUS00036**C"/>
    <s v="US-36"/>
    <n v="17.3"/>
    <n v="17.8"/>
    <s v="Segment"/>
    <m/>
    <n v="0"/>
    <n v="2"/>
    <n v="2"/>
    <n v="8"/>
    <n v="16"/>
    <n v="155.94712936046511"/>
    <n v="0.18843743826704432"/>
    <n v="8.3656479938534929"/>
    <n v="8.1772105555864485"/>
    <n v="1.5593082338658134E-2"/>
    <n v="0.72823275669137277"/>
    <n v="0.71263967435271469"/>
    <x v="2"/>
    <s v="Google Maps"/>
    <n v="40.267065913800003"/>
    <n v="-82.939931384000005"/>
    <n v="40.2666403546"/>
    <n v="-82.930481314800005"/>
  </r>
  <r>
    <n v="239"/>
    <x v="5"/>
    <x v="9"/>
    <s v="Brown"/>
    <s v="N High St, Sterling Run Blvd"/>
    <s v="MBROMR00278**C, SBROUS00068**C"/>
    <s v="MR-278, US-68"/>
    <n v="0.34"/>
    <n v="0"/>
    <s v="Intersection"/>
    <s v="Undivided Rural Signal  3-Leg"/>
    <n v="0"/>
    <n v="1"/>
    <n v="3"/>
    <n v="2"/>
    <n v="44"/>
    <n v="118.19231468023256"/>
    <n v="0.48953643698436261"/>
    <n v="8.2091511759761886"/>
    <n v="7.7196147389918259"/>
    <n v="0.17039666631875891"/>
    <n v="0.72699553921373561"/>
    <n v="0.55659887289497667"/>
    <x v="2"/>
    <s v="Google Maps"/>
    <n v="39.039188000000003"/>
    <n v="-83.920069999999996"/>
    <n v="0"/>
    <n v="0"/>
  </r>
  <r>
    <n v="240"/>
    <x v="5"/>
    <x v="0"/>
    <s v="Delaware"/>
    <s v="Harrison St, State Route 521"/>
    <s v="CDELCR00010**C, CDELCR00065**C, SDELSR00521**C"/>
    <s v="CR-10, CR-65, SR-521"/>
    <n v="2.681"/>
    <n v="0"/>
    <s v="Intersection"/>
    <s v="Undivided Rural No Control, Yield, Two Way Stop, Two Way With Flasher  4-Leg"/>
    <n v="0"/>
    <n v="0"/>
    <n v="4"/>
    <n v="4"/>
    <n v="9"/>
    <n v="52.9375"/>
    <n v="9.5789730750021937E-2"/>
    <n v="1.2855444220403636"/>
    <n v="1.1897546912903416"/>
    <n v="8.6637997717255291E-2"/>
    <n v="0.72633469123878258"/>
    <n v="0.63969669352152725"/>
    <x v="2"/>
    <s v="Google Maps"/>
    <n v="40.330053999999997"/>
    <n v="-82.957229999999996"/>
    <n v="0"/>
    <n v="0"/>
  </r>
  <r>
    <n v="241"/>
    <x v="5"/>
    <x v="9"/>
    <s v="Highland"/>
    <s v="Prospect Rd, State Route 73"/>
    <s v="CHIGCR00005**C, SHIGSR00073**C"/>
    <s v="CR-5, SR-73"/>
    <n v="14.231"/>
    <n v="0"/>
    <s v="Intersection"/>
    <s v="Undivided Rural No Control, Yield, Two Way Stop, Two Way With Flasher  4-Leg"/>
    <n v="0"/>
    <n v="1"/>
    <n v="5"/>
    <n v="3"/>
    <n v="2"/>
    <n v="93.723564680232556"/>
    <n v="7.2583011735070341E-2"/>
    <n v="0.68804904307815196"/>
    <n v="0.61546603134308164"/>
    <n v="7.357146260147851E-2"/>
    <n v="0.72430920941998067"/>
    <n v="0.65073774681850216"/>
    <x v="2"/>
    <s v="Google Maps"/>
    <n v="39.134996999999998"/>
    <n v="-83.563906000000003"/>
    <n v="0"/>
    <n v="0"/>
  </r>
  <r>
    <n v="242"/>
    <x v="5"/>
    <x v="4"/>
    <s v="Clark"/>
    <s v="N Medway-Carlisle Rd, S Medway-New Carlisle Rd"/>
    <s v="CCLACR00303**C, SCLASR00571**C, SCLAUS00040**C"/>
    <s v="CR-303, SR-571, US-40"/>
    <n v="2.0089999999999999"/>
    <n v="0"/>
    <s v="Intersection"/>
    <s v="Undivided Rural Signal  4-Leg"/>
    <n v="0"/>
    <n v="1"/>
    <n v="5"/>
    <n v="0"/>
    <n v="11"/>
    <n v="89.411064680232556"/>
    <n v="2.2560648468962445"/>
    <n v="3.2736553150593459"/>
    <n v="1.0175904681631014"/>
    <n v="0.15722538309765285"/>
    <n v="0.72429247727278034"/>
    <n v="0.56706709417512746"/>
    <x v="2"/>
    <s v="Google Maps"/>
    <n v="39.911183000000001"/>
    <n v="-84.009442000000007"/>
    <n v="0"/>
    <n v="0"/>
  </r>
  <r>
    <n v="243"/>
    <x v="5"/>
    <x v="5"/>
    <s v="Wood"/>
    <s v="Bowling Green Rd, US-6"/>
    <s v="CWOOCR00615**C, SWOOUS00006**C"/>
    <s v="CR-615, US-6"/>
    <n v="1.407"/>
    <n v="0"/>
    <s v="Intersection"/>
    <s v="Undivided Rural No Control, Yield, Two Way Stop, Two Way With Flasher  3-Leg"/>
    <n v="1"/>
    <n v="1"/>
    <n v="6"/>
    <n v="1"/>
    <n v="10"/>
    <n v="145.07212936046511"/>
    <n v="0.31293068770851784"/>
    <n v="2.8048550945859487"/>
    <n v="2.4919244068774309"/>
    <n v="7.9854158495774111E-2"/>
    <n v="0.72241598112593164"/>
    <n v="0.64256182263015749"/>
    <x v="2"/>
    <s v="Google Maps"/>
    <n v="41.361604"/>
    <n v="-83.566175999999999"/>
    <n v="0"/>
    <n v="0"/>
  </r>
  <r>
    <n v="244"/>
    <x v="5"/>
    <x v="7"/>
    <s v="Medina"/>
    <s v="Laurel Rd, W 130th St"/>
    <s v="CMEDCR00017**C, TMEDTR00138**C"/>
    <s v="CR-17, TR-138"/>
    <n v="2.1360000000000001"/>
    <n v="0"/>
    <s v="Intersection"/>
    <s v="Undivided Rural No Control, Yield, Two Way Stop, Two Way With Flasher  4-Leg"/>
    <n v="0"/>
    <n v="1"/>
    <n v="3"/>
    <n v="3"/>
    <n v="19"/>
    <n v="97.629814680232556"/>
    <n v="0.17122705498728844"/>
    <n v="2.6725267313703642"/>
    <n v="2.5012996763830757"/>
    <n v="0.10886377062136406"/>
    <n v="0.7214763124688448"/>
    <n v="0.61261254184748071"/>
    <x v="2"/>
    <s v="Google Maps"/>
    <n v="41.226798000000002"/>
    <n v="-81.784934000000007"/>
    <n v="0"/>
    <n v="0"/>
  </r>
  <r>
    <n v="245"/>
    <x v="5"/>
    <x v="2"/>
    <s v="Hamilton"/>
    <s v="Hamilton Cleves Rd, New Haven Rd"/>
    <s v="CHAMCR00036**C, SHAMSR00128**C"/>
    <s v="CR-36, SR-128"/>
    <n v="6.8090000000000002"/>
    <n v="0"/>
    <s v="Intersection"/>
    <s v="Undivided Rural Signal  4-Leg"/>
    <n v="0"/>
    <n v="1"/>
    <n v="2"/>
    <n v="2"/>
    <n v="7"/>
    <n v="74.645439680232556"/>
    <n v="3.0085623816338889"/>
    <n v="2.4871291500441064"/>
    <n v="-0.5214332315897825"/>
    <n v="0.20966701097990606"/>
    <n v="0.71636329592020587"/>
    <n v="0.50669628494029983"/>
    <x v="2"/>
    <s v="Google Maps"/>
    <n v="39.274830000000001"/>
    <n v="-84.683650999999998"/>
    <n v="0"/>
    <n v="0"/>
  </r>
  <r>
    <n v="246"/>
    <x v="5"/>
    <x v="0"/>
    <s v="Pickaway"/>
    <s v="London Rd, US 62"/>
    <s v="CPICCR00003**C, SPICSR00003**C, SPICUS00062**C"/>
    <s v="CR-3, SR-3, US-62"/>
    <n v="3.22"/>
    <n v="0"/>
    <s v="Intersection"/>
    <s v="Undivided Rural No Control, Yield, Two Way Stop, Two Way With Flasher  4-Leg"/>
    <n v="0"/>
    <n v="0"/>
    <n v="4"/>
    <n v="2"/>
    <n v="7"/>
    <n v="42.0625"/>
    <n v="0.2318393320778844"/>
    <n v="1.5429316398742803"/>
    <n v="1.3110923077963959"/>
    <n v="0.14610937745703484"/>
    <n v="0.71562367759190759"/>
    <n v="0.56951430013487281"/>
    <x v="2"/>
    <s v="Google Maps"/>
    <n v="39.774436999999999"/>
    <n v="-83.213052000000005"/>
    <n v="0"/>
    <n v="0"/>
  </r>
  <r>
    <n v="247"/>
    <x v="5"/>
    <x v="2"/>
    <s v="Greene"/>
    <s v="Centerville Rd, US-42"/>
    <s v="SGREUS00042**C, TGRETR01698**C"/>
    <s v="TR-1698, US-42"/>
    <n v="0"/>
    <n v="0"/>
    <s v="Intersection"/>
    <s v="Undivided Rural No Control, Yield, Two Way Stop, Two Way With Flasher  3-Leg"/>
    <n v="0"/>
    <n v="1"/>
    <n v="7"/>
    <n v="1"/>
    <n v="15"/>
    <n v="110.94231468023256"/>
    <n v="0.30257818360296501"/>
    <n v="3.5466901879972776"/>
    <n v="3.2441120043943128"/>
    <n v="7.7212389771439238E-2"/>
    <n v="0.71387502692535865"/>
    <n v="0.63666263715391946"/>
    <x v="2"/>
    <s v="Google Maps"/>
    <n v="39.600892999999999"/>
    <n v="-84.018101000000001"/>
    <n v="0"/>
    <n v="0"/>
  </r>
  <r>
    <n v="248"/>
    <x v="5"/>
    <x v="7"/>
    <s v="Wayne"/>
    <s v="Church Rd, SR-94"/>
    <s v="CWAYCR00007**C, SWAYSR00094**C"/>
    <s v="CR-7, SR-94"/>
    <n v="4.383"/>
    <n v="0"/>
    <s v="Intersection"/>
    <s v="Undivided Rural No Control, Yield, Two Way Stop, Two Way With Flasher  4-Leg"/>
    <n v="0"/>
    <n v="1"/>
    <n v="8"/>
    <n v="0"/>
    <n v="6"/>
    <n v="104.05168968023256"/>
    <n v="7.7549425360155341E-2"/>
    <n v="0.98657345025590337"/>
    <n v="0.90902402489574807"/>
    <n v="7.0619356837044719E-2"/>
    <n v="0.71254634995000254"/>
    <n v="0.64192699311295787"/>
    <x v="2"/>
    <s v="Google Maps"/>
    <n v="40.824793999999997"/>
    <n v="-81.700577999999993"/>
    <n v="0"/>
    <n v="0"/>
  </r>
  <r>
    <n v="249"/>
    <x v="5"/>
    <x v="8"/>
    <s v="Muskingum"/>
    <s v="Newark Rd, SR-586"/>
    <s v="SMUSSR00146**C, SMUSSR00586**C"/>
    <s v="SR-146, SR-586"/>
    <n v="0"/>
    <n v="0"/>
    <s v="Intersection"/>
    <s v="Undivided Rural No Control, Yield, Two Way Stop, Two Way With Flasher  3-Leg"/>
    <n v="0"/>
    <n v="0"/>
    <n v="5"/>
    <n v="0"/>
    <n v="7"/>
    <n v="39.734375"/>
    <n v="0.7535107367499041"/>
    <n v="2.3733027690701531"/>
    <n v="1.619792032320249"/>
    <n v="0.19228208726125692"/>
    <n v="0.71080788726442168"/>
    <n v="0.51852580000316473"/>
    <x v="2"/>
    <s v="Google Maps"/>
    <n v="40.064231999999997"/>
    <n v="-82.157436000000004"/>
    <n v="0"/>
    <n v="0"/>
  </r>
  <r>
    <n v="250"/>
    <x v="5"/>
    <x v="6"/>
    <s v="Wyandot"/>
    <s v="SR-294, US-23"/>
    <s v="SWYASR00294**C, SWYAUS00023**C, SWYAUS00023**N"/>
    <s v="SR-294, US-23"/>
    <n v="3.48"/>
    <n v="0"/>
    <s v="Intersection"/>
    <s v="Divided Rural No Control, Yield, Two Way Stop, Two Way With Flasher  4-Leg"/>
    <n v="0"/>
    <n v="0"/>
    <n v="5"/>
    <n v="1"/>
    <n v="4"/>
    <n v="41.171875"/>
    <n v="1.1467348915052717"/>
    <n v="1.9673668833566873"/>
    <n v="0.82063199185141555"/>
    <n v="0.13753406133236118"/>
    <n v="0.7101527306232267"/>
    <n v="0.57261866929086547"/>
    <x v="2"/>
    <s v="Google Maps"/>
    <n v="40.738140999999999"/>
    <n v="-83.209158000000002"/>
    <n v="0"/>
    <n v="0"/>
  </r>
  <r>
    <n v="251"/>
    <x v="5"/>
    <x v="5"/>
    <s v="Williams"/>
    <s v="Co Rd 12-C, SR-2"/>
    <s v="CWILCR00304**C, SWILSR00002**C, SWILUS00006**C"/>
    <s v="CR-304, SR-2, US-6"/>
    <n v="0"/>
    <n v="0"/>
    <s v="Intersection"/>
    <s v="Undivided Rural Signal  4-Leg"/>
    <n v="1"/>
    <n v="0"/>
    <n v="5"/>
    <n v="0"/>
    <n v="1"/>
    <n v="79.411064680232556"/>
    <n v="2.0352723069084147"/>
    <n v="1.4528464136716497"/>
    <n v="-0.58242589323676497"/>
    <n v="0.1418383290719461"/>
    <n v="0.70990995188651651"/>
    <n v="0.56807162281457035"/>
    <x v="2"/>
    <s v="Google Maps"/>
    <n v="41.441417999999999"/>
    <n v="-84.597477999999995"/>
    <n v="0"/>
    <n v="0"/>
  </r>
  <r>
    <n v="252"/>
    <x v="5"/>
    <x v="6"/>
    <s v="Hardin"/>
    <s v="CR 15, Harding Hwy"/>
    <s v="CALLCR00015**C, CHARCR00015**C, SALLSR00309**C, SHARSR00309**C, TALLTR00015**C"/>
    <s v="CR-15, SR-309, TR-15"/>
    <n v="0"/>
    <n v="0"/>
    <s v="Intersection"/>
    <s v="Undivided Rural No Control, Yield, Two Way Stop, Two Way With Flasher  4-Leg"/>
    <n v="0"/>
    <n v="4"/>
    <n v="3"/>
    <n v="1"/>
    <n v="2"/>
    <n v="208.78488372093022"/>
    <n v="9.5812073358786609E-2"/>
    <n v="0.76309184971445831"/>
    <n v="0.66727977635567171"/>
    <n v="8.513650909455156E-2"/>
    <n v="0.70838688660476856"/>
    <n v="0.62325037751021695"/>
    <x v="2"/>
    <s v="Google Maps"/>
    <n v="40.732433"/>
    <n v="-83.879827000000006"/>
    <n v="0"/>
    <n v="0"/>
  </r>
  <r>
    <n v="253"/>
    <x v="5"/>
    <x v="10"/>
    <s v="Holmes"/>
    <s v="CR 77, Massillon Rd"/>
    <s v="CHOLCR00077**C, SHOLSR00241**C"/>
    <s v="CR-77, SR-241"/>
    <n v="6.1340000000000003"/>
    <n v="0"/>
    <s v="Intersection"/>
    <s v="Undivided Rural No Control, Yield, Two Way Stop, Two Way With Flasher  3-Leg"/>
    <n v="0"/>
    <n v="3"/>
    <n v="3"/>
    <n v="0"/>
    <n v="8"/>
    <n v="164.67069404069767"/>
    <n v="0.5731524494586302"/>
    <n v="2.4535375894783944"/>
    <n v="1.8803851400197642"/>
    <n v="0.14625796810296282"/>
    <n v="0.7056798591060427"/>
    <n v="0.55942189100307993"/>
    <x v="2"/>
    <s v="Google Maps"/>
    <n v="40.640694000000003"/>
    <n v="-81.784268999999995"/>
    <n v="0"/>
    <n v="0"/>
  </r>
  <r>
    <n v="254"/>
    <x v="5"/>
    <x v="3"/>
    <s v="Stark"/>
    <s v="Erie Ave, State Route 21"/>
    <s v="SSTASR00021**C, STUSSR00021**C, STUSSR00212**C"/>
    <s v="SR-21, SR-212"/>
    <n v="0"/>
    <n v="0"/>
    <s v="Intersection"/>
    <s v="Undivided Rural No Control, Yield, Two Way Stop, Two Way With Flasher  4-Leg"/>
    <n v="0"/>
    <n v="1"/>
    <n v="5"/>
    <n v="1"/>
    <n v="7"/>
    <n v="89.848564680232556"/>
    <n v="0.15061155358391121"/>
    <n v="1.4001642655309052"/>
    <n v="1.249552711946994"/>
    <n v="0.10326360387316204"/>
    <n v="0.70546685707625889"/>
    <n v="0.60220325320309687"/>
    <x v="2"/>
    <s v="Google Maps"/>
    <n v="40.646014000000001"/>
    <n v="-81.547691"/>
    <n v="0"/>
    <n v="0"/>
  </r>
  <r>
    <n v="255"/>
    <x v="5"/>
    <x v="10"/>
    <s v="Belmont"/>
    <s v="Airport Rd, Bannock Rd"/>
    <s v="CBELCR00082**C, SBELSR00331**C, SBELUS00040**C"/>
    <s v="CR-82, SR-331, US-40"/>
    <n v="3.1150000000000002"/>
    <n v="0"/>
    <s v="Intersection"/>
    <s v="Undivided Rural Signal  4-Leg"/>
    <n v="0"/>
    <n v="0"/>
    <n v="3"/>
    <n v="2"/>
    <n v="11"/>
    <n v="39.515625"/>
    <n v="3.1899531752823216"/>
    <n v="3.1062120420897279"/>
    <n v="-8.3741133192593686E-2"/>
    <n v="0.22230815339254423"/>
    <n v="0.70452050812784062"/>
    <n v="0.48221235473529639"/>
    <x v="2"/>
    <s v="Google Maps"/>
    <n v="40.072243"/>
    <n v="-80.966650000000001"/>
    <n v="0"/>
    <n v="0"/>
  </r>
  <r>
    <n v="256"/>
    <x v="5"/>
    <x v="5"/>
    <s v="Wood"/>
    <s v="Five Point Rd, Mc Cutchenville Rd"/>
    <s v="SWOOSR00199**C, TWOOTR00102**C"/>
    <s v="SR-199, TR-102"/>
    <n v="5.93"/>
    <n v="0"/>
    <s v="Intersection"/>
    <s v="Undivided Rural No Control, Yield, Two Way Stop, Two Way With Flasher  4-Leg"/>
    <n v="1"/>
    <n v="0"/>
    <n v="8"/>
    <n v="4"/>
    <n v="4"/>
    <n v="119.80168968023256"/>
    <n v="4.003033027060332E-2"/>
    <n v="0.64585292102594538"/>
    <n v="0.60582259075534206"/>
    <n v="4.3920742688645154E-2"/>
    <n v="0.70418743081105173"/>
    <n v="0.66026668812240663"/>
    <x v="2"/>
    <s v="Google Maps"/>
    <n v="41.507353999999999"/>
    <n v="-83.594227000000004"/>
    <n v="0"/>
    <n v="0"/>
  </r>
  <r>
    <n v="257"/>
    <x v="5"/>
    <x v="0"/>
    <s v="Marion"/>
    <s v="Larue-Prospect Rd, Marion-Green Camp Rd"/>
    <s v="SMARSR00203**C, SMARSR00739**C"/>
    <s v="SR-203, SR-739"/>
    <n v="5.3029999999999999"/>
    <n v="0"/>
    <s v="Intersection"/>
    <s v="Undivided Rural No Control, Yield, Two Way Stop, Two Way With Flasher  4-Leg"/>
    <n v="0"/>
    <n v="2"/>
    <n v="8"/>
    <n v="1"/>
    <n v="3"/>
    <n v="151.16587936046511"/>
    <n v="5.4787088318826851E-2"/>
    <n v="0.70241296858026459"/>
    <n v="0.64762588026143775"/>
    <n v="5.3391318695201931E-2"/>
    <n v="0.70154682016405379"/>
    <n v="0.64815550146885181"/>
    <x v="2"/>
    <s v="Google Maps"/>
    <n v="40.549292000000001"/>
    <n v="-83.191939000000005"/>
    <n v="0"/>
    <n v="0"/>
  </r>
  <r>
    <n v="258"/>
    <x v="5"/>
    <x v="1"/>
    <s v="Geauga"/>
    <s v="Chardon Windsor Rd, Claridon Troy Rd"/>
    <s v="CGEACR00003**C, CGEACR00013**C"/>
    <s v="CR-13, CR-3"/>
    <n v="3.2490000000000001"/>
    <n v="0"/>
    <s v="Intersection"/>
    <s v="Undivided Rural No Control, Yield, Two Way Stop, Two Way With Flasher  4-Leg"/>
    <n v="0"/>
    <n v="0"/>
    <n v="5"/>
    <n v="2"/>
    <n v="5"/>
    <n v="46.609375"/>
    <n v="0.15458528738338415"/>
    <n v="1.2139142737643756"/>
    <n v="1.0593289863809914"/>
    <n v="0.10266361045101635"/>
    <n v="0.69931431457078719"/>
    <n v="0.59665070411977084"/>
    <x v="2"/>
    <s v="Google Maps"/>
    <n v="41.571406000000003"/>
    <n v="-81.140980999999996"/>
    <n v="0"/>
    <n v="0"/>
  </r>
  <r>
    <n v="259"/>
    <x v="5"/>
    <x v="3"/>
    <s v="Trumbull"/>
    <s v="SR-82, SR-82"/>
    <s v="CTRUCR00161**C, STRUSR00082**C, STRUSR00082**N"/>
    <s v="CR-161, SR-82"/>
    <n v="1.302"/>
    <n v="0"/>
    <s v="Intersection"/>
    <s v="Divided Rural No Control, Yield, Two Way Stop, Two Way With Flasher  4-Leg"/>
    <n v="0"/>
    <n v="1"/>
    <n v="3"/>
    <n v="2"/>
    <n v="5"/>
    <n v="79.192314680232556"/>
    <n v="1.1275295009327615"/>
    <n v="2.1182973556511095"/>
    <n v="0.99076785471834805"/>
    <n v="0.13523065591191188"/>
    <n v="0.69813931222268355"/>
    <n v="0.56290865631077169"/>
    <x v="2"/>
    <s v="Google Maps"/>
    <n v="41.230572000000002"/>
    <n v="-80.698597000000007"/>
    <n v="0"/>
    <n v="0"/>
  </r>
  <r>
    <n v="260"/>
    <x v="5"/>
    <x v="3"/>
    <s v="Mahoning"/>
    <s v="New Buffalo Rd, W South Range Rd"/>
    <s v="CMAHCR00125**C, SMAHSR00165**C"/>
    <s v="CR-125, SR-165"/>
    <n v="3.2029999999999998"/>
    <n v="0"/>
    <s v="Intersection"/>
    <s v="Undivided Rural No Control, Yield, Two Way Stop, Two Way With Flasher  4-Leg"/>
    <n v="0"/>
    <n v="1"/>
    <n v="1"/>
    <n v="4"/>
    <n v="2"/>
    <n v="71.973564680232556"/>
    <n v="0.19746252716112889"/>
    <n v="0.96546346555230333"/>
    <n v="0.76800093839117445"/>
    <n v="0.13119645647128236"/>
    <n v="0.69663008026646112"/>
    <n v="0.5654336237951787"/>
    <x v="2"/>
    <s v="Google Maps"/>
    <n v="40.944079000000002"/>
    <n v="-80.697800999999998"/>
    <n v="0"/>
    <n v="0"/>
  </r>
  <r>
    <n v="261"/>
    <x v="5"/>
    <x v="8"/>
    <s v="Licking"/>
    <s v="Johnstown-Utica Rd, Shipley Rd"/>
    <s v="SLICUS00062**C, TLICTR00064**C"/>
    <s v="TR-64, US-62"/>
    <n v="0"/>
    <n v="0"/>
    <s v="Intersection"/>
    <s v="Undivided Rural No Control, Yield, Two Way Stop, Two Way With Flasher  3-Leg"/>
    <n v="0"/>
    <n v="1"/>
    <n v="3"/>
    <n v="1"/>
    <n v="2"/>
    <n v="71.754814680232556"/>
    <n v="0.72924368567790332"/>
    <n v="1.414168288531539"/>
    <n v="0.68492460285363566"/>
    <n v="0.18608958196010347"/>
    <n v="0.69536072640156754"/>
    <n v="0.50927114444146404"/>
    <x v="2"/>
    <s v="Google Maps"/>
    <n v="40.197974000000002"/>
    <n v="-82.589571000000007"/>
    <n v="0"/>
    <n v="0"/>
  </r>
  <r>
    <n v="262"/>
    <x v="5"/>
    <x v="4"/>
    <s v="Mercer"/>
    <s v="Burkettsville St Hen Rd, SR-219"/>
    <s v="CMERCR00081**C, SMERSR00219**C"/>
    <s v="CR-81, SR-219"/>
    <n v="8.2379999999999995"/>
    <n v="0"/>
    <s v="Intersection"/>
    <s v="Undivided Rural No Control, Yield, Two Way Stop, Two Way With Flasher  4-Leg"/>
    <n v="0"/>
    <n v="1"/>
    <n v="6"/>
    <n v="0"/>
    <n v="6"/>
    <n v="90.957939680232556"/>
    <n v="0.14908972751482211"/>
    <n v="1.2900118429209166"/>
    <n v="1.1409221154060945"/>
    <n v="0.10091407266154977"/>
    <n v="0.6948455324417061"/>
    <n v="0.59393145978015638"/>
    <x v="2"/>
    <s v="Google Maps"/>
    <n v="40.479776000000001"/>
    <n v="-84.647774999999996"/>
    <n v="0"/>
    <n v="0"/>
  </r>
  <r>
    <n v="263"/>
    <x v="5"/>
    <x v="5"/>
    <s v="Wood"/>
    <s v="Bishop Rd, Haskins Rd"/>
    <s v="CWOOCR00208**C, SWOOSR00064**C"/>
    <s v="CR-208, SR-64"/>
    <n v="1.2130000000000001"/>
    <n v="0"/>
    <s v="Intersection"/>
    <s v="Undivided Rural No Control, Yield, Two Way Stop, Two Way With Flasher  4-Leg"/>
    <n v="1"/>
    <n v="2"/>
    <n v="5"/>
    <n v="2"/>
    <n v="9"/>
    <n v="187.63944404069767"/>
    <n v="5.9071182101378523E-2"/>
    <n v="0.98702839692842859"/>
    <n v="0.92795721482705007"/>
    <n v="5.9921012701258429E-2"/>
    <n v="0.69413645344071162"/>
    <n v="0.63421544073945324"/>
    <x v="2"/>
    <s v="Google Maps"/>
    <n v="41.408155999999998"/>
    <n v="-83.684438999999998"/>
    <n v="0"/>
    <n v="0"/>
  </r>
  <r>
    <n v="264"/>
    <x v="5"/>
    <x v="7"/>
    <s v="Lorain"/>
    <s v="SR 18, West Rd"/>
    <s v="CLORCR00038**C, SLORSR00018**C"/>
    <s v="CR-38, SR-18"/>
    <n v="7.7220000000000004"/>
    <n v="0"/>
    <s v="Intersection"/>
    <s v="Undivided Rural No Control, Yield, Two Way Stop, Two Way With Flasher  4-Leg"/>
    <n v="0"/>
    <n v="0"/>
    <n v="4"/>
    <n v="3"/>
    <n v="1"/>
    <n v="40.5"/>
    <n v="0.13927859295350822"/>
    <n v="0.7955486106963191"/>
    <n v="0.65627001774281091"/>
    <n v="0.10013987062670274"/>
    <n v="0.6928058438451028"/>
    <n v="0.59266597321840009"/>
    <x v="2"/>
    <s v="Google Maps"/>
    <n v="41.168624999999999"/>
    <n v="-82.169212999999999"/>
    <n v="0"/>
    <n v="0"/>
  </r>
  <r>
    <n v="265"/>
    <x v="5"/>
    <x v="10"/>
    <s v="Carroll"/>
    <s v="Canton Rd, Trump Rd"/>
    <s v="MCARMR00045**C, MCARMR00046**C, SCARSR00043**C"/>
    <s v="MR-45, MR-46, SR-43"/>
    <n v="0"/>
    <n v="0"/>
    <s v="Intersection"/>
    <s v="Undivided Rural Signal  4-Leg"/>
    <n v="0"/>
    <n v="0"/>
    <n v="2"/>
    <n v="2"/>
    <n v="14"/>
    <n v="35.96875"/>
    <n v="4.6929404147859675"/>
    <n v="3.7953281941715269"/>
    <n v="-0.89761222061444057"/>
    <n v="0.32705148328704708"/>
    <n v="0.69213261542236293"/>
    <n v="0.36508113213531584"/>
    <x v="2"/>
    <s v="Google Maps"/>
    <n v="40.589464"/>
    <n v="-81.091966999999997"/>
    <n v="0"/>
    <n v="0"/>
  </r>
  <r>
    <n v="266"/>
    <x v="5"/>
    <x v="7"/>
    <s v="Lorain"/>
    <s v="Quarry Rd, SR 511"/>
    <s v="CLORCR00030**C, SLORSR00511**C"/>
    <s v="CR-30, SR-511"/>
    <n v="11.577999999999999"/>
    <n v="0"/>
    <s v="Intersection"/>
    <s v="Undivided Rural No Control, Yield, Two Way Stop, Two Way With Flasher  4-Leg"/>
    <n v="0"/>
    <n v="1"/>
    <n v="9"/>
    <n v="3"/>
    <n v="1"/>
    <n v="118.91106468023256"/>
    <n v="3.1875137857669718E-2"/>
    <n v="0.47064943701661527"/>
    <n v="0.43877429915894556"/>
    <n v="3.9936362363601811E-2"/>
    <n v="0.69204428576722399"/>
    <n v="0.65210792340362222"/>
    <x v="2"/>
    <s v="Google Maps"/>
    <n v="41.294423999999999"/>
    <n v="-82.258557999999994"/>
    <n v="0"/>
    <n v="0"/>
  </r>
  <r>
    <n v="267"/>
    <x v="5"/>
    <x v="2"/>
    <s v="Greene"/>
    <s v="SR-725, US-42"/>
    <s v="SGRESR00725**C, SGREUS00042**C"/>
    <s v="SR-725, US-42"/>
    <n v="2.4369999999999998"/>
    <n v="0"/>
    <s v="Intersection"/>
    <s v="Undivided Rural No Control, Yield, Two Way Stop, Two Way With Flasher  3-Leg"/>
    <n v="0"/>
    <n v="2"/>
    <n v="7"/>
    <n v="0"/>
    <n v="11"/>
    <n v="148.18150436046511"/>
    <n v="0.30307749054123734"/>
    <n v="2.7906351297890808"/>
    <n v="2.4875576392478433"/>
    <n v="7.7339803722684494E-2"/>
    <n v="0.6913810780112537"/>
    <n v="0.61404127428856925"/>
    <x v="2"/>
    <s v="Google Maps"/>
    <n v="39.602170999999998"/>
    <n v="-84.012870000000007"/>
    <n v="0"/>
    <n v="0"/>
  </r>
  <r>
    <n v="268"/>
    <x v="5"/>
    <x v="8"/>
    <s v="Licking"/>
    <s v="Lancaster Rd, Refugee Rd"/>
    <s v="SLICSR00037**C, TLICTR00030**C"/>
    <s v="SR-37, TR-30"/>
    <n v="11.682"/>
    <n v="0"/>
    <s v="Intersection"/>
    <s v="Undivided Rural No Control, Yield, Two Way Stop, Two Way With Flasher  4-Leg"/>
    <n v="0"/>
    <n v="2"/>
    <n v="4"/>
    <n v="2"/>
    <n v="6"/>
    <n v="132.41587936046511"/>
    <n v="0.12191562584519465"/>
    <n v="1.1877310666336294"/>
    <n v="1.0658154407884348"/>
    <n v="8.3989469196143959E-2"/>
    <n v="0.69028787390509283"/>
    <n v="0.60629840470894891"/>
    <x v="2"/>
    <s v="Google Maps"/>
    <n v="39.965603000000002"/>
    <n v="-82.530676"/>
    <n v="0"/>
    <n v="0"/>
  </r>
  <r>
    <n v="269"/>
    <x v="5"/>
    <x v="5"/>
    <s v="Seneca"/>
    <s v="E CR 38, SR-53"/>
    <s v="CSENCR00038**C, SSENSR00053**C"/>
    <s v="CR-38, SR-53"/>
    <n v="9.0470000000000006"/>
    <n v="0"/>
    <s v="Intersection"/>
    <s v="Undivided Rural No Control, Yield, Two Way Stop, Two Way With Flasher  4-Leg"/>
    <n v="0"/>
    <n v="2"/>
    <n v="2"/>
    <n v="2"/>
    <n v="6"/>
    <n v="119.32212936046511"/>
    <n v="0.20099439634623012"/>
    <n v="1.3745342438370585"/>
    <n v="1.1735398474908283"/>
    <n v="0.13211527728671116"/>
    <n v="0.68786610843209672"/>
    <n v="0.55575083114538559"/>
    <x v="2"/>
    <s v="Google Maps"/>
    <n v="41.167698000000001"/>
    <n v="-83.168334999999999"/>
    <n v="0"/>
    <n v="0"/>
  </r>
  <r>
    <n v="270"/>
    <x v="5"/>
    <x v="0"/>
    <s v="Delaware"/>
    <s v="Carter's Corner Rd, Domigan Rd"/>
    <s v="CDELCR00033**C, SDELSR00037**C, SDELUS00036**C, TDELTR00033**C"/>
    <s v="CR-33, SR-37, TR-33, US-36"/>
    <n v="0"/>
    <n v="0"/>
    <s v="Intersection"/>
    <s v="Undivided Rural No Control, Yield, Two Way Stop, Two Way With Flasher  4-Leg"/>
    <n v="0"/>
    <n v="0"/>
    <n v="4"/>
    <n v="2"/>
    <n v="4"/>
    <n v="39.0625"/>
    <n v="0.18534135156844814"/>
    <n v="1.1430659527016467"/>
    <n v="0.95772460113319857"/>
    <n v="0.12797572224931705"/>
    <n v="0.68739678271870908"/>
    <n v="0.559421060469392"/>
    <x v="2"/>
    <s v="Google Maps"/>
    <n v="40.260866"/>
    <n v="-82.888760000000005"/>
    <n v="0"/>
    <n v="0"/>
  </r>
  <r>
    <n v="271"/>
    <x v="5"/>
    <x v="5"/>
    <s v="Williams"/>
    <s v="Co Rd G, SR-15"/>
    <s v="CWILCR00027**C, SWILSR00015**C"/>
    <s v="CR-27, SR-15"/>
    <n v="6.0019999999999998"/>
    <n v="0"/>
    <s v="Intersection"/>
    <s v="Undivided Rural No Control, Yield, Two Way Stop, Two Way With Flasher  4-Leg"/>
    <n v="0"/>
    <n v="1"/>
    <n v="4"/>
    <n v="1"/>
    <n v="4"/>
    <n v="80.301689680232556"/>
    <n v="0.20678652937044192"/>
    <n v="1.1785955136810842"/>
    <n v="0.97180898431064222"/>
    <n v="0.13116851074641608"/>
    <n v="0.68701950568624093"/>
    <n v="0.55585099493982482"/>
    <x v="2"/>
    <s v="Google Maps"/>
    <n v="41.514054999999999"/>
    <n v="-84.555434000000005"/>
    <n v="0"/>
    <n v="0"/>
  </r>
  <r>
    <n v="272"/>
    <x v="5"/>
    <x v="7"/>
    <s v="Ashland"/>
    <s v="Mtgmry Twp Rd 653, US-250"/>
    <s v="SASDUS00250**C, TASDTR00653**C"/>
    <s v="TR-653, US-250"/>
    <n v="0"/>
    <n v="0"/>
    <s v="Intersection"/>
    <s v="Undivided Rural No Control, Yield, Two Way Stop, Two Way With Flasher  3-Leg"/>
    <n v="0"/>
    <n v="2"/>
    <n v="4"/>
    <n v="2"/>
    <n v="15"/>
    <n v="141.41587936046511"/>
    <n v="0.34499109692694324"/>
    <n v="3.4454721491002953"/>
    <n v="3.1004810521733521"/>
    <n v="8.8035385520565626E-2"/>
    <n v="0.68554149073006421"/>
    <n v="0.59750610520949854"/>
    <x v="2"/>
    <s v="Google Maps"/>
    <n v="40.857326"/>
    <n v="-82.250173000000004"/>
    <n v="0"/>
    <n v="0"/>
  </r>
  <r>
    <n v="273"/>
    <x v="5"/>
    <x v="5"/>
    <s v="Seneca"/>
    <s v="SR-67, US-224"/>
    <s v="SSENSR00067**C, SSENUS00224**C"/>
    <s v="SR-67, US-224"/>
    <n v="7.3719999999999999"/>
    <n v="0"/>
    <s v="Intersection"/>
    <s v="Undivided Rural No Control, Yield, Two Way Stop, Two Way With Flasher  4-Leg"/>
    <n v="1"/>
    <n v="3"/>
    <n v="6"/>
    <n v="1"/>
    <n v="4"/>
    <n v="230.42550872093022"/>
    <n v="5.0319111118645364E-2"/>
    <n v="0.71381942880485116"/>
    <n v="0.66350031768620576"/>
    <n v="5.0625949752395198E-2"/>
    <n v="0.68475305703324274"/>
    <n v="0.63412710728084754"/>
    <x v="2"/>
    <s v="Google Maps"/>
    <n v="41.080883999999998"/>
    <n v="-83.055667"/>
    <n v="0"/>
    <n v="0"/>
  </r>
  <r>
    <n v="274"/>
    <x v="5"/>
    <x v="2"/>
    <s v="Warren"/>
    <s v="Phillips Rd, St Rt 123"/>
    <s v="SWARSR00123**C, SWARSR00123**N, SWARSR00350**C, TWARTR00086**C"/>
    <s v="SR-123, SR-350, TR-86"/>
    <n v="0"/>
    <n v="0"/>
    <s v="Intersection"/>
    <s v="Divided Rural No Control, Yield, Two Way Stop, Two Way With Flasher  4-Leg"/>
    <n v="0"/>
    <n v="0"/>
    <n v="7"/>
    <n v="0"/>
    <n v="21"/>
    <n v="66.828125"/>
    <n v="0.82289637731152709"/>
    <n v="5.096383491258746"/>
    <n v="4.273487113947219"/>
    <n v="9.8694372749729073E-2"/>
    <n v="0.68367830378521244"/>
    <n v="0.58498393103548341"/>
    <x v="2"/>
    <s v="Google Maps"/>
    <n v="39.410657999999998"/>
    <n v="-84.150891999999999"/>
    <n v="0"/>
    <n v="0"/>
  </r>
  <r>
    <n v="275"/>
    <x v="5"/>
    <x v="3"/>
    <s v="Portage"/>
    <s v="SR-183, US-224"/>
    <s v="CPORCR00087**C, SPORSR00183**C, SPORUS00224**C"/>
    <s v="CR-87, SR-183, US-224"/>
    <n v="2.4319999999999999"/>
    <n v="0"/>
    <s v="Intersection"/>
    <s v="Undivided Rural All Way Stop, All way with Flasher  4-Leg"/>
    <n v="0"/>
    <n v="0"/>
    <n v="6"/>
    <n v="2"/>
    <n v="6"/>
    <n v="54.15625"/>
    <n v="1.3598701070862318"/>
    <n v="2.559669944355957"/>
    <n v="1.1997998372697252"/>
    <n v="8.8870247263293262E-2"/>
    <n v="0.68068620635699728"/>
    <n v="0.59181595909370399"/>
    <x v="2"/>
    <s v="Google Maps"/>
    <n v="41.023739999999997"/>
    <n v="-81.148054999999999"/>
    <n v="0"/>
    <n v="0"/>
  </r>
  <r>
    <n v="276"/>
    <x v="5"/>
    <x v="3"/>
    <s v="Trumbull"/>
    <s v="Niles Vienna Rd, SR-82"/>
    <s v="CTRUCR00056**C, STRUSR00082**C, STRUSR00082**N"/>
    <s v="CR-56, SR-82"/>
    <n v="4.9169999999999998"/>
    <n v="0"/>
    <s v="Intersection"/>
    <s v="Divided Rural No Control, Yield, Two Way Stop, Two Way With Flasher  4-Leg"/>
    <n v="1"/>
    <n v="1"/>
    <n v="4"/>
    <n v="0"/>
    <n v="3"/>
    <n v="120.54087936046511"/>
    <n v="1.0711457419146584"/>
    <n v="1.7350998736074479"/>
    <n v="0.6639541316927895"/>
    <n v="0.12846824951058089"/>
    <n v="0.67966058838160259"/>
    <n v="0.5511923388710217"/>
    <x v="2"/>
    <s v="Google Maps"/>
    <n v="41.230944999999998"/>
    <n v="-80.672413000000006"/>
    <n v="0"/>
    <n v="0"/>
  </r>
  <r>
    <n v="277"/>
    <x v="5"/>
    <x v="0"/>
    <s v="Fayette"/>
    <s v="Mathews Rd, US-62"/>
    <s v="SFAYSR00003**C, SFAYUS00062**C, TFAYTR00119**C"/>
    <s v="SR-3, TR-119, US-62"/>
    <n v="1.853"/>
    <n v="0"/>
    <s v="Intersection"/>
    <s v="Undivided Rural No Control, Yield, Two Way Stop, Two Way With Flasher  3-Leg"/>
    <n v="0"/>
    <n v="1"/>
    <n v="3"/>
    <n v="1"/>
    <n v="4"/>
    <n v="73.754814680232556"/>
    <n v="0.75390996694708468"/>
    <n v="1.6908333680497334"/>
    <n v="0.93692340110264871"/>
    <n v="0.19238396346801506"/>
    <n v="0.67843353212154778"/>
    <n v="0.48604956865353272"/>
    <x v="2"/>
    <s v="Google Maps"/>
    <n v="39.586973999999998"/>
    <n v="-83.391101000000006"/>
    <n v="0"/>
    <n v="0"/>
  </r>
  <r>
    <n v="278"/>
    <x v="5"/>
    <x v="0"/>
    <s v="Delaware"/>
    <s v="Dublin Rd, State Route 257"/>
    <s v="SDELSR00257**C, SDELSR00745**C, SDELUS00042**C"/>
    <s v="SR-257, SR-745, US-42"/>
    <n v="1.5"/>
    <n v="0"/>
    <s v="Intersection"/>
    <s v="Undivided Rural Signal  4-Leg"/>
    <n v="0"/>
    <n v="1"/>
    <n v="3"/>
    <n v="1"/>
    <n v="8"/>
    <n v="77.754814680232556"/>
    <n v="2.5584462619650323"/>
    <n v="2.7122028604744046"/>
    <n v="0.15375659850937229"/>
    <n v="0.17829837392555656"/>
    <n v="0.67647030936775809"/>
    <n v="0.49817193544220151"/>
    <x v="2"/>
    <s v="Google Maps"/>
    <n v="40.239615999999998"/>
    <n v="-83.153250999999997"/>
    <n v="0"/>
    <n v="0"/>
  </r>
  <r>
    <n v="279"/>
    <x v="5"/>
    <x v="10"/>
    <s v="Carroll"/>
    <s v="Cobbler Rd, Kensington Rd"/>
    <s v="CCARCR00071**C, SCARSR00009**C, SCARSR00171**C"/>
    <s v="CR-71, SR-171, SR-9"/>
    <n v="0"/>
    <n v="0"/>
    <s v="Intersection"/>
    <s v="Undivided Rural No Control, Yield, Two Way Stop, Two Way With Flasher  4-Leg"/>
    <n v="2"/>
    <n v="2"/>
    <n v="4"/>
    <n v="1"/>
    <n v="5"/>
    <n v="218.33175872093022"/>
    <n v="7.2575092201658115E-2"/>
    <n v="0.87174479973541597"/>
    <n v="0.79916970753375782"/>
    <n v="6.5797759170306655E-2"/>
    <n v="0.67478192485349864"/>
    <n v="0.60898416568319202"/>
    <x v="2"/>
    <s v="Google Maps"/>
    <n v="40.620218000000001"/>
    <n v="-81.067650999999998"/>
    <n v="0"/>
    <n v="0"/>
  </r>
  <r>
    <n v="280"/>
    <x v="5"/>
    <x v="3"/>
    <s v="Mahoning"/>
    <s v="S Salem Warren Rd, W Akron Canfield Rd"/>
    <s v="SMAHSR00045**C, SMAHUS00224**C"/>
    <s v="SR-45, US-224"/>
    <n v="6.4980000000000002"/>
    <n v="0"/>
    <s v="Intersection"/>
    <s v="Undivided Rural Signal  4-Leg"/>
    <n v="0"/>
    <n v="0"/>
    <n v="3"/>
    <n v="2"/>
    <n v="10"/>
    <n v="38.515625"/>
    <n v="2.6042897584059586"/>
    <n v="3.0512930220765941"/>
    <n v="0.44700326367063559"/>
    <n v="0.18149321174255303"/>
    <n v="0.67261017400176371"/>
    <n v="0.49111696225921064"/>
    <x v="2"/>
    <s v="Google Maps"/>
    <n v="41.024352"/>
    <n v="-80.857405999999997"/>
    <n v="0"/>
    <n v="0"/>
  </r>
  <r>
    <n v="281"/>
    <x v="5"/>
    <x v="7"/>
    <s v="Medina"/>
    <s v="Bellus Rd, Ridge Rd"/>
    <s v="SMEDSR00003**C, SMEDSR00094**C, TMEDTR00140**C"/>
    <s v="SR-3, SR-94, TR-140"/>
    <n v="1.0009999999999999"/>
    <n v="0"/>
    <s v="Intersection"/>
    <s v="Undivided Rural No Control, Yield, Two Way Stop, Two Way With Flasher  4-Leg"/>
    <n v="1"/>
    <n v="2"/>
    <n v="4"/>
    <n v="2"/>
    <n v="10"/>
    <n v="182.09256904069767"/>
    <n v="7.2975556271886108E-2"/>
    <n v="1.1727466207916561"/>
    <n v="1.09977106451977"/>
    <n v="6.5108151405418022E-2"/>
    <n v="0.67169530238659947"/>
    <n v="0.60658715098118143"/>
    <x v="2"/>
    <s v="Google Maps"/>
    <n v="41.229564000000003"/>
    <n v="-81.745031999999995"/>
    <n v="0"/>
    <n v="0"/>
  </r>
  <r>
    <n v="282"/>
    <x v="5"/>
    <x v="7"/>
    <s v="Medina"/>
    <s v="Mattingly Rd, Ridge Rd"/>
    <s v="CMEDCR00062**C, SMEDSR00003**C"/>
    <s v="CR-62, SR-3"/>
    <n v="0.96099999999999997"/>
    <n v="0"/>
    <s v="Intersection"/>
    <s v="Undivided Rural No Control, Yield, Two Way Stop, Two Way With Flasher  4-Leg"/>
    <n v="0"/>
    <n v="1"/>
    <n v="4"/>
    <n v="4"/>
    <n v="8"/>
    <n v="97.614189680232556"/>
    <n v="7.1388085113778837E-2"/>
    <n v="1.0086777232091111"/>
    <n v="0.93728963809533228"/>
    <n v="6.7469933277783889E-2"/>
    <n v="0.67147023835403508"/>
    <n v="0.60400030507625124"/>
    <x v="2"/>
    <s v="Google Maps"/>
    <n v="41.260978000000001"/>
    <n v="-81.744899000000004"/>
    <n v="0"/>
    <n v="0"/>
  </r>
  <r>
    <n v="283"/>
    <x v="5"/>
    <x v="8"/>
    <s v="Knox"/>
    <s v="Coshocton Rd, Gilchrist Rd"/>
    <s v="CKNOCR00008**C, SKNOUS00036**C"/>
    <s v="CR-8, US-36"/>
    <n v="0"/>
    <n v="0"/>
    <s v="Intersection"/>
    <s v="Undivided Rural No Control, Yield, Two Way Stop, Two Way With Flasher  3-Leg"/>
    <n v="0"/>
    <n v="2"/>
    <n v="3"/>
    <n v="0"/>
    <n v="1"/>
    <n v="111.99400436046511"/>
    <n v="0.76123652896035843"/>
    <n v="1.1445862099638997"/>
    <n v="0.38334968100354128"/>
    <n v="0.19425356740018687"/>
    <n v="0.67145870151267872"/>
    <n v="0.47720513411249188"/>
    <x v="2"/>
    <s v="Google Maps"/>
    <n v="40.412260000000003"/>
    <n v="-82.417051999999998"/>
    <n v="0"/>
    <n v="0"/>
  </r>
  <r>
    <n v="284"/>
    <x v="5"/>
    <x v="7"/>
    <s v="Lorain"/>
    <s v="SR 18, SR 511"/>
    <s v="SLORSR00018**C, SLORSR00511**C"/>
    <s v="SR-18, SR-511"/>
    <n v="1.55"/>
    <n v="0"/>
    <s v="Intersection"/>
    <s v="Undivided Rural No Control, Yield, Two Way Stop, Two Way With Flasher  4-Leg"/>
    <n v="0"/>
    <n v="2"/>
    <n v="2"/>
    <n v="4"/>
    <n v="7"/>
    <n v="129.19712936046511"/>
    <n v="9.3820469380736099E-2"/>
    <n v="1.1179742906232641"/>
    <n v="1.0241538212425281"/>
    <n v="7.7064448819612344E-2"/>
    <n v="0.67134622777822062"/>
    <n v="0.59428177895860823"/>
    <x v="2"/>
    <s v="Google Maps"/>
    <n v="41.171075999999999"/>
    <n v="-82.309044"/>
    <n v="0"/>
    <n v="0"/>
  </r>
  <r>
    <n v="285"/>
    <x v="5"/>
    <x v="7"/>
    <s v="Wayne"/>
    <s v="Cleveland Rd, SR-604"/>
    <s v="SWAYSR00003**C, SWAYSR00604**C"/>
    <s v="SR-3, SR-604"/>
    <n v="12.289"/>
    <n v="0"/>
    <s v="Intersection"/>
    <s v="Undivided Rural No Control, Yield, Two Way Stop, Two Way With Flasher  4-Leg"/>
    <n v="0"/>
    <n v="1"/>
    <n v="7"/>
    <n v="1"/>
    <n v="9"/>
    <n v="104.94231468023256"/>
    <n v="7.7106615281886878E-2"/>
    <n v="1.1430826436211332"/>
    <n v="1.0659760283392463"/>
    <n v="6.6070138755074781E-2"/>
    <n v="0.67096298539985855"/>
    <n v="0.60489284664478382"/>
    <x v="2"/>
    <s v="Google Maps"/>
    <n v="40.945331000000003"/>
    <n v="-81.902795999999995"/>
    <n v="0"/>
    <n v="0"/>
  </r>
  <r>
    <n v="286"/>
    <x v="5"/>
    <x v="3"/>
    <s v="Ashtabula"/>
    <s v="St Rt 167, St Rt 193"/>
    <s v="SATBSR00167**C, SATBSR00193**C"/>
    <s v="SR-167, SR-193"/>
    <n v="5.2869999999999999"/>
    <n v="0"/>
    <s v="Intersection"/>
    <s v="Undivided Rural No Control, Yield, Two Way Stop, Two Way With Flasher  4-Leg"/>
    <n v="0"/>
    <n v="2"/>
    <n v="7"/>
    <n v="1"/>
    <n v="5"/>
    <n v="146.61900436046511"/>
    <n v="5.8355081273268987E-2"/>
    <n v="0.76496207480006029"/>
    <n v="0.70660699352679135"/>
    <n v="5.8052384415247765E-2"/>
    <n v="0.67070707651184092"/>
    <n v="0.61265469209659318"/>
    <x v="2"/>
    <s v="Google Maps"/>
    <n v="41.751621"/>
    <n v="-80.667663000000005"/>
    <n v="0"/>
    <n v="0"/>
  </r>
  <r>
    <n v="287"/>
    <x v="5"/>
    <x v="6"/>
    <s v="Defiance"/>
    <s v="E High St, S Maple St"/>
    <s v="MDEFMR00330**C, SDEFSR00002**C, SDEFSR00018**C, SDEFSR00049**C"/>
    <s v="MR-330, SR-18, SR-2, SR-49"/>
    <n v="0.191"/>
    <n v="0"/>
    <s v="Intersection"/>
    <s v="Undivided Rural Signal  4-Leg"/>
    <n v="0"/>
    <n v="0"/>
    <n v="2"/>
    <n v="3"/>
    <n v="8"/>
    <n v="34.40625"/>
    <n v="2.7067306289618109"/>
    <n v="2.574902796787589"/>
    <n v="-0.13182783217422189"/>
    <n v="0.18863232617898379"/>
    <n v="0.67026901474727629"/>
    <n v="0.4816366885682925"/>
    <x v="2"/>
    <s v="Google Maps"/>
    <n v="41.294631000000003"/>
    <n v="-84.760321000000005"/>
    <n v="0"/>
    <n v="0"/>
  </r>
  <r>
    <n v="288"/>
    <x v="5"/>
    <x v="1"/>
    <s v="Geauga"/>
    <s v="Claridon Troy Rd, Mayfield Rd"/>
    <s v="CGEACR00003**C, SGEAUS00322**C"/>
    <s v="CR-3, US-322"/>
    <n v="4.0659999999999998"/>
    <n v="0"/>
    <s v="Intersection"/>
    <s v="Undivided Rural No Control, Yield, Two Way Stop, Two Way With Flasher  4-Leg"/>
    <n v="0"/>
    <n v="1"/>
    <n v="6"/>
    <n v="2"/>
    <n v="17"/>
    <n v="110.83293968023256"/>
    <n v="7.7593359214775184E-2"/>
    <n v="1.6451401206478677"/>
    <n v="1.5675467614330925"/>
    <n v="6.5317689115407737E-2"/>
    <n v="0.66968669161384276"/>
    <n v="0.60436900249843506"/>
    <x v="2"/>
    <s v="Google Maps"/>
    <n v="41.532131999999997"/>
    <n v="-81.144147000000004"/>
    <n v="0"/>
    <n v="0"/>
  </r>
  <r>
    <n v="289"/>
    <x v="5"/>
    <x v="4"/>
    <s v="Miami"/>
    <s v="Kessler Frederick Rd, SR-571"/>
    <s v="CMIACR00043**C, SMIASR00571**C"/>
    <s v="CR-43, SR-571"/>
    <n v="3.0110000000000001"/>
    <n v="0"/>
    <s v="Intersection"/>
    <s v="Undivided Rural No Control, Yield, Two Way Stop, Two Way With Flasher  4-Leg"/>
    <n v="0"/>
    <n v="0"/>
    <n v="4"/>
    <n v="2"/>
    <n v="6"/>
    <n v="41.0625"/>
    <n v="0.17765518214563192"/>
    <n v="1.3076069438360087"/>
    <n v="1.1299517616903767"/>
    <n v="0.12338897381600385"/>
    <n v="0.6696702837226044"/>
    <n v="0.54628130990660051"/>
    <x v="2"/>
    <s v="Google Maps"/>
    <n v="39.965471999999998"/>
    <n v="-84.279882999999998"/>
    <n v="0"/>
    <n v="0"/>
  </r>
  <r>
    <n v="290"/>
    <x v="5"/>
    <x v="11"/>
    <s v="Vinton"/>
    <s v="N Spring St, S Spring St"/>
    <s v="CVINCR00025**C, MVINMR00054**C, SVINUS00050**C"/>
    <s v="CR-25, MR-54, US-50"/>
    <n v="0"/>
    <n v="0"/>
    <s v="Intersection"/>
    <s v="Undivided Rural No Control, Yield, Two Way Stop, Two Way With Flasher  4-Leg"/>
    <n v="0"/>
    <n v="0"/>
    <n v="5"/>
    <n v="1"/>
    <n v="1"/>
    <n v="38.171875"/>
    <n v="0.17281612037792768"/>
    <n v="0.78840318117446917"/>
    <n v="0.61558706079654146"/>
    <n v="0.1232168962861606"/>
    <n v="0.66876840517799085"/>
    <n v="0.54555150889183024"/>
    <x v="2"/>
    <s v="Google Maps"/>
    <n v="39.246904999999998"/>
    <n v="-82.483446000000001"/>
    <n v="0"/>
    <n v="0"/>
  </r>
  <r>
    <n v="291"/>
    <x v="5"/>
    <x v="1"/>
    <s v="Geauga"/>
    <s v="Ravenna Rd, Washington St"/>
    <s v="CGEACR00606**C, SGEASR00044**C, TGEATR00047**C"/>
    <s v="CR-606, SR-44, TR-47"/>
    <n v="0"/>
    <n v="0"/>
    <s v="Intersection"/>
    <s v="Undivided Rural Signal  4-Leg"/>
    <n v="0"/>
    <n v="1"/>
    <n v="3"/>
    <n v="1"/>
    <n v="7"/>
    <n v="76.754814680232556"/>
    <n v="2.9999479879271034"/>
    <n v="2.2328853351695552"/>
    <n v="-0.76706265275754815"/>
    <n v="0.2090666730274901"/>
    <n v="0.6675538911950224"/>
    <n v="0.4584872181675323"/>
    <x v="2"/>
    <s v="Google Maps"/>
    <n v="41.387255000000003"/>
    <n v="-81.216337999999993"/>
    <n v="0"/>
    <n v="0"/>
  </r>
  <r>
    <n v="292"/>
    <x v="5"/>
    <x v="9"/>
    <s v="Brown"/>
    <s v="SR-286, US-68"/>
    <s v="SBROSR00286**C, SBROUS00068**C"/>
    <s v="SR-286, US-68"/>
    <n v="4.8159999999999998"/>
    <n v="0"/>
    <s v="Intersection"/>
    <s v="Undivided Rural No Control, Yield, Two Way Stop, Two Way With Flasher  4-Leg"/>
    <n v="0"/>
    <n v="1"/>
    <n v="7"/>
    <n v="1"/>
    <n v="3"/>
    <n v="98.942314680232556"/>
    <n v="6.9165076538759473E-2"/>
    <n v="0.73891823567541559"/>
    <n v="0.66975315913665612"/>
    <n v="6.4513938462084919E-2"/>
    <n v="0.66720110405070299"/>
    <n v="0.60268716558861812"/>
    <x v="2"/>
    <s v="Google Maps"/>
    <n v="39.105324000000003"/>
    <n v="-83.932316"/>
    <n v="0"/>
    <n v="0"/>
  </r>
  <r>
    <n v="293"/>
    <x v="5"/>
    <x v="4"/>
    <s v="Champaign"/>
    <s v="SR-560, US-36"/>
    <s v="SCHPSR00560**C, SCHPUS00036**C"/>
    <s v="SR-560, US-36"/>
    <n v="2.714"/>
    <n v="0"/>
    <s v="Intersection"/>
    <s v="Undivided Rural No Control, Yield, Two Way Stop, Two Way With Flasher  4-Leg"/>
    <n v="0"/>
    <n v="2"/>
    <n v="4"/>
    <n v="2"/>
    <n v="9"/>
    <n v="135.41587936046511"/>
    <n v="8.9736279509302547E-2"/>
    <n v="1.2316450692995637"/>
    <n v="1.1419087897902611"/>
    <n v="7.5188304855507745E-2"/>
    <n v="0.66568685201315791"/>
    <n v="0.59049854715765016"/>
    <x v="2"/>
    <s v="Google Maps"/>
    <n v="40.109571000000003"/>
    <n v="-83.837457999999998"/>
    <n v="0"/>
    <n v="0"/>
  </r>
  <r>
    <n v="294"/>
    <x v="5"/>
    <x v="3"/>
    <s v="Stark"/>
    <s v="Cindell St, Lincoln St"/>
    <s v="SSTASR00044**C, SSTAUS00030**C, TSTATR00127A*C"/>
    <s v="SR-44, TR-127A, US-30"/>
    <n v="0.73599999999999999"/>
    <n v="0"/>
    <s v="Intersection"/>
    <s v="Undivided Rural No Control, Yield, Two Way Stop, Two Way With Flasher  4-Leg"/>
    <n v="0"/>
    <n v="0"/>
    <n v="5"/>
    <n v="2"/>
    <n v="2"/>
    <n v="43.609375"/>
    <n v="9.1420786437151971E-2"/>
    <n v="0.70585089972102233"/>
    <n v="0.61443011328387032"/>
    <n v="8.8178147081877975E-2"/>
    <n v="0.66179811906820285"/>
    <n v="0.57361997198632486"/>
    <x v="2"/>
    <s v="Google Maps"/>
    <n v="40.780973000000003"/>
    <n v="-81.267870000000002"/>
    <n v="0"/>
    <n v="0"/>
  </r>
  <r>
    <n v="295"/>
    <x v="5"/>
    <x v="9"/>
    <s v="Brown"/>
    <s v="Greenbush East Rd, Greenbush West Rd"/>
    <s v="CBROCR00047**C, CBROCR00055**C, SBROUS00068**C"/>
    <s v="CR-47, CR-55, US-68"/>
    <n v="0"/>
    <n v="0"/>
    <s v="Intersection"/>
    <s v="Undivided Rural No Control, Yield, Two Way Stop, Two Way With Flasher  4-Leg"/>
    <n v="1"/>
    <n v="4"/>
    <n v="3"/>
    <n v="1"/>
    <n v="6"/>
    <n v="258.46157340116281"/>
    <n v="7.1109880556562782E-2"/>
    <n v="0.92520830705889634"/>
    <n v="0.85409842650233359"/>
    <n v="6.310437879353166E-2"/>
    <n v="0.66065197891015404"/>
    <n v="0.59754760011662233"/>
    <x v="2"/>
    <s v="Google Maps"/>
    <n v="39.075468000000001"/>
    <n v="-83.925661000000005"/>
    <n v="0"/>
    <n v="0"/>
  </r>
  <r>
    <n v="296"/>
    <x v="5"/>
    <x v="0"/>
    <s v="Union"/>
    <s v="Jerome Rd, US Highway 42"/>
    <s v="CUNICR00011**C, SUNIUS00042**C"/>
    <s v="CR-11, US-42"/>
    <n v="4.0439999999999996"/>
    <n v="0"/>
    <s v="Intersection"/>
    <s v="Undivided Rural No Control, Yield, Two Way Stop, Two Way With Flasher  4-Leg"/>
    <n v="0"/>
    <n v="2"/>
    <n v="5"/>
    <n v="0"/>
    <n v="11"/>
    <n v="135.08775436046511"/>
    <n v="0.13792133585361849"/>
    <n v="1.6481272465501402"/>
    <n v="1.5102059106965218"/>
    <n v="9.4213278141480838E-2"/>
    <n v="0.66031765710912982"/>
    <n v="0.56610437896764898"/>
    <x v="2"/>
    <s v="Google Maps"/>
    <n v="40.204532"/>
    <n v="-83.189070000000001"/>
    <n v="0"/>
    <n v="0"/>
  </r>
  <r>
    <n v="297"/>
    <x v="5"/>
    <x v="3"/>
    <s v="Stark"/>
    <s v="Louisville St, Louisville St"/>
    <s v="CSTACR00106**C, SSTASR00153**C, SSTASR00183**C"/>
    <s v="CR-106, SR-153, SR-183"/>
    <n v="0"/>
    <n v="0"/>
    <s v="Intersection"/>
    <s v="Undivided Rural Signal  4-Leg"/>
    <n v="0"/>
    <n v="1"/>
    <n v="2"/>
    <n v="2"/>
    <n v="7"/>
    <n v="74.645439680232556"/>
    <n v="2.5509681345654185"/>
    <n v="2.4006727375091463"/>
    <n v="-0.15029539705627215"/>
    <n v="0.17777722248486333"/>
    <n v="0.658031812184105"/>
    <n v="0.48025458969924167"/>
    <x v="2"/>
    <s v="Google Maps"/>
    <n v="40.834375000000001"/>
    <n v="-81.101377999999997"/>
    <n v="0"/>
    <n v="0"/>
  </r>
  <r>
    <n v="298"/>
    <x v="5"/>
    <x v="9"/>
    <s v="Brown"/>
    <s v="Oakland Rd, S High St"/>
    <s v="CBROCR00108**C, SBROSR00774**C, SBROUS00068**C"/>
    <s v="CR-108, SR-774, US-68"/>
    <n v="0"/>
    <n v="0"/>
    <s v="Intersection"/>
    <s v="Undivided Rural No Control, Yield, Two Way Stop, Two Way With Flasher  4-Leg"/>
    <n v="1"/>
    <n v="1"/>
    <n v="4"/>
    <n v="1"/>
    <n v="13"/>
    <n v="134.97837936046511"/>
    <n v="0.11078368015355057"/>
    <n v="1.6477688772275225"/>
    <n v="1.5369851970739719"/>
    <n v="9.0495915862345108E-2"/>
    <n v="0.65777838964492008"/>
    <n v="0.56728247378257501"/>
    <x v="2"/>
    <s v="Google Maps"/>
    <n v="38.998463999999998"/>
    <n v="-83.921674999999993"/>
    <n v="0"/>
    <n v="0"/>
  </r>
  <r>
    <n v="299"/>
    <x v="5"/>
    <x v="0"/>
    <s v="Fayette"/>
    <s v="Garringer-Edgefield Rd, SR-435"/>
    <s v="CFAYCR00016**C, SFAYSR00435**C, SFAYSR00435**N, TFAYTR00084**C"/>
    <s v="CR-16, SR-435, TR-84"/>
    <n v="0"/>
    <n v="0"/>
    <s v="Intersection"/>
    <s v="Divided Rural No Control, Yield, Two Way Stop, Two Way With Flasher  4-Leg"/>
    <n v="0"/>
    <n v="1"/>
    <n v="5"/>
    <n v="0"/>
    <n v="13"/>
    <n v="91.411064680232556"/>
    <n v="1.0333337490296406"/>
    <n v="3.452367318313188"/>
    <n v="2.4190335692835472"/>
    <n v="0.12393325455484144"/>
    <n v="0.65712073477114685"/>
    <n v="0.53318748021630546"/>
    <x v="2"/>
    <s v="Google Maps"/>
    <n v="39.621110999999999"/>
    <n v="-83.611581999999999"/>
    <n v="0"/>
    <n v="0"/>
  </r>
  <r>
    <n v="300"/>
    <x v="5"/>
    <x v="6"/>
    <s v="Allen"/>
    <s v="N West St, W Lincoln Hwy"/>
    <s v="CALLCR00088**C, SALLSR00115**C"/>
    <s v="CR-88, SR-115"/>
    <n v="2.911"/>
    <n v="0"/>
    <s v="Intersection"/>
    <s v="Undivided Rural No Control, Yield, Two Way Stop, Two Way With Flasher  4-Leg"/>
    <n v="0"/>
    <n v="1"/>
    <n v="2"/>
    <n v="4"/>
    <n v="4"/>
    <n v="80.520439680232556"/>
    <n v="0.11056825830924578"/>
    <n v="0.92708544817052674"/>
    <n v="0.81651718986128097"/>
    <n v="9.1422603593450752E-2"/>
    <n v="0.65673553474711732"/>
    <n v="0.56531293115366654"/>
    <x v="2"/>
    <s v="Google Maps"/>
    <n v="40.831615999999997"/>
    <n v="-84.137821000000002"/>
    <n v="0"/>
    <n v="0"/>
  </r>
  <r>
    <n v="301"/>
    <x v="5"/>
    <x v="9"/>
    <s v="Scioto"/>
    <s v="SR-104, SR-73"/>
    <s v="SSCISR00073**C, SSCISR00104**C"/>
    <s v="SR-104, SR-73"/>
    <n v="6.3230000000000004"/>
    <n v="0"/>
    <s v="Intersection"/>
    <s v="Undivided Rural No Control, Yield, Two Way Stop, Two Way With Flasher  3-Leg"/>
    <n v="1"/>
    <n v="0"/>
    <n v="3"/>
    <n v="3"/>
    <n v="5"/>
    <n v="83.629814680232556"/>
    <n v="0.39327204738889787"/>
    <n v="1.8966813455241329"/>
    <n v="1.5034092981352352"/>
    <n v="0.10035579646762724"/>
    <n v="0.65286525501973147"/>
    <n v="0.5525094585521042"/>
    <x v="2"/>
    <s v="Google Maps"/>
    <n v="38.802323999999999"/>
    <n v="-83.008607999999995"/>
    <n v="0"/>
    <n v="0"/>
  </r>
  <r>
    <n v="302"/>
    <x v="5"/>
    <x v="6"/>
    <s v="Allen"/>
    <s v="N West St, W State Rd"/>
    <s v="CALLCR00084**C, SALLSR00115**C, TALLTR00084**C"/>
    <s v="CR-84, SR-115, TR-84"/>
    <n v="1.8149999999999999"/>
    <n v="0"/>
    <s v="Intersection"/>
    <s v="Undivided Rural No Control, Yield, Two Way Stop, Two Way With Flasher  4-Leg"/>
    <n v="0"/>
    <n v="0"/>
    <n v="4"/>
    <n v="3"/>
    <n v="11"/>
    <n v="50.5"/>
    <n v="0.12098918807482749"/>
    <n v="1.542757311641936"/>
    <n v="1.4217681235671085"/>
    <n v="9.1039249742768238E-2"/>
    <n v="0.65152860433428128"/>
    <n v="0.56048935459151306"/>
    <x v="2"/>
    <s v="Google Maps"/>
    <n v="40.817182000000003"/>
    <n v="-84.129644999999996"/>
    <n v="0"/>
    <n v="0"/>
  </r>
  <r>
    <n v="303"/>
    <x v="5"/>
    <x v="0"/>
    <s v="Madison"/>
    <s v="Amity Pike, Smith Calhoun Rd"/>
    <s v="CMADCR00036**C, TMADTR00037**C"/>
    <s v="CR-36, TR-37"/>
    <n v="1.7589999999999999"/>
    <n v="0"/>
    <s v="Intersection"/>
    <s v="Undivided Rural No Control, Yield, Two Way Stop, Two Way With Flasher  4-Leg"/>
    <n v="0"/>
    <n v="2"/>
    <n v="6"/>
    <n v="2"/>
    <n v="1"/>
    <n v="140.50962936046511"/>
    <n v="4.8074204367800896E-2"/>
    <n v="0.51322946440591566"/>
    <n v="0.46515526003811475"/>
    <n v="5.36304584730838E-2"/>
    <n v="0.65049653939960606"/>
    <n v="0.59686608092652227"/>
    <x v="2"/>
    <s v="Google Maps"/>
    <n v="40.071238999999998"/>
    <n v="-83.245734999999996"/>
    <n v="0"/>
    <n v="0"/>
  </r>
  <r>
    <n v="304"/>
    <x v="5"/>
    <x v="5"/>
    <s v="Wood"/>
    <s v="N Dixie Hwy, N Dixie Hwy"/>
    <s v="CWOOCR00019**C, SWOOSR00025**C, SWOOSR00025**N"/>
    <s v="CR-19, SR-25"/>
    <n v="0"/>
    <n v="0"/>
    <s v="Intersection"/>
    <s v="Divided Rural No Control, Yield, Two Way Stop, Two Way With Flasher  4-Leg"/>
    <n v="0"/>
    <n v="1"/>
    <n v="2"/>
    <n v="3"/>
    <n v="3"/>
    <n v="75.082939680232556"/>
    <n v="0.99339890458408253"/>
    <n v="1.6956280737147906"/>
    <n v="0.7022291691307081"/>
    <n v="0.11914365463426692"/>
    <n v="0.648943766505508"/>
    <n v="0.5298001118712411"/>
    <x v="2"/>
    <s v="Google Maps"/>
    <n v="41.429481000000003"/>
    <n v="-83.650872000000007"/>
    <n v="0"/>
    <n v="0"/>
  </r>
  <r>
    <n v="305"/>
    <x v="5"/>
    <x v="11"/>
    <s v="Washington"/>
    <s v="Mill Branch Rd, SR-339"/>
    <s v="SWASSR00339**C, TWASTR00289**C"/>
    <s v="SR-339, TR-289"/>
    <n v="0"/>
    <n v="0"/>
    <s v="Intersection"/>
    <s v="Undivided Rural No Control, Yield, Two Way Stop, Two Way With Flasher  3-Leg"/>
    <n v="0"/>
    <n v="1"/>
    <n v="2"/>
    <n v="3"/>
    <n v="2"/>
    <n v="74.082939680232556"/>
    <n v="0.51747541381248274"/>
    <n v="1.3473067531142331"/>
    <n v="0.82983133930175035"/>
    <n v="0.13205021218864471"/>
    <n v="0.64844163800924892"/>
    <n v="0.51639142582060416"/>
    <x v="2"/>
    <s v="Google Maps"/>
    <n v="39.307212999999997"/>
    <n v="-81.661231000000001"/>
    <n v="0"/>
    <n v="0"/>
  </r>
  <r>
    <n v="306"/>
    <x v="5"/>
    <x v="0"/>
    <s v="Morrow"/>
    <s v="Rd 23, SR-529"/>
    <s v="CMRWCR00023**C, SMRWSR00061**C, SMRWSR00529**C"/>
    <s v="CR-23, SR-529, SR-61"/>
    <n v="0"/>
    <n v="0"/>
    <s v="Intersection"/>
    <s v="Undivided Rural No Control, Yield, Two Way Stop, Two Way With Flasher  4-Leg"/>
    <n v="0"/>
    <n v="2"/>
    <n v="4"/>
    <n v="0"/>
    <n v="3"/>
    <n v="120.54087936046511"/>
    <n v="0.15326389963486878"/>
    <n v="0.92981517744925246"/>
    <n v="0.77655127781438371"/>
    <n v="0.11565302523176797"/>
    <n v="0.64788443406765128"/>
    <n v="0.53223140883588327"/>
    <x v="2"/>
    <s v="Google Maps"/>
    <n v="40.481346000000002"/>
    <n v="-82.820650000000001"/>
    <n v="0"/>
    <n v="0"/>
  </r>
  <r>
    <n v="307"/>
    <x v="5"/>
    <x v="0"/>
    <s v="Morrow"/>
    <s v="Rd 25, SR-61"/>
    <s v="CMRWCR00025**C, SMRWSR00061**C"/>
    <s v="CR-25, SR-61"/>
    <n v="7.5060000000000002"/>
    <n v="0"/>
    <s v="Intersection"/>
    <s v="Undivided Rural No Control, Yield, Two Way Stop, Two Way With Flasher  4-Leg"/>
    <n v="0"/>
    <n v="1"/>
    <n v="5"/>
    <n v="0"/>
    <n v="6"/>
    <n v="84.411064680232556"/>
    <n v="0.18890367798977692"/>
    <n v="1.3480115567538178"/>
    <n v="1.1591078787640408"/>
    <n v="0.11544803275775506"/>
    <n v="0.64732336416542924"/>
    <n v="0.53187533140767418"/>
    <x v="2"/>
    <s v="Google Maps"/>
    <n v="40.462699999999998"/>
    <n v="-82.821858000000006"/>
    <n v="0"/>
    <n v="0"/>
  </r>
  <r>
    <n v="308"/>
    <x v="5"/>
    <x v="5"/>
    <s v="Wood"/>
    <s v="Mc Cutchenville Rd, SR-582"/>
    <s v="SWOOSR00199**C, SWOOSR00582**C"/>
    <s v="SR-199, SR-582"/>
    <n v="10.006"/>
    <n v="0"/>
    <s v="Intersection"/>
    <s v="Undivided Rural No Control, Yield, Two Way Stop, Two Way With Flasher  4-Leg"/>
    <n v="1"/>
    <n v="2"/>
    <n v="4"/>
    <n v="3"/>
    <n v="8"/>
    <n v="184.53006904069767"/>
    <n v="5.3512204534597221E-2"/>
    <n v="0.88176626139447856"/>
    <n v="0.82825405685988129"/>
    <n v="5.3177386061115862E-2"/>
    <n v="0.64446170329689301"/>
    <n v="0.59128431723577712"/>
    <x v="2"/>
    <s v="Google Maps"/>
    <n v="41.457158999999997"/>
    <n v="-83.560095000000004"/>
    <n v="0"/>
    <n v="0"/>
  </r>
  <r>
    <n v="309"/>
    <x v="5"/>
    <x v="8"/>
    <s v="Fairfield"/>
    <s v="Lake Rd, Lancaster-New Lexington Rd"/>
    <s v="CFAICR00060**C, SFAISR00037**C"/>
    <s v="CR-60, SR-37"/>
    <n v="3.1589999999999998"/>
    <n v="0"/>
    <s v="Intersection"/>
    <s v="Undivided Rural No Control, Yield, Two Way Stop, Two Way With Flasher  4-Leg"/>
    <n v="0"/>
    <n v="1"/>
    <n v="4"/>
    <n v="1"/>
    <n v="2"/>
    <n v="78.301689680232556"/>
    <n v="0.18105226945797598"/>
    <n v="0.88770053625974132"/>
    <n v="0.70664826680176529"/>
    <n v="0.11789586320544396"/>
    <n v="0.64422892401428344"/>
    <n v="0.52633306080883946"/>
    <x v="2"/>
    <s v="Google Maps"/>
    <n v="39.719144"/>
    <n v="-82.497649999999993"/>
    <n v="0"/>
    <n v="0"/>
  </r>
  <r>
    <n v="310"/>
    <x v="5"/>
    <x v="7"/>
    <s v="Medina"/>
    <s v="Chippewa Rd, Wooster Pike"/>
    <s v="CMEDCR00050**C, SMEDSR00003**C"/>
    <s v="CR-50, SR-3"/>
    <n v="6.9180000000000001"/>
    <n v="0"/>
    <s v="Intersection"/>
    <s v="Undivided Rural No Control, Yield, Two Way Stop, Two Way With Flasher  3-Leg"/>
    <n v="0"/>
    <n v="1"/>
    <n v="4"/>
    <n v="2"/>
    <n v="5"/>
    <n v="85.739189680232556"/>
    <n v="0.40342956762658888"/>
    <n v="1.8040279616155412"/>
    <n v="1.4005983939889524"/>
    <n v="0.10294780889352309"/>
    <n v="0.64112739365141336"/>
    <n v="0.53817958475789029"/>
    <x v="2"/>
    <s v="Google Maps"/>
    <n v="41.076645999999997"/>
    <n v="-81.864266999999998"/>
    <n v="0"/>
    <n v="0"/>
  </r>
  <r>
    <n v="311"/>
    <x v="5"/>
    <x v="5"/>
    <s v="Fulton"/>
    <s v="Co Rd J, SR-109"/>
    <s v="CFULCR0000J**C, SFULSR00109**C, TFULTR0000J**C"/>
    <s v="CR-J, SR-109, TR-J"/>
    <n v="10.238"/>
    <n v="0"/>
    <s v="Intersection"/>
    <s v="Undivided Rural No Control, Yield, Two Way Stop, Two Way With Flasher  4-Leg"/>
    <n v="0"/>
    <n v="1"/>
    <n v="2"/>
    <n v="3"/>
    <n v="3"/>
    <n v="75.082939680232556"/>
    <n v="0.14430415182475681"/>
    <n v="0.90877453042793055"/>
    <n v="0.76447037860317368"/>
    <n v="0.11088475851647252"/>
    <n v="0.63841426659841105"/>
    <n v="0.52752950808193855"/>
    <x v="2"/>
    <s v="Google Maps"/>
    <n v="41.605091999999999"/>
    <n v="-84.037469999999999"/>
    <n v="0"/>
    <n v="0"/>
  </r>
  <r>
    <n v="312"/>
    <x v="5"/>
    <x v="2"/>
    <s v="Warren"/>
    <s v="Greentree Rd, N St Rt 741"/>
    <s v="CWARCR00020**C, SWARSR00741**C"/>
    <s v="CR-20, SR-741"/>
    <n v="3.9319999999999999"/>
    <n v="0"/>
    <s v="Intersection"/>
    <s v="Undivided Rural Signal  4-Leg"/>
    <n v="0"/>
    <n v="0"/>
    <n v="4"/>
    <n v="2"/>
    <n v="19"/>
    <n v="54.0625"/>
    <n v="1.6297131718724134"/>
    <n v="4.9954698674725124"/>
    <n v="3.365756695600099"/>
    <n v="0.11357487269900055"/>
    <n v="0.63720320386758067"/>
    <n v="0.5236283311685801"/>
    <x v="2"/>
    <s v="Google Maps"/>
    <n v="39.463028000000001"/>
    <n v="-84.267554000000004"/>
    <n v="0"/>
    <n v="0"/>
  </r>
  <r>
    <n v="313"/>
    <x v="5"/>
    <x v="1"/>
    <s v="Geauga"/>
    <s v="Butternut Rd, Claridon Troy Rd"/>
    <s v="CGEACR00003**C, CGEACR00021**C"/>
    <s v="CR-21, CR-3"/>
    <n v="1.641"/>
    <n v="0"/>
    <s v="Intersection"/>
    <s v="Undivided Rural No Control, Yield, Two Way Stop, Two Way With Flasher  4-Leg"/>
    <n v="1"/>
    <n v="2"/>
    <n v="3"/>
    <n v="0"/>
    <n v="10"/>
    <n v="166.67069404069767"/>
    <n v="0.1733272184247456"/>
    <n v="1.694511260155998"/>
    <n v="1.5211840417312523"/>
    <n v="0.11269698474788192"/>
    <n v="0.63672792559094049"/>
    <n v="0.52403094084305857"/>
    <x v="2"/>
    <s v="Google Maps"/>
    <n v="41.497121"/>
    <n v="-81.145114000000007"/>
    <n v="0"/>
    <n v="0"/>
  </r>
  <r>
    <n v="314"/>
    <x v="5"/>
    <x v="2"/>
    <s v="Clinton"/>
    <s v="SR-134, SR-350"/>
    <s v="SCLISR00134**C, SCLISR00350**C"/>
    <s v="SR-134, SR-350"/>
    <n v="7.4939999999999998"/>
    <n v="0"/>
    <s v="Intersection"/>
    <s v="Undivided Rural No Control, Yield, Two Way Stop, Two Way With Flasher  4-Leg"/>
    <n v="0"/>
    <n v="1"/>
    <n v="7"/>
    <n v="0"/>
    <n v="7"/>
    <n v="98.504814680232556"/>
    <n v="7.9118256433651335E-2"/>
    <n v="0.99308981175932431"/>
    <n v="0.91397155532567298"/>
    <n v="7.0794949980180502E-2"/>
    <n v="0.63611315635529908"/>
    <n v="0.56531820637511854"/>
    <x v="2"/>
    <s v="Google Maps"/>
    <n v="39.355637000000002"/>
    <n v="-83.8018"/>
    <n v="0"/>
    <n v="0"/>
  </r>
  <r>
    <n v="315"/>
    <x v="5"/>
    <x v="3"/>
    <s v="Ashtabula"/>
    <s v="St Rt 46, US Rt 322"/>
    <s v="SATBSR00046**C, SATBUS00322**C"/>
    <s v="SR-46, US-322"/>
    <n v="2.5169999999999999"/>
    <n v="0"/>
    <s v="Intersection"/>
    <s v="Undivided Rural No Control, Yield, Two Way Stop, Two Way With Flasher  4-Leg"/>
    <n v="0"/>
    <n v="2"/>
    <n v="4"/>
    <n v="1"/>
    <n v="1"/>
    <n v="122.97837936046511"/>
    <n v="9.668491190838642E-2"/>
    <n v="0.64375674216332135"/>
    <n v="0.54707183025493489"/>
    <n v="8.474760472607315E-2"/>
    <n v="0.63363249488204088"/>
    <n v="0.54888489015596775"/>
    <x v="2"/>
    <s v="Google Maps"/>
    <n v="41.535784"/>
    <n v="-80.762617000000006"/>
    <n v="0"/>
    <n v="0"/>
  </r>
  <r>
    <n v="316"/>
    <x v="5"/>
    <x v="5"/>
    <s v="Fulton"/>
    <s v="Co Rd C, SR-108"/>
    <s v="SFULSR00108**C, TFULTR0000C**C"/>
    <s v="SR-108, TR-C"/>
    <n v="1.9650000000000001"/>
    <n v="0"/>
    <s v="Intersection"/>
    <s v="Undivided Rural No Control, Yield, Two Way Stop, Two Way With Flasher  4-Leg"/>
    <n v="0"/>
    <n v="0"/>
    <n v="4"/>
    <n v="2"/>
    <n v="8"/>
    <n v="43.0625"/>
    <n v="0.16007819201465237"/>
    <n v="1.4297196657443145"/>
    <n v="1.2696414737296622"/>
    <n v="0.11101453093664476"/>
    <n v="0.63340562569979753"/>
    <n v="0.52239109476315271"/>
    <x v="2"/>
    <s v="Google Maps"/>
    <n v="41.515228"/>
    <n v="-84.134231999999997"/>
    <n v="0"/>
    <n v="0"/>
  </r>
  <r>
    <n v="317"/>
    <x v="5"/>
    <x v="6"/>
    <s v="Allen"/>
    <s v="E Lincoln Hwy, E Lincoln Hwy"/>
    <s v="CALLCR00088**C, SALLRA02051**C, SALLSR00696**C"/>
    <s v="CR-88, RA-2051, SR-696"/>
    <n v="0"/>
    <n v="0"/>
    <s v="Intersection"/>
    <s v="Undivided Rural Signal  3-Leg"/>
    <n v="0"/>
    <n v="0"/>
    <n v="4"/>
    <n v="2"/>
    <n v="21"/>
    <n v="56.0625"/>
    <n v="0.67026741018093094"/>
    <n v="4.664640488608506"/>
    <n v="3.9943730784275751"/>
    <n v="0.13059347557423848"/>
    <n v="0.63230042252023755"/>
    <n v="0.50170694694599904"/>
    <x v="2"/>
    <s v="Google Maps"/>
    <n v="40.833320000000001"/>
    <n v="-83.954648000000006"/>
    <n v="0"/>
    <n v="0"/>
  </r>
  <r>
    <n v="318"/>
    <x v="5"/>
    <x v="1"/>
    <s v="Geauga"/>
    <s v="Auburn Rd, Mayfield Rd"/>
    <s v="CGEACR00004**C, SGEAUS00322**C"/>
    <s v="CR-4, US-322"/>
    <n v="7.7060000000000004"/>
    <n v="0"/>
    <s v="Intersection"/>
    <s v="Undivided Rural Signal  4-Leg"/>
    <n v="0"/>
    <n v="1"/>
    <n v="3"/>
    <n v="0"/>
    <n v="15"/>
    <n v="80.317314680232556"/>
    <n v="3.6011370733546286"/>
    <n v="3.9404535659040674"/>
    <n v="0.33931649254943874"/>
    <n v="0.25096360005975515"/>
    <n v="0.63202173774654757"/>
    <n v="0.38105813768679242"/>
    <x v="2"/>
    <s v="Google Maps"/>
    <n v="41.528607999999998"/>
    <n v="-81.243429000000006"/>
    <n v="0"/>
    <n v="0"/>
  </r>
  <r>
    <n v="319"/>
    <x v="5"/>
    <x v="8"/>
    <s v="Fairfield"/>
    <s v="Blacklick Rd, Blacklick Rd"/>
    <s v="CFAICR00083**C, SFAISR00158**C, TFAITR00110**C"/>
    <s v="CR-83, SR-158, TR-110"/>
    <n v="1.3080000000000001"/>
    <n v="0"/>
    <s v="Intersection"/>
    <s v="Undivided Rural No Control, Yield, Two Way Stop, Two Way With Flasher  4-Leg"/>
    <n v="1"/>
    <n v="1"/>
    <n v="1"/>
    <n v="2"/>
    <n v="2"/>
    <n v="108.77525436046511"/>
    <n v="0.33276167412194896"/>
    <n v="0.95975453549735168"/>
    <n v="0.62699286137540278"/>
    <n v="0.17257614224433629"/>
    <n v="0.63148061641296727"/>
    <n v="0.458904474168631"/>
    <x v="2"/>
    <s v="Google Maps"/>
    <n v="39.923391000000002"/>
    <n v="-82.601560000000006"/>
    <n v="0"/>
    <n v="0"/>
  </r>
  <r>
    <n v="320"/>
    <x v="5"/>
    <x v="4"/>
    <s v="Darke"/>
    <s v="SR-47, SR-49"/>
    <s v="SDARSR00047**C, SDARSR00049**C"/>
    <s v="SR-47, SR-49"/>
    <n v="7.593"/>
    <n v="0"/>
    <s v="Intersection"/>
    <s v="Undivided Rural No Control, Yield, Two Way Stop, Two Way With Flasher  4-Leg"/>
    <n v="1"/>
    <n v="0"/>
    <n v="2"/>
    <n v="7"/>
    <n v="9"/>
    <n v="98.832939680232556"/>
    <n v="4.5767318880690959E-2"/>
    <n v="0.83660529358806768"/>
    <n v="0.79083797470737671"/>
    <n v="5.0562528316066627E-2"/>
    <n v="0.63035316674115538"/>
    <n v="0.57979063842508871"/>
    <x v="2"/>
    <s v="Google Maps"/>
    <n v="40.221437999999999"/>
    <n v="-84.689079000000007"/>
    <n v="0"/>
    <n v="0"/>
  </r>
  <r>
    <n v="321"/>
    <x v="5"/>
    <x v="1"/>
    <s v="Geauga"/>
    <s v="Claridon Troy Rd, Main Market Rd"/>
    <s v="SGEASR00700**C, SGEAUS00422**C"/>
    <s v="SR-700, US-422"/>
    <n v="2.6709999999999998"/>
    <n v="0"/>
    <s v="Intersection"/>
    <s v="Undivided Rural Signal  4-Leg"/>
    <n v="0"/>
    <n v="0"/>
    <n v="3"/>
    <n v="1"/>
    <n v="9"/>
    <n v="33.078125"/>
    <n v="3.3380754549680347"/>
    <n v="2.802797156416617"/>
    <n v="-0.53527829855141773"/>
    <n v="0.23263080976517594"/>
    <n v="0.62817469307230767"/>
    <n v="0.39554388330713175"/>
    <x v="2"/>
    <s v="Google Maps"/>
    <n v="41.386819000000003"/>
    <n v="-81.143099000000007"/>
    <n v="0"/>
    <n v="0"/>
  </r>
  <r>
    <n v="322"/>
    <x v="5"/>
    <x v="5"/>
    <s v="Ottawa"/>
    <s v="N Genoa Clay Center Rd, SR-51"/>
    <s v="COTTCR00051**C, SOTTSR00051**C"/>
    <s v="CR-51, SR-51"/>
    <n v="2.0299999999999998"/>
    <n v="0"/>
    <s v="Intersection"/>
    <s v="Undivided Rural Signal  4-Leg"/>
    <n v="0"/>
    <n v="0"/>
    <n v="3"/>
    <n v="1"/>
    <n v="11"/>
    <n v="35.078125"/>
    <n v="3.6572342220644556"/>
    <n v="3.0703747279040545"/>
    <n v="-0.58685949416040106"/>
    <n v="0.25487301592106004"/>
    <n v="0.62744284999469924"/>
    <n v="0.37256983407363919"/>
    <x v="2"/>
    <s v="Google Maps"/>
    <n v="41.531008999999997"/>
    <n v="-83.358625000000004"/>
    <n v="0"/>
    <n v="0"/>
  </r>
  <r>
    <n v="323"/>
    <x v="5"/>
    <x v="3"/>
    <s v="Mahoning"/>
    <s v="Mahoning Ave, S Lipkey Rd"/>
    <s v="CMAHCR00018**C, CMAHCR00091**C"/>
    <s v="CR-18, CR-91"/>
    <n v="2.6640000000000001"/>
    <n v="0"/>
    <s v="Intersection"/>
    <s v="Undivided Rural No Control, Yield, Two Way Stop, Two Way With Flasher  4-Leg"/>
    <n v="0"/>
    <n v="0"/>
    <n v="5"/>
    <n v="1"/>
    <n v="2"/>
    <n v="39.171875"/>
    <n v="0.13849521585205937"/>
    <n v="0.78618978344314883"/>
    <n v="0.64769456759108945"/>
    <n v="0.10947359799835334"/>
    <n v="0.62689530073984423"/>
    <n v="0.51742170274149091"/>
    <x v="2"/>
    <s v="Google Maps"/>
    <n v="41.100267000000002"/>
    <n v="-80.823251999999997"/>
    <n v="0"/>
    <n v="0"/>
  </r>
  <r>
    <n v="324"/>
    <x v="5"/>
    <x v="4"/>
    <s v="Darke"/>
    <s v="SR-47, US-127"/>
    <s v="SDARSR00047**C, SDARUS00127**C"/>
    <s v="SR-47, US-127"/>
    <n v="13.833"/>
    <n v="0"/>
    <s v="Intersection"/>
    <s v="Undivided Rural No Control, Yield, Two Way Stop, Two Way With Flasher  4-Leg"/>
    <n v="0"/>
    <n v="1"/>
    <n v="4"/>
    <n v="3"/>
    <n v="9"/>
    <n v="94.176689680232556"/>
    <n v="7.87197648170362E-2"/>
    <n v="1.1361083591261534"/>
    <n v="1.0573885943091172"/>
    <n v="6.6935132957268287E-2"/>
    <n v="0.62349447898558374"/>
    <n v="0.55655934602831547"/>
    <x v="2"/>
    <s v="Google Maps"/>
    <n v="40.223757999999997"/>
    <n v="-84.575474"/>
    <n v="0"/>
    <n v="0"/>
  </r>
  <r>
    <n v="325"/>
    <x v="5"/>
    <x v="0"/>
    <s v="Madison"/>
    <s v="Kiousville Georgesvill Rd, SR-665"/>
    <s v="CMADCR00053**C, SMADSR00665**C"/>
    <s v="CR-53, SR-665"/>
    <n v="5.1779999999999999"/>
    <n v="0"/>
    <s v="Intersection"/>
    <s v="Undivided Rural No Control, Yield, Two Way Stop, Two Way With Flasher  4-Leg"/>
    <n v="0"/>
    <n v="6"/>
    <n v="3"/>
    <n v="1"/>
    <n v="7"/>
    <n v="305.13826308139534"/>
    <n v="4.374626593361268E-2"/>
    <n v="0.72577708444755251"/>
    <n v="0.68203081851393987"/>
    <n v="5.0967896165987896E-2"/>
    <n v="0.62268619787392265"/>
    <n v="0.57171830170793481"/>
    <x v="2"/>
    <s v="Google Maps"/>
    <n v="39.860872999999998"/>
    <n v="-83.247755999999995"/>
    <n v="0"/>
    <n v="0"/>
  </r>
  <r>
    <n v="326"/>
    <x v="5"/>
    <x v="4"/>
    <s v="Mercer"/>
    <s v="Main St, US-127"/>
    <s v="SMERSR00219**C, SMERUS00127**C"/>
    <s v="SR-219, US-127"/>
    <n v="8.9339999999999993"/>
    <n v="0"/>
    <s v="Intersection"/>
    <s v="Undivided Rural Signal  4-Leg"/>
    <n v="0"/>
    <n v="0"/>
    <n v="4"/>
    <n v="1"/>
    <n v="7"/>
    <n v="37.625"/>
    <n v="2.2533848003658341"/>
    <n v="2.3813416541338412"/>
    <n v="0.12795685376800714"/>
    <n v="0.15703861038895034"/>
    <n v="0.62230459342272937"/>
    <n v="0.46526598303377903"/>
    <x v="2"/>
    <s v="Google Maps"/>
    <n v="40.483604"/>
    <n v="-84.571432999999999"/>
    <n v="0"/>
    <n v="0"/>
  </r>
  <r>
    <n v="327"/>
    <x v="5"/>
    <x v="5"/>
    <s v="Wood"/>
    <s v="Mc Cutchenville Rd, US-6"/>
    <s v="SWOOSR00199**C, SWOOUS00006**C"/>
    <s v="SR-199, US-6"/>
    <n v="14.776"/>
    <n v="0"/>
    <s v="Intersection"/>
    <s v="Undivided Rural No Control, Yield, Two Way Stop, Two Way With Flasher  3-Leg"/>
    <n v="1"/>
    <n v="2"/>
    <n v="4"/>
    <n v="0"/>
    <n v="5"/>
    <n v="168.21756904069767"/>
    <n v="0.37913362000114054"/>
    <n v="1.7886151780878212"/>
    <n v="1.4094815580866806"/>
    <n v="9.6747929723172324E-2"/>
    <n v="0.62152086505205084"/>
    <n v="0.52477293532887848"/>
    <x v="2"/>
    <s v="Google Maps"/>
    <n v="41.355105999999999"/>
    <n v="-83.498183999999995"/>
    <n v="0"/>
    <n v="0"/>
  </r>
  <r>
    <n v="328"/>
    <x v="5"/>
    <x v="9"/>
    <s v="Highland"/>
    <s v="Mad River Rd, US Highway 50"/>
    <s v="CHIGCR00007**C, SHIGUS00050**C"/>
    <s v="CR-7, US-50"/>
    <n v="4.9020000000000001"/>
    <n v="0"/>
    <s v="Intersection"/>
    <s v="Undivided Rural No Control, Yield, Two Way Stop, Two Way With Flasher  4-Leg"/>
    <n v="0"/>
    <n v="1"/>
    <n v="2"/>
    <n v="3"/>
    <n v="4"/>
    <n v="76.082939680232556"/>
    <n v="0.12511389403038065"/>
    <n v="0.98303636913108183"/>
    <n v="0.85792247510070119"/>
    <n v="9.7168511163318511E-2"/>
    <n v="0.62149814680100102"/>
    <n v="0.52432963563768253"/>
    <x v="2"/>
    <s v="Google Maps"/>
    <n v="39.204461000000002"/>
    <n v="-83.680728000000002"/>
    <n v="0"/>
    <n v="0"/>
  </r>
  <r>
    <n v="329"/>
    <x v="5"/>
    <x v="6"/>
    <s v="Hardin"/>
    <s v="E Mill St, SR-117"/>
    <s v="SHARSR00117**C, SHARSR00385**C, THARTR01022**C"/>
    <s v="SR-117, SR-385, TR-1022"/>
    <n v="0"/>
    <n v="0"/>
    <s v="Intersection"/>
    <s v="Undivided Rural No Control, Yield, Two Way Stop, Two Way With Flasher  4-Leg"/>
    <n v="0"/>
    <n v="1"/>
    <n v="3"/>
    <n v="2"/>
    <n v="2"/>
    <n v="76.192314680232556"/>
    <n v="0.1458656796789384"/>
    <n v="0.8186732891420081"/>
    <n v="0.67280760946306972"/>
    <n v="0.10458731199853898"/>
    <n v="0.61628457194098651"/>
    <n v="0.51169725994244752"/>
    <x v="2"/>
    <s v="Google Maps"/>
    <n v="40.560597999999999"/>
    <n v="-83.836944000000003"/>
    <n v="0"/>
    <n v="0"/>
  </r>
  <r>
    <n v="330"/>
    <x v="5"/>
    <x v="2"/>
    <s v="Preble"/>
    <s v="E U S Route 40, N U S Route 127"/>
    <s v="SPREUS00040**C, SPREUS00127**C"/>
    <s v="US-127, US-40"/>
    <n v="9.8469999999999995"/>
    <n v="0"/>
    <s v="Intersection"/>
    <s v="Undivided Rural Signal  4-Leg"/>
    <n v="0"/>
    <n v="0"/>
    <n v="4"/>
    <n v="1"/>
    <n v="12"/>
    <n v="42.625"/>
    <n v="2.2928968850373073"/>
    <n v="3.2436629097796792"/>
    <n v="0.95076602474237193"/>
    <n v="0.15979221149133255"/>
    <n v="0.61592250329142562"/>
    <n v="0.45613029180009307"/>
    <x v="2"/>
    <s v="Google Maps"/>
    <n v="39.848025999999997"/>
    <n v="-84.628715"/>
    <n v="0"/>
    <n v="0"/>
  </r>
  <r>
    <n v="331"/>
    <x v="5"/>
    <x v="7"/>
    <s v="Medina"/>
    <s v="Branch Rd, Branch Rd"/>
    <s v="CMEDCR00024**C, CMEDCR00033**C, TMEDTR00033**C"/>
    <s v="CR-24, CR-33, TR-33"/>
    <n v="0"/>
    <n v="0"/>
    <s v="Intersection"/>
    <s v="Undivided Rural No Control, Yield, Two Way Stop, Two Way With Flasher  4-Leg"/>
    <n v="0"/>
    <n v="2"/>
    <n v="4"/>
    <n v="0"/>
    <n v="0"/>
    <n v="117.54087936046511"/>
    <n v="0.12235846660930817"/>
    <n v="0.5949981902308189"/>
    <n v="0.47263972362151074"/>
    <n v="9.8149084818309709E-2"/>
    <n v="0.61437685572659773"/>
    <n v="0.51622777090828798"/>
    <x v="2"/>
    <s v="Google Maps"/>
    <n v="41.142277"/>
    <n v="-81.923641000000003"/>
    <n v="0"/>
    <n v="0"/>
  </r>
  <r>
    <n v="332"/>
    <x v="5"/>
    <x v="10"/>
    <s v="Holmes"/>
    <s v="SR-557, US-62"/>
    <s v="SHOLSR00039**C, SHOLSR00557**C, SHOLUS00062**C"/>
    <s v="SR-39, SR-557, US-62"/>
    <n v="10.14"/>
    <n v="0"/>
    <s v="Intersection"/>
    <s v="Undivided Rural No Control, Yield, Two Way Stop, Two Way With Flasher  3-Leg"/>
    <n v="0"/>
    <n v="2"/>
    <n v="1"/>
    <n v="2"/>
    <n v="8"/>
    <n v="114.77525436046511"/>
    <n v="0.63056827467747867"/>
    <n v="2.2457002523528136"/>
    <n v="1.6151319776753348"/>
    <n v="0.16090943114982842"/>
    <n v="0.61365195121120641"/>
    <n v="0.452742520061378"/>
    <x v="2"/>
    <s v="Google Maps"/>
    <n v="40.555393000000002"/>
    <n v="-81.824172000000004"/>
    <n v="0"/>
    <n v="0"/>
  </r>
  <r>
    <n v="333"/>
    <x v="5"/>
    <x v="8"/>
    <s v="Licking"/>
    <s v="Johnstown-Alexandria Rd, N County Line Rd"/>
    <s v="CDELCR00051**C, CLICCR00051**C, SDELSR00037**C, SLICSR00037**C"/>
    <s v="CR-51, SR-37"/>
    <n v="0"/>
    <n v="0"/>
    <s v="Intersection"/>
    <s v="Undivided Rural No Control, Yield, Two Way Stop, Two Way With Flasher  4-Leg"/>
    <n v="0"/>
    <n v="0"/>
    <n v="3"/>
    <n v="5"/>
    <n v="8"/>
    <n v="49.828125"/>
    <n v="6.4718782517624432E-2"/>
    <n v="0.92348153109373476"/>
    <n v="0.85876274857611035"/>
    <n v="6.6191816514799093E-2"/>
    <n v="0.61363842640888777"/>
    <n v="0.54744660989408866"/>
    <x v="2"/>
    <s v="Google Maps"/>
    <n v="40.189349999999997"/>
    <n v="-82.757202000000007"/>
    <n v="0"/>
    <n v="0"/>
  </r>
  <r>
    <n v="334"/>
    <x v="5"/>
    <x v="7"/>
    <s v="Wayne"/>
    <s v="Portage St, SR-94"/>
    <s v="CWAYCR00005A*C, SWAYSR00094**C, SWAYSR00585**C"/>
    <s v="CR-5A, SR-585, SR-94"/>
    <n v="0"/>
    <n v="0"/>
    <s v="Intersection"/>
    <s v="Undivided Rural No Control, Yield, Two Way Stop, Two Way With Flasher  3-Leg"/>
    <n v="0"/>
    <n v="0"/>
    <n v="2"/>
    <n v="2"/>
    <n v="4"/>
    <n v="25.96875"/>
    <n v="0.93586366644586105"/>
    <n v="1.5762798424997118"/>
    <n v="0.64041617605385071"/>
    <n v="0.23881520249114857"/>
    <n v="0.61274263631746895"/>
    <n v="0.37392743382632038"/>
    <x v="2"/>
    <s v="Google Maps"/>
    <n v="40.951701999999997"/>
    <n v="-81.739547000000002"/>
    <n v="0"/>
    <n v="0"/>
  </r>
  <r>
    <n v="335"/>
    <x v="5"/>
    <x v="4"/>
    <s v="Darke"/>
    <s v="Horatio Harris Creek Rd, SR-118"/>
    <s v="SDARSR00118**C, TDARTR00009**C"/>
    <s v="SR-118, TR-9"/>
    <n v="1.353"/>
    <n v="0"/>
    <s v="Intersection"/>
    <s v="Undivided Rural No Control, Yield, Two Way Stop, Two Way With Flasher  4-Leg"/>
    <n v="0"/>
    <n v="0"/>
    <n v="4"/>
    <n v="3"/>
    <n v="8"/>
    <n v="47.5"/>
    <n v="9.583830499427895E-2"/>
    <n v="1.1560130663708892"/>
    <n v="1.0601747613766102"/>
    <n v="7.9566614004699429E-2"/>
    <n v="0.61148324691979761"/>
    <n v="0.53191663291509816"/>
    <x v="2"/>
    <s v="Google Maps"/>
    <n v="40.150575000000003"/>
    <n v="-84.637294999999995"/>
    <n v="0"/>
    <n v="0"/>
  </r>
  <r>
    <n v="336"/>
    <x v="5"/>
    <x v="6"/>
    <s v="Allen"/>
    <s v="S Wapak Rd, W Breese Rd"/>
    <s v="CALLCR00142**C, SALLSR00501**C"/>
    <s v="CR-142, SR-501"/>
    <n v="0.95399999999999996"/>
    <n v="0"/>
    <s v="Intersection"/>
    <s v="Undivided Rural No Control, Yield, Two Way Stop, Two Way With Flasher  4-Leg"/>
    <n v="0"/>
    <n v="1"/>
    <n v="5"/>
    <n v="1"/>
    <n v="4"/>
    <n v="86.848564680232556"/>
    <n v="0.10518938394772502"/>
    <n v="0.90430683217862839"/>
    <n v="0.79911744823090336"/>
    <n v="7.9901914283797129E-2"/>
    <n v="0.60885028815393161"/>
    <n v="0.52894837387013449"/>
    <x v="2"/>
    <s v="Google Maps"/>
    <n v="40.686109000000002"/>
    <n v="-84.203744999999998"/>
    <n v="0"/>
    <n v="0"/>
  </r>
  <r>
    <n v="337"/>
    <x v="5"/>
    <x v="3"/>
    <s v="Stark"/>
    <s v="Sandy Ave, Waynesburg Dr"/>
    <s v="CSTACR00160A*C, SSTASR00043**C, TSTATR00286**C"/>
    <s v="CR-160A, SR-43, TR-286"/>
    <n v="2.9660000000000002"/>
    <n v="0"/>
    <s v="Intersection"/>
    <s v="Undivided Rural No Control, Yield, Two Way Stop, Two Way With Flasher  4-Leg"/>
    <n v="1"/>
    <n v="0"/>
    <n v="2"/>
    <n v="3"/>
    <n v="2"/>
    <n v="74.082939680232556"/>
    <n v="0.12743443400350038"/>
    <n v="0.75891414491880405"/>
    <n v="0.63147971091530364"/>
    <n v="0.10186158191087244"/>
    <n v="0.60870447730490718"/>
    <n v="0.50684289539403471"/>
    <x v="2"/>
    <s v="Google Maps"/>
    <n v="40.764575999999998"/>
    <n v="-81.331011000000004"/>
    <n v="0"/>
    <n v="0"/>
  </r>
  <r>
    <n v="338"/>
    <x v="5"/>
    <x v="3"/>
    <s v="Stark"/>
    <s v="Greenbower St, Greenbower St"/>
    <s v="CSTACR00012**C, SSTASR00225**C, TSTATR00012**C"/>
    <s v="CR-12, SR-225, TR-12"/>
    <n v="1.387"/>
    <n v="0"/>
    <s v="Intersection"/>
    <s v="Undivided Rural No Control, Yield, Two Way Stop, Two Way With Flasher  4-Leg"/>
    <n v="0"/>
    <n v="1"/>
    <n v="5"/>
    <n v="1"/>
    <n v="4"/>
    <n v="86.848564680232556"/>
    <n v="9.34002769377512E-2"/>
    <n v="0.83512445653042389"/>
    <n v="0.74172417959267267"/>
    <n v="8.0878358700010214E-2"/>
    <n v="0.60845496794230214"/>
    <n v="0.52757660924229188"/>
    <x v="2"/>
    <s v="Google Maps"/>
    <n v="40.962091000000001"/>
    <n v="-81.104834999999994"/>
    <n v="0"/>
    <n v="0"/>
  </r>
  <r>
    <n v="339"/>
    <x v="5"/>
    <x v="0"/>
    <s v="Pickaway"/>
    <s v="SR 159, SR 56"/>
    <s v="SPICSR00056**C, SPICSR00159**C"/>
    <s v="SR-159, SR-56"/>
    <n v="5.3259999999999996"/>
    <n v="0"/>
    <s v="Intersection"/>
    <s v="Undivided Rural All Way Stop, All way with Flasher  4-Leg"/>
    <n v="0"/>
    <n v="0"/>
    <n v="4"/>
    <n v="2"/>
    <n v="8"/>
    <n v="43.0625"/>
    <n v="1.6992033837336127"/>
    <n v="2.7290461284165493"/>
    <n v="1.0298427446829366"/>
    <n v="0.11104635955752723"/>
    <n v="0.60777042051429175"/>
    <n v="0.49672406095676452"/>
    <x v="2"/>
    <s v="Google Maps"/>
    <n v="39.532541000000002"/>
    <n v="-82.841161999999997"/>
    <n v="0"/>
    <n v="0"/>
  </r>
  <r>
    <n v="340"/>
    <x v="5"/>
    <x v="5"/>
    <s v="Fulton"/>
    <s v="Co Rd 24, Stryker St"/>
    <s v="SFULSR00002**C, TFULTR00024**C"/>
    <s v="SR-2, TR-24"/>
    <n v="2.42"/>
    <n v="0"/>
    <s v="Intersection"/>
    <s v="Undivided Rural No Control, Yield, Two Way Stop, Two Way With Flasher  4-Leg"/>
    <n v="0"/>
    <n v="3"/>
    <n v="3"/>
    <n v="1"/>
    <n v="13"/>
    <n v="174.10819404069767"/>
    <n v="0.10395369375045113"/>
    <n v="1.5625224515809648"/>
    <n v="1.4585687578305138"/>
    <n v="8.0052706356040643E-2"/>
    <n v="0.60624896889683977"/>
    <n v="0.5261962625407991"/>
    <x v="2"/>
    <s v="Google Maps"/>
    <n v="41.521554000000002"/>
    <n v="-84.325635000000005"/>
    <n v="0"/>
    <n v="0"/>
  </r>
  <r>
    <n v="341"/>
    <x v="5"/>
    <x v="3"/>
    <s v="Trumbull"/>
    <s v="Hoagland Blackstub Rd, SR-305"/>
    <s v="CTRUCR00203**C, STRUSR00305**C"/>
    <s v="CR-203, SR-305"/>
    <n v="2.278"/>
    <n v="0"/>
    <s v="Intersection"/>
    <s v="Undivided Rural Signal  4-Leg"/>
    <n v="0"/>
    <n v="1"/>
    <n v="6"/>
    <n v="1"/>
    <n v="10"/>
    <n v="99.395439680232556"/>
    <n v="0.99099557380180725"/>
    <n v="3.2956405969737839"/>
    <n v="2.3046450231719766"/>
    <n v="6.9062579895884116E-2"/>
    <n v="0.60206371146316573"/>
    <n v="0.53300113156728157"/>
    <x v="2"/>
    <s v="Google Maps"/>
    <n v="41.308221000000003"/>
    <n v="-80.779262000000003"/>
    <n v="0"/>
    <n v="0"/>
  </r>
  <r>
    <n v="342"/>
    <x v="5"/>
    <x v="7"/>
    <s v="Wayne"/>
    <s v="E Lincoln Way, E Lincoln Way"/>
    <s v="SWAYUS00030**C, SWAYUS00030**N, TWAYTR00153**C"/>
    <s v="TR-153, US-30"/>
    <n v="1.256"/>
    <n v="0"/>
    <s v="Intersection"/>
    <s v="Divided Rural No Control, Yield, Two Way Stop, Two Way With Flasher  4-Leg"/>
    <n v="0"/>
    <n v="0"/>
    <n v="5"/>
    <n v="0"/>
    <n v="3"/>
    <n v="35.734375"/>
    <n v="1.1929515324723508"/>
    <n v="1.5413419891704858"/>
    <n v="0.34839045669813506"/>
    <n v="0.14307707077632972"/>
    <n v="0.60123204534974739"/>
    <n v="0.45815497457341769"/>
    <x v="2"/>
    <s v="Google Maps"/>
    <n v="40.796415000000003"/>
    <n v="-81.678195000000002"/>
    <n v="0"/>
    <n v="0"/>
  </r>
  <r>
    <n v="343"/>
    <x v="5"/>
    <x v="8"/>
    <s v="Licking"/>
    <s v="Johnstown Rd, Johnstown-Utica Rd"/>
    <s v="SFRAUS00062**C, SLICUS00062**C, TFRATR00194**C, TLICTR00051**C"/>
    <s v="TR-194, TR-51, US-62"/>
    <n v="0"/>
    <n v="0"/>
    <s v="Intersection"/>
    <s v="Undivided Rural No Control, Yield, Two Way Stop, Two Way With Flasher  3-Leg"/>
    <n v="0"/>
    <n v="0"/>
    <n v="0"/>
    <n v="4"/>
    <n v="9"/>
    <n v="26.75"/>
    <n v="0.94466995311503354"/>
    <n v="2.4038786561431609"/>
    <n v="1.4592087030281273"/>
    <n v="0.24106240495182366"/>
    <n v="0.59993788856302033"/>
    <n v="0.3588754836111967"/>
    <x v="2"/>
    <s v="Google Maps"/>
    <n v="40.120772000000002"/>
    <n v="-82.762181999999996"/>
    <n v="0"/>
    <n v="0"/>
  </r>
  <r>
    <n v="344"/>
    <x v="5"/>
    <x v="2"/>
    <s v="Butler"/>
    <s v="Somerville Jacksonburg Rd, West Elkton Rd"/>
    <s v="SBUTSR00503**C, SBUTSR00744**C"/>
    <s v="SR-503, SR-744"/>
    <n v="4.5650000000000004"/>
    <n v="0"/>
    <s v="Intersection"/>
    <s v="Undivided Rural No Control, Yield, Two Way Stop, Two Way With Flasher  4-Leg"/>
    <n v="0"/>
    <n v="3"/>
    <n v="5"/>
    <n v="1"/>
    <n v="2"/>
    <n v="176.20194404069767"/>
    <n v="5.4168576155828971E-2"/>
    <n v="0.56149091385560435"/>
    <n v="0.50732233769977542"/>
    <n v="5.5018165323443176E-2"/>
    <n v="0.59953204781363179"/>
    <n v="0.54451388249018862"/>
    <x v="2"/>
    <s v="Google Maps"/>
    <n v="39.546973000000001"/>
    <n v="-84.553156000000001"/>
    <n v="0"/>
    <n v="0"/>
  </r>
  <r>
    <n v="345"/>
    <x v="5"/>
    <x v="8"/>
    <s v="Fairfield"/>
    <s v="Blacklick-Eastern Rd, Lancaster-Newark Rd"/>
    <s v="SFAISR00037**C, SFAISR00204**C"/>
    <s v="SR-204, SR-37"/>
    <n v="2.1880000000000002"/>
    <n v="0"/>
    <s v="Intersection"/>
    <s v="Undivided Rural Signal  4-Leg"/>
    <n v="2"/>
    <n v="0"/>
    <n v="2"/>
    <n v="0"/>
    <n v="11"/>
    <n v="115.44712936046511"/>
    <n v="3.3193927958275857"/>
    <n v="2.9882177352342056"/>
    <n v="-0.33117506059338009"/>
    <n v="0.23132881339539915"/>
    <n v="0.59677700678410017"/>
    <n v="0.36544819338870105"/>
    <x v="2"/>
    <s v="Google Maps"/>
    <n v="39.899847000000001"/>
    <n v="-82.562543000000005"/>
    <n v="0"/>
    <n v="0"/>
  </r>
  <r>
    <n v="346"/>
    <x v="5"/>
    <x v="1"/>
    <s v="Lake"/>
    <s v="Dock Rd, N Ridge Rd"/>
    <s v="CLAKCR00001**C, SLAKUS00020**C"/>
    <s v="CR-1, US-20"/>
    <n v="0"/>
    <n v="0"/>
    <s v="Intersection"/>
    <s v="Undivided Rural No Control, Yield, Two Way Stop, Two Way With Flasher  3-Leg"/>
    <n v="0"/>
    <n v="1"/>
    <n v="2"/>
    <n v="3"/>
    <n v="7"/>
    <n v="79.082939680232556"/>
    <n v="0.43150976600774499"/>
    <n v="2.0824848651324999"/>
    <n v="1.6509750991247549"/>
    <n v="0.11011335928598012"/>
    <n v="0.59664815181345066"/>
    <n v="0.48653479252747056"/>
    <x v="2"/>
    <s v="Google Maps"/>
    <n v="41.798338999999999"/>
    <n v="-81.015940000000001"/>
    <n v="0"/>
    <n v="0"/>
  </r>
  <r>
    <n v="347"/>
    <x v="5"/>
    <x v="5"/>
    <s v="Wood"/>
    <s v="Mc Cutchenville Rd, Sugar Ridge Rd"/>
    <s v="CWOOCR00019**C, SWOOSR00199**C"/>
    <s v="CR-19, SR-199"/>
    <n v="5.6909999999999998"/>
    <n v="0"/>
    <s v="Intersection"/>
    <s v="Undivided Rural No Control, Yield, Two Way Stop, Two Way With Flasher  4-Leg"/>
    <n v="0"/>
    <n v="2"/>
    <n v="2"/>
    <n v="4"/>
    <n v="2"/>
    <n v="124.19712936046511"/>
    <n v="7.0773671834252649E-2"/>
    <n v="0.62903749503306072"/>
    <n v="0.55826382319880807"/>
    <n v="6.3819492396742963E-2"/>
    <n v="0.595823931351809"/>
    <n v="0.53200443895506599"/>
    <x v="2"/>
    <s v="Google Maps"/>
    <n v="41.427812000000003"/>
    <n v="-83.540424000000002"/>
    <n v="0"/>
    <n v="0"/>
  </r>
  <r>
    <n v="348"/>
    <x v="5"/>
    <x v="2"/>
    <s v="Greene"/>
    <s v="SR-235, US-68"/>
    <s v="SGRESR00235**C, SGREUS00068**C"/>
    <s v="SR-235, US-68"/>
    <n v="0"/>
    <n v="0"/>
    <s v="Intersection"/>
    <s v="Undivided Rural No Control, Yield, Two Way Stop, Two Way With Flasher  3-Leg"/>
    <n v="0"/>
    <n v="0"/>
    <n v="4"/>
    <n v="1"/>
    <n v="18"/>
    <n v="48.625"/>
    <n v="0.61950616309398843"/>
    <n v="3.7468108798677857"/>
    <n v="3.1273047167737973"/>
    <n v="0.15808658364275113"/>
    <n v="0.59539072884961941"/>
    <n v="0.43730414520686828"/>
    <x v="2"/>
    <s v="Google Maps"/>
    <n v="39.738647999999998"/>
    <n v="-83.935866000000004"/>
    <n v="0"/>
    <n v="0"/>
  </r>
  <r>
    <n v="349"/>
    <x v="5"/>
    <x v="10"/>
    <s v="Columbiana"/>
    <s v="Brookdale Ave, State Rte 14"/>
    <s v="CCOLCR00443**C, SCOLSR00014**C, SCOLSR00165**C, SCOLSR00170**C"/>
    <s v="CR-443, SR-14, SR-165, SR-170"/>
    <n v="2.2269999999999999"/>
    <n v="0"/>
    <s v="Intersection"/>
    <s v="Undivided Rural Signal  4-Leg"/>
    <n v="0"/>
    <n v="0"/>
    <n v="5"/>
    <n v="0"/>
    <n v="17"/>
    <n v="49.734375"/>
    <n v="2.046769977154669"/>
    <n v="4.2744323890413822"/>
    <n v="2.2276624118867132"/>
    <n v="0.14263960285256669"/>
    <n v="0.59424705076053608"/>
    <n v="0.45160744790796936"/>
    <x v="2"/>
    <s v="Google Maps"/>
    <n v="40.864854000000001"/>
    <n v="-80.558059"/>
    <n v="0"/>
    <n v="0"/>
  </r>
  <r>
    <n v="350"/>
    <x v="5"/>
    <x v="4"/>
    <s v="Miami"/>
    <s v="SR-202, Troy Pike"/>
    <s v="SMIASR00041**C, SMIASR00202**C"/>
    <s v="SR-202, SR-41"/>
    <n v="7.6689999999999996"/>
    <n v="0"/>
    <s v="Intersection"/>
    <s v="Undivided Rural Signal  4-Leg"/>
    <n v="0"/>
    <n v="1"/>
    <n v="3"/>
    <n v="1"/>
    <n v="11"/>
    <n v="80.754814680232556"/>
    <n v="1.9092290963971394"/>
    <n v="3.3032306792654023"/>
    <n v="1.3940015828682628"/>
    <n v="0.13305436522145808"/>
    <n v="0.59248983449855375"/>
    <n v="0.45943546927709566"/>
    <x v="2"/>
    <s v="Google Maps"/>
    <n v="40.024588999999999"/>
    <n v="-84.177985000000007"/>
    <n v="0"/>
    <n v="0"/>
  </r>
  <r>
    <n v="351"/>
    <x v="5"/>
    <x v="3"/>
    <s v="Portage"/>
    <s v="Randolph Rd, SR-43"/>
    <s v="CPORCR00010**C, SPORSR00043**C"/>
    <s v="CR-10, SR-43"/>
    <n v="2.5489999999999999"/>
    <n v="0"/>
    <s v="Intersection"/>
    <s v="Undivided Rural No Control, Yield, Two Way Stop, Two Way With Flasher  4-Leg"/>
    <n v="0"/>
    <n v="1"/>
    <n v="4"/>
    <n v="1"/>
    <n v="10"/>
    <n v="86.301689680232556"/>
    <n v="0.13402636241451879"/>
    <n v="1.5064825697057258"/>
    <n v="1.372456207291207"/>
    <n v="9.411105254704509E-2"/>
    <n v="0.59157525697811397"/>
    <n v="0.49746420443106887"/>
    <x v="2"/>
    <s v="Google Maps"/>
    <n v="41.044604999999997"/>
    <n v="-81.347305000000006"/>
    <n v="0"/>
    <n v="0"/>
  </r>
  <r>
    <n v="352"/>
    <x v="5"/>
    <x v="2"/>
    <s v="Warren"/>
    <s v="Morrow-Woodville Rd, St Rt 133"/>
    <s v="CWARCR00024**C, SWARSR00133**C"/>
    <s v="CR-24, SR-133"/>
    <n v="0.10199999999999999"/>
    <n v="0"/>
    <s v="Intersection"/>
    <s v="Undivided Rural No Control, Yield, Two Way Stop, Two Way With Flasher  4-Leg"/>
    <n v="0"/>
    <n v="1"/>
    <n v="4"/>
    <n v="3"/>
    <n v="1"/>
    <n v="86.176689680232556"/>
    <n v="6.4135234243644992E-2"/>
    <n v="0.53377088056993627"/>
    <n v="0.46963564632629129"/>
    <n v="6.2657315639662217E-2"/>
    <n v="0.58898331607629784"/>
    <n v="0.52632600043663558"/>
    <x v="2"/>
    <s v="Google Maps"/>
    <n v="39.257038999999999"/>
    <n v="-84.012574999999998"/>
    <n v="0"/>
    <n v="0"/>
  </r>
  <r>
    <n v="353"/>
    <x v="5"/>
    <x v="0"/>
    <s v="Madison"/>
    <s v="Jefferson St, Perry Pike"/>
    <s v="CMADCR00040**C, MMADMR00227**C, SMADUS00042**C"/>
    <s v="CR-40, MR-227, US-42"/>
    <n v="0"/>
    <n v="0"/>
    <s v="Intersection"/>
    <s v="Undivided Rural Signal  4-Leg"/>
    <n v="0"/>
    <n v="2"/>
    <n v="0"/>
    <n v="3"/>
    <n v="8"/>
    <n v="112.66587936046511"/>
    <n v="2.1021549591641993"/>
    <n v="2.4442453618263236"/>
    <n v="0.34209040266212432"/>
    <n v="0.14649938774584439"/>
    <n v="0.58648925966291909"/>
    <n v="0.43998987191707473"/>
    <x v="2"/>
    <s v="Google Maps"/>
    <n v="40.104385999999998"/>
    <n v="-83.278754000000006"/>
    <n v="0"/>
    <n v="0"/>
  </r>
  <r>
    <n v="354"/>
    <x v="5"/>
    <x v="7"/>
    <s v="Wayne"/>
    <s v="Burbank Rd, SR-604"/>
    <s v="SWAYSR00083**C, SWAYSR00604**C"/>
    <s v="SR-604, SR-83"/>
    <n v="7.5170000000000003"/>
    <n v="0"/>
    <s v="Intersection"/>
    <s v="Undivided Rural No Control, Yield, Two Way Stop, Two Way With Flasher  4-Leg"/>
    <n v="1"/>
    <n v="1"/>
    <n v="4"/>
    <n v="1"/>
    <n v="5"/>
    <n v="126.97837936046511"/>
    <n v="9.4160843286091034E-2"/>
    <n v="0.90234638668770373"/>
    <n v="0.80818554340161275"/>
    <n v="7.6226752106343595E-2"/>
    <n v="0.58610029939376684"/>
    <n v="0.50987354728742329"/>
    <x v="2"/>
    <s v="Google Maps"/>
    <n v="40.945084000000001"/>
    <n v="-81.993954000000002"/>
    <n v="0"/>
    <n v="0"/>
  </r>
  <r>
    <n v="355"/>
    <x v="5"/>
    <x v="1"/>
    <s v="Geauga"/>
    <s v="S Springdale Ave, Springdale Ave"/>
    <s v="MGEAMR00070**C, MGEAMR00217**C, SGEASR00087**C"/>
    <s v="MR-217, MR-70, SR-87"/>
    <n v="0"/>
    <n v="0"/>
    <s v="Intersection"/>
    <s v="Undivided Rural Signal  4-Leg"/>
    <n v="0"/>
    <n v="0"/>
    <n v="2"/>
    <n v="3"/>
    <n v="18"/>
    <n v="44.40625"/>
    <n v="2.0196901865334085"/>
    <n v="4.3978482093170808"/>
    <n v="2.3781580227836723"/>
    <n v="0.14075240955646562"/>
    <n v="0.58575543713054645"/>
    <n v="0.44500302757408083"/>
    <x v="2"/>
    <s v="Google Maps"/>
    <n v="41.462829999999997"/>
    <n v="-81.084993999999995"/>
    <n v="0"/>
    <n v="0"/>
  </r>
  <r>
    <n v="356"/>
    <x v="5"/>
    <x v="10"/>
    <s v="Holmes"/>
    <s v="SR-39, SR-60"/>
    <s v="SHOLSR00039**C, SHOLSR00060**C, SHOLSR00754**C"/>
    <s v="SR-39, SR-60, SR-754"/>
    <n v="0"/>
    <n v="0"/>
    <s v="Intersection"/>
    <s v="Undivided Rural Signal  4-Leg"/>
    <n v="0"/>
    <n v="1"/>
    <n v="0"/>
    <n v="3"/>
    <n v="7"/>
    <n v="65.989189680232556"/>
    <n v="3.0197824863220246"/>
    <n v="2.2563617580294721"/>
    <n v="-0.76342072829255248"/>
    <n v="0.21044894118923266"/>
    <n v="0.58506134877102667"/>
    <n v="0.37461240758179404"/>
    <x v="2"/>
    <s v="Google Maps"/>
    <n v="40.576413000000002"/>
    <n v="-82.021392000000006"/>
    <n v="0"/>
    <n v="0"/>
  </r>
  <r>
    <n v="357"/>
    <x v="5"/>
    <x v="7"/>
    <s v="Huron"/>
    <s v="Fitchville River Rd, St Rte 18"/>
    <s v="CHURCR00060**C, SHURSR00018**C"/>
    <s v="CR-60, SR-18"/>
    <n v="8.4629999999999992"/>
    <n v="0"/>
    <s v="Intersection"/>
    <s v="Undivided Rural No Control, Yield, Two Way Stop, Two Way With Flasher  4-Leg"/>
    <n v="1"/>
    <n v="0"/>
    <n v="6"/>
    <n v="0"/>
    <n v="6"/>
    <n v="90.957939680232556"/>
    <n v="8.3885822204134125E-2"/>
    <n v="0.91015607049506386"/>
    <n v="0.82627024829092977"/>
    <n v="7.4908635300907245E-2"/>
    <n v="0.58488983403203154"/>
    <n v="0.50998119873112424"/>
    <x v="2"/>
    <s v="Google Maps"/>
    <n v="41.203901000000002"/>
    <n v="-82.427250999999998"/>
    <n v="0"/>
    <n v="0"/>
  </r>
  <r>
    <n v="358"/>
    <x v="5"/>
    <x v="3"/>
    <s v="Stark"/>
    <s v="Edison St, Ravenna Ave"/>
    <s v="SSTASR00044**C, SSTASR00619**C"/>
    <s v="SR-44, SR-619"/>
    <n v="8.9559999999999995"/>
    <n v="0"/>
    <s v="Intersection"/>
    <s v="Undivided Rural Signal  4-Leg"/>
    <n v="0"/>
    <n v="0"/>
    <n v="3"/>
    <n v="3"/>
    <n v="14"/>
    <n v="46.953125"/>
    <n v="1.4444916653416542"/>
    <n v="3.820446878155876"/>
    <n v="2.3759552128142216"/>
    <n v="0.10066676752538969"/>
    <n v="0.58459324546144664"/>
    <n v="0.48392647793605692"/>
    <x v="2"/>
    <s v="Google Maps"/>
    <n v="40.952103999999999"/>
    <n v="-81.251396"/>
    <n v="0"/>
    <n v="0"/>
  </r>
  <r>
    <n v="359"/>
    <x v="5"/>
    <x v="5"/>
    <s v="Lucas"/>
    <s v="N Berkey Southern Rd, W Central Ave"/>
    <s v="SLUCSR00120**C, SLUCSR00295**C, SLUCUS00020**C"/>
    <s v="SR-120, SR-295, US-20"/>
    <n v="2.0619999999999998"/>
    <n v="0"/>
    <s v="Intersection"/>
    <s v="Undivided Rural Signal  4-Leg"/>
    <n v="1"/>
    <n v="1"/>
    <n v="1"/>
    <n v="2"/>
    <n v="2"/>
    <n v="108.77525436046511"/>
    <n v="1.9324591985892623"/>
    <n v="1.4316313080559215"/>
    <n v="-0.50082789053334076"/>
    <n v="0.13467327334884582"/>
    <n v="0.58396131094225334"/>
    <n v="0.44928803759340752"/>
    <x v="2"/>
    <s v="Google Maps"/>
    <n v="41.672272"/>
    <n v="-83.838128999999995"/>
    <n v="0"/>
    <n v="0"/>
  </r>
  <r>
    <n v="360"/>
    <x v="5"/>
    <x v="10"/>
    <s v="Carroll"/>
    <s v="N Reed Ave, W Canal St"/>
    <s v="CCARCR00020**C, CCARCR00068**C, SCARSR00043**C, SCARSR00183**C"/>
    <s v="CR-20, CR-68, SR-183, SR-43"/>
    <n v="4.1920000000000002"/>
    <n v="0"/>
    <s v="Intersection"/>
    <s v="Undivided Rural Signal  4-Leg"/>
    <n v="0"/>
    <n v="0"/>
    <n v="3"/>
    <n v="1"/>
    <n v="14"/>
    <n v="38.078125"/>
    <n v="3.3111217703458866"/>
    <n v="3.4583724568323286"/>
    <n v="0.14725068648644202"/>
    <n v="0.23075240480866921"/>
    <n v="0.58364493182588884"/>
    <n v="0.35289252701721963"/>
    <x v="2"/>
    <s v="Google Maps"/>
    <n v="40.691625000000002"/>
    <n v="-81.180880000000002"/>
    <n v="0"/>
    <n v="0"/>
  </r>
  <r>
    <n v="361"/>
    <x v="5"/>
    <x v="6"/>
    <s v="Hancock"/>
    <s v="E Liberty St, Main St"/>
    <s v="MHANMR00033**C, MHANMR00034**C, SHANUS00068**C"/>
    <s v="MR-33, MR-34, US-68"/>
    <n v="0"/>
    <n v="0"/>
    <s v="Intersection"/>
    <s v="Undivided Rural Signal  4-Leg"/>
    <n v="0"/>
    <n v="1"/>
    <n v="4"/>
    <n v="0"/>
    <n v="6"/>
    <n v="77.864189680232556"/>
    <n v="1.9094372781486388"/>
    <n v="2.2235336192116901"/>
    <n v="0.31409634106305129"/>
    <n v="0.13306887342838239"/>
    <n v="0.58281942509909523"/>
    <n v="0.44975055167071287"/>
    <x v="2"/>
    <s v="Google Maps"/>
    <n v="40.893394000000001"/>
    <n v="-83.650993999999997"/>
    <n v="0"/>
    <n v="0"/>
  </r>
  <r>
    <n v="362"/>
    <x v="5"/>
    <x v="4"/>
    <s v="Miami"/>
    <s v="E Peterson Rd, Troy Sidney Rd"/>
    <s v="CMIACR00014**C, CMIACR00016**C"/>
    <s v="CR-14, CR-16"/>
    <n v="1.2150000000000001"/>
    <n v="0"/>
    <s v="Intersection"/>
    <s v="Undivided Rural No Control, Yield, Two Way Stop, Two Way With Flasher  4-Leg"/>
    <n v="1"/>
    <n v="2"/>
    <n v="3"/>
    <n v="2"/>
    <n v="6"/>
    <n v="171.54569404069767"/>
    <n v="6.4725367125426939E-2"/>
    <n v="0.77317092617314864"/>
    <n v="0.70844555904772166"/>
    <n v="6.4838057375570732E-2"/>
    <n v="0.5824666703507354"/>
    <n v="0.51762861297516471"/>
    <x v="2"/>
    <s v="Google Maps"/>
    <n v="40.106552999999998"/>
    <n v="-84.200181000000001"/>
    <n v="0"/>
    <n v="0"/>
  </r>
  <r>
    <n v="363"/>
    <x v="5"/>
    <x v="3"/>
    <s v="Ashtabula"/>
    <s v="Clay St, Sexton Rd"/>
    <s v="CATBCR00016**C, CATBCR00218**C"/>
    <s v="CR-16, CR-218"/>
    <n v="0.96099999999999997"/>
    <n v="0"/>
    <s v="Intersection"/>
    <s v="Undivided Rural No Control, Yield, Two Way Stop, Two Way With Flasher  4-Leg"/>
    <n v="0"/>
    <n v="3"/>
    <n v="4"/>
    <n v="1"/>
    <n v="4"/>
    <n v="171.65506904069767"/>
    <n v="5.8817813890303002E-2"/>
    <n v="0.6980116918474788"/>
    <n v="0.63919387795717575"/>
    <n v="5.7344978086038542E-2"/>
    <n v="0.58187536749254032"/>
    <n v="0.52453038940650176"/>
    <x v="2"/>
    <s v="Google Maps"/>
    <n v="41.782055999999997"/>
    <n v="-80.899799000000002"/>
    <n v="0"/>
    <n v="0"/>
  </r>
  <r>
    <n v="364"/>
    <x v="5"/>
    <x v="10"/>
    <s v="Holmes"/>
    <s v="E Jackson St, N School St"/>
    <s v="MHOLMR00140**C, MHOLMR00141**C, SHOLSR00039**C, SHOLUS00062**C, THOLTR00312**C"/>
    <s v="MR-140, MR-141, SR-39, TR-312, US-62"/>
    <n v="0"/>
    <n v="0"/>
    <s v="Intersection"/>
    <s v="Undivided Rural Control  5-Leg"/>
    <n v="0"/>
    <n v="0"/>
    <n v="3"/>
    <n v="0"/>
    <n v="8"/>
    <n v="27.640625"/>
    <n v="1.8298459471358057"/>
    <n v="2.194551011560069"/>
    <n v="0.36470506442426331"/>
    <n v="0.46694304529678504"/>
    <n v="0.58097073989644099"/>
    <n v="0.11402769459965595"/>
    <x v="2"/>
    <s v="Google Maps"/>
    <n v="40.554023999999998"/>
    <n v="-81.912554999999998"/>
    <n v="0"/>
    <n v="0"/>
  </r>
  <r>
    <n v="365"/>
    <x v="5"/>
    <x v="4"/>
    <s v="Champaign"/>
    <s v="S Ludlow Rd, SR-814"/>
    <s v="SCHPSR00814**C, SCHPUS00036**C, TCHPTR00222**C"/>
    <s v="SR-814, TR-222, US-36"/>
    <n v="0"/>
    <n v="0"/>
    <s v="Intersection"/>
    <s v="Undivided Rural No Control, Yield, Two Way Stop, Two Way With Flasher  4-Leg"/>
    <n v="0"/>
    <n v="2"/>
    <n v="3"/>
    <n v="2"/>
    <n v="11"/>
    <n v="130.86900436046511"/>
    <n v="8.3336167192374286E-2"/>
    <n v="1.2430892033246399"/>
    <n v="1.1597530361322657"/>
    <n v="7.3036539003064921E-2"/>
    <n v="0.58000367421559962"/>
    <n v="0.50696713521253467"/>
    <x v="2"/>
    <s v="Google Maps"/>
    <n v="40.107464"/>
    <n v="-83.667967000000004"/>
    <n v="0"/>
    <n v="0"/>
  </r>
  <r>
    <n v="366"/>
    <x v="5"/>
    <x v="1"/>
    <s v="Geauga"/>
    <s v="S State Ave, W High St"/>
    <s v="SGEASR00087**C, SGEASR00608**C"/>
    <s v="SR-608, SR-87"/>
    <n v="1.99"/>
    <n v="0"/>
    <s v="Intersection"/>
    <s v="Undivided Rural Signal  4-Leg"/>
    <n v="0"/>
    <n v="1"/>
    <n v="2"/>
    <n v="1"/>
    <n v="10"/>
    <n v="73.207939680232556"/>
    <n v="2.8682729749593729"/>
    <n v="2.897042383488166"/>
    <n v="2.8769408528793061E-2"/>
    <n v="0.19989022830484782"/>
    <n v="0.57973659684304557"/>
    <n v="0.37984636853819775"/>
    <x v="2"/>
    <s v="Google Maps"/>
    <n v="41.462020000000003"/>
    <n v="-81.072856000000002"/>
    <n v="0"/>
    <n v="0"/>
  </r>
  <r>
    <n v="367"/>
    <x v="5"/>
    <x v="10"/>
    <s v="Holmes"/>
    <s v="TR 356, US-62"/>
    <s v="SHOLSR00039**C, SHOLUS00062**C, THOLTR00356**C"/>
    <s v="SR-39, TR-356, US-62"/>
    <n v="2.5190000000000001"/>
    <n v="0"/>
    <s v="Intersection"/>
    <s v="Undivided Rural No Control, Yield, Two Way Stop, Two Way With Flasher  3-Leg"/>
    <n v="0"/>
    <n v="0"/>
    <n v="4"/>
    <n v="0"/>
    <n v="1"/>
    <n v="27.1875"/>
    <n v="0.86690923681254817"/>
    <n v="0.98270192127253153"/>
    <n v="0.11579268445998336"/>
    <n v="0.22121929972672183"/>
    <n v="0.57903262831272617"/>
    <n v="0.35781332858600434"/>
    <x v="2"/>
    <s v="Google Maps"/>
    <n v="40.560029999999998"/>
    <n v="-81.806180999999995"/>
    <n v="0"/>
    <n v="0"/>
  </r>
  <r>
    <n v="368"/>
    <x v="5"/>
    <x v="4"/>
    <s v="Clark"/>
    <s v="Dayton-Springfield Rd, Old Mill Rd"/>
    <s v="CCLACR00333**C, TCLATR00146**C"/>
    <s v="CR-333, TR-146"/>
    <n v="3.5720000000000001"/>
    <n v="0"/>
    <s v="Intersection"/>
    <s v="Undivided Rural Signal  4-Leg"/>
    <n v="0"/>
    <n v="0"/>
    <n v="2"/>
    <n v="3"/>
    <n v="5"/>
    <n v="31.40625"/>
    <n v="1.9594557142174112"/>
    <n v="1.957003721730975"/>
    <n v="-2.4519924864361275E-3"/>
    <n v="0.1365546632024118"/>
    <n v="0.57865328525821191"/>
    <n v="0.44209862205580008"/>
    <x v="2"/>
    <s v="Google Maps"/>
    <n v="39.905763999999998"/>
    <n v="-83.877149000000003"/>
    <n v="0"/>
    <n v="0"/>
  </r>
  <r>
    <n v="369"/>
    <x v="5"/>
    <x v="2"/>
    <s v="Clermont"/>
    <s v="Crane School House Rd, Macedonia Rd"/>
    <s v="CCLECR00038**C, SCLESR00125**C, TCLETR00100**C"/>
    <s v="CR-38, SR-125, TR-100"/>
    <n v="0"/>
    <n v="0"/>
    <s v="Intersection"/>
    <s v="Undivided Rural No Control, Yield, Two Way Stop, Two Way With Flasher  4-Leg"/>
    <n v="1"/>
    <n v="0"/>
    <n v="0"/>
    <n v="3"/>
    <n v="7"/>
    <n v="65.989189680232556"/>
    <n v="0.34726040298969768"/>
    <n v="1.5902776262750491"/>
    <n v="1.2430172232853514"/>
    <n v="0.20401150321424583"/>
    <n v="0.57828226784825931"/>
    <n v="0.37427076463401349"/>
    <x v="2"/>
    <s v="Google Maps"/>
    <n v="38.976903"/>
    <n v="-84.113440999999995"/>
    <n v="0"/>
    <n v="0"/>
  </r>
  <r>
    <n v="370"/>
    <x v="5"/>
    <x v="4"/>
    <s v="Auglaize"/>
    <s v="SR 65, US 33"/>
    <s v="CAUGCR00203**C, SAUGSR00065**C, SAUGUS00033**C"/>
    <s v="CR-203, SR-65, US-33"/>
    <n v="0"/>
    <n v="0"/>
    <s v="Intersection"/>
    <s v="Undivided Rural No Control, Yield, Two Way Stop, Two Way With Flasher  4-Leg"/>
    <n v="1"/>
    <n v="0"/>
    <n v="4"/>
    <n v="2"/>
    <n v="1"/>
    <n v="81.739189680232556"/>
    <n v="9.3079275666862318E-2"/>
    <n v="0.62132989802805039"/>
    <n v="0.52825062236118803"/>
    <n v="7.3672864817391381E-2"/>
    <n v="0.57804164193554386"/>
    <n v="0.50436877711815242"/>
    <x v="2"/>
    <s v="Google Maps"/>
    <n v="40.556514"/>
    <n v="-84.084328999999997"/>
    <n v="0"/>
    <n v="0"/>
  </r>
  <r>
    <n v="371"/>
    <x v="5"/>
    <x v="0"/>
    <s v="Pickaway"/>
    <s v="SR 56, Tarlton Rd"/>
    <s v="CPICCR00016**C, SPICSR00056**C"/>
    <s v="CR-16, SR-56"/>
    <n v="3.7509999999999999"/>
    <n v="0"/>
    <s v="Intersection"/>
    <s v="Undivided Rural All Way Stop, All way with Flasher  4-Leg"/>
    <n v="0"/>
    <n v="0"/>
    <n v="4"/>
    <n v="1"/>
    <n v="4"/>
    <n v="34.625"/>
    <n v="2.2549821531578544"/>
    <n v="1.7070438821290759"/>
    <n v="-0.54793827102877857"/>
    <n v="0.14736762024635358"/>
    <n v="0.57802585189175726"/>
    <n v="0.43065823164540368"/>
    <x v="2"/>
    <s v="Google Maps"/>
    <n v="39.563727999999998"/>
    <n v="-82.884371999999999"/>
    <n v="0"/>
    <n v="0"/>
  </r>
  <r>
    <n v="372"/>
    <x v="5"/>
    <x v="2"/>
    <s v="Clermont"/>
    <s v="Bethel-New Richmond Rd, Swings Cornr Pt-Isabel Rd"/>
    <s v="CCLECR00119**C, SCLESR00232**C"/>
    <s v="CR-119, SR-232"/>
    <n v="5.0810000000000004"/>
    <n v="0"/>
    <s v="Intersection"/>
    <s v="Undivided Rural No Control, Yield, Two Way Stop, Two Way With Flasher  4-Leg"/>
    <n v="0"/>
    <n v="1"/>
    <n v="4"/>
    <n v="2"/>
    <n v="6"/>
    <n v="86.739189680232556"/>
    <n v="7.9279925516101496E-2"/>
    <n v="0.86608457269474726"/>
    <n v="0.78680464717864573"/>
    <n v="7.4282534282615442E-2"/>
    <n v="0.57795479524250293"/>
    <n v="0.50367226095988749"/>
    <x v="2"/>
    <s v="Google Maps"/>
    <n v="38.960918999999997"/>
    <n v="-84.108266"/>
    <n v="0"/>
    <n v="0"/>
  </r>
  <r>
    <n v="373"/>
    <x v="5"/>
    <x v="7"/>
    <s v="Huron"/>
    <s v="Fitchville River Rd, St Rte 13"/>
    <s v="CHURCR00060**C, SHURSR00013**C, SHURSR00162**C, SHURUS00250**C"/>
    <s v="CR-60, SR-13, SR-162, US-250"/>
    <n v="0"/>
    <n v="0"/>
    <s v="Intersection"/>
    <s v="Undivided Rural No Control, Yield, Two Way Stop, Two Way With Flasher  4-Leg"/>
    <n v="0"/>
    <n v="1"/>
    <n v="5"/>
    <n v="1"/>
    <n v="11"/>
    <n v="93.848564680232556"/>
    <n v="8.4343098884002252E-2"/>
    <n v="1.2285357621932302"/>
    <n v="1.1441926633092281"/>
    <n v="7.4351326737144299E-2"/>
    <n v="0.57758260002299056"/>
    <n v="0.50323127328584627"/>
    <x v="2"/>
    <s v="Google Maps"/>
    <n v="41.094675000000002"/>
    <n v="-82.488213000000002"/>
    <n v="0"/>
    <n v="0"/>
  </r>
  <r>
    <n v="374"/>
    <x v="5"/>
    <x v="4"/>
    <s v="Shelby"/>
    <s v="S Main St, SR-274"/>
    <s v="CSHECR00025A*C, SSHESR00274**C"/>
    <s v="CR-25A, SR-274"/>
    <n v="8.4149999999999991"/>
    <n v="0"/>
    <s v="Intersection"/>
    <s v="Undivided Rural No Control, Yield, Two Way Stop, Two Way With Flasher  4-Leg"/>
    <n v="1"/>
    <n v="1"/>
    <n v="4"/>
    <n v="1"/>
    <n v="8"/>
    <n v="129.97837936046511"/>
    <n v="9.67735290845467E-2"/>
    <n v="1.1103313025026704"/>
    <n v="1.0135577734181238"/>
    <n v="7.5092379913266435E-2"/>
    <n v="0.57655087996162901"/>
    <n v="0.50145850004836257"/>
    <x v="2"/>
    <s v="Google Maps"/>
    <n v="40.438803999999998"/>
    <n v="-84.178499000000002"/>
    <n v="0"/>
    <n v="0"/>
  </r>
  <r>
    <n v="375"/>
    <x v="5"/>
    <x v="2"/>
    <s v="Warren"/>
    <s v="Hart Rd, St Rt 122"/>
    <s v="CWARCR00278**C, SWARSR00122**C"/>
    <s v="CR-278, SR-122"/>
    <n v="3.0059999999999998"/>
    <n v="0"/>
    <s v="Intersection"/>
    <s v="Undivided Rural No Control, Yield, Two Way Stop, Two Way With Flasher  3-Leg"/>
    <n v="0"/>
    <n v="1"/>
    <n v="6"/>
    <n v="0"/>
    <n v="8"/>
    <n v="92.957939680232556"/>
    <n v="0.31615344017418834"/>
    <n v="2.2258363243060373"/>
    <n v="1.9096828841318489"/>
    <n v="8.0676545677008354E-2"/>
    <n v="0.57479789587003838"/>
    <n v="0.49412135019303005"/>
    <x v="2"/>
    <s v="Google Maps"/>
    <n v="39.488183999999997"/>
    <n v="-84.225510999999997"/>
    <n v="0"/>
    <n v="0"/>
  </r>
  <r>
    <n v="376"/>
    <x v="5"/>
    <x v="8"/>
    <s v="Fairfield"/>
    <s v="Lancaster Rd, Lancaster-Newark Rd"/>
    <s v="SFAISR00037**C, SLICSR00037**C, SLICSR00079**C"/>
    <s v="SR-37, SR-79"/>
    <n v="0"/>
    <n v="0"/>
    <s v="Intersection"/>
    <s v="Undivided Rural No Control, Yield, Two Way Stop, Two Way With Flasher  3-Leg"/>
    <n v="0"/>
    <n v="1"/>
    <n v="2"/>
    <n v="2"/>
    <n v="7"/>
    <n v="74.645439680232556"/>
    <n v="0.55753156899333456"/>
    <n v="2.010021732148271"/>
    <n v="1.4524901631549363"/>
    <n v="0.14227180658696231"/>
    <n v="0.57444418676810749"/>
    <n v="0.43217238018114518"/>
    <x v="2"/>
    <s v="Google Maps"/>
    <n v="39.928530000000002"/>
    <n v="-82.543910999999994"/>
    <n v="0"/>
    <n v="0"/>
  </r>
  <r>
    <n v="377"/>
    <x v="5"/>
    <x v="5"/>
    <s v="Fulton"/>
    <s v="Co Rd D, SR-109"/>
    <s v="CFULCR0000D**C, SFULSR00109**C"/>
    <s v="CR-D, SR-109"/>
    <n v="3.17"/>
    <n v="0"/>
    <s v="Intersection"/>
    <s v="Undivided Rural No Control, Yield, Two Way Stop, Two Way With Flasher  4-Leg"/>
    <n v="0"/>
    <n v="0"/>
    <n v="5"/>
    <n v="3"/>
    <n v="2"/>
    <n v="48.046875"/>
    <n v="6.7561363611957331E-2"/>
    <n v="0.60722657605481722"/>
    <n v="0.53966521244285992"/>
    <n v="6.075578479253841E-2"/>
    <n v="0.57435181236864707"/>
    <n v="0.51359602757610867"/>
    <x v="2"/>
    <s v="Google Maps"/>
    <n v="41.530349999999999"/>
    <n v="-84.003730000000004"/>
    <n v="0"/>
    <n v="0"/>
  </r>
  <r>
    <n v="378"/>
    <x v="5"/>
    <x v="2"/>
    <s v="Butler"/>
    <s v="Morman Rd, Morman Rd"/>
    <s v="CBUTCR00196**C, SBUTSR00130**C, TBUTTR00196**C"/>
    <s v="CR-196, SR-130, TR-196"/>
    <n v="0"/>
    <n v="0"/>
    <s v="Intersection"/>
    <s v="Undivided Rural No Control, Yield, Two Way Stop, Two Way With Flasher  4-Leg"/>
    <n v="0"/>
    <n v="0"/>
    <n v="1"/>
    <n v="6"/>
    <n v="11"/>
    <n v="44.171875"/>
    <n v="0.10579456380927721"/>
    <n v="1.3544597891576782"/>
    <n v="1.248665225348401"/>
    <n v="7.6597122289996308E-2"/>
    <n v="0.57364604601208558"/>
    <n v="0.49704892372208925"/>
    <x v="2"/>
    <s v="Google Maps"/>
    <n v="39.435512000000003"/>
    <n v="-84.646445999999997"/>
    <n v="0"/>
    <n v="0"/>
  </r>
  <r>
    <n v="379"/>
    <x v="5"/>
    <x v="8"/>
    <s v="Licking"/>
    <s v="Homer Rd, North St Rd"/>
    <s v="CLICCR00019**C, SLICSR00661**C"/>
    <s v="CR-19, SR-661"/>
    <n v="8.5079999999999991"/>
    <n v="0"/>
    <s v="Intersection"/>
    <s v="Undivided Rural No Control, Yield, Two Way Stop, Two Way With Flasher  4-Leg"/>
    <n v="1"/>
    <n v="1"/>
    <n v="2"/>
    <n v="2"/>
    <n v="5"/>
    <n v="118.32212936046511"/>
    <n v="0.1138156601935182"/>
    <n v="0.94855255409952488"/>
    <n v="0.83473689390600669"/>
    <n v="9.1148401661163614E-2"/>
    <n v="0.57362854653066864"/>
    <n v="0.48248014486950502"/>
    <x v="2"/>
    <s v="Google Maps"/>
    <n v="40.252682999999998"/>
    <n v="-82.518715999999998"/>
    <n v="0"/>
    <n v="0"/>
  </r>
  <r>
    <n v="380"/>
    <x v="5"/>
    <x v="7"/>
    <s v="Medina"/>
    <s v="Rawiga Rd, Rawiga Rd"/>
    <s v="CMEDCR00016**C, CMEDCR00133**C, TMEDTR00133**C"/>
    <s v="CR-133, CR-16, TR-133"/>
    <n v="0"/>
    <n v="0"/>
    <s v="Intersection"/>
    <s v="Undivided Rural No Control, Yield, Two Way Stop, Two Way With Flasher  4-Leg"/>
    <n v="0"/>
    <n v="0"/>
    <n v="6"/>
    <n v="0"/>
    <n v="4"/>
    <n v="43.28125"/>
    <n v="0.11441314046923874"/>
    <n v="0.86090975724335572"/>
    <n v="0.74649661677411694"/>
    <n v="9.2760354474636861E-2"/>
    <n v="0.57244662466060958"/>
    <n v="0.47968627018597271"/>
    <x v="2"/>
    <s v="Google Maps"/>
    <n v="41.009900999999999"/>
    <n v="-81.815083999999999"/>
    <n v="0"/>
    <n v="0"/>
  </r>
  <r>
    <n v="381"/>
    <x v="5"/>
    <x v="5"/>
    <s v="Fulton"/>
    <s v="SR-109, SR-120"/>
    <s v="SFULSR00109**C, SFULSR00120**C"/>
    <s v="SR-109, SR-120"/>
    <n v="7.2869999999999999"/>
    <n v="0"/>
    <s v="Intersection"/>
    <s v="Undivided Rural No Control, Yield, Two Way Stop, Two Way With Flasher  4-Leg"/>
    <n v="0"/>
    <n v="3"/>
    <n v="1"/>
    <n v="3"/>
    <n v="3"/>
    <n v="159.88944404069767"/>
    <n v="8.3660554933539868E-2"/>
    <n v="0.70943056646839042"/>
    <n v="0.62577001153485057"/>
    <n v="7.2361495802432271E-2"/>
    <n v="0.57229077500044689"/>
    <n v="0.49992927919801461"/>
    <x v="2"/>
    <s v="Google Maps"/>
    <n v="41.699897999999997"/>
    <n v="-84.036788999999999"/>
    <n v="0"/>
    <n v="0"/>
  </r>
  <r>
    <n v="382"/>
    <x v="5"/>
    <x v="7"/>
    <s v="Erie"/>
    <s v="E Mason Rd, SR-13"/>
    <s v="CERICR00013**C, SERISR00013**C"/>
    <s v="CR-13, SR-13"/>
    <n v="3.8370000000000002"/>
    <n v="0"/>
    <s v="Intersection"/>
    <s v="Undivided Rural No Control, Yield, Two Way Stop, Two Way With Flasher  4-Leg"/>
    <n v="0"/>
    <n v="2"/>
    <n v="3"/>
    <n v="1"/>
    <n v="7"/>
    <n v="122.43150436046511"/>
    <n v="0.13725831774621863"/>
    <n v="1.1843574071652945"/>
    <n v="1.0470990894190759"/>
    <n v="9.6281487803319687E-2"/>
    <n v="0.57183892531915359"/>
    <n v="0.4755574375158339"/>
    <x v="2"/>
    <s v="Google Maps"/>
    <n v="41.336534999999998"/>
    <n v="-82.586794999999995"/>
    <n v="0"/>
    <n v="0"/>
  </r>
  <r>
    <n v="383"/>
    <x v="5"/>
    <x v="7"/>
    <s v="Lorain"/>
    <s v="Grafton Eastern Rd, Island Rd"/>
    <s v="CLORCR00058**C, CLORCR00151**C"/>
    <s v="CR-151, CR-58"/>
    <n v="0.98"/>
    <n v="0"/>
    <s v="Intersection"/>
    <s v="Undivided Rural No Control, Yield, Two Way Stop, Two Way With Flasher  4-Leg"/>
    <n v="0"/>
    <n v="1"/>
    <n v="5"/>
    <n v="2"/>
    <n v="1"/>
    <n v="88.286064680232556"/>
    <n v="6.3699577936192922E-2"/>
    <n v="0.51813223926192253"/>
    <n v="0.45443266132572963"/>
    <n v="6.1619474982025454E-2"/>
    <n v="0.57150252304455218"/>
    <n v="0.50988304806252671"/>
    <x v="2"/>
    <s v="Google Maps"/>
    <n v="41.260108000000002"/>
    <n v="-82.002635999999995"/>
    <n v="0"/>
    <n v="0"/>
  </r>
  <r>
    <n v="2"/>
    <x v="6"/>
    <x v="8"/>
    <s v="Fairfield"/>
    <s v="COLUMBUS-LANCASTER RD "/>
    <s v="SFAIUS00033**C"/>
    <s v="US-33"/>
    <n v="7.7"/>
    <n v="8.1999999999999993"/>
    <s v="Segment"/>
    <m/>
    <n v="0"/>
    <n v="1"/>
    <n v="6"/>
    <n v="2"/>
    <n v="12"/>
    <n v="105.83293968023256"/>
    <n v="0.18735744907232038"/>
    <n v="7.1122671398153425"/>
    <n v="6.9249096907430223"/>
    <n v="1.6143207050477983E-2"/>
    <n v="0.57135042060667729"/>
    <n v="0.55520721355619929"/>
    <x v="2"/>
    <s v="Google Maps"/>
    <n v="39.787679077699998"/>
    <n v="-82.693106809100001"/>
    <n v="39.7806753801"/>
    <n v="-82.691267690900006"/>
  </r>
  <r>
    <n v="384"/>
    <x v="5"/>
    <x v="0"/>
    <s v="Madison"/>
    <s v="E Columbus St, S London St"/>
    <s v="SMADSR00003**C, SMADSR00056**C, SMADSR00207**C, SMADUS00062**C"/>
    <s v="SR-207, SR-3, SR-56, US-62"/>
    <n v="1.6120000000000001"/>
    <n v="0"/>
    <s v="Intersection"/>
    <s v="Undivided Rural Signal  4-Leg"/>
    <n v="0"/>
    <n v="0"/>
    <n v="0"/>
    <n v="4"/>
    <n v="14"/>
    <n v="31.75"/>
    <n v="2.8669570041088974"/>
    <n v="3.6060352190081626"/>
    <n v="0.73907821489926517"/>
    <n v="0.19979851816566632"/>
    <n v="0.57008914359315654"/>
    <n v="0.37029062542749025"/>
    <x v="2"/>
    <s v="Google Maps"/>
    <n v="39.719217999999998"/>
    <n v="-83.265137999999993"/>
    <n v="0"/>
    <n v="0"/>
  </r>
  <r>
    <n v="385"/>
    <x v="5"/>
    <x v="8"/>
    <s v="Licking"/>
    <s v="Refugee Rd, York Rd"/>
    <s v="CLICCR00039**C, TLICTR00030**C"/>
    <s v="CR-39, TR-30"/>
    <n v="2.5529999999999999"/>
    <n v="0"/>
    <s v="Intersection"/>
    <s v="Undivided Rural No Control, Yield, Two Way Stop, Two Way With Flasher  4-Leg"/>
    <n v="0"/>
    <n v="0"/>
    <n v="6"/>
    <n v="0"/>
    <n v="3"/>
    <n v="42.28125"/>
    <n v="0.11476439727927076"/>
    <n v="0.8108178661422859"/>
    <n v="0.69605346886301511"/>
    <n v="8.813298959505933E-2"/>
    <n v="0.56902994996710199"/>
    <n v="0.48089696037204266"/>
    <x v="2"/>
    <s v="Google Maps"/>
    <n v="39.969453999999999"/>
    <n v="-82.626821000000007"/>
    <n v="0"/>
    <n v="0"/>
  </r>
  <r>
    <n v="386"/>
    <x v="5"/>
    <x v="0"/>
    <s v="Madison"/>
    <s v="Lucas Rd, Plain City Georgesville Rd"/>
    <s v="CMADCR00007**C, CMADCR00045**C"/>
    <s v="CR-45, CR-7"/>
    <n v="2.4"/>
    <n v="0"/>
    <s v="Intersection"/>
    <s v="Undivided Rural No Control, Yield, Two Way Stop, Two Way With Flasher  4-Leg"/>
    <n v="0"/>
    <n v="2"/>
    <n v="3"/>
    <n v="3"/>
    <n v="4"/>
    <n v="128.30650436046511"/>
    <n v="6.023307412485366E-2"/>
    <n v="0.66234179454794284"/>
    <n v="0.60210872042308916"/>
    <n v="5.9681621429598208E-2"/>
    <n v="0.56871798377671834"/>
    <n v="0.50903636234712013"/>
    <x v="2"/>
    <s v="Google Maps"/>
    <n v="40.008996000000003"/>
    <n v="-83.262069999999994"/>
    <n v="0"/>
    <n v="0"/>
  </r>
  <r>
    <n v="387"/>
    <x v="5"/>
    <x v="6"/>
    <s v="Van Wert"/>
    <s v="Payne Rd, SR-49"/>
    <s v="SVANSR00049**C, SVANUS00030**C, SVANUS00030**N, TVANTR00047**C"/>
    <s v="SR-49, TR-47, US-30"/>
    <n v="3.47"/>
    <n v="0"/>
    <s v="Intersection"/>
    <s v="Divided Rural No Control, Yield, Two Way Stop, Two Way With Flasher  4-Leg"/>
    <n v="1"/>
    <n v="1"/>
    <n v="2"/>
    <n v="1"/>
    <n v="10"/>
    <n v="118.88462936046511"/>
    <n v="1.0354337952024186"/>
    <n v="2.8312411622398943"/>
    <n v="1.7958073670374757"/>
    <n v="0.12418512434729932"/>
    <n v="0.56799765490895282"/>
    <n v="0.44381253056165348"/>
    <x v="2"/>
    <s v="Google Maps"/>
    <n v="40.953277"/>
    <n v="-84.726736000000002"/>
    <n v="0"/>
    <n v="0"/>
  </r>
  <r>
    <n v="388"/>
    <x v="5"/>
    <x v="2"/>
    <s v="Hamilton"/>
    <s v="Cilley Rd, Hamilton Cleves Rd"/>
    <s v="CHAMCR00011**C, SHAMSR00128**C"/>
    <s v="CR-11, SR-128"/>
    <n v="1.35"/>
    <n v="0"/>
    <s v="Intersection"/>
    <s v="Undivided Rural No Control, Yield, Two Way Stop, Two Way With Flasher  3-Leg"/>
    <n v="0"/>
    <n v="0"/>
    <n v="3"/>
    <n v="1"/>
    <n v="7"/>
    <n v="31.078125"/>
    <n v="0.81320389534391324"/>
    <n v="2.011004884125497"/>
    <n v="1.1978009887815837"/>
    <n v="0.20751468391831415"/>
    <n v="0.56658154568495256"/>
    <n v="0.35906686176663838"/>
    <x v="2"/>
    <s v="Google Maps"/>
    <n v="39.190714999999997"/>
    <n v="-84.759513999999996"/>
    <n v="0"/>
    <n v="0"/>
  </r>
  <r>
    <n v="389"/>
    <x v="5"/>
    <x v="4"/>
    <s v="Auglaize"/>
    <s v="E Shelby Rd, East Shelby Rd"/>
    <s v="CSHECR00002**C, SAUGSR00274**C, SSHESR00274**C, TAUGTR00071**C"/>
    <s v="CR-2, SR-274, TR-71"/>
    <n v="0"/>
    <n v="0"/>
    <s v="Intersection"/>
    <s v="Undivided Rural No Control, Yield, Two Way Stop, Two Way With Flasher  4-Leg"/>
    <n v="0"/>
    <n v="0"/>
    <n v="5"/>
    <n v="1"/>
    <n v="5"/>
    <n v="42.171875"/>
    <n v="0.11015314532370442"/>
    <n v="0.89716742378498349"/>
    <n v="0.78701427846127903"/>
    <n v="9.3707409114993714E-2"/>
    <n v="0.56602678133710782"/>
    <n v="0.47231937222211412"/>
    <x v="2"/>
    <s v="Google Maps"/>
    <n v="40.437427999999997"/>
    <n v="-84.338920999999999"/>
    <n v="0"/>
    <n v="0"/>
  </r>
  <r>
    <n v="390"/>
    <x v="5"/>
    <x v="0"/>
    <s v="Pickaway"/>
    <s v="SR 104, SR 56"/>
    <s v="SPICSR00056**C, SPICSR00104**C"/>
    <s v="SR-104, SR-56"/>
    <n v="7.6520000000000001"/>
    <n v="0"/>
    <s v="Intersection"/>
    <s v="Undivided Rural Signal  4-Leg"/>
    <n v="1"/>
    <n v="1"/>
    <n v="2"/>
    <n v="2"/>
    <n v="2"/>
    <n v="115.32212936046511"/>
    <n v="1.3646843881055148"/>
    <n v="1.5523104631262752"/>
    <n v="0.18762607502076034"/>
    <n v="9.5104990453824131E-2"/>
    <n v="0.56406463447269573"/>
    <n v="0.46895964401887158"/>
    <x v="2"/>
    <s v="Google Maps"/>
    <n v="39.611707000000003"/>
    <n v="-83.006057999999996"/>
    <n v="0"/>
    <n v="0"/>
  </r>
  <r>
    <n v="391"/>
    <x v="5"/>
    <x v="4"/>
    <s v="Champaign"/>
    <s v="SR-4, SR-56"/>
    <s v="SCHPSR00004**C, SCHPSR00056**C"/>
    <s v="SR-4, SR-56"/>
    <n v="2.0979999999999999"/>
    <n v="0"/>
    <s v="Intersection"/>
    <s v="Undivided Rural No Control, Yield, Two Way Stop, Two Way With Flasher  4-Leg"/>
    <n v="1"/>
    <n v="4"/>
    <n v="1"/>
    <n v="0"/>
    <n v="6"/>
    <n v="240.93032340116278"/>
    <n v="0.12151685211732745"/>
    <n v="1.0523612988780267"/>
    <n v="0.93084444676069922"/>
    <n v="9.072418029945252E-2"/>
    <n v="0.56376390702579759"/>
    <n v="0.47303972672634509"/>
    <x v="2"/>
    <s v="Google Maps"/>
    <n v="40.052117000000003"/>
    <n v="-83.609025000000003"/>
    <n v="0"/>
    <n v="0"/>
  </r>
  <r>
    <n v="392"/>
    <x v="5"/>
    <x v="10"/>
    <s v="Tuscarawas"/>
    <s v="Dover Rd, Dutch Valley Dr"/>
    <s v="STUSSR00039**C, TTUSTR00360**C"/>
    <s v="SR-39, TR-360"/>
    <n v="4.8000000000000001E-2"/>
    <n v="0"/>
    <s v="Intersection"/>
    <s v="Undivided Rural Signal  4-Leg"/>
    <n v="0"/>
    <n v="0"/>
    <n v="2"/>
    <n v="2"/>
    <n v="8"/>
    <n v="29.96875"/>
    <n v="2.4988403919610773"/>
    <n v="2.5976882273104356"/>
    <n v="9.884783534935826E-2"/>
    <n v="0.17414443492901863"/>
    <n v="0.56219016163149571"/>
    <n v="0.38804572670247706"/>
    <x v="2"/>
    <s v="Google Maps"/>
    <n v="40.509742000000003"/>
    <n v="-81.609836000000001"/>
    <n v="0"/>
    <n v="0"/>
  </r>
  <r>
    <n v="393"/>
    <x v="5"/>
    <x v="7"/>
    <s v="Ashland"/>
    <s v="SR-89, US-30"/>
    <s v="SASDSR00089**C, SASDUS00030**C, SASDUS00030**N"/>
    <s v="SR-89, US-30"/>
    <n v="3.5659999999999998"/>
    <n v="0"/>
    <s v="Intersection"/>
    <s v="Divided Rural No Control, Yield, Two Way Stop, Two Way With Flasher  3-Leg"/>
    <n v="0"/>
    <n v="1"/>
    <n v="7"/>
    <n v="1"/>
    <n v="9"/>
    <n v="104.94231468023256"/>
    <n v="0.55980038879698713"/>
    <n v="3.1493639801343831"/>
    <n v="2.589563591337396"/>
    <n v="5.1473406760208978E-2"/>
    <n v="0.56132419202943928"/>
    <n v="0.50985078526923033"/>
    <x v="2"/>
    <s v="Google Maps"/>
    <n v="40.785001000000001"/>
    <n v="-82.18486"/>
    <n v="0"/>
    <n v="0"/>
  </r>
  <r>
    <n v="394"/>
    <x v="5"/>
    <x v="0"/>
    <s v="Union"/>
    <s v="Lambka Rd, State Route 736"/>
    <s v="SUNISR00736**C, SUNIUS00042**C, TUNITR00020**C"/>
    <s v="SR-736, TR-20, US-42"/>
    <n v="0"/>
    <n v="0"/>
    <s v="Intersection"/>
    <s v="Undivided Rural No Control, Yield, Two Way Stop, Two Way With Flasher  4-Leg"/>
    <n v="1"/>
    <n v="0"/>
    <n v="4"/>
    <n v="1"/>
    <n v="7"/>
    <n v="83.301689680232556"/>
    <n v="0.13073800760112908"/>
    <n v="1.170462336141276"/>
    <n v="1.039724328540147"/>
    <n v="9.1009376165040082E-2"/>
    <n v="0.56084324347159464"/>
    <n v="0.46983386730655458"/>
    <x v="2"/>
    <s v="Google Maps"/>
    <n v="40.124358999999998"/>
    <n v="-83.271901"/>
    <n v="0"/>
    <n v="0"/>
  </r>
  <r>
    <n v="395"/>
    <x v="5"/>
    <x v="10"/>
    <s v="Columbiana"/>
    <s v="State Rte 14, State Rte 165"/>
    <s v="SCOLSR00014**C, SCOLSR00165**C"/>
    <s v="SR-14, SR-165"/>
    <n v="2.6829999999999998"/>
    <n v="0"/>
    <s v="Intersection"/>
    <s v="Undivided Rural No Control, Yield, Two Way Stop, Two Way With Flasher  3-Leg"/>
    <n v="0"/>
    <n v="0"/>
    <n v="3"/>
    <n v="3"/>
    <n v="9"/>
    <n v="41.953125"/>
    <n v="0.36311504428069069"/>
    <n v="2.4452312012447219"/>
    <n v="2.0821161569640312"/>
    <n v="9.2660283689400033E-2"/>
    <n v="0.56082623893716765"/>
    <n v="0.46816595524776761"/>
    <x v="2"/>
    <s v="Google Maps"/>
    <n v="40.865248999999999"/>
    <n v="-80.559483"/>
    <n v="0"/>
    <n v="0"/>
  </r>
  <r>
    <n v="396"/>
    <x v="5"/>
    <x v="10"/>
    <s v="Holmes"/>
    <s v="CR 114, SR-557"/>
    <s v="CHOLCR00114**C, SHOLSR00557**C, THOLTR00183**C"/>
    <s v="CR-114, SR-557, TR-183"/>
    <n v="1.296"/>
    <n v="0"/>
    <s v="Intersection"/>
    <s v="Undivided Rural Control  5-Leg"/>
    <n v="0"/>
    <n v="0"/>
    <n v="5"/>
    <n v="0"/>
    <n v="8"/>
    <n v="40.734375"/>
    <n v="0.38062797906067575"/>
    <n v="2.1622058057525542"/>
    <n v="1.7815778266918785"/>
    <n v="9.7129262682440529E-2"/>
    <n v="0.5600956093582683"/>
    <n v="0.46296634667582776"/>
    <x v="2"/>
    <s v="Google Maps"/>
    <n v="40.483640999999999"/>
    <n v="-81.736649999999997"/>
    <n v="0"/>
    <n v="0"/>
  </r>
  <r>
    <n v="397"/>
    <x v="5"/>
    <x v="10"/>
    <s v="Holmes"/>
    <s v="E Clinton St, N Clay St"/>
    <s v="MHOLMR00084**C, MHOLMR00085**C, SHOLSR00083**C"/>
    <s v="MR-84, MR-85, SR-83"/>
    <n v="0"/>
    <n v="0"/>
    <s v="Intersection"/>
    <s v="Undivided Rural No Control, Yield, Two Way Stop, Two Way With Flasher  4-Leg"/>
    <n v="0"/>
    <n v="0"/>
    <n v="2"/>
    <n v="3"/>
    <n v="7"/>
    <n v="33.40625"/>
    <n v="0.2298776997404374"/>
    <n v="1.4762501527686689"/>
    <n v="1.2463724530282314"/>
    <n v="0.11967860291072521"/>
    <n v="0.55943092326474897"/>
    <n v="0.43975232035402378"/>
    <x v="2"/>
    <s v="Google Maps"/>
    <n v="40.555472000000002"/>
    <n v="-81.917286000000004"/>
    <n v="0"/>
    <n v="0"/>
  </r>
  <r>
    <n v="398"/>
    <x v="5"/>
    <x v="5"/>
    <s v="Wood"/>
    <s v="US 23, US-6"/>
    <s v="SSANUS00006**C, SWOOUS00006**C, SWOOUS00023**C"/>
    <s v="US-23, US-6"/>
    <n v="0"/>
    <n v="0"/>
    <s v="Intersection"/>
    <s v="Undivided Rural Signal  4-Leg"/>
    <n v="0"/>
    <n v="2"/>
    <n v="3"/>
    <n v="1"/>
    <n v="9"/>
    <n v="124.43150436046511"/>
    <n v="1.378459355862093"/>
    <n v="2.7623306261035028"/>
    <n v="1.3838712702414098"/>
    <n v="9.6064969323964036E-2"/>
    <n v="0.55894315345756285"/>
    <n v="0.46287818413359882"/>
    <x v="2"/>
    <s v="Google Maps"/>
    <n v="41.341281000000002"/>
    <n v="-83.417277999999996"/>
    <n v="0"/>
    <n v="0"/>
  </r>
  <r>
    <n v="399"/>
    <x v="5"/>
    <x v="7"/>
    <s v="Lorain"/>
    <s v="Avon Belden Rd, Capel Rd"/>
    <s v="SLORSR00083**C, TLORTR00121**C"/>
    <s v="SR-83, TR-121"/>
    <n v="1.5189999999999999"/>
    <n v="0"/>
    <s v="Intersection"/>
    <s v="Undivided Rural No Control, Yield, Two Way Stop, Two Way With Flasher  3-Leg"/>
    <n v="0"/>
    <n v="0"/>
    <n v="2"/>
    <n v="4"/>
    <n v="6"/>
    <n v="36.84375"/>
    <n v="0.38178381751986817"/>
    <n v="1.8851175882088509"/>
    <n v="1.5033337706889827"/>
    <n v="9.7424211407960967E-2"/>
    <n v="0.55870368271995807"/>
    <n v="0.46127947131199709"/>
    <x v="2"/>
    <s v="Google Maps"/>
    <n v="41.297201999999999"/>
    <n v="-82.020909000000003"/>
    <n v="0"/>
    <n v="0"/>
  </r>
  <r>
    <n v="400"/>
    <x v="5"/>
    <x v="7"/>
    <s v="Ashland"/>
    <s v="SR-89, US-250"/>
    <s v="SASDSR00089**C, SASDUS00250**C"/>
    <s v="SR-89, US-250"/>
    <n v="8.8699999999999992"/>
    <n v="0"/>
    <s v="Intersection"/>
    <s v="Undivided Rural No Control, Yield, Two Way Stop, Two Way With Flasher  4-Leg"/>
    <n v="0"/>
    <n v="0"/>
    <n v="4"/>
    <n v="3"/>
    <n v="10"/>
    <n v="49.5"/>
    <n v="8.3520986068650119E-2"/>
    <n v="1.1499054752911932"/>
    <n v="1.0663844892225431"/>
    <n v="7.1013330060417226E-2"/>
    <n v="0.55824449274590937"/>
    <n v="0.48723116268549216"/>
    <x v="2"/>
    <s v="Google Maps"/>
    <n v="40.856721"/>
    <n v="-82.212232"/>
    <n v="0"/>
    <n v="0"/>
  </r>
  <r>
    <n v="401"/>
    <x v="5"/>
    <x v="7"/>
    <s v="Ashland"/>
    <s v="SR-603, US-30"/>
    <s v="SASDSR00603**C, SASDUS00030**C, SASDUS00030**N"/>
    <s v="SR-603, US-30"/>
    <n v="5.8000000000000003E-2"/>
    <n v="0"/>
    <s v="Intersection"/>
    <s v="Divided Rural No Control, Yield, Two Way Stop, Two Way With Flasher  3-Leg"/>
    <n v="0"/>
    <n v="0"/>
    <n v="9"/>
    <n v="0"/>
    <n v="6"/>
    <n v="64.921875"/>
    <n v="0.5642806723018593"/>
    <n v="2.5971183316454205"/>
    <n v="2.0328376593435613"/>
    <n v="5.139683579871851E-2"/>
    <n v="0.55800228794899487"/>
    <n v="0.5066054521502763"/>
    <x v="2"/>
    <s v="Google Maps"/>
    <n v="40.780538"/>
    <n v="-82.376813999999996"/>
    <n v="0"/>
    <n v="0"/>
  </r>
  <r>
    <n v="402"/>
    <x v="5"/>
    <x v="9"/>
    <s v="Scioto"/>
    <s v="Houston Hollow-Candy R Rd, Lucasville-Minford Rd"/>
    <s v="CSCICR00028**C, CSCICR00177**C"/>
    <s v="CR-177, CR-28"/>
    <n v="2.0259999999999998"/>
    <n v="0"/>
    <s v="Intersection"/>
    <s v="Undivided Rural No Control, Yield, Two Way Stop, Two Way With Flasher  3-Leg"/>
    <n v="0"/>
    <n v="0"/>
    <n v="4"/>
    <n v="1"/>
    <n v="2"/>
    <n v="32.625"/>
    <n v="0.51525173385535561"/>
    <n v="1.2181080377450479"/>
    <n v="0.70285630388969234"/>
    <n v="0.13148276994435545"/>
    <n v="0.55796595226492507"/>
    <n v="0.42648318232056959"/>
    <x v="2"/>
    <s v="Google Maps"/>
    <n v="38.862909999999999"/>
    <n v="-82.933346"/>
    <n v="0"/>
    <n v="0"/>
  </r>
  <r>
    <n v="403"/>
    <x v="5"/>
    <x v="2"/>
    <s v="Warren"/>
    <s v="Shawhan Rd, Stubbs Mill Rd"/>
    <s v="CWARCR00035**C, TWARTR00079**C"/>
    <s v="CR-35, TR-79"/>
    <n v="2.2610000000000001"/>
    <n v="0"/>
    <s v="Intersection"/>
    <s v="Undivided Rural No Control, Yield, Two Way Stop, Two Way With Flasher  4-Leg"/>
    <n v="0"/>
    <n v="1"/>
    <n v="5"/>
    <n v="0"/>
    <n v="7"/>
    <n v="85.411064680232556"/>
    <n v="0.10319846808137868"/>
    <n v="1.0632123616547811"/>
    <n v="0.96001389357340239"/>
    <n v="8.4466181685104239E-2"/>
    <n v="0.55575873416899091"/>
    <n v="0.47129255248388668"/>
    <x v="2"/>
    <s v="Google Maps"/>
    <n v="39.387635000000003"/>
    <n v="-84.167226999999997"/>
    <n v="0"/>
    <n v="0"/>
  </r>
  <r>
    <n v="404"/>
    <x v="5"/>
    <x v="11"/>
    <s v="Vinton"/>
    <s v="St Rte 160, St Rte 32"/>
    <s v="SVINSR00032**C, SVINSR00032**N, SVINSR00160**C"/>
    <s v="SR-160, SR-32"/>
    <n v="3.1549999999999998"/>
    <n v="0"/>
    <s v="Intersection"/>
    <s v="Divided Rural No Control, Yield, Two Way Stop, Two Way With Flasher  4-Leg"/>
    <n v="0"/>
    <n v="1"/>
    <n v="6"/>
    <n v="1"/>
    <n v="2"/>
    <n v="91.395439680232556"/>
    <n v="0.46488595514365472"/>
    <n v="1.8414147417716158"/>
    <n v="1.376528786627961"/>
    <n v="5.575626410333813E-2"/>
    <n v="0.55553624347621755"/>
    <n v="0.49977997937287943"/>
    <x v="2"/>
    <s v="Google Maps"/>
    <n v="39.135891000000001"/>
    <n v="-82.372732999999997"/>
    <n v="0"/>
    <n v="0"/>
  </r>
  <r>
    <n v="405"/>
    <x v="5"/>
    <x v="7"/>
    <s v="Wayne"/>
    <s v="S Honeytown Rd, US-250"/>
    <s v="CWAYCR00054**C, SWAYUS00250**C"/>
    <s v="CR-54, US-250"/>
    <n v="4.7919999999999998"/>
    <n v="0"/>
    <s v="Intersection"/>
    <s v="Undivided Rural No Control, Yield, Two Way Stop, Two Way With Flasher  4-Leg"/>
    <n v="0"/>
    <n v="0"/>
    <n v="6"/>
    <n v="0"/>
    <n v="2"/>
    <n v="41.28125"/>
    <n v="9.5865578698920012E-2"/>
    <n v="0.63275678075779207"/>
    <n v="0.53689120205887209"/>
    <n v="8.7198748988478653E-2"/>
    <n v="0.5550041730088896"/>
    <n v="0.46780542402041092"/>
    <x v="2"/>
    <s v="Google Maps"/>
    <n v="40.757288000000003"/>
    <n v="-81.876857000000001"/>
    <n v="0"/>
    <n v="0"/>
  </r>
  <r>
    <n v="406"/>
    <x v="5"/>
    <x v="7"/>
    <s v="Lorain"/>
    <s v="Cowley Rd, Royalton Rd"/>
    <s v="CLORCR00059**C, SLORSR00082**C"/>
    <s v="CR-59, SR-82"/>
    <n v="4.5490000000000004"/>
    <n v="0"/>
    <s v="Intersection"/>
    <s v="Undivided Rural No Control, Yield, Two Way Stop, Two Way With Flasher  3-Leg"/>
    <n v="0"/>
    <n v="0"/>
    <n v="1"/>
    <n v="3"/>
    <n v="5"/>
    <n v="24.859375"/>
    <n v="0.75904378554701024"/>
    <n v="1.6642548336809759"/>
    <n v="0.90521104813396569"/>
    <n v="0.19369401959312371"/>
    <n v="0.55422951501865725"/>
    <n v="0.36053549542553354"/>
    <x v="2"/>
    <s v="Google Maps"/>
    <n v="41.313507999999999"/>
    <n v="-81.981566999999998"/>
    <n v="0"/>
    <n v="0"/>
  </r>
  <r>
    <n v="407"/>
    <x v="5"/>
    <x v="3"/>
    <s v="Portage"/>
    <s v="Rock Spring Rd, SR-14"/>
    <s v="CPORCR00052**C, SPORSR00014**C, SPORSR00183**C"/>
    <s v="CR-52, SR-14, SR-183"/>
    <n v="0"/>
    <n v="0"/>
    <s v="Intersection"/>
    <s v="Undivided Rural Signal  4-Leg"/>
    <n v="0"/>
    <n v="0"/>
    <n v="4"/>
    <n v="0"/>
    <n v="8"/>
    <n v="34.1875"/>
    <n v="2.7028664008627916"/>
    <n v="2.3895679958237594"/>
    <n v="-0.31329840503903217"/>
    <n v="0.18836302773923333"/>
    <n v="0.55196604359624302"/>
    <n v="0.36360301585700971"/>
    <x v="2"/>
    <s v="Google Maps"/>
    <n v="41.097859"/>
    <n v="-81.145883999999995"/>
    <n v="0"/>
    <n v="0"/>
  </r>
  <r>
    <n v="408"/>
    <x v="5"/>
    <x v="1"/>
    <s v="Geauga"/>
    <s v="Mayfield Rd, Old State Rd"/>
    <s v="SGEASR00608**C, SGEAUS00322**C"/>
    <s v="SR-608, US-322"/>
    <n v="7.4429999999999996"/>
    <n v="0"/>
    <s v="Intersection"/>
    <s v="Undivided Rural Signal  4-Leg"/>
    <n v="1"/>
    <n v="1"/>
    <n v="3"/>
    <n v="0"/>
    <n v="9"/>
    <n v="119.99400436046511"/>
    <n v="1.7329915659189306"/>
    <n v="2.7678509060003695"/>
    <n v="1.034859340081439"/>
    <n v="0.12077235423062109"/>
    <n v="0.55191912089410999"/>
    <n v="0.43114676666348889"/>
    <x v="2"/>
    <s v="Google Maps"/>
    <n v="41.532485999999999"/>
    <n v="-81.115852000000004"/>
    <n v="0"/>
    <n v="0"/>
  </r>
  <r>
    <n v="409"/>
    <x v="5"/>
    <x v="3"/>
    <s v="Portage"/>
    <s v="SR-14, Tallmadge Rd"/>
    <s v="CPORCR00018**C, SPORSR00014**C"/>
    <s v="CR-18, SR-14"/>
    <n v="12.731"/>
    <n v="0"/>
    <s v="Intersection"/>
    <s v="Undivided Rural Signal  4-Leg"/>
    <n v="0"/>
    <n v="0"/>
    <n v="3"/>
    <n v="1"/>
    <n v="13"/>
    <n v="37.078125"/>
    <n v="2.7014445665808173"/>
    <n v="3.355147176349945"/>
    <n v="0.65370260976912764"/>
    <n v="0.18826393996700361"/>
    <n v="0.55185006496576172"/>
    <n v="0.36358612499875809"/>
    <x v="2"/>
    <s v="Google Maps"/>
    <n v="41.099663"/>
    <n v="-81.148279000000002"/>
    <n v="0"/>
    <n v="0"/>
  </r>
  <r>
    <n v="410"/>
    <x v="5"/>
    <x v="8"/>
    <s v="Licking"/>
    <s v="Clover Valley Rd, Johnstown-Alexandria Rd"/>
    <s v="CLICCR00026**C, SLICSR00037**C"/>
    <s v="CR-26, SR-37"/>
    <n v="2.3069999999999999"/>
    <n v="0"/>
    <s v="Intersection"/>
    <s v="Undivided Rural No Control, Yield, Two Way Stop, Two Way With Flasher  4-Leg"/>
    <n v="1"/>
    <n v="1"/>
    <n v="3"/>
    <n v="3"/>
    <n v="6"/>
    <n v="130.30650436046511"/>
    <n v="5.3057956399119831E-2"/>
    <n v="0.68388693483217144"/>
    <n v="0.63082897843305163"/>
    <n v="5.7505424317730244E-2"/>
    <n v="0.55179463414127983"/>
    <n v="0.49428920982354957"/>
    <x v="2"/>
    <s v="Google Maps"/>
    <n v="40.172517999999997"/>
    <n v="-82.718874"/>
    <n v="0"/>
    <n v="0"/>
  </r>
  <r>
    <n v="411"/>
    <x v="5"/>
    <x v="0"/>
    <s v="Union"/>
    <s v="US Highway 42, W Main St"/>
    <s v="SUNISR00161**C, SUNIUS00042**C"/>
    <s v="SR-161, US-42"/>
    <n v="5.6000000000000001E-2"/>
    <n v="0"/>
    <s v="Intersection"/>
    <s v="Undivided Rural Signal  4-Leg"/>
    <n v="0"/>
    <n v="0"/>
    <n v="0"/>
    <n v="4"/>
    <n v="12"/>
    <n v="29.75"/>
    <n v="2.5726940587521741"/>
    <n v="3.2618503126653038"/>
    <n v="0.68915625391312973"/>
    <n v="0.17929130429776535"/>
    <n v="0.55169457030281654"/>
    <n v="0.37240326600505119"/>
    <x v="2"/>
    <s v="Google Maps"/>
    <n v="40.110692"/>
    <n v="-83.278121999999996"/>
    <n v="0"/>
    <n v="0"/>
  </r>
  <r>
    <n v="412"/>
    <x v="5"/>
    <x v="8"/>
    <s v="Fairfield"/>
    <s v="Blacklick-Eastern Rd, Lancaster-Kirkersville Rd"/>
    <s v="SFAISR00158**C, SFAISR00204**C"/>
    <s v="SR-158, SR-204"/>
    <n v="11.093"/>
    <n v="0"/>
    <s v="Intersection"/>
    <s v="Undivided Rural No Control, Yield, Two Way Stop, Two Way With Flasher  4-Leg"/>
    <n v="0"/>
    <n v="1"/>
    <n v="2"/>
    <n v="3"/>
    <n v="11"/>
    <n v="83.082939680232556"/>
    <n v="0.11716493936406036"/>
    <n v="1.4454321633640028"/>
    <n v="1.3282672239999425"/>
    <n v="8.6403040309648738E-2"/>
    <n v="0.55154858104028348"/>
    <n v="0.46514554073063474"/>
    <x v="2"/>
    <s v="Google Maps"/>
    <n v="39.901468000000001"/>
    <n v="-82.602931999999996"/>
    <n v="0"/>
    <n v="0"/>
  </r>
  <r>
    <n v="413"/>
    <x v="5"/>
    <x v="9"/>
    <s v="Brown"/>
    <s v="Eastwood Rd, Salem Church Rd"/>
    <s v="CBROCR00024**C, CBROCR00101**C, TBROTR00442**C"/>
    <s v="CR-101, CR-24, TR-442"/>
    <n v="0"/>
    <n v="0"/>
    <s v="Intersection"/>
    <s v="Undivided Rural No Control, Yield, Two Way Stop, Two Way With Flasher  4-Leg"/>
    <n v="0"/>
    <n v="0"/>
    <n v="3"/>
    <n v="3"/>
    <n v="5"/>
    <n v="37.953125"/>
    <n v="0.10778888477152569"/>
    <n v="0.90931386259761138"/>
    <n v="0.80152497782608567"/>
    <n v="8.6417436117033633E-2"/>
    <n v="0.55083597440960574"/>
    <n v="0.46441853829257213"/>
    <x v="2"/>
    <s v="Google Maps"/>
    <n v="39.040883000000001"/>
    <n v="-83.986833000000004"/>
    <n v="0"/>
    <n v="0"/>
  </r>
  <r>
    <n v="414"/>
    <x v="5"/>
    <x v="2"/>
    <s v="Clermont"/>
    <s v="US-50, Benton Rd"/>
    <s v="CCLECR00398**C, SCLEUS00050**C, TCLETR00186**C"/>
    <s v="CR-398, TR-186, US-50"/>
    <n v="0"/>
    <n v="0"/>
    <s v="Intersection"/>
    <s v="Undivided Rural No Control, Yield, Two Way Stop, Two Way With Flasher  4-Leg"/>
    <n v="0"/>
    <n v="0"/>
    <n v="3"/>
    <n v="2"/>
    <n v="5"/>
    <n v="33.515625"/>
    <n v="0.17580626476998551"/>
    <n v="1.0747898929958855"/>
    <n v="0.89898362822589994"/>
    <n v="0.11898628172170464"/>
    <n v="0.55004497135991504"/>
    <n v="0.43105868963821037"/>
    <x v="2"/>
    <s v="Google Maps"/>
    <n v="39.119391999999998"/>
    <n v="-84.162443999999994"/>
    <n v="0"/>
    <n v="0"/>
  </r>
  <r>
    <n v="3"/>
    <x v="6"/>
    <x v="1"/>
    <s v="Geauga"/>
    <s v="MAIN MARKET RD "/>
    <s v="SGEAUS00422**C"/>
    <s v="US-422"/>
    <n v="17.8"/>
    <n v="18.3"/>
    <s v="Segment"/>
    <m/>
    <n v="1"/>
    <n v="0"/>
    <n v="6"/>
    <n v="6"/>
    <n v="7"/>
    <n v="118.58293968023256"/>
    <n v="9.9130338338201729E-2"/>
    <n v="5.5174689613642967"/>
    <n v="5.418338623026095"/>
    <n v="9.1308618995417767E-3"/>
    <n v="0.4997702903357274"/>
    <n v="0.49063942843618563"/>
    <x v="2"/>
    <s v="Google Maps"/>
    <n v="41.370568584799997"/>
    <n v="-81.055908654500001"/>
    <n v="41.366758473300003"/>
    <n v="-81.048378709800005"/>
  </r>
  <r>
    <n v="4"/>
    <x v="6"/>
    <x v="3"/>
    <s v="Mahoning"/>
    <s v="RAMP FROM IR 80K I80 TO IR 80 I80 "/>
    <s v="SMAHRA50128**C"/>
    <s v="RA-50128"/>
    <n v="0.9"/>
    <n v="1.4"/>
    <s v="Segment"/>
    <m/>
    <n v="0"/>
    <n v="1"/>
    <n v="5"/>
    <n v="4"/>
    <n v="49"/>
    <n v="145.16106468023256"/>
    <n v="0.14614679196945796"/>
    <n v="16.548133999281642"/>
    <n v="16.401987207312185"/>
    <n v="1.3971515720244198E-2"/>
    <n v="0.42613651769792893"/>
    <n v="0.41216500197768474"/>
    <x v="2"/>
    <s v="Google Maps"/>
    <n v="41.1132491308"/>
    <n v="-80.839287939399995"/>
    <n v="41.109303472599997"/>
    <n v="-80.831565597199997"/>
  </r>
  <r>
    <n v="5"/>
    <x v="6"/>
    <x v="11"/>
    <s v="Hocking"/>
    <s v="US RTE 33 "/>
    <s v="SHOCUS00033**N"/>
    <s v="US-33"/>
    <n v="1.4"/>
    <n v="1.9"/>
    <s v="Segment"/>
    <m/>
    <n v="0"/>
    <n v="2"/>
    <n v="1"/>
    <n v="3"/>
    <n v="3"/>
    <n v="114.21275436046511"/>
    <n v="0.19401654440359639"/>
    <n v="3.2857902370014114"/>
    <n v="3.091773692597815"/>
    <n v="1.693605651415931E-2"/>
    <n v="0.40676953557865159"/>
    <n v="0.38983347906449228"/>
    <x v="2"/>
    <s v="Google Maps"/>
    <n v="39.588505075"/>
    <n v="-82.537541172000005"/>
    <n v="39.585695582200003"/>
    <n v="-82.528912938199994"/>
  </r>
  <r>
    <n v="6"/>
    <x v="6"/>
    <x v="8"/>
    <s v="Fairfield"/>
    <s v="COLUMBUS-LANCASTER RD "/>
    <s v="SFAIUS00033**N"/>
    <s v="US-33"/>
    <n v="2.7"/>
    <n v="3.2"/>
    <s v="Segment"/>
    <m/>
    <n v="1"/>
    <n v="0"/>
    <n v="3"/>
    <n v="1"/>
    <n v="9"/>
    <n v="78.754814680232556"/>
    <n v="0.20927815009416037"/>
    <n v="4.7401082307935187"/>
    <n v="4.5308300806993582"/>
    <n v="1.9592349473592178E-2"/>
    <n v="0.37849812266727678"/>
    <n v="0.35890577319368461"/>
    <x v="2"/>
    <s v="Google Maps"/>
    <n v="39.836639608600002"/>
    <n v="-82.753032657199995"/>
    <n v="39.8344224672"/>
    <n v="-82.744084607800005"/>
  </r>
  <r>
    <n v="7"/>
    <x v="6"/>
    <x v="9"/>
    <s v="Scioto"/>
    <s v="US-23 "/>
    <s v="SSCIUS00023**C"/>
    <s v="US-23"/>
    <n v="10.7"/>
    <n v="11.2"/>
    <s v="Segment"/>
    <m/>
    <n v="1"/>
    <n v="0"/>
    <n v="5"/>
    <n v="3"/>
    <n v="11"/>
    <n v="102.72356468023256"/>
    <n v="0.10758082159194467"/>
    <n v="5.1981646969921513"/>
    <n v="5.0905838754002071"/>
    <n v="9.7500513800224953E-3"/>
    <n v="0.36611609433346287"/>
    <n v="0.35636604295344038"/>
    <x v="2"/>
    <s v="Google Maps"/>
    <n v="38.875042096500003"/>
    <n v="-82.995953708200005"/>
    <n v="38.882185364999998"/>
    <n v="-82.996642174300007"/>
  </r>
  <r>
    <n v="8"/>
    <x v="6"/>
    <x v="2"/>
    <s v="Clermont"/>
    <s v="W PLANE ST,SR-125 "/>
    <s v="SCLESR00125**C"/>
    <s v="SR-125"/>
    <n v="14.6"/>
    <n v="15.1"/>
    <s v="Segment"/>
    <m/>
    <n v="0"/>
    <n v="1"/>
    <n v="2"/>
    <n v="3"/>
    <n v="53"/>
    <n v="125.08293968023256"/>
    <n v="0.22866737122492614"/>
    <n v="18.559127095809611"/>
    <n v="18.330459724584685"/>
    <n v="2.1716124729274547E-2"/>
    <n v="0.35672463360905049"/>
    <n v="0.33500850887977596"/>
    <x v="2"/>
    <s v="Google Maps"/>
    <n v="38.964328503799997"/>
    <n v="-84.089316822200004"/>
    <n v="38.963492516400002"/>
    <n v="-84.079949843500003"/>
  </r>
  <r>
    <n v="9"/>
    <x v="6"/>
    <x v="0"/>
    <s v="Delaware"/>
    <s v="US HIGHWAY 23 "/>
    <s v="SDELUS00023**N"/>
    <s v="US-23"/>
    <n v="18.600000000000001"/>
    <n v="19.100000000000001"/>
    <s v="Segment"/>
    <m/>
    <n v="0"/>
    <n v="1"/>
    <n v="3"/>
    <n v="1"/>
    <n v="0"/>
    <n v="69.754814680232556"/>
    <n v="0.1971304796628322"/>
    <n v="1.7215960057714075"/>
    <n v="1.5244655261085753"/>
    <n v="1.7347067689990066E-2"/>
    <n v="0.3434185791539498"/>
    <n v="0.32607151146395974"/>
    <x v="2"/>
    <s v="Google Maps"/>
    <n v="40.3930152179"/>
    <n v="-83.074081067899996"/>
    <n v="40.400256811200002"/>
    <n v="-83.074217830099997"/>
  </r>
  <r>
    <n v="10"/>
    <x v="6"/>
    <x v="11"/>
    <s v="Hocking"/>
    <s v="US RTE 33 "/>
    <s v="SHOCUS00033**N"/>
    <s v="US-33"/>
    <n v="3.3"/>
    <n v="3.8"/>
    <s v="Segment"/>
    <m/>
    <n v="0"/>
    <n v="1"/>
    <n v="3"/>
    <n v="1"/>
    <n v="9"/>
    <n v="78.754814680232556"/>
    <n v="0.19401654440359639"/>
    <n v="5.0912951819859549"/>
    <n v="4.8972786375823585"/>
    <n v="1.693605651415931E-2"/>
    <n v="0.34138637592001714"/>
    <n v="0.32445031940585783"/>
    <x v="2"/>
    <s v="Google Maps"/>
    <n v="39.568973323900003"/>
    <n v="-82.515374606400002"/>
    <n v="39.563985209999998"/>
    <n v="-82.508594031900003"/>
  </r>
  <r>
    <n v="11"/>
    <x v="6"/>
    <x v="11"/>
    <s v="Hocking"/>
    <s v="US RTE 33 "/>
    <s v="SHOCUS00033**C"/>
    <s v="US-33"/>
    <n v="3"/>
    <n v="3.5"/>
    <s v="Segment"/>
    <m/>
    <n v="0"/>
    <n v="1"/>
    <n v="3"/>
    <n v="1"/>
    <n v="4"/>
    <n v="73.754814680232556"/>
    <n v="0.19401654440359639"/>
    <n v="3.2857902370014114"/>
    <n v="3.091773692597815"/>
    <n v="1.693605651415931E-2"/>
    <n v="0.34138637592001714"/>
    <n v="0.32445031940585783"/>
    <x v="2"/>
    <s v="Google Maps"/>
    <n v="39.572225905000003"/>
    <n v="-82.519356077200001"/>
    <n v="39.566871152799997"/>
    <n v="-82.513051926000003"/>
  </r>
  <r>
    <n v="12"/>
    <x v="6"/>
    <x v="0"/>
    <s v="Madison"/>
    <s v="W MAIN ST "/>
    <s v="SMADUS00040**C"/>
    <s v="US-40"/>
    <n v="13.8"/>
    <n v="14.3"/>
    <s v="Segment"/>
    <m/>
    <n v="0"/>
    <n v="3"/>
    <n v="5"/>
    <n v="2"/>
    <n v="19"/>
    <n v="197.63944404069767"/>
    <n v="0.10544185244684262"/>
    <n v="7.2962784814245278"/>
    <n v="7.1908366289776851"/>
    <n v="1.0911066232608468E-2"/>
    <n v="0.3363598417454543"/>
    <n v="0.32544877551284584"/>
    <x v="2"/>
    <s v="Google Maps"/>
    <n v="39.944247123099998"/>
    <n v="-83.279511379699997"/>
    <n v="39.944746829300001"/>
    <n v="-83.270123604999995"/>
  </r>
  <r>
    <n v="13"/>
    <x v="6"/>
    <x v="0"/>
    <s v="Pickaway"/>
    <s v="US 23 "/>
    <s v="SPICUS00023**N"/>
    <s v="US-23"/>
    <n v="13.1"/>
    <n v="13.6"/>
    <s v="Segment"/>
    <m/>
    <n v="0"/>
    <n v="2"/>
    <n v="2"/>
    <n v="1"/>
    <n v="6"/>
    <n v="114.88462936046511"/>
    <n v="0.19131776942153261"/>
    <n v="3.6710929496381746"/>
    <n v="3.4797751802166421"/>
    <n v="1.6602410109361778E-2"/>
    <n v="0.32947174610317365"/>
    <n v="0.31286933599381189"/>
    <x v="2"/>
    <s v="Google Maps"/>
    <n v="39.664232165900003"/>
    <n v="-82.962758417100005"/>
    <n v="39.670836118099999"/>
    <n v="-82.966625838699997"/>
  </r>
  <r>
    <n v="14"/>
    <x v="6"/>
    <x v="9"/>
    <s v="Ross"/>
    <s v="US-23 "/>
    <s v="SROSUS00023**C"/>
    <s v="US-23"/>
    <n v="19.5"/>
    <n v="20"/>
    <s v="Segment"/>
    <m/>
    <n v="1"/>
    <n v="0"/>
    <n v="2"/>
    <n v="2"/>
    <n v="3"/>
    <n v="70.645439680232556"/>
    <n v="0.18657574197513066"/>
    <n v="2.8051769985027319"/>
    <n v="2.6186012565276013"/>
    <n v="1.6056248215180823E-2"/>
    <n v="0.32378936382297829"/>
    <n v="0.30773311560779748"/>
    <x v="2"/>
    <s v="Google Maps"/>
    <n v="39.440272026599999"/>
    <n v="-82.974188960800006"/>
    <n v="39.4474314032"/>
    <n v="-82.972747276199996"/>
  </r>
  <r>
    <n v="15"/>
    <x v="6"/>
    <x v="8"/>
    <s v="Fairfield"/>
    <s v="COLUMBUS-LANCASTER RD "/>
    <s v="SFAIUS00033**N"/>
    <s v="US-33"/>
    <n v="10.9"/>
    <n v="11.4"/>
    <s v="Segment"/>
    <m/>
    <n v="0"/>
    <n v="1"/>
    <n v="3"/>
    <n v="1"/>
    <n v="0"/>
    <n v="69.754814680232556"/>
    <n v="0.18735744907232038"/>
    <n v="1.7189168552175396"/>
    <n v="1.5315594061452191"/>
    <n v="1.6143207050477983E-2"/>
    <n v="0.32351152437180591"/>
    <n v="0.30736831732132791"/>
    <x v="2"/>
    <s v="Google Maps"/>
    <n v="39.745220562"/>
    <n v="-82.677451251500003"/>
    <n v="39.7380113639"/>
    <n v="-82.678402057100001"/>
  </r>
  <r>
    <n v="16"/>
    <x v="6"/>
    <x v="0"/>
    <s v="Marion"/>
    <s v="US-23 "/>
    <s v="SMARUS00023**N"/>
    <s v="US-23"/>
    <n v="0.8"/>
    <n v="1.3"/>
    <s v="Segment"/>
    <m/>
    <n v="0"/>
    <n v="2"/>
    <n v="2"/>
    <n v="1"/>
    <n v="3"/>
    <n v="111.88462936046511"/>
    <n v="0.18356031163168712"/>
    <n v="2.7711451874863373"/>
    <n v="2.5875848758546502"/>
    <n v="1.573070056625047E-2"/>
    <n v="0.31754601888173462"/>
    <n v="0.30181531831548414"/>
    <x v="2"/>
    <s v="Google Maps"/>
    <n v="40.447150098199998"/>
    <n v="-83.074962063699999"/>
    <n v="40.454394807"/>
    <n v="-83.075143241299997"/>
  </r>
  <r>
    <n v="17"/>
    <x v="6"/>
    <x v="7"/>
    <s v="Medina"/>
    <s v="MEDINA RD "/>
    <s v="SMEDSR00018**C"/>
    <s v="SR-18"/>
    <n v="19.600000000000001"/>
    <n v="20.100000000000001"/>
    <s v="Segment"/>
    <m/>
    <n v="1"/>
    <n v="0"/>
    <n v="3"/>
    <n v="1"/>
    <n v="8"/>
    <n v="77.754814680232556"/>
    <n v="0.19159829677978538"/>
    <n v="4.0287049625936771"/>
    <n v="3.8371066658138915"/>
    <n v="1.5836116187894173E-2"/>
    <n v="0.31693443430148915"/>
    <n v="0.301098318113595"/>
    <x v="2"/>
    <s v="Google Maps"/>
    <n v="41.136081343699999"/>
    <n v="-81.714799030899997"/>
    <n v="41.136043913400002"/>
    <n v="-81.705225281599994"/>
  </r>
  <r>
    <n v="18"/>
    <x v="6"/>
    <x v="1"/>
    <s v="Geauga"/>
    <s v="MAIN MARKET RD "/>
    <s v="SGEAUS00422**C"/>
    <s v="US-422"/>
    <n v="17.2"/>
    <n v="17.7"/>
    <s v="Segment"/>
    <m/>
    <n v="0"/>
    <n v="1"/>
    <n v="4"/>
    <n v="3"/>
    <n v="17"/>
    <n v="102.17668968023256"/>
    <n v="9.9130338338201729E-2"/>
    <n v="6.8882677588127228"/>
    <n v="6.7891374204745212"/>
    <n v="9.1308618995417767E-3"/>
    <n v="0.31074332385262882"/>
    <n v="0.30161246195308705"/>
    <x v="2"/>
    <s v="Google Maps"/>
    <n v="41.370469614800001"/>
    <n v="-81.067435335799999"/>
    <n v="41.370562680699997"/>
    <n v="-81.057830279300006"/>
  </r>
  <r>
    <n v="19"/>
    <x v="6"/>
    <x v="0"/>
    <s v="Pickaway"/>
    <s v="US 23 "/>
    <s v="SPICUS00023**C"/>
    <s v="US-23"/>
    <n v="4"/>
    <n v="4.5"/>
    <s v="Segment"/>
    <m/>
    <n v="1"/>
    <n v="0"/>
    <n v="2"/>
    <n v="2"/>
    <n v="3"/>
    <n v="70.645439680232556"/>
    <n v="0.17960528553685684"/>
    <n v="2.7338184394516594"/>
    <n v="2.5542131539148025"/>
    <n v="1.5324780663321413E-2"/>
    <n v="0.30981795256699002"/>
    <n v="0.29449317190366858"/>
    <x v="2"/>
    <s v="Google Maps"/>
    <n v="39.536060320600001"/>
    <n v="-82.966911412200005"/>
    <n v="39.543072152800001"/>
    <n v="-82.964740777100005"/>
  </r>
  <r>
    <n v="20"/>
    <x v="6"/>
    <x v="0"/>
    <s v="Union"/>
    <s v="US HIGHWAY 33 "/>
    <s v="SUNIUS00033**C"/>
    <s v="US-33"/>
    <n v="20"/>
    <n v="20.5"/>
    <s v="Segment"/>
    <m/>
    <n v="0"/>
    <n v="1"/>
    <n v="3"/>
    <n v="0"/>
    <n v="6"/>
    <n v="71.317314680232556"/>
    <n v="0.20921259784961513"/>
    <n v="3.3946561944278324"/>
    <n v="3.1854435965782173"/>
    <n v="1.9563271067792813E-2"/>
    <n v="0.30558879465069305"/>
    <n v="0.28602552358290023"/>
    <x v="2"/>
    <s v="Google Maps"/>
    <n v="40.165188389599997"/>
    <n v="-83.236525922599995"/>
    <n v="40.159810349499999"/>
    <n v="-83.2301948426"/>
  </r>
  <r>
    <n v="21"/>
    <x v="6"/>
    <x v="8"/>
    <s v="Licking"/>
    <s v="STATE ROUTE 37 "/>
    <s v="SLICSR00037**C"/>
    <s v="SR-37"/>
    <n v="15.2"/>
    <n v="15.7"/>
    <s v="Segment"/>
    <m/>
    <n v="0"/>
    <n v="1"/>
    <n v="2"/>
    <n v="1"/>
    <n v="5"/>
    <n v="68.207939680232556"/>
    <n v="0.20878010841738526"/>
    <n v="3.0667165277952875"/>
    <n v="2.8579364193779022"/>
    <n v="1.9417699601791964E-2"/>
    <n v="0.30421363746204499"/>
    <n v="0.28479593786025303"/>
    <x v="2"/>
    <s v="Google Maps"/>
    <n v="40.0662830212"/>
    <n v="-82.544613521100004"/>
    <n v="40.063067691000001"/>
    <n v="-82.536161462199999"/>
  </r>
  <r>
    <n v="22"/>
    <x v="6"/>
    <x v="8"/>
    <s v="Licking"/>
    <s v="STATE ROUTE 161 "/>
    <s v="SLICSR00161**C"/>
    <s v="SR-161"/>
    <n v="4"/>
    <n v="4.5"/>
    <s v="Segment"/>
    <m/>
    <n v="0"/>
    <n v="2"/>
    <n v="2"/>
    <n v="0"/>
    <n v="5"/>
    <n v="109.44712936046511"/>
    <n v="0.20855870337968965"/>
    <n v="3.0625620695962872"/>
    <n v="2.8540033662165976"/>
    <n v="1.9354297411028253E-2"/>
    <n v="0.30317978427815195"/>
    <n v="0.28382548686712372"/>
    <x v="2"/>
    <s v="Google Maps"/>
    <n v="40.079979827499997"/>
    <n v="-82.689879428200001"/>
    <n v="40.079740271600002"/>
    <n v="-82.680447935100005"/>
  </r>
  <r>
    <n v="23"/>
    <x v="6"/>
    <x v="8"/>
    <s v="Licking"/>
    <s v="STATE ROUTE 161 "/>
    <s v="SLICSR00161**C"/>
    <s v="SR-161"/>
    <n v="4.7"/>
    <n v="5.2"/>
    <s v="Segment"/>
    <m/>
    <n v="1"/>
    <n v="0"/>
    <n v="3"/>
    <n v="0"/>
    <n v="4"/>
    <n v="69.317314680232556"/>
    <n v="0.20855870337968965"/>
    <n v="2.7259933563101737"/>
    <n v="2.5174346529304841"/>
    <n v="1.9354297411028253E-2"/>
    <n v="0.30317978427815195"/>
    <n v="0.28382548686712372"/>
    <x v="2"/>
    <s v="Google Maps"/>
    <n v="40.079636435700003"/>
    <n v="-82.676674748600007"/>
    <n v="40.079307160299997"/>
    <n v="-82.667255925500001"/>
  </r>
  <r>
    <n v="24"/>
    <x v="6"/>
    <x v="8"/>
    <s v="Licking"/>
    <s v="STATE ROUTE 16 "/>
    <s v="SLICSR00016**N"/>
    <s v="SR-16"/>
    <n v="14.7"/>
    <n v="15.2"/>
    <s v="Segment"/>
    <m/>
    <n v="0"/>
    <n v="1"/>
    <n v="3"/>
    <n v="0"/>
    <n v="1"/>
    <n v="66.317314680232556"/>
    <n v="0.20860602278388718"/>
    <n v="1.7128840055672765"/>
    <n v="1.5042779827833894"/>
    <n v="1.9367483034679289E-2"/>
    <n v="0.30302927945836527"/>
    <n v="0.283661796423686"/>
    <x v="2"/>
    <s v="Google Maps"/>
    <n v="40.064830156299998"/>
    <n v="-82.268260301400005"/>
    <n v="40.069139519700002"/>
    <n v="-82.260820686900004"/>
  </r>
  <r>
    <n v="25"/>
    <x v="6"/>
    <x v="0"/>
    <s v="Union"/>
    <s v="US HIGHWAY 33 "/>
    <s v="SUNIUS00033**C"/>
    <s v="US-33"/>
    <n v="7.7"/>
    <n v="8.1999999999999993"/>
    <s v="Segment"/>
    <m/>
    <n v="0"/>
    <n v="1"/>
    <n v="2"/>
    <n v="1"/>
    <n v="11"/>
    <n v="74.207939680232556"/>
    <n v="0.204872438531085"/>
    <n v="5.1158871101218439"/>
    <n v="4.9110146715907588"/>
    <n v="1.8557863888685099E-2"/>
    <n v="0.29382805829728931"/>
    <n v="0.27527019440860423"/>
    <x v="2"/>
    <s v="Google Maps"/>
    <n v="40.240103714200004"/>
    <n v="-83.412381045999993"/>
    <n v="40.236771360299997"/>
    <n v="-83.404206318600004"/>
  </r>
  <r>
    <n v="26"/>
    <x v="6"/>
    <x v="0"/>
    <s v="Union"/>
    <s v="US HIGHWAY 33 "/>
    <s v="SUNIUS00033**C"/>
    <s v="US-33"/>
    <n v="6.1"/>
    <n v="6.6"/>
    <s v="Segment"/>
    <m/>
    <n v="0"/>
    <n v="1"/>
    <n v="3"/>
    <n v="0"/>
    <n v="5"/>
    <n v="70.317314680232556"/>
    <n v="0.204872438531085"/>
    <n v="3.0829989958359088"/>
    <n v="2.8781265573048236"/>
    <n v="1.8557863888685099E-2"/>
    <n v="0.29382805829728931"/>
    <n v="0.27527019440860423"/>
    <x v="2"/>
    <s v="Google Maps"/>
    <n v="40.251664824199999"/>
    <n v="-83.438349075399998"/>
    <n v="40.2491369444"/>
    <n v="-83.429485181100006"/>
  </r>
  <r>
    <n v="27"/>
    <x v="6"/>
    <x v="10"/>
    <s v="Holmes"/>
    <s v="SR 39"/>
    <s v="SHOLSR00039**C "/>
    <s v="SR-39"/>
    <n v="25.1"/>
    <n v="25.6"/>
    <s v="Segment"/>
    <m/>
    <n v="0"/>
    <n v="2"/>
    <n v="7"/>
    <n v="5"/>
    <n v="33"/>
    <n v="192.36900436046511"/>
    <n v="0.14995596309441722"/>
    <n v="9.2417834331621869"/>
    <n v="9.0918274700677699"/>
    <n v="1.6789816318847059E-2"/>
    <n v="0.28369261133246926"/>
    <n v="0.26690279501362218"/>
    <x v="2"/>
    <s v="Google Maps"/>
    <n v="0"/>
    <n v="0"/>
    <n v="0"/>
    <n v="0"/>
  </r>
  <r>
    <n v="28"/>
    <x v="6"/>
    <x v="9"/>
    <s v="Ross"/>
    <s v="US-23 "/>
    <s v="SROSUS00023**C"/>
    <s v="US-23"/>
    <n v="2.9"/>
    <n v="3.4"/>
    <s v="Segment"/>
    <m/>
    <n v="1"/>
    <n v="0"/>
    <n v="4"/>
    <n v="0"/>
    <n v="7"/>
    <n v="78.864189680232556"/>
    <n v="0.16277879647215474"/>
    <n v="3.7282464515585549"/>
    <n v="3.5654676550864002"/>
    <n v="1.3692435045928437E-2"/>
    <n v="0.28181153062152459"/>
    <n v="0.26811909557559616"/>
    <x v="2"/>
    <s v="Google Maps"/>
    <n v="39.218180254799996"/>
    <n v="-82.984165017899997"/>
    <n v="39.225286911200001"/>
    <n v="-82.982883226200002"/>
  </r>
  <r>
    <n v="29"/>
    <x v="6"/>
    <x v="9"/>
    <s v="Ross"/>
    <s v="US-23 "/>
    <s v="SROSUS00023**C"/>
    <s v="US-23"/>
    <n v="1.4"/>
    <n v="1.9"/>
    <s v="Segment"/>
    <m/>
    <n v="1"/>
    <n v="0"/>
    <n v="4"/>
    <n v="0"/>
    <n v="6"/>
    <n v="77.864189680232556"/>
    <n v="0.16277879647215474"/>
    <n v="3.4207625597783227"/>
    <n v="3.2579837633061679"/>
    <n v="1.3692435045928437E-2"/>
    <n v="0.28181153062152459"/>
    <n v="0.26811909557559616"/>
    <x v="2"/>
    <s v="Google Maps"/>
    <n v="39.197393696600002"/>
    <n v="-82.978126722200003"/>
    <n v="39.203950471100001"/>
    <n v="-82.982001841499994"/>
  </r>
  <r>
    <n v="30"/>
    <x v="6"/>
    <x v="0"/>
    <s v="Delaware"/>
    <s v="STATE ROUTE 37 "/>
    <s v="SDELUS00036**N"/>
    <s v="US-36"/>
    <n v="14.9"/>
    <n v="15.4"/>
    <s v="Segment"/>
    <m/>
    <n v="0"/>
    <n v="1"/>
    <n v="2"/>
    <n v="2"/>
    <n v="3"/>
    <n v="70.645439680232556"/>
    <n v="0.16131980924130071"/>
    <n v="2.567438311873425"/>
    <n v="2.4061185026321241"/>
    <n v="1.3671642260335645E-2"/>
    <n v="0.27871110088296996"/>
    <n v="0.26503945862263434"/>
    <x v="2"/>
    <s v="Google Maps"/>
    <n v="40.278379406500001"/>
    <n v="-82.982627681599993"/>
    <n v="40.275767387099997"/>
    <n v="-82.973809598700001"/>
  </r>
  <r>
    <n v="31"/>
    <x v="6"/>
    <x v="0"/>
    <s v="Delaware"/>
    <s v="US HIGHWAY 23 "/>
    <s v="SDELUS00023**C"/>
    <s v="US-23"/>
    <n v="17.8"/>
    <n v="18.3"/>
    <s v="Segment"/>
    <m/>
    <n v="1"/>
    <n v="0"/>
    <n v="0"/>
    <n v="3"/>
    <n v="5"/>
    <n v="63.989189680232556"/>
    <n v="0.1971304796628322"/>
    <n v="3.0720351325252389"/>
    <n v="2.8749046528624067"/>
    <n v="1.7347067689990066E-2"/>
    <n v="0.2776462069259944"/>
    <n v="0.26029913923600434"/>
    <x v="2"/>
    <s v="Google Maps"/>
    <n v="40.381433274300001"/>
    <n v="-83.073911324999997"/>
    <n v="40.388673005999998"/>
    <n v="-83.073768167599994"/>
  </r>
  <r>
    <n v="32"/>
    <x v="6"/>
    <x v="5"/>
    <s v="Ottawa"/>
    <s v="SR-2 "/>
    <s v="SOTTSR00002**C"/>
    <s v="SR-2"/>
    <n v="27.8"/>
    <n v="28.3"/>
    <s v="Segment"/>
    <m/>
    <n v="1"/>
    <n v="0"/>
    <n v="2"/>
    <n v="1"/>
    <n v="7"/>
    <n v="70.207939680232556"/>
    <n v="0.18954527581519873"/>
    <n v="3.883053666370293"/>
    <n v="3.6935083905550945"/>
    <n v="1.6392817942317905E-2"/>
    <n v="0.26685691156584807"/>
    <n v="0.25046409362353017"/>
    <x v="2"/>
    <s v="Google Maps"/>
    <n v="41.492305547999997"/>
    <n v="-82.835971796899997"/>
    <n v="41.485077357900003"/>
    <n v="-82.835103051499999"/>
  </r>
  <r>
    <n v="33"/>
    <x v="6"/>
    <x v="8"/>
    <s v="Fairfield"/>
    <s v="COLUMBUS-LANCASTER RD "/>
    <s v="SFAIUS00033**C"/>
    <s v="US-33"/>
    <n v="5.6"/>
    <n v="6.1"/>
    <s v="Segment"/>
    <m/>
    <n v="2"/>
    <n v="0"/>
    <n v="2"/>
    <n v="0"/>
    <n v="10"/>
    <n v="114.44712936046511"/>
    <n v="0.18735744907232038"/>
    <n v="4.7526763903038036"/>
    <n v="4.5653189412314834"/>
    <n v="1.6143207050477983E-2"/>
    <n v="0.26155180031308806"/>
    <n v="0.24540859326261008"/>
    <x v="2"/>
    <s v="Google Maps"/>
    <n v="39.812408638699999"/>
    <n v="-82.714727262799997"/>
    <n v="39.8055107148"/>
    <n v="-82.711842988900003"/>
  </r>
  <r>
    <n v="34"/>
    <x v="6"/>
    <x v="7"/>
    <s v="Medina"/>
    <s v="MEDINA RD "/>
    <s v="SMEDSR00018**C"/>
    <s v="SR-18"/>
    <n v="19"/>
    <n v="19.5"/>
    <s v="Segment"/>
    <m/>
    <n v="0"/>
    <n v="1"/>
    <n v="1"/>
    <n v="2"/>
    <n v="9"/>
    <n v="70.098564680232556"/>
    <n v="0.19159829677978538"/>
    <n v="4.0287049625936771"/>
    <n v="3.8371066658138915"/>
    <n v="1.5836116187894173E-2"/>
    <n v="0.25621379193375626"/>
    <n v="0.24037767574586208"/>
    <x v="2"/>
    <s v="Google Maps"/>
    <n v="41.136125815699998"/>
    <n v="-81.726292779199994"/>
    <n v="41.136088024099998"/>
    <n v="-81.716713180900001"/>
  </r>
  <r>
    <n v="35"/>
    <x v="6"/>
    <x v="7"/>
    <s v="Medina"/>
    <s v="MEDINA RD "/>
    <s v="SMEDSR00018**C"/>
    <s v="SR-18"/>
    <n v="17.399999999999999"/>
    <n v="17.899999999999999"/>
    <s v="Segment"/>
    <m/>
    <n v="0"/>
    <n v="1"/>
    <n v="1"/>
    <n v="2"/>
    <n v="7"/>
    <n v="68.098564680232556"/>
    <n v="0.19159829677978538"/>
    <n v="3.4148077121109774"/>
    <n v="3.2232094153311919"/>
    <n v="1.5836116187894173E-2"/>
    <n v="0.25621379193375626"/>
    <n v="0.24037767574586208"/>
    <x v="2"/>
    <s v="Google Maps"/>
    <n v="41.136199707400003"/>
    <n v="-81.756933539200006"/>
    <n v="41.136173763800002"/>
    <n v="-81.747365586699999"/>
  </r>
  <r>
    <n v="36"/>
    <x v="6"/>
    <x v="7"/>
    <s v="Medina"/>
    <s v="MEDINA RD "/>
    <s v="SMEDSR00018**C"/>
    <s v="SR-18"/>
    <n v="16.7"/>
    <n v="17.2"/>
    <s v="Segment"/>
    <m/>
    <n v="1"/>
    <n v="0"/>
    <n v="2"/>
    <n v="1"/>
    <n v="4"/>
    <n v="67.207939680232556"/>
    <n v="0.19159829677978538"/>
    <n v="2.4939618363869283"/>
    <n v="2.3023635396071427"/>
    <n v="1.5836116187894173E-2"/>
    <n v="0.25621379193375626"/>
    <n v="0.24037767574586208"/>
    <x v="2"/>
    <s v="Google Maps"/>
    <n v="41.136236883199999"/>
    <n v="-81.770350501400003"/>
    <n v="41.136209890300002"/>
    <n v="-81.760767303600005"/>
  </r>
  <r>
    <n v="37"/>
    <x v="6"/>
    <x v="0"/>
    <s v="Pickaway"/>
    <s v="US 23 "/>
    <s v="SPICUS00023**C"/>
    <s v="US-23"/>
    <n v="4.9000000000000004"/>
    <n v="5.4"/>
    <s v="Segment"/>
    <m/>
    <n v="1"/>
    <n v="1"/>
    <n v="1"/>
    <n v="1"/>
    <n v="3"/>
    <n v="105.33775436046511"/>
    <n v="0.17960528553685684"/>
    <n v="2.3962835909553517"/>
    <n v="2.2166783054184949"/>
    <n v="1.5324780663321413E-2"/>
    <n v="0.25048085511192142"/>
    <n v="0.23515607444860001"/>
    <x v="2"/>
    <s v="Google Maps"/>
    <n v="39.548582873100003"/>
    <n v="-82.962404299400006"/>
    <n v="39.555469461199998"/>
    <n v="-82.959481121300001"/>
  </r>
  <r>
    <n v="38"/>
    <x v="6"/>
    <x v="0"/>
    <s v="Pickaway"/>
    <s v="US 23 "/>
    <s v="SPICUS00023**N"/>
    <s v="US-23"/>
    <n v="2.4"/>
    <n v="2.9"/>
    <s v="Segment"/>
    <m/>
    <n v="0"/>
    <n v="1"/>
    <n v="3"/>
    <n v="0"/>
    <n v="3"/>
    <n v="68.317314680232556"/>
    <n v="0.17960528553685684"/>
    <n v="2.2104417262952434"/>
    <n v="2.0308364407583865"/>
    <n v="1.5324780663321413E-2"/>
    <n v="0.24584943544067367"/>
    <n v="0.23052465477735226"/>
    <x v="2"/>
    <s v="Google Maps"/>
    <n v="39.513353307999999"/>
    <n v="-82.971989157300001"/>
    <n v="39.520247538200003"/>
    <n v="-82.969168268600001"/>
  </r>
  <r>
    <n v="39"/>
    <x v="6"/>
    <x v="5"/>
    <s v="Lucas"/>
    <s v="US 24 E "/>
    <s v="SLUCUS00024**C"/>
    <s v="US-24"/>
    <n v="3.2"/>
    <n v="3.7"/>
    <s v="Segment"/>
    <m/>
    <n v="0"/>
    <n v="1"/>
    <n v="3"/>
    <n v="1"/>
    <n v="4"/>
    <n v="73.754814680232556"/>
    <n v="0.12939319401121174"/>
    <n v="3.0902779757143484"/>
    <n v="2.9608847817031365"/>
    <n v="1.1288955417182315E-2"/>
    <n v="0.23885120054534728"/>
    <n v="0.22756224512816497"/>
    <x v="2"/>
    <s v="Google Maps"/>
    <n v="41.454823439899997"/>
    <n v="-83.832595542799993"/>
    <n v="41.455812303400002"/>
    <n v="-83.8232432147"/>
  </r>
  <r>
    <n v="40"/>
    <x v="6"/>
    <x v="5"/>
    <s v="Williams"/>
    <s v="E MAIN ST "/>
    <s v="SWILSR00107**C"/>
    <s v="SR-107"/>
    <n v="8.9"/>
    <n v="9.4"/>
    <s v="Segment"/>
    <m/>
    <n v="0"/>
    <n v="2"/>
    <n v="1"/>
    <n v="2"/>
    <n v="6"/>
    <n v="112.77525436046511"/>
    <n v="0.1283879695748858"/>
    <n v="3.2188897263933511"/>
    <n v="3.0905017568184654"/>
    <n v="1.124248728574582E-2"/>
    <n v="0.23709850550128253"/>
    <n v="0.22585601821553672"/>
    <x v="2"/>
    <s v="Google Maps"/>
    <n v="41.586509385100001"/>
    <n v="-84.597401299500007"/>
    <n v="41.586631673299998"/>
    <n v="-84.587743469700001"/>
  </r>
  <r>
    <n v="41"/>
    <x v="6"/>
    <x v="9"/>
    <s v="Ross"/>
    <s v="US-35 "/>
    <s v="SROSUS00035**C"/>
    <s v="US-35"/>
    <n v="24.4"/>
    <n v="24.9"/>
    <s v="Segment"/>
    <m/>
    <n v="0"/>
    <n v="2"/>
    <n v="2"/>
    <n v="1"/>
    <n v="11"/>
    <n v="119.88462936046511"/>
    <n v="0.12670663477712696"/>
    <n v="5.7297567688728215"/>
    <n v="5.6030501340956942"/>
    <n v="1.1105261029814481E-2"/>
    <n v="0.23654529990201864"/>
    <n v="0.22544003887220415"/>
    <x v="2"/>
    <s v="Google Maps"/>
    <n v="39.305705392999997"/>
    <n v="-82.919999584300001"/>
    <n v="39.300992493700001"/>
    <n v="-82.912946426800005"/>
  </r>
  <r>
    <n v="42"/>
    <x v="6"/>
    <x v="2"/>
    <s v="Clermont"/>
    <s v="SR-125 "/>
    <s v="SCLESR00125**C"/>
    <s v="SR-125"/>
    <n v="11.9"/>
    <n v="12.4"/>
    <s v="Segment"/>
    <m/>
    <n v="0"/>
    <n v="1"/>
    <n v="2"/>
    <n v="0"/>
    <n v="5"/>
    <n v="63.770439680232556"/>
    <n v="0.23600922964289439"/>
    <n v="2.696890703591512"/>
    <n v="2.4608814739486178"/>
    <n v="1.9646052352000069E-2"/>
    <n v="0.23566225429543886"/>
    <n v="0.21601620194343879"/>
    <x v="2"/>
    <s v="Google Maps"/>
    <n v="38.988716410099997"/>
    <n v="-84.1269205973"/>
    <n v="38.983870590199999"/>
    <n v="-84.1201346024"/>
  </r>
  <r>
    <n v="43"/>
    <x v="6"/>
    <x v="1"/>
    <s v="Geauga"/>
    <s v="MAIN MARKET RD "/>
    <s v="SGEAUS00422**C"/>
    <s v="US-422"/>
    <n v="18.600000000000001"/>
    <n v="19.100000000000001"/>
    <s v="Segment"/>
    <m/>
    <n v="2"/>
    <n v="0"/>
    <n v="4"/>
    <n v="0"/>
    <n v="0"/>
    <n v="117.54087936046511"/>
    <n v="9.9130338338201729E-2"/>
    <n v="1.6792323285087056"/>
    <n v="1.5801019901705038"/>
    <n v="9.1308618995417767E-3"/>
    <n v="0.23513253725938937"/>
    <n v="0.22600167535984761"/>
    <x v="2"/>
    <s v="Google Maps"/>
    <n v="41.362790775500002"/>
    <n v="-81.046038597600003"/>
    <n v="41.356352941300003"/>
    <n v="-81.041686072299996"/>
  </r>
  <r>
    <n v="44"/>
    <x v="6"/>
    <x v="8"/>
    <s v="Licking"/>
    <s v="LANCASTER RD "/>
    <s v="SLICSR00037**C"/>
    <s v="SR-37"/>
    <n v="24.8"/>
    <n v="25.3"/>
    <s v="Segment"/>
    <m/>
    <n v="1"/>
    <n v="4"/>
    <n v="3"/>
    <n v="2"/>
    <n v="18"/>
    <n v="274.89907340116281"/>
    <n v="7.3212817531271387E-2"/>
    <n v="5.4679144031776641"/>
    <n v="5.3947015856463931"/>
    <n v="8.0734674548174849E-3"/>
    <n v="0.23323219549608681"/>
    <n v="0.22515872804126932"/>
    <x v="2"/>
    <s v="Google Maps"/>
    <n v="39.941584203399998"/>
    <n v="-82.535470603799993"/>
    <n v="39.935074794099997"/>
    <n v="-82.539139766299996"/>
  </r>
  <r>
    <n v="45"/>
    <x v="6"/>
    <x v="0"/>
    <s v="Union"/>
    <s v="US HIGHWAY 33 "/>
    <s v="SUNIUS00033**C"/>
    <s v="US-33"/>
    <n v="19"/>
    <n v="19.5"/>
    <s v="Segment"/>
    <m/>
    <n v="1"/>
    <n v="0"/>
    <n v="2"/>
    <n v="0"/>
    <n v="7"/>
    <n v="65.770439680232556"/>
    <n v="0.20921259784961513"/>
    <n v="3.3946561944278324"/>
    <n v="3.1854435965782173"/>
    <n v="1.9563271067792813E-2"/>
    <n v="0.23319702610110504"/>
    <n v="0.21363375503331222"/>
    <x v="2"/>
    <s v="Google Maps"/>
    <n v="40.177355804800001"/>
    <n v="-83.2467765695"/>
    <n v="40.171243598899999"/>
    <n v="-83.241702167"/>
  </r>
  <r>
    <n v="46"/>
    <x v="6"/>
    <x v="8"/>
    <s v="Licking"/>
    <s v="STATE ROUTE 161 "/>
    <s v="SLICSR00161**N"/>
    <s v="SR-161"/>
    <n v="3.1"/>
    <n v="3.6"/>
    <s v="Segment"/>
    <m/>
    <n v="0"/>
    <n v="2"/>
    <n v="1"/>
    <n v="0"/>
    <n v="3"/>
    <n v="100.90025436046511"/>
    <n v="0.20855870337968965"/>
    <n v="2.0528559297379472"/>
    <n v="1.8442972263582575"/>
    <n v="1.9354297411028253E-2"/>
    <n v="0.23135869280958027"/>
    <n v="0.21200439539855201"/>
    <x v="2"/>
    <s v="Google Maps"/>
    <n v="40.080577525000002"/>
    <n v="-82.706847480099995"/>
    <n v="40.080408921100002"/>
    <n v="-82.697413186099993"/>
  </r>
  <r>
    <n v="47"/>
    <x v="6"/>
    <x v="0"/>
    <s v="Madison"/>
    <s v="US-42 "/>
    <s v="SMADUS00042**C"/>
    <s v="US-42"/>
    <n v="12.3"/>
    <n v="12.8"/>
    <s v="Segment"/>
    <m/>
    <n v="0"/>
    <n v="2"/>
    <n v="10"/>
    <n v="6"/>
    <n v="17"/>
    <n v="200.44712936046511"/>
    <n v="8.9841046102945119E-2"/>
    <n v="5.0888617329618677"/>
    <n v="4.9990206868589224"/>
    <n v="1.048629228640951E-2"/>
    <n v="0.2288967713172399"/>
    <n v="0.21841047903083038"/>
    <x v="2"/>
    <s v="Google Maps"/>
    <n v="39.948333482199999"/>
    <n v="-83.383935423699995"/>
    <n v="39.953714980800001"/>
    <n v="-83.377668397099995"/>
  </r>
  <r>
    <n v="48"/>
    <x v="6"/>
    <x v="0"/>
    <s v="Union"/>
    <s v="US HIGHWAY 33 "/>
    <s v="SUNIUS00033**N"/>
    <s v="US-33"/>
    <n v="0.1"/>
    <n v="0.6"/>
    <s v="Segment"/>
    <m/>
    <n v="1"/>
    <n v="0"/>
    <n v="1"/>
    <n v="1"/>
    <n v="3"/>
    <n v="59.661064680232556"/>
    <n v="0.20659951971568372"/>
    <n v="2.1098192436894538"/>
    <n v="1.90321972397377"/>
    <n v="1.8894653050769778E-2"/>
    <n v="0.22882129460267314"/>
    <n v="0.20992664155190335"/>
    <x v="2"/>
    <s v="Google Maps"/>
    <n v="40.2810400567"/>
    <n v="-83.5441127733"/>
    <n v="40.276397236900003"/>
    <n v="-83.536872705199997"/>
  </r>
  <r>
    <n v="49"/>
    <x v="6"/>
    <x v="9"/>
    <s v="Ross"/>
    <s v="US-23 "/>
    <s v="SROSUS00023**C"/>
    <s v="US-23"/>
    <n v="0.4"/>
    <n v="0.9"/>
    <s v="Segment"/>
    <m/>
    <n v="0"/>
    <n v="1"/>
    <n v="1"/>
    <n v="2"/>
    <n v="18"/>
    <n v="79.098564680232556"/>
    <n v="0.16277879647215474"/>
    <n v="6.8030853693608861"/>
    <n v="6.6403065728887318"/>
    <n v="1.3692435045928437E-2"/>
    <n v="0.2278199938429897"/>
    <n v="0.21412755879706127"/>
    <x v="2"/>
    <s v="Google Maps"/>
    <n v="39.183837135200001"/>
    <n v="-82.975589574500006"/>
    <n v="39.190199100900003"/>
    <n v="-82.978525350599995"/>
  </r>
  <r>
    <n v="50"/>
    <x v="6"/>
    <x v="0"/>
    <s v="Morrow"/>
    <s v="SR-61 "/>
    <s v="SMRWSR00061**C"/>
    <s v="SR-61"/>
    <n v="1.8"/>
    <n v="2.2999999999999998"/>
    <s v="Segment"/>
    <m/>
    <n v="0"/>
    <n v="0"/>
    <n v="8"/>
    <n v="1"/>
    <n v="21"/>
    <n v="77.8125"/>
    <n v="0.18517876514313023"/>
    <n v="6.549809833756723"/>
    <n v="6.3646310686135932"/>
    <n v="2.038138592916065E-2"/>
    <n v="0.22594825715007211"/>
    <n v="0.20556687122091147"/>
    <x v="2"/>
    <s v="Google Maps"/>
    <n v="40.379517476899998"/>
    <n v="-82.8288063249"/>
    <n v="40.386721793900001"/>
    <n v="-82.827952829200001"/>
  </r>
  <r>
    <n v="51"/>
    <x v="6"/>
    <x v="0"/>
    <s v="Union"/>
    <s v="US HIGHWAY 33 "/>
    <s v="SUNIUS00033**C"/>
    <s v="US-33"/>
    <n v="3.7"/>
    <n v="4.2"/>
    <s v="Segment"/>
    <m/>
    <n v="0"/>
    <n v="1"/>
    <n v="2"/>
    <n v="0"/>
    <n v="1"/>
    <n v="59.770439680232556"/>
    <n v="0.204872438531085"/>
    <n v="1.3889255672642964"/>
    <n v="1.1840531287332114"/>
    <n v="1.8557863888685099E-2"/>
    <n v="0.22422232287120478"/>
    <n v="0.20566445898251967"/>
    <x v="2"/>
    <s v="Google Maps"/>
    <n v="40.263773558799997"/>
    <n v="-83.480907094299994"/>
    <n v="40.261250872300003"/>
    <n v="-83.472041056600006"/>
  </r>
  <r>
    <n v="52"/>
    <x v="6"/>
    <x v="0"/>
    <s v="Delaware"/>
    <s v="US HIGHWAY 23 "/>
    <s v="SDELUS00023**C"/>
    <s v="US-23"/>
    <n v="20"/>
    <n v="20.5"/>
    <s v="Segment"/>
    <m/>
    <n v="0"/>
    <n v="2"/>
    <n v="1"/>
    <n v="0"/>
    <n v="8"/>
    <n v="105.90025436046511"/>
    <n v="0.1971304796628322"/>
    <n v="3.7472546959021549"/>
    <n v="3.5501242162393227"/>
    <n v="1.7347067689990066E-2"/>
    <n v="0.211873834698039"/>
    <n v="0.19452676700804894"/>
    <x v="2"/>
    <s v="Google Maps"/>
    <n v="40.413294862500003"/>
    <n v="-83.074139935399998"/>
    <n v="40.4205441326"/>
    <n v="-83.074224585500005"/>
  </r>
  <r>
    <n v="53"/>
    <x v="6"/>
    <x v="8"/>
    <s v="Fairfield"/>
    <s v="LOGAN-LANCASTER RD "/>
    <s v="SFAIUS00033**C"/>
    <s v="US-33"/>
    <n v="23.9"/>
    <n v="24.4"/>
    <s v="Segment"/>
    <m/>
    <n v="1"/>
    <n v="0"/>
    <n v="1"/>
    <n v="1"/>
    <n v="3"/>
    <n v="59.661064680232556"/>
    <n v="0.19447718360728794"/>
    <n v="2.1208187555761273"/>
    <n v="1.9263415719688393"/>
    <n v="1.6994959346541383E-2"/>
    <n v="0.20961926755764565"/>
    <n v="0.19262430821110427"/>
    <x v="2"/>
    <s v="Google Maps"/>
    <n v="39.619217594799998"/>
    <n v="-82.550626385499996"/>
    <n v="39.611981614999998"/>
    <n v="-82.550046574199996"/>
  </r>
  <r>
    <n v="54"/>
    <x v="6"/>
    <x v="2"/>
    <s v="Clermont"/>
    <s v="SR-131 "/>
    <s v="SCLESR00131**C"/>
    <s v="SR-131"/>
    <n v="8"/>
    <n v="8.5"/>
    <s v="Segment"/>
    <m/>
    <n v="0"/>
    <n v="0"/>
    <n v="11"/>
    <n v="0"/>
    <n v="5"/>
    <n v="77.015625"/>
    <n v="0.13272005649948279"/>
    <n v="2.9813897206698705"/>
    <n v="2.8486696641703877"/>
    <n v="1.5008050972671322E-2"/>
    <n v="0.20324495485414076"/>
    <n v="0.18823690388146944"/>
    <x v="2"/>
    <s v="Google Maps"/>
    <n v="39.178166568599998"/>
    <n v="-84.128238246199999"/>
    <n v="39.180736230900003"/>
    <n v="-84.119492086899996"/>
  </r>
  <r>
    <n v="55"/>
    <x v="6"/>
    <x v="0"/>
    <s v="Morrow"/>
    <s v="SR-61 "/>
    <s v="SMRWSR00061**C"/>
    <s v="SR-61"/>
    <n v="1.3"/>
    <n v="1.8"/>
    <s v="Segment"/>
    <m/>
    <n v="1"/>
    <n v="1"/>
    <n v="4"/>
    <n v="2"/>
    <n v="11"/>
    <n v="137.41587936046511"/>
    <n v="0.1851787651431302"/>
    <n v="4.180068515054951"/>
    <n v="3.9948897499118208"/>
    <n v="2.038138592916065E-2"/>
    <n v="0.20297917575874969"/>
    <n v="0.18259778982958905"/>
    <x v="2"/>
    <s v="Google Maps"/>
    <n v="40.372278858800001"/>
    <n v="-82.829423561799999"/>
    <n v="40.379517476899998"/>
    <n v="-82.8288063249"/>
  </r>
  <r>
    <n v="56"/>
    <x v="6"/>
    <x v="1"/>
    <s v="Geauga"/>
    <s v="MAIN MARKET RD "/>
    <s v="SGEAUS00422**C"/>
    <s v="US-422"/>
    <n v="10.8"/>
    <n v="11.3"/>
    <s v="Segment"/>
    <m/>
    <n v="0"/>
    <n v="2"/>
    <n v="7"/>
    <n v="2"/>
    <n v="12"/>
    <n v="158.05650436046511"/>
    <n v="0.13049486153073822"/>
    <n v="4.3002642669786226"/>
    <n v="4.1697694054478847"/>
    <n v="1.4776697224658771E-2"/>
    <n v="0.20059328983706642"/>
    <n v="0.18581659261240766"/>
    <x v="2"/>
    <s v="Google Maps"/>
    <n v="41.3851361846"/>
    <n v="-81.186043250799997"/>
    <n v="41.3868818069"/>
    <n v="-81.176729004099997"/>
  </r>
  <r>
    <n v="57"/>
    <x v="6"/>
    <x v="8"/>
    <s v="Fairfield"/>
    <s v="COLUMBUS-LANCASTER RD "/>
    <s v="SFAIUS00033**N"/>
    <s v="US-33"/>
    <n v="4.8"/>
    <n v="5.3"/>
    <s v="Segment"/>
    <m/>
    <n v="0"/>
    <n v="1"/>
    <n v="2"/>
    <n v="0"/>
    <n v="5"/>
    <n v="63.770439680232556"/>
    <n v="0.18735744907232038"/>
    <n v="2.7301700335796273"/>
    <n v="2.5428125845073071"/>
    <n v="1.6143207050477983E-2"/>
    <n v="0.1995920762543702"/>
    <n v="0.18344886920389222"/>
    <x v="2"/>
    <s v="Google Maps"/>
    <n v="39.823727051500001"/>
    <n v="-82.719083853900003"/>
    <n v="39.816819750800001"/>
    <n v="-82.716272201600006"/>
  </r>
  <r>
    <n v="58"/>
    <x v="6"/>
    <x v="8"/>
    <s v="Fairfield"/>
    <s v="COLUMBUS-LANCASTER RD "/>
    <s v="SFAIUS00033**C"/>
    <s v="US-33"/>
    <n v="4.7"/>
    <n v="5.2"/>
    <s v="Segment"/>
    <m/>
    <n v="0"/>
    <n v="1"/>
    <n v="1"/>
    <n v="1"/>
    <n v="5"/>
    <n v="61.661064680232556"/>
    <n v="0.18735744907232038"/>
    <n v="2.7301700335796273"/>
    <n v="2.5428125845073071"/>
    <n v="1.6143207050477983E-2"/>
    <n v="0.1995920762543702"/>
    <n v="0.18344886920389222"/>
    <x v="2"/>
    <s v="Google Maps"/>
    <n v="39.824851358899998"/>
    <n v="-82.719794421299994"/>
    <n v="39.817940830300003"/>
    <n v="-82.716973083400006"/>
  </r>
  <r>
    <n v="59"/>
    <x v="6"/>
    <x v="11"/>
    <s v="Hocking"/>
    <s v="US RTE 33 "/>
    <s v="SHOCUS00033**N"/>
    <s v="US-33"/>
    <n v="5.4"/>
    <n v="5.9"/>
    <s v="Segment"/>
    <m/>
    <n v="1"/>
    <n v="0"/>
    <n v="2"/>
    <n v="0"/>
    <n v="4"/>
    <n v="62.770439680232556"/>
    <n v="0.18370279409118925"/>
    <n v="2.5802150021970038"/>
    <n v="2.3965122081058148"/>
    <n v="1.5745750168548903E-2"/>
    <n v="0.19805355012912576"/>
    <n v="0.18230779996057686"/>
    <x v="2"/>
    <s v="Google Maps"/>
    <n v="39.556718779500002"/>
    <n v="-82.480847041900006"/>
    <n v="39.551902589400001"/>
    <n v="-82.474088789600003"/>
  </r>
  <r>
    <n v="60"/>
    <x v="6"/>
    <x v="11"/>
    <s v="Hocking"/>
    <s v="US RTE 33 "/>
    <s v="SHOCUS00033**N"/>
    <s v="US-33"/>
    <n v="6.4"/>
    <n v="6.9"/>
    <s v="Segment"/>
    <m/>
    <n v="0"/>
    <n v="1"/>
    <n v="1"/>
    <n v="1"/>
    <n v="5"/>
    <n v="61.661064680232556"/>
    <n v="0.18370279409118925"/>
    <n v="2.9436579949803621"/>
    <n v="2.759955200889173"/>
    <n v="1.5745750168548903E-2"/>
    <n v="0.19805355012912576"/>
    <n v="0.18230779996057686"/>
    <x v="2"/>
    <s v="Google Maps"/>
    <n v="39.548845418799999"/>
    <n v="-82.465605648099995"/>
    <n v="39.546953074100003"/>
    <n v="-82.456606818699996"/>
  </r>
  <r>
    <n v="61"/>
    <x v="6"/>
    <x v="7"/>
    <s v="Lorain"/>
    <s v="ROYALTON RD "/>
    <s v="SLORSR00082**C"/>
    <s v="SR-82"/>
    <n v="3.3"/>
    <n v="3.8"/>
    <s v="Segment"/>
    <m/>
    <n v="0"/>
    <n v="2"/>
    <n v="5"/>
    <n v="2"/>
    <n v="5"/>
    <n v="137.96275436046511"/>
    <n v="0.15357928845700833"/>
    <n v="2.827636559970387"/>
    <n v="2.6740572715133788"/>
    <n v="1.7162199798482679E-2"/>
    <n v="0.19196533896528617"/>
    <n v="0.17480313916680348"/>
    <x v="2"/>
    <s v="Google Maps"/>
    <n v="41.3140204762"/>
    <n v="-82.006457933299998"/>
    <n v="41.313830846599998"/>
    <n v="-81.996852042300006"/>
  </r>
  <r>
    <n v="62"/>
    <x v="6"/>
    <x v="3"/>
    <s v="Mahoning"/>
    <s v="SOUTH AVE "/>
    <s v="SMAHSR00164**C"/>
    <s v="SR-164"/>
    <n v="3.9"/>
    <n v="4.4000000000000004"/>
    <s v="Segment"/>
    <m/>
    <n v="1"/>
    <n v="0"/>
    <n v="9"/>
    <n v="3"/>
    <n v="19"/>
    <n v="136.91106468023256"/>
    <n v="0.10398741678388873"/>
    <n v="5.0511424814749306"/>
    <n v="4.9471550646910423"/>
    <n v="1.1994208376591273E-2"/>
    <n v="0.19132416014293388"/>
    <n v="0.17932995176634262"/>
    <x v="2"/>
    <s v="Google Maps"/>
    <n v="40.947436907300002"/>
    <n v="-80.659406969200006"/>
    <n v="40.952311569899997"/>
    <n v="-80.652486738099995"/>
  </r>
  <r>
    <n v="63"/>
    <x v="6"/>
    <x v="0"/>
    <s v="Pickaway"/>
    <s v="US 23 "/>
    <s v="SPICUS00023**C"/>
    <s v="US-23"/>
    <n v="0.3"/>
    <n v="0.8"/>
    <s v="Segment"/>
    <m/>
    <n v="1"/>
    <n v="2"/>
    <n v="0"/>
    <n v="0"/>
    <n v="4"/>
    <n v="141.03006904069767"/>
    <n v="0.17960528553685684"/>
    <n v="2.3962835909553517"/>
    <n v="2.2166783054184949"/>
    <n v="1.5324780663321413E-2"/>
    <n v="0.19114375765685285"/>
    <n v="0.17581897699353144"/>
    <x v="2"/>
    <s v="Google Maps"/>
    <n v="39.483453085400001"/>
    <n v="-82.971247862200002"/>
    <n v="39.490682811799999"/>
    <n v="-82.971781350100002"/>
  </r>
  <r>
    <n v="64"/>
    <x v="6"/>
    <x v="9"/>
    <s v="Ross"/>
    <s v="US-35 "/>
    <s v="SROSUS00035**N"/>
    <s v="US-35"/>
    <n v="34.200000000000003"/>
    <n v="34.700000000000003"/>
    <s v="Segment"/>
    <m/>
    <n v="1"/>
    <n v="0"/>
    <n v="1"/>
    <n v="2"/>
    <n v="2"/>
    <n v="63.098564680232556"/>
    <n v="0.12656915411252256"/>
    <n v="2.1692439264569723"/>
    <n v="2.0426747723444496"/>
    <n v="1.1095917034540175E-2"/>
    <n v="0.191087934256295"/>
    <n v="0.17999201722175481"/>
    <x v="2"/>
    <s v="Google Maps"/>
    <n v="39.197996316400001"/>
    <n v="-82.813497394799995"/>
    <n v="39.196196309699999"/>
    <n v="-82.804590357999999"/>
  </r>
  <r>
    <n v="65"/>
    <x v="6"/>
    <x v="9"/>
    <s v="Ross"/>
    <s v="US-35 "/>
    <s v="SROSUS00035**N"/>
    <s v="US-35"/>
    <n v="35.799999999999997"/>
    <n v="36.299999999999997"/>
    <s v="Segment"/>
    <m/>
    <n v="0"/>
    <n v="1"/>
    <n v="3"/>
    <n v="0"/>
    <n v="7"/>
    <n v="72.317314680232556"/>
    <n v="0.12599058964897908"/>
    <n v="3.9358514813756975"/>
    <n v="3.8098608917267183"/>
    <n v="1.1056594387760797E-2"/>
    <n v="0.19044129173376348"/>
    <n v="0.17938469734600268"/>
    <x v="2"/>
    <s v="Google Maps"/>
    <n v="39.194408910900002"/>
    <n v="-82.785008022699998"/>
    <n v="39.192047483099998"/>
    <n v="-82.776432754400005"/>
  </r>
  <r>
    <n v="66"/>
    <x v="6"/>
    <x v="0"/>
    <s v="Pickaway"/>
    <s v="US 23 "/>
    <s v="SPICUS00023**N"/>
    <s v="US-23"/>
    <n v="3.2"/>
    <n v="3.7"/>
    <s v="Segment"/>
    <m/>
    <n v="0"/>
    <n v="1"/>
    <n v="2"/>
    <n v="0"/>
    <n v="6"/>
    <n v="64.770439680232556"/>
    <n v="0.17960528553685684"/>
    <n v="2.8331569307986681"/>
    <n v="2.6535516452618113"/>
    <n v="1.5324780663321413E-2"/>
    <n v="0.18760948770694952"/>
    <n v="0.17228470704362811"/>
    <x v="2"/>
    <s v="Google Maps"/>
    <n v="39.524504210300002"/>
    <n v="-82.968017140399994"/>
    <n v="39.531732729300003"/>
    <n v="-82.967457088499998"/>
  </r>
  <r>
    <n v="67"/>
    <x v="6"/>
    <x v="8"/>
    <s v="Licking"/>
    <s v="JOHNSTOWN-UTICA RD "/>
    <s v="SLICUS00062**C"/>
    <s v="US-62"/>
    <n v="0.7"/>
    <n v="1.2"/>
    <s v="Segment"/>
    <m/>
    <n v="1"/>
    <n v="1"/>
    <n v="4"/>
    <n v="0"/>
    <n v="8"/>
    <n v="125.54087936046511"/>
    <n v="0.22580530723304254"/>
    <n v="3.3830569623293223"/>
    <n v="3.1572516550962799"/>
    <n v="2.445582455183716E-2"/>
    <n v="0.18628984541533189"/>
    <n v="0.16183402086349474"/>
    <x v="2"/>
    <s v="Google Maps"/>
    <n v="40.1250428783"/>
    <n v="-82.750240663699998"/>
    <n v="40.128675317000003"/>
    <n v="-82.742075315500003"/>
  </r>
  <r>
    <n v="68"/>
    <x v="6"/>
    <x v="8"/>
    <s v="Licking"/>
    <s v="JOHNSTOWN-UTICA RD "/>
    <s v="SLICUS00062**C"/>
    <s v="US-62"/>
    <n v="3.4"/>
    <n v="3.9"/>
    <s v="Segment"/>
    <m/>
    <n v="0"/>
    <n v="0"/>
    <n v="1"/>
    <n v="5"/>
    <n v="27"/>
    <n v="55.734375"/>
    <n v="0.22580530723304254"/>
    <n v="7.8457962511323869"/>
    <n v="7.6199909438993441"/>
    <n v="2.445582455183716E-2"/>
    <n v="0.18628984541533189"/>
    <n v="0.16183402086349474"/>
    <x v="2"/>
    <s v="Google Maps"/>
    <n v="40.145067144800002"/>
    <n v="-82.706475145499994"/>
    <n v="40.1486880406"/>
    <n v="-82.698307443700003"/>
  </r>
  <r>
    <n v="69"/>
    <x v="6"/>
    <x v="0"/>
    <s v="Pickaway"/>
    <s v="US 62 "/>
    <s v="SPICUS00062**C"/>
    <s v="US-62"/>
    <n v="4.9000000000000004"/>
    <n v="5.4"/>
    <s v="Segment"/>
    <m/>
    <n v="0"/>
    <n v="4"/>
    <n v="4"/>
    <n v="0"/>
    <n v="4"/>
    <n v="212.89425872093022"/>
    <n v="0.16178495428988027"/>
    <n v="2.5323516929133345"/>
    <n v="2.3705667386234541"/>
    <n v="1.8002921373337775E-2"/>
    <n v="0.18068566483233037"/>
    <n v="0.16268274345899258"/>
    <x v="2"/>
    <s v="Google Maps"/>
    <n v="39.783646851999997"/>
    <n v="-83.204522306000001"/>
    <n v="39.789519196199997"/>
    <n v="-83.199025322500006"/>
  </r>
  <r>
    <n v="70"/>
    <x v="6"/>
    <x v="0"/>
    <s v="Delaware"/>
    <s v="STATE ROUTE 37 "/>
    <s v="SDELUS00036**N"/>
    <s v="US-36"/>
    <n v="15.7"/>
    <n v="16.2"/>
    <s v="Segment"/>
    <m/>
    <n v="1"/>
    <n v="0"/>
    <n v="1"/>
    <n v="1"/>
    <n v="2"/>
    <n v="58.661064680232556"/>
    <n v="0.16131980924130071"/>
    <n v="1.6164608558186275"/>
    <n v="1.4551410465773269"/>
    <n v="1.3671642260335645E-2"/>
    <n v="0.17195222769387455"/>
    <n v="0.1582805854335389"/>
    <x v="2"/>
    <s v="Google Maps"/>
    <n v="40.274215769999998"/>
    <n v="-82.968508609599994"/>
    <n v="40.271607036600003"/>
    <n v="-82.959676866899997"/>
  </r>
  <r>
    <n v="71"/>
    <x v="6"/>
    <x v="2"/>
    <s v="Preble"/>
    <s v="N U S ROUTE 127 "/>
    <s v="SPREUS00127**C"/>
    <s v="US-127"/>
    <n v="18.8"/>
    <n v="19.3"/>
    <s v="Segment"/>
    <m/>
    <n v="1"/>
    <n v="0"/>
    <n v="1"/>
    <n v="3"/>
    <n v="5"/>
    <n v="70.536064680232556"/>
    <n v="0.10780699913888739"/>
    <n v="2.4149462720954631"/>
    <n v="2.3071392729565758"/>
    <n v="1.1039896781058652E-2"/>
    <n v="0.16565271129501921"/>
    <n v="0.15461281451396056"/>
    <x v="2"/>
    <s v="Google Maps"/>
    <n v="39.8281680463"/>
    <n v="-84.629606621999997"/>
    <n v="39.835398637099999"/>
    <n v="-84.629227115299997"/>
  </r>
  <r>
    <n v="72"/>
    <x v="6"/>
    <x v="4"/>
    <s v="Miami"/>
    <s v="COVINGTON RD "/>
    <s v="SMIASR00041**C"/>
    <s v="SR-41"/>
    <n v="18.399999999999999"/>
    <n v="18.899999999999999"/>
    <s v="Segment"/>
    <m/>
    <n v="0"/>
    <n v="1"/>
    <n v="3"/>
    <n v="1"/>
    <n v="11"/>
    <n v="80.754814680232556"/>
    <n v="7.661792134843512E-2"/>
    <n v="3.9163713358811751"/>
    <n v="3.8397534145327401"/>
    <n v="7.4150859658988254E-3"/>
    <n v="0.16262011308406238"/>
    <n v="0.15520502711816356"/>
    <x v="2"/>
    <s v="Google Maps"/>
    <n v="40.110664885600002"/>
    <n v="-84.343932604200006"/>
    <n v="40.113839269499998"/>
    <n v="-84.352420542800004"/>
  </r>
  <r>
    <n v="73"/>
    <x v="6"/>
    <x v="10"/>
    <s v="Holmes"/>
    <s v="US-62 "/>
    <s v="SHOLUS00062**C"/>
    <s v="US-62"/>
    <n v="25.7"/>
    <n v="26.2"/>
    <s v="Segment"/>
    <m/>
    <n v="0"/>
    <n v="0"/>
    <n v="5"/>
    <n v="2"/>
    <n v="14"/>
    <n v="55.609375"/>
    <n v="0.15480516787437645"/>
    <n v="4.3100901426246709"/>
    <n v="4.1552849747502947"/>
    <n v="1.7175877657841503E-2"/>
    <n v="0.16238156435325432"/>
    <n v="0.14520568669541281"/>
    <x v="2"/>
    <s v="Google Maps"/>
    <n v="40.559402401600003"/>
    <n v="-81.807559088700003"/>
    <n v="40.561720916900001"/>
    <n v="-81.798818475600001"/>
  </r>
  <r>
    <n v="74"/>
    <x v="6"/>
    <x v="0"/>
    <s v="Union"/>
    <s v="US HIGHWAY 33 "/>
    <s v="SUNIUS00033**C"/>
    <s v="US-33"/>
    <n v="21.6"/>
    <n v="22.1"/>
    <s v="Segment"/>
    <m/>
    <n v="1"/>
    <n v="0"/>
    <n v="1"/>
    <n v="0"/>
    <n v="4"/>
    <n v="56.223564680232556"/>
    <n v="0.20921259784961513"/>
    <n v="2.0501535666843229"/>
    <n v="1.8409409688347078"/>
    <n v="1.9563271067792813E-2"/>
    <n v="0.16080525755151703"/>
    <n v="0.14124198648372421"/>
    <x v="2"/>
    <s v="Google Maps"/>
    <n v="40.1484225755"/>
    <n v="-83.2156519949"/>
    <n v="40.143246670499998"/>
    <n v="-83.209042328500004"/>
  </r>
  <r>
    <n v="75"/>
    <x v="6"/>
    <x v="10"/>
    <s v="Holmes"/>
    <s v="MILLERSBURG RD "/>
    <s v="SHOLUS00062**C"/>
    <s v="US-62"/>
    <n v="18.7"/>
    <n v="19.2"/>
    <s v="Segment"/>
    <m/>
    <n v="0"/>
    <n v="1"/>
    <n v="3"/>
    <n v="4"/>
    <n v="27"/>
    <n v="110.06731468023256"/>
    <n v="0.14095381045571856"/>
    <n v="6.4471066875146876"/>
    <n v="6.3061528770589694"/>
    <n v="1.5861421438212689E-2"/>
    <n v="0.15953891217003094"/>
    <n v="0.14367749073181824"/>
    <x v="2"/>
    <s v="Google Maps"/>
    <n v="40.5406753193"/>
    <n v="-81.916146823999995"/>
    <n v="40.547804894999999"/>
    <n v="-81.917769842599995"/>
  </r>
  <r>
    <n v="76"/>
    <x v="6"/>
    <x v="8"/>
    <s v="Licking"/>
    <s v="STATE ROUTE 16 "/>
    <s v="SLICSR00016**N"/>
    <s v="SR-16"/>
    <n v="14"/>
    <n v="14.5"/>
    <s v="Segment"/>
    <m/>
    <n v="0"/>
    <n v="1"/>
    <n v="1"/>
    <n v="0"/>
    <n v="2"/>
    <n v="54.223564680232556"/>
    <n v="0.20860602278388718"/>
    <n v="1.3769826714339515"/>
    <n v="1.1683766486500642"/>
    <n v="1.9367483034679289E-2"/>
    <n v="0.15945840352115326"/>
    <n v="0.14009092048647398"/>
    <x v="2"/>
    <s v="Google Maps"/>
    <n v="40.064379236800001"/>
    <n v="-82.281109469"/>
    <n v="40.063915226200002"/>
    <n v="-82.271822893199996"/>
  </r>
  <r>
    <n v="77"/>
    <x v="6"/>
    <x v="8"/>
    <s v="Licking"/>
    <s v="JOHNSTOWN-UTICA RD,W COSHOCTON ST "/>
    <s v="SLICUS00062**C"/>
    <s v="US-62"/>
    <n v="4.3"/>
    <n v="4.8"/>
    <s v="Segment"/>
    <m/>
    <n v="0"/>
    <n v="0"/>
    <n v="3"/>
    <n v="1"/>
    <n v="34"/>
    <n v="58.078125"/>
    <n v="0.2074679282295307"/>
    <n v="9.7926214466464945"/>
    <n v="9.5851535184169645"/>
    <n v="2.1630981787778707E-2"/>
    <n v="0.15830436781960924"/>
    <n v="0.13667338603183055"/>
    <x v="2"/>
    <s v="Google Maps"/>
    <n v="40.150811600099999"/>
    <n v="-82.691362490100005"/>
    <n v="40.1546142917"/>
    <n v="-82.683473902100005"/>
  </r>
  <r>
    <n v="78"/>
    <x v="6"/>
    <x v="5"/>
    <s v="Wood"/>
    <s v="RAMP FROM IR 280N TO IR 80K "/>
    <s v="SWOORA87071**C"/>
    <s v="RA-87071"/>
    <n v="0.4"/>
    <n v="0.9"/>
    <s v="Segment"/>
    <m/>
    <n v="1"/>
    <n v="0"/>
    <n v="2"/>
    <n v="0"/>
    <n v="28"/>
    <n v="86.770439680232556"/>
    <n v="0.14037132834885771"/>
    <n v="10.007366337550696"/>
    <n v="9.8669950092018386"/>
    <n v="1.2092658590687991E-2"/>
    <n v="0.15765688944497791"/>
    <n v="0.14556423085428993"/>
    <x v="2"/>
    <s v="Google Maps"/>
    <n v="41.523338841300003"/>
    <n v="-83.460384132100003"/>
    <n v="41.521509187699998"/>
    <n v="-83.452083883100002"/>
  </r>
  <r>
    <n v="79"/>
    <x v="6"/>
    <x v="8"/>
    <s v="Fairfield"/>
    <s v="LANCASTER-NEWARK RD "/>
    <s v="SFAISR00037**C"/>
    <s v="SR-37"/>
    <n v="0.7"/>
    <n v="1.2"/>
    <s v="Segment"/>
    <m/>
    <n v="0"/>
    <n v="0"/>
    <n v="7"/>
    <n v="1"/>
    <n v="7"/>
    <n v="57.265625"/>
    <n v="0.13725180086673069"/>
    <n v="2.8538245206682165"/>
    <n v="2.7165727198014857"/>
    <n v="1.5478249666119591E-2"/>
    <n v="0.15629147165409493"/>
    <n v="0.14081322198797533"/>
    <x v="2"/>
    <s v="Google Maps"/>
    <n v="39.919309598799998"/>
    <n v="-82.549406663799999"/>
    <n v="39.913771150800002"/>
    <n v="-82.555433346900003"/>
  </r>
  <r>
    <n v="80"/>
    <x v="6"/>
    <x v="5"/>
    <s v="Lucas"/>
    <s v="W CENTRAL AVE "/>
    <s v="SLUCUS00020**C"/>
    <s v="US-20"/>
    <n v="4.5999999999999996"/>
    <n v="5.0999999999999996"/>
    <s v="Segment"/>
    <m/>
    <n v="0"/>
    <n v="2"/>
    <n v="7"/>
    <n v="4"/>
    <n v="2"/>
    <n v="156.93150436046511"/>
    <n v="8.2029463166125804E-2"/>
    <n v="2.0818526630035152"/>
    <n v="1.9998231998373894"/>
    <n v="9.6454973146753616E-3"/>
    <n v="0.15500847863205125"/>
    <n v="0.14536298131737588"/>
    <x v="2"/>
    <s v="Google Maps"/>
    <n v="41.673327491999999"/>
    <n v="-83.790025636400003"/>
    <n v="41.673434327599999"/>
    <n v="-83.7803478756"/>
  </r>
  <r>
    <n v="81"/>
    <x v="6"/>
    <x v="11"/>
    <s v="Hocking"/>
    <s v="US RTE 33 "/>
    <s v="SHOCUS00033**C"/>
    <s v="US-33"/>
    <n v="16.600000000000001"/>
    <n v="17.100000000000001"/>
    <s v="Segment"/>
    <m/>
    <n v="0"/>
    <n v="1"/>
    <n v="2"/>
    <n v="1"/>
    <n v="8"/>
    <n v="71.207939680232556"/>
    <n v="9.3577877056617353E-2"/>
    <n v="3.3429928243925944"/>
    <n v="3.249414947335977"/>
    <n v="8.9286427307532085E-3"/>
    <n v="0.15447985495431724"/>
    <n v="0.14555121222356404"/>
    <x v="2"/>
    <s v="Google Maps"/>
    <n v="39.477143310700001"/>
    <n v="-82.310598356200003"/>
    <n v="39.477491440900003"/>
    <n v="-82.301269253100003"/>
  </r>
  <r>
    <n v="82"/>
    <x v="6"/>
    <x v="5"/>
    <s v="Henry"/>
    <s v="US 24"/>
    <s v="SHENUS00024**C "/>
    <s v="US-24"/>
    <n v="17.5"/>
    <n v="18"/>
    <s v="Segment"/>
    <m/>
    <n v="0"/>
    <n v="1"/>
    <n v="1"/>
    <n v="1"/>
    <n v="1"/>
    <n v="57.661064680232556"/>
    <n v="0.13722326761615289"/>
    <n v="1.3869799574923936"/>
    <n v="1.2497566898762407"/>
    <n v="1.1835644022556576E-2"/>
    <n v="0.153468924816522"/>
    <n v="0.14163328079396542"/>
    <x v="2"/>
    <s v="Google Maps"/>
    <n v="0"/>
    <n v="0"/>
    <n v="0"/>
    <n v="0"/>
  </r>
  <r>
    <n v="83"/>
    <x v="6"/>
    <x v="8"/>
    <s v="Muskingum"/>
    <s v="NEWARK RD "/>
    <s v="SMUSSR00146**C"/>
    <s v="SR-146"/>
    <n v="4.5"/>
    <n v="5"/>
    <s v="Segment"/>
    <m/>
    <n v="0"/>
    <n v="1"/>
    <n v="5"/>
    <n v="1"/>
    <n v="6"/>
    <n v="88.848564680232556"/>
    <n v="0.15294075024057879"/>
    <n v="2.6904419721433723"/>
    <n v="2.5375012219027937"/>
    <n v="1.7096626952677638E-2"/>
    <n v="0.15271720105597686"/>
    <n v="0.13562057410329922"/>
    <x v="2"/>
    <s v="Google Maps"/>
    <n v="40.0417999147"/>
    <n v="-82.120827457600001"/>
    <n v="40.0364707512"/>
    <n v="-82.114460807900002"/>
  </r>
  <r>
    <n v="84"/>
    <x v="6"/>
    <x v="3"/>
    <s v="Portage"/>
    <s v="US-422 "/>
    <s v="SPORUS00422**C"/>
    <s v="US-422"/>
    <n v="0.5"/>
    <n v="1"/>
    <s v="Segment"/>
    <m/>
    <n v="0"/>
    <n v="1"/>
    <n v="4"/>
    <n v="0"/>
    <n v="5"/>
    <n v="76.864189680232556"/>
    <n v="6.4283026607388077E-2"/>
    <n v="2.5305650229842738"/>
    <n v="2.4662819963768858"/>
    <n v="6.9241140115175771E-3"/>
    <n v="0.1516793702881036"/>
    <n v="0.14475525627658603"/>
    <x v="2"/>
    <s v="Google Maps"/>
    <n v="41.342957944399998"/>
    <n v="-81.023547928799999"/>
    <n v="41.338090905999998"/>
    <n v="-81.016409647000003"/>
  </r>
  <r>
    <n v="85"/>
    <x v="6"/>
    <x v="10"/>
    <s v="Holmes"/>
    <s v="US-62 "/>
    <s v="SHOLUS00062**C"/>
    <s v="US-62"/>
    <n v="24.6"/>
    <n v="25.1"/>
    <s v="Segment"/>
    <m/>
    <n v="0"/>
    <n v="1"/>
    <n v="5"/>
    <n v="0"/>
    <n v="10"/>
    <n v="88.411064680232556"/>
    <n v="0.1414033059488097"/>
    <n v="3.3484143609544312"/>
    <n v="3.2070110550056214"/>
    <n v="1.5432327159061272E-2"/>
    <n v="0.15087871930053917"/>
    <n v="0.13544639214147791"/>
    <x v="2"/>
    <s v="Google Maps"/>
    <n v="40.555368196800003"/>
    <n v="-81.826984290799999"/>
    <n v="40.555430945600001"/>
    <n v="-81.817481705099993"/>
  </r>
  <r>
    <n v="86"/>
    <x v="6"/>
    <x v="6"/>
    <s v="Hardin"/>
    <s v="SR-31,MAIN ST "/>
    <s v="SHARSR00031**C"/>
    <s v="SR-31"/>
    <n v="1.9"/>
    <n v="2.4"/>
    <s v="Segment"/>
    <m/>
    <n v="1"/>
    <n v="2"/>
    <n v="1"/>
    <n v="3"/>
    <n v="8"/>
    <n v="164.88944404069767"/>
    <n v="9.8388787340823888E-2"/>
    <n v="2.9654042194140371"/>
    <n v="2.8670154320732131"/>
    <n v="1.108189127757119E-2"/>
    <n v="0.15050818121731088"/>
    <n v="0.13942628993973968"/>
    <x v="2"/>
    <s v="Google Maps"/>
    <n v="40.527701186999998"/>
    <n v="-83.5161463572"/>
    <n v="40.534003248799998"/>
    <n v="-83.520844935100001"/>
  </r>
  <r>
    <n v="87"/>
    <x v="6"/>
    <x v="7"/>
    <s v="Erie"/>
    <s v="US-250 "/>
    <s v="SERIUS00250**N"/>
    <s v="US-250"/>
    <n v="8.9"/>
    <n v="9.4"/>
    <s v="Segment"/>
    <m/>
    <n v="0"/>
    <n v="1"/>
    <n v="3"/>
    <n v="0"/>
    <n v="1"/>
    <n v="66.317314680232556"/>
    <n v="8.8302445498539647E-2"/>
    <n v="1.5124150547564719"/>
    <n v="1.4241126092579321"/>
    <n v="8.5847911869834318E-3"/>
    <n v="0.15020179198680722"/>
    <n v="0.14161700079982378"/>
    <x v="2"/>
    <s v="Google Maps"/>
    <n v="0"/>
    <n v="0"/>
    <n v="41.326434045900001"/>
    <n v="-82.619335607500005"/>
  </r>
  <r>
    <n v="88"/>
    <x v="6"/>
    <x v="4"/>
    <s v="Clark"/>
    <s v="RAMP A "/>
    <s v="SCLASR00004**C"/>
    <s v="SR-4"/>
    <n v="6.6"/>
    <n v="7.1"/>
    <s v="Segment"/>
    <m/>
    <n v="0"/>
    <n v="2"/>
    <n v="1"/>
    <n v="2"/>
    <n v="6"/>
    <n v="112.77525436046511"/>
    <n v="6.3116919372841834E-2"/>
    <n v="2.7673331038115534"/>
    <n v="2.7042161844387116"/>
    <n v="6.834417172635443E-3"/>
    <n v="0.14988455448159402"/>
    <n v="0.14305013730895857"/>
    <x v="2"/>
    <s v="Google Maps"/>
    <n v="39.891006480100003"/>
    <n v="-83.939627401400003"/>
    <n v="39.895631549299999"/>
    <n v="-83.932428907299993"/>
  </r>
  <r>
    <n v="89"/>
    <x v="6"/>
    <x v="9"/>
    <s v="Ross"/>
    <s v="US-23 "/>
    <s v="SROSUS00023**N"/>
    <s v="US-23"/>
    <n v="9.1999999999999993"/>
    <n v="9.6999999999999993"/>
    <s v="Segment"/>
    <m/>
    <n v="1"/>
    <n v="0"/>
    <n v="2"/>
    <n v="0"/>
    <n v="0"/>
    <n v="58.770439680232556"/>
    <n v="0.13116866527841367"/>
    <n v="1.0190687176571644"/>
    <n v="0.8879000523787508"/>
    <n v="1.1411367762799749E-2"/>
    <n v="0.14824831841750521"/>
    <n v="0.13683695065470547"/>
    <x v="2"/>
    <s v="Google Maps"/>
    <n v="39.2992269537"/>
    <n v="-82.943294437500001"/>
    <n v="39.306291621900002"/>
    <n v="-82.941251146599996"/>
  </r>
  <r>
    <n v="90"/>
    <x v="6"/>
    <x v="3"/>
    <s v="Portage"/>
    <s v="SR-14 "/>
    <s v="SPORSR00014**C"/>
    <s v="SR-14"/>
    <n v="7.1"/>
    <n v="7.6"/>
    <s v="Segment"/>
    <m/>
    <n v="1"/>
    <n v="0"/>
    <n v="3"/>
    <n v="4"/>
    <n v="7"/>
    <n v="90.067314680232556"/>
    <n v="0.12866410559649261"/>
    <n v="2.7231476767146945"/>
    <n v="2.5944835711182019"/>
    <n v="1.4586113248732168E-2"/>
    <n v="0.14751126647226578"/>
    <n v="0.13292515322353363"/>
    <x v="2"/>
    <s v="Google Maps"/>
    <n v="41.198559382500001"/>
    <n v="-81.295672432700002"/>
    <n v="41.193320782800001"/>
    <n v="-81.289044875399995"/>
  </r>
  <r>
    <n v="91"/>
    <x v="6"/>
    <x v="5"/>
    <s v="Lucas"/>
    <s v="US 24 W "/>
    <s v="SLUCUS00024**N"/>
    <s v="US-24"/>
    <n v="4.8"/>
    <n v="5.3"/>
    <s v="Segment"/>
    <m/>
    <n v="1"/>
    <n v="0"/>
    <n v="1"/>
    <n v="1"/>
    <n v="2"/>
    <n v="58.661064680232556"/>
    <n v="0.12939319401121174"/>
    <n v="1.7318194585033655"/>
    <n v="1.6024262644921539"/>
    <n v="1.1288955417182315E-2"/>
    <n v="0.14736045995661451"/>
    <n v="0.1360715045394322"/>
    <x v="2"/>
    <s v="Google Maps"/>
    <n v="41.456102068600003"/>
    <n v="-83.802013336800002"/>
    <n v="41.457518416399999"/>
    <n v="-83.792863778200001"/>
  </r>
  <r>
    <n v="92"/>
    <x v="6"/>
    <x v="3"/>
    <s v="Summit"/>
    <s v="SR-303 "/>
    <s v="SSUMSR00303**C"/>
    <s v="SR-303"/>
    <n v="6.1"/>
    <n v="6.6"/>
    <s v="Segment"/>
    <m/>
    <n v="0"/>
    <n v="2"/>
    <n v="1"/>
    <n v="3"/>
    <n v="7"/>
    <n v="118.21275436046511"/>
    <n v="0.17101785731353608"/>
    <n v="2.8940119679981731"/>
    <n v="2.7229941106846369"/>
    <n v="1.8944766157306919E-2"/>
    <n v="0.14711775761045781"/>
    <n v="0.12817299145315089"/>
    <x v="2"/>
    <s v="Google Maps"/>
    <n v="41.244967893899997"/>
    <n v="-81.570042209999997"/>
    <n v="41.242155404899997"/>
    <n v="-81.5615809711"/>
  </r>
  <r>
    <n v="93"/>
    <x v="6"/>
    <x v="9"/>
    <s v="Ross"/>
    <s v="US-35 "/>
    <s v="SROSUS00035**N"/>
    <s v="US-35"/>
    <n v="24.7"/>
    <n v="25.2"/>
    <s v="Segment"/>
    <m/>
    <n v="0"/>
    <n v="1"/>
    <n v="1"/>
    <n v="1"/>
    <n v="6"/>
    <n v="62.661064680232556"/>
    <n v="0.12670663477712696"/>
    <n v="3.2384601442930063"/>
    <n v="3.1117535095158795"/>
    <n v="1.1105261029814481E-2"/>
    <n v="0.14593782285602919"/>
    <n v="0.1348325618262147"/>
    <x v="2"/>
    <s v="Google Maps"/>
    <n v="39.302990599799998"/>
    <n v="-82.915915243800001"/>
    <n v="39.298128952799999"/>
    <n v="-82.909019286100005"/>
  </r>
  <r>
    <n v="94"/>
    <x v="6"/>
    <x v="9"/>
    <s v="Ross"/>
    <s v="US-35 "/>
    <s v="SROSUS00035**C"/>
    <s v="US-35"/>
    <n v="32.799999999999997"/>
    <n v="33.299999999999997"/>
    <s v="Segment"/>
    <m/>
    <n v="0"/>
    <n v="1"/>
    <n v="2"/>
    <n v="0"/>
    <n v="2"/>
    <n v="60.770439680232556"/>
    <n v="0.12670663477712696"/>
    <n v="1.81486207310454"/>
    <n v="1.6881554383274131"/>
    <n v="1.1105261029814481E-2"/>
    <n v="0.14593782285602919"/>
    <n v="0.1348325618262147"/>
    <x v="2"/>
    <s v="Google Maps"/>
    <n v="39.214938971999999"/>
    <n v="-82.824028021499998"/>
    <n v="39.207952139299998"/>
    <n v="-82.821869092300005"/>
  </r>
  <r>
    <n v="95"/>
    <x v="6"/>
    <x v="9"/>
    <s v="Ross"/>
    <s v="US-35 "/>
    <s v="SROSUS00035**C"/>
    <s v="US-35"/>
    <n v="28.9"/>
    <n v="29.4"/>
    <s v="Segment"/>
    <m/>
    <n v="1"/>
    <n v="0"/>
    <n v="1"/>
    <n v="1"/>
    <n v="0"/>
    <n v="56.661064680232556"/>
    <n v="0.12670663477712696"/>
    <n v="1.1030630375103068"/>
    <n v="0.97635640273317981"/>
    <n v="1.1105261029814481E-2"/>
    <n v="0.14593782285602919"/>
    <n v="0.1348325618262147"/>
    <x v="2"/>
    <s v="Google Maps"/>
    <n v="39.260982485500001"/>
    <n v="-82.8641615648"/>
    <n v="39.256711626300003"/>
    <n v="-82.856632637000004"/>
  </r>
  <r>
    <n v="96"/>
    <x v="6"/>
    <x v="11"/>
    <s v="Hocking"/>
    <s v="US RTE 33 "/>
    <s v="SHOCUS00033**C"/>
    <s v="US-33"/>
    <n v="0.3"/>
    <n v="0.8"/>
    <s v="Segment"/>
    <m/>
    <n v="0"/>
    <n v="1"/>
    <n v="0"/>
    <n v="1"/>
    <n v="5"/>
    <n v="55.114189680232556"/>
    <n v="0.19401654440359639"/>
    <n v="2.5635882590075947"/>
    <n v="2.3695717146039983"/>
    <n v="1.693605651415931E-2"/>
    <n v="0.1452368969441139"/>
    <n v="0.1283008404299546"/>
    <x v="2"/>
    <s v="Google Maps"/>
    <n v="39.601393079300003"/>
    <n v="-82.5478412362"/>
    <n v="39.594403593499997"/>
    <n v="-82.5454172285"/>
  </r>
  <r>
    <n v="97"/>
    <x v="6"/>
    <x v="0"/>
    <s v="Morrow"/>
    <s v="SR-95,HIGH ST "/>
    <s v="SMRWSR00095**C"/>
    <s v="SR-95"/>
    <n v="14.7"/>
    <n v="15.2"/>
    <s v="Segment"/>
    <m/>
    <n v="0"/>
    <n v="0"/>
    <n v="7"/>
    <n v="1"/>
    <n v="8"/>
    <n v="58.265625"/>
    <n v="0.12426814778128988"/>
    <n v="2.9809328638698118"/>
    <n v="2.8566647160885221"/>
    <n v="1.4126822023109852E-2"/>
    <n v="0.14362923279591625"/>
    <n v="0.12950241077280639"/>
    <x v="2"/>
    <s v="Google Maps"/>
    <n v="40.498292209500001"/>
    <n v="-82.720617088500006"/>
    <n v="40.494231344900001"/>
    <n v="-82.712756423800002"/>
  </r>
  <r>
    <n v="98"/>
    <x v="6"/>
    <x v="1"/>
    <s v="Geauga"/>
    <s v="US 422 "/>
    <s v="SGEAUS00422**N"/>
    <s v="US-422"/>
    <n v="7.8"/>
    <n v="8.3000000000000007"/>
    <s v="Segment"/>
    <m/>
    <n v="0"/>
    <n v="2"/>
    <n v="1"/>
    <n v="0"/>
    <n v="1"/>
    <n v="98.900254360465112"/>
    <n v="0.12547029326394871"/>
    <n v="1.266058244585857"/>
    <n v="1.1405879513219084"/>
    <n v="1.1021305723287935E-2"/>
    <n v="0.1428403089920621"/>
    <n v="0.13181900326877416"/>
    <x v="2"/>
    <s v="Google Maps"/>
    <n v="41.383614914699997"/>
    <n v="-81.243299836800006"/>
    <n v="41.384149942599997"/>
    <n v="-81.233718300000007"/>
  </r>
  <r>
    <n v="99"/>
    <x v="6"/>
    <x v="3"/>
    <s v="Portage"/>
    <s v="SR-14 "/>
    <s v="SPORSR00014**C"/>
    <s v="SR-14"/>
    <n v="15.4"/>
    <n v="15.9"/>
    <s v="Segment"/>
    <m/>
    <n v="0"/>
    <n v="2"/>
    <n v="3"/>
    <n v="0"/>
    <n v="5"/>
    <n v="115.99400436046511"/>
    <n v="6.7337907962066498E-2"/>
    <n v="2.2022543244112738"/>
    <n v="2.1349164164492072"/>
    <n v="6.8277228384957013E-3"/>
    <n v="0.14227395915549634"/>
    <n v="0.13544623631700065"/>
    <x v="2"/>
    <s v="Google Maps"/>
    <n v="41.127437587800003"/>
    <n v="-81.183418431000007"/>
    <n v="41.1219109034"/>
    <n v="-81.177304010300006"/>
  </r>
  <r>
    <n v="100"/>
    <x v="6"/>
    <x v="6"/>
    <s v="Wyandot"/>
    <s v="US-23 "/>
    <s v="SWYAUS00023**C"/>
    <s v="US-23"/>
    <n v="3.1"/>
    <n v="3.6"/>
    <s v="Segment"/>
    <m/>
    <n v="0"/>
    <n v="1"/>
    <n v="3"/>
    <n v="0"/>
    <n v="0"/>
    <n v="65.317314680232556"/>
    <n v="8.0495238317153467E-2"/>
    <n v="1.0987286080803662"/>
    <n v="1.0182333697632127"/>
    <n v="8.068421322263649E-3"/>
    <n v="0.14105442410062968"/>
    <n v="0.13298600277836603"/>
    <x v="2"/>
    <s v="Google Maps"/>
    <n v="40.733969446499998"/>
    <n v="-83.202791396199999"/>
    <n v="40.738882634600003"/>
    <n v="-83.2097935006"/>
  </r>
  <r>
    <n v="101"/>
    <x v="6"/>
    <x v="0"/>
    <s v="Pickaway"/>
    <s v="US 23 "/>
    <s v="SPICUS00023**C"/>
    <s v="US-23"/>
    <n v="12.5"/>
    <n v="13"/>
    <s v="Segment"/>
    <m/>
    <n v="0"/>
    <n v="1"/>
    <n v="1"/>
    <n v="0"/>
    <n v="7"/>
    <n v="59.223564680232556"/>
    <n v="0.19131776942153261"/>
    <n v="3.0095970066798619"/>
    <n v="2.8182792372583294"/>
    <n v="1.6602410109361778E-2"/>
    <n v="0.14016802488332147"/>
    <n v="0.12356561477395969"/>
    <x v="2"/>
    <s v="Google Maps"/>
    <n v="39.656048834700002"/>
    <n v="-82.958629189700005"/>
    <n v="39.662876445599998"/>
    <n v="-82.961684383299996"/>
  </r>
  <r>
    <n v="102"/>
    <x v="6"/>
    <x v="10"/>
    <s v="Holmes"/>
    <s v="US-62 "/>
    <s v="SHOLUS00062**C"/>
    <s v="US-62"/>
    <n v="23.7"/>
    <n v="24.2"/>
    <s v="Segment"/>
    <m/>
    <n v="0"/>
    <n v="1"/>
    <n v="2"/>
    <n v="4"/>
    <n v="8"/>
    <n v="84.520439680232556"/>
    <n v="0.13916730365890292"/>
    <n v="2.8035384086026136"/>
    <n v="2.6643711049437107"/>
    <n v="1.5676614693622318E-2"/>
    <n v="0.13998811638825132"/>
    <n v="0.124311501694629"/>
    <x v="2"/>
    <s v="Google Maps"/>
    <n v="40.552882921299997"/>
    <n v="-81.8434511735"/>
    <n v="40.553273384599997"/>
    <n v="-81.833993040099998"/>
  </r>
  <r>
    <n v="103"/>
    <x v="6"/>
    <x v="0"/>
    <s v="Pickaway"/>
    <s v="US 62 "/>
    <s v="SPICUS00062**C"/>
    <s v="US-62"/>
    <n v="6"/>
    <n v="6.5"/>
    <s v="Segment"/>
    <m/>
    <n v="1"/>
    <n v="1"/>
    <n v="4"/>
    <n v="0"/>
    <n v="5"/>
    <n v="122.54087936046511"/>
    <n v="0.16178495428988027"/>
    <n v="2.3281837832532264"/>
    <n v="2.166398828963346"/>
    <n v="1.8002921373337775E-2"/>
    <n v="0.13979296018649329"/>
    <n v="0.1217900388131555"/>
    <x v="2"/>
    <s v="Google Maps"/>
    <n v="39.795265313000002"/>
    <n v="-83.190573980400004"/>
    <n v="39.800521074999999"/>
    <n v="-83.184118548399994"/>
  </r>
  <r>
    <n v="104"/>
    <x v="6"/>
    <x v="3"/>
    <s v="Mahoning"/>
    <s v="MARKET ST "/>
    <s v="SMAHSR00007**C"/>
    <s v="SR-7"/>
    <n v="3"/>
    <n v="3.5"/>
    <s v="Segment"/>
    <m/>
    <n v="0"/>
    <n v="1"/>
    <n v="4"/>
    <n v="3"/>
    <n v="16"/>
    <n v="101.17668968023256"/>
    <n v="0.12168659133062"/>
    <n v="3.8709722828906359"/>
    <n v="3.7492856915600159"/>
    <n v="1.3857695324854827E-2"/>
    <n v="0.13950318582875659"/>
    <n v="0.12564549050390178"/>
    <x v="2"/>
    <s v="Google Maps"/>
    <n v="40.941875906999996"/>
    <n v="-80.657237534199993"/>
    <n v="40.9490433486"/>
    <n v="-80.6586454925"/>
  </r>
  <r>
    <n v="105"/>
    <x v="6"/>
    <x v="9"/>
    <s v="Ross"/>
    <s v="US-23 "/>
    <s v="SROSUS00023**N"/>
    <s v="US-23"/>
    <n v="20.7"/>
    <n v="21.2"/>
    <s v="Segment"/>
    <m/>
    <n v="0"/>
    <n v="1"/>
    <n v="0"/>
    <n v="1"/>
    <n v="4"/>
    <n v="54.114189680232556"/>
    <n v="0.18657574197513066"/>
    <n v="2.1124865260623884"/>
    <n v="1.9259107840872578"/>
    <n v="1.6056248215180823E-2"/>
    <n v="0.13775055415854026"/>
    <n v="0.12169430594335943"/>
    <x v="2"/>
    <s v="Google Maps"/>
    <n v="39.457229888199997"/>
    <n v="-82.971013399200004"/>
    <n v="39.464417425800001"/>
    <n v="-82.970017277099998"/>
  </r>
  <r>
    <n v="106"/>
    <x v="6"/>
    <x v="8"/>
    <s v="Fairfield"/>
    <s v="COLUMBUS-LANCASTER RD "/>
    <s v="SFAIUS00033**C"/>
    <s v="US-33"/>
    <n v="6.8"/>
    <n v="7.3"/>
    <s v="Segment"/>
    <m/>
    <n v="0"/>
    <n v="1"/>
    <n v="1"/>
    <n v="0"/>
    <n v="14"/>
    <n v="66.223564680232556"/>
    <n v="0.18735744907232038"/>
    <n v="5.4268451758785288"/>
    <n v="5.2394877268062086"/>
    <n v="1.6143207050477983E-2"/>
    <n v="0.13763235219565234"/>
    <n v="0.12148914514517437"/>
    <x v="2"/>
    <s v="Google Maps"/>
    <n v="39.796956926599997"/>
    <n v="-82.704917086799995"/>
    <n v="39.791980974799998"/>
    <n v="-82.698086742900003"/>
  </r>
  <r>
    <n v="107"/>
    <x v="6"/>
    <x v="8"/>
    <s v="Fairfield"/>
    <s v="COLUMBUS-LANCASTER RD "/>
    <s v="SFAIUS00033**N"/>
    <s v="US-33"/>
    <n v="6.7"/>
    <n v="7.2"/>
    <s v="Segment"/>
    <m/>
    <n v="0"/>
    <n v="1"/>
    <n v="1"/>
    <n v="0"/>
    <n v="5"/>
    <n v="57.223564680232556"/>
    <n v="0.18735744907232038"/>
    <n v="2.3930856407922647"/>
    <n v="2.2057281917199445"/>
    <n v="1.6143207050477983E-2"/>
    <n v="0.13763235219565234"/>
    <n v="0.12148914514517437"/>
    <x v="2"/>
    <s v="Google Maps"/>
    <n v="39.798276602599998"/>
    <n v="-82.706105961199995"/>
    <n v="39.793207109900003"/>
    <n v="-82.699406022199994"/>
  </r>
  <r>
    <n v="108"/>
    <x v="6"/>
    <x v="11"/>
    <s v="Hocking"/>
    <s v="US RTE 33 "/>
    <s v="SHOCUS00033**C"/>
    <s v="US-33"/>
    <n v="5.4"/>
    <n v="5.9"/>
    <s v="Segment"/>
    <m/>
    <n v="0"/>
    <n v="1"/>
    <n v="1"/>
    <n v="0"/>
    <n v="4"/>
    <n v="56.223564680232556"/>
    <n v="0.18370279409118925"/>
    <n v="2.1828097097277075"/>
    <n v="1.9991069156365182"/>
    <n v="1.5745750168548903E-2"/>
    <n v="0.13624041568440956"/>
    <n v="0.12049466551586066"/>
    <x v="2"/>
    <s v="Google Maps"/>
    <n v="39.556617901400003"/>
    <n v="-82.481202597800007"/>
    <n v="39.551862630700001"/>
    <n v="-82.474392616900005"/>
  </r>
  <r>
    <n v="109"/>
    <x v="6"/>
    <x v="3"/>
    <s v="Stark"/>
    <s v="MINERVA RD "/>
    <s v="SSTASR00043**C"/>
    <s v="SR-43"/>
    <n v="1.9"/>
    <n v="2.4"/>
    <s v="Segment"/>
    <m/>
    <n v="0"/>
    <n v="0"/>
    <n v="6"/>
    <n v="4"/>
    <n v="10"/>
    <n v="67.03125"/>
    <n v="9.2886560743218174E-2"/>
    <n v="2.9864560495172436"/>
    <n v="2.8935694887740255"/>
    <n v="1.0812459549543168E-2"/>
    <n v="0.13562040596069128"/>
    <n v="0.1248079464111481"/>
    <x v="2"/>
    <s v="Google Maps"/>
    <n v="40.687029495799997"/>
    <n v="-81.262560776499996"/>
    <n v="40.693872168200002"/>
    <n v="-81.265077762499999"/>
  </r>
  <r>
    <n v="110"/>
    <x v="6"/>
    <x v="0"/>
    <s v="Marion"/>
    <s v="US-23 "/>
    <s v="SMARUS00023**C"/>
    <s v="US-23"/>
    <n v="3.4"/>
    <n v="3.9"/>
    <s v="Segment"/>
    <m/>
    <n v="1"/>
    <n v="0"/>
    <n v="1"/>
    <n v="0"/>
    <n v="2"/>
    <n v="54.223564680232556"/>
    <n v="0.18356031163168712"/>
    <n v="1.4025713897222349"/>
    <n v="1.2190110780905479"/>
    <n v="1.573070056625047E-2"/>
    <n v="0.13509443162472712"/>
    <n v="0.11936373105847664"/>
    <x v="2"/>
    <s v="Google Maps"/>
    <n v="40.484728824699999"/>
    <n v="-83.074466328400007"/>
    <n v="40.491966547499999"/>
    <n v="-83.074517300599993"/>
  </r>
  <r>
    <n v="111"/>
    <x v="6"/>
    <x v="7"/>
    <s v="Medina"/>
    <s v="MEDINA RD "/>
    <s v="SMEDSR00018**C"/>
    <s v="SR-18"/>
    <n v="20.5"/>
    <n v="21"/>
    <s v="Segment"/>
    <m/>
    <n v="0"/>
    <n v="1"/>
    <n v="0"/>
    <n v="1"/>
    <n v="8"/>
    <n v="58.114189680232556"/>
    <n v="0.19159829677978538"/>
    <n v="3.1078590868696279"/>
    <n v="2.9162607900898423"/>
    <n v="1.5836116187894173E-2"/>
    <n v="0.13477250719829048"/>
    <n v="0.11893639101039631"/>
    <x v="2"/>
    <s v="Google Maps"/>
    <n v="41.136000299899997"/>
    <n v="-81.697566329099999"/>
    <n v="41.135961002199998"/>
    <n v="-81.687986467599998"/>
  </r>
  <r>
    <n v="112"/>
    <x v="6"/>
    <x v="2"/>
    <s v="Clermont"/>
    <s v="SR-131 "/>
    <s v="SCLESR00131**C"/>
    <s v="SR-131"/>
    <n v="12.2"/>
    <n v="12.7"/>
    <s v="Segment"/>
    <m/>
    <n v="0"/>
    <n v="1"/>
    <n v="5"/>
    <n v="1"/>
    <n v="4"/>
    <n v="86.848564680232556"/>
    <n v="0.13272005649948279"/>
    <n v="2.0726111800484546"/>
    <n v="1.9398911235489718"/>
    <n v="1.5008050972671322E-2"/>
    <n v="0.13456407095305176"/>
    <n v="0.11955601998038043"/>
    <x v="2"/>
    <s v="Google Maps"/>
    <n v="39.180312086199997"/>
    <n v="-84.054289932700001"/>
    <n v="39.179773362399999"/>
    <n v="-84.044911709800004"/>
  </r>
  <r>
    <n v="113"/>
    <x v="6"/>
    <x v="8"/>
    <s v="Licking"/>
    <s v="JACKSONTOWN RD "/>
    <s v="SLICSR00013**C"/>
    <s v="SR-13"/>
    <n v="1.1000000000000001"/>
    <n v="1.6"/>
    <s v="Segment"/>
    <m/>
    <n v="0"/>
    <n v="1"/>
    <n v="3"/>
    <n v="0"/>
    <n v="14"/>
    <n v="79.317314680232556"/>
    <n v="0.11707020291532157"/>
    <n v="4.4017909475926738"/>
    <n v="4.2847207446773519"/>
    <n v="1.2181514188751635E-2"/>
    <n v="0.13392447067723698"/>
    <n v="0.12174295648848535"/>
    <x v="2"/>
    <s v="Google Maps"/>
    <n v="39.937783823899998"/>
    <n v="-82.408407828899996"/>
    <n v="39.9448812061"/>
    <n v="-82.408842288299994"/>
  </r>
  <r>
    <n v="114"/>
    <x v="6"/>
    <x v="7"/>
    <s v="Lorain"/>
    <s v="ROYALTON RD "/>
    <s v="SLORSR00082**C"/>
    <s v="SR-82"/>
    <n v="4.5"/>
    <n v="5"/>
    <s v="Segment"/>
    <m/>
    <n v="1"/>
    <n v="0"/>
    <n v="1"/>
    <n v="4"/>
    <n v="5"/>
    <n v="74.973564680232556"/>
    <n v="0.15357928845700833"/>
    <n v="2.2386797497081865"/>
    <n v="2.0851004612511783"/>
    <n v="1.7162199798482679E-2"/>
    <n v="0.13342183590018561"/>
    <n v="0.11625963610170292"/>
    <x v="2"/>
    <s v="Google Maps"/>
    <n v="41.313549700000003"/>
    <n v="-81.983397806300005"/>
    <n v="41.313343724299997"/>
    <n v="-81.973807120999993"/>
  </r>
  <r>
    <n v="115"/>
    <x v="6"/>
    <x v="10"/>
    <s v="Carroll"/>
    <s v="CANTON RD "/>
    <s v="SCARSR00043**C"/>
    <s v="SR-43"/>
    <n v="13.8"/>
    <n v="14.3"/>
    <s v="Segment"/>
    <m/>
    <n v="0"/>
    <n v="3"/>
    <n v="3"/>
    <n v="1"/>
    <n v="23"/>
    <n v="184.10819404069767"/>
    <n v="0.12984868083731402"/>
    <n v="5.4359881902317744"/>
    <n v="5.3061395093944608"/>
    <n v="1.4709453955335142E-2"/>
    <n v="0.1319495580415164"/>
    <n v="0.11724010408618125"/>
    <x v="2"/>
    <s v="Google Maps"/>
    <n v="40.586049938000002"/>
    <n v="-81.092102370099994"/>
    <n v="40.593049123999997"/>
    <n v="-81.093615388200007"/>
  </r>
  <r>
    <n v="116"/>
    <x v="6"/>
    <x v="0"/>
    <s v="Pickaway"/>
    <s v="US 23 "/>
    <s v="SPICUS00023**C"/>
    <s v="US-23"/>
    <n v="1.7"/>
    <n v="2.2000000000000002"/>
    <s v="Segment"/>
    <m/>
    <n v="1"/>
    <n v="0"/>
    <n v="0"/>
    <n v="1"/>
    <n v="7"/>
    <n v="57.114189680232556"/>
    <n v="0.17960528553685684"/>
    <n v="3.7464229849405823"/>
    <n v="3.5668176994037255"/>
    <n v="1.5324780663321413E-2"/>
    <n v="0.1318066602017843"/>
    <n v="0.1164818795384629"/>
    <x v="2"/>
    <s v="Google Maps"/>
    <n v="39.503380622800002"/>
    <n v="-82.973610908400005"/>
    <n v="39.510572161699997"/>
    <n v="-82.972913433000002"/>
  </r>
  <r>
    <n v="117"/>
    <x v="6"/>
    <x v="4"/>
    <s v="Miami"/>
    <s v="COVINGTON RD "/>
    <s v="SMIASR00041**C"/>
    <s v="SR-41"/>
    <n v="15.6"/>
    <n v="16.100000000000001"/>
    <s v="Segment"/>
    <m/>
    <n v="0"/>
    <n v="2"/>
    <n v="2"/>
    <n v="0"/>
    <n v="2"/>
    <n v="106.44712936046511"/>
    <n v="7.661792134843512E-2"/>
    <n v="1.4876160068583537"/>
    <n v="1.4109980855099187"/>
    <n v="7.4150859658988254E-3"/>
    <n v="0.13146414939037157"/>
    <n v="0.12404906342447275"/>
    <x v="2"/>
    <s v="Google Maps"/>
    <n v="40.087645932100003"/>
    <n v="-84.300419489199996"/>
    <n v="40.091726506800001"/>
    <n v="-84.308213754999997"/>
  </r>
  <r>
    <n v="118"/>
    <x v="6"/>
    <x v="2"/>
    <s v="Clermont"/>
    <s v="US-50 "/>
    <s v="SCLEUS00050**C"/>
    <s v="US-50"/>
    <n v="7.6"/>
    <n v="8.1"/>
    <s v="Segment"/>
    <m/>
    <n v="0"/>
    <n v="3"/>
    <n v="2"/>
    <n v="1"/>
    <n v="10"/>
    <n v="164.56131904069767"/>
    <n v="0.14594675086437048"/>
    <n v="3.2149124612641242"/>
    <n v="3.0689657103997536"/>
    <n v="1.6376920571824667E-2"/>
    <n v="0.12788357162731398"/>
    <n v="0.11150665105548932"/>
    <x v="2"/>
    <s v="Google Maps"/>
    <n v="39.122165555199999"/>
    <n v="-84.196403877799995"/>
    <n v="39.122108026299998"/>
    <n v="-84.187831043000003"/>
  </r>
  <r>
    <n v="119"/>
    <x v="6"/>
    <x v="8"/>
    <s v="Coshocton"/>
    <s v="C-16 RD "/>
    <s v="CCOSCR00016**C"/>
    <s v="CR-16"/>
    <n v="4.4000000000000004"/>
    <n v="4.9000000000000004"/>
    <s v="Segment"/>
    <m/>
    <n v="0"/>
    <n v="2"/>
    <n v="4"/>
    <n v="3"/>
    <n v="4"/>
    <n v="134.85337936046511"/>
    <n v="9.6239789100615161E-2"/>
    <n v="2.0062670845591724"/>
    <n v="1.9100272954585571"/>
    <n v="1.1170580188154262E-2"/>
    <n v="0.12705191873411947"/>
    <n v="0.11588133854596522"/>
    <x v="2"/>
    <s v="Google Maps"/>
    <n v="40.2774286362"/>
    <n v="-81.796373387200006"/>
    <n v="40.278015008399997"/>
    <n v="-81.787048287999994"/>
  </r>
  <r>
    <n v="120"/>
    <x v="6"/>
    <x v="9"/>
    <s v="Adams"/>
    <s v="SR-41 "/>
    <s v="SADASR00041**C"/>
    <s v="SR-41"/>
    <n v="8.3000000000000007"/>
    <n v="8.8000000000000007"/>
    <s v="Segment"/>
    <m/>
    <n v="0"/>
    <n v="2"/>
    <n v="5"/>
    <n v="2"/>
    <n v="7"/>
    <n v="139.96275436046511"/>
    <n v="9.5828094749029022E-2"/>
    <n v="2.4841038469893317"/>
    <n v="2.3882757522403026"/>
    <n v="1.1126667003440456E-2"/>
    <n v="0.1267121264475882"/>
    <n v="0.11558545944414775"/>
    <x v="2"/>
    <s v="Google Maps"/>
    <n v="38.7556977323"/>
    <n v="-83.604718222100004"/>
    <n v="38.760865821000003"/>
    <n v="-83.598441799200003"/>
  </r>
  <r>
    <n v="121"/>
    <x v="6"/>
    <x v="0"/>
    <s v="Pickaway"/>
    <s v="N COURT ST "/>
    <s v="CPICCR00511**C"/>
    <s v="CR-511"/>
    <n v="1.5"/>
    <n v="2"/>
    <s v="Segment"/>
    <m/>
    <n v="0"/>
    <n v="1"/>
    <n v="3"/>
    <n v="1"/>
    <n v="1"/>
    <n v="70.754814680232556"/>
    <n v="5.5189661467561581E-2"/>
    <n v="1.2893311178140647"/>
    <n v="1.2341414563465032"/>
    <n v="5.6395828340106658E-3"/>
    <n v="0.12602332040190087"/>
    <n v="0.1203837375678902"/>
    <x v="2"/>
    <s v="Google Maps"/>
    <n v="39.631641561199999"/>
    <n v="-82.944640183900006"/>
    <n v="39.638484455799997"/>
    <n v="-82.947697056500004"/>
  </r>
  <r>
    <n v="122"/>
    <x v="6"/>
    <x v="7"/>
    <s v="Wayne"/>
    <s v="SR-585 "/>
    <s v="SWAYSR00585**C"/>
    <s v="SR-585"/>
    <n v="7.6"/>
    <n v="8.1"/>
    <s v="Segment"/>
    <m/>
    <n v="1"/>
    <n v="1"/>
    <n v="6"/>
    <n v="2"/>
    <n v="11"/>
    <n v="150.50962936046511"/>
    <n v="8.4082060921400636E-2"/>
    <n v="2.967857779967177"/>
    <n v="2.8837757190457762"/>
    <n v="9.8670334404253098E-3"/>
    <n v="0.12419835335544606"/>
    <n v="0.11433131991502075"/>
    <x v="2"/>
    <s v="Google Maps"/>
    <n v="40.883897924999999"/>
    <n v="-81.825916491300006"/>
    <n v="40.888862562"/>
    <n v="-81.819006447099994"/>
  </r>
  <r>
    <n v="123"/>
    <x v="6"/>
    <x v="2"/>
    <s v="Clinton"/>
    <s v="SR-73 "/>
    <s v="SCLISR00073**C"/>
    <s v="SR-73"/>
    <n v="4.4000000000000004"/>
    <n v="4.9000000000000004"/>
    <s v="Segment"/>
    <m/>
    <n v="1"/>
    <n v="0"/>
    <n v="6"/>
    <n v="2"/>
    <n v="11"/>
    <n v="104.83293968023256"/>
    <n v="9.3178039536493354E-2"/>
    <n v="3.0824961701884117"/>
    <n v="2.9893181306519185"/>
    <n v="1.0843630262302147E-2"/>
    <n v="0.12373665903935839"/>
    <n v="0.11289302877705625"/>
    <x v="2"/>
    <s v="Google Maps"/>
    <n v="39.481623194199997"/>
    <n v="-83.904480837500003"/>
    <n v="39.477655511199998"/>
    <n v="-83.896770041300002"/>
  </r>
  <r>
    <n v="124"/>
    <x v="6"/>
    <x v="3"/>
    <s v="Stark"/>
    <s v="US 30 "/>
    <s v="SSTAUS00030**C"/>
    <s v="US-30"/>
    <n v="1.6"/>
    <n v="2.1"/>
    <s v="Segment"/>
    <m/>
    <n v="0"/>
    <n v="1"/>
    <n v="2"/>
    <n v="0"/>
    <n v="5"/>
    <n v="63.770439680232556"/>
    <n v="9.847135915594403E-2"/>
    <n v="2.6130797326779378"/>
    <n v="2.5146083735219937"/>
    <n v="9.2459706787661466E-3"/>
    <n v="0.12320771898239997"/>
    <n v="0.11396174830363383"/>
    <x v="2"/>
    <s v="Google Maps"/>
    <n v="40.787637905399997"/>
    <n v="-81.620015333799998"/>
    <n v="40.783666481899999"/>
    <n v="-81.612164880199998"/>
  </r>
  <r>
    <n v="125"/>
    <x v="6"/>
    <x v="8"/>
    <s v="Fairfield"/>
    <s v="LANCASTER-NEWARK RD "/>
    <s v="SFAISR00037**C"/>
    <s v="SR-37"/>
    <n v="6.3"/>
    <n v="6.8"/>
    <s v="Segment"/>
    <m/>
    <n v="0"/>
    <n v="1"/>
    <n v="4"/>
    <n v="1"/>
    <n v="6"/>
    <n v="82.301689680232556"/>
    <n v="0.13725180086673069"/>
    <n v="2.2980030515489038"/>
    <n v="2.1607512506821731"/>
    <n v="1.5478249666119591E-2"/>
    <n v="0.12091965068011282"/>
    <n v="0.10544140101399323"/>
    <x v="2"/>
    <s v="Google Maps"/>
    <n v="39.841230787599997"/>
    <n v="-82.568482141800004"/>
    <n v="39.833989448099999"/>
    <n v="-82.569032144299996"/>
  </r>
  <r>
    <n v="126"/>
    <x v="6"/>
    <x v="0"/>
    <s v="Madison"/>
    <s v="W MAIN ST,E MAIN ST "/>
    <s v="SMADUS00040**C"/>
    <s v="US-40"/>
    <n v="14.3"/>
    <n v="14.8"/>
    <s v="Segment"/>
    <m/>
    <n v="0"/>
    <n v="1"/>
    <n v="3"/>
    <n v="1"/>
    <n v="9"/>
    <n v="78.754814680232556"/>
    <n v="0.13192106565239836"/>
    <n v="2.8917794428896761"/>
    <n v="2.7598583772372778"/>
    <n v="1.4617329289898062E-2"/>
    <n v="0.11863547159065553"/>
    <n v="0.10401814230075747"/>
    <x v="2"/>
    <s v="Google Maps"/>
    <n v="39.944746829300001"/>
    <n v="-83.270123604999995"/>
    <n v="39.945287149400002"/>
    <n v="-83.260752945899995"/>
  </r>
  <r>
    <n v="127"/>
    <x v="6"/>
    <x v="8"/>
    <s v="Knox"/>
    <s v="SR-229 "/>
    <s v="SKNOSR00229**C"/>
    <s v="SR-229"/>
    <n v="4.8"/>
    <n v="5.3"/>
    <s v="Segment"/>
    <m/>
    <n v="0"/>
    <n v="2"/>
    <n v="7"/>
    <n v="1"/>
    <n v="3"/>
    <n v="144.61900436046511"/>
    <n v="7.9767753767795824E-2"/>
    <n v="1.7661228836858791"/>
    <n v="1.6863551299180832"/>
    <n v="9.4008695574118728E-3"/>
    <n v="0.11834539678670672"/>
    <n v="0.10894452722929485"/>
    <x v="2"/>
    <s v="Google Maps"/>
    <n v="40.4005263333"/>
    <n v="-82.552395813299995"/>
    <n v="40.400008830300003"/>
    <n v="-82.543101667299993"/>
  </r>
  <r>
    <n v="128"/>
    <x v="6"/>
    <x v="7"/>
    <s v="Ashland"/>
    <s v="S MARKET ST "/>
    <s v="SASDSR00003**C"/>
    <s v="SR-3"/>
    <n v="5.0999999999999996"/>
    <n v="5.6"/>
    <s v="Segment"/>
    <m/>
    <n v="0"/>
    <n v="1"/>
    <n v="2"/>
    <n v="0"/>
    <n v="1"/>
    <n v="59.770439680232556"/>
    <n v="9.3139396515532005E-2"/>
    <n v="1.1264096024104044"/>
    <n v="1.0332702058948724"/>
    <n v="8.6849623996715069E-3"/>
    <n v="0.11652266095406465"/>
    <n v="0.10783769855439314"/>
    <x v="2"/>
    <s v="Google Maps"/>
    <n v="40.625226742499997"/>
    <n v="-82.239452160300004"/>
    <n v="40.630659271900001"/>
    <n v="-82.2337727946"/>
  </r>
  <r>
    <n v="129"/>
    <x v="6"/>
    <x v="1"/>
    <s v="Geauga"/>
    <s v="MAIN MARKET RD "/>
    <s v="SGEAUS00422**C"/>
    <s v="US-422"/>
    <n v="12.8"/>
    <n v="13.3"/>
    <s v="Segment"/>
    <m/>
    <n v="0"/>
    <n v="1"/>
    <n v="1"/>
    <n v="4"/>
    <n v="14"/>
    <n v="83.973564680232556"/>
    <n v="0.13049486153073822"/>
    <n v="3.7490255963096351"/>
    <n v="3.6185307347788966"/>
    <n v="1.4776697224658771E-2"/>
    <n v="0.11586225395155025"/>
    <n v="0.10108555672689148"/>
    <x v="2"/>
    <s v="Google Maps"/>
    <n v="41.3868369116"/>
    <n v="-81.147929500299995"/>
    <n v="41.386335407899999"/>
    <n v="-81.138445277100004"/>
  </r>
  <r>
    <n v="130"/>
    <x v="6"/>
    <x v="10"/>
    <s v="Carroll"/>
    <s v="CANTON RD "/>
    <s v="SCARSR00043**C"/>
    <s v="SR-43"/>
    <n v="15.9"/>
    <n v="16.399999999999999"/>
    <s v="Segment"/>
    <m/>
    <n v="0"/>
    <n v="1"/>
    <n v="5"/>
    <n v="0"/>
    <n v="1"/>
    <n v="79.411064680232556"/>
    <n v="0.12984868083731402"/>
    <n v="1.323677625851388"/>
    <n v="1.193828945014074"/>
    <n v="1.4709453955335142E-2"/>
    <n v="0.11511294591231888"/>
    <n v="0.10040349195698374"/>
    <x v="2"/>
    <s v="Google Maps"/>
    <n v="40.613375994599998"/>
    <n v="-81.102585294500003"/>
    <n v="40.620438760699997"/>
    <n v="-81.103805308099993"/>
  </r>
  <r>
    <n v="131"/>
    <x v="6"/>
    <x v="1"/>
    <s v="Lake"/>
    <s v="N RIDGE RD "/>
    <s v="SLAKUS00020**C"/>
    <s v="US-20"/>
    <n v="29.7"/>
    <n v="30.2"/>
    <s v="Segment"/>
    <m/>
    <n v="0"/>
    <n v="2"/>
    <n v="1"/>
    <n v="1"/>
    <n v="2"/>
    <n v="104.33775436046511"/>
    <n v="6.4219530548802403E-2"/>
    <n v="1.3860008896392355"/>
    <n v="1.321781359090433"/>
    <n v="6.4098200793923851E-3"/>
    <n v="0.1148870429495573"/>
    <n v="0.10847722287016492"/>
    <x v="2"/>
    <s v="Google Maps"/>
    <n v="41.798343706200001"/>
    <n v="-81.0159716446"/>
    <n v="41.798980683800004"/>
    <n v="-81.006502354099993"/>
  </r>
  <r>
    <n v="132"/>
    <x v="6"/>
    <x v="9"/>
    <s v="Jackson"/>
    <s v="US RTE 35 "/>
    <s v="SJACUS00035**C"/>
    <s v="US-35"/>
    <n v="20.7"/>
    <n v="21.2"/>
    <s v="Segment"/>
    <m/>
    <n v="0"/>
    <n v="2"/>
    <n v="1"/>
    <n v="0"/>
    <n v="1"/>
    <n v="98.900254360465112"/>
    <n v="8.7728455874862499E-2"/>
    <n v="1.2489099265526267"/>
    <n v="1.1611814706777641"/>
    <n v="8.5471935658678454E-3"/>
    <n v="0.11444636365905085"/>
    <n v="0.105899170093183"/>
    <x v="2"/>
    <s v="Google Maps"/>
    <n v="38.975077324899999"/>
    <n v="-82.517973847500002"/>
    <n v="38.972136224099998"/>
    <n v="-82.509549974099997"/>
  </r>
  <r>
    <n v="133"/>
    <x v="6"/>
    <x v="4"/>
    <s v="Logan"/>
    <s v="SR 117 "/>
    <s v="SLOGSR00117**C"/>
    <s v="SR-117"/>
    <n v="3.4"/>
    <n v="3.9"/>
    <s v="Segment"/>
    <m/>
    <n v="2"/>
    <n v="0"/>
    <n v="5"/>
    <n v="3"/>
    <n v="4"/>
    <n v="141.40025436046511"/>
    <n v="7.6495170855099492E-2"/>
    <n v="1.8325421644587636"/>
    <n v="1.7560469936036642"/>
    <n v="9.0459022116561177E-3"/>
    <n v="0.11393627687309364"/>
    <n v="0.10489037466143752"/>
    <x v="2"/>
    <s v="Google Maps"/>
    <n v="40.482085354900001"/>
    <n v="-83.812388847799994"/>
    <n v="40.474889384599997"/>
    <n v="-83.8112441695"/>
  </r>
  <r>
    <n v="134"/>
    <x v="6"/>
    <x v="7"/>
    <s v="Lorain"/>
    <s v="ROYALTON RD "/>
    <s v="SLORSR00082**C"/>
    <s v="SR-82"/>
    <n v="6.9"/>
    <n v="7.4"/>
    <s v="Segment"/>
    <m/>
    <n v="0"/>
    <n v="1"/>
    <n v="2"/>
    <n v="2"/>
    <n v="3"/>
    <n v="70.645439680232556"/>
    <n v="0.15357928845700833"/>
    <n v="1.6497229394459856"/>
    <n v="1.4961436509889772"/>
    <n v="1.7162199798482679E-2"/>
    <n v="0.11390733487848541"/>
    <n v="9.6745135080002737E-2"/>
    <x v="2"/>
    <s v="Google Maps"/>
    <n v="41.312882859799998"/>
    <n v="-81.937290513099995"/>
    <n v="41.312733019699998"/>
    <n v="-81.927683252999998"/>
  </r>
  <r>
    <n v="135"/>
    <x v="6"/>
    <x v="10"/>
    <s v="Holmes"/>
    <s v="SR 39"/>
    <s v="SHOLSR00039**C "/>
    <s v="SR-39"/>
    <n v="28.8"/>
    <n v="29.3"/>
    <s v="Segment"/>
    <m/>
    <n v="0"/>
    <n v="2"/>
    <n v="2"/>
    <n v="1"/>
    <n v="13"/>
    <n v="121.88462936046511"/>
    <n v="0.14995596309441722"/>
    <n v="3.5879189504257543"/>
    <n v="3.4379629873313369"/>
    <n v="1.6789816318847059E-2"/>
    <n v="0.11160775678554945"/>
    <n v="9.4817940466702388E-2"/>
    <x v="2"/>
    <s v="Google Maps"/>
    <n v="0"/>
    <n v="0"/>
    <n v="0"/>
    <n v="0"/>
  </r>
  <r>
    <n v="136"/>
    <x v="6"/>
    <x v="8"/>
    <s v="Licking"/>
    <s v="MT VERNON RD "/>
    <s v="SLICSR00013**C"/>
    <s v="SR-13"/>
    <n v="20.8"/>
    <n v="21.3"/>
    <s v="Segment"/>
    <m/>
    <n v="0"/>
    <n v="3"/>
    <n v="5"/>
    <n v="3"/>
    <n v="6"/>
    <n v="189.07694404069767"/>
    <n v="6.7292757578799794E-2"/>
    <n v="2.168068415808877"/>
    <n v="2.1007756582300772"/>
    <n v="8.0409240914335548E-3"/>
    <n v="0.11149582194345882"/>
    <n v="0.10345489785202526"/>
    <x v="2"/>
    <s v="Google Maps"/>
    <n v="40.209507949399999"/>
    <n v="-82.443741908099994"/>
    <n v="40.216626024999997"/>
    <n v="-82.443131063600006"/>
  </r>
  <r>
    <n v="137"/>
    <x v="6"/>
    <x v="0"/>
    <s v="Morrow"/>
    <s v="SR-61 "/>
    <s v="SMRWSR00061**C"/>
    <s v="SR-61"/>
    <n v="2.5"/>
    <n v="3"/>
    <s v="Segment"/>
    <m/>
    <n v="1"/>
    <n v="1"/>
    <n v="1"/>
    <n v="1"/>
    <n v="4"/>
    <n v="106.33775436046511"/>
    <n v="0.18517876514313023"/>
    <n v="1.8103271963531782"/>
    <n v="1.6251484312100479"/>
    <n v="2.038138592916065E-2"/>
    <n v="0.11110285019345989"/>
    <n v="9.0721464264299237E-2"/>
    <x v="2"/>
    <s v="Google Maps"/>
    <n v="40.389616326099997"/>
    <n v="-82.827687791200006"/>
    <n v="40.396855809000002"/>
    <n v="-82.827184943899994"/>
  </r>
  <r>
    <n v="138"/>
    <x v="6"/>
    <x v="0"/>
    <s v="Morrow"/>
    <s v="SR-61 "/>
    <s v="SMRWSR00061**C"/>
    <s v="SR-61"/>
    <n v="4.5"/>
    <n v="5"/>
    <s v="Segment"/>
    <m/>
    <n v="0"/>
    <n v="1"/>
    <n v="3"/>
    <n v="0"/>
    <n v="1"/>
    <n v="66.317314680232556"/>
    <n v="0.18517876514313023"/>
    <n v="1.1640341094345128"/>
    <n v="0.97885534429138255"/>
    <n v="2.038138592916065E-2"/>
    <n v="0.11110285019345989"/>
    <n v="9.0721464264299237E-2"/>
    <x v="2"/>
    <s v="Google Maps"/>
    <n v="40.4185538065"/>
    <n v="-82.825519274300007"/>
    <n v="40.425791398999998"/>
    <n v="-82.825001013700003"/>
  </r>
  <r>
    <n v="139"/>
    <x v="6"/>
    <x v="2"/>
    <s v="Clermont"/>
    <s v="BETHEL-NEW RICHMOND RD "/>
    <s v="CCLECR00014**C"/>
    <s v="CR-14"/>
    <n v="8.6"/>
    <n v="9.1"/>
    <s v="Segment"/>
    <m/>
    <n v="0"/>
    <n v="4"/>
    <n v="4"/>
    <n v="1"/>
    <n v="5"/>
    <n v="218.33175872093022"/>
    <n v="8.2014943432232534E-2"/>
    <n v="1.9524037054133225"/>
    <n v="1.8703887619810899"/>
    <n v="9.6439286144517945E-3"/>
    <n v="0.11020691082794691"/>
    <n v="0.10056298221349512"/>
    <x v="2"/>
    <s v="Google Maps"/>
    <n v="38.9592885928"/>
    <n v="-84.131797692000006"/>
    <n v="38.9601209633"/>
    <n v="-84.122618571700002"/>
  </r>
  <r>
    <n v="140"/>
    <x v="6"/>
    <x v="8"/>
    <s v="Muskingum"/>
    <s v="DILLON FALLS RD "/>
    <s v="CMUSCR00144**C"/>
    <s v="CR-144"/>
    <n v="0.3"/>
    <n v="0.8"/>
    <s v="Segment"/>
    <m/>
    <n v="0"/>
    <n v="1"/>
    <n v="5"/>
    <n v="1"/>
    <n v="11"/>
    <n v="93.848564680232556"/>
    <n v="0.10553054007279582"/>
    <n v="3.0000779642886739"/>
    <n v="2.8945474242158782"/>
    <n v="1.2157646934762989E-2"/>
    <n v="0.11010563809688387"/>
    <n v="9.7947991162120884E-2"/>
    <x v="2"/>
    <s v="Google Maps"/>
    <n v="39.958871273500002"/>
    <n v="-82.071583370499994"/>
    <n v="39.963298926900002"/>
    <n v="-82.064998396999997"/>
  </r>
  <r>
    <n v="141"/>
    <x v="6"/>
    <x v="0"/>
    <s v="Delaware"/>
    <s v="MARYSVILLE RD "/>
    <s v="SDELUS00036**C"/>
    <s v="US-36"/>
    <n v="5.7"/>
    <n v="6.2"/>
    <s v="Segment"/>
    <m/>
    <n v="0"/>
    <n v="1"/>
    <n v="7"/>
    <n v="2"/>
    <n v="5"/>
    <n v="105.37981468023256"/>
    <n v="7.3345558710025974E-2"/>
    <n v="1.9507021743605049"/>
    <n v="1.8773566156504788"/>
    <n v="8.7031070334361652E-3"/>
    <n v="0.10992571461682374"/>
    <n v="0.10122260758338758"/>
    <x v="2"/>
    <s v="Google Maps"/>
    <n v="40.291953945000003"/>
    <n v="-83.147576431999994"/>
    <n v="40.2960926059"/>
    <n v="-83.139886755199996"/>
  </r>
  <r>
    <n v="142"/>
    <x v="6"/>
    <x v="2"/>
    <s v="Greene"/>
    <s v="US-68 "/>
    <s v="SGREUS00068**C"/>
    <s v="US-68"/>
    <n v="1.8"/>
    <n v="2.2999999999999998"/>
    <s v="Segment"/>
    <m/>
    <n v="0"/>
    <n v="3"/>
    <n v="1"/>
    <n v="2"/>
    <n v="2"/>
    <n v="154.45194404069767"/>
    <n v="0.1230079372411136"/>
    <n v="1.4720719006805723"/>
    <n v="1.3490639634394586"/>
    <n v="1.3995891965362906E-2"/>
    <n v="0.10984457822176256"/>
    <n v="9.5848686256399654E-2"/>
    <x v="2"/>
    <s v="Google Maps"/>
    <n v="39.5840534035"/>
    <n v="-83.862731686700002"/>
    <n v="39.590347253200001"/>
    <n v="-83.867274515600002"/>
  </r>
  <r>
    <n v="143"/>
    <x v="6"/>
    <x v="0"/>
    <s v="Delaware"/>
    <s v="STATE ROUTE 37 "/>
    <s v="SDELUS00036**C"/>
    <s v="US-36"/>
    <n v="19"/>
    <n v="19.5"/>
    <s v="Segment"/>
    <m/>
    <n v="1"/>
    <n v="2"/>
    <n v="2"/>
    <n v="1"/>
    <n v="7"/>
    <n v="161.56131904069767"/>
    <n v="0.12274407575266937"/>
    <n v="2.2453679355901648"/>
    <n v="2.1226238598374954"/>
    <n v="1.3968304949347541E-2"/>
    <n v="0.10923226461387084"/>
    <n v="9.5263959664523293E-2"/>
    <x v="2"/>
    <s v="Google Maps"/>
    <n v="40.2654053519"/>
    <n v="-82.907876590399994"/>
    <n v="40.264160369400003"/>
    <n v="-82.898610736899997"/>
  </r>
  <r>
    <n v="144"/>
    <x v="6"/>
    <x v="9"/>
    <s v="Scioto"/>
    <s v="LUCASVILLE-MINFORD RD "/>
    <s v="CSCICR00028**C"/>
    <s v="CR-28"/>
    <n v="0.3"/>
    <n v="0.8"/>
    <s v="Segment"/>
    <m/>
    <n v="0"/>
    <n v="3"/>
    <n v="4"/>
    <n v="0"/>
    <n v="9"/>
    <n v="172.21756904069767"/>
    <n v="0.10436064103032842"/>
    <n v="2.5812730886812325"/>
    <n v="2.4769124476509039"/>
    <n v="1.2033756043835324E-2"/>
    <n v="0.10877163667833742"/>
    <n v="9.6737880634502088E-2"/>
    <x v="2"/>
    <s v="Google Maps"/>
    <n v="38.874037559900003"/>
    <n v="-82.960526266200006"/>
    <n v="38.871682077300001"/>
    <n v="-82.952086077600001"/>
  </r>
  <r>
    <n v="145"/>
    <x v="6"/>
    <x v="9"/>
    <s v="Scioto"/>
    <s v="LUCASVILLE-MINFORD RD "/>
    <s v="CSCICR00028**C"/>
    <s v="CR-28"/>
    <n v="1.2"/>
    <n v="1.7"/>
    <s v="Segment"/>
    <m/>
    <n v="0"/>
    <n v="1"/>
    <n v="4"/>
    <n v="2"/>
    <n v="8"/>
    <n v="88.739189680232556"/>
    <n v="0.10436064103032842"/>
    <n v="2.4239098580902314"/>
    <n v="2.3195492170599028"/>
    <n v="1.2033756043835324E-2"/>
    <n v="0.10877163667833742"/>
    <n v="9.6737880634502088E-2"/>
    <x v="2"/>
    <s v="Google Maps"/>
    <n v="38.870448466399999"/>
    <n v="-82.945040914200007"/>
    <n v="38.865954254199998"/>
    <n v="-82.938075942599994"/>
  </r>
  <r>
    <n v="146"/>
    <x v="6"/>
    <x v="6"/>
    <s v="Wyandot"/>
    <s v="US-23 "/>
    <s v="SWYAUS00023**C"/>
    <s v="US-23"/>
    <n v="17"/>
    <n v="17.5"/>
    <s v="Segment"/>
    <m/>
    <n v="0"/>
    <n v="2"/>
    <n v="0"/>
    <n v="1"/>
    <n v="2"/>
    <n v="97.790879360465112"/>
    <n v="8.0761224702156006E-2"/>
    <n v="1.3408885768555343"/>
    <n v="1.2601273521533782"/>
    <n v="8.0862320340690293E-3"/>
    <n v="0.10767517002603855"/>
    <n v="9.9588937991969523E-2"/>
    <x v="2"/>
    <s v="Google Maps"/>
    <n v="40.874382790299997"/>
    <n v="-83.329786367099999"/>
    <n v="40.881035018299997"/>
    <n v="-83.333568260099995"/>
  </r>
  <r>
    <n v="147"/>
    <x v="6"/>
    <x v="2"/>
    <s v="Butler"/>
    <s v="U S RT 27 "/>
    <s v="SBUTUS00027**C"/>
    <s v="US-27"/>
    <n v="2.7"/>
    <n v="3.2"/>
    <s v="Segment"/>
    <m/>
    <n v="1"/>
    <n v="1"/>
    <n v="2"/>
    <n v="2"/>
    <n v="7"/>
    <n v="120.32212936046511"/>
    <n v="0.11998013191692473"/>
    <n v="2.2892082918345955"/>
    <n v="2.1692281599176706"/>
    <n v="1.3679039940663955E-2"/>
    <n v="0.10735403726182494"/>
    <n v="9.3674997321160983E-2"/>
    <x v="2"/>
    <s v="Google Maps"/>
    <n v="39.347917809800002"/>
    <n v="-84.638695180499994"/>
    <n v="39.354571143900003"/>
    <n v="-84.639073023600005"/>
  </r>
  <r>
    <n v="148"/>
    <x v="6"/>
    <x v="2"/>
    <s v="Butler"/>
    <s v="U S RT 27 "/>
    <s v="SBUTUS00027**C"/>
    <s v="US-27"/>
    <n v="4.7"/>
    <n v="5.2"/>
    <s v="Segment"/>
    <m/>
    <n v="0"/>
    <n v="1"/>
    <n v="2"/>
    <n v="3"/>
    <n v="9"/>
    <n v="81.082939680232556"/>
    <n v="0.11998013191692473"/>
    <n v="2.6307975655097602"/>
    <n v="2.5108174335928353"/>
    <n v="1.3679039940663955E-2"/>
    <n v="0.10735403726182494"/>
    <n v="9.3674997321160983E-2"/>
    <x v="2"/>
    <s v="Google Maps"/>
    <n v="39.3704018723"/>
    <n v="-84.656259358900002"/>
    <n v="39.377644955699999"/>
    <n v="-84.655917330799994"/>
  </r>
  <r>
    <n v="149"/>
    <x v="6"/>
    <x v="10"/>
    <s v="Jefferson"/>
    <s v="CANTON RD "/>
    <s v="SJEFSR00043**C"/>
    <s v="SR-43"/>
    <n v="11.3"/>
    <n v="11.8"/>
    <s v="Segment"/>
    <m/>
    <n v="0"/>
    <n v="1"/>
    <n v="6"/>
    <n v="3"/>
    <n v="5"/>
    <n v="103.27043968023256"/>
    <n v="7.1554438653618394E-2"/>
    <n v="1.8251438615544351"/>
    <n v="1.7535894229008167"/>
    <n v="8.5076358209355361E-3"/>
    <n v="0.10712149310348906"/>
    <n v="9.8613857282553521E-2"/>
    <x v="2"/>
    <s v="Google Maps"/>
    <n v="40.431201127599998"/>
    <n v="-80.767103696099994"/>
    <n v="40.434856308199997"/>
    <n v="-80.775309670599995"/>
  </r>
  <r>
    <n v="150"/>
    <x v="6"/>
    <x v="7"/>
    <s v="Lorain"/>
    <s v="BAUMHART RD "/>
    <s v="CLORCR00051**C"/>
    <s v="CR-51"/>
    <n v="7.6"/>
    <n v="8.1"/>
    <s v="Segment"/>
    <m/>
    <n v="0"/>
    <n v="2"/>
    <n v="0"/>
    <n v="3"/>
    <n v="1"/>
    <n v="105.66587936046511"/>
    <n v="4.5098147642986239E-2"/>
    <n v="1.1790070174833327"/>
    <n v="1.1339088698403466"/>
    <n v="4.730030270406649E-3"/>
    <n v="0.10686862234970194"/>
    <n v="0.10213859207929529"/>
    <x v="2"/>
    <s v="Google Maps"/>
    <n v="41.369863096899998"/>
    <n v="-82.280903480000006"/>
    <n v="41.377019967800003"/>
    <n v="-82.282107890800006"/>
  </r>
  <r>
    <n v="151"/>
    <x v="6"/>
    <x v="6"/>
    <s v="Wyandot"/>
    <s v="SR-15 "/>
    <s v="SWYASR00015**C"/>
    <s v="SR-15"/>
    <n v="0.5"/>
    <n v="1"/>
    <s v="Segment"/>
    <m/>
    <n v="0"/>
    <n v="1"/>
    <n v="2"/>
    <n v="0"/>
    <n v="0"/>
    <n v="58.770439680232556"/>
    <n v="7.9450208883099838E-2"/>
    <n v="0.8330282940217737"/>
    <n v="0.75357808513867386"/>
    <n v="7.9982554919510399E-3"/>
    <n v="0.1068444095810142"/>
    <n v="9.8846154089063151E-2"/>
    <x v="2"/>
    <s v="Google Maps"/>
    <n v="40.957360012099997"/>
    <n v="-83.448857948400004"/>
    <n v="40.954822245499997"/>
    <n v="-83.439901583400001"/>
  </r>
  <r>
    <n v="152"/>
    <x v="6"/>
    <x v="11"/>
    <s v="Athens"/>
    <s v="US 50"/>
    <s v="SATHUS00050**N "/>
    <s v="US-50"/>
    <n v="5"/>
    <n v="5.5"/>
    <s v="Segment"/>
    <m/>
    <n v="0"/>
    <n v="1"/>
    <n v="1"/>
    <n v="2"/>
    <n v="0"/>
    <n v="61.098564680232556"/>
    <n v="5.3416744287184043E-2"/>
    <n v="0.93672621125464861"/>
    <n v="0.8833094669674646"/>
    <n v="5.9742956783623282E-3"/>
    <n v="0.10670744779780975"/>
    <n v="0.10073315211944742"/>
    <x v="2"/>
    <s v="Google Maps"/>
    <n v="0"/>
    <n v="0"/>
    <n v="0"/>
    <n v="0"/>
  </r>
  <r>
    <n v="153"/>
    <x v="6"/>
    <x v="6"/>
    <s v="Paulding"/>
    <s v="US-24 "/>
    <s v="SPAUUS00024**C"/>
    <s v="US-24"/>
    <n v="11.6"/>
    <n v="12.1"/>
    <s v="Segment"/>
    <m/>
    <n v="0"/>
    <n v="1"/>
    <n v="1"/>
    <n v="1"/>
    <n v="4"/>
    <n v="60.661064680232556"/>
    <n v="7.8398507284145547E-2"/>
    <n v="1.9631360295759193"/>
    <n v="1.8847375222917737"/>
    <n v="7.9273162282729095E-3"/>
    <n v="0.10626888053428289"/>
    <n v="9.8341564306009988E-2"/>
    <x v="2"/>
    <s v="Google Maps"/>
    <n v="41.212164088800002"/>
    <n v="-84.601065753100002"/>
    <n v="41.215608513200003"/>
    <n v="-84.592626761899993"/>
  </r>
  <r>
    <n v="154"/>
    <x v="6"/>
    <x v="9"/>
    <s v="Ross"/>
    <s v="US-35 "/>
    <s v="SROSUS00035**C"/>
    <s v="US-35"/>
    <n v="3.5"/>
    <n v="4"/>
    <s v="Segment"/>
    <m/>
    <n v="0"/>
    <n v="1"/>
    <n v="2"/>
    <n v="0"/>
    <n v="3"/>
    <n v="61.770439680232556"/>
    <n v="7.8047799390872794E-2"/>
    <n v="1.7204547852091805"/>
    <n v="1.6424069858183077"/>
    <n v="7.9035828276958764E-3"/>
    <n v="0.10616511922320032"/>
    <n v="9.8261536395504445E-2"/>
    <x v="2"/>
    <s v="Google Maps"/>
    <n v="39.457949329999998"/>
    <n v="-83.235255298699997"/>
    <n v="39.454355616900003"/>
    <n v="-83.227135054100003"/>
  </r>
  <r>
    <n v="155"/>
    <x v="6"/>
    <x v="2"/>
    <s v="Warren"/>
    <s v="ST RT 28 "/>
    <s v="SWARSR00028**C"/>
    <s v="SR-28"/>
    <n v="4.5999999999999996"/>
    <n v="5.0999999999999996"/>
    <s v="Segment"/>
    <m/>
    <n v="1"/>
    <n v="1"/>
    <n v="2"/>
    <n v="1"/>
    <n v="1"/>
    <n v="109.88462936046511"/>
    <n v="0.14081023165117754"/>
    <n v="1.2461800668054825"/>
    <n v="1.1053698351543051"/>
    <n v="1.5846575863745299E-2"/>
    <n v="0.10591003655412551"/>
    <n v="9.0063460690380209E-2"/>
    <x v="2"/>
    <s v="Google Maps"/>
    <n v="39.285418335499998"/>
    <n v="-84.012919780299995"/>
    <n v="39.288172810600003"/>
    <n v="-84.005006889300006"/>
  </r>
  <r>
    <n v="156"/>
    <x v="6"/>
    <x v="5"/>
    <s v="Henry"/>
    <s v="US 24"/>
    <s v="SHENUS00024**C "/>
    <s v="US-24"/>
    <n v="18.899999999999999"/>
    <n v="19.399999999999999"/>
    <s v="Segment"/>
    <m/>
    <n v="0"/>
    <n v="1"/>
    <n v="0"/>
    <n v="1"/>
    <n v="4"/>
    <n v="54.114189680232556"/>
    <n v="0.13722326761615289"/>
    <n v="2.0636601043132887"/>
    <n v="1.9264368366971358"/>
    <n v="1.1835644022556576E-2"/>
    <n v="0.10582729288569721"/>
    <n v="9.3991648863140639E-2"/>
    <x v="2"/>
    <s v="Google Maps"/>
    <n v="0"/>
    <n v="0"/>
    <n v="0"/>
    <n v="0"/>
  </r>
  <r>
    <n v="157"/>
    <x v="6"/>
    <x v="3"/>
    <s v="Mahoning"/>
    <s v="RAMP FROM IR 80K I80 TO IR 80 I80 "/>
    <s v="SMAHRA50128**C"/>
    <s v="RA-50128"/>
    <n v="1.5"/>
    <n v="2"/>
    <s v="Segment"/>
    <m/>
    <n v="0"/>
    <n v="1"/>
    <n v="1"/>
    <n v="0"/>
    <n v="7"/>
    <n v="59.223564680232556"/>
    <n v="0.14600929098803725"/>
    <n v="2.6594612779750886"/>
    <n v="2.5134519869870515"/>
    <n v="1.3047581779892861E-2"/>
    <n v="0.10549656735754348"/>
    <n v="9.2448985577650619E-2"/>
    <x v="2"/>
    <s v="Google Maps"/>
    <n v="41.108821363300002"/>
    <n v="-80.829806298799994"/>
    <n v="41.111184348599998"/>
    <n v="-80.821122204100007"/>
  </r>
  <r>
    <n v="158"/>
    <x v="6"/>
    <x v="6"/>
    <s v="Defiance"/>
    <s v="US-24 "/>
    <s v="SDEFUS00024**N"/>
    <s v="US-24"/>
    <n v="12.6"/>
    <n v="13.1"/>
    <s v="Segment"/>
    <m/>
    <n v="1"/>
    <n v="1"/>
    <n v="0"/>
    <n v="0"/>
    <n v="2"/>
    <n v="93.353379360465112"/>
    <n v="0.13931766531215153"/>
    <n v="1.2247556486042193"/>
    <n v="1.0854379832920678"/>
    <n v="1.1985142832391707E-2"/>
    <n v="0.10532013547066689"/>
    <n v="9.3334992638275188E-2"/>
    <x v="2"/>
    <s v="Google Maps"/>
    <n v="41.340615159499997"/>
    <n v="-84.264983548299995"/>
    <n v="41.344140900799999"/>
    <n v="-84.256587080700001"/>
  </r>
  <r>
    <n v="159"/>
    <x v="6"/>
    <x v="5"/>
    <s v="Williams"/>
    <s v="US-20A "/>
    <s v="SWILUS00020*AC"/>
    <s v="US-20"/>
    <n v="3.7"/>
    <n v="4.2"/>
    <s v="Segment"/>
    <m/>
    <n v="0"/>
    <n v="1"/>
    <n v="3"/>
    <n v="2"/>
    <n v="6"/>
    <n v="80.192314680232556"/>
    <n v="0.11682239950125638"/>
    <n v="2.0984796052842545"/>
    <n v="1.9816572057829982"/>
    <n v="1.3347898696418531E-2"/>
    <n v="0.10490658100085483"/>
    <n v="9.1558682304436298E-2"/>
    <x v="2"/>
    <s v="Google Maps"/>
    <n v="41.602082326500003"/>
    <n v="-84.555735356200003"/>
    <n v="41.594842371299997"/>
    <n v="-84.555883662599996"/>
  </r>
  <r>
    <n v="160"/>
    <x v="6"/>
    <x v="8"/>
    <s v="Licking"/>
    <s v="JOHNSTOWN-UTICA RD "/>
    <s v="SLICUS00062**C"/>
    <s v="US-62"/>
    <n v="0.1"/>
    <n v="0.6"/>
    <s v="Segment"/>
    <m/>
    <n v="0"/>
    <n v="1"/>
    <n v="1"/>
    <n v="1"/>
    <n v="8"/>
    <n v="64.661064680232556"/>
    <n v="0.22580530723304254"/>
    <n v="2.6784139167288394"/>
    <n v="2.4526086094957971"/>
    <n v="2.445582455183716E-2"/>
    <n v="0.10454865168577968"/>
    <n v="8.0092827133942515E-2"/>
    <x v="2"/>
    <s v="Google Maps"/>
    <n v="40.1212644923"/>
    <n v="-82.760405277199993"/>
    <n v="40.124303515299999"/>
    <n v="-82.751868891599997"/>
  </r>
  <r>
    <n v="161"/>
    <x v="6"/>
    <x v="8"/>
    <s v="Licking"/>
    <s v="JOHNSTOWN-UTICA RD "/>
    <s v="SLICUS00062**C"/>
    <s v="US-62"/>
    <n v="1.7"/>
    <n v="2.2000000000000002"/>
    <s v="Segment"/>
    <m/>
    <n v="0"/>
    <n v="1"/>
    <n v="1"/>
    <n v="1"/>
    <n v="5"/>
    <n v="61.661064680232556"/>
    <n v="0.22580530723304254"/>
    <n v="1.9737708711283557"/>
    <n v="1.7479655638953131"/>
    <n v="2.445582455183716E-2"/>
    <n v="0.10454865168577968"/>
    <n v="8.0092827133942515E-2"/>
    <x v="2"/>
    <s v="Google Maps"/>
    <n v="40.132350637199998"/>
    <n v="-82.733946210799999"/>
    <n v="40.136140806"/>
    <n v="-82.725894513"/>
  </r>
  <r>
    <n v="162"/>
    <x v="6"/>
    <x v="7"/>
    <s v="Medina"/>
    <s v="WOOSTER PIKE "/>
    <s v="SMEDSR00003**C"/>
    <s v="SR-3"/>
    <n v="4.8"/>
    <n v="5.3"/>
    <s v="Segment"/>
    <m/>
    <n v="0"/>
    <n v="1"/>
    <n v="6"/>
    <n v="1"/>
    <n v="7"/>
    <n v="96.395439680232556"/>
    <n v="8.690039851490651E-2"/>
    <n v="2.1727326340888311"/>
    <n v="2.0858322355739247"/>
    <n v="1.0170503140656133E-2"/>
    <n v="0.10426534289851849"/>
    <n v="9.4094839757862356E-2"/>
    <x v="2"/>
    <s v="Google Maps"/>
    <n v="41.045291346299997"/>
    <n v="-81.864382549400005"/>
    <n v="41.052531715599997"/>
    <n v="-81.8643583514"/>
  </r>
  <r>
    <n v="163"/>
    <x v="6"/>
    <x v="10"/>
    <s v="Holmes"/>
    <s v="US-62 "/>
    <s v="SHOLUS00062**C"/>
    <s v="US-62"/>
    <n v="22.3"/>
    <n v="22.8"/>
    <s v="Segment"/>
    <m/>
    <n v="0"/>
    <n v="1"/>
    <n v="2"/>
    <n v="2"/>
    <n v="4"/>
    <n v="71.645439680232556"/>
    <n v="0.13916730365890292"/>
    <n v="1.7114832904854984"/>
    <n v="1.5723159868265955"/>
    <n v="1.5676614693622318E-2"/>
    <n v="0.10426347049615417"/>
    <n v="8.8586855802531853E-2"/>
    <x v="2"/>
    <s v="Google Maps"/>
    <n v="40.5537643268"/>
    <n v="-81.870005621299995"/>
    <n v="40.553149638999997"/>
    <n v="-81.860545565400002"/>
  </r>
  <r>
    <n v="164"/>
    <x v="6"/>
    <x v="2"/>
    <s v="Warren"/>
    <s v="N US RT 42 "/>
    <s v="SWARUS00042**C"/>
    <s v="US-42"/>
    <n v="16.7"/>
    <n v="17.2"/>
    <s v="Segment"/>
    <m/>
    <n v="0"/>
    <n v="3"/>
    <n v="3"/>
    <n v="2"/>
    <n v="3"/>
    <n v="168.54569404069767"/>
    <n v="8.6059801716198578E-2"/>
    <n v="1.5953104994443377"/>
    <n v="1.509250697728139"/>
    <n v="1.0080075137690162E-2"/>
    <n v="0.10335007092136886"/>
    <n v="9.32699957836787E-2"/>
    <x v="2"/>
    <s v="Google Maps"/>
    <n v="39.493392040700002"/>
    <n v="-84.130753672699996"/>
    <n v="39.498849557500002"/>
    <n v="-84.124604507000001"/>
  </r>
  <r>
    <n v="165"/>
    <x v="6"/>
    <x v="2"/>
    <s v="Preble"/>
    <s v="N U S ROUTE 127 "/>
    <s v="SPREUS00127**C"/>
    <s v="US-127"/>
    <n v="16.3"/>
    <n v="16.8"/>
    <s v="Segment"/>
    <m/>
    <n v="0"/>
    <n v="1"/>
    <n v="3"/>
    <n v="2"/>
    <n v="3"/>
    <n v="77.192314680232556"/>
    <n v="0.11470449293048098"/>
    <n v="1.5769773315870437"/>
    <n v="1.4622728386565627"/>
    <n v="1.3125394280988382E-2"/>
    <n v="0.10323928808480183"/>
    <n v="9.0113893803813447E-2"/>
    <x v="2"/>
    <s v="Google Maps"/>
    <n v="39.791942649799999"/>
    <n v="-84.630938618800002"/>
    <n v="39.799184955299999"/>
    <n v="-84.630643425200006"/>
  </r>
  <r>
    <n v="166"/>
    <x v="6"/>
    <x v="8"/>
    <s v="Fairfield"/>
    <s v="LANCASTER-NEWARK RD "/>
    <s v="SFAISR00037**C"/>
    <s v="SR-37"/>
    <n v="7.9"/>
    <n v="8.4"/>
    <s v="Segment"/>
    <m/>
    <n v="0"/>
    <n v="1"/>
    <n v="4"/>
    <n v="0"/>
    <n v="3"/>
    <n v="74.864189680232556"/>
    <n v="0.13725180086673069"/>
    <n v="1.5569077593898202"/>
    <n v="1.4196559585230895"/>
    <n v="1.5478249666119591E-2"/>
    <n v="0.10323374019312176"/>
    <n v="8.775549052700217E-2"/>
    <x v="2"/>
    <s v="Google Maps"/>
    <n v="39.818073703899998"/>
    <n v="-82.570240129599995"/>
    <n v="39.810831849800003"/>
    <n v="-82.570683856900004"/>
  </r>
  <r>
    <n v="167"/>
    <x v="6"/>
    <x v="4"/>
    <s v="Logan"/>
    <s v="S US 68 "/>
    <s v="SLOGUS00068**C"/>
    <s v="US-68"/>
    <n v="5.2"/>
    <n v="5.7"/>
    <s v="Segment"/>
    <m/>
    <n v="1"/>
    <n v="0"/>
    <n v="3"/>
    <n v="1"/>
    <n v="5"/>
    <n v="74.754814680232556"/>
    <n v="0.13536309856400136"/>
    <n v="1.9050481132877344"/>
    <n v="1.7696850147237331"/>
    <n v="1.528243983373781E-2"/>
    <n v="0.10194718777226572"/>
    <n v="8.6664747938527908E-2"/>
    <x v="2"/>
    <s v="Google Maps"/>
    <n v="40.316398063800001"/>
    <n v="-83.760353033000001"/>
    <n v="40.3236360744"/>
    <n v="-83.760901125700002"/>
  </r>
  <r>
    <n v="168"/>
    <x v="6"/>
    <x v="7"/>
    <s v="Wayne"/>
    <s v="SR-585 "/>
    <s v="SWAYSR00585**C"/>
    <s v="SR-585"/>
    <n v="10.4"/>
    <n v="10.9"/>
    <s v="Segment"/>
    <m/>
    <n v="1"/>
    <n v="0"/>
    <n v="6"/>
    <n v="1"/>
    <n v="10"/>
    <n v="99.395439680232556"/>
    <n v="8.4082060921400636E-2"/>
    <n v="2.5518667048939543"/>
    <n v="2.4677846439725535"/>
    <n v="9.8670334404253098E-3"/>
    <n v="0.10127731375566693"/>
    <n v="9.1410280315241621E-2"/>
    <x v="2"/>
    <s v="Google Maps"/>
    <n v="40.9144082854"/>
    <n v="-81.791694322500007"/>
    <n v="40.916638382400002"/>
    <n v="-81.783219976300003"/>
  </r>
  <r>
    <n v="169"/>
    <x v="6"/>
    <x v="7"/>
    <s v="Wayne"/>
    <s v="SR-585 "/>
    <s v="SWAYSR00585**C"/>
    <s v="SR-585"/>
    <n v="11.7"/>
    <n v="12.2"/>
    <s v="Segment"/>
    <m/>
    <n v="0"/>
    <n v="0"/>
    <n v="7"/>
    <n v="1"/>
    <n v="6"/>
    <n v="56.265625"/>
    <n v="8.4082060921400636E-2"/>
    <n v="1.9972119381296576"/>
    <n v="1.913129877208257"/>
    <n v="9.8670334404253098E-3"/>
    <n v="0.10127731375566693"/>
    <n v="9.1410280315241621E-2"/>
    <x v="2"/>
    <s v="Google Maps"/>
    <n v="40.921496652400002"/>
    <n v="-81.770067956999995"/>
    <n v="40.926108925699999"/>
    <n v="-81.762717961099995"/>
  </r>
  <r>
    <n v="170"/>
    <x v="6"/>
    <x v="2"/>
    <s v="Clinton"/>
    <s v="SR-380 "/>
    <s v="SCLISR00380**C"/>
    <s v="SR-380"/>
    <n v="0.8"/>
    <n v="1.3"/>
    <s v="Segment"/>
    <m/>
    <n v="0"/>
    <n v="1"/>
    <n v="8"/>
    <n v="2"/>
    <n v="9"/>
    <n v="115.92668968023256"/>
    <n v="6.0674718963786393E-2"/>
    <n v="2.2424389737369039"/>
    <n v="2.1817642547731175"/>
    <n v="7.311323073938481E-3"/>
    <n v="0.10121973375352539"/>
    <n v="9.3908410679586912E-2"/>
    <x v="2"/>
    <s v="Google Maps"/>
    <n v="39.446076159699999"/>
    <n v="-83.938825392699997"/>
    <n v="39.4529402816"/>
    <n v="-83.940925699600001"/>
  </r>
  <r>
    <n v="171"/>
    <x v="6"/>
    <x v="9"/>
    <s v="Ross"/>
    <s v="US-35 "/>
    <s v="SROSUS00035**N"/>
    <s v="US-35"/>
    <n v="33.299999999999997"/>
    <n v="33.799999999999997"/>
    <s v="Segment"/>
    <m/>
    <n v="0"/>
    <n v="1"/>
    <n v="1"/>
    <n v="0"/>
    <n v="8"/>
    <n v="60.223564680232556"/>
    <n v="0.12670663477712696"/>
    <n v="3.594359662090123"/>
    <n v="3.4676530273129962"/>
    <n v="1.1105261029814481E-2"/>
    <n v="0.10063408433303445"/>
    <n v="8.952882330321997E-2"/>
    <x v="2"/>
    <s v="Google Maps"/>
    <n v="39.208315715700003"/>
    <n v="-82.821583749599995"/>
    <n v="39.2014483337"/>
    <n v="-82.819333581199999"/>
  </r>
  <r>
    <n v="172"/>
    <x v="6"/>
    <x v="8"/>
    <s v="Licking"/>
    <s v="LANCASTER RD "/>
    <s v="SLICSR00037**C"/>
    <s v="SR-37"/>
    <n v="24.2"/>
    <n v="24.7"/>
    <s v="Segment"/>
    <m/>
    <n v="0"/>
    <n v="2"/>
    <n v="5"/>
    <n v="0"/>
    <n v="10"/>
    <n v="134.08775436046511"/>
    <n v="8.3743354148281129E-2"/>
    <n v="2.5348996773502326"/>
    <n v="2.4511563232019515"/>
    <n v="9.766963110399169E-3"/>
    <n v="0.10041699485187174"/>
    <n v="9.065003174147257E-2"/>
    <x v="2"/>
    <s v="Google Maps"/>
    <n v="39.9501085725"/>
    <n v="-82.536425005400005"/>
    <n v="39.9430336422"/>
    <n v="-82.535364280099998"/>
  </r>
  <r>
    <n v="173"/>
    <x v="6"/>
    <x v="4"/>
    <s v="Miami"/>
    <s v="COVINGTON RD "/>
    <s v="SMIASR00041**C"/>
    <s v="SR-41"/>
    <n v="13.9"/>
    <n v="14.4"/>
    <s v="Segment"/>
    <m/>
    <n v="0"/>
    <n v="1"/>
    <n v="2"/>
    <n v="0"/>
    <n v="7"/>
    <n v="65.770439680232556"/>
    <n v="7.661792134843512E-2"/>
    <n v="2.4591181384674825"/>
    <n v="2.3825002171190475"/>
    <n v="7.4150859658988254E-3"/>
    <n v="0.10030818569668075"/>
    <n v="9.2893099730781928E-2"/>
    <x v="2"/>
    <s v="Google Maps"/>
    <n v="40.071465209700001"/>
    <n v="-84.276338798799998"/>
    <n v="40.076064489099998"/>
    <n v="-84.283578032400001"/>
  </r>
  <r>
    <n v="174"/>
    <x v="6"/>
    <x v="2"/>
    <s v="Clermont"/>
    <s v="SR-131 "/>
    <s v="SCLESR00131**C"/>
    <s v="SR-131"/>
    <n v="7.5"/>
    <n v="8"/>
    <s v="Segment"/>
    <m/>
    <n v="0"/>
    <n v="2"/>
    <n v="3"/>
    <n v="0"/>
    <n v="10"/>
    <n v="120.99400436046511"/>
    <n v="0.13272005649948279"/>
    <n v="2.7996340125455874"/>
    <n v="2.6669139560461046"/>
    <n v="1.5008050972671322E-2"/>
    <n v="0.10022362900250727"/>
    <n v="8.5215578029835939E-2"/>
    <x v="2"/>
    <s v="Google Maps"/>
    <n v="39.175648717000001"/>
    <n v="-84.136957449700006"/>
    <n v="39.178166568599998"/>
    <n v="-84.128238246199999"/>
  </r>
  <r>
    <n v="175"/>
    <x v="6"/>
    <x v="7"/>
    <s v="Crawford"/>
    <s v="US-30 "/>
    <s v="SCRAUS00030**C"/>
    <s v="US-30"/>
    <n v="15.4"/>
    <n v="15.9"/>
    <s v="Segment"/>
    <m/>
    <n v="1"/>
    <n v="1"/>
    <n v="1"/>
    <n v="0"/>
    <n v="2"/>
    <n v="99.900254360465112"/>
    <n v="7.1247122919495864E-2"/>
    <n v="1.3311021474676623"/>
    <n v="1.2598550245481666"/>
    <n v="7.4337505423459896E-3"/>
    <n v="9.995704184784486E-2"/>
    <n v="9.252329130549887E-2"/>
    <x v="2"/>
    <s v="Google Maps"/>
    <n v="40.762719525500003"/>
    <n v="-82.855911200899996"/>
    <n v="40.762634011800003"/>
    <n v="-82.846374208900002"/>
  </r>
  <r>
    <n v="176"/>
    <x v="6"/>
    <x v="5"/>
    <s v="Fulton"/>
    <s v="US-20 "/>
    <s v="SFULUS00020**C"/>
    <s v="US-20"/>
    <n v="7"/>
    <n v="7.5"/>
    <s v="Segment"/>
    <m/>
    <n v="1"/>
    <n v="0"/>
    <n v="5"/>
    <n v="1"/>
    <n v="1"/>
    <n v="83.848564680232556"/>
    <n v="9.435452387577882E-2"/>
    <n v="1.2631243866283237"/>
    <n v="1.1687698627525449"/>
    <n v="1.0969363194099351E-2"/>
    <n v="9.9585412590364422E-2"/>
    <n v="8.8616049396265079E-2"/>
    <x v="2"/>
    <s v="Google Maps"/>
    <n v="41.674241525699998"/>
    <n v="-84.270716559600004"/>
    <n v="41.675955089399999"/>
    <n v="-84.261376483600003"/>
  </r>
  <r>
    <n v="177"/>
    <x v="6"/>
    <x v="1"/>
    <s v="Geauga"/>
    <s v="MAIN MARKET RD "/>
    <s v="SGEAUS00422**C"/>
    <s v="US-422"/>
    <n v="12.2"/>
    <n v="12.7"/>
    <s v="Segment"/>
    <m/>
    <n v="0"/>
    <n v="2"/>
    <n v="2"/>
    <n v="1"/>
    <n v="8"/>
    <n v="116.88462936046511"/>
    <n v="0.13049486153073822"/>
    <n v="2.4628020314153325"/>
    <n v="2.3323071698845941"/>
    <n v="1.4776697224658771E-2"/>
    <n v="9.8916046774447042E-2"/>
    <n v="8.4139349549788273E-2"/>
    <x v="2"/>
    <s v="Google Maps"/>
    <n v="41.386689911200001"/>
    <n v="-81.159452586599997"/>
    <n v="41.386840794299999"/>
    <n v="-81.149860978800007"/>
  </r>
  <r>
    <n v="178"/>
    <x v="6"/>
    <x v="1"/>
    <s v="Geauga"/>
    <s v="MAIN MARKET RD "/>
    <s v="SGEAUS00422**C"/>
    <s v="US-422"/>
    <n v="14.1"/>
    <n v="14.6"/>
    <s v="Segment"/>
    <m/>
    <n v="1"/>
    <n v="0"/>
    <n v="3"/>
    <n v="1"/>
    <n v="3"/>
    <n v="72.754814680232556"/>
    <n v="0.13049486153073822"/>
    <n v="1.5440709136336876"/>
    <n v="1.4135760521029495"/>
    <n v="1.4776697224658771E-2"/>
    <n v="9.8916046774447042E-2"/>
    <n v="8.4139349549788273E-2"/>
    <x v="2"/>
    <s v="Google Maps"/>
    <n v="41.381820705199999"/>
    <n v="-81.124289571800006"/>
    <n v="41.378999033100001"/>
    <n v="-81.115432158900006"/>
  </r>
  <r>
    <n v="179"/>
    <x v="6"/>
    <x v="0"/>
    <s v="Pickaway"/>
    <s v="US 62 "/>
    <s v="SPICUS00062**C"/>
    <s v="US-62"/>
    <n v="1.6"/>
    <n v="2.1"/>
    <s v="Segment"/>
    <m/>
    <n v="0"/>
    <n v="1"/>
    <n v="0"/>
    <n v="3"/>
    <n v="3"/>
    <n v="61.989189680232556"/>
    <n v="0.16178495428988027"/>
    <n v="1.5115121446127942"/>
    <n v="1.349727190322914"/>
    <n v="1.8002921373337775E-2"/>
    <n v="9.8900255540656193E-2"/>
    <n v="8.0897334167318424E-2"/>
    <x v="2"/>
    <s v="Google Maps"/>
    <n v="39.745040939799999"/>
    <n v="-83.240964121999994"/>
    <n v="39.7508681849"/>
    <n v="-83.235481788200005"/>
  </r>
  <r>
    <n v="180"/>
    <x v="6"/>
    <x v="2"/>
    <s v="Clinton"/>
    <s v="SR-73 "/>
    <s v="SCLISR00073**C"/>
    <s v="SR-73"/>
    <n v="2.6"/>
    <n v="3.1"/>
    <s v="Segment"/>
    <m/>
    <n v="0"/>
    <n v="3"/>
    <n v="4"/>
    <n v="0"/>
    <n v="9"/>
    <n v="172.21756904069767"/>
    <n v="9.3178039536493354E-2"/>
    <n v="2.4781823122552975"/>
    <n v="2.3850042727188043"/>
    <n v="1.0843630262302147E-2"/>
    <n v="9.8579417922179613E-2"/>
    <n v="8.7735787659877468E-2"/>
    <x v="2"/>
    <s v="Google Maps"/>
    <n v="39.484760932900002"/>
    <n v="-83.937872446399993"/>
    <n v="39.483596601199999"/>
    <n v="-83.928647683500003"/>
  </r>
  <r>
    <n v="181"/>
    <x v="6"/>
    <x v="2"/>
    <s v="Clinton"/>
    <s v="SR-73 "/>
    <s v="SCLISR00073**C"/>
    <s v="SR-73"/>
    <n v="2.1"/>
    <n v="2.6"/>
    <s v="Segment"/>
    <m/>
    <n v="1"/>
    <n v="0"/>
    <n v="5"/>
    <n v="1"/>
    <n v="9"/>
    <n v="91.848564680232556"/>
    <n v="9.3178039536493354E-2"/>
    <n v="2.4781823122552975"/>
    <n v="2.3850042727188043"/>
    <n v="1.0843630262302147E-2"/>
    <n v="9.8579417922179613E-2"/>
    <n v="8.7735787659877468E-2"/>
    <x v="2"/>
    <s v="Google Maps"/>
    <n v="39.486730349699997"/>
    <n v="-83.946882611500001"/>
    <n v="39.484760932900002"/>
    <n v="-83.937872446399993"/>
  </r>
  <r>
    <n v="182"/>
    <x v="6"/>
    <x v="10"/>
    <s v="Carroll"/>
    <s v="CANTON RD "/>
    <s v="SCARSR00043**C"/>
    <s v="SR-43"/>
    <n v="14.7"/>
    <n v="15.2"/>
    <s v="Segment"/>
    <m/>
    <n v="0"/>
    <n v="1"/>
    <n v="2"/>
    <n v="2"/>
    <n v="7"/>
    <n v="74.645439680232556"/>
    <n v="0.12984868083731402"/>
    <n v="2.2176581833253852"/>
    <n v="2.0878095024880712"/>
    <n v="1.4709453955335142E-2"/>
    <n v="9.8276333783121353E-2"/>
    <n v="8.3566879827786211E-2"/>
    <x v="2"/>
    <s v="Google Maps"/>
    <n v="40.598391142099999"/>
    <n v="-81.096533391099996"/>
    <n v="40.605520151299999"/>
    <n v="-81.095954301199995"/>
  </r>
  <r>
    <n v="183"/>
    <x v="6"/>
    <x v="10"/>
    <s v="Columbiana"/>
    <s v="STATE RTE 165 "/>
    <s v="SCOLSR00165**C"/>
    <s v="SR-165"/>
    <n v="0.6"/>
    <n v="1.1000000000000001"/>
    <s v="Segment"/>
    <m/>
    <n v="0"/>
    <n v="2"/>
    <n v="5"/>
    <n v="2"/>
    <n v="10"/>
    <n v="142.96275436046511"/>
    <n v="7.2064549928395435E-2"/>
    <n v="2.3862697917839313"/>
    <n v="2.3142052418555359"/>
    <n v="8.56334609189577E-3"/>
    <n v="9.8094465085054844E-2"/>
    <n v="8.9531118993159076E-2"/>
    <x v="2"/>
    <s v="Google Maps"/>
    <n v="40.892460466000003"/>
    <n v="-80.577913056200003"/>
    <n v="40.886280545799998"/>
    <n v="-80.573050989400002"/>
  </r>
  <r>
    <n v="184"/>
    <x v="6"/>
    <x v="5"/>
    <s v="Williams"/>
    <s v="SR 15"/>
    <s v="SWILSR00015**C "/>
    <s v="SR-15"/>
    <n v="8.6999999999999993"/>
    <n v="9.1999999999999993"/>
    <s v="Segment"/>
    <m/>
    <n v="0"/>
    <n v="1"/>
    <n v="3"/>
    <n v="1"/>
    <n v="2"/>
    <n v="71.754814680232556"/>
    <n v="0.12938025064835001"/>
    <n v="1.3262557295775228"/>
    <n v="1.1968754789291727"/>
    <n v="1.4660690890501421E-2"/>
    <n v="9.7997414328566984E-2"/>
    <n v="8.3336723438065557E-2"/>
    <x v="2"/>
    <s v="Google Maps"/>
    <n v="0"/>
    <n v="0"/>
    <n v="0"/>
    <n v="0"/>
  </r>
  <r>
    <n v="185"/>
    <x v="6"/>
    <x v="6"/>
    <s v="Hardin"/>
    <s v="US-68,MAIN ST "/>
    <s v="SHARUS00068**C"/>
    <s v="US-68"/>
    <n v="19.100000000000001"/>
    <n v="19.600000000000001"/>
    <s v="Segment"/>
    <m/>
    <n v="0"/>
    <n v="2"/>
    <n v="1"/>
    <n v="2"/>
    <n v="4"/>
    <n v="110.77525436046511"/>
    <n v="0.10668483666954566"/>
    <n v="1.6869682602723473"/>
    <n v="1.5802834236028016"/>
    <n v="1.2076119060348193E-2"/>
    <n v="9.7506381082941698E-2"/>
    <n v="8.5430262022593503E-2"/>
    <x v="2"/>
    <s v="Google Maps"/>
    <n v="40.781263962300002"/>
    <n v="-83.641250924299996"/>
    <n v="40.7883494943"/>
    <n v="-83.643243159400001"/>
  </r>
  <r>
    <n v="186"/>
    <x v="6"/>
    <x v="1"/>
    <s v="Geauga"/>
    <s v="MAIN MARKET RD "/>
    <s v="SGEAUS00422**C"/>
    <s v="US-422"/>
    <n v="14.8"/>
    <n v="15.3"/>
    <s v="Segment"/>
    <m/>
    <n v="0"/>
    <n v="1"/>
    <n v="2"/>
    <n v="0"/>
    <n v="6"/>
    <n v="64.770439680232556"/>
    <n v="8.9525795779677328E-2"/>
    <n v="2.2877510517168074"/>
    <n v="2.19822525593713"/>
    <n v="9.9996373731975133E-3"/>
    <n v="9.7129735072911005E-2"/>
    <n v="8.7130097699713499E-2"/>
    <x v="2"/>
    <s v="Google Maps"/>
    <n v="41.377868135999996"/>
    <n v="-81.111902593699995"/>
    <n v="41.3751821607"/>
    <n v="-81.102989698100004"/>
  </r>
  <r>
    <n v="187"/>
    <x v="6"/>
    <x v="5"/>
    <s v="Sandusky"/>
    <s v="US 20 "/>
    <s v="SSANUS00020**N "/>
    <s v="US-20"/>
    <n v="14.1"/>
    <n v="14.6"/>
    <s v="Segment"/>
    <m/>
    <n v="0"/>
    <n v="3"/>
    <n v="0"/>
    <n v="0"/>
    <n v="2"/>
    <n v="139.03006904069767"/>
    <n v="6.7873740039211095E-2"/>
    <n v="1.3017444164983194"/>
    <n v="1.2338706764591083"/>
    <n v="7.1916240532749112E-3"/>
    <n v="9.6907620402279543E-2"/>
    <n v="8.9715996349004637E-2"/>
    <x v="2"/>
    <s v="Google Maps"/>
    <n v="0"/>
    <n v="0"/>
    <n v="0"/>
    <n v="0"/>
  </r>
  <r>
    <n v="188"/>
    <x v="6"/>
    <x v="3"/>
    <s v="Mahoning"/>
    <s v="YOUNGSTOWN SALEM RD "/>
    <s v="SMAHUS00062**C"/>
    <s v="US-62"/>
    <n v="4.7"/>
    <n v="5.2"/>
    <s v="Segment"/>
    <m/>
    <n v="0"/>
    <n v="1"/>
    <n v="6"/>
    <n v="3"/>
    <n v="5"/>
    <n v="103.27043968023256"/>
    <n v="6.3736480504692938E-2"/>
    <n v="1.7488560755790017"/>
    <n v="1.6851195950743088"/>
    <n v="7.6496278840621802E-3"/>
    <n v="9.6839955494657778E-2"/>
    <n v="8.9190327610595602E-2"/>
    <x v="2"/>
    <s v="Google Maps"/>
    <n v="40.986438848299997"/>
    <n v="-80.805727281900005"/>
    <n v="40.988696450399999"/>
    <n v="-80.797094714599993"/>
  </r>
  <r>
    <n v="189"/>
    <x v="6"/>
    <x v="7"/>
    <s v="Wayne"/>
    <s v="US-30 "/>
    <s v="SWAYUS00030**N"/>
    <s v="US-30"/>
    <n v="21.3"/>
    <n v="21.8"/>
    <s v="Segment"/>
    <m/>
    <n v="0"/>
    <n v="1"/>
    <n v="1"/>
    <n v="0"/>
    <n v="4"/>
    <n v="56.223564680232556"/>
    <n v="0.12184308571603612"/>
    <n v="1.8309241073120166"/>
    <n v="1.7090810215959804"/>
    <n v="1.0776913666816179E-2"/>
    <n v="9.6361190331600705E-2"/>
    <n v="8.558427666478452E-2"/>
    <x v="2"/>
    <s v="Google Maps"/>
    <n v="40.7979245338"/>
    <n v="-81.743825012599999"/>
    <n v="40.8000645885"/>
    <n v="-81.734725777700007"/>
  </r>
  <r>
    <n v="190"/>
    <x v="6"/>
    <x v="4"/>
    <s v="Darke"/>
    <s v="SR-49 "/>
    <s v="SDARSR00049**C"/>
    <s v="SR-49"/>
    <n v="5.3"/>
    <n v="5.8"/>
    <s v="Segment"/>
    <m/>
    <n v="0"/>
    <n v="3"/>
    <n v="3"/>
    <n v="2"/>
    <n v="2"/>
    <n v="167.54569404069767"/>
    <n v="7.9555006229469719E-2"/>
    <n v="1.382991077092393"/>
    <n v="1.3034360708629233"/>
    <n v="9.3778299168377332E-3"/>
    <n v="9.6352089320391548E-2"/>
    <n v="8.6974259403553814E-2"/>
    <x v="2"/>
    <s v="Google Maps"/>
    <n v="39.980613927100002"/>
    <n v="-84.498326610800007"/>
    <n v="39.985714758999997"/>
    <n v="-84.505043410300004"/>
  </r>
  <r>
    <n v="191"/>
    <x v="6"/>
    <x v="3"/>
    <s v="Mahoning"/>
    <s v="W AKRON CANFIELD RD "/>
    <s v="SMAHUS00224**C"/>
    <s v="US-224"/>
    <n v="4.5999999999999996"/>
    <n v="5.0999999999999996"/>
    <s v="Segment"/>
    <m/>
    <n v="0"/>
    <n v="1"/>
    <n v="3"/>
    <n v="2"/>
    <n v="5"/>
    <n v="79.192314680232556"/>
    <n v="0.10561013661669408"/>
    <n v="1.8553999342572671"/>
    <n v="1.749789797640573"/>
    <n v="1.2166072047242611E-2"/>
    <n v="9.6103613107819078E-2"/>
    <n v="8.3937541060576465E-2"/>
    <x v="2"/>
    <s v="Google Maps"/>
    <n v="41.024579603900001"/>
    <n v="-80.9147970163"/>
    <n v="41.024095221400003"/>
    <n v="-80.905308133600002"/>
  </r>
  <r>
    <n v="192"/>
    <x v="6"/>
    <x v="8"/>
    <s v="Muskingum"/>
    <s v="DILLON FALLS RD "/>
    <s v="CMUSCR00144**C"/>
    <s v="CR-144"/>
    <n v="0.8"/>
    <n v="1.3"/>
    <s v="Segment"/>
    <m/>
    <n v="0"/>
    <n v="2"/>
    <n v="4"/>
    <n v="0"/>
    <n v="16"/>
    <n v="133.54087936046511"/>
    <n v="0.10553054007279582"/>
    <n v="3.652152596700319"/>
    <n v="3.5466220566275233"/>
    <n v="1.2157646934762989E-2"/>
    <n v="9.6056285075998796E-2"/>
    <n v="8.3898638141235812E-2"/>
    <x v="2"/>
    <s v="Google Maps"/>
    <n v="39.963298926900002"/>
    <n v="-82.064998396999997"/>
    <n v="0"/>
    <n v="0"/>
  </r>
  <r>
    <n v="1"/>
    <x v="7"/>
    <x v="0"/>
    <s v="Madison"/>
    <s v="I-70 "/>
    <s v="SMADIR00070**C"/>
    <s v="IR-70"/>
    <n v="10.1"/>
    <n v="10.6"/>
    <s v="Segment"/>
    <m/>
    <n v="1"/>
    <n v="1"/>
    <n v="3"/>
    <n v="3"/>
    <n v="11"/>
    <n v="135.30650436046511"/>
    <n v="6.6681399898857172E-2"/>
    <n v="2.9947940861126048"/>
    <n v="2.9281126862137477"/>
    <n v="5.1577787504377736E-3"/>
    <n v="9.5869270474030183E-2"/>
    <n v="9.0711491723592413E-2"/>
    <x v="2"/>
    <s v="Google Maps"/>
    <n v="39.958804762299998"/>
    <n v="-83.347938115600002"/>
    <n v="39.959819571399997"/>
    <n v="-83.338623845599997"/>
  </r>
  <r>
    <n v="193"/>
    <x v="6"/>
    <x v="10"/>
    <s v="Holmes"/>
    <s v="US-62 "/>
    <s v="SHOLUS00062**C"/>
    <s v="US-62"/>
    <n v="32.200000000000003"/>
    <n v="32.700000000000003"/>
    <s v="Segment"/>
    <m/>
    <n v="1"/>
    <n v="1"/>
    <n v="1"/>
    <n v="1"/>
    <n v="6"/>
    <n v="108.33775436046511"/>
    <n v="0.15467998803602176"/>
    <n v="2.0377056655319601"/>
    <n v="1.8830256774959384"/>
    <n v="1.7275181073710965E-2"/>
    <n v="9.4932103622826863E-2"/>
    <n v="7.7656922549115895E-2"/>
    <x v="2"/>
    <s v="Google Maps"/>
    <n v="40.608988451999998"/>
    <n v="-81.710881656799998"/>
    <n v="40.611584671199999"/>
    <n v="-81.702024706399996"/>
  </r>
  <r>
    <n v="194"/>
    <x v="6"/>
    <x v="10"/>
    <s v="Holmes"/>
    <s v="US-62 "/>
    <s v="SHOLUS00062**C"/>
    <s v="US-62"/>
    <n v="36"/>
    <n v="36.5"/>
    <s v="Segment"/>
    <m/>
    <n v="0"/>
    <n v="1"/>
    <n v="2"/>
    <n v="1"/>
    <n v="3"/>
    <n v="66.207939680232556"/>
    <n v="0.15467998803602176"/>
    <n v="1.4500912629186262"/>
    <n v="1.2954112748826045"/>
    <n v="1.7275181073710965E-2"/>
    <n v="9.4932103622826863E-2"/>
    <n v="7.7656922549115895E-2"/>
    <x v="2"/>
    <s v="Google Maps"/>
    <n v="40.649105052499998"/>
    <n v="-81.667075093600005"/>
    <n v="40.654159097899999"/>
    <n v="-81.660943125200006"/>
  </r>
  <r>
    <n v="195"/>
    <x v="6"/>
    <x v="7"/>
    <s v="Erie"/>
    <s v="SHAW MILL RD "/>
    <s v="TERITR00049**C"/>
    <s v="TR-49"/>
    <n v="0"/>
    <n v="0.5"/>
    <s v="Segment"/>
    <m/>
    <n v="0"/>
    <n v="2"/>
    <n v="6"/>
    <n v="0"/>
    <n v="8"/>
    <n v="138.63462936046511"/>
    <n v="7.8045235747949485E-2"/>
    <n v="2.1377156299919551"/>
    <n v="2.0596703942440056"/>
    <n v="9.2141836984437394E-3"/>
    <n v="9.466551964294817E-2"/>
    <n v="8.5451335944504436E-2"/>
    <x v="2"/>
    <s v="Google Maps"/>
    <n v="41.286233475899998"/>
    <n v="-82.623305034500007"/>
    <n v="41.291800479099997"/>
    <n v="-82.617512635599994"/>
  </r>
  <r>
    <n v="196"/>
    <x v="6"/>
    <x v="8"/>
    <s v="Perry"/>
    <s v="MAIN ST "/>
    <s v="SPERSR00013**C"/>
    <s v="SR-13"/>
    <n v="36.5"/>
    <n v="37"/>
    <s v="Segment"/>
    <m/>
    <n v="0"/>
    <n v="1"/>
    <n v="5"/>
    <n v="0"/>
    <n v="2"/>
    <n v="80.411064680232556"/>
    <n v="0.10385400626810358"/>
    <n v="1.3134488466935073"/>
    <n v="1.2095948404254038"/>
    <n v="1.1980069108854605E-2"/>
    <n v="9.4454650773636739E-2"/>
    <n v="8.2474581664782137E-2"/>
    <x v="2"/>
    <s v="Google Maps"/>
    <n v="39.8769728587"/>
    <n v="-82.396117951500003"/>
    <n v="39.882641374099997"/>
    <n v="-82.401988352900005"/>
  </r>
  <r>
    <n v="197"/>
    <x v="6"/>
    <x v="3"/>
    <s v="Stark"/>
    <s v="LINCOLN ST "/>
    <s v="SSTAUS00030**C"/>
    <s v="US-30"/>
    <n v="26.1"/>
    <n v="26.6"/>
    <s v="Segment"/>
    <m/>
    <n v="0"/>
    <n v="3"/>
    <n v="4"/>
    <n v="1"/>
    <n v="4"/>
    <n v="171.65506904069767"/>
    <n v="7.6941306798368192E-2"/>
    <n v="1.6558269776392103"/>
    <n v="1.5788856708408421"/>
    <n v="9.0943647193672764E-3"/>
    <n v="9.3702624093214795E-2"/>
    <n v="8.4608259373847514E-2"/>
    <x v="2"/>
    <s v="Google Maps"/>
    <n v="40.762247584699999"/>
    <n v="-81.197926336999998"/>
    <n v="40.7631920603"/>
    <n v="-81.188547180699999"/>
  </r>
  <r>
    <n v="198"/>
    <x v="6"/>
    <x v="9"/>
    <s v="Highland"/>
    <s v="US HIGHWAY 62 "/>
    <s v="SHIGUS00062**C"/>
    <s v="US-62"/>
    <n v="20"/>
    <n v="20.5"/>
    <s v="Segment"/>
    <m/>
    <n v="0"/>
    <n v="2"/>
    <n v="6"/>
    <n v="0"/>
    <n v="2"/>
    <n v="132.63462936046511"/>
    <n v="7.6919022013149291E-2"/>
    <n v="1.3552339771061794"/>
    <n v="1.2783149550930302"/>
    <n v="9.091944527518039E-3"/>
    <n v="9.3509012015854487E-2"/>
    <n v="8.4417067488336453E-2"/>
    <x v="2"/>
    <s v="Google Maps"/>
    <n v="39.276232608800001"/>
    <n v="-83.5936639791"/>
    <n v="39.2832707122"/>
    <n v="-83.592636507700007"/>
  </r>
  <r>
    <n v="199"/>
    <x v="6"/>
    <x v="10"/>
    <s v="Holmes"/>
    <s v="SR 39"/>
    <s v="SHOLSR00039**C "/>
    <s v="SR-39"/>
    <n v="26.7"/>
    <n v="27.2"/>
    <s v="Segment"/>
    <m/>
    <n v="2"/>
    <n v="0"/>
    <n v="1"/>
    <n v="1"/>
    <n v="5"/>
    <n v="107.33775436046511"/>
    <n v="0.14995596309441722"/>
    <n v="1.8332713523351363"/>
    <n v="1.6833153892407191"/>
    <n v="1.6789816318847059E-2"/>
    <n v="9.248721739144726E-2"/>
    <n v="7.5697401072600201E-2"/>
    <x v="2"/>
    <s v="Google Maps"/>
    <n v="0"/>
    <n v="0"/>
    <n v="0"/>
    <n v="0"/>
  </r>
  <r>
    <n v="200"/>
    <x v="6"/>
    <x v="10"/>
    <s v="Holmes"/>
    <s v="SR 39"/>
    <s v="SHOLSR00039**C "/>
    <s v="SR-39"/>
    <n v="28.2"/>
    <n v="28.7"/>
    <s v="Segment"/>
    <m/>
    <n v="0"/>
    <n v="1"/>
    <n v="3"/>
    <n v="0"/>
    <n v="1"/>
    <n v="66.317314680232556"/>
    <n v="0.14995596309441722"/>
    <n v="1.053427975405973"/>
    <n v="0.90347201231155583"/>
    <n v="1.6789816318847059E-2"/>
    <n v="9.248721739144726E-2"/>
    <n v="7.5697401072600201E-2"/>
    <x v="2"/>
    <s v="Google Maps"/>
    <n v="0"/>
    <n v="0"/>
    <n v="0"/>
    <n v="0"/>
  </r>
  <r>
    <n v="201"/>
    <x v="6"/>
    <x v="11"/>
    <s v="Gallia"/>
    <s v="U S 35 "/>
    <s v="SGALUS00035**C"/>
    <s v="US-35"/>
    <n v="8.5"/>
    <n v="9"/>
    <s v="Segment"/>
    <m/>
    <n v="0"/>
    <n v="1"/>
    <n v="1"/>
    <n v="0"/>
    <n v="4"/>
    <n v="56.223564680232556"/>
    <n v="0.11135048926297095"/>
    <n v="2.0990049977502423"/>
    <n v="1.9876545084872714"/>
    <n v="1.0082886619443558E-2"/>
    <n v="9.2186567013103113E-2"/>
    <n v="8.2103680393659562E-2"/>
    <x v="2"/>
    <s v="Google Maps"/>
    <n v="38.878075738500002"/>
    <n v="-82.305964050900002"/>
    <n v="38.876642855699998"/>
    <n v="-82.296873587199997"/>
  </r>
  <r>
    <n v="202"/>
    <x v="6"/>
    <x v="2"/>
    <s v="Hamilton"/>
    <s v="LAWRENCEBURG RD "/>
    <s v="CHAMCR00015**C"/>
    <s v="CR-15"/>
    <n v="9.1999999999999993"/>
    <n v="9.6999999999999993"/>
    <s v="Segment"/>
    <m/>
    <n v="1"/>
    <n v="1"/>
    <n v="2"/>
    <n v="4"/>
    <n v="10"/>
    <n v="132.19712936046511"/>
    <n v="7.5727123644587183E-2"/>
    <n v="2.3205327492599803"/>
    <n v="2.2448056256153932"/>
    <n v="8.9624175205620365E-3"/>
    <n v="9.2059381155414413E-2"/>
    <n v="8.3096963634852375E-2"/>
    <x v="2"/>
    <s v="Google Maps"/>
    <n v="39.232388419899998"/>
    <n v="-84.801410391199994"/>
    <n v="39.235704965799997"/>
    <n v="-84.809068666399995"/>
  </r>
  <r>
    <n v="203"/>
    <x v="6"/>
    <x v="2"/>
    <s v="Hamilton"/>
    <s v="HAMILTON CLEVES RD "/>
    <s v="SHAMSR00128**C"/>
    <s v="SR-128"/>
    <n v="12.1"/>
    <n v="12.6"/>
    <s v="Segment"/>
    <m/>
    <n v="0"/>
    <n v="2"/>
    <n v="1"/>
    <n v="2"/>
    <n v="1"/>
    <n v="107.77525436046511"/>
    <n v="0.11934590632958737"/>
    <n v="1.1012603675402606"/>
    <n v="0.98191446121067316"/>
    <n v="1.3612588127487005E-2"/>
    <n v="9.1300853535834281E-2"/>
    <n v="7.7688265408347279E-2"/>
    <x v="2"/>
    <s v="Google Maps"/>
    <n v="39.293338504799998"/>
    <n v="-84.673991915800002"/>
    <n v="39.298140899300002"/>
    <n v="-84.667138193300005"/>
  </r>
  <r>
    <n v="204"/>
    <x v="6"/>
    <x v="2"/>
    <s v="Butler"/>
    <s v="HAMILTON CLEVES RD "/>
    <s v="SBUTSR00128**C"/>
    <s v="SR-128"/>
    <n v="5.5"/>
    <n v="6"/>
    <s v="Segment"/>
    <m/>
    <n v="1"/>
    <n v="1"/>
    <n v="4"/>
    <n v="1"/>
    <n v="14"/>
    <n v="135.97837936046511"/>
    <n v="8.5445309046077972E-2"/>
    <n v="2.973615504993528"/>
    <n v="2.8881701959474499"/>
    <n v="1.0013925151245304E-2"/>
    <n v="9.1055109859605354E-2"/>
    <n v="8.1041184708360053E-2"/>
    <x v="2"/>
    <s v="Google Maps"/>
    <n v="39.355785170399997"/>
    <n v="-84.590668483100004"/>
    <n v="39.360336187100003"/>
    <n v="-84.583710769800007"/>
  </r>
  <r>
    <n v="205"/>
    <x v="6"/>
    <x v="7"/>
    <s v="Medina"/>
    <s v="PEARL RD "/>
    <s v="SMEDUS00042**C"/>
    <s v="US-42"/>
    <n v="19.8"/>
    <n v="20.3"/>
    <s v="Segment"/>
    <m/>
    <n v="1"/>
    <n v="1"/>
    <n v="3"/>
    <n v="1"/>
    <n v="2"/>
    <n v="117.43150436046511"/>
    <n v="9.945686908621755E-2"/>
    <n v="1.3022666750138245"/>
    <n v="1.2028098059276069"/>
    <n v="1.1513208753585523E-2"/>
    <n v="9.1026908161930362E-2"/>
    <n v="7.9513699408344837E-2"/>
    <x v="2"/>
    <s v="Google Maps"/>
    <n v="41.177068382000002"/>
    <n v="-81.8567643911"/>
    <n v="41.183083029700001"/>
    <n v="-81.852127550800006"/>
  </r>
  <r>
    <n v="206"/>
    <x v="6"/>
    <x v="7"/>
    <s v="Erie"/>
    <s v="US-6 "/>
    <s v="SERIUS00006**C"/>
    <s v="US-6"/>
    <n v="0.7"/>
    <n v="1.2"/>
    <s v="Segment"/>
    <m/>
    <n v="0"/>
    <n v="0"/>
    <n v="8"/>
    <n v="1"/>
    <n v="9"/>
    <n v="65.8125"/>
    <n v="6.5869086596854795E-2"/>
    <n v="2.2183288351406389"/>
    <n v="2.1524597485437842"/>
    <n v="7.8844845906247667E-3"/>
    <n v="9.0779002471914796E-2"/>
    <n v="8.2894517881290028E-2"/>
    <x v="2"/>
    <s v="Google Maps"/>
    <n v="41.4343600622"/>
    <n v="-82.836206966899994"/>
    <n v="41.436299929299999"/>
    <n v="-82.8271016737"/>
  </r>
  <r>
    <n v="207"/>
    <x v="6"/>
    <x v="8"/>
    <s v="Licking"/>
    <s v="LANCASTER RD "/>
    <s v="SLICSR00037**C"/>
    <s v="SR-37"/>
    <n v="19.100000000000001"/>
    <n v="19.600000000000001"/>
    <s v="Segment"/>
    <m/>
    <n v="1"/>
    <n v="0"/>
    <n v="5"/>
    <n v="1"/>
    <n v="4"/>
    <n v="86.848564680232556"/>
    <n v="8.5201933943238717E-2"/>
    <n v="1.5673039203982149"/>
    <n v="1.482101986454976"/>
    <n v="9.9877152154304281E-3"/>
    <n v="9.0762044259643918E-2"/>
    <n v="8.0774329044213486E-2"/>
    <x v="2"/>
    <s v="Google Maps"/>
    <n v="40.021849697599997"/>
    <n v="-82.524329213499996"/>
    <n v="40.014689112799999"/>
    <n v="-82.523433410799996"/>
  </r>
  <r>
    <n v="208"/>
    <x v="6"/>
    <x v="1"/>
    <s v="Geauga"/>
    <s v="RAVENNA RD "/>
    <s v="SGEASR00044**C"/>
    <s v="SR-44"/>
    <n v="6.6"/>
    <n v="7.1"/>
    <s v="Segment"/>
    <m/>
    <n v="0"/>
    <n v="3"/>
    <n v="2"/>
    <n v="1"/>
    <n v="7"/>
    <n v="161.56131904069767"/>
    <n v="9.9212821161724418E-2"/>
    <n v="2.0143322570082525"/>
    <n v="1.915119435846528"/>
    <n v="1.1487248828228937E-2"/>
    <n v="9.0616673402615741E-2"/>
    <n v="7.9129424574386806E-2"/>
    <x v="2"/>
    <s v="Google Maps"/>
    <n v="41.441560277800001"/>
    <n v="-81.207992900299999"/>
    <n v="41.448038831700003"/>
    <n v="-81.205862969600005"/>
  </r>
  <r>
    <n v="209"/>
    <x v="6"/>
    <x v="5"/>
    <s v="Ottawa"/>
    <s v="SR-2 "/>
    <s v="SOTTSR00002**C"/>
    <s v="SR-2"/>
    <n v="10.5"/>
    <n v="11"/>
    <s v="Segment"/>
    <m/>
    <n v="0"/>
    <n v="4"/>
    <n v="3"/>
    <n v="1"/>
    <n v="5"/>
    <n v="211.78488372093022"/>
    <n v="7.4160010226321432E-2"/>
    <n v="1.6815396330363512"/>
    <n v="1.6073796228100299"/>
    <n v="8.7918622969101606E-3"/>
    <n v="9.0415172353888171E-2"/>
    <n v="8.162331005697801E-2"/>
    <x v="2"/>
    <s v="Google Maps"/>
    <n v="41.589569983899999"/>
    <n v="-83.096649877600001"/>
    <n v="41.582828870199997"/>
    <n v="-83.093737897899999"/>
  </r>
  <r>
    <n v="210"/>
    <x v="6"/>
    <x v="1"/>
    <s v="Geauga"/>
    <s v="MAIN MARKET RD "/>
    <s v="SGEAUS00422**N"/>
    <s v="US-422"/>
    <n v="16.600000000000001"/>
    <n v="17.100000000000001"/>
    <s v="Segment"/>
    <m/>
    <n v="0"/>
    <n v="1"/>
    <n v="2"/>
    <n v="0"/>
    <n v="0"/>
    <n v="58.770439680232556"/>
    <n v="6.0819579641178893E-2"/>
    <n v="0.76103706284973072"/>
    <n v="0.70021748320855182"/>
    <n v="6.6524457765954077E-3"/>
    <n v="9.0177846158783589E-2"/>
    <n v="8.3525400382188184E-2"/>
    <x v="2"/>
    <s v="Google Maps"/>
    <n v="41.370596090500001"/>
    <n v="-81.078923511799999"/>
    <n v="0"/>
    <n v="0"/>
  </r>
  <r>
    <n v="211"/>
    <x v="6"/>
    <x v="8"/>
    <s v="Knox"/>
    <s v="COSHOCTON RD "/>
    <s v="SKNOUS00036**C"/>
    <s v="US-36"/>
    <n v="23.4"/>
    <n v="23.9"/>
    <s v="Segment"/>
    <m/>
    <n v="0"/>
    <n v="3"/>
    <n v="2"/>
    <n v="1"/>
    <n v="7"/>
    <n v="161.56131904069767"/>
    <n v="9.7512063780870947E-2"/>
    <n v="2.0100838666072565"/>
    <n v="1.9125718028263856"/>
    <n v="1.1306190694110029E-2"/>
    <n v="8.9297187096085431E-2"/>
    <n v="7.7990996401975404E-2"/>
    <x v="2"/>
    <s v="Google Maps"/>
    <n v="40.4136537551"/>
    <n v="-82.386295429"/>
    <n v="40.411706980200002"/>
    <n v="-82.377348661499994"/>
  </r>
  <r>
    <n v="212"/>
    <x v="6"/>
    <x v="0"/>
    <s v="Union"/>
    <s v="JEFFERSON AVE "/>
    <s v="SUNIUS00042**C"/>
    <s v="US-42"/>
    <n v="3.9"/>
    <n v="4.4000000000000004"/>
    <s v="Segment"/>
    <m/>
    <n v="0"/>
    <n v="2"/>
    <n v="3"/>
    <n v="2"/>
    <n v="7"/>
    <n v="126.86900436046511"/>
    <n v="8.3613871667995263E-2"/>
    <n v="1.9608868740338166"/>
    <n v="1.8772730023658213"/>
    <n v="9.8165409862934899E-3"/>
    <n v="8.9269794771172972E-2"/>
    <n v="7.9453253784879482E-2"/>
    <x v="2"/>
    <s v="Google Maps"/>
    <n v="40.153176134699997"/>
    <n v="-83.239542973699997"/>
    <n v="40.158904786500003"/>
    <n v="-83.233777254800003"/>
  </r>
  <r>
    <n v="213"/>
    <x v="6"/>
    <x v="5"/>
    <s v="Fulton"/>
    <s v="US-20A "/>
    <s v="SFULUS00020*AC"/>
    <s v="US-20"/>
    <n v="18.7"/>
    <n v="19.2"/>
    <s v="Segment"/>
    <m/>
    <n v="0"/>
    <n v="1"/>
    <n v="2"/>
    <n v="1"/>
    <n v="3"/>
    <n v="66.207939680232556"/>
    <n v="0.1428870417230666"/>
    <n v="1.4338885444003509"/>
    <n v="1.2910015026772843"/>
    <n v="1.6061192151908391E-2"/>
    <n v="8.8802994411825611E-2"/>
    <n v="7.2741802259917221E-2"/>
    <x v="2"/>
    <s v="Google Maps"/>
    <n v="41.573582608899997"/>
    <n v="-84.025675348899995"/>
    <n v="41.573659274500002"/>
    <n v="-84.016031207599994"/>
  </r>
  <r>
    <n v="2"/>
    <x v="7"/>
    <x v="0"/>
    <s v="Delaware"/>
    <s v="INTERSTATE 71 "/>
    <s v="SDELIR00071**C"/>
    <s v="IR-71"/>
    <n v="8.8000000000000007"/>
    <n v="9.3000000000000007"/>
    <s v="Segment"/>
    <m/>
    <n v="0"/>
    <n v="2"/>
    <n v="5"/>
    <n v="3"/>
    <n v="22"/>
    <n v="159.40025436046511"/>
    <n v="6.277245478948186E-2"/>
    <n v="4.150620659709559"/>
    <n v="4.0878482049200775"/>
    <n v="4.6478269367597469E-3"/>
    <n v="8.8493301935783933E-2"/>
    <n v="8.3845474999024186E-2"/>
    <x v="2"/>
    <s v="Google Maps"/>
    <n v="40.253790928699999"/>
    <n v="-82.928383368599995"/>
    <n v="40.261018695300002"/>
    <n v="-82.927707773500003"/>
  </r>
  <r>
    <n v="214"/>
    <x v="6"/>
    <x v="10"/>
    <s v="Harrison"/>
    <s v="CADIZ STEUBENVILLE RD "/>
    <s v="SHASUS00022**N"/>
    <s v="US-22"/>
    <n v="21.3"/>
    <n v="21.8"/>
    <s v="Segment"/>
    <m/>
    <n v="0"/>
    <n v="1"/>
    <n v="1"/>
    <n v="1"/>
    <n v="0"/>
    <n v="56.661064680232556"/>
    <n v="5.909151698360067E-2"/>
    <n v="0.74681503882462641"/>
    <n v="0.6877235218410257"/>
    <n v="6.5097828674134037E-3"/>
    <n v="8.8320114981707637E-2"/>
    <n v="8.1810332114294226E-2"/>
    <x v="2"/>
    <s v="Google Maps"/>
    <n v="0"/>
    <n v="0"/>
    <n v="40.322515640100001"/>
    <n v="-80.936537360100004"/>
  </r>
  <r>
    <n v="215"/>
    <x v="6"/>
    <x v="9"/>
    <s v="Scioto"/>
    <s v="US-23 "/>
    <s v="SSCIUS00023**C"/>
    <s v="US-23"/>
    <n v="8.5"/>
    <n v="9"/>
    <s v="Segment"/>
    <m/>
    <n v="0"/>
    <n v="2"/>
    <n v="0"/>
    <n v="0"/>
    <n v="0"/>
    <n v="91.353379360465112"/>
    <n v="0.10758082159194467"/>
    <n v="0.54887773666650397"/>
    <n v="0.44129691507455931"/>
    <n v="9.7500513800224953E-3"/>
    <n v="8.8140202291935921E-2"/>
    <n v="7.8390150911913425E-2"/>
    <x v="2"/>
    <s v="Google Maps"/>
    <n v="38.844540541699999"/>
    <n v="-82.985887726100003"/>
    <n v="38.8517014747"/>
    <n v="-82.9867087019"/>
  </r>
  <r>
    <n v="216"/>
    <x v="6"/>
    <x v="0"/>
    <s v="Morrow"/>
    <s v="SR-61 "/>
    <s v="SMRWSR00061**C"/>
    <s v="SR-61"/>
    <n v="0.8"/>
    <n v="1.3"/>
    <s v="Segment"/>
    <m/>
    <n v="0"/>
    <n v="1"/>
    <n v="2"/>
    <n v="0"/>
    <n v="16"/>
    <n v="74.770439680232556"/>
    <n v="0.18517876514313023"/>
    <n v="4.180068515054951"/>
    <n v="3.9948897499118208"/>
    <n v="2.038138592916065E-2"/>
    <n v="8.8133768802137441E-2"/>
    <n v="6.7752382872976788E-2"/>
    <x v="2"/>
    <s v="Google Maps"/>
    <n v="40.365065578500001"/>
    <n v="-82.830200239800007"/>
    <n v="40.372278858800001"/>
    <n v="-82.829423561799999"/>
  </r>
  <r>
    <n v="217"/>
    <x v="6"/>
    <x v="10"/>
    <s v="Columbiana"/>
    <s v="US ROUTE 30 TO STATE RTE 11 S "/>
    <s v="SCOLUS00030**C"/>
    <s v="US-30"/>
    <n v="26.7"/>
    <n v="27.2"/>
    <s v="Segment"/>
    <m/>
    <n v="0"/>
    <n v="2"/>
    <n v="0"/>
    <n v="1"/>
    <n v="1"/>
    <n v="96.790879360465112"/>
    <n v="5.9086857800842406E-2"/>
    <n v="0.96141495604531158"/>
    <n v="0.90232809824446913"/>
    <n v="6.5093900834178996E-3"/>
    <n v="8.8111494743211768E-2"/>
    <n v="8.1602104659793867E-2"/>
    <x v="2"/>
    <s v="Google Maps"/>
    <n v="40.6941487036"/>
    <n v="-80.6642360373"/>
    <n v="40.689729554899998"/>
    <n v="-80.657004063000002"/>
  </r>
  <r>
    <n v="218"/>
    <x v="6"/>
    <x v="5"/>
    <s v="Sandusky"/>
    <s v="E MC PHERSON HWY "/>
    <s v="SSANUS00020**N"/>
    <s v="US-20"/>
    <n v="28.2"/>
    <n v="28.7"/>
    <s v="Segment"/>
    <m/>
    <n v="1"/>
    <n v="0"/>
    <n v="1"/>
    <n v="1"/>
    <n v="2"/>
    <n v="58.661064680232556"/>
    <n v="5.8864217614606244E-2"/>
    <n v="1.2088232184636334"/>
    <n v="1.1499590008490272"/>
    <n v="6.490564173644014E-3"/>
    <n v="8.7963582851143932E-2"/>
    <n v="8.1473018677499912E-2"/>
    <x v="2"/>
    <s v="Google Maps"/>
    <n v="41.300213478099998"/>
    <n v="-82.938848681500005"/>
    <n v="41.297798986700002"/>
    <n v="-82.929784567900001"/>
  </r>
  <r>
    <n v="219"/>
    <x v="6"/>
    <x v="1"/>
    <s v="Lake"/>
    <s v="CHARDON-MADISON RD "/>
    <s v="SLAKSR00528**C"/>
    <s v="SR-528"/>
    <n v="1.6"/>
    <n v="2.1"/>
    <s v="Segment"/>
    <m/>
    <n v="0"/>
    <n v="3"/>
    <n v="1"/>
    <n v="1"/>
    <n v="4"/>
    <n v="152.01444404069767"/>
    <n v="0.11421475350264346"/>
    <n v="1.5520336186195294"/>
    <n v="1.4378188651168859"/>
    <n v="1.3073895634939471E-2"/>
    <n v="8.7708460783460035E-2"/>
    <n v="7.4634565148520571E-2"/>
    <x v="2"/>
    <s v="Google Maps"/>
    <n v="41.736084161699999"/>
    <n v="-81.046263833099999"/>
    <n v="41.7429462112"/>
    <n v="-81.047515468399993"/>
  </r>
  <r>
    <n v="220"/>
    <x v="6"/>
    <x v="9"/>
    <s v="Highland"/>
    <s v="STATE ROUTE 73 "/>
    <s v="SHIGSR00073**C"/>
    <s v="SR-73"/>
    <n v="2.6"/>
    <n v="3.1"/>
    <s v="Segment"/>
    <m/>
    <n v="1"/>
    <n v="1"/>
    <n v="3"/>
    <n v="0"/>
    <n v="2"/>
    <n v="112.99400436046511"/>
    <n v="0.11384049904240416"/>
    <n v="1.2618307668966835"/>
    <n v="1.1479902678542793"/>
    <n v="1.3034528749630533E-2"/>
    <n v="8.7700553808410311E-2"/>
    <n v="7.4666025058779784E-2"/>
    <x v="2"/>
    <s v="Google Maps"/>
    <n v="39.285052732700002"/>
    <n v="-83.671587886599994"/>
    <n v="39.2786203888"/>
    <n v="-83.667297486999999"/>
  </r>
  <r>
    <n v="221"/>
    <x v="6"/>
    <x v="10"/>
    <s v="Jefferson"/>
    <s v="CANTON RD "/>
    <s v="SJEFSR00043**C"/>
    <s v="SR-43"/>
    <n v="16.7"/>
    <n v="17.2"/>
    <s v="Segment"/>
    <m/>
    <n v="0"/>
    <n v="2"/>
    <n v="4"/>
    <n v="2"/>
    <n v="16"/>
    <n v="142.41587936046511"/>
    <n v="7.1554438653618394E-2"/>
    <n v="2.8915592649574613"/>
    <n v="2.8200048263038431"/>
    <n v="8.5076358209355361E-3"/>
    <n v="8.735202016703586E-2"/>
    <n v="7.8844384346100319E-2"/>
    <x v="2"/>
    <s v="Google Maps"/>
    <n v="40.450314864699997"/>
    <n v="-80.858148705700003"/>
    <n v="40.449005834600001"/>
    <n v="-80.865783246500001"/>
  </r>
  <r>
    <n v="222"/>
    <x v="6"/>
    <x v="0"/>
    <s v="Pickaway"/>
    <s v="SR 104 "/>
    <s v="SPICSR00104**C"/>
    <s v="SR-104"/>
    <n v="19.5"/>
    <n v="20"/>
    <s v="Segment"/>
    <m/>
    <n v="0"/>
    <n v="1"/>
    <n v="2"/>
    <n v="1"/>
    <n v="6"/>
    <n v="69.207939680232556"/>
    <n v="0.13849374342041323"/>
    <n v="2.0138969354835554"/>
    <n v="1.8754031920631422"/>
    <n v="1.5606887784610859E-2"/>
    <n v="8.652096492759706E-2"/>
    <n v="7.0914077142986198E-2"/>
    <x v="2"/>
    <s v="Google Maps"/>
    <n v="39.776322054700003"/>
    <n v="-83.026155430100005"/>
    <n v="39.783574207699999"/>
    <n v="-83.026749269500002"/>
  </r>
  <r>
    <n v="223"/>
    <x v="6"/>
    <x v="11"/>
    <s v="Athens"/>
    <s v="US RTE 33 "/>
    <s v="SATHUS00033**C"/>
    <s v="US-33"/>
    <n v="6.2"/>
    <n v="6.7"/>
    <s v="Segment"/>
    <m/>
    <n v="0"/>
    <n v="1"/>
    <n v="1"/>
    <n v="0"/>
    <n v="2"/>
    <n v="54.223564680232556"/>
    <n v="0.10272659182080769"/>
    <n v="1.2079140755949023"/>
    <n v="1.1051874837740945"/>
    <n v="9.5216707670874694E-3"/>
    <n v="8.6459470608778094E-2"/>
    <n v="7.6937799841690621E-2"/>
    <x v="2"/>
    <s v="Google Maps"/>
    <n v="39.4080387104"/>
    <n v="-82.183005551899996"/>
    <n v="39.405298249099999"/>
    <n v="-82.174681333099997"/>
  </r>
  <r>
    <n v="224"/>
    <x v="6"/>
    <x v="11"/>
    <s v="Vinton"/>
    <s v="ST RTE 93 "/>
    <s v="SVINSR00093**C"/>
    <s v="SR-93"/>
    <n v="4.5"/>
    <n v="5"/>
    <s v="Segment"/>
    <m/>
    <n v="0"/>
    <n v="2"/>
    <n v="2"/>
    <n v="1"/>
    <n v="1"/>
    <n v="109.88462936046511"/>
    <n v="0.11024314835545398"/>
    <n v="1.2186687387591357"/>
    <n v="1.1084255904036817"/>
    <n v="1.2655590907720117E-2"/>
    <n v="8.6112524936650572E-2"/>
    <n v="7.3456934028930457E-2"/>
    <x v="2"/>
    <s v="Google Maps"/>
    <n v="39.199061576200002"/>
    <n v="-82.493866060299993"/>
    <n v="39.203264822800001"/>
    <n v="-82.486351239699999"/>
  </r>
  <r>
    <n v="225"/>
    <x v="6"/>
    <x v="9"/>
    <s v="Brown"/>
    <s v="APPALACHIAN HWY "/>
    <s v="SBROSR00032**N"/>
    <s v="SR-32"/>
    <n v="2.4"/>
    <n v="2.9"/>
    <s v="Segment"/>
    <m/>
    <n v="0"/>
    <n v="1"/>
    <n v="1"/>
    <n v="0"/>
    <n v="3"/>
    <n v="55.223564680232556"/>
    <n v="0.10104948925216578"/>
    <n v="1.594350852519574"/>
    <n v="1.4933013632674081"/>
    <n v="9.4129821752010449E-3"/>
    <n v="8.606894927970575E-2"/>
    <n v="7.6655967104504702E-2"/>
    <x v="2"/>
    <s v="Google Maps"/>
    <n v="39.053595655400002"/>
    <n v="-83.971299577300002"/>
    <n v="39.051541276999998"/>
    <n v="-83.962379325399993"/>
  </r>
  <r>
    <n v="226"/>
    <x v="6"/>
    <x v="9"/>
    <s v="Ross"/>
    <s v="US-50 "/>
    <s v="SROSUS00050**C"/>
    <s v="US-50"/>
    <n v="31.5"/>
    <n v="32"/>
    <s v="Segment"/>
    <m/>
    <n v="0"/>
    <n v="4"/>
    <n v="3"/>
    <n v="1"/>
    <n v="9"/>
    <n v="215.78488372093022"/>
    <n v="7.0008530417105821E-2"/>
    <n v="2.1145109183804598"/>
    <n v="2.0445023879633539"/>
    <n v="8.3386060529933789E-3"/>
    <n v="8.5916720501948596E-2"/>
    <n v="7.757811444895521E-2"/>
    <x v="2"/>
    <s v="Google Maps"/>
    <n v="39.284552897799998"/>
    <n v="-82.861680106199998"/>
    <n v="39.282987409599997"/>
    <n v="-82.852617954600007"/>
  </r>
  <r>
    <n v="227"/>
    <x v="6"/>
    <x v="3"/>
    <s v="Stark"/>
    <s v="LISBON ST "/>
    <s v="SSTASR00172**C"/>
    <s v="SR-172"/>
    <n v="21.1"/>
    <n v="21.6"/>
    <s v="Segment"/>
    <m/>
    <n v="1"/>
    <n v="2"/>
    <n v="4"/>
    <n v="1"/>
    <n v="4"/>
    <n v="171.65506904069767"/>
    <n v="6.9754823524638909E-2"/>
    <n v="1.4900607034602398"/>
    <n v="1.4203058799356008"/>
    <n v="8.3108369302569499E-3"/>
    <n v="8.5582099479015808E-2"/>
    <n v="7.7271262548758851E-2"/>
    <x v="2"/>
    <s v="Google Maps"/>
    <n v="40.794360857500003"/>
    <n v="-81.254434490700007"/>
    <n v="40.795750023300002"/>
    <n v="-81.245148376499998"/>
  </r>
  <r>
    <n v="228"/>
    <x v="6"/>
    <x v="7"/>
    <s v="Ashland"/>
    <s v="N UNION ST "/>
    <s v="SASDSR00060**C"/>
    <s v="SR-60"/>
    <n v="13.1"/>
    <n v="13.6"/>
    <s v="Segment"/>
    <m/>
    <n v="0"/>
    <n v="1"/>
    <n v="5"/>
    <n v="1"/>
    <n v="2"/>
    <n v="84.848564680232556"/>
    <n v="7.9621053087702037E-2"/>
    <n v="1.2516095261701037"/>
    <n v="1.1719884730824017"/>
    <n v="9.3849830414896081E-3"/>
    <n v="8.551676952496147E-2"/>
    <n v="7.6131786483471867E-2"/>
    <x v="2"/>
    <s v="Google Maps"/>
    <n v="40.8055060704"/>
    <n v="-82.270919302099998"/>
    <n v="40.812031825299997"/>
    <n v="-82.274983531000004"/>
  </r>
  <r>
    <n v="229"/>
    <x v="6"/>
    <x v="10"/>
    <s v="Columbiana"/>
    <s v="STATE RTE 11 "/>
    <s v="SCOLSR00011**C"/>
    <s v="SR-11"/>
    <n v="20.6"/>
    <n v="21.1"/>
    <s v="Segment"/>
    <m/>
    <n v="1"/>
    <n v="0"/>
    <n v="1"/>
    <n v="1"/>
    <n v="2"/>
    <n v="58.661064680232556"/>
    <n v="5.5955049166404279E-2"/>
    <n v="1.1933423082250305"/>
    <n v="1.1373872590586263"/>
    <n v="6.2319748891872251E-3"/>
    <n v="8.4747119511187421E-2"/>
    <n v="7.8515144622000196E-2"/>
    <x v="2"/>
    <s v="Google Maps"/>
    <n v="40.836913489899999"/>
    <n v="-80.736078634199998"/>
    <n v="40.843578943399997"/>
    <n v="-80.732389380800001"/>
  </r>
  <r>
    <n v="230"/>
    <x v="6"/>
    <x v="3"/>
    <s v="Stark"/>
    <s v="SR 183 "/>
    <s v="SSTASR00183**C"/>
    <s v="SR-183"/>
    <n v="6.8"/>
    <n v="7.3"/>
    <s v="Segment"/>
    <m/>
    <n v="0"/>
    <n v="2"/>
    <n v="3"/>
    <n v="1"/>
    <n v="7"/>
    <n v="122.43150436046511"/>
    <n v="9.1130745489542614E-2"/>
    <n v="1.9540357616960793"/>
    <n v="1.8629050162065366"/>
    <n v="1.0624523843902207E-2"/>
    <n v="8.4174459224640674E-2"/>
    <n v="7.3549935380738465E-2"/>
    <x v="2"/>
    <s v="Google Maps"/>
    <n v="40.751087257899997"/>
    <n v="-81.091463668000003"/>
    <n v="40.758069396800003"/>
    <n v="-81.092955893600006"/>
  </r>
  <r>
    <n v="231"/>
    <x v="6"/>
    <x v="3"/>
    <s v="Portage"/>
    <s v="SR-88 "/>
    <s v="SPORSR00088**C"/>
    <s v="SR-88"/>
    <n v="7.2"/>
    <n v="7.7"/>
    <s v="Segment"/>
    <m/>
    <n v="0"/>
    <n v="1"/>
    <n v="5"/>
    <n v="1"/>
    <n v="7"/>
    <n v="89.848564680232556"/>
    <n v="7.8015673283787543E-2"/>
    <n v="1.8824409994431177"/>
    <n v="1.8044253261593302"/>
    <n v="9.2109768295449927E-3"/>
    <n v="8.3944483482611423E-2"/>
    <n v="7.4733506653066425E-2"/>
    <x v="2"/>
    <s v="Google Maps"/>
    <n v="41.233713823800002"/>
    <n v="-81.148156249400003"/>
    <n v="41.235843578800001"/>
    <n v="-81.139789744200002"/>
  </r>
  <r>
    <n v="232"/>
    <x v="6"/>
    <x v="5"/>
    <s v="Lucas"/>
    <s v="JERUSALEM RD "/>
    <s v="SLUCSR00002**C"/>
    <s v="SR-2"/>
    <n v="27.5"/>
    <n v="28"/>
    <s v="Segment"/>
    <m/>
    <n v="0"/>
    <n v="1"/>
    <n v="2"/>
    <n v="1"/>
    <n v="2"/>
    <n v="65.207939680232556"/>
    <n v="5.4033728996174521E-2"/>
    <n v="1.1242941668426609"/>
    <n v="1.0702604378464864"/>
    <n v="6.0118853986927089E-3"/>
    <n v="8.3834013747081632E-2"/>
    <n v="7.7822128348388919E-2"/>
    <x v="2"/>
    <s v="Google Maps"/>
    <n v="41.6382408455"/>
    <n v="-83.371204426700004"/>
    <n v="41.638291239099999"/>
    <n v="-83.361547092699993"/>
  </r>
  <r>
    <n v="233"/>
    <x v="6"/>
    <x v="3"/>
    <s v="Stark"/>
    <s v="LINCOLN ST "/>
    <s v="SSTAUS00030**C"/>
    <s v="US-30"/>
    <n v="30.1"/>
    <n v="30.6"/>
    <s v="Segment"/>
    <m/>
    <n v="1"/>
    <n v="0"/>
    <n v="5"/>
    <n v="1"/>
    <n v="9"/>
    <n v="91.848564680232556"/>
    <n v="7.6941306798368192E-2"/>
    <n v="2.1898234738280697"/>
    <n v="2.1128821670297016"/>
    <n v="9.0943647193672764E-3"/>
    <n v="8.3099254603057796E-2"/>
    <n v="7.4004889883690514E-2"/>
    <x v="2"/>
    <s v="Google Maps"/>
    <n v="40.737662093200001"/>
    <n v="-81.142735897700007"/>
    <n v="40.735295857700002"/>
    <n v="-81.133743950300001"/>
  </r>
  <r>
    <n v="234"/>
    <x v="6"/>
    <x v="9"/>
    <s v="Scioto"/>
    <s v="SR-823N "/>
    <s v="SSCISR00823**N"/>
    <s v="SR-823"/>
    <n v="12.7"/>
    <n v="13.2"/>
    <s v="Segment"/>
    <m/>
    <n v="0"/>
    <n v="1"/>
    <n v="2"/>
    <n v="0"/>
    <n v="4"/>
    <n v="62.770439680232556"/>
    <n v="5.4516767593210481E-2"/>
    <n v="1.6493832774150083"/>
    <n v="1.5948665098217978"/>
    <n v="6.0916028223230011E-3"/>
    <n v="8.2992388452048885E-2"/>
    <n v="7.6900785629725882E-2"/>
    <x v="2"/>
    <s v="Google Maps"/>
    <n v="38.876133886399998"/>
    <n v="-82.944202485100007"/>
    <n v="38.882533716200001"/>
    <n v="-82.948423353400003"/>
  </r>
  <r>
    <n v="235"/>
    <x v="6"/>
    <x v="9"/>
    <s v="Scioto"/>
    <s v="VETERANS MEMORIAL HWY "/>
    <s v="SSCISR00823**C"/>
    <s v="SR-823"/>
    <n v="4.5"/>
    <n v="5"/>
    <s v="Segment"/>
    <m/>
    <n v="0"/>
    <n v="1"/>
    <n v="1"/>
    <n v="1"/>
    <n v="3"/>
    <n v="59.661064680232556"/>
    <n v="5.4516767593210481E-2"/>
    <n v="1.417055043496475"/>
    <n v="1.3625382759032645"/>
    <n v="6.0916028223230011E-3"/>
    <n v="8.2992388452048885E-2"/>
    <n v="7.6900785629725882E-2"/>
    <x v="2"/>
    <s v="Google Maps"/>
    <n v="38.808328558500001"/>
    <n v="-82.863697770900004"/>
    <n v="38.815149234000003"/>
    <n v="-82.860792918399994"/>
  </r>
  <r>
    <n v="236"/>
    <x v="6"/>
    <x v="9"/>
    <s v="Scioto"/>
    <s v="VETERANS MEMORIAL HWY "/>
    <s v="SSCISR00823**C"/>
    <s v="SR-823"/>
    <n v="8.9"/>
    <n v="9.4"/>
    <s v="Segment"/>
    <m/>
    <n v="1"/>
    <n v="0"/>
    <n v="0"/>
    <n v="2"/>
    <n v="2"/>
    <n v="56.551689680232556"/>
    <n v="5.4516767593210481E-2"/>
    <n v="1.184726809577942"/>
    <n v="1.1302100419847314"/>
    <n v="6.0916028223230011E-3"/>
    <n v="8.2992388452048885E-2"/>
    <n v="7.6900785629725882E-2"/>
    <x v="2"/>
    <s v="Google Maps"/>
    <n v="38.856065649400001"/>
    <n v="-82.884979661200006"/>
    <n v="38.861019178299998"/>
    <n v="-82.892386434299993"/>
  </r>
  <r>
    <n v="237"/>
    <x v="6"/>
    <x v="10"/>
    <s v="Tuscarawas"/>
    <s v="STATE ROUTE 212 "/>
    <s v="STUSSR00212**C"/>
    <s v="SR-212"/>
    <n v="12.7"/>
    <n v="13.2"/>
    <s v="Segment"/>
    <m/>
    <n v="1"/>
    <n v="2"/>
    <n v="2"/>
    <n v="1"/>
    <n v="2"/>
    <n v="156.56131904069767"/>
    <n v="8.955980128513169E-2"/>
    <n v="1.1066103720753186"/>
    <n v="1.0170505707901869"/>
    <n v="1.045612679769869E-2"/>
    <n v="8.228617560863459E-2"/>
    <n v="7.1830048810935895E-2"/>
    <x v="2"/>
    <s v="Google Maps"/>
    <n v="40.562551029399998"/>
    <n v="-81.338221670600007"/>
    <n v="40.558239907199997"/>
    <n v="-81.330755497400006"/>
  </r>
  <r>
    <n v="238"/>
    <x v="6"/>
    <x v="3"/>
    <s v="Portage"/>
    <s v="SR-44 "/>
    <s v="SPORSR00044**C"/>
    <s v="SR-44"/>
    <n v="2.7"/>
    <n v="3.2"/>
    <s v="Segment"/>
    <m/>
    <n v="0"/>
    <n v="1"/>
    <n v="3"/>
    <n v="2"/>
    <n v="9"/>
    <n v="83.192314680232556"/>
    <n v="8.8664744093885181E-2"/>
    <n v="2.2144461752165454"/>
    <n v="2.1257814311226602"/>
    <n v="1.0360074283032945E-2"/>
    <n v="8.216506233293594E-2"/>
    <n v="7.1804988049902999E-2"/>
    <x v="2"/>
    <s v="Google Maps"/>
    <n v="41.027333224800003"/>
    <n v="-81.248348923899997"/>
    <n v="41.034573205500003"/>
    <n v="-81.248159497900005"/>
  </r>
  <r>
    <n v="239"/>
    <x v="6"/>
    <x v="3"/>
    <s v="Portage"/>
    <s v="SR-44 "/>
    <s v="SPORSR00044**C"/>
    <s v="SR-44"/>
    <n v="5.0999999999999996"/>
    <n v="5.6"/>
    <s v="Segment"/>
    <m/>
    <n v="0"/>
    <n v="1"/>
    <n v="5"/>
    <n v="0"/>
    <n v="3"/>
    <n v="81.411064680232556"/>
    <n v="8.8664744093885181E-2"/>
    <n v="1.3518586422547743"/>
    <n v="1.263193898160889"/>
    <n v="1.0360074283032945E-2"/>
    <n v="8.216506233293594E-2"/>
    <n v="7.1804988049902999E-2"/>
    <x v="2"/>
    <s v="Google Maps"/>
    <n v="41.062031086399998"/>
    <n v="-81.246969283200002"/>
    <n v="41.068570716000004"/>
    <n v="-81.243519183000004"/>
  </r>
  <r>
    <n v="240"/>
    <x v="6"/>
    <x v="7"/>
    <s v="Erie"/>
    <s v="SR-4 "/>
    <s v="SERISR00004**C"/>
    <s v="SR-4"/>
    <n v="5.2"/>
    <n v="5.7"/>
    <s v="Segment"/>
    <m/>
    <n v="0"/>
    <n v="1"/>
    <n v="4"/>
    <n v="1"/>
    <n v="5"/>
    <n v="81.301689680232556"/>
    <n v="8.8523495947864184E-2"/>
    <n v="1.6271461862334011"/>
    <n v="1.5386226902855369"/>
    <n v="1.0344909151248218E-2"/>
    <n v="8.2007598143709573E-2"/>
    <n v="7.1662688992461351E-2"/>
    <x v="2"/>
    <s v="Google Maps"/>
    <n v="41.359623985399999"/>
    <n v="-82.750126935200001"/>
    <n v="41.366442937099997"/>
    <n v="-82.746875152399994"/>
  </r>
  <r>
    <n v="241"/>
    <x v="6"/>
    <x v="0"/>
    <s v="Pickaway"/>
    <s v="SR 56 "/>
    <s v="SPICSR00056**C"/>
    <s v="SR-56"/>
    <n v="26.3"/>
    <n v="26.8"/>
    <s v="Segment"/>
    <m/>
    <n v="0"/>
    <n v="2"/>
    <n v="2"/>
    <n v="1"/>
    <n v="4"/>
    <n v="112.88462936046511"/>
    <n v="0.10432067558230805"/>
    <n v="1.6108963979333955"/>
    <n v="1.5065757223510874"/>
    <n v="1.2029521766217306E-2"/>
    <n v="8.1534260543116133E-2"/>
    <n v="6.9504738776898833E-2"/>
    <x v="2"/>
    <s v="Google Maps"/>
    <n v="39.534164654400001"/>
    <n v="-82.841864047200005"/>
    <n v="39.528207303599999"/>
    <n v="-82.836777085400001"/>
  </r>
  <r>
    <n v="242"/>
    <x v="6"/>
    <x v="9"/>
    <s v="Adams"/>
    <s v="APPALACHIAN HWY "/>
    <s v="SADASR00032**C"/>
    <s v="SR-32"/>
    <n v="4.7"/>
    <n v="5.2"/>
    <s v="Segment"/>
    <m/>
    <n v="0"/>
    <n v="2"/>
    <n v="1"/>
    <n v="0"/>
    <n v="3"/>
    <n v="100.90025436046511"/>
    <n v="5.3401182537049272E-2"/>
    <n v="1.4001212945780619"/>
    <n v="1.3467201120410126"/>
    <n v="5.972545129611876E-3"/>
    <n v="8.1446029346660648E-2"/>
    <n v="7.5473484217048775E-2"/>
    <x v="2"/>
    <s v="Google Maps"/>
    <n v="38.933062532100003"/>
    <n v="-83.598368518200004"/>
    <n v="38.932737510999999"/>
    <n v="-83.589094284300003"/>
  </r>
  <r>
    <n v="243"/>
    <x v="6"/>
    <x v="10"/>
    <s v="Carroll"/>
    <s v="CANTON RD "/>
    <s v="SCARSR00043**C"/>
    <s v="SR-43"/>
    <n v="21.4"/>
    <n v="21.9"/>
    <s v="Segment"/>
    <m/>
    <n v="0"/>
    <n v="1"/>
    <n v="2"/>
    <n v="1"/>
    <n v="1"/>
    <n v="64.207939680232556"/>
    <n v="0.12984868083731402"/>
    <n v="0.96608540286178934"/>
    <n v="0.8362367220244753"/>
    <n v="1.4709453955335142E-2"/>
    <n v="8.1439721653923838E-2"/>
    <n v="6.6730267698588697E-2"/>
    <x v="2"/>
    <s v="Google Maps"/>
    <n v="40.682967131700003"/>
    <n v="-81.147519352000003"/>
    <n v="40.688258829799999"/>
    <n v="-81.153246659000004"/>
  </r>
  <r>
    <n v="244"/>
    <x v="6"/>
    <x v="11"/>
    <s v="Athens"/>
    <s v="US RTE 50 "/>
    <s v="SATHUS00050**C"/>
    <s v="US-50"/>
    <n v="4.0999999999999996"/>
    <n v="4.5999999999999996"/>
    <s v="Segment"/>
    <m/>
    <n v="0"/>
    <n v="1"/>
    <n v="1"/>
    <n v="1"/>
    <n v="0"/>
    <n v="56.661064680232556"/>
    <n v="5.3416744287184043E-2"/>
    <n v="0.7082210959720967"/>
    <n v="0.65480435168491269"/>
    <n v="5.9742956783623282E-3"/>
    <n v="8.1429227526918779E-2"/>
    <n v="7.545493184855645E-2"/>
    <x v="2"/>
    <s v="Google Maps"/>
    <n v="39.227013720599999"/>
    <n v="-82.1984552049"/>
    <n v="39.233810791700002"/>
    <n v="-82.195244232600004"/>
  </r>
  <r>
    <n v="245"/>
    <x v="6"/>
    <x v="9"/>
    <s v="Scioto"/>
    <s v="LUCASVILLE-MINFORD RD "/>
    <s v="CSCICR00028**C"/>
    <s v="CR-28"/>
    <n v="5"/>
    <n v="5.5"/>
    <s v="Segment"/>
    <m/>
    <n v="0"/>
    <n v="1"/>
    <n v="4"/>
    <n v="0"/>
    <n v="6"/>
    <n v="77.864189680232556"/>
    <n v="0.10436064103032842"/>
    <n v="1.7944569357262274"/>
    <n v="1.6900962946958991"/>
    <n v="1.2033756043835324E-2"/>
    <n v="8.1013364735737212E-2"/>
    <n v="6.8979608691901895E-2"/>
    <x v="2"/>
    <s v="Google Maps"/>
    <n v="38.865787818800001"/>
    <n v="-82.881796859199994"/>
    <n v="38.867247746399997"/>
    <n v="-82.873124801900005"/>
  </r>
  <r>
    <n v="246"/>
    <x v="6"/>
    <x v="8"/>
    <s v="Knox"/>
    <s v="COLUMBUS RD "/>
    <s v="SKNOUS00036**C"/>
    <s v="US-36"/>
    <n v="6.1"/>
    <n v="6.6"/>
    <s v="Segment"/>
    <m/>
    <n v="0"/>
    <n v="1"/>
    <n v="2"/>
    <n v="2"/>
    <n v="1"/>
    <n v="68.645439680232556"/>
    <n v="0.10432067558230805"/>
    <n v="0.99731750033032818"/>
    <n v="0.89299682474802011"/>
    <n v="1.2029521766217306E-2"/>
    <n v="8.0919650156711584E-2"/>
    <n v="6.8890128390494271E-2"/>
    <x v="2"/>
    <s v="Google Maps"/>
    <n v="40.330028363099999"/>
    <n v="-82.658530325900003"/>
    <n v="40.335537655000003"/>
    <n v="-82.652368619699999"/>
  </r>
  <r>
    <n v="247"/>
    <x v="6"/>
    <x v="8"/>
    <s v="Perry"/>
    <s v="MAIN ST "/>
    <s v="SPERSR00013**C"/>
    <s v="SR-13"/>
    <n v="22.7"/>
    <n v="23.2"/>
    <s v="Segment"/>
    <m/>
    <n v="1"/>
    <n v="3"/>
    <n v="0"/>
    <n v="1"/>
    <n v="4"/>
    <n v="191.14425872093022"/>
    <n v="0.10385400626810358"/>
    <n v="1.4697507777015821"/>
    <n v="1.3658967714334787"/>
    <n v="1.1980069108854605E-2"/>
    <n v="8.0639555466408205E-2"/>
    <n v="6.8659486357553604E-2"/>
    <x v="2"/>
    <s v="Google Maps"/>
    <n v="39.755962756599999"/>
    <n v="-82.246641048699999"/>
    <n v="39.7628835354"/>
    <n v="-82.248137050899999"/>
  </r>
  <r>
    <n v="248"/>
    <x v="6"/>
    <x v="7"/>
    <s v="Richland"/>
    <s v="SR-97 "/>
    <s v="SRICSR00097**C"/>
    <s v="SR-97"/>
    <n v="5.8"/>
    <n v="6.3"/>
    <s v="Segment"/>
    <m/>
    <n v="0"/>
    <n v="1"/>
    <n v="3"/>
    <n v="0"/>
    <n v="10"/>
    <n v="75.317314680232556"/>
    <n v="0.12725233267017447"/>
    <n v="2.5888578528963206"/>
    <n v="2.4616055202261462"/>
    <n v="1.4438995647249058E-2"/>
    <n v="8.0117407524941481E-2"/>
    <n v="6.5678411877692425E-2"/>
    <x v="2"/>
    <s v="Google Maps"/>
    <n v="40.6556986481"/>
    <n v="-82.548630723299993"/>
    <n v="40.649216494900003"/>
    <n v="-82.544447459500006"/>
  </r>
  <r>
    <n v="249"/>
    <x v="6"/>
    <x v="0"/>
    <s v="Madison"/>
    <s v="CUMBERLAND RD "/>
    <s v="SMADUS00040**N"/>
    <s v="US-40"/>
    <n v="8.4"/>
    <n v="8.9"/>
    <s v="Segment"/>
    <m/>
    <n v="0"/>
    <n v="1"/>
    <n v="2"/>
    <n v="0"/>
    <n v="0"/>
    <n v="58.770439680232556"/>
    <n v="5.2506367724581338E-2"/>
    <n v="0.70610753052128217"/>
    <n v="0.65360116279670089"/>
    <n v="5.8649962598154729E-3"/>
    <n v="8.006868842701706E-2"/>
    <n v="7.4203692167201588E-2"/>
    <x v="2"/>
    <s v="Google Maps"/>
    <n v="39.938959556500002"/>
    <n v="-83.380906230899996"/>
    <n v="39.939430983000001"/>
    <n v="-83.371501300999995"/>
  </r>
  <r>
    <n v="250"/>
    <x v="6"/>
    <x v="0"/>
    <s v="Madison"/>
    <s v="CUMBERLAND RD "/>
    <s v="SMADUS00040**N"/>
    <s v="US-40"/>
    <n v="12.2"/>
    <n v="12.7"/>
    <s v="Segment"/>
    <m/>
    <n v="0"/>
    <n v="1"/>
    <n v="0"/>
    <n v="2"/>
    <n v="2"/>
    <n v="56.551689680232556"/>
    <n v="5.2506367724581338E-2"/>
    <n v="1.1617538917530879"/>
    <n v="1.1092475240285065"/>
    <n v="5.8649962598154729E-3"/>
    <n v="8.006868842701706E-2"/>
    <n v="7.4203692167201588E-2"/>
    <x v="2"/>
    <s v="Google Maps"/>
    <n v="39.942643355400001"/>
    <n v="-83.309494147999999"/>
    <n v="39.9431386758"/>
    <n v="-83.300106465799999"/>
  </r>
  <r>
    <n v="251"/>
    <x v="6"/>
    <x v="0"/>
    <s v="Madison"/>
    <s v="CUMBERLAND RD "/>
    <s v="SMADUS00040**N"/>
    <s v="US-40"/>
    <n v="5.2"/>
    <n v="5.7"/>
    <s v="Segment"/>
    <m/>
    <n v="0"/>
    <n v="1"/>
    <n v="2"/>
    <n v="0"/>
    <n v="0"/>
    <n v="58.770439680232556"/>
    <n v="5.2495978915872196E-2"/>
    <n v="0.70598691614650366"/>
    <n v="0.65349093723063145"/>
    <n v="5.8636397503667127E-3"/>
    <n v="8.0050402146457478E-2"/>
    <n v="7.4186762396090761E-2"/>
    <x v="2"/>
    <s v="Google Maps"/>
    <n v="39.936224940599999"/>
    <n v="-83.440951558500004"/>
    <n v="39.936665119099999"/>
    <n v="-83.431561638600002"/>
  </r>
  <r>
    <n v="3"/>
    <x v="7"/>
    <x v="4"/>
    <s v="Clark"/>
    <s v="IR-70 "/>
    <s v="SCLAIR00070**C"/>
    <s v="IR-70"/>
    <n v="2.5"/>
    <n v="3"/>
    <s v="Segment"/>
    <m/>
    <n v="0"/>
    <n v="1"/>
    <n v="7"/>
    <n v="5"/>
    <n v="22"/>
    <n v="135.69231468023256"/>
    <n v="5.3922090242012055E-2"/>
    <n v="3.5183975525829796"/>
    <n v="3.4644754623409675"/>
    <n v="3.9063804520809205E-3"/>
    <n v="8.0014895821483037E-2"/>
    <n v="7.6108515369402122E-2"/>
    <x v="2"/>
    <s v="Google Maps"/>
    <n v="39.864472366299999"/>
    <n v="-84.005285818000004"/>
    <n v="39.864991759600002"/>
    <n v="-83.995907462100007"/>
  </r>
  <r>
    <n v="252"/>
    <x v="6"/>
    <x v="2"/>
    <s v="Warren"/>
    <s v="N US RT 42 "/>
    <s v="SWARUS00042**C"/>
    <s v="US-42"/>
    <n v="16"/>
    <n v="16.5"/>
    <s v="Segment"/>
    <m/>
    <n v="0"/>
    <n v="1"/>
    <n v="5"/>
    <n v="0"/>
    <n v="5"/>
    <n v="83.411064680232556"/>
    <n v="8.6059801716198578E-2"/>
    <n v="1.5953104994443377"/>
    <n v="1.509250697728139"/>
    <n v="1.0080075137690162E-2"/>
    <n v="7.9959925780437674E-2"/>
    <n v="6.9879850642747515E-2"/>
    <x v="2"/>
    <s v="Google Maps"/>
    <n v="39.485796926399999"/>
    <n v="-84.139432796099996"/>
    <n v="39.491213160299999"/>
    <n v="-84.133221964599997"/>
  </r>
  <r>
    <n v="253"/>
    <x v="6"/>
    <x v="8"/>
    <s v="Fairfield"/>
    <s v="US-33 "/>
    <s v="SFAIUS00033**N"/>
    <s v="US-33"/>
    <n v="18"/>
    <n v="18.5"/>
    <s v="Segment"/>
    <m/>
    <n v="0"/>
    <n v="1"/>
    <n v="1"/>
    <n v="0"/>
    <n v="3"/>
    <n v="55.223564680232556"/>
    <n v="9.0564637413206611E-2"/>
    <n v="1.444375535246528"/>
    <n v="1.3538108978333214"/>
    <n v="8.7325727939793485E-3"/>
    <n v="7.991111895387823E-2"/>
    <n v="7.1178546159898881E-2"/>
    <x v="2"/>
    <s v="Google Maps"/>
    <n v="39.668331869600003"/>
    <n v="-82.612898060899994"/>
    <n v="39.667817920799997"/>
    <n v="-82.6035515234"/>
  </r>
  <r>
    <n v="254"/>
    <x v="6"/>
    <x v="0"/>
    <s v="Delaware"/>
    <s v="MARYSVILLE RD "/>
    <s v="SDELUS00036**C"/>
    <s v="US-36"/>
    <n v="2.7"/>
    <n v="3.2"/>
    <s v="Segment"/>
    <m/>
    <n v="0"/>
    <n v="1"/>
    <n v="2"/>
    <n v="4"/>
    <n v="3"/>
    <n v="79.520439680232556"/>
    <n v="7.3345558710025974E-2"/>
    <n v="1.3174921664600541"/>
    <n v="1.2441466077500281"/>
    <n v="8.7031070334361652E-3"/>
    <n v="7.949521868397548E-2"/>
    <n v="7.0792111650539308E-2"/>
    <x v="2"/>
    <s v="Google Maps"/>
    <n v="40.277305935299999"/>
    <n v="-83.200997602499996"/>
    <n v="40.280098779799999"/>
    <n v="-83.192270219799994"/>
  </r>
  <r>
    <n v="255"/>
    <x v="6"/>
    <x v="2"/>
    <s v="Butler"/>
    <s v="HAMILTON CLEVES RD "/>
    <s v="SBUTSR00128**C"/>
    <s v="SR-128"/>
    <n v="4.9000000000000004"/>
    <n v="5.4"/>
    <s v="Segment"/>
    <m/>
    <n v="0"/>
    <n v="1"/>
    <n v="4"/>
    <n v="1"/>
    <n v="15"/>
    <n v="91.301689680232556"/>
    <n v="8.5445309046077972E-2"/>
    <n v="2.973615504993528"/>
    <n v="2.8881701959474499"/>
    <n v="1.0013925151245304E-2"/>
    <n v="7.9436582371962813E-2"/>
    <n v="6.9422657220717512E-2"/>
    <x v="2"/>
    <s v="Google Maps"/>
    <n v="39.351033513399997"/>
    <n v="-84.599031678000003"/>
    <n v="39.355281985700003"/>
    <n v="-84.592418837799997"/>
  </r>
  <r>
    <n v="256"/>
    <x v="6"/>
    <x v="3"/>
    <s v="Portage"/>
    <s v="SR-44 "/>
    <s v="SPORSR00044**C"/>
    <s v="SR-44"/>
    <n v="16.100000000000001"/>
    <n v="16.600000000000001"/>
    <s v="Segment"/>
    <m/>
    <n v="0"/>
    <n v="2"/>
    <n v="3"/>
    <n v="1"/>
    <n v="1"/>
    <n v="116.43150436046511"/>
    <n v="8.5115977467173698E-2"/>
    <n v="1.0257124121121357"/>
    <n v="0.94059643464496201"/>
    <n v="9.9784568030837229E-3"/>
    <n v="7.9161891274662846E-2"/>
    <n v="6.9183434471579125E-2"/>
    <x v="2"/>
    <s v="Google Maps"/>
    <n v="41.196833179199999"/>
    <n v="-81.246158680299999"/>
    <n v="41.204017808499998"/>
    <n v="-81.245357086599995"/>
  </r>
  <r>
    <n v="257"/>
    <x v="6"/>
    <x v="10"/>
    <s v="Carroll"/>
    <s v="SR 183 "/>
    <s v="SCARSR00183**C "/>
    <s v="SR-183"/>
    <n v="8.4"/>
    <n v="8.9"/>
    <s v="Segment"/>
    <m/>
    <n v="0"/>
    <n v="1"/>
    <n v="2"/>
    <n v="2"/>
    <n v="11"/>
    <n v="78.645439680232556"/>
    <n v="0.10197975565034004"/>
    <n v="2.4155852760230476"/>
    <n v="2.3136055203727075"/>
    <n v="1.1781273256814648E-2"/>
    <n v="7.9033197562483948E-2"/>
    <n v="6.72519243056693E-2"/>
    <x v="2"/>
    <s v="Google Maps"/>
    <n v="0"/>
    <n v="0"/>
    <n v="0"/>
    <n v="0"/>
  </r>
  <r>
    <n v="258"/>
    <x v="6"/>
    <x v="2"/>
    <s v="Preble"/>
    <s v="N MAIN ST "/>
    <s v="SPRESR00503**C"/>
    <s v="SR-503"/>
    <n v="16.600000000000001"/>
    <n v="17.100000000000001"/>
    <s v="Segment"/>
    <m/>
    <n v="1"/>
    <n v="3"/>
    <n v="1"/>
    <n v="1"/>
    <n v="4"/>
    <n v="197.69113372093022"/>
    <n v="8.4915291443766555E-2"/>
    <n v="1.4474731672431682"/>
    <n v="1.3625578757994017"/>
    <n v="9.9568378605210846E-3"/>
    <n v="7.9030416524395769E-2"/>
    <n v="6.9073578663874688E-2"/>
    <x v="2"/>
    <s v="Google Maps"/>
    <n v="39.795088115600002"/>
    <n v="-84.535179688100001"/>
    <n v="39.802209682099999"/>
    <n v="-84.534638746900001"/>
  </r>
  <r>
    <n v="4"/>
    <x v="7"/>
    <x v="0"/>
    <s v="Fayette"/>
    <s v="I-71 "/>
    <s v="SFAYIR00071**C"/>
    <s v="IR-71"/>
    <n v="13.2"/>
    <n v="13.7"/>
    <s v="Segment"/>
    <m/>
    <n v="0"/>
    <n v="0"/>
    <n v="6"/>
    <n v="7"/>
    <n v="32"/>
    <n v="102.34375"/>
    <n v="4.0872242065588038E-2"/>
    <n v="6.6376813932731489"/>
    <n v="6.5968091512075606"/>
    <n v="2.4959286780260334E-3"/>
    <n v="7.8975909054427446E-2"/>
    <n v="7.6479980376401413E-2"/>
    <x v="2"/>
    <s v="Google Maps"/>
    <n v="39.694234806600001"/>
    <n v="-83.460909910699996"/>
    <n v="39.697803457900001"/>
    <n v="-83.452750670200004"/>
  </r>
  <r>
    <n v="259"/>
    <x v="6"/>
    <x v="9"/>
    <s v="Jackson"/>
    <s v="US RTE 35 "/>
    <s v="SJACUS00035**C"/>
    <s v="US-35"/>
    <n v="22.6"/>
    <n v="23.1"/>
    <s v="Segment"/>
    <m/>
    <n v="0"/>
    <n v="1"/>
    <n v="1"/>
    <n v="0"/>
    <n v="3"/>
    <n v="55.223564680232556"/>
    <n v="8.7728455874862499E-2"/>
    <n v="1.5535691784403165"/>
    <n v="1.4658407225654539"/>
    <n v="8.5471935658678454E-3"/>
    <n v="7.8918574956651402E-2"/>
    <n v="7.0371381390783555E-2"/>
    <x v="2"/>
    <s v="Google Maps"/>
    <n v="38.9577801975"/>
    <n v="-82.491964078899997"/>
    <n v="38.952898147799999"/>
    <n v="-82.485313614600003"/>
  </r>
  <r>
    <n v="260"/>
    <x v="6"/>
    <x v="7"/>
    <s v="Medina"/>
    <s v="RIDGE RD "/>
    <s v="SMEDSR00094**C"/>
    <s v="SR-94"/>
    <n v="12.8"/>
    <n v="13.3"/>
    <s v="Segment"/>
    <m/>
    <n v="0"/>
    <n v="1"/>
    <n v="4"/>
    <n v="1"/>
    <n v="8"/>
    <n v="84.301689680232556"/>
    <n v="8.4965478844644171E-2"/>
    <n v="1.9104563792637526"/>
    <n v="1.8254909004191084"/>
    <n v="9.962244697086918E-3"/>
    <n v="7.8777325870937304E-2"/>
    <n v="6.8815081173850379E-2"/>
    <x v="2"/>
    <s v="Google Maps"/>
    <n v="41.168015076800003"/>
    <n v="-81.741751669500005"/>
    <n v="41.175257793199997"/>
    <n v="-81.7418488016"/>
  </r>
  <r>
    <n v="261"/>
    <x v="6"/>
    <x v="0"/>
    <s v="Pickaway"/>
    <s v="US 62 "/>
    <s v="SPICUS00062**C"/>
    <s v="US-62"/>
    <n v="2.7"/>
    <n v="3.2"/>
    <s v="Segment"/>
    <m/>
    <n v="1"/>
    <n v="0"/>
    <n v="1"/>
    <n v="1"/>
    <n v="5"/>
    <n v="61.661064680232556"/>
    <n v="0.16178495428988027"/>
    <n v="1.7156800542729023"/>
    <n v="1.5538950999830221"/>
    <n v="1.8002921373337775E-2"/>
    <n v="7.8453903217737639E-2"/>
    <n v="6.0450981844399863E-2"/>
    <x v="2"/>
    <s v="Google Maps"/>
    <n v="39.757705028899998"/>
    <n v="-83.228551522999993"/>
    <n v="39.763589787699999"/>
    <n v="-83.223073375400006"/>
  </r>
  <r>
    <n v="262"/>
    <x v="6"/>
    <x v="6"/>
    <s v="Hardin"/>
    <s v="SR 117 "/>
    <s v="SHARSR00117**C "/>
    <s v="SR-117"/>
    <n v="3.6"/>
    <n v="4.0999999999999996"/>
    <s v="Segment"/>
    <m/>
    <n v="0"/>
    <n v="2"/>
    <n v="3"/>
    <n v="0"/>
    <n v="5"/>
    <n v="115.99400436046511"/>
    <n v="9.9714243014171172E-2"/>
    <n v="1.6013270214884574"/>
    <n v="1.5016127784742863"/>
    <n v="1.1540580593150201E-2"/>
    <n v="7.7839870978530484E-2"/>
    <n v="6.629929038538028E-2"/>
    <x v="2"/>
    <s v="Google Maps"/>
    <n v="0"/>
    <n v="0"/>
    <n v="0"/>
    <n v="0"/>
  </r>
  <r>
    <n v="263"/>
    <x v="6"/>
    <x v="6"/>
    <s v="Allen"/>
    <s v="N WEST ST "/>
    <s v="SALLSR00115**C"/>
    <s v="SR-115"/>
    <n v="0.2"/>
    <n v="0.7"/>
    <s v="Segment"/>
    <m/>
    <n v="2"/>
    <n v="1"/>
    <n v="2"/>
    <n v="1"/>
    <n v="1"/>
    <n v="155.56131904069767"/>
    <n v="8.3318069496065225E-2"/>
    <n v="1.0109589801703502"/>
    <n v="0.927640910674285"/>
    <n v="9.7846280045361302E-3"/>
    <n v="7.7664982953012482E-2"/>
    <n v="6.7880354948476357E-2"/>
    <x v="2"/>
    <s v="Google Maps"/>
    <n v="40.800457170100003"/>
    <n v="-84.108876040300004"/>
    <n v="40.806683939499997"/>
    <n v="-84.112530703100006"/>
  </r>
  <r>
    <n v="264"/>
    <x v="6"/>
    <x v="5"/>
    <s v="Wood"/>
    <s v="US-20 "/>
    <s v="SWOOUS00020**C"/>
    <s v="US-20"/>
    <n v="11.2"/>
    <n v="11.7"/>
    <s v="Segment"/>
    <m/>
    <n v="1"/>
    <n v="0"/>
    <n v="1"/>
    <n v="0"/>
    <n v="2"/>
    <n v="54.223564680232556"/>
    <n v="8.6384049062308427E-2"/>
    <n v="1.1158542908260378"/>
    <n v="1.0294702417637294"/>
    <n v="8.4589461278244283E-3"/>
    <n v="7.7454819874825387E-2"/>
    <n v="6.899587374700096E-2"/>
    <x v="2"/>
    <s v="Google Maps"/>
    <n v="41.491227579300002"/>
    <n v="-83.462664808200003"/>
    <n v="41.4877510751"/>
    <n v="-83.454207318000002"/>
  </r>
  <r>
    <n v="265"/>
    <x v="6"/>
    <x v="1"/>
    <s v="Geauga"/>
    <s v="RAVENNA RD "/>
    <s v="SGEASR00044**C"/>
    <s v="SR-44"/>
    <n v="7.9"/>
    <n v="8.4"/>
    <s v="Segment"/>
    <m/>
    <n v="1"/>
    <n v="1"/>
    <n v="1"/>
    <n v="2"/>
    <n v="4"/>
    <n v="110.77525436046511"/>
    <n v="9.9212821161724418E-2"/>
    <n v="1.4131861795052099"/>
    <n v="1.3139733583434854"/>
    <n v="1.1487248828228937E-2"/>
    <n v="7.7362927089146244E-2"/>
    <n v="6.5875678260917309E-2"/>
    <x v="2"/>
    <s v="Google Maps"/>
    <n v="41.457102132899998"/>
    <n v="-81.196994995099999"/>
    <n v="41.463660546900002"/>
    <n v="-81.193659146200005"/>
  </r>
  <r>
    <n v="266"/>
    <x v="6"/>
    <x v="1"/>
    <s v="Geauga"/>
    <s v="RAVENNA RD "/>
    <s v="SGEASR00044**C"/>
    <s v="SR-44"/>
    <n v="2.9"/>
    <n v="3.4"/>
    <s v="Segment"/>
    <m/>
    <n v="0"/>
    <n v="1"/>
    <n v="3"/>
    <n v="1"/>
    <n v="3"/>
    <n v="72.754814680232556"/>
    <n v="9.9212821161724418E-2"/>
    <n v="1.2628996601294491"/>
    <n v="1.1636868389677246"/>
    <n v="1.1487248828228937E-2"/>
    <n v="7.7362927089146244E-2"/>
    <n v="6.5875678260917309E-2"/>
    <x v="2"/>
    <s v="Google Maps"/>
    <n v="41.388423539900003"/>
    <n v="-81.216137990500002"/>
    <n v="41.395615023600001"/>
    <n v="-81.214937128900004"/>
  </r>
  <r>
    <n v="267"/>
    <x v="6"/>
    <x v="7"/>
    <s v="Ashland"/>
    <s v="ST RTE 96 "/>
    <s v="SASDSR00096**C"/>
    <s v="SR-96"/>
    <n v="1.2"/>
    <n v="1.7"/>
    <s v="Segment"/>
    <m/>
    <n v="0"/>
    <n v="1"/>
    <n v="5"/>
    <n v="1"/>
    <n v="7"/>
    <n v="89.848564680232556"/>
    <n v="7.0905403335321124E-2"/>
    <n v="1.7651053388156488"/>
    <n v="1.6941999354803277"/>
    <n v="8.436706714658241E-3"/>
    <n v="7.7067241267148034E-2"/>
    <n v="6.8630534552489797E-2"/>
    <x v="2"/>
    <s v="Google Maps"/>
    <n v="40.885320226300003"/>
    <n v="-82.393561280599997"/>
    <n v="40.884647085899999"/>
    <n v="-82.384103546899993"/>
  </r>
  <r>
    <n v="268"/>
    <x v="6"/>
    <x v="2"/>
    <s v="Clermont"/>
    <s v="BETHEL_NEW RICHMOND ST "/>
    <s v="CCLECR00014**C"/>
    <s v="CR-14"/>
    <n v="3.1"/>
    <n v="3.6"/>
    <s v="Segment"/>
    <m/>
    <n v="1"/>
    <n v="0"/>
    <n v="4"/>
    <n v="1"/>
    <n v="6"/>
    <n v="82.301689680232556"/>
    <n v="8.2014943432232534E-2"/>
    <n v="1.6812982705865371"/>
    <n v="1.5992833271543045"/>
    <n v="9.6439286144517945E-3"/>
    <n v="7.659720473919357E-2"/>
    <n v="6.6953276124741778E-2"/>
    <x v="2"/>
    <s v="Google Maps"/>
    <n v="38.950392535399999"/>
    <n v="-84.228502963699995"/>
    <n v="38.951400557900001"/>
    <n v="-84.219905989400004"/>
  </r>
  <r>
    <n v="269"/>
    <x v="6"/>
    <x v="3"/>
    <s v="Ashtabula"/>
    <s v="EAST BEECH ST "/>
    <s v="SATBSR00167**C"/>
    <s v="SR-167"/>
    <n v="7.8"/>
    <n v="8.3000000000000007"/>
    <s v="Segment"/>
    <m/>
    <n v="0"/>
    <n v="1"/>
    <n v="7"/>
    <n v="1"/>
    <n v="10"/>
    <n v="105.94231468023256"/>
    <n v="5.4494544919833465E-2"/>
    <n v="2.0301880850694491"/>
    <n v="1.9756935401496156"/>
    <n v="6.6241377666881041E-3"/>
    <n v="7.6525473996853069E-2"/>
    <n v="6.9901336230164965E-2"/>
    <x v="2"/>
    <s v="Google Maps"/>
    <n v="41.752245797599997"/>
    <n v="-80.619965023600002"/>
    <n v="41.753083567300003"/>
    <n v="-80.6110033243"/>
  </r>
  <r>
    <n v="270"/>
    <x v="6"/>
    <x v="2"/>
    <s v="Butler"/>
    <s v="U S RT 27 "/>
    <s v="SBUTUS00027**C"/>
    <s v="US-27"/>
    <n v="3.3"/>
    <n v="3.8"/>
    <s v="Segment"/>
    <m/>
    <n v="1"/>
    <n v="0"/>
    <n v="1"/>
    <n v="2"/>
    <n v="13"/>
    <n v="74.098564680232556"/>
    <n v="0.11998013191692473"/>
    <n v="2.9723868391849244"/>
    <n v="2.8524067072679995"/>
    <n v="1.3679039940663955E-2"/>
    <n v="7.5950474933439843E-2"/>
    <n v="6.227143499277589E-2"/>
    <x v="2"/>
    <s v="Google Maps"/>
    <n v="39.355536669800003"/>
    <n v="-84.640462852100001"/>
    <n v="39.360138643500001"/>
    <n v="-84.647661269799997"/>
  </r>
  <r>
    <n v="271"/>
    <x v="6"/>
    <x v="2"/>
    <s v="Hamilton"/>
    <s v="HAMILTON CLEVES RD "/>
    <s v="SHAMSR00128**C"/>
    <s v="SR-128"/>
    <n v="9.5"/>
    <n v="10"/>
    <s v="Segment"/>
    <m/>
    <n v="1"/>
    <n v="0"/>
    <n v="3"/>
    <n v="0"/>
    <n v="3"/>
    <n v="68.317314680232556"/>
    <n v="0.11934590632958737"/>
    <n v="1.2732441658551357"/>
    <n v="1.1538982595255483"/>
    <n v="1.3612588127487005E-2"/>
    <n v="7.5659274338956237E-2"/>
    <n v="6.2046686211469235E-2"/>
    <x v="2"/>
    <s v="Google Maps"/>
    <n v="39.261768819399997"/>
    <n v="-84.697777718099999"/>
    <n v="39.266411985700003"/>
    <n v="-84.690615172799994"/>
  </r>
  <r>
    <n v="272"/>
    <x v="6"/>
    <x v="9"/>
    <s v="Adams"/>
    <s v="SR-136 "/>
    <s v="SADASR00136**C"/>
    <s v="SR-136"/>
    <n v="10.5"/>
    <n v="11"/>
    <s v="Segment"/>
    <m/>
    <n v="1"/>
    <n v="0"/>
    <n v="5"/>
    <n v="1"/>
    <n v="7"/>
    <n v="89.848564680232556"/>
    <n v="6.9354371302940088E-2"/>
    <n v="1.76561160276185"/>
    <n v="1.6962572314589099"/>
    <n v="8.2669893061547046E-3"/>
    <n v="7.5641401545994594E-2"/>
    <n v="6.7374412239839893E-2"/>
    <x v="2"/>
    <s v="Google Maps"/>
    <n v="38.826963212300001"/>
    <n v="-83.611044390100005"/>
    <n v="38.832218174499999"/>
    <n v="-83.616306036500006"/>
  </r>
  <r>
    <n v="273"/>
    <x v="6"/>
    <x v="9"/>
    <s v="Adams"/>
    <s v="SR-136 "/>
    <s v="SADASR00136**C"/>
    <s v="SR-136"/>
    <n v="12"/>
    <n v="12.5"/>
    <s v="Segment"/>
    <m/>
    <n v="1"/>
    <n v="0"/>
    <n v="3"/>
    <n v="3"/>
    <n v="9"/>
    <n v="87.629814680232556"/>
    <n v="6.9354371302940088E-2"/>
    <n v="2.0107795974623293"/>
    <n v="1.9414252261593892"/>
    <n v="8.2669893061547046E-3"/>
    <n v="7.5641401545994594E-2"/>
    <n v="6.7374412239839893E-2"/>
    <x v="2"/>
    <s v="Google Maps"/>
    <n v="38.846510107999997"/>
    <n v="-83.618418043999995"/>
    <n v="38.853472760400003"/>
    <n v="-83.618142512800006"/>
  </r>
  <r>
    <n v="274"/>
    <x v="6"/>
    <x v="0"/>
    <s v="Delaware"/>
    <s v="NORTON-WALDO RD "/>
    <s v="SDELSR00229**C"/>
    <s v="SR-229"/>
    <n v="3.7"/>
    <n v="4.2"/>
    <s v="Segment"/>
    <m/>
    <n v="0"/>
    <n v="2"/>
    <n v="5"/>
    <n v="1"/>
    <n v="1"/>
    <n v="129.52525436046511"/>
    <n v="6.0868688158697053E-2"/>
    <n v="0.99705080003362678"/>
    <n v="0.93618211187492972"/>
    <n v="7.3327958446416357E-3"/>
    <n v="7.5575179121928571E-2"/>
    <n v="6.8242383277286933E-2"/>
    <x v="2"/>
    <s v="Google Maps"/>
    <n v="40.414774356499997"/>
    <n v="-83.016679104800005"/>
    <n v="40.412822277700002"/>
    <n v="-83.007656757600003"/>
  </r>
  <r>
    <n v="275"/>
    <x v="6"/>
    <x v="7"/>
    <s v="Wayne"/>
    <s v="US-30,E LINCOLN WAY "/>
    <s v="SWAYUS00030**C"/>
    <s v="US-30"/>
    <n v="25.8"/>
    <n v="26.3"/>
    <s v="Segment"/>
    <m/>
    <n v="0"/>
    <n v="1"/>
    <n v="1"/>
    <n v="0"/>
    <n v="2"/>
    <n v="54.223564680232556"/>
    <n v="8.2794998534953423E-2"/>
    <n v="1.1224761806999308"/>
    <n v="1.0396811821649774"/>
    <n v="8.2083178945662177E-3"/>
    <n v="7.5481871714425774E-2"/>
    <n v="6.7273553819859555E-2"/>
    <x v="2"/>
    <s v="Google Maps"/>
    <n v="40.797712991600001"/>
    <n v="-81.660432111399999"/>
    <n v="40.797397800100001"/>
    <n v="-81.651057630899999"/>
  </r>
  <r>
    <n v="276"/>
    <x v="6"/>
    <x v="9"/>
    <s v="Adams"/>
    <s v="SR-41 "/>
    <s v="SADASR00041**C"/>
    <s v="SR-41"/>
    <n v="17.399999999999999"/>
    <n v="17.899999999999999"/>
    <s v="Segment"/>
    <m/>
    <n v="0"/>
    <n v="2"/>
    <n v="1"/>
    <n v="2"/>
    <n v="2"/>
    <n v="108.77525436046511"/>
    <n v="9.5828094749029022E-2"/>
    <n v="1.1211486936586175"/>
    <n v="1.0253205989095884"/>
    <n v="1.1126667003440456E-2"/>
    <n v="7.5187743257341205E-2"/>
    <n v="6.4061076253900756E-2"/>
    <x v="2"/>
    <s v="Google Maps"/>
    <n v="38.844193961899997"/>
    <n v="-83.4911142224"/>
    <n v="38.849381854100002"/>
    <n v="-83.485741758900005"/>
  </r>
  <r>
    <n v="277"/>
    <x v="6"/>
    <x v="9"/>
    <s v="Adams"/>
    <s v="SR-41 "/>
    <s v="SADASR00041**C"/>
    <s v="SR-41"/>
    <n v="11.6"/>
    <n v="12.1"/>
    <s v="Segment"/>
    <m/>
    <n v="0"/>
    <n v="1"/>
    <n v="2"/>
    <n v="2"/>
    <n v="4"/>
    <n v="71.645439680232556"/>
    <n v="9.5828094749029022E-2"/>
    <n v="1.4240276166209984"/>
    <n v="1.3281995218719693"/>
    <n v="1.1126667003440456E-2"/>
    <n v="7.5187743257341205E-2"/>
    <n v="6.4061076253900756E-2"/>
    <x v="2"/>
    <s v="Google Maps"/>
    <n v="38.785832126000003"/>
    <n v="-83.557909535999997"/>
    <n v="38.791334397500002"/>
    <n v="-83.552300599999995"/>
  </r>
  <r>
    <n v="278"/>
    <x v="6"/>
    <x v="10"/>
    <s v="Belmont"/>
    <s v="SOMERTON HWY "/>
    <s v="SBELSR00800**C"/>
    <s v="SR-800"/>
    <n v="3.4"/>
    <n v="3.9"/>
    <s v="Segment"/>
    <m/>
    <n v="0"/>
    <n v="2"/>
    <n v="2"/>
    <n v="3"/>
    <n v="0"/>
    <n v="117.75962936046511"/>
    <n v="6.8968539434154277E-2"/>
    <n v="0.87250833601173339"/>
    <n v="0.80353979657757912"/>
    <n v="8.2247230938175698E-3"/>
    <n v="7.5067931216108524E-2"/>
    <n v="6.6843208122290956E-2"/>
    <x v="2"/>
    <s v="Google Maps"/>
    <n v="39.909073821200003"/>
    <n v="-81.136259035500004"/>
    <n v="39.914131357899997"/>
    <n v="-81.141960661400006"/>
  </r>
  <r>
    <n v="279"/>
    <x v="6"/>
    <x v="0"/>
    <s v="Morrow"/>
    <s v="SR-95 "/>
    <s v="SMRWSR00095**C"/>
    <s v="SR-95"/>
    <n v="2.7"/>
    <n v="3.2"/>
    <s v="Segment"/>
    <m/>
    <n v="0"/>
    <n v="1"/>
    <n v="2"/>
    <n v="2"/>
    <n v="2"/>
    <n v="69.645439680232556"/>
    <n v="9.5649497315643997E-2"/>
    <n v="1.1010478941387629"/>
    <n v="1.0053983968231188"/>
    <n v="1.1107612231444096E-2"/>
    <n v="7.4962742194190843E-2"/>
    <n v="6.3855129962746754E-2"/>
    <x v="2"/>
    <s v="Google Maps"/>
    <n v="40.584662966800003"/>
    <n v="-82.906929168800005"/>
    <n v="40.579804744999997"/>
    <n v="-82.899889592899996"/>
  </r>
  <r>
    <n v="280"/>
    <x v="6"/>
    <x v="10"/>
    <s v="Holmes"/>
    <s v="N CRAWFORD ST "/>
    <s v="SHOLSR00241**C"/>
    <s v="SR-241"/>
    <n v="10"/>
    <n v="10.5"/>
    <s v="Segment"/>
    <m/>
    <n v="0"/>
    <n v="1"/>
    <n v="3"/>
    <n v="0"/>
    <n v="12"/>
    <n v="77.317314680232556"/>
    <n v="0.11774227446944677"/>
    <n v="2.811408227310213"/>
    <n v="2.693665952840766"/>
    <n v="1.3444437196185446E-2"/>
    <n v="7.4787795916390301E-2"/>
    <n v="6.1343358720204855E-2"/>
    <x v="2"/>
    <s v="Google Maps"/>
    <n v="40.636800921400003"/>
    <n v="-81.784354668899994"/>
    <n v="40.643083552999997"/>
    <n v="-81.781219788399994"/>
  </r>
  <r>
    <n v="281"/>
    <x v="6"/>
    <x v="4"/>
    <s v="Darke"/>
    <s v="SR-49 "/>
    <s v="SDARSR00049**C"/>
    <s v="SR-49"/>
    <n v="9"/>
    <n v="9.5"/>
    <s v="Segment"/>
    <m/>
    <n v="0"/>
    <n v="1"/>
    <n v="4"/>
    <n v="1"/>
    <n v="7"/>
    <n v="83.301689680232556"/>
    <n v="7.9555006229469719E-2"/>
    <n v="1.7818050419017142"/>
    <n v="1.7022500356722445"/>
    <n v="9.3778299168377332E-3"/>
    <n v="7.4545724469896352E-2"/>
    <n v="6.5167894553058617E-2"/>
    <x v="2"/>
    <s v="Google Maps"/>
    <n v="40.017829843199998"/>
    <n v="-84.548870341799997"/>
    <n v="40.022555759699998"/>
    <n v="-84.555913395999994"/>
  </r>
  <r>
    <n v="282"/>
    <x v="6"/>
    <x v="9"/>
    <s v="Highland"/>
    <s v="US HIGHWAY 50 "/>
    <s v="SHIGUS00050**C"/>
    <s v="US-50"/>
    <n v="18.600000000000001"/>
    <n v="19.100000000000001"/>
    <s v="Segment"/>
    <m/>
    <n v="2"/>
    <n v="1"/>
    <n v="1"/>
    <n v="2"/>
    <n v="4"/>
    <n v="156.45194404069767"/>
    <n v="7.8959698079629104E-2"/>
    <n v="1.4727939835876602"/>
    <n v="1.393834285508031"/>
    <n v="9.3133339789884407E-3"/>
    <n v="7.4421460010833496E-2"/>
    <n v="6.5108126031845057E-2"/>
    <x v="2"/>
    <s v="Google Maps"/>
    <n v="39.2152624565"/>
    <n v="-83.525513978199996"/>
    <n v="39.214919887100002"/>
    <n v="-83.516322804300003"/>
  </r>
  <r>
    <n v="283"/>
    <x v="6"/>
    <x v="3"/>
    <s v="Ashtabula"/>
    <s v="ST RT 45 "/>
    <s v="SATBSR00045**C"/>
    <s v="SR-45"/>
    <n v="10.1"/>
    <n v="10.6"/>
    <s v="Segment"/>
    <m/>
    <n v="1"/>
    <n v="3"/>
    <n v="2"/>
    <n v="0"/>
    <n v="4"/>
    <n v="199.80050872093022"/>
    <n v="7.9371439685142209E-2"/>
    <n v="1.3856755031216512"/>
    <n v="1.3063040634365091"/>
    <n v="9.3579464316587164E-3"/>
    <n v="7.4411535125754283E-2"/>
    <n v="6.5053588694095568E-2"/>
    <x v="2"/>
    <s v="Google Maps"/>
    <n v="41.647191707600001"/>
    <n v="-80.865447072699993"/>
    <n v="41.6541478611"/>
    <n v="-80.8635664918"/>
  </r>
  <r>
    <n v="284"/>
    <x v="6"/>
    <x v="6"/>
    <s v="Wyandot"/>
    <s v="US-23 "/>
    <s v="SWYAUS00023**C"/>
    <s v="US-23"/>
    <n v="4.0999999999999996"/>
    <n v="4.5999999999999996"/>
    <s v="Segment"/>
    <m/>
    <n v="0"/>
    <n v="1"/>
    <n v="0"/>
    <n v="1"/>
    <n v="6"/>
    <n v="56.114189680232556"/>
    <n v="8.0495238317153467E-2"/>
    <n v="2.170824613240149"/>
    <n v="2.0903293749229954"/>
    <n v="8.068421322263649E-3"/>
    <n v="7.4224884528930224E-2"/>
    <n v="6.6156463206666571E-2"/>
    <x v="2"/>
    <s v="Google Maps"/>
    <n v="40.743795174100001"/>
    <n v="-83.2167941246"/>
    <n v="40.7479920814"/>
    <n v="-83.224484698799998"/>
  </r>
  <r>
    <n v="285"/>
    <x v="6"/>
    <x v="3"/>
    <s v="Portage"/>
    <s v="SR-225 "/>
    <s v="SPORSR00225**C"/>
    <s v="SR-225"/>
    <n v="0.8"/>
    <n v="1.3"/>
    <s v="Segment"/>
    <m/>
    <n v="0"/>
    <n v="2"/>
    <n v="2"/>
    <n v="0"/>
    <n v="3"/>
    <n v="107.44712936046511"/>
    <n v="0.11664323423271926"/>
    <n v="1.2634580460542022"/>
    <n v="1.1468148118214829"/>
    <n v="1.3329088597296441E-2"/>
    <n v="7.4177399089635498E-2"/>
    <n v="6.0848310492339061E-2"/>
    <x v="2"/>
    <s v="Google Maps"/>
    <n v="40.999661032200002"/>
    <n v="-81.098770720800005"/>
    <n v="41.006909520000001"/>
    <n v="-81.098742775100007"/>
  </r>
  <r>
    <n v="286"/>
    <x v="6"/>
    <x v="3"/>
    <s v="Portage"/>
    <s v="SR-225 "/>
    <s v="SPORSR00225**C"/>
    <s v="SR-225"/>
    <n v="0"/>
    <n v="0.5"/>
    <s v="Segment"/>
    <m/>
    <n v="0"/>
    <n v="2"/>
    <n v="2"/>
    <n v="0"/>
    <n v="2"/>
    <n v="106.44712936046511"/>
    <n v="0.11664323423271926"/>
    <n v="1.0927961105047446"/>
    <n v="0.97615287627202529"/>
    <n v="1.3329088597296441E-2"/>
    <n v="7.4177399089635498E-2"/>
    <n v="6.0848310492339061E-2"/>
    <x v="2"/>
    <s v="Google Maps"/>
    <n v="40.988071630199997"/>
    <n v="-81.098821168399994"/>
    <n v="40.995315590700002"/>
    <n v="-81.098786941699998"/>
  </r>
  <r>
    <n v="287"/>
    <x v="6"/>
    <x v="9"/>
    <s v="Adams"/>
    <s v="SR-125 "/>
    <s v="SADASR00125**C"/>
    <s v="SR-125"/>
    <n v="6.7"/>
    <n v="7.2"/>
    <s v="Segment"/>
    <m/>
    <n v="0"/>
    <n v="1"/>
    <n v="2"/>
    <n v="3"/>
    <n v="7"/>
    <n v="79.082939680232556"/>
    <n v="7.8944978829555992E-2"/>
    <n v="1.7981563867916972"/>
    <n v="1.7192114079621412"/>
    <n v="9.3117387901795086E-3"/>
    <n v="7.4114316147975839E-2"/>
    <n v="6.4802577357796334E-2"/>
    <x v="2"/>
    <s v="Google Maps"/>
    <n v="38.806266215699999"/>
    <n v="-83.574109083699994"/>
    <n v="38.8017558218"/>
    <n v="-83.567202367799993"/>
  </r>
  <r>
    <n v="288"/>
    <x v="6"/>
    <x v="3"/>
    <s v="Portage"/>
    <s v="SR-303 "/>
    <s v="SPORSR00303**C"/>
    <s v="SR-303"/>
    <n v="11.9"/>
    <n v="12.4"/>
    <s v="Segment"/>
    <m/>
    <n v="0"/>
    <n v="1"/>
    <n v="4"/>
    <n v="1"/>
    <n v="4"/>
    <n v="80.301689680232556"/>
    <n v="7.906270536225414E-2"/>
    <n v="1.3674762773833791"/>
    <n v="1.2884135720211249"/>
    <n v="9.3244966484024253E-3"/>
    <n v="7.4093274940916151E-2"/>
    <n v="6.4768778292513721E-2"/>
    <x v="2"/>
    <s v="Google Maps"/>
    <n v="41.238070887500001"/>
    <n v="-81.170107008299993"/>
    <n v="41.237766365799999"/>
    <n v="-81.160523948800005"/>
  </r>
  <r>
    <n v="289"/>
    <x v="6"/>
    <x v="10"/>
    <s v="Tuscarawas"/>
    <s v="STATE ROUTE 39 "/>
    <s v="STUSSR00039**C"/>
    <s v="SR-39"/>
    <n v="7.5"/>
    <n v="8"/>
    <s v="Segment"/>
    <m/>
    <n v="0"/>
    <n v="1"/>
    <n v="4"/>
    <n v="0"/>
    <n v="8"/>
    <n v="79.864189680232556"/>
    <n v="9.4009046485619557E-2"/>
    <n v="2.0018622123704017"/>
    <n v="1.9078531658847822"/>
    <n v="1.093245469531031E-2"/>
    <n v="7.3905986363790338E-2"/>
    <n v="6.2973531668480021E-2"/>
    <x v="2"/>
    <s v="Google Maps"/>
    <n v="40.508931031899998"/>
    <n v="-81.530249362700005"/>
    <n v="40.509202103299998"/>
    <n v="-81.520968719199999"/>
  </r>
  <r>
    <n v="290"/>
    <x v="6"/>
    <x v="7"/>
    <s v="Ashland"/>
    <s v="US-42 "/>
    <s v="SASDUS00042**C"/>
    <s v="US-42"/>
    <n v="0.5"/>
    <n v="1"/>
    <s v="Segment"/>
    <m/>
    <n v="1"/>
    <n v="1"/>
    <n v="2"/>
    <n v="1"/>
    <n v="4"/>
    <n v="112.88462936046511"/>
    <n v="9.3967558690711356E-2"/>
    <n v="1.396080071198343"/>
    <n v="1.3021125125076316"/>
    <n v="1.0928021676251074E-2"/>
    <n v="7.3843933774070586E-2"/>
    <n v="6.2915912097819507E-2"/>
    <x v="2"/>
    <s v="Google Maps"/>
    <n v="40.818375439900002"/>
    <n v="-82.4016443071"/>
    <n v="40.822011651799997"/>
    <n v="-82.393405921500005"/>
  </r>
  <r>
    <n v="291"/>
    <x v="6"/>
    <x v="0"/>
    <s v="Madison"/>
    <s v="US-42 "/>
    <s v="SMADUS00042**C"/>
    <s v="US-42"/>
    <n v="23.3"/>
    <n v="23.8"/>
    <s v="Segment"/>
    <m/>
    <n v="0"/>
    <n v="2"/>
    <n v="3"/>
    <n v="2"/>
    <n v="12"/>
    <n v="131.86900436046511"/>
    <n v="6.7479687823115697E-2"/>
    <n v="2.2958228134192793"/>
    <n v="2.2283431255961634"/>
    <n v="8.0614447693827807E-3"/>
    <n v="7.3717390821382997E-2"/>
    <n v="6.5655946052000216E-2"/>
    <x v="2"/>
    <s v="Google Maps"/>
    <n v="40.082782274300001"/>
    <n v="-83.284686203000007"/>
    <n v="40.089794332899999"/>
    <n v="-83.282313048099994"/>
  </r>
  <r>
    <n v="292"/>
    <x v="6"/>
    <x v="2"/>
    <s v="Clinton"/>
    <s v="SR-73 "/>
    <s v="SCLISR00073**C"/>
    <s v="SR-73"/>
    <n v="1.1000000000000001"/>
    <n v="1.6"/>
    <s v="Segment"/>
    <m/>
    <n v="0"/>
    <n v="1"/>
    <n v="4"/>
    <n v="0"/>
    <n v="2"/>
    <n v="73.864189680232556"/>
    <n v="9.3178039536493354E-2"/>
    <n v="1.1184761319057897"/>
    <n v="1.0252980923692963"/>
    <n v="1.0843630262302147E-2"/>
    <n v="7.3422176805000863E-2"/>
    <n v="6.2578546542698718E-2"/>
    <x v="2"/>
    <s v="Google Maps"/>
    <n v="39.492203973499997"/>
    <n v="-83.963962094999999"/>
    <n v="39.488537535500001"/>
    <n v="-83.955906179600007"/>
  </r>
  <r>
    <n v="293"/>
    <x v="6"/>
    <x v="10"/>
    <s v="Holmes"/>
    <s v="SR 39"/>
    <s v="SHOLSR00039**C "/>
    <s v="SR-39"/>
    <n v="26"/>
    <n v="26.5"/>
    <s v="Segment"/>
    <m/>
    <n v="0"/>
    <n v="1"/>
    <n v="2"/>
    <n v="0"/>
    <n v="9"/>
    <n v="67.770439680232556"/>
    <n v="0.14995596309441722"/>
    <n v="2.4181538850320083"/>
    <n v="2.268197921937591"/>
    <n v="1.6789816318847059E-2"/>
    <n v="7.3366677997345059E-2"/>
    <n v="5.6576861678498E-2"/>
    <x v="2"/>
    <s v="Google Maps"/>
    <n v="0"/>
    <n v="0"/>
    <n v="0"/>
    <n v="0"/>
  </r>
  <r>
    <n v="294"/>
    <x v="6"/>
    <x v="6"/>
    <s v="Paulding"/>
    <s v="US-24 "/>
    <s v="SPAUUS00024**N"/>
    <s v="US-24"/>
    <n v="2.1"/>
    <n v="2.6"/>
    <s v="Segment"/>
    <m/>
    <n v="0"/>
    <n v="1"/>
    <n v="1"/>
    <n v="0"/>
    <n v="2"/>
    <n v="54.223564680232556"/>
    <n v="7.8398507284145547E-2"/>
    <n v="1.1335679123193463"/>
    <n v="1.0551694050352007"/>
    <n v="7.9273162282729095E-3"/>
    <n v="7.3279642496889355E-2"/>
    <n v="6.5352326268616451E-2"/>
    <x v="2"/>
    <s v="Google Maps"/>
    <n v="41.1665839327"/>
    <n v="-84.767299426700006"/>
    <n v="41.1673246179"/>
    <n v="-84.757762019599994"/>
  </r>
  <r>
    <n v="295"/>
    <x v="6"/>
    <x v="6"/>
    <s v="Paulding"/>
    <s v="US-24 "/>
    <s v="SPAUUS00024**N"/>
    <s v="US-24"/>
    <n v="7"/>
    <n v="7.5"/>
    <s v="Segment"/>
    <m/>
    <n v="0"/>
    <n v="1"/>
    <n v="1"/>
    <n v="0"/>
    <n v="2"/>
    <n v="54.223564680232556"/>
    <n v="7.8398507284145547E-2"/>
    <n v="1.1335679123193463"/>
    <n v="1.0551694050352007"/>
    <n v="7.9273162282729095E-3"/>
    <n v="7.3279642496889355E-2"/>
    <n v="6.5352326268616451E-2"/>
    <x v="2"/>
    <s v="Google Maps"/>
    <n v="41.194620911400001"/>
    <n v="-84.685369996000006"/>
    <n v="41.197324252100003"/>
    <n v="-84.676483115699995"/>
  </r>
  <r>
    <n v="296"/>
    <x v="6"/>
    <x v="2"/>
    <s v="Warren"/>
    <s v="N ST RT 741 "/>
    <s v="SWARSR00741**C"/>
    <s v="SR-741"/>
    <n v="11.8"/>
    <n v="12.3"/>
    <s v="Segment"/>
    <m/>
    <n v="0"/>
    <n v="1"/>
    <n v="3"/>
    <n v="3"/>
    <n v="4"/>
    <n v="82.629814680232556"/>
    <n v="6.687929323033763E-2"/>
    <n v="1.3653212471625893"/>
    <n v="1.2984419539322516"/>
    <n v="7.9955186724104486E-3"/>
    <n v="7.3225113347404641E-2"/>
    <n v="6.5229594674994187E-2"/>
    <x v="2"/>
    <s v="Google Maps"/>
    <n v="39.499639746"/>
    <n v="-84.244499675399993"/>
    <n v="39.506218792699997"/>
    <n v="-84.2405826201"/>
  </r>
  <r>
    <n v="297"/>
    <x v="6"/>
    <x v="3"/>
    <s v="Stark"/>
    <s v="MINERVA RD "/>
    <s v="SSTASR00043**C"/>
    <s v="SR-43"/>
    <n v="3.1"/>
    <n v="3.6"/>
    <s v="Segment"/>
    <m/>
    <n v="0"/>
    <n v="4"/>
    <n v="1"/>
    <n v="0"/>
    <n v="4"/>
    <n v="193.25363372093022"/>
    <n v="9.2886560743218174E-2"/>
    <n v="1.3763709554023855"/>
    <n v="1.2834843946591674"/>
    <n v="1.0812459549543168E-2"/>
    <n v="7.3047903757971544E-2"/>
    <n v="6.2235444208428373E-2"/>
    <x v="2"/>
    <s v="Google Maps"/>
    <n v="40.702462547099998"/>
    <n v="-81.271595332800004"/>
    <n v="40.709332895599999"/>
    <n v="-81.274530186299998"/>
  </r>
  <r>
    <n v="298"/>
    <x v="6"/>
    <x v="3"/>
    <s v="Stark"/>
    <s v="MINERVA RD "/>
    <s v="SSTASR00043**C"/>
    <s v="SR-43"/>
    <n v="2.5"/>
    <n v="3"/>
    <s v="Segment"/>
    <m/>
    <n v="1"/>
    <n v="1"/>
    <n v="3"/>
    <n v="0"/>
    <n v="4"/>
    <n v="114.99400436046511"/>
    <n v="9.2886560743218174E-2"/>
    <n v="1.3763709554023855"/>
    <n v="1.2834843946591674"/>
    <n v="1.0812459549543168E-2"/>
    <n v="7.3047903757971544E-2"/>
    <n v="6.2235444208428373E-2"/>
    <x v="2"/>
    <s v="Google Maps"/>
    <n v="40.694963429799998"/>
    <n v="-81.266328870500004"/>
    <n v="40.701072592300001"/>
    <n v="-81.271068724200006"/>
  </r>
  <r>
    <n v="299"/>
    <x v="6"/>
    <x v="7"/>
    <s v="Lorain"/>
    <s v="N MAIN ST "/>
    <s v="SLORSR00058**C"/>
    <s v="SR-58"/>
    <n v="8.5"/>
    <n v="9"/>
    <s v="Segment"/>
    <m/>
    <n v="0"/>
    <n v="2"/>
    <n v="2"/>
    <n v="2"/>
    <n v="4"/>
    <n v="117.32212936046511"/>
    <n v="7.7675416187666629E-2"/>
    <n v="1.3326913149440434"/>
    <n v="1.2550158987563766"/>
    <n v="9.1740593998392919E-3"/>
    <n v="7.2853541492412896E-2"/>
    <n v="6.3679482092573597E-2"/>
    <x v="2"/>
    <s v="Google Maps"/>
    <n v="41.1868003473"/>
    <n v="-82.217080504799995"/>
    <n v="41.194033499600003"/>
    <n v="-82.216871827899993"/>
  </r>
  <r>
    <n v="300"/>
    <x v="6"/>
    <x v="7"/>
    <s v="Lorain"/>
    <s v="N MAIN ST "/>
    <s v="SLORSR00058**C"/>
    <s v="SR-58"/>
    <n v="9"/>
    <n v="9.5"/>
    <s v="Segment"/>
    <m/>
    <n v="0"/>
    <n v="1"/>
    <n v="2"/>
    <n v="3"/>
    <n v="6"/>
    <n v="78.082939680232556"/>
    <n v="7.7675416187666629E-2"/>
    <n v="1.5888973098022807"/>
    <n v="1.511221893614614"/>
    <n v="9.1740593998392919E-3"/>
    <n v="7.2853541492412896E-2"/>
    <n v="6.3679482092573597E-2"/>
    <x v="2"/>
    <s v="Google Maps"/>
    <n v="41.194033499600003"/>
    <n v="-82.216871827899993"/>
    <n v="41.2012922965"/>
    <n v="-82.216595513300007"/>
  </r>
  <r>
    <n v="301"/>
    <x v="6"/>
    <x v="9"/>
    <s v="Highland"/>
    <s v="STATE ROUTE 73 "/>
    <s v="SHIGSR00073**C"/>
    <s v="SR-73"/>
    <n v="0"/>
    <n v="0.5"/>
    <s v="Segment"/>
    <m/>
    <n v="0"/>
    <n v="2"/>
    <n v="1"/>
    <n v="1"/>
    <n v="4"/>
    <n v="106.33775436046511"/>
    <n v="0.11384049904240416"/>
    <n v="1.4322728972760614"/>
    <n v="1.3184323982336572"/>
    <n v="1.3034528749630533E-2"/>
    <n v="7.267577468664764E-2"/>
    <n v="5.9641245937017105E-2"/>
    <x v="2"/>
    <s v="Google Maps"/>
    <n v="39.319199555899999"/>
    <n v="-83.6915323769"/>
    <n v="39.312280163099999"/>
    <n v="-83.689017886399995"/>
  </r>
  <r>
    <n v="302"/>
    <x v="6"/>
    <x v="9"/>
    <s v="Highland"/>
    <s v="STATE ROUTE 73 "/>
    <s v="SHIGSR00073**C"/>
    <s v="SR-73"/>
    <n v="4"/>
    <n v="4.5"/>
    <s v="Segment"/>
    <m/>
    <n v="0"/>
    <n v="1"/>
    <n v="2"/>
    <n v="1"/>
    <n v="3"/>
    <n v="66.207939680232556"/>
    <n v="0.11384049904240416"/>
    <n v="1.2618307668966835"/>
    <n v="1.1479902678542793"/>
    <n v="1.3034528749630533E-2"/>
    <n v="7.267577468664764E-2"/>
    <n v="5.9641245937017105E-2"/>
    <x v="2"/>
    <s v="Google Maps"/>
    <n v="39.266700298799996"/>
    <n v="-83.660460775000004"/>
    <n v="39.259561565299997"/>
    <n v="-83.659441772799994"/>
  </r>
  <r>
    <n v="303"/>
    <x v="6"/>
    <x v="0"/>
    <s v="Pickaway"/>
    <s v="US 23 "/>
    <s v="SPICUS00023**C"/>
    <s v="US-23"/>
    <n v="1"/>
    <n v="1.5"/>
    <s v="Segment"/>
    <m/>
    <n v="1"/>
    <n v="0"/>
    <n v="0"/>
    <n v="0"/>
    <n v="9"/>
    <n v="54.676689680232556"/>
    <n v="0.17960528553685684"/>
    <n v="3.4088881364442742"/>
    <n v="3.2292828509074174"/>
    <n v="1.5324780663321413E-2"/>
    <n v="7.246956274671576E-2"/>
    <n v="5.7144782083394345E-2"/>
    <x v="2"/>
    <s v="Google Maps"/>
    <n v="39.493437659199998"/>
    <n v="-82.972920239600001"/>
    <n v="39.500521944299997"/>
    <n v="-82.974056287699995"/>
  </r>
  <r>
    <n v="304"/>
    <x v="6"/>
    <x v="7"/>
    <s v="Erie"/>
    <s v="US-6 "/>
    <s v="SERIUS00006**C"/>
    <s v="US-6"/>
    <n v="2"/>
    <n v="2.5"/>
    <s v="Segment"/>
    <m/>
    <n v="0"/>
    <n v="3"/>
    <n v="2"/>
    <n v="2"/>
    <n v="6"/>
    <n v="164.99881904069767"/>
    <n v="6.5869086596854795E-2"/>
    <n v="1.6156295149225319"/>
    <n v="1.5497604283256772"/>
    <n v="7.8844845906247667E-3"/>
    <n v="7.2322473329354806E-2"/>
    <n v="6.4437988738730037E-2"/>
    <x v="2"/>
    <s v="Google Maps"/>
    <n v="41.441547706000001"/>
    <n v="-82.813412578599994"/>
    <n v="41.442204346899999"/>
    <n v="-82.804115459100004"/>
  </r>
  <r>
    <n v="305"/>
    <x v="6"/>
    <x v="2"/>
    <s v="Clermont"/>
    <s v="US-50 "/>
    <s v="SCLEUS00050**C"/>
    <s v="US-50"/>
    <n v="6.2"/>
    <n v="6.7"/>
    <s v="Segment"/>
    <m/>
    <n v="0"/>
    <n v="2"/>
    <n v="1"/>
    <n v="0"/>
    <n v="5"/>
    <n v="102.90025436046511"/>
    <n v="0.14594675086437048"/>
    <n v="1.6469760404640852"/>
    <n v="1.5010292895997148"/>
    <n v="1.6376920571824667E-2"/>
    <n v="7.1770175967396724E-2"/>
    <n v="5.5393255395572057E-2"/>
    <x v="2"/>
    <s v="Google Maps"/>
    <n v="39.131119443599999"/>
    <n v="-84.219250413300003"/>
    <n v="39.127797816200001"/>
    <n v="-84.210976935800005"/>
  </r>
  <r>
    <n v="306"/>
    <x v="6"/>
    <x v="7"/>
    <s v="Lorain"/>
    <s v="US 20 "/>
    <s v="SLORUS00020**C"/>
    <s v="US-20"/>
    <n v="6.4"/>
    <n v="6.9"/>
    <s v="Segment"/>
    <m/>
    <n v="0"/>
    <n v="1"/>
    <n v="4"/>
    <n v="1"/>
    <n v="5"/>
    <n v="81.301689680232556"/>
    <n v="7.618232119708071E-2"/>
    <n v="1.4528696281796032"/>
    <n v="1.3766873069825225"/>
    <n v="9.0119045389864816E-3"/>
    <n v="7.1641742278766241E-2"/>
    <n v="6.2629837739779759E-2"/>
    <x v="2"/>
    <s v="Google Maps"/>
    <n v="41.265331811099998"/>
    <n v="-82.220642492899998"/>
    <n v="41.266537106999998"/>
    <n v="-82.2111942696"/>
  </r>
  <r>
    <n v="307"/>
    <x v="6"/>
    <x v="7"/>
    <s v="Lorain"/>
    <s v="PUBLIC SQUARE "/>
    <s v="SLORSR00301**C"/>
    <s v="SR-301"/>
    <n v="11.4"/>
    <n v="11.9"/>
    <s v="Segment"/>
    <m/>
    <n v="0"/>
    <n v="1"/>
    <n v="4"/>
    <n v="1"/>
    <n v="7"/>
    <n v="83.301689680232556"/>
    <n v="7.5876476349062472E-2"/>
    <n v="1.7007176523998739"/>
    <n v="1.6248411760508115"/>
    <n v="8.9786571261512415E-3"/>
    <n v="7.1376888558010138E-2"/>
    <n v="6.2398231431858894E-2"/>
    <x v="2"/>
    <s v="Google Maps"/>
    <n v="41.301415549300003"/>
    <n v="-82.117861556500003"/>
    <n v="41.308658433399998"/>
    <n v="-82.117735118599995"/>
  </r>
  <r>
    <n v="308"/>
    <x v="6"/>
    <x v="10"/>
    <s v="Columbiana"/>
    <s v="STATE RTE 172 "/>
    <s v="SCOLSR00172**C"/>
    <s v="SR-172"/>
    <n v="12"/>
    <n v="12.5"/>
    <s v="Segment"/>
    <m/>
    <n v="0"/>
    <n v="5"/>
    <n v="4"/>
    <n v="0"/>
    <n v="12"/>
    <n v="266.57094840116281"/>
    <n v="5.059502592283327E-2"/>
    <n v="2.0301377115646546"/>
    <n v="1.9795426856418215"/>
    <n v="6.1873159469478939E-3"/>
    <n v="7.1359246934241907E-2"/>
    <n v="6.5171930987294013E-2"/>
    <x v="2"/>
    <s v="Google Maps"/>
    <n v="40.791694966900003"/>
    <n v="-80.869500587399997"/>
    <n v="40.789955069500003"/>
    <n v="-80.860842904999998"/>
  </r>
  <r>
    <n v="309"/>
    <x v="6"/>
    <x v="2"/>
    <s v="Preble"/>
    <s v="E LEXINGTON RD "/>
    <s v="CPRECR00056**C"/>
    <s v="CR-56"/>
    <n v="6"/>
    <n v="6.5"/>
    <s v="Segment"/>
    <m/>
    <n v="0"/>
    <n v="2"/>
    <n v="4"/>
    <n v="2"/>
    <n v="6"/>
    <n v="132.41587936046511"/>
    <n v="5.6846347359476253E-2"/>
    <n v="1.5328696626944973"/>
    <n v="1.4760233153350211"/>
    <n v="6.8863485883372466E-3"/>
    <n v="7.1340948033325358E-2"/>
    <n v="6.4454599444988117E-2"/>
    <x v="2"/>
    <s v="Google Maps"/>
    <n v="39.758709976200002"/>
    <n v="-84.5498927971"/>
    <n v="39.760183912099997"/>
    <n v="-84.540980408199999"/>
  </r>
  <r>
    <n v="310"/>
    <x v="6"/>
    <x v="1"/>
    <s v="Geauga"/>
    <s v="OLD STATE RD "/>
    <s v="CGEACR00006**C"/>
    <s v="CR-6"/>
    <n v="4"/>
    <n v="4.5"/>
    <s v="Segment"/>
    <m/>
    <n v="0"/>
    <n v="1"/>
    <n v="3"/>
    <n v="1"/>
    <n v="6"/>
    <n v="75.754814680232556"/>
    <n v="9.0276354368306402E-2"/>
    <n v="1.6572047043681539"/>
    <n v="1.5669283499998474"/>
    <n v="1.0532967058791989E-2"/>
    <n v="7.1278353976451783E-2"/>
    <n v="6.0745386917659794E-2"/>
    <x v="2"/>
    <s v="Google Maps"/>
    <n v="41.429791074699999"/>
    <n v="-81.049484056300003"/>
    <n v="41.4351174687"/>
    <n v="-81.055878551899994"/>
  </r>
  <r>
    <n v="311"/>
    <x v="6"/>
    <x v="2"/>
    <s v="Warren"/>
    <s v="ST RT 122 "/>
    <s v="SWARSR00122**C"/>
    <s v="SR-122"/>
    <n v="5.6"/>
    <n v="6.1"/>
    <s v="Segment"/>
    <m/>
    <n v="0"/>
    <n v="1"/>
    <n v="5"/>
    <n v="0"/>
    <n v="2"/>
    <n v="80.411064680232556"/>
    <n v="7.5951113264927539E-2"/>
    <n v="1.0296821764449209"/>
    <n v="0.95373106317999334"/>
    <n v="8.9867716680306214E-3"/>
    <n v="7.1247565075556865E-2"/>
    <n v="6.2260793407526244E-2"/>
    <x v="2"/>
    <s v="Google Maps"/>
    <n v="39.489633194200003"/>
    <n v="-84.234053533500003"/>
    <n v="39.488080627400002"/>
    <n v="-84.224929459199998"/>
  </r>
  <r>
    <n v="312"/>
    <x v="6"/>
    <x v="11"/>
    <s v="Monroe"/>
    <s v="EASTERN AVE "/>
    <s v="SMOESR00078**C"/>
    <s v="SR-78"/>
    <n v="24.2"/>
    <n v="24.7"/>
    <s v="Segment"/>
    <m/>
    <n v="0"/>
    <n v="1"/>
    <n v="2"/>
    <n v="3"/>
    <n v="5"/>
    <n v="77.082939680232556"/>
    <n v="7.5697240459864742E-2"/>
    <n v="1.4315917138830667"/>
    <n v="1.3558944734232019"/>
    <n v="8.9591679125716993E-3"/>
    <n v="7.1177230910235326E-2"/>
    <n v="6.2218062997663623E-2"/>
    <x v="2"/>
    <s v="Google Maps"/>
    <n v="39.7543077021"/>
    <n v="-80.9739318134"/>
    <n v="39.755163697100002"/>
    <n v="-80.965770991900001"/>
  </r>
  <r>
    <n v="313"/>
    <x v="6"/>
    <x v="0"/>
    <s v="Fayette"/>
    <s v="US-62 "/>
    <s v="SFAYUS00062**C"/>
    <s v="US-62"/>
    <n v="25.8"/>
    <n v="26.3"/>
    <s v="Segment"/>
    <m/>
    <n v="0"/>
    <n v="1"/>
    <n v="2"/>
    <n v="0"/>
    <n v="2"/>
    <n v="60.770439680232556"/>
    <n v="0.14419440761653185"/>
    <n v="1.0370548682983483"/>
    <n v="0.89286046068181646"/>
    <n v="1.6196164464590136E-2"/>
    <n v="7.0921634602209918E-2"/>
    <n v="5.4725470137619782E-2"/>
    <x v="2"/>
    <s v="Google Maps"/>
    <n v="39.686028210899998"/>
    <n v="-83.296584487800004"/>
    <n v="39.691852103499997"/>
    <n v="-83.291006326300007"/>
  </r>
  <r>
    <n v="314"/>
    <x v="6"/>
    <x v="0"/>
    <s v="Fayette"/>
    <s v="US-62 "/>
    <s v="SFAYUS00062**C"/>
    <s v="US-62"/>
    <n v="17.8"/>
    <n v="18.3"/>
    <s v="Segment"/>
    <m/>
    <n v="0"/>
    <n v="1"/>
    <n v="1"/>
    <n v="1"/>
    <n v="0"/>
    <n v="56.661064680232556"/>
    <n v="0.14419440761653185"/>
    <n v="0.65319361274220156"/>
    <n v="0.50899920512566976"/>
    <n v="1.6196164464590136E-2"/>
    <n v="7.0921634602209918E-2"/>
    <n v="5.4725470137619782E-2"/>
    <x v="2"/>
    <s v="Google Maps"/>
    <n v="39.592788974199998"/>
    <n v="-83.385762839500003"/>
    <n v="39.598556926599997"/>
    <n v="-83.380093814299997"/>
  </r>
  <r>
    <n v="315"/>
    <x v="6"/>
    <x v="0"/>
    <s v="Union"/>
    <s v="US HIGHWAY 42 "/>
    <s v="SUNIUS00042**C"/>
    <s v="US-42"/>
    <n v="6"/>
    <n v="6.5"/>
    <s v="Segment"/>
    <m/>
    <n v="0"/>
    <n v="1"/>
    <n v="2"/>
    <n v="1"/>
    <n v="3"/>
    <n v="66.207939680232556"/>
    <n v="0.11100633808597697"/>
    <n v="1.2090560934333408"/>
    <n v="1.0980497553473638"/>
    <n v="1.2736066650272096E-2"/>
    <n v="7.0909443667857786E-2"/>
    <n v="5.8173377017585688E-2"/>
    <x v="2"/>
    <s v="Google Maps"/>
    <n v="40.177267254199997"/>
    <n v="-83.215335000099998"/>
    <n v="40.183077525000002"/>
    <n v="-83.209695940000003"/>
  </r>
  <r>
    <n v="316"/>
    <x v="6"/>
    <x v="1"/>
    <s v="Geauga"/>
    <s v="RAVENNA RD "/>
    <s v="SGEASR00044**C"/>
    <s v="SR-44"/>
    <n v="1.7"/>
    <n v="2.2000000000000002"/>
    <s v="Segment"/>
    <m/>
    <n v="0"/>
    <n v="1"/>
    <n v="3"/>
    <n v="0"/>
    <n v="4"/>
    <n v="69.317314680232556"/>
    <n v="0.11124729789138466"/>
    <n v="1.3378074933664175"/>
    <n v="1.2265601954750327"/>
    <n v="1.2761465692046527E-2"/>
    <n v="7.0887872150889514E-2"/>
    <n v="5.8126406458842983E-2"/>
    <x v="2"/>
    <s v="Google Maps"/>
    <n v="41.371474292099997"/>
    <n v="-81.220567712499999"/>
    <n v="41.378367511599997"/>
    <n v="-81.2178657778"/>
  </r>
  <r>
    <n v="317"/>
    <x v="6"/>
    <x v="2"/>
    <s v="Preble"/>
    <s v="N U S ROUTE 127 "/>
    <s v="SPREUS00127**C"/>
    <s v="US-127"/>
    <n v="19.600000000000001"/>
    <n v="20.100000000000001"/>
    <s v="Segment"/>
    <m/>
    <n v="0"/>
    <n v="1"/>
    <n v="2"/>
    <n v="1"/>
    <n v="9"/>
    <n v="72.207939680232556"/>
    <n v="7.8982724605372437E-2"/>
    <n v="2.1507394689598813"/>
    <n v="2.0717567443545089"/>
    <n v="8.8488413630915495E-3"/>
    <n v="7.0568610431593945E-2"/>
    <n v="6.1719769068502392E-2"/>
    <x v="2"/>
    <s v="Google Maps"/>
    <n v="39.839743677199998"/>
    <n v="-84.629061359900007"/>
    <n v="39.846998300300001"/>
    <n v="-84.6287695611"/>
  </r>
  <r>
    <n v="318"/>
    <x v="6"/>
    <x v="3"/>
    <s v="Ashtabula"/>
    <s v="NORTH CHESTNUT ST,SOUTH CHESTNUT ST "/>
    <s v="SATBSR00046**C"/>
    <s v="SR-46"/>
    <n v="16.899999999999999"/>
    <n v="17.399999999999999"/>
    <s v="Segment"/>
    <m/>
    <n v="1"/>
    <n v="1"/>
    <n v="1"/>
    <n v="1"/>
    <n v="13"/>
    <n v="115.33775436046511"/>
    <n v="6.3971256113002764E-2"/>
    <n v="2.8741755786874505"/>
    <n v="2.8102043225744477"/>
    <n v="7.4103769667016404E-3"/>
    <n v="7.049753431417112E-2"/>
    <n v="6.3087157347469475E-2"/>
    <x v="2"/>
    <s v="Google Maps"/>
    <n v="41.738178770499999"/>
    <n v="-80.769481753199997"/>
    <n v="41.745423365400001"/>
    <n v="-80.769472575999998"/>
  </r>
  <r>
    <n v="319"/>
    <x v="6"/>
    <x v="4"/>
    <s v="Champaign"/>
    <s v="US-68 "/>
    <s v="SCHPUS00068**C"/>
    <s v="US-68"/>
    <n v="1.9"/>
    <n v="2.4"/>
    <s v="Segment"/>
    <m/>
    <n v="0"/>
    <n v="2"/>
    <n v="1"/>
    <n v="1"/>
    <n v="0"/>
    <n v="102.33775436046511"/>
    <n v="0.1101778308793074"/>
    <n v="0.71324309884030002"/>
    <n v="0.60306526796099258"/>
    <n v="1.2648701306431712E-2"/>
    <n v="7.0419149119363311E-2"/>
    <n v="5.77704478129316E-2"/>
    <x v="2"/>
    <s v="Google Maps"/>
    <n v="40.0446830749"/>
    <n v="-83.779520012500001"/>
    <n v="40.051899800699999"/>
    <n v="-83.778711359900001"/>
  </r>
  <r>
    <n v="320"/>
    <x v="6"/>
    <x v="4"/>
    <s v="Champaign"/>
    <s v="US-68 "/>
    <s v="SCHPUS00068**C"/>
    <s v="US-68"/>
    <n v="2.4"/>
    <n v="2.9"/>
    <s v="Segment"/>
    <m/>
    <n v="0"/>
    <n v="1"/>
    <n v="3"/>
    <n v="0"/>
    <n v="3"/>
    <n v="68.317314680232556"/>
    <n v="0.1101778308793074"/>
    <n v="1.1991829967463985"/>
    <n v="1.0890051658670912"/>
    <n v="1.2648701306431712E-2"/>
    <n v="7.0419149119363311E-2"/>
    <n v="5.77704478129316E-2"/>
    <x v="2"/>
    <s v="Google Maps"/>
    <n v="40.051899800699999"/>
    <n v="-83.778711359900001"/>
    <n v="40.059115928700002"/>
    <n v="-83.777825448499996"/>
  </r>
  <r>
    <n v="321"/>
    <x v="6"/>
    <x v="8"/>
    <s v="Knox"/>
    <s v="MOUNT GILEAD RD "/>
    <s v="SKNOSR00095**C"/>
    <s v="SR-95"/>
    <n v="5.8"/>
    <n v="6.3"/>
    <s v="Segment"/>
    <m/>
    <n v="0"/>
    <n v="1"/>
    <n v="3"/>
    <n v="2"/>
    <n v="3"/>
    <n v="77.192314680232556"/>
    <n v="7.4693696323691147E-2"/>
    <n v="1.1839296388973308"/>
    <n v="1.1092359425736398"/>
    <n v="8.8499780458338208E-3"/>
    <n v="7.0395808367428717E-2"/>
    <n v="6.1545830321594899E-2"/>
    <x v="2"/>
    <s v="Google Maps"/>
    <n v="40.489312287499999"/>
    <n v="-82.544623045999998"/>
    <n v="40.495455040400003"/>
    <n v="-82.541129884100002"/>
  </r>
  <r>
    <n v="322"/>
    <x v="6"/>
    <x v="5"/>
    <s v="Fulton"/>
    <s v="MAIN ST "/>
    <s v="SFULUS00020*AC"/>
    <s v="US-20"/>
    <n v="22.6"/>
    <n v="23.1"/>
    <s v="Segment"/>
    <m/>
    <n v="0"/>
    <n v="2"/>
    <n v="0"/>
    <n v="1"/>
    <n v="1"/>
    <n v="96.790879360465112"/>
    <n v="0.14231521314373252"/>
    <n v="0.84290561088587446"/>
    <n v="0.70059039774214193"/>
    <n v="1.6002125157683299E-2"/>
    <n v="7.0137147757756563E-2"/>
    <n v="5.413502260007326E-2"/>
    <x v="2"/>
    <s v="Google Maps"/>
    <n v="41.574037648500003"/>
    <n v="-83.951728911100005"/>
    <n v="41.574071850700001"/>
    <n v="-83.942077684799997"/>
  </r>
  <r>
    <n v="323"/>
    <x v="6"/>
    <x v="7"/>
    <s v="Erie"/>
    <s v="SR-4 "/>
    <s v="SERISR00004**C"/>
    <s v="SR-4"/>
    <n v="2.5"/>
    <n v="3"/>
    <s v="Segment"/>
    <m/>
    <n v="1"/>
    <n v="1"/>
    <n v="3"/>
    <n v="0"/>
    <n v="6"/>
    <n v="116.99400436046511"/>
    <n v="8.8523495947864184E-2"/>
    <n v="1.6271461862334011"/>
    <n v="1.5386226902855369"/>
    <n v="1.0344909151248218E-2"/>
    <n v="7.0013029586282208E-2"/>
    <n v="5.9668120435033986E-2"/>
    <x v="2"/>
    <s v="Google Maps"/>
    <n v="41.322805204200002"/>
    <n v="-82.767676123399994"/>
    <n v="41.329626747600003"/>
    <n v="-82.764434962300001"/>
  </r>
  <r>
    <n v="324"/>
    <x v="6"/>
    <x v="7"/>
    <s v="Lorain"/>
    <s v="SR 303"/>
    <s v="SLORSR00303**C "/>
    <s v="SR-303"/>
    <n v="18.7"/>
    <n v="19.2"/>
    <s v="Segment"/>
    <m/>
    <n v="0"/>
    <n v="1"/>
    <n v="4"/>
    <n v="1"/>
    <n v="4"/>
    <n v="80.301689680232556"/>
    <n v="7.3881347172581435E-2"/>
    <n v="1.3227403692409869"/>
    <n v="1.2488590220684055"/>
    <n v="8.7615038011057411E-3"/>
    <n v="6.9799886540297812E-2"/>
    <n v="6.1038382739192071E-2"/>
    <x v="2"/>
    <s v="Google Maps"/>
    <n v="0"/>
    <n v="0"/>
    <n v="0"/>
    <n v="0"/>
  </r>
  <r>
    <n v="325"/>
    <x v="6"/>
    <x v="4"/>
    <s v="Miami"/>
    <s v="N WASHINGTON RD "/>
    <s v="CMIACR00035**C"/>
    <s v="CR-35"/>
    <n v="4.9000000000000004"/>
    <n v="5.4"/>
    <s v="Segment"/>
    <m/>
    <n v="0"/>
    <n v="1"/>
    <n v="0"/>
    <n v="3"/>
    <n v="3"/>
    <n v="61.989189680232556"/>
    <n v="0.10903907615656325"/>
    <n v="1.1910038995567143"/>
    <n v="1.0819648234001511"/>
    <n v="1.2528533479132065E-2"/>
    <n v="6.977024897343094E-2"/>
    <n v="5.7241715494298878E-2"/>
    <x v="2"/>
    <s v="Google Maps"/>
    <n v="40.109946150600003"/>
    <n v="-84.2591470367"/>
    <n v="40.1171932086"/>
    <n v="-84.259254971999994"/>
  </r>
  <r>
    <n v="326"/>
    <x v="6"/>
    <x v="2"/>
    <s v="Clinton"/>
    <s v="US-68 "/>
    <s v="SCLIUS00068**C"/>
    <s v="US-68"/>
    <n v="22"/>
    <n v="22.5"/>
    <s v="Segment"/>
    <m/>
    <n v="0"/>
    <n v="2"/>
    <n v="3"/>
    <n v="1"/>
    <n v="3"/>
    <n v="118.43150436046511"/>
    <n v="7.3828584851382065E-2"/>
    <n v="1.1914400867189048"/>
    <n v="1.1176115018675228"/>
    <n v="8.75575464950306E-3"/>
    <n v="6.9739834738423878E-2"/>
    <n v="6.0984080088920818E-2"/>
    <x v="2"/>
    <s v="Google Maps"/>
    <n v="39.542481543900003"/>
    <n v="-83.850073833300002"/>
    <n v="39.549700740200002"/>
    <n v="-83.849482563099997"/>
  </r>
  <r>
    <n v="327"/>
    <x v="6"/>
    <x v="2"/>
    <s v="Warren"/>
    <s v="ST RT 28 "/>
    <s v="SWARSR00028**C"/>
    <s v="SR-28"/>
    <n v="2.6"/>
    <n v="3.1"/>
    <s v="Segment"/>
    <m/>
    <n v="0"/>
    <n v="1"/>
    <n v="2"/>
    <n v="0"/>
    <n v="2"/>
    <n v="60.770439680232556"/>
    <n v="0.14081023165117754"/>
    <n v="1.0515641634363311"/>
    <n v="0.91075393178515351"/>
    <n v="1.5846575863745299E-2"/>
    <n v="6.9621214262767406E-2"/>
    <n v="5.3774638399022107E-2"/>
    <x v="2"/>
    <s v="Google Maps"/>
    <n v="39.274453848599997"/>
    <n v="-84.0474607612"/>
    <n v="39.277191313400003"/>
    <n v="-84.038820927399996"/>
  </r>
  <r>
    <n v="328"/>
    <x v="6"/>
    <x v="0"/>
    <s v="Union"/>
    <s v="S FRANKLIN ST "/>
    <s v="SUNISR00037**C"/>
    <s v="SR-37"/>
    <n v="8.4"/>
    <n v="8.9"/>
    <s v="Segment"/>
    <m/>
    <n v="0"/>
    <n v="0"/>
    <n v="7"/>
    <n v="0"/>
    <n v="8"/>
    <n v="53.828125"/>
    <n v="6.3290975528789456E-2"/>
    <n v="1.714159301912797"/>
    <n v="1.6508683263840076"/>
    <n v="7.6004860061888967E-3"/>
    <n v="6.9516390491404359E-2"/>
    <n v="6.1915904485215459E-2"/>
    <x v="2"/>
    <s v="Google Maps"/>
    <n v="40.397680879900001"/>
    <n v="-83.282028605500003"/>
    <n v="40.395296204099999"/>
    <n v="-83.273528367200001"/>
  </r>
  <r>
    <n v="329"/>
    <x v="6"/>
    <x v="9"/>
    <s v="Scioto"/>
    <s v="SR-73 "/>
    <s v="SSCISR00073**C"/>
    <s v="SR-73"/>
    <n v="20"/>
    <n v="20.5"/>
    <s v="Segment"/>
    <m/>
    <n v="1"/>
    <n v="2"/>
    <n v="1"/>
    <n v="2"/>
    <n v="7"/>
    <n v="159.45194404069767"/>
    <n v="7.344376530353118E-2"/>
    <n v="1.6674615846988501"/>
    <n v="1.5940178193953189"/>
    <n v="8.7138133721508127E-3"/>
    <n v="6.9338328029782195E-2"/>
    <n v="6.0624514657631384E-2"/>
    <x v="2"/>
    <s v="Google Maps"/>
    <n v="38.803411832400002"/>
    <n v="-83.011916436600004"/>
    <n v="38.7982162391"/>
    <n v="-83.009732468699994"/>
  </r>
  <r>
    <n v="330"/>
    <x v="6"/>
    <x v="9"/>
    <s v="Scioto"/>
    <s v="SR-73 "/>
    <s v="SSCISR00073**C"/>
    <s v="SR-73"/>
    <n v="14.9"/>
    <n v="15.4"/>
    <s v="Segment"/>
    <m/>
    <n v="1"/>
    <n v="1"/>
    <n v="3"/>
    <n v="1"/>
    <n v="8"/>
    <n v="123.43150436046511"/>
    <n v="7.344376530353118E-2"/>
    <n v="1.7918685671543535"/>
    <n v="1.7184248018508224"/>
    <n v="8.7138133721508127E-3"/>
    <n v="6.9338328029782195E-2"/>
    <n v="6.0624514657631384E-2"/>
    <x v="2"/>
    <s v="Google Maps"/>
    <n v="38.808287624800002"/>
    <n v="-83.101553642400006"/>
    <n v="38.809032262599999"/>
    <n v="-83.093180880399999"/>
  </r>
  <r>
    <n v="331"/>
    <x v="6"/>
    <x v="2"/>
    <s v="Clermont"/>
    <s v="TEN MILE RD "/>
    <s v="SCLESR00749**C"/>
    <s v="SR-749"/>
    <n v="1.8"/>
    <n v="2.2999999999999998"/>
    <s v="Segment"/>
    <m/>
    <n v="0"/>
    <n v="1"/>
    <n v="1"/>
    <n v="2"/>
    <n v="10"/>
    <n v="71.098564680232556"/>
    <n v="0.10781706172941342"/>
    <n v="2.2956225934540484"/>
    <n v="2.187805531724635"/>
    <n v="1.2399466190702891E-2"/>
    <n v="6.9062712528018752E-2"/>
    <n v="5.6663246337315863E-2"/>
    <x v="2"/>
    <s v="Google Maps"/>
    <n v="39.011440278400002"/>
    <n v="-84.270180369599998"/>
    <n v="39.009434173499997"/>
    <n v="-84.261152705200004"/>
  </r>
  <r>
    <n v="332"/>
    <x v="6"/>
    <x v="3"/>
    <s v="Stark"/>
    <s v="RAVENNA AVE "/>
    <s v="SSTASR00044**C"/>
    <s v="SR-44"/>
    <n v="21.4"/>
    <n v="21.9"/>
    <s v="Segment"/>
    <m/>
    <n v="0"/>
    <n v="2"/>
    <n v="3"/>
    <n v="2"/>
    <n v="3"/>
    <n v="122.86900436046511"/>
    <n v="6.2724520037875348E-2"/>
    <n v="1.1592414768739794"/>
    <n v="1.096516956836104"/>
    <n v="7.5379619603558245E-3"/>
    <n v="6.8996034380456719E-2"/>
    <n v="6.1458072420100894E-2"/>
    <x v="2"/>
    <s v="Google Maps"/>
    <n v="40.963501163700002"/>
    <n v="-81.250986426099999"/>
    <n v="40.9707238035"/>
    <n v="-81.250297466700005"/>
  </r>
  <r>
    <n v="333"/>
    <x v="6"/>
    <x v="0"/>
    <s v="Pickaway"/>
    <s v="SR 104 "/>
    <s v="SPICSR00104**C"/>
    <s v="SR-104"/>
    <n v="17.399999999999999"/>
    <n v="17.899999999999999"/>
    <s v="Segment"/>
    <m/>
    <n v="0"/>
    <n v="2"/>
    <n v="0"/>
    <n v="1"/>
    <n v="3"/>
    <n v="98.790879360465112"/>
    <n v="0.13849374342041323"/>
    <n v="1.2395653823148707"/>
    <n v="1.1010716388944575"/>
    <n v="1.5606887784610859E-2"/>
    <n v="6.8633871284028994E-2"/>
    <n v="5.3026983499418132E-2"/>
    <x v="2"/>
    <s v="Google Maps"/>
    <n v="39.745934497199997"/>
    <n v="-83.024022551100003"/>
    <n v="39.753170550199997"/>
    <n v="-83.0246273976"/>
  </r>
  <r>
    <n v="334"/>
    <x v="6"/>
    <x v="0"/>
    <s v="Pickaway"/>
    <s v="SR 104 "/>
    <s v="SPICSR00104**C"/>
    <s v="SR-104"/>
    <n v="18.8"/>
    <n v="19.3"/>
    <s v="Segment"/>
    <m/>
    <n v="0"/>
    <n v="1"/>
    <n v="2"/>
    <n v="0"/>
    <n v="2"/>
    <n v="60.770439680232556"/>
    <n v="0.13849374342041323"/>
    <n v="1.0459824940226996"/>
    <n v="0.9074887506022864"/>
    <n v="1.5606887784610859E-2"/>
    <n v="6.8633871284028994E-2"/>
    <n v="5.3026983499418132E-2"/>
    <x v="2"/>
    <s v="Google Maps"/>
    <n v="39.766198207599999"/>
    <n v="-83.025495117999995"/>
    <n v="39.7734330129"/>
    <n v="-83.025931314800005"/>
  </r>
  <r>
    <n v="335"/>
    <x v="6"/>
    <x v="6"/>
    <s v="Van Wert"/>
    <s v="US-30 "/>
    <s v="SVANUS00030**N"/>
    <s v="US-30"/>
    <n v="3.5"/>
    <n v="4"/>
    <s v="Segment"/>
    <m/>
    <n v="0"/>
    <n v="1"/>
    <n v="1"/>
    <n v="0"/>
    <n v="3"/>
    <n v="55.223564680232556"/>
    <n v="7.0853652236627068E-2"/>
    <n v="1.3087030618182756"/>
    <n v="1.2378494095816486"/>
    <n v="7.4058825524312083E-3"/>
    <n v="6.8603155759576609E-2"/>
    <n v="6.1197273207145401E-2"/>
    <x v="2"/>
    <s v="Google Maps"/>
    <n v="40.9568659858"/>
    <n v="-84.732165308000006"/>
    <n v="40.952328455999996"/>
    <n v="-84.724711783100005"/>
  </r>
  <r>
    <n v="336"/>
    <x v="6"/>
    <x v="10"/>
    <s v="Holmes"/>
    <s v="US-62 "/>
    <s v="SHOLUS00062**C"/>
    <s v="US-62"/>
    <n v="22.9"/>
    <n v="23.4"/>
    <s v="Segment"/>
    <m/>
    <n v="1"/>
    <n v="0"/>
    <n v="1"/>
    <n v="1"/>
    <n v="2"/>
    <n v="58.661064680232556"/>
    <n v="0.13916730365890292"/>
    <n v="0.98344654507408835"/>
    <n v="0.8442792414151854"/>
    <n v="1.5676614693622318E-2"/>
    <n v="6.8538824604057039E-2"/>
    <n v="5.2862209910434721E-2"/>
    <x v="2"/>
    <s v="Google Maps"/>
    <n v="40.553113873100003"/>
    <n v="-81.858646935600007"/>
    <n v="40.5529554465"/>
    <n v="-81.849152426700002"/>
  </r>
  <r>
    <n v="337"/>
    <x v="6"/>
    <x v="3"/>
    <s v="Ashtabula"/>
    <s v="N RIDGE "/>
    <s v="SATBUS00020**C"/>
    <s v="US-20"/>
    <n v="5.8"/>
    <n v="6.3"/>
    <s v="Segment"/>
    <m/>
    <n v="0"/>
    <n v="1"/>
    <n v="2"/>
    <n v="1"/>
    <n v="2"/>
    <n v="65.207939680232556"/>
    <n v="3.4541834340960267E-2"/>
    <n v="1.0087422122019958"/>
    <n v="0.97420037786103553"/>
    <n v="3.708250845884776E-3"/>
    <n v="6.8431938340905066E-2"/>
    <n v="6.4723687495020291E-2"/>
    <x v="2"/>
    <s v="Google Maps"/>
    <n v="41.819122635500001"/>
    <n v="-80.895788780800004"/>
    <n v="41.821619229600003"/>
    <n v="-80.886708963900006"/>
  </r>
  <r>
    <n v="338"/>
    <x v="6"/>
    <x v="4"/>
    <s v="Logan"/>
    <s v="CR 10 "/>
    <s v="CLOGCR00010**C"/>
    <s v="CR-10"/>
    <n v="3.3"/>
    <n v="3.8"/>
    <s v="Segment"/>
    <m/>
    <n v="0"/>
    <n v="1"/>
    <n v="4"/>
    <n v="0"/>
    <n v="21"/>
    <n v="92.864189680232556"/>
    <n v="8.6316565190554237E-2"/>
    <n v="3.6862774332007482"/>
    <n v="3.5999608680101938"/>
    <n v="1.0107704289131903E-2"/>
    <n v="6.8425469935652572E-2"/>
    <n v="5.8317765646520671E-2"/>
    <x v="2"/>
    <s v="Google Maps"/>
    <n v="40.343927705299997"/>
    <n v="-83.709491621799998"/>
    <n v="40.342675186000001"/>
    <n v="-83.700471859000004"/>
  </r>
  <r>
    <n v="339"/>
    <x v="6"/>
    <x v="4"/>
    <s v="Champaign"/>
    <s v="SR-4 "/>
    <s v="SCHPSR00004**C"/>
    <s v="SR-4"/>
    <n v="0"/>
    <n v="0.5"/>
    <s v="Segment"/>
    <m/>
    <n v="0"/>
    <n v="1"/>
    <n v="4"/>
    <n v="0"/>
    <n v="2"/>
    <n v="73.864189680232556"/>
    <n v="8.6102614644230413E-2"/>
    <n v="1.0274888077052142"/>
    <n v="0.94138619306098381"/>
    <n v="1.0084682506889663E-2"/>
    <n v="6.8251684848413485E-2"/>
    <n v="5.8167002341523819E-2"/>
    <x v="2"/>
    <s v="Google Maps"/>
    <n v="40.018919754599999"/>
    <n v="-83.673392384600007"/>
    <n v="40.021621334300001"/>
    <n v="-83.664713901699997"/>
  </r>
  <r>
    <n v="340"/>
    <x v="6"/>
    <x v="10"/>
    <s v="Columbiana"/>
    <s v="STATE RTE 165 "/>
    <s v="SCOLSR00165**C"/>
    <s v="SR-165"/>
    <n v="1.7"/>
    <n v="2.2000000000000002"/>
    <s v="Segment"/>
    <m/>
    <n v="1"/>
    <n v="0"/>
    <n v="3"/>
    <n v="2"/>
    <n v="3"/>
    <n v="77.192314680232556"/>
    <n v="7.2064549928395435E-2"/>
    <n v="1.1564417284413511"/>
    <n v="1.0843771785129557"/>
    <n v="8.56334609189577E-3"/>
    <n v="6.8178681077740888E-2"/>
    <n v="5.961533498584512E-2"/>
    <x v="2"/>
    <s v="Google Maps"/>
    <n v="40.878980596799998"/>
    <n v="-80.566858593999996"/>
    <n v="40.872446606099999"/>
    <n v="-80.562758775600003"/>
  </r>
  <r>
    <n v="341"/>
    <x v="6"/>
    <x v="0"/>
    <s v="Morrow"/>
    <s v="MAIN ST "/>
    <s v="SMRWUS00042**C"/>
    <s v="US-42"/>
    <n v="12.7"/>
    <n v="13.2"/>
    <s v="Segment"/>
    <m/>
    <n v="0"/>
    <n v="3"/>
    <n v="2"/>
    <n v="0"/>
    <n v="5"/>
    <n v="155.12381904069767"/>
    <n v="8.5888473724927028E-2"/>
    <n v="1.4475514743551572"/>
    <n v="1.3616630006302302"/>
    <n v="1.0061635588437406E-2"/>
    <n v="6.8122010525281551E-2"/>
    <n v="5.8060374936844142E-2"/>
    <x v="2"/>
    <s v="Google Maps"/>
    <n v="40.538767374300001"/>
    <n v="-82.830985441899998"/>
    <n v="40.545893198100003"/>
    <n v="-82.829269874399998"/>
  </r>
  <r>
    <n v="342"/>
    <x v="6"/>
    <x v="7"/>
    <s v="Medina"/>
    <s v="WEYMOUTH RD "/>
    <s v="SMEDSR00003**C"/>
    <s v="SR-3"/>
    <n v="15"/>
    <n v="15.5"/>
    <s v="Segment"/>
    <m/>
    <n v="0"/>
    <n v="1"/>
    <n v="2"/>
    <n v="0"/>
    <n v="3"/>
    <n v="61.770439680232556"/>
    <n v="0.13763204353437122"/>
    <n v="1.1900779714887944"/>
    <n v="1.0524459279544232"/>
    <n v="1.5517644499675021E-2"/>
    <n v="6.8036795201458916E-2"/>
    <n v="5.2519150701783895E-2"/>
    <x v="2"/>
    <s v="Google Maps"/>
    <n v="41.172097131599998"/>
    <n v="-81.814987137499998"/>
    <n v="41.178746766099998"/>
    <n v="-81.812344507700004"/>
  </r>
  <r>
    <n v="343"/>
    <x v="6"/>
    <x v="3"/>
    <s v="Mahoning"/>
    <s v="W AKRON CANFIELD RD "/>
    <s v="SMAHUS00224**C"/>
    <s v="US-224"/>
    <n v="5.6"/>
    <n v="6.1"/>
    <s v="Segment"/>
    <m/>
    <n v="0"/>
    <n v="1"/>
    <n v="1"/>
    <n v="2"/>
    <n v="1"/>
    <n v="62.098564680232556"/>
    <n v="0.10561013661669408"/>
    <n v="0.87915451355044416"/>
    <n v="0.77354437693375011"/>
    <n v="1.2166072047242611E-2"/>
    <n v="6.799106251175871E-2"/>
    <n v="5.5824990464516097E-2"/>
    <x v="2"/>
    <s v="Google Maps"/>
    <n v="41.024122267199999"/>
    <n v="-80.8957458836"/>
    <n v="41.024219155200001"/>
    <n v="-80.886183828499995"/>
  </r>
  <r>
    <n v="344"/>
    <x v="6"/>
    <x v="3"/>
    <s v="Mahoning"/>
    <s v="COLUMBIANA CANFIELD RD "/>
    <s v="SMAHSR00046**C"/>
    <s v="SR-46"/>
    <n v="1.8"/>
    <n v="2.2999999999999998"/>
    <s v="Segment"/>
    <m/>
    <n v="0"/>
    <n v="1"/>
    <n v="2"/>
    <n v="3"/>
    <n v="2"/>
    <n v="74.082939680232556"/>
    <n v="7.1401914551292134E-2"/>
    <n v="1.0850726315128809"/>
    <n v="1.0136707169615888"/>
    <n v="8.4909721061070375E-3"/>
    <n v="6.7892383842619683E-2"/>
    <n v="5.9401411736512644E-2"/>
    <x v="2"/>
    <s v="Google Maps"/>
    <n v="40.921364534299997"/>
    <n v="-80.716437576800004"/>
    <n v="40.928036322399997"/>
    <n v="-80.720066342999999"/>
  </r>
  <r>
    <n v="345"/>
    <x v="6"/>
    <x v="1"/>
    <s v="Geauga"/>
    <s v="MAYFIELD RD "/>
    <s v="SGEAUS00322**C"/>
    <s v="US-322"/>
    <n v="6.7"/>
    <n v="7.2"/>
    <s v="Segment"/>
    <m/>
    <n v="0"/>
    <n v="1"/>
    <n v="2"/>
    <n v="2"/>
    <n v="4"/>
    <n v="71.645439680232556"/>
    <n v="8.5523994946139797E-2"/>
    <n v="1.2998170581375492"/>
    <n v="1.2142930631914095"/>
    <n v="1.0022397819984975E-2"/>
    <n v="6.7844137352286407E-2"/>
    <n v="5.7821739532301436E-2"/>
    <x v="2"/>
    <s v="Google Maps"/>
    <n v="41.524617179700002"/>
    <n v="-81.262621011299998"/>
    <n v="41.527584040000001"/>
    <n v="-81.253988693699995"/>
  </r>
  <r>
    <n v="346"/>
    <x v="6"/>
    <x v="10"/>
    <s v="Jefferson"/>
    <s v="CANTON RD "/>
    <s v="SJEFSR00043**C"/>
    <s v="SR-43"/>
    <n v="11.8"/>
    <n v="12.3"/>
    <s v="Segment"/>
    <m/>
    <n v="0"/>
    <n v="1"/>
    <n v="3"/>
    <n v="2"/>
    <n v="10"/>
    <n v="84.192314680232556"/>
    <n v="7.1554438653618394E-2"/>
    <n v="1.9436344619325492"/>
    <n v="1.8720800232789307"/>
    <n v="8.5076358209355361E-3"/>
    <n v="6.7582547230582685E-2"/>
    <n v="5.907491140964715E-2"/>
    <x v="2"/>
    <s v="Google Maps"/>
    <n v="40.434856308199997"/>
    <n v="-80.775309670599995"/>
    <n v="40.434093972299998"/>
    <n v="-80.784073687499998"/>
  </r>
  <r>
    <n v="347"/>
    <x v="6"/>
    <x v="2"/>
    <s v="Preble"/>
    <s v="N MAIN ST "/>
    <s v="SPRESR00503**C"/>
    <s v="SR-503"/>
    <n v="17.3"/>
    <n v="17.8"/>
    <s v="Segment"/>
    <m/>
    <n v="0"/>
    <n v="2"/>
    <n v="2"/>
    <n v="1"/>
    <n v="2"/>
    <n v="110.88462936046511"/>
    <n v="8.4915291443766555E-2"/>
    <n v="1.0300644634957701"/>
    <n v="0.94514917205200355"/>
    <n v="9.9568378605210846E-3"/>
    <n v="6.7471295533402365E-2"/>
    <n v="5.7514457672881283E-2"/>
    <x v="2"/>
    <s v="Google Maps"/>
    <n v="39.805085841699999"/>
    <n v="-84.534927560699998"/>
    <n v="39.812225183999999"/>
    <n v="-84.535854423499998"/>
  </r>
  <r>
    <n v="348"/>
    <x v="6"/>
    <x v="8"/>
    <s v="Knox"/>
    <s v="COLUMBUS RD "/>
    <s v="SKNOUS00036**C"/>
    <s v="US-36"/>
    <n v="1.2"/>
    <n v="1.7"/>
    <s v="Segment"/>
    <m/>
    <n v="1"/>
    <n v="1"/>
    <n v="2"/>
    <n v="0"/>
    <n v="4"/>
    <n v="108.44712936046511"/>
    <n v="0.10432067558230805"/>
    <n v="0.99731750033032818"/>
    <n v="0.89299682474802011"/>
    <n v="1.2029521766217306E-2"/>
    <n v="6.7056569281864167E-2"/>
    <n v="5.5027047515646861E-2"/>
    <x v="2"/>
    <s v="Google Maps"/>
    <n v="40.292777314600002"/>
    <n v="-82.731576429"/>
    <n v="40.293256442199997"/>
    <n v="-82.722391363599996"/>
  </r>
  <r>
    <n v="349"/>
    <x v="6"/>
    <x v="8"/>
    <s v="Knox"/>
    <s v="COLUMBUS RD "/>
    <s v="SKNOUS00036**C"/>
    <s v="US-36"/>
    <n v="7.9"/>
    <n v="8.4"/>
    <s v="Segment"/>
    <m/>
    <n v="0"/>
    <n v="1"/>
    <n v="2"/>
    <n v="1"/>
    <n v="7"/>
    <n v="70.207939680232556"/>
    <n v="0.10432067558230805"/>
    <n v="1.7760727197513881"/>
    <n v="1.6717520441690801"/>
    <n v="1.2029521766217306E-2"/>
    <n v="6.7056569281864167E-2"/>
    <n v="5.5027047515646861E-2"/>
    <x v="2"/>
    <s v="Google Maps"/>
    <n v="40.345755868300003"/>
    <n v="-82.632172083699999"/>
    <n v="40.349519184599998"/>
    <n v="-82.624052481299998"/>
  </r>
  <r>
    <n v="350"/>
    <x v="6"/>
    <x v="8"/>
    <s v="Knox"/>
    <s v="COLUMBUS RD "/>
    <s v="SKNOUS00036**C"/>
    <s v="US-36"/>
    <n v="0.6"/>
    <n v="1.1000000000000001"/>
    <s v="Segment"/>
    <m/>
    <n v="1"/>
    <n v="0"/>
    <n v="2"/>
    <n v="1"/>
    <n v="1"/>
    <n v="64.207939680232556"/>
    <n v="0.10432067558230805"/>
    <n v="0.84156645644611638"/>
    <n v="0.73724578086380832"/>
    <n v="1.2029521766217306E-2"/>
    <n v="6.7056569281864167E-2"/>
    <n v="5.5027047515646861E-2"/>
    <x v="2"/>
    <s v="Google Maps"/>
    <n v="40.289702281099999"/>
    <n v="-82.741659010099994"/>
    <n v="40.292661679799998"/>
    <n v="-82.733490321100007"/>
  </r>
  <r>
    <n v="351"/>
    <x v="6"/>
    <x v="4"/>
    <s v="Logan"/>
    <s v="S US 68 "/>
    <s v="SLOGUS00068**C"/>
    <s v="US-68"/>
    <n v="1.8"/>
    <n v="2.2999999999999998"/>
    <s v="Segment"/>
    <m/>
    <n v="0"/>
    <n v="1"/>
    <n v="2"/>
    <n v="0"/>
    <n v="5"/>
    <n v="63.770439680232556"/>
    <n v="0.13536309856400136"/>
    <n v="1.538808203381677"/>
    <n v="1.4034451048176757"/>
    <n v="1.528243983373781E-2"/>
    <n v="6.701618877973109E-2"/>
    <n v="5.173374894599328E-2"/>
    <x v="2"/>
    <s v="Google Maps"/>
    <n v="40.267510616800003"/>
    <n v="-83.760181103600004"/>
    <n v="40.274496751800001"/>
    <n v="-83.762079361399998"/>
  </r>
  <r>
    <n v="352"/>
    <x v="6"/>
    <x v="7"/>
    <s v="Wayne"/>
    <s v="BURBANK RD "/>
    <s v="SWAYSR00083**C"/>
    <s v="SR-83"/>
    <n v="21.8"/>
    <n v="22.3"/>
    <s v="Segment"/>
    <m/>
    <n v="0"/>
    <n v="3"/>
    <n v="3"/>
    <n v="0"/>
    <n v="6"/>
    <n v="162.67069404069767"/>
    <n v="7.0645193977273507E-2"/>
    <n v="1.5103191537625809"/>
    <n v="1.4396739597853074"/>
    <n v="8.4082552426278708E-3"/>
    <n v="6.699339669567371E-2"/>
    <n v="5.8585141453045837E-2"/>
    <x v="2"/>
    <s v="Google Maps"/>
    <n v="40.937806654600003"/>
    <n v="-81.991961743199994"/>
    <n v="40.944823914899999"/>
    <n v="-81.993946676899995"/>
  </r>
  <r>
    <n v="353"/>
    <x v="6"/>
    <x v="7"/>
    <s v="Wayne"/>
    <s v="BURBANK RD "/>
    <s v="SWAYSR00083**C"/>
    <s v="SR-83"/>
    <n v="22.5"/>
    <n v="23"/>
    <s v="Segment"/>
    <m/>
    <n v="0"/>
    <n v="1"/>
    <n v="4"/>
    <n v="1"/>
    <n v="7"/>
    <n v="83.301689680232556"/>
    <n v="7.0645193977273507E-2"/>
    <n v="1.6320868787615437"/>
    <n v="1.5614416847842703"/>
    <n v="8.4082552426278708E-3"/>
    <n v="6.699339669567371E-2"/>
    <n v="5.8585141453045837E-2"/>
    <x v="2"/>
    <s v="Google Maps"/>
    <n v="40.947720793499997"/>
    <n v="-81.994061185999996"/>
    <n v="40.954947915299996"/>
    <n v="-81.994550042900002"/>
  </r>
  <r>
    <n v="354"/>
    <x v="6"/>
    <x v="2"/>
    <s v="Greene"/>
    <s v="SR-72 "/>
    <s v="SGRESR00072**C"/>
    <s v="SR-72"/>
    <n v="12.6"/>
    <n v="13.1"/>
    <s v="Segment"/>
    <m/>
    <n v="0"/>
    <n v="2"/>
    <n v="5"/>
    <n v="3"/>
    <n v="2"/>
    <n v="139.40025436046511"/>
    <n v="4.7099263256296077E-2"/>
    <n v="0.94256824943610495"/>
    <n v="0.89546898617980886"/>
    <n v="5.7933962384363229E-3"/>
    <n v="6.6936092085286156E-2"/>
    <n v="6.114269584684983E-2"/>
    <x v="2"/>
    <s v="Google Maps"/>
    <n v="39.718855460699999"/>
    <n v="-83.776624485499994"/>
    <n v="39.722683742199997"/>
    <n v="-83.784137802299995"/>
  </r>
  <r>
    <n v="355"/>
    <x v="6"/>
    <x v="7"/>
    <s v="Wayne"/>
    <s v="SR-585 "/>
    <s v="SWAYSR00585**C"/>
    <s v="SR-585"/>
    <n v="13"/>
    <n v="13.5"/>
    <s v="Segment"/>
    <m/>
    <n v="1"/>
    <n v="1"/>
    <n v="2"/>
    <n v="1"/>
    <n v="1"/>
    <n v="109.88462936046511"/>
    <n v="8.4082060921400636E-2"/>
    <n v="0.88790240460106329"/>
    <n v="0.80382034367966271"/>
    <n v="9.8670334404253098E-3"/>
    <n v="6.6895754355998233E-2"/>
    <n v="5.7028720915572921E-2"/>
    <x v="2"/>
    <s v="Google Maps"/>
    <n v="40.934465241399998"/>
    <n v="-81.752152126699997"/>
    <n v="40.940596070700003"/>
    <n v="-81.747104010699999"/>
  </r>
  <r>
    <n v="356"/>
    <x v="6"/>
    <x v="3"/>
    <s v="Mahoning"/>
    <s v="SOUTH AVE "/>
    <s v="SMAHSR00164**C"/>
    <s v="SR-164"/>
    <n v="4.5"/>
    <n v="5"/>
    <s v="Segment"/>
    <m/>
    <n v="0"/>
    <n v="1"/>
    <n v="2"/>
    <n v="1"/>
    <n v="3"/>
    <n v="66.207939680232556"/>
    <n v="0.10398741678388873"/>
    <n v="1.1540504853367861"/>
    <n v="1.0500630685528973"/>
    <n v="1.1994208376591273E-2"/>
    <n v="6.6881734953104621E-2"/>
    <n v="5.488752657651335E-2"/>
    <x v="2"/>
    <s v="Google Maps"/>
    <n v="40.953209865799998"/>
    <n v="-80.650986767199996"/>
    <n v="40.957820650499997"/>
    <n v="-80.643620109400004"/>
  </r>
  <r>
    <n v="357"/>
    <x v="6"/>
    <x v="8"/>
    <s v="Perry"/>
    <s v="MAIN ST "/>
    <s v="SPERSR00013**C"/>
    <s v="SR-13"/>
    <n v="35.299999999999997"/>
    <n v="35.799999999999997"/>
    <s v="Segment"/>
    <m/>
    <n v="0"/>
    <n v="1"/>
    <n v="3"/>
    <n v="0"/>
    <n v="1"/>
    <n v="66.317314680232556"/>
    <n v="0.10385400626810358"/>
    <n v="0.84454305366928295"/>
    <n v="0.74068904740117936"/>
    <n v="1.1980069108854605E-2"/>
    <n v="6.6824460159179686E-2"/>
    <n v="5.4844391050325084E-2"/>
    <x v="2"/>
    <s v="Google Maps"/>
    <n v="39.859961074200001"/>
    <n v="-82.394379837200006"/>
    <n v="39.867188842799997"/>
    <n v="-82.393766685800003"/>
  </r>
  <r>
    <n v="358"/>
    <x v="6"/>
    <x v="5"/>
    <s v="Sandusky"/>
    <s v="W STATE ST "/>
    <s v="SSANUS00020**C"/>
    <s v="US-20"/>
    <n v="12.6"/>
    <n v="13.1"/>
    <s v="Segment"/>
    <m/>
    <n v="0"/>
    <n v="1"/>
    <n v="1"/>
    <n v="0"/>
    <n v="2"/>
    <n v="54.223564680232556"/>
    <n v="6.7873740039211095E-2"/>
    <n v="1.0464687032677669"/>
    <n v="0.97859496322855577"/>
    <n v="7.1916240532749112E-3"/>
    <n v="6.6824415036651971E-2"/>
    <n v="5.9632790983377058E-2"/>
    <x v="2"/>
    <s v="Google Maps"/>
    <n v="41.384397554400003"/>
    <n v="-83.202417043899999"/>
    <n v="41.380884332599997"/>
    <n v="-83.194002663000006"/>
  </r>
  <r>
    <n v="359"/>
    <x v="6"/>
    <x v="2"/>
    <s v="Butler"/>
    <s v="HAMILTON EATON RD "/>
    <s v="SBUTUS00127**C"/>
    <s v="US-127"/>
    <n v="14.8"/>
    <n v="15.3"/>
    <s v="Segment"/>
    <m/>
    <n v="1"/>
    <n v="2"/>
    <n v="1"/>
    <n v="2"/>
    <n v="5"/>
    <n v="157.45194404069767"/>
    <n v="7.0261908790765881E-2"/>
    <n v="1.3755094144198801"/>
    <n v="1.3052475056291142"/>
    <n v="8.3663310642700106E-3"/>
    <n v="6.6639930251608887E-2"/>
    <n v="5.8273599187338876E-2"/>
    <x v="2"/>
    <s v="Google Maps"/>
    <n v="39.501262005299999"/>
    <n v="-84.579874808100001"/>
    <n v="39.502005017400002"/>
    <n v="-84.588819841000003"/>
  </r>
  <r>
    <n v="360"/>
    <x v="6"/>
    <x v="5"/>
    <s v="Fulton"/>
    <s v="SR-109 "/>
    <s v="SFULSR00109**C"/>
    <s v="SR-109"/>
    <n v="3.8"/>
    <n v="4.3"/>
    <s v="Segment"/>
    <m/>
    <n v="0"/>
    <n v="1"/>
    <n v="4"/>
    <n v="1"/>
    <n v="5"/>
    <n v="81.301689680232556"/>
    <n v="7.0215864339036677E-2"/>
    <n v="1.3850009674294546"/>
    <n v="1.3147851030904179"/>
    <n v="8.3612934212373268E-3"/>
    <n v="6.6636596881854818E-2"/>
    <n v="5.8275303460617489E-2"/>
    <x v="2"/>
    <s v="Google Maps"/>
    <n v="41.538798401299999"/>
    <n v="-84.0037053912"/>
    <n v="41.5449956605"/>
    <n v="-84.001823106299994"/>
  </r>
  <r>
    <n v="361"/>
    <x v="6"/>
    <x v="7"/>
    <s v="Wayne"/>
    <s v="MARKET ST "/>
    <s v="SWAYSR00094**C"/>
    <s v="SR-94"/>
    <n v="4.5"/>
    <n v="5"/>
    <s v="Segment"/>
    <m/>
    <n v="0"/>
    <n v="1"/>
    <n v="4"/>
    <n v="0"/>
    <n v="7"/>
    <n v="78.864189680232556"/>
    <n v="8.3664337044968159E-2"/>
    <n v="1.7131477687038863"/>
    <n v="1.6294834316589182"/>
    <n v="9.821984589466301E-3"/>
    <n v="6.6595649459933515E-2"/>
    <n v="5.6773664870467214E-2"/>
    <x v="2"/>
    <s v="Google Maps"/>
    <n v="40.7574202427"/>
    <n v="-81.691112741300003"/>
    <n v="40.764404501999998"/>
    <n v="-81.691744341399996"/>
  </r>
  <r>
    <n v="362"/>
    <x v="6"/>
    <x v="3"/>
    <s v="Portage"/>
    <s v="US-224 "/>
    <s v="SPORUS00224**C"/>
    <s v="US-224"/>
    <n v="17.399999999999999"/>
    <n v="17.899999999999999"/>
    <s v="Segment"/>
    <m/>
    <n v="1"/>
    <n v="1"/>
    <n v="3"/>
    <n v="0"/>
    <n v="2"/>
    <n v="112.99400436046511"/>
    <n v="8.3375816462740449E-2"/>
    <n v="1.0548815764846649"/>
    <n v="0.97150576002192435"/>
    <n v="9.7908588288398522E-3"/>
    <n v="6.6558318261567676E-2"/>
    <n v="5.6767459432727825E-2"/>
    <x v="2"/>
    <s v="Google Maps"/>
    <n v="41.024726463699999"/>
    <n v="-81.073677477199993"/>
    <n v="41.0247019034"/>
    <n v="-81.064106791100002"/>
  </r>
  <r>
    <n v="363"/>
    <x v="6"/>
    <x v="9"/>
    <s v="Ross"/>
    <s v="US-50 "/>
    <s v="SROSUS00050**C"/>
    <s v="US-50"/>
    <n v="33.6"/>
    <n v="34.1"/>
    <s v="Segment"/>
    <m/>
    <n v="1"/>
    <n v="1"/>
    <n v="4"/>
    <n v="0"/>
    <n v="6"/>
    <n v="123.54087936046511"/>
    <n v="7.0008530417105821E-2"/>
    <n v="1.5070073464481377"/>
    <n v="1.4369988160310319"/>
    <n v="8.3386060529933789E-3"/>
    <n v="6.6472083989774847E-2"/>
    <n v="5.8133477936781468E-2"/>
    <x v="2"/>
    <s v="Google Maps"/>
    <n v="39.275932286600003"/>
    <n v="-82.824489167099998"/>
    <n v="39.272223435000001"/>
    <n v="-82.8164661534"/>
  </r>
  <r>
    <n v="364"/>
    <x v="6"/>
    <x v="6"/>
    <s v="Van Wert"/>
    <s v="US-30 "/>
    <s v="SVANUS00030**C"/>
    <s v="US-30"/>
    <n v="19.899999999999999"/>
    <n v="20.399999999999999"/>
    <s v="Segment"/>
    <m/>
    <n v="1"/>
    <n v="0"/>
    <n v="0"/>
    <n v="1"/>
    <n v="4"/>
    <n v="54.114189680232556"/>
    <n v="6.6842172047667681E-2"/>
    <n v="1.5660515867695228"/>
    <n v="1.4992094147218551"/>
    <n v="7.1159504351366309E-3"/>
    <n v="6.6239029938249483E-2"/>
    <n v="5.9123079503112852E-2"/>
    <x v="2"/>
    <s v="Google Maps"/>
    <n v="40.8695581546"/>
    <n v="-84.458119818900002"/>
    <n v="40.871948471000003"/>
    <n v="-84.449240611899995"/>
  </r>
  <r>
    <n v="365"/>
    <x v="6"/>
    <x v="9"/>
    <s v="Scioto"/>
    <s v="US-23 "/>
    <s v="SSCIUS00023**N"/>
    <s v="US-23"/>
    <n v="12.1"/>
    <n v="12.6"/>
    <s v="Segment"/>
    <m/>
    <n v="0"/>
    <n v="1"/>
    <n v="1"/>
    <n v="0"/>
    <n v="3"/>
    <n v="55.223564680232556"/>
    <n v="6.703357736905062E-2"/>
    <n v="1.2779205043113171"/>
    <n v="1.2108869269422664"/>
    <n v="7.1300569851211956E-3"/>
    <n v="6.6221339523742914E-2"/>
    <n v="5.9091282538621719E-2"/>
    <x v="2"/>
    <s v="Google Maps"/>
    <n v="38.894409979899997"/>
    <n v="-83.001277005999995"/>
    <n v="38.901162462099997"/>
    <n v="-83.004733187799999"/>
  </r>
  <r>
    <n v="366"/>
    <x v="6"/>
    <x v="4"/>
    <s v="Mercer"/>
    <s v="US-33 "/>
    <s v="SMERUS00033**C"/>
    <s v="US-33"/>
    <n v="11.8"/>
    <n v="12.3"/>
    <s v="Segment"/>
    <m/>
    <n v="2"/>
    <n v="0"/>
    <n v="1"/>
    <n v="1"/>
    <n v="1"/>
    <n v="103.33775436046511"/>
    <n v="0.10255672032647251"/>
    <n v="0.84324835916210716"/>
    <n v="0.7406916388356346"/>
    <n v="1.1842501437138463E-2"/>
    <n v="6.6116117314590064E-2"/>
    <n v="5.4273615877451602E-2"/>
    <x v="2"/>
    <s v="Google Maps"/>
    <n v="40.642135471700001"/>
    <n v="-84.557050046900002"/>
    <n v="40.637535888899997"/>
    <n v="-84.549734680100002"/>
  </r>
  <r>
    <n v="367"/>
    <x v="6"/>
    <x v="4"/>
    <s v="Mercer"/>
    <s v="US-33 "/>
    <s v="SMERUS00033**C"/>
    <s v="US-33"/>
    <n v="12.8"/>
    <n v="13.3"/>
    <s v="Segment"/>
    <m/>
    <n v="0"/>
    <n v="1"/>
    <n v="2"/>
    <n v="1"/>
    <n v="3"/>
    <n v="66.207939680232556"/>
    <n v="0.10255672032647251"/>
    <n v="1.1553729957541461"/>
    <n v="1.0528162754276735"/>
    <n v="1.1842501437138463E-2"/>
    <n v="6.6116117314590064E-2"/>
    <n v="5.4273615877451602E-2"/>
    <x v="2"/>
    <s v="Google Maps"/>
    <n v="40.632985910899997"/>
    <n v="-84.542365551900005"/>
    <n v="40.628828833100002"/>
    <n v="-84.5345876624"/>
  </r>
  <r>
    <n v="368"/>
    <x v="6"/>
    <x v="8"/>
    <s v="Licking"/>
    <s v="NORTH ST RD "/>
    <s v="SLICSR00661**C"/>
    <s v="SR-661"/>
    <n v="7"/>
    <n v="7.5"/>
    <s v="Segment"/>
    <m/>
    <n v="1"/>
    <n v="0"/>
    <n v="4"/>
    <n v="0"/>
    <n v="2"/>
    <n v="73.864189680232556"/>
    <n v="8.3505694857266666E-2"/>
    <n v="0.94290105687943448"/>
    <n v="0.85939536202216782"/>
    <n v="9.8048712626846533E-3"/>
    <n v="6.6070978706026795E-2"/>
    <n v="5.6266107443342143E-2"/>
    <x v="2"/>
    <s v="Google Maps"/>
    <n v="40.154604730999999"/>
    <n v="-82.520009930300006"/>
    <n v="40.161841698000003"/>
    <n v="-82.5204224987"/>
  </r>
  <r>
    <n v="369"/>
    <x v="6"/>
    <x v="8"/>
    <s v="Licking"/>
    <s v="NORTH ST RD "/>
    <s v="SLICSR00661**C"/>
    <s v="SR-661"/>
    <n v="6.3"/>
    <n v="6.8"/>
    <s v="Segment"/>
    <m/>
    <n v="0"/>
    <n v="1"/>
    <n v="3"/>
    <n v="1"/>
    <n v="0"/>
    <n v="69.754814680232556"/>
    <n v="8.3505694857266666E-2"/>
    <n v="0.68817582892078466"/>
    <n v="0.60467013406351799"/>
    <n v="9.8048712626846533E-3"/>
    <n v="6.6070978706026795E-2"/>
    <n v="5.6266107443342143E-2"/>
    <x v="2"/>
    <s v="Google Maps"/>
    <n v="40.144525794400003"/>
    <n v="-82.5209428613"/>
    <n v="40.151715319799997"/>
    <n v="-82.520042651500006"/>
  </r>
  <r>
    <n v="370"/>
    <x v="6"/>
    <x v="5"/>
    <s v="Fulton"/>
    <s v="SR-109 "/>
    <s v="SFULSR00109**C"/>
    <s v="SR-109"/>
    <n v="11.2"/>
    <n v="11.7"/>
    <s v="Segment"/>
    <m/>
    <n v="0"/>
    <n v="2"/>
    <n v="2"/>
    <n v="0"/>
    <n v="5"/>
    <n v="109.44712936046511"/>
    <n v="0.10238241188545844"/>
    <n v="1.4757707732035403"/>
    <n v="1.373388361318082"/>
    <n v="1.1824006572806439E-2"/>
    <n v="6.6051710501467936E-2"/>
    <n v="5.4227703928661497E-2"/>
    <x v="2"/>
    <s v="Google Maps"/>
    <n v="41.618347729500002"/>
    <n v="-84.037433191900007"/>
    <n v="41.624864135499998"/>
    <n v="-84.034472471399994"/>
  </r>
  <r>
    <n v="371"/>
    <x v="6"/>
    <x v="9"/>
    <s v="Scioto"/>
    <s v="ROSEMONT-SELBY RD "/>
    <s v="CSCICR00377**C"/>
    <s v="CR-377"/>
    <n v="1.3"/>
    <n v="1.8"/>
    <s v="Segment"/>
    <m/>
    <n v="1"/>
    <n v="0"/>
    <n v="1"/>
    <n v="2"/>
    <n v="5"/>
    <n v="66.098564680232556"/>
    <n v="0.10238241188545844"/>
    <n v="1.4625426994321291"/>
    <n v="1.3601602875466707"/>
    <n v="1.1824006572806439E-2"/>
    <n v="6.6003837948626021E-2"/>
    <n v="5.4179831375819582E-2"/>
    <x v="2"/>
    <s v="Google Maps"/>
    <n v="38.783285829999997"/>
    <n v="-82.963212461599994"/>
    <n v="38.779283768699997"/>
    <n v="-82.957006304000004"/>
  </r>
  <r>
    <n v="372"/>
    <x v="6"/>
    <x v="0"/>
    <s v="Madison"/>
    <s v="NATIONAL RD "/>
    <s v="SMADUS00040**C"/>
    <s v="US-40"/>
    <n v="15.3"/>
    <n v="15.8"/>
    <s v="Segment"/>
    <m/>
    <n v="0"/>
    <n v="1"/>
    <n v="1"/>
    <n v="0"/>
    <n v="6"/>
    <n v="58.223564680232556"/>
    <n v="6.6390615817423587E-2"/>
    <n v="2.0871006763371205"/>
    <n v="2.020710060519697"/>
    <n v="7.0825468959411341E-3"/>
    <n v="6.5989342435968254E-2"/>
    <n v="5.8906795540027118E-2"/>
    <x v="2"/>
    <s v="Google Maps"/>
    <n v="39.9461515733"/>
    <n v="-83.2514380569"/>
    <n v="39.946933909599998"/>
    <n v="-83.242084936500007"/>
  </r>
  <r>
    <n v="373"/>
    <x v="6"/>
    <x v="0"/>
    <s v="Madison"/>
    <s v="E COLUMBUS ST "/>
    <s v="SMADUS00062**C"/>
    <s v="US-62"/>
    <n v="2.1"/>
    <n v="2.6"/>
    <s v="Segment"/>
    <m/>
    <n v="0"/>
    <n v="2"/>
    <n v="0"/>
    <n v="1"/>
    <n v="1"/>
    <n v="96.790879360465112"/>
    <n v="0.132927791459965"/>
    <n v="0.80272852602436551"/>
    <n v="0.66980073456440048"/>
    <n v="1.5029633046469214E-2"/>
    <n v="6.5986198968067372E-2"/>
    <n v="5.0956565921598154E-2"/>
    <x v="2"/>
    <s v="Google Maps"/>
    <n v="39.721095321100002"/>
    <n v="-83.262329432599998"/>
    <n v="39.724250971399997"/>
    <n v="-83.254160974499996"/>
  </r>
  <r>
    <n v="374"/>
    <x v="6"/>
    <x v="5"/>
    <s v="Fulton"/>
    <s v="US-20A "/>
    <s v="SFULUS00020*AC"/>
    <s v="US-20"/>
    <n v="3.5"/>
    <n v="4"/>
    <s v="Segment"/>
    <m/>
    <n v="0"/>
    <n v="1"/>
    <n v="3"/>
    <n v="1"/>
    <n v="2"/>
    <n v="71.754814680232556"/>
    <n v="8.2841108930500784E-2"/>
    <n v="1.0065205178355014"/>
    <n v="0.92367940890500067"/>
    <n v="9.7331511326779283E-3"/>
    <n v="6.596355386795702E-2"/>
    <n v="5.6230402735279093E-2"/>
    <x v="2"/>
    <s v="Google Maps"/>
    <n v="41.573322166600001"/>
    <n v="-84.318604399899996"/>
    <n v="41.572308397599997"/>
    <n v="-84.309305492899995"/>
  </r>
  <r>
    <n v="375"/>
    <x v="6"/>
    <x v="2"/>
    <s v="Clermont"/>
    <s v="SR-131 "/>
    <s v="SCLESR00131**C"/>
    <s v="SR-131"/>
    <n v="6.8"/>
    <n v="7.3"/>
    <s v="Segment"/>
    <m/>
    <n v="0"/>
    <n v="1"/>
    <n v="0"/>
    <n v="2"/>
    <n v="11"/>
    <n v="65.551689680232556"/>
    <n v="0.13272005649948279"/>
    <n v="2.2543668881727381"/>
    <n v="2.1216468316732553"/>
    <n v="1.5008050972671322E-2"/>
    <n v="6.5883187051962777E-2"/>
    <n v="5.0875136079291457E-2"/>
    <x v="2"/>
    <s v="Google Maps"/>
    <n v="39.172612640200001"/>
    <n v="-84.149495610800003"/>
    <n v="39.174537022400003"/>
    <n v="-84.140450412199996"/>
  </r>
  <r>
    <n v="376"/>
    <x v="6"/>
    <x v="2"/>
    <s v="Clermont"/>
    <s v="SR-131 "/>
    <s v="SCLESR00131**C"/>
    <s v="SR-131"/>
    <n v="10.6"/>
    <n v="11.1"/>
    <s v="Segment"/>
    <m/>
    <n v="0"/>
    <n v="1"/>
    <n v="2"/>
    <n v="0"/>
    <n v="5"/>
    <n v="63.770439680232556"/>
    <n v="0.13272005649948279"/>
    <n v="1.5273440556756051"/>
    <n v="1.3946239991761222"/>
    <n v="1.5008050972671322E-2"/>
    <n v="6.5883187051962777E-2"/>
    <n v="5.0875136079291457E-2"/>
    <x v="2"/>
    <s v="Google Maps"/>
    <n v="39.1818222124"/>
    <n v="-84.084204501800002"/>
    <n v="39.181379548400002"/>
    <n v="-84.074856870100007"/>
  </r>
  <r>
    <n v="377"/>
    <x v="6"/>
    <x v="9"/>
    <s v="Ross"/>
    <s v="SR-772 "/>
    <s v="SROSSR00772**C"/>
    <s v="SR-772"/>
    <n v="11.7"/>
    <n v="12.2"/>
    <s v="Segment"/>
    <m/>
    <n v="0"/>
    <n v="2"/>
    <n v="4"/>
    <n v="2"/>
    <n v="1"/>
    <n v="127.41587936046511"/>
    <n v="5.2037510517823793E-2"/>
    <n v="0.92588686564204159"/>
    <n v="0.8738493551242178"/>
    <n v="6.3492101172619407E-3"/>
    <n v="6.5825120801879536E-2"/>
    <n v="5.9475910684617592E-2"/>
    <x v="2"/>
    <s v="Google Maps"/>
    <n v="39.302070468799997"/>
    <n v="-83.033627209700001"/>
    <n v="39.303057393400003"/>
    <n v="-83.024484665200006"/>
  </r>
  <r>
    <n v="378"/>
    <x v="6"/>
    <x v="3"/>
    <s v="Portage"/>
    <s v="SR 183 "/>
    <s v="SPORSR00183**C "/>
    <s v="SR-183"/>
    <n v="3.3"/>
    <n v="3.8"/>
    <s v="Segment"/>
    <m/>
    <n v="0"/>
    <n v="1"/>
    <n v="4"/>
    <n v="1"/>
    <n v="5"/>
    <n v="81.301689680232556"/>
    <n v="6.9292689897771223E-2"/>
    <n v="1.3513022580799161"/>
    <n v="1.2820095681821448"/>
    <n v="8.2602336598131595E-3"/>
    <n v="6.5775749537461445E-2"/>
    <n v="5.7515515877648284E-2"/>
    <x v="2"/>
    <s v="Google Maps"/>
    <n v="0"/>
    <n v="0"/>
    <n v="0"/>
    <n v="0"/>
  </r>
  <r>
    <n v="379"/>
    <x v="6"/>
    <x v="2"/>
    <s v="Greene"/>
    <s v="US-68 "/>
    <s v="SGREUS00068**C"/>
    <s v="US-68"/>
    <n v="19.399999999999999"/>
    <n v="19.899999999999999"/>
    <s v="Segment"/>
    <m/>
    <n v="0"/>
    <n v="1"/>
    <n v="2"/>
    <n v="2"/>
    <n v="5"/>
    <n v="72.645439680232556"/>
    <n v="8.2508100236747789E-2"/>
    <n v="1.3926982452453889"/>
    <n v="1.3101901450086411"/>
    <n v="9.6971962784692545E-3"/>
    <n v="6.5662357487386844E-2"/>
    <n v="5.5965161208917591E-2"/>
    <x v="2"/>
    <s v="Google Maps"/>
    <n v="39.8114618651"/>
    <n v="-83.881562187900002"/>
    <n v="39.817973393199999"/>
    <n v="-83.877440210700001"/>
  </r>
  <r>
    <n v="380"/>
    <x v="6"/>
    <x v="8"/>
    <s v="Fairfield"/>
    <s v="LANCASTER-KIRKERSVILLE RD "/>
    <s v="SFAISR00158**C"/>
    <s v="SR-158"/>
    <n v="2.8"/>
    <n v="3.3"/>
    <s v="Segment"/>
    <m/>
    <n v="1"/>
    <n v="0"/>
    <n v="3"/>
    <n v="1"/>
    <n v="3"/>
    <n v="72.754814680232556"/>
    <n v="8.217460998134804E-2"/>
    <n v="1.130577072720657"/>
    <n v="1.0484024627393089"/>
    <n v="9.6611776199187118E-3"/>
    <n v="6.546376356823938E-2"/>
    <n v="5.5802585948320667E-2"/>
    <x v="2"/>
    <s v="Google Maps"/>
    <n v="39.747455710499999"/>
    <n v="-82.617411426900006"/>
    <n v="39.754637576900002"/>
    <n v="-82.617699353099994"/>
  </r>
  <r>
    <n v="381"/>
    <x v="6"/>
    <x v="0"/>
    <s v="Marion"/>
    <s v="HARDING HWY "/>
    <s v="SMARSR00309**C"/>
    <s v="SR-309"/>
    <n v="25.1"/>
    <n v="25.6"/>
    <s v="Segment"/>
    <m/>
    <n v="3"/>
    <n v="1"/>
    <n v="2"/>
    <n v="1"/>
    <n v="7"/>
    <n v="207.23800872093022"/>
    <n v="5.9049553186615374E-2"/>
    <n v="1.5498128954650814"/>
    <n v="1.4907633422784661"/>
    <n v="7.1311931325531474E-3"/>
    <n v="6.5392173114134769E-2"/>
    <n v="5.8260979981581619E-2"/>
    <x v="2"/>
    <s v="Google Maps"/>
    <n v="40.629722992700003"/>
    <n v="-82.989992180800002"/>
    <n v="40.631128345"/>
    <n v="-82.980808774600007"/>
  </r>
  <r>
    <n v="382"/>
    <x v="6"/>
    <x v="6"/>
    <s v="Hancock"/>
    <s v="US-68 "/>
    <s v="SHANUS00068**C"/>
    <s v="US-68"/>
    <n v="4.9000000000000004"/>
    <n v="5.4"/>
    <s v="Segment"/>
    <m/>
    <n v="0"/>
    <n v="2"/>
    <n v="3"/>
    <n v="1"/>
    <n v="9"/>
    <n v="124.43150436046511"/>
    <n v="6.8713466977849094E-2"/>
    <n v="1.8430629209503948"/>
    <n v="1.7743494539725457"/>
    <n v="8.196770472866776E-3"/>
    <n v="6.5357540756476054E-2"/>
    <n v="5.7160770283609275E-2"/>
    <x v="2"/>
    <s v="Google Maps"/>
    <n v="40.890486284300003"/>
    <n v="-83.651023674699999"/>
    <n v="40.897739980600001"/>
    <n v="-83.650931754599995"/>
  </r>
  <r>
    <n v="383"/>
    <x v="6"/>
    <x v="0"/>
    <s v="Fayette"/>
    <s v="US-35 "/>
    <s v="SFAYUS00035**N"/>
    <s v="US-35"/>
    <n v="21.8"/>
    <n v="22.3"/>
    <s v="Segment"/>
    <m/>
    <n v="1"/>
    <n v="0"/>
    <n v="1"/>
    <n v="0"/>
    <n v="2"/>
    <n v="54.223564680232556"/>
    <n v="6.5511130182024854E-2"/>
    <n v="1.0342814511981644"/>
    <n v="0.96877032101613958"/>
    <n v="7.0169623875510284E-3"/>
    <n v="6.5328671656037132E-2"/>
    <n v="5.8311709268486105E-2"/>
    <x v="2"/>
    <s v="Google Maps"/>
    <n v="39.500281891100002"/>
    <n v="-83.327471653000003"/>
    <n v="39.497009214000002"/>
    <n v="-83.319125233199998"/>
  </r>
  <r>
    <n v="384"/>
    <x v="6"/>
    <x v="10"/>
    <s v="Holmes"/>
    <s v="N CLAY ST "/>
    <s v="SHOLSR00083**C"/>
    <s v="SR-83"/>
    <n v="9.4"/>
    <n v="9.9"/>
    <s v="Segment"/>
    <m/>
    <n v="0"/>
    <n v="1"/>
    <n v="4"/>
    <n v="0"/>
    <n v="3"/>
    <n v="74.864189680232556"/>
    <n v="8.192780570478668E-2"/>
    <n v="1.1298548319670412"/>
    <n v="1.0479270262622544"/>
    <n v="9.6345138514657112E-3"/>
    <n v="6.5295047379016716E-2"/>
    <n v="5.5660533527551001E-2"/>
    <x v="2"/>
    <s v="Google Maps"/>
    <n v="40.559455413199998"/>
    <n v="-81.918325165799999"/>
    <n v="40.566323435400001"/>
    <n v="-81.921246386500002"/>
  </r>
  <r>
    <n v="385"/>
    <x v="6"/>
    <x v="1"/>
    <s v="Lake"/>
    <s v="CONCORD-HAMBDEN RD "/>
    <s v="SLAKSR00608**C"/>
    <s v="SR-608"/>
    <n v="0"/>
    <n v="0.5"/>
    <s v="Segment"/>
    <m/>
    <n v="0"/>
    <n v="1"/>
    <n v="4"/>
    <n v="1"/>
    <n v="4"/>
    <n v="80.301689680232556"/>
    <n v="6.8566453341630765E-2"/>
    <n v="1.244968416913699"/>
    <n v="1.1764019635720682"/>
    <n v="8.1806558662918961E-3"/>
    <n v="6.5239942540574553E-2"/>
    <n v="5.7059286674282658E-2"/>
    <x v="2"/>
    <s v="Google Maps"/>
    <n v="41.641335042400001"/>
    <n v="-81.178933689000004"/>
    <n v="41.646729325800003"/>
    <n v="-81.184891730999993"/>
  </r>
  <r>
    <n v="386"/>
    <x v="6"/>
    <x v="5"/>
    <s v="Lucas"/>
    <s v="JERUSALEM RD "/>
    <s v="SLUCSR00002**C"/>
    <s v="SR-2"/>
    <n v="30.2"/>
    <n v="30.7"/>
    <s v="Segment"/>
    <m/>
    <n v="0"/>
    <n v="2"/>
    <n v="1"/>
    <n v="0"/>
    <n v="1"/>
    <n v="98.900254360465112"/>
    <n v="5.2006976695175497E-2"/>
    <n v="0.76880273055192583"/>
    <n v="0.71679575385675032"/>
    <n v="5.7252541105293035E-3"/>
    <n v="6.5238914891016533E-2"/>
    <n v="5.9513660780487226E-2"/>
    <x v="2"/>
    <s v="Google Maps"/>
    <n v="41.638583234999999"/>
    <n v="-83.3190437919"/>
    <n v="41.638645257599997"/>
    <n v="-83.309384037900003"/>
  </r>
  <r>
    <n v="387"/>
    <x v="6"/>
    <x v="5"/>
    <s v="Seneca"/>
    <s v="SR-53 "/>
    <s v="SSENSR00053**C"/>
    <s v="SR-53"/>
    <n v="0.9"/>
    <n v="1.4"/>
    <s v="Segment"/>
    <m/>
    <n v="0"/>
    <n v="2"/>
    <n v="3"/>
    <n v="0"/>
    <n v="1"/>
    <n v="111.99400436046511"/>
    <n v="8.1258643293116425E-2"/>
    <n v="0.88699620629073384"/>
    <n v="0.80573756299761745"/>
    <n v="9.5621872841201491E-3"/>
    <n v="6.4993084854276559E-2"/>
    <n v="5.5430897570156408E-2"/>
    <x v="2"/>
    <s v="Google Maps"/>
    <n v="41.003061199100003"/>
    <n v="-83.247784565499998"/>
    <n v="41.009103881900003"/>
    <n v="-83.242539002499996"/>
  </r>
  <r>
    <n v="388"/>
    <x v="6"/>
    <x v="5"/>
    <s v="Seneca"/>
    <s v="SR-53 "/>
    <s v="SSENSR00053**C"/>
    <s v="SR-53"/>
    <n v="5.0999999999999996"/>
    <n v="5.6"/>
    <s v="Segment"/>
    <m/>
    <n v="1"/>
    <n v="0"/>
    <n v="2"/>
    <n v="2"/>
    <n v="1"/>
    <n v="68.645439680232556"/>
    <n v="8.1258643293116425E-2"/>
    <n v="0.88699620629073384"/>
    <n v="0.80573756299761745"/>
    <n v="9.5621872841201491E-3"/>
    <n v="6.4993084854276559E-2"/>
    <n v="5.5430897570156408E-2"/>
    <x v="2"/>
    <s v="Google Maps"/>
    <n v="41.059316224500002"/>
    <n v="-83.217786156599999"/>
    <n v="41.0661142947"/>
    <n v="-83.214497080300006"/>
  </r>
  <r>
    <n v="389"/>
    <x v="6"/>
    <x v="7"/>
    <s v="Wayne"/>
    <s v="CANTON ST "/>
    <s v="SWAYSR00241**C"/>
    <s v="SR-241"/>
    <n v="5.0999999999999996"/>
    <n v="5.6"/>
    <s v="Segment"/>
    <m/>
    <n v="0"/>
    <n v="1"/>
    <n v="3"/>
    <n v="1"/>
    <n v="6"/>
    <n v="75.754814680232556"/>
    <n v="8.1244074424964285E-2"/>
    <n v="1.5603424526336036"/>
    <n v="1.4790983782086393"/>
    <n v="9.5606120682520564E-3"/>
    <n v="6.4921791339372634E-2"/>
    <n v="5.5361179271120581E-2"/>
    <x v="2"/>
    <s v="Google Maps"/>
    <n v="40.716265319800002"/>
    <n v="-81.675753082499995"/>
    <n v="40.722046136099998"/>
    <n v="-81.670752941000003"/>
  </r>
  <r>
    <n v="390"/>
    <x v="6"/>
    <x v="1"/>
    <s v="Geauga"/>
    <s v="OLD STATE RD "/>
    <s v="SGEASR00608**C"/>
    <s v="SR-608"/>
    <n v="4.4000000000000004"/>
    <n v="4.9000000000000004"/>
    <s v="Segment"/>
    <m/>
    <n v="0"/>
    <n v="1"/>
    <n v="2"/>
    <n v="4"/>
    <n v="4"/>
    <n v="80.520439680232556"/>
    <n v="5.8640766098331631E-2"/>
    <n v="1.197325285959679"/>
    <n v="1.1386845198613473"/>
    <n v="7.085821069851274E-3"/>
    <n v="6.4895004464822353E-2"/>
    <n v="5.7809183394971077E-2"/>
    <x v="2"/>
    <s v="Google Maps"/>
    <n v="41.494285199099998"/>
    <n v="-81.087967343100004"/>
    <n v="41.500280123099998"/>
    <n v="-81.093326101900004"/>
  </r>
  <r>
    <n v="391"/>
    <x v="6"/>
    <x v="3"/>
    <s v="Stark"/>
    <s v="MANCHESTER AVE "/>
    <s v="SSTASR00093**C"/>
    <s v="SR-93"/>
    <n v="14.6"/>
    <n v="15.1"/>
    <s v="Segment"/>
    <m/>
    <n v="0"/>
    <n v="1"/>
    <n v="2"/>
    <n v="1"/>
    <n v="10"/>
    <n v="73.207939680232556"/>
    <n v="9.9984906428847622E-2"/>
    <n v="2.3119858795117016"/>
    <n v="2.212000973082854"/>
    <n v="1.1569359588532233E-2"/>
    <n v="6.4865971294614785E-2"/>
    <n v="5.3296611706082554E-2"/>
    <x v="2"/>
    <s v="Google Maps"/>
    <n v="40.839602189899999"/>
    <n v="-81.600496441100006"/>
    <n v="40.846060806399997"/>
    <n v="-81.602225576699993"/>
  </r>
  <r>
    <n v="392"/>
    <x v="6"/>
    <x v="3"/>
    <s v="Portage"/>
    <s v="DIAGONAL RD "/>
    <s v="CPORCR00155**C"/>
    <s v="CR-155"/>
    <n v="6.2"/>
    <n v="6.7"/>
    <s v="Segment"/>
    <m/>
    <n v="0"/>
    <n v="1"/>
    <n v="6"/>
    <n v="1"/>
    <n v="22"/>
    <n v="111.39543968023256"/>
    <n v="5.1146257730859908E-2"/>
    <n v="2.9378778851665301"/>
    <n v="2.8867316274356702"/>
    <n v="6.2492259437566663E-3"/>
    <n v="6.4781623348028269E-2"/>
    <n v="5.8532397404271602E-2"/>
    <x v="2"/>
    <s v="Google Maps"/>
    <n v="41.253896757699998"/>
    <n v="-81.283828362999998"/>
    <n v="41.260664436399999"/>
    <n v="-81.281004857499994"/>
  </r>
  <r>
    <n v="393"/>
    <x v="6"/>
    <x v="0"/>
    <s v="Madison"/>
    <s v="SR-56 "/>
    <s v="SMADSR00056**C"/>
    <s v="SR-56"/>
    <n v="4.2"/>
    <n v="4.7"/>
    <s v="Segment"/>
    <m/>
    <n v="1"/>
    <n v="0"/>
    <n v="3"/>
    <n v="0"/>
    <n v="2"/>
    <n v="67.317314680232556"/>
    <n v="0.10001195834650875"/>
    <n v="0.97975530563690327"/>
    <n v="0.8797433472903945"/>
    <n v="1.15722356064503E-2"/>
    <n v="6.4635124884473344E-2"/>
    <n v="5.3062889278023044E-2"/>
    <x v="2"/>
    <s v="Google Maps"/>
    <n v="39.926625211500003"/>
    <n v="-83.487799281799994"/>
    <n v="39.920243563699998"/>
    <n v="-83.483347975000001"/>
  </r>
  <r>
    <n v="394"/>
    <x v="6"/>
    <x v="10"/>
    <s v="Carroll"/>
    <s v="CANTON RD "/>
    <s v="SCARSR00043**C"/>
    <s v="SR-43"/>
    <n v="22.9"/>
    <n v="23.4"/>
    <s v="Segment"/>
    <m/>
    <n v="0"/>
    <n v="1"/>
    <n v="1"/>
    <n v="1"/>
    <n v="5"/>
    <n v="61.661064680232556"/>
    <n v="0.12984868083731402"/>
    <n v="1.5024737373461876"/>
    <n v="1.3726250565088736"/>
    <n v="1.4709453955335142E-2"/>
    <n v="6.460310952472631E-2"/>
    <n v="4.9893655569391168E-2"/>
    <x v="2"/>
    <s v="Google Maps"/>
    <n v="40.690505594000001"/>
    <n v="-81.171505302499995"/>
    <n v="40.691626958100002"/>
    <n v="-81.180881989300005"/>
  </r>
  <r>
    <n v="395"/>
    <x v="6"/>
    <x v="7"/>
    <s v="Medina"/>
    <s v="PEARL RD "/>
    <s v="SMEDUS00042**C"/>
    <s v="US-42"/>
    <n v="21.1"/>
    <n v="21.6"/>
    <s v="Segment"/>
    <m/>
    <n v="0"/>
    <n v="1"/>
    <n v="2"/>
    <n v="1"/>
    <n v="8"/>
    <n v="71.207939680232556"/>
    <n v="9.945686908621755E-2"/>
    <n v="1.922151633623479"/>
    <n v="1.8226947645372613"/>
    <n v="1.1513208753585523E-2"/>
    <n v="6.4399412290008715E-2"/>
    <n v="5.288620353642319E-2"/>
    <x v="2"/>
    <s v="Google Maps"/>
    <n v="41.1939292701"/>
    <n v="-81.8470597357"/>
    <n v="41.199658422299997"/>
    <n v="-81.841725503600003"/>
  </r>
  <r>
    <n v="396"/>
    <x v="6"/>
    <x v="10"/>
    <s v="Columbiana"/>
    <s v="STATE RTE 45 "/>
    <s v="SCOLSR00045**C"/>
    <s v="SR-45"/>
    <n v="21.1"/>
    <n v="21.6"/>
    <s v="Segment"/>
    <m/>
    <n v="1"/>
    <n v="1"/>
    <n v="4"/>
    <n v="1"/>
    <n v="5"/>
    <n v="126.97837936046511"/>
    <n v="5.8058529296748325E-2"/>
    <n v="1.3047473799344484"/>
    <n v="1.2466888506377001"/>
    <n v="7.0211530926859948E-3"/>
    <n v="6.4356887275831956E-2"/>
    <n v="5.7335734183145963E-2"/>
    <x v="2"/>
    <s v="Google Maps"/>
    <n v="40.845189575100001"/>
    <n v="-80.813928754000003"/>
    <n v="40.849612279799999"/>
    <n v="-80.821250107099999"/>
  </r>
  <r>
    <n v="397"/>
    <x v="6"/>
    <x v="0"/>
    <s v="Madison"/>
    <s v="US-42 "/>
    <s v="SMADUS00042**C"/>
    <s v="US-42"/>
    <n v="24.7"/>
    <n v="25.2"/>
    <s v="Segment"/>
    <m/>
    <n v="0"/>
    <n v="1"/>
    <n v="2"/>
    <n v="3"/>
    <n v="17"/>
    <n v="89.082939680232556"/>
    <n v="6.7479687823115697E-2"/>
    <n v="2.7691083294370427"/>
    <n v="2.7016286416139268"/>
    <n v="8.0614447693827807E-3"/>
    <n v="6.4311136379472875E-2"/>
    <n v="5.6249691610090094E-2"/>
    <x v="2"/>
    <s v="Google Maps"/>
    <n v="40.102542772100001"/>
    <n v="-83.278928805199996"/>
    <n v="0"/>
    <n v="0"/>
  </r>
  <r>
    <n v="398"/>
    <x v="6"/>
    <x v="9"/>
    <s v="Brown"/>
    <s v="US-68 "/>
    <s v="SBROUS00068**C"/>
    <s v="US-68"/>
    <n v="29.9"/>
    <n v="30.4"/>
    <s v="Segment"/>
    <m/>
    <n v="0"/>
    <n v="0"/>
    <n v="3"/>
    <n v="4"/>
    <n v="17"/>
    <n v="54.390625"/>
    <n v="5.7910588256053039E-2"/>
    <n v="2.5759677039059108"/>
    <n v="2.5180571156498579"/>
    <n v="7.0047131812779381E-3"/>
    <n v="6.4233761541942935E-2"/>
    <n v="5.7229048360664996E-2"/>
    <x v="2"/>
    <s v="Google Maps"/>
    <n v="39.02600915"/>
    <n v="-83.920461990299998"/>
    <n v="39.033116165099997"/>
    <n v="-83.919159195099994"/>
  </r>
  <r>
    <n v="399"/>
    <x v="6"/>
    <x v="10"/>
    <s v="Columbiana"/>
    <s v="STATE RTE 172 "/>
    <s v="SCOLSR00172**C"/>
    <s v="SR-172"/>
    <n v="5.6"/>
    <n v="6.1"/>
    <s v="Segment"/>
    <m/>
    <n v="1"/>
    <n v="1"/>
    <n v="4"/>
    <n v="2"/>
    <n v="2"/>
    <n v="128.41587936046511"/>
    <n v="5.059502592283327E-2"/>
    <n v="0.98676888577499222"/>
    <n v="0.93617385985215895"/>
    <n v="6.1873159469478939E-3"/>
    <n v="6.4105124368616456E-2"/>
    <n v="5.7917808421668562E-2"/>
    <x v="2"/>
    <s v="Google Maps"/>
    <n v="40.788480465900001"/>
    <n v="-80.9876443932"/>
    <n v="40.787730103999998"/>
    <n v="-80.978271632100004"/>
  </r>
  <r>
    <n v="400"/>
    <x v="6"/>
    <x v="3"/>
    <s v="Summit"/>
    <s v="RIVERVIEW RD "/>
    <s v="CSUMCR00009**C"/>
    <s v="CR-9"/>
    <n v="10"/>
    <n v="10.5"/>
    <s v="Segment"/>
    <m/>
    <n v="0"/>
    <n v="1"/>
    <n v="2"/>
    <n v="1"/>
    <n v="3"/>
    <n v="66.207939680232556"/>
    <n v="3.2059760539913468E-2"/>
    <n v="1.1323260178072037"/>
    <n v="1.1002662572672901"/>
    <n v="3.4553076852305757E-3"/>
    <n v="6.3994946569295302E-2"/>
    <n v="6.0539638884064724E-2"/>
    <x v="2"/>
    <s v="Google Maps"/>
    <n v="41.218083210000003"/>
    <n v="-81.561684740000004"/>
    <n v="41.224624278199997"/>
    <n v="-81.557550009500005"/>
  </r>
  <r>
    <n v="401"/>
    <x v="6"/>
    <x v="9"/>
    <s v="Pike"/>
    <s v="ST RTE 220 "/>
    <s v="SPIKSR00220**C"/>
    <s v="SR-220"/>
    <n v="10.4"/>
    <n v="10.9"/>
    <s v="Segment"/>
    <m/>
    <n v="0"/>
    <n v="1"/>
    <n v="4"/>
    <n v="0"/>
    <n v="5"/>
    <n v="76.864189680232556"/>
    <n v="7.9885044844127603E-2"/>
    <n v="1.380504120835758"/>
    <n v="1.3006190759916305"/>
    <n v="9.4135695406804484E-3"/>
    <n v="6.3856355846597254E-2"/>
    <n v="5.4442786305916806E-2"/>
    <x v="2"/>
    <s v="Google Maps"/>
    <n v="39.099631674999998"/>
    <n v="-82.974443185799998"/>
    <n v="39.094257423000002"/>
    <n v="-82.973333173499995"/>
  </r>
  <r>
    <n v="402"/>
    <x v="6"/>
    <x v="3"/>
    <s v="Ashtabula"/>
    <s v="ST RT 11 "/>
    <s v="SATBSR00011**C"/>
    <s v="SR-11"/>
    <n v="14"/>
    <n v="14.5"/>
    <s v="Segment"/>
    <m/>
    <n v="0"/>
    <n v="2"/>
    <n v="0"/>
    <n v="0"/>
    <n v="0"/>
    <n v="91.353379360465112"/>
    <n v="6.2652681042209321E-2"/>
    <n v="0.54406852054337107"/>
    <n v="0.48141583950116174"/>
    <n v="6.7982449599018136E-3"/>
    <n v="6.3708374418440933E-2"/>
    <n v="5.691012945853912E-2"/>
    <x v="2"/>
    <s v="Google Maps"/>
    <n v="41.702383756300001"/>
    <n v="-80.711207659799996"/>
    <n v="41.709472816100003"/>
    <n v="-80.709205283599999"/>
  </r>
  <r>
    <n v="403"/>
    <x v="6"/>
    <x v="3"/>
    <s v="Ashtabula"/>
    <s v="ST RT 11 "/>
    <s v="SATBSR00011**C"/>
    <s v="SR-11"/>
    <n v="21"/>
    <n v="21.5"/>
    <s v="Segment"/>
    <m/>
    <n v="1"/>
    <n v="0"/>
    <n v="0"/>
    <n v="1"/>
    <n v="4"/>
    <n v="54.114189680232556"/>
    <n v="6.2652681042209321E-2"/>
    <n v="1.5807022372660797"/>
    <n v="1.5180495562238705"/>
    <n v="6.7982449599018136E-3"/>
    <n v="6.3708374418440933E-2"/>
    <n v="5.691012945853912E-2"/>
    <x v="2"/>
    <s v="Google Maps"/>
    <n v="41.7969146573"/>
    <n v="-80.744119850399997"/>
    <n v="41.802156478900002"/>
    <n v="-80.750792238100004"/>
  </r>
  <r>
    <n v="404"/>
    <x v="6"/>
    <x v="4"/>
    <s v="Darke"/>
    <s v="SR-49 "/>
    <s v="SDARSR00049**C"/>
    <s v="SR-49"/>
    <n v="10.6"/>
    <n v="11.1"/>
    <s v="Segment"/>
    <m/>
    <n v="0"/>
    <n v="2"/>
    <n v="2"/>
    <n v="1"/>
    <n v="3"/>
    <n v="111.88462936046511"/>
    <n v="7.9555006229469719E-2"/>
    <n v="1.1171151005528452"/>
    <n v="1.0375600943233756"/>
    <n v="9.3778299168377332E-3"/>
    <n v="6.3642542044648753E-2"/>
    <n v="5.4264712127811018E-2"/>
    <x v="2"/>
    <s v="Google Maps"/>
    <n v="40.032979754800003"/>
    <n v="-84.571458706000001"/>
    <n v="40.037729396700001"/>
    <n v="-84.578544948499996"/>
  </r>
  <r>
    <n v="405"/>
    <x v="6"/>
    <x v="10"/>
    <s v="Belmont"/>
    <s v="SR 149"/>
    <s v="SBELSR00149**C "/>
    <s v="SR-149"/>
    <n v="22.9"/>
    <n v="23.4"/>
    <s v="Segment"/>
    <m/>
    <n v="0"/>
    <n v="1"/>
    <n v="3"/>
    <n v="2"/>
    <n v="2"/>
    <n v="76.192314680232556"/>
    <n v="6.6253457073618502E-2"/>
    <n v="1.0012573045256756"/>
    <n v="0.93500384745205711"/>
    <n v="7.92674779618187E-3"/>
    <n v="6.3355152207543078E-2"/>
    <n v="5.542840441136121E-2"/>
    <x v="2"/>
    <s v="Google Maps"/>
    <n v="0"/>
    <n v="0"/>
    <n v="0"/>
    <n v="0"/>
  </r>
  <r>
    <n v="5"/>
    <x v="7"/>
    <x v="0"/>
    <s v="Fayette"/>
    <s v="I-71 "/>
    <s v="SFAYIR00071**N"/>
    <s v="IR-71"/>
    <n v="13.3"/>
    <n v="13.8"/>
    <s v="Segment"/>
    <m/>
    <n v="0"/>
    <n v="1"/>
    <n v="3"/>
    <n v="7"/>
    <n v="22"/>
    <n v="118.37981468023256"/>
    <n v="3.9903040825520202E-2"/>
    <n v="4.6530192312017267"/>
    <n v="4.6131161903762061"/>
    <n v="2.4509254120138246E-3"/>
    <n v="6.3344785952512389E-2"/>
    <n v="6.0893860540498564E-2"/>
    <x v="2"/>
    <s v="Google Maps"/>
    <n v="39.695305402400002"/>
    <n v="-83.459245810400006"/>
    <n v="39.698874426099998"/>
    <n v="-83.451077977500006"/>
  </r>
  <r>
    <n v="406"/>
    <x v="6"/>
    <x v="8"/>
    <s v="Knox"/>
    <s v="COSHOCTON RD "/>
    <s v="SKNOUS00036**C"/>
    <s v="US-36"/>
    <n v="21"/>
    <n v="21.5"/>
    <s v="Segment"/>
    <m/>
    <n v="1"/>
    <n v="1"/>
    <n v="2"/>
    <n v="0"/>
    <n v="6"/>
    <n v="110.44712936046511"/>
    <n v="9.7512063780870947E-2"/>
    <n v="1.5601752079218523"/>
    <n v="1.4626631441409814"/>
    <n v="1.1306190694110029E-2"/>
    <n v="6.3175675020278529E-2"/>
    <n v="5.1869484326168502E-2"/>
    <x v="2"/>
    <s v="Google Maps"/>
    <n v="40.408243065400001"/>
    <n v="-82.429122753000001"/>
    <n v="40.411819762"/>
    <n v="-82.421240114499994"/>
  </r>
  <r>
    <n v="407"/>
    <x v="6"/>
    <x v="8"/>
    <s v="Knox"/>
    <s v="COSHOCTON RD "/>
    <s v="SKNOUS00036**C"/>
    <s v="US-36"/>
    <n v="22.2"/>
    <n v="22.7"/>
    <s v="Segment"/>
    <m/>
    <n v="0"/>
    <n v="2"/>
    <n v="1"/>
    <n v="1"/>
    <n v="4"/>
    <n v="106.33775436046511"/>
    <n v="9.7512063780870947E-2"/>
    <n v="1.2602361021315827"/>
    <n v="1.1627240383507118"/>
    <n v="1.1306190694110029E-2"/>
    <n v="6.3175675020278529E-2"/>
    <n v="5.1869484326168502E-2"/>
    <x v="2"/>
    <s v="Google Maps"/>
    <n v="40.411964579900001"/>
    <n v="-82.4080096462"/>
    <n v="40.411218096500001"/>
    <n v="-82.398589145800003"/>
  </r>
  <r>
    <n v="408"/>
    <x v="6"/>
    <x v="3"/>
    <s v="Portage"/>
    <s v="SR-183 "/>
    <s v="SPORSR00183**C"/>
    <s v="SR-183"/>
    <n v="1.1000000000000001"/>
    <n v="1.6"/>
    <s v="Segment"/>
    <m/>
    <n v="1"/>
    <n v="0"/>
    <n v="3"/>
    <n v="1"/>
    <n v="4"/>
    <n v="73.754814680232556"/>
    <n v="7.8812461353985216E-2"/>
    <n v="1.2227853242579072"/>
    <n v="1.1439728629039221"/>
    <n v="9.2973762100596984E-3"/>
    <n v="6.3035922879045386E-2"/>
    <n v="5.3738546668985684E-2"/>
    <x v="2"/>
    <s v="Google Maps"/>
    <n v="41.003749825600003"/>
    <n v="-81.148015557099995"/>
    <n v="41.010997978299997"/>
    <n v="-81.148013214299993"/>
  </r>
  <r>
    <n v="409"/>
    <x v="6"/>
    <x v="2"/>
    <s v="Clermont"/>
    <s v="KELLOGG RD "/>
    <s v="SCLEUS00052**N"/>
    <s v="US-52"/>
    <n v="6.1"/>
    <n v="6.6"/>
    <s v="Segment"/>
    <m/>
    <n v="0"/>
    <n v="2"/>
    <n v="0"/>
    <n v="0"/>
    <n v="0"/>
    <n v="91.353379360465112"/>
    <n v="6.1813801273435103E-2"/>
    <n v="0.5087487639999726"/>
    <n v="0.44693496272653749"/>
    <n v="6.732143973078121E-3"/>
    <n v="6.2772456182742645E-2"/>
    <n v="5.6040312209664524E-2"/>
    <x v="2"/>
    <s v="Google Maps"/>
    <n v="38.946229551099997"/>
    <n v="-84.274775947600006"/>
    <n v="0"/>
    <n v="0"/>
  </r>
  <r>
    <n v="410"/>
    <x v="6"/>
    <x v="7"/>
    <s v="Ashland"/>
    <s v="W MAIN ST,SR-39 "/>
    <s v="SASDSR00039**C"/>
    <s v="SR-39"/>
    <n v="8.6999999999999993"/>
    <n v="9.1999999999999993"/>
    <s v="Segment"/>
    <m/>
    <n v="0"/>
    <n v="1"/>
    <n v="1"/>
    <n v="1"/>
    <n v="6"/>
    <n v="62.661064680232556"/>
    <n v="8.0479334470201502E-2"/>
    <n v="1.7058935025124586"/>
    <n v="1.6254141680422571"/>
    <n v="8.8133736890179618E-3"/>
    <n v="6.2640869605899582E-2"/>
    <n v="5.3827495916881622E-2"/>
    <x v="2"/>
    <s v="Google Maps"/>
    <n v="40.6378393444"/>
    <n v="-82.240930364999997"/>
    <n v="40.635617337900001"/>
    <n v="-82.234027925999996"/>
  </r>
  <r>
    <n v="411"/>
    <x v="6"/>
    <x v="1"/>
    <s v="Geauga"/>
    <s v="GAR HWY "/>
    <s v="SGEAUS00006**C"/>
    <s v="US-6"/>
    <n v="8.3000000000000007"/>
    <n v="8.8000000000000007"/>
    <s v="Segment"/>
    <m/>
    <n v="0"/>
    <n v="1"/>
    <n v="1"/>
    <n v="1"/>
    <n v="5"/>
    <n v="61.661064680232556"/>
    <n v="0.12483684954816107"/>
    <n v="1.5335751989634085"/>
    <n v="1.4087383494152474"/>
    <n v="1.4186975349212086E-2"/>
    <n v="6.262838904943531E-2"/>
    <n v="4.8441413700223222E-2"/>
    <x v="2"/>
    <s v="Google Maps"/>
    <n v="41.602099185100002"/>
    <n v="-81.150997247000006"/>
    <n v="41.606553020500002"/>
    <n v="-81.1434953415"/>
  </r>
  <r>
    <n v="412"/>
    <x v="6"/>
    <x v="1"/>
    <s v="Geauga"/>
    <s v="KINSMAN RD "/>
    <s v="SGEASR00087**C"/>
    <s v="SR-87"/>
    <n v="3.2"/>
    <n v="3.7"/>
    <s v="Segment"/>
    <m/>
    <n v="0"/>
    <n v="1"/>
    <n v="2"/>
    <n v="3"/>
    <n v="2"/>
    <n v="74.082939680232556"/>
    <n v="6.5420949397708109E-2"/>
    <n v="0.96312709900253723"/>
    <n v="0.89770614960482908"/>
    <n v="7.8351846586330251E-3"/>
    <n v="6.2502192676787222E-2"/>
    <n v="5.4667008018154196E-2"/>
    <x v="2"/>
    <s v="Google Maps"/>
    <n v="41.4626976769"/>
    <n v="-81.3310588306"/>
    <n v="41.462735275699998"/>
    <n v="-81.321429648899993"/>
  </r>
  <r>
    <n v="413"/>
    <x v="6"/>
    <x v="2"/>
    <s v="Butler"/>
    <s v="STILLWELL BECKETT RD "/>
    <s v="CBUTCR00038**C"/>
    <s v="CR-38"/>
    <n v="4"/>
    <n v="4.5"/>
    <s v="Segment"/>
    <m/>
    <n v="1"/>
    <n v="1"/>
    <n v="1"/>
    <n v="1"/>
    <n v="2"/>
    <n v="104.33775436046511"/>
    <n v="9.6239789100615161E-2"/>
    <n v="0.96285268210292319"/>
    <n v="0.86661289300230804"/>
    <n v="1.1170580188154262E-2"/>
    <n v="6.2496281760426181E-2"/>
    <n v="5.1325701572271919E-2"/>
    <x v="2"/>
    <s v="Google Maps"/>
    <n v="39.463984159500001"/>
    <n v="-84.722365297300001"/>
    <n v="39.4595463319"/>
    <n v="-84.715004863000004"/>
  </r>
  <r>
    <n v="414"/>
    <x v="6"/>
    <x v="0"/>
    <s v="Union"/>
    <s v="STATE ROUTE 31 "/>
    <s v="SUNISR00031**C"/>
    <s v="SR-31"/>
    <n v="4.5999999999999996"/>
    <n v="5.0999999999999996"/>
    <s v="Segment"/>
    <m/>
    <n v="0"/>
    <n v="1"/>
    <n v="3"/>
    <n v="0"/>
    <n v="9"/>
    <n v="74.317314680232556"/>
    <n v="9.5814360714908842E-2"/>
    <n v="2.040209947005807"/>
    <n v="1.9443955862908981"/>
    <n v="1.1125201805459648E-2"/>
    <n v="6.2324109309659918E-2"/>
    <n v="5.1198907504200267E-2"/>
    <x v="2"/>
    <s v="Google Maps"/>
    <n v="40.300498023099998"/>
    <n v="-83.382087905299997"/>
    <n v="40.307544217199997"/>
    <n v="-83.3842557575"/>
  </r>
  <r>
    <n v="415"/>
    <x v="6"/>
    <x v="0"/>
    <s v="Union"/>
    <s v="STATE ROUTE 31 "/>
    <s v="SUNISR00031**C"/>
    <s v="SR-31"/>
    <n v="6.9"/>
    <n v="7.4"/>
    <s v="Segment"/>
    <m/>
    <n v="0"/>
    <n v="1"/>
    <n v="1"/>
    <n v="2"/>
    <n v="1"/>
    <n v="62.098564680232556"/>
    <n v="9.5814360714908842E-2"/>
    <n v="0.82247220522251929"/>
    <n v="0.7266578445076104"/>
    <n v="1.1125201805459648E-2"/>
    <n v="6.2324109309659918E-2"/>
    <n v="5.1198907504200267E-2"/>
    <x v="2"/>
    <s v="Google Maps"/>
    <n v="40.332930926400003"/>
    <n v="-83.392064294799994"/>
    <n v="40.339983312199998"/>
    <n v="-83.394236434700005"/>
  </r>
  <r>
    <n v="416"/>
    <x v="6"/>
    <x v="7"/>
    <s v="Lorain"/>
    <s v="N MAIN ST "/>
    <s v="SLORSR00058**C"/>
    <s v="SR-58"/>
    <n v="11"/>
    <n v="11.5"/>
    <s v="Segment"/>
    <m/>
    <n v="0"/>
    <n v="1"/>
    <n v="2"/>
    <n v="2"/>
    <n v="4"/>
    <n v="71.645439680232556"/>
    <n v="7.7675416187666629E-2"/>
    <n v="1.2045883175149248"/>
    <n v="1.1269129013272581"/>
    <n v="9.1740593998392919E-3"/>
    <n v="6.2197860581592886E-2"/>
    <n v="5.3023801181753594E-2"/>
    <x v="2"/>
    <s v="Google Maps"/>
    <n v="41.222496105700003"/>
    <n v="-82.2189530367"/>
    <n v="41.229743655699998"/>
    <n v="-82.218700583100002"/>
  </r>
  <r>
    <n v="417"/>
    <x v="6"/>
    <x v="10"/>
    <s v="Belmont"/>
    <s v="PLEASANT GROVE "/>
    <s v="SBELUS00250**C"/>
    <s v="US-250"/>
    <n v="1.1000000000000001"/>
    <n v="1.6"/>
    <s v="Segment"/>
    <m/>
    <n v="0"/>
    <n v="3"/>
    <n v="1"/>
    <n v="2"/>
    <n v="6"/>
    <n v="158.45194404069767"/>
    <n v="6.5050605131396003E-2"/>
    <n v="1.4070289893384591"/>
    <n v="1.3419783842070632"/>
    <n v="7.7944220990467774E-3"/>
    <n v="6.2156285309846515E-2"/>
    <n v="5.4361863210799735E-2"/>
    <x v="2"/>
    <s v="Google Maps"/>
    <n v="40.145854352800001"/>
    <n v="-80.838587515699999"/>
    <n v="40.141230982000003"/>
    <n v="-80.831886893100005"/>
  </r>
  <r>
    <n v="418"/>
    <x v="6"/>
    <x v="0"/>
    <s v="Morrow"/>
    <s v="SR-95 "/>
    <s v="SMRWSR00095**C"/>
    <s v="SR-95"/>
    <n v="2.1"/>
    <n v="2.6"/>
    <s v="Segment"/>
    <m/>
    <n v="0"/>
    <n v="1"/>
    <n v="2"/>
    <n v="1"/>
    <n v="5"/>
    <n v="68.207939680232556"/>
    <n v="9.5649497315643997E-2"/>
    <n v="1.3984965752931735"/>
    <n v="1.3028470779775294"/>
    <n v="1.1107612231444096E-2"/>
    <n v="6.2120193374147412E-2"/>
    <n v="5.1012581142703316E-2"/>
    <x v="2"/>
    <s v="Google Maps"/>
    <n v="40.586821266500003"/>
    <n v="-82.917632851400001"/>
    <n v="40.585596511399999"/>
    <n v="-82.908398639200001"/>
  </r>
  <r>
    <n v="419"/>
    <x v="6"/>
    <x v="10"/>
    <s v="Columbiana"/>
    <s v="SALEM ALLIANCE RD "/>
    <s v="SCOLUS00062**C"/>
    <s v="US-62"/>
    <n v="6.5"/>
    <n v="7"/>
    <s v="Segment"/>
    <m/>
    <n v="0"/>
    <n v="2"/>
    <n v="2"/>
    <n v="1"/>
    <n v="7"/>
    <n v="115.88462936046511"/>
    <n v="7.7260468880413685E-2"/>
    <n v="1.5833035180124175"/>
    <n v="1.5060430491320038"/>
    <n v="9.1290204045767261E-3"/>
    <n v="6.1900967962099582E-2"/>
    <n v="5.2771947557522854E-2"/>
    <x v="2"/>
    <s v="Google Maps"/>
    <n v="40.901406680400001"/>
    <n v="-80.962565112099995"/>
    <n v="40.901381555999997"/>
    <n v="-80.952996500300003"/>
  </r>
  <r>
    <n v="420"/>
    <x v="6"/>
    <x v="3"/>
    <s v="Stark"/>
    <s v="LINCOLN ST "/>
    <s v="SSTAUS00030**C"/>
    <s v="US-30"/>
    <n v="32.5"/>
    <n v="33"/>
    <s v="Segment"/>
    <m/>
    <n v="0"/>
    <n v="1"/>
    <n v="1"/>
    <n v="3"/>
    <n v="16"/>
    <n v="81.536064680232556"/>
    <n v="7.6941306798368192E-2"/>
    <n v="2.8573190940641449"/>
    <n v="2.7803777872657767"/>
    <n v="9.0943647193672764E-3"/>
    <n v="6.1892515622743775E-2"/>
    <n v="5.2798150903376501E-2"/>
    <x v="2"/>
    <s v="Google Maps"/>
    <n v="40.730159714000003"/>
    <n v="-81.102846350299998"/>
    <n v="40.733973608900001"/>
    <n v="-81.094819309399995"/>
  </r>
  <r>
    <n v="6"/>
    <x v="7"/>
    <x v="4"/>
    <s v="Clark"/>
    <s v="IR-70 "/>
    <s v="SCLAIR00070**C"/>
    <s v="IR-70"/>
    <n v="6"/>
    <n v="6.5"/>
    <s v="Segment"/>
    <m/>
    <n v="1"/>
    <n v="1"/>
    <n v="5"/>
    <n v="2"/>
    <n v="10"/>
    <n v="142.96275436046511"/>
    <n v="4.999461041038146E-2"/>
    <n v="2.2599863930249082"/>
    <n v="2.2099917826145266"/>
    <n v="3.2380973113179867E-3"/>
    <n v="6.1392599004249912E-2"/>
    <n v="5.8154501692931924E-2"/>
    <x v="2"/>
    <s v="Google Maps"/>
    <n v="39.8850645817"/>
    <n v="-83.946012610300002"/>
    <n v="39.887717842199997"/>
    <n v="-83.9372717169"/>
  </r>
  <r>
    <n v="421"/>
    <x v="6"/>
    <x v="7"/>
    <s v="Lorain"/>
    <s v="US 20 "/>
    <s v="SLORUS00020**N"/>
    <s v="US-20"/>
    <n v="9.4"/>
    <n v="9.9"/>
    <s v="Segment"/>
    <m/>
    <n v="0"/>
    <n v="1"/>
    <n v="1"/>
    <n v="0"/>
    <n v="4"/>
    <n v="56.223564680232556"/>
    <n v="6.0248621504278295E-2"/>
    <n v="1.3723445363066991"/>
    <n v="1.3120959148024207"/>
    <n v="6.6059357541556089E-3"/>
    <n v="6.1368215846000676E-2"/>
    <n v="5.476228009184507E-2"/>
    <x v="2"/>
    <s v="Google Maps"/>
    <n v="41.289261788600001"/>
    <n v="-82.174785494600002"/>
    <n v="41.294123916799997"/>
    <n v="-82.167664336399994"/>
  </r>
  <r>
    <n v="422"/>
    <x v="6"/>
    <x v="10"/>
    <s v="Tuscarawas"/>
    <s v="STATE ROUTE 250 "/>
    <s v="STUSUS00250**C"/>
    <s v="US-250"/>
    <n v="24.6"/>
    <n v="25.1"/>
    <s v="Segment"/>
    <m/>
    <n v="1"/>
    <n v="0"/>
    <n v="3"/>
    <n v="1"/>
    <n v="4"/>
    <n v="73.754814680232556"/>
    <n v="7.6331354436118784E-2"/>
    <n v="1.2007186320140295"/>
    <n v="1.1243872775779107"/>
    <n v="9.0281015351300828E-3"/>
    <n v="6.1274296917912877E-2"/>
    <n v="5.2246195382782794E-2"/>
    <x v="2"/>
    <s v="Google Maps"/>
    <n v="40.406176793999997"/>
    <n v="-81.308695094599997"/>
    <n v="40.403283527100001"/>
    <n v="-81.301211776200006"/>
  </r>
  <r>
    <n v="423"/>
    <x v="6"/>
    <x v="3"/>
    <s v="Summit"/>
    <s v="SR-303 "/>
    <s v="SSUMSR00303**C"/>
    <s v="SR-303"/>
    <n v="4"/>
    <n v="4.5"/>
    <s v="Segment"/>
    <m/>
    <n v="0"/>
    <n v="1"/>
    <n v="0"/>
    <n v="1"/>
    <n v="7"/>
    <n v="57.114189680232556"/>
    <n v="0.17101785731353608"/>
    <n v="2.0303391867297771"/>
    <n v="1.859321329416241"/>
    <n v="1.8944766157306919E-2"/>
    <n v="6.1046999796952821E-2"/>
    <n v="4.2102233639645902E-2"/>
    <x v="2"/>
    <s v="Google Maps"/>
    <n v="41.242903496099999"/>
    <n v="-81.610327127399998"/>
    <n v="41.244439109799998"/>
    <n v="-81.600910880599997"/>
  </r>
  <r>
    <n v="424"/>
    <x v="6"/>
    <x v="4"/>
    <s v="Auglaize"/>
    <s v="SR 117 "/>
    <s v="SAUGSR00117**C"/>
    <s v="SR-117"/>
    <n v="0.3"/>
    <n v="0.8"/>
    <s v="Segment"/>
    <m/>
    <n v="1"/>
    <n v="1"/>
    <n v="1"/>
    <n v="1"/>
    <n v="3"/>
    <n v="105.33775436046511"/>
    <n v="9.3870728337633214E-2"/>
    <n v="1.0695841493331852"/>
    <n v="0.97571342099555203"/>
    <n v="1.0917674622160858E-2"/>
    <n v="6.1008383085545917E-2"/>
    <n v="5.0090708463385057E-2"/>
    <x v="2"/>
    <s v="Google Maps"/>
    <n v="40.640938270100001"/>
    <n v="-83.926613532100006"/>
    <n v="40.635423238100003"/>
    <n v="-83.920449278299998"/>
  </r>
  <r>
    <n v="425"/>
    <x v="6"/>
    <x v="8"/>
    <s v="Licking"/>
    <s v="W COSHOCTON ST "/>
    <s v="SLICUS00062**C"/>
    <s v="US-62"/>
    <n v="10.4"/>
    <n v="10.9"/>
    <s v="Segment"/>
    <m/>
    <n v="0"/>
    <n v="1"/>
    <n v="3"/>
    <n v="0"/>
    <n v="2"/>
    <n v="67.317314680232556"/>
    <n v="9.3690805647341974E-2"/>
    <n v="0.91285913780751882"/>
    <n v="0.81916833216017682"/>
    <n v="1.0898446222650441E-2"/>
    <n v="6.0845421909401787E-2"/>
    <n v="4.9946975686751348E-2"/>
    <x v="2"/>
    <s v="Google Maps"/>
    <n v="40.1964290652"/>
    <n v="-82.592828277300001"/>
    <n v="40.200112442399998"/>
    <n v="-82.584674218200007"/>
  </r>
  <r>
    <n v="426"/>
    <x v="6"/>
    <x v="1"/>
    <s v="Cuyahoga"/>
    <s v="WILTSHIRE RD "/>
    <s v="CCUYCR00127**C"/>
    <s v="CR-127"/>
    <n v="7.7"/>
    <n v="8.1999999999999993"/>
    <s v="Segment"/>
    <m/>
    <n v="0"/>
    <n v="1"/>
    <n v="2"/>
    <n v="3"/>
    <n v="2"/>
    <n v="74.082939680232556"/>
    <n v="6.3450212865336794E-2"/>
    <n v="0.92077442057198866"/>
    <n v="0.85732420770665185"/>
    <n v="7.6180540571546187E-3"/>
    <n v="6.0707967972511795E-2"/>
    <n v="5.3089913915357174E-2"/>
    <x v="2"/>
    <s v="Google Maps"/>
    <n v="41.280712186800002"/>
    <n v="-81.717268400899997"/>
    <n v="41.2806664473"/>
    <n v="-81.707669671199994"/>
  </r>
  <r>
    <n v="427"/>
    <x v="6"/>
    <x v="3"/>
    <s v="Stark"/>
    <s v="MINERVA RD "/>
    <s v="SSTASR00043**C"/>
    <s v="SR-43"/>
    <n v="4.3"/>
    <n v="4.8"/>
    <s v="Segment"/>
    <m/>
    <n v="1"/>
    <n v="1"/>
    <n v="2"/>
    <n v="0"/>
    <n v="5"/>
    <n v="109.44712936046511"/>
    <n v="9.2886560743218174E-2"/>
    <n v="1.3763709554023855"/>
    <n v="1.2834843946591674"/>
    <n v="1.0812459549543168E-2"/>
    <n v="6.0533403317427598E-2"/>
    <n v="4.9720943767884426E-2"/>
    <x v="2"/>
    <s v="Google Maps"/>
    <n v="40.715077455299998"/>
    <n v="-81.285288172999998"/>
    <n v="40.714623952799997"/>
    <n v="-81.294648549100003"/>
  </r>
  <r>
    <n v="428"/>
    <x v="6"/>
    <x v="3"/>
    <s v="Stark"/>
    <s v="MINERVA RD "/>
    <s v="SSTASR00043**C"/>
    <s v="SR-43"/>
    <n v="0.8"/>
    <n v="1.3"/>
    <s v="Segment"/>
    <m/>
    <n v="0"/>
    <n v="1"/>
    <n v="3"/>
    <n v="0"/>
    <n v="8"/>
    <n v="73.317314680232556"/>
    <n v="9.2886560743218174E-2"/>
    <n v="1.8154850719791651"/>
    <n v="1.722598511235947"/>
    <n v="1.0812459549543168E-2"/>
    <n v="6.0533403317427598E-2"/>
    <n v="4.9720943767884426E-2"/>
    <x v="2"/>
    <s v="Google Maps"/>
    <n v="40.676290637000001"/>
    <n v="-81.254392494499996"/>
    <n v="40.678439216999998"/>
    <n v="-81.261064611799995"/>
  </r>
  <r>
    <n v="429"/>
    <x v="6"/>
    <x v="7"/>
    <s v="Erie"/>
    <s v="MUDBROOK RD "/>
    <s v="SERISR00013**C"/>
    <s v="SR-13"/>
    <n v="2.4"/>
    <n v="2.9"/>
    <s v="Segment"/>
    <m/>
    <n v="0"/>
    <n v="1"/>
    <n v="2"/>
    <n v="1"/>
    <n v="2"/>
    <n v="65.207939680232556"/>
    <n v="9.3025400918879037E-2"/>
    <n v="0.91724230946126262"/>
    <n v="0.82421690854238361"/>
    <n v="1.0827308092926072E-2"/>
    <n v="6.0505891328325678E-2"/>
    <n v="4.9678583235399608E-2"/>
    <x v="2"/>
    <s v="Google Maps"/>
    <n v="41.317485529400003"/>
    <n v="-82.599849273299995"/>
    <n v="41.323626015899997"/>
    <n v="-82.594799017499994"/>
  </r>
  <r>
    <n v="430"/>
    <x v="6"/>
    <x v="7"/>
    <s v="Lorain"/>
    <s v="SR 58 "/>
    <s v="SLORSR00058**C"/>
    <s v="SR-58"/>
    <n v="17"/>
    <n v="17.5"/>
    <s v="Segment"/>
    <m/>
    <n v="0"/>
    <n v="1"/>
    <n v="4"/>
    <n v="0"/>
    <n v="5"/>
    <n v="76.864189680232556"/>
    <n v="7.51061789137875E-2"/>
    <n v="1.342038517552844"/>
    <n v="1.2669323386390565"/>
    <n v="8.8948722323711326E-3"/>
    <n v="6.0489500147671522E-2"/>
    <n v="5.1594627915300388E-2"/>
    <x v="2"/>
    <s v="Google Maps"/>
    <n v="41.309336483700001"/>
    <n v="-82.216833688099996"/>
    <n v="41.316592687000004"/>
    <n v="-82.216669869599997"/>
  </r>
  <r>
    <n v="431"/>
    <x v="6"/>
    <x v="7"/>
    <s v="Lorain"/>
    <s v="SR 58 "/>
    <s v="SLORSR00058**C"/>
    <s v="SR-58"/>
    <n v="20"/>
    <n v="20.5"/>
    <s v="Segment"/>
    <m/>
    <n v="0"/>
    <n v="1"/>
    <n v="1"/>
    <n v="3"/>
    <n v="8"/>
    <n v="73.536064680232556"/>
    <n v="7.51061789137875E-2"/>
    <n v="1.7290429682520707"/>
    <n v="1.6539367893382833"/>
    <n v="8.8948722323711326E-3"/>
    <n v="6.0489500147671522E-2"/>
    <n v="5.1594627915300388E-2"/>
    <x v="2"/>
    <s v="Google Maps"/>
    <n v="41.352533035500002"/>
    <n v="-82.213776264900005"/>
    <n v="41.359294130400002"/>
    <n v="-82.210486549899997"/>
  </r>
  <r>
    <n v="432"/>
    <x v="6"/>
    <x v="5"/>
    <s v="Ottawa"/>
    <s v="SR-53 "/>
    <s v="SOTTSR00053**C"/>
    <s v="SR-53"/>
    <n v="4.5"/>
    <n v="5"/>
    <s v="Segment"/>
    <m/>
    <n v="0"/>
    <n v="2"/>
    <n v="3"/>
    <n v="1"/>
    <n v="2"/>
    <n v="117.43150436046511"/>
    <n v="6.3187394365422089E-2"/>
    <n v="0.91979134434721543"/>
    <n v="0.85660394998179334"/>
    <n v="7.5890563634693287E-3"/>
    <n v="6.048926299981993E-2"/>
    <n v="5.2900206636350602E-2"/>
    <x v="2"/>
    <s v="Google Maps"/>
    <n v="41.494649375599998"/>
    <n v="-82.982335649999996"/>
    <n v="41.4982133217"/>
    <n v="-82.973945248800007"/>
  </r>
  <r>
    <n v="433"/>
    <x v="6"/>
    <x v="2"/>
    <s v="Clermont"/>
    <s v="SR-222 "/>
    <s v="SCLESR00222**C"/>
    <s v="SR-222"/>
    <n v="28.2"/>
    <n v="28.7"/>
    <s v="Segment"/>
    <m/>
    <n v="0"/>
    <n v="2"/>
    <n v="3"/>
    <n v="0"/>
    <n v="2"/>
    <n v="112.99400436046511"/>
    <n v="7.5203556322939805E-2"/>
    <n v="0.9335534888734025"/>
    <n v="0.85834993255046266"/>
    <n v="8.9054677660942161E-3"/>
    <n v="6.0452784977306516E-2"/>
    <n v="5.15473172112123E-2"/>
    <x v="2"/>
    <s v="Google Maps"/>
    <n v="39.110431561200002"/>
    <n v="-84.190762523399997"/>
    <n v="39.115925314099997"/>
    <n v="-84.195724336400005"/>
  </r>
  <r>
    <n v="434"/>
    <x v="6"/>
    <x v="6"/>
    <s v="Hancock"/>
    <s v="SR-12 "/>
    <s v="SHANSR00012**C"/>
    <s v="SR-12"/>
    <n v="19.3"/>
    <n v="19.8"/>
    <s v="Segment"/>
    <m/>
    <n v="0"/>
    <n v="1"/>
    <n v="0"/>
    <n v="2"/>
    <n v="2"/>
    <n v="56.551689680232556"/>
    <n v="0.12042337684723306"/>
    <n v="0.92441673795697432"/>
    <n v="0.80399336110974129"/>
    <n v="1.3725464568519381E-2"/>
    <n v="6.0442890088805157E-2"/>
    <n v="4.671742552028578E-2"/>
    <x v="2"/>
    <s v="Google Maps"/>
    <n v="41.085827411799997"/>
    <n v="-83.561203305099994"/>
    <n v="41.089735002799998"/>
    <n v="-83.553146131199995"/>
  </r>
  <r>
    <n v="435"/>
    <x v="6"/>
    <x v="9"/>
    <s v="Brown"/>
    <s v="GREENBUSH WEST RD "/>
    <s v="CBROCR00055**C"/>
    <s v="CR-55"/>
    <n v="3.6"/>
    <n v="4.0999999999999996"/>
    <s v="Segment"/>
    <m/>
    <n v="0"/>
    <n v="2"/>
    <n v="3"/>
    <n v="3"/>
    <n v="8"/>
    <n v="132.30650436046511"/>
    <n v="4.7240845597965514E-2"/>
    <n v="1.4875383479072195"/>
    <n v="1.4402975023092539"/>
    <n v="5.8093954539821585E-3"/>
    <n v="6.028886347646905E-2"/>
    <n v="5.447946802248689E-2"/>
    <x v="2"/>
    <s v="Google Maps"/>
    <n v="39.082392472099997"/>
    <n v="-83.955303324699997"/>
    <n v="39.080567358700002"/>
    <n v="-83.946635365500001"/>
  </r>
  <r>
    <n v="436"/>
    <x v="6"/>
    <x v="5"/>
    <s v="Seneca"/>
    <s v="SR-53 "/>
    <s v="SSENSR00053**C"/>
    <s v="SR-53"/>
    <n v="14.7"/>
    <n v="15.2"/>
    <s v="Segment"/>
    <m/>
    <n v="2"/>
    <n v="0"/>
    <n v="0"/>
    <n v="1"/>
    <n v="2"/>
    <n v="97.790879360465112"/>
    <n v="0.1198660599800583"/>
    <n v="0.92148663254341923"/>
    <n v="0.80162057256336094"/>
    <n v="1.3667090012573005E-2"/>
    <n v="6.0193241064639406E-2"/>
    <n v="4.6526151052066402E-2"/>
    <x v="2"/>
    <s v="Google Maps"/>
    <n v="41.189786001599998"/>
    <n v="-83.168234758599993"/>
    <n v="41.197022361999998"/>
    <n v="-83.167815046800001"/>
  </r>
  <r>
    <n v="437"/>
    <x v="6"/>
    <x v="5"/>
    <s v="Seneca"/>
    <s v="SR-53 "/>
    <s v="SSENSR00053**C"/>
    <s v="SR-53"/>
    <n v="14.1"/>
    <n v="14.6"/>
    <s v="Segment"/>
    <m/>
    <n v="0"/>
    <n v="1"/>
    <n v="2"/>
    <n v="0"/>
    <n v="5"/>
    <n v="63.770439680232556"/>
    <n v="0.1198660599800583"/>
    <n v="1.4331129117682524"/>
    <n v="1.3132468517881941"/>
    <n v="1.3667090012573005E-2"/>
    <n v="6.0193241064639406E-2"/>
    <n v="4.6526151052066402E-2"/>
    <x v="2"/>
    <s v="Google Maps"/>
    <n v="41.181100776999997"/>
    <n v="-83.168633377899994"/>
    <n v="41.188338724600001"/>
    <n v="-83.168320280000003"/>
  </r>
  <r>
    <n v="438"/>
    <x v="6"/>
    <x v="5"/>
    <s v="Seneca"/>
    <s v="SR-53 "/>
    <s v="SSENSR00053**C"/>
    <s v="SR-53"/>
    <n v="17.7"/>
    <n v="18.2"/>
    <s v="Segment"/>
    <m/>
    <n v="0"/>
    <n v="1"/>
    <n v="1"/>
    <n v="1"/>
    <n v="7"/>
    <n v="63.661064680232556"/>
    <n v="0.1198660599800583"/>
    <n v="1.7741970979181414"/>
    <n v="1.6543310379380831"/>
    <n v="1.3667090012573005E-2"/>
    <n v="6.0193241064639406E-2"/>
    <n v="4.6526151052066402E-2"/>
    <x v="2"/>
    <s v="Google Maps"/>
    <n v="41.233249179799998"/>
    <n v="-83.167916893300003"/>
    <n v="41.240483297399997"/>
    <n v="-83.168050948900003"/>
  </r>
  <r>
    <n v="439"/>
    <x v="6"/>
    <x v="2"/>
    <s v="Hamilton"/>
    <s v="HAMILTON CLEVES RD "/>
    <s v="SHAMSR00128**C"/>
    <s v="SR-128"/>
    <n v="7.5"/>
    <n v="8"/>
    <s v="Segment"/>
    <m/>
    <n v="1"/>
    <n v="1"/>
    <n v="0"/>
    <n v="1"/>
    <n v="1"/>
    <n v="96.790879360465112"/>
    <n v="0.11934590632958737"/>
    <n v="0.7572927709105105"/>
    <n v="0.63794686458092309"/>
    <n v="1.3612588127487005E-2"/>
    <n v="6.0017695142078185E-2"/>
    <n v="4.6405107014591176E-2"/>
    <x v="2"/>
    <s v="Google Maps"/>
    <n v="39.240451523700003"/>
    <n v="-84.717323184799994"/>
    <n v="39.247347077999997"/>
    <n v="-84.718537493300005"/>
  </r>
  <r>
    <n v="440"/>
    <x v="6"/>
    <x v="3"/>
    <s v="Stark"/>
    <s v="STATE ST "/>
    <s v="SSTASR00173**C"/>
    <s v="SR-173"/>
    <n v="1.8"/>
    <n v="2.2999999999999998"/>
    <s v="Segment"/>
    <m/>
    <n v="0"/>
    <n v="2"/>
    <n v="1"/>
    <n v="1"/>
    <n v="8"/>
    <n v="110.33775436046511"/>
    <n v="9.1898648115880957E-2"/>
    <n v="1.7961041101045601"/>
    <n v="1.7042054619886791"/>
    <n v="1.0706753029147286E-2"/>
    <n v="5.9941357620200919E-2"/>
    <n v="4.9234604591053631E-2"/>
    <x v="2"/>
    <s v="Google Maps"/>
    <n v="40.900467150300003"/>
    <n v="-81.220822190000007"/>
    <n v="40.9001381028"/>
    <n v="-81.211289182800002"/>
  </r>
  <r>
    <n v="441"/>
    <x v="6"/>
    <x v="1"/>
    <s v="Geauga"/>
    <s v="ROCK CREEK RD "/>
    <s v="SGEASR00166**C"/>
    <s v="SR-166"/>
    <n v="7"/>
    <n v="7.5"/>
    <s v="Segment"/>
    <m/>
    <n v="0"/>
    <n v="2"/>
    <n v="2"/>
    <n v="2"/>
    <n v="3"/>
    <n v="116.32212936046511"/>
    <n v="6.234853416649129E-2"/>
    <n v="1.048894651259165"/>
    <n v="0.9865461170926737"/>
    <n v="7.4964362139446688E-3"/>
    <n v="5.989117599098677E-2"/>
    <n v="5.23947397770421E-2"/>
    <x v="2"/>
    <s v="Google Maps"/>
    <n v="41.666130373199998"/>
    <n v="-81.037387806200002"/>
    <n v="41.6662333461"/>
    <n v="-81.027739316099996"/>
  </r>
  <r>
    <n v="442"/>
    <x v="6"/>
    <x v="8"/>
    <s v="Muskingum"/>
    <s v="US-22 "/>
    <s v="SMUSUS00022**C"/>
    <s v="US-22"/>
    <n v="21.7"/>
    <n v="22.2"/>
    <s v="Segment"/>
    <m/>
    <n v="0"/>
    <n v="1"/>
    <n v="4"/>
    <n v="0"/>
    <n v="3"/>
    <n v="74.864189680232556"/>
    <n v="7.4250306971462718E-2"/>
    <n v="1.0635327785817161"/>
    <n v="0.9892824716102534"/>
    <n v="8.8016975413634235E-3"/>
    <n v="5.9821551568592736E-2"/>
    <n v="5.1019854027229312E-2"/>
    <x v="2"/>
    <s v="Google Maps"/>
    <n v="39.974050113099999"/>
    <n v="-81.833876203399996"/>
    <n v="39.9759000305"/>
    <n v="-81.824775699100002"/>
  </r>
  <r>
    <n v="443"/>
    <x v="6"/>
    <x v="9"/>
    <s v="Brown"/>
    <s v="SR-125 "/>
    <s v="SBROSR00125**C"/>
    <s v="SR-125"/>
    <n v="8"/>
    <n v="8.5"/>
    <s v="Segment"/>
    <m/>
    <n v="0"/>
    <n v="2"/>
    <n v="0"/>
    <n v="0"/>
    <n v="1"/>
    <n v="92.353379360465112"/>
    <n v="5.7661122205830827E-2"/>
    <n v="0.73287937552738869"/>
    <n v="0.67521825332155783"/>
    <n v="6.3867386825872596E-3"/>
    <n v="5.978177456855583E-2"/>
    <n v="5.339503588596857E-2"/>
    <x v="2"/>
    <s v="Google Maps"/>
    <n v="38.872827590299998"/>
    <n v="-83.9196945021"/>
    <n v="38.868960115999997"/>
    <n v="-83.912352196699999"/>
  </r>
  <r>
    <n v="444"/>
    <x v="6"/>
    <x v="8"/>
    <s v="Licking"/>
    <s v="HAZELTON-ETNA RD "/>
    <s v="SLICSR00310**C"/>
    <s v="SR-310"/>
    <n v="12.8"/>
    <n v="13.3"/>
    <s v="Segment"/>
    <m/>
    <n v="0"/>
    <n v="1"/>
    <n v="3"/>
    <n v="1"/>
    <n v="3"/>
    <n v="72.754814680232556"/>
    <n v="7.4227736469975575E-2"/>
    <n v="1.0494408694218835"/>
    <n v="0.97521313295190792"/>
    <n v="8.7992392226843921E-3"/>
    <n v="5.9747414987236271E-2"/>
    <n v="5.0948175764551878E-2"/>
    <x v="2"/>
    <s v="Google Maps"/>
    <n v="40.1167563395"/>
    <n v="-82.660543392099996"/>
    <n v="40.1238685609"/>
    <n v="-82.6588737788"/>
  </r>
  <r>
    <n v="445"/>
    <x v="6"/>
    <x v="0"/>
    <s v="Union"/>
    <s v="STATE ROUTE 245 "/>
    <s v="SUNISR00245**C"/>
    <s v="SR-245"/>
    <n v="0.7"/>
    <n v="1.2"/>
    <s v="Segment"/>
    <m/>
    <n v="0"/>
    <n v="0"/>
    <n v="4"/>
    <n v="4"/>
    <n v="10"/>
    <n v="53.9375"/>
    <n v="4.6753516097777253E-2"/>
    <n v="1.6314781553589757"/>
    <n v="1.5847246392611984"/>
    <n v="5.7543093664733499E-3"/>
    <n v="5.9666393848516582E-2"/>
    <n v="5.3912084482043231E-2"/>
    <x v="2"/>
    <s v="Google Maps"/>
    <n v="40.228287475099997"/>
    <n v="-83.517218961799998"/>
    <n v="40.2294876841"/>
    <n v="-83.508482731599997"/>
  </r>
  <r>
    <n v="446"/>
    <x v="6"/>
    <x v="9"/>
    <s v="Pike"/>
    <s v="ST RTE 124 "/>
    <s v="SPIKSR00124**C"/>
    <s v="SR-124"/>
    <n v="10.9"/>
    <n v="11.4"/>
    <s v="Segment"/>
    <m/>
    <n v="0"/>
    <n v="2"/>
    <n v="3"/>
    <n v="0"/>
    <n v="3"/>
    <n v="113.99400436046511"/>
    <n v="7.3640037718464529E-2"/>
    <n v="1.0836674272426281"/>
    <n v="1.0100273895241636"/>
    <n v="8.735207221644694E-3"/>
    <n v="5.9488928836866017E-2"/>
    <n v="5.075372161522132E-2"/>
    <x v="2"/>
    <s v="Google Maps"/>
    <n v="39.093374464599997"/>
    <n v="-83.202606525600004"/>
    <n v="39.092762731199997"/>
    <n v="-83.193343188200004"/>
  </r>
  <r>
    <n v="447"/>
    <x v="6"/>
    <x v="8"/>
    <s v="Perry"/>
    <s v="BROADWAY "/>
    <s v="SPERSR00345**C"/>
    <s v="SR-345"/>
    <n v="0.1"/>
    <n v="0.6"/>
    <s v="Segment"/>
    <m/>
    <n v="0"/>
    <n v="1"/>
    <n v="4"/>
    <n v="3"/>
    <n v="28"/>
    <n v="113.17668968023256"/>
    <n v="4.651361608389757E-2"/>
    <n v="3.2037443848587426"/>
    <n v="3.1572307687748449"/>
    <n v="5.7271747770318892E-3"/>
    <n v="5.9376881317617348E-2"/>
    <n v="5.3649706540585457E-2"/>
    <x v="2"/>
    <s v="Google Maps"/>
    <n v="39.719994732099998"/>
    <n v="-82.208705839299995"/>
    <n v="39.724262813800003"/>
    <n v="-82.203884400600003"/>
  </r>
  <r>
    <n v="448"/>
    <x v="6"/>
    <x v="10"/>
    <s v="Holmes"/>
    <s v="N CRAWFORD ST "/>
    <s v="SHOLSR00241**C"/>
    <s v="SR-241"/>
    <n v="1.3"/>
    <n v="1.8"/>
    <s v="Segment"/>
    <m/>
    <n v="2"/>
    <n v="0"/>
    <n v="1"/>
    <n v="0"/>
    <n v="1"/>
    <n v="98.900254360465112"/>
    <n v="0.11774227446944677"/>
    <n v="0.75469156404999727"/>
    <n v="0.63694928958055053"/>
    <n v="1.3444437196185446E-2"/>
    <n v="5.9326383643977673E-2"/>
    <n v="4.5881946447792227E-2"/>
    <x v="2"/>
    <s v="Google Maps"/>
    <n v="40.569028985800003"/>
    <n v="-81.902638457400002"/>
    <n v="40.573784721099997"/>
    <n v="-81.895808142299998"/>
  </r>
  <r>
    <n v="449"/>
    <x v="6"/>
    <x v="10"/>
    <s v="Holmes"/>
    <s v="N CRAWFORD ST "/>
    <s v="SHOLSR00241**C"/>
    <s v="SR-241"/>
    <n v="0"/>
    <n v="0.5"/>
    <s v="Segment"/>
    <m/>
    <n v="0"/>
    <n v="1"/>
    <n v="1"/>
    <n v="1"/>
    <n v="8"/>
    <n v="64.661064680232556"/>
    <n v="0.11774227446944677"/>
    <n v="1.95444295095179"/>
    <n v="1.8367006764823433"/>
    <n v="1.3444437196185446E-2"/>
    <n v="5.9326383643977673E-2"/>
    <n v="4.5881946447792227E-2"/>
    <x v="2"/>
    <s v="Google Maps"/>
    <n v="40.554106553799997"/>
    <n v="-81.915072031999998"/>
    <n v="40.559879237799997"/>
    <n v="-81.911143433399999"/>
  </r>
  <r>
    <n v="450"/>
    <x v="6"/>
    <x v="10"/>
    <s v="Holmes"/>
    <s v="N CRAWFORD ST "/>
    <s v="SHOLSR00241**C"/>
    <s v="SR-241"/>
    <n v="6.9"/>
    <n v="7.4"/>
    <s v="Segment"/>
    <m/>
    <n v="0"/>
    <n v="1"/>
    <n v="0"/>
    <n v="2"/>
    <n v="5"/>
    <n v="59.551689680232556"/>
    <n v="0.11774227446944677"/>
    <n v="1.4402637851367359"/>
    <n v="1.3225215106672892"/>
    <n v="1.3444437196185446E-2"/>
    <n v="5.9326383643977673E-2"/>
    <n v="4.5881946447792227E-2"/>
    <x v="2"/>
    <s v="Google Maps"/>
    <n v="40.616062080900001"/>
    <n v="-81.822947596999995"/>
    <n v="40.620779572099998"/>
    <n v="-81.8158111109"/>
  </r>
  <r>
    <n v="451"/>
    <x v="6"/>
    <x v="2"/>
    <s v="Clinton"/>
    <s v="SR-730 "/>
    <s v="SCLISR00730**C"/>
    <s v="SR-730"/>
    <n v="1.5"/>
    <n v="2"/>
    <s v="Segment"/>
    <m/>
    <n v="1"/>
    <n v="1"/>
    <n v="3"/>
    <n v="2"/>
    <n v="3"/>
    <n v="122.86900436046511"/>
    <n v="5.2974277793075106E-2"/>
    <n v="1.0283396644547866"/>
    <n v="0.97536538666171158"/>
    <n v="6.4541505513134988E-3"/>
    <n v="5.9283224380424118E-2"/>
    <n v="5.2829073829110618E-2"/>
    <x v="2"/>
    <s v="Google Maps"/>
    <n v="39.3482239732"/>
    <n v="-83.945577631600003"/>
    <n v="39.354262818899997"/>
    <n v="-83.941937848500004"/>
  </r>
  <r>
    <n v="452"/>
    <x v="6"/>
    <x v="7"/>
    <s v="Ashland"/>
    <s v="SR-39 "/>
    <s v="SASDSR00039**C"/>
    <s v="SR-39"/>
    <n v="6.6"/>
    <n v="7.1"/>
    <s v="Segment"/>
    <m/>
    <n v="1"/>
    <n v="1"/>
    <n v="3"/>
    <n v="0"/>
    <n v="2"/>
    <n v="112.99400436046511"/>
    <n v="7.3338002408505062E-2"/>
    <n v="0.93126641145258415"/>
    <n v="0.85792840904407908"/>
    <n v="8.7022832083269112E-3"/>
    <n v="5.9173404972992602E-2"/>
    <n v="5.0471121764665693E-2"/>
    <x v="2"/>
    <s v="Google Maps"/>
    <n v="40.652976277500002"/>
    <n v="-82.270702920399998"/>
    <n v="40.653133796600002"/>
    <n v="-82.261458487100001"/>
  </r>
  <r>
    <n v="453"/>
    <x v="6"/>
    <x v="6"/>
    <s v="Hardin"/>
    <s v="MAIN ST "/>
    <s v="SHARUS00068**C"/>
    <s v="US-68"/>
    <n v="21.3"/>
    <n v="21.8"/>
    <s v="Segment"/>
    <m/>
    <n v="0"/>
    <n v="1"/>
    <n v="2"/>
    <n v="0"/>
    <n v="1"/>
    <n v="59.770439680232556"/>
    <n v="0.117257106605724"/>
    <n v="0.75996818734727301"/>
    <n v="0.64271108074154903"/>
    <n v="1.3393527745523446E-2"/>
    <n v="5.9156056731598558E-2"/>
    <n v="4.5762528986075114E-2"/>
    <x v="2"/>
    <s v="Google Maps"/>
    <n v="40.8124183905"/>
    <n v="-83.650033628800003"/>
    <n v="0"/>
    <n v="0"/>
  </r>
  <r>
    <n v="454"/>
    <x v="6"/>
    <x v="11"/>
    <s v="Vinton"/>
    <s v="US HIGHWAY 50 "/>
    <s v="SVINUS00050**C"/>
    <s v="US-50"/>
    <n v="11.7"/>
    <n v="12.2"/>
    <s v="Segment"/>
    <m/>
    <n v="0"/>
    <n v="1"/>
    <n v="4"/>
    <n v="0"/>
    <n v="2"/>
    <n v="73.864189680232556"/>
    <n v="7.2747748739229734E-2"/>
    <n v="0.92831233564677618"/>
    <n v="0.85556458690754644"/>
    <n v="8.6379094966329822E-3"/>
    <n v="5.875699371656086E-2"/>
    <n v="5.0119084219927876E-2"/>
    <x v="2"/>
    <s v="Google Maps"/>
    <n v="39.271494073100001"/>
    <n v="-82.566160107300007"/>
    <n v="39.273276774199999"/>
    <n v="-82.557407003999998"/>
  </r>
  <r>
    <n v="455"/>
    <x v="6"/>
    <x v="7"/>
    <s v="Lorain"/>
    <s v="EAST RIVER RD "/>
    <s v="SLORSR00252**C"/>
    <s v="SR-252"/>
    <n v="1.5"/>
    <n v="2"/>
    <s v="Segment"/>
    <m/>
    <n v="1"/>
    <n v="0"/>
    <n v="2"/>
    <n v="1"/>
    <n v="3"/>
    <n v="66.207939680232556"/>
    <n v="8.9630142079826572E-2"/>
    <n v="1.0771676832883503"/>
    <n v="0.98753754120852377"/>
    <n v="1.0463672063990327E-2"/>
    <n v="5.8716496663774848E-2"/>
    <n v="4.825282459978452E-2"/>
    <x v="2"/>
    <s v="Google Maps"/>
    <n v="41.296210918200003"/>
    <n v="-81.911999625799993"/>
    <n v="41.303441699499999"/>
    <n v="-81.912499920900004"/>
  </r>
  <r>
    <n v="456"/>
    <x v="6"/>
    <x v="8"/>
    <s v="Fairfield"/>
    <s v="LANCASTER-NEW LEXINGTON RD "/>
    <s v="SFAISR00037**C"/>
    <s v="SR-37"/>
    <n v="20.9"/>
    <n v="21.4"/>
    <s v="Segment"/>
    <m/>
    <n v="0"/>
    <n v="1"/>
    <n v="2"/>
    <n v="0"/>
    <n v="1"/>
    <n v="59.770439680232556"/>
    <n v="0.11637430153614436"/>
    <n v="0.72969315391035738"/>
    <n v="0.61331885237421302"/>
    <n v="1.3300849642646669E-2"/>
    <n v="5.8584550708577966E-2"/>
    <n v="4.5283701065931298E-2"/>
    <x v="2"/>
    <s v="Google Maps"/>
    <n v="39.719766028400002"/>
    <n v="-82.500284775400004"/>
    <n v="39.717617968100001"/>
    <n v="-82.491331167300004"/>
  </r>
  <r>
    <n v="457"/>
    <x v="6"/>
    <x v="8"/>
    <s v="Fairfield"/>
    <s v="LANCASTER-NEW LEXINGTON RD "/>
    <s v="SFAISR00037**C"/>
    <s v="SR-37"/>
    <n v="25.6"/>
    <n v="26.1"/>
    <s v="Segment"/>
    <m/>
    <n v="0"/>
    <n v="1"/>
    <n v="1"/>
    <n v="1"/>
    <n v="3"/>
    <n v="59.661064680232556"/>
    <n v="0.11637430153614436"/>
    <n v="1.0611248142521772"/>
    <n v="0.94475051271603283"/>
    <n v="1.3300849642646669E-2"/>
    <n v="5.8584550708577966E-2"/>
    <n v="4.5283701065931298E-2"/>
    <x v="2"/>
    <s v="Google Maps"/>
    <n v="39.720242758399998"/>
    <n v="-82.413385697500004"/>
    <n v="39.719134237900001"/>
    <n v="-82.404164563899997"/>
  </r>
  <r>
    <n v="458"/>
    <x v="6"/>
    <x v="8"/>
    <s v="Fairfield"/>
    <s v="LANCASTER-NEW LEXINGTON RD "/>
    <s v="SFAISR00037**C"/>
    <s v="SR-37"/>
    <n v="26.7"/>
    <n v="27.2"/>
    <s v="Segment"/>
    <m/>
    <n v="1"/>
    <n v="0"/>
    <n v="2"/>
    <n v="0"/>
    <n v="0"/>
    <n v="58.770439680232556"/>
    <n v="0.11637430153614436"/>
    <n v="0.56397732373944742"/>
    <n v="0.44760302220330306"/>
    <n v="1.3300849642646669E-2"/>
    <n v="5.8584550708577966E-2"/>
    <n v="4.5283701065931298E-2"/>
    <x v="2"/>
    <s v="Google Maps"/>
    <n v="39.722937074100003"/>
    <n v="-82.394498804600005"/>
    <n v="39.722397115"/>
    <n v="-82.385145940300006"/>
  </r>
  <r>
    <n v="459"/>
    <x v="6"/>
    <x v="0"/>
    <s v="Delaware"/>
    <s v="NORTON-WALDO RD "/>
    <s v="SDELSR00229**C"/>
    <s v="SR-229"/>
    <n v="4.4000000000000004"/>
    <n v="4.9000000000000004"/>
    <s v="Segment"/>
    <m/>
    <n v="0"/>
    <n v="3"/>
    <n v="2"/>
    <n v="1"/>
    <n v="3"/>
    <n v="157.56131904069767"/>
    <n v="6.0868688158697053E-2"/>
    <n v="0.99705080003362678"/>
    <n v="0.93618211187492972"/>
    <n v="7.3327958446416357E-3"/>
    <n v="5.8471035961168677E-2"/>
    <n v="5.1138240116527039E-2"/>
    <x v="2"/>
    <s v="Google Maps"/>
    <n v="40.412316265000001"/>
    <n v="-83.003924894500003"/>
    <n v="40.411178802099997"/>
    <n v="-82.994557073199999"/>
  </r>
  <r>
    <n v="460"/>
    <x v="6"/>
    <x v="10"/>
    <s v="Columbiana"/>
    <s v="STATE RTE 11 "/>
    <s v="SCOLSR00011**C"/>
    <s v="SR-11"/>
    <n v="19.8"/>
    <n v="20.3"/>
    <s v="Segment"/>
    <m/>
    <n v="0"/>
    <n v="1"/>
    <n v="1"/>
    <n v="0"/>
    <n v="3"/>
    <n v="55.223564680232556"/>
    <n v="5.5955049166404279E-2"/>
    <n v="1.1933423082250305"/>
    <n v="1.1373872590586263"/>
    <n v="6.2319748891872251E-3"/>
    <n v="5.8438920116576518E-2"/>
    <n v="5.2206945227389293E-2"/>
    <x v="2"/>
    <s v="Google Maps"/>
    <n v="40.826315536999999"/>
    <n v="-80.742256205499999"/>
    <n v="40.832938171000002"/>
    <n v="-80.738391943300002"/>
  </r>
  <r>
    <n v="461"/>
    <x v="6"/>
    <x v="10"/>
    <s v="Columbiana"/>
    <s v="STATE RTE 11 "/>
    <s v="SCOLSR00011**C"/>
    <s v="SR-11"/>
    <n v="18.600000000000001"/>
    <n v="19.100000000000001"/>
    <s v="Segment"/>
    <m/>
    <n v="0"/>
    <n v="1"/>
    <n v="1"/>
    <n v="0"/>
    <n v="2"/>
    <n v="54.223564680232556"/>
    <n v="5.5955049166404279E-2"/>
    <n v="0.95932455097603542"/>
    <n v="0.90336950180963116"/>
    <n v="6.2319748891872251E-3"/>
    <n v="5.8438920116576518E-2"/>
    <n v="5.2206945227389293E-2"/>
    <x v="2"/>
    <s v="Google Maps"/>
    <n v="40.8092733485"/>
    <n v="-80.745793850200002"/>
    <n v="40.816504821300001"/>
    <n v="-80.745414470100002"/>
  </r>
  <r>
    <n v="462"/>
    <x v="6"/>
    <x v="3"/>
    <s v="Ashtabula"/>
    <s v="ST RT 46 "/>
    <s v="SATBSR00046**C"/>
    <s v="SR-46"/>
    <n v="14.9"/>
    <n v="15.4"/>
    <s v="Segment"/>
    <m/>
    <n v="0"/>
    <n v="2"/>
    <n v="3"/>
    <n v="0"/>
    <n v="0"/>
    <n v="110.99400436046511"/>
    <n v="7.230013457297095E-2"/>
    <n v="0.66955767935716537"/>
    <n v="0.59725754478419446"/>
    <n v="8.5890639413092364E-3"/>
    <n v="5.8400248290429384E-2"/>
    <n v="4.9811184349120144E-2"/>
    <x v="2"/>
    <s v="Google Maps"/>
    <n v="41.712700454199997"/>
    <n v="-80.781012450899993"/>
    <n v="41.718397635599999"/>
    <n v="-80.775877125600005"/>
  </r>
  <r>
    <n v="463"/>
    <x v="6"/>
    <x v="3"/>
    <s v="Ashtabula"/>
    <s v="N MAIN ST "/>
    <s v="SATBSR00045**C"/>
    <s v="SR-45"/>
    <n v="11.8"/>
    <n v="12.3"/>
    <s v="Segment"/>
    <m/>
    <n v="1"/>
    <n v="0"/>
    <n v="3"/>
    <n v="1"/>
    <n v="4"/>
    <n v="73.754814680232556"/>
    <n v="7.2140575041380814E-2"/>
    <n v="1.1566486430547243"/>
    <n v="1.0845080680133434"/>
    <n v="8.5716461995243801E-3"/>
    <n v="5.8259413174704143E-2"/>
    <n v="4.9687766975179765E-2"/>
    <x v="2"/>
    <s v="Google Maps"/>
    <n v="41.670813328000001"/>
    <n v="-80.857225340799999"/>
    <n v="41.677910550100002"/>
    <n v="-80.855438344700005"/>
  </r>
  <r>
    <n v="464"/>
    <x v="6"/>
    <x v="3"/>
    <s v="Portage"/>
    <s v="SR-44 "/>
    <s v="SPORSR00044**C"/>
    <s v="SR-44"/>
    <n v="5.6"/>
    <n v="6.1"/>
    <s v="Segment"/>
    <m/>
    <n v="2"/>
    <n v="0"/>
    <n v="1"/>
    <n v="1"/>
    <n v="6"/>
    <n v="108.33775436046511"/>
    <n v="8.8664744093885181E-2"/>
    <n v="1.4956232310817361"/>
    <n v="1.4069584869878509"/>
    <n v="1.0360074283032945E-2"/>
    <n v="5.8129863266365329E-2"/>
    <n v="4.7769788983332381E-2"/>
    <x v="2"/>
    <s v="Google Maps"/>
    <n v="41.068570716000004"/>
    <n v="-81.243519183000004"/>
    <n v="41.075816255200003"/>
    <n v="-81.243283223399999"/>
  </r>
  <r>
    <n v="465"/>
    <x v="6"/>
    <x v="1"/>
    <s v="Lake"/>
    <s v="PAINESVILLE-WARREN RD "/>
    <s v="SLAKSR00086**C"/>
    <s v="SR-86"/>
    <n v="9.4"/>
    <n v="9.9"/>
    <s v="Segment"/>
    <m/>
    <n v="1"/>
    <n v="0"/>
    <n v="2"/>
    <n v="1"/>
    <n v="3"/>
    <n v="66.207939680232556"/>
    <n v="8.8671804387307221E-2"/>
    <n v="1.0544946464551568"/>
    <n v="0.96582284206784952"/>
    <n v="1.0360832261165055E-2"/>
    <n v="5.8091822786777658E-2"/>
    <n v="4.7730990525612603E-2"/>
    <x v="2"/>
    <s v="Google Maps"/>
    <n v="41.658195388499998"/>
    <n v="-81.113249698299995"/>
    <n v="41.656558133200001"/>
    <n v="-81.1040802789"/>
  </r>
  <r>
    <n v="466"/>
    <x v="6"/>
    <x v="8"/>
    <s v="Licking"/>
    <s v="STATE ROUTE 16 "/>
    <s v="SLICSR00016**C"/>
    <s v="SR-16"/>
    <n v="28.7"/>
    <n v="29.2"/>
    <s v="Segment"/>
    <m/>
    <n v="1"/>
    <n v="0"/>
    <n v="1"/>
    <n v="0"/>
    <n v="4"/>
    <n v="56.223564680232556"/>
    <n v="5.5431342197298825E-2"/>
    <n v="1.1925645507302347"/>
    <n v="1.137133208532936"/>
    <n v="6.1821510995634212E-3"/>
    <n v="5.8020835874887204E-2"/>
    <n v="5.183868477532378E-2"/>
    <x v="2"/>
    <s v="Google Maps"/>
    <n v="40.065458358800001"/>
    <n v="-82.265775072599993"/>
    <n v="40.0703406234"/>
    <n v="-82.258836402699998"/>
  </r>
  <r>
    <n v="467"/>
    <x v="6"/>
    <x v="0"/>
    <s v="Pickaway"/>
    <s v="US 62 "/>
    <s v="SPICUS00062**C"/>
    <s v="US-62"/>
    <n v="4.4000000000000004"/>
    <n v="4.9000000000000004"/>
    <s v="Segment"/>
    <m/>
    <n v="0"/>
    <n v="1"/>
    <n v="1"/>
    <n v="0"/>
    <n v="2"/>
    <n v="54.223564680232556"/>
    <n v="0.16178495428988027"/>
    <n v="0.8990084156324698"/>
    <n v="0.73722346134258954"/>
    <n v="1.8002921373337775E-2"/>
    <n v="5.8007550894819092E-2"/>
    <n v="4.0004629521481316E-2"/>
    <x v="2"/>
    <s v="Google Maps"/>
    <n v="39.7777556562"/>
    <n v="-83.209990431999998"/>
    <n v="39.783646851999997"/>
    <n v="-83.204522306000001"/>
  </r>
  <r>
    <n v="468"/>
    <x v="6"/>
    <x v="7"/>
    <s v="Medina"/>
    <s v="LAKE RD "/>
    <s v="CMEDCR00019**C"/>
    <s v="CR-19"/>
    <n v="0.2"/>
    <n v="0.7"/>
    <s v="Segment"/>
    <m/>
    <n v="0"/>
    <n v="1"/>
    <n v="1"/>
    <n v="1"/>
    <n v="6"/>
    <n v="62.661064680232556"/>
    <n v="5.4612889180694582E-2"/>
    <n v="1.5523961659278152"/>
    <n v="1.4977832767471206"/>
    <n v="6.1791707037225571E-3"/>
    <n v="5.7968864931312182E-2"/>
    <n v="5.1789694227589625E-2"/>
    <x v="2"/>
    <s v="Google Maps"/>
    <n v="41.029306672799997"/>
    <n v="-81.906428485500001"/>
    <n v="41.0365449269"/>
    <n v="-81.906142661299995"/>
  </r>
  <r>
    <n v="469"/>
    <x v="6"/>
    <x v="9"/>
    <s v="Highland"/>
    <s v="STATE ROUTE 73 "/>
    <s v="SHIGSR00073**C"/>
    <s v="SR-73"/>
    <n v="1.7"/>
    <n v="2.2000000000000002"/>
    <s v="Segment"/>
    <m/>
    <n v="0"/>
    <n v="1"/>
    <n v="1"/>
    <n v="1"/>
    <n v="4"/>
    <n v="60.661064680232556"/>
    <n v="0.11384049904240416"/>
    <n v="1.2618307668966835"/>
    <n v="1.1479902678542793"/>
    <n v="1.3034528749630533E-2"/>
    <n v="5.7650995564884962E-2"/>
    <n v="4.4616466815254427E-2"/>
    <x v="2"/>
    <s v="Google Maps"/>
    <n v="39.296667932699997"/>
    <n v="-83.679224462999997"/>
    <n v="39.290189881300002"/>
    <n v="-83.675046907099997"/>
  </r>
  <r>
    <n v="470"/>
    <x v="6"/>
    <x v="7"/>
    <s v="Huron"/>
    <s v="US RTE 250 "/>
    <s v="SHURUS00250**C"/>
    <s v="US-250"/>
    <n v="14.9"/>
    <n v="15.4"/>
    <s v="Segment"/>
    <m/>
    <n v="0"/>
    <n v="1"/>
    <n v="3"/>
    <n v="1"/>
    <n v="3"/>
    <n v="72.754814680232556"/>
    <n v="7.1020092985566483E-2"/>
    <n v="1.0392067608875439"/>
    <n v="0.96818666790197749"/>
    <n v="8.4492442673411352E-3"/>
    <n v="5.7516840303160024E-2"/>
    <n v="4.9067596035818888E-2"/>
    <x v="2"/>
    <s v="Google Maps"/>
    <n v="41.101846492900002"/>
    <n v="-82.494618627500003"/>
    <n v="41.095802901900001"/>
    <n v="-82.489320531999994"/>
  </r>
  <r>
    <n v="471"/>
    <x v="6"/>
    <x v="0"/>
    <s v="Fayette"/>
    <s v="US-62 "/>
    <s v="SFAYUS00062**C"/>
    <s v="US-62"/>
    <n v="5.4"/>
    <n v="5.9"/>
    <s v="Segment"/>
    <m/>
    <n v="0"/>
    <n v="1"/>
    <n v="1"/>
    <n v="3"/>
    <n v="1"/>
    <n v="66.536064680232556"/>
    <n v="7.1012449071258116E-2"/>
    <n v="0.77815594250639597"/>
    <n v="0.70714349343513783"/>
    <n v="8.4484087071088499E-3"/>
    <n v="5.7437623620470571E-2"/>
    <n v="4.8989214913361723E-2"/>
    <x v="2"/>
    <s v="Google Maps"/>
    <n v="39.448066058599998"/>
    <n v="-83.500827353399998"/>
    <n v="39.4522015923"/>
    <n v="-83.493296221199998"/>
  </r>
  <r>
    <n v="472"/>
    <x v="6"/>
    <x v="3"/>
    <s v="Trumbull"/>
    <s v="SR-87 "/>
    <s v="STRUSR00087**C"/>
    <s v="SR-87"/>
    <n v="18.399999999999999"/>
    <n v="18.899999999999999"/>
    <s v="Segment"/>
    <m/>
    <n v="1"/>
    <n v="2"/>
    <n v="6"/>
    <n v="3"/>
    <n v="5"/>
    <n v="194.62381904069767"/>
    <n v="2.9628090936587938E-2"/>
    <n v="1.0830036085706309"/>
    <n v="1.0533755176340429"/>
    <n v="3.7841483841091492E-3"/>
    <n v="5.7394560459219028E-2"/>
    <n v="5.361041207510988E-2"/>
    <x v="2"/>
    <s v="Google Maps"/>
    <n v="41.462308666600002"/>
    <n v="-80.6499473553"/>
    <n v="41.460849769100001"/>
    <n v="-80.641383625900005"/>
  </r>
  <r>
    <n v="473"/>
    <x v="6"/>
    <x v="2"/>
    <s v="Warren"/>
    <s v="N ST RT 741 "/>
    <s v="SWARSR00741**C"/>
    <s v="SR-741"/>
    <n v="8.6"/>
    <n v="9.1"/>
    <s v="Segment"/>
    <m/>
    <n v="0"/>
    <n v="1"/>
    <n v="3"/>
    <n v="1"/>
    <n v="4"/>
    <n v="73.754814680232556"/>
    <n v="7.0775341440365264E-2"/>
    <n v="1.1560038361335689"/>
    <n v="1.0852284946932036"/>
    <n v="8.4224867183404408E-3"/>
    <n v="5.7324230671542131E-2"/>
    <n v="4.8901743953201689E-2"/>
    <x v="2"/>
    <s v="Google Maps"/>
    <n v="39.459958131699999"/>
    <n v="-84.273093289800002"/>
    <n v="39.4648323662"/>
    <n v="-84.266876450400005"/>
  </r>
  <r>
    <n v="474"/>
    <x v="6"/>
    <x v="11"/>
    <s v="Vinton"/>
    <s v="US HIGHWAY 50 "/>
    <s v="SVINUS00050**C"/>
    <s v="US-50"/>
    <n v="13.8"/>
    <n v="14.3"/>
    <s v="Segment"/>
    <m/>
    <n v="0"/>
    <n v="2"/>
    <n v="1"/>
    <n v="0"/>
    <n v="6"/>
    <n v="103.90025436046511"/>
    <n v="0.11201452127398694"/>
    <n v="1.7675514987059702"/>
    <n v="1.6555369774319832"/>
    <n v="1.2842307316384569E-2"/>
    <n v="5.7318889757946197E-2"/>
    <n v="4.4476582441561628E-2"/>
    <x v="2"/>
    <s v="Google Maps"/>
    <n v="39.277700884600002"/>
    <n v="-82.531097473900005"/>
    <n v="39.2738623726"/>
    <n v="-82.523395099400005"/>
  </r>
  <r>
    <n v="475"/>
    <x v="6"/>
    <x v="9"/>
    <s v="Scioto"/>
    <s v="SR-823N "/>
    <s v="SSCISR00823**N"/>
    <s v="SR-823"/>
    <n v="16.399999999999999"/>
    <n v="16.899999999999999"/>
    <s v="Segment"/>
    <m/>
    <n v="1"/>
    <n v="0"/>
    <n v="1"/>
    <n v="0"/>
    <n v="4"/>
    <n v="56.223564680232556"/>
    <n v="5.4516767593210481E-2"/>
    <n v="1.417055043496475"/>
    <n v="1.3625382759032645"/>
    <n v="6.0916028223230011E-3"/>
    <n v="5.7228913348410952E-2"/>
    <n v="5.1137310526087949E-2"/>
    <x v="2"/>
    <s v="Google Maps"/>
    <n v="38.891977617400002"/>
    <n v="-82.995236394499997"/>
    <n v="38.893484120899998"/>
    <n v="-83.003325808900001"/>
  </r>
  <r>
    <n v="476"/>
    <x v="6"/>
    <x v="2"/>
    <s v="Greene"/>
    <s v="JASPER RD "/>
    <s v="CGRECR00039**C"/>
    <s v="CR-39"/>
    <n v="4.0999999999999996"/>
    <n v="4.5999999999999996"/>
    <s v="Segment"/>
    <m/>
    <n v="0"/>
    <n v="2"/>
    <n v="2"/>
    <n v="2"/>
    <n v="6"/>
    <n v="119.32212936046511"/>
    <n v="5.8951536848639956E-2"/>
    <n v="1.4053055865415167"/>
    <n v="1.3463540496928768"/>
    <n v="7.1203164422383291E-3"/>
    <n v="5.7187496049650108E-2"/>
    <n v="5.0067179607411777E-2"/>
    <x v="2"/>
    <s v="Google Maps"/>
    <n v="39.662304015399997"/>
    <n v="-83.841823755999997"/>
    <n v="39.660313968300002"/>
    <n v="-83.832863963899996"/>
  </r>
  <r>
    <n v="477"/>
    <x v="6"/>
    <x v="10"/>
    <s v="Harrison"/>
    <s v="CADIZ DENNISON RD "/>
    <s v="SHASUS00250**C"/>
    <s v="US-250"/>
    <n v="3.9"/>
    <n v="4.4000000000000004"/>
    <s v="Segment"/>
    <m/>
    <n v="0"/>
    <n v="2"/>
    <n v="1"/>
    <n v="2"/>
    <n v="2"/>
    <n v="108.77525436046511"/>
    <n v="7.0514960675429061E-2"/>
    <n v="0.91299499507390225"/>
    <n v="0.84248003439847319"/>
    <n v="8.3940122494948304E-3"/>
    <n v="5.7159194178149346E-2"/>
    <n v="4.8765181928654519E-2"/>
    <x v="2"/>
    <s v="Google Maps"/>
    <n v="40.3604390717"/>
    <n v="-81.222193903900006"/>
    <n v="40.358259098700003"/>
    <n v="-81.213162178299996"/>
  </r>
  <r>
    <n v="478"/>
    <x v="6"/>
    <x v="11"/>
    <s v="Athens"/>
    <s v="US RTE 50 "/>
    <s v="SATHUS00050**C"/>
    <s v="US-50"/>
    <n v="21.4"/>
    <n v="21.9"/>
    <s v="Segment"/>
    <m/>
    <n v="1"/>
    <n v="0"/>
    <n v="1"/>
    <n v="0"/>
    <n v="2"/>
    <n v="54.223564680232556"/>
    <n v="5.4299241056442481E-2"/>
    <n v="0.93759240547546463"/>
    <n v="0.88329316441902217"/>
    <n v="6.0692584068229539E-3"/>
    <n v="5.6954639759383335E-2"/>
    <n v="5.0885381352560384E-2"/>
    <x v="2"/>
    <s v="Google Maps"/>
    <n v="39.3054167831"/>
    <n v="-81.964368178300006"/>
    <n v="39.306347823999999"/>
    <n v="-81.9558088263"/>
  </r>
  <r>
    <n v="479"/>
    <x v="6"/>
    <x v="4"/>
    <s v="Mercer"/>
    <s v="US-127 "/>
    <s v="SMERUS00127**C"/>
    <s v="US-127"/>
    <n v="22.2"/>
    <n v="22.7"/>
    <s v="Segment"/>
    <m/>
    <n v="1"/>
    <n v="1"/>
    <n v="3"/>
    <n v="0"/>
    <n v="0"/>
    <n v="110.99400436046511"/>
    <n v="7.0093026276380657E-2"/>
    <n v="0.65776522169389762"/>
    <n v="0.58767219541751692"/>
    <n v="8.3478526105310504E-3"/>
    <n v="5.6815671845601913E-2"/>
    <n v="4.8467819235070861E-2"/>
    <x v="2"/>
    <s v="Google Maps"/>
    <n v="40.670939003800001"/>
    <n v="-84.580430461899994"/>
    <n v="40.678185827900002"/>
    <n v="-84.580501054300001"/>
  </r>
  <r>
    <n v="480"/>
    <x v="6"/>
    <x v="10"/>
    <s v="Holmes"/>
    <s v="SR-83 "/>
    <s v="SHOLSR00083**C"/>
    <s v="SR-83"/>
    <n v="4.0999999999999996"/>
    <n v="4.5999999999999996"/>
    <s v="Segment"/>
    <m/>
    <n v="0"/>
    <n v="1"/>
    <n v="3"/>
    <n v="1"/>
    <n v="5"/>
    <n v="74.754814680232556"/>
    <n v="7.0062304727964209E-2"/>
    <n v="1.2684047025222329"/>
    <n v="1.1983423977942687"/>
    <n v="8.3444907923877331E-3"/>
    <n v="5.680110986226037E-2"/>
    <n v="4.8456619069872635E-2"/>
    <x v="2"/>
    <s v="Google Maps"/>
    <n v="40.504813312800003"/>
    <n v="-81.889135963000001"/>
    <n v="40.506102354600003"/>
    <n v="-81.895596407599996"/>
  </r>
  <r>
    <n v="481"/>
    <x v="6"/>
    <x v="10"/>
    <s v="Columbiana"/>
    <s v="STATE RTE 14 "/>
    <s v="SCOLSR00014**C"/>
    <s v="SR-14"/>
    <n v="12.8"/>
    <n v="13.3"/>
    <s v="Segment"/>
    <m/>
    <n v="1"/>
    <n v="0"/>
    <n v="2"/>
    <n v="1"/>
    <n v="7"/>
    <n v="70.207939680232556"/>
    <n v="8.6052665487399579E-2"/>
    <n v="1.6716923950587557"/>
    <n v="1.585639729571356"/>
    <n v="1.007930714500883E-2"/>
    <n v="5.676740972084135E-2"/>
    <n v="4.6688102575832516E-2"/>
    <x v="2"/>
    <s v="Google Maps"/>
    <n v="40.879287076300002"/>
    <n v="-80.6314432498"/>
    <n v="40.878135889299998"/>
    <n v="-80.622394524499995"/>
  </r>
  <r>
    <n v="482"/>
    <x v="6"/>
    <x v="2"/>
    <s v="Warren"/>
    <s v="N US RT 42 "/>
    <s v="SWARUS00042**C"/>
    <s v="US-42"/>
    <n v="15.5"/>
    <n v="16"/>
    <s v="Segment"/>
    <m/>
    <n v="0"/>
    <n v="1"/>
    <n v="1"/>
    <n v="2"/>
    <n v="5"/>
    <n v="66.098564680232556"/>
    <n v="8.6059801716198578E-2"/>
    <n v="1.3155119609670622"/>
    <n v="1.2294521592508636"/>
    <n v="1.0080075137690162E-2"/>
    <n v="5.6569780639506489E-2"/>
    <n v="4.6489705501816331E-2"/>
    <x v="2"/>
    <s v="Google Maps"/>
    <n v="39.480289734099998"/>
    <n v="-84.145528283900006"/>
    <n v="39.485796926399999"/>
    <n v="-84.139432796099996"/>
  </r>
  <r>
    <n v="483"/>
    <x v="6"/>
    <x v="2"/>
    <s v="Warren"/>
    <s v="N US RT 42 "/>
    <s v="SWARUS00042**C"/>
    <s v="US-42"/>
    <n v="17.2"/>
    <n v="17.7"/>
    <s v="Segment"/>
    <m/>
    <n v="0"/>
    <n v="1"/>
    <n v="1"/>
    <n v="2"/>
    <n v="4"/>
    <n v="65.098564680232556"/>
    <n v="8.6059801716198578E-2"/>
    <n v="1.1756126917284244"/>
    <n v="1.0895528900122258"/>
    <n v="1.0080075137690162E-2"/>
    <n v="5.6569780639506489E-2"/>
    <n v="4.6489705501816331E-2"/>
    <x v="2"/>
    <s v="Google Maps"/>
    <n v="39.498849557500002"/>
    <n v="-84.124604507000001"/>
    <n v="39.504325188199999"/>
    <n v="-84.118481704999994"/>
  </r>
  <r>
    <n v="484"/>
    <x v="6"/>
    <x v="4"/>
    <s v="Champaign"/>
    <s v="SR-4 "/>
    <s v="SCHPSR00004**C"/>
    <s v="SR-4"/>
    <n v="7.1"/>
    <n v="7.6"/>
    <s v="Segment"/>
    <m/>
    <n v="1"/>
    <n v="0"/>
    <n v="1"/>
    <n v="2"/>
    <n v="8"/>
    <n v="69.098564680232556"/>
    <n v="8.6102614644230413E-2"/>
    <n v="1.7214304436226349"/>
    <n v="1.6353278289784043"/>
    <n v="1.0084682506889663E-2"/>
    <n v="5.6558868269674531E-2"/>
    <n v="4.6474185762784864E-2"/>
    <x v="2"/>
    <s v="Google Maps"/>
    <n v="40.068593585000002"/>
    <n v="-83.561186900999999"/>
    <n v="40.073304017399998"/>
    <n v="-83.554025659999994"/>
  </r>
  <r>
    <n v="485"/>
    <x v="6"/>
    <x v="3"/>
    <s v="Stark"/>
    <s v="LISBON ST "/>
    <s v="SSTASR00172**C"/>
    <s v="SR-172"/>
    <n v="23"/>
    <n v="23.5"/>
    <s v="Segment"/>
    <m/>
    <n v="0"/>
    <n v="1"/>
    <n v="2"/>
    <n v="2"/>
    <n v="6"/>
    <n v="73.645439680232556"/>
    <n v="6.9754823524638909E-2"/>
    <n v="1.3699262924526772"/>
    <n v="1.3001714689280384"/>
    <n v="8.3108369302569499E-3"/>
    <n v="5.6528741647223081E-2"/>
    <n v="4.8217904716966131E-2"/>
    <x v="2"/>
    <s v="Google Maps"/>
    <n v="40.7964178127"/>
    <n v="-81.218867889799995"/>
    <n v="40.7985984488"/>
    <n v="-81.209945279799996"/>
  </r>
  <r>
    <n v="486"/>
    <x v="6"/>
    <x v="4"/>
    <s v="Clark"/>
    <s v="S MEDWAY-NEW CARLISLE RD "/>
    <s v="CCLACR00303**C"/>
    <s v="CR-303"/>
    <n v="1.4"/>
    <n v="1.9"/>
    <s v="Segment"/>
    <m/>
    <n v="1"/>
    <n v="0"/>
    <n v="2"/>
    <n v="1"/>
    <n v="5"/>
    <n v="68.207939680232556"/>
    <n v="8.5817050972700495E-2"/>
    <n v="1.307895993745539"/>
    <n v="1.2220789427728385"/>
    <n v="1.0053947677006089E-2"/>
    <n v="5.6410169838845475E-2"/>
    <n v="4.6356222161839385E-2"/>
    <x v="2"/>
    <s v="Google Maps"/>
    <n v="39.901707665799997"/>
    <n v="-84.010462643699995"/>
    <n v="39.908932914899999"/>
    <n v="-84.009720605599995"/>
  </r>
  <r>
    <n v="487"/>
    <x v="6"/>
    <x v="9"/>
    <s v="Adams"/>
    <s v="SR-136 "/>
    <s v="SADASR00136**C"/>
    <s v="SR-136"/>
    <n v="15.7"/>
    <n v="16.2"/>
    <s v="Segment"/>
    <m/>
    <n v="0"/>
    <n v="3"/>
    <n v="1"/>
    <n v="1"/>
    <n v="4"/>
    <n v="152.01444404069767"/>
    <n v="6.9354371302940088E-2"/>
    <n v="1.1526916160106526"/>
    <n v="1.0833372447077125"/>
    <n v="8.2669893061547046E-3"/>
    <n v="5.6337889542747328E-2"/>
    <n v="4.807090023659262E-2"/>
    <x v="2"/>
    <s v="Google Maps"/>
    <n v="38.898713640899999"/>
    <n v="-83.617382609000003"/>
    <n v="38.904023101500002"/>
    <n v="-83.6236938407"/>
  </r>
  <r>
    <n v="488"/>
    <x v="6"/>
    <x v="10"/>
    <s v="Holmes"/>
    <s v="E MAIN ST "/>
    <s v="SHOLSR00039**C"/>
    <s v="SR-39"/>
    <n v="6.9"/>
    <n v="7.4"/>
    <s v="Segment"/>
    <m/>
    <n v="1"/>
    <n v="0"/>
    <n v="4"/>
    <n v="1"/>
    <n v="7"/>
    <n v="83.301689680232556"/>
    <n v="5.8673506516548027E-2"/>
    <n v="1.2956483977237125"/>
    <n v="1.2369748912071645"/>
    <n v="7.0894559354057777E-3"/>
    <n v="5.630127653054625E-2"/>
    <n v="4.9211820595140475E-2"/>
    <x v="2"/>
    <s v="Google Maps"/>
    <n v="40.5947087634"/>
    <n v="-82.105573216899998"/>
    <n v="40.5942789717"/>
    <n v="-82.096349705500003"/>
  </r>
  <r>
    <n v="489"/>
    <x v="6"/>
    <x v="0"/>
    <s v="Union"/>
    <s v="US HIGHWAY 42 "/>
    <s v="SUNIUS00042**C"/>
    <s v="US-42"/>
    <n v="5.0999999999999996"/>
    <n v="5.6"/>
    <s v="Segment"/>
    <m/>
    <n v="0"/>
    <n v="2"/>
    <n v="1"/>
    <n v="0"/>
    <n v="0"/>
    <n v="97.900254360465112"/>
    <n v="0.11100633808597697"/>
    <n v="0.55580178479174525"/>
    <n v="0.44479544670576826"/>
    <n v="1.2736066650272096E-2"/>
    <n v="5.6249830703974567E-2"/>
    <n v="4.3513764053702469E-2"/>
    <x v="2"/>
    <s v="Google Maps"/>
    <n v="40.166887373100003"/>
    <n v="-83.2256253714"/>
    <n v="40.172645258700001"/>
    <n v="-83.219895486300004"/>
  </r>
  <r>
    <n v="490"/>
    <x v="6"/>
    <x v="0"/>
    <s v="Union"/>
    <s v="US HIGHWAY 42 "/>
    <s v="SUNIUS00042**C"/>
    <s v="US-42"/>
    <n v="9"/>
    <n v="9.5"/>
    <s v="Segment"/>
    <m/>
    <n v="0"/>
    <n v="1"/>
    <n v="1"/>
    <n v="1"/>
    <n v="1"/>
    <n v="57.661064680232556"/>
    <n v="0.11100633808597697"/>
    <n v="0.71911536195214409"/>
    <n v="0.60810902386616716"/>
    <n v="1.2736066650272096E-2"/>
    <n v="5.6249830703974567E-2"/>
    <n v="4.3513764053702469E-2"/>
    <x v="2"/>
    <s v="Google Maps"/>
    <n v="40.212228859"/>
    <n v="-83.181626098999999"/>
    <n v="40.218043469100003"/>
    <n v="-83.175977205999999"/>
  </r>
  <r>
    <n v="491"/>
    <x v="6"/>
    <x v="1"/>
    <s v="Geauga"/>
    <s v="RAVENNA RD "/>
    <s v="SGEASR00044**C"/>
    <s v="SR-44"/>
    <n v="0"/>
    <n v="0.5"/>
    <s v="Segment"/>
    <m/>
    <n v="0"/>
    <n v="1"/>
    <n v="2"/>
    <n v="0"/>
    <n v="2"/>
    <n v="60.770439680232556"/>
    <n v="0.11124729789138466"/>
    <n v="0.8602055790094808"/>
    <n v="0.74895828111809615"/>
    <n v="1.2761465692046527E-2"/>
    <n v="5.6232718819933046E-2"/>
    <n v="4.3471253127886522E-2"/>
    <x v="2"/>
    <s v="Google Maps"/>
    <n v="41.347490971500001"/>
    <n v="-81.223835567899997"/>
    <n v="41.3547295503"/>
    <n v="-81.223550779500002"/>
  </r>
  <r>
    <n v="492"/>
    <x v="6"/>
    <x v="1"/>
    <s v="Geauga"/>
    <s v="MAYFIELD RD "/>
    <s v="SGEAUS00322**C"/>
    <s v="US-322"/>
    <n v="5"/>
    <n v="5.5"/>
    <s v="Segment"/>
    <m/>
    <n v="0"/>
    <n v="1"/>
    <n v="1"/>
    <n v="2"/>
    <n v="1"/>
    <n v="62.098564680232556"/>
    <n v="8.5523994946139797E-2"/>
    <n v="0.74689633381762166"/>
    <n v="0.66137233887148184"/>
    <n v="1.0022397819984975E-2"/>
    <n v="5.6221141439951834E-2"/>
    <n v="4.6198743619966856E-2"/>
    <x v="2"/>
    <s v="Google Maps"/>
    <n v="41.521452710299997"/>
    <n v="-81.294446173899999"/>
    <n v="41.521473828399998"/>
    <n v="-81.284816726299994"/>
  </r>
  <r>
    <n v="493"/>
    <x v="6"/>
    <x v="6"/>
    <s v="Hancock"/>
    <s v="SR-568 "/>
    <s v="SHANSR00568**C"/>
    <s v="SR-568"/>
    <n v="9.5"/>
    <n v="10"/>
    <s v="Segment"/>
    <m/>
    <n v="0"/>
    <n v="1"/>
    <n v="2"/>
    <n v="0"/>
    <n v="0"/>
    <n v="58.770439680232556"/>
    <n v="0.11094769795058919"/>
    <n v="0.54820135421328886"/>
    <n v="0.43725365626269969"/>
    <n v="1.2729884845975238E-2"/>
    <n v="5.6160957807278485E-2"/>
    <n v="4.3431072961303246E-2"/>
    <x v="2"/>
    <s v="Google Maps"/>
    <n v="41.004697309400001"/>
    <n v="-83.485279857799995"/>
    <n v="41.0019671178"/>
    <n v="-83.476422101599994"/>
  </r>
  <r>
    <n v="494"/>
    <x v="6"/>
    <x v="3"/>
    <s v="Portage"/>
    <s v="SR 183 "/>
    <s v="SPORSR00183**C "/>
    <s v="SR-183"/>
    <n v="4"/>
    <n v="4.5"/>
    <s v="Segment"/>
    <m/>
    <n v="0"/>
    <n v="1"/>
    <n v="3"/>
    <n v="1"/>
    <n v="10"/>
    <n v="79.754814680232556"/>
    <n v="6.9292689897771223E-2"/>
    <n v="1.8253070326783352"/>
    <n v="1.7560143427805639"/>
    <n v="8.2602336598131595E-3"/>
    <n v="5.6155278323797825E-2"/>
    <n v="4.7895044663984664E-2"/>
    <x v="2"/>
    <s v="Google Maps"/>
    <n v="0"/>
    <n v="0"/>
    <n v="0"/>
    <n v="0"/>
  </r>
  <r>
    <n v="495"/>
    <x v="6"/>
    <x v="3"/>
    <s v="Portage"/>
    <s v="SR 183 "/>
    <s v="SPORSR00183**C "/>
    <s v="SR-183"/>
    <n v="5.9"/>
    <n v="6.4"/>
    <s v="Segment"/>
    <m/>
    <n v="0"/>
    <n v="1"/>
    <n v="1"/>
    <n v="3"/>
    <n v="1"/>
    <n v="66.536064680232556"/>
    <n v="6.9292689897771223E-2"/>
    <n v="0.75879628983189151"/>
    <n v="0.68950359993412025"/>
    <n v="8.2602336598131595E-3"/>
    <n v="5.6155278323797825E-2"/>
    <n v="4.7895044663984664E-2"/>
    <x v="2"/>
    <s v="Google Maps"/>
    <n v="0"/>
    <n v="0"/>
    <n v="0"/>
    <n v="0"/>
  </r>
  <r>
    <n v="496"/>
    <x v="6"/>
    <x v="8"/>
    <s v="Muskingum"/>
    <s v="NORTH POINTE RD "/>
    <s v="CMUSCR00723**C"/>
    <s v="CR-723"/>
    <n v="8"/>
    <n v="8.5"/>
    <s v="Segment"/>
    <m/>
    <n v="0"/>
    <n v="1"/>
    <n v="2"/>
    <n v="0"/>
    <n v="1"/>
    <n v="59.770439680232556"/>
    <n v="0.10966787789782516"/>
    <n v="0.77859395627444727"/>
    <n v="0.6689260783766221"/>
    <n v="1.2594900719480223E-2"/>
    <n v="5.6054918118251612E-2"/>
    <n v="4.3460017398771388E-2"/>
    <x v="2"/>
    <s v="Google Maps"/>
    <n v="40.0797318929"/>
    <n v="-82.025893000699995"/>
    <n v="40.086813501599998"/>
    <n v="-82.024161659699999"/>
  </r>
  <r>
    <n v="497"/>
    <x v="6"/>
    <x v="8"/>
    <s v="Licking"/>
    <s v="LANCASTER RD "/>
    <s v="SLICSR00037**C"/>
    <s v="SR-37"/>
    <n v="19.8"/>
    <n v="20.3"/>
    <s v="Segment"/>
    <m/>
    <n v="0"/>
    <n v="1"/>
    <n v="2"/>
    <n v="1"/>
    <n v="3"/>
    <n v="66.207939680232556"/>
    <n v="8.5201933943238717E-2"/>
    <n v="1.0175308869606878"/>
    <n v="0.93232895301744911"/>
    <n v="9.9877152154304281E-3"/>
    <n v="5.6018646299071544E-2"/>
    <n v="4.6030931083641119E-2"/>
    <x v="2"/>
    <s v="Google Maps"/>
    <n v="40.011841635899998"/>
    <n v="-82.522739574499994"/>
    <n v="40.004664220000002"/>
    <n v="-82.523710035299999"/>
  </r>
  <r>
    <n v="498"/>
    <x v="6"/>
    <x v="3"/>
    <s v="Portage"/>
    <s v="SR-44 "/>
    <s v="SPORSR00044**C"/>
    <s v="SR-44"/>
    <n v="15.5"/>
    <n v="16"/>
    <s v="Segment"/>
    <m/>
    <n v="0"/>
    <n v="2"/>
    <n v="2"/>
    <n v="0"/>
    <n v="6"/>
    <n v="110.44712936046511"/>
    <n v="8.5115977467173698E-2"/>
    <n v="1.4413575523243747"/>
    <n v="1.356241574857201"/>
    <n v="9.9784568030837229E-3"/>
    <n v="5.6005189858639552E-2"/>
    <n v="4.6026733055555831E-2"/>
    <x v="2"/>
    <s v="Google Maps"/>
    <n v="41.188145931800001"/>
    <n v="-81.246380450100006"/>
    <n v="41.195385503700003"/>
    <n v="-81.246182924899998"/>
  </r>
  <r>
    <n v="499"/>
    <x v="6"/>
    <x v="3"/>
    <s v="Portage"/>
    <s v="SR-44 "/>
    <s v="SPORSR00044**C"/>
    <s v="SR-44"/>
    <n v="14.7"/>
    <n v="15.2"/>
    <s v="Segment"/>
    <m/>
    <n v="1"/>
    <n v="0"/>
    <n v="0"/>
    <n v="3"/>
    <n v="1"/>
    <n v="59.989189680232556"/>
    <n v="8.5115977467173698E-2"/>
    <n v="0.7486156519706435"/>
    <n v="0.66349967450346981"/>
    <n v="9.9784568030837229E-3"/>
    <n v="5.6005189858639552E-2"/>
    <n v="4.6026733055555831E-2"/>
    <x v="2"/>
    <s v="Google Maps"/>
    <n v="41.1789996507"/>
    <n v="-81.242685029800001"/>
    <n v="41.183800731799998"/>
    <n v="-81.246355719500002"/>
  </r>
  <r>
    <n v="500"/>
    <x v="6"/>
    <x v="7"/>
    <s v="Medina"/>
    <s v="NORWALK RD "/>
    <s v="SMEDSR00018**C"/>
    <s v="SR-18"/>
    <n v="7.7"/>
    <n v="8.1999999999999993"/>
    <s v="Segment"/>
    <m/>
    <n v="0"/>
    <n v="1"/>
    <n v="1"/>
    <n v="3"/>
    <n v="5"/>
    <n v="70.536064680232556"/>
    <n v="6.89376395551584E-2"/>
    <n v="1.2479122131553102"/>
    <n v="1.1789745736001518"/>
    <n v="8.2213373167363581E-3"/>
    <n v="5.5962383151134991E-2"/>
    <n v="4.7741045834398629E-2"/>
    <x v="2"/>
    <s v="Google Maps"/>
    <n v="41.167247044699998"/>
    <n v="-81.926053701000001"/>
    <n v="41.164964835799999"/>
    <n v="-81.917636327799997"/>
  </r>
  <r>
    <n v="7"/>
    <x v="7"/>
    <x v="0"/>
    <s v="Delaware"/>
    <s v="INTERSTATE 71 "/>
    <s v="SDELIR00071**N"/>
    <s v="IR-71"/>
    <n v="8.9"/>
    <n v="9.4"/>
    <s v="Segment"/>
    <m/>
    <n v="0"/>
    <n v="0"/>
    <n v="5"/>
    <n v="4"/>
    <n v="24"/>
    <n v="74.484375"/>
    <n v="6.2568058602641405E-2"/>
    <n v="3.1112770058129122"/>
    <n v="3.0487089472102706"/>
    <n v="4.6118252875441135E-3"/>
    <n v="5.4270542711746549E-2"/>
    <n v="4.9658717424202435E-2"/>
    <x v="2"/>
    <s v="Google Maps"/>
    <n v="40.255239923799998"/>
    <n v="-82.928596698700005"/>
    <n v="40.262462608299998"/>
    <n v="-82.927921145799999"/>
  </r>
  <r>
    <n v="8"/>
    <x v="7"/>
    <x v="0"/>
    <s v="Delaware"/>
    <s v="INTERSTATE 71 "/>
    <s v="SDELIR00071**C"/>
    <s v="IR-71"/>
    <n v="9.6"/>
    <n v="10.1"/>
    <s v="Segment"/>
    <m/>
    <n v="0"/>
    <n v="0"/>
    <n v="4"/>
    <n v="1"/>
    <n v="16"/>
    <n v="46.625"/>
    <n v="6.1601212416378788E-2"/>
    <n v="3.0201693319668594"/>
    <n v="2.9585681195504807"/>
    <n v="4.5553007055043554E-3"/>
    <n v="5.2688550425077786E-2"/>
    <n v="4.8133249719573432E-2"/>
    <x v="2"/>
    <s v="Google Maps"/>
    <n v="40.265356469899999"/>
    <n v="-82.927301051399994"/>
    <n v="40.272583959199999"/>
    <n v="-82.926618460200004"/>
  </r>
  <r>
    <n v="9"/>
    <x v="7"/>
    <x v="5"/>
    <s v="Wood"/>
    <s v="I-75 "/>
    <s v="SWOOIR00075**C"/>
    <s v="IR-75"/>
    <n v="0.2"/>
    <n v="0.7"/>
    <s v="Segment"/>
    <m/>
    <n v="0"/>
    <n v="1"/>
    <n v="5"/>
    <n v="2"/>
    <n v="3"/>
    <n v="90.286064680232556"/>
    <n v="4.42730059870124E-2"/>
    <n v="1.2376854772562502"/>
    <n v="1.1934124712692378"/>
    <n v="2.6560149531445801E-3"/>
    <n v="4.6057487041073902E-2"/>
    <n v="4.340147208792932E-2"/>
    <x v="2"/>
    <s v="Google Maps"/>
    <n v="41.170671501199998"/>
    <n v="-83.649201550800001"/>
    <n v="41.177917838799999"/>
    <n v="-83.649303790800005"/>
  </r>
  <r>
    <n v="10"/>
    <x v="7"/>
    <x v="0"/>
    <s v="Delaware"/>
    <s v="INTERSTATE 71 "/>
    <s v="SDELIR00071**N"/>
    <s v="IR-71"/>
    <n v="9.8000000000000007"/>
    <n v="10.3"/>
    <s v="Segment"/>
    <m/>
    <n v="0"/>
    <n v="2"/>
    <n v="4"/>
    <n v="2"/>
    <n v="21"/>
    <n v="147.41587936046511"/>
    <n v="5.1570304026240993E-2"/>
    <n v="2.7368417954240201"/>
    <n v="2.6852714913977791"/>
    <n v="3.6619691726194467E-3"/>
    <n v="4.5981991104378742E-2"/>
    <n v="4.2320021931759294E-2"/>
    <x v="2"/>
    <s v="Google Maps"/>
    <n v="40.268247364399997"/>
    <n v="-82.927373511300004"/>
    <n v="40.275476357599999"/>
    <n v="-82.9266923287"/>
  </r>
  <r>
    <n v="11"/>
    <x v="7"/>
    <x v="5"/>
    <s v="Wood"/>
    <s v="I-75 "/>
    <s v="SWOOIR00075**C"/>
    <s v="IR-75"/>
    <n v="20.2"/>
    <n v="20.7"/>
    <s v="Segment"/>
    <m/>
    <n v="1"/>
    <n v="0"/>
    <n v="4"/>
    <n v="0"/>
    <n v="14"/>
    <n v="85.864189680232556"/>
    <n v="5.5691157717926446E-2"/>
    <n v="2.6559706736631696"/>
    <n v="2.600279515945243"/>
    <n v="3.7979643108348635E-3"/>
    <n v="4.5809038506237826E-2"/>
    <n v="4.201107419540296E-2"/>
    <x v="2"/>
    <s v="Google Maps"/>
    <n v="41.454779830299998"/>
    <n v="-83.622045079100005"/>
    <n v="41.462026918600003"/>
    <n v="-83.622013508699993"/>
  </r>
  <r>
    <n v="12"/>
    <x v="7"/>
    <x v="0"/>
    <s v="Morrow"/>
    <s v="I-71 "/>
    <s v="SMRWIR00071**C"/>
    <s v="IR-71"/>
    <n v="1.6"/>
    <n v="2.1"/>
    <s v="Segment"/>
    <m/>
    <n v="0"/>
    <n v="0"/>
    <n v="3"/>
    <n v="1"/>
    <n v="20"/>
    <n v="44.078125"/>
    <n v="6.2907759307531189E-2"/>
    <n v="3.5905565816658687"/>
    <n v="3.5276488223583375"/>
    <n v="4.6716590144095325E-3"/>
    <n v="4.5741074694958812E-2"/>
    <n v="4.1069415680549282E-2"/>
    <x v="2"/>
    <s v="Google Maps"/>
    <n v="40.370404305999998"/>
    <n v="-82.834127381399995"/>
    <n v="40.375610059899998"/>
    <n v="-82.8275814199"/>
  </r>
  <r>
    <n v="13"/>
    <x v="7"/>
    <x v="5"/>
    <s v="Wood"/>
    <s v="I-75 "/>
    <s v="SWOOIR00075**C"/>
    <s v="IR-75"/>
    <n v="5"/>
    <n v="5.5"/>
    <s v="Segment"/>
    <m/>
    <n v="0"/>
    <n v="0"/>
    <n v="8"/>
    <n v="1"/>
    <n v="19"/>
    <n v="75.8125"/>
    <n v="4.1566825466912399E-2"/>
    <n v="2.7896458823878039"/>
    <n v="2.7480790569208913"/>
    <n v="2.4630435122229627E-3"/>
    <n v="4.4467856743448123E-2"/>
    <n v="4.2004813231225159E-2"/>
    <x v="2"/>
    <s v="Google Maps"/>
    <n v="41.239742525099999"/>
    <n v="-83.653101929800002"/>
    <n v="41.246473656500001"/>
    <n v="-83.649605511499999"/>
  </r>
  <r>
    <n v="14"/>
    <x v="7"/>
    <x v="0"/>
    <s v="Delaware"/>
    <s v="INTERSTATE 71 "/>
    <s v="SDELIR00071**N"/>
    <s v="IR-71"/>
    <n v="7.9"/>
    <n v="8.4"/>
    <s v="Segment"/>
    <m/>
    <n v="0"/>
    <n v="0"/>
    <n v="4"/>
    <n v="6"/>
    <n v="11"/>
    <n v="63.8125"/>
    <n v="6.2427956052037152E-2"/>
    <n v="1.377026992877195"/>
    <n v="1.3145990368251579"/>
    <n v="4.587148100757811E-3"/>
    <n v="4.0152299821650167E-2"/>
    <n v="3.5565151720892356E-2"/>
    <x v="2"/>
    <s v="Google Maps"/>
    <n v="40.240756957400002"/>
    <n v="-82.928697465400006"/>
    <n v="40.247999157800002"/>
    <n v="-82.928966087700005"/>
  </r>
  <r>
    <n v="15"/>
    <x v="7"/>
    <x v="0"/>
    <s v="Franklin"/>
    <s v="I-71 "/>
    <s v="SFRAIR00071**N"/>
    <s v="IR-71"/>
    <n v="3.4"/>
    <n v="3.9"/>
    <s v="Segment"/>
    <m/>
    <n v="0"/>
    <n v="1"/>
    <n v="2"/>
    <n v="3"/>
    <n v="16"/>
    <n v="88.082939680232556"/>
    <n v="5.1070779241672914E-2"/>
    <n v="3.1717601164033256"/>
    <n v="3.1206893371616529"/>
    <n v="3.2667221295406383E-3"/>
    <n v="3.8496861072517582E-2"/>
    <n v="3.5230138942976941E-2"/>
    <x v="2"/>
    <s v="Google Maps"/>
    <n v="39.824676308800001"/>
    <n v="-83.136179536499995"/>
    <n v="39.825568779500003"/>
    <n v="-83.126884323300004"/>
  </r>
  <r>
    <n v="16"/>
    <x v="7"/>
    <x v="2"/>
    <s v="Warren"/>
    <s v="I 71 "/>
    <s v="SWARIR00071**C"/>
    <s v="IR-71"/>
    <n v="12.2"/>
    <n v="12.7"/>
    <s v="Segment"/>
    <m/>
    <n v="0"/>
    <n v="1"/>
    <n v="3"/>
    <n v="2"/>
    <n v="11"/>
    <n v="85.192314680232556"/>
    <n v="4.2667586145377481E-2"/>
    <n v="2.2438649867897591"/>
    <n v="2.2011974006443817"/>
    <n v="2.677246192307785E-3"/>
    <n v="3.4628817558646059E-2"/>
    <n v="3.1951571366338277E-2"/>
    <x v="2"/>
    <s v="Google Maps"/>
    <n v="39.412241572500001"/>
    <n v="-84.160984257400003"/>
    <n v="39.412862281400002"/>
    <n v="-84.151686930500006"/>
  </r>
  <r>
    <n v="17"/>
    <x v="7"/>
    <x v="5"/>
    <s v="Wood"/>
    <s v="I-75 "/>
    <s v="SWOOIR00075**C"/>
    <s v="IR-75"/>
    <n v="0.9"/>
    <n v="1.4"/>
    <s v="Segment"/>
    <m/>
    <n v="0"/>
    <n v="1"/>
    <n v="5"/>
    <n v="1"/>
    <n v="13"/>
    <n v="95.848564680232556"/>
    <n v="4.1408222788556215E-2"/>
    <n v="1.9394294462121111"/>
    <n v="1.8980212234235549"/>
    <n v="2.4676429987346331E-3"/>
    <n v="3.4043884212789595E-2"/>
    <n v="3.1576241214054959E-2"/>
    <x v="2"/>
    <s v="Google Maps"/>
    <n v="41.180810944000001"/>
    <n v="-83.649388828900001"/>
    <n v="41.188057660699997"/>
    <n v="-83.6494381105"/>
  </r>
  <r>
    <n v="18"/>
    <x v="7"/>
    <x v="8"/>
    <s v="Licking"/>
    <s v="I-70 "/>
    <s v="SLICIR00070**C"/>
    <s v="IR-70"/>
    <n v="12.6"/>
    <n v="13.1"/>
    <s v="Segment"/>
    <m/>
    <n v="0"/>
    <n v="0"/>
    <n v="2"/>
    <n v="3"/>
    <n v="20"/>
    <n v="46.40625"/>
    <n v="4.5066980481279113E-2"/>
    <n v="3.4373644493425841"/>
    <n v="3.392297468861305"/>
    <n v="2.7736248846893029E-3"/>
    <n v="3.1149312334240429E-2"/>
    <n v="2.8375687449551126E-2"/>
    <x v="2"/>
    <s v="Google Maps"/>
    <n v="39.942295939200001"/>
    <n v="-82.536405092500004"/>
    <n v="39.941875743399997"/>
    <n v="-82.527009488900006"/>
  </r>
  <r>
    <n v="19"/>
    <x v="7"/>
    <x v="5"/>
    <s v="Wood"/>
    <s v="I-80 "/>
    <s v="SWOOIR00080*KC"/>
    <s v="IR-80"/>
    <n v="8.6999999999999993"/>
    <n v="9.1999999999999993"/>
    <s v="Segment"/>
    <m/>
    <n v="0"/>
    <n v="1"/>
    <n v="7"/>
    <n v="1"/>
    <n v="68"/>
    <n v="163.94231468023256"/>
    <n v="3.103789530290408E-2"/>
    <n v="6.8044045963163695"/>
    <n v="6.7733667010134653"/>
    <n v="1.406450428468702E-3"/>
    <n v="2.9754319027765052E-2"/>
    <n v="2.834786859929635E-2"/>
    <x v="2"/>
    <s v="Google Maps"/>
    <n v="41.524196949599997"/>
    <n v="-83.458983636100001"/>
    <n v="41.5209372988"/>
    <n v="-83.450359950500001"/>
  </r>
  <r>
    <n v="20"/>
    <x v="7"/>
    <x v="2"/>
    <s v="Warren"/>
    <s v="I 71 "/>
    <s v="SWARIR00071**C"/>
    <s v="IR-71"/>
    <n v="12.9"/>
    <n v="13.4"/>
    <s v="Segment"/>
    <m/>
    <n v="0"/>
    <n v="0"/>
    <n v="3"/>
    <n v="5"/>
    <n v="10"/>
    <n v="51.828125"/>
    <n v="3.5827886442799717E-2"/>
    <n v="1.657543640742871"/>
    <n v="1.6217157543000713"/>
    <n v="2.3359184098758843E-3"/>
    <n v="2.9501872014044764E-2"/>
    <n v="2.7165953604168881E-2"/>
    <x v="2"/>
    <s v="Google Maps"/>
    <n v="39.413109526500001"/>
    <n v="-84.147944414299999"/>
    <n v="39.4137309479"/>
    <n v="-84.138635501799996"/>
  </r>
  <r>
    <n v="21"/>
    <x v="7"/>
    <x v="0"/>
    <s v="Fayette"/>
    <s v="I-71 "/>
    <s v="SFAYIR00071**N"/>
    <s v="IR-71"/>
    <n v="10.1"/>
    <n v="10.6"/>
    <s v="Segment"/>
    <m/>
    <n v="0"/>
    <n v="1"/>
    <n v="4"/>
    <n v="8"/>
    <n v="37"/>
    <n v="144.36418968023256"/>
    <n v="2.8891415261881062E-2"/>
    <n v="3.0497159850738829"/>
    <n v="3.0208245698120018"/>
    <n v="1.9491528735036967E-3"/>
    <n v="2.9444902195630365E-2"/>
    <n v="2.7495749322126669E-2"/>
    <x v="2"/>
    <s v="Google Maps"/>
    <n v="39.668129863700003"/>
    <n v="-83.5077542967"/>
    <n v="39.6726077354"/>
    <n v="-83.500379773199995"/>
  </r>
  <r>
    <n v="22"/>
    <x v="7"/>
    <x v="0"/>
    <s v="Morrow"/>
    <s v="I-71 "/>
    <s v="SMRWIR00071**C"/>
    <s v="IR-71"/>
    <n v="12.5"/>
    <n v="13"/>
    <s v="Segment"/>
    <m/>
    <n v="0"/>
    <n v="0"/>
    <n v="1"/>
    <n v="3"/>
    <n v="30"/>
    <n v="49.859375"/>
    <n v="4.6937758042417295E-2"/>
    <n v="4.156357151182835"/>
    <n v="4.1094193931404179"/>
    <n v="2.8402645169613625E-3"/>
    <n v="2.8075337518011213E-2"/>
    <n v="2.5235073001049851E-2"/>
    <x v="2"/>
    <s v="Google Maps"/>
    <n v="40.493282845400003"/>
    <n v="-82.723377569199997"/>
    <n v="40.497583004799999"/>
    <n v="-82.715751913600002"/>
  </r>
  <r>
    <n v="23"/>
    <x v="7"/>
    <x v="7"/>
    <s v="Richland"/>
    <s v="I-71 "/>
    <s v="SRICIR00071**C"/>
    <s v="IR-71"/>
    <n v="7.3"/>
    <n v="7.8"/>
    <s v="Segment"/>
    <m/>
    <n v="0"/>
    <n v="0"/>
    <n v="1"/>
    <n v="5"/>
    <n v="8"/>
    <n v="36.734375"/>
    <n v="3.7972471288080512E-2"/>
    <n v="1.422521066976155"/>
    <n v="1.3845485956880745"/>
    <n v="2.0155123946323785E-3"/>
    <n v="2.8009667874602216E-2"/>
    <n v="2.5994155479969836E-2"/>
    <x v="2"/>
    <s v="Google Maps"/>
    <n v="40.652015499999997"/>
    <n v="-82.543772589300005"/>
    <n v="40.658711929399999"/>
    <n v="-82.540142659899999"/>
  </r>
  <r>
    <n v="24"/>
    <x v="7"/>
    <x v="4"/>
    <s v="Clark"/>
    <s v="IR-70 "/>
    <s v="SCLAIR00070**C"/>
    <s v="IR-70"/>
    <n v="1.7"/>
    <n v="2.2000000000000002"/>
    <s v="Segment"/>
    <m/>
    <n v="0"/>
    <n v="1"/>
    <n v="5"/>
    <n v="4"/>
    <n v="18"/>
    <n v="114.16106468023256"/>
    <n v="4.294503359780364E-2"/>
    <n v="1.3112440836936634"/>
    <n v="1.2682990500958597"/>
    <n v="2.8870383988107888E-3"/>
    <n v="2.5348433994299896E-2"/>
    <n v="2.2461395595489108E-2"/>
    <x v="2"/>
    <s v="Google Maps"/>
    <n v="39.864453669500001"/>
    <n v="-84.020321130200003"/>
    <n v="39.864266022199999"/>
    <n v="-84.010919790900005"/>
  </r>
  <r>
    <n v="25"/>
    <x v="7"/>
    <x v="7"/>
    <s v="Medina"/>
    <s v="INTERSTATE HIGHWAY 71 "/>
    <s v="SMEDIR00071**C"/>
    <s v="IR-71"/>
    <n v="1.8"/>
    <n v="2.2999999999999998"/>
    <s v="Segment"/>
    <m/>
    <n v="0"/>
    <n v="0"/>
    <n v="3"/>
    <n v="1"/>
    <n v="9"/>
    <n v="33.078125"/>
    <n v="4.4019150596519008E-2"/>
    <n v="1.5289198576372462"/>
    <n v="1.4849007070407272"/>
    <n v="2.5467297091979237E-3"/>
    <n v="2.5201537121194335E-2"/>
    <n v="2.2654807411996412E-2"/>
    <x v="2"/>
    <s v="Google Maps"/>
    <n v="40.9972867193"/>
    <n v="-81.997691719200006"/>
    <n v="40.997564019400002"/>
    <n v="-81.988135854399999"/>
  </r>
  <r>
    <n v="26"/>
    <x v="7"/>
    <x v="0"/>
    <s v="Madison"/>
    <s v="I-71 "/>
    <s v="SMADIR00071**C"/>
    <s v="IR-71"/>
    <n v="4.4000000000000004"/>
    <n v="4.9000000000000004"/>
    <s v="Segment"/>
    <m/>
    <n v="0"/>
    <n v="2"/>
    <n v="6"/>
    <n v="3"/>
    <n v="43"/>
    <n v="186.94712936046511"/>
    <n v="2.8446585141641455E-2"/>
    <n v="3.2462418800702211"/>
    <n v="3.2177952949285795"/>
    <n v="1.9189637291515639E-3"/>
    <n v="2.4824281149000673E-2"/>
    <n v="2.2905317419849108E-2"/>
    <x v="2"/>
    <s v="Google Maps"/>
    <n v="39.732782143400001"/>
    <n v="-83.363367420800003"/>
    <n v="39.735655196300002"/>
    <n v="-83.354748058699997"/>
  </r>
  <r>
    <n v="27"/>
    <x v="7"/>
    <x v="2"/>
    <s v="Preble"/>
    <s v="E INTERSTATE 70 "/>
    <s v="SPREIR00070**C"/>
    <s v="IR-70"/>
    <n v="14.4"/>
    <n v="14.9"/>
    <s v="Segment"/>
    <m/>
    <n v="0"/>
    <n v="1"/>
    <n v="2"/>
    <n v="3"/>
    <n v="7"/>
    <n v="79.082939680232556"/>
    <n v="2.6823131762350141E-2"/>
    <n v="1.3737528846691487"/>
    <n v="1.3469297529067985"/>
    <n v="1.6067123420812966E-3"/>
    <n v="2.4393911279801991E-2"/>
    <n v="2.2787198937720694E-2"/>
    <x v="2"/>
    <s v="Google Maps"/>
    <n v="39.8371324839"/>
    <n v="-84.544999192299997"/>
    <n v="39.837231382900001"/>
    <n v="-84.535609760200003"/>
  </r>
  <r>
    <n v="28"/>
    <x v="7"/>
    <x v="0"/>
    <s v="Madison"/>
    <s v="I-70 "/>
    <s v="SMADIR00070**C"/>
    <s v="IR-70"/>
    <n v="8.3000000000000007"/>
    <n v="8.8000000000000007"/>
    <s v="Segment"/>
    <m/>
    <n v="0"/>
    <n v="0"/>
    <n v="3"/>
    <n v="0"/>
    <n v="12"/>
    <n v="31.640625"/>
    <n v="5.0655817422162172E-2"/>
    <n v="1.8989490722836817"/>
    <n v="1.8482932548615196"/>
    <n v="3.2906711905733473E-3"/>
    <n v="2.4016614808913549E-2"/>
    <n v="2.0725943618340202E-2"/>
    <x v="2"/>
    <s v="Google Maps"/>
    <n v="39.955040650900003"/>
    <n v="-83.381474558099995"/>
    <n v="39.956165764799998"/>
    <n v="-83.372178734000002"/>
  </r>
  <r>
    <n v="29"/>
    <x v="7"/>
    <x v="4"/>
    <s v="Clark"/>
    <s v="IR-70 "/>
    <s v="SCLAIR00070**C"/>
    <s v="IR-70"/>
    <n v="24.9"/>
    <n v="25.4"/>
    <s v="Segment"/>
    <m/>
    <n v="0"/>
    <n v="2"/>
    <n v="1"/>
    <n v="0"/>
    <n v="11"/>
    <n v="108.90025436046511"/>
    <n v="4.9458860449626968E-2"/>
    <n v="1.8182720562604526"/>
    <n v="1.7688131958108257"/>
    <n v="3.1043343187547117E-3"/>
    <n v="2.377204985916415E-2"/>
    <n v="2.0667715540409439E-2"/>
    <x v="2"/>
    <s v="Google Maps"/>
    <n v="39.9329449584"/>
    <n v="-83.616073530099996"/>
    <n v="39.932331720500002"/>
    <n v="-83.606683209500005"/>
  </r>
  <r>
    <n v="30"/>
    <x v="7"/>
    <x v="7"/>
    <s v="Richland"/>
    <s v="I-71 "/>
    <s v="SRICIR00071**C"/>
    <s v="IR-71"/>
    <n v="6.7"/>
    <n v="7.2"/>
    <s v="Segment"/>
    <m/>
    <n v="0"/>
    <n v="0"/>
    <n v="3"/>
    <n v="2"/>
    <n v="26"/>
    <n v="54.515625"/>
    <n v="3.7840152907909423E-2"/>
    <n v="3.0125551971639424"/>
    <n v="2.9747150442560328"/>
    <n v="2.0338062545525626E-3"/>
    <n v="2.3008135940028571E-2"/>
    <n v="2.0974329685476009E-2"/>
    <x v="2"/>
    <s v="Google Maps"/>
    <n v="40.643976955299998"/>
    <n v="-82.548118911800003"/>
    <n v="40.650675405299999"/>
    <n v="-82.544497441700003"/>
  </r>
  <r>
    <n v="31"/>
    <x v="7"/>
    <x v="0"/>
    <s v="Delaware"/>
    <s v="INTERSTATE 71 "/>
    <s v="SDELIR00071**C"/>
    <s v="IR-71"/>
    <n v="10.8"/>
    <n v="11.3"/>
    <s v="Segment"/>
    <m/>
    <n v="0"/>
    <n v="0"/>
    <n v="5"/>
    <n v="4"/>
    <n v="11"/>
    <n v="61.484375"/>
    <n v="4.1834422353460195E-2"/>
    <n v="0.92510741682290765"/>
    <n v="0.8832729944694474"/>
    <n v="2.7949120965840941E-3"/>
    <n v="2.2366576177827811E-2"/>
    <n v="1.9571664081243716E-2"/>
    <x v="2"/>
    <s v="Google Maps"/>
    <n v="40.282702792899997"/>
    <n v="-82.925668679599994"/>
    <n v="40.289930564199999"/>
    <n v="-82.924989840699993"/>
  </r>
  <r>
    <n v="32"/>
    <x v="7"/>
    <x v="3"/>
    <s v="Mahoning"/>
    <s v="I76 "/>
    <s v="SMAHIR00080**C"/>
    <s v="IR-80"/>
    <n v="0.6"/>
    <n v="1.1000000000000001"/>
    <s v="Segment"/>
    <m/>
    <n v="0"/>
    <n v="1"/>
    <n v="3"/>
    <n v="0"/>
    <n v="9"/>
    <n v="74.317314680232556"/>
    <n v="4.2829040359507263E-2"/>
    <n v="1.3160296347374913"/>
    <n v="1.2732005943779841"/>
    <n v="2.5924965773591376E-3"/>
    <n v="2.1903159773756967E-2"/>
    <n v="1.9310663196397827E-2"/>
    <x v="2"/>
    <s v="Google Maps"/>
    <n v="41.110786511900002"/>
    <n v="-80.826465025000005"/>
    <n v="41.111469663699999"/>
    <n v="-80.816938013200001"/>
  </r>
  <r>
    <n v="33"/>
    <x v="7"/>
    <x v="0"/>
    <s v="Madison"/>
    <s v="I-70 "/>
    <s v="SMADIR00070**C"/>
    <s v="IR-70"/>
    <n v="1.6"/>
    <n v="2.1"/>
    <s v="Segment"/>
    <m/>
    <n v="0"/>
    <n v="0"/>
    <n v="3"/>
    <n v="0"/>
    <n v="10"/>
    <n v="29.640625"/>
    <n v="4.8396690510894756E-2"/>
    <n v="1.5587345941755104"/>
    <n v="1.5103379036646156"/>
    <n v="3.082208193605232E-3"/>
    <n v="2.1857098439602755E-2"/>
    <n v="1.8774890245997523E-2"/>
    <x v="2"/>
    <s v="Google Maps"/>
    <n v="39.942212916099997"/>
    <n v="-83.505233645600001"/>
    <n v="39.942120573700002"/>
    <n v="-83.495821442099995"/>
  </r>
  <r>
    <n v="34"/>
    <x v="7"/>
    <x v="2"/>
    <s v="Clinton"/>
    <s v="I-71 "/>
    <s v="SCLIIR00071**C"/>
    <s v="IR-71"/>
    <n v="2.6"/>
    <n v="3.1"/>
    <s v="Segment"/>
    <m/>
    <n v="0"/>
    <n v="0"/>
    <n v="5"/>
    <n v="0"/>
    <n v="15"/>
    <n v="47.734375"/>
    <n v="2.9705700977044169E-2"/>
    <n v="2.1192169679377244"/>
    <n v="2.0895112669606801"/>
    <n v="1.8233029166817112E-3"/>
    <n v="2.1306446319912162E-2"/>
    <n v="1.948314340323045E-2"/>
    <x v="2"/>
    <s v="Google Maps"/>
    <n v="39.483580166000003"/>
    <n v="-83.947963776199998"/>
    <n v="39.486541344899997"/>
    <n v="-83.939431536300006"/>
  </r>
  <r>
    <n v="35"/>
    <x v="7"/>
    <x v="8"/>
    <s v="Licking"/>
    <s v="I-70 "/>
    <s v="SLICIR00070**C"/>
    <s v="IR-70"/>
    <n v="14.4"/>
    <n v="14.9"/>
    <s v="Segment"/>
    <m/>
    <n v="0"/>
    <n v="0"/>
    <n v="8"/>
    <n v="0"/>
    <n v="7"/>
    <n v="59.375"/>
    <n v="3.1865637975151018E-2"/>
    <n v="1.0046270789755962"/>
    <n v="0.97276144100044526"/>
    <n v="2.1510732369229386E-3"/>
    <n v="2.0803195396826211E-2"/>
    <n v="1.8652122159903271E-2"/>
    <x v="2"/>
    <s v="Google Maps"/>
    <n v="39.943297813199997"/>
    <n v="-82.502626704899996"/>
    <n v="39.944063244600002"/>
    <n v="-82.493261827400005"/>
  </r>
  <r>
    <n v="36"/>
    <x v="7"/>
    <x v="2"/>
    <s v="Warren"/>
    <s v="I 71 "/>
    <s v="SWARIR00071**C"/>
    <s v="IR-71"/>
    <n v="15.2"/>
    <n v="15.7"/>
    <s v="Segment"/>
    <m/>
    <n v="1"/>
    <n v="1"/>
    <n v="3"/>
    <n v="3"/>
    <n v="8"/>
    <n v="132.30650436046511"/>
    <n v="3.1246971799206092E-2"/>
    <n v="1.0461336188032486"/>
    <n v="1.0148866470040425"/>
    <n v="2.1090622210715401E-3"/>
    <n v="2.0394868294946796E-2"/>
    <n v="1.8285806073875255E-2"/>
    <x v="2"/>
    <s v="Google Maps"/>
    <n v="39.418626740400001"/>
    <n v="-84.105863194999998"/>
    <n v="39.421522229099999"/>
    <n v="-84.097300592099998"/>
  </r>
  <r>
    <n v="37"/>
    <x v="7"/>
    <x v="1"/>
    <s v="Lake"/>
    <s v="IR-90 "/>
    <s v="SLAKIR00090**C"/>
    <s v="IR-90"/>
    <n v="9.8000000000000007"/>
    <n v="10.3"/>
    <s v="Segment"/>
    <m/>
    <n v="1"/>
    <n v="0"/>
    <n v="5"/>
    <n v="1"/>
    <n v="20"/>
    <n v="102.84856468023256"/>
    <n v="3.447464213136784E-2"/>
    <n v="1.9055787636612331"/>
    <n v="1.8711041215298654"/>
    <n v="2.3282925334050493E-3"/>
    <n v="1.9981525874258034E-2"/>
    <n v="1.7653233340852986E-2"/>
    <x v="2"/>
    <s v="Google Maps"/>
    <n v="41.646765804099999"/>
    <n v="-81.333650419899996"/>
    <n v="41.647594719600001"/>
    <n v="-81.3240695227"/>
  </r>
  <r>
    <n v="38"/>
    <x v="7"/>
    <x v="1"/>
    <s v="Lake"/>
    <s v="IR-90 "/>
    <s v="SLAKIR00090**C"/>
    <s v="IR-90"/>
    <n v="10.4"/>
    <n v="10.9"/>
    <s v="Segment"/>
    <m/>
    <n v="0"/>
    <n v="1"/>
    <n v="3"/>
    <n v="3"/>
    <n v="8"/>
    <n v="86.629814680232556"/>
    <n v="3.447464213136784E-2"/>
    <n v="1.0714397098078396"/>
    <n v="1.0369650676764719"/>
    <n v="2.3282925334050493E-3"/>
    <n v="1.9981525874258034E-2"/>
    <n v="1.7653233340852986E-2"/>
    <x v="2"/>
    <s v="Google Maps"/>
    <n v="41.6475599133"/>
    <n v="-81.322138586799994"/>
    <n v="41.647298085899997"/>
    <n v="-81.312487238299994"/>
  </r>
  <r>
    <n v="39"/>
    <x v="7"/>
    <x v="0"/>
    <s v="Fayette"/>
    <s v="I-71 "/>
    <s v="SFAYIR00071**N"/>
    <s v="IR-71"/>
    <n v="7.5"/>
    <n v="8"/>
    <s v="Segment"/>
    <m/>
    <n v="0"/>
    <n v="1"/>
    <n v="1"/>
    <n v="2"/>
    <n v="16"/>
    <n v="77.098564680232556"/>
    <n v="3.7418239460021978E-2"/>
    <n v="2.1263336000940436"/>
    <n v="2.0889153606340218"/>
    <n v="1.9323574037521164E-3"/>
    <n v="1.9218120072434532E-2"/>
    <n v="1.7285762668682415E-2"/>
    <x v="2"/>
    <s v="Google Maps"/>
    <n v="39.646430107699999"/>
    <n v="-83.547516918400007"/>
    <n v="39.649859498200001"/>
    <n v="-83.539253266700001"/>
  </r>
  <r>
    <n v="40"/>
    <x v="7"/>
    <x v="0"/>
    <s v="Madison"/>
    <s v="I-70 "/>
    <s v="SMADIR00070**C"/>
    <s v="IR-70"/>
    <n v="14.1"/>
    <n v="14.6"/>
    <s v="Segment"/>
    <m/>
    <n v="0"/>
    <n v="1"/>
    <n v="1"/>
    <n v="5"/>
    <n v="18"/>
    <n v="92.411064680232556"/>
    <n v="4.393441139561443E-2"/>
    <n v="1.2018401738870488"/>
    <n v="1.1579057624914344"/>
    <n v="2.9695871605596369E-3"/>
    <n v="1.9137262978960561E-2"/>
    <n v="1.6167675818400923E-2"/>
    <x v="2"/>
    <s v="Google Maps"/>
    <n v="39.973063481700002"/>
    <n v="-83.275419148400005"/>
    <n v="39.975731820999997"/>
    <n v="-83.266661220299994"/>
  </r>
  <r>
    <n v="41"/>
    <x v="7"/>
    <x v="0"/>
    <s v="Delaware"/>
    <s v="INTERSTATE 71 "/>
    <s v="SDELIR00071**C"/>
    <s v="IR-71"/>
    <n v="8.1999999999999993"/>
    <n v="8.6999999999999993"/>
    <s v="Segment"/>
    <m/>
    <n v="0"/>
    <n v="0"/>
    <n v="3"/>
    <n v="1"/>
    <n v="4"/>
    <n v="28.078125"/>
    <n v="6.2427956052037152E-2"/>
    <n v="0.55743094108064795"/>
    <n v="0.49500298502861079"/>
    <n v="4.587148100757811E-3"/>
    <n v="1.8790135831637165E-2"/>
    <n v="1.4202987730879354E-2"/>
    <x v="2"/>
    <s v="Google Maps"/>
    <n v="40.245102854000002"/>
    <n v="-82.928519745399996"/>
    <n v="40.252345668499999"/>
    <n v="-82.928508328700005"/>
  </r>
  <r>
    <n v="42"/>
    <x v="7"/>
    <x v="4"/>
    <s v="Clark"/>
    <s v="IR-70 "/>
    <s v="SCLAIR00070**C"/>
    <s v="IR-70"/>
    <n v="4.5999999999999996"/>
    <n v="5.0999999999999996"/>
    <s v="Segment"/>
    <m/>
    <n v="2"/>
    <n v="1"/>
    <n v="3"/>
    <n v="1"/>
    <n v="15"/>
    <n v="176.10819404069767"/>
    <n v="4.294503359780364E-2"/>
    <n v="1.0384629640790339"/>
    <n v="0.99551793048123027"/>
    <n v="2.8870383988107888E-3"/>
    <n v="1.860539055368135E-2"/>
    <n v="1.5718352154870562E-2"/>
    <x v="2"/>
    <s v="Google Maps"/>
    <n v="39.875287855899998"/>
    <n v="-83.969082305300006"/>
    <n v="39.878794201700003"/>
    <n v="-83.960849429800007"/>
  </r>
  <r>
    <n v="43"/>
    <x v="7"/>
    <x v="4"/>
    <s v="Clark"/>
    <s v="IR-70 "/>
    <s v="SCLAIR00070**C"/>
    <s v="IR-70"/>
    <n v="5.2"/>
    <n v="5.7"/>
    <s v="Segment"/>
    <m/>
    <n v="0"/>
    <n v="1"/>
    <n v="5"/>
    <n v="1"/>
    <n v="11"/>
    <n v="93.848564680232556"/>
    <n v="4.294503359780364E-2"/>
    <n v="0.85660888433594751"/>
    <n v="0.81366385073814385"/>
    <n v="2.8870383988107888E-3"/>
    <n v="1.860539055368135E-2"/>
    <n v="1.5718352154870562E-2"/>
    <x v="2"/>
    <s v="Google Maps"/>
    <n v="39.879494976499998"/>
    <n v="-83.959203131400002"/>
    <n v="39.883001643500002"/>
    <n v="-83.9509750207"/>
  </r>
  <r>
    <n v="44"/>
    <x v="7"/>
    <x v="7"/>
    <s v="Erie"/>
    <s v="I-80 "/>
    <s v="SERIIR00080*KC"/>
    <s v="IR-80"/>
    <n v="8"/>
    <n v="8.5"/>
    <s v="Segment"/>
    <m/>
    <n v="0"/>
    <n v="0"/>
    <n v="12"/>
    <n v="3"/>
    <n v="39"/>
    <n v="130.875"/>
    <n v="2.4455866630660687E-2"/>
    <n v="1.4918273107706339"/>
    <n v="1.4673714441399732"/>
    <n v="1.438100210249668E-3"/>
    <n v="1.827498303237178E-2"/>
    <n v="1.6836882822122111E-2"/>
    <x v="2"/>
    <s v="Google Maps"/>
    <n v="41.335474621700001"/>
    <n v="-82.6918962843"/>
    <n v="41.3350780285"/>
    <n v="-82.682301358999993"/>
  </r>
  <r>
    <n v="45"/>
    <x v="7"/>
    <x v="0"/>
    <s v="Franklin"/>
    <s v="I-71 "/>
    <s v="SFRAIR00071**C"/>
    <s v="IR-71"/>
    <n v="2.7"/>
    <n v="3.2"/>
    <s v="Segment"/>
    <m/>
    <n v="0"/>
    <n v="0"/>
    <n v="2"/>
    <n v="3"/>
    <n v="12"/>
    <n v="38.40625"/>
    <n v="3.3086436848317642E-2"/>
    <n v="1.5119333985674521"/>
    <n v="1.4788469617191344"/>
    <n v="2.1469138123111058E-3"/>
    <n v="1.8199533458354723E-2"/>
    <n v="1.6052619646043619E-2"/>
    <x v="2"/>
    <s v="Google Maps"/>
    <n v="39.825067467099998"/>
    <n v="-83.148499656599995"/>
    <n v="39.824546104200003"/>
    <n v="-83.139122455099994"/>
  </r>
  <r>
    <n v="46"/>
    <x v="7"/>
    <x v="8"/>
    <s v="Muskingum"/>
    <s v="I-70 "/>
    <s v="SMUSIR00070**C"/>
    <s v="IR-70"/>
    <n v="26.9"/>
    <n v="27.4"/>
    <s v="Segment"/>
    <m/>
    <n v="0"/>
    <n v="0"/>
    <n v="2"/>
    <n v="2"/>
    <n v="5"/>
    <n v="26.96875"/>
    <n v="2.887301456128194E-2"/>
    <n v="1.0154728526493422"/>
    <n v="0.98659983808806029"/>
    <n v="1.735342178233951E-3"/>
    <n v="1.8127378729540514E-2"/>
    <n v="1.6392036551306562E-2"/>
    <x v="2"/>
    <s v="Google Maps"/>
    <n v="39.980598041500002"/>
    <n v="-81.734175362800002"/>
    <n v="0"/>
    <n v="0"/>
  </r>
  <r>
    <n v="47"/>
    <x v="7"/>
    <x v="0"/>
    <s v="Fayette"/>
    <s v="I-71 "/>
    <s v="SFAYIR00071**N"/>
    <s v="IR-71"/>
    <n v="9.4"/>
    <n v="9.9"/>
    <s v="Segment"/>
    <m/>
    <n v="0"/>
    <n v="2"/>
    <n v="2"/>
    <n v="4"/>
    <n v="14"/>
    <n v="136.19712936046511"/>
    <n v="2.8688565186855607E-2"/>
    <n v="1.2888868188679972"/>
    <n v="1.2601982536811416"/>
    <n v="1.9157670420934753E-3"/>
    <n v="1.8077220403244647E-2"/>
    <n v="1.6161453361151171E-2"/>
    <x v="2"/>
    <s v="Google Maps"/>
    <n v="39.661884901000001"/>
    <n v="-83.518101317599999"/>
    <n v="39.666337342299997"/>
    <n v="-83.510702138100001"/>
  </r>
  <r>
    <n v="48"/>
    <x v="7"/>
    <x v="0"/>
    <s v="Franklin"/>
    <s v="I-71 "/>
    <s v="SFRAIR00071**N"/>
    <s v="IR-71"/>
    <n v="2.9"/>
    <n v="3.4"/>
    <s v="Segment"/>
    <m/>
    <n v="0"/>
    <n v="0"/>
    <n v="3"/>
    <n v="0"/>
    <n v="4"/>
    <n v="23.640625"/>
    <n v="4.5363931986512181E-2"/>
    <n v="0.92080388506801902"/>
    <n v="0.87543995308150679"/>
    <n v="2.894466368237052E-3"/>
    <n v="1.7997934857210397E-2"/>
    <n v="1.5103468488973345E-2"/>
    <x v="2"/>
    <s v="Google Maps"/>
    <n v="39.825271195600003"/>
    <n v="-83.145545344699997"/>
    <n v="39.824676308800001"/>
    <n v="-83.136179536499995"/>
  </r>
  <r>
    <n v="49"/>
    <x v="7"/>
    <x v="10"/>
    <s v="Belmont"/>
    <s v="I-70 "/>
    <s v="SBELIR00070**C"/>
    <s v="IR-70"/>
    <n v="14.5"/>
    <n v="15"/>
    <s v="Segment"/>
    <m/>
    <n v="0"/>
    <n v="0"/>
    <n v="2"/>
    <n v="3"/>
    <n v="10"/>
    <n v="36.40625"/>
    <n v="2.7792932447666154E-2"/>
    <n v="1.3260353944680727"/>
    <n v="1.2982424620204065"/>
    <n v="1.7467119804053723E-3"/>
    <n v="1.7585316326190974E-2"/>
    <n v="1.5838604345785601E-2"/>
    <x v="2"/>
    <s v="Google Maps"/>
    <n v="40.074027556700003"/>
    <n v="-80.966712783800006"/>
    <n v="40.077438034700002"/>
    <n v="-80.958553176799995"/>
  </r>
  <r>
    <n v="50"/>
    <x v="7"/>
    <x v="1"/>
    <s v="Lake"/>
    <s v="IR-90 "/>
    <s v="SLAKIR00090**C"/>
    <s v="IR-90"/>
    <n v="13.7"/>
    <n v="14.2"/>
    <s v="Segment"/>
    <m/>
    <n v="0"/>
    <n v="1"/>
    <n v="2"/>
    <n v="3"/>
    <n v="14"/>
    <n v="86.082939680232556"/>
    <n v="3.447464213136784E-2"/>
    <n v="1.4189976489134204"/>
    <n v="1.3845230067820526"/>
    <n v="2.3282925334050493E-3"/>
    <n v="1.7457636043036365E-2"/>
    <n v="1.5129343509631316E-2"/>
    <x v="2"/>
    <s v="Google Maps"/>
    <n v="41.662685804100001"/>
    <n v="-81.263323597999999"/>
    <n v="41.666427882500003"/>
    <n v="-81.255004302900005"/>
  </r>
  <r>
    <n v="51"/>
    <x v="7"/>
    <x v="2"/>
    <s v="Warren"/>
    <s v="I 71 "/>
    <s v="SWARIR00071**C"/>
    <s v="IR-71"/>
    <n v="16.8"/>
    <n v="17.3"/>
    <s v="Segment"/>
    <m/>
    <n v="0"/>
    <n v="1"/>
    <n v="0"/>
    <n v="2"/>
    <n v="6"/>
    <n v="60.551689680232556"/>
    <n v="3.7750905937813037E-2"/>
    <n v="1.1482041391923887"/>
    <n v="1.1104532332545758"/>
    <n v="2.3364572221755047E-3"/>
    <n v="1.7141421728204431E-2"/>
    <n v="1.4804964506028927E-2"/>
    <x v="2"/>
    <s v="Google Maps"/>
    <n v="39.429485246799999"/>
    <n v="-84.079626272100001"/>
    <n v="39.433887655299998"/>
    <n v="-84.072211998200004"/>
  </r>
  <r>
    <n v="52"/>
    <x v="7"/>
    <x v="4"/>
    <s v="Shelby"/>
    <s v="I-75 "/>
    <s v="SSHEIR00075**C"/>
    <s v="IR-75"/>
    <n v="19.3"/>
    <n v="19.8"/>
    <s v="Segment"/>
    <m/>
    <n v="0"/>
    <n v="1"/>
    <n v="2"/>
    <n v="2"/>
    <n v="5"/>
    <n v="72.645439680232556"/>
    <n v="2.8119938319563338E-2"/>
    <n v="0.87491138645086919"/>
    <n v="0.8467914481313058"/>
    <n v="1.7839611460755908E-3"/>
    <n v="1.7035289019261816E-2"/>
    <n v="1.5251327873186225E-2"/>
    <x v="2"/>
    <s v="Google Maps"/>
    <n v="40.464281380300001"/>
    <n v="-84.169157189200007"/>
    <n v="40.471526364600003"/>
    <n v="-84.169147022100006"/>
  </r>
  <r>
    <n v="53"/>
    <x v="7"/>
    <x v="0"/>
    <s v="Madison"/>
    <s v="I-70 "/>
    <s v="SMADIR00070**C"/>
    <s v="IR-70"/>
    <n v="10.9"/>
    <n v="11.4"/>
    <s v="Segment"/>
    <m/>
    <n v="0"/>
    <n v="1"/>
    <n v="3"/>
    <n v="2"/>
    <n v="6"/>
    <n v="80.192314680232556"/>
    <n v="4.393441139561443E-2"/>
    <n v="0.597238419945049"/>
    <n v="0.55330400854943462"/>
    <n v="2.9695871605596369E-3"/>
    <n v="1.6825327355978102E-2"/>
    <n v="1.3855740195418464E-2"/>
    <x v="2"/>
    <s v="Google Maps"/>
    <n v="39.960428811699998"/>
    <n v="-83.333031336100007"/>
    <n v="39.961444441499999"/>
    <n v="-83.3237076976"/>
  </r>
  <r>
    <n v="54"/>
    <x v="7"/>
    <x v="0"/>
    <s v="Fayette"/>
    <s v="I-71 "/>
    <s v="SFAYIR00071**C"/>
    <s v="IR-71"/>
    <n v="10.1"/>
    <n v="10.6"/>
    <s v="Segment"/>
    <m/>
    <n v="0"/>
    <n v="1"/>
    <n v="3"/>
    <n v="3"/>
    <n v="22"/>
    <n v="100.62981468023256"/>
    <n v="2.8891415261881062E-2"/>
    <n v="1.7793495540187345"/>
    <n v="1.7504581387568534"/>
    <n v="1.9491528735036967E-3"/>
    <n v="1.6750358397261751E-2"/>
    <n v="1.4801205523758054E-2"/>
    <x v="2"/>
    <s v="Google Maps"/>
    <n v="39.667749956000002"/>
    <n v="-83.507756969200003"/>
    <n v="39.672226746"/>
    <n v="-83.500382169000005"/>
  </r>
  <r>
    <n v="55"/>
    <x v="7"/>
    <x v="8"/>
    <s v="Licking"/>
    <s v="I-70 "/>
    <s v="SLICIR00070**C"/>
    <s v="IR-70"/>
    <n v="11.3"/>
    <n v="11.8"/>
    <s v="Segment"/>
    <m/>
    <n v="0"/>
    <n v="0"/>
    <n v="3"/>
    <n v="3"/>
    <n v="11"/>
    <n v="43.953125"/>
    <n v="3.2697790263424523E-2"/>
    <n v="1.1534892166391066"/>
    <n v="1.1207914263756822"/>
    <n v="2.2075889034833766E-3"/>
    <n v="1.6555435446117643E-2"/>
    <n v="1.4347846542634267E-2"/>
    <x v="2"/>
    <s v="Google Maps"/>
    <n v="39.943278596500001"/>
    <n v="-82.560852918099997"/>
    <n v="39.942913177500003"/>
    <n v="-82.551449768699996"/>
  </r>
  <r>
    <n v="56"/>
    <x v="7"/>
    <x v="0"/>
    <s v="Franklin"/>
    <s v="I-71 "/>
    <s v="SFRAIR00071**C"/>
    <s v="IR-71"/>
    <n v="3.4"/>
    <n v="3.9"/>
    <s v="Segment"/>
    <m/>
    <n v="0"/>
    <n v="0"/>
    <n v="4"/>
    <n v="0"/>
    <n v="17"/>
    <n v="43.1875"/>
    <n v="3.9308968360384916E-2"/>
    <n v="2.0518759982635695"/>
    <n v="2.0125670299031846"/>
    <n v="2.6032125748729242E-3"/>
    <n v="1.6498891593467836E-2"/>
    <n v="1.3895679018594911E-2"/>
    <x v="2"/>
    <s v="Google Maps"/>
    <n v="39.824372411799999"/>
    <n v="-83.1353744205"/>
    <n v="39.8254411271"/>
    <n v="-83.126119778800003"/>
  </r>
  <r>
    <n v="57"/>
    <x v="7"/>
    <x v="4"/>
    <s v="Clark"/>
    <s v="IR-70 "/>
    <s v="SCLAIR00070**C"/>
    <s v="IR-70"/>
    <n v="3.4"/>
    <n v="3.9"/>
    <s v="Segment"/>
    <m/>
    <n v="0"/>
    <n v="1"/>
    <n v="2"/>
    <n v="3"/>
    <n v="17"/>
    <n v="89.082939680232556"/>
    <n v="4.294503359780364E-2"/>
    <n v="1.0384629640790339"/>
    <n v="0.99551793048123027"/>
    <n v="2.8870383988107888E-3"/>
    <n v="1.6357709406808505E-2"/>
    <n v="1.3470671007997717E-2"/>
    <x v="2"/>
    <s v="Google Maps"/>
    <n v="39.8668715791"/>
    <n v="-83.988841956399995"/>
    <n v="39.870376801900001"/>
    <n v="-83.980605038500002"/>
  </r>
  <r>
    <n v="58"/>
    <x v="7"/>
    <x v="4"/>
    <s v="Clark"/>
    <s v="IR-70 "/>
    <s v="SCLAIR00070**C"/>
    <s v="IR-70"/>
    <n v="1.1000000000000001"/>
    <n v="1.6"/>
    <s v="Segment"/>
    <m/>
    <n v="0"/>
    <n v="0"/>
    <n v="6"/>
    <n v="0"/>
    <n v="10"/>
    <n v="49.28125"/>
    <n v="4.294503359780364E-2"/>
    <n v="0.76568184446440435"/>
    <n v="0.72273681086660069"/>
    <n v="2.8870383988107888E-3"/>
    <n v="1.6357709406808505E-2"/>
    <n v="1.3470671007997717E-2"/>
    <x v="2"/>
    <s v="Google Maps"/>
    <n v="39.8647080836"/>
    <n v="-84.031601957899994"/>
    <n v="39.864497434299999"/>
    <n v="-84.022201015700006"/>
  </r>
  <r>
    <n v="59"/>
    <x v="7"/>
    <x v="7"/>
    <s v="Richland"/>
    <s v="I-71 "/>
    <s v="SRICIR00071**C"/>
    <s v="IR-71"/>
    <n v="5.9"/>
    <n v="6.4"/>
    <s v="Segment"/>
    <m/>
    <n v="1"/>
    <n v="1"/>
    <n v="5"/>
    <n v="2"/>
    <n v="13"/>
    <n v="145.96275436046511"/>
    <n v="3.2203133831382569E-2"/>
    <n v="0.79980717746408259"/>
    <n v="0.76760404363270007"/>
    <n v="2.0217025006847868E-3"/>
    <n v="1.6201825168480222E-2"/>
    <n v="1.4180122667795435E-2"/>
    <x v="2"/>
    <s v="Google Maps"/>
    <n v="40.633526872399997"/>
    <n v="-82.554635051000005"/>
    <n v="40.6399564715"/>
    <n v="-82.550287899400004"/>
  </r>
  <r>
    <n v="60"/>
    <x v="7"/>
    <x v="0"/>
    <s v="Fayette"/>
    <s v="I-71 "/>
    <s v="SFAYIR00071**N"/>
    <s v="IR-71"/>
    <n v="12.8"/>
    <n v="13.3"/>
    <s v="Segment"/>
    <m/>
    <n v="0"/>
    <n v="0"/>
    <n v="4"/>
    <n v="0"/>
    <n v="19"/>
    <n v="45.1875"/>
    <n v="3.3707707636971271E-2"/>
    <n v="2.2125487981315333"/>
    <n v="2.1788410904945619"/>
    <n v="2.1689567469216761E-3"/>
    <n v="1.603384448436727E-2"/>
    <n v="1.3864887737445594E-2"/>
    <x v="2"/>
    <s v="Google Maps"/>
    <n v="39.691732470300003"/>
    <n v="-83.467409012499999"/>
    <n v="39.695305402400002"/>
    <n v="-83.459245810400006"/>
  </r>
  <r>
    <n v="61"/>
    <x v="7"/>
    <x v="3"/>
    <s v="Mahoning"/>
    <s v="I76 "/>
    <s v="SMAHIR00076**C"/>
    <s v="IR-76"/>
    <n v="5.9"/>
    <n v="6.4"/>
    <s v="Segment"/>
    <m/>
    <n v="0"/>
    <n v="0"/>
    <n v="3"/>
    <n v="0"/>
    <n v="13"/>
    <n v="32.640625"/>
    <n v="3.2623815073262265E-2"/>
    <n v="2.0259670012162982"/>
    <n v="1.993343186143036"/>
    <n v="1.9717703401304818E-3"/>
    <n v="1.5937145009754069E-2"/>
    <n v="1.3965374669623587E-2"/>
    <x v="2"/>
    <s v="Google Maps"/>
    <n v="41.107009512700003"/>
    <n v="-80.890283673900001"/>
    <n v="41.106934434800003"/>
    <n v="-80.880714825799998"/>
  </r>
  <r>
    <n v="62"/>
    <x v="7"/>
    <x v="0"/>
    <s v="Delaware"/>
    <s v="INTERSTATE 71 "/>
    <s v="SDELIR00071**N"/>
    <s v="IR-71"/>
    <n v="10.7"/>
    <n v="11.2"/>
    <s v="Segment"/>
    <m/>
    <n v="0"/>
    <n v="0"/>
    <n v="3"/>
    <n v="3"/>
    <n v="9"/>
    <n v="41.953125"/>
    <n v="4.1834422353460195E-2"/>
    <n v="0.70317050439061202"/>
    <n v="0.66133608203715177"/>
    <n v="2.7949120965840941E-3"/>
    <n v="1.5837836799457529E-2"/>
    <n v="1.3042924702873434E-2"/>
    <x v="2"/>
    <s v="Google Maps"/>
    <n v="40.281257805700001"/>
    <n v="-82.926152477100004"/>
    <n v="40.288485225800002"/>
    <n v="-82.925476624200002"/>
  </r>
  <r>
    <n v="63"/>
    <x v="7"/>
    <x v="0"/>
    <s v="Delaware"/>
    <s v="INTERSTATE 71 "/>
    <s v="SDELIR00071**C"/>
    <s v="IR-71"/>
    <n v="12.8"/>
    <n v="13.3"/>
    <s v="Segment"/>
    <m/>
    <n v="0"/>
    <n v="0"/>
    <n v="1"/>
    <n v="5"/>
    <n v="13"/>
    <n v="41.734375"/>
    <n v="4.1834422353460195E-2"/>
    <n v="0.88072003433644841"/>
    <n v="0.83888561198298817"/>
    <n v="2.7949120965840941E-3"/>
    <n v="1.5837836799457529E-2"/>
    <n v="1.3042924702873434E-2"/>
    <x v="2"/>
    <s v="Google Maps"/>
    <n v="40.310450633899997"/>
    <n v="-82.9169859"/>
    <n v="40.315921605200003"/>
    <n v="-82.910808787700006"/>
  </r>
  <r>
    <n v="64"/>
    <x v="7"/>
    <x v="8"/>
    <s v="Licking"/>
    <s v="I-70 "/>
    <s v="SLICIR00070**C"/>
    <s v="IR-70"/>
    <n v="6.8"/>
    <n v="7.3"/>
    <s v="Segment"/>
    <m/>
    <n v="0"/>
    <n v="1"/>
    <n v="3"/>
    <n v="1"/>
    <n v="2"/>
    <n v="71.754814680232556"/>
    <n v="3.5175712712403634E-2"/>
    <n v="0.59245935871485189"/>
    <n v="0.55728364600244829"/>
    <n v="2.3759274672011952E-3"/>
    <n v="1.5235249222032104E-2"/>
    <n v="1.285932175483091E-2"/>
    <x v="2"/>
    <s v="Google Maps"/>
    <n v="39.9468024349"/>
    <n v="-82.645399592100006"/>
    <n v="39.946380692399998"/>
    <n v="-82.635999761099995"/>
  </r>
  <r>
    <n v="65"/>
    <x v="7"/>
    <x v="0"/>
    <s v="Madison"/>
    <s v="I-71 "/>
    <s v="SMADIR00071**C"/>
    <s v="IR-71"/>
    <n v="7.5"/>
    <n v="8"/>
    <s v="Segment"/>
    <m/>
    <n v="0"/>
    <n v="0"/>
    <n v="2"/>
    <n v="2"/>
    <n v="8"/>
    <n v="29.96875"/>
    <n v="3.3039888579770776E-2"/>
    <n v="1.1052042542625664"/>
    <n v="1.0721643656827957"/>
    <n v="2.1378145028075738E-3"/>
    <n v="1.5170814489718607E-2"/>
    <n v="1.3032999986911034E-2"/>
    <x v="2"/>
    <s v="Google Maps"/>
    <n v="39.753746341700001"/>
    <n v="-83.312003895399997"/>
    <n v="39.7574603638"/>
    <n v="-83.303941414199997"/>
  </r>
  <r>
    <n v="66"/>
    <x v="7"/>
    <x v="7"/>
    <s v="Wayne"/>
    <s v="I-71 "/>
    <s v="SWAYIR00071**C"/>
    <s v="IR-71"/>
    <n v="0.7"/>
    <n v="1.2"/>
    <s v="Segment"/>
    <m/>
    <n v="1"/>
    <n v="1"/>
    <n v="2"/>
    <n v="0"/>
    <n v="12"/>
    <n v="116.44712936046511"/>
    <n v="3.6380477042341861E-2"/>
    <n v="1.181558927042917"/>
    <n v="1.1451784500005751"/>
    <n v="2.1399705942098408E-3"/>
    <n v="1.4962782726861464E-2"/>
    <n v="1.2822812132651623E-2"/>
    <x v="2"/>
    <s v="Google Maps"/>
    <n v="40.9292684272"/>
    <n v="-82.119924572599999"/>
    <n v="40.933814243900002"/>
    <n v="-82.112525378599997"/>
  </r>
  <r>
    <n v="67"/>
    <x v="7"/>
    <x v="7"/>
    <s v="Erie"/>
    <s v="I-80 "/>
    <s v="SERIIR00080*KC"/>
    <s v="IR-80"/>
    <n v="8.6"/>
    <n v="9.1"/>
    <s v="Segment"/>
    <m/>
    <n v="0"/>
    <n v="0"/>
    <n v="9"/>
    <n v="3"/>
    <n v="12"/>
    <n v="84.234375"/>
    <n v="2.4455866630660687E-2"/>
    <n v="0.67575415086654167"/>
    <n v="0.65129828423588099"/>
    <n v="1.438100210249668E-3"/>
    <n v="1.4906859264980492E-2"/>
    <n v="1.3468759054730824E-2"/>
    <x v="2"/>
    <s v="Google Maps"/>
    <n v="41.334879964700001"/>
    <n v="-82.680395885899998"/>
    <n v="41.333270673599998"/>
    <n v="-82.6710316084"/>
  </r>
  <r>
    <n v="68"/>
    <x v="7"/>
    <x v="0"/>
    <s v="Madison"/>
    <s v="I-70 "/>
    <s v="SMADIR00070**C"/>
    <s v="IR-70"/>
    <n v="4.2"/>
    <n v="4.7"/>
    <s v="Segment"/>
    <m/>
    <n v="0"/>
    <n v="0"/>
    <n v="4"/>
    <n v="3"/>
    <n v="7"/>
    <n v="46.5"/>
    <n v="3.5643598955140181E-2"/>
    <n v="0.57186350696326305"/>
    <n v="0.53621990800812291"/>
    <n v="2.2923496834681054E-3"/>
    <n v="1.4791025602278001E-2"/>
    <n v="1.2498675918809895E-2"/>
    <x v="2"/>
    <s v="Google Maps"/>
    <n v="39.941717505"/>
    <n v="-83.456286869400003"/>
    <n v="39.941641991899999"/>
    <n v="-83.446872490199993"/>
  </r>
  <r>
    <n v="69"/>
    <x v="7"/>
    <x v="0"/>
    <s v="Madison"/>
    <s v="I-71 "/>
    <s v="SMADIR00071**C"/>
    <s v="IR-71"/>
    <n v="8.4"/>
    <n v="8.9"/>
    <s v="Segment"/>
    <m/>
    <n v="1"/>
    <n v="0"/>
    <n v="3"/>
    <n v="2"/>
    <n v="5"/>
    <n v="79.192314680232556"/>
    <n v="2.8948511464011305E-2"/>
    <n v="0.6902595535177134"/>
    <n v="0.66131104205370206"/>
    <n v="1.95302800630756E-3"/>
    <n v="1.4662524879129404E-2"/>
    <n v="1.2709496872821845E-2"/>
    <x v="2"/>
    <s v="Google Maps"/>
    <n v="39.760432476699997"/>
    <n v="-83.297492883100006"/>
    <n v="39.764147826600002"/>
    <n v="-83.289425377599997"/>
  </r>
  <r>
    <n v="70"/>
    <x v="7"/>
    <x v="0"/>
    <s v="Morrow"/>
    <s v="I-71 "/>
    <s v="SMRWIR00071**C"/>
    <s v="IR-71"/>
    <n v="17.899999999999999"/>
    <n v="18.399999999999999"/>
    <s v="Segment"/>
    <m/>
    <n v="0"/>
    <n v="0"/>
    <n v="5"/>
    <n v="3"/>
    <n v="13"/>
    <n v="59.046875"/>
    <n v="3.2203133831382569E-2"/>
    <n v="0.7645333435322208"/>
    <n v="0.73233020970083818"/>
    <n v="2.0217025006847868E-3"/>
    <n v="1.4625129585331837E-2"/>
    <n v="1.260342708464705E-2"/>
    <x v="2"/>
    <s v="Google Maps"/>
    <n v="40.549511574699999"/>
    <n v="-82.653030780400002"/>
    <n v="40.555335566899998"/>
    <n v="-82.647396396100007"/>
  </r>
  <r>
    <n v="71"/>
    <x v="7"/>
    <x v="0"/>
    <s v="Madison"/>
    <s v="I-70 "/>
    <s v="SMADIR00070**C"/>
    <s v="IR-70"/>
    <n v="12"/>
    <n v="12.5"/>
    <s v="Segment"/>
    <m/>
    <n v="0"/>
    <n v="2"/>
    <n v="3"/>
    <n v="0"/>
    <n v="9"/>
    <n v="119.99400436046511"/>
    <n v="4.393441139561443E-2"/>
    <n v="0.6902540743976644"/>
    <n v="0.64631966300205002"/>
    <n v="2.9695871605596369E-3"/>
    <n v="1.4513391732995642E-2"/>
    <n v="1.1543804572436006E-2"/>
    <x v="2"/>
    <s v="Google Maps"/>
    <n v="39.962647197700001"/>
    <n v="-83.312513612900005"/>
    <n v="39.964504420399997"/>
    <n v="-83.303431102800005"/>
  </r>
  <r>
    <n v="72"/>
    <x v="7"/>
    <x v="0"/>
    <s v="Madison"/>
    <s v="I-71 "/>
    <s v="SMADIR00071**C"/>
    <s v="IR-71"/>
    <n v="6.7"/>
    <n v="7.2"/>
    <s v="Segment"/>
    <m/>
    <n v="0"/>
    <n v="1"/>
    <n v="4"/>
    <n v="1"/>
    <n v="10"/>
    <n v="86.301689680232556"/>
    <n v="2.8446585141641455E-2"/>
    <n v="0.97922273605300714"/>
    <n v="0.95077615091136569"/>
    <n v="1.9189637291515639E-3"/>
    <n v="1.4408752126738209E-2"/>
    <n v="1.2489788397586646E-2"/>
    <x v="2"/>
    <s v="Google Maps"/>
    <n v="39.7477992074"/>
    <n v="-83.324901069000006"/>
    <n v="39.751517544099997"/>
    <n v="-83.316841962799998"/>
  </r>
  <r>
    <n v="73"/>
    <x v="7"/>
    <x v="6"/>
    <s v="Hancock"/>
    <s v="I-75 "/>
    <s v="SHANIR00075**C"/>
    <s v="IR-75"/>
    <n v="1.1000000000000001"/>
    <n v="1.6"/>
    <s v="Segment"/>
    <m/>
    <n v="0"/>
    <n v="0"/>
    <n v="6"/>
    <n v="3"/>
    <n v="30"/>
    <n v="82.59375"/>
    <n v="1.577564100544853E-2"/>
    <n v="1.7808273531000587"/>
    <n v="1.7650517120946101"/>
    <n v="1.018165553017266E-3"/>
    <n v="1.4291391767517727E-2"/>
    <n v="1.3273226214500462E-2"/>
    <x v="2"/>
    <s v="Google Maps"/>
    <n v="40.894471037000002"/>
    <n v="-83.864287509500002"/>
    <n v="40.899687782100003"/>
    <n v="-83.857661326699997"/>
  </r>
  <r>
    <n v="74"/>
    <x v="7"/>
    <x v="4"/>
    <s v="Shelby"/>
    <s v="I-75 "/>
    <s v="SSHEIR00075**C"/>
    <s v="IR-75"/>
    <n v="17.399999999999999"/>
    <n v="17.899999999999999"/>
    <s v="Segment"/>
    <m/>
    <n v="1"/>
    <n v="0"/>
    <n v="2"/>
    <n v="0"/>
    <n v="9"/>
    <n v="67.770439680232556"/>
    <n v="3.1661282999807777E-2"/>
    <n v="1.3254789560238118"/>
    <n v="1.2938176730240041"/>
    <n v="1.9532605813838912E-3"/>
    <n v="1.4121051570250483E-2"/>
    <n v="1.2167790988866592E-2"/>
    <x v="2"/>
    <s v="Google Maps"/>
    <n v="40.436756883800001"/>
    <n v="-84.169172662700007"/>
    <n v="40.444001524000001"/>
    <n v="-84.169163740599998"/>
  </r>
  <r>
    <n v="75"/>
    <x v="7"/>
    <x v="4"/>
    <s v="Shelby"/>
    <s v="I-75 "/>
    <s v="SSHEIR00075**C"/>
    <s v="IR-75"/>
    <n v="12.4"/>
    <n v="12.9"/>
    <s v="Segment"/>
    <m/>
    <n v="0"/>
    <n v="0"/>
    <n v="5"/>
    <n v="2"/>
    <n v="7"/>
    <n v="48.609375"/>
    <n v="2.4186291198424477E-2"/>
    <n v="0.73866453699429047"/>
    <n v="0.71447824579586594"/>
    <n v="1.6299821825466001E-3"/>
    <n v="1.4013331042967141E-2"/>
    <n v="1.2383348860420541E-2"/>
    <x v="2"/>
    <s v="Google Maps"/>
    <n v="40.365105153099996"/>
    <n v="-84.160213832599993"/>
    <n v="40.372350961999999"/>
    <n v="-84.160395386600001"/>
  </r>
  <r>
    <n v="76"/>
    <x v="7"/>
    <x v="0"/>
    <s v="Franklin"/>
    <s v="I-71 "/>
    <s v="SFRAIR00071**C"/>
    <s v="IR-71"/>
    <n v="3.9"/>
    <n v="4.4000000000000004"/>
    <s v="Segment"/>
    <m/>
    <n v="0"/>
    <n v="0"/>
    <n v="3"/>
    <n v="1"/>
    <n v="6"/>
    <n v="30.078125"/>
    <n v="3.8694170199701769E-2"/>
    <n v="0.80212186420635712"/>
    <n v="0.76342769400665533"/>
    <n v="2.6150764623775759E-3"/>
    <n v="1.3931850471356264E-2"/>
    <n v="1.1316774008978688E-2"/>
    <x v="2"/>
    <s v="Google Maps"/>
    <n v="39.8254411271"/>
    <n v="-83.126119778800003"/>
    <n v="39.828138372600002"/>
    <n v="-83.117396037899994"/>
  </r>
  <r>
    <n v="77"/>
    <x v="7"/>
    <x v="0"/>
    <s v="Madison"/>
    <s v="I-70 "/>
    <s v="SMADIR00070**C"/>
    <s v="IR-70"/>
    <n v="15"/>
    <n v="15.5"/>
    <s v="Segment"/>
    <m/>
    <n v="0"/>
    <n v="0"/>
    <n v="4"/>
    <n v="0"/>
    <n v="19"/>
    <n v="45.1875"/>
    <n v="4.8774675004036545E-2"/>
    <n v="1.2175227920829621"/>
    <n v="1.1687481170789256"/>
    <n v="3.3796861899896701E-3"/>
    <n v="1.3877044902140576E-2"/>
    <n v="1.0497358712150906E-2"/>
    <x v="2"/>
    <s v="Google Maps"/>
    <n v="39.977874878199998"/>
    <n v="-83.2596521997"/>
    <n v="39.980282594999998"/>
    <n v="-83.250625085099998"/>
  </r>
  <r>
    <n v="78"/>
    <x v="7"/>
    <x v="3"/>
    <s v="Mahoning"/>
    <s v="I76 "/>
    <s v="SMAHIR00076**C"/>
    <s v="IR-76"/>
    <n v="2.5"/>
    <n v="3"/>
    <s v="Segment"/>
    <m/>
    <n v="0"/>
    <n v="0"/>
    <n v="3"/>
    <n v="1"/>
    <n v="6"/>
    <n v="30.078125"/>
    <n v="2.2066288508726155E-2"/>
    <n v="0.91760072722427555"/>
    <n v="0.89553443871554939"/>
    <n v="1.3100148647192875E-3"/>
    <n v="1.3717342757509823E-2"/>
    <n v="1.2407327892790535E-2"/>
    <x v="2"/>
    <s v="Google Maps"/>
    <n v="41.104041290600001"/>
    <n v="-80.955222514799999"/>
    <n v="41.104139426899998"/>
    <n v="-80.945653139300006"/>
  </r>
  <r>
    <n v="79"/>
    <x v="7"/>
    <x v="1"/>
    <s v="Lake"/>
    <s v="IR-90 "/>
    <s v="SLAKIR00090**C"/>
    <s v="IR-90"/>
    <n v="18.899999999999999"/>
    <n v="19.399999999999999"/>
    <s v="Segment"/>
    <m/>
    <n v="0"/>
    <n v="0"/>
    <n v="2"/>
    <n v="1"/>
    <n v="9"/>
    <n v="26.53125"/>
    <n v="3.4615998897646438E-2"/>
    <n v="1.255834954997987"/>
    <n v="1.2212189561003406"/>
    <n v="2.1975627916789617E-3"/>
    <n v="1.3711367692388555E-2"/>
    <n v="1.1513804900709593E-2"/>
    <x v="2"/>
    <s v="Google Maps"/>
    <n v="41.705339612099998"/>
    <n v="-81.180819741500002"/>
    <n v="41.709991406699999"/>
    <n v="-81.173135072799994"/>
  </r>
  <r>
    <n v="80"/>
    <x v="7"/>
    <x v="0"/>
    <s v="Delaware"/>
    <s v="INTERSTATE 71 "/>
    <s v="SDELIR00071**N"/>
    <s v="IR-71"/>
    <n v="11.8"/>
    <n v="12.3"/>
    <s v="Segment"/>
    <m/>
    <n v="0"/>
    <n v="1"/>
    <n v="2"/>
    <n v="2"/>
    <n v="9"/>
    <n v="76.645439680232556"/>
    <n v="4.1834422353460195E-2"/>
    <n v="0.65878312190415278"/>
    <n v="0.61694869955069254"/>
    <n v="2.7949120965840941E-3"/>
    <n v="1.3661590340000768E-2"/>
    <n v="1.0866678243416673E-2"/>
    <x v="2"/>
    <s v="Google Maps"/>
    <n v="40.297140768299997"/>
    <n v="-82.924442069600005"/>
    <n v="40.304094864500001"/>
    <n v="-82.921846525000007"/>
  </r>
  <r>
    <n v="81"/>
    <x v="7"/>
    <x v="0"/>
    <s v="Delaware"/>
    <s v="INTERSTATE 71 "/>
    <s v="SDELIR00071**N"/>
    <s v="IR-71"/>
    <n v="16.2"/>
    <n v="16.7"/>
    <s v="Segment"/>
    <m/>
    <n v="0"/>
    <n v="0"/>
    <n v="3"/>
    <n v="2"/>
    <n v="9"/>
    <n v="37.515625"/>
    <n v="4.1834422353460195E-2"/>
    <n v="0.65878312190415278"/>
    <n v="0.61694869955069254"/>
    <n v="2.7949120965840941E-3"/>
    <n v="1.3661590340000768E-2"/>
    <n v="1.0866678243416673E-2"/>
    <x v="2"/>
    <s v="Google Maps"/>
    <n v="40.344586032400002"/>
    <n v="-82.8710336165"/>
    <n v="40.349515583600002"/>
    <n v="-82.864093903599993"/>
  </r>
  <r>
    <n v="82"/>
    <x v="7"/>
    <x v="0"/>
    <s v="Delaware"/>
    <s v="INTERSTATE 71 "/>
    <s v="SDELIR00071**C"/>
    <s v="IR-71"/>
    <n v="15.6"/>
    <n v="16.100000000000001"/>
    <s v="Segment"/>
    <m/>
    <n v="0"/>
    <n v="0"/>
    <n v="3"/>
    <n v="2"/>
    <n v="8"/>
    <n v="36.515625"/>
    <n v="4.1834422353460195E-2"/>
    <n v="0.61439573941769388"/>
    <n v="0.57256131706423363"/>
    <n v="2.7949120965840941E-3"/>
    <n v="1.3661590340000768E-2"/>
    <n v="1.0866678243416673E-2"/>
    <x v="2"/>
    <s v="Google Maps"/>
    <n v="40.338620627700003"/>
    <n v="-82.878917200900005"/>
    <n v="40.343552435399999"/>
    <n v="-82.871979554199996"/>
  </r>
  <r>
    <n v="83"/>
    <x v="7"/>
    <x v="7"/>
    <s v="Ashland"/>
    <s v="I-71 "/>
    <s v="SASDIR00071**C"/>
    <s v="IR-71"/>
    <n v="4.2"/>
    <n v="4.7"/>
    <s v="Segment"/>
    <m/>
    <n v="0"/>
    <n v="0"/>
    <n v="5"/>
    <n v="2"/>
    <n v="10"/>
    <n v="51.609375"/>
    <n v="3.3330073972510171E-2"/>
    <n v="0.6461999717943947"/>
    <n v="0.6128698978218845"/>
    <n v="2.1096320778235455E-3"/>
    <n v="1.3616057768044193E-2"/>
    <n v="1.1506425690220649E-2"/>
    <x v="2"/>
    <s v="Google Maps"/>
    <n v="40.8295716716"/>
    <n v="-82.317523667200007"/>
    <n v="40.8326479431"/>
    <n v="-82.308886687400005"/>
  </r>
  <r>
    <n v="84"/>
    <x v="7"/>
    <x v="0"/>
    <s v="Morrow"/>
    <s v="I-71 "/>
    <s v="SMRWIR00071**C"/>
    <s v="IR-71"/>
    <n v="7.8"/>
    <n v="8.3000000000000007"/>
    <s v="Segment"/>
    <m/>
    <n v="1"/>
    <n v="1"/>
    <n v="2"/>
    <n v="2"/>
    <n v="11"/>
    <n v="124.32212936046511"/>
    <n v="3.686903616984219E-2"/>
    <n v="0.70829728281868853"/>
    <n v="0.67142824664884637"/>
    <n v="2.3902928998814628E-3"/>
    <n v="1.3556727658920032E-2"/>
    <n v="1.1166434759038569E-2"/>
    <x v="2"/>
    <s v="Google Maps"/>
    <n v="40.448599552899999"/>
    <n v="-82.7906566435"/>
    <n v="40.453168216599998"/>
    <n v="-82.783295303700001"/>
  </r>
  <r>
    <n v="85"/>
    <x v="7"/>
    <x v="0"/>
    <s v="Morrow"/>
    <s v="I-71 "/>
    <s v="SMRWIR00071**C"/>
    <s v="IR-71"/>
    <n v="8.6"/>
    <n v="9.1"/>
    <s v="Segment"/>
    <m/>
    <n v="0"/>
    <n v="0"/>
    <n v="5"/>
    <n v="1"/>
    <n v="14"/>
    <n v="51.171875"/>
    <n v="3.686903616984219E-2"/>
    <n v="0.82739438569750257"/>
    <n v="0.7905253495276604"/>
    <n v="2.3902928998814628E-3"/>
    <n v="1.3556727658920032E-2"/>
    <n v="1.1166434759038569E-2"/>
    <x v="2"/>
    <s v="Google Maps"/>
    <n v="40.455900378099997"/>
    <n v="-82.778866895899995"/>
    <n v="40.460496474700001"/>
    <n v="-82.771535406200002"/>
  </r>
  <r>
    <n v="86"/>
    <x v="7"/>
    <x v="2"/>
    <s v="Warren"/>
    <s v="I 71 "/>
    <s v="SWARIR00071**C"/>
    <s v="IR-71"/>
    <n v="14.6"/>
    <n v="15.1"/>
    <s v="Segment"/>
    <m/>
    <n v="0"/>
    <n v="1"/>
    <n v="2"/>
    <n v="2"/>
    <n v="10"/>
    <n v="77.645439680232556"/>
    <n v="3.1246971799206092E-2"/>
    <n v="0.98239872576514753"/>
    <n v="0.95115175396594143"/>
    <n v="2.1090622210715401E-3"/>
    <n v="1.3533266442439613E-2"/>
    <n v="1.1424204221368073E-2"/>
    <x v="2"/>
    <s v="Google Maps"/>
    <n v="39.4156292033"/>
    <n v="-84.116363905100002"/>
    <n v="39.418048981200002"/>
    <n v="-84.1075753139"/>
  </r>
  <r>
    <n v="87"/>
    <x v="7"/>
    <x v="10"/>
    <s v="Belmont"/>
    <s v="I-70 "/>
    <s v="SBELIR00070**C"/>
    <s v="IR-70"/>
    <n v="15.4"/>
    <n v="15.9"/>
    <s v="Segment"/>
    <m/>
    <n v="0"/>
    <n v="0"/>
    <n v="3"/>
    <n v="4"/>
    <n v="8"/>
    <n v="45.390625"/>
    <n v="2.3114746509937476E-2"/>
    <n v="0.75333486432805263"/>
    <n v="0.73022011781811513"/>
    <n v="1.557344004232006E-3"/>
    <n v="1.3387866635608947E-2"/>
    <n v="1.1830522631376942E-2"/>
    <x v="2"/>
    <s v="Google Maps"/>
    <n v="40.077665816500001"/>
    <n v="-80.951019847300003"/>
    <n v="40.077807819999997"/>
    <n v="-80.941590547100006"/>
  </r>
  <r>
    <n v="88"/>
    <x v="7"/>
    <x v="6"/>
    <s v="Hancock"/>
    <s v="I-75 "/>
    <s v="SHANIR00075**C"/>
    <s v="IR-75"/>
    <n v="23.3"/>
    <n v="23.8"/>
    <s v="Segment"/>
    <m/>
    <n v="0"/>
    <n v="1"/>
    <n v="2"/>
    <n v="4"/>
    <n v="5"/>
    <n v="81.520439680232556"/>
    <n v="3.247939475275477E-2"/>
    <n v="0.45421421951190272"/>
    <n v="0.42173482475914792"/>
    <n v="2.0431911052797907E-3"/>
    <n v="1.3188823269349993E-2"/>
    <n v="1.1145632164070201E-2"/>
    <x v="2"/>
    <s v="Google Maps"/>
    <n v="41.141235717100002"/>
    <n v="-83.658741325899996"/>
    <n v="41.148478562199998"/>
    <n v="-83.658675405699995"/>
  </r>
  <r>
    <n v="89"/>
    <x v="7"/>
    <x v="6"/>
    <s v="Hancock"/>
    <s v="I-75 "/>
    <s v="SHANIR00075**C"/>
    <s v="IR-75"/>
    <n v="24.3"/>
    <n v="24.8"/>
    <s v="Segment"/>
    <m/>
    <n v="0"/>
    <n v="0"/>
    <n v="6"/>
    <n v="1"/>
    <n v="5"/>
    <n v="48.71875"/>
    <n v="3.247939475275477E-2"/>
    <n v="0.45421421951190272"/>
    <n v="0.42173482475914792"/>
    <n v="2.0431911052797907E-3"/>
    <n v="1.3188823269349993E-2"/>
    <n v="1.1145632164070201E-2"/>
    <x v="2"/>
    <s v="Google Maps"/>
    <n v="41.155402461599998"/>
    <n v="-83.656097007300005"/>
    <n v="41.161812294400001"/>
    <n v="-83.651696383499996"/>
  </r>
  <r>
    <n v="90"/>
    <x v="7"/>
    <x v="0"/>
    <s v="Fayette"/>
    <s v="I-71 "/>
    <s v="SFAYIR00071**C"/>
    <s v="IR-71"/>
    <n v="3.4"/>
    <n v="3.9"/>
    <s v="Segment"/>
    <m/>
    <n v="0"/>
    <n v="1"/>
    <n v="2"/>
    <n v="0"/>
    <n v="10"/>
    <n v="68.770439680232556"/>
    <n v="3.5146864047154093E-2"/>
    <n v="1.2569795120512801"/>
    <n v="1.2218326480041259"/>
    <n v="1.7967943900608222E-3"/>
    <n v="1.3103266781244466E-2"/>
    <n v="1.1306472391183642E-2"/>
    <x v="2"/>
    <s v="Google Maps"/>
    <n v="39.6160938027"/>
    <n v="-83.613658928700005"/>
    <n v="39.620327771500001"/>
    <n v="-83.606052450299998"/>
  </r>
  <r>
    <n v="91"/>
    <x v="7"/>
    <x v="4"/>
    <s v="Shelby"/>
    <s v="I-75 "/>
    <s v="SSHEIR00075**C"/>
    <s v="IR-75"/>
    <n v="16.8"/>
    <n v="17.3"/>
    <s v="Segment"/>
    <m/>
    <n v="0"/>
    <n v="0"/>
    <n v="5"/>
    <n v="1"/>
    <n v="9"/>
    <n v="46.171875"/>
    <n v="2.4935768506467101E-2"/>
    <n v="0.84344932849672949"/>
    <n v="0.81851355999026243"/>
    <n v="1.671361162716146E-3"/>
    <n v="1.3068286694512609E-2"/>
    <n v="1.1396925531796463E-2"/>
    <x v="2"/>
    <s v="Google Maps"/>
    <n v="40.4280600142"/>
    <n v="-84.169177184800006"/>
    <n v="40.435307547000001"/>
    <n v="-84.169170841799996"/>
  </r>
  <r>
    <n v="92"/>
    <x v="7"/>
    <x v="7"/>
    <s v="Richland"/>
    <s v="I-71 "/>
    <s v="SRICIR00071**C"/>
    <s v="IR-71"/>
    <n v="1"/>
    <n v="1.5"/>
    <s v="Segment"/>
    <m/>
    <n v="1"/>
    <n v="0"/>
    <n v="1"/>
    <n v="5"/>
    <n v="10"/>
    <n v="84.411064680232556"/>
    <n v="3.2203133831382569E-2"/>
    <n v="0.62473088290571388"/>
    <n v="0.59252774907433126"/>
    <n v="2.0217025006847868E-3"/>
    <n v="1.3048980997847128E-2"/>
    <n v="1.1027278497162341E-2"/>
    <x v="2"/>
    <s v="Google Maps"/>
    <n v="40.575580591200001"/>
    <n v="-82.607819731000006"/>
    <n v="40.580909308800003"/>
    <n v="-82.601406455200006"/>
  </r>
  <r>
    <n v="93"/>
    <x v="7"/>
    <x v="5"/>
    <s v="Sandusky"/>
    <s v="I 80 "/>
    <s v="SSANIR00080*KC"/>
    <s v="IR-80"/>
    <n v="21.1"/>
    <n v="21.6"/>
    <s v="Segment"/>
    <m/>
    <n v="0"/>
    <n v="0"/>
    <n v="6"/>
    <n v="4"/>
    <n v="68"/>
    <n v="125.03125"/>
    <n v="2.501529423418376E-2"/>
    <n v="2.1887323793759692"/>
    <n v="2.1637170851417853"/>
    <n v="1.4789274919587286E-3"/>
    <n v="1.3019396123345506E-2"/>
    <n v="1.1540468631386778E-2"/>
    <x v="2"/>
    <s v="Google Maps"/>
    <n v="41.369363399100003"/>
    <n v="-82.961528397099997"/>
    <n v="41.367076468800001"/>
    <n v="-82.952410631700005"/>
  </r>
  <r>
    <n v="94"/>
    <x v="7"/>
    <x v="8"/>
    <s v="Guernsey"/>
    <s v="I-70 "/>
    <s v="SGUEIR00070**C"/>
    <s v="IR-70"/>
    <n v="0.8"/>
    <n v="1.3"/>
    <s v="Segment"/>
    <m/>
    <n v="1"/>
    <n v="1"/>
    <n v="4"/>
    <n v="2"/>
    <n v="6"/>
    <n v="132.41587936046511"/>
    <n v="1.9752881466847751E-2"/>
    <n v="0.61683331452832668"/>
    <n v="0.59708043306147895"/>
    <n v="1.3295848333649885E-3"/>
    <n v="1.2884416885568786E-2"/>
    <n v="1.1554832052203798E-2"/>
    <x v="2"/>
    <s v="Google Maps"/>
    <n v="39.9850203321"/>
    <n v="-81.711399669399995"/>
    <n v="39.985188540099998"/>
    <n v="-81.702029465699994"/>
  </r>
  <r>
    <n v="95"/>
    <x v="7"/>
    <x v="0"/>
    <s v="Madison"/>
    <s v="I-70 "/>
    <s v="SMADIR00070**C"/>
    <s v="IR-70"/>
    <n v="9.1999999999999993"/>
    <n v="9.6999999999999993"/>
    <s v="Segment"/>
    <m/>
    <n v="0"/>
    <n v="0"/>
    <n v="5"/>
    <n v="0"/>
    <n v="18"/>
    <n v="50.734375"/>
    <n v="3.9389259935774718E-2"/>
    <n v="1.0051530885264901"/>
    <n v="0.96576382859071541"/>
    <n v="2.5941434600276259E-3"/>
    <n v="1.2686809075876423E-2"/>
    <n v="1.0092665615848798E-2"/>
    <x v="2"/>
    <s v="Google Maps"/>
    <n v="39.956976643399997"/>
    <n v="-83.364721418200006"/>
    <n v="39.957989114999997"/>
    <n v="-83.355396752900006"/>
  </r>
  <r>
    <n v="96"/>
    <x v="7"/>
    <x v="8"/>
    <s v="Licking"/>
    <s v="I-70 "/>
    <s v="SLICIR00070**C"/>
    <s v="IR-70"/>
    <n v="5.6"/>
    <n v="6.1"/>
    <s v="Segment"/>
    <m/>
    <n v="0"/>
    <n v="1"/>
    <n v="3"/>
    <n v="0"/>
    <n v="5"/>
    <n v="70.317314680232556"/>
    <n v="3.5175712712403634E-2"/>
    <n v="0.66287431216103099"/>
    <n v="0.62769859944862738"/>
    <n v="2.3759274672011952E-3"/>
    <n v="1.2660403631232282E-2"/>
    <n v="1.0284476164031088E-2"/>
    <x v="2"/>
    <s v="Google Maps"/>
    <n v="39.947848028099997"/>
    <n v="-82.667957556399998"/>
    <n v="39.947393982000001"/>
    <n v="-82.658558564399996"/>
  </r>
  <r>
    <n v="97"/>
    <x v="7"/>
    <x v="8"/>
    <s v="Licking"/>
    <s v="I-70 "/>
    <s v="SLICIR00070**C"/>
    <s v="IR-70"/>
    <n v="6.2"/>
    <n v="6.7"/>
    <s v="Segment"/>
    <m/>
    <n v="0"/>
    <n v="0"/>
    <n v="2"/>
    <n v="2"/>
    <n v="5"/>
    <n v="26.96875"/>
    <n v="3.5175712712403634E-2"/>
    <n v="0.66287431216103099"/>
    <n v="0.62769859944862738"/>
    <n v="2.3759274672011952E-3"/>
    <n v="1.2660403631232282E-2"/>
    <n v="1.0284476164031088E-2"/>
    <x v="2"/>
    <s v="Google Maps"/>
    <n v="39.947305800700001"/>
    <n v="-82.656680434199998"/>
    <n v="39.946885667300002"/>
    <n v="-82.647279961799995"/>
  </r>
  <r>
    <n v="98"/>
    <x v="7"/>
    <x v="4"/>
    <s v="Clark"/>
    <s v="IR-70 "/>
    <s v="SCLAIR00070**C"/>
    <s v="IR-70"/>
    <n v="28.5"/>
    <n v="29"/>
    <s v="Segment"/>
    <m/>
    <n v="0"/>
    <n v="0"/>
    <n v="4"/>
    <n v="2"/>
    <n v="18"/>
    <n v="53.0625"/>
    <n v="3.4761724798860145E-2"/>
    <n v="0.93586742630110675"/>
    <n v="0.90110570150224656"/>
    <n v="2.222357968409801E-3"/>
    <n v="1.2608904522289214E-2"/>
    <n v="1.0386546553879413E-2"/>
    <x v="2"/>
    <s v="Google Maps"/>
    <n v="39.939505146499997"/>
    <n v="-83.5493611741"/>
    <n v="39.9401489786"/>
    <n v="-83.539984529500003"/>
  </r>
  <r>
    <n v="99"/>
    <x v="7"/>
    <x v="0"/>
    <s v="Fayette"/>
    <s v="I-71 "/>
    <s v="SFAYIR00071**N"/>
    <s v="IR-71"/>
    <n v="11.8"/>
    <n v="12.3"/>
    <s v="Segment"/>
    <m/>
    <n v="0"/>
    <n v="0"/>
    <n v="3"/>
    <n v="2"/>
    <n v="19"/>
    <n v="47.515625"/>
    <n v="2.8891415261881062E-2"/>
    <n v="1.4768813561484611"/>
    <n v="1.44798994088658"/>
    <n v="1.9491528735036967E-3"/>
    <n v="1.2518843797805546E-2"/>
    <n v="1.0569690924301848E-2"/>
    <x v="2"/>
    <s v="Google Maps"/>
    <n v="39.6833537272"/>
    <n v="-83.482676709900005"/>
    <n v="39.6878332625"/>
    <n v="-83.475302659799993"/>
  </r>
  <r>
    <n v="100"/>
    <x v="7"/>
    <x v="1"/>
    <s v="Lake"/>
    <s v="IR-90 "/>
    <s v="SLAKIR00090**C"/>
    <s v="IR-90"/>
    <n v="15.9"/>
    <n v="16.399999999999999"/>
    <s v="Segment"/>
    <m/>
    <n v="0"/>
    <n v="0"/>
    <n v="4"/>
    <n v="1"/>
    <n v="5"/>
    <n v="35.625"/>
    <n v="2.8876905262084127E-2"/>
    <n v="0.62422962938425863"/>
    <n v="0.59535272412217455"/>
    <n v="1.9481680836937053E-3"/>
    <n v="1.2508697510576799E-2"/>
    <n v="1.0560529426883094E-2"/>
    <x v="2"/>
    <s v="Google Maps"/>
    <n v="41.678492911200003"/>
    <n v="-81.226374040699994"/>
    <n v="41.682591675799998"/>
    <n v="-81.218426207899995"/>
  </r>
  <r>
    <n v="101"/>
    <x v="7"/>
    <x v="4"/>
    <s v="Shelby"/>
    <s v="I-75 "/>
    <s v="SSHEIR00075**C"/>
    <s v="IR-75"/>
    <n v="13.8"/>
    <n v="14.3"/>
    <s v="Segment"/>
    <m/>
    <n v="0"/>
    <n v="1"/>
    <n v="3"/>
    <n v="0"/>
    <n v="11"/>
    <n v="76.317314680232556"/>
    <n v="2.7436713859648101E-2"/>
    <n v="1.1576496756087638"/>
    <n v="1.1302129617491157"/>
    <n v="1.7711025712755868E-3"/>
    <n v="1.2504684344561845E-2"/>
    <n v="1.0733581773286257E-2"/>
    <x v="2"/>
    <s v="Google Maps"/>
    <n v="40.385393279699997"/>
    <n v="-84.160705435699995"/>
    <n v="40.392637284000003"/>
    <n v="-84.160876907000002"/>
  </r>
  <r>
    <n v="102"/>
    <x v="7"/>
    <x v="0"/>
    <s v="Madison"/>
    <s v="I-71 "/>
    <s v="SMADIR00071**C"/>
    <s v="IR-71"/>
    <n v="5.6"/>
    <n v="6.1"/>
    <s v="Segment"/>
    <m/>
    <n v="0"/>
    <n v="1"/>
    <n v="2"/>
    <n v="2"/>
    <n v="9"/>
    <n v="76.645439680232556"/>
    <n v="2.8446585141641455E-2"/>
    <n v="0.85990593899946965"/>
    <n v="0.83145935385782821"/>
    <n v="1.9189637291515639E-3"/>
    <n v="1.2325646322285715E-2"/>
    <n v="1.040668259313415E-2"/>
    <x v="2"/>
    <s v="Google Maps"/>
    <n v="39.739722256999997"/>
    <n v="-83.342708415100006"/>
    <n v="39.743341253200001"/>
    <n v="-83.334577138200004"/>
  </r>
  <r>
    <n v="103"/>
    <x v="7"/>
    <x v="0"/>
    <s v="Madison"/>
    <s v="I-71 "/>
    <s v="SMADIR00071**C"/>
    <s v="IR-71"/>
    <n v="4.9000000000000004"/>
    <n v="5.4"/>
    <s v="Segment"/>
    <m/>
    <n v="0"/>
    <n v="0"/>
    <n v="4"/>
    <n v="1"/>
    <n v="10"/>
    <n v="40.625"/>
    <n v="2.8446585141641455E-2"/>
    <n v="0.91956433752623834"/>
    <n v="0.8911177523845969"/>
    <n v="1.9189637291515639E-3"/>
    <n v="1.2325646322285715E-2"/>
    <n v="1.040668259313415E-2"/>
    <x v="2"/>
    <s v="Google Maps"/>
    <n v="39.735655196300002"/>
    <n v="-83.354748058699997"/>
    <n v="39.738532255499997"/>
    <n v="-83.346131783199993"/>
  </r>
  <r>
    <n v="104"/>
    <x v="7"/>
    <x v="4"/>
    <s v="Shelby"/>
    <s v="I-75 "/>
    <s v="SSHEIR00075**C"/>
    <s v="IR-75"/>
    <n v="10.3"/>
    <n v="10.8"/>
    <s v="Segment"/>
    <m/>
    <n v="0"/>
    <n v="1"/>
    <n v="4"/>
    <n v="1"/>
    <n v="6"/>
    <n v="82.301689680232556"/>
    <n v="2.4186291198424477E-2"/>
    <n v="0.6361706680093393"/>
    <n v="0.61198437681091478"/>
    <n v="1.6299821825466001E-3"/>
    <n v="1.2243290859677035E-2"/>
    <n v="1.0613308677130435E-2"/>
    <x v="2"/>
    <s v="Google Maps"/>
    <n v="40.334684590000002"/>
    <n v="-84.158976851600002"/>
    <n v="40.341925525100002"/>
    <n v="-84.159375831099993"/>
  </r>
  <r>
    <n v="105"/>
    <x v="7"/>
    <x v="0"/>
    <s v="Madison"/>
    <s v="I-70 "/>
    <s v="SMADIR00070**C"/>
    <s v="IR-70"/>
    <n v="13.1"/>
    <n v="13.6"/>
    <s v="Segment"/>
    <m/>
    <n v="1"/>
    <n v="1"/>
    <n v="2"/>
    <n v="0"/>
    <n v="4"/>
    <n v="108.44712936046511"/>
    <n v="4.393441139561443E-2"/>
    <n v="0.41120711103981827"/>
    <n v="0.36727269964420384"/>
    <n v="2.9695871605596369E-3"/>
    <n v="1.220145611001318E-2"/>
    <n v="9.2318689494535443E-3"/>
    <x v="2"/>
    <s v="Google Maps"/>
    <n v="39.967713676700001"/>
    <n v="-83.292926693499993"/>
    <n v="39.970390416599997"/>
    <n v="-83.284173096999993"/>
  </r>
  <r>
    <n v="106"/>
    <x v="7"/>
    <x v="0"/>
    <s v="Madison"/>
    <s v="I-70 "/>
    <s v="SMADIR00070**C"/>
    <s v="IR-70"/>
    <n v="13.6"/>
    <n v="14.1"/>
    <s v="Segment"/>
    <m/>
    <n v="0"/>
    <n v="0"/>
    <n v="4"/>
    <n v="0"/>
    <n v="9"/>
    <n v="35.1875"/>
    <n v="4.393441139561443E-2"/>
    <n v="0.64374624717135676"/>
    <n v="0.59981183577574237"/>
    <n v="2.9695871605596369E-3"/>
    <n v="1.220145611001318E-2"/>
    <n v="9.2318689494535443E-3"/>
    <x v="2"/>
    <s v="Google Maps"/>
    <n v="39.970390416599997"/>
    <n v="-83.284173096999993"/>
    <n v="39.973063481700002"/>
    <n v="-83.275419148400005"/>
  </r>
  <r>
    <n v="107"/>
    <x v="7"/>
    <x v="8"/>
    <s v="Licking"/>
    <s v="I-70 "/>
    <s v="SLICIR00070**C"/>
    <s v="IR-70"/>
    <n v="9.6"/>
    <n v="10.1"/>
    <s v="Segment"/>
    <m/>
    <n v="0"/>
    <n v="0"/>
    <n v="4"/>
    <n v="0"/>
    <n v="8"/>
    <n v="34.1875"/>
    <n v="3.3088321687735463E-2"/>
    <n v="0.84900936881475864"/>
    <n v="0.81592104712702318"/>
    <n v="2.2269734551768079E-3"/>
    <n v="1.2144867525317951E-2"/>
    <n v="9.9178940701411429E-3"/>
    <x v="2"/>
    <s v="Google Maps"/>
    <n v="39.9445822291"/>
    <n v="-82.592822961899998"/>
    <n v="39.9441970277"/>
    <n v="-82.583419869099998"/>
  </r>
  <r>
    <n v="108"/>
    <x v="7"/>
    <x v="8"/>
    <s v="Licking"/>
    <s v="I-70 "/>
    <s v="SLICIR00070**C"/>
    <s v="IR-70"/>
    <n v="27.3"/>
    <n v="27.8"/>
    <s v="Segment"/>
    <m/>
    <n v="0"/>
    <n v="1"/>
    <n v="2"/>
    <n v="2"/>
    <n v="9"/>
    <n v="76.645439680232556"/>
    <n v="2.0680140830371362E-2"/>
    <n v="0.91077515522411034"/>
    <n v="0.89009501439373895"/>
    <n v="1.3083787599720163E-3"/>
    <n v="1.2112365095525724E-2"/>
    <n v="1.0803986335553708E-2"/>
    <x v="2"/>
    <s v="Google Maps"/>
    <n v="39.936102158600001"/>
    <n v="-82.260440671699996"/>
    <n v="39.935861975999998"/>
    <n v="-82.251045212799994"/>
  </r>
  <r>
    <n v="109"/>
    <x v="7"/>
    <x v="10"/>
    <s v="Tuscarawas"/>
    <s v="I 77 "/>
    <s v="STUSIR00077**C"/>
    <s v="IR-77"/>
    <n v="33.200000000000003"/>
    <n v="33.700000000000003"/>
    <s v="Segment"/>
    <m/>
    <n v="0"/>
    <n v="1"/>
    <n v="1"/>
    <n v="2"/>
    <n v="2"/>
    <n v="63.098564680232556"/>
    <n v="1.9514921438278501E-2"/>
    <n v="0.50438851797373396"/>
    <n v="0.48487359653545548"/>
    <n v="1.1520478114787813E-3"/>
    <n v="1.2073080031307233E-2"/>
    <n v="1.0921032219828451E-2"/>
    <x v="2"/>
    <s v="Google Maps"/>
    <n v="40.640462303600003"/>
    <n v="-81.453305764199996"/>
    <n v="40.647404288700002"/>
    <n v="-81.450588675800006"/>
  </r>
  <r>
    <n v="110"/>
    <x v="7"/>
    <x v="5"/>
    <s v="Wood"/>
    <s v="I-75 "/>
    <s v="SWOOIR00075**C"/>
    <s v="IR-75"/>
    <n v="22"/>
    <n v="22.5"/>
    <s v="Segment"/>
    <m/>
    <n v="1"/>
    <n v="0"/>
    <n v="3"/>
    <n v="1"/>
    <n v="5"/>
    <n v="74.754814680232556"/>
    <n v="3.7761021296222129E-2"/>
    <n v="0.43998231960853201"/>
    <n v="0.40222129831230991"/>
    <n v="2.4620747257924121E-3"/>
    <n v="1.2043805193648663E-2"/>
    <n v="9.5817304678562504E-3"/>
    <x v="2"/>
    <s v="Google Maps"/>
    <n v="41.480867329799999"/>
    <n v="-83.621930227700005"/>
    <n v="41.488113665900002"/>
    <n v="-83.6218941586"/>
  </r>
  <r>
    <n v="111"/>
    <x v="7"/>
    <x v="5"/>
    <s v="Wood"/>
    <s v="I-75 "/>
    <s v="SWOOIR00075**C"/>
    <s v="IR-75"/>
    <n v="23.9"/>
    <n v="24.4"/>
    <s v="Segment"/>
    <m/>
    <n v="0"/>
    <n v="1"/>
    <n v="2"/>
    <n v="2"/>
    <n v="6"/>
    <n v="73.645439680232556"/>
    <n v="3.7761021296222129E-2"/>
    <n v="0.48056482223115654"/>
    <n v="0.44280380093493443"/>
    <n v="2.4620747257924121E-3"/>
    <n v="1.2043805193648663E-2"/>
    <n v="9.5817304678562504E-3"/>
    <x v="2"/>
    <s v="Google Maps"/>
    <n v="41.508404509400002"/>
    <n v="-83.621812844000004"/>
    <n v="41.515650455799999"/>
    <n v="-83.621780290800004"/>
  </r>
  <r>
    <n v="112"/>
    <x v="7"/>
    <x v="7"/>
    <s v="Ashland"/>
    <s v="I-71 "/>
    <s v="SASDIR00071**C"/>
    <s v="IR-71"/>
    <n v="1.2"/>
    <n v="1.7"/>
    <s v="Segment"/>
    <m/>
    <n v="0"/>
    <n v="0"/>
    <n v="5"/>
    <n v="1"/>
    <n v="11"/>
    <n v="48.171875"/>
    <n v="3.3330073972510171E-2"/>
    <n v="0.6461999717943947"/>
    <n v="0.6128698978218845"/>
    <n v="2.1096320778235455E-3"/>
    <n v="1.1971128237988781E-2"/>
    <n v="9.8614961601652361E-3"/>
    <x v="2"/>
    <s v="Google Maps"/>
    <n v="40.809160998899998"/>
    <n v="-82.368036662400002"/>
    <n v="40.812762640499997"/>
    <n v="-82.359762105100003"/>
  </r>
  <r>
    <n v="113"/>
    <x v="7"/>
    <x v="2"/>
    <s v="Preble"/>
    <s v="E INTERSTATE 70 "/>
    <s v="SPREIR00070**C"/>
    <s v="IR-70"/>
    <n v="13.6"/>
    <n v="14.1"/>
    <s v="Segment"/>
    <m/>
    <n v="0"/>
    <n v="0"/>
    <n v="3"/>
    <n v="4"/>
    <n v="8"/>
    <n v="45.390625"/>
    <n v="2.048182084680673E-2"/>
    <n v="0.67960533136050505"/>
    <n v="0.65912351051369833"/>
    <n v="1.3789504138898212E-3"/>
    <n v="1.1861626648753133E-2"/>
    <n v="1.0482676234863313E-2"/>
    <x v="2"/>
    <s v="Google Maps"/>
    <n v="39.836657531500002"/>
    <n v="-84.5600240598"/>
    <n v="39.837055268999997"/>
    <n v="-84.550637398099994"/>
  </r>
  <r>
    <n v="114"/>
    <x v="7"/>
    <x v="0"/>
    <s v="Fayette"/>
    <s v="I-71 "/>
    <s v="SFAYIR00071**C"/>
    <s v="IR-71"/>
    <n v="7.3"/>
    <n v="7.8"/>
    <s v="Segment"/>
    <m/>
    <n v="0"/>
    <n v="0"/>
    <n v="4"/>
    <n v="1"/>
    <n v="10"/>
    <n v="40.625"/>
    <n v="2.950058568895746E-2"/>
    <n v="0.76659513711856908"/>
    <n v="0.73709455142961167"/>
    <n v="1.6795338612807138E-3"/>
    <n v="1.1696694332692036E-2"/>
    <n v="1.0017160471411322E-2"/>
    <x v="2"/>
    <s v="Google Maps"/>
    <n v="39.644811636900002"/>
    <n v="-83.550898460100001"/>
    <n v="39.648094944900002"/>
    <n v="-83.542545399999995"/>
  </r>
  <r>
    <n v="115"/>
    <x v="7"/>
    <x v="0"/>
    <s v="Morrow"/>
    <s v="I-71 "/>
    <s v="SMRWIR00071**C"/>
    <s v="IR-71"/>
    <n v="2.6"/>
    <n v="3.1"/>
    <s v="Segment"/>
    <m/>
    <n v="0"/>
    <n v="0"/>
    <n v="4"/>
    <n v="1"/>
    <n v="9"/>
    <n v="39.625"/>
    <n v="3.686903616984219E-2"/>
    <n v="0.58920017993987439"/>
    <n v="0.55233114377003223"/>
    <n v="2.3902928998814628E-3"/>
    <n v="1.1693923985469194E-2"/>
    <n v="9.3036310855877311E-3"/>
    <x v="2"/>
    <s v="Google Maps"/>
    <n v="40.382275631600002"/>
    <n v="-82.824104244400004"/>
    <n v="40.389500372100002"/>
    <n v="-82.823390259000007"/>
  </r>
  <r>
    <n v="116"/>
    <x v="7"/>
    <x v="0"/>
    <s v="Morrow"/>
    <s v="I-71 "/>
    <s v="SMRWIR00071**C"/>
    <s v="IR-71"/>
    <n v="9.6"/>
    <n v="10.1"/>
    <s v="Segment"/>
    <m/>
    <n v="0"/>
    <n v="0"/>
    <n v="3"/>
    <n v="2"/>
    <n v="8"/>
    <n v="36.515625"/>
    <n v="3.686903616984219E-2"/>
    <n v="0.54950114564693642"/>
    <n v="0.51263210947709426"/>
    <n v="2.3902928998814628E-3"/>
    <n v="1.1693923985469194E-2"/>
    <n v="9.3036310855877311E-3"/>
    <x v="2"/>
    <s v="Google Maps"/>
    <n v="40.465150892600001"/>
    <n v="-82.764269715400005"/>
    <n v="40.469993120700003"/>
    <n v="-82.757211752900005"/>
  </r>
  <r>
    <n v="117"/>
    <x v="7"/>
    <x v="0"/>
    <s v="Delaware"/>
    <s v="INTERSTATE 71 "/>
    <s v="SDELIR00071**C"/>
    <s v="IR-71"/>
    <n v="7.6"/>
    <n v="8.1"/>
    <s v="Segment"/>
    <m/>
    <n v="0"/>
    <n v="0"/>
    <n v="1"/>
    <n v="1"/>
    <n v="12"/>
    <n v="22.984375"/>
    <n v="6.2427956052037152E-2"/>
    <n v="0.93570604190982376"/>
    <n v="0.87327808585778666"/>
    <n v="4.587148100757811E-3"/>
    <n v="1.1669414501632832E-2"/>
    <n v="7.0822664008750209E-3"/>
    <x v="2"/>
    <s v="Google Maps"/>
    <n v="40.236412997599999"/>
    <n v="-82.928230224700002"/>
    <n v="40.243654754799998"/>
    <n v="-82.928462439200004"/>
  </r>
  <r>
    <n v="118"/>
    <x v="7"/>
    <x v="0"/>
    <s v="Delaware"/>
    <s v="INTERSTATE 71 "/>
    <s v="SDELIR00071**N"/>
    <s v="IR-71"/>
    <n v="8.4"/>
    <n v="8.9"/>
    <s v="Segment"/>
    <m/>
    <n v="0"/>
    <n v="0"/>
    <n v="0"/>
    <n v="2"/>
    <n v="10"/>
    <n v="18.875"/>
    <n v="6.2427956052037152E-2"/>
    <n v="0.80961434163343171"/>
    <n v="0.74718638558139461"/>
    <n v="4.587148100757811E-3"/>
    <n v="1.1669414501632832E-2"/>
    <n v="7.0822664008750209E-3"/>
    <x v="2"/>
    <s v="Google Maps"/>
    <n v="40.247999157800002"/>
    <n v="-82.928966087700005"/>
    <n v="40.255239923799998"/>
    <n v="-82.928596698700005"/>
  </r>
  <r>
    <n v="119"/>
    <x v="7"/>
    <x v="0"/>
    <s v="Delaware"/>
    <s v="INTERSTATE 71 "/>
    <s v="SDELIR00071**C"/>
    <s v="IR-71"/>
    <n v="13.6"/>
    <n v="14.1"/>
    <s v="Segment"/>
    <m/>
    <n v="1"/>
    <n v="2"/>
    <n v="1"/>
    <n v="0"/>
    <n v="10"/>
    <n v="153.57694404069767"/>
    <n v="4.1834422353460195E-2"/>
    <n v="0.65878312190415278"/>
    <n v="0.61694869955069254"/>
    <n v="2.7949120965840941E-3"/>
    <n v="1.1485343880544006E-2"/>
    <n v="8.6904317839599128E-3"/>
    <x v="2"/>
    <s v="Google Maps"/>
    <n v="40.318887462200003"/>
    <n v="-82.906655320900001"/>
    <n v="40.3238209238"/>
    <n v="-82.899721692400007"/>
  </r>
  <r>
    <n v="120"/>
    <x v="7"/>
    <x v="0"/>
    <s v="Delaware"/>
    <s v="INTERSTATE 71 "/>
    <s v="SDELIR00071**N"/>
    <s v="IR-71"/>
    <n v="16.7"/>
    <n v="17.2"/>
    <s v="Segment"/>
    <m/>
    <n v="0"/>
    <n v="0"/>
    <n v="3"/>
    <n v="1"/>
    <n v="11"/>
    <n v="35.078125"/>
    <n v="4.1834422353460195E-2"/>
    <n v="0.70317050439061202"/>
    <n v="0.66133608203715177"/>
    <n v="2.7949120965840941E-3"/>
    <n v="1.1485343880544006E-2"/>
    <n v="8.6904317839599128E-3"/>
    <x v="2"/>
    <s v="Google Maps"/>
    <n v="40.349515583600002"/>
    <n v="-82.864093903599993"/>
    <n v="40.354439160399998"/>
    <n v="-82.857159859199996"/>
  </r>
  <r>
    <n v="121"/>
    <x v="7"/>
    <x v="0"/>
    <s v="Delaware"/>
    <s v="INTERSTATE 71 "/>
    <s v="SDELIR00071**N"/>
    <s v="IR-71"/>
    <n v="13"/>
    <n v="13.5"/>
    <s v="Segment"/>
    <m/>
    <n v="0"/>
    <n v="0"/>
    <n v="2"/>
    <n v="2"/>
    <n v="12"/>
    <n v="33.96875"/>
    <n v="4.1834422353460195E-2"/>
    <n v="0.74755788687707114"/>
    <n v="0.7057234645236109"/>
    <n v="2.7949120965840941E-3"/>
    <n v="1.1485343880544006E-2"/>
    <n v="8.6904317839599128E-3"/>
    <x v="2"/>
    <s v="Google Maps"/>
    <n v="40.312791627400003"/>
    <n v="-82.915122468000007"/>
    <n v="40.317947701500003"/>
    <n v="-82.908483561400004"/>
  </r>
  <r>
    <n v="122"/>
    <x v="7"/>
    <x v="0"/>
    <s v="Morrow"/>
    <s v="I-71 "/>
    <s v="SMRWIR00071**C"/>
    <s v="IR-71"/>
    <n v="0"/>
    <n v="0.5"/>
    <s v="Segment"/>
    <m/>
    <n v="0"/>
    <n v="0"/>
    <n v="4"/>
    <n v="0"/>
    <n v="7"/>
    <n v="33.1875"/>
    <n v="4.1834422353460195E-2"/>
    <n v="0.52562097444477551"/>
    <n v="0.48378655209131532"/>
    <n v="2.7949120965840941E-3"/>
    <n v="1.1485343880544006E-2"/>
    <n v="8.6904317839599128E-3"/>
    <x v="2"/>
    <s v="Google Maps"/>
    <n v="40.354689979500002"/>
    <n v="-82.856315664700006"/>
    <n v="40.3595879282"/>
    <n v="-82.849368133799999"/>
  </r>
  <r>
    <n v="123"/>
    <x v="7"/>
    <x v="0"/>
    <s v="Delaware"/>
    <s v="INTERSTATE 71 "/>
    <s v="SDELIR00071**C"/>
    <s v="IR-71"/>
    <n v="14.1"/>
    <n v="14.6"/>
    <s v="Segment"/>
    <m/>
    <n v="0"/>
    <n v="0"/>
    <n v="2"/>
    <n v="2"/>
    <n v="6"/>
    <n v="27.96875"/>
    <n v="4.1834422353460195E-2"/>
    <n v="0.48123359195831639"/>
    <n v="0.4393991696048562"/>
    <n v="2.7949120965840941E-3"/>
    <n v="1.1485343880544006E-2"/>
    <n v="8.6904317839599128E-3"/>
    <x v="2"/>
    <s v="Google Maps"/>
    <n v="40.3238209238"/>
    <n v="-82.899721692400007"/>
    <n v="40.328754121400003"/>
    <n v="-82.892787847299999"/>
  </r>
  <r>
    <n v="124"/>
    <x v="7"/>
    <x v="0"/>
    <s v="Delaware"/>
    <s v="INTERSTATE 71 "/>
    <s v="SDELIR00071**C"/>
    <s v="IR-71"/>
    <n v="14.8"/>
    <n v="15.3"/>
    <s v="Segment"/>
    <m/>
    <n v="0"/>
    <n v="0"/>
    <n v="2"/>
    <n v="2"/>
    <n v="6"/>
    <n v="27.96875"/>
    <n v="4.1834422353460195E-2"/>
    <n v="0.48123359195831639"/>
    <n v="0.4393991696048562"/>
    <n v="2.7949120965840941E-3"/>
    <n v="1.1485343880544006E-2"/>
    <n v="8.6904317839599128E-3"/>
    <x v="2"/>
    <s v="Google Maps"/>
    <n v="40.330728422299998"/>
    <n v="-82.890015307699997"/>
    <n v="40.335661186199999"/>
    <n v="-82.883079551899996"/>
  </r>
  <r>
    <n v="125"/>
    <x v="7"/>
    <x v="0"/>
    <s v="Delaware"/>
    <s v="INTERSTATE 71 "/>
    <s v="SDELIR00071**C"/>
    <s v="IR-71"/>
    <n v="12"/>
    <n v="12.5"/>
    <s v="Segment"/>
    <m/>
    <n v="0"/>
    <n v="0"/>
    <n v="2"/>
    <n v="2"/>
    <n v="5"/>
    <n v="26.96875"/>
    <n v="4.1834422353460195E-2"/>
    <n v="0.43684620947185732"/>
    <n v="0.39501178711839713"/>
    <n v="2.7949120965840941E-3"/>
    <n v="1.1485343880544006E-2"/>
    <n v="8.6904317839599128E-3"/>
    <x v="2"/>
    <s v="Google Maps"/>
    <n v="40.299970051499997"/>
    <n v="-82.923279525599995"/>
    <n v="40.306720855599998"/>
    <n v="-82.919894318800004"/>
  </r>
  <r>
    <n v="126"/>
    <x v="7"/>
    <x v="0"/>
    <s v="Morrow"/>
    <s v="I-71 "/>
    <s v="SMRWIR00071**C"/>
    <s v="IR-71"/>
    <n v="18.600000000000001"/>
    <n v="19.100000000000001"/>
    <s v="Segment"/>
    <m/>
    <n v="1"/>
    <n v="1"/>
    <n v="2"/>
    <n v="2"/>
    <n v="13"/>
    <n v="126.32212936046511"/>
    <n v="3.2203133831382569E-2"/>
    <n v="0.69452650292370888"/>
    <n v="0.66232336909232625"/>
    <n v="2.0217025006847868E-3"/>
    <n v="1.1472344373487108E-2"/>
    <n v="9.4506418728023209E-3"/>
    <x v="2"/>
    <s v="Google Maps"/>
    <n v="40.557411134200002"/>
    <n v="-82.644747823900005"/>
    <n v="40.561780278900002"/>
    <n v="-82.637194625500001"/>
  </r>
  <r>
    <n v="127"/>
    <x v="7"/>
    <x v="0"/>
    <s v="Morrow"/>
    <s v="I-71 "/>
    <s v="SMRWIR00071**C"/>
    <s v="IR-71"/>
    <n v="19.2"/>
    <n v="19.7"/>
    <s v="Segment"/>
    <m/>
    <n v="0"/>
    <n v="0"/>
    <n v="4"/>
    <n v="2"/>
    <n v="20"/>
    <n v="55.0625"/>
    <n v="3.2203133831382569E-2"/>
    <n v="0.93955044505350094"/>
    <n v="0.90734731122211842"/>
    <n v="2.0217025006847868E-3"/>
    <n v="1.1472344373487108E-2"/>
    <n v="9.4506418728023209E-3"/>
    <x v="2"/>
    <s v="Google Maps"/>
    <n v="40.562511848100002"/>
    <n v="-82.635553496"/>
    <n v="40.566157812599997"/>
    <n v="-82.627344386399997"/>
  </r>
  <r>
    <n v="128"/>
    <x v="7"/>
    <x v="8"/>
    <s v="Muskingum"/>
    <s v="I-70 "/>
    <s v="SMUSIR00070**C"/>
    <s v="IR-70"/>
    <n v="21.7"/>
    <n v="22.2"/>
    <s v="Segment"/>
    <m/>
    <n v="0"/>
    <n v="1"/>
    <n v="4"/>
    <n v="0"/>
    <n v="3"/>
    <n v="74.864189680232556"/>
    <n v="2.3669867502653069E-2"/>
    <n v="0.47438845052985806"/>
    <n v="0.45071858302720502"/>
    <n v="1.562632306625236E-3"/>
    <n v="1.1346541553257164E-2"/>
    <n v="9.783909246631927E-3"/>
    <x v="2"/>
    <s v="Google Maps"/>
    <n v="39.972393898999997"/>
    <n v="-81.829819494199995"/>
    <n v="39.971344523500001"/>
    <n v="-81.820503746399993"/>
  </r>
  <r>
    <n v="129"/>
    <x v="7"/>
    <x v="7"/>
    <s v="Medina"/>
    <s v="INTERSTATE HIGHWAY 71 "/>
    <s v="SMEDIR00071**C"/>
    <s v="IR-71"/>
    <n v="10.8"/>
    <n v="11.3"/>
    <s v="Segment"/>
    <m/>
    <n v="0"/>
    <n v="0"/>
    <n v="3"/>
    <n v="6"/>
    <n v="13"/>
    <n v="59.265625"/>
    <n v="2.4073552418942854E-2"/>
    <n v="0.61044276705046951"/>
    <n v="0.58636921463152669"/>
    <n v="1.410325886339355E-3"/>
    <n v="1.1314768033801511E-2"/>
    <n v="9.9044421474621565E-3"/>
    <x v="2"/>
    <s v="Google Maps"/>
    <n v="41.061149363200002"/>
    <n v="-81.854104891899993"/>
    <n v="41.066944850799999"/>
    <n v="-81.848371831999998"/>
  </r>
  <r>
    <n v="130"/>
    <x v="7"/>
    <x v="0"/>
    <s v="Madison"/>
    <s v="I-70 "/>
    <s v="SMADIR00070**C"/>
    <s v="IR-70"/>
    <n v="6.2"/>
    <n v="6.7"/>
    <s v="Segment"/>
    <m/>
    <n v="0"/>
    <n v="2"/>
    <n v="3"/>
    <n v="0"/>
    <n v="9"/>
    <n v="119.99400436046511"/>
    <n v="3.5643598955140181E-2"/>
    <n v="0.57186350696326305"/>
    <n v="0.53621990800812291"/>
    <n v="2.2923496834681054E-3"/>
    <n v="1.1217275371856133E-2"/>
    <n v="8.9249256883880274E-3"/>
    <x v="2"/>
    <s v="Google Maps"/>
    <n v="39.946607131100002"/>
    <n v="-83.419468046700004"/>
    <n v="39.9486277508"/>
    <n v="-83.410427018999997"/>
  </r>
  <r>
    <n v="131"/>
    <x v="7"/>
    <x v="0"/>
    <s v="Madison"/>
    <s v="I-70 "/>
    <s v="SMADIR00070**C"/>
    <s v="IR-70"/>
    <n v="7.4"/>
    <n v="7.9"/>
    <s v="Segment"/>
    <m/>
    <n v="0"/>
    <n v="1"/>
    <n v="1"/>
    <n v="3"/>
    <n v="13"/>
    <n v="78.536064680232556"/>
    <n v="3.5643598955140181E-2"/>
    <n v="0.72598721395962595"/>
    <n v="0.69034361500448582"/>
    <n v="2.2923496834681054E-3"/>
    <n v="1.1217275371856133E-2"/>
    <n v="8.9249256883880274E-3"/>
    <x v="2"/>
    <s v="Google Maps"/>
    <n v="39.9514737322"/>
    <n v="-83.397774841100002"/>
    <n v="39.953499332900002"/>
    <n v="-83.388734598499994"/>
  </r>
  <r>
    <n v="132"/>
    <x v="7"/>
    <x v="0"/>
    <s v="Madison"/>
    <s v="I-70 "/>
    <s v="SMADIR00070**C"/>
    <s v="IR-70"/>
    <n v="5.3"/>
    <n v="5.8"/>
    <s v="Segment"/>
    <m/>
    <n v="0"/>
    <n v="1"/>
    <n v="1"/>
    <n v="3"/>
    <n v="11"/>
    <n v="76.536064680232556"/>
    <n v="3.5643598955140181E-2"/>
    <n v="0.64892536046144444"/>
    <n v="0.61328176150630431"/>
    <n v="2.2923496834681054E-3"/>
    <n v="1.1217275371856133E-2"/>
    <n v="8.9249256883880274E-3"/>
    <x v="2"/>
    <s v="Google Maps"/>
    <n v="39.942952570499997"/>
    <n v="-83.435736938000005"/>
    <n v="39.9449825027"/>
    <n v="-83.426698576500002"/>
  </r>
  <r>
    <n v="133"/>
    <x v="7"/>
    <x v="8"/>
    <s v="Licking"/>
    <s v="I-70 "/>
    <s v="SLICIR00070**C"/>
    <s v="IR-70"/>
    <n v="24.9"/>
    <n v="25.4"/>
    <s v="Segment"/>
    <m/>
    <n v="0"/>
    <n v="3"/>
    <n v="2"/>
    <n v="2"/>
    <n v="8"/>
    <n v="166.99881904069767"/>
    <n v="1.9246191317980412E-2"/>
    <n v="0.64300747480277354"/>
    <n v="0.62376128348479309"/>
    <n v="1.2952769415530137E-3"/>
    <n v="1.1144480893613602E-2"/>
    <n v="9.8492039520605874E-3"/>
    <x v="2"/>
    <s v="Google Maps"/>
    <n v="39.938136142899999"/>
    <n v="-82.305552177899997"/>
    <n v="39.9377184445"/>
    <n v="-82.296153118500001"/>
  </r>
  <r>
    <n v="134"/>
    <x v="7"/>
    <x v="7"/>
    <s v="Medina"/>
    <s v="INTERSTATE HIGHWAY 71 "/>
    <s v="SMEDIR00071**C"/>
    <s v="IR-71"/>
    <n v="2.4"/>
    <n v="2.9"/>
    <s v="Segment"/>
    <m/>
    <n v="0"/>
    <n v="1"/>
    <n v="4"/>
    <n v="1"/>
    <n v="10"/>
    <n v="86.301689680232556"/>
    <n v="3.1216055754196007E-2"/>
    <n v="0.57256345566301536"/>
    <n v="0.5413473999088193"/>
    <n v="1.9452835957980796E-3"/>
    <n v="1.1039898257446527E-2"/>
    <n v="9.094614661648447E-3"/>
    <x v="2"/>
    <s v="Google Maps"/>
    <n v="40.997619403900003"/>
    <n v="-81.986224785600001"/>
    <n v="40.9983695811"/>
    <n v="-81.976731784099997"/>
  </r>
  <r>
    <n v="135"/>
    <x v="7"/>
    <x v="8"/>
    <s v="Muskingum"/>
    <s v="I-70 "/>
    <s v="SMUSIR00070**C"/>
    <s v="IR-70"/>
    <n v="25.9"/>
    <n v="26.4"/>
    <s v="Segment"/>
    <m/>
    <n v="0"/>
    <n v="0"/>
    <n v="5"/>
    <n v="1"/>
    <n v="8"/>
    <n v="45.171875"/>
    <n v="2.1692637813652226E-2"/>
    <n v="0.66925836032887087"/>
    <n v="0.6475657225152186"/>
    <n v="1.4609730821960676E-3"/>
    <n v="1.0977658576509125E-2"/>
    <n v="9.5166854943130562E-3"/>
    <x v="2"/>
    <s v="Google Maps"/>
    <n v="39.978374174899997"/>
    <n v="-81.752499500699997"/>
    <n v="39.980501705499996"/>
    <n v="-81.743500821400005"/>
  </r>
  <r>
    <n v="136"/>
    <x v="7"/>
    <x v="4"/>
    <s v="Clark"/>
    <s v="IR-70 "/>
    <s v="SCLAIR00070**C"/>
    <s v="IR-70"/>
    <n v="26.8"/>
    <n v="27.3"/>
    <s v="Segment"/>
    <m/>
    <n v="0"/>
    <n v="1"/>
    <n v="4"/>
    <n v="0"/>
    <n v="8"/>
    <n v="79.864189680232556"/>
    <n v="3.4761724798860145E-2"/>
    <n v="0.5214613312546369"/>
    <n v="0.48669960645577676"/>
    <n v="2.222357968409801E-3"/>
    <n v="1.0876339389076065E-2"/>
    <n v="8.6539814206662638E-3"/>
    <x v="2"/>
    <s v="Google Maps"/>
    <n v="39.935587276299998"/>
    <n v="-83.580889342899994"/>
    <n v="39.937329256300004"/>
    <n v="-83.571755342299994"/>
  </r>
  <r>
    <n v="137"/>
    <x v="7"/>
    <x v="10"/>
    <s v="Belmont"/>
    <s v="I-70 "/>
    <s v="SBELIR00070**C"/>
    <s v="IR-70"/>
    <n v="14"/>
    <n v="14.5"/>
    <s v="Segment"/>
    <m/>
    <n v="0"/>
    <n v="0"/>
    <n v="1"/>
    <n v="1"/>
    <n v="10"/>
    <n v="20.984375"/>
    <n v="3.1322090260338664E-2"/>
    <n v="1.4069662870976321"/>
    <n v="1.3756441968372934"/>
    <n v="1.8895685238344033E-3"/>
    <n v="1.078826040410562E-2"/>
    <n v="8.8986918802712173E-3"/>
    <x v="2"/>
    <s v="Google Maps"/>
    <n v="40.069194036699997"/>
    <n v="-80.973717840999996"/>
    <n v="40.074027556700003"/>
    <n v="-80.966712783800006"/>
  </r>
  <r>
    <n v="138"/>
    <x v="7"/>
    <x v="4"/>
    <s v="Clark"/>
    <s v="IR-70 "/>
    <s v="SCLAIR00070**C"/>
    <s v="IR-70"/>
    <n v="8.6"/>
    <n v="9.1"/>
    <s v="Segment"/>
    <m/>
    <n v="0"/>
    <n v="1"/>
    <n v="3"/>
    <n v="0"/>
    <n v="16"/>
    <n v="81.317314680232556"/>
    <n v="3.9646226794095511E-2"/>
    <n v="0.88419023082451365"/>
    <n v="0.84454400403041818"/>
    <n v="2.6151066489298377E-3"/>
    <n v="1.0751875471054974E-2"/>
    <n v="8.1367688221251361E-3"/>
    <x v="2"/>
    <s v="Google Maps"/>
    <n v="39.892709271699999"/>
    <n v="-83.899050422800002"/>
    <n v="39.892204371299997"/>
    <n v="-83.889666615899998"/>
  </r>
  <r>
    <n v="139"/>
    <x v="7"/>
    <x v="8"/>
    <s v="Muskingum"/>
    <s v="I-70 "/>
    <s v="SMUSIR00070**C"/>
    <s v="IR-70"/>
    <n v="1.8"/>
    <n v="2.2999999999999998"/>
    <s v="Segment"/>
    <m/>
    <n v="0"/>
    <n v="0"/>
    <n v="4"/>
    <n v="3"/>
    <n v="7"/>
    <n v="46.5"/>
    <n v="1.8526537591716227E-2"/>
    <n v="0.58105057064396826"/>
    <n v="0.56252403305225207"/>
    <n v="1.2465586831480657E-3"/>
    <n v="1.0726717462751814E-2"/>
    <n v="9.4801587796037486E-3"/>
    <x v="2"/>
    <s v="Google Maps"/>
    <n v="39.953151527700001"/>
    <n v="-82.192433883800007"/>
    <n v="39.952181266399997"/>
    <n v="-82.183141638600006"/>
  </r>
  <r>
    <n v="140"/>
    <x v="7"/>
    <x v="7"/>
    <s v="Erie"/>
    <s v="I-80 "/>
    <s v="SERIIR00080*KC"/>
    <s v="IR-80"/>
    <n v="25.3"/>
    <n v="25.8"/>
    <s v="Segment"/>
    <m/>
    <n v="0"/>
    <n v="0"/>
    <n v="6"/>
    <n v="2"/>
    <n v="10"/>
    <n v="58.15625"/>
    <n v="2.5005137786380922E-2"/>
    <n v="0.52356112538967503"/>
    <n v="0.49855598760329412"/>
    <n v="1.4781843186303311E-3"/>
    <n v="1.0705839764046392E-2"/>
    <n v="9.2276554454160612E-3"/>
    <x v="2"/>
    <s v="Google Maps"/>
    <n v="41.3368935182"/>
    <n v="-82.363428042699994"/>
    <n v="41.340137198199997"/>
    <n v="-82.354841883199995"/>
  </r>
  <r>
    <n v="141"/>
    <x v="7"/>
    <x v="3"/>
    <s v="Portage"/>
    <s v="I-76 "/>
    <s v="SPORIR00076**C"/>
    <s v="IR-76"/>
    <n v="18.600000000000001"/>
    <n v="19.100000000000001"/>
    <s v="Segment"/>
    <m/>
    <n v="0"/>
    <n v="0"/>
    <n v="3"/>
    <n v="1"/>
    <n v="4"/>
    <n v="28.078125"/>
    <n v="1.9539287375835462E-2"/>
    <n v="0.58734678866655676"/>
    <n v="0.56780750129072133"/>
    <n v="1.1977338757391586E-3"/>
    <n v="1.0689174405322438E-2"/>
    <n v="9.4914405295832803E-3"/>
    <x v="2"/>
    <s v="Google Maps"/>
    <n v="41.105875759699998"/>
    <n v="-81.050984882400002"/>
    <n v="41.105656445800001"/>
    <n v="-81.041414299600007"/>
  </r>
  <r>
    <n v="142"/>
    <x v="7"/>
    <x v="3"/>
    <s v="Mahoning"/>
    <s v="I80 "/>
    <s v="SMAHIR00080*KC"/>
    <s v="IR-80"/>
    <n v="1.8"/>
    <n v="2.2999999999999998"/>
    <s v="Segment"/>
    <m/>
    <n v="0"/>
    <n v="0"/>
    <n v="4"/>
    <n v="1"/>
    <n v="25"/>
    <n v="55.625"/>
    <n v="1.7281711872252345E-2"/>
    <n v="2.0097660365857521"/>
    <n v="1.9924843247134998"/>
    <n v="8.4466534924454255E-4"/>
    <n v="1.0685055082303028E-2"/>
    <n v="9.8403897330584852E-3"/>
    <x v="2"/>
    <s v="Google Maps"/>
    <n v="41.1155142267"/>
    <n v="-80.8424604593"/>
    <n v="0"/>
    <n v="0"/>
  </r>
  <r>
    <n v="143"/>
    <x v="7"/>
    <x v="5"/>
    <s v="Wood"/>
    <s v="I-75 "/>
    <s v="SWOOIR00075**C"/>
    <s v="IR-75"/>
    <n v="11.8"/>
    <n v="12.3"/>
    <s v="Segment"/>
    <m/>
    <n v="0"/>
    <n v="0"/>
    <n v="1"/>
    <n v="5"/>
    <n v="16"/>
    <n v="44.734375"/>
    <n v="3.0332375953760007E-2"/>
    <n v="0.75925192929076257"/>
    <n v="0.72891955333700253"/>
    <n v="1.8773549025615124E-3"/>
    <n v="1.0657979440809758E-2"/>
    <n v="8.7806245382482453E-3"/>
    <x v="2"/>
    <s v="Google Maps"/>
    <n v="41.334567521099999"/>
    <n v="-83.625680248500004"/>
    <n v="41.341762856300001"/>
    <n v="-83.624662827400002"/>
  </r>
  <r>
    <n v="144"/>
    <x v="7"/>
    <x v="5"/>
    <s v="Wood"/>
    <s v="I-75 "/>
    <s v="SWOOIR00075**C"/>
    <s v="IR-75"/>
    <n v="7.3"/>
    <n v="7.8"/>
    <s v="Segment"/>
    <m/>
    <n v="0"/>
    <n v="0"/>
    <n v="2"/>
    <n v="4"/>
    <n v="8"/>
    <n v="38.84375"/>
    <n v="3.0332375953760007E-2"/>
    <n v="0.49333380669929339"/>
    <n v="0.4630014307455334"/>
    <n v="1.8773549025615124E-3"/>
    <n v="1.0657979440809758E-2"/>
    <n v="8.7806245382482453E-3"/>
    <x v="2"/>
    <s v="Google Maps"/>
    <n v="41.271738875399997"/>
    <n v="-83.644483190200006"/>
    <n v="41.278360147699999"/>
    <n v="-83.640681332200003"/>
  </r>
  <r>
    <n v="145"/>
    <x v="7"/>
    <x v="7"/>
    <s v="Wayne"/>
    <s v="I-71 "/>
    <s v="SWAYIR00071**C"/>
    <s v="IR-71"/>
    <n v="3.6"/>
    <n v="4.0999999999999996"/>
    <s v="Segment"/>
    <m/>
    <n v="0"/>
    <n v="0"/>
    <n v="3"/>
    <n v="3"/>
    <n v="5"/>
    <n v="37.953125"/>
    <n v="3.0206294993934291E-2"/>
    <n v="0.39063949297402356"/>
    <n v="0.36043319798008927"/>
    <n v="1.8677010076832055E-3"/>
    <n v="1.0601224667534966E-2"/>
    <n v="8.73352365985176E-3"/>
    <x v="2"/>
    <s v="Google Maps"/>
    <n v="40.9515676133"/>
    <n v="-82.073129565100004"/>
    <n v="40.956693315800003"/>
    <n v="-82.066441730899996"/>
  </r>
  <r>
    <n v="146"/>
    <x v="7"/>
    <x v="5"/>
    <s v="Sandusky"/>
    <s v="I 80 "/>
    <s v="SSANIR00080*KC"/>
    <s v="IR-80"/>
    <n v="1.1000000000000001"/>
    <n v="1.6"/>
    <s v="Segment"/>
    <m/>
    <n v="0"/>
    <n v="0"/>
    <n v="5"/>
    <n v="2"/>
    <n v="53"/>
    <n v="94.609375"/>
    <n v="2.6876431711464414E-2"/>
    <n v="1.8082025785072295"/>
    <n v="1.7813261467957651"/>
    <n v="1.6163006550648537E-3"/>
    <n v="1.0441753824827269E-2"/>
    <n v="8.8254531697624147E-3"/>
    <x v="2"/>
    <s v="Google Maps"/>
    <n v="41.492249276499997"/>
    <n v="-83.373040416899997"/>
    <n v="41.4885004542"/>
    <n v="-83.364798687700002"/>
  </r>
  <r>
    <n v="147"/>
    <x v="7"/>
    <x v="6"/>
    <s v="Hancock"/>
    <s v="I-75 "/>
    <s v="SHANIR00075**C"/>
    <s v="IR-75"/>
    <n v="3.1"/>
    <n v="3.6"/>
    <s v="Segment"/>
    <m/>
    <n v="0"/>
    <n v="0"/>
    <n v="5"/>
    <n v="1"/>
    <n v="20"/>
    <n v="57.171875"/>
    <n v="1.6351357329867672E-2"/>
    <n v="1.2633457188780113"/>
    <n v="1.2469943615481436"/>
    <n v="1.0490723948087324E-3"/>
    <n v="1.0439894603113694E-2"/>
    <n v="9.3908222083049619E-3"/>
    <x v="2"/>
    <s v="Google Maps"/>
    <n v="40.913843257800004"/>
    <n v="-83.836469643300006"/>
    <n v="40.913967058600001"/>
    <n v="-83.826923861200001"/>
  </r>
  <r>
    <n v="148"/>
    <x v="7"/>
    <x v="5"/>
    <s v="Ottawa"/>
    <s v="I-80 "/>
    <s v="SOTTIR00080*KC"/>
    <s v="IR-80"/>
    <n v="4.0999999999999996"/>
    <n v="4.5999999999999996"/>
    <s v="Segment"/>
    <m/>
    <n v="0"/>
    <n v="0"/>
    <n v="2"/>
    <n v="0"/>
    <n v="2"/>
    <n v="15.09375"/>
    <n v="3.7165502350300188E-2"/>
    <n v="0.43935514176395946"/>
    <n v="0.40218963941365926"/>
    <n v="1.9102315519555165E-3"/>
    <n v="1.0436859749072248E-2"/>
    <n v="8.5266281971167323E-3"/>
    <x v="2"/>
    <s v="Google Maps"/>
    <n v="41.461495681199999"/>
    <n v="-83.290573542199994"/>
    <n v="0"/>
    <n v="0"/>
  </r>
  <r>
    <n v="149"/>
    <x v="7"/>
    <x v="0"/>
    <s v="Madison"/>
    <s v="I-71 "/>
    <s v="SMADIR00071**C"/>
    <s v="IR-71"/>
    <n v="11.2"/>
    <n v="11.7"/>
    <s v="Segment"/>
    <m/>
    <n v="0"/>
    <n v="2"/>
    <n v="2"/>
    <n v="0"/>
    <n v="3"/>
    <n v="107.44712936046511"/>
    <n v="2.8948511464011305E-2"/>
    <n v="0.44835665852494005"/>
    <n v="0.41940814706092877"/>
    <n v="1.95302800630756E-3"/>
    <n v="1.0422936271457529E-2"/>
    <n v="8.4699082651499696E-3"/>
    <x v="2"/>
    <s v="Google Maps"/>
    <n v="39.782403458600001"/>
    <n v="-83.253289522399996"/>
    <n v="0"/>
    <n v="0"/>
  </r>
  <r>
    <n v="150"/>
    <x v="7"/>
    <x v="0"/>
    <s v="Pickaway"/>
    <s v="I 71 "/>
    <s v="SPICIR00071**C"/>
    <s v="IR-71"/>
    <n v="0.6"/>
    <n v="1.1000000000000001"/>
    <s v="Segment"/>
    <m/>
    <n v="0"/>
    <n v="0"/>
    <n v="3"/>
    <n v="1"/>
    <n v="7"/>
    <n v="31.078125"/>
    <n v="2.8948511464011305E-2"/>
    <n v="0.6902595535177134"/>
    <n v="0.66131104205370206"/>
    <n v="1.95302800630756E-3"/>
    <n v="1.0422936271457529E-2"/>
    <n v="8.4699082651499696E-3"/>
    <x v="2"/>
    <s v="Google Maps"/>
    <n v="39.7904060567"/>
    <n v="-83.235959973099995"/>
    <n v="39.794120933899997"/>
    <n v="-83.227896643099996"/>
  </r>
  <r>
    <n v="151"/>
    <x v="7"/>
    <x v="0"/>
    <s v="Madison"/>
    <s v="I-71 "/>
    <s v="SMADIR00071**C"/>
    <s v="IR-71"/>
    <n v="10.6"/>
    <n v="11.1"/>
    <s v="Segment"/>
    <m/>
    <n v="0"/>
    <n v="0"/>
    <n v="4"/>
    <n v="0"/>
    <n v="2"/>
    <n v="28.1875"/>
    <n v="2.8948511464011305E-2"/>
    <n v="0.38788093477674668"/>
    <n v="0.35893242331273539"/>
    <n v="1.95302800630756E-3"/>
    <n v="1.0422936271457529E-2"/>
    <n v="8.4699082651499696E-3"/>
    <x v="2"/>
    <s v="Google Maps"/>
    <n v="39.777914670800001"/>
    <n v="-83.262964249600003"/>
    <n v="39.781659093400002"/>
    <n v="-83.254902107899994"/>
  </r>
  <r>
    <n v="152"/>
    <x v="7"/>
    <x v="0"/>
    <s v="Fayette"/>
    <s v="I-71 "/>
    <s v="SFAYIR00071**C"/>
    <s v="IR-71"/>
    <n v="11.8"/>
    <n v="12.3"/>
    <s v="Segment"/>
    <m/>
    <n v="0"/>
    <n v="0"/>
    <n v="3"/>
    <n v="1"/>
    <n v="14"/>
    <n v="38.078125"/>
    <n v="2.8891415261881062E-2"/>
    <n v="1.1139195187041329"/>
    <n v="1.0850281034422518"/>
    <n v="1.9491528735036967E-3"/>
    <n v="1.0403086498077443E-2"/>
    <n v="8.4539336245737454E-3"/>
    <x v="2"/>
    <s v="Google Maps"/>
    <n v="39.682969902499998"/>
    <n v="-83.482680663300002"/>
    <n v="39.687448904100002"/>
    <n v="-83.475305618799993"/>
  </r>
  <r>
    <n v="153"/>
    <x v="7"/>
    <x v="3"/>
    <s v="Mahoning"/>
    <s v="I76 "/>
    <s v="SMAHIR00076**C"/>
    <s v="IR-76"/>
    <n v="6.6"/>
    <n v="7.1"/>
    <s v="Segment"/>
    <m/>
    <n v="0"/>
    <n v="0"/>
    <n v="4"/>
    <n v="1"/>
    <n v="14"/>
    <n v="44.625"/>
    <n v="2.3944149866138891E-2"/>
    <n v="0.98927653549046524"/>
    <n v="0.96533238562432633"/>
    <n v="1.6135661154016265E-3"/>
    <n v="1.036935080649512E-2"/>
    <n v="8.755784691093494E-3"/>
    <x v="2"/>
    <s v="Google Maps"/>
    <n v="41.106894861800001"/>
    <n v="-80.876885805399994"/>
    <n v="41.107186895200002"/>
    <n v="-80.867323581400001"/>
  </r>
  <r>
    <n v="154"/>
    <x v="7"/>
    <x v="7"/>
    <s v="Richland"/>
    <s v="I-71 "/>
    <s v="SRICIR00071**C"/>
    <s v="IR-71"/>
    <n v="19.5"/>
    <n v="20"/>
    <s v="Segment"/>
    <m/>
    <n v="0"/>
    <n v="1"/>
    <n v="3"/>
    <n v="1"/>
    <n v="6"/>
    <n v="75.754814680232556"/>
    <n v="3.3330073972510171E-2"/>
    <n v="0.42888855076277027"/>
    <n v="0.39555847679026013"/>
    <n v="2.1096320778235455E-3"/>
    <n v="1.0326198707933368E-2"/>
    <n v="8.2165666301098235E-3"/>
    <x v="2"/>
    <s v="Google Maps"/>
    <n v="40.790705594000002"/>
    <n v="-82.405087182200006"/>
    <n v="40.795732459299998"/>
    <n v="-82.398253684400004"/>
  </r>
  <r>
    <n v="155"/>
    <x v="7"/>
    <x v="4"/>
    <s v="Auglaize"/>
    <s v="I-75 "/>
    <s v="SAUGIR00075**C"/>
    <s v="IR-75"/>
    <n v="1.8"/>
    <n v="2.2999999999999998"/>
    <s v="Segment"/>
    <m/>
    <n v="0"/>
    <n v="1"/>
    <n v="3"/>
    <n v="1"/>
    <n v="5"/>
    <n v="74.754814680232556"/>
    <n v="2.3678370689426048E-2"/>
    <n v="0.52461796586065235"/>
    <n v="0.50093959517122633"/>
    <n v="1.5955486590665401E-3"/>
    <n v="1.0253460891687299E-2"/>
    <n v="8.6579122326207597E-3"/>
    <x v="2"/>
    <s v="Google Maps"/>
    <n v="40.508486759"/>
    <n v="-84.169138910300006"/>
    <n v="40.515731710899999"/>
    <n v="-84.169172165000006"/>
  </r>
  <r>
    <n v="156"/>
    <x v="7"/>
    <x v="4"/>
    <s v="Auglaize"/>
    <s v="I-75 "/>
    <s v="SAUGIR00075**C"/>
    <s v="IR-75"/>
    <n v="0.1"/>
    <n v="0.6"/>
    <s v="Segment"/>
    <m/>
    <n v="0"/>
    <n v="0"/>
    <n v="4"/>
    <n v="1"/>
    <n v="6"/>
    <n v="36.625"/>
    <n v="2.3678370689426048E-2"/>
    <n v="0.57499501537673614"/>
    <n v="0.55131664468731012"/>
    <n v="1.5955486590665401E-3"/>
    <n v="1.0253460891687299E-2"/>
    <n v="8.6579122326207597E-3"/>
    <x v="2"/>
    <s v="Google Maps"/>
    <n v="40.483851953200002"/>
    <n v="-84.169155076400003"/>
    <n v="40.491097974799999"/>
    <n v="-84.169147266400003"/>
  </r>
  <r>
    <n v="157"/>
    <x v="7"/>
    <x v="0"/>
    <s v="Madison"/>
    <s v="I-71 "/>
    <s v="SMADIR00071**C"/>
    <s v="IR-71"/>
    <n v="2.7"/>
    <n v="3.2"/>
    <s v="Segment"/>
    <m/>
    <n v="0"/>
    <n v="0"/>
    <n v="4"/>
    <n v="0"/>
    <n v="4"/>
    <n v="30.1875"/>
    <n v="2.8446585141641455E-2"/>
    <n v="0.50195554783885687"/>
    <n v="0.47350896269721543"/>
    <n v="1.9189637291515639E-3"/>
    <n v="1.0242540517833222E-2"/>
    <n v="8.3235767886816574E-3"/>
    <x v="2"/>
    <s v="Google Maps"/>
    <n v="39.723838067800003"/>
    <n v="-83.393058139700003"/>
    <n v="39.726792014600001"/>
    <n v="-83.384505290600003"/>
  </r>
  <r>
    <n v="158"/>
    <x v="7"/>
    <x v="5"/>
    <s v="Wood"/>
    <s v="I-80 "/>
    <s v="SWOOIR00080*KC"/>
    <s v="IR-80"/>
    <n v="8"/>
    <n v="8.5"/>
    <s v="Segment"/>
    <m/>
    <n v="0"/>
    <n v="0"/>
    <n v="5"/>
    <n v="2"/>
    <n v="10"/>
    <n v="51.609375"/>
    <n v="2.3956055856724202E-2"/>
    <n v="0.57083862658397488"/>
    <n v="0.54688257072725066"/>
    <n v="1.3471547214068615E-3"/>
    <n v="1.0202618037880163E-2"/>
    <n v="8.8554633164733016E-3"/>
    <x v="2"/>
    <s v="Google Maps"/>
    <n v="41.528745189600002"/>
    <n v="-83.471048376900001"/>
    <n v="41.525499696899999"/>
    <n v="-83.462428590800002"/>
  </r>
  <r>
    <n v="159"/>
    <x v="7"/>
    <x v="3"/>
    <s v="Mahoning"/>
    <s v="I76 "/>
    <s v="SMAHIR00076**C"/>
    <s v="IR-76"/>
    <n v="3"/>
    <n v="3.5"/>
    <s v="Segment"/>
    <m/>
    <n v="0"/>
    <n v="1"/>
    <n v="2"/>
    <n v="1"/>
    <n v="3"/>
    <n v="66.207939680232556"/>
    <n v="2.0848946385426656E-2"/>
    <n v="0.47070356485498704"/>
    <n v="0.44985461846956037"/>
    <n v="1.3252097925495314E-3"/>
    <n v="1.011958168776526E-2"/>
    <n v="8.7943718952157284E-3"/>
    <x v="2"/>
    <s v="Google Maps"/>
    <n v="41.104139426899998"/>
    <n v="-80.945653139300006"/>
    <n v="41.104119136999998"/>
    <n v="-80.936080843499994"/>
  </r>
  <r>
    <n v="160"/>
    <x v="7"/>
    <x v="8"/>
    <s v="Licking"/>
    <s v="I-70 "/>
    <s v="SLICIR00070**C"/>
    <s v="IR-70"/>
    <n v="7.3"/>
    <n v="7.8"/>
    <s v="Segment"/>
    <m/>
    <n v="0"/>
    <n v="0"/>
    <n v="3"/>
    <n v="0"/>
    <n v="1"/>
    <n v="20.640625"/>
    <n v="3.5175712712403634E-2"/>
    <n v="0.31079954493013484"/>
    <n v="0.27562383221773123"/>
    <n v="2.3759274672011952E-3"/>
    <n v="1.0085558040432464E-2"/>
    <n v="7.7096305732312692E-3"/>
    <x v="2"/>
    <s v="Google Maps"/>
    <n v="39.946380692399998"/>
    <n v="-82.635999761099995"/>
    <n v="39.945955556100003"/>
    <n v="-82.626600562500002"/>
  </r>
  <r>
    <n v="161"/>
    <x v="7"/>
    <x v="8"/>
    <s v="Licking"/>
    <s v="I-70 "/>
    <s v="SLICIR00070**C"/>
    <s v="IR-70"/>
    <n v="8.8000000000000007"/>
    <n v="9.3000000000000007"/>
    <s v="Segment"/>
    <m/>
    <n v="0"/>
    <n v="0"/>
    <n v="0"/>
    <n v="1"/>
    <n v="5"/>
    <n v="9.4375"/>
    <n v="4.8969932943047093E-2"/>
    <n v="0.96418960200374815"/>
    <n v="0.91521966906070107"/>
    <n v="3.0152785573763427E-3"/>
    <n v="1.0032902064704989E-2"/>
    <n v="7.0176235073286467E-3"/>
    <x v="2"/>
    <s v="Google Maps"/>
    <n v="39.945554549900002"/>
    <n v="-82.607795641799996"/>
    <n v="39.944871385100001"/>
    <n v="-82.598456819899994"/>
  </r>
  <r>
    <n v="162"/>
    <x v="7"/>
    <x v="0"/>
    <s v="Fayette"/>
    <s v="I-71 "/>
    <s v="SFAYIR00071**C"/>
    <s v="IR-71"/>
    <n v="3.9"/>
    <n v="4.4000000000000004"/>
    <s v="Segment"/>
    <m/>
    <n v="0"/>
    <n v="0"/>
    <n v="2"/>
    <n v="1"/>
    <n v="4"/>
    <n v="21.53125"/>
    <n v="3.1978187902923776E-2"/>
    <n v="0.51217786937860876"/>
    <n v="0.48019968147568498"/>
    <n v="1.7263324220009387E-3"/>
    <n v="1.0001221997002992E-2"/>
    <n v="8.2748895750020535E-3"/>
    <x v="2"/>
    <s v="Google Maps"/>
    <n v="39.620327771500001"/>
    <n v="-83.606052450299998"/>
    <n v="39.624560336199998"/>
    <n v="-83.598441335700002"/>
  </r>
  <r>
    <n v="163"/>
    <x v="7"/>
    <x v="7"/>
    <s v="Richland"/>
    <s v="I-71 "/>
    <s v="SRICIR00071**C"/>
    <s v="IR-71"/>
    <n v="1.7"/>
    <n v="2.2000000000000002"/>
    <s v="Segment"/>
    <m/>
    <n v="0"/>
    <n v="1"/>
    <n v="4"/>
    <n v="0"/>
    <n v="10"/>
    <n v="81.864189680232556"/>
    <n v="3.2203133831382569E-2"/>
    <n v="0.55470036508236631"/>
    <n v="0.52249723125098368"/>
    <n v="2.0217025006847868E-3"/>
    <n v="9.8961368272140349E-3"/>
    <n v="7.8744343265292477E-3"/>
    <x v="2"/>
    <s v="Google Maps"/>
    <n v="40.583318976900003"/>
    <n v="-82.599298020299997"/>
    <n v="40.5895608286"/>
    <n v="-82.594474432799998"/>
  </r>
  <r>
    <n v="164"/>
    <x v="7"/>
    <x v="0"/>
    <s v="Morrow"/>
    <s v="I-71 "/>
    <s v="SMRWIR00071**C"/>
    <s v="IR-71"/>
    <n v="15"/>
    <n v="15.5"/>
    <s v="Segment"/>
    <m/>
    <n v="0"/>
    <n v="1"/>
    <n v="1"/>
    <n v="3"/>
    <n v="5"/>
    <n v="70.536064680232556"/>
    <n v="3.2203133831382569E-2"/>
    <n v="0.37949572018540434"/>
    <n v="0.34729258635402177"/>
    <n v="2.0217025006847868E-3"/>
    <n v="9.8959517675647427E-3"/>
    <n v="7.8742492668799555E-3"/>
    <x v="2"/>
    <s v="Google Maps"/>
    <n v="40.517200268400003"/>
    <n v="-82.688066977399998"/>
    <n v="40.522542997899997"/>
    <n v="-82.681653260499999"/>
  </r>
  <r>
    <n v="165"/>
    <x v="7"/>
    <x v="0"/>
    <s v="Morrow"/>
    <s v="I-71 "/>
    <s v="SMRWIR00071**C"/>
    <s v="IR-71"/>
    <n v="13.8"/>
    <n v="14.3"/>
    <s v="Segment"/>
    <m/>
    <n v="0"/>
    <n v="0"/>
    <n v="4"/>
    <n v="1"/>
    <n v="4"/>
    <n v="34.625"/>
    <n v="3.2203133831382569E-2"/>
    <n v="0.34449229988114827"/>
    <n v="0.3122891660497657"/>
    <n v="2.0217025006847868E-3"/>
    <n v="9.8959517675647427E-3"/>
    <n v="7.8742492668799555E-3"/>
    <x v="2"/>
    <s v="Google Maps"/>
    <n v="40.5044303918"/>
    <n v="-82.703525020599997"/>
    <n v="40.509714579899999"/>
    <n v="-82.697034952300001"/>
  </r>
  <r>
    <n v="166"/>
    <x v="7"/>
    <x v="0"/>
    <s v="Madison"/>
    <s v="I-70 "/>
    <s v="SMADIR00070**C"/>
    <s v="IR-70"/>
    <n v="12.6"/>
    <n v="13.1"/>
    <s v="Segment"/>
    <m/>
    <n v="0"/>
    <n v="1"/>
    <n v="0"/>
    <n v="2"/>
    <n v="12"/>
    <n v="66.551689680232556"/>
    <n v="4.393441139561443E-2"/>
    <n v="0.73676190162397204"/>
    <n v="0.69282749022835766"/>
    <n v="2.9695871605596369E-3"/>
    <n v="9.8895204870307202E-3"/>
    <n v="6.9199333264710833E-3"/>
    <x v="2"/>
    <s v="Google Maps"/>
    <n v="39.965037817800003"/>
    <n v="-83.301679741100003"/>
    <n v="39.967713676700001"/>
    <n v="-83.292926693499993"/>
  </r>
  <r>
    <n v="167"/>
    <x v="7"/>
    <x v="1"/>
    <s v="Lake"/>
    <s v="IR-90 "/>
    <s v="SLAKIR00090**C"/>
    <s v="IR-90"/>
    <n v="11.2"/>
    <n v="11.7"/>
    <s v="Segment"/>
    <m/>
    <n v="0"/>
    <n v="0"/>
    <n v="1"/>
    <n v="2"/>
    <n v="6"/>
    <n v="21.421875"/>
    <n v="3.447464213136784E-2"/>
    <n v="0.65437018288114279"/>
    <n v="0.61989554074977493"/>
    <n v="2.3282925334050493E-3"/>
    <n v="9.8859665493713552E-3"/>
    <n v="7.5576740159663059E-3"/>
    <x v="2"/>
    <s v="Google Maps"/>
    <n v="41.647359820799998"/>
    <n v="-81.306696219200006"/>
    <n v="41.648689288200003"/>
    <n v="-81.297220740100002"/>
  </r>
  <r>
    <n v="168"/>
    <x v="7"/>
    <x v="0"/>
    <s v="Morrow"/>
    <s v="I-71 "/>
    <s v="SMRWIR00071**C"/>
    <s v="IR-71"/>
    <n v="11.7"/>
    <n v="12.2"/>
    <s v="Segment"/>
    <m/>
    <n v="1"/>
    <n v="1"/>
    <n v="2"/>
    <n v="0"/>
    <n v="17"/>
    <n v="121.44712936046511"/>
    <n v="3.686903616984219E-2"/>
    <n v="0.86709341999044054"/>
    <n v="0.83022438382059838"/>
    <n v="2.3902928998814628E-3"/>
    <n v="9.8311203120183561E-3"/>
    <n v="7.4408274121368929E-3"/>
    <x v="2"/>
    <s v="Google Maps"/>
    <n v="40.485513866700003"/>
    <n v="-82.734662100700007"/>
    <n v="40.490365324400003"/>
    <n v="-82.727604720200006"/>
  </r>
  <r>
    <n v="169"/>
    <x v="7"/>
    <x v="0"/>
    <s v="Morrow"/>
    <s v="I-71 "/>
    <s v="SMRWIR00071**C"/>
    <s v="IR-71"/>
    <n v="10.6"/>
    <n v="11.1"/>
    <s v="Segment"/>
    <m/>
    <n v="1"/>
    <n v="0"/>
    <n v="3"/>
    <n v="0"/>
    <n v="11"/>
    <n v="76.317314680232556"/>
    <n v="3.686903616984219E-2"/>
    <n v="0.62889921423281248"/>
    <n v="0.59203017806297031"/>
    <n v="2.3902928998814628E-3"/>
    <n v="9.8311203120183561E-3"/>
    <n v="7.4408274121368929E-3"/>
    <x v="2"/>
    <s v="Google Maps"/>
    <n v="40.474847824599998"/>
    <n v="-82.750169370699993"/>
    <n v="40.479697554300003"/>
    <n v="-82.743118958400004"/>
  </r>
  <r>
    <n v="170"/>
    <x v="7"/>
    <x v="0"/>
    <s v="Morrow"/>
    <s v="I-71 "/>
    <s v="SMRWIR00071**C"/>
    <s v="IR-71"/>
    <n v="4.8"/>
    <n v="5.3"/>
    <s v="Segment"/>
    <m/>
    <n v="0"/>
    <n v="1"/>
    <n v="2"/>
    <n v="1"/>
    <n v="11"/>
    <n v="74.207939680232556"/>
    <n v="3.686903616984219E-2"/>
    <n v="0.62889921423281248"/>
    <n v="0.59203017806297031"/>
    <n v="2.3902928998814628E-3"/>
    <n v="9.8311203120183561E-3"/>
    <n v="7.4408274121368929E-3"/>
    <x v="2"/>
    <s v="Google Maps"/>
    <n v="40.4140791636"/>
    <n v="-82.821191390699994"/>
    <n v="40.421258434899997"/>
    <n v="-82.819992616799993"/>
  </r>
  <r>
    <n v="171"/>
    <x v="7"/>
    <x v="3"/>
    <s v="Mahoning"/>
    <s v="I76 "/>
    <s v="SMAHIR00076*KC"/>
    <s v="IR-76"/>
    <n v="19.7"/>
    <n v="20.2"/>
    <s v="Segment"/>
    <m/>
    <n v="0"/>
    <n v="1"/>
    <n v="6"/>
    <n v="5"/>
    <n v="40"/>
    <n v="147.14543968023256"/>
    <n v="1.0409531687180722E-2"/>
    <n v="1.2400301352315288"/>
    <n v="1.2296206035443482"/>
    <n v="6.9798562307421433E-4"/>
    <n v="9.8135876736389679E-3"/>
    <n v="9.1156020505647542E-3"/>
    <x v="2"/>
    <s v="Google Maps"/>
    <n v="40.926886604800004"/>
    <n v="-80.562309284700007"/>
    <n v="40.923132820900001"/>
    <n v="-80.554173176700004"/>
  </r>
  <r>
    <n v="172"/>
    <x v="7"/>
    <x v="2"/>
    <s v="Preble"/>
    <s v="E INTERSTATE 70 "/>
    <s v="SPREIR00070**C"/>
    <s v="IR-70"/>
    <n v="9.5"/>
    <n v="10"/>
    <s v="Segment"/>
    <m/>
    <n v="0"/>
    <n v="2"/>
    <n v="1"/>
    <n v="0"/>
    <n v="6"/>
    <n v="103.90025436046511"/>
    <n v="2.1579969226733945E-2"/>
    <n v="0.7552642918262904"/>
    <n v="0.7336843225995564"/>
    <n v="1.3028021477664092E-3"/>
    <n v="9.7739892306619169E-3"/>
    <n v="8.471187082895508E-3"/>
    <x v="2"/>
    <s v="Google Maps"/>
    <n v="39.835280215300003"/>
    <n v="-84.637077278700005"/>
    <n v="39.835351451599998"/>
    <n v="-84.627677840299995"/>
  </r>
  <r>
    <n v="173"/>
    <x v="7"/>
    <x v="2"/>
    <s v="Hamilton"/>
    <s v="I-275 EB EXPY "/>
    <s v="SHAMIR00275**C"/>
    <s v="IR-275"/>
    <n v="3.8"/>
    <n v="4.3"/>
    <s v="Segment"/>
    <m/>
    <n v="0"/>
    <n v="0"/>
    <n v="0"/>
    <n v="2"/>
    <n v="7"/>
    <n v="15.875"/>
    <n v="3.2202691370839018E-2"/>
    <n v="0.97893623803038676"/>
    <n v="0.94673354665954779"/>
    <n v="2.0126702552631546E-3"/>
    <n v="9.766136178921192E-3"/>
    <n v="7.7534659236580374E-3"/>
    <x v="2"/>
    <s v="Google Maps"/>
    <n v="39.185075488800003"/>
    <n v="-84.781474044199996"/>
    <n v="39.188946196700002"/>
    <n v="-84.7737509743"/>
  </r>
  <r>
    <n v="174"/>
    <x v="7"/>
    <x v="7"/>
    <s v="Ashland"/>
    <s v="I-71 "/>
    <s v="SASDIR00071**C"/>
    <s v="IR-71"/>
    <n v="15.2"/>
    <n v="15.7"/>
    <s v="Segment"/>
    <m/>
    <n v="0"/>
    <n v="0"/>
    <n v="3"/>
    <n v="3"/>
    <n v="12"/>
    <n v="44.953125"/>
    <n v="2.812628984733646E-2"/>
    <n v="0.57989202250625915"/>
    <n v="0.5517657326589227"/>
    <n v="1.7098424445320868E-3"/>
    <n v="9.7062234217649805E-3"/>
    <n v="7.9963809772328944E-3"/>
    <x v="2"/>
    <s v="Google Maps"/>
    <n v="40.911524163599999"/>
    <n v="-82.140859873099998"/>
    <n v="40.916208098299997"/>
    <n v="-82.133593039700003"/>
  </r>
  <r>
    <n v="175"/>
    <x v="7"/>
    <x v="7"/>
    <s v="Ashland"/>
    <s v="I-71 "/>
    <s v="SASDIR00071**C"/>
    <s v="IR-71"/>
    <n v="13.3"/>
    <n v="13.8"/>
    <s v="Segment"/>
    <m/>
    <n v="0"/>
    <n v="0"/>
    <n v="3"/>
    <n v="3"/>
    <n v="11"/>
    <n v="43.953125"/>
    <n v="2.812628984733646E-2"/>
    <n v="0.5491149280727291"/>
    <n v="0.52098863822539265"/>
    <n v="1.7098424445320868E-3"/>
    <n v="9.7062234217649805E-3"/>
    <n v="7.9963809772328944E-3"/>
    <x v="2"/>
    <s v="Google Maps"/>
    <n v="40.899461604099997"/>
    <n v="-82.1733498169"/>
    <n v="40.903180861899997"/>
    <n v="-82.165189370899995"/>
  </r>
  <r>
    <n v="176"/>
    <x v="7"/>
    <x v="7"/>
    <s v="Erie"/>
    <s v="I-80 "/>
    <s v="SERIIR00080*KC"/>
    <s v="IR-80"/>
    <n v="12.4"/>
    <n v="12.9"/>
    <s v="Segment"/>
    <m/>
    <n v="0"/>
    <n v="0"/>
    <n v="3"/>
    <n v="1"/>
    <n v="17"/>
    <n v="41.078125"/>
    <n v="2.8373315649255097E-2"/>
    <n v="1.1227286129614651"/>
    <n v="1.0943552973122099"/>
    <n v="1.5421147260246946E-3"/>
    <n v="9.6935883509115181E-3"/>
    <n v="8.1514736248868239E-3"/>
    <x v="2"/>
    <s v="Google Maps"/>
    <n v="41.3229880998"/>
    <n v="-82.609381870799993"/>
    <n v="41.324353161799998"/>
    <n v="-82.599951219499999"/>
  </r>
  <r>
    <n v="177"/>
    <x v="7"/>
    <x v="2"/>
    <s v="Clinton"/>
    <s v="I-71 "/>
    <s v="SCLIIR00071**C"/>
    <s v="IR-71"/>
    <n v="0.7"/>
    <n v="1.2"/>
    <s v="Segment"/>
    <m/>
    <n v="0"/>
    <n v="1"/>
    <n v="2"/>
    <n v="1"/>
    <n v="8"/>
    <n v="71.207939680232556"/>
    <n v="2.6742262285587411E-2"/>
    <n v="0.6923831697435151"/>
    <n v="0.6656409074579277"/>
    <n v="1.8033236218423184E-3"/>
    <n v="9.6234370512401687E-3"/>
    <n v="7.8201134293978507E-3"/>
    <x v="2"/>
    <s v="Google Maps"/>
    <n v="39.467489926299997"/>
    <n v="-83.976559273500001"/>
    <n v="39.472047586499997"/>
    <n v="-83.969324447000005"/>
  </r>
  <r>
    <n v="178"/>
    <x v="7"/>
    <x v="2"/>
    <s v="Warren"/>
    <s v="I 71 "/>
    <s v="SWARIR00071**C"/>
    <s v="IR-71"/>
    <n v="19.100000000000001"/>
    <n v="19.600000000000001"/>
    <s v="Segment"/>
    <m/>
    <n v="0"/>
    <n v="2"/>
    <n v="1"/>
    <n v="1"/>
    <n v="5"/>
    <n v="107.33775436046511"/>
    <n v="2.6742262285587411E-2"/>
    <n v="0.52492163570024142"/>
    <n v="0.49817937341465401"/>
    <n v="1.8033236218423184E-3"/>
    <n v="9.6233490058361092E-3"/>
    <n v="7.8200253839937912E-3"/>
    <x v="2"/>
    <s v="Google Maps"/>
    <n v="39.443426028300003"/>
    <n v="-84.040974396600006"/>
    <n v="39.446104482099997"/>
    <n v="-84.032287294300005"/>
  </r>
  <r>
    <n v="179"/>
    <x v="7"/>
    <x v="2"/>
    <s v="Warren"/>
    <s v="I 71 "/>
    <s v="SWARIR00071**C"/>
    <s v="IR-71"/>
    <n v="19.600000000000001"/>
    <n v="20.100000000000001"/>
    <s v="Segment"/>
    <m/>
    <n v="0"/>
    <n v="0"/>
    <n v="2"/>
    <n v="2"/>
    <n v="4"/>
    <n v="25.96875"/>
    <n v="2.6742262285587411E-2"/>
    <n v="0.46916094040308293"/>
    <n v="0.44241867811749552"/>
    <n v="1.8033236218423184E-3"/>
    <n v="9.6233490058361092E-3"/>
    <n v="7.8200253839937912E-3"/>
    <x v="2"/>
    <s v="Google Maps"/>
    <n v="39.446104482099997"/>
    <n v="-84.032287294300005"/>
    <n v="39.448782303599998"/>
    <n v="-84.023598867999993"/>
  </r>
  <r>
    <n v="180"/>
    <x v="7"/>
    <x v="4"/>
    <s v="Clark"/>
    <s v="IR-70 "/>
    <s v="SCLAIR00070**C"/>
    <s v="IR-70"/>
    <n v="3.9"/>
    <n v="4.4000000000000004"/>
    <s v="Segment"/>
    <m/>
    <n v="0"/>
    <n v="0"/>
    <n v="2"/>
    <n v="1"/>
    <n v="6"/>
    <n v="23.53125"/>
    <n v="4.294503359780364E-2"/>
    <n v="0.49290072484977476"/>
    <n v="0.4499556912519711"/>
    <n v="2.8870383988107888E-3"/>
    <n v="9.614665966189961E-3"/>
    <n v="6.7276275673791722E-3"/>
    <x v="2"/>
    <s v="Google Maps"/>
    <n v="39.870376801900001"/>
    <n v="-83.980605038500002"/>
    <n v="39.873884774099999"/>
    <n v="-83.972375142800004"/>
  </r>
  <r>
    <n v="181"/>
    <x v="7"/>
    <x v="4"/>
    <s v="Miami"/>
    <s v="I-75 "/>
    <s v="SMIAIR00075**C"/>
    <s v="IR-75"/>
    <n v="19.399999999999999"/>
    <n v="19.899999999999999"/>
    <s v="Segment"/>
    <m/>
    <n v="0"/>
    <n v="1"/>
    <n v="2"/>
    <n v="0"/>
    <n v="6"/>
    <n v="64.770439680232556"/>
    <n v="3.3140330517838573E-2"/>
    <n v="0.62914722331428419"/>
    <n v="0.59600689279644559"/>
    <n v="2.2376475800134363E-3"/>
    <n v="9.5011452980872727E-3"/>
    <n v="7.2634977180738363E-3"/>
    <x v="2"/>
    <s v="Google Maps"/>
    <n v="40.187404230600002"/>
    <n v="-84.211897926399999"/>
    <n v="40.194136664600002"/>
    <n v="-84.208401230500002"/>
  </r>
  <r>
    <n v="182"/>
    <x v="7"/>
    <x v="4"/>
    <s v="Shelby"/>
    <s v="I-75 "/>
    <s v="SSHEIR00075**C"/>
    <s v="IR-75"/>
    <n v="0"/>
    <n v="0.5"/>
    <s v="Segment"/>
    <m/>
    <n v="0"/>
    <n v="0"/>
    <n v="3"/>
    <n v="0"/>
    <n v="5"/>
    <n v="24.640625"/>
    <n v="3.3140330517838573E-2"/>
    <n v="0.56231498735684948"/>
    <n v="0.52917465683901088"/>
    <n v="2.2376475800134363E-3"/>
    <n v="9.5011452980872727E-3"/>
    <n v="7.2634977180738363E-3"/>
    <x v="2"/>
    <s v="Google Maps"/>
    <n v="40.194863568199999"/>
    <n v="-84.208022253799996"/>
    <n v="40.201824870599999"/>
    <n v="-84.205464207600002"/>
  </r>
  <r>
    <n v="183"/>
    <x v="7"/>
    <x v="2"/>
    <s v="Greene"/>
    <s v="I-71 "/>
    <s v="SGREIR00071**C"/>
    <s v="IR-71"/>
    <n v="0"/>
    <n v="0.5"/>
    <s v="Segment"/>
    <m/>
    <n v="0"/>
    <n v="0"/>
    <n v="1"/>
    <n v="1"/>
    <n v="5"/>
    <n v="15.984375"/>
    <n v="3.1068089715442986E-2"/>
    <n v="0.73553686103873572"/>
    <n v="0.70446877132329278"/>
    <n v="1.9352104124433596E-3"/>
    <n v="9.4549480690343003E-3"/>
    <n v="7.5197376565909408E-3"/>
    <x v="2"/>
    <s v="Google Maps"/>
    <n v="39.553989756999997"/>
    <n v="-83.726721725700003"/>
    <n v="39.557578985500001"/>
    <n v="-83.718578375500002"/>
  </r>
  <r>
    <n v="184"/>
    <x v="7"/>
    <x v="0"/>
    <s v="Madison"/>
    <s v="I-70 "/>
    <s v="SMADIR00070**C"/>
    <s v="IR-70"/>
    <n v="4.8"/>
    <n v="5.3"/>
    <s v="Segment"/>
    <m/>
    <n v="0"/>
    <n v="0"/>
    <n v="2"/>
    <n v="2"/>
    <n v="4"/>
    <n v="25.96875"/>
    <n v="3.5643598955140181E-2"/>
    <n v="0.34067794646871857"/>
    <n v="0.30503434751357839"/>
    <n v="2.2923496834681054E-3"/>
    <n v="9.4304002566451984E-3"/>
    <n v="7.1380505731770925E-3"/>
    <x v="2"/>
    <s v="Google Maps"/>
    <n v="39.9417081733"/>
    <n v="-83.444992695400003"/>
    <n v="39.942952570499997"/>
    <n v="-83.435736938000005"/>
  </r>
  <r>
    <n v="185"/>
    <x v="7"/>
    <x v="0"/>
    <s v="Delaware"/>
    <s v="INTERSTATE 71 "/>
    <s v="SDELIR00071**N"/>
    <s v="IR-71"/>
    <n v="14.8"/>
    <n v="15.3"/>
    <s v="Segment"/>
    <m/>
    <n v="0"/>
    <n v="0"/>
    <n v="2"/>
    <n v="1"/>
    <n v="13"/>
    <n v="30.53125"/>
    <n v="4.1834422353460195E-2"/>
    <n v="0.74755788687707114"/>
    <n v="0.7057234645236109"/>
    <n v="2.7949120965840941E-3"/>
    <n v="9.3090974210872455E-3"/>
    <n v="6.5141853245031514E-3"/>
    <x v="2"/>
    <s v="Google Maps"/>
    <n v="40.330772031999999"/>
    <n v="-82.890452455800002"/>
    <n v="40.3357078043"/>
    <n v="-82.883520649900007"/>
  </r>
  <r>
    <n v="186"/>
    <x v="7"/>
    <x v="0"/>
    <s v="Delaware"/>
    <s v="INTERSTATE 71 "/>
    <s v="SDELIR00071**N"/>
    <s v="IR-71"/>
    <n v="14.2"/>
    <n v="14.7"/>
    <s v="Segment"/>
    <m/>
    <n v="0"/>
    <n v="0"/>
    <n v="0"/>
    <n v="3"/>
    <n v="12"/>
    <n v="25.3125"/>
    <n v="4.1834422353460195E-2"/>
    <n v="0.70317050439061202"/>
    <n v="0.66133608203715177"/>
    <n v="2.7949120965840941E-3"/>
    <n v="9.3090974210872455E-3"/>
    <n v="6.5141853245031514E-3"/>
    <x v="2"/>
    <s v="Google Maps"/>
    <n v="40.324851330900003"/>
    <n v="-82.898772562100007"/>
    <n v="40.329785393400002"/>
    <n v="-82.891839519200005"/>
  </r>
  <r>
    <n v="187"/>
    <x v="7"/>
    <x v="0"/>
    <s v="Delaware"/>
    <s v="INTERSTATE 71 "/>
    <s v="SDELIR00071**C"/>
    <s v="IR-71"/>
    <n v="10.199999999999999"/>
    <n v="10.7"/>
    <s v="Segment"/>
    <m/>
    <n v="0"/>
    <n v="0"/>
    <n v="0"/>
    <n v="3"/>
    <n v="11"/>
    <n v="24.3125"/>
    <n v="4.1834422353460195E-2"/>
    <n v="0.65878312190415278"/>
    <n v="0.61694869955069254"/>
    <n v="2.7949120965840941E-3"/>
    <n v="9.3090974210872455E-3"/>
    <n v="6.5141853245031514E-3"/>
    <x v="2"/>
    <s v="Google Maps"/>
    <n v="40.274029793099999"/>
    <n v="-82.926486797699994"/>
    <n v="40.281257491799998"/>
    <n v="-82.925804362899996"/>
  </r>
  <r>
    <n v="188"/>
    <x v="7"/>
    <x v="0"/>
    <s v="Delaware"/>
    <s v="INTERSTATE 71 "/>
    <s v="SDELIR00071**C"/>
    <s v="IR-71"/>
    <n v="16.600000000000001"/>
    <n v="17.100000000000001"/>
    <s v="Segment"/>
    <m/>
    <n v="0"/>
    <n v="0"/>
    <n v="3"/>
    <n v="0"/>
    <n v="4"/>
    <n v="23.640625"/>
    <n v="4.1834422353460195E-2"/>
    <n v="0.34807144449893912"/>
    <n v="0.30623702214547893"/>
    <n v="2.7949120965840941E-3"/>
    <n v="9.3090974210872455E-3"/>
    <n v="6.5141853245031514E-3"/>
    <x v="2"/>
    <s v="Google Maps"/>
    <n v="40.348485476999997"/>
    <n v="-82.865044909600002"/>
    <n v="40.353415710599997"/>
    <n v="-82.858103294100005"/>
  </r>
  <r>
    <n v="189"/>
    <x v="7"/>
    <x v="3"/>
    <s v="Summit"/>
    <s v="I-271 "/>
    <s v="SSUMIR00271**C"/>
    <s v="IR-271"/>
    <n v="6.2"/>
    <n v="6.7"/>
    <s v="Segment"/>
    <m/>
    <n v="0"/>
    <n v="0"/>
    <n v="2"/>
    <n v="3"/>
    <n v="17"/>
    <n v="43.40625"/>
    <n v="2.1460892470288873E-2"/>
    <n v="1.0349632240978337"/>
    <n v="1.0135023316275449"/>
    <n v="1.4452721081345272E-3"/>
    <n v="9.2913303687770041E-3"/>
    <n v="7.8460582606424776E-3"/>
    <x v="2"/>
    <s v="Google Maps"/>
    <n v="41.2477381255"/>
    <n v="-81.588729715499994"/>
    <n v="41.2537733578"/>
    <n v="-81.583918254400004"/>
  </r>
  <r>
    <n v="190"/>
    <x v="7"/>
    <x v="10"/>
    <s v="Tuscarawas"/>
    <s v="I 77 "/>
    <s v="STUSIR00077**C"/>
    <s v="IR-77"/>
    <n v="28.7"/>
    <n v="29.2"/>
    <s v="Segment"/>
    <m/>
    <n v="0"/>
    <n v="1"/>
    <n v="4"/>
    <n v="2"/>
    <n v="4"/>
    <n v="84.739189680232556"/>
    <n v="1.598191350586468E-2"/>
    <n v="0.40188477282948876"/>
    <n v="0.38590285932362406"/>
    <n v="1.0743900865349538E-3"/>
    <n v="9.2490593177910613E-3"/>
    <n v="8.174669231256107E-3"/>
    <x v="2"/>
    <s v="Google Maps"/>
    <n v="40.594913066499998"/>
    <n v="-81.509542779399993"/>
    <n v="40.600896626500003"/>
    <n v="-81.504183682000004"/>
  </r>
  <r>
    <n v="191"/>
    <x v="7"/>
    <x v="5"/>
    <s v="Wood"/>
    <s v="I-75 "/>
    <s v="SWOOIR00075**C"/>
    <s v="IR-75"/>
    <n v="9.6"/>
    <n v="10.1"/>
    <s v="Segment"/>
    <m/>
    <n v="0"/>
    <n v="0"/>
    <n v="3"/>
    <n v="2"/>
    <n v="9"/>
    <n v="37.515625"/>
    <n v="3.0332375953760007E-2"/>
    <n v="0.49333380669929339"/>
    <n v="0.4630014307455334"/>
    <n v="1.8773549025615124E-3"/>
    <n v="9.1934871419738669E-3"/>
    <n v="7.316132239412354E-3"/>
    <x v="2"/>
    <s v="Google Maps"/>
    <n v="41.302962125299999"/>
    <n v="-83.629216599499998"/>
    <n v="41.309955681600002"/>
    <n v="-83.626763348099999"/>
  </r>
  <r>
    <n v="192"/>
    <x v="7"/>
    <x v="4"/>
    <s v="Clark"/>
    <s v="IR-70 "/>
    <s v="SCLAIR00070**C"/>
    <s v="IR-70"/>
    <n v="27.6"/>
    <n v="28.1"/>
    <s v="Segment"/>
    <m/>
    <n v="0"/>
    <n v="0"/>
    <n v="3"/>
    <n v="1"/>
    <n v="8"/>
    <n v="32.078125"/>
    <n v="3.4761724798860145E-2"/>
    <n v="0.48378804988677593"/>
    <n v="0.44902632508791579"/>
    <n v="2.222357968409801E-3"/>
    <n v="9.1437742558629145E-3"/>
    <n v="6.9214162874531131E-3"/>
    <x v="2"/>
    <s v="Google Maps"/>
    <n v="39.938120127600001"/>
    <n v="-83.566202583299997"/>
    <n v="39.938992271399997"/>
    <n v="-83.556860888599999"/>
  </r>
  <r>
    <n v="193"/>
    <x v="7"/>
    <x v="2"/>
    <s v="Warren"/>
    <s v="I 71 "/>
    <s v="SWARIR00071**C"/>
    <s v="IR-71"/>
    <n v="11.7"/>
    <n v="12.2"/>
    <s v="Segment"/>
    <m/>
    <n v="0"/>
    <n v="0"/>
    <n v="2"/>
    <n v="1"/>
    <n v="6"/>
    <n v="23.53125"/>
    <n v="3.1743777982758695E-2"/>
    <n v="0.60934939778690067"/>
    <n v="0.57760561980414193"/>
    <n v="2.1427978474545801E-3"/>
    <n v="9.102070441124082E-3"/>
    <n v="6.9592725936695014E-3"/>
    <x v="2"/>
    <s v="Google Maps"/>
    <n v="39.409387265900001"/>
    <n v="-84.169377569299996"/>
    <n v="39.412241572500001"/>
    <n v="-84.160984257400003"/>
  </r>
  <r>
    <n v="194"/>
    <x v="7"/>
    <x v="2"/>
    <s v="Warren"/>
    <s v="I 71 "/>
    <s v="SWARIR00071**C"/>
    <s v="IR-71"/>
    <n v="10.4"/>
    <n v="10.9"/>
    <s v="Segment"/>
    <m/>
    <n v="0"/>
    <n v="0"/>
    <n v="2"/>
    <n v="1"/>
    <n v="4"/>
    <n v="21.53125"/>
    <n v="3.1743777982758695E-2"/>
    <n v="0.47989104138222971"/>
    <n v="0.44814726339947103"/>
    <n v="2.1427978474545801E-3"/>
    <n v="9.102070441124082E-3"/>
    <n v="6.9592725936695014E-3"/>
    <x v="2"/>
    <s v="Google Maps"/>
    <n v="39.397374224099998"/>
    <n v="-84.187985266699997"/>
    <n v="39.4014384679"/>
    <n v="-84.180249956400004"/>
  </r>
  <r>
    <n v="195"/>
    <x v="7"/>
    <x v="0"/>
    <s v="Fayette"/>
    <s v="I-71 "/>
    <s v="SFAYIR00071**N"/>
    <s v="IR-71"/>
    <n v="3.1"/>
    <n v="3.6"/>
    <s v="Segment"/>
    <m/>
    <n v="0"/>
    <n v="0"/>
    <n v="2"/>
    <n v="1"/>
    <n v="14"/>
    <n v="31.53125"/>
    <n v="3.0185080575417023E-2"/>
    <n v="1.1008523443725922"/>
    <n v="1.070667263797175"/>
    <n v="1.6167099087729933E-3"/>
    <n v="9.0423783893493342E-3"/>
    <n v="7.4256684805763407E-3"/>
    <x v="2"/>
    <s v="Google Maps"/>
    <n v="39.613895297299997"/>
    <n v="-83.618190000400006"/>
    <n v="39.618129770000003"/>
    <n v="-83.610585872000001"/>
  </r>
  <r>
    <n v="196"/>
    <x v="7"/>
    <x v="2"/>
    <s v="Greene"/>
    <s v="I-71 "/>
    <s v="SGREIR00071**C"/>
    <s v="IR-71"/>
    <n v="0.8"/>
    <n v="1.3"/>
    <s v="Segment"/>
    <m/>
    <n v="0"/>
    <n v="1"/>
    <n v="2"/>
    <n v="1"/>
    <n v="2"/>
    <n v="65.207939680232556"/>
    <n v="2.5008788760139421E-2"/>
    <n v="0.33839598322507225"/>
    <n v="0.31338719446493285"/>
    <n v="1.6857510404370551E-3"/>
    <n v="8.9996264889840999E-3"/>
    <n v="7.3138754485470451E-3"/>
    <x v="2"/>
    <s v="Google Maps"/>
    <n v="39.560087921099999"/>
    <n v="-83.713991592100001"/>
    <n v="39.564747716500001"/>
    <n v="-83.706823268799994"/>
  </r>
  <r>
    <n v="197"/>
    <x v="7"/>
    <x v="4"/>
    <s v="Clark"/>
    <s v="IR-70 "/>
    <s v="SCLAIR00070**C"/>
    <s v="IR-70"/>
    <n v="24.4"/>
    <n v="24.9"/>
    <s v="Segment"/>
    <m/>
    <n v="0"/>
    <n v="0"/>
    <n v="2"/>
    <n v="1"/>
    <n v="14"/>
    <n v="31.53125"/>
    <n v="3.619259755423121E-2"/>
    <n v="0.85752982928658006"/>
    <n v="0.82133723173234885"/>
    <n v="2.2985710814090107E-3"/>
    <n v="8.9932777733999145E-3"/>
    <n v="6.6947066919909037E-3"/>
    <x v="2"/>
    <s v="Google Maps"/>
    <n v="39.933544921399999"/>
    <n v="-83.625454114700005"/>
    <n v="39.9329449584"/>
    <n v="-83.616073530099996"/>
  </r>
  <r>
    <n v="198"/>
    <x v="7"/>
    <x v="2"/>
    <s v="Warren"/>
    <s v="I 71 "/>
    <s v="SWARIR00071**C"/>
    <s v="IR-71"/>
    <n v="15.7"/>
    <n v="16.2"/>
    <s v="Segment"/>
    <m/>
    <n v="0"/>
    <n v="0"/>
    <n v="0"/>
    <n v="3"/>
    <n v="3"/>
    <n v="16.3125"/>
    <n v="3.1246971799206092E-2"/>
    <n v="0.40878468842223853"/>
    <n v="0.37753771662303243"/>
    <n v="2.1090622210715401E-3"/>
    <n v="8.9588652074348261E-3"/>
    <n v="6.8498029863632865E-3"/>
    <x v="2"/>
    <s v="Google Maps"/>
    <n v="39.421522229099999"/>
    <n v="-84.097300592099998"/>
    <n v="39.424523712999999"/>
    <n v="-84.088801301499998"/>
  </r>
  <r>
    <n v="199"/>
    <x v="7"/>
    <x v="3"/>
    <s v="Ashtabula"/>
    <s v="I 90 "/>
    <s v="SATBIR00090**C"/>
    <s v="IR-90"/>
    <n v="7.3"/>
    <n v="7.8"/>
    <s v="Segment"/>
    <m/>
    <n v="0"/>
    <n v="0"/>
    <n v="1"/>
    <n v="3"/>
    <n v="8"/>
    <n v="27.859375"/>
    <n v="1.9683738923321304E-2"/>
    <n v="0.69689215304973484"/>
    <n v="0.67720841412641353"/>
    <n v="1.2679977028293445E-3"/>
    <n v="8.9030332330555829E-3"/>
    <n v="7.635035530226238E-3"/>
    <x v="2"/>
    <s v="Google Maps"/>
    <n v="41.780697754099997"/>
    <n v="-80.865623232299995"/>
    <n v="41.785108151700001"/>
    <n v="-80.857948110099997"/>
  </r>
  <r>
    <n v="200"/>
    <x v="7"/>
    <x v="3"/>
    <s v="Mahoning"/>
    <s v="I76 "/>
    <s v="SMAHIR00076**C"/>
    <s v="IR-76"/>
    <n v="0.7"/>
    <n v="1.2"/>
    <s v="Segment"/>
    <m/>
    <n v="0"/>
    <n v="1"/>
    <n v="3"/>
    <n v="2"/>
    <n v="7"/>
    <n v="81.192314680232556"/>
    <n v="1.7589239882867463E-2"/>
    <n v="0.51833129154499358"/>
    <n v="0.50074205166212615"/>
    <n v="1.1831237288867618E-3"/>
    <n v="8.8977718473731149E-3"/>
    <n v="7.7146481184863528E-3"/>
    <x v="2"/>
    <s v="Google Maps"/>
    <n v="41.100027633099998"/>
    <n v="-80.988993372600007"/>
    <n v="41.100128521000002"/>
    <n v="-80.979417042400001"/>
  </r>
  <r>
    <n v="201"/>
    <x v="7"/>
    <x v="4"/>
    <s v="Shelby"/>
    <s v="I-75 "/>
    <s v="SSHEIR00075**C"/>
    <s v="IR-75"/>
    <n v="15.5"/>
    <n v="16"/>
    <s v="Segment"/>
    <m/>
    <n v="0"/>
    <n v="0"/>
    <n v="3"/>
    <n v="1"/>
    <n v="7"/>
    <n v="31.078125"/>
    <n v="2.4563851020918584E-2"/>
    <n v="0.59296695040137692"/>
    <n v="0.5684030993804583"/>
    <n v="1.6555809649616763E-3"/>
    <n v="8.8393306218379122E-3"/>
    <n v="7.1837496568762354E-3"/>
    <x v="2"/>
    <s v="Google Maps"/>
    <n v="40.409541434099999"/>
    <n v="-84.165712532800001"/>
    <n v="40.416507101000001"/>
    <n v="-84.168311082200006"/>
  </r>
  <r>
    <n v="202"/>
    <x v="7"/>
    <x v="7"/>
    <s v="Medina"/>
    <s v="INTERSTATE HIGHWAY 271 "/>
    <s v="SMEDIR00271**C"/>
    <s v="IR-271"/>
    <n v="3.5"/>
    <n v="4"/>
    <s v="Segment"/>
    <m/>
    <n v="0"/>
    <n v="2"/>
    <n v="0"/>
    <n v="1"/>
    <n v="3"/>
    <n v="98.790879360465112"/>
    <n v="1.8478820157923223E-2"/>
    <n v="0.48944623734889853"/>
    <n v="0.47096741719097529"/>
    <n v="1.0881609968419349E-3"/>
    <n v="8.8303006232956366E-3"/>
    <n v="7.7421396264537017E-3"/>
    <x v="2"/>
    <s v="Google Maps"/>
    <n v="41.191504934500003"/>
    <n v="-81.745705356299993"/>
    <n v="41.194181407899997"/>
    <n v="-81.736844732799995"/>
  </r>
  <r>
    <n v="203"/>
    <x v="7"/>
    <x v="8"/>
    <s v="Licking"/>
    <s v="I-70 "/>
    <s v="SLICIR00070**C"/>
    <s v="IR-70"/>
    <n v="13.4"/>
    <n v="13.9"/>
    <s v="Segment"/>
    <m/>
    <n v="0"/>
    <n v="1"/>
    <n v="4"/>
    <n v="0"/>
    <n v="14"/>
    <n v="85.864189680232556"/>
    <n v="2.9293239158297148E-2"/>
    <n v="0.63791716341649696"/>
    <n v="0.60862392425819978"/>
    <n v="1.7980768823513456E-3"/>
    <n v="8.8059905648057175E-3"/>
    <n v="7.0079136824543718E-3"/>
    <x v="2"/>
    <s v="Google Maps"/>
    <n v="39.941811260500003"/>
    <n v="-82.521359720899994"/>
    <n v="39.942530717399997"/>
    <n v="-82.511990962599995"/>
  </r>
  <r>
    <n v="204"/>
    <x v="7"/>
    <x v="3"/>
    <s v="Ashtabula"/>
    <s v="I 90 "/>
    <s v="SATBIR00090**N"/>
    <s v="IR-90"/>
    <n v="20"/>
    <n v="20.5"/>
    <s v="Segment"/>
    <m/>
    <n v="0"/>
    <n v="0"/>
    <n v="2"/>
    <n v="2"/>
    <n v="1"/>
    <n v="22.96875"/>
    <n v="1.5102444252882201E-2"/>
    <n v="0.32654318390882414"/>
    <n v="0.31144073965594193"/>
    <n v="8.973339799030767E-4"/>
    <n v="8.7859062139483655E-3"/>
    <n v="7.8885722340452883E-3"/>
    <x v="2"/>
    <s v="Google Maps"/>
    <n v="41.879753413300001"/>
    <n v="-80.668154247800004"/>
    <n v="41.8842052205"/>
    <n v="-80.660510385099997"/>
  </r>
  <r>
    <n v="205"/>
    <x v="7"/>
    <x v="6"/>
    <s v="Allen"/>
    <s v="I-75 "/>
    <s v="SALLIR00075**C"/>
    <s v="IR-75"/>
    <n v="12"/>
    <n v="12.5"/>
    <s v="Segment"/>
    <m/>
    <n v="0"/>
    <n v="2"/>
    <n v="3"/>
    <n v="1"/>
    <n v="13"/>
    <n v="128.43150436046511"/>
    <n v="1.7306247979813592E-2"/>
    <n v="0.73715511798679545"/>
    <n v="0.71984887000698183"/>
    <n v="1.163975186432043E-3"/>
    <n v="8.7533830743132656E-3"/>
    <n v="7.5894078878812228E-3"/>
    <x v="2"/>
    <s v="Google Maps"/>
    <n v="40.790984047000002"/>
    <n v="-84.039715617900001"/>
    <n v="40.795726417600001"/>
    <n v="-84.032508523299995"/>
  </r>
  <r>
    <n v="206"/>
    <x v="7"/>
    <x v="5"/>
    <s v="Wood"/>
    <s v="I-75 "/>
    <s v="SWOOIR00075**C"/>
    <s v="IR-75"/>
    <n v="16.3"/>
    <n v="16.8"/>
    <s v="Segment"/>
    <m/>
    <n v="1"/>
    <n v="1"/>
    <n v="1"/>
    <n v="1"/>
    <n v="7"/>
    <n v="109.33775436046511"/>
    <n v="3.3494476403952082E-2"/>
    <n v="0.43127764244681238"/>
    <n v="0.39778316604286029"/>
    <n v="2.1225193467939445E-3"/>
    <n v="8.7346128389679707E-3"/>
    <n v="6.6120934921740267E-3"/>
    <x v="2"/>
    <s v="Google Maps"/>
    <n v="41.399014522999998"/>
    <n v="-83.615713760199995"/>
    <n v="41.4062596168"/>
    <n v="-83.615645088500003"/>
  </r>
  <r>
    <n v="207"/>
    <x v="7"/>
    <x v="5"/>
    <s v="Wood"/>
    <s v="I-75 "/>
    <s v="SWOOIR00075**C"/>
    <s v="IR-75"/>
    <n v="18.100000000000001"/>
    <n v="18.600000000000001"/>
    <s v="Segment"/>
    <m/>
    <n v="0"/>
    <n v="0"/>
    <n v="3"/>
    <n v="1"/>
    <n v="6"/>
    <n v="30.078125"/>
    <n v="3.3494476403952082E-2"/>
    <n v="0.39485731943103769"/>
    <n v="0.3613628430270856"/>
    <n v="2.1225193467939445E-3"/>
    <n v="8.7346128389679707E-3"/>
    <n v="6.6120934921740267E-3"/>
    <x v="2"/>
    <s v="Google Maps"/>
    <n v="41.425095499800001"/>
    <n v="-83.615457941599999"/>
    <n v="41.4322632525"/>
    <n v="-83.616545661200007"/>
  </r>
  <r>
    <n v="208"/>
    <x v="7"/>
    <x v="4"/>
    <s v="Clark"/>
    <s v="IR-70 "/>
    <s v="SCLAIR00070**C"/>
    <s v="IR-70"/>
    <n v="9.1999999999999993"/>
    <n v="9.6999999999999993"/>
    <s v="Segment"/>
    <m/>
    <n v="0"/>
    <n v="1"/>
    <n v="2"/>
    <n v="0"/>
    <n v="7"/>
    <n v="65.770439680232556"/>
    <n v="3.9646226794095511E-2"/>
    <n v="0.45994879407132366"/>
    <n v="0.42030256727722815"/>
    <n v="2.6151066489298377E-3"/>
    <n v="8.7146068294045951E-3"/>
    <n v="6.0995001804747574E-3"/>
    <x v="2"/>
    <s v="Google Maps"/>
    <n v="39.8921696373"/>
    <n v="-83.8877846858"/>
    <n v="39.892854650700002"/>
    <n v="-83.878432170899998"/>
  </r>
  <r>
    <n v="209"/>
    <x v="7"/>
    <x v="7"/>
    <s v="Ashland"/>
    <s v="I-71 "/>
    <s v="SASDIR00071**C"/>
    <s v="IR-71"/>
    <n v="0.5"/>
    <n v="1"/>
    <s v="Segment"/>
    <m/>
    <n v="0"/>
    <n v="0"/>
    <n v="2"/>
    <n v="2"/>
    <n v="8"/>
    <n v="29.96875"/>
    <n v="3.3330073972510171E-2"/>
    <n v="0.46510712093470769"/>
    <n v="0.43177704696219754"/>
    <n v="2.1096320778235455E-3"/>
    <n v="8.6812691778779573E-3"/>
    <n v="6.5716371000544118E-3"/>
    <x v="2"/>
    <s v="Google Maps"/>
    <n v="40.804144696100003"/>
    <n v="-82.379640350900004"/>
    <n v="40.8077267882"/>
    <n v="-82.371350732500005"/>
  </r>
  <r>
    <n v="210"/>
    <x v="7"/>
    <x v="3"/>
    <s v="Mahoning"/>
    <s v="I76 "/>
    <s v="SMAHIR00076**C"/>
    <s v="IR-76"/>
    <n v="4.5999999999999996"/>
    <n v="5.0999999999999996"/>
    <s v="Segment"/>
    <m/>
    <n v="0"/>
    <n v="1"/>
    <n v="2"/>
    <n v="2"/>
    <n v="5"/>
    <n v="72.645439680232556"/>
    <n v="1.9868920055116951E-2"/>
    <n v="0.44904685394280763"/>
    <n v="0.42917793388769065"/>
    <n v="1.3374425322829045E-3"/>
    <n v="8.6006442736254411E-3"/>
    <n v="7.2632017413425363E-3"/>
    <x v="2"/>
    <s v="Google Maps"/>
    <n v="41.105391784799998"/>
    <n v="-80.915086842500003"/>
    <n v="41.106034801900002"/>
    <n v="-80.905537470699997"/>
  </r>
  <r>
    <n v="211"/>
    <x v="7"/>
    <x v="7"/>
    <s v="Erie"/>
    <s v="I-80 "/>
    <s v="SERIIR00080*KC"/>
    <s v="IR-80"/>
    <n v="25.8"/>
    <n v="26.3"/>
    <s v="Segment"/>
    <m/>
    <n v="1"/>
    <n v="0"/>
    <n v="3"/>
    <n v="2"/>
    <n v="14"/>
    <n v="88.192314680232556"/>
    <n v="2.5005137786380922E-2"/>
    <n v="0.57913592060137953"/>
    <n v="0.55413078281499861"/>
    <n v="1.4781843186303311E-3"/>
    <n v="8.3979481934775054E-3"/>
    <n v="6.9197638748471745E-3"/>
    <x v="2"/>
    <s v="Google Maps"/>
    <n v="41.340137198199997"/>
    <n v="-82.354841883199995"/>
    <n v="41.342913143499999"/>
    <n v="-82.345966255999997"/>
  </r>
  <r>
    <n v="212"/>
    <x v="7"/>
    <x v="7"/>
    <s v="Erie"/>
    <s v="I-80 "/>
    <s v="SERIIR00080*KC"/>
    <s v="IR-80"/>
    <n v="24.5"/>
    <n v="25"/>
    <s v="Segment"/>
    <m/>
    <n v="0"/>
    <n v="1"/>
    <n v="4"/>
    <n v="1"/>
    <n v="10"/>
    <n v="86.301689680232556"/>
    <n v="2.5005137786380922E-2"/>
    <n v="0.46798633017797048"/>
    <n v="0.44298119239158956"/>
    <n v="1.4781843186303311E-3"/>
    <n v="8.3979481934775054E-3"/>
    <n v="6.9197638748471745E-3"/>
    <x v="2"/>
    <s v="Google Maps"/>
    <n v="41.334479988600002"/>
    <n v="-82.378038497600002"/>
    <n v="41.334920038100002"/>
    <n v="-82.368561256099994"/>
  </r>
  <r>
    <n v="213"/>
    <x v="7"/>
    <x v="7"/>
    <s v="Erie"/>
    <s v="I-80 "/>
    <s v="SERIIR00080*KC"/>
    <s v="IR-80"/>
    <n v="20.100000000000001"/>
    <n v="20.6"/>
    <s v="Segment"/>
    <m/>
    <n v="0"/>
    <n v="0"/>
    <n v="4"/>
    <n v="2"/>
    <n v="6"/>
    <n v="41.0625"/>
    <n v="2.5005137786380922E-2"/>
    <n v="0.35683673975456132"/>
    <n v="0.3318316019681804"/>
    <n v="1.4781843186303311E-3"/>
    <n v="8.3979481934775054E-3"/>
    <n v="6.9197638748471745E-3"/>
    <x v="2"/>
    <s v="Google Maps"/>
    <n v="41.330101764699997"/>
    <n v="-82.462290334599999"/>
    <n v="41.330723716599998"/>
    <n v="-82.452717645299998"/>
  </r>
  <r>
    <n v="214"/>
    <x v="7"/>
    <x v="7"/>
    <s v="Ashland"/>
    <s v="I-71 "/>
    <s v="SASDIR00071**C"/>
    <s v="IR-71"/>
    <n v="14"/>
    <n v="14.5"/>
    <s v="Segment"/>
    <m/>
    <n v="0"/>
    <n v="0"/>
    <n v="4"/>
    <n v="1"/>
    <n v="12"/>
    <n v="42.625"/>
    <n v="2.812628984733646E-2"/>
    <n v="0.5491149280727291"/>
    <n v="0.52098863822539265"/>
    <n v="1.7098424445320868E-3"/>
    <n v="8.3725100729169881E-3"/>
    <n v="6.6626676283849011E-3"/>
    <x v="2"/>
    <s v="Google Maps"/>
    <n v="40.904314040599999"/>
    <n v="-82.161662381200003"/>
    <n v="40.907025383099999"/>
    <n v="-82.152805658999995"/>
  </r>
  <r>
    <n v="215"/>
    <x v="7"/>
    <x v="0"/>
    <s v="Madison"/>
    <s v="I-70 "/>
    <s v="SMADIR00070**C"/>
    <s v="IR-70"/>
    <n v="2.1"/>
    <n v="2.6"/>
    <s v="Segment"/>
    <m/>
    <n v="0"/>
    <n v="0"/>
    <n v="1"/>
    <n v="1"/>
    <n v="10"/>
    <n v="20.984375"/>
    <n v="3.9439211547032102E-2"/>
    <n v="0.77056407408491501"/>
    <n v="0.73112486253788289"/>
    <n v="2.5280281841943207E-3"/>
    <n v="8.3400180008911043E-3"/>
    <n v="5.8119898166967832E-3"/>
    <x v="2"/>
    <s v="Google Maps"/>
    <n v="39.942120573700002"/>
    <n v="-83.495821442099995"/>
    <n v="39.942027041000003"/>
    <n v="-83.486408776900007"/>
  </r>
  <r>
    <n v="216"/>
    <x v="7"/>
    <x v="8"/>
    <s v="Licking"/>
    <s v="I-70 "/>
    <s v="SLICIR00070**C"/>
    <s v="IR-70"/>
    <n v="25.7"/>
    <n v="26.2"/>
    <s v="Segment"/>
    <m/>
    <n v="0"/>
    <n v="1"/>
    <n v="2"/>
    <n v="2"/>
    <n v="5"/>
    <n v="72.645439680232556"/>
    <n v="1.9246191317980412E-2"/>
    <n v="0.43442611392338565"/>
    <n v="0.41517992260540526"/>
    <n v="1.2952769415530137E-3"/>
    <n v="8.3291361418024595E-3"/>
    <n v="7.0338592002494454E-3"/>
    <x v="2"/>
    <s v="Google Maps"/>
    <n v="39.937469538099997"/>
    <n v="-82.290514037799994"/>
    <n v="39.937043218200003"/>
    <n v="-82.281115530899996"/>
  </r>
  <r>
    <n v="217"/>
    <x v="7"/>
    <x v="7"/>
    <s v="Richland"/>
    <s v="I-71 "/>
    <s v="SRICIR00071**C"/>
    <s v="IR-71"/>
    <n v="3.3"/>
    <n v="3.8"/>
    <s v="Segment"/>
    <m/>
    <n v="0"/>
    <n v="0"/>
    <n v="2"/>
    <n v="2"/>
    <n v="12"/>
    <n v="33.96875"/>
    <n v="3.2203133831382569E-2"/>
    <n v="0.58971562399404009"/>
    <n v="0.55751249016265758"/>
    <n v="2.0217025006847868E-3"/>
    <n v="8.3197147418974868E-3"/>
    <n v="6.2980122412126995E-3"/>
    <x v="2"/>
    <s v="Google Maps"/>
    <n v="40.603302597999999"/>
    <n v="-82.583876699300006"/>
    <n v="40.609548453400002"/>
    <n v="-82.579059069500005"/>
  </r>
  <r>
    <n v="218"/>
    <x v="7"/>
    <x v="0"/>
    <s v="Morrow"/>
    <s v="I-71 "/>
    <s v="SMRWIR00071**C"/>
    <s v="IR-71"/>
    <n v="16.8"/>
    <n v="17.3"/>
    <s v="Segment"/>
    <m/>
    <n v="0"/>
    <n v="2"/>
    <n v="2"/>
    <n v="0"/>
    <n v="13"/>
    <n v="117.44712936046511"/>
    <n v="3.2203133831382569E-2"/>
    <n v="0.62451966231519662"/>
    <n v="0.59231652848381411"/>
    <n v="2.0217025006847868E-3"/>
    <n v="8.3195591616423772E-3"/>
    <n v="6.29785666095759E-3"/>
    <x v="2"/>
    <s v="Google Maps"/>
    <n v="40.536488541499999"/>
    <n v="-82.665059172699998"/>
    <n v="40.542309880200001"/>
    <n v="-82.659413888200007"/>
  </r>
  <r>
    <n v="219"/>
    <x v="7"/>
    <x v="0"/>
    <s v="Pickaway"/>
    <s v="I 71 "/>
    <s v="SPICIR00071**C"/>
    <s v="IR-71"/>
    <n v="0"/>
    <n v="0.5"/>
    <s v="Segment"/>
    <m/>
    <n v="0"/>
    <n v="1"/>
    <n v="2"/>
    <n v="0"/>
    <n v="8"/>
    <n v="66.770439680232556"/>
    <n v="2.8948511464011305E-2"/>
    <n v="0.6902595535177134"/>
    <n v="0.66131104205370206"/>
    <n v="1.95302800630756E-3"/>
    <n v="8.3031419676215905E-3"/>
    <n v="6.3501139613140302E-3"/>
    <x v="2"/>
    <s v="Google Maps"/>
    <n v="39.785943637199999"/>
    <n v="-83.245631184299995"/>
    <n v="39.789659462199999"/>
    <n v="-83.237570927299998"/>
  </r>
  <r>
    <n v="220"/>
    <x v="7"/>
    <x v="0"/>
    <s v="Pickaway"/>
    <s v="I 71 "/>
    <s v="SPICIR00071**C"/>
    <s v="IR-71"/>
    <n v="2"/>
    <n v="2.5"/>
    <s v="Segment"/>
    <m/>
    <n v="1"/>
    <n v="0"/>
    <n v="2"/>
    <n v="0"/>
    <n v="8"/>
    <n v="66.770439680232556"/>
    <n v="2.8948511464011305E-2"/>
    <n v="0.6902595535177134"/>
    <n v="0.66131104205370206"/>
    <n v="1.95302800630756E-3"/>
    <n v="8.3031419676215905E-3"/>
    <n v="6.3501139613140302E-3"/>
    <x v="2"/>
    <s v="Google Maps"/>
    <n v="39.800812647199997"/>
    <n v="-83.213384879800003"/>
    <n v="39.804530292199999"/>
    <n v="-83.205323425399996"/>
  </r>
  <r>
    <n v="221"/>
    <x v="7"/>
    <x v="0"/>
    <s v="Madison"/>
    <s v="I-71 "/>
    <s v="SMADIR00071**C"/>
    <s v="IR-71"/>
    <n v="9.8000000000000007"/>
    <n v="10.3"/>
    <s v="Segment"/>
    <m/>
    <n v="0"/>
    <n v="1"/>
    <n v="2"/>
    <n v="0"/>
    <n v="7"/>
    <n v="65.770439680232556"/>
    <n v="2.8948511464011305E-2"/>
    <n v="0.62978382976952008"/>
    <n v="0.60083531830550874"/>
    <n v="1.95302800630756E-3"/>
    <n v="8.3031419676215905E-3"/>
    <n v="6.3501139613140302E-3"/>
    <x v="2"/>
    <s v="Google Maps"/>
    <n v="39.771284162199997"/>
    <n v="-83.275279752399996"/>
    <n v="39.775448951999998"/>
    <n v="-83.267589127899996"/>
  </r>
  <r>
    <n v="222"/>
    <x v="7"/>
    <x v="0"/>
    <s v="Franklin"/>
    <s v="I-71 "/>
    <s v="SFRAIR00071**N"/>
    <s v="IR-71"/>
    <n v="0.7"/>
    <n v="1.2"/>
    <s v="Segment"/>
    <m/>
    <n v="0"/>
    <n v="1"/>
    <n v="0"/>
    <n v="2"/>
    <n v="7"/>
    <n v="61.551689680232556"/>
    <n v="2.8948511464011305E-2"/>
    <n v="0.62978382976952008"/>
    <n v="0.60083531830550874"/>
    <n v="1.95302800630756E-3"/>
    <n v="8.3031419676215905E-3"/>
    <n v="6.3501139613140302E-3"/>
    <x v="2"/>
    <s v="Google Maps"/>
    <n v="39.814819025699997"/>
    <n v="-83.183719338900005"/>
    <n v="39.818529654499997"/>
    <n v="-83.175642574500003"/>
  </r>
  <r>
    <n v="223"/>
    <x v="7"/>
    <x v="0"/>
    <s v="Franklin"/>
    <s v="I-71 "/>
    <s v="SFRAIR00071**C"/>
    <s v="IR-71"/>
    <n v="0.7"/>
    <n v="1.2"/>
    <s v="Segment"/>
    <m/>
    <n v="0"/>
    <n v="1"/>
    <n v="0"/>
    <n v="2"/>
    <n v="1"/>
    <n v="55.551689680232556"/>
    <n v="2.8948511464011305E-2"/>
    <n v="0.26692948728035998"/>
    <n v="0.23798097581634867"/>
    <n v="1.95302800630756E-3"/>
    <n v="8.3031419676215905E-3"/>
    <n v="6.3501139613140302E-3"/>
    <x v="2"/>
    <s v="Google Maps"/>
    <n v="39.814803973700002"/>
    <n v="-83.183010534000005"/>
    <n v="39.818513630600002"/>
    <n v="-83.174937289200003"/>
  </r>
  <r>
    <n v="224"/>
    <x v="7"/>
    <x v="0"/>
    <s v="Fayette"/>
    <s v="I-71 "/>
    <s v="SFAYIR00071**C"/>
    <s v="IR-71"/>
    <n v="9.1999999999999993"/>
    <n v="9.6999999999999993"/>
    <s v="Segment"/>
    <m/>
    <n v="0"/>
    <n v="0"/>
    <n v="4"/>
    <n v="0"/>
    <n v="19"/>
    <n v="45.1875"/>
    <n v="2.7804138859744601E-2"/>
    <n v="1.039179187731059"/>
    <n v="1.0113750488713145"/>
    <n v="1.7702048171449093E-3"/>
    <n v="8.2941065610417017E-3"/>
    <n v="6.5239017438967926E-3"/>
    <x v="2"/>
    <s v="Google Maps"/>
    <n v="39.659815858800002"/>
    <n v="-83.521153491099994"/>
    <n v="39.664165660899997"/>
    <n v="-83.513653826899997"/>
  </r>
  <r>
    <n v="225"/>
    <x v="7"/>
    <x v="0"/>
    <s v="Fayette"/>
    <s v="I-71 "/>
    <s v="SFAYIR00071**C"/>
    <s v="IR-71"/>
    <n v="11"/>
    <n v="11.5"/>
    <s v="Segment"/>
    <m/>
    <n v="0"/>
    <n v="0"/>
    <n v="1"/>
    <n v="2"/>
    <n v="4"/>
    <n v="19.421875"/>
    <n v="2.8891415261881062E-2"/>
    <n v="0.44848948338953121"/>
    <n v="0.41959806812765016"/>
    <n v="1.9491528735036967E-3"/>
    <n v="8.28732919834934E-3"/>
    <n v="6.3381763248456435E-3"/>
    <x v="2"/>
    <s v="Google Maps"/>
    <n v="39.675808613699999"/>
    <n v="-83.494483783299998"/>
    <n v="39.680284322200002"/>
    <n v="-83.487107165799998"/>
  </r>
  <r>
    <n v="226"/>
    <x v="7"/>
    <x v="2"/>
    <s v="Clinton"/>
    <s v="I-71 "/>
    <s v="SCLIIR00071**C"/>
    <s v="IR-71"/>
    <n v="7.3"/>
    <n v="7.8"/>
    <s v="Segment"/>
    <m/>
    <n v="0"/>
    <n v="2"/>
    <n v="2"/>
    <n v="0"/>
    <n v="8"/>
    <n v="112.44712936046511"/>
    <n v="2.3023192838236031E-2"/>
    <n v="0.60793788451289776"/>
    <n v="0.5849146916746617"/>
    <n v="1.5511386622034731E-3"/>
    <n v="8.2833461091649831E-3"/>
    <n v="6.7322074469615099E-3"/>
    <x v="2"/>
    <s v="Google Maps"/>
    <n v="39.511288335099998"/>
    <n v="-83.867648841800005"/>
    <n v="39.514314010699998"/>
    <n v="-83.859145966100002"/>
  </r>
  <r>
    <n v="227"/>
    <x v="7"/>
    <x v="1"/>
    <s v="Lake"/>
    <s v="IR-90 "/>
    <s v="SLAKIR00090**C"/>
    <s v="IR-90"/>
    <n v="17.600000000000001"/>
    <n v="18.100000000000001"/>
    <s v="Segment"/>
    <m/>
    <n v="0"/>
    <n v="0"/>
    <n v="2"/>
    <n v="1"/>
    <n v="7"/>
    <n v="24.53125"/>
    <n v="2.8876905262084127E-2"/>
    <n v="0.62422962938425863"/>
    <n v="0.59535272412217455"/>
    <n v="1.9481680836937053E-3"/>
    <n v="8.28061247404447E-3"/>
    <n v="6.3324443903507652E-3"/>
    <x v="2"/>
    <s v="Google Maps"/>
    <n v="41.693516042200002"/>
    <n v="-81.200382248300002"/>
    <n v="41.698063296000001"/>
    <n v="-81.192858617900001"/>
  </r>
  <r>
    <n v="228"/>
    <x v="7"/>
    <x v="7"/>
    <s v="Richland"/>
    <s v="I-71 "/>
    <s v="SRICIR00071**C"/>
    <s v="IR-71"/>
    <n v="8.6999999999999993"/>
    <n v="9.1999999999999993"/>
    <s v="Segment"/>
    <m/>
    <n v="0"/>
    <n v="0"/>
    <n v="4"/>
    <n v="1"/>
    <n v="8"/>
    <n v="38.625"/>
    <n v="2.7733763749765647E-2"/>
    <n v="0.4211321006565556"/>
    <n v="0.39339833690678994"/>
    <n v="1.6803563993291648E-3"/>
    <n v="8.2292177524480991E-3"/>
    <n v="6.5488613531189347E-3"/>
    <x v="2"/>
    <s v="Google Maps"/>
    <n v="40.670650676100003"/>
    <n v="-82.533260050199999"/>
    <n v="40.677242313900003"/>
    <n v="-82.529307498899996"/>
  </r>
  <r>
    <n v="229"/>
    <x v="7"/>
    <x v="5"/>
    <s v="Wood"/>
    <s v="I-75 "/>
    <s v="SWOOIR00075**C"/>
    <s v="IR-75"/>
    <n v="21.2"/>
    <n v="21.7"/>
    <s v="Segment"/>
    <m/>
    <n v="0"/>
    <n v="0"/>
    <n v="3"/>
    <n v="0"/>
    <n v="6"/>
    <n v="25.640625"/>
    <n v="3.7761021296222129E-2"/>
    <n v="0.39939981698590743"/>
    <n v="0.36163879568968532"/>
    <n v="2.4620747257924121E-3"/>
    <n v="8.2067279927137485E-3"/>
    <n v="5.7446532669213363E-3"/>
    <x v="2"/>
    <s v="Google Maps"/>
    <n v="41.469273154600003"/>
    <n v="-83.621983404399998"/>
    <n v="41.476520049400001"/>
    <n v="-83.621948000000003"/>
  </r>
  <r>
    <n v="230"/>
    <x v="7"/>
    <x v="5"/>
    <s v="Wood"/>
    <s v="I-75 "/>
    <s v="SWOOIR00075**C"/>
    <s v="IR-75"/>
    <n v="22.9"/>
    <n v="23.4"/>
    <s v="Segment"/>
    <m/>
    <n v="0"/>
    <n v="0"/>
    <n v="1"/>
    <n v="2"/>
    <n v="8"/>
    <n v="23.421875"/>
    <n v="3.7761021296222129E-2"/>
    <n v="0.48056482223115654"/>
    <n v="0.44280380093493443"/>
    <n v="2.4620747257924121E-3"/>
    <n v="8.2067279927137485E-3"/>
    <n v="5.7446532669213363E-3"/>
    <x v="2"/>
    <s v="Google Maps"/>
    <n v="41.493911992100003"/>
    <n v="-83.621877612500001"/>
    <n v="41.501158241699997"/>
    <n v="-83.621845758199996"/>
  </r>
  <r>
    <n v="231"/>
    <x v="7"/>
    <x v="4"/>
    <s v="Auglaize"/>
    <s v="I-75 "/>
    <s v="SAUGIR00075**C"/>
    <s v="IR-75"/>
    <n v="9.1"/>
    <n v="9.6"/>
    <s v="Segment"/>
    <m/>
    <n v="0"/>
    <n v="1"/>
    <n v="2"/>
    <n v="1"/>
    <n v="4"/>
    <n v="67.207939680232556"/>
    <n v="2.2782323396836682E-2"/>
    <n v="0.40916127528316648"/>
    <n v="0.38637895188632981"/>
    <n v="1.5348136769290628E-3"/>
    <n v="8.1971557941171429E-3"/>
    <n v="6.6623421171880803E-3"/>
    <x v="2"/>
    <s v="Google Maps"/>
    <n v="40.611338157200002"/>
    <n v="-84.150364364300003"/>
    <n v="40.617801896899998"/>
    <n v="-84.146072496800002"/>
  </r>
  <r>
    <n v="232"/>
    <x v="7"/>
    <x v="0"/>
    <s v="Madison"/>
    <s v="I-71 "/>
    <s v="SMADIR00071**C"/>
    <s v="IR-71"/>
    <n v="3.8"/>
    <n v="4.3"/>
    <s v="Segment"/>
    <m/>
    <n v="0"/>
    <n v="0"/>
    <n v="1"/>
    <n v="2"/>
    <n v="12"/>
    <n v="27.421875"/>
    <n v="2.8446585141641455E-2"/>
    <n v="0.91956433752623834"/>
    <n v="0.8911177523845969"/>
    <n v="1.9189637291515639E-3"/>
    <n v="8.1594347133807296E-3"/>
    <n v="6.2404709842291657E-3"/>
    <x v="2"/>
    <s v="Google Maps"/>
    <n v="39.729609214"/>
    <n v="-83.373848304199996"/>
    <n v="39.732206742499997"/>
    <n v="-83.365090772200006"/>
  </r>
  <r>
    <n v="233"/>
    <x v="7"/>
    <x v="0"/>
    <s v="Madison"/>
    <s v="I-71 "/>
    <s v="SMADIR00071**C"/>
    <s v="IR-71"/>
    <n v="6.1"/>
    <n v="6.6"/>
    <s v="Segment"/>
    <m/>
    <n v="0"/>
    <n v="0"/>
    <n v="2"/>
    <n v="1"/>
    <n v="1"/>
    <n v="18.53125"/>
    <n v="2.8446585141641455E-2"/>
    <n v="0.26332195373178169"/>
    <n v="0.23487536859014024"/>
    <n v="1.9189637291515639E-3"/>
    <n v="8.1594347133807296E-3"/>
    <n v="6.2404709842291657E-3"/>
    <x v="2"/>
    <s v="Google Maps"/>
    <n v="39.743341253200001"/>
    <n v="-83.334577138200004"/>
    <n v="39.747055765100001"/>
    <n v="-83.326513139799999"/>
  </r>
  <r>
    <n v="234"/>
    <x v="7"/>
    <x v="5"/>
    <s v="Wood"/>
    <s v="I-75 "/>
    <s v="SWOOIR00075**C"/>
    <s v="IR-75"/>
    <n v="4.0999999999999996"/>
    <n v="4.5999999999999996"/>
    <s v="Segment"/>
    <m/>
    <n v="1"/>
    <n v="0"/>
    <n v="1"/>
    <n v="2"/>
    <n v="9"/>
    <n v="70.098564680232556"/>
    <n v="3.1542313855395611E-2"/>
    <n v="0.47677970778409595"/>
    <n v="0.44523739392870032"/>
    <n v="1.9704796168259916E-3"/>
    <n v="8.1108568083486238E-3"/>
    <n v="6.1403771915226318E-3"/>
    <x v="2"/>
    <s v="Google Maps"/>
    <n v="41.226867022199997"/>
    <n v="-83.653049608299995"/>
    <n v="41.234039642399999"/>
    <n v="-83.654242666200005"/>
  </r>
  <r>
    <n v="235"/>
    <x v="7"/>
    <x v="5"/>
    <s v="Wood"/>
    <s v="I-75 "/>
    <s v="SWOOIR00075**C"/>
    <s v="IR-75"/>
    <n v="1.6"/>
    <n v="2.1"/>
    <s v="Segment"/>
    <m/>
    <n v="0"/>
    <n v="0"/>
    <n v="2"/>
    <n v="2"/>
    <n v="3"/>
    <n v="24.96875"/>
    <n v="3.1542313855395611E-2"/>
    <n v="0.27010832098783449"/>
    <n v="0.23856600713243889"/>
    <n v="1.9704796168259916E-3"/>
    <n v="8.1108568083486238E-3"/>
    <n v="6.1403771915226318E-3"/>
    <x v="2"/>
    <s v="Google Maps"/>
    <n v="41.190956339099998"/>
    <n v="-83.649470191999995"/>
    <n v="41.198201588300002"/>
    <n v="-83.649541126599999"/>
  </r>
  <r>
    <n v="236"/>
    <x v="7"/>
    <x v="3"/>
    <s v="Stark"/>
    <s v="I 77 "/>
    <s v="SSTAIR00077**C"/>
    <s v="IR-77"/>
    <n v="0.5"/>
    <n v="1"/>
    <s v="Segment"/>
    <m/>
    <n v="0"/>
    <n v="0"/>
    <n v="4"/>
    <n v="1"/>
    <n v="4"/>
    <n v="34.625"/>
    <n v="1.8727990444618123E-2"/>
    <n v="0.38251055680640972"/>
    <n v="0.36378256636179157"/>
    <n v="1.2601952712491054E-3"/>
    <n v="8.1038164040129756E-3"/>
    <n v="6.8436211327638705E-3"/>
    <x v="2"/>
    <s v="Google Maps"/>
    <n v="40.670037143800002"/>
    <n v="-81.436276998699995"/>
    <n v="40.677138571100002"/>
    <n v="-81.4344814273"/>
  </r>
  <r>
    <n v="237"/>
    <x v="7"/>
    <x v="3"/>
    <s v="Ashtabula"/>
    <s v="I 90 "/>
    <s v="SATBIR00090**C"/>
    <s v="IR-90"/>
    <n v="3.2"/>
    <n v="3.7"/>
    <s v="Segment"/>
    <m/>
    <n v="0"/>
    <n v="0"/>
    <n v="2"/>
    <n v="3"/>
    <n v="5"/>
    <n v="31.40625"/>
    <n v="1.8671912111192519E-2"/>
    <n v="0.42396726737702312"/>
    <n v="0.4052953552658306"/>
    <n v="1.2563991719356225E-3"/>
    <n v="8.0807561969673362E-3"/>
    <n v="6.8243570250317142E-3"/>
    <x v="2"/>
    <s v="Google Maps"/>
    <n v="41.769382440100003"/>
    <n v="-80.941779926300001"/>
    <n v="41.769702072500003"/>
    <n v="-80.932112101800001"/>
  </r>
  <r>
    <n v="238"/>
    <x v="7"/>
    <x v="8"/>
    <s v="Muskingum"/>
    <s v="I-70 "/>
    <s v="SMUSIR00070**C"/>
    <s v="IR-70"/>
    <n v="5"/>
    <n v="5.5"/>
    <s v="Segment"/>
    <m/>
    <n v="0"/>
    <n v="0"/>
    <n v="3"/>
    <n v="2"/>
    <n v="7"/>
    <n v="35.515625"/>
    <n v="1.8526537591716227E-2"/>
    <n v="0.50042652809341281"/>
    <n v="0.48189999050169657"/>
    <n v="1.2465586831480657E-3"/>
    <n v="8.0169090830519464E-3"/>
    <n v="6.7703503999038805E-3"/>
    <x v="2"/>
    <s v="Google Maps"/>
    <n v="39.946216247599999"/>
    <n v="-82.132988149200003"/>
    <n v="39.945816618899997"/>
    <n v="-82.123586818899994"/>
  </r>
  <r>
    <n v="239"/>
    <x v="7"/>
    <x v="0"/>
    <s v="Morrow"/>
    <s v="I-71 "/>
    <s v="SMRWIR00071**C"/>
    <s v="IR-71"/>
    <n v="6.9"/>
    <n v="7.4"/>
    <s v="Segment"/>
    <m/>
    <n v="0"/>
    <n v="0"/>
    <n v="3"/>
    <n v="0"/>
    <n v="14"/>
    <n v="33.640625"/>
    <n v="3.686903616984219E-2"/>
    <n v="0.70829728281868853"/>
    <n v="0.67142824664884637"/>
    <n v="2.3902928998814628E-3"/>
    <n v="7.9683166385675179E-3"/>
    <n v="5.5780237386860547E-3"/>
    <x v="2"/>
    <s v="Google Maps"/>
    <n v="40.4403901031"/>
    <n v="-82.803922342000007"/>
    <n v="40.444953512600001"/>
    <n v="-82.796555960000006"/>
  </r>
  <r>
    <n v="240"/>
    <x v="7"/>
    <x v="7"/>
    <s v="Medina"/>
    <s v="INTERSTATE HIGHWAY 71 "/>
    <s v="SMEDIR00071**C"/>
    <s v="IR-71"/>
    <n v="0.4"/>
    <n v="0.9"/>
    <s v="Segment"/>
    <m/>
    <n v="0"/>
    <n v="2"/>
    <n v="2"/>
    <n v="0"/>
    <n v="4"/>
    <n v="108.44712936046511"/>
    <n v="3.0986112638448787E-2"/>
    <n v="0.29874217377119289"/>
    <n v="0.26775606113274408"/>
    <n v="1.9275632526471165E-3"/>
    <n v="7.9335709285769957E-3"/>
    <n v="6.0060076759298787E-3"/>
    <x v="2"/>
    <s v="Google Maps"/>
    <n v="40.993551961800001"/>
    <n v="-82.023708330299996"/>
    <n v="40.996113229599999"/>
    <n v="-82.014788863500002"/>
  </r>
  <r>
    <n v="241"/>
    <x v="7"/>
    <x v="0"/>
    <s v="Fayette"/>
    <s v="I-71 "/>
    <s v="SFAYIR00071**N"/>
    <s v="IR-71"/>
    <n v="0.5"/>
    <n v="1"/>
    <s v="Segment"/>
    <m/>
    <n v="0"/>
    <n v="0"/>
    <n v="5"/>
    <n v="1"/>
    <n v="3"/>
    <n v="40.171875"/>
    <n v="2.3645704410102018E-2"/>
    <n v="0.25891704549193445"/>
    <n v="0.23527134108183242"/>
    <n v="1.3793677975372394E-3"/>
    <n v="7.8370355795715479E-3"/>
    <n v="6.4576677820343082E-3"/>
    <x v="2"/>
    <s v="Google Maps"/>
    <n v="39.592723190299999"/>
    <n v="-83.658459464200007"/>
    <n v="39.596658766499999"/>
    <n v="-83.6506040644"/>
  </r>
  <r>
    <n v="242"/>
    <x v="7"/>
    <x v="3"/>
    <s v="Portage"/>
    <s v="I-80 "/>
    <s v="SPORIR00080*KC"/>
    <s v="IR-80"/>
    <n v="9.1999999999999993"/>
    <n v="9.6999999999999993"/>
    <s v="Segment"/>
    <m/>
    <n v="0"/>
    <n v="2"/>
    <n v="3"/>
    <n v="2"/>
    <n v="9"/>
    <n v="128.86900436046511"/>
    <n v="2.1219442467485285E-2"/>
    <n v="0.40032567436859134"/>
    <n v="0.37910623190110604"/>
    <n v="1.2063792617637444E-3"/>
    <n v="7.7986267703136153E-3"/>
    <n v="6.5922475085498713E-3"/>
    <x v="2"/>
    <s v="Google Maps"/>
    <n v="41.243996723800002"/>
    <n v="-81.217063434899998"/>
    <n v="41.243655561200001"/>
    <n v="-81.207476746300003"/>
  </r>
  <r>
    <n v="243"/>
    <x v="7"/>
    <x v="3"/>
    <s v="Portage"/>
    <s v="I-80 "/>
    <s v="SPORIR00080*KC"/>
    <s v="IR-80"/>
    <n v="17"/>
    <n v="17.5"/>
    <s v="Segment"/>
    <m/>
    <n v="0"/>
    <n v="0"/>
    <n v="3"/>
    <n v="4"/>
    <n v="14"/>
    <n v="51.390625"/>
    <n v="2.1219442467485285E-2"/>
    <n v="0.51917539249262978"/>
    <n v="0.49795595002514448"/>
    <n v="1.2063792617637444E-3"/>
    <n v="7.7986267703136153E-3"/>
    <n v="6.5922475085498713E-3"/>
    <x v="2"/>
    <s v="Google Maps"/>
    <n v="41.242406858999999"/>
    <n v="-81.067579090500004"/>
    <n v="41.241906046499999"/>
    <n v="-81.058034996399996"/>
  </r>
  <r>
    <n v="244"/>
    <x v="7"/>
    <x v="5"/>
    <s v="Wood"/>
    <s v="I-75 "/>
    <s v="SWOOIR00075**C"/>
    <s v="IR-75"/>
    <n v="11"/>
    <n v="11.5"/>
    <s v="Segment"/>
    <m/>
    <n v="0"/>
    <n v="0"/>
    <n v="3"/>
    <n v="1"/>
    <n v="16"/>
    <n v="40.078125"/>
    <n v="3.0332375953760007E-2"/>
    <n v="0.6927723986428953"/>
    <n v="0.66244002268913527"/>
    <n v="1.8773549025615124E-3"/>
    <n v="7.7289948431379747E-3"/>
    <n v="5.8516399405764627E-3"/>
    <x v="2"/>
    <s v="Google Maps"/>
    <n v="41.322975778299998"/>
    <n v="-83.626001505800005"/>
    <n v="41.330220943999997"/>
    <n v="-83.625805093599993"/>
  </r>
  <r>
    <n v="245"/>
    <x v="7"/>
    <x v="5"/>
    <s v="Wood"/>
    <s v="I-75 "/>
    <s v="SWOOIR00075**C"/>
    <s v="IR-75"/>
    <n v="7.9"/>
    <n v="8.4"/>
    <s v="Segment"/>
    <m/>
    <n v="0"/>
    <n v="0"/>
    <n v="0"/>
    <n v="4"/>
    <n v="12"/>
    <n v="29.75"/>
    <n v="3.0332375953760007E-2"/>
    <n v="0.55981333734716066"/>
    <n v="0.52948096139340062"/>
    <n v="1.8773549025615124E-3"/>
    <n v="7.7289948431379747E-3"/>
    <n v="5.8516399405764627E-3"/>
    <x v="2"/>
    <s v="Google Maps"/>
    <n v="41.279728045799999"/>
    <n v="-83.640044771600003"/>
    <n v="41.286563237199999"/>
    <n v="-83.636852940599994"/>
  </r>
  <r>
    <n v="246"/>
    <x v="7"/>
    <x v="5"/>
    <s v="Sandusky"/>
    <s v="I 80 "/>
    <s v="SSANIR00080*KC"/>
    <s v="IR-80"/>
    <n v="11"/>
    <n v="11.5"/>
    <s v="Segment"/>
    <m/>
    <n v="0"/>
    <n v="0"/>
    <n v="2"/>
    <n v="3"/>
    <n v="11"/>
    <n v="37.40625"/>
    <n v="2.6269815294324816E-2"/>
    <n v="0.48956238513246247"/>
    <n v="0.46329256983813766"/>
    <n v="1.5712688702527143E-3"/>
    <n v="7.6985008812720541E-3"/>
    <n v="6.1272320110193398E-3"/>
    <x v="2"/>
    <s v="Google Maps"/>
    <n v="41.412205456199999"/>
    <n v="-83.146740678900002"/>
    <n v="41.4087329344"/>
    <n v="-83.138305132799999"/>
  </r>
  <r>
    <n v="247"/>
    <x v="7"/>
    <x v="2"/>
    <s v="Warren"/>
    <s v="I 71 "/>
    <s v="SWARIR00071**C"/>
    <s v="IR-71"/>
    <n v="20.2"/>
    <n v="20.7"/>
    <s v="Segment"/>
    <m/>
    <n v="0"/>
    <n v="2"/>
    <n v="0"/>
    <n v="1"/>
    <n v="3"/>
    <n v="98.790879360465112"/>
    <n v="2.6742262285587411E-2"/>
    <n v="0.357639549808766"/>
    <n v="0.3308972875231786"/>
    <n v="1.8033236218423184E-3"/>
    <n v="7.6661730359264416E-3"/>
    <n v="5.8628494140841227E-3"/>
    <x v="2"/>
    <s v="Google Maps"/>
    <n v="39.449319284600001"/>
    <n v="-84.021862078699996"/>
    <n v="39.4519966051"/>
    <n v="-84.013174007100005"/>
  </r>
  <r>
    <n v="248"/>
    <x v="7"/>
    <x v="2"/>
    <s v="Warren"/>
    <s v="I 71 "/>
    <s v="SWARIR00071**C"/>
    <s v="IR-71"/>
    <n v="20.9"/>
    <n v="21.4"/>
    <s v="Segment"/>
    <m/>
    <n v="0"/>
    <n v="0"/>
    <n v="3"/>
    <n v="0"/>
    <n v="9"/>
    <n v="28.640625"/>
    <n v="2.6742262285587411E-2"/>
    <n v="0.69220372159171673"/>
    <n v="0.66546145930612932"/>
    <n v="1.8033236218423184E-3"/>
    <n v="7.6661730359264416E-3"/>
    <n v="5.8628494140841227E-3"/>
    <x v="2"/>
    <s v="Google Maps"/>
    <n v="39.453066154699997"/>
    <n v="-84.0096971416"/>
    <n v="39.455743675900003"/>
    <n v="-84.001009236200005"/>
  </r>
  <r>
    <n v="249"/>
    <x v="7"/>
    <x v="2"/>
    <s v="Warren"/>
    <s v="I 71 "/>
    <s v="SWARIR00071**C"/>
    <s v="IR-71"/>
    <n v="17.899999999999999"/>
    <n v="18.399999999999999"/>
    <s v="Segment"/>
    <m/>
    <n v="0"/>
    <n v="0"/>
    <n v="1"/>
    <n v="2"/>
    <n v="11"/>
    <n v="26.421875"/>
    <n v="2.6742262285587411E-2"/>
    <n v="0.80372511218603371"/>
    <n v="0.7769828499004463"/>
    <n v="1.8033236218423184E-3"/>
    <n v="7.6661730359264416E-3"/>
    <n v="5.8628494140841227E-3"/>
    <x v="2"/>
    <s v="Google Maps"/>
    <n v="39.437562670699997"/>
    <n v="-84.062080820800006"/>
    <n v="39.439724044099997"/>
    <n v="-84.053158716599995"/>
  </r>
  <r>
    <n v="250"/>
    <x v="7"/>
    <x v="2"/>
    <s v="Warren"/>
    <s v="I 71 "/>
    <s v="SWARIR00071**C"/>
    <s v="IR-71"/>
    <n v="21.6"/>
    <n v="22.1"/>
    <s v="Segment"/>
    <m/>
    <n v="0"/>
    <n v="0"/>
    <n v="1"/>
    <n v="2"/>
    <n v="6"/>
    <n v="21.421875"/>
    <n v="2.6742262285587411E-2"/>
    <n v="0.52492163570024142"/>
    <n v="0.49817937341465401"/>
    <n v="1.8033236218423184E-3"/>
    <n v="7.6661730359264416E-3"/>
    <n v="5.8628494140841227E-3"/>
    <x v="2"/>
    <s v="Google Maps"/>
    <n v="39.4568658476"/>
    <n v="-83.9975607728"/>
    <n v="39.460236686899997"/>
    <n v="-83.9892680138"/>
  </r>
  <r>
    <n v="251"/>
    <x v="7"/>
    <x v="0"/>
    <s v="Madison"/>
    <s v="I-70 "/>
    <s v="SMADIR00070**C"/>
    <s v="IR-70"/>
    <n v="3.2"/>
    <n v="3.7"/>
    <s v="Segment"/>
    <m/>
    <n v="0"/>
    <n v="0"/>
    <n v="1"/>
    <n v="2"/>
    <n v="6"/>
    <n v="21.421875"/>
    <n v="3.5643598955140181E-2"/>
    <n v="0.37920887321780933"/>
    <n v="0.34356527426266914"/>
    <n v="2.2923496834681054E-3"/>
    <n v="7.6435251414342636E-3"/>
    <n v="5.3511754579661577E-3"/>
    <x v="2"/>
    <s v="Google Maps"/>
    <n v="39.941914039099998"/>
    <n v="-83.475112208799999"/>
    <n v="39.941812670399997"/>
    <n v="-83.465699637900002"/>
  </r>
  <r>
    <n v="252"/>
    <x v="7"/>
    <x v="3"/>
    <s v="Ashtabula"/>
    <s v="I 90 "/>
    <s v="SATBIR00090**C"/>
    <s v="IR-90"/>
    <n v="11.2"/>
    <n v="11.7"/>
    <s v="Segment"/>
    <m/>
    <n v="0"/>
    <n v="0"/>
    <n v="3"/>
    <n v="2"/>
    <n v="4"/>
    <n v="32.515625"/>
    <n v="1.7408308602079967E-2"/>
    <n v="0.36102421426216103"/>
    <n v="0.34361590566008104"/>
    <n v="1.1708808655432063E-3"/>
    <n v="7.5333373160043062E-3"/>
    <n v="6.3624564504610997E-3"/>
    <x v="2"/>
    <s v="Google Maps"/>
    <n v="41.815757627099998"/>
    <n v="-80.806478254599995"/>
    <n v="41.820824102300001"/>
    <n v="-80.799554749199999"/>
  </r>
  <r>
    <n v="253"/>
    <x v="7"/>
    <x v="8"/>
    <s v="Muskingum"/>
    <s v="I-70 "/>
    <s v="SMUSIR00070**C"/>
    <s v="IR-70"/>
    <n v="20.3"/>
    <n v="20.8"/>
    <s v="Segment"/>
    <m/>
    <n v="0"/>
    <n v="1"/>
    <n v="1"/>
    <n v="1"/>
    <n v="5"/>
    <n v="61.661064680232556"/>
    <n v="2.6267542815611833E-2"/>
    <n v="0.46282711237852392"/>
    <n v="0.43655956956291209"/>
    <n v="1.7711211656128104E-3"/>
    <n v="7.5304217707354831E-3"/>
    <n v="5.7593006051226726E-3"/>
    <x v="2"/>
    <s v="Google Maps"/>
    <n v="39.973773412600003"/>
    <n v="-81.8548006101"/>
    <n v="39.975783634300001"/>
    <n v="-81.845753244799994"/>
  </r>
  <r>
    <n v="254"/>
    <x v="7"/>
    <x v="6"/>
    <s v="Allen"/>
    <s v="I-75 "/>
    <s v="SALLIR00075**C"/>
    <s v="IR-75"/>
    <n v="15.3"/>
    <n v="15.8"/>
    <s v="Segment"/>
    <m/>
    <n v="1"/>
    <n v="0"/>
    <n v="2"/>
    <n v="2"/>
    <n v="8"/>
    <n v="75.645439680232556"/>
    <n v="1.7306247979813592E-2"/>
    <n v="0.50933139664987903"/>
    <n v="0.49202514867006542"/>
    <n v="1.163975186432043E-3"/>
    <n v="7.4878867335953876E-3"/>
    <n v="6.3239115471633448E-3"/>
    <x v="2"/>
    <s v="Google Maps"/>
    <n v="40.8222768718"/>
    <n v="-83.992111444900004"/>
    <n v="40.826751216300003"/>
    <n v="-83.984642801299998"/>
  </r>
  <r>
    <n v="255"/>
    <x v="7"/>
    <x v="3"/>
    <s v="Ashtabula"/>
    <s v="I 90 "/>
    <s v="SATBIR00090**C"/>
    <s v="IR-90"/>
    <n v="20.100000000000001"/>
    <n v="20.6"/>
    <s v="Segment"/>
    <m/>
    <n v="0"/>
    <n v="0"/>
    <n v="3"/>
    <n v="1"/>
    <n v="7"/>
    <n v="31.078125"/>
    <n v="1.4348045102651991E-2"/>
    <n v="0.58610566311130918"/>
    <n v="0.57175761800865721"/>
    <n v="8.8128125472174525E-4"/>
    <n v="7.4687399903338178E-3"/>
    <n v="6.5874587356120722E-3"/>
    <x v="2"/>
    <s v="Google Maps"/>
    <n v="41.880346898299997"/>
    <n v="-80.666631682499997"/>
    <n v="41.884667151999999"/>
    <n v="-80.658872431199995"/>
  </r>
  <r>
    <n v="256"/>
    <x v="7"/>
    <x v="0"/>
    <s v="Madison"/>
    <s v="I-70 "/>
    <s v="SMADIR00070**C"/>
    <s v="IR-70"/>
    <n v="1.1000000000000001"/>
    <n v="1.6"/>
    <s v="Segment"/>
    <m/>
    <n v="0"/>
    <n v="1"/>
    <n v="2"/>
    <n v="0"/>
    <n v="12"/>
    <n v="70.770439680232556"/>
    <n v="3.4761724798860145E-2"/>
    <n v="0.59680789399035861"/>
    <n v="0.56204616919149841"/>
    <n v="2.222357968409801E-3"/>
    <n v="7.4112091226497655E-3"/>
    <n v="5.1888511542399641E-3"/>
    <x v="2"/>
    <s v="Google Maps"/>
    <n v="39.941903939500001"/>
    <n v="-83.514632220699994"/>
    <n v="39.942212916099997"/>
    <n v="-83.505233645600001"/>
  </r>
  <r>
    <n v="257"/>
    <x v="7"/>
    <x v="0"/>
    <s v="Madison"/>
    <s v="I-70 "/>
    <s v="SMADIR00070**C"/>
    <s v="IR-70"/>
    <n v="0.5"/>
    <n v="1"/>
    <s v="Segment"/>
    <m/>
    <n v="0"/>
    <n v="0"/>
    <n v="3"/>
    <n v="0"/>
    <n v="17"/>
    <n v="36.640625"/>
    <n v="3.4761724798860145E-2"/>
    <n v="0.78517430082966311"/>
    <n v="0.75041257603080291"/>
    <n v="2.222357968409801E-3"/>
    <n v="7.4112091226497655E-3"/>
    <n v="5.1888511542399641E-3"/>
    <x v="2"/>
    <s v="Google Maps"/>
    <n v="39.941135896299997"/>
    <n v="-83.525887594699995"/>
    <n v="39.941774922900002"/>
    <n v="-83.516508071000004"/>
  </r>
  <r>
    <n v="258"/>
    <x v="7"/>
    <x v="2"/>
    <s v="Preble"/>
    <s v="E INTERSTATE 70 "/>
    <s v="SPREIR00070**C"/>
    <s v="IR-70"/>
    <n v="12.7"/>
    <n v="13.2"/>
    <s v="Segment"/>
    <m/>
    <n v="0"/>
    <n v="1"/>
    <n v="1"/>
    <n v="2"/>
    <n v="4"/>
    <n v="65.098564680232556"/>
    <n v="2.048182084680673E-2"/>
    <n v="0.37097096146090647"/>
    <n v="0.35048914061409975"/>
    <n v="1.3789504138898212E-3"/>
    <n v="7.3668589715102329E-3"/>
    <n v="5.9879085576204118E-3"/>
    <x v="2"/>
    <s v="Google Maps"/>
    <n v="39.836009359800002"/>
    <n v="-84.576922073600002"/>
    <n v="39.836289439799998"/>
    <n v="-84.567528951300005"/>
  </r>
  <r>
    <n v="259"/>
    <x v="7"/>
    <x v="3"/>
    <s v="Ashtabula"/>
    <s v="I 90 "/>
    <s v="SATBIR00090**C"/>
    <s v="IR-90"/>
    <n v="13.4"/>
    <n v="13.9"/>
    <s v="Segment"/>
    <m/>
    <n v="0"/>
    <n v="1"/>
    <n v="1"/>
    <n v="1"/>
    <n v="8"/>
    <n v="64.661064680232556"/>
    <n v="1.5509112544803173E-2"/>
    <n v="0.76678352142421724"/>
    <n v="0.7512744088794141"/>
    <n v="9.0598740207113824E-4"/>
    <n v="7.3598647816015949E-3"/>
    <n v="6.4538773795304568E-3"/>
    <x v="2"/>
    <s v="Google Maps"/>
    <n v="41.827849012000001"/>
    <n v="-80.769817868600001"/>
    <n v="41.827867806199997"/>
    <n v="-80.760128887899995"/>
  </r>
  <r>
    <n v="260"/>
    <x v="7"/>
    <x v="6"/>
    <s v="Allen"/>
    <s v="I-75 "/>
    <s v="SALLIR00075**C"/>
    <s v="IR-75"/>
    <n v="17"/>
    <n v="17.5"/>
    <s v="Segment"/>
    <m/>
    <n v="0"/>
    <n v="0"/>
    <n v="1"/>
    <n v="1"/>
    <n v="6"/>
    <n v="16.984375"/>
    <n v="2.1612119852636613E-2"/>
    <n v="0.72969689755496381"/>
    <n v="0.70808477770232714"/>
    <n v="1.281830987965739E-3"/>
    <n v="7.3497613771987278E-3"/>
    <n v="6.0679303892329887E-3"/>
    <x v="2"/>
    <s v="Google Maps"/>
    <n v="40.829844674"/>
    <n v="-83.9627715182"/>
    <n v="40.836857893900003"/>
    <n v="-83.961097855299997"/>
  </r>
  <r>
    <n v="261"/>
    <x v="7"/>
    <x v="3"/>
    <s v="Portage"/>
    <s v="I-76 "/>
    <s v="SPORIR00076**C"/>
    <s v="IR-76"/>
    <n v="19.3"/>
    <n v="19.8"/>
    <s v="Segment"/>
    <m/>
    <n v="0"/>
    <n v="1"/>
    <n v="3"/>
    <n v="1"/>
    <n v="5"/>
    <n v="74.754814680232556"/>
    <n v="1.6765849667697768E-2"/>
    <n v="0.38502251188482611"/>
    <n v="0.36825666221712833"/>
    <n v="1.1274145832643196E-3"/>
    <n v="7.2539234057780195E-3"/>
    <n v="6.1265088225136996E-3"/>
    <x v="2"/>
    <s v="Google Maps"/>
    <n v="41.105195346599999"/>
    <n v="-81.037633518800007"/>
    <n v="41.102927773300003"/>
    <n v="-81.028557194499996"/>
  </r>
  <r>
    <n v="262"/>
    <x v="7"/>
    <x v="5"/>
    <s v="Sandusky"/>
    <s v="I 80 "/>
    <s v="SSANIR00080*KC"/>
    <s v="IR-80"/>
    <n v="24.3"/>
    <n v="24.8"/>
    <s v="Segment"/>
    <m/>
    <n v="0"/>
    <n v="0"/>
    <n v="5"/>
    <n v="0"/>
    <n v="4"/>
    <n v="36.734375"/>
    <n v="2.501529423418376E-2"/>
    <n v="0.27321582742639994"/>
    <n v="0.24820053319221619"/>
    <n v="1.4789274919587286E-3"/>
    <n v="7.2471556731675104E-3"/>
    <n v="5.7682281812087817E-3"/>
    <x v="2"/>
    <s v="Google Maps"/>
    <n v="41.358486875300002"/>
    <n v="-82.902048667599999"/>
    <n v="41.357099662400003"/>
    <n v="-82.892617423399997"/>
  </r>
  <r>
    <n v="263"/>
    <x v="7"/>
    <x v="7"/>
    <s v="Lorain"/>
    <s v="OHIO TURNPIKE "/>
    <s v="SLORIR00080*KC"/>
    <s v="IR-80"/>
    <n v="0.4"/>
    <n v="0.9"/>
    <s v="Segment"/>
    <m/>
    <n v="1"/>
    <n v="0"/>
    <n v="4"/>
    <n v="0"/>
    <n v="7"/>
    <n v="78.864189680232556"/>
    <n v="2.5005137786380922E-2"/>
    <n v="0.35683673975456132"/>
    <n v="0.3318316019681804"/>
    <n v="1.4781843186303311E-3"/>
    <n v="7.2440024081930612E-3"/>
    <n v="5.7658180895627303E-3"/>
    <x v="2"/>
    <s v="Google Maps"/>
    <n v="41.344599222900001"/>
    <n v="-82.337189072499996"/>
    <n v="41.345518066799997"/>
    <n v="-82.327652211599997"/>
  </r>
  <r>
    <n v="264"/>
    <x v="7"/>
    <x v="7"/>
    <s v="Erie"/>
    <s v="I-80 "/>
    <s v="SERIIR00080*KC"/>
    <s v="IR-80"/>
    <n v="3.9"/>
    <n v="4.4000000000000004"/>
    <s v="Segment"/>
    <m/>
    <n v="0"/>
    <n v="0"/>
    <n v="2"/>
    <n v="0"/>
    <n v="6"/>
    <n v="19.09375"/>
    <n v="3.1173320244201674E-2"/>
    <n v="0.61281483977683182"/>
    <n v="0.5816415195326301"/>
    <n v="1.5961440845693362E-3"/>
    <n v="7.2321143265640913E-3"/>
    <n v="5.6359702419947547E-3"/>
    <x v="2"/>
    <s v="Google Maps"/>
    <n v="41.341490501400003"/>
    <n v="-82.770148309500001"/>
    <n v="41.340263499499997"/>
    <n v="-82.760681192899995"/>
  </r>
  <r>
    <n v="265"/>
    <x v="7"/>
    <x v="2"/>
    <s v="Greene"/>
    <s v="I-71 "/>
    <s v="SGREIR00071**C"/>
    <s v="IR-71"/>
    <n v="2.5"/>
    <n v="3"/>
    <s v="Segment"/>
    <m/>
    <n v="0"/>
    <n v="0"/>
    <n v="3"/>
    <n v="0"/>
    <n v="11"/>
    <n v="30.640625"/>
    <n v="2.5008788760139421E-2"/>
    <n v="0.76047895073770178"/>
    <n v="0.73547016197756232"/>
    <n v="1.6857510404370551E-3"/>
    <n v="7.1693018596144052E-3"/>
    <n v="5.4835508191773503E-3"/>
    <x v="2"/>
    <s v="Google Maps"/>
    <n v="39.575545139200003"/>
    <n v="-83.689213996700005"/>
    <n v="39.579933902100002"/>
    <n v="-83.681762093200007"/>
  </r>
  <r>
    <n v="266"/>
    <x v="7"/>
    <x v="5"/>
    <s v="Wood"/>
    <s v="I-75 "/>
    <s v="SWOOIR00075**C"/>
    <s v="IR-75"/>
    <n v="18.7"/>
    <n v="19.2"/>
    <s v="Segment"/>
    <m/>
    <n v="0"/>
    <n v="0"/>
    <n v="3"/>
    <n v="0"/>
    <n v="10"/>
    <n v="29.640625"/>
    <n v="3.3494476403952082E-2"/>
    <n v="0.50411828847836193"/>
    <n v="0.47062381207440984"/>
    <n v="2.1225193467939445E-3"/>
    <n v="7.0795757357489733E-3"/>
    <n v="4.9570563889550293E-3"/>
    <x v="2"/>
    <s v="Google Maps"/>
    <n v="41.433640339199997"/>
    <n v="-83.617144532099999"/>
    <n v="41.440419198900003"/>
    <n v="-83.620539698499996"/>
  </r>
  <r>
    <n v="267"/>
    <x v="7"/>
    <x v="5"/>
    <s v="Wood"/>
    <s v="I-75 "/>
    <s v="SWOOIR00075**C"/>
    <s v="IR-75"/>
    <n v="16.8"/>
    <n v="17.3"/>
    <s v="Segment"/>
    <m/>
    <n v="0"/>
    <n v="0"/>
    <n v="3"/>
    <n v="0"/>
    <n v="7"/>
    <n v="26.640625"/>
    <n v="3.3494476403952082E-2"/>
    <n v="0.39485731943103769"/>
    <n v="0.3613628430270856"/>
    <n v="2.1225193467939445E-3"/>
    <n v="7.0795757357489733E-3"/>
    <n v="4.9570563889550293E-3"/>
    <x v="2"/>
    <s v="Google Maps"/>
    <n v="41.4062596168"/>
    <n v="-83.615645088500003"/>
    <n v="41.413503367200001"/>
    <n v="-83.615572678899994"/>
  </r>
  <r>
    <n v="268"/>
    <x v="7"/>
    <x v="4"/>
    <s v="Shelby"/>
    <s v="I-75 "/>
    <s v="SSHEIR00075**C"/>
    <s v="IR-75"/>
    <n v="1.1000000000000001"/>
    <n v="1.6"/>
    <s v="Segment"/>
    <m/>
    <n v="0"/>
    <n v="0"/>
    <n v="1"/>
    <n v="1"/>
    <n v="6"/>
    <n v="16.984375"/>
    <n v="3.3140330517838573E-2"/>
    <n v="0.56231498735684948"/>
    <n v="0.52917465683901088"/>
    <n v="2.2376475800134363E-3"/>
    <n v="7.0755004324037085E-3"/>
    <n v="4.8378528523902722E-3"/>
    <x v="2"/>
    <s v="Google Maps"/>
    <n v="40.210308004300003"/>
    <n v="-84.202980140400001"/>
    <n v="40.2173765394"/>
    <n v="-84.200904809299999"/>
  </r>
  <r>
    <n v="269"/>
    <x v="7"/>
    <x v="7"/>
    <s v="Erie"/>
    <s v="I-80 "/>
    <s v="SERIIR00080*KC"/>
    <s v="IR-80"/>
    <n v="10.8"/>
    <n v="11.3"/>
    <s v="Segment"/>
    <m/>
    <n v="0"/>
    <n v="0"/>
    <n v="4"/>
    <n v="1"/>
    <n v="5"/>
    <n v="35.625"/>
    <n v="2.4455866630660687E-2"/>
    <n v="0.29492000957796527"/>
    <n v="0.27046414294730459"/>
    <n v="1.438100210249668E-3"/>
    <n v="7.0479038077341516E-3"/>
    <n v="5.6098035974844838E-3"/>
    <x v="2"/>
    <s v="Google Maps"/>
    <n v="41.327181948000003"/>
    <n v="-82.639380916500002"/>
    <n v="41.325299472700003"/>
    <n v="-82.630103433399995"/>
  </r>
  <r>
    <n v="270"/>
    <x v="7"/>
    <x v="7"/>
    <s v="Richland"/>
    <s v="I-71 "/>
    <s v="SRICIR00071**C"/>
    <s v="IR-71"/>
    <n v="20.100000000000001"/>
    <n v="20.6"/>
    <s v="Segment"/>
    <m/>
    <n v="0"/>
    <n v="1"/>
    <n v="2"/>
    <n v="0"/>
    <n v="12"/>
    <n v="70.770439680232556"/>
    <n v="3.3330073972510171E-2"/>
    <n v="0.57376283145051987"/>
    <n v="0.54043275747800967"/>
    <n v="2.1096320778235455E-3"/>
    <n v="7.0363396478225464E-3"/>
    <n v="4.9267075699990009E-3"/>
    <x v="2"/>
    <s v="Google Maps"/>
    <n v="40.796595741799997"/>
    <n v="-82.396712963200002"/>
    <n v="40.800320579299999"/>
    <n v="-82.388537383200003"/>
  </r>
  <r>
    <n v="271"/>
    <x v="7"/>
    <x v="8"/>
    <s v="Licking"/>
    <s v="I-70 "/>
    <s v="SLICIR00070**C"/>
    <s v="IR-70"/>
    <n v="10.6"/>
    <n v="11.1"/>
    <s v="Segment"/>
    <m/>
    <n v="0"/>
    <n v="0"/>
    <n v="2"/>
    <n v="0"/>
    <n v="8"/>
    <n v="21.09375"/>
    <n v="3.2697790263424523E-2"/>
    <n v="0.68981034169933564"/>
    <n v="0.65711255143591107"/>
    <n v="2.2075889034833766E-3"/>
    <n v="6.9816088247131374E-3"/>
    <n v="4.7740199212297609E-3"/>
    <x v="2"/>
    <s v="Google Maps"/>
    <n v="39.943809567800002"/>
    <n v="-82.574017594699995"/>
    <n v="39.943429341399998"/>
    <n v="-82.564614849600005"/>
  </r>
  <r>
    <n v="272"/>
    <x v="7"/>
    <x v="8"/>
    <s v="Licking"/>
    <s v="I-70 "/>
    <s v="SLICIR00070**C"/>
    <s v="IR-70"/>
    <n v="10.1"/>
    <n v="10.6"/>
    <s v="Segment"/>
    <m/>
    <n v="0"/>
    <n v="0"/>
    <n v="0"/>
    <n v="2"/>
    <n v="1"/>
    <n v="9.875"/>
    <n v="3.2697790263424523E-2"/>
    <n v="0.22613146675956494"/>
    <n v="0.19343367649614041"/>
    <n v="2.2075889034833766E-3"/>
    <n v="6.9816088247131374E-3"/>
    <n v="4.7740199212297609E-3"/>
    <x v="2"/>
    <s v="Google Maps"/>
    <n v="39.9441970277"/>
    <n v="-82.583419869099998"/>
    <n v="39.943809567800002"/>
    <n v="-82.574017594699995"/>
  </r>
  <r>
    <n v="273"/>
    <x v="7"/>
    <x v="4"/>
    <s v="Shelby"/>
    <s v="I-75 "/>
    <s v="SSHEIR00075**C"/>
    <s v="IR-75"/>
    <n v="13.1"/>
    <n v="13.6"/>
    <s v="Segment"/>
    <m/>
    <n v="0"/>
    <n v="0"/>
    <n v="1"/>
    <n v="2"/>
    <n v="2"/>
    <n v="17.421875"/>
    <n v="2.4186291198424477E-2"/>
    <n v="0.27744212656201012"/>
    <n v="0.25325583536358565"/>
    <n v="1.6299821825466001E-3"/>
    <n v="6.9331703098067131E-3"/>
    <n v="5.3031881272601125E-3"/>
    <x v="2"/>
    <s v="Google Maps"/>
    <n v="40.375248807299997"/>
    <n v="-84.160460741799994"/>
    <n v="40.3824949332"/>
    <n v="-84.160638667499995"/>
  </r>
  <r>
    <n v="274"/>
    <x v="7"/>
    <x v="8"/>
    <s v="Licking"/>
    <s v="I-70 "/>
    <s v="SLICIR00070**C"/>
    <s v="IR-70"/>
    <n v="24.1"/>
    <n v="24.6"/>
    <s v="Segment"/>
    <m/>
    <n v="0"/>
    <n v="1"/>
    <n v="2"/>
    <n v="1"/>
    <n v="6"/>
    <n v="69.207939680232556"/>
    <n v="1.9246191317980412E-2"/>
    <n v="0.43442611392338565"/>
    <n v="0.41517992260540526"/>
    <n v="1.2952769415530137E-3"/>
    <n v="6.9214637658968877E-3"/>
    <n v="5.6261868243438744E-3"/>
    <x v="2"/>
    <s v="Google Maps"/>
    <n v="39.938927104699999"/>
    <n v="-82.320580362000001"/>
    <n v="39.938408729599999"/>
    <n v="-82.311190925399998"/>
  </r>
  <r>
    <n v="275"/>
    <x v="7"/>
    <x v="10"/>
    <s v="Tuscarawas"/>
    <s v="I 77 "/>
    <s v="STUSIR00077**C"/>
    <s v="IR-77"/>
    <n v="29.8"/>
    <n v="30.3"/>
    <s v="Segment"/>
    <m/>
    <n v="1"/>
    <n v="2"/>
    <n v="2"/>
    <n v="0"/>
    <n v="5"/>
    <n v="155.12381904069767"/>
    <n v="1.598191350586468E-2"/>
    <n v="0.36667443437581326"/>
    <n v="0.35069252086994857"/>
    <n v="1.0743900865349538E-3"/>
    <n v="6.9125403845085795E-3"/>
    <n v="5.8381502979736252E-3"/>
    <x v="2"/>
    <s v="Google Maps"/>
    <n v="40.608057216399999"/>
    <n v="-81.497717481899997"/>
    <n v="40.6110048066"/>
    <n v="-81.489356126700002"/>
  </r>
  <r>
    <n v="276"/>
    <x v="7"/>
    <x v="3"/>
    <s v="Ashtabula"/>
    <s v="I 90 "/>
    <s v="SATBIR00090**C"/>
    <s v="IR-90"/>
    <n v="1.2"/>
    <n v="1.7"/>
    <s v="Segment"/>
    <m/>
    <n v="0"/>
    <n v="0"/>
    <n v="3"/>
    <n v="0"/>
    <n v="3"/>
    <n v="22.640625"/>
    <n v="2.4108827049941946E-2"/>
    <n v="0.32914725897491964"/>
    <n v="0.3050384319249777"/>
    <n v="1.6247303622219514E-3"/>
    <n v="6.9119330785933535E-3"/>
    <n v="5.2872027163714018E-3"/>
    <x v="2"/>
    <s v="Google Maps"/>
    <n v="41.7681250069"/>
    <n v="-80.980455257700001"/>
    <n v="41.768507858900001"/>
    <n v="-80.970791866400006"/>
  </r>
  <r>
    <n v="277"/>
    <x v="7"/>
    <x v="7"/>
    <s v="Wayne"/>
    <s v="I-71 "/>
    <s v="SWAYIR00071**C"/>
    <s v="IR-71"/>
    <n v="2.6"/>
    <n v="3.1"/>
    <s v="Segment"/>
    <m/>
    <n v="0"/>
    <n v="0"/>
    <n v="1"/>
    <n v="0"/>
    <n v="10"/>
    <n v="16.546875"/>
    <n v="4.0529927325887033E-2"/>
    <n v="1.1182800306234286"/>
    <n v="1.0777501032975416"/>
    <n v="2.3229533932520329E-3"/>
    <n v="6.8952331805050143E-3"/>
    <n v="4.5722797872529818E-3"/>
    <x v="2"/>
    <s v="Google Maps"/>
    <n v="40.9439444729"/>
    <n v="-82.089327775200005"/>
    <n v="40.947549562500001"/>
    <n v="-82.081038172999996"/>
  </r>
  <r>
    <n v="278"/>
    <x v="7"/>
    <x v="4"/>
    <s v="Shelby"/>
    <s v="I-75 "/>
    <s v="SSHEIR00075**C"/>
    <s v="IR-75"/>
    <n v="14.3"/>
    <n v="14.8"/>
    <s v="Segment"/>
    <m/>
    <n v="0"/>
    <n v="0"/>
    <n v="1"/>
    <n v="0"/>
    <n v="7"/>
    <n v="13.546875"/>
    <n v="3.3860168166351921E-2"/>
    <n v="1.0232236970546393"/>
    <n v="0.98936352888828738"/>
    <n v="2.049983339478108E-3"/>
    <n v="6.8656099477942831E-3"/>
    <n v="4.8156266083161751E-3"/>
    <x v="2"/>
    <s v="Google Maps"/>
    <n v="40.392637284000003"/>
    <n v="-84.160876907000002"/>
    <n v="40.399822511000004"/>
    <n v="-84.161911542499993"/>
  </r>
  <r>
    <n v="279"/>
    <x v="7"/>
    <x v="3"/>
    <s v="Portage"/>
    <s v="I-80 "/>
    <s v="SPORIR00080*KC"/>
    <s v="IR-80"/>
    <n v="11.5"/>
    <n v="12"/>
    <s v="Segment"/>
    <m/>
    <n v="0"/>
    <n v="0"/>
    <n v="4"/>
    <n v="2"/>
    <n v="10"/>
    <n v="45.0625"/>
    <n v="2.1219442467485285E-2"/>
    <n v="0.40032567436859134"/>
    <n v="0.37910623190110604"/>
    <n v="1.2063792617637444E-3"/>
    <n v="6.8564897959482243E-3"/>
    <n v="5.6501105341844795E-3"/>
    <x v="2"/>
    <s v="Google Maps"/>
    <n v="41.2434183425"/>
    <n v="-81.172914797800004"/>
    <n v="41.243347580200002"/>
    <n v="-81.163315830100004"/>
  </r>
  <r>
    <n v="280"/>
    <x v="7"/>
    <x v="3"/>
    <s v="Portage"/>
    <s v="I-80 "/>
    <s v="SPORIR00080*KC"/>
    <s v="IR-80"/>
    <n v="6.9"/>
    <n v="7.4"/>
    <s v="Segment"/>
    <m/>
    <n v="0"/>
    <n v="1"/>
    <n v="3"/>
    <n v="2"/>
    <n v="10"/>
    <n v="84.192314680232556"/>
    <n v="2.1219442467485285E-2"/>
    <n v="0.39975204720203844"/>
    <n v="0.37853260473455314"/>
    <n v="1.2063792617637444E-3"/>
    <n v="6.8560128780896469E-3"/>
    <n v="5.6496336163259029E-3"/>
    <x v="2"/>
    <s v="Google Maps"/>
    <n v="41.246424425400001"/>
    <n v="-81.261091778600004"/>
    <n v="41.245798177399998"/>
    <n v="-81.251530839300003"/>
  </r>
  <r>
    <n v="281"/>
    <x v="7"/>
    <x v="1"/>
    <s v="Lake"/>
    <s v="IR-90 "/>
    <s v="SLAKIR00090**C"/>
    <s v="IR-90"/>
    <n v="20.9"/>
    <n v="21.4"/>
    <s v="Segment"/>
    <m/>
    <n v="0"/>
    <n v="1"/>
    <n v="2"/>
    <n v="0"/>
    <n v="2"/>
    <n v="60.770439680232556"/>
    <n v="2.3812497491306539E-2"/>
    <n v="0.2740634969565332"/>
    <n v="0.25025099946522666"/>
    <n v="1.6046411083523091E-3"/>
    <n v="6.826167660506156E-3"/>
    <n v="5.2215265521538467E-3"/>
    <x v="2"/>
    <s v="Google Maps"/>
    <n v="41.718363988"/>
    <n v="-81.147074429"/>
    <n v="41.719635880799999"/>
    <n v="-81.137593683199995"/>
  </r>
  <r>
    <n v="282"/>
    <x v="7"/>
    <x v="1"/>
    <s v="Lake"/>
    <s v="IR-90 "/>
    <s v="SLAKIR00090**C"/>
    <s v="IR-90"/>
    <n v="24.5"/>
    <n v="25"/>
    <s v="Segment"/>
    <m/>
    <n v="0"/>
    <n v="1"/>
    <n v="1"/>
    <n v="1"/>
    <n v="0"/>
    <n v="56.661064680232556"/>
    <n v="2.3812497491306539E-2"/>
    <n v="0.17281777591660952"/>
    <n v="0.14900527842530298"/>
    <n v="1.6046411083523091E-3"/>
    <n v="6.826167660506156E-3"/>
    <n v="5.2215265521538467E-3"/>
    <x v="2"/>
    <s v="Google Maps"/>
    <n v="41.742931568499998"/>
    <n v="-81.087651396699997"/>
    <n v="41.746316180599997"/>
    <n v="-81.079142556099995"/>
  </r>
  <r>
    <n v="283"/>
    <x v="7"/>
    <x v="4"/>
    <s v="Auglaize"/>
    <s v="I-75 "/>
    <s v="SAUGIR00075**C"/>
    <s v="IR-75"/>
    <n v="1.1000000000000001"/>
    <n v="1.6"/>
    <s v="Segment"/>
    <m/>
    <n v="0"/>
    <n v="1"/>
    <n v="2"/>
    <n v="0"/>
    <n v="13"/>
    <n v="71.770439680232556"/>
    <n v="2.3678370689426048E-2"/>
    <n v="0.82688026295715455"/>
    <n v="0.80320189226772853"/>
    <n v="1.5955486590665401E-3"/>
    <n v="6.7876720250082834E-3"/>
    <n v="5.1921233659417438E-3"/>
    <x v="2"/>
    <s v="Google Maps"/>
    <n v="40.498342327300001"/>
    <n v="-84.169142810799997"/>
    <n v="40.505588535599998"/>
    <n v="-84.169140873100005"/>
  </r>
  <r>
    <n v="284"/>
    <x v="7"/>
    <x v="4"/>
    <s v="Auglaize"/>
    <s v="I-75 "/>
    <s v="SAUGIR00075**C"/>
    <s v="IR-75"/>
    <n v="3.8"/>
    <n v="4.3"/>
    <s v="Segment"/>
    <m/>
    <n v="0"/>
    <n v="0"/>
    <n v="2"/>
    <n v="1"/>
    <n v="13"/>
    <n v="30.53125"/>
    <n v="2.3678370689426048E-2"/>
    <n v="0.82688026295715455"/>
    <n v="0.80320189226772853"/>
    <n v="1.5955486590665401E-3"/>
    <n v="6.7876720250082834E-3"/>
    <n v="5.1921233659417438E-3"/>
    <x v="2"/>
    <s v="Google Maps"/>
    <n v="40.537466305199999"/>
    <n v="-84.169485417399997"/>
    <n v="40.544711269399997"/>
    <n v="-84.169590172699998"/>
  </r>
  <r>
    <n v="285"/>
    <x v="7"/>
    <x v="3"/>
    <s v="Mahoning"/>
    <s v="I76 "/>
    <s v="SMAHIR00080**C"/>
    <s v="IR-80"/>
    <n v="1.2"/>
    <n v="1.7"/>
    <s v="Segment"/>
    <m/>
    <n v="0"/>
    <n v="0"/>
    <n v="0"/>
    <n v="3"/>
    <n v="7"/>
    <n v="20.3125"/>
    <n v="3.2362828612723916E-2"/>
    <n v="0.38139552416150241"/>
    <n v="0.34903269554877847"/>
    <n v="2.034118835327461E-3"/>
    <n v="6.7846232096816618E-3"/>
    <n v="4.7505043743542013E-3"/>
    <x v="2"/>
    <s v="Google Maps"/>
    <n v="41.111931267700001"/>
    <n v="-80.815125999900005"/>
    <n v="41.114849530999997"/>
    <n v="-80.806359876399995"/>
  </r>
  <r>
    <n v="286"/>
    <x v="7"/>
    <x v="2"/>
    <s v="Warren"/>
    <s v="I 71 "/>
    <s v="SWARIR00071**C"/>
    <s v="IR-71"/>
    <n v="11.2"/>
    <n v="11.7"/>
    <s v="Segment"/>
    <m/>
    <n v="1"/>
    <n v="0"/>
    <n v="1"/>
    <n v="0"/>
    <n v="9"/>
    <n v="61.223564680232556"/>
    <n v="3.1743777982758695E-2"/>
    <n v="0.73880775419157185"/>
    <n v="0.70706397620881312"/>
    <n v="2.1427978474545801E-3"/>
    <n v="6.7783094902156386E-3"/>
    <n v="4.6355116427610581E-3"/>
    <x v="2"/>
    <s v="Google Maps"/>
    <n v="39.404295554199997"/>
    <n v="-84.176028400999996"/>
    <n v="39.409387265900001"/>
    <n v="-84.169377569299996"/>
  </r>
  <r>
    <n v="287"/>
    <x v="7"/>
    <x v="2"/>
    <s v="Warren"/>
    <s v="I 71 "/>
    <s v="SWARIR00071**C"/>
    <s v="IR-71"/>
    <n v="9.9"/>
    <n v="10.4"/>
    <s v="Segment"/>
    <m/>
    <n v="0"/>
    <n v="0"/>
    <n v="2"/>
    <n v="0"/>
    <n v="8"/>
    <n v="21.09375"/>
    <n v="3.1743777982758695E-2"/>
    <n v="0.67407857598923626"/>
    <n v="0.64233479800647753"/>
    <n v="2.1427978474545801E-3"/>
    <n v="6.7783094902156386E-3"/>
    <n v="4.6355116427610581E-3"/>
    <x v="2"/>
    <s v="Google Maps"/>
    <n v="39.393371702400003"/>
    <n v="-84.195773450900006"/>
    <n v="39.397374224099998"/>
    <n v="-84.187985266699997"/>
  </r>
  <r>
    <n v="288"/>
    <x v="7"/>
    <x v="7"/>
    <s v="Richland"/>
    <s v="I-71 "/>
    <s v="SRICIR00071**C"/>
    <s v="IR-71"/>
    <n v="0.1"/>
    <n v="0.6"/>
    <s v="Segment"/>
    <m/>
    <n v="0"/>
    <n v="0"/>
    <n v="3"/>
    <n v="0"/>
    <n v="12"/>
    <n v="31.640625"/>
    <n v="3.2203133831382569E-2"/>
    <n v="0.55470036508236631"/>
    <n v="0.52249723125098368"/>
    <n v="2.0217025006847868E-3"/>
    <n v="6.7432926565809412E-3"/>
    <n v="4.7215901558961548E-3"/>
    <x v="2"/>
    <s v="Google Maps"/>
    <n v="40.568479779500002"/>
    <n v="-82.622125517800001"/>
    <n v="40.5721390263"/>
    <n v="-82.613924851500002"/>
  </r>
  <r>
    <n v="289"/>
    <x v="7"/>
    <x v="7"/>
    <s v="Richland"/>
    <s v="I-71 "/>
    <s v="SRICIR00071**C"/>
    <s v="IR-71"/>
    <n v="5.4"/>
    <n v="5.9"/>
    <s v="Segment"/>
    <m/>
    <n v="0"/>
    <n v="0"/>
    <n v="0"/>
    <n v="3"/>
    <n v="7"/>
    <n v="20.3125"/>
    <n v="3.2203133831382569E-2"/>
    <n v="0.3796240705239976"/>
    <n v="0.34742093669261503"/>
    <n v="2.0217025006847868E-3"/>
    <n v="6.7432926565809412E-3"/>
    <n v="4.7215901558961548E-3"/>
    <x v="2"/>
    <s v="Google Maps"/>
    <n v="40.627869082499998"/>
    <n v="-82.5605596738"/>
    <n v="40.633526872399997"/>
    <n v="-82.554635051000005"/>
  </r>
  <r>
    <n v="290"/>
    <x v="7"/>
    <x v="0"/>
    <s v="Morrow"/>
    <s v="I-71 "/>
    <s v="SMRWIR00071**C"/>
    <s v="IR-71"/>
    <n v="13.2"/>
    <n v="13.7"/>
    <s v="Segment"/>
    <m/>
    <n v="0"/>
    <n v="0"/>
    <n v="3"/>
    <n v="0"/>
    <n v="7"/>
    <n v="26.640625"/>
    <n v="3.2203133831382569E-2"/>
    <n v="0.37949572018540434"/>
    <n v="0.34729258635402177"/>
    <n v="2.0217025006847868E-3"/>
    <n v="6.7431665557200118E-3"/>
    <n v="4.7214640550352245E-3"/>
    <x v="2"/>
    <s v="Google Maps"/>
    <n v="40.499199749100001"/>
    <n v="-82.712600037800001"/>
    <n v="40.503452989800003"/>
    <n v="-82.704926518199997"/>
  </r>
  <r>
    <n v="291"/>
    <x v="7"/>
    <x v="3"/>
    <s v="Portage"/>
    <s v="I-76 "/>
    <s v="SPORIR00076**C"/>
    <s v="IR-76"/>
    <n v="13"/>
    <n v="13.5"/>
    <s v="Segment"/>
    <m/>
    <n v="1"/>
    <n v="0"/>
    <n v="1"/>
    <n v="0"/>
    <n v="10"/>
    <n v="62.223564680232556"/>
    <n v="2.0468912164572677E-2"/>
    <n v="0.99502729649436261"/>
    <n v="0.97455838432978992"/>
    <n v="1.2252805372483283E-3"/>
    <n v="6.7204018123798396E-3"/>
    <n v="5.4951212751315117E-3"/>
    <x v="2"/>
    <s v="Google Maps"/>
    <n v="41.10570714"/>
    <n v="-81.158142386600005"/>
    <n v="41.105815337599999"/>
    <n v="-81.148565618899994"/>
  </r>
  <r>
    <n v="292"/>
    <x v="7"/>
    <x v="4"/>
    <s v="Clark"/>
    <s v="IR-70 "/>
    <s v="SCLAIR00070**C"/>
    <s v="IR-70"/>
    <n v="8.1"/>
    <n v="8.6"/>
    <s v="Segment"/>
    <m/>
    <n v="0"/>
    <n v="0"/>
    <n v="2"/>
    <n v="0"/>
    <n v="4"/>
    <n v="17.09375"/>
    <n v="3.9646226794095511E-2"/>
    <n v="0.29025221937004764"/>
    <n v="0.25060599257595212"/>
    <n v="2.6151066489298377E-3"/>
    <n v="6.6773381877542155E-3"/>
    <n v="4.0622315388243778E-3"/>
    <x v="2"/>
    <s v="Google Maps"/>
    <n v="39.893233800200001"/>
    <n v="-83.908433477700001"/>
    <n v="39.892709271699999"/>
    <n v="-83.899050422800002"/>
  </r>
  <r>
    <n v="293"/>
    <x v="7"/>
    <x v="2"/>
    <s v="Warren"/>
    <s v="I 71 "/>
    <s v="SWARIR00071**C"/>
    <s v="IR-71"/>
    <n v="13.9"/>
    <n v="14.4"/>
    <s v="Segment"/>
    <m/>
    <n v="0"/>
    <n v="0"/>
    <n v="2"/>
    <n v="0"/>
    <n v="17"/>
    <n v="30.09375"/>
    <n v="3.1246971799206092E-2"/>
    <n v="1.2373382979175516"/>
    <n v="1.2060913261183455"/>
    <n v="2.1090622210715401E-3"/>
    <n v="6.6716645899324309E-3"/>
    <n v="4.5626023688608904E-3"/>
    <x v="2"/>
    <s v="Google Maps"/>
    <n v="39.414351840599998"/>
    <n v="-84.129329776500001"/>
    <n v="39.415057819499999"/>
    <n v="-84.120028123300003"/>
  </r>
  <r>
    <n v="294"/>
    <x v="7"/>
    <x v="2"/>
    <s v="Warren"/>
    <s v="I 71 "/>
    <s v="SWARIR00071**C"/>
    <s v="IR-71"/>
    <n v="13.4"/>
    <n v="13.9"/>
    <s v="Segment"/>
    <m/>
    <n v="0"/>
    <n v="0"/>
    <n v="1"/>
    <n v="1"/>
    <n v="4"/>
    <n v="14.984375"/>
    <n v="3.1246971799206092E-2"/>
    <n v="0.40878468842223853"/>
    <n v="0.37753771662303243"/>
    <n v="2.1090622210715401E-3"/>
    <n v="6.6716645899324309E-3"/>
    <n v="4.5626023688608904E-3"/>
    <x v="2"/>
    <s v="Google Maps"/>
    <n v="39.4137309479"/>
    <n v="-84.138635501799996"/>
    <n v="39.414351840599998"/>
    <n v="-84.129329776500001"/>
  </r>
  <r>
    <n v="295"/>
    <x v="7"/>
    <x v="10"/>
    <s v="Belmont"/>
    <s v="I-70 "/>
    <s v="SBELIR00070**C"/>
    <s v="IR-70"/>
    <n v="15.9"/>
    <n v="16.399999999999999"/>
    <s v="Segment"/>
    <m/>
    <n v="0"/>
    <n v="0"/>
    <n v="1"/>
    <n v="1"/>
    <n v="4"/>
    <n v="14.984375"/>
    <n v="2.6389161732976639E-2"/>
    <n v="0.4386884557765019"/>
    <n v="0.41229929404352528"/>
    <n v="1.7128709649516629E-3"/>
    <n v="6.6337498453047554E-3"/>
    <n v="4.9208788803530926E-3"/>
    <x v="2"/>
    <s v="Google Maps"/>
    <n v="40.077807819999997"/>
    <n v="-80.941590547100006"/>
    <n v="40.077425480599999"/>
    <n v="-80.932219635600006"/>
  </r>
  <r>
    <n v="296"/>
    <x v="7"/>
    <x v="2"/>
    <s v="Clinton"/>
    <s v="I-71 "/>
    <s v="SCLIIR00071**C"/>
    <s v="IR-71"/>
    <n v="5.9"/>
    <n v="6.4"/>
    <s v="Segment"/>
    <m/>
    <n v="0"/>
    <n v="0"/>
    <n v="2"/>
    <n v="1"/>
    <n v="3"/>
    <n v="20.53125"/>
    <n v="2.3023192838236031E-2"/>
    <n v="0.31410208374627741"/>
    <n v="0.2910788909080414"/>
    <n v="1.5511386622034731E-3"/>
    <n v="6.5986970389223243E-3"/>
    <n v="5.0475583767188512E-3"/>
    <x v="2"/>
    <s v="Google Maps"/>
    <n v="39.502801040199998"/>
    <n v="-83.891447721800006"/>
    <n v="39.505826853899997"/>
    <n v="-83.882948437500005"/>
  </r>
  <r>
    <n v="297"/>
    <x v="7"/>
    <x v="2"/>
    <s v="Clinton"/>
    <s v="I-71 "/>
    <s v="SCLIIR00071**C"/>
    <s v="IR-71"/>
    <n v="5.2"/>
    <n v="5.7"/>
    <s v="Segment"/>
    <m/>
    <n v="0"/>
    <n v="0"/>
    <n v="1"/>
    <n v="2"/>
    <n v="2"/>
    <n v="17.421875"/>
    <n v="2.3023192838236031E-2"/>
    <n v="0.26512945028517398"/>
    <n v="0.24210625744693795"/>
    <n v="1.5511386622034731E-3"/>
    <n v="6.5986970389223243E-3"/>
    <n v="5.0475583767188512E-3"/>
    <x v="2"/>
    <s v="Google Maps"/>
    <n v="39.498642350300003"/>
    <n v="-83.903390309700001"/>
    <n v="39.501598207000001"/>
    <n v="-83.894851417699996"/>
  </r>
  <r>
    <n v="298"/>
    <x v="7"/>
    <x v="10"/>
    <s v="Belmont"/>
    <s v="I-70 "/>
    <s v="SBELIR00070**C"/>
    <s v="IR-70"/>
    <n v="13.1"/>
    <n v="13.6"/>
    <s v="Segment"/>
    <m/>
    <n v="1"/>
    <n v="1"/>
    <n v="2"/>
    <n v="0"/>
    <n v="5"/>
    <n v="109.44712936046511"/>
    <n v="1.8303368696472505E-2"/>
    <n v="0.37360146598875243"/>
    <n v="0.3552980972922799"/>
    <n v="1.2314531495834374E-3"/>
    <n v="6.5804910209831492E-3"/>
    <n v="5.349037871399712E-3"/>
    <x v="2"/>
    <s v="Google Maps"/>
    <n v="40.0646099167"/>
    <n v="-80.989067739700005"/>
    <n v="40.065838282800001"/>
    <n v="-80.979809452599994"/>
  </r>
  <r>
    <n v="299"/>
    <x v="7"/>
    <x v="10"/>
    <s v="Belmont"/>
    <s v="I-70 "/>
    <s v="SBELIR00070**C"/>
    <s v="IR-70"/>
    <n v="10.199999999999999"/>
    <n v="10.7"/>
    <s v="Segment"/>
    <m/>
    <n v="0"/>
    <n v="0"/>
    <n v="3"/>
    <n v="1"/>
    <n v="4"/>
    <n v="28.078125"/>
    <n v="1.8303368696472505E-2"/>
    <n v="0.3339150135913761"/>
    <n v="0.31561164489490356"/>
    <n v="1.2314531495834374E-3"/>
    <n v="6.5804910209831492E-3"/>
    <n v="5.349037871399712E-3"/>
    <x v="2"/>
    <s v="Google Maps"/>
    <n v="40.063060599300002"/>
    <n v="-81.043245426400006"/>
    <n v="40.064866682999998"/>
    <n v="-81.034186974099995"/>
  </r>
  <r>
    <n v="300"/>
    <x v="7"/>
    <x v="2"/>
    <s v="Preble"/>
    <s v="E INTERSTATE 70 "/>
    <s v="SPREIR00070**C"/>
    <s v="IR-70"/>
    <n v="17"/>
    <n v="17.5"/>
    <s v="Segment"/>
    <m/>
    <n v="1"/>
    <n v="0"/>
    <n v="1"/>
    <n v="1"/>
    <n v="6"/>
    <n v="62.661064680232556"/>
    <n v="2.2953262865641751E-2"/>
    <n v="0.45916486416264451"/>
    <n v="0.43621160129700276"/>
    <n v="1.5463990350986711E-3"/>
    <n v="6.5783091139322665E-3"/>
    <n v="5.0319100788335956E-3"/>
    <x v="2"/>
    <s v="Google Maps"/>
    <n v="39.837635994899998"/>
    <n v="-84.496125742900006"/>
    <n v="39.837730513799997"/>
    <n v="-84.486734393800006"/>
  </r>
  <r>
    <n v="301"/>
    <x v="7"/>
    <x v="4"/>
    <s v="Montgomery"/>
    <s v="INTERSTATE 70 "/>
    <s v="SMOTIR00070**C"/>
    <s v="IR-70"/>
    <n v="0.8"/>
    <n v="1.3"/>
    <s v="Segment"/>
    <m/>
    <n v="0"/>
    <n v="0"/>
    <n v="3"/>
    <n v="0"/>
    <n v="6"/>
    <n v="25.640625"/>
    <n v="2.2953262865641751E-2"/>
    <n v="0.45916486416264451"/>
    <n v="0.43621160129700276"/>
    <n v="1.5463990350986711E-3"/>
    <n v="6.5783091139322665E-3"/>
    <n v="5.0319100788335956E-3"/>
    <x v="2"/>
    <s v="Google Maps"/>
    <n v="39.837922496399997"/>
    <n v="-84.468698303400004"/>
    <n v="39.8380164382"/>
    <n v="-84.459298133700003"/>
  </r>
  <r>
    <n v="302"/>
    <x v="7"/>
    <x v="5"/>
    <s v="Wood"/>
    <s v="I-75 "/>
    <s v="SWOOIR00075**C"/>
    <s v="IR-75"/>
    <n v="3.6"/>
    <n v="4.0999999999999996"/>
    <s v="Segment"/>
    <m/>
    <n v="0"/>
    <n v="0"/>
    <n v="3"/>
    <n v="0"/>
    <n v="5"/>
    <n v="24.640625"/>
    <n v="3.1542313855395611E-2"/>
    <n v="0.30455355212054475"/>
    <n v="0.27301123826514911"/>
    <n v="1.9704796168259916E-3"/>
    <n v="6.5740091879451529E-3"/>
    <n v="4.6035295711191609E-3"/>
    <x v="2"/>
    <s v="Google Maps"/>
    <n v="41.2198791418"/>
    <n v="-83.650524632699998"/>
    <n v="41.226867022199997"/>
    <n v="-83.653049608299995"/>
  </r>
  <r>
    <n v="303"/>
    <x v="7"/>
    <x v="5"/>
    <s v="Wood"/>
    <s v="I-75 "/>
    <s v="SWOOIR00075**C"/>
    <s v="IR-75"/>
    <n v="2.8"/>
    <n v="3.3"/>
    <s v="Segment"/>
    <m/>
    <n v="0"/>
    <n v="0"/>
    <n v="2"/>
    <n v="1"/>
    <n v="7"/>
    <n v="24.53125"/>
    <n v="3.1542313855395611E-2"/>
    <n v="0.37344401438596525"/>
    <n v="0.34190170053056962"/>
    <n v="1.9704796168259916E-3"/>
    <n v="6.5740091879451529E-3"/>
    <n v="4.6035295711191609E-3"/>
    <x v="2"/>
    <s v="Google Maps"/>
    <n v="41.208345325400003"/>
    <n v="-83.649647986600002"/>
    <n v="41.215590928300003"/>
    <n v="-83.649717837799997"/>
  </r>
  <r>
    <n v="304"/>
    <x v="7"/>
    <x v="4"/>
    <s v="Auglaize"/>
    <s v="I-75 "/>
    <s v="SAUGIR00075**C"/>
    <s v="IR-75"/>
    <n v="9.9"/>
    <n v="10.4"/>
    <s v="Segment"/>
    <m/>
    <n v="0"/>
    <n v="0"/>
    <n v="2"/>
    <n v="1"/>
    <n v="11"/>
    <n v="28.53125"/>
    <n v="2.2782323396836682E-2"/>
    <n v="0.70093898182701875"/>
    <n v="0.67815665843018202"/>
    <n v="1.5348136769290628E-3"/>
    <n v="6.5300359242961127E-3"/>
    <n v="4.9952222473670501E-3"/>
    <x v="2"/>
    <s v="Google Maps"/>
    <n v="40.621681688199999"/>
    <n v="-84.143498683399997"/>
    <n v="40.6281473186"/>
    <n v="-84.139209732799998"/>
  </r>
  <r>
    <n v="305"/>
    <x v="7"/>
    <x v="2"/>
    <s v="Preble"/>
    <s v="E INTERSTATE 70 "/>
    <s v="SPREIR00070**C"/>
    <s v="IR-70"/>
    <n v="10"/>
    <n v="10.5"/>
    <s v="Segment"/>
    <m/>
    <n v="0"/>
    <n v="1"/>
    <n v="0"/>
    <n v="1"/>
    <n v="10"/>
    <n v="60.114189680232556"/>
    <n v="2.1757100040604035E-2"/>
    <n v="0.91810748462168346"/>
    <n v="0.89635038458107941"/>
    <n v="1.349382463632514E-3"/>
    <n v="6.525455002788747E-3"/>
    <n v="5.176072539156233E-3"/>
    <x v="2"/>
    <s v="Google Maps"/>
    <n v="39.835351451599998"/>
    <n v="-84.627677840299995"/>
    <n v="39.835464511399998"/>
    <n v="-84.618279014500004"/>
  </r>
  <r>
    <n v="306"/>
    <x v="7"/>
    <x v="7"/>
    <s v="Medina"/>
    <s v="INTERSTATE HIGHWAY 71 "/>
    <s v="SMEDIR00071**C"/>
    <s v="IR-71"/>
    <n v="3.8"/>
    <n v="4.3"/>
    <s v="Segment"/>
    <m/>
    <n v="0"/>
    <n v="1"/>
    <n v="1"/>
    <n v="1"/>
    <n v="11"/>
    <n v="67.661064680232556"/>
    <n v="3.1216055754196007E-2"/>
    <n v="0.50456980981853716"/>
    <n v="0.47335375406434116"/>
    <n v="1.9452835957980796E-3"/>
    <n v="6.4889851877360421E-3"/>
    <n v="4.5437015919379629E-3"/>
    <x v="2"/>
    <s v="Google Maps"/>
    <n v="41.003191914399999"/>
    <n v="-81.960816744499994"/>
    <n v="41.006496804100003"/>
    <n v="-81.952308671099999"/>
  </r>
  <r>
    <n v="307"/>
    <x v="7"/>
    <x v="7"/>
    <s v="Medina"/>
    <s v="INTERSTATE HIGHWAY 71 "/>
    <s v="SMEDIR00071**C"/>
    <s v="IR-71"/>
    <n v="4.4000000000000004"/>
    <n v="4.9000000000000004"/>
    <s v="Segment"/>
    <m/>
    <n v="0"/>
    <n v="0"/>
    <n v="1"/>
    <n v="2"/>
    <n v="7"/>
    <n v="22.421875"/>
    <n v="3.1216055754196007E-2"/>
    <n v="0.36858251812958076"/>
    <n v="0.33736646237538476"/>
    <n v="1.9452835957980796E-3"/>
    <n v="6.4889851877360421E-3"/>
    <n v="4.5437015919379629E-3"/>
    <x v="2"/>
    <s v="Google Maps"/>
    <n v="41.007157392300002"/>
    <n v="-81.950590370900002"/>
    <n v="41.010437469300001"/>
    <n v="-81.942082688300005"/>
  </r>
  <r>
    <n v="308"/>
    <x v="7"/>
    <x v="6"/>
    <s v="Hancock"/>
    <s v="I-75 "/>
    <s v="SHANIR00075**C"/>
    <s v="IR-75"/>
    <n v="2.2000000000000002"/>
    <n v="2.7"/>
    <s v="Segment"/>
    <m/>
    <n v="0"/>
    <n v="0"/>
    <n v="4"/>
    <n v="1"/>
    <n v="3"/>
    <n v="33.625"/>
    <n v="1.4984537819510112E-2"/>
    <n v="0.28095168327721032"/>
    <n v="0.26596714545770023"/>
    <n v="1.0069514789517679E-3"/>
    <n v="6.4810977196955175E-3"/>
    <n v="5.4741462407437496E-3"/>
    <x v="2"/>
    <s v="Google Maps"/>
    <n v="40.905926073300002"/>
    <n v="-83.849684605899995"/>
    <n v="40.911123583200002"/>
    <n v="-83.843033059099994"/>
  </r>
  <r>
    <n v="309"/>
    <x v="7"/>
    <x v="5"/>
    <s v="Sandusky"/>
    <s v="I 80 "/>
    <s v="SSANIR00080*KC"/>
    <s v="IR-80"/>
    <n v="5.3"/>
    <n v="5.8"/>
    <s v="Segment"/>
    <m/>
    <n v="1"/>
    <n v="0"/>
    <n v="3"/>
    <n v="0"/>
    <n v="5"/>
    <n v="70.317314680232556"/>
    <n v="2.6269815294324816E-2"/>
    <n v="0.28608282515556638"/>
    <n v="0.25981300986124156"/>
    <n v="1.5712688702527143E-3"/>
    <n v="6.4721549823660999E-3"/>
    <n v="4.9008861121133855E-3"/>
    <x v="2"/>
    <s v="Google Maps"/>
    <n v="41.443649858000001"/>
    <n v="-83.247861707400006"/>
    <n v="41.4409625121"/>
    <n v="-83.238919929199994"/>
  </r>
  <r>
    <n v="310"/>
    <x v="7"/>
    <x v="8"/>
    <s v="Licking"/>
    <s v="I-70 "/>
    <s v="SLICIR00070**C"/>
    <s v="IR-70"/>
    <n v="13.9"/>
    <n v="14.4"/>
    <s v="Segment"/>
    <m/>
    <n v="0"/>
    <n v="0"/>
    <n v="2"/>
    <n v="0"/>
    <n v="5"/>
    <n v="18.09375"/>
    <n v="3.1407750985751028E-2"/>
    <n v="0.44255276903788271"/>
    <n v="0.41114501805213166"/>
    <n v="2.0882398858091946E-3"/>
    <n v="6.3816171478519729E-3"/>
    <n v="4.2933772620427782E-3"/>
    <x v="2"/>
    <s v="Google Maps"/>
    <n v="39.942530717399997"/>
    <n v="-82.511990962599995"/>
    <n v="39.943297813199997"/>
    <n v="-82.502626704899996"/>
  </r>
  <r>
    <n v="311"/>
    <x v="7"/>
    <x v="3"/>
    <s v="Portage"/>
    <s v="I-80 "/>
    <s v="SPORIR00080*KC"/>
    <s v="IR-80"/>
    <n v="8.1999999999999993"/>
    <n v="8.6999999999999993"/>
    <s v="Segment"/>
    <m/>
    <n v="0"/>
    <n v="0"/>
    <n v="4"/>
    <n v="0"/>
    <n v="5"/>
    <n v="31.1875"/>
    <n v="2.2573510144168196E-2"/>
    <n v="0.33250090629537343"/>
    <n v="0.30992739615120524"/>
    <n v="1.2021048086121356E-3"/>
    <n v="6.3512359348315795E-3"/>
    <n v="5.1491311262194441E-3"/>
    <x v="2"/>
    <s v="Google Maps"/>
    <n v="41.244985839000002"/>
    <n v="-81.236219119899999"/>
    <n v="41.244491989099998"/>
    <n v="-81.226643655700002"/>
  </r>
  <r>
    <n v="312"/>
    <x v="7"/>
    <x v="2"/>
    <s v="Clinton"/>
    <s v="I-71 "/>
    <s v="SCLIIR00071**C"/>
    <s v="IR-71"/>
    <n v="8.1999999999999993"/>
    <n v="8.6999999999999993"/>
    <s v="Segment"/>
    <m/>
    <n v="0"/>
    <n v="0"/>
    <n v="0"/>
    <n v="1"/>
    <n v="6"/>
    <n v="10.4375"/>
    <n v="3.1163108934566596E-2"/>
    <n v="0.84117951611441677"/>
    <n v="0.81001640717985013"/>
    <n v="1.8795396966124467E-3"/>
    <n v="6.2991340774165658E-3"/>
    <n v="4.4195943808041189E-3"/>
    <x v="2"/>
    <s v="Google Maps"/>
    <n v="39.5167378266"/>
    <n v="-83.852344077200001"/>
    <n v="39.519766970100001"/>
    <n v="-83.843847068399995"/>
  </r>
  <r>
    <n v="313"/>
    <x v="7"/>
    <x v="3"/>
    <s v="Portage"/>
    <s v="I-76 "/>
    <s v="SPORIR00076**C"/>
    <s v="IR-76"/>
    <n v="11"/>
    <n v="11.5"/>
    <s v="Segment"/>
    <m/>
    <n v="0"/>
    <n v="0"/>
    <n v="3"/>
    <n v="1"/>
    <n v="7"/>
    <n v="31.078125"/>
    <n v="1.7516301264717583E-2"/>
    <n v="0.43817210934927475"/>
    <n v="0.42065580808455716"/>
    <n v="1.1781881861266535E-3"/>
    <n v="6.2981405205892182E-3"/>
    <n v="5.1199523344625649E-3"/>
    <x v="2"/>
    <s v="Google Maps"/>
    <n v="41.106015165099997"/>
    <n v="-81.196409707699999"/>
    <n v="41.1061546392"/>
    <n v="-81.186836590799999"/>
  </r>
  <r>
    <n v="314"/>
    <x v="7"/>
    <x v="5"/>
    <s v="Wood"/>
    <s v="I-75 "/>
    <s v="SWOOIR00075**C"/>
    <s v="IR-75"/>
    <n v="24.4"/>
    <n v="24.9"/>
    <s v="Segment"/>
    <m/>
    <n v="0"/>
    <n v="0"/>
    <n v="1"/>
    <n v="1"/>
    <n v="4"/>
    <n v="14.984375"/>
    <n v="3.7761021296222129E-2"/>
    <n v="0.27765230911803379"/>
    <n v="0.23989128782181166"/>
    <n v="2.4620747257924121E-3"/>
    <n v="6.2881893922462906E-3"/>
    <n v="3.8261146664538784E-3"/>
    <x v="2"/>
    <s v="Google Maps"/>
    <n v="41.515650455799999"/>
    <n v="-83.621780290800004"/>
    <n v="41.522896181"/>
    <n v="-83.621725373199993"/>
  </r>
  <r>
    <n v="315"/>
    <x v="7"/>
    <x v="5"/>
    <s v="Wood"/>
    <s v="I-75 "/>
    <s v="SWOOIR00075**C"/>
    <s v="IR-75"/>
    <n v="8.6999999999999993"/>
    <n v="9.1999999999999993"/>
    <s v="Segment"/>
    <m/>
    <n v="0"/>
    <n v="1"/>
    <n v="1"/>
    <n v="1"/>
    <n v="5"/>
    <n v="61.661064680232556"/>
    <n v="3.0332375953760007E-2"/>
    <n v="0.29389521475569147"/>
    <n v="0.26356283880193149"/>
    <n v="1.8773549025615124E-3"/>
    <n v="6.2645025443020842E-3"/>
    <n v="4.3871476417405714E-3"/>
    <x v="2"/>
    <s v="Google Maps"/>
    <n v="41.290660941500001"/>
    <n v="-83.634946132600007"/>
    <n v="41.297492264500001"/>
    <n v="-83.631765238599996"/>
  </r>
  <r>
    <n v="316"/>
    <x v="7"/>
    <x v="3"/>
    <s v="Ashtabula"/>
    <s v="I 90 "/>
    <s v="SATBIR00090**C"/>
    <s v="IR-90"/>
    <n v="12.3"/>
    <n v="12.8"/>
    <s v="Segment"/>
    <m/>
    <n v="0"/>
    <n v="0"/>
    <n v="3"/>
    <n v="1"/>
    <n v="6"/>
    <n v="30.078125"/>
    <n v="1.7408308602079967E-2"/>
    <n v="0.39937462666136392"/>
    <n v="0.38196631805928394"/>
    <n v="1.1708808655432063E-3"/>
    <n v="6.2601595629242527E-3"/>
    <n v="5.0892786973810462E-3"/>
    <x v="2"/>
    <s v="Google Maps"/>
    <n v="41.826523428999998"/>
    <n v="-80.790836520300005"/>
    <n v="41.827862432400003"/>
    <n v="-80.781441293100002"/>
  </r>
  <r>
    <n v="317"/>
    <x v="7"/>
    <x v="0"/>
    <s v="Fayette"/>
    <s v="I-71 "/>
    <s v="SFAYIR00071**C"/>
    <s v="IR-71"/>
    <n v="7.8"/>
    <n v="8.3000000000000007"/>
    <s v="Segment"/>
    <m/>
    <n v="0"/>
    <n v="0"/>
    <n v="0"/>
    <n v="1"/>
    <n v="9"/>
    <n v="13.4375"/>
    <n v="3.7418239460021978E-2"/>
    <n v="1.077564526925715"/>
    <n v="1.040146287465693"/>
    <n v="1.9323574037521164E-3"/>
    <n v="6.2410489602155528E-3"/>
    <n v="4.308691556463436E-3"/>
    <x v="2"/>
    <s v="Google Maps"/>
    <n v="39.648094944900002"/>
    <n v="-83.542545399999995"/>
    <n v="39.652043039200002"/>
    <n v="-83.534705992900001"/>
  </r>
  <r>
    <n v="318"/>
    <x v="7"/>
    <x v="7"/>
    <s v="Wayne"/>
    <s v="I-71 "/>
    <s v="SWAYIR00071**C"/>
    <s v="IR-71"/>
    <n v="1.9"/>
    <n v="2.4"/>
    <s v="Segment"/>
    <m/>
    <n v="1"/>
    <n v="1"/>
    <n v="1"/>
    <n v="0"/>
    <n v="5"/>
    <n v="102.90025436046511"/>
    <n v="3.0206294993934291E-2"/>
    <n v="0.29169234780389586"/>
    <n v="0.26148605280996157"/>
    <n v="1.8677010076832055E-3"/>
    <n v="6.231165391806499E-3"/>
    <n v="4.3634643841232931E-3"/>
    <x v="2"/>
    <s v="Google Maps"/>
    <n v="40.938900863199997"/>
    <n v="-82.100943935100005"/>
    <n v="40.942497987700001"/>
    <n v="-82.092656226499997"/>
  </r>
  <r>
    <n v="319"/>
    <x v="7"/>
    <x v="7"/>
    <s v="Wayne"/>
    <s v="I-71 "/>
    <s v="SWAYIR00071**C"/>
    <s v="IR-71"/>
    <n v="5"/>
    <n v="5.5"/>
    <s v="Segment"/>
    <m/>
    <n v="0"/>
    <n v="1"/>
    <n v="2"/>
    <n v="0"/>
    <n v="10"/>
    <n v="68.770439680232556"/>
    <n v="3.0206294993934291E-2"/>
    <n v="0.45661655793902239"/>
    <n v="0.4264102629450881"/>
    <n v="1.8677010076832055E-3"/>
    <n v="6.2311434612267562E-3"/>
    <n v="4.3634424535435503E-3"/>
    <x v="2"/>
    <s v="Google Maps"/>
    <n v="40.966441203899997"/>
    <n v="-82.055101860500002"/>
    <n v="40.971982754899997"/>
    <n v="-82.0490070213"/>
  </r>
  <r>
    <n v="320"/>
    <x v="7"/>
    <x v="7"/>
    <s v="Wayne"/>
    <s v="I-71 "/>
    <s v="SWAYIR00071**C"/>
    <s v="IR-71"/>
    <n v="1.3"/>
    <n v="1.8"/>
    <s v="Segment"/>
    <m/>
    <n v="0"/>
    <n v="0"/>
    <n v="1"/>
    <n v="1"/>
    <n v="16"/>
    <n v="26.984375"/>
    <n v="3.2705963839443429E-2"/>
    <n v="0.90021620099340394"/>
    <n v="0.86751023715396047"/>
    <n v="1.9779316095158515E-3"/>
    <n v="6.2096159485119833E-3"/>
    <n v="4.2316843389961318E-3"/>
    <x v="2"/>
    <s v="Google Maps"/>
    <n v="40.934572982299997"/>
    <n v="-82.110897010599999"/>
    <n v="40.938181757300001"/>
    <n v="-82.102604812199999"/>
  </r>
  <r>
    <n v="321"/>
    <x v="7"/>
    <x v="0"/>
    <s v="Pickaway"/>
    <s v="I 71 "/>
    <s v="SPICIR00071**C"/>
    <s v="IR-71"/>
    <n v="1.1000000000000001"/>
    <n v="1.6"/>
    <s v="Segment"/>
    <m/>
    <n v="0"/>
    <n v="0"/>
    <n v="2"/>
    <n v="0"/>
    <n v="4"/>
    <n v="17.09375"/>
    <n v="2.8948511464011305E-2"/>
    <n v="0.38788093477674668"/>
    <n v="0.35893242331273539"/>
    <n v="1.95302800630756E-3"/>
    <n v="6.1833476637856519E-3"/>
    <n v="4.2303196574780917E-3"/>
    <x v="2"/>
    <s v="Google Maps"/>
    <n v="39.794120933899997"/>
    <n v="-83.227896643099996"/>
    <n v="39.797839293999999"/>
    <n v="-83.219835369199998"/>
  </r>
  <r>
    <n v="322"/>
    <x v="7"/>
    <x v="0"/>
    <s v="Franklin"/>
    <s v="I-71 "/>
    <s v="SFRAIR00071**C"/>
    <s v="IR-71"/>
    <n v="0.1"/>
    <n v="0.6"/>
    <s v="Segment"/>
    <m/>
    <n v="0"/>
    <n v="0"/>
    <n v="1"/>
    <n v="1"/>
    <n v="4"/>
    <n v="14.984375"/>
    <n v="2.8948511464011305E-2"/>
    <n v="0.38788093477674668"/>
    <n v="0.35893242331273539"/>
    <n v="1.95302800630756E-3"/>
    <n v="6.1833476637856519E-3"/>
    <n v="4.2303196574780917E-3"/>
    <x v="2"/>
    <s v="Google Maps"/>
    <n v="39.810347361799998"/>
    <n v="-83.192693525699994"/>
    <n v="39.814062499800002"/>
    <n v="-83.1846256627"/>
  </r>
  <r>
    <n v="323"/>
    <x v="7"/>
    <x v="0"/>
    <s v="Franklin"/>
    <s v="I-71 "/>
    <s v="SFRAIR00071**N"/>
    <s v="IR-71"/>
    <n v="2.4"/>
    <n v="2.9"/>
    <s v="Segment"/>
    <m/>
    <n v="0"/>
    <n v="1"/>
    <n v="0"/>
    <n v="1"/>
    <n v="5"/>
    <n v="55.114189680232556"/>
    <n v="2.8948511464011305E-2"/>
    <n v="0.44065830051783561"/>
    <n v="0.41170978905382433"/>
    <n v="1.95302800630756E-3"/>
    <n v="6.1795426335043034E-3"/>
    <n v="4.2265146271967431E-3"/>
    <x v="2"/>
    <s v="Google Maps"/>
    <n v="39.825021219"/>
    <n v="-83.154925222299994"/>
    <n v="39.825271195600003"/>
    <n v="-83.145545344699997"/>
  </r>
  <r>
    <n v="324"/>
    <x v="7"/>
    <x v="0"/>
    <s v="Fayette"/>
    <s v="I-71 "/>
    <s v="SFAYIR00071**N"/>
    <s v="IR-71"/>
    <n v="10.6"/>
    <n v="11.1"/>
    <s v="Segment"/>
    <m/>
    <n v="0"/>
    <n v="0"/>
    <n v="1"/>
    <n v="1"/>
    <n v="3"/>
    <n v="13.984375"/>
    <n v="2.8891415261881062E-2"/>
    <n v="0.32750220424142185"/>
    <n v="0.2986107889795408"/>
    <n v="1.9491528735036967E-3"/>
    <n v="6.1715718986212371E-3"/>
    <n v="4.2224190251175407E-3"/>
    <x v="2"/>
    <s v="Google Maps"/>
    <n v="39.6726077354"/>
    <n v="-83.500379773199995"/>
    <n v="39.677086613999997"/>
    <n v="-83.493003959700005"/>
  </r>
  <r>
    <n v="325"/>
    <x v="7"/>
    <x v="10"/>
    <s v="Belmont"/>
    <s v="I-70 "/>
    <s v="SBELIR00070**C"/>
    <s v="IR-70"/>
    <n v="6.8"/>
    <n v="7.3"/>
    <s v="Segment"/>
    <m/>
    <n v="0"/>
    <n v="1"/>
    <n v="2"/>
    <n v="1"/>
    <n v="1"/>
    <n v="64.207939680232556"/>
    <n v="1.7154752049196441E-2"/>
    <n v="0.20370063617970596"/>
    <n v="0.18654588413050952"/>
    <n v="1.1537250409494033E-3"/>
    <n v="6.1675282317477705E-3"/>
    <n v="5.0138031907983674E-3"/>
    <x v="2"/>
    <s v="Google Maps"/>
    <n v="40.0591155499"/>
    <n v="-81.104885071400005"/>
    <n v="40.059887191400001"/>
    <n v="-81.095775530099999"/>
  </r>
  <r>
    <n v="326"/>
    <x v="7"/>
    <x v="1"/>
    <s v="Lake"/>
    <s v="IR-90 "/>
    <s v="SLAKIR00090**C"/>
    <s v="IR-90"/>
    <n v="16.600000000000001"/>
    <n v="17.100000000000001"/>
    <s v="Segment"/>
    <m/>
    <n v="0"/>
    <n v="0"/>
    <n v="2"/>
    <n v="0"/>
    <n v="12"/>
    <n v="25.09375"/>
    <n v="2.8876905262084127E-2"/>
    <n v="0.86399913020421515"/>
    <n v="0.83512222494213106"/>
    <n v="1.9481680836937053E-3"/>
    <n v="6.1665699557783057E-3"/>
    <n v="4.2184018720846008E-3"/>
    <x v="2"/>
    <s v="Google Maps"/>
    <n v="41.684412508199998"/>
    <n v="-81.215418870299999"/>
    <n v="41.688958621799998"/>
    <n v="-81.207895301899995"/>
  </r>
  <r>
    <n v="327"/>
    <x v="7"/>
    <x v="0"/>
    <s v="Morrow"/>
    <s v="I-71 "/>
    <s v="SMRWIR00071**C"/>
    <s v="IR-71"/>
    <n v="6"/>
    <n v="6.5"/>
    <s v="Segment"/>
    <m/>
    <n v="0"/>
    <n v="1"/>
    <n v="1"/>
    <n v="0"/>
    <n v="4"/>
    <n v="56.223564680232556"/>
    <n v="3.686903616984219E-2"/>
    <n v="0.27160790559637016"/>
    <n v="0.23473886942652797"/>
    <n v="2.3902928998814628E-3"/>
    <n v="6.1055129651166789E-3"/>
    <n v="3.7152200652352161E-3"/>
    <x v="2"/>
    <s v="Google Maps"/>
    <n v="40.430654108799999"/>
    <n v="-82.815126688099994"/>
    <n v="40.436469385199999"/>
    <n v="-82.809497734900006"/>
  </r>
  <r>
    <n v="328"/>
    <x v="7"/>
    <x v="0"/>
    <s v="Morrow"/>
    <s v="I-71 "/>
    <s v="SMRWIR00071**C"/>
    <s v="IR-71"/>
    <n v="5.4"/>
    <n v="5.9"/>
    <s v="Segment"/>
    <m/>
    <n v="0"/>
    <n v="0"/>
    <n v="1"/>
    <n v="1"/>
    <n v="11"/>
    <n v="21.984375"/>
    <n v="3.686903616984219E-2"/>
    <n v="0.54950114564693642"/>
    <n v="0.51263210947709426"/>
    <n v="2.3902928998814628E-3"/>
    <n v="6.1055129651166789E-3"/>
    <n v="3.7152200652352161E-3"/>
    <x v="2"/>
    <s v="Google Maps"/>
    <n v="40.422661958399999"/>
    <n v="-82.819527867100007"/>
    <n v="40.4293849855"/>
    <n v="-82.816040649300007"/>
  </r>
  <r>
    <n v="329"/>
    <x v="7"/>
    <x v="0"/>
    <s v="Morrow"/>
    <s v="I-71 "/>
    <s v="SMRWIR00071**C"/>
    <s v="IR-71"/>
    <n v="3.7"/>
    <n v="4.2"/>
    <s v="Segment"/>
    <m/>
    <n v="0"/>
    <n v="0"/>
    <n v="2"/>
    <n v="0"/>
    <n v="7"/>
    <n v="20.09375"/>
    <n v="3.686903616984219E-2"/>
    <n v="0.39070500847518425"/>
    <n v="0.35383597230534203"/>
    <n v="2.3902928998814628E-3"/>
    <n v="6.1055129651166789E-3"/>
    <n v="3.7152200652352161E-3"/>
    <x v="2"/>
    <s v="Google Maps"/>
    <n v="40.398175416299999"/>
    <n v="-82.822609863699995"/>
    <n v="40.405403795700003"/>
    <n v="-82.821957653599995"/>
  </r>
  <r>
    <n v="330"/>
    <x v="7"/>
    <x v="0"/>
    <s v="Morrow"/>
    <s v="I-71 "/>
    <s v="SMRWIR00071**C"/>
    <s v="IR-71"/>
    <n v="11.2"/>
    <n v="11.7"/>
    <s v="Segment"/>
    <m/>
    <n v="0"/>
    <n v="0"/>
    <n v="2"/>
    <n v="0"/>
    <n v="6"/>
    <n v="19.09375"/>
    <n v="3.686903616984219E-2"/>
    <n v="0.35100597418224622"/>
    <n v="0.31413693801240405"/>
    <n v="2.3902928998814628E-3"/>
    <n v="6.1055129651166789E-3"/>
    <n v="3.7152200652352161E-3"/>
    <x v="2"/>
    <s v="Google Maps"/>
    <n v="40.480665171399998"/>
    <n v="-82.741708720199995"/>
    <n v="40.485513866700003"/>
    <n v="-82.734662100700007"/>
  </r>
  <r>
    <n v="331"/>
    <x v="7"/>
    <x v="7"/>
    <s v="Erie"/>
    <s v="I-80 "/>
    <s v="SERIIR00080*KC"/>
    <s v="IR-80"/>
    <n v="0.1"/>
    <n v="0.6"/>
    <s v="Segment"/>
    <m/>
    <n v="1"/>
    <n v="1"/>
    <n v="1"/>
    <n v="1"/>
    <n v="6"/>
    <n v="108.33775436046511"/>
    <n v="2.501529423418376E-2"/>
    <n v="0.30097693687494442"/>
    <n v="0.27596164264076067"/>
    <n v="1.4789274919587286E-3"/>
    <n v="6.0927075831319118E-3"/>
    <n v="4.6137800911731832E-3"/>
    <x v="2"/>
    <s v="Google Maps"/>
    <n v="41.349988494800002"/>
    <n v="-82.842124111299995"/>
    <n v="41.348962021299997"/>
    <n v="-82.832604629200006"/>
  </r>
  <r>
    <n v="332"/>
    <x v="7"/>
    <x v="7"/>
    <s v="Erie"/>
    <s v="I-80 "/>
    <s v="SERIIR00080*KC"/>
    <s v="IR-80"/>
    <n v="23.6"/>
    <n v="24.1"/>
    <s v="Segment"/>
    <m/>
    <n v="0"/>
    <n v="1"/>
    <n v="2"/>
    <n v="1"/>
    <n v="12"/>
    <n v="75.207939680232556"/>
    <n v="2.5005137786380922E-2"/>
    <n v="0.46798633017797048"/>
    <n v="0.44298119239158956"/>
    <n v="1.4781843186303311E-3"/>
    <n v="6.090056622908617E-3"/>
    <n v="4.6118723042782861E-3"/>
    <x v="2"/>
    <s v="Google Maps"/>
    <n v="41.334444335800001"/>
    <n v="-82.395278804599997"/>
    <n v="41.334956414499999"/>
    <n v="-82.385696482699998"/>
  </r>
  <r>
    <n v="333"/>
    <x v="7"/>
    <x v="0"/>
    <s v="Madison"/>
    <s v="I-71 "/>
    <s v="SMADIR00071**C"/>
    <s v="IR-71"/>
    <n v="3.3"/>
    <n v="3.8"/>
    <s v="Segment"/>
    <m/>
    <n v="0"/>
    <n v="0"/>
    <n v="2"/>
    <n v="0"/>
    <n v="5"/>
    <n v="18.09375"/>
    <n v="2.8446585141641455E-2"/>
    <n v="0.44229714931208808"/>
    <n v="0.41385056417044663"/>
    <n v="1.9189637291515639E-3"/>
    <n v="6.0763289089282371E-3"/>
    <n v="4.1573651797766733E-3"/>
    <x v="2"/>
    <s v="Google Maps"/>
    <n v="39.727263303500003"/>
    <n v="-83.382730013900002"/>
    <n v="39.729609214"/>
    <n v="-83.373848304199996"/>
  </r>
  <r>
    <n v="334"/>
    <x v="7"/>
    <x v="0"/>
    <s v="Madison"/>
    <s v="I-71 "/>
    <s v="SMADIR00071**C"/>
    <s v="IR-71"/>
    <n v="0.7"/>
    <n v="1.2"/>
    <s v="Segment"/>
    <m/>
    <n v="0"/>
    <n v="0"/>
    <n v="1"/>
    <n v="1"/>
    <n v="3"/>
    <n v="13.984375"/>
    <n v="2.8446585141641455E-2"/>
    <n v="0.32298035225855048"/>
    <n v="0.29453376711690904"/>
    <n v="1.9189637291515639E-3"/>
    <n v="6.0763289089282371E-3"/>
    <n v="4.1573651797766733E-3"/>
    <x v="2"/>
    <s v="Google Maps"/>
    <n v="39.708705833800003"/>
    <n v="-83.425033838399997"/>
    <n v="39.712031537000001"/>
    <n v="-83.416701982999996"/>
  </r>
  <r>
    <n v="335"/>
    <x v="7"/>
    <x v="0"/>
    <s v="Fayette"/>
    <s v="I-71 "/>
    <s v="SFAYIR00071**N"/>
    <s v="IR-71"/>
    <n v="13.8"/>
    <n v="14.3"/>
    <s v="Segment"/>
    <m/>
    <n v="0"/>
    <n v="0"/>
    <n v="0"/>
    <n v="2"/>
    <n v="4"/>
    <n v="12.875"/>
    <n v="2.8446585141641455E-2"/>
    <n v="0.38263875078531928"/>
    <n v="0.35419216564367784"/>
    <n v="1.9189637291515639E-3"/>
    <n v="6.0763289089282371E-3"/>
    <n v="4.1573651797766733E-3"/>
    <x v="2"/>
    <s v="Google Maps"/>
    <n v="39.698874426099998"/>
    <n v="-83.451077977500006"/>
    <n v="39.702385280100003"/>
    <n v="-83.442865278200003"/>
  </r>
  <r>
    <n v="336"/>
    <x v="7"/>
    <x v="3"/>
    <s v="Portage"/>
    <s v="I-76 "/>
    <s v="SPORIR00076**C"/>
    <s v="IR-76"/>
    <n v="15.3"/>
    <n v="15.8"/>
    <s v="Segment"/>
    <m/>
    <n v="0"/>
    <n v="0"/>
    <n v="3"/>
    <n v="1"/>
    <n v="9"/>
    <n v="33.078125"/>
    <n v="1.6765849667697768E-2"/>
    <n v="0.49581897314805529"/>
    <n v="0.4790531234803575"/>
    <n v="1.1274145832643196E-3"/>
    <n v="6.0279194675724457E-3"/>
    <n v="4.9005048843081258E-3"/>
    <x v="2"/>
    <s v="Google Maps"/>
    <n v="41.1050214156"/>
    <n v="-81.114140195499999"/>
    <n v="41.105303431999999"/>
    <n v="-81.104579822999995"/>
  </r>
  <r>
    <n v="337"/>
    <x v="7"/>
    <x v="7"/>
    <s v="Medina"/>
    <s v="INTERSTATE HIGHWAY 76 "/>
    <s v="SMEDIR00076**C"/>
    <s v="IR-76"/>
    <n v="3"/>
    <n v="3.5"/>
    <s v="Segment"/>
    <m/>
    <n v="0"/>
    <n v="0"/>
    <n v="2"/>
    <n v="2"/>
    <n v="4"/>
    <n v="25.96875"/>
    <n v="1.6757779144611188E-2"/>
    <n v="0.3099849179753551"/>
    <n v="0.29322713883074392"/>
    <n v="1.1268686257526824E-3"/>
    <n v="6.0244375676731096E-3"/>
    <n v="4.8975689419204268E-3"/>
    <x v="2"/>
    <s v="Google Maps"/>
    <n v="41.0328427428"/>
    <n v="-81.853497798700005"/>
    <n v="41.032568099099997"/>
    <n v="-81.843942294200005"/>
  </r>
  <r>
    <n v="338"/>
    <x v="7"/>
    <x v="6"/>
    <s v="Hancock"/>
    <s v="I-75 "/>
    <s v="SHANIR00075**C"/>
    <s v="IR-75"/>
    <n v="0.6"/>
    <n v="1.1000000000000001"/>
    <s v="Segment"/>
    <m/>
    <n v="0"/>
    <n v="0"/>
    <n v="1"/>
    <n v="1"/>
    <n v="2"/>
    <n v="12.984375"/>
    <n v="1.7809906340718752E-2"/>
    <n v="0.32207410984769141"/>
    <n v="0.30426420350697264"/>
    <n v="1.0470017434714043E-3"/>
    <n v="6.0128469117417573E-3"/>
    <n v="4.9658451682703525E-3"/>
    <x v="2"/>
    <s v="Google Maps"/>
    <n v="40.889269533099998"/>
    <n v="-83.870941229300001"/>
    <n v="40.894471037000002"/>
    <n v="-83.864287509500002"/>
  </r>
  <r>
    <n v="339"/>
    <x v="7"/>
    <x v="0"/>
    <s v="Madison"/>
    <s v="I-70 "/>
    <s v="SMADIR00070**C"/>
    <s v="IR-70"/>
    <n v="15.5"/>
    <n v="16"/>
    <s v="Segment"/>
    <m/>
    <n v="0"/>
    <n v="0"/>
    <n v="1"/>
    <n v="0"/>
    <n v="2"/>
    <n v="8.546875"/>
    <n v="4.8774675004036545E-2"/>
    <n v="0.19618282952210681"/>
    <n v="0.14740815451807027"/>
    <n v="3.3796861899896701E-3"/>
    <n v="5.988764807933508E-3"/>
    <n v="2.6090786179438379E-3"/>
    <x v="2"/>
    <s v="Google Maps"/>
    <n v="39.980282594999998"/>
    <n v="-83.250625085099998"/>
    <n v="0"/>
    <n v="0"/>
  </r>
  <r>
    <n v="340"/>
    <x v="7"/>
    <x v="4"/>
    <s v="Shelby"/>
    <s v="I-75 "/>
    <s v="SSHEIR00075**C"/>
    <s v="IR-75"/>
    <n v="18.8"/>
    <n v="19.3"/>
    <s v="Segment"/>
    <m/>
    <n v="0"/>
    <n v="0"/>
    <n v="1"/>
    <n v="1"/>
    <n v="4"/>
    <n v="14.984375"/>
    <n v="2.5362457306537082E-2"/>
    <n v="0.39367031758723836"/>
    <n v="0.36830786028070128"/>
    <n v="1.6727684309416806E-3"/>
    <n v="5.9847972523508017E-3"/>
    <n v="4.3120288214091211E-3"/>
    <x v="2"/>
    <s v="Google Maps"/>
    <n v="40.457037256299998"/>
    <n v="-84.169153139599999"/>
    <n v="40.464281380300001"/>
    <n v="-84.169157189200007"/>
  </r>
  <r>
    <n v="341"/>
    <x v="7"/>
    <x v="7"/>
    <s v="Erie"/>
    <s v="I-80 "/>
    <s v="SERIIR00080*KC"/>
    <s v="IR-80"/>
    <n v="11.5"/>
    <n v="12"/>
    <s v="Segment"/>
    <m/>
    <n v="0"/>
    <n v="0"/>
    <n v="4"/>
    <n v="0"/>
    <n v="9"/>
    <n v="35.1875"/>
    <n v="2.4455866630660687E-2"/>
    <n v="0.37652732556837454"/>
    <n v="0.35207145893771385"/>
    <n v="1.438100210249668E-3"/>
    <n v="5.9251958852703885E-3"/>
    <n v="4.4870956750207207E-3"/>
    <x v="2"/>
    <s v="Google Maps"/>
    <n v="41.324467194100002"/>
    <n v="-82.626420335299997"/>
    <n v="41.322903199099997"/>
    <n v="-82.617044427400003"/>
  </r>
  <r>
    <n v="342"/>
    <x v="7"/>
    <x v="3"/>
    <s v="Portage"/>
    <s v="I-80 "/>
    <s v="SPORIR00080*KC"/>
    <s v="IR-80"/>
    <n v="5.2"/>
    <n v="5.7"/>
    <s v="Segment"/>
    <m/>
    <n v="0"/>
    <n v="0"/>
    <n v="3"/>
    <n v="2"/>
    <n v="1"/>
    <n v="29.515625"/>
    <n v="2.1219442467485285E-2"/>
    <n v="0.16239321077764574"/>
    <n v="0.14117376831016046"/>
    <n v="1.2063792617637444E-3"/>
    <n v="5.9139414360828875E-3"/>
    <n v="4.7075621743191427E-3"/>
    <x v="2"/>
    <s v="Google Maps"/>
    <n v="41.248199617799997"/>
    <n v="-81.293609013199998"/>
    <n v="41.247986301300003"/>
    <n v="-81.284013407900005"/>
  </r>
  <r>
    <n v="343"/>
    <x v="7"/>
    <x v="8"/>
    <s v="Licking"/>
    <s v="I-70 "/>
    <s v="SLICIR00070**C"/>
    <s v="IR-70"/>
    <n v="20.9"/>
    <n v="21.4"/>
    <s v="Segment"/>
    <m/>
    <n v="0"/>
    <n v="0"/>
    <n v="3"/>
    <n v="3"/>
    <n v="4"/>
    <n v="36.953125"/>
    <n v="1.8820105670504666E-2"/>
    <n v="0.22972537196110748"/>
    <n v="0.21090526629060283"/>
    <n v="1.0398796567662836E-3"/>
    <n v="5.9116246754239293E-3"/>
    <n v="4.871745018657646E-3"/>
    <x v="2"/>
    <s v="Google Maps"/>
    <n v="39.942103733499998"/>
    <n v="-82.3806955031"/>
    <n v="39.941583083499999"/>
    <n v="-82.371302976300001"/>
  </r>
  <r>
    <n v="344"/>
    <x v="7"/>
    <x v="6"/>
    <s v="Allen"/>
    <s v="I-75 "/>
    <s v="SALLIR00075**C"/>
    <s v="IR-75"/>
    <n v="21.1"/>
    <n v="21.6"/>
    <s v="Segment"/>
    <m/>
    <n v="0"/>
    <n v="1"/>
    <n v="1"/>
    <n v="2"/>
    <n v="4"/>
    <n v="65.098564680232556"/>
    <n v="1.6417583373135858E-2"/>
    <n v="0.30496935910765599"/>
    <n v="0.28855177573452012"/>
    <n v="1.1038563909306345E-3"/>
    <n v="5.9022368530762537E-3"/>
    <n v="4.7983804621456192E-3"/>
    <x v="2"/>
    <s v="Google Maps"/>
    <n v="40.873295923699999"/>
    <n v="-83.914022397500005"/>
    <n v="40.878027383999999"/>
    <n v="-83.906792625799994"/>
  </r>
  <r>
    <n v="345"/>
    <x v="7"/>
    <x v="2"/>
    <s v="Preble"/>
    <s v="E INTERSTATE 70 "/>
    <s v="SPREIR00070**C"/>
    <s v="IR-70"/>
    <n v="15"/>
    <n v="15.5"/>
    <s v="Segment"/>
    <m/>
    <n v="0"/>
    <n v="0"/>
    <n v="2"/>
    <n v="0"/>
    <n v="8"/>
    <n v="21.09375"/>
    <n v="2.3742716120570263E-2"/>
    <n v="0.6246024766858983"/>
    <n v="0.60085976056532808"/>
    <n v="1.5587029497231269E-3"/>
    <n v="5.7534330048983956E-3"/>
    <n v="4.1947300551752687E-3"/>
    <x v="2"/>
    <s v="Google Maps"/>
    <n v="39.837253389200001"/>
    <n v="-84.5337317117"/>
    <n v="39.8373427338"/>
    <n v="-84.524334376200002"/>
  </r>
  <r>
    <n v="346"/>
    <x v="7"/>
    <x v="10"/>
    <s v="Tuscarawas"/>
    <s v="I 77 "/>
    <s v="STUSIR00077**C"/>
    <s v="IR-77"/>
    <n v="30.4"/>
    <n v="30.9"/>
    <s v="Segment"/>
    <m/>
    <n v="0"/>
    <n v="0"/>
    <n v="4"/>
    <n v="0"/>
    <n v="2"/>
    <n v="28.1875"/>
    <n v="1.598191350586468E-2"/>
    <n v="0.22583308056111143"/>
    <n v="0.20985116705524676"/>
    <n v="1.0743900865349538E-3"/>
    <n v="5.7442809178673386E-3"/>
    <n v="4.6698908313323843E-3"/>
    <x v="2"/>
    <s v="Google Maps"/>
    <n v="40.611168642800003"/>
    <n v="-81.487467319999993"/>
    <n v="40.6139871552"/>
    <n v="-81.478897612300003"/>
  </r>
  <r>
    <n v="347"/>
    <x v="7"/>
    <x v="2"/>
    <s v="Clinton"/>
    <s v="I-71 "/>
    <s v="SCLIIR00071**C"/>
    <s v="IR-71"/>
    <n v="2.1"/>
    <n v="2.6"/>
    <s v="Segment"/>
    <m/>
    <n v="0"/>
    <n v="1"/>
    <n v="1"/>
    <n v="0"/>
    <n v="6"/>
    <n v="58.223564680232556"/>
    <n v="2.6742262285587411E-2"/>
    <n v="0.46928256653860512"/>
    <n v="0.44254030425301771"/>
    <n v="1.8033236218423184E-3"/>
    <n v="5.7090492984519844E-3"/>
    <n v="3.9057256766096659E-3"/>
    <x v="2"/>
    <s v="Google Maps"/>
    <n v="39.480002083899997"/>
    <n v="-83.956057707400007"/>
    <n v="39.483580166000003"/>
    <n v="-83.947963776199998"/>
  </r>
  <r>
    <n v="348"/>
    <x v="7"/>
    <x v="2"/>
    <s v="Clinton"/>
    <s v="I-71 "/>
    <s v="SCLIIR00071**C"/>
    <s v="IR-71"/>
    <n v="0"/>
    <n v="0.5"/>
    <s v="Segment"/>
    <m/>
    <n v="1"/>
    <n v="0"/>
    <n v="1"/>
    <n v="0"/>
    <n v="1"/>
    <n v="53.223564680232556"/>
    <n v="2.6742262285587411E-2"/>
    <n v="0.19040681253246772"/>
    <n v="0.16366455024688031"/>
    <n v="1.8033236218423184E-3"/>
    <n v="5.7090492984519844E-3"/>
    <n v="3.9057256766096659E-3"/>
    <x v="2"/>
    <s v="Google Maps"/>
    <n v="39.461368312099999"/>
    <n v="-83.986938992199995"/>
    <n v="39.465667405300003"/>
    <n v="-83.9794535403"/>
  </r>
  <r>
    <n v="349"/>
    <x v="7"/>
    <x v="7"/>
    <s v="Ashland"/>
    <s v="I-71 "/>
    <s v="SASDIR00071**C"/>
    <s v="IR-71"/>
    <n v="9.3000000000000007"/>
    <n v="9.8000000000000007"/>
    <s v="Segment"/>
    <m/>
    <n v="0"/>
    <n v="2"/>
    <n v="0"/>
    <n v="1"/>
    <n v="7"/>
    <n v="102.79087936046511"/>
    <n v="2.812628984733646E-2"/>
    <n v="0.33367526703801925"/>
    <n v="0.3055489771906828"/>
    <n v="1.7098424445320868E-3"/>
    <n v="5.7050833752210033E-3"/>
    <n v="3.9952409306889163E-3"/>
    <x v="2"/>
    <s v="Google Maps"/>
    <n v="40.868559305399998"/>
    <n v="-82.236367907000002"/>
    <n v="40.871055284400001"/>
    <n v="-82.227406939900007"/>
  </r>
  <r>
    <n v="350"/>
    <x v="7"/>
    <x v="7"/>
    <s v="Ashland"/>
    <s v="I-71 "/>
    <s v="SASDIR00071**C"/>
    <s v="IR-71"/>
    <n v="14.5"/>
    <n v="15"/>
    <s v="Segment"/>
    <m/>
    <n v="0"/>
    <n v="0"/>
    <n v="2"/>
    <n v="1"/>
    <n v="6"/>
    <n v="23.53125"/>
    <n v="2.812628984733646E-2"/>
    <n v="0.3028981726044892"/>
    <n v="0.27477188275715275"/>
    <n v="1.7098424445320868E-3"/>
    <n v="5.7050833752210033E-3"/>
    <n v="3.9952409306889163E-3"/>
    <x v="2"/>
    <s v="Google Maps"/>
    <n v="40.907025383099999"/>
    <n v="-82.152805658999995"/>
    <n v="40.909995922500002"/>
    <n v="-82.144104809799998"/>
  </r>
  <r>
    <n v="351"/>
    <x v="7"/>
    <x v="6"/>
    <s v="Hancock"/>
    <s v="I-75 "/>
    <s v="SHANIR00075**C"/>
    <s v="IR-75"/>
    <n v="8.3000000000000007"/>
    <n v="8.8000000000000007"/>
    <s v="Segment"/>
    <m/>
    <n v="1"/>
    <n v="0"/>
    <n v="2"/>
    <n v="1"/>
    <n v="2"/>
    <n v="65.207939680232556"/>
    <n v="1.5868455532793004E-2"/>
    <n v="0.22567370984832594"/>
    <n v="0.20980525431553293"/>
    <n v="1.0667172019025017E-3"/>
    <n v="5.7044751069507344E-3"/>
    <n v="4.6377579050482327E-3"/>
    <x v="2"/>
    <s v="Google Maps"/>
    <n v="40.956399519100003"/>
    <n v="-83.758211523900002"/>
    <n v="40.961477306799999"/>
    <n v="-83.751395484900002"/>
  </r>
  <r>
    <n v="352"/>
    <x v="7"/>
    <x v="3"/>
    <s v="Mahoning"/>
    <s v="I76 "/>
    <s v="SMAHIR00076**C"/>
    <s v="IR-76"/>
    <n v="3.9"/>
    <n v="4.4000000000000004"/>
    <s v="Segment"/>
    <m/>
    <n v="0"/>
    <n v="0"/>
    <n v="2"/>
    <n v="1"/>
    <n v="4"/>
    <n v="21.53125"/>
    <n v="1.9868920055116951E-2"/>
    <n v="0.31968611678806563"/>
    <n v="0.29981719673294871"/>
    <n v="1.3374425322829045E-3"/>
    <n v="5.6935266199204769E-3"/>
    <n v="4.3560840876375722E-3"/>
    <x v="2"/>
    <s v="Google Maps"/>
    <n v="41.1044916022"/>
    <n v="-80.928439915599995"/>
    <n v="41.1051335525"/>
    <n v="-80.918901638099996"/>
  </r>
  <r>
    <n v="353"/>
    <x v="7"/>
    <x v="0"/>
    <s v="Fayette"/>
    <s v="I-71 "/>
    <s v="SFAYIR00071**C"/>
    <s v="IR-71"/>
    <n v="0.5"/>
    <n v="1"/>
    <s v="Segment"/>
    <m/>
    <n v="1"/>
    <n v="1"/>
    <n v="2"/>
    <n v="0"/>
    <n v="3"/>
    <n v="107.44712936046511"/>
    <n v="2.3645704410102018E-2"/>
    <n v="0.20630058834373613"/>
    <n v="0.1826548839336341"/>
    <n v="1.3793677975372394E-3"/>
    <n v="5.6832918393577925E-3"/>
    <n v="4.3039240418205529E-3"/>
    <x v="2"/>
    <s v="Google Maps"/>
    <n v="39.592384748100002"/>
    <n v="-83.658518564299996"/>
    <n v="39.596324408100003"/>
    <n v="-83.650654612599993"/>
  </r>
  <r>
    <n v="354"/>
    <x v="7"/>
    <x v="4"/>
    <s v="Clark"/>
    <s v="IR-70 "/>
    <s v="SCLAIR00070**C"/>
    <s v="IR-70"/>
    <n v="25.8"/>
    <n v="26.3"/>
    <s v="Segment"/>
    <m/>
    <n v="0"/>
    <n v="0"/>
    <n v="2"/>
    <n v="0"/>
    <n v="15"/>
    <n v="28.09375"/>
    <n v="3.4761724798860145E-2"/>
    <n v="0.67215445672608043"/>
    <n v="0.63739273192722024"/>
    <n v="2.222357968409801E-3"/>
    <n v="5.6786439894366157E-3"/>
    <n v="3.4562860210268147E-3"/>
    <x v="2"/>
    <s v="Google Maps"/>
    <n v="39.9322374801"/>
    <n v="-83.599169437300006"/>
    <n v="39.933602167799997"/>
    <n v="-83.589941970500007"/>
  </r>
  <r>
    <n v="355"/>
    <x v="7"/>
    <x v="8"/>
    <s v="Muskingum"/>
    <s v="I-70 "/>
    <s v="SMUSIR00070**C"/>
    <s v="IR-70"/>
    <n v="20.9"/>
    <n v="21.4"/>
    <s v="Segment"/>
    <m/>
    <n v="0"/>
    <n v="0"/>
    <n v="1"/>
    <n v="0"/>
    <n v="12"/>
    <n v="18.546875"/>
    <n v="3.2180354919787435E-2"/>
    <n v="1.2991481697717373"/>
    <n v="1.2669678148519499"/>
    <n v="2.0334675141763141E-3"/>
    <n v="5.6676366206121374E-3"/>
    <n v="3.6341691064358233E-3"/>
    <x v="2"/>
    <s v="Google Maps"/>
    <n v="39.975990423200003"/>
    <n v="-81.843891102800001"/>
    <n v="39.974196085599999"/>
    <n v="-81.834937047300002"/>
  </r>
  <r>
    <n v="356"/>
    <x v="7"/>
    <x v="10"/>
    <s v="Tuscarawas"/>
    <s v="I 77 "/>
    <s v="STUSIR00077**C"/>
    <s v="IR-77"/>
    <n v="12.2"/>
    <n v="12.7"/>
    <s v="Segment"/>
    <m/>
    <n v="0"/>
    <n v="0"/>
    <n v="4"/>
    <n v="0"/>
    <n v="4"/>
    <n v="30.1875"/>
    <n v="9.4127949193878197E-3"/>
    <n v="0.36114631756427201"/>
    <n v="0.35173352264488417"/>
    <n v="5.3743302690133926E-4"/>
    <n v="5.6533577108616954E-3"/>
    <n v="5.1159246839603562E-3"/>
    <x v="2"/>
    <s v="Google Maps"/>
    <n v="40.3877657349"/>
    <n v="-81.559995809399993"/>
    <n v="40.394166662099998"/>
    <n v="-81.555710331599997"/>
  </r>
  <r>
    <n v="357"/>
    <x v="7"/>
    <x v="3"/>
    <s v="Mahoning"/>
    <s v="I76 "/>
    <s v="SMAHIR00080**C"/>
    <s v="IR-80"/>
    <n v="0.1"/>
    <n v="0.6"/>
    <s v="Segment"/>
    <m/>
    <n v="0"/>
    <n v="0"/>
    <n v="0"/>
    <n v="1"/>
    <n v="9"/>
    <n v="13.4375"/>
    <n v="2.8136339915395894E-2"/>
    <n v="1.0917556769905741"/>
    <n v="1.0636193370751781"/>
    <n v="1.683178743288359E-3"/>
    <n v="5.6252699615110865E-3"/>
    <n v="3.9420912182227272E-3"/>
    <x v="2"/>
    <s v="Google Maps"/>
    <n v="41.109948767500001"/>
    <n v="-80.835975245399993"/>
    <n v="41.110786511900002"/>
    <n v="-80.826465025000005"/>
  </r>
  <r>
    <n v="358"/>
    <x v="7"/>
    <x v="8"/>
    <s v="Muskingum"/>
    <s v="I-70 "/>
    <s v="SMUSIR00070**C"/>
    <s v="IR-70"/>
    <n v="19.2"/>
    <n v="19.7"/>
    <s v="Segment"/>
    <m/>
    <n v="0"/>
    <n v="0"/>
    <n v="1"/>
    <n v="1"/>
    <n v="6"/>
    <n v="16.984375"/>
    <n v="2.6267542815611833E-2"/>
    <n v="0.46282711237852392"/>
    <n v="0.43655956956291209"/>
    <n v="1.7711211656128104E-3"/>
    <n v="5.6079031341356002E-3"/>
    <n v="3.8367819685227898E-3"/>
    <x v="2"/>
    <s v="Google Maps"/>
    <n v="39.969818306599997"/>
    <n v="-81.874774570499994"/>
    <n v="39.971109172299997"/>
    <n v="-81.865558922899993"/>
  </r>
  <r>
    <n v="359"/>
    <x v="7"/>
    <x v="4"/>
    <s v="Clark"/>
    <s v="IR-70 "/>
    <s v="SCLAIR00070**C"/>
    <s v="IR-70"/>
    <n v="21.4"/>
    <n v="21.9"/>
    <s v="Segment"/>
    <m/>
    <n v="0"/>
    <n v="0"/>
    <n v="2"/>
    <n v="0"/>
    <n v="9"/>
    <n v="22.09375"/>
    <n v="3.4175147436498216E-2"/>
    <n v="0.43930201199069557"/>
    <n v="0.40512686455419733"/>
    <n v="2.1760356582181898E-3"/>
    <n v="5.5607851736849045E-3"/>
    <n v="3.3847495154667147E-3"/>
    <x v="2"/>
    <s v="Google Maps"/>
    <n v="39.930079428200003"/>
    <n v="-83.6801938845"/>
    <n v="39.933703782099997"/>
    <n v="-83.672081024899995"/>
  </r>
  <r>
    <n v="360"/>
    <x v="7"/>
    <x v="7"/>
    <s v="Medina"/>
    <s v="INTERSTATE HIGHWAY 271 "/>
    <s v="SMEDIR00271**C"/>
    <s v="IR-271"/>
    <n v="5.2"/>
    <n v="5.7"/>
    <s v="Segment"/>
    <m/>
    <n v="0"/>
    <n v="0"/>
    <n v="3"/>
    <n v="1"/>
    <n v="7"/>
    <n v="31.078125"/>
    <n v="1.5316182933765408E-2"/>
    <n v="0.38838847067773796"/>
    <n v="0.37307228774397255"/>
    <n v="1.0293731072883218E-3"/>
    <n v="5.5051294838087562E-3"/>
    <n v="4.4757563765204346E-3"/>
    <x v="2"/>
    <s v="Google Maps"/>
    <n v="41.195579456099999"/>
    <n v="-81.713927399200003"/>
    <n v="41.196040400599998"/>
    <n v="-81.704357514400002"/>
  </r>
  <r>
    <n v="361"/>
    <x v="7"/>
    <x v="5"/>
    <s v="Wood"/>
    <s v="I-75 "/>
    <s v="SWOOIR00075**C"/>
    <s v="IR-75"/>
    <n v="20.7"/>
    <n v="21.2"/>
    <s v="Segment"/>
    <m/>
    <n v="0"/>
    <n v="0"/>
    <n v="0"/>
    <n v="1"/>
    <n v="8"/>
    <n v="12.4375"/>
    <n v="4.0988445852128907E-2"/>
    <n v="0.55522534280154412"/>
    <n v="0.51423689694941521"/>
    <n v="2.7025348511000536E-3"/>
    <n v="5.4999283245976112E-3"/>
    <n v="2.7973934734975576E-3"/>
    <x v="2"/>
    <s v="Google Maps"/>
    <n v="41.462026918600003"/>
    <n v="-83.622013508699993"/>
    <n v="41.469273154600003"/>
    <n v="-83.621983404399998"/>
  </r>
  <r>
    <n v="362"/>
    <x v="7"/>
    <x v="5"/>
    <s v="Williams"/>
    <s v="I-80 "/>
    <s v="SWILIR00080*KC"/>
    <s v="IR-80"/>
    <n v="20.7"/>
    <n v="21.2"/>
    <s v="Segment"/>
    <m/>
    <n v="0"/>
    <n v="0"/>
    <n v="5"/>
    <n v="1"/>
    <n v="63"/>
    <n v="100.171875"/>
    <n v="1.0837334065914739E-2"/>
    <n v="1.7137425984029244"/>
    <n v="1.7029052643370097"/>
    <n v="7.2684660160676209E-4"/>
    <n v="5.4728295292349131E-3"/>
    <n v="4.7459829276281507E-3"/>
    <x v="2"/>
    <s v="Google Maps"/>
    <n v="41.604411816499997"/>
    <n v="-84.409685988899994"/>
    <n v="41.604068111700002"/>
    <n v="-84.400041568199995"/>
  </r>
  <r>
    <n v="363"/>
    <x v="7"/>
    <x v="2"/>
    <s v="Hamilton"/>
    <s v="I-275 EB EXPY "/>
    <s v="SHAMIR00275**C"/>
    <s v="IR-275"/>
    <n v="1.7"/>
    <n v="2.2000000000000002"/>
    <s v="Segment"/>
    <m/>
    <n v="0"/>
    <n v="1"/>
    <n v="0"/>
    <n v="1"/>
    <n v="1"/>
    <n v="51.114189680232556"/>
    <n v="2.5556612751619572E-2"/>
    <n v="0.18532306713514521"/>
    <n v="0.15976645438352563"/>
    <n v="1.7229019873622779E-3"/>
    <n v="5.4579343080778994E-3"/>
    <n v="3.7350323207156217E-3"/>
    <x v="2"/>
    <s v="Google Maps"/>
    <n v="39.1661629639"/>
    <n v="-84.805740308599994"/>
    <n v="39.172687725599999"/>
    <n v="-84.801866201799996"/>
  </r>
  <r>
    <n v="364"/>
    <x v="7"/>
    <x v="2"/>
    <s v="Hamilton"/>
    <s v="I-275 EB EXPY "/>
    <s v="SHAMIR00275**C"/>
    <s v="IR-275"/>
    <n v="2.7"/>
    <n v="3.2"/>
    <s v="Segment"/>
    <m/>
    <n v="0"/>
    <n v="0"/>
    <n v="0"/>
    <n v="2"/>
    <n v="2"/>
    <n v="10.875"/>
    <n v="2.5556612751619572E-2"/>
    <n v="0.23960905553509382"/>
    <n v="0.21405244278347424"/>
    <n v="1.7229019873622779E-3"/>
    <n v="5.4579343080778994E-3"/>
    <n v="3.7350323207156217E-3"/>
    <x v="2"/>
    <s v="Google Maps"/>
    <n v="39.179575347399997"/>
    <n v="-84.798966308000004"/>
    <n v="39.184374744300001"/>
    <n v="-84.792557935999994"/>
  </r>
  <r>
    <n v="365"/>
    <x v="7"/>
    <x v="5"/>
    <s v="Wood"/>
    <s v="I-75 "/>
    <s v="SWOOIR00075**C"/>
    <s v="IR-75"/>
    <n v="19.7"/>
    <n v="20.2"/>
    <s v="Segment"/>
    <m/>
    <n v="0"/>
    <n v="0"/>
    <n v="0"/>
    <n v="1"/>
    <n v="6"/>
    <n v="10.4375"/>
    <n v="3.908804009507362E-2"/>
    <n v="0.45808215814636033"/>
    <n v="0.41899411805128672"/>
    <n v="2.5447314777322563E-3"/>
    <n v="5.4465630830539931E-3"/>
    <n v="2.9018316053217369E-3"/>
    <x v="2"/>
    <s v="Google Maps"/>
    <n v="41.447534210800001"/>
    <n v="-83.622080127800004"/>
    <n v="41.454779830299998"/>
    <n v="-83.622045079100005"/>
  </r>
  <r>
    <n v="366"/>
    <x v="7"/>
    <x v="3"/>
    <s v="Ashtabula"/>
    <s v="I 90 "/>
    <s v="SATBIR00090**N"/>
    <s v="IR-90"/>
    <n v="21.2"/>
    <n v="21.7"/>
    <s v="Segment"/>
    <m/>
    <n v="1"/>
    <n v="0"/>
    <n v="2"/>
    <n v="2"/>
    <n v="4"/>
    <n v="71.645439680232556"/>
    <n v="1.2562240864216418E-2"/>
    <n v="0.26687483989853233"/>
    <n v="0.25431259903431591"/>
    <n v="8.4328144433156241E-4"/>
    <n v="5.4299035881346181E-3"/>
    <n v="4.5866221438030557E-3"/>
    <x v="2"/>
    <s v="Google Maps"/>
    <n v="41.889293276099998"/>
    <n v="-80.6487758687"/>
    <n v="41.892702176199997"/>
    <n v="-80.640223812800002"/>
  </r>
  <r>
    <n v="367"/>
    <x v="7"/>
    <x v="5"/>
    <s v="Ottawa"/>
    <s v="I-80 "/>
    <s v="SOTTIR00080*KC"/>
    <s v="IR-80"/>
    <n v="2.4"/>
    <n v="2.9"/>
    <s v="Segment"/>
    <m/>
    <n v="0"/>
    <n v="0"/>
    <n v="2"/>
    <n v="1"/>
    <n v="3"/>
    <n v="20.53125"/>
    <n v="2.6876431711464414E-2"/>
    <n v="0.20313688952918529"/>
    <n v="0.17626045781772087"/>
    <n v="1.6163006550648537E-3"/>
    <n v="5.3956945788897568E-3"/>
    <n v="3.7793939238249031E-3"/>
    <x v="2"/>
    <s v="Google Maps"/>
    <n v="41.470517324299998"/>
    <n v="-83.321064547700004"/>
    <n v="41.468274043299999"/>
    <n v="-83.311842951399996"/>
  </r>
  <r>
    <n v="368"/>
    <x v="7"/>
    <x v="0"/>
    <s v="Fayette"/>
    <s v="I-71 "/>
    <s v="SFAYIR00071**C"/>
    <s v="IR-71"/>
    <n v="8.3000000000000007"/>
    <n v="8.8000000000000007"/>
    <s v="Segment"/>
    <m/>
    <n v="1"/>
    <n v="1"/>
    <n v="0"/>
    <n v="1"/>
    <n v="3"/>
    <n v="98.790879360465112"/>
    <n v="2.6862914511626472E-2"/>
    <n v="0.20380828296544876"/>
    <n v="0.17694536845382228"/>
    <n v="1.6152945594014813E-3"/>
    <n v="5.3933828053903937E-3"/>
    <n v="3.7780882459889122E-3"/>
    <x v="2"/>
    <s v="Google Maps"/>
    <n v="39.652043039200002"/>
    <n v="-83.534705992900001"/>
    <n v="39.656360706999997"/>
    <n v="-83.527176509200004"/>
  </r>
  <r>
    <n v="369"/>
    <x v="7"/>
    <x v="0"/>
    <s v="Fayette"/>
    <s v="I-71 "/>
    <s v="SFAYIR00071**N"/>
    <s v="IR-71"/>
    <n v="8.6999999999999993"/>
    <n v="9.1999999999999993"/>
    <s v="Segment"/>
    <m/>
    <n v="0"/>
    <n v="1"/>
    <n v="1"/>
    <n v="1"/>
    <n v="3"/>
    <n v="59.661064680232556"/>
    <n v="2.6862914511626472E-2"/>
    <n v="0.20380828296544876"/>
    <n v="0.17694536845382228"/>
    <n v="1.6152945594014813E-3"/>
    <n v="5.3933828053903937E-3"/>
    <n v="3.7780882459889122E-3"/>
    <x v="2"/>
    <s v="Google Maps"/>
    <n v="39.655842231699999"/>
    <n v="-83.528647330699997"/>
    <n v="39.660162570200001"/>
    <n v="-83.521117540600002"/>
  </r>
  <r>
    <n v="370"/>
    <x v="7"/>
    <x v="7"/>
    <s v="Ashland"/>
    <s v="I-71 "/>
    <s v="SASDIR00071**C"/>
    <s v="IR-71"/>
    <n v="3.7"/>
    <n v="4.2"/>
    <s v="Segment"/>
    <m/>
    <n v="0"/>
    <n v="1"/>
    <n v="1"/>
    <n v="0"/>
    <n v="11"/>
    <n v="63.223564680232556"/>
    <n v="3.3330073972510171E-2"/>
    <n v="0.50132569110664504"/>
    <n v="0.46799561713413484"/>
    <n v="2.1096320778235455E-3"/>
    <n v="5.3914101177671347E-3"/>
    <n v="3.2817780399435892E-3"/>
    <x v="2"/>
    <s v="Google Maps"/>
    <n v="40.826260798"/>
    <n v="-82.326007785300007"/>
    <n v="40.8295716716"/>
    <n v="-82.317523667200007"/>
  </r>
  <r>
    <n v="371"/>
    <x v="7"/>
    <x v="7"/>
    <s v="Ashland"/>
    <s v="I-71 "/>
    <s v="SASDIR00071**C"/>
    <s v="IR-71"/>
    <n v="3.2"/>
    <n v="3.7"/>
    <s v="Segment"/>
    <m/>
    <n v="0"/>
    <n v="0"/>
    <n v="1"/>
    <n v="1"/>
    <n v="10"/>
    <n v="20.984375"/>
    <n v="3.3330073972510171E-2"/>
    <n v="0.46510712093470769"/>
    <n v="0.43177704696219754"/>
    <n v="2.1096320778235455E-3"/>
    <n v="5.3914101177671347E-3"/>
    <n v="3.2817780399435892E-3"/>
    <x v="2"/>
    <s v="Google Maps"/>
    <n v="40.822948531400002"/>
    <n v="-82.3344908774"/>
    <n v="40.826260798"/>
    <n v="-82.326007785300007"/>
  </r>
  <r>
    <n v="372"/>
    <x v="7"/>
    <x v="7"/>
    <s v="Ashland"/>
    <s v="I-71 "/>
    <s v="SASDIR00071**C"/>
    <s v="IR-71"/>
    <n v="2.6"/>
    <n v="3.1"/>
    <s v="Segment"/>
    <m/>
    <n v="0"/>
    <n v="0"/>
    <n v="2"/>
    <n v="0"/>
    <n v="6"/>
    <n v="19.09375"/>
    <n v="3.3330073972510171E-2"/>
    <n v="0.32023284024695803"/>
    <n v="0.28690276627444788"/>
    <n v="2.1096320778235455E-3"/>
    <n v="5.3914101177671347E-3"/>
    <n v="3.2817780399435892E-3"/>
    <x v="2"/>
    <s v="Google Maps"/>
    <n v="40.818971650500004"/>
    <n v="-82.344669687899994"/>
    <n v="40.822285619399999"/>
    <n v="-82.336188238800005"/>
  </r>
  <r>
    <n v="373"/>
    <x v="7"/>
    <x v="3"/>
    <s v="Stark"/>
    <s v="I 77 "/>
    <s v="SSTAIR00077**C"/>
    <s v="IR-77"/>
    <n v="1.8"/>
    <n v="2.2999999999999998"/>
    <s v="Segment"/>
    <m/>
    <n v="0"/>
    <n v="0"/>
    <n v="3"/>
    <n v="0"/>
    <n v="2"/>
    <n v="21.640625"/>
    <n v="1.8727990444618123E-2"/>
    <n v="0.21997921379879418"/>
    <n v="0.20125122335417606"/>
    <n v="1.2601952712491054E-3"/>
    <n v="5.3646323404731317E-3"/>
    <n v="4.1044370692240265E-3"/>
    <x v="2"/>
    <s v="Google Maps"/>
    <n v="40.688623599400003"/>
    <n v="-81.432841959699999"/>
    <n v="40.695631046199999"/>
    <n v="-81.430496139599995"/>
  </r>
  <r>
    <n v="374"/>
    <x v="7"/>
    <x v="3"/>
    <s v="Stark"/>
    <s v="I 77 "/>
    <s v="SSTAIR00077**C"/>
    <s v="IR-77"/>
    <n v="2.7"/>
    <n v="3.2"/>
    <s v="Segment"/>
    <m/>
    <n v="0"/>
    <n v="0"/>
    <n v="1"/>
    <n v="2"/>
    <n v="2"/>
    <n v="17.421875"/>
    <n v="1.8727990444618123E-2"/>
    <n v="0.21997921379879418"/>
    <n v="0.20125122335417606"/>
    <n v="1.2601952712491054E-3"/>
    <n v="5.3646323404731317E-3"/>
    <n v="4.1044370692240265E-3"/>
    <x v="2"/>
    <s v="Google Maps"/>
    <n v="40.701231813500002"/>
    <n v="-81.428585564900004"/>
    <n v="40.707964682899998"/>
    <n v="-81.425158719400002"/>
  </r>
  <r>
    <n v="375"/>
    <x v="7"/>
    <x v="3"/>
    <s v="Ashtabula"/>
    <s v="I 90 "/>
    <s v="SATBIR00090**N"/>
    <s v="IR-90"/>
    <n v="3.6"/>
    <n v="4.0999999999999996"/>
    <s v="Segment"/>
    <m/>
    <n v="0"/>
    <n v="1"/>
    <n v="2"/>
    <n v="0"/>
    <n v="2"/>
    <n v="60.770439680232556"/>
    <n v="1.8671912111192519E-2"/>
    <n v="0.22040752093551347"/>
    <n v="0.20173560882432096"/>
    <n v="1.2563991719356225E-3"/>
    <n v="5.3493667512337527E-3"/>
    <n v="4.0929675792981297E-3"/>
    <x v="2"/>
    <s v="Google Maps"/>
    <n v="41.769919512400001"/>
    <n v="-80.934049984400005"/>
    <n v="41.770357540799999"/>
    <n v="-80.924391067599998"/>
  </r>
  <r>
    <n v="376"/>
    <x v="7"/>
    <x v="3"/>
    <s v="Ashtabula"/>
    <s v="I 90 "/>
    <s v="SATBIR00090**N"/>
    <s v="IR-90"/>
    <n v="6"/>
    <n v="6.5"/>
    <s v="Segment"/>
    <m/>
    <n v="0"/>
    <n v="0"/>
    <n v="3"/>
    <n v="0"/>
    <n v="3"/>
    <n v="22.640625"/>
    <n v="1.8671912111192519E-2"/>
    <n v="0.26111947022381538"/>
    <n v="0.24244755811262286"/>
    <n v="1.2563991719356225E-3"/>
    <n v="5.3493667512337527E-3"/>
    <n v="4.0929675792981297E-3"/>
    <x v="2"/>
    <s v="Google Maps"/>
    <n v="41.772440909700002"/>
    <n v="-80.887743263399997"/>
    <n v="41.774711417600003"/>
    <n v="-80.878573392999996"/>
  </r>
  <r>
    <n v="377"/>
    <x v="7"/>
    <x v="3"/>
    <s v="Ashtabula"/>
    <s v="I 90 "/>
    <s v="SATBIR00090**N"/>
    <s v="IR-90"/>
    <n v="6.8"/>
    <n v="7.3"/>
    <s v="Segment"/>
    <m/>
    <n v="0"/>
    <n v="0"/>
    <n v="1"/>
    <n v="2"/>
    <n v="1"/>
    <n v="16.421875"/>
    <n v="1.8671912111192519E-2"/>
    <n v="0.17969557164721156"/>
    <n v="0.16102365953601905"/>
    <n v="1.2563991719356225E-3"/>
    <n v="5.3493667512337527E-3"/>
    <n v="4.0929675792981297E-3"/>
    <x v="2"/>
    <s v="Google Maps"/>
    <n v="41.776763883800001"/>
    <n v="-80.873459554500002"/>
    <n v="41.781046158099997"/>
    <n v="-80.865659498200003"/>
  </r>
  <r>
    <n v="378"/>
    <x v="7"/>
    <x v="6"/>
    <s v="Allen"/>
    <s v="I-75 "/>
    <s v="SALLIR00075**C"/>
    <s v="IR-75"/>
    <n v="22.4"/>
    <n v="22.9"/>
    <s v="Segment"/>
    <m/>
    <n v="0"/>
    <n v="0"/>
    <n v="4"/>
    <n v="0"/>
    <n v="2"/>
    <n v="28.1875"/>
    <n v="1.4882025602397984E-2"/>
    <n v="0.21267682723696321"/>
    <n v="0.19779480163456523"/>
    <n v="1.000021505235413E-3"/>
    <n v="5.3486672422558027E-3"/>
    <n v="4.34864573702039E-3"/>
    <x v="2"/>
    <s v="Google Maps"/>
    <n v="40.884026649500001"/>
    <n v="-83.894025402500006"/>
    <n v="40.884286126299997"/>
    <n v="-83.884495025600003"/>
  </r>
  <r>
    <n v="379"/>
    <x v="7"/>
    <x v="2"/>
    <s v="Greene"/>
    <s v="I-71 "/>
    <s v="SGREIR00071**C"/>
    <s v="IR-71"/>
    <n v="1.3"/>
    <n v="1.8"/>
    <s v="Segment"/>
    <m/>
    <n v="0"/>
    <n v="0"/>
    <n v="1"/>
    <n v="1"/>
    <n v="5"/>
    <n v="15.984375"/>
    <n v="2.5008788760139421E-2"/>
    <n v="0.3911563541641509"/>
    <n v="0.3661475654040115"/>
    <n v="1.6857510404370551E-3"/>
    <n v="5.3389772302447113E-3"/>
    <n v="3.6532261898076564E-3"/>
    <x v="2"/>
    <s v="Google Maps"/>
    <n v="39.564747716500001"/>
    <n v="-83.706823268799994"/>
    <n v="39.569401411900003"/>
    <n v="-83.699647634100003"/>
  </r>
  <r>
    <n v="380"/>
    <x v="7"/>
    <x v="0"/>
    <s v="Fayette"/>
    <s v="I-71 "/>
    <s v="SFAYIR00071**N"/>
    <s v="IR-71"/>
    <n v="4.0999999999999996"/>
    <n v="4.5999999999999996"/>
    <s v="Segment"/>
    <m/>
    <n v="0"/>
    <n v="1"/>
    <n v="0"/>
    <n v="2"/>
    <n v="6"/>
    <n v="60.551689680232556"/>
    <n v="2.6430775958271438E-2"/>
    <n v="0.29067721957306608"/>
    <n v="0.26424644361479466"/>
    <n v="1.5812790279023121E-3"/>
    <n v="5.3078249361021611E-3"/>
    <n v="3.726545908199849E-3"/>
    <x v="2"/>
    <s v="Google Maps"/>
    <n v="39.622358022699999"/>
    <n v="-83.602975155400003"/>
    <n v="39.626586395499999"/>
    <n v="-83.595359622000004"/>
  </r>
  <r>
    <n v="381"/>
    <x v="7"/>
    <x v="8"/>
    <s v="Muskingum"/>
    <s v="I-70 "/>
    <s v="SMUSIR00070**C"/>
    <s v="IR-70"/>
    <n v="8"/>
    <n v="8.5"/>
    <s v="Segment"/>
    <m/>
    <n v="0"/>
    <n v="0"/>
    <n v="2"/>
    <n v="1"/>
    <n v="4"/>
    <n v="21.53125"/>
    <n v="1.8526537591716227E-2"/>
    <n v="0.29886642171702416"/>
    <n v="0.28033988412530791"/>
    <n v="1.2465586831480657E-3"/>
    <n v="5.3071007033520766E-3"/>
    <n v="4.0605420202040107E-3"/>
    <x v="2"/>
    <s v="Google Maps"/>
    <n v="39.945352672299997"/>
    <n v="-82.0766777093"/>
    <n v="39.946929533700001"/>
    <n v="-82.067511019799994"/>
  </r>
  <r>
    <n v="382"/>
    <x v="7"/>
    <x v="0"/>
    <s v="Fayette"/>
    <s v="I-71 "/>
    <s v="SFAYIR00071**C"/>
    <s v="IR-71"/>
    <n v="4.5"/>
    <n v="5"/>
    <s v="Segment"/>
    <m/>
    <n v="0"/>
    <n v="1"/>
    <n v="2"/>
    <n v="0"/>
    <n v="6"/>
    <n v="64.770439680232556"/>
    <n v="2.6390866519820703E-2"/>
    <n v="0.28824583068707293"/>
    <n v="0.26185496416725224"/>
    <n v="1.5802354783044804E-3"/>
    <n v="5.2765282425973857E-3"/>
    <n v="3.6962927642929053E-3"/>
    <x v="2"/>
    <s v="Google Maps"/>
    <n v="39.625403799499999"/>
    <n v="-83.596916821899995"/>
    <n v="39.629566507100002"/>
    <n v="-83.589242686000006"/>
  </r>
  <r>
    <n v="383"/>
    <x v="7"/>
    <x v="2"/>
    <s v="Clinton"/>
    <s v="I-71 "/>
    <s v="SCLIIR00071**C"/>
    <s v="IR-71"/>
    <n v="14.6"/>
    <n v="15.1"/>
    <s v="Segment"/>
    <m/>
    <n v="0"/>
    <n v="1"/>
    <n v="1"/>
    <n v="0"/>
    <n v="6"/>
    <n v="58.223564680232556"/>
    <n v="2.4691360462154501E-2"/>
    <n v="0.38678013220490237"/>
    <n v="0.36208877174274789"/>
    <n v="1.6642267170263489E-3"/>
    <n v="5.2710869773251014E-3"/>
    <n v="3.6068602602987525E-3"/>
    <x v="2"/>
    <s v="Google Maps"/>
    <n v="39.549552327999997"/>
    <n v="-83.740415710400001"/>
    <n v="39.552249773"/>
    <n v="-83.731725601500003"/>
  </r>
  <r>
    <n v="384"/>
    <x v="7"/>
    <x v="2"/>
    <s v="Clinton"/>
    <s v="I-71 "/>
    <s v="SCLIIR00071**C"/>
    <s v="IR-71"/>
    <n v="9.9"/>
    <n v="10.4"/>
    <s v="Segment"/>
    <m/>
    <n v="0"/>
    <n v="0"/>
    <n v="1"/>
    <n v="1"/>
    <n v="10"/>
    <n v="20.984375"/>
    <n v="2.4691360462154501E-2"/>
    <n v="0.64763059557782732"/>
    <n v="0.62293923511567284"/>
    <n v="1.6642267170263489E-3"/>
    <n v="5.2710869773251014E-3"/>
    <n v="3.6068602602987525E-3"/>
    <x v="2"/>
    <s v="Google Maps"/>
    <n v="39.526109121499999"/>
    <n v="-83.822974220500001"/>
    <n v="39.528287221799999"/>
    <n v="-83.8140467371"/>
  </r>
  <r>
    <n v="385"/>
    <x v="7"/>
    <x v="2"/>
    <s v="Clinton"/>
    <s v="I-71 "/>
    <s v="SCLIIR00071**C"/>
    <s v="IR-71"/>
    <n v="13.9"/>
    <n v="14.4"/>
    <s v="Segment"/>
    <m/>
    <n v="0"/>
    <n v="0"/>
    <n v="2"/>
    <n v="0"/>
    <n v="4"/>
    <n v="17.09375"/>
    <n v="2.4691360462154501E-2"/>
    <n v="0.33461003953031737"/>
    <n v="0.30991867906816289"/>
    <n v="1.6642267170263489E-3"/>
    <n v="5.2710869773251014E-3"/>
    <n v="3.6068602602987525E-3"/>
    <x v="2"/>
    <s v="Google Maps"/>
    <n v="39.545775214700001"/>
    <n v="-83.752581658099999"/>
    <n v="39.548473203500002"/>
    <n v="-83.743891032600004"/>
  </r>
  <r>
    <n v="386"/>
    <x v="7"/>
    <x v="2"/>
    <s v="Clinton"/>
    <s v="I-71 "/>
    <s v="SCLIIR00071**C"/>
    <s v="IR-71"/>
    <n v="10.5"/>
    <n v="11"/>
    <s v="Segment"/>
    <m/>
    <n v="0"/>
    <n v="0"/>
    <n v="1"/>
    <n v="1"/>
    <n v="5"/>
    <n v="15.984375"/>
    <n v="2.4691360462154501E-2"/>
    <n v="0.38678013220490237"/>
    <n v="0.36208877174274789"/>
    <n v="1.6642267170263489E-3"/>
    <n v="5.2710869773251014E-3"/>
    <n v="3.6068602602987525E-3"/>
    <x v="2"/>
    <s v="Google Maps"/>
    <n v="39.5287239357"/>
    <n v="-83.812261789999994"/>
    <n v="39.530901840299997"/>
    <n v="-83.803335301999994"/>
  </r>
  <r>
    <n v="387"/>
    <x v="7"/>
    <x v="2"/>
    <s v="Clinton"/>
    <s v="I-71 "/>
    <s v="SCLIIR00071**C"/>
    <s v="IR-71"/>
    <n v="12.5"/>
    <n v="13"/>
    <s v="Segment"/>
    <m/>
    <n v="0"/>
    <n v="0"/>
    <n v="1"/>
    <n v="1"/>
    <n v="5"/>
    <n v="15.984375"/>
    <n v="2.4691360462154501E-2"/>
    <n v="0.38678013220490237"/>
    <n v="0.36208877174274789"/>
    <n v="1.6642267170263489E-3"/>
    <n v="5.2710869773251014E-3"/>
    <n v="3.6068602602987525E-3"/>
    <x v="2"/>
    <s v="Google Maps"/>
    <n v="39.538220054200004"/>
    <n v="-83.776909434700002"/>
    <n v="39.540918852799997"/>
    <n v="-83.768221109799995"/>
  </r>
  <r>
    <n v="388"/>
    <x v="7"/>
    <x v="2"/>
    <s v="Clinton"/>
    <s v="I-71 "/>
    <s v="SCLIIR00071**C"/>
    <s v="IR-71"/>
    <n v="15.1"/>
    <n v="15.6"/>
    <s v="Segment"/>
    <m/>
    <n v="0"/>
    <n v="0"/>
    <n v="2"/>
    <n v="0"/>
    <n v="0"/>
    <n v="13.09375"/>
    <n v="2.4691360462154501E-2"/>
    <n v="0.17809976150656243"/>
    <n v="0.15340840104440792"/>
    <n v="1.6642267170263489E-3"/>
    <n v="5.2710869773251014E-3"/>
    <n v="3.6068602602987525E-3"/>
    <x v="2"/>
    <s v="Google Maps"/>
    <n v="39.552249773"/>
    <n v="-83.731725601500003"/>
    <n v="0"/>
    <n v="0"/>
  </r>
  <r>
    <n v="389"/>
    <x v="7"/>
    <x v="5"/>
    <s v="Williams"/>
    <s v="I 80 "/>
    <s v="SWILIR00080*KC"/>
    <s v="IR-80"/>
    <n v="1.8"/>
    <n v="2.2999999999999998"/>
    <s v="Segment"/>
    <m/>
    <n v="0"/>
    <n v="1"/>
    <n v="2"/>
    <n v="0"/>
    <n v="3"/>
    <n v="61.770439680232556"/>
    <n v="1.1243184140884297E-2"/>
    <n v="0.32230863665108339"/>
    <n v="0.31106545251019907"/>
    <n v="6.4718492069111447E-4"/>
    <n v="5.265328825379046E-3"/>
    <n v="4.6181439046879312E-3"/>
    <x v="2"/>
    <s v="Google Maps"/>
    <n v="41.629886860699997"/>
    <n v="-84.7713059254"/>
    <n v="41.629428424399997"/>
    <n v="-84.761669004799998"/>
  </r>
  <r>
    <n v="390"/>
    <x v="7"/>
    <x v="5"/>
    <s v="Sandusky"/>
    <s v="I 80 "/>
    <s v="SSANIR00080*KC"/>
    <s v="IR-80"/>
    <n v="3.5"/>
    <n v="4"/>
    <s v="Segment"/>
    <m/>
    <n v="0"/>
    <n v="0"/>
    <n v="3"/>
    <n v="0"/>
    <n v="5"/>
    <n v="24.640625"/>
    <n v="2.6269815294324816E-2"/>
    <n v="0.25701431658743834"/>
    <n v="0.23074450129311352"/>
    <n v="1.5712688702527143E-3"/>
    <n v="5.2458090834601448E-3"/>
    <n v="3.6745402132074305E-3"/>
    <x v="2"/>
    <s v="Google Maps"/>
    <n v="41.4554516277"/>
    <n v="-83.2787591206"/>
    <n v="41.451969261499997"/>
    <n v="-83.270321827199993"/>
  </r>
  <r>
    <n v="391"/>
    <x v="7"/>
    <x v="5"/>
    <s v="Sandusky"/>
    <s v="I 80 "/>
    <s v="SSANIR00080*KC"/>
    <s v="IR-80"/>
    <n v="8.6"/>
    <n v="9.1"/>
    <s v="Segment"/>
    <m/>
    <n v="0"/>
    <n v="0"/>
    <n v="1"/>
    <n v="2"/>
    <n v="6"/>
    <n v="21.421875"/>
    <n v="2.6269815294324816E-2"/>
    <n v="0.28608282515556638"/>
    <n v="0.25981300986124156"/>
    <n v="1.5712688702527143E-3"/>
    <n v="5.2458090834601448E-3"/>
    <n v="3.6745402132074305E-3"/>
    <x v="2"/>
    <s v="Google Maps"/>
    <n v="41.426061925299997"/>
    <n v="-83.188779620800005"/>
    <n v="41.423625673700002"/>
    <n v="-83.179714894599996"/>
  </r>
  <r>
    <n v="392"/>
    <x v="7"/>
    <x v="3"/>
    <s v="Portage"/>
    <s v="I-76 "/>
    <s v="SPORIR00076**C"/>
    <s v="IR-76"/>
    <n v="17.8"/>
    <n v="18.3"/>
    <s v="Segment"/>
    <m/>
    <n v="0"/>
    <n v="1"/>
    <n v="2"/>
    <n v="0"/>
    <n v="2"/>
    <n v="60.770439680232556"/>
    <n v="1.7132453502681486E-2"/>
    <n v="0.22231751893386295"/>
    <n v="0.20518506543118148"/>
    <n v="1.1367096621546719E-3"/>
    <n v="5.2456563365886636E-3"/>
    <n v="4.1089466744339918E-3"/>
    <x v="2"/>
    <s v="Google Maps"/>
    <n v="41.105919356000001"/>
    <n v="-81.066312480299999"/>
    <n v="41.105894896400002"/>
    <n v="-81.056733915099997"/>
  </r>
  <r>
    <n v="393"/>
    <x v="7"/>
    <x v="4"/>
    <s v="Shelby"/>
    <s v="I-75 "/>
    <s v="SSHEIR00075**C"/>
    <s v="IR-75"/>
    <n v="14.9"/>
    <n v="15.4"/>
    <s v="Segment"/>
    <m/>
    <n v="0"/>
    <n v="0"/>
    <n v="1"/>
    <n v="1"/>
    <n v="5"/>
    <n v="15.984375"/>
    <n v="2.4563851020918584E-2"/>
    <n v="0.38516045035929036"/>
    <n v="0.36059659933837179"/>
    <n v="1.6555809649616763E-3"/>
    <n v="5.2438826187246341E-3"/>
    <n v="3.5883016537629577E-3"/>
    <x v="2"/>
    <s v="Google Maps"/>
    <n v="40.401233306000002"/>
    <n v="-84.162349770299997"/>
    <n v="40.408158381900002"/>
    <n v="-84.165144860400005"/>
  </r>
  <r>
    <n v="394"/>
    <x v="7"/>
    <x v="7"/>
    <s v="Richland"/>
    <s v="I-71 "/>
    <s v="SRICIR00071**C"/>
    <s v="IR-71"/>
    <n v="2.2999999999999998"/>
    <n v="2.8"/>
    <s v="Segment"/>
    <m/>
    <n v="0"/>
    <n v="0"/>
    <n v="1"/>
    <n v="1"/>
    <n v="8"/>
    <n v="18.984375"/>
    <n v="3.2203133831382569E-2"/>
    <n v="0.3796240705239976"/>
    <n v="0.34742093669261503"/>
    <n v="2.0217025006847868E-3"/>
    <n v="5.1668705712643939E-3"/>
    <n v="3.1451680705796071E-3"/>
    <x v="2"/>
    <s v="Google Maps"/>
    <n v="40.590809989"/>
    <n v="-82.593510545000001"/>
    <n v="40.597057408600001"/>
    <n v="-82.588694709099997"/>
  </r>
  <r>
    <n v="395"/>
    <x v="7"/>
    <x v="0"/>
    <s v="Morrow"/>
    <s v="I-71 "/>
    <s v="SMRWIR00071**C"/>
    <s v="IR-71"/>
    <n v="17.399999999999999"/>
    <n v="17.899999999999999"/>
    <s v="Segment"/>
    <m/>
    <n v="0"/>
    <n v="0"/>
    <n v="2"/>
    <n v="0"/>
    <n v="16"/>
    <n v="29.09375"/>
    <n v="3.2203133831382569E-2"/>
    <n v="0.65952308261945269"/>
    <n v="0.62731994878807007"/>
    <n v="2.0217025006847868E-3"/>
    <n v="5.1667739497976463E-3"/>
    <n v="3.1450714491128595E-3"/>
    <x v="2"/>
    <s v="Google Maps"/>
    <n v="40.543510233299997"/>
    <n v="-82.658350613400003"/>
    <n v="40.549511574699999"/>
    <n v="-82.653030780400002"/>
  </r>
  <r>
    <n v="396"/>
    <x v="7"/>
    <x v="0"/>
    <s v="Morrow"/>
    <s v="I-71 "/>
    <s v="SMRWIR00071**C"/>
    <s v="IR-71"/>
    <n v="16"/>
    <n v="16.5"/>
    <s v="Segment"/>
    <m/>
    <n v="0"/>
    <n v="0"/>
    <n v="1"/>
    <n v="1"/>
    <n v="8"/>
    <n v="18.984375"/>
    <n v="3.2203133831382569E-2"/>
    <n v="0.37949572018540434"/>
    <n v="0.34729258635402177"/>
    <n v="2.0217025006847868E-3"/>
    <n v="5.1667739497976463E-3"/>
    <n v="3.1450714491128595E-3"/>
    <x v="2"/>
    <s v="Google Maps"/>
    <n v="40.527890004699998"/>
    <n v="-82.675248234799994"/>
    <n v="40.533235110299998"/>
    <n v="-82.668838038299995"/>
  </r>
  <r>
    <n v="397"/>
    <x v="7"/>
    <x v="0"/>
    <s v="Morrow"/>
    <s v="I-71 "/>
    <s v="SMRWIR00071**C"/>
    <s v="IR-71"/>
    <n v="19.7"/>
    <n v="20.2"/>
    <s v="Segment"/>
    <m/>
    <n v="0"/>
    <n v="0"/>
    <n v="1"/>
    <n v="1"/>
    <n v="5"/>
    <n v="15.984375"/>
    <n v="3.2203133831382569E-2"/>
    <n v="0.27448545927263618"/>
    <n v="0.24228232544125361"/>
    <n v="2.0217025006847868E-3"/>
    <n v="5.1667739497976463E-3"/>
    <n v="3.1450714491128595E-3"/>
    <x v="2"/>
    <s v="Google Maps"/>
    <n v="40.566157812599997"/>
    <n v="-82.627344386399997"/>
    <n v="0"/>
    <n v="0"/>
  </r>
  <r>
    <n v="398"/>
    <x v="7"/>
    <x v="4"/>
    <s v="Shelby"/>
    <s v="I-75 "/>
    <s v="SSHEIR00075**C"/>
    <s v="IR-75"/>
    <n v="11.4"/>
    <n v="11.9"/>
    <s v="Segment"/>
    <m/>
    <n v="0"/>
    <n v="0"/>
    <n v="1"/>
    <n v="1"/>
    <n v="13"/>
    <n v="23.984375"/>
    <n v="2.4186291198424477E-2"/>
    <n v="0.7899114714867661"/>
    <n v="0.76572518028834158"/>
    <n v="1.6299821825466001E-3"/>
    <n v="5.1631301265166055E-3"/>
    <n v="3.5331479439700054E-3"/>
    <x v="2"/>
    <s v="Google Maps"/>
    <n v="40.350614025799999"/>
    <n v="-84.159842491500001"/>
    <n v="40.357859946600001"/>
    <n v="-84.160037036099993"/>
  </r>
  <r>
    <n v="399"/>
    <x v="7"/>
    <x v="4"/>
    <s v="Shelby"/>
    <s v="I-75 "/>
    <s v="SSHEIR00075**C"/>
    <s v="IR-75"/>
    <n v="11.9"/>
    <n v="12.4"/>
    <s v="Segment"/>
    <m/>
    <n v="0"/>
    <n v="0"/>
    <n v="1"/>
    <n v="1"/>
    <n v="5"/>
    <n v="15.984375"/>
    <n v="2.4186291198424477E-2"/>
    <n v="0.37993599554696134"/>
    <n v="0.35574970434853687"/>
    <n v="1.6299821825466001E-3"/>
    <n v="5.1631301265166055E-3"/>
    <n v="3.5331479439700054E-3"/>
    <x v="2"/>
    <s v="Google Maps"/>
    <n v="40.357859946600001"/>
    <n v="-84.160037036099993"/>
    <n v="40.365105153099996"/>
    <n v="-84.160213832599993"/>
  </r>
  <r>
    <n v="400"/>
    <x v="7"/>
    <x v="1"/>
    <s v="Lake"/>
    <s v="IR-90 "/>
    <s v="SLAKIR00090**C"/>
    <s v="IR-90"/>
    <n v="27.7"/>
    <n v="28.2"/>
    <s v="Segment"/>
    <m/>
    <n v="0"/>
    <n v="1"/>
    <n v="1"/>
    <n v="0"/>
    <n v="5"/>
    <n v="57.223564680232556"/>
    <n v="2.4108827049941946E-2"/>
    <n v="0.38046563253122578"/>
    <n v="0.35635680548128384"/>
    <n v="1.6247303622219514E-3"/>
    <n v="5.1473147659554571E-3"/>
    <n v="3.5225844037335054E-3"/>
    <x v="2"/>
    <s v="Google Maps"/>
    <n v="41.762004668400003"/>
    <n v="-81.031921775100002"/>
    <n v="41.7624640724"/>
    <n v="-81.022274455499996"/>
  </r>
  <r>
    <n v="401"/>
    <x v="7"/>
    <x v="4"/>
    <s v="Clark"/>
    <s v="IR-70 "/>
    <s v="SCLAIR00070**C"/>
    <s v="IR-70"/>
    <n v="0.6"/>
    <n v="1.1000000000000001"/>
    <s v="Segment"/>
    <m/>
    <n v="0"/>
    <n v="0"/>
    <n v="0"/>
    <n v="1"/>
    <n v="1"/>
    <n v="5.4375"/>
    <n v="4.294503359780364E-2"/>
    <n v="0.12919256536360194"/>
    <n v="8.6247531765798302E-2"/>
    <n v="2.8870383988107888E-3"/>
    <n v="5.1193036724442665E-3"/>
    <n v="2.2322652736334776E-3"/>
    <x v="2"/>
    <s v="Google Maps"/>
    <n v="39.8649100652"/>
    <n v="-84.041003230699999"/>
    <n v="39.8647080836"/>
    <n v="-84.031601957899994"/>
  </r>
  <r>
    <n v="402"/>
    <x v="7"/>
    <x v="4"/>
    <s v="Shelby"/>
    <s v="I-75 "/>
    <s v="SSHEIR00075**C"/>
    <s v="IR-75"/>
    <n v="18.100000000000001"/>
    <n v="18.600000000000001"/>
    <s v="Segment"/>
    <m/>
    <n v="0"/>
    <n v="0"/>
    <n v="2"/>
    <n v="0"/>
    <n v="5"/>
    <n v="18.09375"/>
    <n v="2.394960275501987E-2"/>
    <n v="0.37688478492559613"/>
    <n v="0.35293518217057623"/>
    <n v="1.6139357852219375E-3"/>
    <n v="5.1126158081833128E-3"/>
    <n v="3.4986800229613755E-3"/>
    <x v="2"/>
    <s v="Google Maps"/>
    <n v="40.446898190500001"/>
    <n v="-84.169155554300005"/>
    <n v="40.454141143699999"/>
    <n v="-84.169157939300007"/>
  </r>
  <r>
    <n v="403"/>
    <x v="7"/>
    <x v="3"/>
    <s v="Mahoning"/>
    <s v="I76 "/>
    <s v="SMAHIR00076**C"/>
    <s v="IR-76"/>
    <n v="7.7"/>
    <n v="8.1999999999999993"/>
    <s v="Segment"/>
    <m/>
    <n v="1"/>
    <n v="0"/>
    <n v="0"/>
    <n v="1"/>
    <n v="7"/>
    <n v="57.114189680232556"/>
    <n v="2.3944149866138891E-2"/>
    <n v="0.47970341162689523"/>
    <n v="0.45575926176075632"/>
    <n v="1.6135661154016265E-3"/>
    <n v="5.1119093007238317E-3"/>
    <n v="3.4983431853222052E-3"/>
    <x v="2"/>
    <s v="Google Maps"/>
    <n v="41.108184764400001"/>
    <n v="-80.855912341700005"/>
    <n v="41.109022876499999"/>
    <n v="-80.846419662599999"/>
  </r>
  <r>
    <n v="404"/>
    <x v="7"/>
    <x v="1"/>
    <s v="Lake"/>
    <s v="IR-90 "/>
    <s v="SLAKIR00090**C"/>
    <s v="IR-90"/>
    <n v="21.8"/>
    <n v="22.3"/>
    <s v="Segment"/>
    <m/>
    <n v="0"/>
    <n v="1"/>
    <n v="1"/>
    <n v="0"/>
    <n v="8"/>
    <n v="60.223564680232556"/>
    <n v="2.3812497491306539E-2"/>
    <n v="0.52717779955634247"/>
    <n v="0.50336530206503594"/>
    <n v="1.6046411083523091E-3"/>
    <n v="5.0834452814120063E-3"/>
    <n v="3.4788041730596971E-3"/>
    <x v="2"/>
    <s v="Google Maps"/>
    <n v="41.720996360000001"/>
    <n v="-81.130115973800002"/>
    <n v="41.724003411699996"/>
    <n v="-81.121380967999997"/>
  </r>
  <r>
    <n v="405"/>
    <x v="7"/>
    <x v="1"/>
    <s v="Lake"/>
    <s v="IR-90 "/>
    <s v="SLAKIR00090**C"/>
    <s v="IR-90"/>
    <n v="22.5"/>
    <n v="23"/>
    <s v="Segment"/>
    <m/>
    <n v="0"/>
    <n v="1"/>
    <n v="1"/>
    <n v="0"/>
    <n v="5"/>
    <n v="57.223564680232556"/>
    <n v="2.3812497491306539E-2"/>
    <n v="0.37530921799645689"/>
    <n v="0.35149672050515035"/>
    <n v="1.6046411083523091E-3"/>
    <n v="5.0834452814120063E-3"/>
    <n v="3.4788041730596971E-3"/>
    <x v="2"/>
    <s v="Google Maps"/>
    <n v="41.725578572000003"/>
    <n v="-81.118155259700004"/>
    <n v="41.730300589199999"/>
    <n v="-81.110886838900001"/>
  </r>
  <r>
    <n v="406"/>
    <x v="7"/>
    <x v="1"/>
    <s v="Lake"/>
    <s v="IR-90 "/>
    <s v="SLAKIR00090**C"/>
    <s v="IR-90"/>
    <n v="19.899999999999999"/>
    <n v="20.399999999999999"/>
    <s v="Segment"/>
    <m/>
    <n v="0"/>
    <n v="0"/>
    <n v="1"/>
    <n v="1"/>
    <n v="9"/>
    <n v="19.984375"/>
    <n v="2.3812497491306539E-2"/>
    <n v="0.57780066007630426"/>
    <n v="0.55398816258499772"/>
    <n v="1.6046411083523091E-3"/>
    <n v="5.0834452814120063E-3"/>
    <n v="3.4788041730596971E-3"/>
    <x v="2"/>
    <s v="Google Maps"/>
    <n v="41.714283064599996"/>
    <n v="-81.165408992699994"/>
    <n v="41.7170216958"/>
    <n v="-81.156545489199999"/>
  </r>
  <r>
    <n v="407"/>
    <x v="7"/>
    <x v="7"/>
    <s v="Medina"/>
    <s v="INTERSTATE HIGHWAY 71 "/>
    <s v="SMEDIR00071**C"/>
    <s v="IR-71"/>
    <n v="1.2"/>
    <n v="1.7"/>
    <s v="Segment"/>
    <m/>
    <n v="0"/>
    <n v="0"/>
    <n v="1"/>
    <n v="0"/>
    <n v="6"/>
    <n v="12.546875"/>
    <n v="3.6068997442096171E-2"/>
    <n v="0.48598215554240393"/>
    <n v="0.44991315810030774"/>
    <n v="2.1690381707019316E-3"/>
    <n v="5.0788715741609848E-3"/>
    <n v="2.9098334034590532E-3"/>
    <x v="2"/>
    <s v="Google Maps"/>
    <n v="40.996882173300001"/>
    <n v="-82.009149451200003"/>
    <n v="40.997238271800001"/>
    <n v="-81.999602630699997"/>
  </r>
  <r>
    <n v="408"/>
    <x v="7"/>
    <x v="8"/>
    <s v="Licking"/>
    <s v="I-70 "/>
    <s v="SLICIR00070**C"/>
    <s v="IR-70"/>
    <n v="18.3"/>
    <n v="18.8"/>
    <s v="Segment"/>
    <m/>
    <n v="0"/>
    <n v="1"/>
    <n v="0"/>
    <n v="2"/>
    <n v="8"/>
    <n v="62.551689680232556"/>
    <n v="2.5539321415101544E-2"/>
    <n v="0.33522987717419478"/>
    <n v="0.30969055575909321"/>
    <n v="1.5173687368790331E-3"/>
    <n v="5.0663158802043739E-3"/>
    <n v="3.5489471433253405E-3"/>
    <x v="2"/>
    <s v="Google Maps"/>
    <n v="39.945156967700001"/>
    <n v="-82.429493070899994"/>
    <n v="39.944554232400002"/>
    <n v="-82.420108215699997"/>
  </r>
  <r>
    <n v="409"/>
    <x v="7"/>
    <x v="4"/>
    <s v="Auglaize"/>
    <s v="I-75 "/>
    <s v="SAUGIR00075**C"/>
    <s v="IR-75"/>
    <n v="2.9"/>
    <n v="3.4"/>
    <s v="Segment"/>
    <m/>
    <n v="0"/>
    <n v="0"/>
    <n v="1"/>
    <n v="1"/>
    <n v="12"/>
    <n v="22.984375"/>
    <n v="2.3678370689426048E-2"/>
    <n v="0.72612616392498719"/>
    <n v="0.70244779323556117"/>
    <n v="1.5955486590665401E-3"/>
    <n v="5.0547775916687764E-3"/>
    <n v="3.4592289326022363E-3"/>
    <x v="2"/>
    <s v="Google Maps"/>
    <n v="40.524425448300001"/>
    <n v="-84.169298768199994"/>
    <n v="40.531670578000004"/>
    <n v="-84.169398610499996"/>
  </r>
  <r>
    <n v="410"/>
    <x v="7"/>
    <x v="3"/>
    <s v="Mahoning"/>
    <s v="I76 "/>
    <s v="SMAHIR00076**C"/>
    <s v="IR-76"/>
    <n v="1.9"/>
    <n v="2.4"/>
    <s v="Segment"/>
    <m/>
    <n v="0"/>
    <n v="0"/>
    <n v="2"/>
    <n v="1"/>
    <n v="5"/>
    <n v="22.53125"/>
    <n v="1.7589239882867463E-2"/>
    <n v="0.32512348273610858"/>
    <n v="0.3075342428532411"/>
    <n v="1.1831237288867618E-3"/>
    <n v="5.0386589931318889E-3"/>
    <n v="3.8555352642451269E-3"/>
    <x v="2"/>
    <s v="Google Maps"/>
    <n v="41.1021363284"/>
    <n v="-80.966395354200003"/>
    <n v="41.103887722400003"/>
    <n v="-80.957125367499998"/>
  </r>
  <r>
    <n v="411"/>
    <x v="7"/>
    <x v="0"/>
    <s v="Fayette"/>
    <s v="I-71 "/>
    <s v="SFAYIR00071**C"/>
    <s v="IR-71"/>
    <n v="13.7"/>
    <n v="14.2"/>
    <s v="Segment"/>
    <m/>
    <n v="0"/>
    <n v="0"/>
    <n v="1"/>
    <n v="0"/>
    <n v="9"/>
    <n v="15.546875"/>
    <n v="3.1776661197259137E-2"/>
    <n v="0.85240357336012051"/>
    <n v="0.82062691216286132"/>
    <n v="2.0735903354499215E-3"/>
    <n v="5.023230684114529E-3"/>
    <n v="2.9496403486646075E-3"/>
    <x v="2"/>
    <s v="Google Maps"/>
    <n v="39.697803457900001"/>
    <n v="-83.452750670200004"/>
    <n v="39.701368227000003"/>
    <n v="-83.444582287499998"/>
  </r>
  <r>
    <n v="412"/>
    <x v="7"/>
    <x v="3"/>
    <s v="Summit"/>
    <s v="I-80 "/>
    <s v="SSUMIR00080*KC"/>
    <s v="IR-80"/>
    <n v="1.8"/>
    <n v="2.2999999999999998"/>
    <s v="Segment"/>
    <m/>
    <n v="0"/>
    <n v="0"/>
    <n v="4"/>
    <n v="0"/>
    <n v="8"/>
    <n v="34.1875"/>
    <n v="2.1348606411741577E-2"/>
    <n v="0.30612043965868552"/>
    <n v="0.28477183324694394"/>
    <n v="1.2154748920823741E-3"/>
    <n v="5.0089064905628642E-3"/>
    <n v="3.7934315984804899E-3"/>
    <x v="2"/>
    <s v="Google Maps"/>
    <n v="41.263960209399997"/>
    <n v="-81.612628423499999"/>
    <n v="41.259301876800002"/>
    <n v="-81.605260280699994"/>
  </r>
  <r>
    <n v="413"/>
    <x v="7"/>
    <x v="3"/>
    <s v="Summit"/>
    <s v="I-80 "/>
    <s v="SSUMIR00080*KC"/>
    <s v="IR-80"/>
    <n v="2.8"/>
    <n v="3.3"/>
    <s v="Segment"/>
    <m/>
    <n v="0"/>
    <n v="0"/>
    <n v="2"/>
    <n v="2"/>
    <n v="9"/>
    <n v="30.96875"/>
    <n v="2.1348606411741577E-2"/>
    <n v="0.32995848497297964"/>
    <n v="0.30860987856123806"/>
    <n v="1.2154748920823741E-3"/>
    <n v="5.0089064905628642E-3"/>
    <n v="3.7934315984804899E-3"/>
    <x v="2"/>
    <s v="Google Maps"/>
    <n v="41.255480156799997"/>
    <n v="-81.5970981862"/>
    <n v="41.252923310600004"/>
    <n v="-81.58811981959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4370041-6AA0-48F0-91A7-8BBB8F2967BD}"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rowHeaderCaption="District" colHeaderCaption="Red/Blue">
  <location ref="N2:Q15" firstHeaderRow="1" firstDataRow="2" firstDataCol="1"/>
  <pivotFields count="29">
    <pivotField showAll="0"/>
    <pivotField showAll="0"/>
    <pivotField axis="axisRow" numFmtId="1" showAll="0">
      <items count="13">
        <item x="6"/>
        <item x="5"/>
        <item x="7"/>
        <item x="3"/>
        <item x="8"/>
        <item x="0"/>
        <item x="4"/>
        <item x="2"/>
        <item x="9"/>
        <item x="11"/>
        <item x="1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166" showAll="0"/>
    <pivotField numFmtId="2" showAll="0"/>
    <pivotField numFmtId="2" showAll="0"/>
    <pivotField numFmtId="2" showAll="0"/>
    <pivotField numFmtId="2" showAll="0"/>
    <pivotField numFmtId="2" showAll="0"/>
    <pivotField numFmtId="2" showAll="0"/>
    <pivotField axis="axisCol" showAll="0">
      <items count="4">
        <item x="1"/>
        <item h="1" x="2"/>
        <item x="0"/>
        <item t="default"/>
      </items>
    </pivotField>
    <pivotField showAll="0"/>
    <pivotField showAll="0"/>
    <pivotField showAll="0"/>
    <pivotField showAll="0"/>
    <pivotField showAll="0"/>
  </pivotFields>
  <rowFields count="1">
    <field x="2"/>
  </rowFields>
  <rowItems count="12">
    <i>
      <x/>
    </i>
    <i>
      <x v="1"/>
    </i>
    <i>
      <x v="2"/>
    </i>
    <i>
      <x v="3"/>
    </i>
    <i>
      <x v="4"/>
    </i>
    <i>
      <x v="5"/>
    </i>
    <i>
      <x v="6"/>
    </i>
    <i>
      <x v="7"/>
    </i>
    <i>
      <x v="8"/>
    </i>
    <i>
      <x v="10"/>
    </i>
    <i>
      <x v="11"/>
    </i>
    <i t="grand">
      <x/>
    </i>
  </rowItems>
  <colFields count="1">
    <field x="23"/>
  </colFields>
  <colItems count="3">
    <i>
      <x/>
    </i>
    <i>
      <x v="2"/>
    </i>
    <i t="grand">
      <x/>
    </i>
  </colItems>
  <dataFields count="1">
    <dataField name="SIP Locations" fld="4" subtotal="count" baseField="0" baseItem="0"/>
  </dataFields>
  <formats count="8">
    <format dxfId="247">
      <pivotArea dataOnly="0" labelOnly="1" fieldPosition="0">
        <references count="1">
          <reference field="23" count="1">
            <x v="0"/>
          </reference>
        </references>
      </pivotArea>
    </format>
    <format dxfId="246">
      <pivotArea field="23" type="button" dataOnly="0" labelOnly="1" outline="0" axis="axisCol" fieldPosition="0"/>
    </format>
    <format dxfId="245">
      <pivotArea dataOnly="0" labelOnly="1" fieldPosition="0">
        <references count="1">
          <reference field="23" count="0"/>
        </references>
      </pivotArea>
    </format>
    <format dxfId="244">
      <pivotArea dataOnly="0" labelOnly="1" grandCol="1" outline="0" fieldPosition="0"/>
    </format>
    <format dxfId="243">
      <pivotArea field="2" type="button" dataOnly="0" labelOnly="1" outline="0" axis="axisRow" fieldPosition="0"/>
    </format>
    <format dxfId="242">
      <pivotArea dataOnly="0" labelOnly="1" grandRow="1" outline="0" fieldPosition="0"/>
    </format>
    <format dxfId="241">
      <pivotArea grandRow="1" outline="0" collapsedLevelsAreSubtotals="1" fieldPosition="0"/>
    </format>
    <format dxfId="240">
      <pivotArea dataOnly="0" labelOnly="1" fieldPosition="0">
        <references count="1">
          <reference field="2" count="11">
            <x v="0"/>
            <x v="1"/>
            <x v="2"/>
            <x v="3"/>
            <x v="4"/>
            <x v="5"/>
            <x v="6"/>
            <x v="7"/>
            <x v="8"/>
            <x v="10"/>
            <x v="11"/>
          </reference>
        </references>
      </pivotArea>
    </format>
  </formats>
  <chartFormats count="3">
    <chartFormat chart="0" format="0" series="1">
      <pivotArea type="data" outline="0" fieldPosition="0">
        <references count="1">
          <reference field="23" count="1" selected="0">
            <x v="0"/>
          </reference>
        </references>
      </pivotArea>
    </chartFormat>
    <chartFormat chart="0" format="1" series="1">
      <pivotArea type="data" outline="0" fieldPosition="0">
        <references count="1">
          <reference field="23" count="1" selected="0">
            <x v="1"/>
          </reference>
        </references>
      </pivotArea>
    </chartFormat>
    <chartFormat chart="0" format="2" series="1">
      <pivotArea type="data" outline="0" fieldPosition="0">
        <references count="1">
          <reference field="23" count="1" selected="0">
            <x v="2"/>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B097D6B-3CCB-4999-B262-34994DFC17D2}"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rowHeaderCaption="District" colHeaderCaption="List">
  <location ref="B2:K16" firstHeaderRow="1" firstDataRow="2" firstDataCol="1"/>
  <pivotFields count="29">
    <pivotField showAll="0"/>
    <pivotField axis="axisCol" showAll="0">
      <items count="9">
        <item x="5"/>
        <item x="4"/>
        <item x="2"/>
        <item x="6"/>
        <item x="7"/>
        <item x="0"/>
        <item x="1"/>
        <item x="3"/>
        <item t="default"/>
      </items>
    </pivotField>
    <pivotField axis="axisRow" numFmtId="1" showAll="0">
      <items count="13">
        <item x="6"/>
        <item x="5"/>
        <item x="7"/>
        <item x="3"/>
        <item x="8"/>
        <item x="0"/>
        <item x="4"/>
        <item x="2"/>
        <item x="9"/>
        <item x="11"/>
        <item x="1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166" showAll="0"/>
    <pivotField numFmtId="2" showAll="0"/>
    <pivotField numFmtId="2" showAll="0"/>
    <pivotField numFmtId="2" showAll="0"/>
    <pivotField numFmtId="2" showAll="0"/>
    <pivotField numFmtId="2" showAll="0"/>
    <pivotField numFmtId="2" showAll="0"/>
    <pivotField showAll="0"/>
    <pivotField showAll="0"/>
    <pivotField showAll="0"/>
    <pivotField showAll="0"/>
    <pivotField showAll="0"/>
    <pivotField showAll="0"/>
  </pivotFields>
  <rowFields count="1">
    <field x="2"/>
  </rowFields>
  <rowItems count="13">
    <i>
      <x/>
    </i>
    <i>
      <x v="1"/>
    </i>
    <i>
      <x v="2"/>
    </i>
    <i>
      <x v="3"/>
    </i>
    <i>
      <x v="4"/>
    </i>
    <i>
      <x v="5"/>
    </i>
    <i>
      <x v="6"/>
    </i>
    <i>
      <x v="7"/>
    </i>
    <i>
      <x v="8"/>
    </i>
    <i>
      <x v="9"/>
    </i>
    <i>
      <x v="10"/>
    </i>
    <i>
      <x v="11"/>
    </i>
    <i t="grand">
      <x/>
    </i>
  </rowItems>
  <colFields count="1">
    <field x="1"/>
  </colFields>
  <colItems count="9">
    <i>
      <x/>
    </i>
    <i>
      <x v="1"/>
    </i>
    <i>
      <x v="2"/>
    </i>
    <i>
      <x v="3"/>
    </i>
    <i>
      <x v="4"/>
    </i>
    <i>
      <x v="5"/>
    </i>
    <i>
      <x v="6"/>
    </i>
    <i>
      <x v="7"/>
    </i>
    <i t="grand">
      <x/>
    </i>
  </colItems>
  <dataFields count="1">
    <dataField name="HSIP Locations" fld="4" subtotal="count" baseField="0" baseItem="0"/>
  </dataFields>
  <formats count="6">
    <format dxfId="253">
      <pivotArea dataOnly="0" labelOnly="1" fieldPosition="0">
        <references count="1">
          <reference field="1" count="0"/>
        </references>
      </pivotArea>
    </format>
    <format dxfId="252">
      <pivotArea dataOnly="0" labelOnly="1" grandCol="1" outline="0" fieldPosition="0"/>
    </format>
    <format dxfId="251">
      <pivotArea dataOnly="0" labelOnly="1" fieldPosition="0">
        <references count="1">
          <reference field="2" count="0"/>
        </references>
      </pivotArea>
    </format>
    <format dxfId="250">
      <pivotArea field="2" type="button" dataOnly="0" labelOnly="1" outline="0" axis="axisRow" fieldPosition="0"/>
    </format>
    <format dxfId="249">
      <pivotArea dataOnly="0" labelOnly="1" grandRow="1" outline="0" fieldPosition="0"/>
    </format>
    <format dxfId="248">
      <pivotArea grandRow="1" outline="0" collapsedLevelsAreSubtotals="1"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E012A2-33A7-49D5-B8D6-A4DA081329A3}" name="Table1" displayName="Table1" ref="A2:O28" totalsRowShown="0" headerRowDxfId="319" dataDxfId="317" headerRowBorderDxfId="318">
  <autoFilter ref="A2:O28" xr:uid="{18E012A2-33A7-49D5-B8D6-A4DA081329A3}"/>
  <tableColumns count="15">
    <tableColumn id="1" xr3:uid="{12CAEE85-D6A3-4BDF-B179-43F193CD43F5}" name="Subtype" dataDxfId="316"/>
    <tableColumn id="2" xr3:uid="{9A8818F5-CDB3-4155-821A-C3CA8D57F27D}" name="Roadway Miles" dataDxfId="315"/>
    <tableColumn id="3" xr3:uid="{A07F7AD8-A866-4E28-A375-A1EA08529109}" name="% of Segments" dataDxfId="314"/>
    <tableColumn id="4" xr3:uid="{194A1A29-A230-4C0B-949F-EBF5B7A23666}" name="# of Segments" dataDxfId="313"/>
    <tableColumn id="5" xr3:uid="{4FDA63EF-CB44-4801-B9F9-FEE1E9093CD8}" name="# of Segments with AADT" dataDxfId="312"/>
    <tableColumn id="6" xr3:uid="{547AD081-2E56-4325-8E23-A92FDE893C23}" name="Minimum Segments (50) Met" dataDxfId="311"/>
    <tableColumn id="7" xr3:uid="{C37F994C-265E-453F-B331-0DEC5994E9CE}" name="% of Segment Crashes" dataDxfId="310"/>
    <tableColumn id="8" xr3:uid="{F5F18D23-BD09-44C3-AAD3-03A59366A0C4}" name="# of Crashes" dataDxfId="309"/>
    <tableColumn id="9" xr3:uid="{7D5D8731-9876-4229-B298-B314E5E3142A}" name="# of Crashes with AADT" dataDxfId="308"/>
    <tableColumn id="10" xr3:uid="{5FC5572E-19CC-4E29-A840-5E9E25AA3BC9}" name="Minimum Crashes (100) Met" dataDxfId="307"/>
    <tableColumn id="11" xr3:uid="{C55FAC79-F31D-4968-B070-184FC7D36E94}" name="SPF" dataDxfId="306"/>
    <tableColumn id="12" xr3:uid="{ED814AEC-D0A1-432F-B596-F10A541478E6}" name="Dispersion" dataDxfId="305"/>
    <tableColumn id="13" xr3:uid="{84CA0435-FBE5-45CA-A98A-CD67D4C57D3E}" name="Created by" dataDxfId="304"/>
    <tableColumn id="14" xr3:uid="{E09316FF-7739-4F18-AFA8-28DDC8882659}" name="Date" dataDxfId="303"/>
    <tableColumn id="15" xr3:uid="{1775448C-922C-410E-8C4C-7E0250F65C3B}" name="Notes" dataDxfId="302"/>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5C8637-2F27-4592-A0D4-828CE917973B}" name="Table46" displayName="Table46" ref="A2:AB516" totalsRowShown="0" headerRowDxfId="59" dataDxfId="58">
  <autoFilter ref="A2:AB516" xr:uid="{C15C8637-2F27-4592-A0D4-828CE917973B}"/>
  <sortState xmlns:xlrd2="http://schemas.microsoft.com/office/spreadsheetml/2017/richdata2" ref="A3:AB516">
    <sortCondition ref="A2:A516"/>
  </sortState>
  <tableColumns count="28">
    <tableColumn id="1" xr3:uid="{0DA83D76-EAFD-4299-8D82-5B7A3B7A740F}" name="Rank" dataDxfId="57"/>
    <tableColumn id="2" xr3:uid="{7C9C3F50-F894-4429-8E6E-D8066F83AA50}" name="District" dataDxfId="56"/>
    <tableColumn id="3" xr3:uid="{695DBCC3-2E35-46A3-B600-9DA666E55ECE}" name="County" dataDxfId="55"/>
    <tableColumn id="4" xr3:uid="{E5F9E0E3-610C-476B-9137-BE758F76E92F}" name="Name" dataDxfId="54"/>
    <tableColumn id="5" xr3:uid="{73A430BD-910C-4846-A21A-824C4928AF5F}" name="NLFID's" dataDxfId="53"/>
    <tableColumn id="6" xr3:uid="{913B09DC-B7F5-4DC6-B0F0-EEFD3C6FAD65}" name="Route" dataDxfId="52"/>
    <tableColumn id="24" xr3:uid="{7DF4EE1E-C83F-4A61-8C26-DDB2BCA635C3}" name="Begin Log" dataDxfId="51"/>
    <tableColumn id="22" xr3:uid="{2C1A42DD-77A8-4F6D-8E60-A5AF06AD2A68}" name="End Log" dataDxfId="50"/>
    <tableColumn id="7" xr3:uid="{366D3BD0-E366-439A-AE1C-18EC7CF215AB}" name="Site Type" dataDxfId="49"/>
    <tableColumn id="8" xr3:uid="{06F55D5A-1237-4706-AD0D-0F919F89A811}" name="Subtype" dataDxfId="48"/>
    <tableColumn id="9" xr3:uid="{51D075D6-112A-42A9-AC41-F88491CA5A6F}" name="K" dataDxfId="47"/>
    <tableColumn id="10" xr3:uid="{F06DA9CE-F69F-4041-8662-E9785A7D10C3}" name="A" dataDxfId="46"/>
    <tableColumn id="11" xr3:uid="{5E3744CF-CC07-4853-A6A6-143D29CF89C9}" name="B" dataDxfId="45"/>
    <tableColumn id="12" xr3:uid="{D89EFE51-2AD3-4C86-A661-58B1B6F9871A}" name="C" dataDxfId="44"/>
    <tableColumn id="13" xr3:uid="{A35752C0-C0EC-47D4-947F-4122D2E116C5}" name="O" dataDxfId="43"/>
    <tableColumn id="14" xr3:uid="{959A999B-1667-4661-997E-CA6F7A3F1E2E}" name="EPDO" dataDxfId="42"/>
    <tableColumn id="15" xr3:uid="{745C9C42-53AC-4048-A962-05795F5BFB2D}" name="Predicted Crashes - All" dataDxfId="41"/>
    <tableColumn id="16" xr3:uid="{5AD0FBDA-0B40-4EAA-8990-56075010463E}" name="Expected Crashes - All" dataDxfId="40"/>
    <tableColumn id="17" xr3:uid="{6C5A619C-EBDD-47BF-A135-2A29B0FAEF0F}" name="PSI - All" dataDxfId="39"/>
    <tableColumn id="18" xr3:uid="{EC3E6623-86D2-43F3-B8DF-A5833D0983FD}" name="Predicted Crashes - FI" dataDxfId="38"/>
    <tableColumn id="19" xr3:uid="{C1A4A41D-A539-4730-BDAD-8863E8698D0E}" name="Expected Crashes - FI" dataDxfId="37"/>
    <tableColumn id="20" xr3:uid="{663BF9D3-E028-496C-9B3D-8E6EA828A18A}" name="PSI - FI" dataDxfId="36"/>
    <tableColumn id="21" xr3:uid="{5EC9D073-18B3-485D-AFC3-61DAC0A7AA58}" name="SIP Location" dataDxfId="35">
      <calculatedColumnFormula>IF(Table46[[#This Row],[PSI - FI]]&gt;5,"Red",(IF(AND(Table46[[#This Row],[PSI - FI]]&lt;5,Table46[[#This Row],[PSI - FI]]&gt;=3),"Blue","No")))</calculatedColumnFormula>
    </tableColumn>
    <tableColumn id="23" xr3:uid="{F35FB82A-A4DE-4668-B0C8-F136D5B7B12B}" name="Google" dataDxfId="34">
      <calculatedColumnFormula>HYPERLINK("https://www.google.com/maps/search/?api=1&amp;query="&amp;Table46[[#This Row],[Begin Lat]]&amp;","&amp;Table46[[#This Row],[Begin Long]],"Google Maps")</calculatedColumnFormula>
    </tableColumn>
    <tableColumn id="25" xr3:uid="{21E1EA92-A9A1-4488-9D62-60A70DC12318}" name="Begin Lat" dataDxfId="33"/>
    <tableColumn id="26" xr3:uid="{45F576C8-6AE5-48FE-9515-4253A57C0D17}" name="Begin Long" dataDxfId="32"/>
    <tableColumn id="27" xr3:uid="{6371FFBE-1FBD-4AE2-9968-E2C9372E46ED}" name="End Lat" dataDxfId="31"/>
    <tableColumn id="28" xr3:uid="{830C7587-1FB5-47DD-9613-2A0B83DCE3C0}" name="End Long" dataDxfId="30"/>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E1B9BCA-B608-452B-A569-A7219B8D3785}" name="Table467411" displayName="Table467411" ref="A2:AB499" totalsRowShown="0" headerRowDxfId="29" dataDxfId="28">
  <autoFilter ref="A2:AB499" xr:uid="{FE1B9BCA-B608-452B-A569-A7219B8D3785}"/>
  <sortState xmlns:xlrd2="http://schemas.microsoft.com/office/spreadsheetml/2017/richdata2" ref="A3:AB499">
    <sortCondition ref="A2:A499"/>
  </sortState>
  <tableColumns count="28">
    <tableColumn id="1" xr3:uid="{FACC8ECE-6313-41A9-9719-007A88638B69}" name="Rank" dataDxfId="27"/>
    <tableColumn id="2" xr3:uid="{7C156D7B-1327-4C4B-93DB-61A50EDF64C8}" name="District" dataDxfId="26"/>
    <tableColumn id="3" xr3:uid="{0D7FC3E2-0E7F-4BB4-8321-5183D1AB9C0A}" name="County" dataDxfId="25"/>
    <tableColumn id="4" xr3:uid="{5CB7C9A3-7E15-4180-8AB0-803C9F787A83}" name="Name" dataDxfId="24"/>
    <tableColumn id="5" xr3:uid="{4007F993-1396-425F-BF2B-94BDC873419E}" name="NLFID's" dataDxfId="23"/>
    <tableColumn id="6" xr3:uid="{3A55F3F9-D4A6-4808-BB9D-A472C1E740C3}" name="Route" dataDxfId="22"/>
    <tableColumn id="24" xr3:uid="{09E68A82-80D9-4B88-B6FA-434210D4C1DF}" name="Begin Log" dataDxfId="21"/>
    <tableColumn id="22" xr3:uid="{0AD8C9DE-7FAC-42C7-BDB1-ED63A2EA1AF0}" name="End Log" dataDxfId="20"/>
    <tableColumn id="7" xr3:uid="{E6253172-DEE9-4EB7-83CE-F376E5EF47E1}" name="Site Type" dataDxfId="19"/>
    <tableColumn id="8" xr3:uid="{587FD75E-D36A-4C6D-8517-BE46DB2A21B3}" name="Subtype" dataDxfId="18"/>
    <tableColumn id="9" xr3:uid="{62032E2A-4C00-4C4A-969E-4074F29111E9}" name="K" dataDxfId="17"/>
    <tableColumn id="10" xr3:uid="{303BE3F2-C4F0-4DEF-A5A8-CCF412997902}" name="A" dataDxfId="16"/>
    <tableColumn id="11" xr3:uid="{FCF151ED-88E1-423F-8AE1-E73A5763BC62}" name="B" dataDxfId="15"/>
    <tableColumn id="12" xr3:uid="{827FABBF-D9B8-403B-A4EF-A673DD5F134C}" name="C" dataDxfId="14"/>
    <tableColumn id="13" xr3:uid="{E2F74B76-1013-40FF-8AB8-3DCA8B61196C}" name="O" dataDxfId="13"/>
    <tableColumn id="14" xr3:uid="{F5AE58A7-F07E-4825-9B5E-343101666C24}" name="EPDO" dataDxfId="12"/>
    <tableColumn id="15" xr3:uid="{48F1B968-A64D-427B-A358-5459946B2981}" name="Predicted Crashes - All" dataDxfId="11"/>
    <tableColumn id="16" xr3:uid="{8F852A15-ADEF-40E1-96C6-537B6B74DB27}" name="Expected Crashes - All" dataDxfId="10"/>
    <tableColumn id="17" xr3:uid="{FBEC7A6D-8CC4-4242-9A1D-0683E1DBAC20}" name="PSI - All" dataDxfId="9"/>
    <tableColumn id="18" xr3:uid="{F5111D34-E347-4A11-9368-012775D1E5FA}" name="Predicted Crashes - FI" dataDxfId="8"/>
    <tableColumn id="19" xr3:uid="{8610A87C-5F9A-462F-89ED-CD00384798A1}" name="Expected Crashes - FI" dataDxfId="7"/>
    <tableColumn id="20" xr3:uid="{C8C1FF9B-7EB7-48C0-8256-C6300F6DDBF1}" name="PSI - FI" dataDxfId="6"/>
    <tableColumn id="21" xr3:uid="{493057A6-CDBA-4C99-AB34-918ADD919265}" name="SIP Location" dataDxfId="5">
      <calculatedColumnFormula>IF(Table467411[[#This Row],[PSI - FI]]&gt;5,"Red",(IF(AND(Table467411[[#This Row],[PSI - FI]]&lt;5,Table467411[[#This Row],[PSI - FI]]&gt;=3),"Blue","No")))</calculatedColumnFormula>
    </tableColumn>
    <tableColumn id="23" xr3:uid="{57EECB9B-2770-45C8-9F0B-6BFCBAAF7DF9}" name="Google" dataDxfId="4">
      <calculatedColumnFormula>HYPERLINK("https://www.google.com/maps/dir/?api=1&amp;origin=" &amp; Table467411[[#This Row],[Begin Lat]] &amp; "," &amp; Table467411[[#This Row],[Begin Long]] &amp; "&amp;destination=" &amp; Table467411[[#This Row],[End Lat]] &amp; "," &amp; Table467411[[#This Row],[End Long]] &amp; "&amp;travelmode=driving", "Google Maps")</calculatedColumnFormula>
    </tableColumn>
    <tableColumn id="25" xr3:uid="{64FB63CE-B7BA-48BA-8C8D-3C0B802D80A0}" name="Begin Lat" dataDxfId="3"/>
    <tableColumn id="26" xr3:uid="{887A7255-96F8-4136-803F-78372EC993A6}" name="Begin Long" dataDxfId="2"/>
    <tableColumn id="27" xr3:uid="{CF2B6BB2-87CC-4A81-B828-78938A5B7BAA}" name="End Lat" dataDxfId="1"/>
    <tableColumn id="28" xr3:uid="{911EF8F5-19A0-4620-ABE2-0E9D8A622CD6}" name="End Long" dataDxfId="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F2596DE-3564-4408-922E-75D3BEBEF2C3}" name="Table2" displayName="Table2" ref="A2:N58" totalsRowShown="0" headerRowDxfId="301" dataDxfId="299" headerRowBorderDxfId="300">
  <autoFilter ref="A2:N58" xr:uid="{5F2596DE-3564-4408-922E-75D3BEBEF2C3}"/>
  <tableColumns count="14">
    <tableColumn id="1" xr3:uid="{5B268D1E-6DE4-4C3D-A86D-C81926E748D3}" name="Subtype" dataDxfId="298"/>
    <tableColumn id="2" xr3:uid="{9483BFD1-6941-4E85-BAC5-749988ED3D2D}" name="% of Intersections" dataDxfId="297"/>
    <tableColumn id="3" xr3:uid="{B4C8A376-23FA-424E-A35C-B37A1821C44D}" name="# of Intersections" dataDxfId="296"/>
    <tableColumn id="4" xr3:uid="{98D52033-9E11-4319-AAD2-D95EED68444C}" name="# of Intersections with AADT" dataDxfId="295"/>
    <tableColumn id="5" xr3:uid="{A126909D-C022-4881-99AC-167C8DB108EC}" name="Minimum Intersections (50) Met" dataDxfId="294"/>
    <tableColumn id="6" xr3:uid="{C0A1A7C1-26C0-4059-92DB-365BDCB98C9C}" name="% of Intersection Crashes" dataDxfId="293"/>
    <tableColumn id="7" xr3:uid="{6400C89F-782F-4120-94BE-3E7A1667EB6C}" name="# of Crashes" dataDxfId="292"/>
    <tableColumn id="8" xr3:uid="{B767BC9D-021F-40E1-B3C4-8CA8FE19FF5E}" name="# of Crashes with AADT" dataDxfId="291"/>
    <tableColumn id="9" xr3:uid="{62604518-B2CF-4BB0-9284-55EA598D39EE}" name="Minimum Crashes (100) Met" dataDxfId="290"/>
    <tableColumn id="10" xr3:uid="{D046B27B-BA22-434A-816B-F6AC49B7A41B}" name="SPF" dataDxfId="289"/>
    <tableColumn id="11" xr3:uid="{4CA8DAAB-B93A-4A27-B2DB-55C35C509C76}" name="Dispersion" dataDxfId="288"/>
    <tableColumn id="12" xr3:uid="{78F9CA26-7DB3-4326-B5DC-76F51C8A8E73}" name="Created by" dataDxfId="287"/>
    <tableColumn id="13" xr3:uid="{C918A764-2180-42B6-A3A4-C9D8ADBB6F93}" name="Date" dataDxfId="286"/>
    <tableColumn id="14" xr3:uid="{3FADBC9E-50D1-4F64-AF4E-EDD4FB3FD5BB}" name="Notes" dataDxfId="285"/>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CACADA7-84A6-4BFB-845A-CAA0FD8515FF}" name="Table412" displayName="Table412" ref="A2:AC3858" totalsRowShown="0" headerRowDxfId="284" dataDxfId="283">
  <autoFilter ref="A2:AC3858" xr:uid="{7CACADA7-84A6-4BFB-845A-CAA0FD8515FF}"/>
  <sortState xmlns:xlrd2="http://schemas.microsoft.com/office/spreadsheetml/2017/richdata2" ref="A3:AC3858">
    <sortCondition descending="1" ref="V2:V3858"/>
  </sortState>
  <tableColumns count="29">
    <tableColumn id="1" xr3:uid="{F38D69E9-A108-4349-B639-868BE3537A14}" name="Rank" dataDxfId="282"/>
    <tableColumn id="24" xr3:uid="{A69EEDC9-AF68-4DB2-9281-3A28F8D8CFD9}" name="List" dataDxfId="281"/>
    <tableColumn id="2" xr3:uid="{F8DC9FCD-8E83-4DF5-BECF-63AFB2D4DB4A}" name="District" dataDxfId="280"/>
    <tableColumn id="3" xr3:uid="{70176C1C-832C-49F3-8C64-12D89F3F4333}" name="County" dataDxfId="279"/>
    <tableColumn id="4" xr3:uid="{8436EF4D-CEE7-45E9-BCDB-7BC3CCCEA87C}" name="Name" dataDxfId="278"/>
    <tableColumn id="5" xr3:uid="{75663B66-6C65-487D-ACDB-BC53843CB54F}" name="NLFID's" dataDxfId="277"/>
    <tableColumn id="6" xr3:uid="{1D706C1C-5076-4F76-AC32-B195AC3E5E6D}" name="Route" dataDxfId="276"/>
    <tableColumn id="22" xr3:uid="{AD11694E-BA1B-429E-B12C-D4586A16F9E5}" name="Begin Log" dataDxfId="275"/>
    <tableColumn id="29" xr3:uid="{B0415142-CD95-479B-959D-A195B8711D7A}" name="End Log" dataDxfId="274"/>
    <tableColumn id="7" xr3:uid="{89AF9F19-8F34-4E7B-927E-71A90C909C56}" name="Site Type" dataDxfId="273"/>
    <tableColumn id="8" xr3:uid="{7BB1BB68-D4FF-43BB-A395-1D708539CFAC}" name="Subtype" dataDxfId="272"/>
    <tableColumn id="9" xr3:uid="{432D81B6-CC80-4502-8F18-85C36E59FB15}" name="K" dataDxfId="271"/>
    <tableColumn id="10" xr3:uid="{1C69DD8B-7316-46B4-849C-18C1875D1031}" name="A" dataDxfId="270"/>
    <tableColumn id="11" xr3:uid="{A0E20505-C8BB-43DD-A1FC-11FD8257238D}" name="B" dataDxfId="269"/>
    <tableColumn id="12" xr3:uid="{E04F3C54-D92E-45F5-BF5C-1B2B6F0158BF}" name="C" dataDxfId="268"/>
    <tableColumn id="13" xr3:uid="{522E0912-E607-4471-BC35-2D1FB2C94C90}" name="O" dataDxfId="267"/>
    <tableColumn id="14" xr3:uid="{673D714C-B28D-4D4E-9C51-5EBD11E13FE9}" name="EPDO" dataDxfId="266"/>
    <tableColumn id="15" xr3:uid="{C920F0CF-928F-4588-B655-D69EA2BDCDB3}" name="Predicted Crashes - All" dataDxfId="265"/>
    <tableColumn id="16" xr3:uid="{21F07A77-11E6-45F1-9526-6B3D1572B0E2}" name="Expected Crashes - All" dataDxfId="264"/>
    <tableColumn id="17" xr3:uid="{FC09ECB4-4BAD-4516-8856-53BF6151249C}" name="PSI - All" dataDxfId="263"/>
    <tableColumn id="18" xr3:uid="{310D2494-3CAB-4281-80ED-5BA019C1AE40}" name="Predicted Crashes - FI" dataDxfId="262"/>
    <tableColumn id="19" xr3:uid="{E443D2A2-AD12-4625-BF6D-471605AC83A4}" name="Expected Crashes - FI" dataDxfId="261"/>
    <tableColumn id="20" xr3:uid="{D51B792C-0754-46D0-B4A9-942EDCE9BDE6}" name="PSI - FI" dataDxfId="260"/>
    <tableColumn id="21" xr3:uid="{05005C37-8C90-4BDB-817A-B1E8502BF8EA}" name="SIP Location" dataDxfId="259"/>
    <tableColumn id="23" xr3:uid="{C4413779-09BC-4869-BBE5-652278C1A45D}" name="Google" dataDxfId="258">
      <calculatedColumnFormula>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calculatedColumnFormula>
    </tableColumn>
    <tableColumn id="25" xr3:uid="{88EFB2CE-5E6A-46FC-8100-5D429BC77CC1}" name="Begin Lat" dataDxfId="257"/>
    <tableColumn id="26" xr3:uid="{02DB6673-4D75-4913-B09D-56732A8BBDCE}" name="Begin Long" dataDxfId="256"/>
    <tableColumn id="27" xr3:uid="{2F59F162-C29A-4B57-9F30-BB44D3292064}" name="End Lat" dataDxfId="255"/>
    <tableColumn id="28" xr3:uid="{0D9C31D1-FC6E-43D4-AD6A-6C2F9121C6E8}" name="End Long" dataDxfId="254"/>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B79DEA-9926-40F1-AB62-377EBC2839A3}" name="Table467" displayName="Table467" ref="A2:AB416" totalsRowShown="0" headerRowDxfId="239" dataDxfId="238">
  <autoFilter ref="A2:AB416" xr:uid="{A6B79DEA-9926-40F1-AB62-377EBC2839A3}"/>
  <sortState xmlns:xlrd2="http://schemas.microsoft.com/office/spreadsheetml/2017/richdata2" ref="A3:AB416">
    <sortCondition ref="A2:A416"/>
  </sortState>
  <tableColumns count="28">
    <tableColumn id="1" xr3:uid="{F0D32F0B-0296-43FD-A045-937EE2442CD8}" name="Rank" dataDxfId="237"/>
    <tableColumn id="2" xr3:uid="{41781646-1801-41E2-9BC6-EDE1A8BD6477}" name="District" dataDxfId="236"/>
    <tableColumn id="3" xr3:uid="{AB5BEFE8-D481-4F52-BFFA-3091F16D2427}" name="County" dataDxfId="235"/>
    <tableColumn id="4" xr3:uid="{5AB2B87A-382A-490C-839E-37E1FECB2819}" name="Name" dataDxfId="234"/>
    <tableColumn id="5" xr3:uid="{EDF03037-9263-4F3C-9A7B-FF7F5075D274}" name="NLFID's" dataDxfId="233"/>
    <tableColumn id="6" xr3:uid="{15C39A9E-88C7-4E4D-ACCE-DB470AFD29FC}" name="Route" dataDxfId="232"/>
    <tableColumn id="24" xr3:uid="{8E0D7A7C-AA5B-4B75-8C54-EE7B2B910D0E}" name="Begin Log" dataDxfId="231"/>
    <tableColumn id="22" xr3:uid="{969B8536-5DF8-4A30-94F1-EBC72544FB44}" name="End Log" dataDxfId="230"/>
    <tableColumn id="7" xr3:uid="{4E8C13D7-C388-42A4-8F4C-941A27792151}" name="Site Type" dataDxfId="229"/>
    <tableColumn id="8" xr3:uid="{54131B72-D464-42F0-A9DE-3261B5E1C972}" name="Subtype" dataDxfId="228"/>
    <tableColumn id="9" xr3:uid="{4D81FC97-6FD8-497C-AC0A-405FD981924E}" name="K" dataDxfId="227"/>
    <tableColumn id="10" xr3:uid="{59F15DFD-4EE7-44AC-8570-9C2C40ED0566}" name="A" dataDxfId="226"/>
    <tableColumn id="11" xr3:uid="{EC726228-38C9-47FA-BCC0-D6B427FEED2C}" name="B" dataDxfId="225"/>
    <tableColumn id="12" xr3:uid="{0196F32C-1D97-46EB-86B5-E10D8B716613}" name="C" dataDxfId="224"/>
    <tableColumn id="13" xr3:uid="{CB5A1ABE-A1C5-4885-85DE-84A3E6E6EA12}" name="O" dataDxfId="223"/>
    <tableColumn id="14" xr3:uid="{D929487E-58D0-4610-B7E5-2F8291AE58DB}" name="EPDO" dataDxfId="222"/>
    <tableColumn id="15" xr3:uid="{F60031D6-0496-4B60-8619-307BF74F0B55}" name="Predicted Crashes - All" dataDxfId="221"/>
    <tableColumn id="16" xr3:uid="{F929C632-4DC4-484F-A7D9-D3897560B044}" name="Expected Crashes - All" dataDxfId="220"/>
    <tableColumn id="17" xr3:uid="{0506A821-71E0-4961-8E74-9DC00ADC3A37}" name="PSI - All" dataDxfId="219"/>
    <tableColumn id="18" xr3:uid="{DCE14A62-EF36-498B-8E10-7EBCFCD403F4}" name="Predicted Crashes - FI" dataDxfId="218"/>
    <tableColumn id="19" xr3:uid="{D37508B1-21CE-448A-A925-108B3C662C8E}" name="Expected Crashes - FI" dataDxfId="217"/>
    <tableColumn id="20" xr3:uid="{98AC7E00-9F7D-46A8-8FFB-9C57A7B18924}" name="PSI - FI" dataDxfId="216"/>
    <tableColumn id="21" xr3:uid="{A480E90A-E4A7-48FB-A849-B6033D3498CC}" name="SIP Location" dataDxfId="215">
      <calculatedColumnFormula>IF(Table467[[#This Row],[PSI - FI]]&gt;5,"Red",(IF(AND(Table467[[#This Row],[PSI - FI]]&lt;5,Table467[[#This Row],[PSI - FI]]&gt;=3),"Blue","No")))</calculatedColumnFormula>
    </tableColumn>
    <tableColumn id="23" xr3:uid="{BE9CAD37-A460-4AE8-B22A-37372DC803D9}" name="Google" dataDxfId="214">
      <calculatedColumnFormula>HYPERLINK("https://www.google.com/maps/search/?api=1&amp;query="&amp;Table467[[#This Row],[Begin Lat]]&amp;","&amp;Table467[[#This Row],[Begin Long]],"Google Maps")</calculatedColumnFormula>
    </tableColumn>
    <tableColumn id="25" xr3:uid="{C5B21167-26CE-4F7C-B166-1CFBC2320ADF}" name="Begin Lat" dataDxfId="213"/>
    <tableColumn id="26" xr3:uid="{6585264D-6FD0-4AD4-982E-3D0854A34A95}" name="Begin Long" dataDxfId="212"/>
    <tableColumn id="27" xr3:uid="{7D446BEF-1D4D-4F12-9875-61FE07111F05}" name="End Lat" dataDxfId="211"/>
    <tableColumn id="28" xr3:uid="{821CA47D-086B-415D-9C36-7BD53F70F9A9}" name="End Long" dataDxfId="210"/>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80E533-5E06-4797-98EA-A5724407356E}" name="Table4674" displayName="Table4674" ref="A2:AB502" totalsRowShown="0" headerRowDxfId="209" dataDxfId="208">
  <autoFilter ref="A2:AB502" xr:uid="{E280E533-5E06-4797-98EA-A5724407356E}"/>
  <sortState xmlns:xlrd2="http://schemas.microsoft.com/office/spreadsheetml/2017/richdata2" ref="A3:AB502">
    <sortCondition ref="A2:A502"/>
  </sortState>
  <tableColumns count="28">
    <tableColumn id="1" xr3:uid="{F71AD2E1-C123-4726-9533-5B8785F58840}" name="Rank" dataDxfId="207"/>
    <tableColumn id="2" xr3:uid="{D9D6DA89-D87A-4347-8264-D1AFFD6255F2}" name="District" dataDxfId="206"/>
    <tableColumn id="3" xr3:uid="{35BDB1EF-BD46-4D48-B3E3-593644F4A9DC}" name="County" dataDxfId="205"/>
    <tableColumn id="4" xr3:uid="{D0C700F0-4372-4EF5-B43B-60CDC69EDFC0}" name="Name" dataDxfId="204"/>
    <tableColumn id="5" xr3:uid="{1EF38F92-5107-4265-BCA9-F200DFD33056}" name="NLFID's" dataDxfId="203"/>
    <tableColumn id="6" xr3:uid="{655D36CC-2326-40E9-9D7D-334892817937}" name="Route" dataDxfId="202"/>
    <tableColumn id="22" xr3:uid="{D8302FDF-7B2C-48A0-BED7-6DB3426C7A72}" name="Begin Log" dataDxfId="201"/>
    <tableColumn id="24" xr3:uid="{8E204400-7AA1-4EEA-A691-1221D12CDD90}" name="End Log" dataDxfId="200"/>
    <tableColumn id="7" xr3:uid="{129CA6D7-0984-4F73-9D2E-BD0AC1122A5E}" name="Site Type" dataDxfId="199"/>
    <tableColumn id="8" xr3:uid="{7F70E455-E2B9-41A1-ADAF-F450648CFDE3}" name="Subtype" dataDxfId="198"/>
    <tableColumn id="9" xr3:uid="{4B8BDBA7-B77E-4666-8FB3-9B51C46BFBB7}" name="K" dataDxfId="197"/>
    <tableColumn id="10" xr3:uid="{4156F32A-D589-4748-9428-83BE2B25CDAA}" name="A" dataDxfId="196"/>
    <tableColumn id="11" xr3:uid="{1B05C395-2B4E-4947-BA9E-73D057321431}" name="B" dataDxfId="195"/>
    <tableColumn id="12" xr3:uid="{EAFD03D1-866D-42D7-BFAA-519A6B473F22}" name="C" dataDxfId="194"/>
    <tableColumn id="13" xr3:uid="{C145B4F4-D8B1-4090-B1F6-9512A6B75ED3}" name="O" dataDxfId="193"/>
    <tableColumn id="14" xr3:uid="{091CF87F-5BAB-4128-8C94-F48BE93CF83E}" name="EPDO" dataDxfId="192"/>
    <tableColumn id="15" xr3:uid="{8A7FA1B0-96F1-4C1F-A370-26F159C27B8D}" name="Predicted Crashes - All" dataDxfId="191"/>
    <tableColumn id="16" xr3:uid="{BCDC807D-3413-4513-92B1-19431720C985}" name="Expected Crashes - All" dataDxfId="190"/>
    <tableColumn id="17" xr3:uid="{6DF92D87-A6BB-43D8-AEAC-E36F7A51BEF8}" name="PSI - All" dataDxfId="189"/>
    <tableColumn id="18" xr3:uid="{D26A2907-332A-47B0-AC63-6EE09A2C0DBC}" name="Predicted Crashes - FI" dataDxfId="188"/>
    <tableColumn id="19" xr3:uid="{53240109-871C-4AE5-B424-D75F99444F0A}" name="Expected Crashes - FI" dataDxfId="187"/>
    <tableColumn id="20" xr3:uid="{6A33A5F9-B1D7-44D8-986A-7364850EE3DE}" name="PSI - FI" dataDxfId="186"/>
    <tableColumn id="21" xr3:uid="{15D25516-88AC-424A-B612-4DAD171467E9}" name="SIP Location" dataDxfId="185">
      <calculatedColumnFormula>IF(Table4674[[#This Row],[PSI - FI]]&gt;5,"Red",(IF(AND(Table4674[[#This Row],[PSI - FI]]&lt;5,Table4674[[#This Row],[PSI - FI]]&gt;=3),"Blue","No")))</calculatedColumnFormula>
    </tableColumn>
    <tableColumn id="23" xr3:uid="{1AC23B80-6B2D-4D7B-82F2-F41C55F89136}" name="Google" dataDxfId="184">
      <calculatedColumnFormula>HYPERLINK("https://www.google.com/maps/dir/?api=1&amp;origin=" &amp; Table4674[[#This Row],[Begin Lat]] &amp; "," &amp; Table4674[[#This Row],[Begin Long]] &amp; "&amp;destination=" &amp; Table4674[[#This Row],[End Lat]] &amp; "," &amp; Table4674[[#This Row],[End Long]] &amp; "&amp;travelmode=driving", "Google Maps")</calculatedColumnFormula>
    </tableColumn>
    <tableColumn id="25" xr3:uid="{D05BC252-D45A-4822-8AA2-D9349416A44D}" name="Begin Lat" dataDxfId="183"/>
    <tableColumn id="26" xr3:uid="{8F5AA8DB-BEA0-4EF1-A8A3-09E4BB653C03}" name="Begin Long" dataDxfId="182"/>
    <tableColumn id="27" xr3:uid="{AD890EFE-5F4D-42F9-92B6-2216C48F696B}" name="End Lat" dataDxfId="181"/>
    <tableColumn id="28" xr3:uid="{858E5887-472F-4147-BC6E-BDBC4B0E4829}" name="End Long" dataDxfId="180"/>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B85593A-1595-4466-A3D8-7DE172494C4E}" name="Table46748" displayName="Table46748" ref="A2:AB415" totalsRowShown="0" headerRowDxfId="179" dataDxfId="178">
  <autoFilter ref="A2:AB415" xr:uid="{7B85593A-1595-4466-A3D8-7DE172494C4E}"/>
  <sortState xmlns:xlrd2="http://schemas.microsoft.com/office/spreadsheetml/2017/richdata2" ref="A3:AB415">
    <sortCondition ref="A2:A415"/>
  </sortState>
  <tableColumns count="28">
    <tableColumn id="1" xr3:uid="{63217904-600F-4764-B878-3C36E5E07D9F}" name="Rank" dataDxfId="177"/>
    <tableColumn id="2" xr3:uid="{4136D431-9412-4A26-A132-90220507EBD3}" name="District" dataDxfId="176"/>
    <tableColumn id="3" xr3:uid="{B6E192ED-0A55-4B75-ADCC-C2F0BF048B4B}" name="County" dataDxfId="175"/>
    <tableColumn id="4" xr3:uid="{3188B89D-EF3E-43FC-B49A-2224089A4B48}" name="Name" dataDxfId="174"/>
    <tableColumn id="5" xr3:uid="{A93320E4-D47F-4A56-9FCF-7A33B7F0584F}" name="NLFID's" dataDxfId="173"/>
    <tableColumn id="6" xr3:uid="{B30A8E82-3EC5-4FE8-A7D4-7EA6DADA30E2}" name="Route" dataDxfId="172"/>
    <tableColumn id="24" xr3:uid="{569E2AD8-ED37-4C13-ACE2-907071DCA735}" name="Begin Log" dataDxfId="171"/>
    <tableColumn id="22" xr3:uid="{A7C94BA4-8744-4D13-ADFF-89D48D8CE4FC}" name="End Log" dataDxfId="170"/>
    <tableColumn id="7" xr3:uid="{74D91738-2AC4-4881-A20B-D01764658089}" name="Site Type" dataDxfId="169"/>
    <tableColumn id="8" xr3:uid="{2E38E426-1669-42BA-B8B5-A295C07251D1}" name="Subtype" dataDxfId="168"/>
    <tableColumn id="9" xr3:uid="{41DAF259-64EC-4B20-8885-29D8E7306935}" name="K" dataDxfId="167"/>
    <tableColumn id="10" xr3:uid="{1672DD09-68C5-40C4-8FF2-542E6D136EAE}" name="A" dataDxfId="166"/>
    <tableColumn id="11" xr3:uid="{AE177C46-982E-40CB-B91F-EBE6CBE23321}" name="B" dataDxfId="165"/>
    <tableColumn id="12" xr3:uid="{73C7EC3C-A834-4EFD-AA54-B252595AF1F6}" name="C" dataDxfId="164"/>
    <tableColumn id="13" xr3:uid="{BDC6591B-C983-4C3E-92A8-B292CB2F2F5B}" name="O" dataDxfId="163"/>
    <tableColumn id="14" xr3:uid="{38586D1B-7AD9-48DF-A6F2-7A9F294E2655}" name="EPDO" dataDxfId="162"/>
    <tableColumn id="15" xr3:uid="{3FBBBC19-E60F-4F2C-B65F-F9EF892685C9}" name="Predicted Crashes - All" dataDxfId="161"/>
    <tableColumn id="16" xr3:uid="{82E68697-2F33-486A-9CC0-31FE4E5B86F3}" name="Expected Crashes - All" dataDxfId="160"/>
    <tableColumn id="17" xr3:uid="{6F739009-A648-451D-A6CD-5AF8032A1011}" name="PSI - All" dataDxfId="159"/>
    <tableColumn id="18" xr3:uid="{0A62F211-AF16-4BC8-AA0C-8B0B98A1FD8D}" name="Predicted Crashes - FI" dataDxfId="158"/>
    <tableColumn id="19" xr3:uid="{D3545BA1-6636-4FD7-AE1B-F9B2AB3A2D92}" name="Expected Crashes - FI" dataDxfId="157"/>
    <tableColumn id="20" xr3:uid="{6F2FBE8E-5D8B-4B04-860C-FDA92B0CAC10}" name="PSI - FI" dataDxfId="156"/>
    <tableColumn id="21" xr3:uid="{5B0E1E31-1B42-408A-B5A7-65F39C67046C}" name="SIP Location" dataDxfId="155">
      <calculatedColumnFormula>IF(Table46748[[#This Row],[PSI - FI]]&gt;5,"Red",(IF(AND(Table46748[[#This Row],[PSI - FI]]&lt;5,Table46748[[#This Row],[PSI - FI]]&gt;=3),"Blue","No")))</calculatedColumnFormula>
    </tableColumn>
    <tableColumn id="23" xr3:uid="{6F36EF94-1D97-42FF-B8EA-7FE0795F05EB}" name="Google" dataDxfId="154">
      <calculatedColumnFormula>HYPERLINK("https://www.google.com/maps/dir/?api=1&amp;origin=" &amp; Table46748[[#This Row],[Begin Lat]] &amp; "," &amp; Table46748[[#This Row],[Begin Long]] &amp; "&amp;destination=" &amp; Table46748[[#This Row],[End Lat]] &amp; "," &amp; Table46748[[#This Row],[End Long]] &amp; "&amp;travelmode=driving", "Google Maps")</calculatedColumnFormula>
    </tableColumn>
    <tableColumn id="25" xr3:uid="{1FA26A08-2E5F-4C18-9407-8095925D861C}" name="Begin Lat" dataDxfId="153"/>
    <tableColumn id="26" xr3:uid="{2D34DA77-89F3-495F-98A1-01C245600BE8}" name="Begin Long" dataDxfId="152"/>
    <tableColumn id="27" xr3:uid="{6EDF6D63-712D-46B8-9C4D-131CDE9F426C}" name="End Lat" dataDxfId="151"/>
    <tableColumn id="28" xr3:uid="{B397CDE1-5EE9-45B5-B2FA-5B748A61C874}" name="End Long" dataDxfId="150"/>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54FD9F1-15A1-4B7C-8EC7-9109BA1ED8A6}" name="Table4" displayName="Table4" ref="A2:AB520" totalsRowShown="0" headerRowDxfId="149" dataDxfId="148">
  <autoFilter ref="A2:AB520" xr:uid="{B54FD9F1-15A1-4B7C-8EC7-9109BA1ED8A6}"/>
  <sortState xmlns:xlrd2="http://schemas.microsoft.com/office/spreadsheetml/2017/richdata2" ref="A3:AB520">
    <sortCondition ref="A2:A520"/>
  </sortState>
  <tableColumns count="28">
    <tableColumn id="1" xr3:uid="{D5F19BA9-3BCC-4042-84D6-FBAE1D198B4D}" name="Rank" dataDxfId="147"/>
    <tableColumn id="2" xr3:uid="{AEA0ED1E-C2FE-42B0-A92F-5D6407ED35FC}" name="District" dataDxfId="146"/>
    <tableColumn id="3" xr3:uid="{105F9009-AC26-4C02-B323-B9C686E1A96A}" name="County" dataDxfId="145"/>
    <tableColumn id="4" xr3:uid="{E403C23E-5406-4D4E-846F-FE3BC63A3440}" name="Name" dataDxfId="144"/>
    <tableColumn id="5" xr3:uid="{25172801-8DA8-4CDA-A333-060821F34DF7}" name="NLFID's" dataDxfId="143"/>
    <tableColumn id="6" xr3:uid="{4EA10213-353E-4CFA-8D65-2C2F8DE4ED36}" name="Route" dataDxfId="142"/>
    <tableColumn id="24" xr3:uid="{2B358320-E796-4E85-AD9D-6C76DCE8D3B8}" name="Begin Log" dataDxfId="141"/>
    <tableColumn id="22" xr3:uid="{5B89F2CE-C560-4AD6-AD8E-59D1C630EB23}" name="End Log" dataDxfId="140"/>
    <tableColumn id="7" xr3:uid="{49805386-A74B-4874-B258-C101C8AB692C}" name="Site Type" dataDxfId="139"/>
    <tableColumn id="8" xr3:uid="{81F83A58-EC20-4A7F-8D57-741974485670}" name="Subtype" dataDxfId="138"/>
    <tableColumn id="9" xr3:uid="{63429452-4C79-42FD-9CCA-1D4C974FC659}" name="K" dataDxfId="137"/>
    <tableColumn id="10" xr3:uid="{5F2E2661-7436-42CF-A9ED-E1EFFEA271D8}" name="A" dataDxfId="136"/>
    <tableColumn id="11" xr3:uid="{7A3DEC85-29F8-4279-83D7-E8091FE8A780}" name="B" dataDxfId="135"/>
    <tableColumn id="12" xr3:uid="{FA00E124-AD26-4901-9179-5263A3BC9B92}" name="C" dataDxfId="134"/>
    <tableColumn id="13" xr3:uid="{753FF246-F4FA-451E-9361-869F95E51831}" name="O" dataDxfId="133"/>
    <tableColumn id="14" xr3:uid="{9B2DA3AB-3F69-4683-BAE5-BD177764CE34}" name="EPDO" dataDxfId="132"/>
    <tableColumn id="15" xr3:uid="{34788575-D0CD-4BB3-9025-86BA85143BBA}" name="Predicted Crashes - All" dataDxfId="131"/>
    <tableColumn id="16" xr3:uid="{0831EAF8-EA4A-4889-B6B4-3E9E6C65977F}" name="Expected Crashes - All" dataDxfId="130"/>
    <tableColumn id="17" xr3:uid="{C7918461-0BEA-4977-B080-2702D55EA251}" name="PSI - All" dataDxfId="129"/>
    <tableColumn id="18" xr3:uid="{D23A8D33-65DC-476D-9931-866DC6F0F821}" name="Predicted Crashes - FI" dataDxfId="128"/>
    <tableColumn id="19" xr3:uid="{4D241057-23C6-4AD2-85D3-4AE6CEEB4AE9}" name="Expected Crashes - FI" dataDxfId="127"/>
    <tableColumn id="20" xr3:uid="{FC663BD0-CA90-42A1-B096-7DEC6F8D33E0}" name="PSI - FI" dataDxfId="126"/>
    <tableColumn id="21" xr3:uid="{5B40438B-A0F1-48CB-A346-9F6149C1AF33}" name="SIP Location" dataDxfId="125">
      <calculatedColumnFormula>IF(Table4[[#This Row],[PSI - FI]]&gt;5,"Red",(IF(AND(Table4[[#This Row],[PSI - FI]]&lt;5,Table4[[#This Row],[PSI - FI]]&gt;=3),"Blue","No")))</calculatedColumnFormula>
    </tableColumn>
    <tableColumn id="23" xr3:uid="{93595232-C58E-46D9-9555-1C2EFCF3F66A}" name="Google" dataDxfId="124">
      <calculatedColumnFormula>HYPERLINK("https://www.google.com/maps/search/?api=1&amp;query="&amp;Table4[[#This Row],[Begin Lat]]&amp;","&amp;Table4[[#This Row],[Begin Long]],"Google Maps")</calculatedColumnFormula>
    </tableColumn>
    <tableColumn id="25" xr3:uid="{C0E6F1C2-71E3-43FB-BEA6-FAEE3C956211}" name="Begin Lat" dataDxfId="123"/>
    <tableColumn id="26" xr3:uid="{43EA685F-1DAA-496B-B745-C8CB1A876D22}" name="Begin Long" dataDxfId="122"/>
    <tableColumn id="27" xr3:uid="{C9364631-A4B7-46F6-AF27-B136010B17FA}" name="End Lat" dataDxfId="121"/>
    <tableColumn id="28" xr3:uid="{ABE2D1B6-A82F-4674-90B8-6EFD1FF151A6}" name="End Long" dataDxfId="120"/>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A40FB2B-2D95-425E-8630-AFDF6F6074B4}" name="Table46749" displayName="Table46749" ref="A2:AB502" totalsRowShown="0" headerRowDxfId="119" dataDxfId="118">
  <autoFilter ref="A2:AB502" xr:uid="{5A40FB2B-2D95-425E-8630-AFDF6F6074B4}"/>
  <sortState xmlns:xlrd2="http://schemas.microsoft.com/office/spreadsheetml/2017/richdata2" ref="A3:AB502">
    <sortCondition ref="A2:A502"/>
  </sortState>
  <tableColumns count="28">
    <tableColumn id="1" xr3:uid="{FE800D0D-F234-4CC5-878E-721D7ADECF97}" name="Rank" dataDxfId="117"/>
    <tableColumn id="2" xr3:uid="{1DA1AC92-BFFA-42EF-8897-13749D4D2DBA}" name="District" dataDxfId="116"/>
    <tableColumn id="3" xr3:uid="{1C8AAE53-3A09-40B4-A05D-8163DCFAE230}" name="County" dataDxfId="115"/>
    <tableColumn id="4" xr3:uid="{19D2933D-44D0-4109-9F1A-3712DDA02543}" name="Name" dataDxfId="114"/>
    <tableColumn id="5" xr3:uid="{627E370B-C8C1-49D8-BEE2-84BAE26EDAEC}" name="NLFID's" dataDxfId="113"/>
    <tableColumn id="6" xr3:uid="{2489D429-7239-4B4F-8FE2-FD0F7508F62C}" name="Route" dataDxfId="112"/>
    <tableColumn id="24" xr3:uid="{7FD25777-4969-4C07-83FC-56F911C3E416}" name="Begin Log" dataDxfId="111"/>
    <tableColumn id="22" xr3:uid="{3D5EBE25-5238-475C-8006-4084D12F1B1F}" name="End Log" dataDxfId="110"/>
    <tableColumn id="7" xr3:uid="{300C5715-76D5-4F97-A656-FE0313891001}" name="Site Type" dataDxfId="109"/>
    <tableColumn id="8" xr3:uid="{09F040E9-F832-4E7E-A7CB-38C40188756A}" name="Subtype" dataDxfId="108"/>
    <tableColumn id="9" xr3:uid="{8BE800B7-3CC8-4568-B33D-0EF5F82109B5}" name="K" dataDxfId="107"/>
    <tableColumn id="10" xr3:uid="{E8D9F609-DB96-40FB-A35F-1444AEDCD04D}" name="A" dataDxfId="106"/>
    <tableColumn id="11" xr3:uid="{F66A3FDA-7336-43D1-A5CA-04BF07617F37}" name="B" dataDxfId="105"/>
    <tableColumn id="12" xr3:uid="{E62F273F-CAE4-47A7-9CC1-B6B70368426D}" name="C" dataDxfId="104"/>
    <tableColumn id="13" xr3:uid="{D1C3C2C0-093C-4828-A7AF-56D70B8E71B5}" name="O" dataDxfId="103"/>
    <tableColumn id="14" xr3:uid="{F87414C4-5B24-4E78-B2C9-A7508D86A51D}" name="EPDO" dataDxfId="102"/>
    <tableColumn id="15" xr3:uid="{38DF6A34-CC10-433C-8FE2-3A8A028E6E62}" name="Predicted Crashes - All" dataDxfId="101"/>
    <tableColumn id="16" xr3:uid="{A5732910-924A-41F4-8185-CD77AE6A2AE0}" name="Expected Crashes - All" dataDxfId="100"/>
    <tableColumn id="17" xr3:uid="{5C5E35E2-25BF-40F7-A7A4-7757F9B306CF}" name="PSI - All" dataDxfId="99"/>
    <tableColumn id="18" xr3:uid="{24600C8D-7C05-44EA-B469-5E83AF567D15}" name="Predicted Crashes - FI" dataDxfId="98"/>
    <tableColumn id="19" xr3:uid="{4B8E2218-8872-4AA3-A8D3-3D667B6957E6}" name="Expected Crashes - FI" dataDxfId="97"/>
    <tableColumn id="20" xr3:uid="{BB430594-4D3F-4942-8ECE-805E24485286}" name="PSI - FI" dataDxfId="96"/>
    <tableColumn id="21" xr3:uid="{63338776-F8AA-4783-85CE-F9BCB571707D}" name="SIP Location" dataDxfId="95">
      <calculatedColumnFormula>IF(Table46749[[#This Row],[PSI - FI]]&gt;5,"Red",(IF(AND(Table46749[[#This Row],[PSI - FI]]&lt;5,Table46749[[#This Row],[PSI - FI]]&gt;=3),"Blue","No")))</calculatedColumnFormula>
    </tableColumn>
    <tableColumn id="23" xr3:uid="{196B19C6-28BD-4283-92B9-1C79523D4F1B}" name="Google" dataDxfId="94">
      <calculatedColumnFormula>HYPERLINK("https://www.google.com/maps/dir/?api=1&amp;origin=" &amp; Table46749[[#This Row],[Begin Lat]] &amp; "," &amp; Table46749[[#This Row],[Begin Long]] &amp; "&amp;destination=" &amp; Table46749[[#This Row],[End Lat]] &amp; "," &amp; Table46749[[#This Row],[End Long]] &amp; "&amp;travelmode=driving", "Google Maps")</calculatedColumnFormula>
    </tableColumn>
    <tableColumn id="25" xr3:uid="{58D286B2-17B3-4042-854A-8B45F3371138}" name="Begin Lat" dataDxfId="93"/>
    <tableColumn id="26" xr3:uid="{AB4591B9-DD36-4384-888F-95F9F3FB1126}" name="Begin Long" dataDxfId="92"/>
    <tableColumn id="27" xr3:uid="{CFFB9AA5-2384-4C69-84A7-301575ACA195}" name="End Lat" dataDxfId="91"/>
    <tableColumn id="28" xr3:uid="{E1F812BD-BAFC-4DB2-958B-32989FFF2795}" name="End Long" dataDxfId="90"/>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AE1C6AA-31A0-4A0A-A5B4-3375DE79F9FA}" name="Table467410" displayName="Table467410" ref="A2:AB502" totalsRowShown="0" headerRowDxfId="89" dataDxfId="88">
  <autoFilter ref="A2:AB502" xr:uid="{BAE1C6AA-31A0-4A0A-A5B4-3375DE79F9FA}"/>
  <sortState xmlns:xlrd2="http://schemas.microsoft.com/office/spreadsheetml/2017/richdata2" ref="A3:AB502">
    <sortCondition ref="A2:A502"/>
  </sortState>
  <tableColumns count="28">
    <tableColumn id="1" xr3:uid="{11937CAD-AC4E-47D3-B694-05ED8524B158}" name="Rank" dataDxfId="87"/>
    <tableColumn id="2" xr3:uid="{D2738C20-9135-4D4A-BA99-C8800BA1DBB4}" name="District" dataDxfId="86"/>
    <tableColumn id="3" xr3:uid="{52808B1D-27D5-41FB-B224-7EA23E998E11}" name="County" dataDxfId="85"/>
    <tableColumn id="4" xr3:uid="{3E423D04-FE07-443F-85E9-E0C7C8D178AD}" name="Name" dataDxfId="84"/>
    <tableColumn id="5" xr3:uid="{DC2DA602-C7E5-41A9-A525-65232827B4FF}" name="NLFID's" dataDxfId="83"/>
    <tableColumn id="6" xr3:uid="{D2394602-5D68-4B11-8A44-3A2E6CAB6C83}" name="Route" dataDxfId="82"/>
    <tableColumn id="24" xr3:uid="{152B546F-F588-47CC-82ED-DBC21343678A}" name="Begin Log" dataDxfId="81"/>
    <tableColumn id="22" xr3:uid="{7AFC9DCB-6ACD-4C10-A4AF-A1B0F5733A88}" name="End Log" dataDxfId="80"/>
    <tableColumn id="7" xr3:uid="{65C4ADF8-C661-40E3-A30D-BC1E7D3E51EB}" name="Site Type" dataDxfId="79"/>
    <tableColumn id="8" xr3:uid="{6133EBFD-BF7E-410B-A701-4616E5CA2B9D}" name="Subtype" dataDxfId="78"/>
    <tableColumn id="9" xr3:uid="{A95FC9F7-87A9-4C53-BB51-FF89392BFB58}" name="K" dataDxfId="77"/>
    <tableColumn id="10" xr3:uid="{924FA67A-9CBA-4B4A-80C8-F7FFECFCB478}" name="A" dataDxfId="76"/>
    <tableColumn id="11" xr3:uid="{35A8CA1F-AC57-4329-884C-5F378A7B7E26}" name="B" dataDxfId="75"/>
    <tableColumn id="12" xr3:uid="{A10AF9DC-B524-472A-9663-CF31F753DB91}" name="C" dataDxfId="74"/>
    <tableColumn id="13" xr3:uid="{B3D2AFB9-DBB2-42DE-9A7D-6C461591C837}" name="O" dataDxfId="73"/>
    <tableColumn id="14" xr3:uid="{AB8930F4-1E7C-406F-BA6F-FEF4780C0EEE}" name="EPDO" dataDxfId="72"/>
    <tableColumn id="15" xr3:uid="{4FAC86F8-4551-4353-902C-6FEBC633DFE6}" name="Predicted Crashes - All" dataDxfId="71"/>
    <tableColumn id="16" xr3:uid="{A05DB0A7-1B29-4E17-BCFE-F9EE45828D04}" name="Expected Crashes - All" dataDxfId="70"/>
    <tableColumn id="17" xr3:uid="{9DEFB5A8-88AD-41A4-BB87-EBCDBD885A32}" name="PSI - All" dataDxfId="69"/>
    <tableColumn id="18" xr3:uid="{22FDB4CB-480F-4FA0-A528-31B5DC955FD3}" name="Predicted Crashes - FI" dataDxfId="68"/>
    <tableColumn id="19" xr3:uid="{2B1ABAA9-CAF2-4D6B-9B8F-BA1C6CC893CB}" name="Expected Crashes - FI" dataDxfId="67"/>
    <tableColumn id="20" xr3:uid="{B55646D2-3FBB-483E-AE69-2B2D5404CD8D}" name="PSI - FI" dataDxfId="66"/>
    <tableColumn id="21" xr3:uid="{362AF340-AECB-410E-BC5A-2076A27882ED}" name="SIP Location" dataDxfId="65">
      <calculatedColumnFormula>IF(Table467410[[#This Row],[PSI - FI]]&gt;5,"Red",(IF(AND(Table467410[[#This Row],[PSI - FI]]&lt;5,Table467410[[#This Row],[PSI - FI]]&gt;=3),"Blue","No")))</calculatedColumnFormula>
    </tableColumn>
    <tableColumn id="23" xr3:uid="{63F6593F-8C62-4E95-B389-0C671FCA069D}" name="Google" dataDxfId="64">
      <calculatedColumnFormula>HYPERLINK("https://www.google.com/maps/dir/?api=1&amp;origin=" &amp; Table467410[[#This Row],[Begin Lat]] &amp; "," &amp; Table467410[[#This Row],[Begin Long]] &amp; "&amp;destination=" &amp; Table467410[[#This Row],[End Lat]] &amp; "," &amp; Table467410[[#This Row],[End Long]] &amp; "&amp;travelmode=driving", "Google Maps")</calculatedColumnFormula>
    </tableColumn>
    <tableColumn id="25" xr3:uid="{086EF27C-588D-43F0-AFAC-D5B50C6864CD}" name="Begin Lat" dataDxfId="63"/>
    <tableColumn id="26" xr3:uid="{2618F94B-9785-4089-A910-342BB631D43F}" name="Begin Long" dataDxfId="62"/>
    <tableColumn id="27" xr3:uid="{74E975ED-BA5C-47B8-A8A5-814B8B8CD90F}" name="End Lat" dataDxfId="61"/>
    <tableColumn id="28" xr3:uid="{D31CA1A3-CFC6-4252-A606-A450E12C6FB7}" name="End Long" dataDxfId="6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Heart-of-It-All">
      <a:dk1>
        <a:srgbClr val="000000"/>
      </a:dk1>
      <a:lt1>
        <a:sysClr val="window" lastClr="FFFFFF"/>
      </a:lt1>
      <a:dk2>
        <a:srgbClr val="0E3F75"/>
      </a:dk2>
      <a:lt2>
        <a:srgbClr val="D6D2C4"/>
      </a:lt2>
      <a:accent1>
        <a:srgbClr val="C12637"/>
      </a:accent1>
      <a:accent2>
        <a:srgbClr val="0098D3"/>
      </a:accent2>
      <a:accent3>
        <a:srgbClr val="EBA70E"/>
      </a:accent3>
      <a:accent4>
        <a:srgbClr val="69C2C6"/>
      </a:accent4>
      <a:accent5>
        <a:srgbClr val="DC5829"/>
      </a:accent5>
      <a:accent6>
        <a:srgbClr val="009969"/>
      </a:accent6>
      <a:hlink>
        <a:srgbClr val="40BAC8"/>
      </a:hlink>
      <a:folHlink>
        <a:srgbClr val="152F5F"/>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upport.numetric.com/en/articles/3886622-predictive-analysis-segments-app-overview" TargetMode="External"/><Relationship Id="rId2" Type="http://schemas.openxmlformats.org/officeDocument/2006/relationships/hyperlink" Target="https://support.numetric.com/en/articles/3886677-predictive-analysis-intersections-app-overview" TargetMode="External"/><Relationship Id="rId1" Type="http://schemas.openxmlformats.org/officeDocument/2006/relationships/hyperlink" Target="https://www.aashtoware.org/products/safety/safety-overview/"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aw.cornell.edu/uscode/text/23/407"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3E5B-A875-42E8-A1B2-DE2BA41FF286}">
  <sheetPr>
    <tabColor theme="3"/>
  </sheetPr>
  <dimension ref="A1:R38"/>
  <sheetViews>
    <sheetView tabSelected="1" zoomScaleNormal="100" workbookViewId="0">
      <selection activeCell="L3" sqref="L3"/>
    </sheetView>
  </sheetViews>
  <sheetFormatPr defaultColWidth="8.85546875" defaultRowHeight="15" x14ac:dyDescent="0.25"/>
  <cols>
    <col min="1" max="1" width="95.28515625" style="1" bestFit="1" customWidth="1"/>
    <col min="2" max="2" width="8.85546875" style="1" customWidth="1"/>
    <col min="3" max="3" width="12.7109375" style="1" bestFit="1" customWidth="1"/>
    <col min="4" max="4" width="15.140625" style="1" bestFit="1" customWidth="1"/>
    <col min="5" max="5" width="10.42578125" style="1" customWidth="1"/>
    <col min="6" max="6" width="8.85546875" style="1"/>
    <col min="7" max="7" width="21.42578125" style="1" bestFit="1" customWidth="1"/>
    <col min="8" max="8" width="8.85546875" style="1"/>
    <col min="9" max="9" width="21.28515625" style="1" bestFit="1" customWidth="1"/>
    <col min="10" max="10" width="8.85546875" style="1" customWidth="1"/>
    <col min="11" max="11" width="9.85546875" style="1" bestFit="1" customWidth="1"/>
    <col min="12" max="12" width="9.28515625" style="1" bestFit="1" customWidth="1"/>
    <col min="13" max="13" width="39.42578125" style="1" bestFit="1" customWidth="1"/>
    <col min="14" max="16384" width="8.85546875" style="1"/>
  </cols>
  <sheetData>
    <row r="1" spans="1:18" ht="21" x14ac:dyDescent="0.25">
      <c r="A1" s="10" t="s">
        <v>0</v>
      </c>
      <c r="C1" s="42" t="s">
        <v>228</v>
      </c>
      <c r="D1" s="42"/>
      <c r="E1" s="42"/>
      <c r="G1" s="42" t="s">
        <v>2813</v>
      </c>
      <c r="H1" s="42"/>
      <c r="I1" s="42"/>
      <c r="K1" s="39" t="s">
        <v>4968</v>
      </c>
      <c r="L1" s="38">
        <v>45461</v>
      </c>
    </row>
    <row r="2" spans="1:18" x14ac:dyDescent="0.25">
      <c r="A2" s="30"/>
      <c r="C2" s="15" t="s">
        <v>233</v>
      </c>
      <c r="D2" s="15" t="s">
        <v>234</v>
      </c>
      <c r="E2" s="15" t="s">
        <v>235</v>
      </c>
      <c r="G2" s="15" t="s">
        <v>2359</v>
      </c>
      <c r="H2" s="15" t="s">
        <v>2352</v>
      </c>
      <c r="I2" s="15" t="s">
        <v>2353</v>
      </c>
      <c r="K2" s="1" t="s">
        <v>4970</v>
      </c>
      <c r="L2" s="38">
        <v>45463</v>
      </c>
      <c r="M2" s="1" t="s">
        <v>4971</v>
      </c>
    </row>
    <row r="3" spans="1:18" x14ac:dyDescent="0.25">
      <c r="A3" s="31" t="s">
        <v>4938</v>
      </c>
      <c r="C3" s="13" t="s">
        <v>229</v>
      </c>
      <c r="D3" s="12">
        <v>502809</v>
      </c>
      <c r="E3" s="14">
        <v>45.68</v>
      </c>
      <c r="G3" s="1" t="s">
        <v>2357</v>
      </c>
      <c r="H3" s="13" t="s">
        <v>2350</v>
      </c>
      <c r="I3" s="13" t="s">
        <v>2354</v>
      </c>
      <c r="K3" s="37" t="s">
        <v>4970</v>
      </c>
      <c r="L3" s="40">
        <v>45478</v>
      </c>
      <c r="M3" s="37" t="s">
        <v>4992</v>
      </c>
      <c r="N3" s="37"/>
      <c r="O3" s="37"/>
      <c r="P3" s="37"/>
      <c r="Q3" s="37"/>
      <c r="R3" s="37"/>
    </row>
    <row r="4" spans="1:18" x14ac:dyDescent="0.25">
      <c r="A4" s="30" t="s">
        <v>4945</v>
      </c>
      <c r="C4" s="13" t="s">
        <v>230</v>
      </c>
      <c r="D4" s="12">
        <v>72068</v>
      </c>
      <c r="E4" s="14">
        <v>6.55</v>
      </c>
      <c r="G4" s="1" t="s">
        <v>2358</v>
      </c>
      <c r="H4" s="13" t="s">
        <v>2351</v>
      </c>
      <c r="I4" s="13" t="s">
        <v>2355</v>
      </c>
    </row>
    <row r="5" spans="1:18" x14ac:dyDescent="0.25">
      <c r="A5" s="30" t="s">
        <v>4944</v>
      </c>
      <c r="C5" s="13" t="s">
        <v>231</v>
      </c>
      <c r="D5" s="12">
        <v>48848</v>
      </c>
      <c r="E5" s="14">
        <v>4.4400000000000004</v>
      </c>
      <c r="G5" s="1" t="s">
        <v>2812</v>
      </c>
      <c r="H5" s="13" t="s">
        <v>22</v>
      </c>
      <c r="I5" s="13" t="s">
        <v>2356</v>
      </c>
    </row>
    <row r="6" spans="1:18" x14ac:dyDescent="0.25">
      <c r="A6" s="30" t="s">
        <v>4943</v>
      </c>
      <c r="C6" s="13" t="s">
        <v>232</v>
      </c>
      <c r="D6" s="12">
        <v>11008</v>
      </c>
      <c r="E6" s="14">
        <v>1</v>
      </c>
    </row>
    <row r="7" spans="1:18" ht="30" x14ac:dyDescent="0.25">
      <c r="A7" s="32" t="s">
        <v>4942</v>
      </c>
    </row>
    <row r="8" spans="1:18" x14ac:dyDescent="0.25">
      <c r="A8" s="32" t="s">
        <v>4941</v>
      </c>
    </row>
    <row r="9" spans="1:18" ht="30" x14ac:dyDescent="0.25">
      <c r="A9" s="32" t="s">
        <v>4940</v>
      </c>
    </row>
    <row r="10" spans="1:18" x14ac:dyDescent="0.25">
      <c r="A10" s="32" t="s">
        <v>4939</v>
      </c>
    </row>
    <row r="11" spans="1:18" x14ac:dyDescent="0.25">
      <c r="A11" s="33" t="s">
        <v>4946</v>
      </c>
    </row>
    <row r="12" spans="1:18" x14ac:dyDescent="0.25">
      <c r="A12" s="33" t="s">
        <v>4947</v>
      </c>
    </row>
    <row r="13" spans="1:18" x14ac:dyDescent="0.25">
      <c r="A13" s="32" t="s">
        <v>4948</v>
      </c>
    </row>
    <row r="14" spans="1:18" x14ac:dyDescent="0.25">
      <c r="A14" s="32" t="s">
        <v>4949</v>
      </c>
    </row>
    <row r="15" spans="1:18" ht="30" x14ac:dyDescent="0.25">
      <c r="A15" s="32" t="s">
        <v>4950</v>
      </c>
    </row>
    <row r="16" spans="1:18" x14ac:dyDescent="0.25">
      <c r="A16" s="30" t="s">
        <v>4951</v>
      </c>
    </row>
    <row r="17" spans="1:15" x14ac:dyDescent="0.25">
      <c r="A17" s="30" t="s">
        <v>4952</v>
      </c>
    </row>
    <row r="18" spans="1:15" x14ac:dyDescent="0.25">
      <c r="A18" s="30" t="s">
        <v>4953</v>
      </c>
    </row>
    <row r="19" spans="1:15" x14ac:dyDescent="0.25">
      <c r="A19" s="30" t="s">
        <v>4954</v>
      </c>
    </row>
    <row r="20" spans="1:15" x14ac:dyDescent="0.25">
      <c r="A20" s="30" t="s">
        <v>4955</v>
      </c>
    </row>
    <row r="21" spans="1:15" x14ac:dyDescent="0.25">
      <c r="A21" s="30" t="s">
        <v>4956</v>
      </c>
    </row>
    <row r="22" spans="1:15" x14ac:dyDescent="0.25">
      <c r="A22" s="30" t="s">
        <v>4957</v>
      </c>
      <c r="O22"/>
    </row>
    <row r="23" spans="1:15" x14ac:dyDescent="0.25">
      <c r="A23" s="30" t="s">
        <v>4958</v>
      </c>
    </row>
    <row r="24" spans="1:15" x14ac:dyDescent="0.25">
      <c r="A24" s="30" t="s">
        <v>4959</v>
      </c>
    </row>
    <row r="25" spans="1:15" x14ac:dyDescent="0.25">
      <c r="A25" s="30" t="s">
        <v>4969</v>
      </c>
      <c r="H25"/>
    </row>
    <row r="26" spans="1:15" ht="30" x14ac:dyDescent="0.25">
      <c r="A26" s="32" t="s">
        <v>4960</v>
      </c>
    </row>
    <row r="27" spans="1:15" ht="30" x14ac:dyDescent="0.25">
      <c r="A27" s="32" t="s">
        <v>4961</v>
      </c>
    </row>
    <row r="28" spans="1:15" ht="30" x14ac:dyDescent="0.25">
      <c r="A28" s="32" t="s">
        <v>4962</v>
      </c>
    </row>
    <row r="29" spans="1:15" x14ac:dyDescent="0.25">
      <c r="A29" s="30"/>
    </row>
    <row r="30" spans="1:15" x14ac:dyDescent="0.25">
      <c r="A30" s="34" t="s">
        <v>4963</v>
      </c>
    </row>
    <row r="31" spans="1:15" x14ac:dyDescent="0.25">
      <c r="A31" s="35" t="s">
        <v>4965</v>
      </c>
    </row>
    <row r="32" spans="1:15" ht="120" x14ac:dyDescent="0.25">
      <c r="A32" s="36" t="s">
        <v>4964</v>
      </c>
    </row>
    <row r="38" spans="3:3" x14ac:dyDescent="0.25">
      <c r="C38" s="9"/>
    </row>
  </sheetData>
  <mergeCells count="2">
    <mergeCell ref="C1:E1"/>
    <mergeCell ref="G1:I1"/>
  </mergeCells>
  <hyperlinks>
    <hyperlink ref="A3" r:id="rId1" xr:uid="{D2B9A769-384A-4F89-8E41-A1F44618CE47}"/>
    <hyperlink ref="A12" r:id="rId2" xr:uid="{A8FF7D86-1C1B-4F8E-8484-0D3918D6D854}"/>
    <hyperlink ref="A11" r:id="rId3" xr:uid="{DE2DC4B6-BF9E-493F-9E38-94998A225191}"/>
    <hyperlink ref="A31" r:id="rId4" xr:uid="{FD66205B-3254-47D7-8504-3CC6D0BC6D1D}"/>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3C5DE-7A51-4F91-BF0A-B2469313DEC2}">
  <sheetPr>
    <tabColor theme="6" tint="0.59999389629810485"/>
  </sheetPr>
  <dimension ref="A1:AC502"/>
  <sheetViews>
    <sheetView workbookViewId="0">
      <selection activeCell="A2" sqref="A2"/>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54.85546875" style="1" bestFit="1" customWidth="1"/>
    <col min="5" max="5" width="18.7109375" style="1" bestFit="1" customWidth="1"/>
    <col min="6" max="6" width="11" style="1" bestFit="1" customWidth="1"/>
    <col min="7" max="7" width="14.140625" style="1" bestFit="1" customWidth="1"/>
    <col min="8" max="8" width="12.5703125" style="1" bestFit="1" customWidth="1"/>
    <col min="9" max="9" width="13.85546875" style="13" bestFit="1" customWidth="1"/>
    <col min="10" max="10" width="37.7109375" style="1" bestFit="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5.28515625" style="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3188</v>
      </c>
      <c r="R1" s="46"/>
      <c r="S1" s="46"/>
      <c r="T1" s="47" t="s">
        <v>3189</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784</v>
      </c>
      <c r="D3" s="1" t="s">
        <v>3925</v>
      </c>
      <c r="E3" s="1" t="s">
        <v>5247</v>
      </c>
      <c r="F3" s="1" t="s">
        <v>3701</v>
      </c>
      <c r="G3" s="16">
        <v>1.7</v>
      </c>
      <c r="H3" s="16">
        <v>2.2000000000000002</v>
      </c>
      <c r="I3" s="13" t="s">
        <v>3190</v>
      </c>
      <c r="J3" s="1" t="s">
        <v>4981</v>
      </c>
      <c r="K3" s="1">
        <v>0</v>
      </c>
      <c r="L3" s="1">
        <v>2</v>
      </c>
      <c r="M3" s="1">
        <v>38</v>
      </c>
      <c r="N3" s="1">
        <v>21</v>
      </c>
      <c r="O3" s="1">
        <v>92</v>
      </c>
      <c r="P3" s="16">
        <v>525.32212936046517</v>
      </c>
      <c r="Q3" s="16">
        <v>1.8885955905226768</v>
      </c>
      <c r="R3" s="16">
        <v>57.686141206283857</v>
      </c>
      <c r="S3" s="16">
        <v>55.79754561576118</v>
      </c>
      <c r="T3" s="16">
        <v>0.11200877898076413</v>
      </c>
      <c r="U3" s="16">
        <v>20.606085416284728</v>
      </c>
      <c r="V3" s="16">
        <v>20.494076637303962</v>
      </c>
      <c r="W3" s="13" t="str">
        <f>IF(Table46749[[#This Row],[PSI - FI]]&gt;5,"Red",(IF(AND(Table46749[[#This Row],[PSI - FI]]&lt;5,Table46749[[#This Row],[PSI - FI]]&gt;=3),"Blue","No")))</f>
        <v>Red</v>
      </c>
      <c r="X3" s="19" t="str">
        <f>HYPERLINK("https://www.google.com/maps/dir/?api=1&amp;origin=" &amp; Table46749[[#This Row],[Begin Lat]] &amp; "," &amp; Table46749[[#This Row],[Begin Long]] &amp; "&amp;destination=" &amp; Table46749[[#This Row],[End Lat]] &amp; "," &amp; Table46749[[#This Row],[End Long]] &amp; "&amp;travelmode=driving", "Google Maps")</f>
        <v>Google Maps</v>
      </c>
      <c r="Y3" s="1">
        <v>40.099016225699998</v>
      </c>
      <c r="Z3" s="1">
        <v>-83.151357346699996</v>
      </c>
      <c r="AA3" s="1">
        <v>40.0989981687</v>
      </c>
      <c r="AB3" s="1">
        <v>-83.141923632100003</v>
      </c>
    </row>
    <row r="4" spans="1:29" x14ac:dyDescent="0.25">
      <c r="A4" s="13">
        <v>2</v>
      </c>
      <c r="B4" s="17">
        <v>12</v>
      </c>
      <c r="C4" s="1" t="s">
        <v>785</v>
      </c>
      <c r="D4" s="1" t="s">
        <v>3927</v>
      </c>
      <c r="E4" s="1" t="s">
        <v>5631</v>
      </c>
      <c r="F4" s="1" t="s">
        <v>4358</v>
      </c>
      <c r="G4" s="16">
        <v>13.1</v>
      </c>
      <c r="H4" s="16">
        <v>13.6</v>
      </c>
      <c r="I4" s="13" t="s">
        <v>3190</v>
      </c>
      <c r="J4" s="1" t="s">
        <v>4981</v>
      </c>
      <c r="K4" s="1">
        <v>0</v>
      </c>
      <c r="L4" s="1">
        <v>2</v>
      </c>
      <c r="M4" s="1">
        <v>19</v>
      </c>
      <c r="N4" s="1">
        <v>29</v>
      </c>
      <c r="O4" s="1">
        <v>85</v>
      </c>
      <c r="P4" s="16">
        <v>429.43150436046511</v>
      </c>
      <c r="Q4" s="16">
        <v>2.4115267871819306</v>
      </c>
      <c r="R4" s="16">
        <v>53.532477014217555</v>
      </c>
      <c r="S4" s="16">
        <v>51.120950227035621</v>
      </c>
      <c r="T4" s="16">
        <v>0.1465877031202073</v>
      </c>
      <c r="U4" s="16">
        <v>18.205396568524034</v>
      </c>
      <c r="V4" s="16">
        <v>18.058808865403826</v>
      </c>
      <c r="W4" s="13" t="str">
        <f>IF(Table46749[[#This Row],[PSI - FI]]&gt;5,"Red",(IF(AND(Table46749[[#This Row],[PSI - FI]]&lt;5,Table46749[[#This Row],[PSI - FI]]&gt;=3),"Blue","No")))</f>
        <v>Red</v>
      </c>
      <c r="X4" s="19" t="str">
        <f>HYPERLINK("https://www.google.com/maps/dir/?api=1&amp;origin=" &amp; Table46749[[#This Row],[Begin Lat]] &amp; "," &amp; Table46749[[#This Row],[Begin Long]] &amp; "&amp;destination=" &amp; Table46749[[#This Row],[End Lat]] &amp; "," &amp; Table46749[[#This Row],[End Long]] &amp; "&amp;travelmode=driving", "Google Maps")</f>
        <v>Google Maps</v>
      </c>
      <c r="Y4" s="1">
        <v>41.457624215899997</v>
      </c>
      <c r="Z4" s="1">
        <v>-81.691768337200003</v>
      </c>
      <c r="AA4" s="1">
        <v>41.464233219699999</v>
      </c>
      <c r="AB4" s="1">
        <v>-81.693220247400006</v>
      </c>
    </row>
    <row r="5" spans="1:29" x14ac:dyDescent="0.25">
      <c r="A5" s="13">
        <v>3</v>
      </c>
      <c r="B5" s="17">
        <v>8</v>
      </c>
      <c r="C5" s="1" t="s">
        <v>787</v>
      </c>
      <c r="D5" s="1" t="s">
        <v>3929</v>
      </c>
      <c r="E5" s="1" t="s">
        <v>5812</v>
      </c>
      <c r="F5" s="1" t="s">
        <v>4359</v>
      </c>
      <c r="G5" s="16">
        <v>19.100000000000001</v>
      </c>
      <c r="H5" s="16">
        <v>19.600000000000001</v>
      </c>
      <c r="I5" s="13" t="s">
        <v>3190</v>
      </c>
      <c r="J5" s="1" t="s">
        <v>4981</v>
      </c>
      <c r="K5" s="1">
        <v>0</v>
      </c>
      <c r="L5" s="1">
        <v>1</v>
      </c>
      <c r="M5" s="1">
        <v>23</v>
      </c>
      <c r="N5" s="1">
        <v>23</v>
      </c>
      <c r="O5" s="1">
        <v>87</v>
      </c>
      <c r="P5" s="16">
        <v>385.31731468023258</v>
      </c>
      <c r="Q5" s="16">
        <v>1.6848255852745517</v>
      </c>
      <c r="R5" s="16">
        <v>53.587007193907702</v>
      </c>
      <c r="S5" s="16">
        <v>51.90218160863315</v>
      </c>
      <c r="T5" s="16">
        <v>9.8783243946760288E-2</v>
      </c>
      <c r="U5" s="16">
        <v>16.598787191449759</v>
      </c>
      <c r="V5" s="16">
        <v>16.500003947503</v>
      </c>
      <c r="W5" s="13" t="str">
        <f>IF(Table46749[[#This Row],[PSI - FI]]&gt;5,"Red",(IF(AND(Table46749[[#This Row],[PSI - FI]]&lt;5,Table46749[[#This Row],[PSI - FI]]&gt;=3),"Blue","No")))</f>
        <v>Red</v>
      </c>
      <c r="X5" s="19" t="str">
        <f>HYPERLINK("https://www.google.com/maps/dir/?api=1&amp;origin=" &amp; Table46749[[#This Row],[Begin Lat]] &amp; "," &amp; Table46749[[#This Row],[Begin Long]] &amp; "&amp;destination=" &amp; Table46749[[#This Row],[End Lat]] &amp; "," &amp; Table46749[[#This Row],[End Long]] &amp; "&amp;travelmode=driving", "Google Maps")</f>
        <v>Google Maps</v>
      </c>
      <c r="Y5" s="1">
        <v>39.225449206699999</v>
      </c>
      <c r="Z5" s="1">
        <v>-84.377386081899999</v>
      </c>
      <c r="AA5" s="1">
        <v>39.225734558100001</v>
      </c>
      <c r="AB5" s="1">
        <v>-84.368280144600007</v>
      </c>
    </row>
    <row r="6" spans="1:29" x14ac:dyDescent="0.25">
      <c r="A6" s="13">
        <v>4</v>
      </c>
      <c r="B6" s="17">
        <v>6</v>
      </c>
      <c r="C6" s="1" t="s">
        <v>784</v>
      </c>
      <c r="D6" s="1" t="s">
        <v>3931</v>
      </c>
      <c r="E6" s="1" t="s">
        <v>5813</v>
      </c>
      <c r="F6" s="1" t="s">
        <v>4360</v>
      </c>
      <c r="G6" s="16">
        <v>3.5</v>
      </c>
      <c r="H6" s="16">
        <v>4</v>
      </c>
      <c r="I6" s="13" t="s">
        <v>3190</v>
      </c>
      <c r="J6" s="1" t="s">
        <v>4981</v>
      </c>
      <c r="K6" s="1">
        <v>0</v>
      </c>
      <c r="L6" s="1">
        <v>2</v>
      </c>
      <c r="M6" s="1">
        <v>15</v>
      </c>
      <c r="N6" s="1">
        <v>10</v>
      </c>
      <c r="O6" s="1">
        <v>50</v>
      </c>
      <c r="P6" s="16">
        <v>283.93150436046511</v>
      </c>
      <c r="Q6" s="16">
        <v>2.9616531051451704</v>
      </c>
      <c r="R6" s="16">
        <v>33.856627669170763</v>
      </c>
      <c r="S6" s="16">
        <v>30.894974564025592</v>
      </c>
      <c r="T6" s="16">
        <v>0.18377678802259328</v>
      </c>
      <c r="U6" s="16">
        <v>11.10613053788062</v>
      </c>
      <c r="V6" s="16">
        <v>10.922353749858027</v>
      </c>
      <c r="W6" s="13" t="str">
        <f>IF(Table46749[[#This Row],[PSI - FI]]&gt;5,"Red",(IF(AND(Table46749[[#This Row],[PSI - FI]]&lt;5,Table46749[[#This Row],[PSI - FI]]&gt;=3),"Blue","No")))</f>
        <v>Red</v>
      </c>
      <c r="X6" s="19" t="str">
        <f>HYPERLINK("https://www.google.com/maps/dir/?api=1&amp;origin=" &amp; Table46749[[#This Row],[Begin Lat]] &amp; "," &amp; Table46749[[#This Row],[Begin Long]] &amp; "&amp;destination=" &amp; Table46749[[#This Row],[End Lat]] &amp; "," &amp; Table46749[[#This Row],[End Long]] &amp; "&amp;travelmode=driving", "Google Maps")</f>
        <v>Google Maps</v>
      </c>
      <c r="Y6" s="1">
        <v>39.996836981400001</v>
      </c>
      <c r="Z6" s="1">
        <v>-83.025227600600005</v>
      </c>
      <c r="AA6" s="1">
        <v>40.002506980100001</v>
      </c>
      <c r="AB6" s="1">
        <v>-83.030353038200005</v>
      </c>
    </row>
    <row r="7" spans="1:29" x14ac:dyDescent="0.25">
      <c r="A7" s="13">
        <v>5</v>
      </c>
      <c r="B7" s="17">
        <v>8</v>
      </c>
      <c r="C7" s="1" t="s">
        <v>787</v>
      </c>
      <c r="D7" s="1" t="s">
        <v>3933</v>
      </c>
      <c r="E7" s="1" t="s">
        <v>5572</v>
      </c>
      <c r="F7" s="1" t="s">
        <v>4361</v>
      </c>
      <c r="G7" s="16">
        <v>19.399999999999999</v>
      </c>
      <c r="H7" s="16">
        <v>19.899999999999999</v>
      </c>
      <c r="I7" s="13" t="s">
        <v>3190</v>
      </c>
      <c r="J7" s="1" t="s">
        <v>32</v>
      </c>
      <c r="K7" s="1">
        <v>0</v>
      </c>
      <c r="L7" s="1">
        <v>0</v>
      </c>
      <c r="M7" s="1">
        <v>13</v>
      </c>
      <c r="N7" s="1">
        <v>16</v>
      </c>
      <c r="O7" s="1">
        <v>105</v>
      </c>
      <c r="P7" s="16">
        <v>261.109375</v>
      </c>
      <c r="Q7" s="16">
        <v>1.1767518491808457</v>
      </c>
      <c r="R7" s="16">
        <v>62.178727097231267</v>
      </c>
      <c r="S7" s="16">
        <v>61.001975248050421</v>
      </c>
      <c r="T7" s="16">
        <v>6.6549281619016326E-2</v>
      </c>
      <c r="U7" s="16">
        <v>11.069011740197261</v>
      </c>
      <c r="V7" s="16">
        <v>11.002462458578245</v>
      </c>
      <c r="W7" s="13" t="str">
        <f>IF(Table46749[[#This Row],[PSI - FI]]&gt;5,"Red",(IF(AND(Table46749[[#This Row],[PSI - FI]]&lt;5,Table46749[[#This Row],[PSI - FI]]&gt;=3),"Blue","No")))</f>
        <v>Red</v>
      </c>
      <c r="X7" s="19" t="str">
        <f>HYPERLINK("https://www.google.com/maps/dir/?api=1&amp;origin=" &amp; Table46749[[#This Row],[Begin Lat]] &amp; "," &amp; Table46749[[#This Row],[Begin Long]] &amp; "&amp;destination=" &amp; Table46749[[#This Row],[End Lat]] &amp; "," &amp; Table46749[[#This Row],[End Long]] &amp; "&amp;travelmode=driving", "Google Maps")</f>
        <v>Google Maps</v>
      </c>
      <c r="Y7" s="1">
        <v>0</v>
      </c>
      <c r="Z7" s="1">
        <v>0</v>
      </c>
      <c r="AA7" s="1">
        <v>0</v>
      </c>
      <c r="AB7" s="1">
        <v>0</v>
      </c>
    </row>
    <row r="8" spans="1:29" x14ac:dyDescent="0.25">
      <c r="A8" s="13">
        <v>6</v>
      </c>
      <c r="B8" s="17">
        <v>12</v>
      </c>
      <c r="C8" s="1" t="s">
        <v>785</v>
      </c>
      <c r="D8" s="1" t="s">
        <v>3935</v>
      </c>
      <c r="E8" s="1" t="s">
        <v>5814</v>
      </c>
      <c r="F8" s="1" t="s">
        <v>3702</v>
      </c>
      <c r="G8" s="16">
        <v>10.6</v>
      </c>
      <c r="H8" s="16">
        <v>11.1</v>
      </c>
      <c r="I8" s="13" t="s">
        <v>3190</v>
      </c>
      <c r="J8" s="1" t="s">
        <v>4982</v>
      </c>
      <c r="K8" s="1">
        <v>0</v>
      </c>
      <c r="L8" s="1">
        <v>2</v>
      </c>
      <c r="M8" s="1">
        <v>11</v>
      </c>
      <c r="N8" s="1">
        <v>44</v>
      </c>
      <c r="O8" s="1">
        <v>122</v>
      </c>
      <c r="P8" s="16">
        <v>480.61900436046511</v>
      </c>
      <c r="Q8" s="16">
        <v>0.54025839360309524</v>
      </c>
      <c r="R8" s="16">
        <v>64.37417547603323</v>
      </c>
      <c r="S8" s="16">
        <v>63.833917082430133</v>
      </c>
      <c r="T8" s="16">
        <v>3.0326438300755227E-2</v>
      </c>
      <c r="U8" s="16">
        <v>10.972705258020003</v>
      </c>
      <c r="V8" s="16">
        <v>10.942378819719249</v>
      </c>
      <c r="W8" s="13" t="str">
        <f>IF(Table46749[[#This Row],[PSI - FI]]&gt;5,"Red",(IF(AND(Table46749[[#This Row],[PSI - FI]]&lt;5,Table46749[[#This Row],[PSI - FI]]&gt;=3),"Blue","No")))</f>
        <v>Red</v>
      </c>
      <c r="X8" s="19" t="str">
        <f>HYPERLINK("https://www.google.com/maps/dir/?api=1&amp;origin=" &amp; Table46749[[#This Row],[Begin Lat]] &amp; "," &amp; Table46749[[#This Row],[Begin Long]] &amp; "&amp;destination=" &amp; Table46749[[#This Row],[End Lat]] &amp; "," &amp; Table46749[[#This Row],[End Long]] &amp; "&amp;travelmode=driving", "Google Maps")</f>
        <v>Google Maps</v>
      </c>
      <c r="Y8" s="1">
        <v>41.4644586565</v>
      </c>
      <c r="Z8" s="1">
        <v>-81.501422290400001</v>
      </c>
      <c r="AA8" s="1">
        <v>41.463699568800003</v>
      </c>
      <c r="AB8" s="1">
        <v>-81.492088448800004</v>
      </c>
    </row>
    <row r="9" spans="1:29" x14ac:dyDescent="0.25">
      <c r="A9" s="13">
        <v>7</v>
      </c>
      <c r="B9" s="17">
        <v>8</v>
      </c>
      <c r="C9" s="1" t="s">
        <v>787</v>
      </c>
      <c r="D9" s="1" t="s">
        <v>3937</v>
      </c>
      <c r="E9" s="1" t="s">
        <v>5815</v>
      </c>
      <c r="F9" s="1" t="s">
        <v>4362</v>
      </c>
      <c r="G9" s="16">
        <v>2.7</v>
      </c>
      <c r="H9" s="16">
        <v>3.2</v>
      </c>
      <c r="I9" s="13" t="s">
        <v>3190</v>
      </c>
      <c r="J9" s="1" t="s">
        <v>4981</v>
      </c>
      <c r="K9" s="1">
        <v>0</v>
      </c>
      <c r="L9" s="1">
        <v>2</v>
      </c>
      <c r="M9" s="1">
        <v>17</v>
      </c>
      <c r="N9" s="1">
        <v>10</v>
      </c>
      <c r="O9" s="1">
        <v>111</v>
      </c>
      <c r="P9" s="16">
        <v>358.02525436046511</v>
      </c>
      <c r="Q9" s="16">
        <v>2.1582284281791293</v>
      </c>
      <c r="R9" s="16">
        <v>57.221754777407895</v>
      </c>
      <c r="S9" s="16">
        <v>55.063526349228766</v>
      </c>
      <c r="T9" s="16">
        <v>0.12972902367683201</v>
      </c>
      <c r="U9" s="16">
        <v>10.77384705494508</v>
      </c>
      <c r="V9" s="16">
        <v>10.644118031268247</v>
      </c>
      <c r="W9" s="13" t="str">
        <f>IF(Table46749[[#This Row],[PSI - FI]]&gt;5,"Red",(IF(AND(Table46749[[#This Row],[PSI - FI]]&lt;5,Table46749[[#This Row],[PSI - FI]]&gt;=3),"Blue","No")))</f>
        <v>Red</v>
      </c>
      <c r="X9" s="19" t="str">
        <f>HYPERLINK("https://www.google.com/maps/dir/?api=1&amp;origin=" &amp; Table46749[[#This Row],[Begin Lat]] &amp; "," &amp; Table46749[[#This Row],[Begin Long]] &amp; "&amp;destination=" &amp; Table46749[[#This Row],[End Lat]] &amp; "," &amp; Table46749[[#This Row],[End Long]] &amp; "&amp;travelmode=driving", "Google Maps")</f>
        <v>Google Maps</v>
      </c>
      <c r="Y9" s="1">
        <v>39.163828559300001</v>
      </c>
      <c r="Z9" s="1">
        <v>-84.450242366400005</v>
      </c>
      <c r="AA9" s="1">
        <v>39.164321366000003</v>
      </c>
      <c r="AB9" s="1">
        <v>-84.441266992099997</v>
      </c>
    </row>
    <row r="10" spans="1:29" x14ac:dyDescent="0.25">
      <c r="A10" s="13">
        <v>8</v>
      </c>
      <c r="B10" s="17">
        <v>6</v>
      </c>
      <c r="C10" s="1" t="s">
        <v>784</v>
      </c>
      <c r="D10" s="1" t="s">
        <v>3931</v>
      </c>
      <c r="E10" s="1" t="s">
        <v>5813</v>
      </c>
      <c r="F10" s="1" t="s">
        <v>4360</v>
      </c>
      <c r="G10" s="16">
        <v>0.2</v>
      </c>
      <c r="H10" s="16">
        <v>0.7</v>
      </c>
      <c r="I10" s="13" t="s">
        <v>3190</v>
      </c>
      <c r="J10" s="1" t="s">
        <v>4981</v>
      </c>
      <c r="K10" s="1">
        <v>0</v>
      </c>
      <c r="L10" s="1">
        <v>1</v>
      </c>
      <c r="M10" s="1">
        <v>11</v>
      </c>
      <c r="N10" s="1">
        <v>14</v>
      </c>
      <c r="O10" s="1">
        <v>57</v>
      </c>
      <c r="P10" s="16">
        <v>236.81731468023256</v>
      </c>
      <c r="Q10" s="16">
        <v>2.9616531051451704</v>
      </c>
      <c r="R10" s="16">
        <v>36.494288755794663</v>
      </c>
      <c r="S10" s="16">
        <v>33.532635650649496</v>
      </c>
      <c r="T10" s="16">
        <v>0.18377678802259328</v>
      </c>
      <c r="U10" s="16">
        <v>10.695306863503484</v>
      </c>
      <c r="V10" s="16">
        <v>10.511530075480891</v>
      </c>
      <c r="W10" s="13" t="str">
        <f>IF(Table46749[[#This Row],[PSI - FI]]&gt;5,"Red",(IF(AND(Table46749[[#This Row],[PSI - FI]]&lt;5,Table46749[[#This Row],[PSI - FI]]&gt;=3),"Blue","No")))</f>
        <v>Red</v>
      </c>
      <c r="X10" s="19" t="str">
        <f>HYPERLINK("https://www.google.com/maps/dir/?api=1&amp;origin=" &amp; Table46749[[#This Row],[Begin Lat]] &amp; "," &amp; Table46749[[#This Row],[Begin Long]] &amp; "&amp;destination=" &amp; Table46749[[#This Row],[End Lat]] &amp; "," &amp; Table46749[[#This Row],[End Long]] &amp; "&amp;travelmode=driving", "Google Maps")</f>
        <v>Google Maps</v>
      </c>
      <c r="Y10" s="1">
        <v>39.950844626600002</v>
      </c>
      <c r="Z10" s="1">
        <v>-83.019091620400005</v>
      </c>
      <c r="AA10" s="1">
        <v>39.957639839099997</v>
      </c>
      <c r="AB10" s="1">
        <v>-83.018451288700007</v>
      </c>
    </row>
    <row r="11" spans="1:29" x14ac:dyDescent="0.25">
      <c r="A11" s="13">
        <v>9</v>
      </c>
      <c r="B11" s="17">
        <v>8</v>
      </c>
      <c r="C11" s="1" t="s">
        <v>787</v>
      </c>
      <c r="D11" s="1" t="s">
        <v>3939</v>
      </c>
      <c r="E11" s="1" t="s">
        <v>5575</v>
      </c>
      <c r="F11" s="1" t="s">
        <v>4363</v>
      </c>
      <c r="G11" s="16">
        <v>0.9</v>
      </c>
      <c r="H11" s="16">
        <v>1.4</v>
      </c>
      <c r="I11" s="13" t="s">
        <v>3190</v>
      </c>
      <c r="J11" s="1" t="s">
        <v>4982</v>
      </c>
      <c r="K11" s="1">
        <v>0</v>
      </c>
      <c r="L11" s="1">
        <v>1</v>
      </c>
      <c r="M11" s="1">
        <v>29</v>
      </c>
      <c r="N11" s="1">
        <v>27</v>
      </c>
      <c r="O11" s="1">
        <v>154</v>
      </c>
      <c r="P11" s="16">
        <v>509.34856468023258</v>
      </c>
      <c r="Q11" s="16">
        <v>0.46504804484590617</v>
      </c>
      <c r="R11" s="16">
        <v>82.849405114750795</v>
      </c>
      <c r="S11" s="16">
        <v>82.384357069904894</v>
      </c>
      <c r="T11" s="16">
        <v>2.6076491344810989E-2</v>
      </c>
      <c r="U11" s="16">
        <v>10.280163809088034</v>
      </c>
      <c r="V11" s="16">
        <v>10.254087317743222</v>
      </c>
      <c r="W11" s="13" t="str">
        <f>IF(Table46749[[#This Row],[PSI - FI]]&gt;5,"Red",(IF(AND(Table46749[[#This Row],[PSI - FI]]&lt;5,Table46749[[#This Row],[PSI - FI]]&gt;=3),"Blue","No")))</f>
        <v>Red</v>
      </c>
      <c r="X11" s="19" t="str">
        <f>HYPERLINK("https://www.google.com/maps/dir/?api=1&amp;origin=" &amp; Table46749[[#This Row],[Begin Lat]] &amp; "," &amp; Table46749[[#This Row],[Begin Long]] &amp; "&amp;destination=" &amp; Table46749[[#This Row],[End Lat]] &amp; "," &amp; Table46749[[#This Row],[End Long]] &amp; "&amp;travelmode=driving", "Google Maps")</f>
        <v>Google Maps</v>
      </c>
      <c r="Y11" s="1">
        <v>39.162572249999997</v>
      </c>
      <c r="Z11" s="1">
        <v>-84.508450320400001</v>
      </c>
      <c r="AA11" s="1">
        <v>39.1609368676</v>
      </c>
      <c r="AB11" s="1">
        <v>-84.500257354499993</v>
      </c>
    </row>
    <row r="12" spans="1:29" x14ac:dyDescent="0.25">
      <c r="A12" s="13">
        <v>10</v>
      </c>
      <c r="B12" s="17">
        <v>12</v>
      </c>
      <c r="C12" s="1" t="s">
        <v>785</v>
      </c>
      <c r="D12" s="1" t="s">
        <v>3941</v>
      </c>
      <c r="E12" s="1" t="s">
        <v>5631</v>
      </c>
      <c r="F12" s="1" t="s">
        <v>4358</v>
      </c>
      <c r="G12" s="16">
        <v>12.6</v>
      </c>
      <c r="H12" s="16">
        <v>13.1</v>
      </c>
      <c r="I12" s="13" t="s">
        <v>3190</v>
      </c>
      <c r="J12" s="1" t="s">
        <v>4981</v>
      </c>
      <c r="K12" s="1">
        <v>0</v>
      </c>
      <c r="L12" s="1">
        <v>1</v>
      </c>
      <c r="M12" s="1">
        <v>11</v>
      </c>
      <c r="N12" s="1">
        <v>16</v>
      </c>
      <c r="O12" s="1">
        <v>40</v>
      </c>
      <c r="P12" s="16">
        <v>228.69231468023256</v>
      </c>
      <c r="Q12" s="16">
        <v>2.2987186017799814</v>
      </c>
      <c r="R12" s="16">
        <v>26.717517503092182</v>
      </c>
      <c r="S12" s="16">
        <v>24.418798901312201</v>
      </c>
      <c r="T12" s="16">
        <v>0.13905254711754925</v>
      </c>
      <c r="U12" s="16">
        <v>10.060104962431403</v>
      </c>
      <c r="V12" s="16">
        <v>9.921052415313854</v>
      </c>
      <c r="W12" s="13" t="str">
        <f>IF(Table46749[[#This Row],[PSI - FI]]&gt;5,"Red",(IF(AND(Table46749[[#This Row],[PSI - FI]]&lt;5,Table46749[[#This Row],[PSI - FI]]&gt;=3),"Blue","No")))</f>
        <v>Red</v>
      </c>
      <c r="X12" s="19" t="str">
        <f>HYPERLINK("https://www.google.com/maps/dir/?api=1&amp;origin=" &amp; Table46749[[#This Row],[Begin Lat]] &amp; "," &amp; Table46749[[#This Row],[Begin Long]] &amp; "&amp;destination=" &amp; Table46749[[#This Row],[End Lat]] &amp; "," &amp; Table46749[[#This Row],[End Long]] &amp; "&amp;travelmode=driving", "Google Maps")</f>
        <v>Google Maps</v>
      </c>
      <c r="Y12" s="1">
        <v>41.4505675017</v>
      </c>
      <c r="Z12" s="1">
        <v>-81.690287552499996</v>
      </c>
      <c r="AA12" s="1">
        <v>41.457624215899997</v>
      </c>
      <c r="AB12" s="1">
        <v>-81.691768337200003</v>
      </c>
    </row>
    <row r="13" spans="1:29" x14ac:dyDescent="0.25">
      <c r="A13" s="13">
        <v>11</v>
      </c>
      <c r="B13" s="17">
        <v>6</v>
      </c>
      <c r="C13" s="1" t="s">
        <v>784</v>
      </c>
      <c r="D13" s="1" t="s">
        <v>3942</v>
      </c>
      <c r="E13" s="1" t="s">
        <v>5816</v>
      </c>
      <c r="F13" s="1" t="s">
        <v>3710</v>
      </c>
      <c r="G13" s="16">
        <v>8.9</v>
      </c>
      <c r="H13" s="16">
        <v>9.4</v>
      </c>
      <c r="I13" s="13" t="s">
        <v>3190</v>
      </c>
      <c r="J13" s="1" t="s">
        <v>4982</v>
      </c>
      <c r="K13" s="1">
        <v>0</v>
      </c>
      <c r="L13" s="1">
        <v>2</v>
      </c>
      <c r="M13" s="1">
        <v>26</v>
      </c>
      <c r="N13" s="1">
        <v>14</v>
      </c>
      <c r="O13" s="1">
        <v>74</v>
      </c>
      <c r="P13" s="16">
        <v>397.69712936046511</v>
      </c>
      <c r="Q13" s="16">
        <v>0.84682398899416711</v>
      </c>
      <c r="R13" s="16">
        <v>45.176403154395388</v>
      </c>
      <c r="S13" s="16">
        <v>44.329579165401221</v>
      </c>
      <c r="T13" s="16">
        <v>4.7422947208655523E-2</v>
      </c>
      <c r="U13" s="16">
        <v>9.9688893593496086</v>
      </c>
      <c r="V13" s="16">
        <v>9.921466412140953</v>
      </c>
      <c r="W13" s="13" t="str">
        <f>IF(Table46749[[#This Row],[PSI - FI]]&gt;5,"Red",(IF(AND(Table46749[[#This Row],[PSI - FI]]&lt;5,Table46749[[#This Row],[PSI - FI]]&gt;=3),"Blue","No")))</f>
        <v>Red</v>
      </c>
      <c r="X13" s="19" t="str">
        <f>HYPERLINK("https://www.google.com/maps/dir/?api=1&amp;origin=" &amp; Table46749[[#This Row],[Begin Lat]] &amp; "," &amp; Table46749[[#This Row],[Begin Long]] &amp; "&amp;destination=" &amp; Table46749[[#This Row],[End Lat]] &amp; "," &amp; Table46749[[#This Row],[End Long]] &amp; "&amp;travelmode=driving", "Google Maps")</f>
        <v>Google Maps</v>
      </c>
      <c r="Y13" s="1">
        <v>39.980095005400003</v>
      </c>
      <c r="Z13" s="1">
        <v>-82.837830120199996</v>
      </c>
      <c r="AA13" s="1">
        <v>39.9811236197</v>
      </c>
      <c r="AB13" s="1">
        <v>-82.828503245899995</v>
      </c>
    </row>
    <row r="14" spans="1:29" x14ac:dyDescent="0.25">
      <c r="A14" s="13">
        <v>12</v>
      </c>
      <c r="B14" s="17">
        <v>8</v>
      </c>
      <c r="C14" s="1" t="s">
        <v>787</v>
      </c>
      <c r="D14" s="1" t="s">
        <v>3933</v>
      </c>
      <c r="E14" s="1" t="s">
        <v>5341</v>
      </c>
      <c r="F14" s="1" t="s">
        <v>4361</v>
      </c>
      <c r="G14" s="16">
        <v>19.2</v>
      </c>
      <c r="H14" s="16">
        <v>19.7</v>
      </c>
      <c r="I14" s="13" t="s">
        <v>3190</v>
      </c>
      <c r="J14" s="1" t="s">
        <v>4982</v>
      </c>
      <c r="K14" s="1">
        <v>2</v>
      </c>
      <c r="L14" s="1">
        <v>4</v>
      </c>
      <c r="M14" s="1">
        <v>13</v>
      </c>
      <c r="N14" s="1">
        <v>30</v>
      </c>
      <c r="O14" s="1">
        <v>100</v>
      </c>
      <c r="P14" s="16">
        <v>592.29451308139528</v>
      </c>
      <c r="Q14" s="16">
        <v>0.48951127348953927</v>
      </c>
      <c r="R14" s="16">
        <v>61.961618812689238</v>
      </c>
      <c r="S14" s="16">
        <v>61.472107539199698</v>
      </c>
      <c r="T14" s="16">
        <v>2.7507116066900185E-2</v>
      </c>
      <c r="U14" s="16">
        <v>9.9441744923531665</v>
      </c>
      <c r="V14" s="16">
        <v>9.9166673762862665</v>
      </c>
      <c r="W14" s="13" t="str">
        <f>IF(Table46749[[#This Row],[PSI - FI]]&gt;5,"Red",(IF(AND(Table46749[[#This Row],[PSI - FI]]&lt;5,Table46749[[#This Row],[PSI - FI]]&gt;=3),"Blue","No")))</f>
        <v>Red</v>
      </c>
      <c r="X14" s="19" t="str">
        <f>HYPERLINK("https://www.google.com/maps/dir/?api=1&amp;origin=" &amp; Table46749[[#This Row],[Begin Lat]] &amp; "," &amp; Table46749[[#This Row],[Begin Long]] &amp; "&amp;destination=" &amp; Table46749[[#This Row],[End Lat]] &amp; "," &amp; Table46749[[#This Row],[End Long]] &amp; "&amp;travelmode=driving", "Google Maps")</f>
        <v>Google Maps</v>
      </c>
      <c r="Y14" s="1">
        <v>39.127575799900001</v>
      </c>
      <c r="Z14" s="1">
        <v>-84.554891626100002</v>
      </c>
      <c r="AA14" s="1">
        <v>39.1248061095</v>
      </c>
      <c r="AB14" s="1">
        <v>-84.546734397799995</v>
      </c>
    </row>
    <row r="15" spans="1:29" x14ac:dyDescent="0.25">
      <c r="A15" s="13">
        <v>13</v>
      </c>
      <c r="B15" s="17">
        <v>4</v>
      </c>
      <c r="C15" s="1" t="s">
        <v>795</v>
      </c>
      <c r="D15" s="1" t="s">
        <v>3945</v>
      </c>
      <c r="E15" s="1" t="s">
        <v>5817</v>
      </c>
      <c r="F15" s="1" t="s">
        <v>4364</v>
      </c>
      <c r="G15" s="16">
        <v>2.4</v>
      </c>
      <c r="H15" s="16">
        <v>2.9</v>
      </c>
      <c r="I15" s="13" t="s">
        <v>3190</v>
      </c>
      <c r="J15" s="1" t="s">
        <v>4981</v>
      </c>
      <c r="K15" s="1">
        <v>0</v>
      </c>
      <c r="L15" s="1">
        <v>0</v>
      </c>
      <c r="M15" s="1">
        <v>9</v>
      </c>
      <c r="N15" s="1">
        <v>18</v>
      </c>
      <c r="O15" s="1">
        <v>95</v>
      </c>
      <c r="P15" s="16">
        <v>233.796875</v>
      </c>
      <c r="Q15" s="16">
        <v>1.9599525351793727</v>
      </c>
      <c r="R15" s="16">
        <v>49.287013600113831</v>
      </c>
      <c r="S15" s="16">
        <v>47.327061064934455</v>
      </c>
      <c r="T15" s="16">
        <v>0.11667501482184529</v>
      </c>
      <c r="U15" s="16">
        <v>9.8139915726109894</v>
      </c>
      <c r="V15" s="16">
        <v>9.6973165577891436</v>
      </c>
      <c r="W15" s="13" t="str">
        <f>IF(Table46749[[#This Row],[PSI - FI]]&gt;5,"Red",(IF(AND(Table46749[[#This Row],[PSI - FI]]&lt;5,Table46749[[#This Row],[PSI - FI]]&gt;=3),"Blue","No")))</f>
        <v>Red</v>
      </c>
      <c r="X15" s="19" t="str">
        <f>HYPERLINK("https://www.google.com/maps/dir/?api=1&amp;origin=" &amp; Table46749[[#This Row],[Begin Lat]] &amp; "," &amp; Table46749[[#This Row],[Begin Long]] &amp; "&amp;destination=" &amp; Table46749[[#This Row],[End Lat]] &amp; "," &amp; Table46749[[#This Row],[End Long]] &amp; "&amp;travelmode=driving", "Google Maps")</f>
        <v>Google Maps</v>
      </c>
      <c r="Y15" s="1">
        <v>41.089791795899998</v>
      </c>
      <c r="Z15" s="1">
        <v>-81.500529503400003</v>
      </c>
      <c r="AA15" s="1">
        <v>41.096879936999997</v>
      </c>
      <c r="AB15" s="1">
        <v>-81.500114471000003</v>
      </c>
    </row>
    <row r="16" spans="1:29" x14ac:dyDescent="0.25">
      <c r="A16" s="13">
        <v>14</v>
      </c>
      <c r="B16" s="17">
        <v>6</v>
      </c>
      <c r="C16" s="1" t="s">
        <v>784</v>
      </c>
      <c r="D16" s="1" t="s">
        <v>3249</v>
      </c>
      <c r="E16" s="1" t="s">
        <v>5818</v>
      </c>
      <c r="F16" s="1" t="s">
        <v>3706</v>
      </c>
      <c r="G16" s="16">
        <v>22.7</v>
      </c>
      <c r="H16" s="16">
        <v>23.2</v>
      </c>
      <c r="I16" s="13" t="s">
        <v>3190</v>
      </c>
      <c r="J16" s="1" t="s">
        <v>4982</v>
      </c>
      <c r="K16" s="1">
        <v>1</v>
      </c>
      <c r="L16" s="1">
        <v>2</v>
      </c>
      <c r="M16" s="1">
        <v>26</v>
      </c>
      <c r="N16" s="1">
        <v>21</v>
      </c>
      <c r="O16" s="1">
        <v>116</v>
      </c>
      <c r="P16" s="16">
        <v>516.43631904069764</v>
      </c>
      <c r="Q16" s="16">
        <v>0.55770011700580291</v>
      </c>
      <c r="R16" s="16">
        <v>59.299524372361951</v>
      </c>
      <c r="S16" s="16">
        <v>58.74182425535615</v>
      </c>
      <c r="T16" s="16">
        <v>3.1263558548726048E-2</v>
      </c>
      <c r="U16" s="16">
        <v>9.438305555228764</v>
      </c>
      <c r="V16" s="16">
        <v>9.4070419966800376</v>
      </c>
      <c r="W16" s="13" t="str">
        <f>IF(Table46749[[#This Row],[PSI - FI]]&gt;5,"Red",(IF(AND(Table46749[[#This Row],[PSI - FI]]&lt;5,Table46749[[#This Row],[PSI - FI]]&gt;=3),"Blue","No")))</f>
        <v>Red</v>
      </c>
      <c r="X16" s="19" t="str">
        <f>HYPERLINK("https://www.google.com/maps/dir/?api=1&amp;origin=" &amp; Table46749[[#This Row],[Begin Lat]] &amp; "," &amp; Table46749[[#This Row],[Begin Long]] &amp; "&amp;destination=" &amp; Table46749[[#This Row],[End Lat]] &amp; "," &amp; Table46749[[#This Row],[End Long]] &amp; "&amp;travelmode=driving", "Google Maps")</f>
        <v>Google Maps</v>
      </c>
      <c r="Y16" s="1">
        <v>39.9548417775</v>
      </c>
      <c r="Z16" s="1">
        <v>-82.826961676699995</v>
      </c>
      <c r="AA16" s="1">
        <v>39.954993861799998</v>
      </c>
      <c r="AB16" s="1">
        <v>-82.817557373900001</v>
      </c>
    </row>
    <row r="17" spans="1:28" x14ac:dyDescent="0.25">
      <c r="A17" s="13">
        <v>15</v>
      </c>
      <c r="B17" s="17">
        <v>12</v>
      </c>
      <c r="C17" s="1" t="s">
        <v>785</v>
      </c>
      <c r="D17" s="1" t="s">
        <v>3948</v>
      </c>
      <c r="E17" s="1" t="s">
        <v>5819</v>
      </c>
      <c r="F17" s="1" t="s">
        <v>4365</v>
      </c>
      <c r="G17" s="16">
        <v>4.9000000000000004</v>
      </c>
      <c r="H17" s="16">
        <v>5.4</v>
      </c>
      <c r="I17" s="13" t="s">
        <v>3190</v>
      </c>
      <c r="J17" s="1" t="s">
        <v>4982</v>
      </c>
      <c r="K17" s="1">
        <v>0</v>
      </c>
      <c r="L17" s="1">
        <v>0</v>
      </c>
      <c r="M17" s="1">
        <v>9</v>
      </c>
      <c r="N17" s="1">
        <v>26</v>
      </c>
      <c r="O17" s="1">
        <v>50</v>
      </c>
      <c r="P17" s="16">
        <v>224.296875</v>
      </c>
      <c r="Q17" s="16">
        <v>1.1675870621368658</v>
      </c>
      <c r="R17" s="16">
        <v>33.47488956508036</v>
      </c>
      <c r="S17" s="16">
        <v>32.307302502943493</v>
      </c>
      <c r="T17" s="16">
        <v>6.5334794834460766E-2</v>
      </c>
      <c r="U17" s="16">
        <v>9.379627989176285</v>
      </c>
      <c r="V17" s="16">
        <v>9.3142931943418237</v>
      </c>
      <c r="W17" s="13" t="str">
        <f>IF(Table46749[[#This Row],[PSI - FI]]&gt;5,"Red",(IF(AND(Table46749[[#This Row],[PSI - FI]]&lt;5,Table46749[[#This Row],[PSI - FI]]&gt;=3),"Blue","No")))</f>
        <v>Red</v>
      </c>
      <c r="X17" s="19" t="str">
        <f>HYPERLINK("https://www.google.com/maps/dir/?api=1&amp;origin=" &amp; Table46749[[#This Row],[Begin Lat]] &amp; "," &amp; Table46749[[#This Row],[Begin Long]] &amp; "&amp;destination=" &amp; Table46749[[#This Row],[End Lat]] &amp; "," &amp; Table46749[[#This Row],[End Long]] &amp; "&amp;travelmode=driving", "Google Maps")</f>
        <v>Google Maps</v>
      </c>
      <c r="Y17" s="1">
        <v>41.501322994100001</v>
      </c>
      <c r="Z17" s="1">
        <v>-81.503605779599994</v>
      </c>
      <c r="AA17" s="1">
        <v>41.501241509099998</v>
      </c>
      <c r="AB17" s="1">
        <v>-81.493966294200007</v>
      </c>
    </row>
    <row r="18" spans="1:28" x14ac:dyDescent="0.25">
      <c r="A18" s="13">
        <v>16</v>
      </c>
      <c r="B18" s="17">
        <v>8</v>
      </c>
      <c r="C18" s="1" t="s">
        <v>787</v>
      </c>
      <c r="D18" s="1" t="s">
        <v>3950</v>
      </c>
      <c r="E18" s="1" t="s">
        <v>5820</v>
      </c>
      <c r="F18" s="1" t="s">
        <v>4362</v>
      </c>
      <c r="G18" s="16">
        <v>2.6</v>
      </c>
      <c r="H18" s="16">
        <v>3.1</v>
      </c>
      <c r="I18" s="13" t="s">
        <v>3190</v>
      </c>
      <c r="J18" s="1" t="s">
        <v>4981</v>
      </c>
      <c r="K18" s="1">
        <v>0</v>
      </c>
      <c r="L18" s="1">
        <v>0</v>
      </c>
      <c r="M18" s="1">
        <v>16</v>
      </c>
      <c r="N18" s="1">
        <v>9</v>
      </c>
      <c r="O18" s="1">
        <v>58</v>
      </c>
      <c r="P18" s="16">
        <v>202.6875</v>
      </c>
      <c r="Q18" s="16">
        <v>2.1582284281791293</v>
      </c>
      <c r="R18" s="16">
        <v>33.926840693027202</v>
      </c>
      <c r="S18" s="16">
        <v>31.768612264848073</v>
      </c>
      <c r="T18" s="16">
        <v>0.12972902367683201</v>
      </c>
      <c r="U18" s="16">
        <v>9.2895298664939574</v>
      </c>
      <c r="V18" s="16">
        <v>9.1598008428171251</v>
      </c>
      <c r="W18" s="13" t="str">
        <f>IF(Table46749[[#This Row],[PSI - FI]]&gt;5,"Red",(IF(AND(Table46749[[#This Row],[PSI - FI]]&lt;5,Table46749[[#This Row],[PSI - FI]]&gt;=3),"Blue","No")))</f>
        <v>Red</v>
      </c>
      <c r="X18" s="19" t="str">
        <f>HYPERLINK("https://www.google.com/maps/dir/?api=1&amp;origin=" &amp; Table46749[[#This Row],[Begin Lat]] &amp; "," &amp; Table46749[[#This Row],[Begin Long]] &amp; "&amp;destination=" &amp; Table46749[[#This Row],[End Lat]] &amp; "," &amp; Table46749[[#This Row],[End Long]] &amp; "&amp;travelmode=driving", "Google Maps")</f>
        <v>Google Maps</v>
      </c>
      <c r="Y18" s="1">
        <v>39.163825192399997</v>
      </c>
      <c r="Z18" s="1">
        <v>-84.450862246200003</v>
      </c>
      <c r="AA18" s="1">
        <v>39.164032042300001</v>
      </c>
      <c r="AB18" s="1">
        <v>-84.441836631800001</v>
      </c>
    </row>
    <row r="19" spans="1:28" x14ac:dyDescent="0.25">
      <c r="A19" s="13">
        <v>17</v>
      </c>
      <c r="B19" s="17">
        <v>8</v>
      </c>
      <c r="C19" s="1" t="s">
        <v>787</v>
      </c>
      <c r="D19" s="1" t="s">
        <v>3952</v>
      </c>
      <c r="E19" s="1" t="s">
        <v>5284</v>
      </c>
      <c r="F19" s="1" t="s">
        <v>3749</v>
      </c>
      <c r="G19" s="16">
        <v>8.8000000000000007</v>
      </c>
      <c r="H19" s="16">
        <v>9.3000000000000007</v>
      </c>
      <c r="I19" s="13" t="s">
        <v>3190</v>
      </c>
      <c r="J19" s="1" t="s">
        <v>4982</v>
      </c>
      <c r="K19" s="1">
        <v>2</v>
      </c>
      <c r="L19" s="1">
        <v>3</v>
      </c>
      <c r="M19" s="1">
        <v>13</v>
      </c>
      <c r="N19" s="1">
        <v>18</v>
      </c>
      <c r="O19" s="1">
        <v>56</v>
      </c>
      <c r="P19" s="16">
        <v>449.36782340116281</v>
      </c>
      <c r="Q19" s="16">
        <v>0.79958187480126885</v>
      </c>
      <c r="R19" s="16">
        <v>41.417454572339544</v>
      </c>
      <c r="S19" s="16">
        <v>40.617872697538274</v>
      </c>
      <c r="T19" s="16">
        <v>4.4783611756122256E-2</v>
      </c>
      <c r="U19" s="16">
        <v>9.0816107758164186</v>
      </c>
      <c r="V19" s="16">
        <v>9.0368271640602966</v>
      </c>
      <c r="W19" s="13" t="str">
        <f>IF(Table46749[[#This Row],[PSI - FI]]&gt;5,"Red",(IF(AND(Table46749[[#This Row],[PSI - FI]]&lt;5,Table46749[[#This Row],[PSI - FI]]&gt;=3),"Blue","No")))</f>
        <v>Red</v>
      </c>
      <c r="X19" s="19" t="str">
        <f>HYPERLINK("https://www.google.com/maps/dir/?api=1&amp;origin=" &amp; Table46749[[#This Row],[Begin Lat]] &amp; "," &amp; Table46749[[#This Row],[Begin Long]] &amp; "&amp;destination=" &amp; Table46749[[#This Row],[End Lat]] &amp; "," &amp; Table46749[[#This Row],[End Long]] &amp; "&amp;travelmode=driving", "Google Maps")</f>
        <v>Google Maps</v>
      </c>
      <c r="Y19" s="1">
        <v>39.183798485399997</v>
      </c>
      <c r="Z19" s="1">
        <v>-84.5676179644</v>
      </c>
      <c r="AA19" s="1">
        <v>39.190551868199996</v>
      </c>
      <c r="AB19" s="1">
        <v>-84.570084341099999</v>
      </c>
    </row>
    <row r="20" spans="1:28" x14ac:dyDescent="0.25">
      <c r="A20" s="13">
        <v>18</v>
      </c>
      <c r="B20" s="17">
        <v>6</v>
      </c>
      <c r="C20" s="1" t="s">
        <v>784</v>
      </c>
      <c r="D20" s="1" t="s">
        <v>3931</v>
      </c>
      <c r="E20" s="1" t="s">
        <v>5821</v>
      </c>
      <c r="F20" s="1" t="s">
        <v>4360</v>
      </c>
      <c r="G20" s="16">
        <v>1.1000000000000001</v>
      </c>
      <c r="H20" s="16">
        <v>1.6</v>
      </c>
      <c r="I20" s="13" t="s">
        <v>3190</v>
      </c>
      <c r="J20" s="1" t="s">
        <v>4981</v>
      </c>
      <c r="K20" s="1">
        <v>0</v>
      </c>
      <c r="L20" s="1">
        <v>2</v>
      </c>
      <c r="M20" s="1">
        <v>5</v>
      </c>
      <c r="N20" s="1">
        <v>13</v>
      </c>
      <c r="O20" s="1">
        <v>21</v>
      </c>
      <c r="P20" s="16">
        <v>202.77525436046511</v>
      </c>
      <c r="Q20" s="16">
        <v>2.743089085923863</v>
      </c>
      <c r="R20" s="16">
        <v>19.758332744547562</v>
      </c>
      <c r="S20" s="16">
        <v>17.015243658623699</v>
      </c>
      <c r="T20" s="16">
        <v>0.16890762536662135</v>
      </c>
      <c r="U20" s="16">
        <v>8.9635230157154826</v>
      </c>
      <c r="V20" s="16">
        <v>8.7946153903488611</v>
      </c>
      <c r="W20" s="13" t="str">
        <f>IF(Table46749[[#This Row],[PSI - FI]]&gt;5,"Red",(IF(AND(Table46749[[#This Row],[PSI - FI]]&lt;5,Table46749[[#This Row],[PSI - FI]]&gt;=3),"Blue","No")))</f>
        <v>Red</v>
      </c>
      <c r="X20" s="19" t="str">
        <f>HYPERLINK("https://www.google.com/maps/dir/?api=1&amp;origin=" &amp; Table46749[[#This Row],[Begin Lat]] &amp; "," &amp; Table46749[[#This Row],[Begin Long]] &amp; "&amp;destination=" &amp; Table46749[[#This Row],[End Lat]] &amp; "," &amp; Table46749[[#This Row],[End Long]] &amp; "&amp;travelmode=driving", "Google Maps")</f>
        <v>Google Maps</v>
      </c>
      <c r="Y20" s="1">
        <v>39.959914844499998</v>
      </c>
      <c r="Z20" s="1">
        <v>-83.018674530799998</v>
      </c>
      <c r="AA20" s="1">
        <v>39.966832065299997</v>
      </c>
      <c r="AB20" s="1">
        <v>-83.021341919899996</v>
      </c>
    </row>
    <row r="21" spans="1:28" x14ac:dyDescent="0.25">
      <c r="A21" s="13">
        <v>19</v>
      </c>
      <c r="B21" s="17">
        <v>2</v>
      </c>
      <c r="C21" s="1" t="s">
        <v>786</v>
      </c>
      <c r="D21" s="1" t="s">
        <v>3955</v>
      </c>
      <c r="E21" s="1" t="s">
        <v>5632</v>
      </c>
      <c r="F21" s="1" t="s">
        <v>4366</v>
      </c>
      <c r="G21" s="16">
        <v>2.2999999999999998</v>
      </c>
      <c r="H21" s="16">
        <v>2.8</v>
      </c>
      <c r="I21" s="13" t="s">
        <v>3190</v>
      </c>
      <c r="J21" s="1" t="s">
        <v>4982</v>
      </c>
      <c r="K21" s="1">
        <v>0</v>
      </c>
      <c r="L21" s="1">
        <v>0</v>
      </c>
      <c r="M21" s="1">
        <v>17</v>
      </c>
      <c r="N21" s="1">
        <v>32</v>
      </c>
      <c r="O21" s="1">
        <v>180</v>
      </c>
      <c r="P21" s="16">
        <v>433.296875</v>
      </c>
      <c r="Q21" s="16">
        <v>0.48772707164158036</v>
      </c>
      <c r="R21" s="16">
        <v>87.512810590963042</v>
      </c>
      <c r="S21" s="16">
        <v>87.025083519321456</v>
      </c>
      <c r="T21" s="16">
        <v>2.7349947836283871E-2</v>
      </c>
      <c r="U21" s="16">
        <v>8.9523804196555563</v>
      </c>
      <c r="V21" s="16">
        <v>8.925030471819273</v>
      </c>
      <c r="W21" s="13" t="str">
        <f>IF(Table46749[[#This Row],[PSI - FI]]&gt;5,"Red",(IF(AND(Table46749[[#This Row],[PSI - FI]]&lt;5,Table46749[[#This Row],[PSI - FI]]&gt;=3),"Blue","No")))</f>
        <v>Red</v>
      </c>
      <c r="X21" s="19" t="str">
        <f>HYPERLINK("https://www.google.com/maps/dir/?api=1&amp;origin=" &amp; Table46749[[#This Row],[Begin Lat]] &amp; "," &amp; Table46749[[#This Row],[Begin Long]] &amp; "&amp;destination=" &amp; Table46749[[#This Row],[End Lat]] &amp; "," &amp; Table46749[[#This Row],[End Long]] &amp; "&amp;travelmode=driving", "Google Maps")</f>
        <v>Google Maps</v>
      </c>
      <c r="Y21" s="1">
        <v>41.677836401699999</v>
      </c>
      <c r="Z21" s="1">
        <v>-83.622682460799993</v>
      </c>
      <c r="AA21" s="1">
        <v>41.685087613599997</v>
      </c>
      <c r="AB21" s="1">
        <v>-83.622937566999994</v>
      </c>
    </row>
    <row r="22" spans="1:28" x14ac:dyDescent="0.25">
      <c r="A22" s="13">
        <v>20</v>
      </c>
      <c r="B22" s="17">
        <v>8</v>
      </c>
      <c r="C22" s="1" t="s">
        <v>788</v>
      </c>
      <c r="D22" s="1" t="s">
        <v>3957</v>
      </c>
      <c r="E22" s="1" t="s">
        <v>5578</v>
      </c>
      <c r="F22" s="1" t="s">
        <v>4367</v>
      </c>
      <c r="G22" s="16">
        <v>14.8</v>
      </c>
      <c r="H22" s="16">
        <v>15.3</v>
      </c>
      <c r="I22" s="13" t="s">
        <v>3190</v>
      </c>
      <c r="J22" s="1" t="s">
        <v>4982</v>
      </c>
      <c r="K22" s="1">
        <v>0</v>
      </c>
      <c r="L22" s="1">
        <v>0</v>
      </c>
      <c r="M22" s="1">
        <v>12</v>
      </c>
      <c r="N22" s="1">
        <v>24</v>
      </c>
      <c r="O22" s="1">
        <v>88</v>
      </c>
      <c r="P22" s="16">
        <v>273.0625</v>
      </c>
      <c r="Q22" s="16">
        <v>0.77460246165423874</v>
      </c>
      <c r="R22" s="16">
        <v>53.688034183012242</v>
      </c>
      <c r="S22" s="16">
        <v>52.913431721358002</v>
      </c>
      <c r="T22" s="16">
        <v>4.3387902697560564E-2</v>
      </c>
      <c r="U22" s="16">
        <v>8.76341931719573</v>
      </c>
      <c r="V22" s="16">
        <v>8.7200314144981697</v>
      </c>
      <c r="W22" s="13" t="str">
        <f>IF(Table46749[[#This Row],[PSI - FI]]&gt;5,"Red",(IF(AND(Table46749[[#This Row],[PSI - FI]]&lt;5,Table46749[[#This Row],[PSI - FI]]&gt;=3),"Blue","No")))</f>
        <v>Red</v>
      </c>
      <c r="X22" s="19" t="str">
        <f>HYPERLINK("https://www.google.com/maps/dir/?api=1&amp;origin=" &amp; Table46749[[#This Row],[Begin Lat]] &amp; "," &amp; Table46749[[#This Row],[Begin Long]] &amp; "&amp;destination=" &amp; Table46749[[#This Row],[End Lat]] &amp; "," &amp; Table46749[[#This Row],[End Long]] &amp; "&amp;travelmode=driving", "Google Maps")</f>
        <v>Google Maps</v>
      </c>
      <c r="Y22" s="1">
        <v>39.398515215300002</v>
      </c>
      <c r="Z22" s="1">
        <v>-84.557682213800007</v>
      </c>
      <c r="AA22" s="1">
        <v>39.395906493699997</v>
      </c>
      <c r="AB22" s="1">
        <v>-84.548985619000007</v>
      </c>
    </row>
    <row r="23" spans="1:28" x14ac:dyDescent="0.25">
      <c r="A23" s="13">
        <v>21</v>
      </c>
      <c r="B23" s="17">
        <v>8</v>
      </c>
      <c r="C23" s="1" t="s">
        <v>787</v>
      </c>
      <c r="D23" s="1" t="s">
        <v>3959</v>
      </c>
      <c r="E23" s="1" t="s">
        <v>5415</v>
      </c>
      <c r="F23" s="1" t="s">
        <v>4368</v>
      </c>
      <c r="G23" s="16">
        <v>11.1</v>
      </c>
      <c r="H23" s="16">
        <v>11.6</v>
      </c>
      <c r="I23" s="13" t="s">
        <v>3190</v>
      </c>
      <c r="J23" s="1" t="s">
        <v>4982</v>
      </c>
      <c r="K23" s="1">
        <v>0</v>
      </c>
      <c r="L23" s="1">
        <v>5</v>
      </c>
      <c r="M23" s="1">
        <v>21</v>
      </c>
      <c r="N23" s="1">
        <v>13</v>
      </c>
      <c r="O23" s="1">
        <v>122</v>
      </c>
      <c r="P23" s="16">
        <v>545.55532340116281</v>
      </c>
      <c r="Q23" s="16">
        <v>0.68004113289432444</v>
      </c>
      <c r="R23" s="16">
        <v>62.753412845335944</v>
      </c>
      <c r="S23" s="16">
        <v>62.07337171244162</v>
      </c>
      <c r="T23" s="16">
        <v>3.8103321600680563E-2</v>
      </c>
      <c r="U23" s="16">
        <v>8.4535850118610885</v>
      </c>
      <c r="V23" s="16">
        <v>8.4154816902604086</v>
      </c>
      <c r="W23" s="13" t="str">
        <f>IF(Table46749[[#This Row],[PSI - FI]]&gt;5,"Red",(IF(AND(Table46749[[#This Row],[PSI - FI]]&lt;5,Table46749[[#This Row],[PSI - FI]]&gt;=3),"Blue","No")))</f>
        <v>Red</v>
      </c>
      <c r="X23" s="19" t="str">
        <f>HYPERLINK("https://www.google.com/maps/dir/?api=1&amp;origin=" &amp; Table46749[[#This Row],[Begin Lat]] &amp; "," &amp; Table46749[[#This Row],[Begin Long]] &amp; "&amp;destination=" &amp; Table46749[[#This Row],[End Lat]] &amp; "," &amp; Table46749[[#This Row],[End Long]] &amp; "&amp;travelmode=driving", "Google Maps")</f>
        <v>Google Maps</v>
      </c>
      <c r="Y23" s="1">
        <v>39.120843690699999</v>
      </c>
      <c r="Z23" s="1">
        <v>-84.600825743900003</v>
      </c>
      <c r="AA23" s="1">
        <v>39.116231891300004</v>
      </c>
      <c r="AB23" s="1">
        <v>-84.594506128199995</v>
      </c>
    </row>
    <row r="24" spans="1:28" x14ac:dyDescent="0.25">
      <c r="A24" s="13">
        <v>22</v>
      </c>
      <c r="B24" s="17">
        <v>8</v>
      </c>
      <c r="C24" s="1" t="s">
        <v>787</v>
      </c>
      <c r="D24" s="1" t="s">
        <v>3952</v>
      </c>
      <c r="E24" s="1" t="s">
        <v>5284</v>
      </c>
      <c r="F24" s="1" t="s">
        <v>3749</v>
      </c>
      <c r="G24" s="16">
        <v>9.3000000000000007</v>
      </c>
      <c r="H24" s="16">
        <v>9.8000000000000007</v>
      </c>
      <c r="I24" s="13" t="s">
        <v>3190</v>
      </c>
      <c r="J24" s="1" t="s">
        <v>4982</v>
      </c>
      <c r="K24" s="1">
        <v>0</v>
      </c>
      <c r="L24" s="1">
        <v>1</v>
      </c>
      <c r="M24" s="1">
        <v>20</v>
      </c>
      <c r="N24" s="1">
        <v>12</v>
      </c>
      <c r="O24" s="1">
        <v>82</v>
      </c>
      <c r="P24" s="16">
        <v>311.86418968023258</v>
      </c>
      <c r="Q24" s="16">
        <v>0.79958187480126885</v>
      </c>
      <c r="R24" s="16">
        <v>51.766481292705613</v>
      </c>
      <c r="S24" s="16">
        <v>50.966899417904344</v>
      </c>
      <c r="T24" s="16">
        <v>4.4783611756122256E-2</v>
      </c>
      <c r="U24" s="16">
        <v>8.3265093512222972</v>
      </c>
      <c r="V24" s="16">
        <v>8.2817257394661752</v>
      </c>
      <c r="W24" s="13" t="str">
        <f>IF(Table46749[[#This Row],[PSI - FI]]&gt;5,"Red",(IF(AND(Table46749[[#This Row],[PSI - FI]]&lt;5,Table46749[[#This Row],[PSI - FI]]&gt;=3),"Blue","No")))</f>
        <v>Red</v>
      </c>
      <c r="X24" s="19" t="str">
        <f>HYPERLINK("https://www.google.com/maps/dir/?api=1&amp;origin=" &amp; Table46749[[#This Row],[Begin Lat]] &amp; "," &amp; Table46749[[#This Row],[Begin Long]] &amp; "&amp;destination=" &amp; Table46749[[#This Row],[End Lat]] &amp; "," &amp; Table46749[[#This Row],[End Long]] &amp; "&amp;travelmode=driving", "Google Maps")</f>
        <v>Google Maps</v>
      </c>
      <c r="Y24" s="1">
        <v>39.190551868199996</v>
      </c>
      <c r="Z24" s="1">
        <v>-84.570084341099999</v>
      </c>
      <c r="AA24" s="1">
        <v>39.196131853600001</v>
      </c>
      <c r="AB24" s="1">
        <v>-84.576007391900006</v>
      </c>
    </row>
    <row r="25" spans="1:28" x14ac:dyDescent="0.25">
      <c r="A25" s="13">
        <v>23</v>
      </c>
      <c r="B25" s="17">
        <v>6</v>
      </c>
      <c r="C25" s="1" t="s">
        <v>784</v>
      </c>
      <c r="D25" s="1" t="s">
        <v>3961</v>
      </c>
      <c r="E25" s="1" t="s">
        <v>5822</v>
      </c>
      <c r="F25" s="1" t="s">
        <v>4369</v>
      </c>
      <c r="G25" s="16">
        <v>0.9</v>
      </c>
      <c r="H25" s="16">
        <v>1.4</v>
      </c>
      <c r="I25" s="13" t="s">
        <v>3190</v>
      </c>
      <c r="J25" s="1" t="s">
        <v>4982</v>
      </c>
      <c r="K25" s="1">
        <v>0</v>
      </c>
      <c r="L25" s="1">
        <v>3</v>
      </c>
      <c r="M25" s="1">
        <v>24</v>
      </c>
      <c r="N25" s="1">
        <v>11</v>
      </c>
      <c r="O25" s="1">
        <v>59</v>
      </c>
      <c r="P25" s="16">
        <v>401.96756904069764</v>
      </c>
      <c r="Q25" s="16">
        <v>0.6828876631886196</v>
      </c>
      <c r="R25" s="16">
        <v>37.770766492377035</v>
      </c>
      <c r="S25" s="16">
        <v>37.087878829188412</v>
      </c>
      <c r="T25" s="16">
        <v>3.8168070150868261E-2</v>
      </c>
      <c r="U25" s="16">
        <v>8.2105408140124503</v>
      </c>
      <c r="V25" s="16">
        <v>8.1723727438615814</v>
      </c>
      <c r="W25" s="13" t="str">
        <f>IF(Table46749[[#This Row],[PSI - FI]]&gt;5,"Red",(IF(AND(Table46749[[#This Row],[PSI - FI]]&lt;5,Table46749[[#This Row],[PSI - FI]]&gt;=3),"Blue","No")))</f>
        <v>Red</v>
      </c>
      <c r="X25" s="19" t="str">
        <f>HYPERLINK("https://www.google.com/maps/dir/?api=1&amp;origin=" &amp; Table46749[[#This Row],[Begin Lat]] &amp; "," &amp; Table46749[[#This Row],[Begin Long]] &amp; "&amp;destination=" &amp; Table46749[[#This Row],[End Lat]] &amp; "," &amp; Table46749[[#This Row],[End Long]] &amp; "&amp;travelmode=driving", "Google Maps")</f>
        <v>Google Maps</v>
      </c>
      <c r="Y25" s="1">
        <v>39.994054949000002</v>
      </c>
      <c r="Z25" s="1">
        <v>-82.9901305896</v>
      </c>
      <c r="AA25" s="1">
        <v>39.993591195500002</v>
      </c>
      <c r="AB25" s="1">
        <v>-82.980794093399993</v>
      </c>
    </row>
    <row r="26" spans="1:28" x14ac:dyDescent="0.25">
      <c r="A26" s="13">
        <v>24</v>
      </c>
      <c r="B26" s="17">
        <v>12</v>
      </c>
      <c r="C26" s="1" t="s">
        <v>785</v>
      </c>
      <c r="D26" s="1" t="s">
        <v>3948</v>
      </c>
      <c r="E26" s="1" t="s">
        <v>5819</v>
      </c>
      <c r="F26" s="1" t="s">
        <v>4365</v>
      </c>
      <c r="G26" s="16">
        <v>5.5</v>
      </c>
      <c r="H26" s="16">
        <v>6</v>
      </c>
      <c r="I26" s="13" t="s">
        <v>3190</v>
      </c>
      <c r="J26" s="1" t="s">
        <v>4982</v>
      </c>
      <c r="K26" s="1">
        <v>0</v>
      </c>
      <c r="L26" s="1">
        <v>0</v>
      </c>
      <c r="M26" s="1">
        <v>11</v>
      </c>
      <c r="N26" s="1">
        <v>19</v>
      </c>
      <c r="O26" s="1">
        <v>59</v>
      </c>
      <c r="P26" s="16">
        <v>215.328125</v>
      </c>
      <c r="Q26" s="16">
        <v>1.1675870621368658</v>
      </c>
      <c r="R26" s="16">
        <v>35.049299709791278</v>
      </c>
      <c r="S26" s="16">
        <v>33.88171264765441</v>
      </c>
      <c r="T26" s="16">
        <v>6.5334794834460766E-2</v>
      </c>
      <c r="U26" s="16">
        <v>8.0427758930255955</v>
      </c>
      <c r="V26" s="16">
        <v>7.977441098191135</v>
      </c>
      <c r="W26" s="13" t="str">
        <f>IF(Table46749[[#This Row],[PSI - FI]]&gt;5,"Red",(IF(AND(Table46749[[#This Row],[PSI - FI]]&lt;5,Table46749[[#This Row],[PSI - FI]]&gt;=3),"Blue","No")))</f>
        <v>Red</v>
      </c>
      <c r="X26" s="19" t="str">
        <f>HYPERLINK("https://www.google.com/maps/dir/?api=1&amp;origin=" &amp; Table46749[[#This Row],[Begin Lat]] &amp; "," &amp; Table46749[[#This Row],[Begin Long]] &amp; "&amp;destination=" &amp; Table46749[[#This Row],[End Lat]] &amp; "," &amp; Table46749[[#This Row],[End Long]] &amp; "&amp;travelmode=driving", "Google Maps")</f>
        <v>Google Maps</v>
      </c>
      <c r="Y26" s="1">
        <v>41.501207176800001</v>
      </c>
      <c r="Z26" s="1">
        <v>-81.492040172399996</v>
      </c>
      <c r="AA26" s="1">
        <v>41.501238311999998</v>
      </c>
      <c r="AB26" s="1">
        <v>-81.482397593300007</v>
      </c>
    </row>
    <row r="27" spans="1:28" x14ac:dyDescent="0.25">
      <c r="A27" s="13">
        <v>25</v>
      </c>
      <c r="B27" s="17">
        <v>7</v>
      </c>
      <c r="C27" s="1" t="s">
        <v>3196</v>
      </c>
      <c r="D27" s="1" t="s">
        <v>3963</v>
      </c>
      <c r="E27" s="1" t="s">
        <v>5823</v>
      </c>
      <c r="F27" s="1" t="s">
        <v>3729</v>
      </c>
      <c r="G27" s="16">
        <v>17.399999999999999</v>
      </c>
      <c r="H27" s="16">
        <v>17.899999999999999</v>
      </c>
      <c r="I27" s="13" t="s">
        <v>3190</v>
      </c>
      <c r="J27" s="1" t="s">
        <v>4981</v>
      </c>
      <c r="K27" s="1">
        <v>1</v>
      </c>
      <c r="L27" s="1">
        <v>1</v>
      </c>
      <c r="M27" s="1">
        <v>13</v>
      </c>
      <c r="N27" s="1">
        <v>8</v>
      </c>
      <c r="O27" s="1">
        <v>33</v>
      </c>
      <c r="P27" s="16">
        <v>244.96275436046511</v>
      </c>
      <c r="Q27" s="16">
        <v>1.3813835143065252</v>
      </c>
      <c r="R27" s="16">
        <v>22.592162136287907</v>
      </c>
      <c r="S27" s="16">
        <v>21.210778621981383</v>
      </c>
      <c r="T27" s="16">
        <v>7.9391260581703149E-2</v>
      </c>
      <c r="U27" s="16">
        <v>7.9661793944433441</v>
      </c>
      <c r="V27" s="16">
        <v>7.886788133861641</v>
      </c>
      <c r="W27" s="13" t="str">
        <f>IF(Table46749[[#This Row],[PSI - FI]]&gt;5,"Red",(IF(AND(Table46749[[#This Row],[PSI - FI]]&lt;5,Table46749[[#This Row],[PSI - FI]]&gt;=3),"Blue","No")))</f>
        <v>Red</v>
      </c>
      <c r="X27" s="19" t="str">
        <f>HYPERLINK("https://www.google.com/maps/dir/?api=1&amp;origin=" &amp; Table46749[[#This Row],[Begin Lat]] &amp; "," &amp; Table46749[[#This Row],[Begin Long]] &amp; "&amp;destination=" &amp; Table46749[[#This Row],[End Lat]] &amp; "," &amp; Table46749[[#This Row],[End Long]] &amp; "&amp;travelmode=driving", "Google Maps")</f>
        <v>Google Maps</v>
      </c>
      <c r="Y27" s="1">
        <v>39.772261908300003</v>
      </c>
      <c r="Z27" s="1">
        <v>-84.190311941000004</v>
      </c>
      <c r="AA27" s="1">
        <v>39.7708733184</v>
      </c>
      <c r="AB27" s="1">
        <v>-84.182334866299996</v>
      </c>
    </row>
    <row r="28" spans="1:28" x14ac:dyDescent="0.25">
      <c r="A28" s="13">
        <v>26</v>
      </c>
      <c r="B28" s="17">
        <v>8</v>
      </c>
      <c r="C28" s="1" t="s">
        <v>787</v>
      </c>
      <c r="D28" s="1" t="s">
        <v>3933</v>
      </c>
      <c r="E28" s="1" t="s">
        <v>5341</v>
      </c>
      <c r="F28" s="1" t="s">
        <v>4361</v>
      </c>
      <c r="G28" s="16">
        <v>17.2</v>
      </c>
      <c r="H28" s="16">
        <v>17.7</v>
      </c>
      <c r="I28" s="13" t="s">
        <v>3190</v>
      </c>
      <c r="J28" s="1" t="s">
        <v>4982</v>
      </c>
      <c r="K28" s="1">
        <v>0</v>
      </c>
      <c r="L28" s="1">
        <v>8</v>
      </c>
      <c r="M28" s="1">
        <v>24</v>
      </c>
      <c r="N28" s="1">
        <v>18</v>
      </c>
      <c r="O28" s="1">
        <v>92</v>
      </c>
      <c r="P28" s="16">
        <v>694.41351744186045</v>
      </c>
      <c r="Q28" s="16">
        <v>0.37200780163430924</v>
      </c>
      <c r="R28" s="16">
        <v>54.302432898487666</v>
      </c>
      <c r="S28" s="16">
        <v>53.930425096853355</v>
      </c>
      <c r="T28" s="16">
        <v>2.0874615776096356E-2</v>
      </c>
      <c r="U28" s="16">
        <v>7.8622690641689825</v>
      </c>
      <c r="V28" s="16">
        <v>7.8413944483928866</v>
      </c>
      <c r="W28" s="13" t="str">
        <f>IF(Table46749[[#This Row],[PSI - FI]]&gt;5,"Red",(IF(AND(Table46749[[#This Row],[PSI - FI]]&lt;5,Table46749[[#This Row],[PSI - FI]]&gt;=3),"Blue","No")))</f>
        <v>Red</v>
      </c>
      <c r="X28" s="19" t="str">
        <f>HYPERLINK("https://www.google.com/maps/dir/?api=1&amp;origin=" &amp; Table46749[[#This Row],[Begin Lat]] &amp; "," &amp; Table46749[[#This Row],[Begin Long]] &amp; "&amp;destination=" &amp; Table46749[[#This Row],[End Lat]] &amp; "," &amp; Table46749[[#This Row],[End Long]] &amp; "&amp;travelmode=driving", "Google Maps")</f>
        <v>Google Maps</v>
      </c>
      <c r="Y28" s="1">
        <v>39.141547109100003</v>
      </c>
      <c r="Z28" s="1">
        <v>-84.583566919899994</v>
      </c>
      <c r="AA28" s="1">
        <v>39.136949594500003</v>
      </c>
      <c r="AB28" s="1">
        <v>-84.576909224999994</v>
      </c>
    </row>
    <row r="29" spans="1:28" x14ac:dyDescent="0.25">
      <c r="A29" s="13">
        <v>27</v>
      </c>
      <c r="B29" s="17">
        <v>8</v>
      </c>
      <c r="C29" s="1" t="s">
        <v>787</v>
      </c>
      <c r="D29" s="1" t="s">
        <v>3965</v>
      </c>
      <c r="E29" s="1" t="s">
        <v>5689</v>
      </c>
      <c r="F29" s="1" t="s">
        <v>4370</v>
      </c>
      <c r="G29" s="16">
        <v>3.9</v>
      </c>
      <c r="H29" s="16">
        <v>4.4000000000000004</v>
      </c>
      <c r="I29" s="13" t="s">
        <v>3190</v>
      </c>
      <c r="J29" s="1" t="s">
        <v>4982</v>
      </c>
      <c r="K29" s="1">
        <v>1</v>
      </c>
      <c r="L29" s="1">
        <v>4</v>
      </c>
      <c r="M29" s="1">
        <v>20</v>
      </c>
      <c r="N29" s="1">
        <v>13</v>
      </c>
      <c r="O29" s="1">
        <v>83</v>
      </c>
      <c r="P29" s="16">
        <v>500.00844840116281</v>
      </c>
      <c r="Q29" s="16">
        <v>0.57776341843039525</v>
      </c>
      <c r="R29" s="16">
        <v>48.39372272683238</v>
      </c>
      <c r="S29" s="16">
        <v>47.815959308401986</v>
      </c>
      <c r="T29" s="16">
        <v>3.2382308638099752E-2</v>
      </c>
      <c r="U29" s="16">
        <v>7.7376442210416805</v>
      </c>
      <c r="V29" s="16">
        <v>7.7052619124035804</v>
      </c>
      <c r="W29" s="13" t="str">
        <f>IF(Table46749[[#This Row],[PSI - FI]]&gt;5,"Red",(IF(AND(Table46749[[#This Row],[PSI - FI]]&lt;5,Table46749[[#This Row],[PSI - FI]]&gt;=3),"Blue","No")))</f>
        <v>Red</v>
      </c>
      <c r="X29" s="19" t="str">
        <f>HYPERLINK("https://www.google.com/maps/dir/?api=1&amp;origin=" &amp; Table46749[[#This Row],[Begin Lat]] &amp; "," &amp; Table46749[[#This Row],[Begin Long]] &amp; "&amp;destination=" &amp; Table46749[[#This Row],[End Lat]] &amp; "," &amp; Table46749[[#This Row],[End Long]] &amp; "&amp;travelmode=driving", "Google Maps")</f>
        <v>Google Maps</v>
      </c>
      <c r="Y29" s="1">
        <v>39.164042874300002</v>
      </c>
      <c r="Z29" s="1">
        <v>-84.523322405200005</v>
      </c>
      <c r="AA29" s="1">
        <v>39.1656620762</v>
      </c>
      <c r="AB29" s="1">
        <v>-84.514784602899994</v>
      </c>
    </row>
    <row r="30" spans="1:28" x14ac:dyDescent="0.25">
      <c r="A30" s="13">
        <v>28</v>
      </c>
      <c r="B30" s="17">
        <v>4</v>
      </c>
      <c r="C30" s="1" t="s">
        <v>795</v>
      </c>
      <c r="D30" s="1" t="s">
        <v>3945</v>
      </c>
      <c r="E30" s="1" t="s">
        <v>5817</v>
      </c>
      <c r="F30" s="1" t="s">
        <v>4364</v>
      </c>
      <c r="G30" s="16">
        <v>0.5</v>
      </c>
      <c r="H30" s="16">
        <v>1</v>
      </c>
      <c r="I30" s="13" t="s">
        <v>3190</v>
      </c>
      <c r="J30" s="1" t="s">
        <v>4981</v>
      </c>
      <c r="K30" s="1">
        <v>0</v>
      </c>
      <c r="L30" s="1">
        <v>0</v>
      </c>
      <c r="M30" s="1">
        <v>8</v>
      </c>
      <c r="N30" s="1">
        <v>13</v>
      </c>
      <c r="O30" s="1">
        <v>105</v>
      </c>
      <c r="P30" s="16">
        <v>215.0625</v>
      </c>
      <c r="Q30" s="16">
        <v>1.9599525351793727</v>
      </c>
      <c r="R30" s="16">
        <v>50.902781105771531</v>
      </c>
      <c r="S30" s="16">
        <v>48.942828570592155</v>
      </c>
      <c r="T30" s="16">
        <v>0.11667501482184529</v>
      </c>
      <c r="U30" s="16">
        <v>7.6358323670724051</v>
      </c>
      <c r="V30" s="16">
        <v>7.5191573522505601</v>
      </c>
      <c r="W30" s="13" t="str">
        <f>IF(Table46749[[#This Row],[PSI - FI]]&gt;5,"Red",(IF(AND(Table46749[[#This Row],[PSI - FI]]&lt;5,Table46749[[#This Row],[PSI - FI]]&gt;=3),"Blue","No")))</f>
        <v>Red</v>
      </c>
      <c r="X30" s="19" t="str">
        <f>HYPERLINK("https://www.google.com/maps/dir/?api=1&amp;origin=" &amp; Table46749[[#This Row],[Begin Lat]] &amp; "," &amp; Table46749[[#This Row],[Begin Long]] &amp; "&amp;destination=" &amp; Table46749[[#This Row],[End Lat]] &amp; "," &amp; Table46749[[#This Row],[End Long]] &amp; "&amp;travelmode=driving", "Google Maps")</f>
        <v>Google Maps</v>
      </c>
      <c r="Y30" s="1">
        <v>41.062714535300003</v>
      </c>
      <c r="Z30" s="1">
        <v>-81.504776175700002</v>
      </c>
      <c r="AA30" s="1">
        <v>41.069933499299999</v>
      </c>
      <c r="AB30" s="1">
        <v>-81.504326551800006</v>
      </c>
    </row>
    <row r="31" spans="1:28" x14ac:dyDescent="0.25">
      <c r="A31" s="13">
        <v>29</v>
      </c>
      <c r="B31" s="17">
        <v>8</v>
      </c>
      <c r="C31" s="1" t="s">
        <v>787</v>
      </c>
      <c r="D31" s="1" t="s">
        <v>3967</v>
      </c>
      <c r="E31" s="1" t="s">
        <v>5824</v>
      </c>
      <c r="F31" s="1" t="s">
        <v>4371</v>
      </c>
      <c r="G31" s="16">
        <v>4.8</v>
      </c>
      <c r="H31" s="16">
        <v>5.3</v>
      </c>
      <c r="I31" s="13" t="s">
        <v>3190</v>
      </c>
      <c r="J31" s="1" t="s">
        <v>4981</v>
      </c>
      <c r="K31" s="1">
        <v>1</v>
      </c>
      <c r="L31" s="1">
        <v>6</v>
      </c>
      <c r="M31" s="1">
        <v>23</v>
      </c>
      <c r="N31" s="1">
        <v>17</v>
      </c>
      <c r="O31" s="1">
        <v>39</v>
      </c>
      <c r="P31" s="16">
        <v>584.75245276162786</v>
      </c>
      <c r="Q31" s="16">
        <v>0.33584054019171938</v>
      </c>
      <c r="R31" s="16">
        <v>21.708081140171554</v>
      </c>
      <c r="S31" s="16">
        <v>21.372240599979836</v>
      </c>
      <c r="T31" s="16">
        <v>1.6743528660360819E-2</v>
      </c>
      <c r="U31" s="16">
        <v>7.6338107670683089</v>
      </c>
      <c r="V31" s="16">
        <v>7.6170672384079481</v>
      </c>
      <c r="W31" s="13" t="str">
        <f>IF(Table46749[[#This Row],[PSI - FI]]&gt;5,"Red",(IF(AND(Table46749[[#This Row],[PSI - FI]]&lt;5,Table46749[[#This Row],[PSI - FI]]&gt;=3),"Blue","No")))</f>
        <v>Red</v>
      </c>
      <c r="X31" s="19" t="str">
        <f>HYPERLINK("https://www.google.com/maps/dir/?api=1&amp;origin=" &amp; Table46749[[#This Row],[Begin Lat]] &amp; "," &amp; Table46749[[#This Row],[Begin Long]] &amp; "&amp;destination=" &amp; Table46749[[#This Row],[End Lat]] &amp; "," &amp; Table46749[[#This Row],[End Long]] &amp; "&amp;travelmode=driving", "Google Maps")</f>
        <v>Google Maps</v>
      </c>
      <c r="Y31" s="1">
        <v>39.1428654025</v>
      </c>
      <c r="Z31" s="1">
        <v>-84.557678983499997</v>
      </c>
      <c r="AA31" s="1">
        <v>39.139106289600001</v>
      </c>
      <c r="AB31" s="1">
        <v>-84.550485573800003</v>
      </c>
    </row>
    <row r="32" spans="1:28" x14ac:dyDescent="0.25">
      <c r="A32" s="13">
        <v>30</v>
      </c>
      <c r="B32" s="17">
        <v>6</v>
      </c>
      <c r="C32" s="1" t="s">
        <v>784</v>
      </c>
      <c r="D32" s="1" t="s">
        <v>3969</v>
      </c>
      <c r="E32" s="1" t="s">
        <v>5818</v>
      </c>
      <c r="F32" s="1" t="s">
        <v>3706</v>
      </c>
      <c r="G32" s="16">
        <v>19.899999999999999</v>
      </c>
      <c r="H32" s="16">
        <v>20.399999999999999</v>
      </c>
      <c r="I32" s="13" t="s">
        <v>3190</v>
      </c>
      <c r="J32" s="1" t="s">
        <v>4982</v>
      </c>
      <c r="K32" s="1">
        <v>0</v>
      </c>
      <c r="L32" s="1">
        <v>4</v>
      </c>
      <c r="M32" s="1">
        <v>20</v>
      </c>
      <c r="N32" s="1">
        <v>18</v>
      </c>
      <c r="O32" s="1">
        <v>111</v>
      </c>
      <c r="P32" s="16">
        <v>504.51925872093022</v>
      </c>
      <c r="Q32" s="16">
        <v>0.48691962057933319</v>
      </c>
      <c r="R32" s="16">
        <v>56.580168489280268</v>
      </c>
      <c r="S32" s="16">
        <v>56.093248868700933</v>
      </c>
      <c r="T32" s="16">
        <v>2.7304779249532552E-2</v>
      </c>
      <c r="U32" s="16">
        <v>7.5486612670838342</v>
      </c>
      <c r="V32" s="16">
        <v>7.5213564878343018</v>
      </c>
      <c r="W32" s="13" t="str">
        <f>IF(Table46749[[#This Row],[PSI - FI]]&gt;5,"Red",(IF(AND(Table46749[[#This Row],[PSI - FI]]&lt;5,Table46749[[#This Row],[PSI - FI]]&gt;=3),"Blue","No")))</f>
        <v>Red</v>
      </c>
      <c r="X32" s="19" t="str">
        <f>HYPERLINK("https://www.google.com/maps/dir/?api=1&amp;origin=" &amp; Table46749[[#This Row],[Begin Lat]] &amp; "," &amp; Table46749[[#This Row],[Begin Long]] &amp; "&amp;destination=" &amp; Table46749[[#This Row],[End Lat]] &amp; "," &amp; Table46749[[#This Row],[End Long]] &amp; "&amp;travelmode=driving", "Google Maps")</f>
        <v>Google Maps</v>
      </c>
      <c r="Y32" s="1">
        <v>39.955559076999997</v>
      </c>
      <c r="Z32" s="1">
        <v>-82.879635795599995</v>
      </c>
      <c r="AA32" s="1">
        <v>39.955281724000002</v>
      </c>
      <c r="AB32" s="1">
        <v>-82.870247010300005</v>
      </c>
    </row>
    <row r="33" spans="1:28" x14ac:dyDescent="0.25">
      <c r="A33" s="13">
        <v>31</v>
      </c>
      <c r="B33" s="17">
        <v>8</v>
      </c>
      <c r="C33" s="1" t="s">
        <v>787</v>
      </c>
      <c r="D33" s="1" t="s">
        <v>3970</v>
      </c>
      <c r="E33" s="1" t="s">
        <v>5825</v>
      </c>
      <c r="F33" s="1" t="s">
        <v>3716</v>
      </c>
      <c r="G33" s="16">
        <v>6.4</v>
      </c>
      <c r="H33" s="16">
        <v>6.9</v>
      </c>
      <c r="I33" s="13" t="s">
        <v>3190</v>
      </c>
      <c r="J33" s="1" t="s">
        <v>4982</v>
      </c>
      <c r="K33" s="1">
        <v>1</v>
      </c>
      <c r="L33" s="1">
        <v>3</v>
      </c>
      <c r="M33" s="1">
        <v>21</v>
      </c>
      <c r="N33" s="1">
        <v>16</v>
      </c>
      <c r="O33" s="1">
        <v>135</v>
      </c>
      <c r="P33" s="16">
        <v>526.19113372093022</v>
      </c>
      <c r="Q33" s="16">
        <v>0.48670211004211111</v>
      </c>
      <c r="R33" s="16">
        <v>68.073007708973904</v>
      </c>
      <c r="S33" s="16">
        <v>67.586305598931787</v>
      </c>
      <c r="T33" s="16">
        <v>2.729261173965878E-2</v>
      </c>
      <c r="U33" s="16">
        <v>7.5276297191982442</v>
      </c>
      <c r="V33" s="16">
        <v>7.5003371074585852</v>
      </c>
      <c r="W33" s="13" t="str">
        <f>IF(Table46749[[#This Row],[PSI - FI]]&gt;5,"Red",(IF(AND(Table46749[[#This Row],[PSI - FI]]&lt;5,Table46749[[#This Row],[PSI - FI]]&gt;=3),"Blue","No")))</f>
        <v>Red</v>
      </c>
      <c r="X33" s="19" t="str">
        <f>HYPERLINK("https://www.google.com/maps/dir/?api=1&amp;origin=" &amp; Table46749[[#This Row],[Begin Lat]] &amp; "," &amp; Table46749[[#This Row],[Begin Long]] &amp; "&amp;destination=" &amp; Table46749[[#This Row],[End Lat]] &amp; "," &amp; Table46749[[#This Row],[End Long]] &amp; "&amp;travelmode=driving", "Google Maps")</f>
        <v>Google Maps</v>
      </c>
      <c r="Y33" s="1">
        <v>39.162957065999997</v>
      </c>
      <c r="Z33" s="1">
        <v>-84.472886004900005</v>
      </c>
      <c r="AA33" s="1">
        <v>39.169536087200001</v>
      </c>
      <c r="AB33" s="1">
        <v>-84.469212776600003</v>
      </c>
    </row>
    <row r="34" spans="1:28" x14ac:dyDescent="0.25">
      <c r="A34" s="13">
        <v>32</v>
      </c>
      <c r="B34" s="17">
        <v>8</v>
      </c>
      <c r="C34" s="1" t="s">
        <v>787</v>
      </c>
      <c r="D34" s="1" t="s">
        <v>3972</v>
      </c>
      <c r="E34" s="1" t="s">
        <v>5826</v>
      </c>
      <c r="F34" s="1" t="s">
        <v>4372</v>
      </c>
      <c r="G34" s="16">
        <v>0.8</v>
      </c>
      <c r="H34" s="16">
        <v>1.3</v>
      </c>
      <c r="I34" s="13" t="s">
        <v>3190</v>
      </c>
      <c r="J34" s="1" t="s">
        <v>4982</v>
      </c>
      <c r="K34" s="1">
        <v>1</v>
      </c>
      <c r="L34" s="1">
        <v>2</v>
      </c>
      <c r="M34" s="1">
        <v>22</v>
      </c>
      <c r="N34" s="1">
        <v>14</v>
      </c>
      <c r="O34" s="1">
        <v>84</v>
      </c>
      <c r="P34" s="16">
        <v>427.18631904069764</v>
      </c>
      <c r="Q34" s="16">
        <v>0.53644969749170124</v>
      </c>
      <c r="R34" s="16">
        <v>47.537292464513342</v>
      </c>
      <c r="S34" s="16">
        <v>47.000842767021638</v>
      </c>
      <c r="T34" s="16">
        <v>3.0075151023729204E-2</v>
      </c>
      <c r="U34" s="16">
        <v>7.5242078432264323</v>
      </c>
      <c r="V34" s="16">
        <v>7.4941326922027027</v>
      </c>
      <c r="W34" s="13" t="str">
        <f>IF(Table46749[[#This Row],[PSI - FI]]&gt;5,"Red",(IF(AND(Table46749[[#This Row],[PSI - FI]]&lt;5,Table46749[[#This Row],[PSI - FI]]&gt;=3),"Blue","No")))</f>
        <v>Red</v>
      </c>
      <c r="X34" s="19" t="str">
        <f>HYPERLINK("https://www.google.com/maps/dir/?api=1&amp;origin=" &amp; Table46749[[#This Row],[Begin Lat]] &amp; "," &amp; Table46749[[#This Row],[Begin Long]] &amp; "&amp;destination=" &amp; Table46749[[#This Row],[End Lat]] &amp; "," &amp; Table46749[[#This Row],[End Long]] &amp; "&amp;travelmode=driving", "Google Maps")</f>
        <v>Google Maps</v>
      </c>
      <c r="Y34" s="1">
        <v>39.095911412200003</v>
      </c>
      <c r="Z34" s="1">
        <v>-84.564078649799995</v>
      </c>
      <c r="AA34" s="1">
        <v>39.102321906999997</v>
      </c>
      <c r="AB34" s="1">
        <v>-84.566470508600005</v>
      </c>
    </row>
    <row r="35" spans="1:28" x14ac:dyDescent="0.25">
      <c r="A35" s="13">
        <v>33</v>
      </c>
      <c r="B35" s="17">
        <v>8</v>
      </c>
      <c r="C35" s="1" t="s">
        <v>788</v>
      </c>
      <c r="D35" s="1" t="s">
        <v>3974</v>
      </c>
      <c r="E35" s="1" t="s">
        <v>5486</v>
      </c>
      <c r="F35" s="1" t="s">
        <v>3729</v>
      </c>
      <c r="G35" s="16">
        <v>0</v>
      </c>
      <c r="H35" s="16">
        <v>0.5</v>
      </c>
      <c r="I35" s="13" t="s">
        <v>3190</v>
      </c>
      <c r="J35" s="1" t="s">
        <v>4982</v>
      </c>
      <c r="K35" s="1">
        <v>0</v>
      </c>
      <c r="L35" s="1">
        <v>0</v>
      </c>
      <c r="M35" s="1">
        <v>11</v>
      </c>
      <c r="N35" s="1">
        <v>17</v>
      </c>
      <c r="O35" s="1">
        <v>63</v>
      </c>
      <c r="P35" s="16">
        <v>210.453125</v>
      </c>
      <c r="Q35" s="16">
        <v>0.85576681820888156</v>
      </c>
      <c r="R35" s="16">
        <v>36.17401720465481</v>
      </c>
      <c r="S35" s="16">
        <v>35.318250386445925</v>
      </c>
      <c r="T35" s="16">
        <v>4.8397950359612016E-2</v>
      </c>
      <c r="U35" s="16">
        <v>7.2974275272790257</v>
      </c>
      <c r="V35" s="16">
        <v>7.2490295769194137</v>
      </c>
      <c r="W35" s="13" t="str">
        <f>IF(Table46749[[#This Row],[PSI - FI]]&gt;5,"Red",(IF(AND(Table46749[[#This Row],[PSI - FI]]&lt;5,Table46749[[#This Row],[PSI - FI]]&gt;=3),"Blue","No")))</f>
        <v>Red</v>
      </c>
      <c r="X35" s="19" t="str">
        <f>HYPERLINK("https://www.google.com/maps/dir/?api=1&amp;origin=" &amp; Table46749[[#This Row],[Begin Lat]] &amp; "," &amp; Table46749[[#This Row],[Begin Long]] &amp; "&amp;destination=" &amp; Table46749[[#This Row],[End Lat]] &amp; "," &amp; Table46749[[#This Row],[End Long]] &amp; "&amp;travelmode=driving", "Google Maps")</f>
        <v>Google Maps</v>
      </c>
      <c r="Y35" s="1">
        <v>39.3017639698</v>
      </c>
      <c r="Z35" s="1">
        <v>-84.485274086100006</v>
      </c>
      <c r="AA35" s="1">
        <v>39.308839407000001</v>
      </c>
      <c r="AB35" s="1">
        <v>-84.487127474100006</v>
      </c>
    </row>
    <row r="36" spans="1:28" x14ac:dyDescent="0.25">
      <c r="A36" s="13">
        <v>34</v>
      </c>
      <c r="B36" s="17">
        <v>8</v>
      </c>
      <c r="C36" s="1" t="s">
        <v>787</v>
      </c>
      <c r="D36" s="1" t="s">
        <v>3976</v>
      </c>
      <c r="E36" s="1" t="s">
        <v>5589</v>
      </c>
      <c r="F36" s="1" t="s">
        <v>4373</v>
      </c>
      <c r="G36" s="16">
        <v>1.7</v>
      </c>
      <c r="H36" s="16">
        <v>2.2000000000000002</v>
      </c>
      <c r="I36" s="13" t="s">
        <v>3190</v>
      </c>
      <c r="J36" s="1" t="s">
        <v>4983</v>
      </c>
      <c r="K36" s="1">
        <v>1</v>
      </c>
      <c r="L36" s="1">
        <v>4</v>
      </c>
      <c r="M36" s="1">
        <v>18</v>
      </c>
      <c r="N36" s="1">
        <v>13</v>
      </c>
      <c r="O36" s="1">
        <v>62</v>
      </c>
      <c r="P36" s="16">
        <v>465.91469840116281</v>
      </c>
      <c r="Q36" s="16">
        <v>0.58899544763272638</v>
      </c>
      <c r="R36" s="16">
        <v>42.708522594905773</v>
      </c>
      <c r="S36" s="16">
        <v>42.119527147273047</v>
      </c>
      <c r="T36" s="16">
        <v>3.2038343400358334E-2</v>
      </c>
      <c r="U36" s="16">
        <v>7.2958812693580972</v>
      </c>
      <c r="V36" s="16">
        <v>7.2638429259577393</v>
      </c>
      <c r="W36" s="13" t="str">
        <f>IF(Table46749[[#This Row],[PSI - FI]]&gt;5,"Red",(IF(AND(Table46749[[#This Row],[PSI - FI]]&lt;5,Table46749[[#This Row],[PSI - FI]]&gt;=3),"Blue","No")))</f>
        <v>Red</v>
      </c>
      <c r="X36" s="19" t="str">
        <f>HYPERLINK("https://www.google.com/maps/dir/?api=1&amp;origin=" &amp; Table46749[[#This Row],[Begin Lat]] &amp; "," &amp; Table46749[[#This Row],[Begin Long]] &amp; "&amp;destination=" &amp; Table46749[[#This Row],[End Lat]] &amp; "," &amp; Table46749[[#This Row],[End Long]] &amp; "&amp;travelmode=driving", "Google Maps")</f>
        <v>Google Maps</v>
      </c>
      <c r="Y36" s="1">
        <v>39.130051429700003</v>
      </c>
      <c r="Z36" s="1">
        <v>-84.586522558599995</v>
      </c>
      <c r="AA36" s="1">
        <v>39.128955556299999</v>
      </c>
      <c r="AB36" s="1">
        <v>-84.577805857800001</v>
      </c>
    </row>
    <row r="37" spans="1:28" x14ac:dyDescent="0.25">
      <c r="A37" s="13">
        <v>35</v>
      </c>
      <c r="B37" s="17">
        <v>12</v>
      </c>
      <c r="C37" s="1" t="s">
        <v>794</v>
      </c>
      <c r="D37" s="1" t="s">
        <v>3978</v>
      </c>
      <c r="E37" s="1" t="s">
        <v>5827</v>
      </c>
      <c r="F37" s="1" t="s">
        <v>3712</v>
      </c>
      <c r="G37" s="16">
        <v>9.3000000000000007</v>
      </c>
      <c r="H37" s="16">
        <v>9.8000000000000007</v>
      </c>
      <c r="I37" s="13" t="s">
        <v>3190</v>
      </c>
      <c r="J37" s="1" t="s">
        <v>4981</v>
      </c>
      <c r="K37" s="1">
        <v>1</v>
      </c>
      <c r="L37" s="1">
        <v>3</v>
      </c>
      <c r="M37" s="1">
        <v>7</v>
      </c>
      <c r="N37" s="1">
        <v>8</v>
      </c>
      <c r="O37" s="1">
        <v>28</v>
      </c>
      <c r="P37" s="16">
        <v>292.03488372093022</v>
      </c>
      <c r="Q37" s="16">
        <v>2.1795654304843812</v>
      </c>
      <c r="R37" s="16">
        <v>19.476770313949817</v>
      </c>
      <c r="S37" s="16">
        <v>17.297204883465437</v>
      </c>
      <c r="T37" s="16">
        <v>0.131141205956009</v>
      </c>
      <c r="U37" s="16">
        <v>7.1661371618996395</v>
      </c>
      <c r="V37" s="16">
        <v>7.0349959559436304</v>
      </c>
      <c r="W37" s="13" t="str">
        <f>IF(Table46749[[#This Row],[PSI - FI]]&gt;5,"Red",(IF(AND(Table46749[[#This Row],[PSI - FI]]&lt;5,Table46749[[#This Row],[PSI - FI]]&gt;=3),"Blue","No")))</f>
        <v>Red</v>
      </c>
      <c r="X37" s="19" t="str">
        <f>HYPERLINK("https://www.google.com/maps/dir/?api=1&amp;origin=" &amp; Table46749[[#This Row],[Begin Lat]] &amp; "," &amp; Table46749[[#This Row],[Begin Long]] &amp; "&amp;destination=" &amp; Table46749[[#This Row],[End Lat]] &amp; "," &amp; Table46749[[#This Row],[End Long]] &amp; "&amp;travelmode=driving", "Google Maps")</f>
        <v>Google Maps</v>
      </c>
      <c r="Y37" s="1">
        <v>41.6854049158</v>
      </c>
      <c r="Z37" s="1">
        <v>-81.344531630299997</v>
      </c>
      <c r="AA37" s="1">
        <v>41.687417650800001</v>
      </c>
      <c r="AB37" s="1">
        <v>-81.335280792999995</v>
      </c>
    </row>
    <row r="38" spans="1:28" x14ac:dyDescent="0.25">
      <c r="A38" s="13">
        <v>36</v>
      </c>
      <c r="B38" s="17">
        <v>8</v>
      </c>
      <c r="C38" s="1" t="s">
        <v>787</v>
      </c>
      <c r="D38" s="1" t="s">
        <v>3933</v>
      </c>
      <c r="E38" s="1" t="s">
        <v>5341</v>
      </c>
      <c r="F38" s="1" t="s">
        <v>4361</v>
      </c>
      <c r="G38" s="16">
        <v>17.899999999999999</v>
      </c>
      <c r="H38" s="16">
        <v>18.399999999999999</v>
      </c>
      <c r="I38" s="13" t="s">
        <v>3190</v>
      </c>
      <c r="J38" s="1" t="s">
        <v>4982</v>
      </c>
      <c r="K38" s="1">
        <v>2</v>
      </c>
      <c r="L38" s="1">
        <v>4</v>
      </c>
      <c r="M38" s="1">
        <v>25</v>
      </c>
      <c r="N38" s="1">
        <v>14</v>
      </c>
      <c r="O38" s="1">
        <v>67</v>
      </c>
      <c r="P38" s="16">
        <v>566.85701308139528</v>
      </c>
      <c r="Q38" s="16">
        <v>0.37200780163430924</v>
      </c>
      <c r="R38" s="16">
        <v>42.833919677365209</v>
      </c>
      <c r="S38" s="16">
        <v>42.461911875730898</v>
      </c>
      <c r="T38" s="16">
        <v>2.0874615776096356E-2</v>
      </c>
      <c r="U38" s="16">
        <v>7.0773141553335792</v>
      </c>
      <c r="V38" s="16">
        <v>7.0564395395574833</v>
      </c>
      <c r="W38" s="13" t="str">
        <f>IF(Table46749[[#This Row],[PSI - FI]]&gt;5,"Red",(IF(AND(Table46749[[#This Row],[PSI - FI]]&lt;5,Table46749[[#This Row],[PSI - FI]]&gt;=3),"Blue","No")))</f>
        <v>Red</v>
      </c>
      <c r="X38" s="19" t="str">
        <f>HYPERLINK("https://www.google.com/maps/dir/?api=1&amp;origin=" &amp; Table46749[[#This Row],[Begin Lat]] &amp; "," &amp; Table46749[[#This Row],[Begin Long]] &amp; "&amp;destination=" &amp; Table46749[[#This Row],[End Lat]] &amp; "," &amp; Table46749[[#This Row],[End Long]] &amp; "&amp;travelmode=driving", "Google Maps")</f>
        <v>Google Maps</v>
      </c>
      <c r="Y38" s="1">
        <v>39.134654276500001</v>
      </c>
      <c r="Z38" s="1">
        <v>-84.574669353999994</v>
      </c>
      <c r="AA38" s="1">
        <v>39.1332011975</v>
      </c>
      <c r="AB38" s="1">
        <v>-84.565685628099999</v>
      </c>
    </row>
    <row r="39" spans="1:28" x14ac:dyDescent="0.25">
      <c r="A39" s="13">
        <v>37</v>
      </c>
      <c r="B39" s="17">
        <v>8</v>
      </c>
      <c r="C39" s="1" t="s">
        <v>787</v>
      </c>
      <c r="D39" s="1" t="s">
        <v>3980</v>
      </c>
      <c r="E39" s="1" t="s">
        <v>5766</v>
      </c>
      <c r="F39" s="1" t="s">
        <v>4374</v>
      </c>
      <c r="G39" s="16">
        <v>0.8</v>
      </c>
      <c r="H39" s="16">
        <v>1.3</v>
      </c>
      <c r="I39" s="13" t="s">
        <v>3190</v>
      </c>
      <c r="J39" s="1" t="s">
        <v>4983</v>
      </c>
      <c r="K39" s="1">
        <v>1</v>
      </c>
      <c r="L39" s="1">
        <v>0</v>
      </c>
      <c r="M39" s="1">
        <v>21</v>
      </c>
      <c r="N39" s="1">
        <v>23</v>
      </c>
      <c r="O39" s="1">
        <v>94</v>
      </c>
      <c r="P39" s="16">
        <v>379.22356468023258</v>
      </c>
      <c r="Q39" s="16">
        <v>0.46594682292890732</v>
      </c>
      <c r="R39" s="16">
        <v>44.510601924349608</v>
      </c>
      <c r="S39" s="16">
        <v>44.044655101420702</v>
      </c>
      <c r="T39" s="16">
        <v>2.5378947364666199E-2</v>
      </c>
      <c r="U39" s="16">
        <v>6.974568256209416</v>
      </c>
      <c r="V39" s="16">
        <v>6.9491893088447494</v>
      </c>
      <c r="W39" s="13" t="str">
        <f>IF(Table46749[[#This Row],[PSI - FI]]&gt;5,"Red",(IF(AND(Table46749[[#This Row],[PSI - FI]]&lt;5,Table46749[[#This Row],[PSI - FI]]&gt;=3),"Blue","No")))</f>
        <v>Red</v>
      </c>
      <c r="X39" s="19" t="str">
        <f>HYPERLINK("https://www.google.com/maps/dir/?api=1&amp;origin=" &amp; Table46749[[#This Row],[Begin Lat]] &amp; "," &amp; Table46749[[#This Row],[Begin Long]] &amp; "&amp;destination=" &amp; Table46749[[#This Row],[End Lat]] &amp; "," &amp; Table46749[[#This Row],[End Long]] &amp; "&amp;travelmode=driving", "Google Maps")</f>
        <v>Google Maps</v>
      </c>
      <c r="Y39" s="1">
        <v>39.148569803199997</v>
      </c>
      <c r="Z39" s="1">
        <v>-84.597969637600002</v>
      </c>
      <c r="AA39" s="1">
        <v>39.1504186425</v>
      </c>
      <c r="AB39" s="1">
        <v>-84.589290516000005</v>
      </c>
    </row>
    <row r="40" spans="1:28" x14ac:dyDescent="0.25">
      <c r="A40" s="13">
        <v>38</v>
      </c>
      <c r="B40" s="17">
        <v>6</v>
      </c>
      <c r="C40" s="1" t="s">
        <v>784</v>
      </c>
      <c r="D40" s="1" t="s">
        <v>3982</v>
      </c>
      <c r="E40" s="1" t="s">
        <v>5828</v>
      </c>
      <c r="F40" s="1" t="s">
        <v>4375</v>
      </c>
      <c r="G40" s="16">
        <v>7.5</v>
      </c>
      <c r="H40" s="16">
        <v>8</v>
      </c>
      <c r="I40" s="13" t="s">
        <v>3190</v>
      </c>
      <c r="J40" s="1" t="s">
        <v>4982</v>
      </c>
      <c r="K40" s="1">
        <v>0</v>
      </c>
      <c r="L40" s="1">
        <v>1</v>
      </c>
      <c r="M40" s="1">
        <v>14</v>
      </c>
      <c r="N40" s="1">
        <v>11</v>
      </c>
      <c r="O40" s="1">
        <v>104</v>
      </c>
      <c r="P40" s="16">
        <v>290.14543968023258</v>
      </c>
      <c r="Q40" s="16">
        <v>0.67130064654538713</v>
      </c>
      <c r="R40" s="16">
        <v>78.209662050910509</v>
      </c>
      <c r="S40" s="16">
        <v>77.538361404365119</v>
      </c>
      <c r="T40" s="16">
        <v>3.7614770650343216E-2</v>
      </c>
      <c r="U40" s="16">
        <v>6.9595586480224378</v>
      </c>
      <c r="V40" s="16">
        <v>6.9219438773720947</v>
      </c>
      <c r="W40" s="13" t="str">
        <f>IF(Table46749[[#This Row],[PSI - FI]]&gt;5,"Red",(IF(AND(Table46749[[#This Row],[PSI - FI]]&lt;5,Table46749[[#This Row],[PSI - FI]]&gt;=3),"Blue","No")))</f>
        <v>Red</v>
      </c>
      <c r="X40" s="19" t="str">
        <f>HYPERLINK("https://www.google.com/maps/dir/?api=1&amp;origin=" &amp; Table46749[[#This Row],[Begin Lat]] &amp; "," &amp; Table46749[[#This Row],[Begin Long]] &amp; "&amp;destination=" &amp; Table46749[[#This Row],[End Lat]] &amp; "," &amp; Table46749[[#This Row],[End Long]] &amp; "&amp;travelmode=driving", "Google Maps")</f>
        <v>Google Maps</v>
      </c>
      <c r="Y40" s="1">
        <v>39.878687294899997</v>
      </c>
      <c r="Z40" s="1">
        <v>-83.061351636699996</v>
      </c>
      <c r="AA40" s="1">
        <v>39.878391746600002</v>
      </c>
      <c r="AB40" s="1">
        <v>-83.051991329800003</v>
      </c>
    </row>
    <row r="41" spans="1:28" x14ac:dyDescent="0.25">
      <c r="A41" s="13">
        <v>39</v>
      </c>
      <c r="B41" s="17">
        <v>8</v>
      </c>
      <c r="C41" s="1" t="s">
        <v>787</v>
      </c>
      <c r="D41" s="1" t="s">
        <v>3984</v>
      </c>
      <c r="E41" s="1" t="s">
        <v>5407</v>
      </c>
      <c r="F41" s="1" t="s">
        <v>3722</v>
      </c>
      <c r="G41" s="16">
        <v>10.7</v>
      </c>
      <c r="H41" s="16">
        <v>11.2</v>
      </c>
      <c r="I41" s="13" t="s">
        <v>3190</v>
      </c>
      <c r="J41" s="1" t="s">
        <v>4983</v>
      </c>
      <c r="K41" s="1">
        <v>0</v>
      </c>
      <c r="L41" s="1">
        <v>1</v>
      </c>
      <c r="M41" s="1">
        <v>12</v>
      </c>
      <c r="N41" s="1">
        <v>22</v>
      </c>
      <c r="O41" s="1">
        <v>144</v>
      </c>
      <c r="P41" s="16">
        <v>365.86418968023258</v>
      </c>
      <c r="Q41" s="16">
        <v>0.68754582829055721</v>
      </c>
      <c r="R41" s="16">
        <v>63.378697582987527</v>
      </c>
      <c r="S41" s="16">
        <v>62.691151754696968</v>
      </c>
      <c r="T41" s="16">
        <v>3.7366070925835611E-2</v>
      </c>
      <c r="U41" s="16">
        <v>6.8868472115087123</v>
      </c>
      <c r="V41" s="16">
        <v>6.8494811405828768</v>
      </c>
      <c r="W41" s="13" t="str">
        <f>IF(Table46749[[#This Row],[PSI - FI]]&gt;5,"Red",(IF(AND(Table46749[[#This Row],[PSI - FI]]&lt;5,Table46749[[#This Row],[PSI - FI]]&gt;=3),"Blue","No")))</f>
        <v>Red</v>
      </c>
      <c r="X41" s="19" t="str">
        <f>HYPERLINK("https://www.google.com/maps/dir/?api=1&amp;origin=" &amp; Table46749[[#This Row],[Begin Lat]] &amp; "," &amp; Table46749[[#This Row],[Begin Long]] &amp; "&amp;destination=" &amp; Table46749[[#This Row],[End Lat]] &amp; "," &amp; Table46749[[#This Row],[End Long]] &amp; "&amp;travelmode=driving", "Google Maps")</f>
        <v>Google Maps</v>
      </c>
      <c r="Y41" s="1">
        <v>39.231718631</v>
      </c>
      <c r="Z41" s="1">
        <v>-84.5482516613</v>
      </c>
      <c r="AA41" s="1">
        <v>39.238942110099998</v>
      </c>
      <c r="AB41" s="1">
        <v>-84.547627722100003</v>
      </c>
    </row>
    <row r="42" spans="1:28" x14ac:dyDescent="0.25">
      <c r="A42" s="13">
        <v>40</v>
      </c>
      <c r="B42" s="17">
        <v>4</v>
      </c>
      <c r="C42" s="1" t="s">
        <v>795</v>
      </c>
      <c r="D42" s="1" t="s">
        <v>3945</v>
      </c>
      <c r="E42" s="1" t="s">
        <v>5829</v>
      </c>
      <c r="F42" s="1" t="s">
        <v>4364</v>
      </c>
      <c r="G42" s="16">
        <v>2.4</v>
      </c>
      <c r="H42" s="16">
        <v>2.9</v>
      </c>
      <c r="I42" s="13" t="s">
        <v>3190</v>
      </c>
      <c r="J42" s="1" t="s">
        <v>4981</v>
      </c>
      <c r="K42" s="1">
        <v>1</v>
      </c>
      <c r="L42" s="1">
        <v>0</v>
      </c>
      <c r="M42" s="1">
        <v>6</v>
      </c>
      <c r="N42" s="1">
        <v>11</v>
      </c>
      <c r="O42" s="1">
        <v>76</v>
      </c>
      <c r="P42" s="16">
        <v>209.77043968023256</v>
      </c>
      <c r="Q42" s="16">
        <v>2.9338407337639532</v>
      </c>
      <c r="R42" s="16">
        <v>38.15945543848968</v>
      </c>
      <c r="S42" s="16">
        <v>35.225614704725729</v>
      </c>
      <c r="T42" s="16">
        <v>0.18187837222813555</v>
      </c>
      <c r="U42" s="16">
        <v>6.829455936908909</v>
      </c>
      <c r="V42" s="16">
        <v>6.6475775646807733</v>
      </c>
      <c r="W42" s="13" t="str">
        <f>IF(Table46749[[#This Row],[PSI - FI]]&gt;5,"Red",(IF(AND(Table46749[[#This Row],[PSI - FI]]&lt;5,Table46749[[#This Row],[PSI - FI]]&gt;=3),"Blue","No")))</f>
        <v>Red</v>
      </c>
      <c r="X42" s="19" t="str">
        <f>HYPERLINK("https://www.google.com/maps/dir/?api=1&amp;origin=" &amp; Table46749[[#This Row],[Begin Lat]] &amp; "," &amp; Table46749[[#This Row],[Begin Long]] &amp; "&amp;destination=" &amp; Table46749[[#This Row],[End Lat]] &amp; "," &amp; Table46749[[#This Row],[End Long]] &amp; "&amp;travelmode=driving", "Google Maps")</f>
        <v>Google Maps</v>
      </c>
      <c r="Y42" s="1">
        <v>41.090922618800001</v>
      </c>
      <c r="Z42" s="1">
        <v>-81.499807103400002</v>
      </c>
      <c r="AA42" s="1">
        <v>41.098098558399997</v>
      </c>
      <c r="AB42" s="1">
        <v>-81.499958483</v>
      </c>
    </row>
    <row r="43" spans="1:28" x14ac:dyDescent="0.25">
      <c r="A43" s="13">
        <v>41</v>
      </c>
      <c r="B43" s="17">
        <v>2</v>
      </c>
      <c r="C43" s="1" t="s">
        <v>786</v>
      </c>
      <c r="D43" s="1" t="s">
        <v>3987</v>
      </c>
      <c r="E43" s="1" t="s">
        <v>3452</v>
      </c>
      <c r="F43" s="1" t="s">
        <v>3712</v>
      </c>
      <c r="G43" s="16">
        <v>21.8</v>
      </c>
      <c r="H43" s="16">
        <v>22.3</v>
      </c>
      <c r="I43" s="13" t="s">
        <v>3190</v>
      </c>
      <c r="J43" s="1" t="s">
        <v>4982</v>
      </c>
      <c r="K43" s="1">
        <v>0</v>
      </c>
      <c r="L43" s="1">
        <v>0</v>
      </c>
      <c r="M43" s="1">
        <v>28</v>
      </c>
      <c r="N43" s="1">
        <v>10</v>
      </c>
      <c r="O43" s="1">
        <v>84</v>
      </c>
      <c r="P43" s="16">
        <v>311.6875</v>
      </c>
      <c r="Q43" s="16">
        <v>0.4926343683509824</v>
      </c>
      <c r="R43" s="16">
        <v>43.819437492169463</v>
      </c>
      <c r="S43" s="16">
        <v>43.326803123818479</v>
      </c>
      <c r="T43" s="16">
        <v>2.7624456732296663E-2</v>
      </c>
      <c r="U43" s="16">
        <v>6.7742027172218497</v>
      </c>
      <c r="V43" s="16">
        <v>6.746578260489553</v>
      </c>
      <c r="W43" s="13" t="str">
        <f>IF(Table46749[[#This Row],[PSI - FI]]&gt;5,"Red",(IF(AND(Table46749[[#This Row],[PSI - FI]]&lt;5,Table46749[[#This Row],[PSI - FI]]&gt;=3),"Blue","No")))</f>
        <v>Red</v>
      </c>
      <c r="X43" s="19" t="str">
        <f>HYPERLINK("https://www.google.com/maps/dir/?api=1&amp;origin=" &amp; Table46749[[#This Row],[Begin Lat]] &amp; "," &amp; Table46749[[#This Row],[Begin Long]] &amp; "&amp;destination=" &amp; Table46749[[#This Row],[End Lat]] &amp; "," &amp; Table46749[[#This Row],[End Long]] &amp; "&amp;travelmode=driving", "Google Maps")</f>
        <v>Google Maps</v>
      </c>
      <c r="Y43" s="1">
        <v>41.636769419899998</v>
      </c>
      <c r="Z43" s="1">
        <v>-83.481229454800001</v>
      </c>
      <c r="AA43" s="1">
        <v>41.636966251499999</v>
      </c>
      <c r="AB43" s="1">
        <v>-83.471576087700001</v>
      </c>
    </row>
    <row r="44" spans="1:28" x14ac:dyDescent="0.25">
      <c r="A44" s="13">
        <v>42</v>
      </c>
      <c r="B44" s="17">
        <v>8</v>
      </c>
      <c r="C44" s="1" t="s">
        <v>787</v>
      </c>
      <c r="D44" s="1" t="s">
        <v>3989</v>
      </c>
      <c r="E44" s="1" t="s">
        <v>5284</v>
      </c>
      <c r="F44" s="1" t="s">
        <v>3749</v>
      </c>
      <c r="G44" s="16">
        <v>7.9</v>
      </c>
      <c r="H44" s="16">
        <v>8.4</v>
      </c>
      <c r="I44" s="13" t="s">
        <v>3190</v>
      </c>
      <c r="J44" s="1" t="s">
        <v>4982</v>
      </c>
      <c r="K44" s="1">
        <v>0</v>
      </c>
      <c r="L44" s="1">
        <v>6</v>
      </c>
      <c r="M44" s="1">
        <v>13</v>
      </c>
      <c r="N44" s="1">
        <v>15</v>
      </c>
      <c r="O44" s="1">
        <v>35</v>
      </c>
      <c r="P44" s="16">
        <v>460.73201308139534</v>
      </c>
      <c r="Q44" s="16">
        <v>0.56213268766895241</v>
      </c>
      <c r="R44" s="16">
        <v>26.085291837920643</v>
      </c>
      <c r="S44" s="16">
        <v>25.52315915025169</v>
      </c>
      <c r="T44" s="16">
        <v>3.1511431375601938E-2</v>
      </c>
      <c r="U44" s="16">
        <v>6.6387199039039189</v>
      </c>
      <c r="V44" s="16">
        <v>6.6072084725283169</v>
      </c>
      <c r="W44" s="13" t="str">
        <f>IF(Table46749[[#This Row],[PSI - FI]]&gt;5,"Red",(IF(AND(Table46749[[#This Row],[PSI - FI]]&lt;5,Table46749[[#This Row],[PSI - FI]]&gt;=3),"Blue","No")))</f>
        <v>Red</v>
      </c>
      <c r="X44" s="19" t="str">
        <f>HYPERLINK("https://www.google.com/maps/dir/?api=1&amp;origin=" &amp; Table46749[[#This Row],[Begin Lat]] &amp; "," &amp; Table46749[[#This Row],[Begin Long]] &amp; "&amp;destination=" &amp; Table46749[[#This Row],[End Lat]] &amp; "," &amp; Table46749[[#This Row],[End Long]] &amp; "&amp;travelmode=driving", "Google Maps")</f>
        <v>Google Maps</v>
      </c>
      <c r="Y44" s="1">
        <v>39.172706488400003</v>
      </c>
      <c r="Z44" s="1">
        <v>-84.561140104200007</v>
      </c>
      <c r="AA44" s="1">
        <v>39.179002148599999</v>
      </c>
      <c r="AB44" s="1">
        <v>-84.564385239399996</v>
      </c>
    </row>
    <row r="45" spans="1:28" x14ac:dyDescent="0.25">
      <c r="A45" s="13">
        <v>43</v>
      </c>
      <c r="B45" s="17">
        <v>6</v>
      </c>
      <c r="C45" s="1" t="s">
        <v>784</v>
      </c>
      <c r="D45" s="1" t="s">
        <v>3990</v>
      </c>
      <c r="E45" s="1" t="s">
        <v>5653</v>
      </c>
      <c r="F45" s="1" t="s">
        <v>4376</v>
      </c>
      <c r="G45" s="16">
        <v>3.8</v>
      </c>
      <c r="H45" s="16">
        <v>4.3</v>
      </c>
      <c r="I45" s="13" t="s">
        <v>3190</v>
      </c>
      <c r="J45" s="1" t="s">
        <v>4982</v>
      </c>
      <c r="K45" s="1">
        <v>0</v>
      </c>
      <c r="L45" s="1">
        <v>3</v>
      </c>
      <c r="M45" s="1">
        <v>11</v>
      </c>
      <c r="N45" s="1">
        <v>10</v>
      </c>
      <c r="O45" s="1">
        <v>47</v>
      </c>
      <c r="P45" s="16">
        <v>300.42069404069764</v>
      </c>
      <c r="Q45" s="16">
        <v>0.95938216039316504</v>
      </c>
      <c r="R45" s="16">
        <v>32.661106370032421</v>
      </c>
      <c r="S45" s="16">
        <v>31.701724209639256</v>
      </c>
      <c r="T45" s="16">
        <v>5.370996579809343E-2</v>
      </c>
      <c r="U45" s="16">
        <v>6.6245420815186788</v>
      </c>
      <c r="V45" s="16">
        <v>6.5708321157205853</v>
      </c>
      <c r="W45" s="13" t="str">
        <f>IF(Table46749[[#This Row],[PSI - FI]]&gt;5,"Red",(IF(AND(Table46749[[#This Row],[PSI - FI]]&lt;5,Table46749[[#This Row],[PSI - FI]]&gt;=3),"Blue","No")))</f>
        <v>Red</v>
      </c>
      <c r="X45" s="19" t="str">
        <f>HYPERLINK("https://www.google.com/maps/dir/?api=1&amp;origin=" &amp; Table46749[[#This Row],[Begin Lat]] &amp; "," &amp; Table46749[[#This Row],[Begin Long]] &amp; "&amp;destination=" &amp; Table46749[[#This Row],[End Lat]] &amp; "," &amp; Table46749[[#This Row],[End Long]] &amp; "&amp;travelmode=driving", "Google Maps")</f>
        <v>Google Maps</v>
      </c>
      <c r="Y45" s="1">
        <v>40.1158469688</v>
      </c>
      <c r="Z45" s="1">
        <v>-83.0904832935</v>
      </c>
      <c r="AA45" s="1">
        <v>40.123088738</v>
      </c>
      <c r="AB45" s="1">
        <v>-83.090137621799997</v>
      </c>
    </row>
    <row r="46" spans="1:28" x14ac:dyDescent="0.25">
      <c r="A46" s="13">
        <v>44</v>
      </c>
      <c r="B46" s="17">
        <v>6</v>
      </c>
      <c r="C46" s="1" t="s">
        <v>784</v>
      </c>
      <c r="D46" s="1" t="s">
        <v>3931</v>
      </c>
      <c r="E46" s="1" t="s">
        <v>5813</v>
      </c>
      <c r="F46" s="1" t="s">
        <v>4360</v>
      </c>
      <c r="G46" s="16">
        <v>0.7</v>
      </c>
      <c r="H46" s="16">
        <v>1.2</v>
      </c>
      <c r="I46" s="13" t="s">
        <v>3190</v>
      </c>
      <c r="J46" s="1" t="s">
        <v>4981</v>
      </c>
      <c r="K46" s="1">
        <v>0</v>
      </c>
      <c r="L46" s="1">
        <v>2</v>
      </c>
      <c r="M46" s="1">
        <v>7</v>
      </c>
      <c r="N46" s="1">
        <v>7</v>
      </c>
      <c r="O46" s="1">
        <v>31</v>
      </c>
      <c r="P46" s="16">
        <v>199.24400436046511</v>
      </c>
      <c r="Q46" s="16">
        <v>2.9616531051451704</v>
      </c>
      <c r="R46" s="16">
        <v>20.668322236051271</v>
      </c>
      <c r="S46" s="16">
        <v>17.7066691309061</v>
      </c>
      <c r="T46" s="16">
        <v>0.18377678802259328</v>
      </c>
      <c r="U46" s="16">
        <v>6.5870701197321084</v>
      </c>
      <c r="V46" s="16">
        <v>6.4032933317095155</v>
      </c>
      <c r="W46" s="13" t="str">
        <f>IF(Table46749[[#This Row],[PSI - FI]]&gt;5,"Red",(IF(AND(Table46749[[#This Row],[PSI - FI]]&lt;5,Table46749[[#This Row],[PSI - FI]]&gt;=3),"Blue","No")))</f>
        <v>Red</v>
      </c>
      <c r="X46" s="19" t="str">
        <f>HYPERLINK("https://www.google.com/maps/dir/?api=1&amp;origin=" &amp; Table46749[[#This Row],[Begin Lat]] &amp; "," &amp; Table46749[[#This Row],[Begin Long]] &amp; "&amp;destination=" &amp; Table46749[[#This Row],[End Lat]] &amp; "," &amp; Table46749[[#This Row],[End Long]] &amp; "&amp;travelmode=driving", "Google Maps")</f>
        <v>Google Maps</v>
      </c>
      <c r="Y46" s="1">
        <v>39.957639839099997</v>
      </c>
      <c r="Z46" s="1">
        <v>-83.018451288700007</v>
      </c>
      <c r="AA46" s="1">
        <v>39.964695388599999</v>
      </c>
      <c r="AB46" s="1">
        <v>-83.0204703008</v>
      </c>
    </row>
    <row r="47" spans="1:28" x14ac:dyDescent="0.25">
      <c r="A47" s="13">
        <v>45</v>
      </c>
      <c r="B47" s="17">
        <v>6</v>
      </c>
      <c r="C47" s="1" t="s">
        <v>784</v>
      </c>
      <c r="D47" s="1" t="s">
        <v>3931</v>
      </c>
      <c r="E47" s="1" t="s">
        <v>5813</v>
      </c>
      <c r="F47" s="1" t="s">
        <v>4360</v>
      </c>
      <c r="G47" s="16">
        <v>7.7</v>
      </c>
      <c r="H47" s="16">
        <v>8.1999999999999993</v>
      </c>
      <c r="I47" s="13" t="s">
        <v>3190</v>
      </c>
      <c r="J47" s="1" t="s">
        <v>4981</v>
      </c>
      <c r="K47" s="1">
        <v>0</v>
      </c>
      <c r="L47" s="1">
        <v>1</v>
      </c>
      <c r="M47" s="1">
        <v>10</v>
      </c>
      <c r="N47" s="1">
        <v>5</v>
      </c>
      <c r="O47" s="1">
        <v>10</v>
      </c>
      <c r="P47" s="16">
        <v>143.33293968023256</v>
      </c>
      <c r="Q47" s="16">
        <v>2.9616531051451704</v>
      </c>
      <c r="R47" s="16">
        <v>11.436508432867626</v>
      </c>
      <c r="S47" s="16">
        <v>8.4748553277224552</v>
      </c>
      <c r="T47" s="16">
        <v>0.18377678802259328</v>
      </c>
      <c r="U47" s="16">
        <v>6.5870701197321084</v>
      </c>
      <c r="V47" s="16">
        <v>6.4032933317095155</v>
      </c>
      <c r="W47" s="13" t="str">
        <f>IF(Table46749[[#This Row],[PSI - FI]]&gt;5,"Red",(IF(AND(Table46749[[#This Row],[PSI - FI]]&lt;5,Table46749[[#This Row],[PSI - FI]]&gt;=3),"Blue","No")))</f>
        <v>Red</v>
      </c>
      <c r="X47" s="19" t="str">
        <f>HYPERLINK("https://www.google.com/maps/dir/?api=1&amp;origin=" &amp; Table46749[[#This Row],[Begin Lat]] &amp; "," &amp; Table46749[[#This Row],[Begin Long]] &amp; "&amp;destination=" &amp; Table46749[[#This Row],[End Lat]] &amp; "," &amp; Table46749[[#This Row],[End Long]] &amp; "&amp;travelmode=driving", "Google Maps")</f>
        <v>Google Maps</v>
      </c>
      <c r="Y47" s="1">
        <v>40.051629193099998</v>
      </c>
      <c r="Z47" s="1">
        <v>-83.032944689499999</v>
      </c>
      <c r="AA47" s="1">
        <v>40.058622897600003</v>
      </c>
      <c r="AB47" s="1">
        <v>-83.030708155699998</v>
      </c>
    </row>
    <row r="48" spans="1:28" x14ac:dyDescent="0.25">
      <c r="A48" s="13">
        <v>46</v>
      </c>
      <c r="B48" s="17">
        <v>6</v>
      </c>
      <c r="C48" s="1" t="s">
        <v>784</v>
      </c>
      <c r="D48" s="1" t="s">
        <v>3992</v>
      </c>
      <c r="E48" s="1" t="s">
        <v>5247</v>
      </c>
      <c r="F48" s="1" t="s">
        <v>3701</v>
      </c>
      <c r="G48" s="16">
        <v>24.5</v>
      </c>
      <c r="H48" s="16">
        <v>25</v>
      </c>
      <c r="I48" s="13" t="s">
        <v>3190</v>
      </c>
      <c r="J48" s="1" t="s">
        <v>4981</v>
      </c>
      <c r="K48" s="1">
        <v>1</v>
      </c>
      <c r="L48" s="1">
        <v>1</v>
      </c>
      <c r="M48" s="1">
        <v>18</v>
      </c>
      <c r="N48" s="1">
        <v>2</v>
      </c>
      <c r="O48" s="1">
        <v>31</v>
      </c>
      <c r="P48" s="16">
        <v>249.07212936046511</v>
      </c>
      <c r="Q48" s="16">
        <v>1.7231259879576246</v>
      </c>
      <c r="R48" s="16">
        <v>17.801874056359303</v>
      </c>
      <c r="S48" s="16">
        <v>16.07874806840168</v>
      </c>
      <c r="T48" s="16">
        <v>0.10125739827764876</v>
      </c>
      <c r="U48" s="16">
        <v>6.5614168836488052</v>
      </c>
      <c r="V48" s="16">
        <v>6.4601594853711566</v>
      </c>
      <c r="W48" s="13" t="str">
        <f>IF(Table46749[[#This Row],[PSI - FI]]&gt;5,"Red",(IF(AND(Table46749[[#This Row],[PSI - FI]]&lt;5,Table46749[[#This Row],[PSI - FI]]&gt;=3),"Blue","No")))</f>
        <v>Red</v>
      </c>
      <c r="X48" s="19" t="str">
        <f>HYPERLINK("https://www.google.com/maps/dir/?api=1&amp;origin=" &amp; Table46749[[#This Row],[Begin Lat]] &amp; "," &amp; Table46749[[#This Row],[Begin Long]] &amp; "&amp;destination=" &amp; Table46749[[#This Row],[End Lat]] &amp; "," &amp; Table46749[[#This Row],[End Long]] &amp; "&amp;travelmode=driving", "Google Maps")</f>
        <v>Google Maps</v>
      </c>
      <c r="Y48" s="1">
        <v>39.903224292399997</v>
      </c>
      <c r="Z48" s="1">
        <v>-82.901599492000003</v>
      </c>
      <c r="AA48" s="1">
        <v>39.898679123800001</v>
      </c>
      <c r="AB48" s="1">
        <v>-82.894502401500006</v>
      </c>
    </row>
    <row r="49" spans="1:28" x14ac:dyDescent="0.25">
      <c r="A49" s="13">
        <v>47</v>
      </c>
      <c r="B49" s="17">
        <v>8</v>
      </c>
      <c r="C49" s="1" t="s">
        <v>787</v>
      </c>
      <c r="D49" s="1" t="s">
        <v>3993</v>
      </c>
      <c r="E49" s="1" t="s">
        <v>5573</v>
      </c>
      <c r="F49" s="1" t="s">
        <v>4377</v>
      </c>
      <c r="G49" s="16">
        <v>0</v>
      </c>
      <c r="H49" s="16">
        <v>0.5</v>
      </c>
      <c r="I49" s="13" t="s">
        <v>3190</v>
      </c>
      <c r="J49" s="1" t="s">
        <v>4982</v>
      </c>
      <c r="K49" s="1">
        <v>0</v>
      </c>
      <c r="L49" s="1">
        <v>3</v>
      </c>
      <c r="M49" s="1">
        <v>18</v>
      </c>
      <c r="N49" s="1">
        <v>9</v>
      </c>
      <c r="O49" s="1">
        <v>87</v>
      </c>
      <c r="P49" s="16">
        <v>381.81131904069764</v>
      </c>
      <c r="Q49" s="16">
        <v>0.62158943988074966</v>
      </c>
      <c r="R49" s="16">
        <v>49.979510029105889</v>
      </c>
      <c r="S49" s="16">
        <v>49.357920589225138</v>
      </c>
      <c r="T49" s="16">
        <v>3.4835853195149695E-2</v>
      </c>
      <c r="U49" s="16">
        <v>6.5507813858823329</v>
      </c>
      <c r="V49" s="16">
        <v>6.5159455326871836</v>
      </c>
      <c r="W49" s="13" t="str">
        <f>IF(Table46749[[#This Row],[PSI - FI]]&gt;5,"Red",(IF(AND(Table46749[[#This Row],[PSI - FI]]&lt;5,Table46749[[#This Row],[PSI - FI]]&gt;=3),"Blue","No")))</f>
        <v>Red</v>
      </c>
      <c r="X49" s="19" t="str">
        <f>HYPERLINK("https://www.google.com/maps/dir/?api=1&amp;origin=" &amp; Table46749[[#This Row],[Begin Lat]] &amp; "," &amp; Table46749[[#This Row],[Begin Long]] &amp; "&amp;destination=" &amp; Table46749[[#This Row],[End Lat]] &amp; "," &amp; Table46749[[#This Row],[End Long]] &amp; "&amp;travelmode=driving", "Google Maps")</f>
        <v>Google Maps</v>
      </c>
      <c r="Y49" s="1">
        <v>39.139831632000003</v>
      </c>
      <c r="Z49" s="1">
        <v>-84.532422476400001</v>
      </c>
      <c r="AA49" s="1">
        <v>39.138916792099998</v>
      </c>
      <c r="AB49" s="1">
        <v>-84.523925728099996</v>
      </c>
    </row>
    <row r="50" spans="1:28" x14ac:dyDescent="0.25">
      <c r="A50" s="13">
        <v>48</v>
      </c>
      <c r="B50" s="17">
        <v>2</v>
      </c>
      <c r="C50" s="1" t="s">
        <v>786</v>
      </c>
      <c r="D50" s="1" t="s">
        <v>3995</v>
      </c>
      <c r="E50" s="1" t="s">
        <v>5517</v>
      </c>
      <c r="F50" s="1" t="s">
        <v>4378</v>
      </c>
      <c r="G50" s="16">
        <v>3.5</v>
      </c>
      <c r="H50" s="16">
        <v>4</v>
      </c>
      <c r="I50" s="13" t="s">
        <v>3190</v>
      </c>
      <c r="J50" s="1" t="s">
        <v>4982</v>
      </c>
      <c r="K50" s="1">
        <v>0</v>
      </c>
      <c r="L50" s="1">
        <v>2</v>
      </c>
      <c r="M50" s="1">
        <v>12</v>
      </c>
      <c r="N50" s="1">
        <v>17</v>
      </c>
      <c r="O50" s="1">
        <v>127</v>
      </c>
      <c r="P50" s="16">
        <v>372.35337936046511</v>
      </c>
      <c r="Q50" s="16">
        <v>0.6440952877278</v>
      </c>
      <c r="R50" s="16">
        <v>61.353945479720096</v>
      </c>
      <c r="S50" s="16">
        <v>60.709850191992295</v>
      </c>
      <c r="T50" s="16">
        <v>3.6094022351718297E-2</v>
      </c>
      <c r="U50" s="16">
        <v>6.5473429950105535</v>
      </c>
      <c r="V50" s="16">
        <v>6.5112489726588354</v>
      </c>
      <c r="W50" s="13" t="str">
        <f>IF(Table46749[[#This Row],[PSI - FI]]&gt;5,"Red",(IF(AND(Table46749[[#This Row],[PSI - FI]]&lt;5,Table46749[[#This Row],[PSI - FI]]&gt;=3),"Blue","No")))</f>
        <v>Red</v>
      </c>
      <c r="X50" s="19" t="str">
        <f>HYPERLINK("https://www.google.com/maps/dir/?api=1&amp;origin=" &amp; Table46749[[#This Row],[Begin Lat]] &amp; "," &amp; Table46749[[#This Row],[Begin Long]] &amp; "&amp;destination=" &amp; Table46749[[#This Row],[End Lat]] &amp; "," &amp; Table46749[[#This Row],[End Long]] &amp; "&amp;travelmode=driving", "Google Maps")</f>
        <v>Google Maps</v>
      </c>
      <c r="Y50" s="1">
        <v>41.686866195500002</v>
      </c>
      <c r="Z50" s="1">
        <v>-83.644415777899994</v>
      </c>
      <c r="AA50" s="1">
        <v>41.694112953500003</v>
      </c>
      <c r="AB50" s="1">
        <v>-83.644730675199995</v>
      </c>
    </row>
    <row r="51" spans="1:28" x14ac:dyDescent="0.25">
      <c r="A51" s="13">
        <v>49</v>
      </c>
      <c r="B51" s="17">
        <v>4</v>
      </c>
      <c r="C51" s="1" t="s">
        <v>795</v>
      </c>
      <c r="D51" s="1" t="s">
        <v>3945</v>
      </c>
      <c r="E51" s="1" t="s">
        <v>5817</v>
      </c>
      <c r="F51" s="1" t="s">
        <v>4364</v>
      </c>
      <c r="G51" s="16">
        <v>6.2</v>
      </c>
      <c r="H51" s="16">
        <v>6.7</v>
      </c>
      <c r="I51" s="13" t="s">
        <v>3190</v>
      </c>
      <c r="J51" s="1" t="s">
        <v>4981</v>
      </c>
      <c r="K51" s="1">
        <v>1</v>
      </c>
      <c r="L51" s="1">
        <v>1</v>
      </c>
      <c r="M51" s="1">
        <v>11</v>
      </c>
      <c r="N51" s="1">
        <v>5</v>
      </c>
      <c r="O51" s="1">
        <v>46</v>
      </c>
      <c r="P51" s="16">
        <v>231.55650436046511</v>
      </c>
      <c r="Q51" s="16">
        <v>1.9599525351793727</v>
      </c>
      <c r="R51" s="16">
        <v>25.858384768077322</v>
      </c>
      <c r="S51" s="16">
        <v>23.898432232897949</v>
      </c>
      <c r="T51" s="16">
        <v>0.11667501482184529</v>
      </c>
      <c r="U51" s="16">
        <v>6.5467527643031147</v>
      </c>
      <c r="V51" s="16">
        <v>6.4300777494812698</v>
      </c>
      <c r="W51" s="13" t="str">
        <f>IF(Table46749[[#This Row],[PSI - FI]]&gt;5,"Red",(IF(AND(Table46749[[#This Row],[PSI - FI]]&lt;5,Table46749[[#This Row],[PSI - FI]]&gt;=3),"Blue","No")))</f>
        <v>Red</v>
      </c>
      <c r="X51" s="19" t="str">
        <f>HYPERLINK("https://www.google.com/maps/dir/?api=1&amp;origin=" &amp; Table46749[[#This Row],[Begin Lat]] &amp; "," &amp; Table46749[[#This Row],[Begin Long]] &amp; "&amp;destination=" &amp; Table46749[[#This Row],[End Lat]] &amp; "," &amp; Table46749[[#This Row],[End Long]] &amp; "&amp;travelmode=driving", "Google Maps")</f>
        <v>Google Maps</v>
      </c>
      <c r="Y51" s="1">
        <v>41.140261965100002</v>
      </c>
      <c r="Z51" s="1">
        <v>-81.478080127400005</v>
      </c>
      <c r="AA51" s="1">
        <v>41.147126423899998</v>
      </c>
      <c r="AB51" s="1">
        <v>-81.475085722800003</v>
      </c>
    </row>
    <row r="52" spans="1:28" x14ac:dyDescent="0.25">
      <c r="A52" s="13">
        <v>50</v>
      </c>
      <c r="B52" s="17">
        <v>8</v>
      </c>
      <c r="C52" s="1" t="s">
        <v>787</v>
      </c>
      <c r="D52" s="1" t="s">
        <v>3976</v>
      </c>
      <c r="E52" s="1" t="s">
        <v>5589</v>
      </c>
      <c r="F52" s="1" t="s">
        <v>4373</v>
      </c>
      <c r="G52" s="16">
        <v>2.2000000000000002</v>
      </c>
      <c r="H52" s="16">
        <v>2.7</v>
      </c>
      <c r="I52" s="13" t="s">
        <v>3190</v>
      </c>
      <c r="J52" s="1" t="s">
        <v>4983</v>
      </c>
      <c r="K52" s="1">
        <v>0</v>
      </c>
      <c r="L52" s="1">
        <v>2</v>
      </c>
      <c r="M52" s="1">
        <v>12</v>
      </c>
      <c r="N52" s="1">
        <v>18</v>
      </c>
      <c r="O52" s="1">
        <v>66</v>
      </c>
      <c r="P52" s="16">
        <v>315.79087936046511</v>
      </c>
      <c r="Q52" s="16">
        <v>0.58899544763272638</v>
      </c>
      <c r="R52" s="16">
        <v>42.708522594905773</v>
      </c>
      <c r="S52" s="16">
        <v>42.119527147273047</v>
      </c>
      <c r="T52" s="16">
        <v>3.2038343400358334E-2</v>
      </c>
      <c r="U52" s="16">
        <v>6.4871914992222948</v>
      </c>
      <c r="V52" s="16">
        <v>6.4551531558219368</v>
      </c>
      <c r="W52" s="13" t="str">
        <f>IF(Table46749[[#This Row],[PSI - FI]]&gt;5,"Red",(IF(AND(Table46749[[#This Row],[PSI - FI]]&lt;5,Table46749[[#This Row],[PSI - FI]]&gt;=3),"Blue","No")))</f>
        <v>Red</v>
      </c>
      <c r="X52" s="19" t="str">
        <f>HYPERLINK("https://www.google.com/maps/dir/?api=1&amp;origin=" &amp; Table46749[[#This Row],[Begin Lat]] &amp; "," &amp; Table46749[[#This Row],[Begin Long]] &amp; "&amp;destination=" &amp; Table46749[[#This Row],[End Lat]] &amp; "," &amp; Table46749[[#This Row],[End Long]] &amp; "&amp;travelmode=driving", "Google Maps")</f>
        <v>Google Maps</v>
      </c>
      <c r="Y52" s="1">
        <v>39.128955556299999</v>
      </c>
      <c r="Z52" s="1">
        <v>-84.577805857800001</v>
      </c>
      <c r="AA52" s="1">
        <v>39.128243383899999</v>
      </c>
      <c r="AB52" s="1">
        <v>-84.568953873300003</v>
      </c>
    </row>
    <row r="53" spans="1:28" x14ac:dyDescent="0.25">
      <c r="A53" s="13">
        <v>51</v>
      </c>
      <c r="B53" s="17">
        <v>8</v>
      </c>
      <c r="C53" s="1" t="s">
        <v>787</v>
      </c>
      <c r="D53" s="1" t="s">
        <v>3980</v>
      </c>
      <c r="E53" s="1" t="s">
        <v>5766</v>
      </c>
      <c r="F53" s="1" t="s">
        <v>4374</v>
      </c>
      <c r="G53" s="16">
        <v>1.8</v>
      </c>
      <c r="H53" s="16">
        <v>2.2999999999999998</v>
      </c>
      <c r="I53" s="13" t="s">
        <v>3190</v>
      </c>
      <c r="J53" s="1" t="s">
        <v>4983</v>
      </c>
      <c r="K53" s="1">
        <v>0</v>
      </c>
      <c r="L53" s="1">
        <v>3</v>
      </c>
      <c r="M53" s="1">
        <v>26</v>
      </c>
      <c r="N53" s="1">
        <v>12</v>
      </c>
      <c r="O53" s="1">
        <v>54</v>
      </c>
      <c r="P53" s="16">
        <v>414.49881904069764</v>
      </c>
      <c r="Q53" s="16">
        <v>0.46594682292890732</v>
      </c>
      <c r="R53" s="16">
        <v>30.4256547275739</v>
      </c>
      <c r="S53" s="16">
        <v>29.959707904644993</v>
      </c>
      <c r="T53" s="16">
        <v>2.5378947364666199E-2</v>
      </c>
      <c r="U53" s="16">
        <v>6.3558086378915837</v>
      </c>
      <c r="V53" s="16">
        <v>6.3304296905269171</v>
      </c>
      <c r="W53" s="13" t="str">
        <f>IF(Table46749[[#This Row],[PSI - FI]]&gt;5,"Red",(IF(AND(Table46749[[#This Row],[PSI - FI]]&lt;5,Table46749[[#This Row],[PSI - FI]]&gt;=3),"Blue","No")))</f>
        <v>Red</v>
      </c>
      <c r="X53" s="19" t="str">
        <f>HYPERLINK("https://www.google.com/maps/dir/?api=1&amp;origin=" &amp; Table46749[[#This Row],[Begin Lat]] &amp; "," &amp; Table46749[[#This Row],[Begin Long]] &amp; "&amp;destination=" &amp; Table46749[[#This Row],[End Lat]] &amp; "," &amp; Table46749[[#This Row],[End Long]] &amp; "&amp;travelmode=driving", "Google Maps")</f>
        <v>Google Maps</v>
      </c>
      <c r="Y53" s="1">
        <v>39.154983678100002</v>
      </c>
      <c r="Z53" s="1">
        <v>-84.582368395700001</v>
      </c>
      <c r="AA53" s="1">
        <v>39.157055218099998</v>
      </c>
      <c r="AB53" s="1">
        <v>-84.573753352699995</v>
      </c>
    </row>
    <row r="54" spans="1:28" x14ac:dyDescent="0.25">
      <c r="A54" s="13">
        <v>52</v>
      </c>
      <c r="B54" s="17">
        <v>8</v>
      </c>
      <c r="C54" s="1" t="s">
        <v>787</v>
      </c>
      <c r="D54" s="1" t="s">
        <v>3937</v>
      </c>
      <c r="E54" s="1" t="s">
        <v>5815</v>
      </c>
      <c r="F54" s="1" t="s">
        <v>4362</v>
      </c>
      <c r="G54" s="16">
        <v>0.6</v>
      </c>
      <c r="H54" s="16">
        <v>1.1000000000000001</v>
      </c>
      <c r="I54" s="13" t="s">
        <v>3190</v>
      </c>
      <c r="J54" s="1" t="s">
        <v>4981</v>
      </c>
      <c r="K54" s="1">
        <v>0</v>
      </c>
      <c r="L54" s="1">
        <v>2</v>
      </c>
      <c r="M54" s="1">
        <v>6</v>
      </c>
      <c r="N54" s="1">
        <v>9</v>
      </c>
      <c r="O54" s="1">
        <v>32</v>
      </c>
      <c r="P54" s="16">
        <v>202.57212936046511</v>
      </c>
      <c r="Q54" s="16">
        <v>2.1582284281791293</v>
      </c>
      <c r="R54" s="16">
        <v>20.031628783045733</v>
      </c>
      <c r="S54" s="16">
        <v>17.873400354866604</v>
      </c>
      <c r="T54" s="16">
        <v>0.12972902367683201</v>
      </c>
      <c r="U54" s="16">
        <v>6.3208954895917184</v>
      </c>
      <c r="V54" s="16">
        <v>6.1911664659148862</v>
      </c>
      <c r="W54" s="13" t="str">
        <f>IF(Table46749[[#This Row],[PSI - FI]]&gt;5,"Red",(IF(AND(Table46749[[#This Row],[PSI - FI]]&lt;5,Table46749[[#This Row],[PSI - FI]]&gt;=3),"Blue","No")))</f>
        <v>Red</v>
      </c>
      <c r="X54" s="19" t="str">
        <f>HYPERLINK("https://www.google.com/maps/dir/?api=1&amp;origin=" &amp; Table46749[[#This Row],[Begin Lat]] &amp; "," &amp; Table46749[[#This Row],[Begin Long]] &amp; "&amp;destination=" &amp; Table46749[[#This Row],[End Lat]] &amp; "," &amp; Table46749[[#This Row],[End Long]] &amp; "&amp;travelmode=driving", "Google Maps")</f>
        <v>Google Maps</v>
      </c>
      <c r="Y54" s="1">
        <v>39.174159437100002</v>
      </c>
      <c r="Z54" s="1">
        <v>-84.486158070599998</v>
      </c>
      <c r="AA54" s="1">
        <v>39.173358615200002</v>
      </c>
      <c r="AB54" s="1">
        <v>-84.476913295100005</v>
      </c>
    </row>
    <row r="55" spans="1:28" x14ac:dyDescent="0.25">
      <c r="A55" s="13">
        <v>53</v>
      </c>
      <c r="B55" s="17">
        <v>8</v>
      </c>
      <c r="C55" s="1" t="s">
        <v>787</v>
      </c>
      <c r="D55" s="1" t="s">
        <v>3959</v>
      </c>
      <c r="E55" s="1" t="s">
        <v>5415</v>
      </c>
      <c r="F55" s="1" t="s">
        <v>4368</v>
      </c>
      <c r="G55" s="16">
        <v>11.9</v>
      </c>
      <c r="H55" s="16">
        <v>12.4</v>
      </c>
      <c r="I55" s="13" t="s">
        <v>3190</v>
      </c>
      <c r="J55" s="1" t="s">
        <v>4982</v>
      </c>
      <c r="K55" s="1">
        <v>1</v>
      </c>
      <c r="L55" s="1">
        <v>1</v>
      </c>
      <c r="M55" s="1">
        <v>14</v>
      </c>
      <c r="N55" s="1">
        <v>13</v>
      </c>
      <c r="O55" s="1">
        <v>112</v>
      </c>
      <c r="P55" s="16">
        <v>352.69712936046511</v>
      </c>
      <c r="Q55" s="16">
        <v>0.68004113289432444</v>
      </c>
      <c r="R55" s="16">
        <v>54.960254335698316</v>
      </c>
      <c r="S55" s="16">
        <v>54.280213202803992</v>
      </c>
      <c r="T55" s="16">
        <v>3.8103321600680563E-2</v>
      </c>
      <c r="U55" s="16">
        <v>6.2904929965169698</v>
      </c>
      <c r="V55" s="16">
        <v>6.2523896749162891</v>
      </c>
      <c r="W55" s="13" t="str">
        <f>IF(Table46749[[#This Row],[PSI - FI]]&gt;5,"Red",(IF(AND(Table46749[[#This Row],[PSI - FI]]&lt;5,Table46749[[#This Row],[PSI - FI]]&gt;=3),"Blue","No")))</f>
        <v>Red</v>
      </c>
      <c r="X55" s="19" t="str">
        <f>HYPERLINK("https://www.google.com/maps/dir/?api=1&amp;origin=" &amp; Table46749[[#This Row],[Begin Lat]] &amp; "," &amp; Table46749[[#This Row],[Begin Long]] &amp; "&amp;destination=" &amp; Table46749[[#This Row],[End Lat]] &amp; "," &amp; Table46749[[#This Row],[End Long]] &amp; "&amp;travelmode=driving", "Google Maps")</f>
        <v>Google Maps</v>
      </c>
      <c r="Y55" s="1">
        <v>39.1133983625</v>
      </c>
      <c r="Z55" s="1">
        <v>-84.590459957199997</v>
      </c>
      <c r="AA55" s="1">
        <v>39.114286761700001</v>
      </c>
      <c r="AB55" s="1">
        <v>-84.581505000600004</v>
      </c>
    </row>
    <row r="56" spans="1:28" x14ac:dyDescent="0.25">
      <c r="A56" s="13">
        <v>54</v>
      </c>
      <c r="B56" s="17">
        <v>6</v>
      </c>
      <c r="C56" s="1" t="s">
        <v>784</v>
      </c>
      <c r="D56" s="1" t="s">
        <v>3931</v>
      </c>
      <c r="E56" s="1" t="s">
        <v>5821</v>
      </c>
      <c r="F56" s="1" t="s">
        <v>4360</v>
      </c>
      <c r="G56" s="16">
        <v>3.1</v>
      </c>
      <c r="H56" s="16">
        <v>3.6</v>
      </c>
      <c r="I56" s="13" t="s">
        <v>3190</v>
      </c>
      <c r="J56" s="1" t="s">
        <v>4981</v>
      </c>
      <c r="K56" s="1">
        <v>0</v>
      </c>
      <c r="L56" s="1">
        <v>2</v>
      </c>
      <c r="M56" s="1">
        <v>7</v>
      </c>
      <c r="N56" s="1">
        <v>7</v>
      </c>
      <c r="O56" s="1">
        <v>42</v>
      </c>
      <c r="P56" s="16">
        <v>210.24400436046511</v>
      </c>
      <c r="Q56" s="16">
        <v>2.9622590419939616</v>
      </c>
      <c r="R56" s="16">
        <v>24.27105139969434</v>
      </c>
      <c r="S56" s="16">
        <v>21.308792357700376</v>
      </c>
      <c r="T56" s="16">
        <v>0.1838559637197647</v>
      </c>
      <c r="U56" s="16">
        <v>6.2674819372925352</v>
      </c>
      <c r="V56" s="16">
        <v>6.0836259735727705</v>
      </c>
      <c r="W56" s="13" t="str">
        <f>IF(Table46749[[#This Row],[PSI - FI]]&gt;5,"Red",(IF(AND(Table46749[[#This Row],[PSI - FI]]&lt;5,Table46749[[#This Row],[PSI - FI]]&gt;=3),"Blue","No")))</f>
        <v>Red</v>
      </c>
      <c r="X56" s="19" t="str">
        <f>HYPERLINK("https://www.google.com/maps/dir/?api=1&amp;origin=" &amp; Table46749[[#This Row],[Begin Lat]] &amp; "," &amp; Table46749[[#This Row],[Begin Long]] &amp; "&amp;destination=" &amp; Table46749[[#This Row],[End Lat]] &amp; "," &amp; Table46749[[#This Row],[End Long]] &amp; "&amp;travelmode=driving", "Google Maps")</f>
        <v>Google Maps</v>
      </c>
      <c r="Y56" s="1">
        <v>39.987858987700001</v>
      </c>
      <c r="Z56" s="1">
        <v>-83.024147382799995</v>
      </c>
      <c r="AA56" s="1">
        <v>39.994939893100003</v>
      </c>
      <c r="AB56" s="1">
        <v>-83.024525506200007</v>
      </c>
    </row>
    <row r="57" spans="1:28" x14ac:dyDescent="0.25">
      <c r="A57" s="13">
        <v>55</v>
      </c>
      <c r="B57" s="17">
        <v>2</v>
      </c>
      <c r="C57" s="1" t="s">
        <v>786</v>
      </c>
      <c r="D57" s="1" t="s">
        <v>3955</v>
      </c>
      <c r="E57" s="1" t="s">
        <v>5632</v>
      </c>
      <c r="F57" s="1" t="s">
        <v>4366</v>
      </c>
      <c r="G57" s="16">
        <v>2.8</v>
      </c>
      <c r="H57" s="16">
        <v>3.3</v>
      </c>
      <c r="I57" s="13" t="s">
        <v>3190</v>
      </c>
      <c r="J57" s="1" t="s">
        <v>4981</v>
      </c>
      <c r="K57" s="1">
        <v>0</v>
      </c>
      <c r="L57" s="1">
        <v>0</v>
      </c>
      <c r="M57" s="1">
        <v>17</v>
      </c>
      <c r="N57" s="1">
        <v>8</v>
      </c>
      <c r="O57" s="1">
        <v>81</v>
      </c>
      <c r="P57" s="16">
        <v>227.796875</v>
      </c>
      <c r="Q57" s="16">
        <v>0.66096515114116983</v>
      </c>
      <c r="R57" s="16">
        <v>41.392463185147435</v>
      </c>
      <c r="S57" s="16">
        <v>40.731498034006265</v>
      </c>
      <c r="T57" s="16">
        <v>3.6903697009679895E-2</v>
      </c>
      <c r="U57" s="16">
        <v>6.2526655162023701</v>
      </c>
      <c r="V57" s="16">
        <v>6.2157618191926902</v>
      </c>
      <c r="W57" s="13" t="str">
        <f>IF(Table46749[[#This Row],[PSI - FI]]&gt;5,"Red",(IF(AND(Table46749[[#This Row],[PSI - FI]]&lt;5,Table46749[[#This Row],[PSI - FI]]&gt;=3),"Blue","No")))</f>
        <v>Red</v>
      </c>
      <c r="X57" s="19" t="str">
        <f>HYPERLINK("https://www.google.com/maps/dir/?api=1&amp;origin=" &amp; Table46749[[#This Row],[Begin Lat]] &amp; "," &amp; Table46749[[#This Row],[Begin Long]] &amp; "&amp;destination=" &amp; Table46749[[#This Row],[End Lat]] &amp; "," &amp; Table46749[[#This Row],[End Long]] &amp; "&amp;travelmode=driving", "Google Maps")</f>
        <v>Google Maps</v>
      </c>
      <c r="Y57" s="1">
        <v>41.685087613599997</v>
      </c>
      <c r="Z57" s="1">
        <v>-83.622937566999994</v>
      </c>
      <c r="AA57" s="1">
        <v>41.692317983199999</v>
      </c>
      <c r="AB57" s="1">
        <v>-83.623242758900005</v>
      </c>
    </row>
    <row r="58" spans="1:28" x14ac:dyDescent="0.25">
      <c r="A58" s="13">
        <v>56</v>
      </c>
      <c r="B58" s="17">
        <v>12</v>
      </c>
      <c r="C58" s="1" t="s">
        <v>785</v>
      </c>
      <c r="D58" s="1" t="s">
        <v>3264</v>
      </c>
      <c r="E58" s="1" t="s">
        <v>5830</v>
      </c>
      <c r="F58" s="1" t="s">
        <v>3719</v>
      </c>
      <c r="G58" s="16">
        <v>3.1</v>
      </c>
      <c r="H58" s="16">
        <v>3.6</v>
      </c>
      <c r="I58" s="13" t="s">
        <v>3190</v>
      </c>
      <c r="J58" s="1" t="s">
        <v>4981</v>
      </c>
      <c r="K58" s="1">
        <v>0</v>
      </c>
      <c r="L58" s="1">
        <v>3</v>
      </c>
      <c r="M58" s="1">
        <v>8</v>
      </c>
      <c r="N58" s="1">
        <v>9</v>
      </c>
      <c r="O58" s="1">
        <v>67</v>
      </c>
      <c r="P58" s="16">
        <v>296.34256904069764</v>
      </c>
      <c r="Q58" s="16">
        <v>1.043548861627958</v>
      </c>
      <c r="R58" s="16">
        <v>35.719032569592216</v>
      </c>
      <c r="S58" s="16">
        <v>34.675483707964254</v>
      </c>
      <c r="T58" s="16">
        <v>5.8847413016577699E-2</v>
      </c>
      <c r="U58" s="16">
        <v>6.2461496343087894</v>
      </c>
      <c r="V58" s="16">
        <v>6.187302221292212</v>
      </c>
      <c r="W58" s="13" t="str">
        <f>IF(Table46749[[#This Row],[PSI - FI]]&gt;5,"Red",(IF(AND(Table46749[[#This Row],[PSI - FI]]&lt;5,Table46749[[#This Row],[PSI - FI]]&gt;=3),"Blue","No")))</f>
        <v>Red</v>
      </c>
      <c r="X58" s="19" t="str">
        <f>HYPERLINK("https://www.google.com/maps/dir/?api=1&amp;origin=" &amp; Table46749[[#This Row],[Begin Lat]] &amp; "," &amp; Table46749[[#This Row],[Begin Long]] &amp; "&amp;destination=" &amp; Table46749[[#This Row],[End Lat]] &amp; "," &amp; Table46749[[#This Row],[End Long]] &amp; "&amp;travelmode=driving", "Google Maps")</f>
        <v>Google Maps</v>
      </c>
      <c r="Y58" s="1">
        <v>41.313003413899999</v>
      </c>
      <c r="Z58" s="1">
        <v>-81.818796492800004</v>
      </c>
      <c r="AA58" s="1">
        <v>41.313128389299997</v>
      </c>
      <c r="AB58" s="1">
        <v>-81.809205736600006</v>
      </c>
    </row>
    <row r="59" spans="1:28" x14ac:dyDescent="0.25">
      <c r="A59" s="13">
        <v>57</v>
      </c>
      <c r="B59" s="17">
        <v>5</v>
      </c>
      <c r="C59" s="1" t="s">
        <v>793</v>
      </c>
      <c r="D59" s="1" t="s">
        <v>3998</v>
      </c>
      <c r="E59" s="1" t="s">
        <v>5225</v>
      </c>
      <c r="F59" s="1" t="s">
        <v>4379</v>
      </c>
      <c r="G59" s="16">
        <v>11.1</v>
      </c>
      <c r="H59" s="16">
        <v>11.6</v>
      </c>
      <c r="I59" s="13" t="s">
        <v>3190</v>
      </c>
      <c r="J59" s="1" t="s">
        <v>4982</v>
      </c>
      <c r="K59" s="1">
        <v>1</v>
      </c>
      <c r="L59" s="1">
        <v>1</v>
      </c>
      <c r="M59" s="1">
        <v>10</v>
      </c>
      <c r="N59" s="1">
        <v>11</v>
      </c>
      <c r="O59" s="1">
        <v>75</v>
      </c>
      <c r="P59" s="16">
        <v>280.63462936046511</v>
      </c>
      <c r="Q59" s="16">
        <v>0.82415719121234243</v>
      </c>
      <c r="R59" s="16">
        <v>40.417531423612928</v>
      </c>
      <c r="S59" s="16">
        <v>39.593374232400585</v>
      </c>
      <c r="T59" s="16">
        <v>4.6597412943084081E-2</v>
      </c>
      <c r="U59" s="16">
        <v>6.244344577705812</v>
      </c>
      <c r="V59" s="16">
        <v>6.1977471647627276</v>
      </c>
      <c r="W59" s="13" t="str">
        <f>IF(Table46749[[#This Row],[PSI - FI]]&gt;5,"Red",(IF(AND(Table46749[[#This Row],[PSI - FI]]&lt;5,Table46749[[#This Row],[PSI - FI]]&gt;=3),"Blue","No")))</f>
        <v>Red</v>
      </c>
      <c r="X59" s="19" t="str">
        <f>HYPERLINK("https://www.google.com/maps/dir/?api=1&amp;origin=" &amp; Table46749[[#This Row],[Begin Lat]] &amp; "," &amp; Table46749[[#This Row],[Begin Long]] &amp; "&amp;destination=" &amp; Table46749[[#This Row],[End Lat]] &amp; "," &amp; Table46749[[#This Row],[End Long]] &amp; "&amp;travelmode=driving", "Google Maps")</f>
        <v>Google Maps</v>
      </c>
      <c r="Y59" s="1">
        <v>40.028007829800003</v>
      </c>
      <c r="Z59" s="1">
        <v>-82.443769830400001</v>
      </c>
      <c r="AA59" s="1">
        <v>40.032363567099999</v>
      </c>
      <c r="AB59" s="1">
        <v>-82.436328719299993</v>
      </c>
    </row>
    <row r="60" spans="1:28" x14ac:dyDescent="0.25">
      <c r="A60" s="13">
        <v>58</v>
      </c>
      <c r="B60" s="17">
        <v>6</v>
      </c>
      <c r="C60" s="1" t="s">
        <v>784</v>
      </c>
      <c r="D60" s="1" t="s">
        <v>4000</v>
      </c>
      <c r="E60" s="1" t="s">
        <v>5633</v>
      </c>
      <c r="F60" s="1" t="s">
        <v>3704</v>
      </c>
      <c r="G60" s="16">
        <v>6.1</v>
      </c>
      <c r="H60" s="16">
        <v>6.6</v>
      </c>
      <c r="I60" s="13" t="s">
        <v>3190</v>
      </c>
      <c r="J60" s="1" t="s">
        <v>4982</v>
      </c>
      <c r="K60" s="1">
        <v>3</v>
      </c>
      <c r="L60" s="1">
        <v>3</v>
      </c>
      <c r="M60" s="1">
        <v>21</v>
      </c>
      <c r="N60" s="1">
        <v>5</v>
      </c>
      <c r="O60" s="1">
        <v>28</v>
      </c>
      <c r="P60" s="16">
        <v>461.73201308139534</v>
      </c>
      <c r="Q60" s="16">
        <v>0.54402615072168814</v>
      </c>
      <c r="R60" s="16">
        <v>23.254454803478986</v>
      </c>
      <c r="S60" s="16">
        <v>22.710428652757297</v>
      </c>
      <c r="T60" s="16">
        <v>3.0498869196567652E-2</v>
      </c>
      <c r="U60" s="16">
        <v>6.2273873162656894</v>
      </c>
      <c r="V60" s="16">
        <v>6.1968884470691217</v>
      </c>
      <c r="W60" s="13" t="str">
        <f>IF(Table46749[[#This Row],[PSI - FI]]&gt;5,"Red",(IF(AND(Table46749[[#This Row],[PSI - FI]]&lt;5,Table46749[[#This Row],[PSI - FI]]&gt;=3),"Blue","No")))</f>
        <v>Red</v>
      </c>
      <c r="X60" s="19" t="str">
        <f>HYPERLINK("https://www.google.com/maps/dir/?api=1&amp;origin=" &amp; Table46749[[#This Row],[Begin Lat]] &amp; "," &amp; Table46749[[#This Row],[Begin Long]] &amp; "&amp;destination=" &amp; Table46749[[#This Row],[End Lat]] &amp; "," &amp; Table46749[[#This Row],[End Long]] &amp; "&amp;travelmode=driving", "Google Maps")</f>
        <v>Google Maps</v>
      </c>
      <c r="Y60" s="1">
        <v>39.889495051700003</v>
      </c>
      <c r="Z60" s="1">
        <v>-82.997595754900004</v>
      </c>
      <c r="AA60" s="1">
        <v>39.896477050000001</v>
      </c>
      <c r="AB60" s="1">
        <v>-82.9952880198</v>
      </c>
    </row>
    <row r="61" spans="1:28" x14ac:dyDescent="0.25">
      <c r="A61" s="13">
        <v>59</v>
      </c>
      <c r="B61" s="17">
        <v>7</v>
      </c>
      <c r="C61" s="1" t="s">
        <v>789</v>
      </c>
      <c r="D61" s="1" t="s">
        <v>3249</v>
      </c>
      <c r="E61" s="1" t="s">
        <v>5690</v>
      </c>
      <c r="F61" s="1" t="s">
        <v>3706</v>
      </c>
      <c r="G61" s="16">
        <v>14.9</v>
      </c>
      <c r="H61" s="16">
        <v>15.4</v>
      </c>
      <c r="I61" s="13" t="s">
        <v>3190</v>
      </c>
      <c r="J61" s="1" t="s">
        <v>4982</v>
      </c>
      <c r="K61" s="1">
        <v>1</v>
      </c>
      <c r="L61" s="1">
        <v>4</v>
      </c>
      <c r="M61" s="1">
        <v>18</v>
      </c>
      <c r="N61" s="1">
        <v>13</v>
      </c>
      <c r="O61" s="1">
        <v>60</v>
      </c>
      <c r="P61" s="16">
        <v>463.91469840116281</v>
      </c>
      <c r="Q61" s="16">
        <v>0.43138597350489044</v>
      </c>
      <c r="R61" s="16">
        <v>37.237085809402153</v>
      </c>
      <c r="S61" s="16">
        <v>36.805699835897265</v>
      </c>
      <c r="T61" s="16">
        <v>2.4197786858573621E-2</v>
      </c>
      <c r="U61" s="16">
        <v>6.2018019171991359</v>
      </c>
      <c r="V61" s="16">
        <v>6.177604130340562</v>
      </c>
      <c r="W61" s="13" t="str">
        <f>IF(Table46749[[#This Row],[PSI - FI]]&gt;5,"Red",(IF(AND(Table46749[[#This Row],[PSI - FI]]&lt;5,Table46749[[#This Row],[PSI - FI]]&gt;=3),"Blue","No")))</f>
        <v>Red</v>
      </c>
      <c r="X61" s="19" t="str">
        <f>HYPERLINK("https://www.google.com/maps/dir/?api=1&amp;origin=" &amp; Table46749[[#This Row],[Begin Lat]] &amp; "," &amp; Table46749[[#This Row],[Begin Long]] &amp; "&amp;destination=" &amp; Table46749[[#This Row],[End Lat]] &amp; "," &amp; Table46749[[#This Row],[End Long]] &amp; "&amp;travelmode=driving", "Google Maps")</f>
        <v>Google Maps</v>
      </c>
      <c r="Y61" s="1">
        <v>39.923347126099998</v>
      </c>
      <c r="Z61" s="1">
        <v>-83.774548388100001</v>
      </c>
      <c r="AA61" s="1">
        <v>39.923362774200001</v>
      </c>
      <c r="AB61" s="1">
        <v>-83.765147059599997</v>
      </c>
    </row>
    <row r="62" spans="1:28" x14ac:dyDescent="0.25">
      <c r="A62" s="13">
        <v>60</v>
      </c>
      <c r="B62" s="17">
        <v>4</v>
      </c>
      <c r="C62" s="1" t="s">
        <v>795</v>
      </c>
      <c r="D62" s="1" t="s">
        <v>3945</v>
      </c>
      <c r="E62" s="1" t="s">
        <v>5817</v>
      </c>
      <c r="F62" s="1" t="s">
        <v>4364</v>
      </c>
      <c r="G62" s="16">
        <v>1.6</v>
      </c>
      <c r="H62" s="16">
        <v>2.1</v>
      </c>
      <c r="I62" s="13" t="s">
        <v>3190</v>
      </c>
      <c r="J62" s="1" t="s">
        <v>4981</v>
      </c>
      <c r="K62" s="1">
        <v>0</v>
      </c>
      <c r="L62" s="1">
        <v>2</v>
      </c>
      <c r="M62" s="1">
        <v>7</v>
      </c>
      <c r="N62" s="1">
        <v>8</v>
      </c>
      <c r="O62" s="1">
        <v>133</v>
      </c>
      <c r="P62" s="16">
        <v>305.68150436046511</v>
      </c>
      <c r="Q62" s="16">
        <v>1.9599525351793727</v>
      </c>
      <c r="R62" s="16">
        <v>60.597386139717671</v>
      </c>
      <c r="S62" s="16">
        <v>58.637433604538295</v>
      </c>
      <c r="T62" s="16">
        <v>0.11667501482184529</v>
      </c>
      <c r="U62" s="16">
        <v>6.1837262300466831</v>
      </c>
      <c r="V62" s="16">
        <v>6.0670512152248381</v>
      </c>
      <c r="W62" s="13" t="str">
        <f>IF(Table46749[[#This Row],[PSI - FI]]&gt;5,"Red",(IF(AND(Table46749[[#This Row],[PSI - FI]]&lt;5,Table46749[[#This Row],[PSI - FI]]&gt;=3),"Blue","No")))</f>
        <v>Red</v>
      </c>
      <c r="X62" s="19" t="str">
        <f>HYPERLINK("https://www.google.com/maps/dir/?api=1&amp;origin=" &amp; Table46749[[#This Row],[Begin Lat]] &amp; "," &amp; Table46749[[#This Row],[Begin Long]] &amp; "&amp;destination=" &amp; Table46749[[#This Row],[End Lat]] &amp; "," &amp; Table46749[[#This Row],[End Long]] &amp; "&amp;travelmode=driving", "Google Maps")</f>
        <v>Google Maps</v>
      </c>
      <c r="Y62" s="1">
        <v>41.078616324000002</v>
      </c>
      <c r="Z62" s="1">
        <v>-81.504104876400007</v>
      </c>
      <c r="AA62" s="1">
        <v>41.085772259199999</v>
      </c>
      <c r="AB62" s="1">
        <v>-81.502688198100003</v>
      </c>
    </row>
    <row r="63" spans="1:28" x14ac:dyDescent="0.25">
      <c r="A63" s="13">
        <v>61</v>
      </c>
      <c r="B63" s="17">
        <v>6</v>
      </c>
      <c r="C63" s="1" t="s">
        <v>784</v>
      </c>
      <c r="D63" s="1" t="s">
        <v>3931</v>
      </c>
      <c r="E63" s="1" t="s">
        <v>5813</v>
      </c>
      <c r="F63" s="1" t="s">
        <v>4360</v>
      </c>
      <c r="G63" s="16">
        <v>2.2999999999999998</v>
      </c>
      <c r="H63" s="16">
        <v>2.8</v>
      </c>
      <c r="I63" s="13" t="s">
        <v>3190</v>
      </c>
      <c r="J63" s="1" t="s">
        <v>4981</v>
      </c>
      <c r="K63" s="1">
        <v>0</v>
      </c>
      <c r="L63" s="1">
        <v>0</v>
      </c>
      <c r="M63" s="1">
        <v>7</v>
      </c>
      <c r="N63" s="1">
        <v>8</v>
      </c>
      <c r="O63" s="1">
        <v>32</v>
      </c>
      <c r="P63" s="16">
        <v>113.328125</v>
      </c>
      <c r="Q63" s="16">
        <v>2.9616531051451704</v>
      </c>
      <c r="R63" s="16">
        <v>20.668322236051271</v>
      </c>
      <c r="S63" s="16">
        <v>17.7066691309061</v>
      </c>
      <c r="T63" s="16">
        <v>0.18377678802259328</v>
      </c>
      <c r="U63" s="16">
        <v>6.1762464453549706</v>
      </c>
      <c r="V63" s="16">
        <v>5.9924696573323777</v>
      </c>
      <c r="W63" s="13" t="str">
        <f>IF(Table46749[[#This Row],[PSI - FI]]&gt;5,"Red",(IF(AND(Table46749[[#This Row],[PSI - FI]]&lt;5,Table46749[[#This Row],[PSI - FI]]&gt;=3),"Blue","No")))</f>
        <v>Red</v>
      </c>
      <c r="X63" s="19" t="str">
        <f>HYPERLINK("https://www.google.com/maps/dir/?api=1&amp;origin=" &amp; Table46749[[#This Row],[Begin Lat]] &amp; "," &amp; Table46749[[#This Row],[Begin Long]] &amp; "&amp;destination=" &amp; Table46749[[#This Row],[End Lat]] &amp; "," &amp; Table46749[[#This Row],[End Long]] &amp; "&amp;travelmode=driving", "Google Maps")</f>
        <v>Google Maps</v>
      </c>
      <c r="Y63" s="1">
        <v>39.980169948099999</v>
      </c>
      <c r="Z63" s="1">
        <v>-83.022206634599996</v>
      </c>
      <c r="AA63" s="1">
        <v>39.987076618499998</v>
      </c>
      <c r="AB63" s="1">
        <v>-83.023703628500002</v>
      </c>
    </row>
    <row r="64" spans="1:28" x14ac:dyDescent="0.25">
      <c r="A64" s="13">
        <v>62</v>
      </c>
      <c r="B64" s="17">
        <v>6</v>
      </c>
      <c r="C64" s="1" t="s">
        <v>784</v>
      </c>
      <c r="D64" s="1" t="s">
        <v>3931</v>
      </c>
      <c r="E64" s="1" t="s">
        <v>5813</v>
      </c>
      <c r="F64" s="1" t="s">
        <v>4360</v>
      </c>
      <c r="G64" s="16">
        <v>1.5</v>
      </c>
      <c r="H64" s="16">
        <v>2</v>
      </c>
      <c r="I64" s="13" t="s">
        <v>3190</v>
      </c>
      <c r="J64" s="1" t="s">
        <v>4981</v>
      </c>
      <c r="K64" s="1">
        <v>0</v>
      </c>
      <c r="L64" s="1">
        <v>0</v>
      </c>
      <c r="M64" s="1">
        <v>9</v>
      </c>
      <c r="N64" s="1">
        <v>6</v>
      </c>
      <c r="O64" s="1">
        <v>21</v>
      </c>
      <c r="P64" s="16">
        <v>106.546875</v>
      </c>
      <c r="Q64" s="16">
        <v>2.9616531051451704</v>
      </c>
      <c r="R64" s="16">
        <v>15.832610243907455</v>
      </c>
      <c r="S64" s="16">
        <v>12.870957138762284</v>
      </c>
      <c r="T64" s="16">
        <v>0.18377678802259328</v>
      </c>
      <c r="U64" s="16">
        <v>6.1762464453549706</v>
      </c>
      <c r="V64" s="16">
        <v>5.9924696573323777</v>
      </c>
      <c r="W64" s="13" t="str">
        <f>IF(Table46749[[#This Row],[PSI - FI]]&gt;5,"Red",(IF(AND(Table46749[[#This Row],[PSI - FI]]&lt;5,Table46749[[#This Row],[PSI - FI]]&gt;=3),"Blue","No")))</f>
        <v>Red</v>
      </c>
      <c r="X64" s="19" t="str">
        <f>HYPERLINK("https://www.google.com/maps/dir/?api=1&amp;origin=" &amp; Table46749[[#This Row],[Begin Lat]] &amp; "," &amp; Table46749[[#This Row],[Begin Long]] &amp; "&amp;destination=" &amp; Table46749[[#This Row],[End Lat]] &amp; "," &amp; Table46749[[#This Row],[End Long]] &amp; "&amp;travelmode=driving", "Google Maps")</f>
        <v>Google Maps</v>
      </c>
      <c r="Y64" s="1">
        <v>39.9687783559</v>
      </c>
      <c r="Z64" s="1">
        <v>-83.022392408000002</v>
      </c>
      <c r="AA64" s="1">
        <v>39.975921933800002</v>
      </c>
      <c r="AB64" s="1">
        <v>-83.021246807200001</v>
      </c>
    </row>
    <row r="65" spans="1:28" x14ac:dyDescent="0.25">
      <c r="A65" s="13">
        <v>63</v>
      </c>
      <c r="B65" s="17">
        <v>8</v>
      </c>
      <c r="C65" s="1" t="s">
        <v>787</v>
      </c>
      <c r="D65" s="1" t="s">
        <v>3959</v>
      </c>
      <c r="E65" s="1" t="s">
        <v>5415</v>
      </c>
      <c r="F65" s="1" t="s">
        <v>4368</v>
      </c>
      <c r="G65" s="16">
        <v>10.6</v>
      </c>
      <c r="H65" s="16">
        <v>11.1</v>
      </c>
      <c r="I65" s="13" t="s">
        <v>3190</v>
      </c>
      <c r="J65" s="1" t="s">
        <v>4982</v>
      </c>
      <c r="K65" s="1">
        <v>0</v>
      </c>
      <c r="L65" s="1">
        <v>3</v>
      </c>
      <c r="M65" s="1">
        <v>13</v>
      </c>
      <c r="N65" s="1">
        <v>12</v>
      </c>
      <c r="O65" s="1">
        <v>103</v>
      </c>
      <c r="P65" s="16">
        <v>378.38944404069764</v>
      </c>
      <c r="Q65" s="16">
        <v>0.68004113289432444</v>
      </c>
      <c r="R65" s="16">
        <v>51.063675080879506</v>
      </c>
      <c r="S65" s="16">
        <v>50.383633947985182</v>
      </c>
      <c r="T65" s="16">
        <v>3.8103321600680563E-2</v>
      </c>
      <c r="U65" s="16">
        <v>6.0741837949825577</v>
      </c>
      <c r="V65" s="16">
        <v>6.0360804733818769</v>
      </c>
      <c r="W65" s="13" t="str">
        <f>IF(Table46749[[#This Row],[PSI - FI]]&gt;5,"Red",(IF(AND(Table46749[[#This Row],[PSI - FI]]&lt;5,Table46749[[#This Row],[PSI - FI]]&gt;=3),"Blue","No")))</f>
        <v>Red</v>
      </c>
      <c r="X65" s="19" t="str">
        <f>HYPERLINK("https://www.google.com/maps/dir/?api=1&amp;origin=" &amp; Table46749[[#This Row],[Begin Lat]] &amp; "," &amp; Table46749[[#This Row],[Begin Long]] &amp; "&amp;destination=" &amp; Table46749[[#This Row],[End Lat]] &amp; "," &amp; Table46749[[#This Row],[End Long]] &amp; "&amp;travelmode=driving", "Google Maps")</f>
        <v>Google Maps</v>
      </c>
      <c r="Y65" s="1">
        <v>39.127224806599997</v>
      </c>
      <c r="Z65" s="1">
        <v>-84.605262655100006</v>
      </c>
      <c r="AA65" s="1">
        <v>39.120843690699999</v>
      </c>
      <c r="AB65" s="1">
        <v>-84.600825743900003</v>
      </c>
    </row>
    <row r="66" spans="1:28" x14ac:dyDescent="0.25">
      <c r="A66" s="13">
        <v>64</v>
      </c>
      <c r="B66" s="17">
        <v>8</v>
      </c>
      <c r="C66" s="1" t="s">
        <v>787</v>
      </c>
      <c r="D66" s="1" t="s">
        <v>3989</v>
      </c>
      <c r="E66" s="1" t="s">
        <v>5284</v>
      </c>
      <c r="F66" s="1" t="s">
        <v>3749</v>
      </c>
      <c r="G66" s="16">
        <v>7.1</v>
      </c>
      <c r="H66" s="16">
        <v>7.6</v>
      </c>
      <c r="I66" s="13" t="s">
        <v>3190</v>
      </c>
      <c r="J66" s="1" t="s">
        <v>4982</v>
      </c>
      <c r="K66" s="1">
        <v>1</v>
      </c>
      <c r="L66" s="1">
        <v>7</v>
      </c>
      <c r="M66" s="1">
        <v>16</v>
      </c>
      <c r="N66" s="1">
        <v>7</v>
      </c>
      <c r="O66" s="1">
        <v>53</v>
      </c>
      <c r="P66" s="16">
        <v>554.22601744186045</v>
      </c>
      <c r="Q66" s="16">
        <v>0.56213268766895241</v>
      </c>
      <c r="R66" s="16">
        <v>31.752111001373155</v>
      </c>
      <c r="S66" s="16">
        <v>31.189978313704202</v>
      </c>
      <c r="T66" s="16">
        <v>3.1511431375601938E-2</v>
      </c>
      <c r="U66" s="16">
        <v>6.0543430981892143</v>
      </c>
      <c r="V66" s="16">
        <v>6.0228316668136124</v>
      </c>
      <c r="W66" s="13" t="str">
        <f>IF(Table46749[[#This Row],[PSI - FI]]&gt;5,"Red",(IF(AND(Table46749[[#This Row],[PSI - FI]]&lt;5,Table46749[[#This Row],[PSI - FI]]&gt;=3),"Blue","No")))</f>
        <v>Red</v>
      </c>
      <c r="X66" s="19" t="str">
        <f>HYPERLINK("https://www.google.com/maps/dir/?api=1&amp;origin=" &amp; Table46749[[#This Row],[Begin Lat]] &amp; "," &amp; Table46749[[#This Row],[Begin Long]] &amp; "&amp;destination=" &amp; Table46749[[#This Row],[End Lat]] &amp; "," &amp; Table46749[[#This Row],[End Long]] &amp; "&amp;travelmode=driving", "Google Maps")</f>
        <v>Google Maps</v>
      </c>
      <c r="Y66" s="1">
        <v>39.164044382199997</v>
      </c>
      <c r="Z66" s="1">
        <v>-84.552410379600005</v>
      </c>
      <c r="AA66" s="1">
        <v>39.169400377499997</v>
      </c>
      <c r="AB66" s="1">
        <v>-84.557798210599998</v>
      </c>
    </row>
    <row r="67" spans="1:28" x14ac:dyDescent="0.25">
      <c r="A67" s="13">
        <v>65</v>
      </c>
      <c r="B67" s="17">
        <v>4</v>
      </c>
      <c r="C67" s="1" t="s">
        <v>798</v>
      </c>
      <c r="D67" s="1" t="s">
        <v>3300</v>
      </c>
      <c r="E67" s="1" t="s">
        <v>3301</v>
      </c>
      <c r="F67" s="1" t="s">
        <v>3730</v>
      </c>
      <c r="G67" s="16">
        <v>3.2</v>
      </c>
      <c r="H67" s="16">
        <v>3.7</v>
      </c>
      <c r="I67" s="13" t="s">
        <v>3190</v>
      </c>
      <c r="J67" s="1" t="s">
        <v>4982</v>
      </c>
      <c r="K67" s="1">
        <v>0</v>
      </c>
      <c r="L67" s="1">
        <v>3</v>
      </c>
      <c r="M67" s="1">
        <v>17</v>
      </c>
      <c r="N67" s="1">
        <v>12</v>
      </c>
      <c r="O67" s="1">
        <v>62</v>
      </c>
      <c r="P67" s="16">
        <v>363.57694404069764</v>
      </c>
      <c r="Q67" s="16">
        <v>0.55204843887710098</v>
      </c>
      <c r="R67" s="16">
        <v>34.550685135740281</v>
      </c>
      <c r="S67" s="16">
        <v>33.99863669686318</v>
      </c>
      <c r="T67" s="16">
        <v>3.0831149372502843E-2</v>
      </c>
      <c r="U67" s="16">
        <v>6.0529451508881982</v>
      </c>
      <c r="V67" s="16">
        <v>6.0221140015156953</v>
      </c>
      <c r="W67" s="13" t="str">
        <f>IF(Table46749[[#This Row],[PSI - FI]]&gt;5,"Red",(IF(AND(Table46749[[#This Row],[PSI - FI]]&lt;5,Table46749[[#This Row],[PSI - FI]]&gt;=3),"Blue","No")))</f>
        <v>Red</v>
      </c>
      <c r="X67" s="19" t="str">
        <f>HYPERLINK("https://www.google.com/maps/dir/?api=1&amp;origin=" &amp; Table46749[[#This Row],[Begin Lat]] &amp; "," &amp; Table46749[[#This Row],[Begin Long]] &amp; "&amp;destination=" &amp; Table46749[[#This Row],[End Lat]] &amp; "," &amp; Table46749[[#This Row],[End Long]] &amp; "&amp;travelmode=driving", "Google Maps")</f>
        <v>Google Maps</v>
      </c>
      <c r="Y67" s="1">
        <v>41.239295906400002</v>
      </c>
      <c r="Z67" s="1">
        <v>-81.344208128099993</v>
      </c>
      <c r="AA67" s="1">
        <v>41.236800655000003</v>
      </c>
      <c r="AB67" s="1">
        <v>-81.335429480299993</v>
      </c>
    </row>
    <row r="68" spans="1:28" x14ac:dyDescent="0.25">
      <c r="A68" s="13">
        <v>66</v>
      </c>
      <c r="B68" s="17">
        <v>6</v>
      </c>
      <c r="C68" s="1" t="s">
        <v>784</v>
      </c>
      <c r="D68" s="1" t="s">
        <v>3931</v>
      </c>
      <c r="E68" s="1" t="s">
        <v>5821</v>
      </c>
      <c r="F68" s="1" t="s">
        <v>4360</v>
      </c>
      <c r="G68" s="16">
        <v>4.2</v>
      </c>
      <c r="H68" s="16">
        <v>4.7</v>
      </c>
      <c r="I68" s="13" t="s">
        <v>3190</v>
      </c>
      <c r="J68" s="1" t="s">
        <v>4981</v>
      </c>
      <c r="K68" s="1">
        <v>1</v>
      </c>
      <c r="L68" s="1">
        <v>2</v>
      </c>
      <c r="M68" s="1">
        <v>7</v>
      </c>
      <c r="N68" s="1">
        <v>6</v>
      </c>
      <c r="O68" s="1">
        <v>18</v>
      </c>
      <c r="P68" s="16">
        <v>227.48319404069767</v>
      </c>
      <c r="Q68" s="16">
        <v>2.9946745833230572</v>
      </c>
      <c r="R68" s="16">
        <v>13.726684170572504</v>
      </c>
      <c r="S68" s="16">
        <v>10.732009587249447</v>
      </c>
      <c r="T68" s="16">
        <v>0.18603384892319283</v>
      </c>
      <c r="U68" s="16">
        <v>6.0449352907047205</v>
      </c>
      <c r="V68" s="16">
        <v>5.8589014417815273</v>
      </c>
      <c r="W68" s="13" t="str">
        <f>IF(Table46749[[#This Row],[PSI - FI]]&gt;5,"Red",(IF(AND(Table46749[[#This Row],[PSI - FI]]&lt;5,Table46749[[#This Row],[PSI - FI]]&gt;=3),"Blue","No")))</f>
        <v>Red</v>
      </c>
      <c r="X68" s="19" t="str">
        <f>HYPERLINK("https://www.google.com/maps/dir/?api=1&amp;origin=" &amp; Table46749[[#This Row],[Begin Lat]] &amp; "," &amp; Table46749[[#This Row],[Begin Long]] &amp; "&amp;destination=" &amp; Table46749[[#This Row],[End Lat]] &amp; "," &amp; Table46749[[#This Row],[End Long]] &amp; "&amp;travelmode=driving", "Google Maps")</f>
        <v>Google Maps</v>
      </c>
      <c r="Y68" s="1">
        <v>40.0020282869</v>
      </c>
      <c r="Z68" s="1">
        <v>-83.030020953499999</v>
      </c>
      <c r="AA68" s="1">
        <v>40.009208839400003</v>
      </c>
      <c r="AB68" s="1">
        <v>-83.031307419200004</v>
      </c>
    </row>
    <row r="69" spans="1:28" x14ac:dyDescent="0.25">
      <c r="A69" s="13">
        <v>67</v>
      </c>
      <c r="B69" s="17">
        <v>12</v>
      </c>
      <c r="C69" s="1" t="s">
        <v>785</v>
      </c>
      <c r="D69" s="1" t="s">
        <v>4004</v>
      </c>
      <c r="E69" s="1" t="s">
        <v>5831</v>
      </c>
      <c r="F69" s="1" t="s">
        <v>4380</v>
      </c>
      <c r="G69" s="16">
        <v>6.5</v>
      </c>
      <c r="H69" s="16">
        <v>7</v>
      </c>
      <c r="I69" s="13" t="s">
        <v>3190</v>
      </c>
      <c r="J69" s="1" t="s">
        <v>4982</v>
      </c>
      <c r="K69" s="1">
        <v>0</v>
      </c>
      <c r="L69" s="1">
        <v>3</v>
      </c>
      <c r="M69" s="1">
        <v>8</v>
      </c>
      <c r="N69" s="1">
        <v>16</v>
      </c>
      <c r="O69" s="1">
        <v>29</v>
      </c>
      <c r="P69" s="16">
        <v>289.40506904069764</v>
      </c>
      <c r="Q69" s="16">
        <v>0.55814854187007157</v>
      </c>
      <c r="R69" s="16">
        <v>27.19037493876893</v>
      </c>
      <c r="S69" s="16">
        <v>26.632226396898858</v>
      </c>
      <c r="T69" s="16">
        <v>3.1288635036492297E-2</v>
      </c>
      <c r="U69" s="16">
        <v>5.9298846098027465</v>
      </c>
      <c r="V69" s="16">
        <v>5.8985959747662537</v>
      </c>
      <c r="W69" s="13" t="str">
        <f>IF(Table46749[[#This Row],[PSI - FI]]&gt;5,"Red",(IF(AND(Table46749[[#This Row],[PSI - FI]]&lt;5,Table46749[[#This Row],[PSI - FI]]&gt;=3),"Blue","No")))</f>
        <v>Red</v>
      </c>
      <c r="X69" s="19" t="str">
        <f>HYPERLINK("https://www.google.com/maps/dir/?api=1&amp;origin=" &amp; Table46749[[#This Row],[Begin Lat]] &amp; "," &amp; Table46749[[#This Row],[Begin Long]] &amp; "&amp;destination=" &amp; Table46749[[#This Row],[End Lat]] &amp; "," &amp; Table46749[[#This Row],[End Long]] &amp; "&amp;travelmode=driving", "Google Maps")</f>
        <v>Google Maps</v>
      </c>
      <c r="Y69" s="1">
        <v>41.449809593399998</v>
      </c>
      <c r="Z69" s="1">
        <v>-81.5653965833</v>
      </c>
      <c r="AA69" s="1">
        <v>41.449837382600002</v>
      </c>
      <c r="AB69" s="1">
        <v>-81.555784521700005</v>
      </c>
    </row>
    <row r="70" spans="1:28" x14ac:dyDescent="0.25">
      <c r="A70" s="13">
        <v>68</v>
      </c>
      <c r="B70" s="17">
        <v>6</v>
      </c>
      <c r="C70" s="1" t="s">
        <v>784</v>
      </c>
      <c r="D70" s="1" t="s">
        <v>4006</v>
      </c>
      <c r="E70" s="1" t="s">
        <v>5557</v>
      </c>
      <c r="F70" s="1" t="s">
        <v>4381</v>
      </c>
      <c r="G70" s="16">
        <v>13.6</v>
      </c>
      <c r="H70" s="16">
        <v>14.1</v>
      </c>
      <c r="I70" s="13" t="s">
        <v>3190</v>
      </c>
      <c r="J70" s="1" t="s">
        <v>4982</v>
      </c>
      <c r="K70" s="1">
        <v>0</v>
      </c>
      <c r="L70" s="1">
        <v>4</v>
      </c>
      <c r="M70" s="1">
        <v>7</v>
      </c>
      <c r="N70" s="1">
        <v>18</v>
      </c>
      <c r="O70" s="1">
        <v>69</v>
      </c>
      <c r="P70" s="16">
        <v>377.40988372093022</v>
      </c>
      <c r="Q70" s="16">
        <v>0.54157540914372426</v>
      </c>
      <c r="R70" s="16">
        <v>41.620750276399249</v>
      </c>
      <c r="S70" s="16">
        <v>41.079174867255524</v>
      </c>
      <c r="T70" s="16">
        <v>3.0361811432161E-2</v>
      </c>
      <c r="U70" s="16">
        <v>5.8901242944793379</v>
      </c>
      <c r="V70" s="16">
        <v>5.8597624830471773</v>
      </c>
      <c r="W70" s="13" t="str">
        <f>IF(Table46749[[#This Row],[PSI - FI]]&gt;5,"Red",(IF(AND(Table46749[[#This Row],[PSI - FI]]&lt;5,Table46749[[#This Row],[PSI - FI]]&gt;=3),"Blue","No")))</f>
        <v>Red</v>
      </c>
      <c r="X70" s="19" t="str">
        <f>HYPERLINK("https://www.google.com/maps/dir/?api=1&amp;origin=" &amp; Table46749[[#This Row],[Begin Lat]] &amp; "," &amp; Table46749[[#This Row],[Begin Long]] &amp; "&amp;destination=" &amp; Table46749[[#This Row],[End Lat]] &amp; "," &amp; Table46749[[#This Row],[End Long]] &amp; "&amp;travelmode=driving", "Google Maps")</f>
        <v>Google Maps</v>
      </c>
      <c r="Y70" s="1">
        <v>39.952908340599997</v>
      </c>
      <c r="Z70" s="1">
        <v>-82.877195197899994</v>
      </c>
      <c r="AA70" s="1">
        <v>39.960131688799997</v>
      </c>
      <c r="AB70" s="1">
        <v>-82.876394525799995</v>
      </c>
    </row>
    <row r="71" spans="1:28" x14ac:dyDescent="0.25">
      <c r="A71" s="13">
        <v>69</v>
      </c>
      <c r="B71" s="17">
        <v>8</v>
      </c>
      <c r="C71" s="1" t="s">
        <v>787</v>
      </c>
      <c r="D71" s="1" t="s">
        <v>3976</v>
      </c>
      <c r="E71" s="1" t="s">
        <v>5589</v>
      </c>
      <c r="F71" s="1" t="s">
        <v>4373</v>
      </c>
      <c r="G71" s="16">
        <v>0.8</v>
      </c>
      <c r="H71" s="16">
        <v>1.3</v>
      </c>
      <c r="I71" s="13" t="s">
        <v>3190</v>
      </c>
      <c r="J71" s="1" t="s">
        <v>4983</v>
      </c>
      <c r="K71" s="1">
        <v>0</v>
      </c>
      <c r="L71" s="1">
        <v>1</v>
      </c>
      <c r="M71" s="1">
        <v>9</v>
      </c>
      <c r="N71" s="1">
        <v>19</v>
      </c>
      <c r="O71" s="1">
        <v>66</v>
      </c>
      <c r="P71" s="16">
        <v>254.91106468023256</v>
      </c>
      <c r="Q71" s="16">
        <v>0.58899544763272638</v>
      </c>
      <c r="R71" s="16">
        <v>41.401742563641328</v>
      </c>
      <c r="S71" s="16">
        <v>40.812747116008602</v>
      </c>
      <c r="T71" s="16">
        <v>3.2038343400358334E-2</v>
      </c>
      <c r="U71" s="16">
        <v>5.8806741716204423</v>
      </c>
      <c r="V71" s="16">
        <v>5.8486358282200843</v>
      </c>
      <c r="W71" s="13" t="str">
        <f>IF(Table46749[[#This Row],[PSI - FI]]&gt;5,"Red",(IF(AND(Table46749[[#This Row],[PSI - FI]]&lt;5,Table46749[[#This Row],[PSI - FI]]&gt;=3),"Blue","No")))</f>
        <v>Red</v>
      </c>
      <c r="X71" s="19" t="str">
        <f>HYPERLINK("https://www.google.com/maps/dir/?api=1&amp;origin=" &amp; Table46749[[#This Row],[Begin Lat]] &amp; "," &amp; Table46749[[#This Row],[Begin Long]] &amp; "&amp;destination=" &amp; Table46749[[#This Row],[End Lat]] &amp; "," &amp; Table46749[[#This Row],[End Long]] &amp; "&amp;travelmode=driving", "Google Maps")</f>
        <v>Google Maps</v>
      </c>
      <c r="Y71" s="1">
        <v>39.134999173499999</v>
      </c>
      <c r="Z71" s="1">
        <v>-84.599853573600001</v>
      </c>
      <c r="AA71" s="1">
        <v>39.1315045403</v>
      </c>
      <c r="AB71" s="1">
        <v>-84.592760071900003</v>
      </c>
    </row>
    <row r="72" spans="1:28" x14ac:dyDescent="0.25">
      <c r="A72" s="13">
        <v>70</v>
      </c>
      <c r="B72" s="17">
        <v>4</v>
      </c>
      <c r="C72" s="1" t="s">
        <v>798</v>
      </c>
      <c r="D72" s="1" t="s">
        <v>3300</v>
      </c>
      <c r="E72" s="1" t="s">
        <v>3301</v>
      </c>
      <c r="F72" s="1" t="s">
        <v>3730</v>
      </c>
      <c r="G72" s="16">
        <v>2.4</v>
      </c>
      <c r="H72" s="16">
        <v>2.9</v>
      </c>
      <c r="I72" s="13" t="s">
        <v>3190</v>
      </c>
      <c r="J72" s="1" t="s">
        <v>4982</v>
      </c>
      <c r="K72" s="1">
        <v>0</v>
      </c>
      <c r="L72" s="1">
        <v>2</v>
      </c>
      <c r="M72" s="1">
        <v>18</v>
      </c>
      <c r="N72" s="1">
        <v>10</v>
      </c>
      <c r="O72" s="1">
        <v>74</v>
      </c>
      <c r="P72" s="16">
        <v>327.57212936046511</v>
      </c>
      <c r="Q72" s="16">
        <v>0.58724304824132589</v>
      </c>
      <c r="R72" s="16">
        <v>38.009063739450092</v>
      </c>
      <c r="S72" s="16">
        <v>37.421820691208765</v>
      </c>
      <c r="T72" s="16">
        <v>3.2915533539119565E-2</v>
      </c>
      <c r="U72" s="16">
        <v>5.8777216689454033</v>
      </c>
      <c r="V72" s="16">
        <v>5.8448061354062837</v>
      </c>
      <c r="W72" s="13" t="str">
        <f>IF(Table46749[[#This Row],[PSI - FI]]&gt;5,"Red",(IF(AND(Table46749[[#This Row],[PSI - FI]]&lt;5,Table46749[[#This Row],[PSI - FI]]&gt;=3),"Blue","No")))</f>
        <v>Red</v>
      </c>
      <c r="X72" s="19" t="str">
        <f>HYPERLINK("https://www.google.com/maps/dir/?api=1&amp;origin=" &amp; Table46749[[#This Row],[Begin Lat]] &amp; "," &amp; Table46749[[#This Row],[Begin Long]] &amp; "&amp;destination=" &amp; Table46749[[#This Row],[End Lat]] &amp; "," &amp; Table46749[[#This Row],[End Long]] &amp; "&amp;travelmode=driving", "Google Maps")</f>
        <v>Google Maps</v>
      </c>
      <c r="Y72" s="1">
        <v>41.244942020400003</v>
      </c>
      <c r="Z72" s="1">
        <v>-81.356800171800003</v>
      </c>
      <c r="AA72" s="1">
        <v>41.239992559900003</v>
      </c>
      <c r="AB72" s="1">
        <v>-81.349805306899995</v>
      </c>
    </row>
    <row r="73" spans="1:28" x14ac:dyDescent="0.25">
      <c r="A73" s="13">
        <v>71</v>
      </c>
      <c r="B73" s="17">
        <v>12</v>
      </c>
      <c r="C73" s="1" t="s">
        <v>785</v>
      </c>
      <c r="D73" s="1" t="s">
        <v>3412</v>
      </c>
      <c r="E73" s="1" t="s">
        <v>5588</v>
      </c>
      <c r="F73" s="1" t="s">
        <v>3716</v>
      </c>
      <c r="G73" s="16">
        <v>14.9</v>
      </c>
      <c r="H73" s="16">
        <v>15.4</v>
      </c>
      <c r="I73" s="13" t="s">
        <v>3190</v>
      </c>
      <c r="J73" s="1" t="s">
        <v>4982</v>
      </c>
      <c r="K73" s="1">
        <v>0</v>
      </c>
      <c r="L73" s="1">
        <v>4</v>
      </c>
      <c r="M73" s="1">
        <v>15</v>
      </c>
      <c r="N73" s="1">
        <v>12</v>
      </c>
      <c r="O73" s="1">
        <v>45</v>
      </c>
      <c r="P73" s="16">
        <v>379.15988372093022</v>
      </c>
      <c r="Q73" s="16">
        <v>0.46649356894583077</v>
      </c>
      <c r="R73" s="16">
        <v>28.120953080546066</v>
      </c>
      <c r="S73" s="16">
        <v>27.654459511600233</v>
      </c>
      <c r="T73" s="16">
        <v>2.6077618856725496E-2</v>
      </c>
      <c r="U73" s="16">
        <v>5.8514059790770512</v>
      </c>
      <c r="V73" s="16">
        <v>5.8253283602203254</v>
      </c>
      <c r="W73" s="13" t="str">
        <f>IF(Table46749[[#This Row],[PSI - FI]]&gt;5,"Red",(IF(AND(Table46749[[#This Row],[PSI - FI]]&lt;5,Table46749[[#This Row],[PSI - FI]]&gt;=3),"Blue","No")))</f>
        <v>Red</v>
      </c>
      <c r="X73" s="19" t="str">
        <f>HYPERLINK("https://www.google.com/maps/dir/?api=1&amp;origin=" &amp; Table46749[[#This Row],[Begin Lat]] &amp; "," &amp; Table46749[[#This Row],[Begin Long]] &amp; "&amp;destination=" &amp; Table46749[[#This Row],[End Lat]] &amp; "," &amp; Table46749[[#This Row],[End Long]] &amp; "&amp;travelmode=driving", "Google Maps")</f>
        <v>Google Maps</v>
      </c>
      <c r="Y73" s="1">
        <v>41.449522842100002</v>
      </c>
      <c r="Z73" s="1">
        <v>-81.701921720900003</v>
      </c>
      <c r="AA73" s="1">
        <v>41.4566814302</v>
      </c>
      <c r="AB73" s="1">
        <v>-81.701078309699994</v>
      </c>
    </row>
    <row r="74" spans="1:28" x14ac:dyDescent="0.25">
      <c r="A74" s="13">
        <v>72</v>
      </c>
      <c r="B74" s="17">
        <v>4</v>
      </c>
      <c r="C74" s="1" t="s">
        <v>795</v>
      </c>
      <c r="D74" s="1" t="s">
        <v>4009</v>
      </c>
      <c r="E74" s="1" t="s">
        <v>5678</v>
      </c>
      <c r="F74" s="1" t="s">
        <v>3758</v>
      </c>
      <c r="G74" s="16">
        <v>5.0999999999999996</v>
      </c>
      <c r="H74" s="16">
        <v>5.6</v>
      </c>
      <c r="I74" s="13" t="s">
        <v>3190</v>
      </c>
      <c r="J74" s="1" t="s">
        <v>4982</v>
      </c>
      <c r="K74" s="1">
        <v>1</v>
      </c>
      <c r="L74" s="1">
        <v>2</v>
      </c>
      <c r="M74" s="1">
        <v>8</v>
      </c>
      <c r="N74" s="1">
        <v>14</v>
      </c>
      <c r="O74" s="1">
        <v>104</v>
      </c>
      <c r="P74" s="16">
        <v>355.53006904069764</v>
      </c>
      <c r="Q74" s="16">
        <v>0.72024083151965379</v>
      </c>
      <c r="R74" s="16">
        <v>54.559028621977184</v>
      </c>
      <c r="S74" s="16">
        <v>53.83878779045753</v>
      </c>
      <c r="T74" s="16">
        <v>4.0350096312329019E-2</v>
      </c>
      <c r="U74" s="16">
        <v>5.8221535431710363</v>
      </c>
      <c r="V74" s="16">
        <v>5.7818034468587074</v>
      </c>
      <c r="W74" s="13" t="str">
        <f>IF(Table46749[[#This Row],[PSI - FI]]&gt;5,"Red",(IF(AND(Table46749[[#This Row],[PSI - FI]]&lt;5,Table46749[[#This Row],[PSI - FI]]&gt;=3),"Blue","No")))</f>
        <v>Red</v>
      </c>
      <c r="X74" s="19" t="str">
        <f>HYPERLINK("https://www.google.com/maps/dir/?api=1&amp;origin=" &amp; Table46749[[#This Row],[Begin Lat]] &amp; "," &amp; Table46749[[#This Row],[Begin Long]] &amp; "&amp;destination=" &amp; Table46749[[#This Row],[End Lat]] &amp; "," &amp; Table46749[[#This Row],[End Long]] &amp; "&amp;travelmode=driving", "Google Maps")</f>
        <v>Google Maps</v>
      </c>
      <c r="Y74" s="1">
        <v>40.982519265400001</v>
      </c>
      <c r="Z74" s="1">
        <v>-81.4930739168</v>
      </c>
      <c r="AA74" s="1">
        <v>40.989677600599997</v>
      </c>
      <c r="AB74" s="1">
        <v>-81.492304021099997</v>
      </c>
    </row>
    <row r="75" spans="1:28" x14ac:dyDescent="0.25">
      <c r="A75" s="13">
        <v>73</v>
      </c>
      <c r="B75" s="17">
        <v>5</v>
      </c>
      <c r="C75" s="1" t="s">
        <v>797</v>
      </c>
      <c r="D75" s="1" t="s">
        <v>4011</v>
      </c>
      <c r="E75" s="1" t="s">
        <v>5621</v>
      </c>
      <c r="F75" s="1" t="s">
        <v>4382</v>
      </c>
      <c r="G75" s="16">
        <v>5.6</v>
      </c>
      <c r="H75" s="16">
        <v>6.1</v>
      </c>
      <c r="I75" s="13" t="s">
        <v>3190</v>
      </c>
      <c r="J75" s="1" t="s">
        <v>4982</v>
      </c>
      <c r="K75" s="1">
        <v>0</v>
      </c>
      <c r="L75" s="1">
        <v>1</v>
      </c>
      <c r="M75" s="1">
        <v>10</v>
      </c>
      <c r="N75" s="1">
        <v>17</v>
      </c>
      <c r="O75" s="1">
        <v>84</v>
      </c>
      <c r="P75" s="16">
        <v>270.58293968023258</v>
      </c>
      <c r="Q75" s="16">
        <v>0.54203077583556458</v>
      </c>
      <c r="R75" s="16">
        <v>49.891355491049673</v>
      </c>
      <c r="S75" s="16">
        <v>49.349324715214109</v>
      </c>
      <c r="T75" s="16">
        <v>3.0387277936328384E-2</v>
      </c>
      <c r="U75" s="16">
        <v>5.8195121834813657</v>
      </c>
      <c r="V75" s="16">
        <v>5.7891249055450373</v>
      </c>
      <c r="W75" s="13" t="str">
        <f>IF(Table46749[[#This Row],[PSI - FI]]&gt;5,"Red",(IF(AND(Table46749[[#This Row],[PSI - FI]]&lt;5,Table46749[[#This Row],[PSI - FI]]&gt;=3),"Blue","No")))</f>
        <v>Red</v>
      </c>
      <c r="X75" s="19" t="str">
        <f>HYPERLINK("https://www.google.com/maps/dir/?api=1&amp;origin=" &amp; Table46749[[#This Row],[Begin Lat]] &amp; "," &amp; Table46749[[#This Row],[Begin Long]] &amp; "&amp;destination=" &amp; Table46749[[#This Row],[End Lat]] &amp; "," &amp; Table46749[[#This Row],[End Long]] &amp; "&amp;travelmode=driving", "Google Maps")</f>
        <v>Google Maps</v>
      </c>
      <c r="Y75" s="1">
        <v>39.729507069900002</v>
      </c>
      <c r="Z75" s="1">
        <v>-82.611724486599996</v>
      </c>
      <c r="AA75" s="1">
        <v>39.723056117100001</v>
      </c>
      <c r="AB75" s="1">
        <v>-82.607511838799994</v>
      </c>
    </row>
    <row r="76" spans="1:28" x14ac:dyDescent="0.25">
      <c r="A76" s="13">
        <v>74</v>
      </c>
      <c r="B76" s="17">
        <v>6</v>
      </c>
      <c r="C76" s="1" t="s">
        <v>784</v>
      </c>
      <c r="D76" s="1" t="s">
        <v>4013</v>
      </c>
      <c r="E76" s="1" t="s">
        <v>5832</v>
      </c>
      <c r="F76" s="1" t="s">
        <v>4383</v>
      </c>
      <c r="G76" s="16">
        <v>0.9</v>
      </c>
      <c r="H76" s="16">
        <v>1.4</v>
      </c>
      <c r="I76" s="13" t="s">
        <v>3190</v>
      </c>
      <c r="J76" s="1" t="s">
        <v>4982</v>
      </c>
      <c r="K76" s="1">
        <v>0</v>
      </c>
      <c r="L76" s="1">
        <v>2</v>
      </c>
      <c r="M76" s="1">
        <v>14</v>
      </c>
      <c r="N76" s="1">
        <v>10</v>
      </c>
      <c r="O76" s="1">
        <v>36</v>
      </c>
      <c r="P76" s="16">
        <v>263.38462936046511</v>
      </c>
      <c r="Q76" s="16">
        <v>0.70438231587380529</v>
      </c>
      <c r="R76" s="16">
        <v>24.69930723805982</v>
      </c>
      <c r="S76" s="16">
        <v>23.994924922186016</v>
      </c>
      <c r="T76" s="16">
        <v>3.9463796021904293E-2</v>
      </c>
      <c r="U76" s="16">
        <v>5.7984140938776552</v>
      </c>
      <c r="V76" s="16">
        <v>5.7589502978557512</v>
      </c>
      <c r="W76" s="13" t="str">
        <f>IF(Table46749[[#This Row],[PSI - FI]]&gt;5,"Red",(IF(AND(Table46749[[#This Row],[PSI - FI]]&lt;5,Table46749[[#This Row],[PSI - FI]]&gt;=3),"Blue","No")))</f>
        <v>Red</v>
      </c>
      <c r="X76" s="19" t="str">
        <f>HYPERLINK("https://www.google.com/maps/dir/?api=1&amp;origin=" &amp; Table46749[[#This Row],[Begin Lat]] &amp; "," &amp; Table46749[[#This Row],[Begin Long]] &amp; "&amp;destination=" &amp; Table46749[[#This Row],[End Lat]] &amp; "," &amp; Table46749[[#This Row],[End Long]] &amp; "&amp;travelmode=driving", "Google Maps")</f>
        <v>Google Maps</v>
      </c>
      <c r="Y76" s="1">
        <v>39.939639671999998</v>
      </c>
      <c r="Z76" s="1">
        <v>-83.013127898299999</v>
      </c>
      <c r="AA76" s="1">
        <v>39.9393888667</v>
      </c>
      <c r="AB76" s="1">
        <v>-83.003733914500003</v>
      </c>
    </row>
    <row r="77" spans="1:28" x14ac:dyDescent="0.25">
      <c r="A77" s="13">
        <v>75</v>
      </c>
      <c r="B77" s="17">
        <v>6</v>
      </c>
      <c r="C77" s="1" t="s">
        <v>784</v>
      </c>
      <c r="D77" s="1" t="s">
        <v>3931</v>
      </c>
      <c r="E77" s="1" t="s">
        <v>5813</v>
      </c>
      <c r="F77" s="1" t="s">
        <v>4360</v>
      </c>
      <c r="G77" s="16">
        <v>2.8</v>
      </c>
      <c r="H77" s="16">
        <v>3.3</v>
      </c>
      <c r="I77" s="13" t="s">
        <v>3190</v>
      </c>
      <c r="J77" s="1" t="s">
        <v>4981</v>
      </c>
      <c r="K77" s="1">
        <v>0</v>
      </c>
      <c r="L77" s="1">
        <v>1</v>
      </c>
      <c r="M77" s="1">
        <v>7</v>
      </c>
      <c r="N77" s="1">
        <v>6</v>
      </c>
      <c r="O77" s="1">
        <v>17</v>
      </c>
      <c r="P77" s="16">
        <v>135.12981468023256</v>
      </c>
      <c r="Q77" s="16">
        <v>2.9616531051451704</v>
      </c>
      <c r="R77" s="16">
        <v>13.634559338387543</v>
      </c>
      <c r="S77" s="16">
        <v>10.672906233242372</v>
      </c>
      <c r="T77" s="16">
        <v>0.18377678802259328</v>
      </c>
      <c r="U77" s="16">
        <v>5.7654227709778327</v>
      </c>
      <c r="V77" s="16">
        <v>5.5816459829552398</v>
      </c>
      <c r="W77" s="13" t="str">
        <f>IF(Table46749[[#This Row],[PSI - FI]]&gt;5,"Red",(IF(AND(Table46749[[#This Row],[PSI - FI]]&lt;5,Table46749[[#This Row],[PSI - FI]]&gt;=3),"Blue","No")))</f>
        <v>Red</v>
      </c>
      <c r="X77" s="19" t="str">
        <f>HYPERLINK("https://www.google.com/maps/dir/?api=1&amp;origin=" &amp; Table46749[[#This Row],[Begin Lat]] &amp; "," &amp; Table46749[[#This Row],[Begin Long]] &amp; "&amp;destination=" &amp; Table46749[[#This Row],[End Lat]] &amp; "," &amp; Table46749[[#This Row],[End Long]] &amp; "&amp;travelmode=driving", "Google Maps")</f>
        <v>Google Maps</v>
      </c>
      <c r="Y77" s="1">
        <v>39.987076618499998</v>
      </c>
      <c r="Z77" s="1">
        <v>-83.023703628500002</v>
      </c>
      <c r="AA77" s="1">
        <v>39.994008017200002</v>
      </c>
      <c r="AB77" s="1">
        <v>-83.024730356199996</v>
      </c>
    </row>
    <row r="78" spans="1:28" x14ac:dyDescent="0.25">
      <c r="A78" s="13">
        <v>76</v>
      </c>
      <c r="B78" s="17">
        <v>4</v>
      </c>
      <c r="C78" s="1" t="s">
        <v>800</v>
      </c>
      <c r="D78" s="1" t="s">
        <v>3271</v>
      </c>
      <c r="E78" s="1" t="s">
        <v>5833</v>
      </c>
      <c r="F78" s="1" t="s">
        <v>3721</v>
      </c>
      <c r="G78" s="16">
        <v>22.1</v>
      </c>
      <c r="H78" s="16">
        <v>22.6</v>
      </c>
      <c r="I78" s="13" t="s">
        <v>3190</v>
      </c>
      <c r="J78" s="1" t="s">
        <v>4984</v>
      </c>
      <c r="K78" s="1">
        <v>0</v>
      </c>
      <c r="L78" s="1">
        <v>0</v>
      </c>
      <c r="M78" s="1">
        <v>10</v>
      </c>
      <c r="N78" s="1">
        <v>3</v>
      </c>
      <c r="O78" s="1">
        <v>58</v>
      </c>
      <c r="P78" s="16">
        <v>136.78125</v>
      </c>
      <c r="Q78" s="16">
        <v>1.7634051885007147</v>
      </c>
      <c r="R78" s="16">
        <v>35.410728260764493</v>
      </c>
      <c r="S78" s="16">
        <v>33.647323072263781</v>
      </c>
      <c r="T78" s="16">
        <v>0.10386549996505613</v>
      </c>
      <c r="U78" s="16">
        <v>5.6898378385741273</v>
      </c>
      <c r="V78" s="16">
        <v>5.5859723386090714</v>
      </c>
      <c r="W78" s="13" t="str">
        <f>IF(Table46749[[#This Row],[PSI - FI]]&gt;5,"Red",(IF(AND(Table46749[[#This Row],[PSI - FI]]&lt;5,Table46749[[#This Row],[PSI - FI]]&gt;=3),"Blue","No")))</f>
        <v>Red</v>
      </c>
      <c r="X78" s="19" t="str">
        <f>HYPERLINK("https://www.google.com/maps/dir/?api=1&amp;origin=" &amp; Table46749[[#This Row],[Begin Lat]] &amp; "," &amp; Table46749[[#This Row],[Begin Long]] &amp; "&amp;destination=" &amp; Table46749[[#This Row],[End Lat]] &amp; "," &amp; Table46749[[#This Row],[End Long]] &amp; "&amp;travelmode=driving", "Google Maps")</f>
        <v>Google Maps</v>
      </c>
      <c r="Y78" s="1">
        <v>40.8246235537</v>
      </c>
      <c r="Z78" s="1">
        <v>-81.396873750799998</v>
      </c>
      <c r="AA78" s="1">
        <v>40.829403163400002</v>
      </c>
      <c r="AB78" s="1">
        <v>-81.394948813799999</v>
      </c>
    </row>
    <row r="79" spans="1:28" x14ac:dyDescent="0.25">
      <c r="A79" s="13">
        <v>77</v>
      </c>
      <c r="B79" s="17">
        <v>7</v>
      </c>
      <c r="C79" s="1" t="s">
        <v>3196</v>
      </c>
      <c r="D79" s="1" t="s">
        <v>4016</v>
      </c>
      <c r="E79" s="1" t="s">
        <v>5834</v>
      </c>
      <c r="F79" s="1" t="s">
        <v>3715</v>
      </c>
      <c r="G79" s="16">
        <v>17.8</v>
      </c>
      <c r="H79" s="16">
        <v>18.3</v>
      </c>
      <c r="I79" s="13" t="s">
        <v>3190</v>
      </c>
      <c r="J79" s="1" t="s">
        <v>4981</v>
      </c>
      <c r="K79" s="1">
        <v>0</v>
      </c>
      <c r="L79" s="1">
        <v>3</v>
      </c>
      <c r="M79" s="1">
        <v>7</v>
      </c>
      <c r="N79" s="1">
        <v>6</v>
      </c>
      <c r="O79" s="1">
        <v>20</v>
      </c>
      <c r="P79" s="16">
        <v>229.48319404069767</v>
      </c>
      <c r="Q79" s="16">
        <v>1.9279946229317833</v>
      </c>
      <c r="R79" s="16">
        <v>14.176307592869525</v>
      </c>
      <c r="S79" s="16">
        <v>12.248312969937743</v>
      </c>
      <c r="T79" s="16">
        <v>0.11458304535678354</v>
      </c>
      <c r="U79" s="16">
        <v>5.66311325751251</v>
      </c>
      <c r="V79" s="16">
        <v>5.5485302121557263</v>
      </c>
      <c r="W79" s="13" t="str">
        <f>IF(Table46749[[#This Row],[PSI - FI]]&gt;5,"Red",(IF(AND(Table46749[[#This Row],[PSI - FI]]&lt;5,Table46749[[#This Row],[PSI - FI]]&gt;=3),"Blue","No")))</f>
        <v>Red</v>
      </c>
      <c r="X79" s="19" t="str">
        <f>HYPERLINK("https://www.google.com/maps/dir/?api=1&amp;origin=" &amp; Table46749[[#This Row],[Begin Lat]] &amp; "," &amp; Table46749[[#This Row],[Begin Long]] &amp; "&amp;destination=" &amp; Table46749[[#This Row],[End Lat]] &amp; "," &amp; Table46749[[#This Row],[End Long]] &amp; "&amp;travelmode=driving", "Google Maps")</f>
        <v>Google Maps</v>
      </c>
      <c r="Y79" s="1">
        <v>39.754875517899997</v>
      </c>
      <c r="Z79" s="1">
        <v>-84.161049848800005</v>
      </c>
      <c r="AA79" s="1">
        <v>39.754349184799999</v>
      </c>
      <c r="AB79" s="1">
        <v>-84.151696893700006</v>
      </c>
    </row>
    <row r="80" spans="1:28" x14ac:dyDescent="0.25">
      <c r="A80" s="13">
        <v>78</v>
      </c>
      <c r="B80" s="17">
        <v>7</v>
      </c>
      <c r="C80" s="1" t="s">
        <v>3196</v>
      </c>
      <c r="D80" s="1" t="s">
        <v>4016</v>
      </c>
      <c r="E80" s="1" t="s">
        <v>5834</v>
      </c>
      <c r="F80" s="1" t="s">
        <v>3715</v>
      </c>
      <c r="G80" s="16">
        <v>15.3</v>
      </c>
      <c r="H80" s="16">
        <v>15.8</v>
      </c>
      <c r="I80" s="13" t="s">
        <v>3190</v>
      </c>
      <c r="J80" s="1" t="s">
        <v>4981</v>
      </c>
      <c r="K80" s="1">
        <v>0</v>
      </c>
      <c r="L80" s="1">
        <v>0</v>
      </c>
      <c r="M80" s="1">
        <v>9</v>
      </c>
      <c r="N80" s="1">
        <v>7</v>
      </c>
      <c r="O80" s="1">
        <v>36</v>
      </c>
      <c r="P80" s="16">
        <v>125.984375</v>
      </c>
      <c r="Q80" s="16">
        <v>1.9279946229317833</v>
      </c>
      <c r="R80" s="16">
        <v>20.474244877782144</v>
      </c>
      <c r="S80" s="16">
        <v>18.54625025485036</v>
      </c>
      <c r="T80" s="16">
        <v>0.11458304535678354</v>
      </c>
      <c r="U80" s="16">
        <v>5.66311325751251</v>
      </c>
      <c r="V80" s="16">
        <v>5.5485302121557263</v>
      </c>
      <c r="W80" s="13" t="str">
        <f>IF(Table46749[[#This Row],[PSI - FI]]&gt;5,"Red",(IF(AND(Table46749[[#This Row],[PSI - FI]]&lt;5,Table46749[[#This Row],[PSI - FI]]&gt;=3),"Blue","No")))</f>
        <v>Red</v>
      </c>
      <c r="X80" s="19" t="str">
        <f>HYPERLINK("https://www.google.com/maps/dir/?api=1&amp;origin=" &amp; Table46749[[#This Row],[Begin Lat]] &amp; "," &amp; Table46749[[#This Row],[Begin Long]] &amp; "&amp;destination=" &amp; Table46749[[#This Row],[End Lat]] &amp; "," &amp; Table46749[[#This Row],[End Long]] &amp; "&amp;travelmode=driving", "Google Maps")</f>
        <v>Google Maps</v>
      </c>
      <c r="Y80" s="1">
        <v>39.747721098500001</v>
      </c>
      <c r="Z80" s="1">
        <v>-84.2065508421</v>
      </c>
      <c r="AA80" s="1">
        <v>39.7500762962</v>
      </c>
      <c r="AB80" s="1">
        <v>-84.197699331099997</v>
      </c>
    </row>
    <row r="81" spans="1:28" x14ac:dyDescent="0.25">
      <c r="A81" s="13">
        <v>79</v>
      </c>
      <c r="B81" s="17">
        <v>12</v>
      </c>
      <c r="C81" s="1" t="s">
        <v>785</v>
      </c>
      <c r="D81" s="1" t="s">
        <v>4018</v>
      </c>
      <c r="E81" s="1" t="s">
        <v>5835</v>
      </c>
      <c r="F81" s="1" t="s">
        <v>4384</v>
      </c>
      <c r="G81" s="16">
        <v>5.8</v>
      </c>
      <c r="H81" s="16">
        <v>6.3</v>
      </c>
      <c r="I81" s="13" t="s">
        <v>3190</v>
      </c>
      <c r="J81" s="1" t="s">
        <v>4982</v>
      </c>
      <c r="K81" s="1">
        <v>1</v>
      </c>
      <c r="L81" s="1">
        <v>7</v>
      </c>
      <c r="M81" s="1">
        <v>14</v>
      </c>
      <c r="N81" s="1">
        <v>21</v>
      </c>
      <c r="O81" s="1">
        <v>68</v>
      </c>
      <c r="P81" s="16">
        <v>618.25726744186045</v>
      </c>
      <c r="Q81" s="16">
        <v>0.2978674912343911</v>
      </c>
      <c r="R81" s="16">
        <v>37.109678074410709</v>
      </c>
      <c r="S81" s="16">
        <v>36.811810583176317</v>
      </c>
      <c r="T81" s="16">
        <v>1.6723412989290972E-2</v>
      </c>
      <c r="U81" s="16">
        <v>5.6115847145333033</v>
      </c>
      <c r="V81" s="16">
        <v>5.5948613015440127</v>
      </c>
      <c r="W81" s="13" t="str">
        <f>IF(Table46749[[#This Row],[PSI - FI]]&gt;5,"Red",(IF(AND(Table46749[[#This Row],[PSI - FI]]&lt;5,Table46749[[#This Row],[PSI - FI]]&gt;=3),"Blue","No")))</f>
        <v>Red</v>
      </c>
      <c r="X81" s="19" t="str">
        <f>HYPERLINK("https://www.google.com/maps/dir/?api=1&amp;origin=" &amp; Table46749[[#This Row],[Begin Lat]] &amp; "," &amp; Table46749[[#This Row],[Begin Long]] &amp; "&amp;destination=" &amp; Table46749[[#This Row],[End Lat]] &amp; "," &amp; Table46749[[#This Row],[End Long]] &amp; "&amp;travelmode=driving", "Google Maps")</f>
        <v>Google Maps</v>
      </c>
      <c r="Y81" s="1">
        <v>41.540878235299999</v>
      </c>
      <c r="Z81" s="1">
        <v>-81.606386626100004</v>
      </c>
      <c r="AA81" s="1">
        <v>41.541604086699998</v>
      </c>
      <c r="AB81" s="1">
        <v>-81.5969214319</v>
      </c>
    </row>
    <row r="82" spans="1:28" x14ac:dyDescent="0.25">
      <c r="A82" s="13">
        <v>80</v>
      </c>
      <c r="B82" s="17">
        <v>12</v>
      </c>
      <c r="C82" s="1" t="s">
        <v>785</v>
      </c>
      <c r="D82" s="1" t="s">
        <v>4020</v>
      </c>
      <c r="E82" s="1" t="s">
        <v>5554</v>
      </c>
      <c r="F82" s="1" t="s">
        <v>4385</v>
      </c>
      <c r="G82" s="16">
        <v>2.2999999999999998</v>
      </c>
      <c r="H82" s="16">
        <v>2.8</v>
      </c>
      <c r="I82" s="13" t="s">
        <v>3190</v>
      </c>
      <c r="J82" s="1" t="s">
        <v>4982</v>
      </c>
      <c r="K82" s="1">
        <v>1</v>
      </c>
      <c r="L82" s="1">
        <v>2</v>
      </c>
      <c r="M82" s="1">
        <v>16</v>
      </c>
      <c r="N82" s="1">
        <v>24</v>
      </c>
      <c r="O82" s="1">
        <v>74</v>
      </c>
      <c r="P82" s="16">
        <v>422.28006904069764</v>
      </c>
      <c r="Q82" s="16">
        <v>0.31884741596478899</v>
      </c>
      <c r="R82" s="16">
        <v>35.061680031938955</v>
      </c>
      <c r="S82" s="16">
        <v>34.742832615974166</v>
      </c>
      <c r="T82" s="16">
        <v>1.7898335060314817E-2</v>
      </c>
      <c r="U82" s="16">
        <v>5.5844993324071339</v>
      </c>
      <c r="V82" s="16">
        <v>5.5666009973468187</v>
      </c>
      <c r="W82" s="13" t="str">
        <f>IF(Table46749[[#This Row],[PSI - FI]]&gt;5,"Red",(IF(AND(Table46749[[#This Row],[PSI - FI]]&lt;5,Table46749[[#This Row],[PSI - FI]]&gt;=3),"Blue","No")))</f>
        <v>Red</v>
      </c>
      <c r="X82" s="19" t="str">
        <f>HYPERLINK("https://www.google.com/maps/dir/?api=1&amp;origin=" &amp; Table46749[[#This Row],[Begin Lat]] &amp; "," &amp; Table46749[[#This Row],[Begin Long]] &amp; "&amp;destination=" &amp; Table46749[[#This Row],[End Lat]] &amp; "," &amp; Table46749[[#This Row],[End Long]] &amp; "&amp;travelmode=driving", "Google Maps")</f>
        <v>Google Maps</v>
      </c>
      <c r="Y82" s="1">
        <v>41.445689117299999</v>
      </c>
      <c r="Z82" s="1">
        <v>-81.564823262299996</v>
      </c>
      <c r="AA82" s="1">
        <v>41.452926320000003</v>
      </c>
      <c r="AB82" s="1">
        <v>-81.564878779099999</v>
      </c>
    </row>
    <row r="83" spans="1:28" x14ac:dyDescent="0.25">
      <c r="A83" s="13">
        <v>81</v>
      </c>
      <c r="B83" s="17">
        <v>9</v>
      </c>
      <c r="C83" s="1" t="s">
        <v>796</v>
      </c>
      <c r="D83" s="1" t="s">
        <v>4022</v>
      </c>
      <c r="E83" s="1" t="s">
        <v>5795</v>
      </c>
      <c r="F83" s="1" t="s">
        <v>4386</v>
      </c>
      <c r="G83" s="16">
        <v>0</v>
      </c>
      <c r="H83" s="16">
        <v>0.5</v>
      </c>
      <c r="I83" s="13" t="s">
        <v>3190</v>
      </c>
      <c r="J83" s="1" t="s">
        <v>4982</v>
      </c>
      <c r="K83" s="1">
        <v>0</v>
      </c>
      <c r="L83" s="1">
        <v>2</v>
      </c>
      <c r="M83" s="1">
        <v>12</v>
      </c>
      <c r="N83" s="1">
        <v>12</v>
      </c>
      <c r="O83" s="1">
        <v>63</v>
      </c>
      <c r="P83" s="16">
        <v>286.16587936046511</v>
      </c>
      <c r="Q83" s="16">
        <v>0.62835010141117187</v>
      </c>
      <c r="R83" s="16">
        <v>36.262927395195462</v>
      </c>
      <c r="S83" s="16">
        <v>35.63457729378429</v>
      </c>
      <c r="T83" s="16">
        <v>3.5213813381758392E-2</v>
      </c>
      <c r="U83" s="16">
        <v>5.571339809922371</v>
      </c>
      <c r="V83" s="16">
        <v>5.5361259965406129</v>
      </c>
      <c r="W83" s="13" t="str">
        <f>IF(Table46749[[#This Row],[PSI - FI]]&gt;5,"Red",(IF(AND(Table46749[[#This Row],[PSI - FI]]&lt;5,Table46749[[#This Row],[PSI - FI]]&gt;=3),"Blue","No")))</f>
        <v>Red</v>
      </c>
      <c r="X83" s="19" t="str">
        <f>HYPERLINK("https://www.google.com/maps/dir/?api=1&amp;origin=" &amp; Table46749[[#This Row],[Begin Lat]] &amp; "," &amp; Table46749[[#This Row],[Begin Long]] &amp; "&amp;destination=" &amp; Table46749[[#This Row],[End Lat]] &amp; "," &amp; Table46749[[#This Row],[End Long]] &amp; "&amp;travelmode=driving", "Google Maps")</f>
        <v>Google Maps</v>
      </c>
      <c r="Y83" s="1">
        <v>39.334377178899999</v>
      </c>
      <c r="Z83" s="1">
        <v>-82.974342758700004</v>
      </c>
      <c r="AA83" s="1">
        <v>39.341539383600001</v>
      </c>
      <c r="AB83" s="1">
        <v>-82.975843522800005</v>
      </c>
    </row>
    <row r="84" spans="1:28" x14ac:dyDescent="0.25">
      <c r="A84" s="13">
        <v>82</v>
      </c>
      <c r="B84" s="17">
        <v>6</v>
      </c>
      <c r="C84" s="1" t="s">
        <v>784</v>
      </c>
      <c r="D84" s="1" t="s">
        <v>3942</v>
      </c>
      <c r="E84" s="1" t="s">
        <v>5816</v>
      </c>
      <c r="F84" s="1" t="s">
        <v>3710</v>
      </c>
      <c r="G84" s="16">
        <v>6.7</v>
      </c>
      <c r="H84" s="16">
        <v>7.2</v>
      </c>
      <c r="I84" s="13" t="s">
        <v>3190</v>
      </c>
      <c r="J84" s="1" t="s">
        <v>4982</v>
      </c>
      <c r="K84" s="1">
        <v>0</v>
      </c>
      <c r="L84" s="1">
        <v>2</v>
      </c>
      <c r="M84" s="1">
        <v>17</v>
      </c>
      <c r="N84" s="1">
        <v>14</v>
      </c>
      <c r="O84" s="1">
        <v>49</v>
      </c>
      <c r="P84" s="16">
        <v>313.77525436046511</v>
      </c>
      <c r="Q84" s="16">
        <v>0.44659024468018604</v>
      </c>
      <c r="R84" s="16">
        <v>28.870208074571138</v>
      </c>
      <c r="S84" s="16">
        <v>28.423617829890951</v>
      </c>
      <c r="T84" s="16">
        <v>2.504852629131064E-2</v>
      </c>
      <c r="U84" s="16">
        <v>5.541440836662975</v>
      </c>
      <c r="V84" s="16">
        <v>5.5163923103716641</v>
      </c>
      <c r="W84" s="13" t="str">
        <f>IF(Table46749[[#This Row],[PSI - FI]]&gt;5,"Red",(IF(AND(Table46749[[#This Row],[PSI - FI]]&lt;5,Table46749[[#This Row],[PSI - FI]]&gt;=3),"Blue","No")))</f>
        <v>Red</v>
      </c>
      <c r="X84" s="19" t="str">
        <f>HYPERLINK("https://www.google.com/maps/dir/?api=1&amp;origin=" &amp; Table46749[[#This Row],[Begin Lat]] &amp; "," &amp; Table46749[[#This Row],[Begin Long]] &amp; "&amp;destination=" &amp; Table46749[[#This Row],[End Lat]] &amp; "," &amp; Table46749[[#This Row],[End Long]] &amp; "&amp;travelmode=driving", "Google Maps")</f>
        <v>Google Maps</v>
      </c>
      <c r="Y84" s="1">
        <v>39.975646247999997</v>
      </c>
      <c r="Z84" s="1">
        <v>-82.878819386900005</v>
      </c>
      <c r="AA84" s="1">
        <v>39.976672930900001</v>
      </c>
      <c r="AB84" s="1">
        <v>-82.869514463800002</v>
      </c>
    </row>
    <row r="85" spans="1:28" x14ac:dyDescent="0.25">
      <c r="A85" s="13">
        <v>83</v>
      </c>
      <c r="B85" s="17">
        <v>6</v>
      </c>
      <c r="C85" s="1" t="s">
        <v>784</v>
      </c>
      <c r="D85" s="1" t="s">
        <v>4024</v>
      </c>
      <c r="E85" s="1" t="s">
        <v>5567</v>
      </c>
      <c r="F85" s="1" t="s">
        <v>4387</v>
      </c>
      <c r="G85" s="16">
        <v>2.6</v>
      </c>
      <c r="H85" s="16">
        <v>3.1</v>
      </c>
      <c r="I85" s="13" t="s">
        <v>3190</v>
      </c>
      <c r="J85" s="1" t="s">
        <v>4982</v>
      </c>
      <c r="K85" s="1">
        <v>0</v>
      </c>
      <c r="L85" s="1">
        <v>2</v>
      </c>
      <c r="M85" s="1">
        <v>17</v>
      </c>
      <c r="N85" s="1">
        <v>8</v>
      </c>
      <c r="O85" s="1">
        <v>43</v>
      </c>
      <c r="P85" s="16">
        <v>281.15025436046511</v>
      </c>
      <c r="Q85" s="16">
        <v>0.60889097946671944</v>
      </c>
      <c r="R85" s="16">
        <v>26.690645633949583</v>
      </c>
      <c r="S85" s="16">
        <v>26.081754654482864</v>
      </c>
      <c r="T85" s="16">
        <v>3.4125908433122132E-2</v>
      </c>
      <c r="U85" s="16">
        <v>5.5035590993939758</v>
      </c>
      <c r="V85" s="16">
        <v>5.4694331909608538</v>
      </c>
      <c r="W85" s="13" t="str">
        <f>IF(Table46749[[#This Row],[PSI - FI]]&gt;5,"Red",(IF(AND(Table46749[[#This Row],[PSI - FI]]&lt;5,Table46749[[#This Row],[PSI - FI]]&gt;=3),"Blue","No")))</f>
        <v>Red</v>
      </c>
      <c r="X85" s="19" t="str">
        <f>HYPERLINK("https://www.google.com/maps/dir/?api=1&amp;origin=" &amp; Table46749[[#This Row],[Begin Lat]] &amp; "," &amp; Table46749[[#This Row],[Begin Long]] &amp; "&amp;destination=" &amp; Table46749[[#This Row],[End Lat]] &amp; "," &amp; Table46749[[#This Row],[End Long]] &amp; "&amp;travelmode=driving", "Google Maps")</f>
        <v>Google Maps</v>
      </c>
      <c r="Y85" s="1">
        <v>40.059497495000002</v>
      </c>
      <c r="Z85" s="1">
        <v>-82.952162723699999</v>
      </c>
      <c r="AA85" s="1">
        <v>40.059039835100002</v>
      </c>
      <c r="AB85" s="1">
        <v>-82.942743190800002</v>
      </c>
    </row>
    <row r="86" spans="1:28" x14ac:dyDescent="0.25">
      <c r="A86" s="13">
        <v>84</v>
      </c>
      <c r="B86" s="17">
        <v>4</v>
      </c>
      <c r="C86" s="1" t="s">
        <v>795</v>
      </c>
      <c r="D86" s="1" t="s">
        <v>4026</v>
      </c>
      <c r="E86" s="1" t="s">
        <v>5829</v>
      </c>
      <c r="F86" s="1" t="s">
        <v>4364</v>
      </c>
      <c r="G86" s="16">
        <v>13.8</v>
      </c>
      <c r="H86" s="16">
        <v>14.3</v>
      </c>
      <c r="I86" s="13" t="s">
        <v>3190</v>
      </c>
      <c r="J86" s="1" t="s">
        <v>4981</v>
      </c>
      <c r="K86" s="1">
        <v>0</v>
      </c>
      <c r="L86" s="1">
        <v>0</v>
      </c>
      <c r="M86" s="1">
        <v>9</v>
      </c>
      <c r="N86" s="1">
        <v>6</v>
      </c>
      <c r="O86" s="1">
        <v>16</v>
      </c>
      <c r="P86" s="16">
        <v>101.546875</v>
      </c>
      <c r="Q86" s="16">
        <v>1.9887501166824775</v>
      </c>
      <c r="R86" s="16">
        <v>12.556310217524567</v>
      </c>
      <c r="S86" s="16">
        <v>10.567560100842091</v>
      </c>
      <c r="T86" s="16">
        <v>0.11857287100198147</v>
      </c>
      <c r="U86" s="16">
        <v>5.4788052536694209</v>
      </c>
      <c r="V86" s="16">
        <v>5.3602323826674398</v>
      </c>
      <c r="W86" s="13" t="str">
        <f>IF(Table46749[[#This Row],[PSI - FI]]&gt;5,"Red",(IF(AND(Table46749[[#This Row],[PSI - FI]]&lt;5,Table46749[[#This Row],[PSI - FI]]&gt;=3),"Blue","No")))</f>
        <v>Red</v>
      </c>
      <c r="X86" s="19" t="str">
        <f>HYPERLINK("https://www.google.com/maps/dir/?api=1&amp;origin=" &amp; Table46749[[#This Row],[Begin Lat]] &amp; "," &amp; Table46749[[#This Row],[Begin Long]] &amp; "&amp;destination=" &amp; Table46749[[#This Row],[End Lat]] &amp; "," &amp; Table46749[[#This Row],[End Long]] &amp; "&amp;travelmode=driving", "Google Maps")</f>
        <v>Google Maps</v>
      </c>
      <c r="Y86" s="1">
        <v>41.244482637499999</v>
      </c>
      <c r="Z86" s="1">
        <v>-81.496444870999994</v>
      </c>
      <c r="AA86" s="1">
        <v>41.251464298099997</v>
      </c>
      <c r="AB86" s="1">
        <v>-81.498793234199994</v>
      </c>
    </row>
    <row r="87" spans="1:28" x14ac:dyDescent="0.25">
      <c r="A87" s="13">
        <v>85</v>
      </c>
      <c r="B87" s="17">
        <v>8</v>
      </c>
      <c r="C87" s="1" t="s">
        <v>787</v>
      </c>
      <c r="D87" s="1" t="s">
        <v>3970</v>
      </c>
      <c r="E87" s="1" t="s">
        <v>5825</v>
      </c>
      <c r="F87" s="1" t="s">
        <v>3716</v>
      </c>
      <c r="G87" s="16">
        <v>5.7</v>
      </c>
      <c r="H87" s="16">
        <v>6.2</v>
      </c>
      <c r="I87" s="13" t="s">
        <v>3190</v>
      </c>
      <c r="J87" s="1" t="s">
        <v>4982</v>
      </c>
      <c r="K87" s="1">
        <v>0</v>
      </c>
      <c r="L87" s="1">
        <v>2</v>
      </c>
      <c r="M87" s="1">
        <v>14</v>
      </c>
      <c r="N87" s="1">
        <v>14</v>
      </c>
      <c r="O87" s="1">
        <v>59</v>
      </c>
      <c r="P87" s="16">
        <v>304.13462936046511</v>
      </c>
      <c r="Q87" s="16">
        <v>0.48218699731491838</v>
      </c>
      <c r="R87" s="16">
        <v>34.332690661848567</v>
      </c>
      <c r="S87" s="16">
        <v>33.850503664533647</v>
      </c>
      <c r="T87" s="16">
        <v>2.7040003916725303E-2</v>
      </c>
      <c r="U87" s="16">
        <v>5.4775619458977776</v>
      </c>
      <c r="V87" s="16">
        <v>5.4505219419810524</v>
      </c>
      <c r="W87" s="13" t="str">
        <f>IF(Table46749[[#This Row],[PSI - FI]]&gt;5,"Red",(IF(AND(Table46749[[#This Row],[PSI - FI]]&lt;5,Table46749[[#This Row],[PSI - FI]]&gt;=3),"Blue","No")))</f>
        <v>Red</v>
      </c>
      <c r="X87" s="19" t="str">
        <f>HYPERLINK("https://www.google.com/maps/dir/?api=1&amp;origin=" &amp; Table46749[[#This Row],[Begin Lat]] &amp; "," &amp; Table46749[[#This Row],[Begin Long]] &amp; "&amp;destination=" &amp; Table46749[[#This Row],[End Lat]] &amp; "," &amp; Table46749[[#This Row],[End Long]] &amp; "&amp;travelmode=driving", "Google Maps")</f>
        <v>Google Maps</v>
      </c>
      <c r="Y87" s="1">
        <v>39.155929317499997</v>
      </c>
      <c r="Z87" s="1">
        <v>-84.480458035599995</v>
      </c>
      <c r="AA87" s="1">
        <v>39.160247538500002</v>
      </c>
      <c r="AB87" s="1">
        <v>-84.473947226000007</v>
      </c>
    </row>
    <row r="88" spans="1:28" x14ac:dyDescent="0.25">
      <c r="A88" s="13">
        <v>86</v>
      </c>
      <c r="B88" s="17">
        <v>7</v>
      </c>
      <c r="C88" s="1" t="s">
        <v>3196</v>
      </c>
      <c r="D88" s="1" t="s">
        <v>4016</v>
      </c>
      <c r="E88" s="1" t="s">
        <v>5293</v>
      </c>
      <c r="F88" s="1" t="s">
        <v>3715</v>
      </c>
      <c r="G88" s="16">
        <v>15.2</v>
      </c>
      <c r="H88" s="16">
        <v>15.7</v>
      </c>
      <c r="I88" s="13" t="s">
        <v>3190</v>
      </c>
      <c r="J88" s="1" t="s">
        <v>4981</v>
      </c>
      <c r="K88" s="1">
        <v>0</v>
      </c>
      <c r="L88" s="1">
        <v>2</v>
      </c>
      <c r="M88" s="1">
        <v>7</v>
      </c>
      <c r="N88" s="1">
        <v>6</v>
      </c>
      <c r="O88" s="1">
        <v>21</v>
      </c>
      <c r="P88" s="16">
        <v>184.80650436046511</v>
      </c>
      <c r="Q88" s="16">
        <v>2.1691118234298297</v>
      </c>
      <c r="R88" s="16">
        <v>14.32826834569642</v>
      </c>
      <c r="S88" s="16">
        <v>12.15915652226659</v>
      </c>
      <c r="T88" s="16">
        <v>0.13044916300375611</v>
      </c>
      <c r="U88" s="16">
        <v>5.4339525526690462</v>
      </c>
      <c r="V88" s="16">
        <v>5.3035033896652903</v>
      </c>
      <c r="W88" s="13" t="str">
        <f>IF(Table46749[[#This Row],[PSI - FI]]&gt;5,"Red",(IF(AND(Table46749[[#This Row],[PSI - FI]]&lt;5,Table46749[[#This Row],[PSI - FI]]&gt;=3),"Blue","No")))</f>
        <v>Red</v>
      </c>
      <c r="X88" s="19" t="str">
        <f>HYPERLINK("https://www.google.com/maps/dir/?api=1&amp;origin=" &amp; Table46749[[#This Row],[Begin Lat]] &amp; "," &amp; Table46749[[#This Row],[Begin Long]] &amp; "&amp;destination=" &amp; Table46749[[#This Row],[End Lat]] &amp; "," &amp; Table46749[[#This Row],[End Long]] &amp; "&amp;travelmode=driving", "Google Maps")</f>
        <v>Google Maps</v>
      </c>
      <c r="Y88" s="1">
        <v>39.747352612100002</v>
      </c>
      <c r="Z88" s="1">
        <v>-84.208668164000002</v>
      </c>
      <c r="AA88" s="1">
        <v>39.749335874700002</v>
      </c>
      <c r="AB88" s="1">
        <v>-84.199673413900001</v>
      </c>
    </row>
    <row r="89" spans="1:28" x14ac:dyDescent="0.25">
      <c r="A89" s="13">
        <v>87</v>
      </c>
      <c r="B89" s="17">
        <v>12</v>
      </c>
      <c r="C89" s="1" t="s">
        <v>785</v>
      </c>
      <c r="D89" s="1" t="s">
        <v>4028</v>
      </c>
      <c r="E89" s="1" t="s">
        <v>5585</v>
      </c>
      <c r="F89" s="1" t="s">
        <v>4388</v>
      </c>
      <c r="G89" s="16">
        <v>4.2</v>
      </c>
      <c r="H89" s="16">
        <v>4.7</v>
      </c>
      <c r="I89" s="13" t="s">
        <v>3190</v>
      </c>
      <c r="J89" s="1" t="s">
        <v>4982</v>
      </c>
      <c r="K89" s="1">
        <v>1</v>
      </c>
      <c r="L89" s="1">
        <v>2</v>
      </c>
      <c r="M89" s="1">
        <v>5</v>
      </c>
      <c r="N89" s="1">
        <v>23</v>
      </c>
      <c r="O89" s="1">
        <v>73</v>
      </c>
      <c r="P89" s="16">
        <v>344.82694404069764</v>
      </c>
      <c r="Q89" s="16">
        <v>0.44331679578504546</v>
      </c>
      <c r="R89" s="16">
        <v>39.526909188035688</v>
      </c>
      <c r="S89" s="16">
        <v>39.083592392250644</v>
      </c>
      <c r="T89" s="16">
        <v>2.48653698578832E-2</v>
      </c>
      <c r="U89" s="16">
        <v>5.3974241356434316</v>
      </c>
      <c r="V89" s="16">
        <v>5.3725587657855485</v>
      </c>
      <c r="W89" s="13" t="str">
        <f>IF(Table46749[[#This Row],[PSI - FI]]&gt;5,"Red",(IF(AND(Table46749[[#This Row],[PSI - FI]]&lt;5,Table46749[[#This Row],[PSI - FI]]&gt;=3),"Blue","No")))</f>
        <v>Red</v>
      </c>
      <c r="X89" s="19" t="str">
        <f>HYPERLINK("https://www.google.com/maps/dir/?api=1&amp;origin=" &amp; Table46749[[#This Row],[Begin Lat]] &amp; "," &amp; Table46749[[#This Row],[Begin Long]] &amp; "&amp;destination=" &amp; Table46749[[#This Row],[End Lat]] &amp; "," &amp; Table46749[[#This Row],[End Long]] &amp; "&amp;travelmode=driving", "Google Maps")</f>
        <v>Google Maps</v>
      </c>
      <c r="Y89" s="1">
        <v>41.494789795999999</v>
      </c>
      <c r="Z89" s="1">
        <v>-81.601710916599998</v>
      </c>
      <c r="AA89" s="1">
        <v>41.499601592600001</v>
      </c>
      <c r="AB89" s="1">
        <v>-81.607454549600007</v>
      </c>
    </row>
    <row r="90" spans="1:28" x14ac:dyDescent="0.25">
      <c r="A90" s="13">
        <v>88</v>
      </c>
      <c r="B90" s="17">
        <v>8</v>
      </c>
      <c r="C90" s="1" t="s">
        <v>787</v>
      </c>
      <c r="D90" s="1" t="s">
        <v>3933</v>
      </c>
      <c r="E90" s="1" t="s">
        <v>5341</v>
      </c>
      <c r="F90" s="1" t="s">
        <v>4361</v>
      </c>
      <c r="G90" s="16">
        <v>18.399999999999999</v>
      </c>
      <c r="H90" s="16">
        <v>18.899999999999999</v>
      </c>
      <c r="I90" s="13" t="s">
        <v>3190</v>
      </c>
      <c r="J90" s="1" t="s">
        <v>4982</v>
      </c>
      <c r="K90" s="1">
        <v>1</v>
      </c>
      <c r="L90" s="1">
        <v>2</v>
      </c>
      <c r="M90" s="1">
        <v>14</v>
      </c>
      <c r="N90" s="1">
        <v>17</v>
      </c>
      <c r="O90" s="1">
        <v>58</v>
      </c>
      <c r="P90" s="16">
        <v>362.12381904069764</v>
      </c>
      <c r="Q90" s="16">
        <v>0.37200780163430924</v>
      </c>
      <c r="R90" s="16">
        <v>35.1882441966169</v>
      </c>
      <c r="S90" s="16">
        <v>34.816236394982589</v>
      </c>
      <c r="T90" s="16">
        <v>2.0874615776096356E-2</v>
      </c>
      <c r="U90" s="16">
        <v>5.3504133558956886</v>
      </c>
      <c r="V90" s="16">
        <v>5.3295387401195926</v>
      </c>
      <c r="W90" s="13" t="str">
        <f>IF(Table46749[[#This Row],[PSI - FI]]&gt;5,"Red",(IF(AND(Table46749[[#This Row],[PSI - FI]]&lt;5,Table46749[[#This Row],[PSI - FI]]&gt;=3),"Blue","No")))</f>
        <v>Red</v>
      </c>
      <c r="X90" s="19" t="str">
        <f>HYPERLINK("https://www.google.com/maps/dir/?api=1&amp;origin=" &amp; Table46749[[#This Row],[Begin Lat]] &amp; "," &amp; Table46749[[#This Row],[Begin Long]] &amp; "&amp;destination=" &amp; Table46749[[#This Row],[End Lat]] &amp; "," &amp; Table46749[[#This Row],[End Long]] &amp; "&amp;travelmode=driving", "Google Maps")</f>
        <v>Google Maps</v>
      </c>
      <c r="Y90" s="1">
        <v>39.1332011975</v>
      </c>
      <c r="Z90" s="1">
        <v>-84.565685628099999</v>
      </c>
      <c r="AA90" s="1">
        <v>39.128094019099997</v>
      </c>
      <c r="AB90" s="1">
        <v>-84.560412244299997</v>
      </c>
    </row>
    <row r="91" spans="1:28" x14ac:dyDescent="0.25">
      <c r="A91" s="13">
        <v>89</v>
      </c>
      <c r="B91" s="17">
        <v>7</v>
      </c>
      <c r="C91" s="1" t="s">
        <v>789</v>
      </c>
      <c r="D91" s="1" t="s">
        <v>3249</v>
      </c>
      <c r="E91" s="1" t="s">
        <v>5690</v>
      </c>
      <c r="F91" s="1" t="s">
        <v>3706</v>
      </c>
      <c r="G91" s="16">
        <v>14.4</v>
      </c>
      <c r="H91" s="16">
        <v>14.9</v>
      </c>
      <c r="I91" s="13" t="s">
        <v>3190</v>
      </c>
      <c r="J91" s="1" t="s">
        <v>4982</v>
      </c>
      <c r="K91" s="1">
        <v>1</v>
      </c>
      <c r="L91" s="1">
        <v>6</v>
      </c>
      <c r="M91" s="1">
        <v>12</v>
      </c>
      <c r="N91" s="1">
        <v>12</v>
      </c>
      <c r="O91" s="1">
        <v>82</v>
      </c>
      <c r="P91" s="16">
        <v>533.54932776162786</v>
      </c>
      <c r="Q91" s="16">
        <v>0.43138597350489044</v>
      </c>
      <c r="R91" s="16">
        <v>43.827895870375677</v>
      </c>
      <c r="S91" s="16">
        <v>43.396509896870789</v>
      </c>
      <c r="T91" s="16">
        <v>2.4197786858573621E-2</v>
      </c>
      <c r="U91" s="16">
        <v>5.3423748143922856</v>
      </c>
      <c r="V91" s="16">
        <v>5.3181770275337117</v>
      </c>
      <c r="W91" s="13" t="str">
        <f>IF(Table46749[[#This Row],[PSI - FI]]&gt;5,"Red",(IF(AND(Table46749[[#This Row],[PSI - FI]]&lt;5,Table46749[[#This Row],[PSI - FI]]&gt;=3),"Blue","No")))</f>
        <v>Red</v>
      </c>
      <c r="X91" s="19" t="str">
        <f>HYPERLINK("https://www.google.com/maps/dir/?api=1&amp;origin=" &amp; Table46749[[#This Row],[Begin Lat]] &amp; "," &amp; Table46749[[#This Row],[Begin Long]] &amp; "&amp;destination=" &amp; Table46749[[#This Row],[End Lat]] &amp; "," &amp; Table46749[[#This Row],[End Long]] &amp; "&amp;travelmode=driving", "Google Maps")</f>
        <v>Google Maps</v>
      </c>
      <c r="Y91" s="1">
        <v>39.923322648000003</v>
      </c>
      <c r="Z91" s="1">
        <v>-83.783966308499998</v>
      </c>
      <c r="AA91" s="1">
        <v>39.923347126099998</v>
      </c>
      <c r="AB91" s="1">
        <v>-83.774548388100001</v>
      </c>
    </row>
    <row r="92" spans="1:28" x14ac:dyDescent="0.25">
      <c r="A92" s="13">
        <v>90</v>
      </c>
      <c r="B92" s="17">
        <v>8</v>
      </c>
      <c r="C92" s="1" t="s">
        <v>787</v>
      </c>
      <c r="D92" s="1" t="s">
        <v>4030</v>
      </c>
      <c r="E92" s="1" t="s">
        <v>5836</v>
      </c>
      <c r="F92" s="1" t="s">
        <v>4389</v>
      </c>
      <c r="G92" s="16">
        <v>0.4</v>
      </c>
      <c r="H92" s="16">
        <v>0.9</v>
      </c>
      <c r="I92" s="13" t="s">
        <v>3190</v>
      </c>
      <c r="J92" s="1" t="s">
        <v>4982</v>
      </c>
      <c r="K92" s="1">
        <v>0</v>
      </c>
      <c r="L92" s="1">
        <v>2</v>
      </c>
      <c r="M92" s="1">
        <v>12</v>
      </c>
      <c r="N92" s="1">
        <v>14</v>
      </c>
      <c r="O92" s="1">
        <v>84</v>
      </c>
      <c r="P92" s="16">
        <v>316.04087936046511</v>
      </c>
      <c r="Q92" s="16">
        <v>0.5474650375973682</v>
      </c>
      <c r="R92" s="16">
        <v>40.971574399603583</v>
      </c>
      <c r="S92" s="16">
        <v>40.424109362006213</v>
      </c>
      <c r="T92" s="16">
        <v>3.0691186466769958E-2</v>
      </c>
      <c r="U92" s="16">
        <v>5.3106554993826487</v>
      </c>
      <c r="V92" s="16">
        <v>5.2799643129158786</v>
      </c>
      <c r="W92" s="13" t="str">
        <f>IF(Table46749[[#This Row],[PSI - FI]]&gt;5,"Red",(IF(AND(Table46749[[#This Row],[PSI - FI]]&lt;5,Table46749[[#This Row],[PSI - FI]]&gt;=3),"Blue","No")))</f>
        <v>Red</v>
      </c>
      <c r="X92" s="19" t="str">
        <f>HYPERLINK("https://www.google.com/maps/dir/?api=1&amp;origin=" &amp; Table46749[[#This Row],[Begin Lat]] &amp; "," &amp; Table46749[[#This Row],[Begin Long]] &amp; "&amp;destination=" &amp; Table46749[[#This Row],[End Lat]] &amp; "," &amp; Table46749[[#This Row],[End Long]] &amp; "&amp;travelmode=driving", "Google Maps")</f>
        <v>Google Maps</v>
      </c>
      <c r="Y92" s="1">
        <v>39.134639763000003</v>
      </c>
      <c r="Z92" s="1">
        <v>-84.604881738000003</v>
      </c>
      <c r="AA92" s="1">
        <v>39.141850095999999</v>
      </c>
      <c r="AB92" s="1">
        <v>-84.604130715899998</v>
      </c>
    </row>
    <row r="93" spans="1:28" x14ac:dyDescent="0.25">
      <c r="A93" s="13">
        <v>91</v>
      </c>
      <c r="B93" s="17">
        <v>7</v>
      </c>
      <c r="C93" s="1" t="s">
        <v>3196</v>
      </c>
      <c r="D93" s="1" t="s">
        <v>4016</v>
      </c>
      <c r="E93" s="1" t="s">
        <v>5834</v>
      </c>
      <c r="F93" s="1" t="s">
        <v>3715</v>
      </c>
      <c r="G93" s="16">
        <v>13.8</v>
      </c>
      <c r="H93" s="16">
        <v>14.3</v>
      </c>
      <c r="I93" s="13" t="s">
        <v>3190</v>
      </c>
      <c r="J93" s="1" t="s">
        <v>4981</v>
      </c>
      <c r="K93" s="1">
        <v>0</v>
      </c>
      <c r="L93" s="1">
        <v>4</v>
      </c>
      <c r="M93" s="1">
        <v>8</v>
      </c>
      <c r="N93" s="1">
        <v>3</v>
      </c>
      <c r="O93" s="1">
        <v>13</v>
      </c>
      <c r="P93" s="16">
        <v>261.39425872093022</v>
      </c>
      <c r="Q93" s="16">
        <v>1.9279946229317833</v>
      </c>
      <c r="R93" s="16">
        <v>11.027338950413215</v>
      </c>
      <c r="S93" s="16">
        <v>9.0993443274814325</v>
      </c>
      <c r="T93" s="16">
        <v>0.11458304535678354</v>
      </c>
      <c r="U93" s="16">
        <v>5.3099151049839941</v>
      </c>
      <c r="V93" s="16">
        <v>5.1953320596272103</v>
      </c>
      <c r="W93" s="13" t="str">
        <f>IF(Table46749[[#This Row],[PSI - FI]]&gt;5,"Red",(IF(AND(Table46749[[#This Row],[PSI - FI]]&lt;5,Table46749[[#This Row],[PSI - FI]]&gt;=3),"Blue","No")))</f>
        <v>Red</v>
      </c>
      <c r="X93" s="19" t="str">
        <f>HYPERLINK("https://www.google.com/maps/dir/?api=1&amp;origin=" &amp; Table46749[[#This Row],[Begin Lat]] &amp; "," &amp; Table46749[[#This Row],[Begin Long]] &amp; "&amp;destination=" &amp; Table46749[[#This Row],[End Lat]] &amp; "," &amp; Table46749[[#This Row],[End Long]] &amp; "&amp;travelmode=driving", "Google Maps")</f>
        <v>Google Maps</v>
      </c>
      <c r="Y93" s="1">
        <v>39.748359717600003</v>
      </c>
      <c r="Z93" s="1">
        <v>-84.2343863782</v>
      </c>
      <c r="AA93" s="1">
        <v>39.748614668099997</v>
      </c>
      <c r="AB93" s="1">
        <v>-84.225183179400005</v>
      </c>
    </row>
    <row r="94" spans="1:28" x14ac:dyDescent="0.25">
      <c r="A94" s="13">
        <v>92</v>
      </c>
      <c r="B94" s="17">
        <v>12</v>
      </c>
      <c r="C94" s="1" t="s">
        <v>785</v>
      </c>
      <c r="D94" s="1" t="s">
        <v>4032</v>
      </c>
      <c r="E94" s="1" t="s">
        <v>5741</v>
      </c>
      <c r="F94" s="1" t="s">
        <v>3760</v>
      </c>
      <c r="G94" s="16">
        <v>18.899999999999999</v>
      </c>
      <c r="H94" s="16">
        <v>19.399999999999999</v>
      </c>
      <c r="I94" s="13" t="s">
        <v>3190</v>
      </c>
      <c r="J94" s="1" t="s">
        <v>4982</v>
      </c>
      <c r="K94" s="1">
        <v>1</v>
      </c>
      <c r="L94" s="1">
        <v>1</v>
      </c>
      <c r="M94" s="1">
        <v>9</v>
      </c>
      <c r="N94" s="1">
        <v>24</v>
      </c>
      <c r="O94" s="1">
        <v>47</v>
      </c>
      <c r="P94" s="16">
        <v>303.77525436046511</v>
      </c>
      <c r="Q94" s="16">
        <v>0.35401571811209159</v>
      </c>
      <c r="R94" s="16">
        <v>30.722650035819637</v>
      </c>
      <c r="S94" s="16">
        <v>30.368634317707546</v>
      </c>
      <c r="T94" s="16">
        <v>1.9867420437983008E-2</v>
      </c>
      <c r="U94" s="16">
        <v>5.3035015364744993</v>
      </c>
      <c r="V94" s="16">
        <v>5.2836341160365166</v>
      </c>
      <c r="W94" s="13" t="str">
        <f>IF(Table46749[[#This Row],[PSI - FI]]&gt;5,"Red",(IF(AND(Table46749[[#This Row],[PSI - FI]]&lt;5,Table46749[[#This Row],[PSI - FI]]&gt;=3),"Blue","No")))</f>
        <v>Red</v>
      </c>
      <c r="X94" s="19" t="str">
        <f>HYPERLINK("https://www.google.com/maps/dir/?api=1&amp;origin=" &amp; Table46749[[#This Row],[Begin Lat]] &amp; "," &amp; Table46749[[#This Row],[Begin Long]] &amp; "&amp;destination=" &amp; Table46749[[#This Row],[End Lat]] &amp; "," &amp; Table46749[[#This Row],[End Long]] &amp; "&amp;travelmode=driving", "Google Maps")</f>
        <v>Google Maps</v>
      </c>
      <c r="Y94" s="1">
        <v>41.519663814399998</v>
      </c>
      <c r="Z94" s="1">
        <v>-81.635252069900005</v>
      </c>
      <c r="AA94" s="1">
        <v>41.520682067400003</v>
      </c>
      <c r="AB94" s="1">
        <v>-81.625718579500003</v>
      </c>
    </row>
    <row r="95" spans="1:28" x14ac:dyDescent="0.25">
      <c r="A95" s="13">
        <v>93</v>
      </c>
      <c r="B95" s="17">
        <v>12</v>
      </c>
      <c r="C95" s="1" t="s">
        <v>794</v>
      </c>
      <c r="D95" s="1" t="s">
        <v>3978</v>
      </c>
      <c r="E95" s="1" t="s">
        <v>5827</v>
      </c>
      <c r="F95" s="1" t="s">
        <v>3712</v>
      </c>
      <c r="G95" s="16">
        <v>6.9</v>
      </c>
      <c r="H95" s="16">
        <v>7.4</v>
      </c>
      <c r="I95" s="13" t="s">
        <v>3190</v>
      </c>
      <c r="J95" s="1" t="s">
        <v>4981</v>
      </c>
      <c r="K95" s="1">
        <v>0</v>
      </c>
      <c r="L95" s="1">
        <v>0</v>
      </c>
      <c r="M95" s="1">
        <v>10</v>
      </c>
      <c r="N95" s="1">
        <v>4</v>
      </c>
      <c r="O95" s="1">
        <v>32</v>
      </c>
      <c r="P95" s="16">
        <v>115.21875</v>
      </c>
      <c r="Q95" s="16">
        <v>2.1795654304843812</v>
      </c>
      <c r="R95" s="16">
        <v>19.0625041520791</v>
      </c>
      <c r="S95" s="16">
        <v>16.882938721594719</v>
      </c>
      <c r="T95" s="16">
        <v>0.131141205956009</v>
      </c>
      <c r="U95" s="16">
        <v>5.2836617415682241</v>
      </c>
      <c r="V95" s="16">
        <v>5.152520535612215</v>
      </c>
      <c r="W95" s="13" t="str">
        <f>IF(Table46749[[#This Row],[PSI - FI]]&gt;5,"Red",(IF(AND(Table46749[[#This Row],[PSI - FI]]&lt;5,Table46749[[#This Row],[PSI - FI]]&gt;=3),"Blue","No")))</f>
        <v>Red</v>
      </c>
      <c r="X95" s="19" t="str">
        <f>HYPERLINK("https://www.google.com/maps/dir/?api=1&amp;origin=" &amp; Table46749[[#This Row],[Begin Lat]] &amp; "," &amp; Table46749[[#This Row],[Begin Long]] &amp; "&amp;destination=" &amp; Table46749[[#This Row],[End Lat]] &amp; "," &amp; Table46749[[#This Row],[End Long]] &amp; "&amp;travelmode=driving", "Google Maps")</f>
        <v>Google Maps</v>
      </c>
      <c r="Y95" s="1">
        <v>41.663782211399997</v>
      </c>
      <c r="Z95" s="1">
        <v>-81.379386278599995</v>
      </c>
      <c r="AA95" s="1">
        <v>41.669009163299997</v>
      </c>
      <c r="AB95" s="1">
        <v>-81.372716475299995</v>
      </c>
    </row>
    <row r="96" spans="1:28" x14ac:dyDescent="0.25">
      <c r="A96" s="13">
        <v>94</v>
      </c>
      <c r="B96" s="17">
        <v>6</v>
      </c>
      <c r="C96" s="1" t="s">
        <v>784</v>
      </c>
      <c r="D96" s="1" t="s">
        <v>4000</v>
      </c>
      <c r="E96" s="1" t="s">
        <v>5724</v>
      </c>
      <c r="F96" s="1" t="s">
        <v>4390</v>
      </c>
      <c r="G96" s="16">
        <v>1.3</v>
      </c>
      <c r="H96" s="16">
        <v>1.8</v>
      </c>
      <c r="I96" s="13" t="s">
        <v>3190</v>
      </c>
      <c r="J96" s="1" t="s">
        <v>4982</v>
      </c>
      <c r="K96" s="1">
        <v>0</v>
      </c>
      <c r="L96" s="1">
        <v>5</v>
      </c>
      <c r="M96" s="1">
        <v>15</v>
      </c>
      <c r="N96" s="1">
        <v>6</v>
      </c>
      <c r="O96" s="1">
        <v>63</v>
      </c>
      <c r="P96" s="16">
        <v>416.21157340116281</v>
      </c>
      <c r="Q96" s="16">
        <v>0.58459243376826864</v>
      </c>
      <c r="R96" s="16">
        <v>34.350886294831795</v>
      </c>
      <c r="S96" s="16">
        <v>33.766293861063524</v>
      </c>
      <c r="T96" s="16">
        <v>3.2767325504500656E-2</v>
      </c>
      <c r="U96" s="16">
        <v>5.2638331166220951</v>
      </c>
      <c r="V96" s="16">
        <v>5.2310657911175946</v>
      </c>
      <c r="W96" s="13" t="str">
        <f>IF(Table46749[[#This Row],[PSI - FI]]&gt;5,"Red",(IF(AND(Table46749[[#This Row],[PSI - FI]]&lt;5,Table46749[[#This Row],[PSI - FI]]&gt;=3),"Blue","No")))</f>
        <v>Red</v>
      </c>
      <c r="X96" s="19" t="str">
        <f>HYPERLINK("https://www.google.com/maps/dir/?api=1&amp;origin=" &amp; Table46749[[#This Row],[Begin Lat]] &amp; "," &amp; Table46749[[#This Row],[Begin Long]] &amp; "&amp;destination=" &amp; Table46749[[#This Row],[End Lat]] &amp; "," &amp; Table46749[[#This Row],[End Long]] &amp; "&amp;travelmode=driving", "Google Maps")</f>
        <v>Google Maps</v>
      </c>
      <c r="Y96" s="1">
        <v>39.972088428500001</v>
      </c>
      <c r="Z96" s="1">
        <v>-83.002557599400006</v>
      </c>
      <c r="AA96" s="1">
        <v>39.9792808945</v>
      </c>
      <c r="AB96" s="1">
        <v>-83.003971317600005</v>
      </c>
    </row>
    <row r="97" spans="1:28" x14ac:dyDescent="0.25">
      <c r="A97" s="13">
        <v>95</v>
      </c>
      <c r="B97" s="17">
        <v>6</v>
      </c>
      <c r="C97" s="1" t="s">
        <v>784</v>
      </c>
      <c r="D97" s="1" t="s">
        <v>4000</v>
      </c>
      <c r="E97" s="1" t="s">
        <v>5724</v>
      </c>
      <c r="F97" s="1" t="s">
        <v>4390</v>
      </c>
      <c r="G97" s="16">
        <v>3.4</v>
      </c>
      <c r="H97" s="16">
        <v>3.9</v>
      </c>
      <c r="I97" s="13" t="s">
        <v>3190</v>
      </c>
      <c r="J97" s="1" t="s">
        <v>4982</v>
      </c>
      <c r="K97" s="1">
        <v>0</v>
      </c>
      <c r="L97" s="1">
        <v>1</v>
      </c>
      <c r="M97" s="1">
        <v>17</v>
      </c>
      <c r="N97" s="1">
        <v>8</v>
      </c>
      <c r="O97" s="1">
        <v>60</v>
      </c>
      <c r="P97" s="16">
        <v>252.47356468023256</v>
      </c>
      <c r="Q97" s="16">
        <v>0.58459243376826864</v>
      </c>
      <c r="R97" s="16">
        <v>33.570605009600975</v>
      </c>
      <c r="S97" s="16">
        <v>32.986012575832703</v>
      </c>
      <c r="T97" s="16">
        <v>3.2767325504500656E-2</v>
      </c>
      <c r="U97" s="16">
        <v>5.2638331166220951</v>
      </c>
      <c r="V97" s="16">
        <v>5.2310657911175946</v>
      </c>
      <c r="W97" s="13" t="str">
        <f>IF(Table46749[[#This Row],[PSI - FI]]&gt;5,"Red",(IF(AND(Table46749[[#This Row],[PSI - FI]]&lt;5,Table46749[[#This Row],[PSI - FI]]&gt;=3),"Blue","No")))</f>
        <v>Red</v>
      </c>
      <c r="X97" s="19" t="str">
        <f>HYPERLINK("https://www.google.com/maps/dir/?api=1&amp;origin=" &amp; Table46749[[#This Row],[Begin Lat]] &amp; "," &amp; Table46749[[#This Row],[Begin Long]] &amp; "&amp;destination=" &amp; Table46749[[#This Row],[End Lat]] &amp; "," &amp; Table46749[[#This Row],[End Long]] &amp; "&amp;travelmode=driving", "Google Maps")</f>
        <v>Google Maps</v>
      </c>
      <c r="Y97" s="1">
        <v>40.002233105400002</v>
      </c>
      <c r="Z97" s="1">
        <v>-83.008497553799998</v>
      </c>
      <c r="AA97" s="1">
        <v>40.009376361699999</v>
      </c>
      <c r="AB97" s="1">
        <v>-83.009987765399998</v>
      </c>
    </row>
    <row r="98" spans="1:28" x14ac:dyDescent="0.25">
      <c r="A98" s="13">
        <v>96</v>
      </c>
      <c r="B98" s="17">
        <v>6</v>
      </c>
      <c r="C98" s="1" t="s">
        <v>784</v>
      </c>
      <c r="D98" s="1" t="s">
        <v>4035</v>
      </c>
      <c r="E98" s="1" t="s">
        <v>5837</v>
      </c>
      <c r="F98" s="1" t="s">
        <v>3764</v>
      </c>
      <c r="G98" s="16">
        <v>8.9</v>
      </c>
      <c r="H98" s="16">
        <v>9.4</v>
      </c>
      <c r="I98" s="13" t="s">
        <v>3190</v>
      </c>
      <c r="J98" s="1" t="s">
        <v>4981</v>
      </c>
      <c r="K98" s="1">
        <v>0</v>
      </c>
      <c r="L98" s="1">
        <v>2</v>
      </c>
      <c r="M98" s="1">
        <v>8</v>
      </c>
      <c r="N98" s="1">
        <v>5</v>
      </c>
      <c r="O98" s="1">
        <v>15</v>
      </c>
      <c r="P98" s="16">
        <v>180.91587936046511</v>
      </c>
      <c r="Q98" s="16">
        <v>1.6249980435221001</v>
      </c>
      <c r="R98" s="16">
        <v>11.931737065014644</v>
      </c>
      <c r="S98" s="16">
        <v>10.306739021492545</v>
      </c>
      <c r="T98" s="16">
        <v>9.4929812011420936E-2</v>
      </c>
      <c r="U98" s="16">
        <v>5.2507049053535244</v>
      </c>
      <c r="V98" s="16">
        <v>5.1557750933421032</v>
      </c>
      <c r="W98" s="13" t="str">
        <f>IF(Table46749[[#This Row],[PSI - FI]]&gt;5,"Red",(IF(AND(Table46749[[#This Row],[PSI - FI]]&lt;5,Table46749[[#This Row],[PSI - FI]]&gt;=3),"Blue","No")))</f>
        <v>Red</v>
      </c>
      <c r="X98" s="19" t="str">
        <f>HYPERLINK("https://www.google.com/maps/dir/?api=1&amp;origin=" &amp; Table46749[[#This Row],[Begin Lat]] &amp; "," &amp; Table46749[[#This Row],[Begin Long]] &amp; "&amp;destination=" &amp; Table46749[[#This Row],[End Lat]] &amp; "," &amp; Table46749[[#This Row],[End Long]] &amp; "&amp;travelmode=driving", "Google Maps")</f>
        <v>Google Maps</v>
      </c>
      <c r="Y98" s="1">
        <v>39.9161287027</v>
      </c>
      <c r="Z98" s="1">
        <v>-82.996404196300006</v>
      </c>
      <c r="AA98" s="1">
        <v>39.914578689899997</v>
      </c>
      <c r="AB98" s="1">
        <v>-82.987318469300007</v>
      </c>
    </row>
    <row r="99" spans="1:28" x14ac:dyDescent="0.25">
      <c r="A99" s="13">
        <v>97</v>
      </c>
      <c r="B99" s="17">
        <v>12</v>
      </c>
      <c r="C99" s="1" t="s">
        <v>785</v>
      </c>
      <c r="D99" s="1" t="s">
        <v>3624</v>
      </c>
      <c r="E99" s="1" t="s">
        <v>5814</v>
      </c>
      <c r="F99" s="1" t="s">
        <v>3702</v>
      </c>
      <c r="G99" s="16">
        <v>6</v>
      </c>
      <c r="H99" s="16">
        <v>6.5</v>
      </c>
      <c r="I99" s="13" t="s">
        <v>3190</v>
      </c>
      <c r="J99" s="1" t="s">
        <v>4982</v>
      </c>
      <c r="K99" s="1">
        <v>1</v>
      </c>
      <c r="L99" s="1">
        <v>2</v>
      </c>
      <c r="M99" s="1">
        <v>6</v>
      </c>
      <c r="N99" s="1">
        <v>23</v>
      </c>
      <c r="O99" s="1">
        <v>55</v>
      </c>
      <c r="P99" s="16">
        <v>333.37381904069764</v>
      </c>
      <c r="Q99" s="16">
        <v>0.3908807616359799</v>
      </c>
      <c r="R99" s="16">
        <v>33.595530092193158</v>
      </c>
      <c r="S99" s="16">
        <v>33.204649330557181</v>
      </c>
      <c r="T99" s="16">
        <v>2.1930994921874301E-2</v>
      </c>
      <c r="U99" s="16">
        <v>5.204395015241845</v>
      </c>
      <c r="V99" s="16">
        <v>5.182464020319971</v>
      </c>
      <c r="W99" s="13" t="str">
        <f>IF(Table46749[[#This Row],[PSI - FI]]&gt;5,"Red",(IF(AND(Table46749[[#This Row],[PSI - FI]]&lt;5,Table46749[[#This Row],[PSI - FI]]&gt;=3),"Blue","No")))</f>
        <v>Red</v>
      </c>
      <c r="X99" s="19" t="str">
        <f>HYPERLINK("https://www.google.com/maps/dir/?api=1&amp;origin=" &amp; Table46749[[#This Row],[Begin Lat]] &amp; "," &amp; Table46749[[#This Row],[Begin Long]] &amp; "&amp;destination=" &amp; Table46749[[#This Row],[End Lat]] &amp; "," &amp; Table46749[[#This Row],[End Long]] &amp; "&amp;travelmode=driving", "Google Maps")</f>
        <v>Google Maps</v>
      </c>
      <c r="Y99" s="1">
        <v>41.465322573599998</v>
      </c>
      <c r="Z99" s="1">
        <v>-81.589806910500002</v>
      </c>
      <c r="AA99" s="1">
        <v>41.464377087999999</v>
      </c>
      <c r="AB99" s="1">
        <v>-81.580375393200001</v>
      </c>
    </row>
    <row r="100" spans="1:28" x14ac:dyDescent="0.25">
      <c r="A100" s="13">
        <v>98</v>
      </c>
      <c r="B100" s="17">
        <v>7</v>
      </c>
      <c r="C100" s="1" t="s">
        <v>3196</v>
      </c>
      <c r="D100" s="1" t="s">
        <v>3963</v>
      </c>
      <c r="E100" s="1" t="s">
        <v>5838</v>
      </c>
      <c r="F100" s="1" t="s">
        <v>3729</v>
      </c>
      <c r="G100" s="16">
        <v>17.5</v>
      </c>
      <c r="H100" s="16">
        <v>18</v>
      </c>
      <c r="I100" s="13" t="s">
        <v>3190</v>
      </c>
      <c r="J100" s="1" t="s">
        <v>4981</v>
      </c>
      <c r="K100" s="1">
        <v>0</v>
      </c>
      <c r="L100" s="1">
        <v>0</v>
      </c>
      <c r="M100" s="1">
        <v>7</v>
      </c>
      <c r="N100" s="1">
        <v>8</v>
      </c>
      <c r="O100" s="1">
        <v>31</v>
      </c>
      <c r="P100" s="16">
        <v>112.328125</v>
      </c>
      <c r="Q100" s="16">
        <v>1.3813835143065252</v>
      </c>
      <c r="R100" s="16">
        <v>18.558935918898204</v>
      </c>
      <c r="S100" s="16">
        <v>17.17755240459168</v>
      </c>
      <c r="T100" s="16">
        <v>7.9391260581703149E-2</v>
      </c>
      <c r="U100" s="16">
        <v>5.199401954969999</v>
      </c>
      <c r="V100" s="16">
        <v>5.1200106943882959</v>
      </c>
      <c r="W100" s="13" t="str">
        <f>IF(Table46749[[#This Row],[PSI - FI]]&gt;5,"Red",(IF(AND(Table46749[[#This Row],[PSI - FI]]&lt;5,Table46749[[#This Row],[PSI - FI]]&gt;=3),"Blue","No")))</f>
        <v>Red</v>
      </c>
      <c r="X100" s="19" t="str">
        <f>HYPERLINK("https://www.google.com/maps/dir/?api=1&amp;origin=" &amp; Table46749[[#This Row],[Begin Lat]] &amp; "," &amp; Table46749[[#This Row],[Begin Long]] &amp; "&amp;destination=" &amp; Table46749[[#This Row],[End Lat]] &amp; "," &amp; Table46749[[#This Row],[End Long]] &amp; "&amp;travelmode=driving", "Google Maps")</f>
        <v>Google Maps</v>
      </c>
      <c r="Y100" s="1">
        <v>39.771768705200003</v>
      </c>
      <c r="Z100" s="1">
        <v>-84.188649417199997</v>
      </c>
      <c r="AA100" s="1">
        <v>39.771354559700001</v>
      </c>
      <c r="AB100" s="1">
        <v>-84.179899159800001</v>
      </c>
    </row>
    <row r="101" spans="1:28" x14ac:dyDescent="0.25">
      <c r="A101" s="13">
        <v>99</v>
      </c>
      <c r="B101" s="17">
        <v>12</v>
      </c>
      <c r="C101" s="1" t="s">
        <v>785</v>
      </c>
      <c r="D101" s="1" t="s">
        <v>4038</v>
      </c>
      <c r="E101" s="1" t="s">
        <v>5814</v>
      </c>
      <c r="F101" s="1" t="s">
        <v>3702</v>
      </c>
      <c r="G101" s="16">
        <v>15.8</v>
      </c>
      <c r="H101" s="16">
        <v>16.3</v>
      </c>
      <c r="I101" s="13" t="s">
        <v>3190</v>
      </c>
      <c r="J101" s="1" t="s">
        <v>4981</v>
      </c>
      <c r="K101" s="1">
        <v>1</v>
      </c>
      <c r="L101" s="1">
        <v>1</v>
      </c>
      <c r="M101" s="1">
        <v>6</v>
      </c>
      <c r="N101" s="1">
        <v>5</v>
      </c>
      <c r="O101" s="1">
        <v>14</v>
      </c>
      <c r="P101" s="16">
        <v>166.82212936046511</v>
      </c>
      <c r="Q101" s="16">
        <v>2.133577232316973</v>
      </c>
      <c r="R101" s="16">
        <v>11.764608938636151</v>
      </c>
      <c r="S101" s="16">
        <v>9.6310317063191775</v>
      </c>
      <c r="T101" s="16">
        <v>0.12809924008319354</v>
      </c>
      <c r="U101" s="16">
        <v>5.1401168318101531</v>
      </c>
      <c r="V101" s="16">
        <v>5.0120175917269592</v>
      </c>
      <c r="W101" s="13" t="str">
        <f>IF(Table46749[[#This Row],[PSI - FI]]&gt;5,"Red",(IF(AND(Table46749[[#This Row],[PSI - FI]]&lt;5,Table46749[[#This Row],[PSI - FI]]&gt;=3),"Blue","No")))</f>
        <v>Red</v>
      </c>
      <c r="X101" s="19" t="str">
        <f>HYPERLINK("https://www.google.com/maps/dir/?api=1&amp;origin=" &amp; Table46749[[#This Row],[Begin Lat]] &amp; "," &amp; Table46749[[#This Row],[Begin Long]] &amp; "&amp;destination=" &amp; Table46749[[#This Row],[End Lat]] &amp; "," &amp; Table46749[[#This Row],[End Long]] &amp; "&amp;travelmode=driving", "Google Maps")</f>
        <v>Google Maps</v>
      </c>
      <c r="Y101" s="1">
        <v>41.410651254800001</v>
      </c>
      <c r="Z101" s="1">
        <v>-81.471263689500006</v>
      </c>
      <c r="AA101" s="1">
        <v>41.404886456299998</v>
      </c>
      <c r="AB101" s="1">
        <v>-81.465501668900004</v>
      </c>
    </row>
    <row r="102" spans="1:28" x14ac:dyDescent="0.25">
      <c r="A102" s="13">
        <v>100</v>
      </c>
      <c r="B102" s="17">
        <v>8</v>
      </c>
      <c r="C102" s="1" t="s">
        <v>788</v>
      </c>
      <c r="D102" s="1" t="s">
        <v>4039</v>
      </c>
      <c r="E102" s="1" t="s">
        <v>5578</v>
      </c>
      <c r="F102" s="1" t="s">
        <v>4367</v>
      </c>
      <c r="G102" s="16">
        <v>13.9</v>
      </c>
      <c r="H102" s="16">
        <v>14.4</v>
      </c>
      <c r="I102" s="13" t="s">
        <v>3190</v>
      </c>
      <c r="J102" s="1" t="s">
        <v>4983</v>
      </c>
      <c r="K102" s="1">
        <v>0</v>
      </c>
      <c r="L102" s="1">
        <v>0</v>
      </c>
      <c r="M102" s="1">
        <v>14</v>
      </c>
      <c r="N102" s="1">
        <v>12</v>
      </c>
      <c r="O102" s="1">
        <v>58</v>
      </c>
      <c r="P102" s="16">
        <v>202.90625</v>
      </c>
      <c r="Q102" s="16">
        <v>0.55093429211972267</v>
      </c>
      <c r="R102" s="16">
        <v>35.826080136607786</v>
      </c>
      <c r="S102" s="16">
        <v>35.275145844488065</v>
      </c>
      <c r="T102" s="16">
        <v>3.028764033492741E-2</v>
      </c>
      <c r="U102" s="16">
        <v>5.1301870917912877</v>
      </c>
      <c r="V102" s="16">
        <v>5.09989945145636</v>
      </c>
      <c r="W102" s="13" t="str">
        <f>IF(Table46749[[#This Row],[PSI - FI]]&gt;5,"Red",(IF(AND(Table46749[[#This Row],[PSI - FI]]&lt;5,Table46749[[#This Row],[PSI - FI]]&gt;=3),"Blue","No")))</f>
        <v>Red</v>
      </c>
      <c r="X102" s="19" t="str">
        <f>HYPERLINK("https://www.google.com/maps/dir/?api=1&amp;origin=" &amp; Table46749[[#This Row],[Begin Lat]] &amp; "," &amp; Table46749[[#This Row],[Begin Long]] &amp; "&amp;destination=" &amp; Table46749[[#This Row],[End Lat]] &amp; "," &amp; Table46749[[#This Row],[End Long]] &amp; "&amp;travelmode=driving", "Google Maps")</f>
        <v>Google Maps</v>
      </c>
      <c r="Y102" s="1">
        <v>39.405509523399999</v>
      </c>
      <c r="Z102" s="1">
        <v>-84.571501080499999</v>
      </c>
      <c r="AA102" s="1">
        <v>39.400736267500001</v>
      </c>
      <c r="AB102" s="1">
        <v>-84.564484878800002</v>
      </c>
    </row>
    <row r="103" spans="1:28" x14ac:dyDescent="0.25">
      <c r="A103" s="13">
        <v>101</v>
      </c>
      <c r="B103" s="17">
        <v>8</v>
      </c>
      <c r="C103" s="1" t="s">
        <v>787</v>
      </c>
      <c r="D103" s="1" t="s">
        <v>4040</v>
      </c>
      <c r="E103" s="1" t="s">
        <v>5415</v>
      </c>
      <c r="F103" s="1" t="s">
        <v>4368</v>
      </c>
      <c r="G103" s="16">
        <v>13.9</v>
      </c>
      <c r="H103" s="16">
        <v>14.4</v>
      </c>
      <c r="I103" s="13" t="s">
        <v>3190</v>
      </c>
      <c r="J103" s="1" t="s">
        <v>4982</v>
      </c>
      <c r="K103" s="1">
        <v>0</v>
      </c>
      <c r="L103" s="1">
        <v>1</v>
      </c>
      <c r="M103" s="1">
        <v>18</v>
      </c>
      <c r="N103" s="1">
        <v>6</v>
      </c>
      <c r="O103" s="1">
        <v>53</v>
      </c>
      <c r="P103" s="16">
        <v>243.14543968023256</v>
      </c>
      <c r="Q103" s="16">
        <v>0.6031412276719883</v>
      </c>
      <c r="R103" s="16">
        <v>30.748718072567247</v>
      </c>
      <c r="S103" s="16">
        <v>30.14557684489526</v>
      </c>
      <c r="T103" s="16">
        <v>3.3719156054146632E-2</v>
      </c>
      <c r="U103" s="16">
        <v>5.1209996719430384</v>
      </c>
      <c r="V103" s="16">
        <v>5.0872805158888914</v>
      </c>
      <c r="W103" s="13" t="str">
        <f>IF(Table46749[[#This Row],[PSI - FI]]&gt;5,"Red",(IF(AND(Table46749[[#This Row],[PSI - FI]]&lt;5,Table46749[[#This Row],[PSI - FI]]&gt;=3),"Blue","No")))</f>
        <v>Red</v>
      </c>
      <c r="X103" s="19" t="str">
        <f>HYPERLINK("https://www.google.com/maps/dir/?api=1&amp;origin=" &amp; Table46749[[#This Row],[Begin Lat]] &amp; "," &amp; Table46749[[#This Row],[Begin Long]] &amp; "&amp;destination=" &amp; Table46749[[#This Row],[End Lat]] &amp; "," &amp; Table46749[[#This Row],[End Long]] &amp; "&amp;travelmode=driving", "Google Maps")</f>
        <v>Google Maps</v>
      </c>
      <c r="Y103" s="1">
        <v>39.110643836900003</v>
      </c>
      <c r="Z103" s="1">
        <v>-84.554915621899994</v>
      </c>
      <c r="AA103" s="1">
        <v>39.103943534700001</v>
      </c>
      <c r="AB103" s="1">
        <v>-84.553617904899994</v>
      </c>
    </row>
    <row r="104" spans="1:28" x14ac:dyDescent="0.25">
      <c r="A104" s="13">
        <v>102</v>
      </c>
      <c r="B104" s="17">
        <v>6</v>
      </c>
      <c r="C104" s="1" t="s">
        <v>784</v>
      </c>
      <c r="D104" s="1" t="s">
        <v>4041</v>
      </c>
      <c r="E104" s="1" t="s">
        <v>5839</v>
      </c>
      <c r="F104" s="1" t="s">
        <v>4391</v>
      </c>
      <c r="G104" s="16">
        <v>4</v>
      </c>
      <c r="H104" s="16">
        <v>4.5</v>
      </c>
      <c r="I104" s="13" t="s">
        <v>3190</v>
      </c>
      <c r="J104" s="1" t="s">
        <v>4982</v>
      </c>
      <c r="K104" s="1">
        <v>1</v>
      </c>
      <c r="L104" s="1">
        <v>3</v>
      </c>
      <c r="M104" s="1">
        <v>16</v>
      </c>
      <c r="N104" s="1">
        <v>6</v>
      </c>
      <c r="O104" s="1">
        <v>31</v>
      </c>
      <c r="P104" s="16">
        <v>345.08175872093022</v>
      </c>
      <c r="Q104" s="16">
        <v>0.51658777070099027</v>
      </c>
      <c r="R104" s="16">
        <v>23.858022632591648</v>
      </c>
      <c r="S104" s="16">
        <v>23.341434861890658</v>
      </c>
      <c r="T104" s="16">
        <v>2.8964289783317762E-2</v>
      </c>
      <c r="U104" s="16">
        <v>5.1168669378645983</v>
      </c>
      <c r="V104" s="16">
        <v>5.0879026480812808</v>
      </c>
      <c r="W104" s="13" t="str">
        <f>IF(Table46749[[#This Row],[PSI - FI]]&gt;5,"Red",(IF(AND(Table46749[[#This Row],[PSI - FI]]&lt;5,Table46749[[#This Row],[PSI - FI]]&gt;=3),"Blue","No")))</f>
        <v>Red</v>
      </c>
      <c r="X104" s="19" t="str">
        <f>HYPERLINK("https://www.google.com/maps/dir/?api=1&amp;origin=" &amp; Table46749[[#This Row],[Begin Lat]] &amp; "," &amp; Table46749[[#This Row],[Begin Long]] &amp; "&amp;destination=" &amp; Table46749[[#This Row],[End Lat]] &amp; "," &amp; Table46749[[#This Row],[End Long]] &amp; "&amp;travelmode=driving", "Google Maps")</f>
        <v>Google Maps</v>
      </c>
      <c r="Y104" s="1">
        <v>39.915466960700002</v>
      </c>
      <c r="Z104" s="1">
        <v>-82.879238915399995</v>
      </c>
      <c r="AA104" s="1">
        <v>39.914939820900003</v>
      </c>
      <c r="AB104" s="1">
        <v>-82.869857719999999</v>
      </c>
    </row>
    <row r="105" spans="1:28" x14ac:dyDescent="0.25">
      <c r="A105" s="13">
        <v>103</v>
      </c>
      <c r="B105" s="17">
        <v>2</v>
      </c>
      <c r="C105" s="1" t="s">
        <v>786</v>
      </c>
      <c r="D105" s="1" t="s">
        <v>4043</v>
      </c>
      <c r="E105" s="1" t="s">
        <v>5351</v>
      </c>
      <c r="F105" s="1" t="s">
        <v>4392</v>
      </c>
      <c r="G105" s="16">
        <v>10.3</v>
      </c>
      <c r="H105" s="16">
        <v>10.8</v>
      </c>
      <c r="I105" s="13" t="s">
        <v>3190</v>
      </c>
      <c r="J105" s="1" t="s">
        <v>4982</v>
      </c>
      <c r="K105" s="1">
        <v>0</v>
      </c>
      <c r="L105" s="1">
        <v>2</v>
      </c>
      <c r="M105" s="1">
        <v>9</v>
      </c>
      <c r="N105" s="1">
        <v>9</v>
      </c>
      <c r="O105" s="1">
        <v>45</v>
      </c>
      <c r="P105" s="16">
        <v>235.21275436046511</v>
      </c>
      <c r="Q105" s="16">
        <v>0.66426995738383043</v>
      </c>
      <c r="R105" s="16">
        <v>25.585870231329668</v>
      </c>
      <c r="S105" s="16">
        <v>24.921600273945838</v>
      </c>
      <c r="T105" s="16">
        <v>3.7015726194880368E-2</v>
      </c>
      <c r="U105" s="16">
        <v>5.1090865992966945</v>
      </c>
      <c r="V105" s="16">
        <v>5.072070873101814</v>
      </c>
      <c r="W105" s="13" t="str">
        <f>IF(Table46749[[#This Row],[PSI - FI]]&gt;5,"Red",(IF(AND(Table46749[[#This Row],[PSI - FI]]&lt;5,Table46749[[#This Row],[PSI - FI]]&gt;=3),"Blue","No")))</f>
        <v>Red</v>
      </c>
      <c r="X105" s="19" t="str">
        <f>HYPERLINK("https://www.google.com/maps/dir/?api=1&amp;origin=" &amp; Table46749[[#This Row],[Begin Lat]] &amp; "," &amp; Table46749[[#This Row],[Begin Long]] &amp; "&amp;destination=" &amp; Table46749[[#This Row],[End Lat]] &amp; "," &amp; Table46749[[#This Row],[End Long]] &amp; "&amp;travelmode=driving", "Google Maps")</f>
        <v>Google Maps</v>
      </c>
      <c r="Y105" s="1">
        <v>41.698608350500002</v>
      </c>
      <c r="Z105" s="1">
        <v>-83.643321090000001</v>
      </c>
      <c r="AA105" s="1">
        <v>41.701661780199998</v>
      </c>
      <c r="AB105" s="1">
        <v>-83.652042951699997</v>
      </c>
    </row>
    <row r="106" spans="1:28" x14ac:dyDescent="0.25">
      <c r="A106" s="13">
        <v>104</v>
      </c>
      <c r="B106" s="17">
        <v>12</v>
      </c>
      <c r="C106" s="1" t="s">
        <v>785</v>
      </c>
      <c r="D106" s="1" t="s">
        <v>3948</v>
      </c>
      <c r="E106" s="1" t="s">
        <v>5819</v>
      </c>
      <c r="F106" s="1" t="s">
        <v>4365</v>
      </c>
      <c r="G106" s="16">
        <v>2.4</v>
      </c>
      <c r="H106" s="16">
        <v>2.9</v>
      </c>
      <c r="I106" s="13" t="s">
        <v>3190</v>
      </c>
      <c r="J106" s="1" t="s">
        <v>4982</v>
      </c>
      <c r="K106" s="1">
        <v>0</v>
      </c>
      <c r="L106" s="1">
        <v>3</v>
      </c>
      <c r="M106" s="1">
        <v>6</v>
      </c>
      <c r="N106" s="1">
        <v>10</v>
      </c>
      <c r="O106" s="1">
        <v>49</v>
      </c>
      <c r="P106" s="16">
        <v>269.68631904069764</v>
      </c>
      <c r="Q106" s="16">
        <v>1.1675870621368658</v>
      </c>
      <c r="R106" s="16">
        <v>26.783646450058981</v>
      </c>
      <c r="S106" s="16">
        <v>25.616059387922114</v>
      </c>
      <c r="T106" s="16">
        <v>6.5334794834460766E-2</v>
      </c>
      <c r="U106" s="16">
        <v>5.1017012814940745</v>
      </c>
      <c r="V106" s="16">
        <v>5.0363664866596141</v>
      </c>
      <c r="W106" s="13" t="str">
        <f>IF(Table46749[[#This Row],[PSI - FI]]&gt;5,"Red",(IF(AND(Table46749[[#This Row],[PSI - FI]]&lt;5,Table46749[[#This Row],[PSI - FI]]&gt;=3),"Blue","No")))</f>
        <v>Red</v>
      </c>
      <c r="X106" s="19" t="str">
        <f>HYPERLINK("https://www.google.com/maps/dir/?api=1&amp;origin=" &amp; Table46749[[#This Row],[Begin Lat]] &amp; "," &amp; Table46749[[#This Row],[Begin Long]] &amp; "&amp;destination=" &amp; Table46749[[#This Row],[End Lat]] &amp; "," &amp; Table46749[[#This Row],[End Long]] &amp; "&amp;travelmode=driving", "Google Maps")</f>
        <v>Google Maps</v>
      </c>
      <c r="Y106" s="1">
        <v>41.5013394383</v>
      </c>
      <c r="Z106" s="1">
        <v>-81.5517516134</v>
      </c>
      <c r="AA106" s="1">
        <v>41.501355737899999</v>
      </c>
      <c r="AB106" s="1">
        <v>-81.542124197800007</v>
      </c>
    </row>
    <row r="107" spans="1:28" x14ac:dyDescent="0.25">
      <c r="A107" s="13">
        <v>105</v>
      </c>
      <c r="B107" s="17">
        <v>12</v>
      </c>
      <c r="C107" s="1" t="s">
        <v>785</v>
      </c>
      <c r="D107" s="1" t="s">
        <v>3948</v>
      </c>
      <c r="E107" s="1" t="s">
        <v>5819</v>
      </c>
      <c r="F107" s="1" t="s">
        <v>4365</v>
      </c>
      <c r="G107" s="16">
        <v>3.7</v>
      </c>
      <c r="H107" s="16">
        <v>4.2</v>
      </c>
      <c r="I107" s="13" t="s">
        <v>3190</v>
      </c>
      <c r="J107" s="1" t="s">
        <v>4982</v>
      </c>
      <c r="K107" s="1">
        <v>0</v>
      </c>
      <c r="L107" s="1">
        <v>1</v>
      </c>
      <c r="M107" s="1">
        <v>9</v>
      </c>
      <c r="N107" s="1">
        <v>9</v>
      </c>
      <c r="O107" s="1">
        <v>71</v>
      </c>
      <c r="P107" s="16">
        <v>215.53606468023256</v>
      </c>
      <c r="Q107" s="16">
        <v>1.1675870621368658</v>
      </c>
      <c r="R107" s="16">
        <v>35.049299709791278</v>
      </c>
      <c r="S107" s="16">
        <v>33.88171264765441</v>
      </c>
      <c r="T107" s="16">
        <v>6.5334794834460766E-2</v>
      </c>
      <c r="U107" s="16">
        <v>5.1017012814940745</v>
      </c>
      <c r="V107" s="16">
        <v>5.0363664866596141</v>
      </c>
      <c r="W107" s="13" t="str">
        <f>IF(Table46749[[#This Row],[PSI - FI]]&gt;5,"Red",(IF(AND(Table46749[[#This Row],[PSI - FI]]&lt;5,Table46749[[#This Row],[PSI - FI]]&gt;=3),"Blue","No")))</f>
        <v>Red</v>
      </c>
      <c r="X107" s="19" t="str">
        <f>HYPERLINK("https://www.google.com/maps/dir/?api=1&amp;origin=" &amp; Table46749[[#This Row],[Begin Lat]] &amp; "," &amp; Table46749[[#This Row],[Begin Long]] &amp; "&amp;destination=" &amp; Table46749[[#This Row],[End Lat]] &amp; "," &amp; Table46749[[#This Row],[End Long]] &amp; "&amp;travelmode=driving", "Google Maps")</f>
        <v>Google Maps</v>
      </c>
      <c r="Y107" s="1">
        <v>41.501376012199998</v>
      </c>
      <c r="Z107" s="1">
        <v>-81.526716153899997</v>
      </c>
      <c r="AA107" s="1">
        <v>41.501358593200003</v>
      </c>
      <c r="AB107" s="1">
        <v>-81.517100946400006</v>
      </c>
    </row>
    <row r="108" spans="1:28" x14ac:dyDescent="0.25">
      <c r="A108" s="13">
        <v>106</v>
      </c>
      <c r="B108" s="17">
        <v>4</v>
      </c>
      <c r="C108" s="1" t="s">
        <v>795</v>
      </c>
      <c r="D108" s="1" t="s">
        <v>3945</v>
      </c>
      <c r="E108" s="1" t="s">
        <v>5817</v>
      </c>
      <c r="F108" s="1" t="s">
        <v>4364</v>
      </c>
      <c r="G108" s="16">
        <v>2.9</v>
      </c>
      <c r="H108" s="16">
        <v>3.4</v>
      </c>
      <c r="I108" s="13" t="s">
        <v>3190</v>
      </c>
      <c r="J108" s="1" t="s">
        <v>4981</v>
      </c>
      <c r="K108" s="1">
        <v>0</v>
      </c>
      <c r="L108" s="1">
        <v>1</v>
      </c>
      <c r="M108" s="1">
        <v>3</v>
      </c>
      <c r="N108" s="1">
        <v>10</v>
      </c>
      <c r="O108" s="1">
        <v>62</v>
      </c>
      <c r="P108" s="16">
        <v>171.69231468023256</v>
      </c>
      <c r="Q108" s="16">
        <v>1.9599525351793727</v>
      </c>
      <c r="R108" s="16">
        <v>30.705687285050395</v>
      </c>
      <c r="S108" s="16">
        <v>28.745734749871023</v>
      </c>
      <c r="T108" s="16">
        <v>0.11667501482184529</v>
      </c>
      <c r="U108" s="16">
        <v>5.0946466272773918</v>
      </c>
      <c r="V108" s="16">
        <v>4.9779716124555469</v>
      </c>
      <c r="W108" s="13" t="str">
        <f>IF(Table46749[[#This Row],[PSI - FI]]&gt;5,"Red",(IF(AND(Table46749[[#This Row],[PSI - FI]]&lt;5,Table46749[[#This Row],[PSI - FI]]&gt;=3),"Blue","No")))</f>
        <v>Blue</v>
      </c>
      <c r="X108" s="19" t="str">
        <f>HYPERLINK("https://www.google.com/maps/dir/?api=1&amp;origin=" &amp; Table46749[[#This Row],[Begin Lat]] &amp; "," &amp; Table46749[[#This Row],[Begin Long]] &amp; "&amp;destination=" &amp; Table46749[[#This Row],[End Lat]] &amp; "," &amp; Table46749[[#This Row],[End Long]] &amp; "&amp;travelmode=driving", "Google Maps")</f>
        <v>Google Maps</v>
      </c>
      <c r="Y108" s="1">
        <v>41.096879936999997</v>
      </c>
      <c r="Z108" s="1">
        <v>-81.500114471000003</v>
      </c>
      <c r="AA108" s="1">
        <v>41.104066864399996</v>
      </c>
      <c r="AB108" s="1">
        <v>-81.500005378599994</v>
      </c>
    </row>
    <row r="109" spans="1:28" x14ac:dyDescent="0.25">
      <c r="A109" s="13">
        <v>107</v>
      </c>
      <c r="B109" s="17">
        <v>6</v>
      </c>
      <c r="C109" s="1" t="s">
        <v>784</v>
      </c>
      <c r="D109" s="1" t="s">
        <v>4045</v>
      </c>
      <c r="E109" s="1" t="s">
        <v>5818</v>
      </c>
      <c r="F109" s="1" t="s">
        <v>3706</v>
      </c>
      <c r="G109" s="16">
        <v>8.8000000000000007</v>
      </c>
      <c r="H109" s="16">
        <v>9.3000000000000007</v>
      </c>
      <c r="I109" s="13" t="s">
        <v>3190</v>
      </c>
      <c r="J109" s="1" t="s">
        <v>4982</v>
      </c>
      <c r="K109" s="1">
        <v>0</v>
      </c>
      <c r="L109" s="1">
        <v>2</v>
      </c>
      <c r="M109" s="1">
        <v>19</v>
      </c>
      <c r="N109" s="1">
        <v>9</v>
      </c>
      <c r="O109" s="1">
        <v>67</v>
      </c>
      <c r="P109" s="16">
        <v>322.68150436046511</v>
      </c>
      <c r="Q109" s="16">
        <v>0.39401155289634038</v>
      </c>
      <c r="R109" s="16">
        <v>37.941301309373443</v>
      </c>
      <c r="S109" s="16">
        <v>37.547289756477106</v>
      </c>
      <c r="T109" s="16">
        <v>2.2106222999589302E-2</v>
      </c>
      <c r="U109" s="16">
        <v>4.929084592654152</v>
      </c>
      <c r="V109" s="16">
        <v>4.9069783696545626</v>
      </c>
      <c r="W109" s="13" t="str">
        <f>IF(Table46749[[#This Row],[PSI - FI]]&gt;5,"Red",(IF(AND(Table46749[[#This Row],[PSI - FI]]&lt;5,Table46749[[#This Row],[PSI - FI]]&gt;=3),"Blue","No")))</f>
        <v>Blue</v>
      </c>
      <c r="X109" s="19" t="str">
        <f>HYPERLINK("https://www.google.com/maps/dir/?api=1&amp;origin=" &amp; Table46749[[#This Row],[Begin Lat]] &amp; "," &amp; Table46749[[#This Row],[Begin Long]] &amp; "&amp;destination=" &amp; Table46749[[#This Row],[End Lat]] &amp; "," &amp; Table46749[[#This Row],[End Long]] &amp; "&amp;travelmode=driving", "Google Maps")</f>
        <v>Google Maps</v>
      </c>
      <c r="Y109" s="1">
        <v>39.9551176959</v>
      </c>
      <c r="Z109" s="1">
        <v>-83.070537810600001</v>
      </c>
      <c r="AA109" s="1">
        <v>39.955563287099999</v>
      </c>
      <c r="AB109" s="1">
        <v>-83.061122181800002</v>
      </c>
    </row>
    <row r="110" spans="1:28" x14ac:dyDescent="0.25">
      <c r="A110" s="13">
        <v>108</v>
      </c>
      <c r="B110" s="17">
        <v>6</v>
      </c>
      <c r="C110" s="1" t="s">
        <v>784</v>
      </c>
      <c r="D110" s="1" t="s">
        <v>3249</v>
      </c>
      <c r="E110" s="1" t="s">
        <v>5818</v>
      </c>
      <c r="F110" s="1" t="s">
        <v>3706</v>
      </c>
      <c r="G110" s="16">
        <v>22.2</v>
      </c>
      <c r="H110" s="16">
        <v>22.7</v>
      </c>
      <c r="I110" s="13" t="s">
        <v>3190</v>
      </c>
      <c r="J110" s="1" t="s">
        <v>4982</v>
      </c>
      <c r="K110" s="1">
        <v>0</v>
      </c>
      <c r="L110" s="1">
        <v>1</v>
      </c>
      <c r="M110" s="1">
        <v>13</v>
      </c>
      <c r="N110" s="1">
        <v>12</v>
      </c>
      <c r="O110" s="1">
        <v>97</v>
      </c>
      <c r="P110" s="16">
        <v>281.03606468023258</v>
      </c>
      <c r="Q110" s="16">
        <v>0.55770011700580291</v>
      </c>
      <c r="R110" s="16">
        <v>43.94319313323583</v>
      </c>
      <c r="S110" s="16">
        <v>43.385493016230029</v>
      </c>
      <c r="T110" s="16">
        <v>3.1263558548726048E-2</v>
      </c>
      <c r="U110" s="16">
        <v>4.9152483769824586</v>
      </c>
      <c r="V110" s="16">
        <v>4.8839848184337322</v>
      </c>
      <c r="W110" s="13" t="str">
        <f>IF(Table46749[[#This Row],[PSI - FI]]&gt;5,"Red",(IF(AND(Table46749[[#This Row],[PSI - FI]]&lt;5,Table46749[[#This Row],[PSI - FI]]&gt;=3),"Blue","No")))</f>
        <v>Blue</v>
      </c>
      <c r="X110" s="19" t="str">
        <f>HYPERLINK("https://www.google.com/maps/dir/?api=1&amp;origin=" &amp; Table46749[[#This Row],[Begin Lat]] &amp; "," &amp; Table46749[[#This Row],[Begin Long]] &amp; "&amp;destination=" &amp; Table46749[[#This Row],[End Lat]] &amp; "," &amp; Table46749[[#This Row],[End Long]] &amp; "&amp;travelmode=driving", "Google Maps")</f>
        <v>Google Maps</v>
      </c>
      <c r="Y110" s="1">
        <v>39.954740543600003</v>
      </c>
      <c r="Z110" s="1">
        <v>-82.836374810799995</v>
      </c>
      <c r="AA110" s="1">
        <v>39.9548417775</v>
      </c>
      <c r="AB110" s="1">
        <v>-82.826961676699995</v>
      </c>
    </row>
    <row r="111" spans="1:28" x14ac:dyDescent="0.25">
      <c r="A111" s="13">
        <v>109</v>
      </c>
      <c r="B111" s="17">
        <v>6</v>
      </c>
      <c r="C111" s="1" t="s">
        <v>784</v>
      </c>
      <c r="D111" s="1" t="s">
        <v>3249</v>
      </c>
      <c r="E111" s="1" t="s">
        <v>5818</v>
      </c>
      <c r="F111" s="1" t="s">
        <v>3706</v>
      </c>
      <c r="G111" s="16">
        <v>23.2</v>
      </c>
      <c r="H111" s="16">
        <v>23.7</v>
      </c>
      <c r="I111" s="13" t="s">
        <v>3190</v>
      </c>
      <c r="J111" s="1" t="s">
        <v>4982</v>
      </c>
      <c r="K111" s="1">
        <v>0</v>
      </c>
      <c r="L111" s="1">
        <v>0</v>
      </c>
      <c r="M111" s="1">
        <v>11</v>
      </c>
      <c r="N111" s="1">
        <v>15</v>
      </c>
      <c r="O111" s="1">
        <v>58</v>
      </c>
      <c r="P111" s="16">
        <v>196.578125</v>
      </c>
      <c r="Q111" s="16">
        <v>0.55770011700580291</v>
      </c>
      <c r="R111" s="16">
        <v>30.015357823330739</v>
      </c>
      <c r="S111" s="16">
        <v>29.457657706324937</v>
      </c>
      <c r="T111" s="16">
        <v>3.1263558548726048E-2</v>
      </c>
      <c r="U111" s="16">
        <v>4.9152483769824586</v>
      </c>
      <c r="V111" s="16">
        <v>4.8839848184337322</v>
      </c>
      <c r="W111" s="13" t="str">
        <f>IF(Table46749[[#This Row],[PSI - FI]]&gt;5,"Red",(IF(AND(Table46749[[#This Row],[PSI - FI]]&lt;5,Table46749[[#This Row],[PSI - FI]]&gt;=3),"Blue","No")))</f>
        <v>Blue</v>
      </c>
      <c r="X111" s="19" t="str">
        <f>HYPERLINK("https://www.google.com/maps/dir/?api=1&amp;origin=" &amp; Table46749[[#This Row],[Begin Lat]] &amp; "," &amp; Table46749[[#This Row],[Begin Long]] &amp; "&amp;destination=" &amp; Table46749[[#This Row],[End Lat]] &amp; "," &amp; Table46749[[#This Row],[End Long]] &amp; "&amp;travelmode=driving", "Google Maps")</f>
        <v>Google Maps</v>
      </c>
      <c r="Y111" s="1">
        <v>39.954993861799998</v>
      </c>
      <c r="Z111" s="1">
        <v>-82.817557373900001</v>
      </c>
      <c r="AA111" s="1">
        <v>39.955160671500003</v>
      </c>
      <c r="AB111" s="1">
        <v>-82.808147765599998</v>
      </c>
    </row>
    <row r="112" spans="1:28" x14ac:dyDescent="0.25">
      <c r="A112" s="13">
        <v>110</v>
      </c>
      <c r="B112" s="17">
        <v>6</v>
      </c>
      <c r="C112" s="1" t="s">
        <v>784</v>
      </c>
      <c r="D112" s="1" t="s">
        <v>3931</v>
      </c>
      <c r="E112" s="1" t="s">
        <v>5821</v>
      </c>
      <c r="F112" s="1" t="s">
        <v>4360</v>
      </c>
      <c r="G112" s="16">
        <v>1.7</v>
      </c>
      <c r="H112" s="16">
        <v>2.2000000000000002</v>
      </c>
      <c r="I112" s="13" t="s">
        <v>3190</v>
      </c>
      <c r="J112" s="1" t="s">
        <v>4981</v>
      </c>
      <c r="K112" s="1">
        <v>0</v>
      </c>
      <c r="L112" s="1">
        <v>1</v>
      </c>
      <c r="M112" s="1">
        <v>8</v>
      </c>
      <c r="N112" s="1">
        <v>4</v>
      </c>
      <c r="O112" s="1">
        <v>31</v>
      </c>
      <c r="P112" s="16">
        <v>146.80168968023256</v>
      </c>
      <c r="Q112" s="16">
        <v>2.2350389747240667</v>
      </c>
      <c r="R112" s="16">
        <v>18.206890348483853</v>
      </c>
      <c r="S112" s="16">
        <v>15.971851373759787</v>
      </c>
      <c r="T112" s="16">
        <v>0.13481918061076922</v>
      </c>
      <c r="U112" s="16">
        <v>4.9124502287253504</v>
      </c>
      <c r="V112" s="16">
        <v>4.7776310481145812</v>
      </c>
      <c r="W112" s="13" t="str">
        <f>IF(Table46749[[#This Row],[PSI - FI]]&gt;5,"Red",(IF(AND(Table46749[[#This Row],[PSI - FI]]&lt;5,Table46749[[#This Row],[PSI - FI]]&gt;=3),"Blue","No")))</f>
        <v>Blue</v>
      </c>
      <c r="X112" s="19" t="str">
        <f>HYPERLINK("https://www.google.com/maps/dir/?api=1&amp;origin=" &amp; Table46749[[#This Row],[Begin Lat]] &amp; "," &amp; Table46749[[#This Row],[Begin Long]] &amp; "&amp;destination=" &amp; Table46749[[#This Row],[End Lat]] &amp; "," &amp; Table46749[[#This Row],[End Long]] &amp; "&amp;travelmode=driving", "Google Maps")</f>
        <v>Google Maps</v>
      </c>
      <c r="Y112" s="1">
        <v>39.968188005199998</v>
      </c>
      <c r="Z112" s="1">
        <v>-83.021995701199998</v>
      </c>
      <c r="AA112" s="1">
        <v>39.975316217699998</v>
      </c>
      <c r="AB112" s="1">
        <v>-83.021129920199996</v>
      </c>
    </row>
    <row r="113" spans="1:28" x14ac:dyDescent="0.25">
      <c r="A113" s="13">
        <v>111</v>
      </c>
      <c r="B113" s="17">
        <v>12</v>
      </c>
      <c r="C113" s="1" t="s">
        <v>794</v>
      </c>
      <c r="D113" s="1" t="s">
        <v>3978</v>
      </c>
      <c r="E113" s="1" t="s">
        <v>5827</v>
      </c>
      <c r="F113" s="1" t="s">
        <v>3712</v>
      </c>
      <c r="G113" s="16">
        <v>0.1</v>
      </c>
      <c r="H113" s="16">
        <v>0.6</v>
      </c>
      <c r="I113" s="13" t="s">
        <v>3190</v>
      </c>
      <c r="J113" s="1" t="s">
        <v>4981</v>
      </c>
      <c r="K113" s="1">
        <v>0</v>
      </c>
      <c r="L113" s="1">
        <v>0</v>
      </c>
      <c r="M113" s="1">
        <v>5</v>
      </c>
      <c r="N113" s="1">
        <v>8</v>
      </c>
      <c r="O113" s="1">
        <v>21</v>
      </c>
      <c r="P113" s="16">
        <v>89.234375</v>
      </c>
      <c r="Q113" s="16">
        <v>2.1795654304843812</v>
      </c>
      <c r="R113" s="16">
        <v>14.091310209630494</v>
      </c>
      <c r="S113" s="16">
        <v>11.911744779146114</v>
      </c>
      <c r="T113" s="16">
        <v>0.131141205956009</v>
      </c>
      <c r="U113" s="16">
        <v>4.907166657501941</v>
      </c>
      <c r="V113" s="16">
        <v>4.7760254515459319</v>
      </c>
      <c r="W113" s="13" t="str">
        <f>IF(Table46749[[#This Row],[PSI - FI]]&gt;5,"Red",(IF(AND(Table46749[[#This Row],[PSI - FI]]&lt;5,Table46749[[#This Row],[PSI - FI]]&gt;=3),"Blue","No")))</f>
        <v>Blue</v>
      </c>
      <c r="X113" s="19" t="str">
        <f>HYPERLINK("https://www.google.com/maps/dir/?api=1&amp;origin=" &amp; Table46749[[#This Row],[Begin Lat]] &amp; "," &amp; Table46749[[#This Row],[Begin Long]] &amp; "&amp;destination=" &amp; Table46749[[#This Row],[End Lat]] &amp; "," &amp; Table46749[[#This Row],[End Long]] &amp; "&amp;travelmode=driving", "Google Maps")</f>
        <v>Google Maps</v>
      </c>
      <c r="Y113" s="1">
        <v>41.609706614399997</v>
      </c>
      <c r="Z113" s="1">
        <v>-81.486833323200003</v>
      </c>
      <c r="AA113" s="1">
        <v>41.6142487694</v>
      </c>
      <c r="AB113" s="1">
        <v>-81.479397639799998</v>
      </c>
    </row>
    <row r="114" spans="1:28" x14ac:dyDescent="0.25">
      <c r="A114" s="13">
        <v>112</v>
      </c>
      <c r="B114" s="17">
        <v>12</v>
      </c>
      <c r="C114" s="1" t="s">
        <v>785</v>
      </c>
      <c r="D114" s="1" t="s">
        <v>4046</v>
      </c>
      <c r="E114" s="1" t="s">
        <v>5588</v>
      </c>
      <c r="F114" s="1" t="s">
        <v>3716</v>
      </c>
      <c r="G114" s="16">
        <v>16.399999999999999</v>
      </c>
      <c r="H114" s="16">
        <v>16.899999999999999</v>
      </c>
      <c r="I114" s="13" t="s">
        <v>3190</v>
      </c>
      <c r="J114" s="1" t="s">
        <v>4982</v>
      </c>
      <c r="K114" s="1">
        <v>1</v>
      </c>
      <c r="L114" s="1">
        <v>3</v>
      </c>
      <c r="M114" s="1">
        <v>8</v>
      </c>
      <c r="N114" s="1">
        <v>18</v>
      </c>
      <c r="O114" s="1">
        <v>93</v>
      </c>
      <c r="P114" s="16">
        <v>407.95675872093022</v>
      </c>
      <c r="Q114" s="16">
        <v>0.38958984393913992</v>
      </c>
      <c r="R114" s="16">
        <v>47.274537681835128</v>
      </c>
      <c r="S114" s="16">
        <v>46.884947837895986</v>
      </c>
      <c r="T114" s="16">
        <v>2.1858742215620824E-2</v>
      </c>
      <c r="U114" s="16">
        <v>4.8613665371726302</v>
      </c>
      <c r="V114" s="16">
        <v>4.8395077949570098</v>
      </c>
      <c r="W114" s="13" t="str">
        <f>IF(Table46749[[#This Row],[PSI - FI]]&gt;5,"Red",(IF(AND(Table46749[[#This Row],[PSI - FI]]&lt;5,Table46749[[#This Row],[PSI - FI]]&gt;=3),"Blue","No")))</f>
        <v>Blue</v>
      </c>
      <c r="X114" s="19" t="str">
        <f>HYPERLINK("https://www.google.com/maps/dir/?api=1&amp;origin=" &amp; Table46749[[#This Row],[Begin Lat]] &amp; "," &amp; Table46749[[#This Row],[Begin Long]] &amp; "&amp;destination=" &amp; Table46749[[#This Row],[End Lat]] &amp; "," &amp; Table46749[[#This Row],[End Long]] &amp; "&amp;travelmode=driving", "Google Maps")</f>
        <v>Google Maps</v>
      </c>
      <c r="Y114" s="1">
        <v>41.4710936285</v>
      </c>
      <c r="Z114" s="1">
        <v>-81.699611848700002</v>
      </c>
      <c r="AA114" s="1">
        <v>41.478247234500003</v>
      </c>
      <c r="AB114" s="1">
        <v>-81.699457849599995</v>
      </c>
    </row>
    <row r="115" spans="1:28" x14ac:dyDescent="0.25">
      <c r="A115" s="13">
        <v>113</v>
      </c>
      <c r="B115" s="17">
        <v>8</v>
      </c>
      <c r="C115" s="1" t="s">
        <v>787</v>
      </c>
      <c r="D115" s="1" t="s">
        <v>3965</v>
      </c>
      <c r="E115" s="1" t="s">
        <v>5689</v>
      </c>
      <c r="F115" s="1" t="s">
        <v>4370</v>
      </c>
      <c r="G115" s="16">
        <v>1</v>
      </c>
      <c r="H115" s="16">
        <v>1.5</v>
      </c>
      <c r="I115" s="13" t="s">
        <v>3190</v>
      </c>
      <c r="J115" s="1" t="s">
        <v>4982</v>
      </c>
      <c r="K115" s="1">
        <v>0</v>
      </c>
      <c r="L115" s="1">
        <v>4</v>
      </c>
      <c r="M115" s="1">
        <v>11</v>
      </c>
      <c r="N115" s="1">
        <v>9</v>
      </c>
      <c r="O115" s="1">
        <v>34</v>
      </c>
      <c r="P115" s="16">
        <v>328.65988372093022</v>
      </c>
      <c r="Q115" s="16">
        <v>0.58800323634554263</v>
      </c>
      <c r="R115" s="16">
        <v>22.493026355444556</v>
      </c>
      <c r="S115" s="16">
        <v>21.905023119099013</v>
      </c>
      <c r="T115" s="16">
        <v>3.2958038847745931E-2</v>
      </c>
      <c r="U115" s="16">
        <v>4.8566246409168601</v>
      </c>
      <c r="V115" s="16">
        <v>4.8236666020691139</v>
      </c>
      <c r="W115" s="13" t="str">
        <f>IF(Table46749[[#This Row],[PSI - FI]]&gt;5,"Red",(IF(AND(Table46749[[#This Row],[PSI - FI]]&lt;5,Table46749[[#This Row],[PSI - FI]]&gt;=3),"Blue","No")))</f>
        <v>Blue</v>
      </c>
      <c r="X115" s="19" t="str">
        <f>HYPERLINK("https://www.google.com/maps/dir/?api=1&amp;origin=" &amp; Table46749[[#This Row],[Begin Lat]] &amp; "," &amp; Table46749[[#This Row],[Begin Long]] &amp; "&amp;destination=" &amp; Table46749[[#This Row],[End Lat]] &amp; "," &amp; Table46749[[#This Row],[End Long]] &amp; "&amp;travelmode=driving", "Google Maps")</f>
        <v>Google Maps</v>
      </c>
      <c r="Y115" s="1">
        <v>39.134187215499999</v>
      </c>
      <c r="Z115" s="1">
        <v>-84.537807794800003</v>
      </c>
      <c r="AA115" s="1">
        <v>39.139329066499997</v>
      </c>
      <c r="AB115" s="1">
        <v>-84.541773847800002</v>
      </c>
    </row>
    <row r="116" spans="1:28" x14ac:dyDescent="0.25">
      <c r="A116" s="13">
        <v>114</v>
      </c>
      <c r="B116" s="17">
        <v>8</v>
      </c>
      <c r="C116" s="1" t="s">
        <v>787</v>
      </c>
      <c r="D116" s="1" t="s">
        <v>4047</v>
      </c>
      <c r="E116" s="1" t="s">
        <v>5394</v>
      </c>
      <c r="F116" s="1" t="s">
        <v>3736</v>
      </c>
      <c r="G116" s="16">
        <v>18.5</v>
      </c>
      <c r="H116" s="16">
        <v>19</v>
      </c>
      <c r="I116" s="13" t="s">
        <v>3190</v>
      </c>
      <c r="J116" s="1" t="s">
        <v>4981</v>
      </c>
      <c r="K116" s="1">
        <v>0</v>
      </c>
      <c r="L116" s="1">
        <v>2</v>
      </c>
      <c r="M116" s="1">
        <v>8</v>
      </c>
      <c r="N116" s="1">
        <v>5</v>
      </c>
      <c r="O116" s="1">
        <v>23</v>
      </c>
      <c r="P116" s="16">
        <v>188.91587936046511</v>
      </c>
      <c r="Q116" s="16">
        <v>1.3038571334153346</v>
      </c>
      <c r="R116" s="16">
        <v>14.663195692232925</v>
      </c>
      <c r="S116" s="16">
        <v>13.359338558817591</v>
      </c>
      <c r="T116" s="16">
        <v>7.5724717343269438E-2</v>
      </c>
      <c r="U116" s="16">
        <v>4.8123277017917951</v>
      </c>
      <c r="V116" s="16">
        <v>4.7366029844485258</v>
      </c>
      <c r="W116" s="13" t="str">
        <f>IF(Table46749[[#This Row],[PSI - FI]]&gt;5,"Red",(IF(AND(Table46749[[#This Row],[PSI - FI]]&lt;5,Table46749[[#This Row],[PSI - FI]]&gt;=3),"Blue","No")))</f>
        <v>Blue</v>
      </c>
      <c r="X116" s="19" t="str">
        <f>HYPERLINK("https://www.google.com/maps/dir/?api=1&amp;origin=" &amp; Table46749[[#This Row],[Begin Lat]] &amp; "," &amp; Table46749[[#This Row],[Begin Long]] &amp; "&amp;destination=" &amp; Table46749[[#This Row],[End Lat]] &amp; "," &amp; Table46749[[#This Row],[End Long]] &amp; "&amp;travelmode=driving", "Google Maps")</f>
        <v>Google Maps</v>
      </c>
      <c r="Y116" s="1">
        <v>39.099080021200002</v>
      </c>
      <c r="Z116" s="1">
        <v>-84.555340603199994</v>
      </c>
      <c r="AA116" s="1">
        <v>39.101965514900002</v>
      </c>
      <c r="AB116" s="1">
        <v>-84.547328171700002</v>
      </c>
    </row>
    <row r="117" spans="1:28" x14ac:dyDescent="0.25">
      <c r="A117" s="13">
        <v>115</v>
      </c>
      <c r="B117" s="17">
        <v>8</v>
      </c>
      <c r="C117" s="1" t="s">
        <v>787</v>
      </c>
      <c r="D117" s="1" t="s">
        <v>4049</v>
      </c>
      <c r="E117" s="1" t="s">
        <v>5573</v>
      </c>
      <c r="F117" s="1" t="s">
        <v>4377</v>
      </c>
      <c r="G117" s="16">
        <v>1.8</v>
      </c>
      <c r="H117" s="16">
        <v>2.2999999999999998</v>
      </c>
      <c r="I117" s="13" t="s">
        <v>3190</v>
      </c>
      <c r="J117" s="1" t="s">
        <v>4982</v>
      </c>
      <c r="K117" s="1">
        <v>0</v>
      </c>
      <c r="L117" s="1">
        <v>1</v>
      </c>
      <c r="M117" s="1">
        <v>8</v>
      </c>
      <c r="N117" s="1">
        <v>19</v>
      </c>
      <c r="O117" s="1">
        <v>179</v>
      </c>
      <c r="P117" s="16">
        <v>361.36418968023258</v>
      </c>
      <c r="Q117" s="16">
        <v>0.43242810193974812</v>
      </c>
      <c r="R117" s="16">
        <v>79.337191025993093</v>
      </c>
      <c r="S117" s="16">
        <v>78.904762924053344</v>
      </c>
      <c r="T117" s="16">
        <v>2.425610039364173E-2</v>
      </c>
      <c r="U117" s="16">
        <v>4.8081150068355276</v>
      </c>
      <c r="V117" s="16">
        <v>4.7838589064418855</v>
      </c>
      <c r="W117" s="13" t="str">
        <f>IF(Table46749[[#This Row],[PSI - FI]]&gt;5,"Red",(IF(AND(Table46749[[#This Row],[PSI - FI]]&lt;5,Table46749[[#This Row],[PSI - FI]]&gt;=3),"Blue","No")))</f>
        <v>Blue</v>
      </c>
      <c r="X117" s="19" t="str">
        <f>HYPERLINK("https://www.google.com/maps/dir/?api=1&amp;origin=" &amp; Table46749[[#This Row],[Begin Lat]] &amp; "," &amp; Table46749[[#This Row],[Begin Long]] &amp; "&amp;destination=" &amp; Table46749[[#This Row],[End Lat]] &amp; "," &amp; Table46749[[#This Row],[End Long]] &amp; "&amp;travelmode=driving", "Google Maps")</f>
        <v>Google Maps</v>
      </c>
      <c r="Y117" s="1">
        <v>39.135272633100001</v>
      </c>
      <c r="Z117" s="1">
        <v>-84.502460207699997</v>
      </c>
      <c r="AA117" s="1">
        <v>39.134695516800001</v>
      </c>
      <c r="AB117" s="1">
        <v>-84.493204865300001</v>
      </c>
    </row>
    <row r="118" spans="1:28" x14ac:dyDescent="0.25">
      <c r="A118" s="13">
        <v>116</v>
      </c>
      <c r="B118" s="17">
        <v>6</v>
      </c>
      <c r="C118" s="1" t="s">
        <v>784</v>
      </c>
      <c r="D118" s="1" t="s">
        <v>4050</v>
      </c>
      <c r="E118" s="1" t="s">
        <v>5840</v>
      </c>
      <c r="F118" s="1" t="s">
        <v>4393</v>
      </c>
      <c r="G118" s="16">
        <v>1.3</v>
      </c>
      <c r="H118" s="16">
        <v>1.8</v>
      </c>
      <c r="I118" s="13" t="s">
        <v>3190</v>
      </c>
      <c r="J118" s="1" t="s">
        <v>4982</v>
      </c>
      <c r="K118" s="1">
        <v>0</v>
      </c>
      <c r="L118" s="1">
        <v>2</v>
      </c>
      <c r="M118" s="1">
        <v>17</v>
      </c>
      <c r="N118" s="1">
        <v>5</v>
      </c>
      <c r="O118" s="1">
        <v>36</v>
      </c>
      <c r="P118" s="16">
        <v>260.83775436046511</v>
      </c>
      <c r="Q118" s="16">
        <v>0.57315635214415472</v>
      </c>
      <c r="R118" s="16">
        <v>23.097917527686754</v>
      </c>
      <c r="S118" s="16">
        <v>22.524761175542601</v>
      </c>
      <c r="T118" s="16">
        <v>3.2127862752241915E-2</v>
      </c>
      <c r="U118" s="16">
        <v>4.7791800566652185</v>
      </c>
      <c r="V118" s="16">
        <v>4.7470521939129764</v>
      </c>
      <c r="W118" s="13" t="str">
        <f>IF(Table46749[[#This Row],[PSI - FI]]&gt;5,"Red",(IF(AND(Table46749[[#This Row],[PSI - FI]]&lt;5,Table46749[[#This Row],[PSI - FI]]&gt;=3),"Blue","No")))</f>
        <v>Blue</v>
      </c>
      <c r="X118" s="19" t="str">
        <f>HYPERLINK("https://www.google.com/maps/dir/?api=1&amp;origin=" &amp; Table46749[[#This Row],[Begin Lat]] &amp; "," &amp; Table46749[[#This Row],[Begin Long]] &amp; "&amp;destination=" &amp; Table46749[[#This Row],[End Lat]] &amp; "," &amp; Table46749[[#This Row],[End Long]] &amp; "&amp;travelmode=driving", "Google Maps")</f>
        <v>Google Maps</v>
      </c>
      <c r="Y118" s="1">
        <v>40.023855620699997</v>
      </c>
      <c r="Z118" s="1">
        <v>-82.989609146299998</v>
      </c>
      <c r="AA118" s="1">
        <v>40.023433896199997</v>
      </c>
      <c r="AB118" s="1">
        <v>-82.980234367500003</v>
      </c>
    </row>
    <row r="119" spans="1:28" x14ac:dyDescent="0.25">
      <c r="A119" s="13">
        <v>117</v>
      </c>
      <c r="B119" s="17">
        <v>6</v>
      </c>
      <c r="C119" s="1" t="s">
        <v>784</v>
      </c>
      <c r="D119" s="1" t="s">
        <v>4052</v>
      </c>
      <c r="E119" s="1" t="s">
        <v>5841</v>
      </c>
      <c r="F119" s="1" t="s">
        <v>4394</v>
      </c>
      <c r="G119" s="16">
        <v>2.6</v>
      </c>
      <c r="H119" s="16">
        <v>3.1</v>
      </c>
      <c r="I119" s="13" t="s">
        <v>3190</v>
      </c>
      <c r="J119" s="1" t="s">
        <v>4982</v>
      </c>
      <c r="K119" s="1">
        <v>0</v>
      </c>
      <c r="L119" s="1">
        <v>1</v>
      </c>
      <c r="M119" s="1">
        <v>15</v>
      </c>
      <c r="N119" s="1">
        <v>8</v>
      </c>
      <c r="O119" s="1">
        <v>38</v>
      </c>
      <c r="P119" s="16">
        <v>217.37981468023256</v>
      </c>
      <c r="Q119" s="16">
        <v>0.61793910833536725</v>
      </c>
      <c r="R119" s="16">
        <v>22.31076403726534</v>
      </c>
      <c r="S119" s="16">
        <v>21.692824928929973</v>
      </c>
      <c r="T119" s="16">
        <v>3.462963362770019E-2</v>
      </c>
      <c r="U119" s="16">
        <v>4.7747717238350917</v>
      </c>
      <c r="V119" s="16">
        <v>4.7401420902073914</v>
      </c>
      <c r="W119" s="13" t="str">
        <f>IF(Table46749[[#This Row],[PSI - FI]]&gt;5,"Red",(IF(AND(Table46749[[#This Row],[PSI - FI]]&lt;5,Table46749[[#This Row],[PSI - FI]]&gt;=3),"Blue","No")))</f>
        <v>Blue</v>
      </c>
      <c r="X119" s="19" t="str">
        <f>HYPERLINK("https://www.google.com/maps/dir/?api=1&amp;origin=" &amp; Table46749[[#This Row],[Begin Lat]] &amp; "," &amp; Table46749[[#This Row],[Begin Long]] &amp; "&amp;destination=" &amp; Table46749[[#This Row],[End Lat]] &amp; "," &amp; Table46749[[#This Row],[End Long]] &amp; "&amp;travelmode=driving", "Google Maps")</f>
        <v>Google Maps</v>
      </c>
      <c r="Y119" s="1">
        <v>39.945433843799997</v>
      </c>
      <c r="Z119" s="1">
        <v>-83.036983621000005</v>
      </c>
      <c r="AA119" s="1">
        <v>39.947865134799997</v>
      </c>
      <c r="AB119" s="1">
        <v>-83.028099665499994</v>
      </c>
    </row>
    <row r="120" spans="1:28" x14ac:dyDescent="0.25">
      <c r="A120" s="13">
        <v>118</v>
      </c>
      <c r="B120" s="17">
        <v>2</v>
      </c>
      <c r="C120" s="1" t="s">
        <v>786</v>
      </c>
      <c r="D120" s="1" t="s">
        <v>3955</v>
      </c>
      <c r="E120" s="1" t="s">
        <v>5632</v>
      </c>
      <c r="F120" s="1" t="s">
        <v>4366</v>
      </c>
      <c r="G120" s="16">
        <v>3.3</v>
      </c>
      <c r="H120" s="16">
        <v>3.8</v>
      </c>
      <c r="I120" s="13" t="s">
        <v>3190</v>
      </c>
      <c r="J120" s="1" t="s">
        <v>4982</v>
      </c>
      <c r="K120" s="1">
        <v>1</v>
      </c>
      <c r="L120" s="1">
        <v>2</v>
      </c>
      <c r="M120" s="1">
        <v>10</v>
      </c>
      <c r="N120" s="1">
        <v>13</v>
      </c>
      <c r="O120" s="1">
        <v>51</v>
      </c>
      <c r="P120" s="16">
        <v>311.18631904069764</v>
      </c>
      <c r="Q120" s="16">
        <v>0.48772707164158036</v>
      </c>
      <c r="R120" s="16">
        <v>29.437736752017852</v>
      </c>
      <c r="S120" s="16">
        <v>28.950009680376272</v>
      </c>
      <c r="T120" s="16">
        <v>2.7349947836283871E-2</v>
      </c>
      <c r="U120" s="16">
        <v>4.7571796166874893</v>
      </c>
      <c r="V120" s="16">
        <v>4.7298296688512051</v>
      </c>
      <c r="W120" s="13" t="str">
        <f>IF(Table46749[[#This Row],[PSI - FI]]&gt;5,"Red",(IF(AND(Table46749[[#This Row],[PSI - FI]]&lt;5,Table46749[[#This Row],[PSI - FI]]&gt;=3),"Blue","No")))</f>
        <v>Blue</v>
      </c>
      <c r="X120" s="19" t="str">
        <f>HYPERLINK("https://www.google.com/maps/dir/?api=1&amp;origin=" &amp; Table46749[[#This Row],[Begin Lat]] &amp; "," &amp; Table46749[[#This Row],[Begin Long]] &amp; "&amp;destination=" &amp; Table46749[[#This Row],[End Lat]] &amp; "," &amp; Table46749[[#This Row],[End Long]] &amp; "&amp;travelmode=driving", "Google Maps")</f>
        <v>Google Maps</v>
      </c>
      <c r="Y120" s="1">
        <v>41.692317983199999</v>
      </c>
      <c r="Z120" s="1">
        <v>-83.623242758900005</v>
      </c>
      <c r="AA120" s="1">
        <v>41.699554499500003</v>
      </c>
      <c r="AB120" s="1">
        <v>-83.623462112200002</v>
      </c>
    </row>
    <row r="121" spans="1:28" x14ac:dyDescent="0.25">
      <c r="A121" s="13">
        <v>119</v>
      </c>
      <c r="B121" s="17">
        <v>12</v>
      </c>
      <c r="C121" s="1" t="s">
        <v>785</v>
      </c>
      <c r="D121" s="1" t="s">
        <v>3477</v>
      </c>
      <c r="E121" s="1" t="s">
        <v>5668</v>
      </c>
      <c r="F121" s="1" t="s">
        <v>4395</v>
      </c>
      <c r="G121" s="16">
        <v>0</v>
      </c>
      <c r="H121" s="16">
        <v>0.5</v>
      </c>
      <c r="I121" s="13" t="s">
        <v>3190</v>
      </c>
      <c r="J121" s="1" t="s">
        <v>4982</v>
      </c>
      <c r="K121" s="1">
        <v>0</v>
      </c>
      <c r="L121" s="1">
        <v>1</v>
      </c>
      <c r="M121" s="1">
        <v>9</v>
      </c>
      <c r="N121" s="1">
        <v>13</v>
      </c>
      <c r="O121" s="1">
        <v>52</v>
      </c>
      <c r="P121" s="16">
        <v>214.28606468023256</v>
      </c>
      <c r="Q121" s="16">
        <v>0.60955404268267144</v>
      </c>
      <c r="R121" s="16">
        <v>29.112602264587448</v>
      </c>
      <c r="S121" s="16">
        <v>28.503048221904777</v>
      </c>
      <c r="T121" s="16">
        <v>3.4162979818420876E-2</v>
      </c>
      <c r="U121" s="16">
        <v>4.7377968624103453</v>
      </c>
      <c r="V121" s="16">
        <v>4.7036338825919239</v>
      </c>
      <c r="W121" s="13" t="str">
        <f>IF(Table46749[[#This Row],[PSI - FI]]&gt;5,"Red",(IF(AND(Table46749[[#This Row],[PSI - FI]]&lt;5,Table46749[[#This Row],[PSI - FI]]&gt;=3),"Blue","No")))</f>
        <v>Blue</v>
      </c>
      <c r="X121" s="19" t="str">
        <f>HYPERLINK("https://www.google.com/maps/dir/?api=1&amp;origin=" &amp; Table46749[[#This Row],[Begin Lat]] &amp; "," &amp; Table46749[[#This Row],[Begin Long]] &amp; "&amp;destination=" &amp; Table46749[[#This Row],[End Lat]] &amp; "," &amp; Table46749[[#This Row],[End Long]] &amp; "&amp;travelmode=driving", "Google Maps")</f>
        <v>Google Maps</v>
      </c>
      <c r="Y121" s="1">
        <v>41.413117848799999</v>
      </c>
      <c r="Z121" s="1">
        <v>-81.734468459799999</v>
      </c>
      <c r="AA121" s="1">
        <v>41.420355423899998</v>
      </c>
      <c r="AB121" s="1">
        <v>-81.734400146499993</v>
      </c>
    </row>
    <row r="122" spans="1:28" x14ac:dyDescent="0.25">
      <c r="A122" s="13">
        <v>120</v>
      </c>
      <c r="B122" s="17">
        <v>6</v>
      </c>
      <c r="C122" s="1" t="s">
        <v>784</v>
      </c>
      <c r="D122" s="1" t="s">
        <v>4055</v>
      </c>
      <c r="E122" s="1" t="s">
        <v>5842</v>
      </c>
      <c r="F122" s="1" t="s">
        <v>4396</v>
      </c>
      <c r="G122" s="16">
        <v>4.7</v>
      </c>
      <c r="H122" s="16">
        <v>5.2</v>
      </c>
      <c r="I122" s="13" t="s">
        <v>3190</v>
      </c>
      <c r="J122" s="1" t="s">
        <v>4982</v>
      </c>
      <c r="K122" s="1">
        <v>1</v>
      </c>
      <c r="L122" s="1">
        <v>1</v>
      </c>
      <c r="M122" s="1">
        <v>10</v>
      </c>
      <c r="N122" s="1">
        <v>17</v>
      </c>
      <c r="O122" s="1">
        <v>42</v>
      </c>
      <c r="P122" s="16">
        <v>274.25962936046511</v>
      </c>
      <c r="Q122" s="16">
        <v>0.39004366465573659</v>
      </c>
      <c r="R122" s="16">
        <v>27.777561610469274</v>
      </c>
      <c r="S122" s="16">
        <v>27.387517945813538</v>
      </c>
      <c r="T122" s="16">
        <v>2.1884142642599105E-2</v>
      </c>
      <c r="U122" s="16">
        <v>4.737389073355911</v>
      </c>
      <c r="V122" s="16">
        <v>4.7155049307133119</v>
      </c>
      <c r="W122" s="13" t="str">
        <f>IF(Table46749[[#This Row],[PSI - FI]]&gt;5,"Red",(IF(AND(Table46749[[#This Row],[PSI - FI]]&lt;5,Table46749[[#This Row],[PSI - FI]]&gt;=3),"Blue","No")))</f>
        <v>Blue</v>
      </c>
      <c r="X122" s="19" t="str">
        <f>HYPERLINK("https://www.google.com/maps/dir/?api=1&amp;origin=" &amp; Table46749[[#This Row],[Begin Lat]] &amp; "," &amp; Table46749[[#This Row],[Begin Long]] &amp; "&amp;destination=" &amp; Table46749[[#This Row],[End Lat]] &amp; "," &amp; Table46749[[#This Row],[End Long]] &amp; "&amp;travelmode=driving", "Google Maps")</f>
        <v>Google Maps</v>
      </c>
      <c r="Y122" s="1">
        <v>39.986430204500003</v>
      </c>
      <c r="Z122" s="1">
        <v>-82.989217319100007</v>
      </c>
      <c r="AA122" s="1">
        <v>39.986071966399997</v>
      </c>
      <c r="AB122" s="1">
        <v>-82.979784051999999</v>
      </c>
    </row>
    <row r="123" spans="1:28" x14ac:dyDescent="0.25">
      <c r="A123" s="13">
        <v>121</v>
      </c>
      <c r="B123" s="17">
        <v>4</v>
      </c>
      <c r="C123" s="1" t="s">
        <v>795</v>
      </c>
      <c r="D123" s="1" t="s">
        <v>3945</v>
      </c>
      <c r="E123" s="1" t="s">
        <v>5817</v>
      </c>
      <c r="F123" s="1" t="s">
        <v>4364</v>
      </c>
      <c r="G123" s="16">
        <v>8</v>
      </c>
      <c r="H123" s="16">
        <v>8.5</v>
      </c>
      <c r="I123" s="13" t="s">
        <v>3190</v>
      </c>
      <c r="J123" s="1" t="s">
        <v>4981</v>
      </c>
      <c r="K123" s="1">
        <v>1</v>
      </c>
      <c r="L123" s="1">
        <v>1</v>
      </c>
      <c r="M123" s="1">
        <v>6</v>
      </c>
      <c r="N123" s="1">
        <v>5</v>
      </c>
      <c r="O123" s="1">
        <v>13</v>
      </c>
      <c r="P123" s="16">
        <v>165.82212936046511</v>
      </c>
      <c r="Q123" s="16">
        <v>1.9599525351793727</v>
      </c>
      <c r="R123" s="16">
        <v>10.508593464329259</v>
      </c>
      <c r="S123" s="16">
        <v>8.5486409291498866</v>
      </c>
      <c r="T123" s="16">
        <v>0.11667501482184529</v>
      </c>
      <c r="U123" s="16">
        <v>4.7316200930209611</v>
      </c>
      <c r="V123" s="16">
        <v>4.6149450781991161</v>
      </c>
      <c r="W123" s="13" t="str">
        <f>IF(Table46749[[#This Row],[PSI - FI]]&gt;5,"Red",(IF(AND(Table46749[[#This Row],[PSI - FI]]&lt;5,Table46749[[#This Row],[PSI - FI]]&gt;=3),"Blue","No")))</f>
        <v>Blue</v>
      </c>
      <c r="X123" s="19" t="str">
        <f>HYPERLINK("https://www.google.com/maps/dir/?api=1&amp;origin=" &amp; Table46749[[#This Row],[Begin Lat]] &amp; "," &amp; Table46749[[#This Row],[Begin Long]] &amp; "&amp;destination=" &amp; Table46749[[#This Row],[End Lat]] &amp; "," &amp; Table46749[[#This Row],[End Long]] &amp; "&amp;travelmode=driving", "Google Maps")</f>
        <v>Google Maps</v>
      </c>
      <c r="Y123" s="1">
        <v>41.163859709299999</v>
      </c>
      <c r="Z123" s="1">
        <v>-81.472817550399995</v>
      </c>
      <c r="AA123" s="1">
        <v>41.169242959100004</v>
      </c>
      <c r="AB123" s="1">
        <v>-81.479159554800006</v>
      </c>
    </row>
    <row r="124" spans="1:28" x14ac:dyDescent="0.25">
      <c r="A124" s="13">
        <v>122</v>
      </c>
      <c r="B124" s="17">
        <v>8</v>
      </c>
      <c r="C124" s="1" t="s">
        <v>787</v>
      </c>
      <c r="D124" s="1" t="s">
        <v>4057</v>
      </c>
      <c r="E124" s="1" t="s">
        <v>5256</v>
      </c>
      <c r="F124" s="1" t="s">
        <v>4397</v>
      </c>
      <c r="G124" s="16">
        <v>5.9</v>
      </c>
      <c r="H124" s="16">
        <v>6.4</v>
      </c>
      <c r="I124" s="13" t="s">
        <v>3190</v>
      </c>
      <c r="J124" s="1" t="s">
        <v>4982</v>
      </c>
      <c r="K124" s="1">
        <v>1</v>
      </c>
      <c r="L124" s="1">
        <v>2</v>
      </c>
      <c r="M124" s="1">
        <v>8</v>
      </c>
      <c r="N124" s="1">
        <v>9</v>
      </c>
      <c r="O124" s="1">
        <v>72</v>
      </c>
      <c r="P124" s="16">
        <v>301.34256904069764</v>
      </c>
      <c r="Q124" s="16">
        <v>0.73143202672832508</v>
      </c>
      <c r="R124" s="16">
        <v>38.88298674790429</v>
      </c>
      <c r="S124" s="16">
        <v>38.151554721175962</v>
      </c>
      <c r="T124" s="16">
        <v>4.0975520824819575E-2</v>
      </c>
      <c r="U124" s="16">
        <v>4.6915860392835791</v>
      </c>
      <c r="V124" s="16">
        <v>4.6506105184587598</v>
      </c>
      <c r="W124" s="13" t="str">
        <f>IF(Table46749[[#This Row],[PSI - FI]]&gt;5,"Red",(IF(AND(Table46749[[#This Row],[PSI - FI]]&lt;5,Table46749[[#This Row],[PSI - FI]]&gt;=3),"Blue","No")))</f>
        <v>Blue</v>
      </c>
      <c r="X124" s="19" t="str">
        <f>HYPERLINK("https://www.google.com/maps/dir/?api=1&amp;origin=" &amp; Table46749[[#This Row],[Begin Lat]] &amp; "," &amp; Table46749[[#This Row],[Begin Long]] &amp; "&amp;destination=" &amp; Table46749[[#This Row],[End Lat]] &amp; "," &amp; Table46749[[#This Row],[End Long]] &amp; "&amp;travelmode=driving", "Google Maps")</f>
        <v>Google Maps</v>
      </c>
      <c r="Y124" s="1">
        <v>39.203105795100001</v>
      </c>
      <c r="Z124" s="1">
        <v>-84.549202823599998</v>
      </c>
      <c r="AA124" s="1">
        <v>39.202548849800003</v>
      </c>
      <c r="AB124" s="1">
        <v>-84.539919984700006</v>
      </c>
    </row>
    <row r="125" spans="1:28" x14ac:dyDescent="0.25">
      <c r="A125" s="13">
        <v>123</v>
      </c>
      <c r="B125" s="17">
        <v>6</v>
      </c>
      <c r="C125" s="1" t="s">
        <v>784</v>
      </c>
      <c r="D125" s="1" t="s">
        <v>3931</v>
      </c>
      <c r="E125" s="1" t="s">
        <v>5821</v>
      </c>
      <c r="F125" s="1" t="s">
        <v>4360</v>
      </c>
      <c r="G125" s="16">
        <v>0.4</v>
      </c>
      <c r="H125" s="16">
        <v>0.9</v>
      </c>
      <c r="I125" s="13" t="s">
        <v>3190</v>
      </c>
      <c r="J125" s="1" t="s">
        <v>4981</v>
      </c>
      <c r="K125" s="1">
        <v>0</v>
      </c>
      <c r="L125" s="1">
        <v>3</v>
      </c>
      <c r="M125" s="1">
        <v>3</v>
      </c>
      <c r="N125" s="1">
        <v>7</v>
      </c>
      <c r="O125" s="1">
        <v>32</v>
      </c>
      <c r="P125" s="16">
        <v>219.73319404069767</v>
      </c>
      <c r="Q125" s="16">
        <v>2.1409140044783324</v>
      </c>
      <c r="R125" s="16">
        <v>18.3744504724413</v>
      </c>
      <c r="S125" s="16">
        <v>16.233536467962967</v>
      </c>
      <c r="T125" s="16">
        <v>0.12828954066815182</v>
      </c>
      <c r="U125" s="16">
        <v>4.6877733611280368</v>
      </c>
      <c r="V125" s="16">
        <v>4.5594838204598851</v>
      </c>
      <c r="W125" s="13" t="str">
        <f>IF(Table46749[[#This Row],[PSI - FI]]&gt;5,"Red",(IF(AND(Table46749[[#This Row],[PSI - FI]]&lt;5,Table46749[[#This Row],[PSI - FI]]&gt;=3),"Blue","No")))</f>
        <v>Blue</v>
      </c>
      <c r="X125" s="19" t="str">
        <f>HYPERLINK("https://www.google.com/maps/dir/?api=1&amp;origin=" &amp; Table46749[[#This Row],[Begin Lat]] &amp; "," &amp; Table46749[[#This Row],[Begin Long]] &amp; "&amp;destination=" &amp; Table46749[[#This Row],[End Lat]] &amp; "," &amp; Table46749[[#This Row],[End Long]] &amp; "&amp;travelmode=driving", "Google Maps")</f>
        <v>Google Maps</v>
      </c>
      <c r="Y125" s="1">
        <v>39.950055175099997</v>
      </c>
      <c r="Z125" s="1">
        <v>-83.016121528599996</v>
      </c>
      <c r="AA125" s="1">
        <v>39.957037350900002</v>
      </c>
      <c r="AB125" s="1">
        <v>-83.018290929499997</v>
      </c>
    </row>
    <row r="126" spans="1:28" x14ac:dyDescent="0.25">
      <c r="A126" s="13">
        <v>124</v>
      </c>
      <c r="B126" s="17">
        <v>8</v>
      </c>
      <c r="C126" s="1" t="s">
        <v>787</v>
      </c>
      <c r="D126" s="1" t="s">
        <v>3984</v>
      </c>
      <c r="E126" s="1" t="s">
        <v>5407</v>
      </c>
      <c r="F126" s="1" t="s">
        <v>3722</v>
      </c>
      <c r="G126" s="16">
        <v>10.1</v>
      </c>
      <c r="H126" s="16">
        <v>10.6</v>
      </c>
      <c r="I126" s="13" t="s">
        <v>3190</v>
      </c>
      <c r="J126" s="1" t="s">
        <v>4982</v>
      </c>
      <c r="K126" s="1">
        <v>0</v>
      </c>
      <c r="L126" s="1">
        <v>3</v>
      </c>
      <c r="M126" s="1">
        <v>9</v>
      </c>
      <c r="N126" s="1">
        <v>11</v>
      </c>
      <c r="O126" s="1">
        <v>115</v>
      </c>
      <c r="P126" s="16">
        <v>359.76444404069764</v>
      </c>
      <c r="Q126" s="16">
        <v>0.66129926998543309</v>
      </c>
      <c r="R126" s="16">
        <v>49.863136902325579</v>
      </c>
      <c r="S126" s="16">
        <v>49.201837632340144</v>
      </c>
      <c r="T126" s="16">
        <v>3.6817421529080636E-2</v>
      </c>
      <c r="U126" s="16">
        <v>4.6817797551029798</v>
      </c>
      <c r="V126" s="16">
        <v>4.6449623335738988</v>
      </c>
      <c r="W126" s="13" t="str">
        <f>IF(Table46749[[#This Row],[PSI - FI]]&gt;5,"Red",(IF(AND(Table46749[[#This Row],[PSI - FI]]&lt;5,Table46749[[#This Row],[PSI - FI]]&gt;=3),"Blue","No")))</f>
        <v>Blue</v>
      </c>
      <c r="X126" s="19" t="str">
        <f>HYPERLINK("https://www.google.com/maps/dir/?api=1&amp;origin=" &amp; Table46749[[#This Row],[Begin Lat]] &amp; "," &amp; Table46749[[#This Row],[Begin Long]] &amp; "&amp;destination=" &amp; Table46749[[#This Row],[End Lat]] &amp; "," &amp; Table46749[[#This Row],[End Long]] &amp; "&amp;travelmode=driving", "Google Maps")</f>
        <v>Google Maps</v>
      </c>
      <c r="Y126" s="1">
        <v>39.223048607499997</v>
      </c>
      <c r="Z126" s="1">
        <v>-84.549032956700003</v>
      </c>
      <c r="AA126" s="1">
        <v>39.230275715799998</v>
      </c>
      <c r="AB126" s="1">
        <v>-84.548369872400002</v>
      </c>
    </row>
    <row r="127" spans="1:28" x14ac:dyDescent="0.25">
      <c r="A127" s="13">
        <v>125</v>
      </c>
      <c r="B127" s="17">
        <v>12</v>
      </c>
      <c r="C127" s="1" t="s">
        <v>785</v>
      </c>
      <c r="D127" s="1" t="s">
        <v>3941</v>
      </c>
      <c r="E127" s="1" t="s">
        <v>5631</v>
      </c>
      <c r="F127" s="1" t="s">
        <v>4358</v>
      </c>
      <c r="G127" s="16">
        <v>12.1</v>
      </c>
      <c r="H127" s="16">
        <v>12.6</v>
      </c>
      <c r="I127" s="13" t="s">
        <v>3190</v>
      </c>
      <c r="J127" s="1" t="s">
        <v>4981</v>
      </c>
      <c r="K127" s="1">
        <v>0</v>
      </c>
      <c r="L127" s="1">
        <v>1</v>
      </c>
      <c r="M127" s="1">
        <v>5</v>
      </c>
      <c r="N127" s="1">
        <v>7</v>
      </c>
      <c r="O127" s="1">
        <v>34</v>
      </c>
      <c r="P127" s="16">
        <v>143.47356468023256</v>
      </c>
      <c r="Q127" s="16">
        <v>2.2987186017799814</v>
      </c>
      <c r="R127" s="16">
        <v>18.468352798684425</v>
      </c>
      <c r="S127" s="16">
        <v>16.169634196904443</v>
      </c>
      <c r="T127" s="16">
        <v>0.13905254711754925</v>
      </c>
      <c r="U127" s="16">
        <v>4.6772634457650799</v>
      </c>
      <c r="V127" s="16">
        <v>4.5382108986475309</v>
      </c>
      <c r="W127" s="13" t="str">
        <f>IF(Table46749[[#This Row],[PSI - FI]]&gt;5,"Red",(IF(AND(Table46749[[#This Row],[PSI - FI]]&lt;5,Table46749[[#This Row],[PSI - FI]]&gt;=3),"Blue","No")))</f>
        <v>Blue</v>
      </c>
      <c r="X127" s="19" t="str">
        <f>HYPERLINK("https://www.google.com/maps/dir/?api=1&amp;origin=" &amp; Table46749[[#This Row],[Begin Lat]] &amp; "," &amp; Table46749[[#This Row],[Begin Long]] &amp; "&amp;destination=" &amp; Table46749[[#This Row],[End Lat]] &amp; "," &amp; Table46749[[#This Row],[End Long]] &amp; "&amp;travelmode=driving", "Google Maps")</f>
        <v>Google Maps</v>
      </c>
      <c r="Y127" s="1">
        <v>41.443993394400003</v>
      </c>
      <c r="Z127" s="1">
        <v>-81.686458388399998</v>
      </c>
      <c r="AA127" s="1">
        <v>41.4505675017</v>
      </c>
      <c r="AB127" s="1">
        <v>-81.690287552499996</v>
      </c>
    </row>
    <row r="128" spans="1:28" x14ac:dyDescent="0.25">
      <c r="A128" s="13">
        <v>126</v>
      </c>
      <c r="B128" s="17">
        <v>6</v>
      </c>
      <c r="C128" s="1" t="s">
        <v>784</v>
      </c>
      <c r="D128" s="1" t="s">
        <v>4000</v>
      </c>
      <c r="E128" s="1" t="s">
        <v>5633</v>
      </c>
      <c r="F128" s="1" t="s">
        <v>3704</v>
      </c>
      <c r="G128" s="16">
        <v>6.9</v>
      </c>
      <c r="H128" s="16">
        <v>7.4</v>
      </c>
      <c r="I128" s="13" t="s">
        <v>3190</v>
      </c>
      <c r="J128" s="1" t="s">
        <v>4982</v>
      </c>
      <c r="K128" s="1">
        <v>0</v>
      </c>
      <c r="L128" s="1">
        <v>4</v>
      </c>
      <c r="M128" s="1">
        <v>13</v>
      </c>
      <c r="N128" s="1">
        <v>7</v>
      </c>
      <c r="O128" s="1">
        <v>12</v>
      </c>
      <c r="P128" s="16">
        <v>310.87863372093022</v>
      </c>
      <c r="Q128" s="16">
        <v>0.54402615072168814</v>
      </c>
      <c r="R128" s="16">
        <v>13.960022264780312</v>
      </c>
      <c r="S128" s="16">
        <v>13.415996114058624</v>
      </c>
      <c r="T128" s="16">
        <v>3.0498869196567652E-2</v>
      </c>
      <c r="U128" s="16">
        <v>4.6744724486359548</v>
      </c>
      <c r="V128" s="16">
        <v>4.643973579439387</v>
      </c>
      <c r="W128" s="13" t="str">
        <f>IF(Table46749[[#This Row],[PSI - FI]]&gt;5,"Red",(IF(AND(Table46749[[#This Row],[PSI - FI]]&lt;5,Table46749[[#This Row],[PSI - FI]]&gt;=3),"Blue","No")))</f>
        <v>Blue</v>
      </c>
      <c r="X128" s="19" t="str">
        <f>HYPERLINK("https://www.google.com/maps/dir/?api=1&amp;origin=" &amp; Table46749[[#This Row],[Begin Lat]] &amp; "," &amp; Table46749[[#This Row],[Begin Long]] &amp; "&amp;destination=" &amp; Table46749[[#This Row],[End Lat]] &amp; "," &amp; Table46749[[#This Row],[End Long]] &amp; "&amp;travelmode=driving", "Google Maps")</f>
        <v>Google Maps</v>
      </c>
      <c r="Y128" s="1">
        <v>39.900826400900002</v>
      </c>
      <c r="Z128" s="1">
        <v>-82.995330670000001</v>
      </c>
      <c r="AA128" s="1">
        <v>39.908078639599999</v>
      </c>
      <c r="AB128" s="1">
        <v>-82.995354665799994</v>
      </c>
    </row>
    <row r="129" spans="1:28" x14ac:dyDescent="0.25">
      <c r="A129" s="13">
        <v>127</v>
      </c>
      <c r="B129" s="17">
        <v>7</v>
      </c>
      <c r="C129" s="1" t="s">
        <v>3196</v>
      </c>
      <c r="D129" s="1" t="s">
        <v>3475</v>
      </c>
      <c r="E129" s="1" t="s">
        <v>5283</v>
      </c>
      <c r="F129" s="1" t="s">
        <v>4398</v>
      </c>
      <c r="G129" s="16">
        <v>21.3</v>
      </c>
      <c r="H129" s="16">
        <v>21.8</v>
      </c>
      <c r="I129" s="13" t="s">
        <v>3190</v>
      </c>
      <c r="J129" s="1" t="s">
        <v>4982</v>
      </c>
      <c r="K129" s="1">
        <v>0</v>
      </c>
      <c r="L129" s="1">
        <v>0</v>
      </c>
      <c r="M129" s="1">
        <v>10</v>
      </c>
      <c r="N129" s="1">
        <v>13</v>
      </c>
      <c r="O129" s="1">
        <v>69</v>
      </c>
      <c r="P129" s="16">
        <v>192.15625</v>
      </c>
      <c r="Q129" s="16">
        <v>0.58248720021331934</v>
      </c>
      <c r="R129" s="16">
        <v>36.077020717683368</v>
      </c>
      <c r="S129" s="16">
        <v>35.494533517470046</v>
      </c>
      <c r="T129" s="16">
        <v>3.2649611055870907E-2</v>
      </c>
      <c r="U129" s="16">
        <v>4.6612841773306188</v>
      </c>
      <c r="V129" s="16">
        <v>4.6286345662747479</v>
      </c>
      <c r="W129" s="13" t="str">
        <f>IF(Table46749[[#This Row],[PSI - FI]]&gt;5,"Red",(IF(AND(Table46749[[#This Row],[PSI - FI]]&lt;5,Table46749[[#This Row],[PSI - FI]]&gt;=3),"Blue","No")))</f>
        <v>Blue</v>
      </c>
      <c r="X129" s="19" t="str">
        <f>HYPERLINK("https://www.google.com/maps/dir/?api=1&amp;origin=" &amp; Table46749[[#This Row],[Begin Lat]] &amp; "," &amp; Table46749[[#This Row],[Begin Long]] &amp; "&amp;destination=" &amp; Table46749[[#This Row],[End Lat]] &amp; "," &amp; Table46749[[#This Row],[End Long]] &amp; "&amp;travelmode=driving", "Google Maps")</f>
        <v>Google Maps</v>
      </c>
      <c r="Y129" s="1">
        <v>39.858806210200001</v>
      </c>
      <c r="Z129" s="1">
        <v>-84.280372272999998</v>
      </c>
      <c r="AA129" s="1">
        <v>39.864013354400001</v>
      </c>
      <c r="AB129" s="1">
        <v>-84.286913290200005</v>
      </c>
    </row>
    <row r="130" spans="1:28" x14ac:dyDescent="0.25">
      <c r="A130" s="13">
        <v>128</v>
      </c>
      <c r="B130" s="17">
        <v>8</v>
      </c>
      <c r="C130" s="1" t="s">
        <v>787</v>
      </c>
      <c r="D130" s="1" t="s">
        <v>4060</v>
      </c>
      <c r="E130" s="1" t="s">
        <v>5843</v>
      </c>
      <c r="F130" s="1" t="s">
        <v>4399</v>
      </c>
      <c r="G130" s="16">
        <v>1.3</v>
      </c>
      <c r="H130" s="16">
        <v>1.8</v>
      </c>
      <c r="I130" s="13" t="s">
        <v>3190</v>
      </c>
      <c r="J130" s="1" t="s">
        <v>4982</v>
      </c>
      <c r="K130" s="1">
        <v>1</v>
      </c>
      <c r="L130" s="1">
        <v>0</v>
      </c>
      <c r="M130" s="1">
        <v>10</v>
      </c>
      <c r="N130" s="1">
        <v>12</v>
      </c>
      <c r="O130" s="1">
        <v>70</v>
      </c>
      <c r="P130" s="16">
        <v>234.39543968023256</v>
      </c>
      <c r="Q130" s="16">
        <v>0.47447031660989231</v>
      </c>
      <c r="R130" s="16">
        <v>46.369674981734683</v>
      </c>
      <c r="S130" s="16">
        <v>45.895204665124787</v>
      </c>
      <c r="T130" s="16">
        <v>2.6608345362474882E-2</v>
      </c>
      <c r="U130" s="16">
        <v>4.6601877533159008</v>
      </c>
      <c r="V130" s="16">
        <v>4.6335794079534258</v>
      </c>
      <c r="W130" s="13" t="str">
        <f>IF(Table46749[[#This Row],[PSI - FI]]&gt;5,"Red",(IF(AND(Table46749[[#This Row],[PSI - FI]]&lt;5,Table46749[[#This Row],[PSI - FI]]&gt;=3),"Blue","No")))</f>
        <v>Blue</v>
      </c>
      <c r="X130" s="19" t="str">
        <f>HYPERLINK("https://www.google.com/maps/dir/?api=1&amp;origin=" &amp; Table46749[[#This Row],[Begin Lat]] &amp; "," &amp; Table46749[[#This Row],[Begin Long]] &amp; "&amp;destination=" &amp; Table46749[[#This Row],[End Lat]] &amp; "," &amp; Table46749[[#This Row],[End Long]] &amp; "&amp;travelmode=driving", "Google Maps")</f>
        <v>Google Maps</v>
      </c>
      <c r="Y130" s="1">
        <v>39.129056765100003</v>
      </c>
      <c r="Z130" s="1">
        <v>-84.520703085799994</v>
      </c>
      <c r="AA130" s="1">
        <v>39.136286992099997</v>
      </c>
      <c r="AB130" s="1">
        <v>-84.5199496014</v>
      </c>
    </row>
    <row r="131" spans="1:28" x14ac:dyDescent="0.25">
      <c r="A131" s="13">
        <v>129</v>
      </c>
      <c r="B131" s="17">
        <v>2</v>
      </c>
      <c r="C131" s="1" t="s">
        <v>786</v>
      </c>
      <c r="D131" s="1" t="s">
        <v>4062</v>
      </c>
      <c r="E131" s="1" t="s">
        <v>5619</v>
      </c>
      <c r="F131" s="1" t="s">
        <v>4400</v>
      </c>
      <c r="G131" s="16">
        <v>9.3000000000000007</v>
      </c>
      <c r="H131" s="16">
        <v>9.8000000000000007</v>
      </c>
      <c r="I131" s="13" t="s">
        <v>3190</v>
      </c>
      <c r="J131" s="1" t="s">
        <v>4982</v>
      </c>
      <c r="K131" s="1">
        <v>1</v>
      </c>
      <c r="L131" s="1">
        <v>1</v>
      </c>
      <c r="M131" s="1">
        <v>11</v>
      </c>
      <c r="N131" s="1">
        <v>8</v>
      </c>
      <c r="O131" s="1">
        <v>27</v>
      </c>
      <c r="P131" s="16">
        <v>225.86900436046511</v>
      </c>
      <c r="Q131" s="16">
        <v>0.52707462917216086</v>
      </c>
      <c r="R131" s="16">
        <v>25.395748453765894</v>
      </c>
      <c r="S131" s="16">
        <v>24.868673824593731</v>
      </c>
      <c r="T131" s="16">
        <v>2.9550823886523025E-2</v>
      </c>
      <c r="U131" s="16">
        <v>4.6386598658995171</v>
      </c>
      <c r="V131" s="16">
        <v>4.6091090420129941</v>
      </c>
      <c r="W131" s="13" t="str">
        <f>IF(Table46749[[#This Row],[PSI - FI]]&gt;5,"Red",(IF(AND(Table46749[[#This Row],[PSI - FI]]&lt;5,Table46749[[#This Row],[PSI - FI]]&gt;=3),"Blue","No")))</f>
        <v>Blue</v>
      </c>
      <c r="X131" s="19" t="str">
        <f>HYPERLINK("https://www.google.com/maps/dir/?api=1&amp;origin=" &amp; Table46749[[#This Row],[Begin Lat]] &amp; "," &amp; Table46749[[#This Row],[Begin Long]] &amp; "&amp;destination=" &amp; Table46749[[#This Row],[End Lat]] &amp; "," &amp; Table46749[[#This Row],[End Long]] &amp; "&amp;travelmode=driving", "Google Maps")</f>
        <v>Google Maps</v>
      </c>
      <c r="Y131" s="1">
        <v>41.722859870000001</v>
      </c>
      <c r="Z131" s="1">
        <v>-83.515783400100005</v>
      </c>
      <c r="AA131" s="1">
        <v>41.722923810099999</v>
      </c>
      <c r="AB131" s="1">
        <v>-83.506125452600003</v>
      </c>
    </row>
    <row r="132" spans="1:28" x14ac:dyDescent="0.25">
      <c r="A132" s="13">
        <v>130</v>
      </c>
      <c r="B132" s="17">
        <v>8</v>
      </c>
      <c r="C132" s="1" t="s">
        <v>787</v>
      </c>
      <c r="D132" s="1" t="s">
        <v>4064</v>
      </c>
      <c r="E132" s="1" t="s">
        <v>5743</v>
      </c>
      <c r="F132" s="1" t="s">
        <v>4401</v>
      </c>
      <c r="G132" s="16">
        <v>0.2</v>
      </c>
      <c r="H132" s="16">
        <v>0.7</v>
      </c>
      <c r="I132" s="13" t="s">
        <v>3190</v>
      </c>
      <c r="J132" s="1" t="s">
        <v>4982</v>
      </c>
      <c r="K132" s="1">
        <v>0</v>
      </c>
      <c r="L132" s="1">
        <v>1</v>
      </c>
      <c r="M132" s="1">
        <v>9</v>
      </c>
      <c r="N132" s="1">
        <v>8</v>
      </c>
      <c r="O132" s="1">
        <v>41</v>
      </c>
      <c r="P132" s="16">
        <v>181.09856468023256</v>
      </c>
      <c r="Q132" s="16">
        <v>1.0305886297298974</v>
      </c>
      <c r="R132" s="16">
        <v>23.191915926565436</v>
      </c>
      <c r="S132" s="16">
        <v>22.161327296835537</v>
      </c>
      <c r="T132" s="16">
        <v>5.7686311230582411E-2</v>
      </c>
      <c r="U132" s="16">
        <v>4.6307511841902178</v>
      </c>
      <c r="V132" s="16">
        <v>4.5730648729596357</v>
      </c>
      <c r="W132" s="13" t="str">
        <f>IF(Table46749[[#This Row],[PSI - FI]]&gt;5,"Red",(IF(AND(Table46749[[#This Row],[PSI - FI]]&lt;5,Table46749[[#This Row],[PSI - FI]]&gt;=3),"Blue","No")))</f>
        <v>Blue</v>
      </c>
      <c r="X132" s="19" t="str">
        <f>HYPERLINK("https://www.google.com/maps/dir/?api=1&amp;origin=" &amp; Table46749[[#This Row],[Begin Lat]] &amp; "," &amp; Table46749[[#This Row],[Begin Long]] &amp; "&amp;destination=" &amp; Table46749[[#This Row],[End Lat]] &amp; "," &amp; Table46749[[#This Row],[End Long]] &amp; "&amp;travelmode=driving", "Google Maps")</f>
        <v>Google Maps</v>
      </c>
      <c r="Y132" s="1">
        <v>39.147874702999999</v>
      </c>
      <c r="Z132" s="1">
        <v>-84.508510776199998</v>
      </c>
      <c r="AA132" s="1">
        <v>39.146272879999998</v>
      </c>
      <c r="AB132" s="1">
        <v>-84.500065229100002</v>
      </c>
    </row>
    <row r="133" spans="1:28" x14ac:dyDescent="0.25">
      <c r="A133" s="13">
        <v>131</v>
      </c>
      <c r="B133" s="17">
        <v>6</v>
      </c>
      <c r="C133" s="1" t="s">
        <v>784</v>
      </c>
      <c r="D133" s="1" t="s">
        <v>4066</v>
      </c>
      <c r="E133" s="1" t="s">
        <v>5393</v>
      </c>
      <c r="F133" s="1" t="s">
        <v>4402</v>
      </c>
      <c r="G133" s="16">
        <v>2.4</v>
      </c>
      <c r="H133" s="16">
        <v>2.9</v>
      </c>
      <c r="I133" s="13" t="s">
        <v>3190</v>
      </c>
      <c r="J133" s="1" t="s">
        <v>4982</v>
      </c>
      <c r="K133" s="1">
        <v>1</v>
      </c>
      <c r="L133" s="1">
        <v>2</v>
      </c>
      <c r="M133" s="1">
        <v>16</v>
      </c>
      <c r="N133" s="1">
        <v>9</v>
      </c>
      <c r="O133" s="1">
        <v>68</v>
      </c>
      <c r="P133" s="16">
        <v>349.71756904069764</v>
      </c>
      <c r="Q133" s="16">
        <v>0.42899899579940398</v>
      </c>
      <c r="R133" s="16">
        <v>36.481366591016716</v>
      </c>
      <c r="S133" s="16">
        <v>36.052367595217312</v>
      </c>
      <c r="T133" s="16">
        <v>2.4064219388562409E-2</v>
      </c>
      <c r="U133" s="16">
        <v>4.6199443463491896</v>
      </c>
      <c r="V133" s="16">
        <v>4.5958801269606271</v>
      </c>
      <c r="W133" s="13" t="str">
        <f>IF(Table46749[[#This Row],[PSI - FI]]&gt;5,"Red",(IF(AND(Table46749[[#This Row],[PSI - FI]]&lt;5,Table46749[[#This Row],[PSI - FI]]&gt;=3),"Blue","No")))</f>
        <v>Blue</v>
      </c>
      <c r="X133" s="19" t="str">
        <f>HYPERLINK("https://www.google.com/maps/dir/?api=1&amp;origin=" &amp; Table46749[[#This Row],[Begin Lat]] &amp; "," &amp; Table46749[[#This Row],[Begin Long]] &amp; "&amp;destination=" &amp; Table46749[[#This Row],[End Lat]] &amp; "," &amp; Table46749[[#This Row],[End Long]] &amp; "&amp;travelmode=driving", "Google Maps")</f>
        <v>Google Maps</v>
      </c>
      <c r="Y133" s="1">
        <v>40.053750995599998</v>
      </c>
      <c r="Z133" s="1">
        <v>-82.953458014399999</v>
      </c>
      <c r="AA133" s="1">
        <v>40.060978869499998</v>
      </c>
      <c r="AB133" s="1">
        <v>-82.952892779999999</v>
      </c>
    </row>
    <row r="134" spans="1:28" x14ac:dyDescent="0.25">
      <c r="A134" s="13">
        <v>132</v>
      </c>
      <c r="B134" s="17">
        <v>8</v>
      </c>
      <c r="C134" s="1" t="s">
        <v>787</v>
      </c>
      <c r="D134" s="1" t="s">
        <v>3970</v>
      </c>
      <c r="E134" s="1" t="s">
        <v>5825</v>
      </c>
      <c r="F134" s="1" t="s">
        <v>3716</v>
      </c>
      <c r="G134" s="16">
        <v>4.2</v>
      </c>
      <c r="H134" s="16">
        <v>4.7</v>
      </c>
      <c r="I134" s="13" t="s">
        <v>3190</v>
      </c>
      <c r="J134" s="1" t="s">
        <v>4982</v>
      </c>
      <c r="K134" s="1">
        <v>2</v>
      </c>
      <c r="L134" s="1">
        <v>2</v>
      </c>
      <c r="M134" s="1">
        <v>10</v>
      </c>
      <c r="N134" s="1">
        <v>13</v>
      </c>
      <c r="O134" s="1">
        <v>49</v>
      </c>
      <c r="P134" s="16">
        <v>354.86300872093022</v>
      </c>
      <c r="Q134" s="16">
        <v>0.43653419085108064</v>
      </c>
      <c r="R134" s="16">
        <v>28.394018408093924</v>
      </c>
      <c r="S134" s="16">
        <v>27.957484217242843</v>
      </c>
      <c r="T134" s="16">
        <v>2.4485858151509016E-2</v>
      </c>
      <c r="U134" s="16">
        <v>4.6068484858867196</v>
      </c>
      <c r="V134" s="16">
        <v>4.5823626277352103</v>
      </c>
      <c r="W134" s="13" t="str">
        <f>IF(Table46749[[#This Row],[PSI - FI]]&gt;5,"Red",(IF(AND(Table46749[[#This Row],[PSI - FI]]&lt;5,Table46749[[#This Row],[PSI - FI]]&gt;=3),"Blue","No")))</f>
        <v>Blue</v>
      </c>
      <c r="X134" s="19" t="str">
        <f>HYPERLINK("https://www.google.com/maps/dir/?api=1&amp;origin=" &amp; Table46749[[#This Row],[Begin Lat]] &amp; "," &amp; Table46749[[#This Row],[Begin Long]] &amp; "&amp;destination=" &amp; Table46749[[#This Row],[End Lat]] &amp; "," &amp; Table46749[[#This Row],[End Long]] &amp; "&amp;travelmode=driving", "Google Maps")</f>
        <v>Google Maps</v>
      </c>
      <c r="Y134" s="1">
        <v>39.137946476899998</v>
      </c>
      <c r="Z134" s="1">
        <v>-84.495630057900001</v>
      </c>
      <c r="AA134" s="1">
        <v>39.144213265600001</v>
      </c>
      <c r="AB134" s="1">
        <v>-84.491051086200002</v>
      </c>
    </row>
    <row r="135" spans="1:28" x14ac:dyDescent="0.25">
      <c r="A135" s="13">
        <v>133</v>
      </c>
      <c r="B135" s="17">
        <v>8</v>
      </c>
      <c r="C135" s="1" t="s">
        <v>787</v>
      </c>
      <c r="D135" s="1" t="s">
        <v>3970</v>
      </c>
      <c r="E135" s="1" t="s">
        <v>5825</v>
      </c>
      <c r="F135" s="1" t="s">
        <v>3716</v>
      </c>
      <c r="G135" s="16">
        <v>4.7</v>
      </c>
      <c r="H135" s="16">
        <v>5.2</v>
      </c>
      <c r="I135" s="13" t="s">
        <v>3190</v>
      </c>
      <c r="J135" s="1" t="s">
        <v>4982</v>
      </c>
      <c r="K135" s="1">
        <v>0</v>
      </c>
      <c r="L135" s="1">
        <v>2</v>
      </c>
      <c r="M135" s="1">
        <v>12</v>
      </c>
      <c r="N135" s="1">
        <v>13</v>
      </c>
      <c r="O135" s="1">
        <v>86</v>
      </c>
      <c r="P135" s="16">
        <v>313.60337936046511</v>
      </c>
      <c r="Q135" s="16">
        <v>0.43653419085108064</v>
      </c>
      <c r="R135" s="16">
        <v>42.20879808976941</v>
      </c>
      <c r="S135" s="16">
        <v>41.772263898918332</v>
      </c>
      <c r="T135" s="16">
        <v>2.4485858151509016E-2</v>
      </c>
      <c r="U135" s="16">
        <v>4.6068484858867196</v>
      </c>
      <c r="V135" s="16">
        <v>4.5823626277352103</v>
      </c>
      <c r="W135" s="13" t="str">
        <f>IF(Table46749[[#This Row],[PSI - FI]]&gt;5,"Red",(IF(AND(Table46749[[#This Row],[PSI - FI]]&lt;5,Table46749[[#This Row],[PSI - FI]]&gt;=3),"Blue","No")))</f>
        <v>Blue</v>
      </c>
      <c r="X135" s="19" t="str">
        <f>HYPERLINK("https://www.google.com/maps/dir/?api=1&amp;origin=" &amp; Table46749[[#This Row],[Begin Lat]] &amp; "," &amp; Table46749[[#This Row],[Begin Long]] &amp; "&amp;destination=" &amp; Table46749[[#This Row],[End Lat]] &amp; "," &amp; Table46749[[#This Row],[End Long]] &amp; "&amp;travelmode=driving", "Google Maps")</f>
        <v>Google Maps</v>
      </c>
      <c r="Y135" s="1">
        <v>39.144213265600001</v>
      </c>
      <c r="Z135" s="1">
        <v>-84.491051086200002</v>
      </c>
      <c r="AA135" s="1">
        <v>39.150626044500001</v>
      </c>
      <c r="AB135" s="1">
        <v>-84.486800496300006</v>
      </c>
    </row>
    <row r="136" spans="1:28" x14ac:dyDescent="0.25">
      <c r="A136" s="13">
        <v>134</v>
      </c>
      <c r="B136" s="17">
        <v>8</v>
      </c>
      <c r="C136" s="1" t="s">
        <v>787</v>
      </c>
      <c r="D136" s="1" t="s">
        <v>3970</v>
      </c>
      <c r="E136" s="1" t="s">
        <v>5825</v>
      </c>
      <c r="F136" s="1" t="s">
        <v>3716</v>
      </c>
      <c r="G136" s="16">
        <v>2.8</v>
      </c>
      <c r="H136" s="16">
        <v>3.3</v>
      </c>
      <c r="I136" s="13" t="s">
        <v>3190</v>
      </c>
      <c r="J136" s="1" t="s">
        <v>4982</v>
      </c>
      <c r="K136" s="1">
        <v>1</v>
      </c>
      <c r="L136" s="1">
        <v>0</v>
      </c>
      <c r="M136" s="1">
        <v>15</v>
      </c>
      <c r="N136" s="1">
        <v>11</v>
      </c>
      <c r="O136" s="1">
        <v>69</v>
      </c>
      <c r="P136" s="16">
        <v>261.69231468023258</v>
      </c>
      <c r="Q136" s="16">
        <v>0.43653419085108064</v>
      </c>
      <c r="R136" s="16">
        <v>35.861466884675266</v>
      </c>
      <c r="S136" s="16">
        <v>35.424932693824189</v>
      </c>
      <c r="T136" s="16">
        <v>2.4485858151509016E-2</v>
      </c>
      <c r="U136" s="16">
        <v>4.6068484858867196</v>
      </c>
      <c r="V136" s="16">
        <v>4.5823626277352103</v>
      </c>
      <c r="W136" s="13" t="str">
        <f>IF(Table46749[[#This Row],[PSI - FI]]&gt;5,"Red",(IF(AND(Table46749[[#This Row],[PSI - FI]]&lt;5,Table46749[[#This Row],[PSI - FI]]&gt;=3),"Blue","No")))</f>
        <v>Blue</v>
      </c>
      <c r="X136" s="19" t="str">
        <f>HYPERLINK("https://www.google.com/maps/dir/?api=1&amp;origin=" &amp; Table46749[[#This Row],[Begin Lat]] &amp; "," &amp; Table46749[[#This Row],[Begin Long]] &amp; "&amp;destination=" &amp; Table46749[[#This Row],[End Lat]] &amp; "," &amp; Table46749[[#This Row],[End Long]] &amp; "&amp;travelmode=driving", "Google Maps")</f>
        <v>Google Maps</v>
      </c>
      <c r="Y136" s="1">
        <v>39.1193374343</v>
      </c>
      <c r="Z136" s="1">
        <v>-84.500192425099996</v>
      </c>
      <c r="AA136" s="1">
        <v>39.126335904299999</v>
      </c>
      <c r="AB136" s="1">
        <v>-84.501884321099993</v>
      </c>
    </row>
    <row r="137" spans="1:28" x14ac:dyDescent="0.25">
      <c r="A137" s="13">
        <v>135</v>
      </c>
      <c r="B137" s="17">
        <v>7</v>
      </c>
      <c r="C137" s="1" t="s">
        <v>3196</v>
      </c>
      <c r="D137" s="1" t="s">
        <v>4016</v>
      </c>
      <c r="E137" s="1" t="s">
        <v>5834</v>
      </c>
      <c r="F137" s="1" t="s">
        <v>3715</v>
      </c>
      <c r="G137" s="16">
        <v>16</v>
      </c>
      <c r="H137" s="16">
        <v>16.5</v>
      </c>
      <c r="I137" s="13" t="s">
        <v>3190</v>
      </c>
      <c r="J137" s="1" t="s">
        <v>4981</v>
      </c>
      <c r="K137" s="1">
        <v>0</v>
      </c>
      <c r="L137" s="1">
        <v>1</v>
      </c>
      <c r="M137" s="1">
        <v>6</v>
      </c>
      <c r="N137" s="1">
        <v>6</v>
      </c>
      <c r="O137" s="1">
        <v>29</v>
      </c>
      <c r="P137" s="16">
        <v>140.58293968023256</v>
      </c>
      <c r="Q137" s="16">
        <v>1.9279946229317833</v>
      </c>
      <c r="R137" s="16">
        <v>16.538034074711756</v>
      </c>
      <c r="S137" s="16">
        <v>14.610039451779974</v>
      </c>
      <c r="T137" s="16">
        <v>0.11458304535678354</v>
      </c>
      <c r="U137" s="16">
        <v>4.6035187999269631</v>
      </c>
      <c r="V137" s="16">
        <v>4.4889357545701793</v>
      </c>
      <c r="W137" s="13" t="str">
        <f>IF(Table46749[[#This Row],[PSI - FI]]&gt;5,"Red",(IF(AND(Table46749[[#This Row],[PSI - FI]]&lt;5,Table46749[[#This Row],[PSI - FI]]&gt;=3),"Blue","No")))</f>
        <v>Blue</v>
      </c>
      <c r="X137" s="19" t="str">
        <f>HYPERLINK("https://www.google.com/maps/dir/?api=1&amp;origin=" &amp; Table46749[[#This Row],[Begin Lat]] &amp; "," &amp; Table46749[[#This Row],[Begin Long]] &amp; "&amp;destination=" &amp; Table46749[[#This Row],[End Lat]] &amp; "," &amp; Table46749[[#This Row],[End Long]] &amp; "&amp;travelmode=driving", "Google Maps")</f>
        <v>Google Maps</v>
      </c>
      <c r="Y137" s="1">
        <v>39.751067157800001</v>
      </c>
      <c r="Z137" s="1">
        <v>-84.194170365100007</v>
      </c>
      <c r="AA137" s="1">
        <v>39.752941919400001</v>
      </c>
      <c r="AB137" s="1">
        <v>-84.185143783200004</v>
      </c>
    </row>
    <row r="138" spans="1:28" x14ac:dyDescent="0.25">
      <c r="A138" s="13">
        <v>136</v>
      </c>
      <c r="B138" s="17">
        <v>1</v>
      </c>
      <c r="C138" s="1" t="s">
        <v>804</v>
      </c>
      <c r="D138" s="1" t="s">
        <v>4068</v>
      </c>
      <c r="E138" s="1" t="s">
        <v>5770</v>
      </c>
      <c r="F138" s="1" t="s">
        <v>3756</v>
      </c>
      <c r="G138" s="16">
        <v>14.8</v>
      </c>
      <c r="H138" s="16">
        <v>15.3</v>
      </c>
      <c r="I138" s="13" t="s">
        <v>3190</v>
      </c>
      <c r="J138" s="1" t="s">
        <v>4982</v>
      </c>
      <c r="K138" s="1">
        <v>0</v>
      </c>
      <c r="L138" s="1">
        <v>2</v>
      </c>
      <c r="M138" s="1">
        <v>15</v>
      </c>
      <c r="N138" s="1">
        <v>13</v>
      </c>
      <c r="O138" s="1">
        <v>57</v>
      </c>
      <c r="P138" s="16">
        <v>304.24400436046511</v>
      </c>
      <c r="Q138" s="16">
        <v>0.36091996598173776</v>
      </c>
      <c r="R138" s="16">
        <v>32.554918703458121</v>
      </c>
      <c r="S138" s="16">
        <v>32.193998737476385</v>
      </c>
      <c r="T138" s="16">
        <v>2.025393408060807E-2</v>
      </c>
      <c r="U138" s="16">
        <v>4.5976501329502995</v>
      </c>
      <c r="V138" s="16">
        <v>4.5773961988696916</v>
      </c>
      <c r="W138" s="13" t="str">
        <f>IF(Table46749[[#This Row],[PSI - FI]]&gt;5,"Red",(IF(AND(Table46749[[#This Row],[PSI - FI]]&lt;5,Table46749[[#This Row],[PSI - FI]]&gt;=3),"Blue","No")))</f>
        <v>Blue</v>
      </c>
      <c r="X138" s="19" t="str">
        <f>HYPERLINK("https://www.google.com/maps/dir/?api=1&amp;origin=" &amp; Table46749[[#This Row],[Begin Lat]] &amp; "," &amp; Table46749[[#This Row],[Begin Long]] &amp; "&amp;destination=" &amp; Table46749[[#This Row],[End Lat]] &amp; "," &amp; Table46749[[#This Row],[End Long]] &amp; "&amp;travelmode=driving", "Google Maps")</f>
        <v>Google Maps</v>
      </c>
      <c r="Y138" s="1">
        <v>41.0484936744</v>
      </c>
      <c r="Z138" s="1">
        <v>-83.631813359500001</v>
      </c>
      <c r="AA138" s="1">
        <v>41.050989979699999</v>
      </c>
      <c r="AB138" s="1">
        <v>-83.622828387599995</v>
      </c>
    </row>
    <row r="139" spans="1:28" x14ac:dyDescent="0.25">
      <c r="A139" s="13">
        <v>137</v>
      </c>
      <c r="B139" s="17">
        <v>12</v>
      </c>
      <c r="C139" s="1" t="s">
        <v>794</v>
      </c>
      <c r="D139" s="1" t="s">
        <v>4070</v>
      </c>
      <c r="E139" s="1" t="s">
        <v>3340</v>
      </c>
      <c r="F139" s="1" t="s">
        <v>3725</v>
      </c>
      <c r="G139" s="16">
        <v>11.6</v>
      </c>
      <c r="H139" s="16">
        <v>12.1</v>
      </c>
      <c r="I139" s="13" t="s">
        <v>3190</v>
      </c>
      <c r="J139" s="1" t="s">
        <v>4983</v>
      </c>
      <c r="K139" s="1">
        <v>0</v>
      </c>
      <c r="L139" s="1">
        <v>1</v>
      </c>
      <c r="M139" s="1">
        <v>11</v>
      </c>
      <c r="N139" s="1">
        <v>17</v>
      </c>
      <c r="O139" s="1">
        <v>70</v>
      </c>
      <c r="P139" s="16">
        <v>263.12981468023258</v>
      </c>
      <c r="Q139" s="16">
        <v>0.40875146908624616</v>
      </c>
      <c r="R139" s="16">
        <v>39.062835919056042</v>
      </c>
      <c r="S139" s="16">
        <v>38.654084449969794</v>
      </c>
      <c r="T139" s="16">
        <v>2.2280258515931465E-2</v>
      </c>
      <c r="U139" s="16">
        <v>4.5842402737286765</v>
      </c>
      <c r="V139" s="16">
        <v>4.5619600152127449</v>
      </c>
      <c r="W139" s="13" t="str">
        <f>IF(Table46749[[#This Row],[PSI - FI]]&gt;5,"Red",(IF(AND(Table46749[[#This Row],[PSI - FI]]&lt;5,Table46749[[#This Row],[PSI - FI]]&gt;=3),"Blue","No")))</f>
        <v>Blue</v>
      </c>
      <c r="X139" s="19" t="str">
        <f>HYPERLINK("https://www.google.com/maps/dir/?api=1&amp;origin=" &amp; Table46749[[#This Row],[Begin Lat]] &amp; "," &amp; Table46749[[#This Row],[Begin Long]] &amp; "&amp;destination=" &amp; Table46749[[#This Row],[End Lat]] &amp; "," &amp; Table46749[[#This Row],[End Long]] &amp; "&amp;travelmode=driving", "Google Maps")</f>
        <v>Google Maps</v>
      </c>
      <c r="Y139" s="1">
        <v>41.679708749699998</v>
      </c>
      <c r="Z139" s="1">
        <v>-81.3029093504</v>
      </c>
      <c r="AA139" s="1">
        <v>41.683484249099997</v>
      </c>
      <c r="AB139" s="1">
        <v>-81.294722585499997</v>
      </c>
    </row>
    <row r="140" spans="1:28" x14ac:dyDescent="0.25">
      <c r="A140" s="13">
        <v>138</v>
      </c>
      <c r="B140" s="17">
        <v>8</v>
      </c>
      <c r="C140" s="1" t="s">
        <v>787</v>
      </c>
      <c r="D140" s="1" t="s">
        <v>3959</v>
      </c>
      <c r="E140" s="1" t="s">
        <v>5415</v>
      </c>
      <c r="F140" s="1" t="s">
        <v>4368</v>
      </c>
      <c r="G140" s="16">
        <v>13.2</v>
      </c>
      <c r="H140" s="16">
        <v>13.7</v>
      </c>
      <c r="I140" s="13" t="s">
        <v>3190</v>
      </c>
      <c r="J140" s="1" t="s">
        <v>4982</v>
      </c>
      <c r="K140" s="1">
        <v>0</v>
      </c>
      <c r="L140" s="1">
        <v>3</v>
      </c>
      <c r="M140" s="1">
        <v>11</v>
      </c>
      <c r="N140" s="1">
        <v>7</v>
      </c>
      <c r="O140" s="1">
        <v>70</v>
      </c>
      <c r="P140" s="16">
        <v>310.10819404069764</v>
      </c>
      <c r="Q140" s="16">
        <v>0.68004113289432444</v>
      </c>
      <c r="R140" s="16">
        <v>35.477358061604249</v>
      </c>
      <c r="S140" s="16">
        <v>34.797316928709925</v>
      </c>
      <c r="T140" s="16">
        <v>3.8103321600680563E-2</v>
      </c>
      <c r="U140" s="16">
        <v>4.5600193842416745</v>
      </c>
      <c r="V140" s="16">
        <v>4.5219160626409938</v>
      </c>
      <c r="W140" s="13" t="str">
        <f>IF(Table46749[[#This Row],[PSI - FI]]&gt;5,"Red",(IF(AND(Table46749[[#This Row],[PSI - FI]]&lt;5,Table46749[[#This Row],[PSI - FI]]&gt;=3),"Blue","No")))</f>
        <v>Blue</v>
      </c>
      <c r="X140" s="19" t="str">
        <f>HYPERLINK("https://www.google.com/maps/dir/?api=1&amp;origin=" &amp; Table46749[[#This Row],[Begin Lat]] &amp; "," &amp; Table46749[[#This Row],[Begin Long]] &amp; "&amp;destination=" &amp; Table46749[[#This Row],[End Lat]] &amp; "," &amp; Table46749[[#This Row],[End Long]] &amp; "&amp;travelmode=driving", "Google Maps")</f>
        <v>Google Maps</v>
      </c>
      <c r="Y140" s="1">
        <v>39.113571612599998</v>
      </c>
      <c r="Z140" s="1">
        <v>-84.566660176200003</v>
      </c>
      <c r="AA140" s="1">
        <v>39.112718176000001</v>
      </c>
      <c r="AB140" s="1">
        <v>-84.557465126899999</v>
      </c>
    </row>
    <row r="141" spans="1:28" x14ac:dyDescent="0.25">
      <c r="A141" s="13">
        <v>139</v>
      </c>
      <c r="B141" s="17">
        <v>8</v>
      </c>
      <c r="C141" s="1" t="s">
        <v>787</v>
      </c>
      <c r="D141" s="1" t="s">
        <v>3959</v>
      </c>
      <c r="E141" s="1" t="s">
        <v>5415</v>
      </c>
      <c r="F141" s="1" t="s">
        <v>4368</v>
      </c>
      <c r="G141" s="16">
        <v>12.4</v>
      </c>
      <c r="H141" s="16">
        <v>12.9</v>
      </c>
      <c r="I141" s="13" t="s">
        <v>3190</v>
      </c>
      <c r="J141" s="1" t="s">
        <v>4982</v>
      </c>
      <c r="K141" s="1">
        <v>0</v>
      </c>
      <c r="L141" s="1">
        <v>0</v>
      </c>
      <c r="M141" s="1">
        <v>11</v>
      </c>
      <c r="N141" s="1">
        <v>10</v>
      </c>
      <c r="O141" s="1">
        <v>114</v>
      </c>
      <c r="P141" s="16">
        <v>230.390625</v>
      </c>
      <c r="Q141" s="16">
        <v>0.68004113289432444</v>
      </c>
      <c r="R141" s="16">
        <v>52.62230678280703</v>
      </c>
      <c r="S141" s="16">
        <v>51.942265649912706</v>
      </c>
      <c r="T141" s="16">
        <v>3.8103321600680563E-2</v>
      </c>
      <c r="U141" s="16">
        <v>4.5600193842416745</v>
      </c>
      <c r="V141" s="16">
        <v>4.5219160626409938</v>
      </c>
      <c r="W141" s="13" t="str">
        <f>IF(Table46749[[#This Row],[PSI - FI]]&gt;5,"Red",(IF(AND(Table46749[[#This Row],[PSI - FI]]&lt;5,Table46749[[#This Row],[PSI - FI]]&gt;=3),"Blue","No")))</f>
        <v>Blue</v>
      </c>
      <c r="X141" s="19" t="str">
        <f>HYPERLINK("https://www.google.com/maps/dir/?api=1&amp;origin=" &amp; Table46749[[#This Row],[Begin Lat]] &amp; "," &amp; Table46749[[#This Row],[Begin Long]] &amp; "&amp;destination=" &amp; Table46749[[#This Row],[End Lat]] &amp; "," &amp; Table46749[[#This Row],[End Long]] &amp; "&amp;travelmode=driving", "Google Maps")</f>
        <v>Google Maps</v>
      </c>
      <c r="Y141" s="1">
        <v>39.114286761700001</v>
      </c>
      <c r="Z141" s="1">
        <v>-84.581505000600004</v>
      </c>
      <c r="AA141" s="1">
        <v>39.113924967800003</v>
      </c>
      <c r="AB141" s="1">
        <v>-84.572256154900003</v>
      </c>
    </row>
    <row r="142" spans="1:28" x14ac:dyDescent="0.25">
      <c r="A142" s="13">
        <v>140</v>
      </c>
      <c r="B142" s="17">
        <v>8</v>
      </c>
      <c r="C142" s="1" t="s">
        <v>787</v>
      </c>
      <c r="D142" s="1" t="s">
        <v>3959</v>
      </c>
      <c r="E142" s="1" t="s">
        <v>5415</v>
      </c>
      <c r="F142" s="1" t="s">
        <v>4368</v>
      </c>
      <c r="G142" s="16">
        <v>9.6999999999999993</v>
      </c>
      <c r="H142" s="16">
        <v>10.199999999999999</v>
      </c>
      <c r="I142" s="13" t="s">
        <v>3190</v>
      </c>
      <c r="J142" s="1" t="s">
        <v>4982</v>
      </c>
      <c r="K142" s="1">
        <v>0</v>
      </c>
      <c r="L142" s="1">
        <v>0</v>
      </c>
      <c r="M142" s="1">
        <v>11</v>
      </c>
      <c r="N142" s="1">
        <v>10</v>
      </c>
      <c r="O142" s="1">
        <v>85</v>
      </c>
      <c r="P142" s="16">
        <v>201.390625</v>
      </c>
      <c r="Q142" s="16">
        <v>0.68004113289432444</v>
      </c>
      <c r="R142" s="16">
        <v>41.322226943832469</v>
      </c>
      <c r="S142" s="16">
        <v>40.642185810938145</v>
      </c>
      <c r="T142" s="16">
        <v>3.8103321600680563E-2</v>
      </c>
      <c r="U142" s="16">
        <v>4.5600193842416745</v>
      </c>
      <c r="V142" s="16">
        <v>4.5219160626409938</v>
      </c>
      <c r="W142" s="13" t="str">
        <f>IF(Table46749[[#This Row],[PSI - FI]]&gt;5,"Red",(IF(AND(Table46749[[#This Row],[PSI - FI]]&lt;5,Table46749[[#This Row],[PSI - FI]]&gt;=3),"Blue","No")))</f>
        <v>Blue</v>
      </c>
      <c r="X142" s="19" t="str">
        <f>HYPERLINK("https://www.google.com/maps/dir/?api=1&amp;origin=" &amp; Table46749[[#This Row],[Begin Lat]] &amp; "," &amp; Table46749[[#This Row],[Begin Long]] &amp; "&amp;destination=" &amp; Table46749[[#This Row],[End Lat]] &amp; "," &amp; Table46749[[#This Row],[End Long]] &amp; "&amp;travelmode=driving", "Google Maps")</f>
        <v>Google Maps</v>
      </c>
      <c r="Y142" s="1">
        <v>39.137266094700003</v>
      </c>
      <c r="Z142" s="1">
        <v>-84.614711244000006</v>
      </c>
      <c r="AA142" s="1">
        <v>39.131349869099999</v>
      </c>
      <c r="AB142" s="1">
        <v>-84.609353523600006</v>
      </c>
    </row>
    <row r="143" spans="1:28" x14ac:dyDescent="0.25">
      <c r="A143" s="13">
        <v>141</v>
      </c>
      <c r="B143" s="17">
        <v>4</v>
      </c>
      <c r="C143" s="1" t="s">
        <v>795</v>
      </c>
      <c r="D143" s="1" t="s">
        <v>3945</v>
      </c>
      <c r="E143" s="1" t="s">
        <v>5829</v>
      </c>
      <c r="F143" s="1" t="s">
        <v>4364</v>
      </c>
      <c r="G143" s="16">
        <v>1.1000000000000001</v>
      </c>
      <c r="H143" s="16">
        <v>1.6</v>
      </c>
      <c r="I143" s="13" t="s">
        <v>3190</v>
      </c>
      <c r="J143" s="1" t="s">
        <v>4981</v>
      </c>
      <c r="K143" s="1">
        <v>1</v>
      </c>
      <c r="L143" s="1">
        <v>1</v>
      </c>
      <c r="M143" s="1">
        <v>5</v>
      </c>
      <c r="N143" s="1">
        <v>5</v>
      </c>
      <c r="O143" s="1">
        <v>43</v>
      </c>
      <c r="P143" s="16">
        <v>189.27525436046511</v>
      </c>
      <c r="Q143" s="16">
        <v>2.9338407337639532</v>
      </c>
      <c r="R143" s="16">
        <v>22.329885932318259</v>
      </c>
      <c r="S143" s="16">
        <v>19.396045198554305</v>
      </c>
      <c r="T143" s="16">
        <v>0.18187837222813555</v>
      </c>
      <c r="U143" s="16">
        <v>4.55723902978675</v>
      </c>
      <c r="V143" s="16">
        <v>4.3753606575586144</v>
      </c>
      <c r="W143" s="13" t="str">
        <f>IF(Table46749[[#This Row],[PSI - FI]]&gt;5,"Red",(IF(AND(Table46749[[#This Row],[PSI - FI]]&lt;5,Table46749[[#This Row],[PSI - FI]]&gt;=3),"Blue","No")))</f>
        <v>Blue</v>
      </c>
      <c r="X143" s="19" t="str">
        <f>HYPERLINK("https://www.google.com/maps/dir/?api=1&amp;origin=" &amp; Table46749[[#This Row],[Begin Lat]] &amp; "," &amp; Table46749[[#This Row],[Begin Long]] &amp; "&amp;destination=" &amp; Table46749[[#This Row],[End Lat]] &amp; "," &amp; Table46749[[#This Row],[End Long]] &amp; "&amp;travelmode=driving", "Google Maps")</f>
        <v>Google Maps</v>
      </c>
      <c r="Y143" s="1">
        <v>41.0725717933</v>
      </c>
      <c r="Z143" s="1">
        <v>-81.504139828899994</v>
      </c>
      <c r="AA143" s="1">
        <v>41.079782466899999</v>
      </c>
      <c r="AB143" s="1">
        <v>-81.503697687100001</v>
      </c>
    </row>
    <row r="144" spans="1:28" x14ac:dyDescent="0.25">
      <c r="A144" s="13">
        <v>142</v>
      </c>
      <c r="B144" s="17">
        <v>8</v>
      </c>
      <c r="C144" s="1" t="s">
        <v>788</v>
      </c>
      <c r="D144" s="1" t="s">
        <v>3974</v>
      </c>
      <c r="E144" s="1" t="s">
        <v>5486</v>
      </c>
      <c r="F144" s="1" t="s">
        <v>3729</v>
      </c>
      <c r="G144" s="16">
        <v>3.5</v>
      </c>
      <c r="H144" s="16">
        <v>4</v>
      </c>
      <c r="I144" s="13" t="s">
        <v>3190</v>
      </c>
      <c r="J144" s="1" t="s">
        <v>4982</v>
      </c>
      <c r="K144" s="1">
        <v>0</v>
      </c>
      <c r="L144" s="1">
        <v>4</v>
      </c>
      <c r="M144" s="1">
        <v>9</v>
      </c>
      <c r="N144" s="1">
        <v>15</v>
      </c>
      <c r="O144" s="1">
        <v>55</v>
      </c>
      <c r="P144" s="16">
        <v>363.19113372093022</v>
      </c>
      <c r="Q144" s="16">
        <v>0.47278382861314094</v>
      </c>
      <c r="R144" s="16">
        <v>25.861035119121507</v>
      </c>
      <c r="S144" s="16">
        <v>25.388251290508364</v>
      </c>
      <c r="T144" s="16">
        <v>2.6513997137313311E-2</v>
      </c>
      <c r="U144" s="16">
        <v>4.5548685067970771</v>
      </c>
      <c r="V144" s="16">
        <v>4.5283545096597635</v>
      </c>
      <c r="W144" s="13" t="str">
        <f>IF(Table46749[[#This Row],[PSI - FI]]&gt;5,"Red",(IF(AND(Table46749[[#This Row],[PSI - FI]]&lt;5,Table46749[[#This Row],[PSI - FI]]&gt;=3),"Blue","No")))</f>
        <v>Blue</v>
      </c>
      <c r="X144" s="19" t="str">
        <f>HYPERLINK("https://www.google.com/maps/dir/?api=1&amp;origin=" &amp; Table46749[[#This Row],[Begin Lat]] &amp; "," &amp; Table46749[[#This Row],[Begin Long]] &amp; "&amp;destination=" &amp; Table46749[[#This Row],[End Lat]] &amp; "," &amp; Table46749[[#This Row],[End Long]] &amp; "&amp;travelmode=driving", "Google Maps")</f>
        <v>Google Maps</v>
      </c>
      <c r="Y144" s="1">
        <v>39.3358509165</v>
      </c>
      <c r="Z144" s="1">
        <v>-84.527731109300007</v>
      </c>
      <c r="AA144" s="1">
        <v>39.340377807199999</v>
      </c>
      <c r="AB144" s="1">
        <v>-84.534959917999998</v>
      </c>
    </row>
    <row r="145" spans="1:28" x14ac:dyDescent="0.25">
      <c r="A145" s="13">
        <v>143</v>
      </c>
      <c r="B145" s="17">
        <v>6</v>
      </c>
      <c r="C145" s="1" t="s">
        <v>784</v>
      </c>
      <c r="D145" s="1" t="s">
        <v>4035</v>
      </c>
      <c r="E145" s="1" t="s">
        <v>5837</v>
      </c>
      <c r="F145" s="1" t="s">
        <v>3764</v>
      </c>
      <c r="G145" s="16">
        <v>8.1</v>
      </c>
      <c r="H145" s="16">
        <v>8.6</v>
      </c>
      <c r="I145" s="13" t="s">
        <v>3190</v>
      </c>
      <c r="J145" s="1" t="s">
        <v>4981</v>
      </c>
      <c r="K145" s="1">
        <v>0</v>
      </c>
      <c r="L145" s="1">
        <v>2</v>
      </c>
      <c r="M145" s="1">
        <v>7</v>
      </c>
      <c r="N145" s="1">
        <v>4</v>
      </c>
      <c r="O145" s="1">
        <v>12</v>
      </c>
      <c r="P145" s="16">
        <v>166.93150436046511</v>
      </c>
      <c r="Q145" s="16">
        <v>1.6249980435221001</v>
      </c>
      <c r="R145" s="16">
        <v>9.9441155025849</v>
      </c>
      <c r="S145" s="16">
        <v>8.3191174590628005</v>
      </c>
      <c r="T145" s="16">
        <v>9.4929812011420936E-2</v>
      </c>
      <c r="U145" s="16">
        <v>4.5521855371991924</v>
      </c>
      <c r="V145" s="16">
        <v>4.4572557251877711</v>
      </c>
      <c r="W145" s="13" t="str">
        <f>IF(Table46749[[#This Row],[PSI - FI]]&gt;5,"Red",(IF(AND(Table46749[[#This Row],[PSI - FI]]&lt;5,Table46749[[#This Row],[PSI - FI]]&gt;=3),"Blue","No")))</f>
        <v>Blue</v>
      </c>
      <c r="X145" s="19" t="str">
        <f>HYPERLINK("https://www.google.com/maps/dir/?api=1&amp;origin=" &amp; Table46749[[#This Row],[Begin Lat]] &amp; "," &amp; Table46749[[#This Row],[Begin Long]] &amp; "&amp;destination=" &amp; Table46749[[#This Row],[End Lat]] &amp; "," &amp; Table46749[[#This Row],[End Long]] &amp; "&amp;travelmode=driving", "Google Maps")</f>
        <v>Google Maps</v>
      </c>
      <c r="Y145" s="1">
        <v>0</v>
      </c>
      <c r="Z145" s="1">
        <v>0</v>
      </c>
      <c r="AA145" s="1">
        <v>39.916416749699998</v>
      </c>
      <c r="AB145" s="1">
        <v>-83.0020367499</v>
      </c>
    </row>
    <row r="146" spans="1:28" x14ac:dyDescent="0.25">
      <c r="A146" s="13">
        <v>144</v>
      </c>
      <c r="B146" s="17">
        <v>7</v>
      </c>
      <c r="C146" s="1" t="s">
        <v>789</v>
      </c>
      <c r="D146" s="1" t="s">
        <v>4072</v>
      </c>
      <c r="E146" s="1" t="s">
        <v>5260</v>
      </c>
      <c r="F146" s="1" t="s">
        <v>3799</v>
      </c>
      <c r="G146" s="16">
        <v>9.4</v>
      </c>
      <c r="H146" s="16">
        <v>9.9</v>
      </c>
      <c r="I146" s="13" t="s">
        <v>3190</v>
      </c>
      <c r="J146" s="1" t="s">
        <v>4982</v>
      </c>
      <c r="K146" s="1">
        <v>0</v>
      </c>
      <c r="L146" s="1">
        <v>3</v>
      </c>
      <c r="M146" s="1">
        <v>14</v>
      </c>
      <c r="N146" s="1">
        <v>7</v>
      </c>
      <c r="O146" s="1">
        <v>46</v>
      </c>
      <c r="P146" s="16">
        <v>305.74881904069764</v>
      </c>
      <c r="Q146" s="16">
        <v>0.50199089735864688</v>
      </c>
      <c r="R146" s="16">
        <v>27.869544971286359</v>
      </c>
      <c r="S146" s="16">
        <v>27.367554073927714</v>
      </c>
      <c r="T146" s="16">
        <v>2.8147832473942157E-2</v>
      </c>
      <c r="U146" s="16">
        <v>4.5456632988432837</v>
      </c>
      <c r="V146" s="16">
        <v>4.5175154663693418</v>
      </c>
      <c r="W146" s="13" t="str">
        <f>IF(Table46749[[#This Row],[PSI - FI]]&gt;5,"Red",(IF(AND(Table46749[[#This Row],[PSI - FI]]&lt;5,Table46749[[#This Row],[PSI - FI]]&gt;=3),"Blue","No")))</f>
        <v>Blue</v>
      </c>
      <c r="X146" s="19" t="str">
        <f>HYPERLINK("https://www.google.com/maps/dir/?api=1&amp;origin=" &amp; Table46749[[#This Row],[Begin Lat]] &amp; "," &amp; Table46749[[#This Row],[Begin Long]] &amp; "&amp;destination=" &amp; Table46749[[#This Row],[End Lat]] &amp; "," &amp; Table46749[[#This Row],[End Long]] &amp; "&amp;travelmode=driving", "Google Maps")</f>
        <v>Google Maps</v>
      </c>
      <c r="Y146" s="1">
        <v>39.931496266099998</v>
      </c>
      <c r="Z146" s="1">
        <v>-83.806274671400004</v>
      </c>
      <c r="AA146" s="1">
        <v>39.938715772800002</v>
      </c>
      <c r="AB146" s="1">
        <v>-83.805489078500003</v>
      </c>
    </row>
    <row r="147" spans="1:28" x14ac:dyDescent="0.25">
      <c r="A147" s="13">
        <v>145</v>
      </c>
      <c r="B147" s="17">
        <v>6</v>
      </c>
      <c r="C147" s="1" t="s">
        <v>784</v>
      </c>
      <c r="D147" s="1" t="s">
        <v>4074</v>
      </c>
      <c r="E147" s="1" t="s">
        <v>5493</v>
      </c>
      <c r="F147" s="1" t="s">
        <v>3764</v>
      </c>
      <c r="G147" s="16">
        <v>12.6</v>
      </c>
      <c r="H147" s="16">
        <v>13.1</v>
      </c>
      <c r="I147" s="13" t="s">
        <v>3190</v>
      </c>
      <c r="J147" s="1" t="s">
        <v>4981</v>
      </c>
      <c r="K147" s="1">
        <v>1</v>
      </c>
      <c r="L147" s="1">
        <v>3</v>
      </c>
      <c r="M147" s="1">
        <v>6</v>
      </c>
      <c r="N147" s="1">
        <v>5</v>
      </c>
      <c r="O147" s="1">
        <v>7</v>
      </c>
      <c r="P147" s="16">
        <v>251.17550872093022</v>
      </c>
      <c r="Q147" s="16">
        <v>1.0451141581612649</v>
      </c>
      <c r="R147" s="16">
        <v>8.4474466398768442</v>
      </c>
      <c r="S147" s="16">
        <v>7.4023324817155789</v>
      </c>
      <c r="T147" s="16">
        <v>6.0456874494985782E-2</v>
      </c>
      <c r="U147" s="16">
        <v>4.5353422243350048</v>
      </c>
      <c r="V147" s="16">
        <v>4.4748853498400187</v>
      </c>
      <c r="W147" s="13" t="str">
        <f>IF(Table46749[[#This Row],[PSI - FI]]&gt;5,"Red",(IF(AND(Table46749[[#This Row],[PSI - FI]]&lt;5,Table46749[[#This Row],[PSI - FI]]&gt;=3),"Blue","No")))</f>
        <v>Blue</v>
      </c>
      <c r="X147" s="19" t="str">
        <f>HYPERLINK("https://www.google.com/maps/dir/?api=1&amp;origin=" &amp; Table46749[[#This Row],[Begin Lat]] &amp; "," &amp; Table46749[[#This Row],[Begin Long]] &amp; "&amp;destination=" &amp; Table46749[[#This Row],[End Lat]] &amp; "," &amp; Table46749[[#This Row],[End Long]] &amp; "&amp;travelmode=driving", "Google Maps")</f>
        <v>Google Maps</v>
      </c>
      <c r="Y147" s="1">
        <v>39.919164936599998</v>
      </c>
      <c r="Z147" s="1">
        <v>-82.928961732700003</v>
      </c>
      <c r="AA147" s="1">
        <v>39.916179717799999</v>
      </c>
      <c r="AB147" s="1">
        <v>-82.920899856099993</v>
      </c>
    </row>
    <row r="148" spans="1:28" x14ac:dyDescent="0.25">
      <c r="A148" s="13">
        <v>146</v>
      </c>
      <c r="B148" s="17">
        <v>12</v>
      </c>
      <c r="C148" s="1" t="s">
        <v>794</v>
      </c>
      <c r="D148" s="1" t="s">
        <v>3978</v>
      </c>
      <c r="E148" s="1" t="s">
        <v>5844</v>
      </c>
      <c r="F148" s="1" t="s">
        <v>3712</v>
      </c>
      <c r="G148" s="16">
        <v>4</v>
      </c>
      <c r="H148" s="16">
        <v>4.5</v>
      </c>
      <c r="I148" s="13" t="s">
        <v>3190</v>
      </c>
      <c r="J148" s="1" t="s">
        <v>4981</v>
      </c>
      <c r="K148" s="1">
        <v>0</v>
      </c>
      <c r="L148" s="1">
        <v>2</v>
      </c>
      <c r="M148" s="1">
        <v>8</v>
      </c>
      <c r="N148" s="1">
        <v>2</v>
      </c>
      <c r="O148" s="1">
        <v>19</v>
      </c>
      <c r="P148" s="16">
        <v>171.60337936046511</v>
      </c>
      <c r="Q148" s="16">
        <v>2.1795654304843812</v>
      </c>
      <c r="R148" s="16">
        <v>12.848511724018339</v>
      </c>
      <c r="S148" s="16">
        <v>10.668946293533958</v>
      </c>
      <c r="T148" s="16">
        <v>0.131141205956009</v>
      </c>
      <c r="U148" s="16">
        <v>4.5306715734356571</v>
      </c>
      <c r="V148" s="16">
        <v>4.399530367479648</v>
      </c>
      <c r="W148" s="13" t="str">
        <f>IF(Table46749[[#This Row],[PSI - FI]]&gt;5,"Red",(IF(AND(Table46749[[#This Row],[PSI - FI]]&lt;5,Table46749[[#This Row],[PSI - FI]]&gt;=3),"Blue","No")))</f>
        <v>Blue</v>
      </c>
      <c r="X148" s="19" t="str">
        <f>HYPERLINK("https://www.google.com/maps/dir/?api=1&amp;origin=" &amp; Table46749[[#This Row],[Begin Lat]] &amp; "," &amp; Table46749[[#This Row],[Begin Long]] &amp; "&amp;destination=" &amp; Table46749[[#This Row],[End Lat]] &amp; "," &amp; Table46749[[#This Row],[End Long]] &amp; "&amp;travelmode=driving", "Google Maps")</f>
        <v>Google Maps</v>
      </c>
      <c r="Y148" s="1">
        <v>41.642552458700003</v>
      </c>
      <c r="Z148" s="1">
        <v>-81.425592375700006</v>
      </c>
      <c r="AA148" s="1">
        <v>41.647665346499998</v>
      </c>
      <c r="AB148" s="1">
        <v>-81.418737548199999</v>
      </c>
    </row>
    <row r="149" spans="1:28" x14ac:dyDescent="0.25">
      <c r="A149" s="13">
        <v>147</v>
      </c>
      <c r="B149" s="17">
        <v>12</v>
      </c>
      <c r="C149" s="1" t="s">
        <v>794</v>
      </c>
      <c r="D149" s="1" t="s">
        <v>3978</v>
      </c>
      <c r="E149" s="1" t="s">
        <v>5827</v>
      </c>
      <c r="F149" s="1" t="s">
        <v>3712</v>
      </c>
      <c r="G149" s="16">
        <v>2.2999999999999998</v>
      </c>
      <c r="H149" s="16">
        <v>2.8</v>
      </c>
      <c r="I149" s="13" t="s">
        <v>3190</v>
      </c>
      <c r="J149" s="1" t="s">
        <v>4981</v>
      </c>
      <c r="K149" s="1">
        <v>0</v>
      </c>
      <c r="L149" s="1">
        <v>2</v>
      </c>
      <c r="M149" s="1">
        <v>3</v>
      </c>
      <c r="N149" s="1">
        <v>7</v>
      </c>
      <c r="O149" s="1">
        <v>16</v>
      </c>
      <c r="P149" s="16">
        <v>158.05650436046511</v>
      </c>
      <c r="Q149" s="16">
        <v>2.1795654304843812</v>
      </c>
      <c r="R149" s="16">
        <v>11.605713238406189</v>
      </c>
      <c r="S149" s="16">
        <v>9.426147807921808</v>
      </c>
      <c r="T149" s="16">
        <v>0.131141205956009</v>
      </c>
      <c r="U149" s="16">
        <v>4.5306715734356571</v>
      </c>
      <c r="V149" s="16">
        <v>4.399530367479648</v>
      </c>
      <c r="W149" s="13" t="str">
        <f>IF(Table46749[[#This Row],[PSI - FI]]&gt;5,"Red",(IF(AND(Table46749[[#This Row],[PSI - FI]]&lt;5,Table46749[[#This Row],[PSI - FI]]&gt;=3),"Blue","No")))</f>
        <v>Blue</v>
      </c>
      <c r="X149" s="19" t="str">
        <f>HYPERLINK("https://www.google.com/maps/dir/?api=1&amp;origin=" &amp; Table46749[[#This Row],[Begin Lat]] &amp; "," &amp; Table46749[[#This Row],[Begin Long]] &amp; "&amp;destination=" &amp; Table46749[[#This Row],[End Lat]] &amp; "," &amp; Table46749[[#This Row],[End Long]] &amp; "&amp;travelmode=driving", "Google Maps")</f>
        <v>Google Maps</v>
      </c>
      <c r="Y149" s="1">
        <v>41.628138353399997</v>
      </c>
      <c r="Z149" s="1">
        <v>-81.4523947279</v>
      </c>
      <c r="AA149" s="1">
        <v>41.632275633799999</v>
      </c>
      <c r="AB149" s="1">
        <v>-81.444486659899994</v>
      </c>
    </row>
    <row r="150" spans="1:28" x14ac:dyDescent="0.25">
      <c r="A150" s="13">
        <v>148</v>
      </c>
      <c r="B150" s="17">
        <v>12</v>
      </c>
      <c r="C150" s="1" t="s">
        <v>794</v>
      </c>
      <c r="D150" s="1" t="s">
        <v>3978</v>
      </c>
      <c r="E150" s="1" t="s">
        <v>5844</v>
      </c>
      <c r="F150" s="1" t="s">
        <v>3712</v>
      </c>
      <c r="G150" s="16">
        <v>6.5</v>
      </c>
      <c r="H150" s="16">
        <v>7</v>
      </c>
      <c r="I150" s="13" t="s">
        <v>3190</v>
      </c>
      <c r="J150" s="1" t="s">
        <v>4981</v>
      </c>
      <c r="K150" s="1">
        <v>0</v>
      </c>
      <c r="L150" s="1">
        <v>1</v>
      </c>
      <c r="M150" s="1">
        <v>6</v>
      </c>
      <c r="N150" s="1">
        <v>5</v>
      </c>
      <c r="O150" s="1">
        <v>43</v>
      </c>
      <c r="P150" s="16">
        <v>150.14543968023256</v>
      </c>
      <c r="Q150" s="16">
        <v>2.1795654304843812</v>
      </c>
      <c r="R150" s="16">
        <v>22.790899608915556</v>
      </c>
      <c r="S150" s="16">
        <v>20.611334178431175</v>
      </c>
      <c r="T150" s="16">
        <v>0.131141205956009</v>
      </c>
      <c r="U150" s="16">
        <v>4.5306715734356571</v>
      </c>
      <c r="V150" s="16">
        <v>4.399530367479648</v>
      </c>
      <c r="W150" s="13" t="str">
        <f>IF(Table46749[[#This Row],[PSI - FI]]&gt;5,"Red",(IF(AND(Table46749[[#This Row],[PSI - FI]]&lt;5,Table46749[[#This Row],[PSI - FI]]&gt;=3),"Blue","No")))</f>
        <v>Blue</v>
      </c>
      <c r="X150" s="19" t="str">
        <f>HYPERLINK("https://www.google.com/maps/dir/?api=1&amp;origin=" &amp; Table46749[[#This Row],[Begin Lat]] &amp; "," &amp; Table46749[[#This Row],[Begin Long]] &amp; "&amp;destination=" &amp; Table46749[[#This Row],[End Lat]] &amp; "," &amp; Table46749[[#This Row],[End Long]] &amp; "&amp;travelmode=driving", "Google Maps")</f>
        <v>Google Maps</v>
      </c>
      <c r="Y150" s="1">
        <v>41.659881319900002</v>
      </c>
      <c r="Z150" s="1">
        <v>-81.384681888499998</v>
      </c>
      <c r="AA150" s="1">
        <v>41.665093550199998</v>
      </c>
      <c r="AB150" s="1">
        <v>-81.377977756999996</v>
      </c>
    </row>
    <row r="151" spans="1:28" x14ac:dyDescent="0.25">
      <c r="A151" s="13">
        <v>149</v>
      </c>
      <c r="B151" s="17">
        <v>12</v>
      </c>
      <c r="C151" s="1" t="s">
        <v>794</v>
      </c>
      <c r="D151" s="1" t="s">
        <v>3978</v>
      </c>
      <c r="E151" s="1" t="s">
        <v>5844</v>
      </c>
      <c r="F151" s="1" t="s">
        <v>3712</v>
      </c>
      <c r="G151" s="16">
        <v>0</v>
      </c>
      <c r="H151" s="16">
        <v>0.5</v>
      </c>
      <c r="I151" s="13" t="s">
        <v>3190</v>
      </c>
      <c r="J151" s="1" t="s">
        <v>4981</v>
      </c>
      <c r="K151" s="1">
        <v>0</v>
      </c>
      <c r="L151" s="1">
        <v>1</v>
      </c>
      <c r="M151" s="1">
        <v>6</v>
      </c>
      <c r="N151" s="1">
        <v>5</v>
      </c>
      <c r="O151" s="1">
        <v>17</v>
      </c>
      <c r="P151" s="16">
        <v>124.14543968023256</v>
      </c>
      <c r="Q151" s="16">
        <v>2.1795654304843812</v>
      </c>
      <c r="R151" s="16">
        <v>12.019979400276904</v>
      </c>
      <c r="S151" s="16">
        <v>9.8404139697925235</v>
      </c>
      <c r="T151" s="16">
        <v>0.131141205956009</v>
      </c>
      <c r="U151" s="16">
        <v>4.5306715734356571</v>
      </c>
      <c r="V151" s="16">
        <v>4.399530367479648</v>
      </c>
      <c r="W151" s="13" t="str">
        <f>IF(Table46749[[#This Row],[PSI - FI]]&gt;5,"Red",(IF(AND(Table46749[[#This Row],[PSI - FI]]&lt;5,Table46749[[#This Row],[PSI - FI]]&gt;=3),"Blue","No")))</f>
        <v>Blue</v>
      </c>
      <c r="X151" s="19" t="str">
        <f>HYPERLINK("https://www.google.com/maps/dir/?api=1&amp;origin=" &amp; Table46749[[#This Row],[Begin Lat]] &amp; "," &amp; Table46749[[#This Row],[Begin Long]] &amp; "&amp;destination=" &amp; Table46749[[#This Row],[End Lat]] &amp; "," &amp; Table46749[[#This Row],[End Long]] &amp; "&amp;travelmode=driving", "Google Maps")</f>
        <v>Google Maps</v>
      </c>
      <c r="Y151" s="1">
        <v>41.609163070699999</v>
      </c>
      <c r="Z151" s="1">
        <v>-81.488454707800003</v>
      </c>
      <c r="AA151" s="1">
        <v>41.613477139799997</v>
      </c>
      <c r="AB151" s="1">
        <v>-81.480758490400007</v>
      </c>
    </row>
    <row r="152" spans="1:28" x14ac:dyDescent="0.25">
      <c r="A152" s="13">
        <v>150</v>
      </c>
      <c r="B152" s="17">
        <v>7</v>
      </c>
      <c r="C152" s="1" t="s">
        <v>3196</v>
      </c>
      <c r="D152" s="1" t="s">
        <v>4016</v>
      </c>
      <c r="E152" s="1" t="s">
        <v>5293</v>
      </c>
      <c r="F152" s="1" t="s">
        <v>3715</v>
      </c>
      <c r="G152" s="16">
        <v>13.9</v>
      </c>
      <c r="H152" s="16">
        <v>14.4</v>
      </c>
      <c r="I152" s="13" t="s">
        <v>3190</v>
      </c>
      <c r="J152" s="1" t="s">
        <v>4981</v>
      </c>
      <c r="K152" s="1">
        <v>0</v>
      </c>
      <c r="L152" s="1">
        <v>3</v>
      </c>
      <c r="M152" s="1">
        <v>4</v>
      </c>
      <c r="N152" s="1">
        <v>5</v>
      </c>
      <c r="O152" s="1">
        <v>14</v>
      </c>
      <c r="P152" s="16">
        <v>199.40506904069767</v>
      </c>
      <c r="Q152" s="16">
        <v>1.4924205395393635</v>
      </c>
      <c r="R152" s="16">
        <v>11.332981765752439</v>
      </c>
      <c r="S152" s="16">
        <v>9.8405612262130759</v>
      </c>
      <c r="T152" s="16">
        <v>8.6498963290085787E-2</v>
      </c>
      <c r="U152" s="16">
        <v>4.52237767140406</v>
      </c>
      <c r="V152" s="16">
        <v>4.4358787081139743</v>
      </c>
      <c r="W152" s="13" t="str">
        <f>IF(Table46749[[#This Row],[PSI - FI]]&gt;5,"Red",(IF(AND(Table46749[[#This Row],[PSI - FI]]&lt;5,Table46749[[#This Row],[PSI - FI]]&gt;=3),"Blue","No")))</f>
        <v>Blue</v>
      </c>
      <c r="X152" s="19" t="str">
        <f>HYPERLINK("https://www.google.com/maps/dir/?api=1&amp;origin=" &amp; Table46749[[#This Row],[Begin Lat]] &amp; "," &amp; Table46749[[#This Row],[Begin Long]] &amp; "&amp;destination=" &amp; Table46749[[#This Row],[End Lat]] &amp; "," &amp; Table46749[[#This Row],[End Long]] &amp; "&amp;travelmode=driving", "Google Maps")</f>
        <v>Google Maps</v>
      </c>
      <c r="Y152" s="1">
        <v>39.748466726499998</v>
      </c>
      <c r="Z152" s="1">
        <v>-84.232832854199998</v>
      </c>
      <c r="AA152" s="1">
        <v>39.748275592900001</v>
      </c>
      <c r="AB152" s="1">
        <v>-84.223598451499996</v>
      </c>
    </row>
    <row r="153" spans="1:28" x14ac:dyDescent="0.25">
      <c r="A153" s="13">
        <v>151</v>
      </c>
      <c r="B153" s="17">
        <v>6</v>
      </c>
      <c r="C153" s="1" t="s">
        <v>784</v>
      </c>
      <c r="D153" s="1" t="s">
        <v>3931</v>
      </c>
      <c r="E153" s="1" t="s">
        <v>5821</v>
      </c>
      <c r="F153" s="1" t="s">
        <v>4360</v>
      </c>
      <c r="G153" s="16">
        <v>10.8</v>
      </c>
      <c r="H153" s="16">
        <v>11.3</v>
      </c>
      <c r="I153" s="13" t="s">
        <v>3190</v>
      </c>
      <c r="J153" s="1" t="s">
        <v>4981</v>
      </c>
      <c r="K153" s="1">
        <v>1</v>
      </c>
      <c r="L153" s="1">
        <v>1</v>
      </c>
      <c r="M153" s="1">
        <v>5</v>
      </c>
      <c r="N153" s="1">
        <v>5</v>
      </c>
      <c r="O153" s="1">
        <v>15</v>
      </c>
      <c r="P153" s="16">
        <v>161.27525436046511</v>
      </c>
      <c r="Q153" s="16">
        <v>2.5150443646366085</v>
      </c>
      <c r="R153" s="16">
        <v>11.010280459086754</v>
      </c>
      <c r="S153" s="16">
        <v>8.4952360944501457</v>
      </c>
      <c r="T153" s="16">
        <v>0.15352020204767328</v>
      </c>
      <c r="U153" s="16">
        <v>4.5186828271458115</v>
      </c>
      <c r="V153" s="16">
        <v>4.3651626250981383</v>
      </c>
      <c r="W153" s="13" t="str">
        <f>IF(Table46749[[#This Row],[PSI - FI]]&gt;5,"Red",(IF(AND(Table46749[[#This Row],[PSI - FI]]&lt;5,Table46749[[#This Row],[PSI - FI]]&gt;=3),"Blue","No")))</f>
        <v>Blue</v>
      </c>
      <c r="X153" s="19" t="str">
        <f>HYPERLINK("https://www.google.com/maps/dir/?api=1&amp;origin=" &amp; Table46749[[#This Row],[Begin Lat]] &amp; "," &amp; Table46749[[#This Row],[Begin Long]] &amp; "&amp;destination=" &amp; Table46749[[#This Row],[End Lat]] &amp; "," &amp; Table46749[[#This Row],[End Long]] &amp; "&amp;travelmode=driving", "Google Maps")</f>
        <v>Google Maps</v>
      </c>
      <c r="Y153" s="1">
        <v>40.092206582000003</v>
      </c>
      <c r="Z153" s="1">
        <v>-83.036917456500007</v>
      </c>
      <c r="AA153" s="1">
        <v>40.099393145199997</v>
      </c>
      <c r="AB153" s="1">
        <v>-83.036526496199997</v>
      </c>
    </row>
    <row r="154" spans="1:28" x14ac:dyDescent="0.25">
      <c r="A154" s="13">
        <v>152</v>
      </c>
      <c r="B154" s="17">
        <v>9</v>
      </c>
      <c r="C154" s="1" t="s">
        <v>796</v>
      </c>
      <c r="D154" s="1" t="s">
        <v>4022</v>
      </c>
      <c r="E154" s="1" t="s">
        <v>5795</v>
      </c>
      <c r="F154" s="1" t="s">
        <v>4386</v>
      </c>
      <c r="G154" s="16">
        <v>1.1000000000000001</v>
      </c>
      <c r="H154" s="16">
        <v>1.6</v>
      </c>
      <c r="I154" s="13" t="s">
        <v>3190</v>
      </c>
      <c r="J154" s="1" t="s">
        <v>4982</v>
      </c>
      <c r="K154" s="1">
        <v>0</v>
      </c>
      <c r="L154" s="1">
        <v>1</v>
      </c>
      <c r="M154" s="1">
        <v>13</v>
      </c>
      <c r="N154" s="1">
        <v>11</v>
      </c>
      <c r="O154" s="1">
        <v>130</v>
      </c>
      <c r="P154" s="16">
        <v>309.59856468023258</v>
      </c>
      <c r="Q154" s="16">
        <v>0.55484601976883097</v>
      </c>
      <c r="R154" s="16">
        <v>50.509400884077039</v>
      </c>
      <c r="S154" s="16">
        <v>49.954554864308207</v>
      </c>
      <c r="T154" s="16">
        <v>3.1103952653532187E-2</v>
      </c>
      <c r="U154" s="16">
        <v>4.488580555534333</v>
      </c>
      <c r="V154" s="16">
        <v>4.4574766028808011</v>
      </c>
      <c r="W154" s="13" t="str">
        <f>IF(Table46749[[#This Row],[PSI - FI]]&gt;5,"Red",(IF(AND(Table46749[[#This Row],[PSI - FI]]&lt;5,Table46749[[#This Row],[PSI - FI]]&gt;=3),"Blue","No")))</f>
        <v>Blue</v>
      </c>
      <c r="X154" s="19" t="str">
        <f>HYPERLINK("https://www.google.com/maps/dir/?api=1&amp;origin=" &amp; Table46749[[#This Row],[Begin Lat]] &amp; "," &amp; Table46749[[#This Row],[Begin Long]] &amp; "&amp;destination=" &amp; Table46749[[#This Row],[End Lat]] &amp; "," &amp; Table46749[[#This Row],[End Long]] &amp; "&amp;travelmode=driving", "Google Maps")</f>
        <v>Google Maps</v>
      </c>
      <c r="Y154" s="1">
        <v>39.350199017599998</v>
      </c>
      <c r="Z154" s="1">
        <v>-82.976658575000002</v>
      </c>
      <c r="AA154" s="1">
        <v>39.357452911999999</v>
      </c>
      <c r="AB154" s="1">
        <v>-82.976354742300003</v>
      </c>
    </row>
    <row r="155" spans="1:28" x14ac:dyDescent="0.25">
      <c r="A155" s="13">
        <v>153</v>
      </c>
      <c r="B155" s="17">
        <v>6</v>
      </c>
      <c r="C155" s="1" t="s">
        <v>784</v>
      </c>
      <c r="D155" s="1" t="s">
        <v>4000</v>
      </c>
      <c r="E155" s="1" t="s">
        <v>5633</v>
      </c>
      <c r="F155" s="1" t="s">
        <v>3704</v>
      </c>
      <c r="G155" s="16">
        <v>9.1</v>
      </c>
      <c r="H155" s="16">
        <v>9.6</v>
      </c>
      <c r="I155" s="13" t="s">
        <v>3190</v>
      </c>
      <c r="J155" s="1" t="s">
        <v>4982</v>
      </c>
      <c r="K155" s="1">
        <v>1</v>
      </c>
      <c r="L155" s="1">
        <v>0</v>
      </c>
      <c r="M155" s="1">
        <v>15</v>
      </c>
      <c r="N155" s="1">
        <v>7</v>
      </c>
      <c r="O155" s="1">
        <v>31</v>
      </c>
      <c r="P155" s="16">
        <v>205.94231468023256</v>
      </c>
      <c r="Q155" s="16">
        <v>0.54402615072168814</v>
      </c>
      <c r="R155" s="16">
        <v>20.930846668804318</v>
      </c>
      <c r="S155" s="16">
        <v>20.386820518082629</v>
      </c>
      <c r="T155" s="16">
        <v>3.0498869196567652E-2</v>
      </c>
      <c r="U155" s="16">
        <v>4.4803580901822375</v>
      </c>
      <c r="V155" s="16">
        <v>4.4498592209856698</v>
      </c>
      <c r="W155" s="13" t="str">
        <f>IF(Table46749[[#This Row],[PSI - FI]]&gt;5,"Red",(IF(AND(Table46749[[#This Row],[PSI - FI]]&lt;5,Table46749[[#This Row],[PSI - FI]]&gt;=3),"Blue","No")))</f>
        <v>Blue</v>
      </c>
      <c r="X155" s="19" t="str">
        <f>HYPERLINK("https://www.google.com/maps/dir/?api=1&amp;origin=" &amp; Table46749[[#This Row],[Begin Lat]] &amp; "," &amp; Table46749[[#This Row],[Begin Long]] &amp; "&amp;destination=" &amp; Table46749[[#This Row],[End Lat]] &amp; "," &amp; Table46749[[#This Row],[End Long]] &amp; "&amp;travelmode=driving", "Google Maps")</f>
        <v>Google Maps</v>
      </c>
      <c r="Y155" s="1">
        <v>39.932691382999998</v>
      </c>
      <c r="Z155" s="1">
        <v>-82.995910031199998</v>
      </c>
      <c r="AA155" s="1">
        <v>39.939921951700001</v>
      </c>
      <c r="AB155" s="1">
        <v>-82.9963099199</v>
      </c>
    </row>
    <row r="156" spans="1:28" x14ac:dyDescent="0.25">
      <c r="A156" s="13">
        <v>154</v>
      </c>
      <c r="B156" s="17">
        <v>2</v>
      </c>
      <c r="C156" s="1" t="s">
        <v>786</v>
      </c>
      <c r="D156" s="1" t="s">
        <v>4077</v>
      </c>
      <c r="E156" s="1" t="s">
        <v>5559</v>
      </c>
      <c r="F156" s="1" t="s">
        <v>4403</v>
      </c>
      <c r="G156" s="16">
        <v>15.6</v>
      </c>
      <c r="H156" s="16">
        <v>16.100000000000001</v>
      </c>
      <c r="I156" s="13" t="s">
        <v>3190</v>
      </c>
      <c r="J156" s="1" t="s">
        <v>4982</v>
      </c>
      <c r="K156" s="1">
        <v>2</v>
      </c>
      <c r="L156" s="1">
        <v>2</v>
      </c>
      <c r="M156" s="1">
        <v>9</v>
      </c>
      <c r="N156" s="1">
        <v>11</v>
      </c>
      <c r="O156" s="1">
        <v>32</v>
      </c>
      <c r="P156" s="16">
        <v>322.44113372093022</v>
      </c>
      <c r="Q156" s="16">
        <v>0.46649870705377333</v>
      </c>
      <c r="R156" s="16">
        <v>23.447799848274002</v>
      </c>
      <c r="S156" s="16">
        <v>22.981301141220229</v>
      </c>
      <c r="T156" s="16">
        <v>2.6162377502534324E-2</v>
      </c>
      <c r="U156" s="16">
        <v>4.4710298014056677</v>
      </c>
      <c r="V156" s="16">
        <v>4.4448674239031334</v>
      </c>
      <c r="W156" s="13" t="str">
        <f>IF(Table46749[[#This Row],[PSI - FI]]&gt;5,"Red",(IF(AND(Table46749[[#This Row],[PSI - FI]]&lt;5,Table46749[[#This Row],[PSI - FI]]&gt;=3),"Blue","No")))</f>
        <v>Blue</v>
      </c>
      <c r="X156" s="19" t="str">
        <f>HYPERLINK("https://www.google.com/maps/dir/?api=1&amp;origin=" &amp; Table46749[[#This Row],[Begin Lat]] &amp; "," &amp; Table46749[[#This Row],[Begin Long]] &amp; "&amp;destination=" &amp; Table46749[[#This Row],[End Lat]] &amp; "," &amp; Table46749[[#This Row],[End Long]] &amp; "&amp;travelmode=driving", "Google Maps")</f>
        <v>Google Maps</v>
      </c>
      <c r="Y156" s="1">
        <v>41.692347419000001</v>
      </c>
      <c r="Z156" s="1">
        <v>-83.578449018200004</v>
      </c>
      <c r="AA156" s="1">
        <v>41.6925336097</v>
      </c>
      <c r="AB156" s="1">
        <v>-83.568841194000001</v>
      </c>
    </row>
    <row r="157" spans="1:28" x14ac:dyDescent="0.25">
      <c r="A157" s="13">
        <v>155</v>
      </c>
      <c r="B157" s="17">
        <v>8</v>
      </c>
      <c r="C157" s="1" t="s">
        <v>787</v>
      </c>
      <c r="D157" s="1" t="s">
        <v>4079</v>
      </c>
      <c r="E157" s="1" t="s">
        <v>5845</v>
      </c>
      <c r="F157" s="1" t="s">
        <v>4404</v>
      </c>
      <c r="G157" s="16">
        <v>3.7</v>
      </c>
      <c r="H157" s="16">
        <v>4.2</v>
      </c>
      <c r="I157" s="13" t="s">
        <v>3190</v>
      </c>
      <c r="J157" s="1" t="s">
        <v>4982</v>
      </c>
      <c r="K157" s="1">
        <v>0</v>
      </c>
      <c r="L157" s="1">
        <v>1</v>
      </c>
      <c r="M157" s="1">
        <v>15</v>
      </c>
      <c r="N157" s="1">
        <v>15</v>
      </c>
      <c r="O157" s="1">
        <v>104</v>
      </c>
      <c r="P157" s="16">
        <v>314.44231468023258</v>
      </c>
      <c r="Q157" s="16">
        <v>0.36506553753727239</v>
      </c>
      <c r="R157" s="16">
        <v>42.980197219846453</v>
      </c>
      <c r="S157" s="16">
        <v>42.615131682309183</v>
      </c>
      <c r="T157" s="16">
        <v>2.0485832640361003E-2</v>
      </c>
      <c r="U157" s="16">
        <v>4.4619683910745103</v>
      </c>
      <c r="V157" s="16">
        <v>4.4414825584341493</v>
      </c>
      <c r="W157" s="13" t="str">
        <f>IF(Table46749[[#This Row],[PSI - FI]]&gt;5,"Red",(IF(AND(Table46749[[#This Row],[PSI - FI]]&lt;5,Table46749[[#This Row],[PSI - FI]]&gt;=3),"Blue","No")))</f>
        <v>Blue</v>
      </c>
      <c r="X157" s="19" t="str">
        <f>HYPERLINK("https://www.google.com/maps/dir/?api=1&amp;origin=" &amp; Table46749[[#This Row],[Begin Lat]] &amp; "," &amp; Table46749[[#This Row],[Begin Long]] &amp; "&amp;destination=" &amp; Table46749[[#This Row],[End Lat]] &amp; "," &amp; Table46749[[#This Row],[End Long]] &amp; "&amp;travelmode=driving", "Google Maps")</f>
        <v>Google Maps</v>
      </c>
      <c r="Y157" s="1">
        <v>39.153774180600003</v>
      </c>
      <c r="Z157" s="1">
        <v>-84.506815256400003</v>
      </c>
      <c r="AA157" s="1">
        <v>39.160714542100003</v>
      </c>
      <c r="AB157" s="1">
        <v>-84.504334415000002</v>
      </c>
    </row>
    <row r="158" spans="1:28" x14ac:dyDescent="0.25">
      <c r="A158" s="13">
        <v>156</v>
      </c>
      <c r="B158" s="17">
        <v>6</v>
      </c>
      <c r="C158" s="1" t="s">
        <v>784</v>
      </c>
      <c r="D158" s="1" t="s">
        <v>4081</v>
      </c>
      <c r="E158" s="1" t="s">
        <v>5569</v>
      </c>
      <c r="F158" s="1" t="s">
        <v>4405</v>
      </c>
      <c r="G158" s="16">
        <v>8.3000000000000007</v>
      </c>
      <c r="H158" s="16">
        <v>8.8000000000000007</v>
      </c>
      <c r="I158" s="13" t="s">
        <v>3190</v>
      </c>
      <c r="J158" s="1" t="s">
        <v>4982</v>
      </c>
      <c r="K158" s="1">
        <v>0</v>
      </c>
      <c r="L158" s="1">
        <v>4</v>
      </c>
      <c r="M158" s="1">
        <v>12</v>
      </c>
      <c r="N158" s="1">
        <v>7</v>
      </c>
      <c r="O158" s="1">
        <v>55</v>
      </c>
      <c r="P158" s="16">
        <v>347.33175872093022</v>
      </c>
      <c r="Q158" s="16">
        <v>0.53753468686007289</v>
      </c>
      <c r="R158" s="16">
        <v>30.164475745120349</v>
      </c>
      <c r="S158" s="16">
        <v>29.626941058260275</v>
      </c>
      <c r="T158" s="16">
        <v>3.0134949341758675E-2</v>
      </c>
      <c r="U158" s="16">
        <v>4.4490716098258032</v>
      </c>
      <c r="V158" s="16">
        <v>4.4189366604840448</v>
      </c>
      <c r="W158" s="13" t="str">
        <f>IF(Table46749[[#This Row],[PSI - FI]]&gt;5,"Red",(IF(AND(Table46749[[#This Row],[PSI - FI]]&lt;5,Table46749[[#This Row],[PSI - FI]]&gt;=3),"Blue","No")))</f>
        <v>Blue</v>
      </c>
      <c r="X158" s="19" t="str">
        <f>HYPERLINK("https://www.google.com/maps/dir/?api=1&amp;origin=" &amp; Table46749[[#This Row],[Begin Lat]] &amp; "," &amp; Table46749[[#This Row],[Begin Long]] &amp; "&amp;destination=" &amp; Table46749[[#This Row],[End Lat]] &amp; "," &amp; Table46749[[#This Row],[End Long]] &amp; "&amp;travelmode=driving", "Google Maps")</f>
        <v>Google Maps</v>
      </c>
      <c r="Y158" s="1">
        <v>39.945497159299997</v>
      </c>
      <c r="Z158" s="1">
        <v>-82.944852038999997</v>
      </c>
      <c r="AA158" s="1">
        <v>39.952311891400001</v>
      </c>
      <c r="AB158" s="1">
        <v>-82.943498352399999</v>
      </c>
    </row>
    <row r="159" spans="1:28" x14ac:dyDescent="0.25">
      <c r="A159" s="13">
        <v>157</v>
      </c>
      <c r="B159" s="17">
        <v>12</v>
      </c>
      <c r="C159" s="1" t="s">
        <v>785</v>
      </c>
      <c r="D159" s="1" t="s">
        <v>4018</v>
      </c>
      <c r="E159" s="1" t="s">
        <v>5835</v>
      </c>
      <c r="F159" s="1" t="s">
        <v>4384</v>
      </c>
      <c r="G159" s="16">
        <v>4.9000000000000004</v>
      </c>
      <c r="H159" s="16">
        <v>5.4</v>
      </c>
      <c r="I159" s="13" t="s">
        <v>3190</v>
      </c>
      <c r="J159" s="1" t="s">
        <v>4982</v>
      </c>
      <c r="K159" s="1">
        <v>2</v>
      </c>
      <c r="L159" s="1">
        <v>6</v>
      </c>
      <c r="M159" s="1">
        <v>12</v>
      </c>
      <c r="N159" s="1">
        <v>14</v>
      </c>
      <c r="O159" s="1">
        <v>60</v>
      </c>
      <c r="P159" s="16">
        <v>566.10101744186045</v>
      </c>
      <c r="Q159" s="16">
        <v>0.2978674912343911</v>
      </c>
      <c r="R159" s="16">
        <v>31.428642061137033</v>
      </c>
      <c r="S159" s="16">
        <v>31.130774569902641</v>
      </c>
      <c r="T159" s="16">
        <v>1.6723412989290972E-2</v>
      </c>
      <c r="U159" s="16">
        <v>4.4392759298121911</v>
      </c>
      <c r="V159" s="16">
        <v>4.4225525168229005</v>
      </c>
      <c r="W159" s="13" t="str">
        <f>IF(Table46749[[#This Row],[PSI - FI]]&gt;5,"Red",(IF(AND(Table46749[[#This Row],[PSI - FI]]&lt;5,Table46749[[#This Row],[PSI - FI]]&gt;=3),"Blue","No")))</f>
        <v>Blue</v>
      </c>
      <c r="X159" s="19" t="str">
        <f>HYPERLINK("https://www.google.com/maps/dir/?api=1&amp;origin=" &amp; Table46749[[#This Row],[Begin Lat]] &amp; "," &amp; Table46749[[#This Row],[Begin Long]] &amp; "&amp;destination=" &amp; Table46749[[#This Row],[End Lat]] &amp; "," &amp; Table46749[[#This Row],[End Long]] &amp; "&amp;travelmode=driving", "Google Maps")</f>
        <v>Google Maps</v>
      </c>
      <c r="Y159" s="1">
        <v>41.535795531200002</v>
      </c>
      <c r="Z159" s="1">
        <v>-81.622080319899993</v>
      </c>
      <c r="AA159" s="1">
        <v>41.539546131999998</v>
      </c>
      <c r="AB159" s="1">
        <v>-81.613839543799998</v>
      </c>
    </row>
    <row r="160" spans="1:28" x14ac:dyDescent="0.25">
      <c r="A160" s="13">
        <v>158</v>
      </c>
      <c r="B160" s="17">
        <v>12</v>
      </c>
      <c r="C160" s="1" t="s">
        <v>785</v>
      </c>
      <c r="D160" s="1" t="s">
        <v>4083</v>
      </c>
      <c r="E160" s="1" t="s">
        <v>5562</v>
      </c>
      <c r="F160" s="1" t="s">
        <v>4406</v>
      </c>
      <c r="G160" s="16">
        <v>2.6</v>
      </c>
      <c r="H160" s="16">
        <v>3.1</v>
      </c>
      <c r="I160" s="13" t="s">
        <v>3190</v>
      </c>
      <c r="J160" s="1" t="s">
        <v>4982</v>
      </c>
      <c r="K160" s="1">
        <v>0</v>
      </c>
      <c r="L160" s="1">
        <v>1</v>
      </c>
      <c r="M160" s="1">
        <v>9</v>
      </c>
      <c r="N160" s="1">
        <v>13</v>
      </c>
      <c r="O160" s="1">
        <v>16</v>
      </c>
      <c r="P160" s="16">
        <v>178.28606468023256</v>
      </c>
      <c r="Q160" s="16">
        <v>0.50936225063385376</v>
      </c>
      <c r="R160" s="16">
        <v>15.839260053125386</v>
      </c>
      <c r="S160" s="16">
        <v>15.329897802491532</v>
      </c>
      <c r="T160" s="16">
        <v>2.8560146756333671E-2</v>
      </c>
      <c r="U160" s="16">
        <v>4.4307062919184474</v>
      </c>
      <c r="V160" s="16">
        <v>4.4021461451621136</v>
      </c>
      <c r="W160" s="13" t="str">
        <f>IF(Table46749[[#This Row],[PSI - FI]]&gt;5,"Red",(IF(AND(Table46749[[#This Row],[PSI - FI]]&lt;5,Table46749[[#This Row],[PSI - FI]]&gt;=3),"Blue","No")))</f>
        <v>Blue</v>
      </c>
      <c r="X160" s="19" t="str">
        <f>HYPERLINK("https://www.google.com/maps/dir/?api=1&amp;origin=" &amp; Table46749[[#This Row],[Begin Lat]] &amp; "," &amp; Table46749[[#This Row],[Begin Long]] &amp; "&amp;destination=" &amp; Table46749[[#This Row],[End Lat]] &amp; "," &amp; Table46749[[#This Row],[End Long]] &amp; "&amp;travelmode=driving", "Google Maps")</f>
        <v>Google Maps</v>
      </c>
      <c r="Y160" s="1">
        <v>41.485688382600003</v>
      </c>
      <c r="Z160" s="1">
        <v>-81.651559932799998</v>
      </c>
      <c r="AA160" s="1">
        <v>41.492933272499997</v>
      </c>
      <c r="AB160" s="1">
        <v>-81.651665590899995</v>
      </c>
    </row>
    <row r="161" spans="1:28" x14ac:dyDescent="0.25">
      <c r="A161" s="13">
        <v>159</v>
      </c>
      <c r="B161" s="17">
        <v>4</v>
      </c>
      <c r="C161" s="1" t="s">
        <v>795</v>
      </c>
      <c r="D161" s="1" t="s">
        <v>4085</v>
      </c>
      <c r="E161" s="1" t="s">
        <v>5440</v>
      </c>
      <c r="F161" s="1" t="s">
        <v>3707</v>
      </c>
      <c r="G161" s="16">
        <v>8</v>
      </c>
      <c r="H161" s="16">
        <v>8.5</v>
      </c>
      <c r="I161" s="13" t="s">
        <v>3190</v>
      </c>
      <c r="J161" s="1" t="s">
        <v>4981</v>
      </c>
      <c r="K161" s="1">
        <v>1</v>
      </c>
      <c r="L161" s="1">
        <v>1</v>
      </c>
      <c r="M161" s="1">
        <v>4</v>
      </c>
      <c r="N161" s="1">
        <v>9</v>
      </c>
      <c r="O161" s="1">
        <v>59</v>
      </c>
      <c r="P161" s="16">
        <v>216.47837936046511</v>
      </c>
      <c r="Q161" s="16">
        <v>0.77085957789764437</v>
      </c>
      <c r="R161" s="16">
        <v>28.511693274858644</v>
      </c>
      <c r="S161" s="16">
        <v>27.740833696960998</v>
      </c>
      <c r="T161" s="16">
        <v>4.1779683899234817E-2</v>
      </c>
      <c r="U161" s="16">
        <v>4.4299435639694806</v>
      </c>
      <c r="V161" s="16">
        <v>4.3881638800702456</v>
      </c>
      <c r="W161" s="13" t="str">
        <f>IF(Table46749[[#This Row],[PSI - FI]]&gt;5,"Red",(IF(AND(Table46749[[#This Row],[PSI - FI]]&lt;5,Table46749[[#This Row],[PSI - FI]]&gt;=3),"Blue","No")))</f>
        <v>Blue</v>
      </c>
      <c r="X161" s="19" t="str">
        <f>HYPERLINK("https://www.google.com/maps/dir/?api=1&amp;origin=" &amp; Table46749[[#This Row],[Begin Lat]] &amp; "," &amp; Table46749[[#This Row],[Begin Long]] &amp; "&amp;destination=" &amp; Table46749[[#This Row],[End Lat]] &amp; "," &amp; Table46749[[#This Row],[End Long]] &amp; "&amp;travelmode=driving", "Google Maps")</f>
        <v>Google Maps</v>
      </c>
      <c r="Y161" s="1">
        <v>41.098635260000002</v>
      </c>
      <c r="Z161" s="1">
        <v>-81.547753917199998</v>
      </c>
      <c r="AA161" s="1">
        <v>41.094892722700003</v>
      </c>
      <c r="AB161" s="1">
        <v>-81.539566872899996</v>
      </c>
    </row>
    <row r="162" spans="1:28" x14ac:dyDescent="0.25">
      <c r="A162" s="13">
        <v>160</v>
      </c>
      <c r="B162" s="17">
        <v>8</v>
      </c>
      <c r="C162" s="1" t="s">
        <v>787</v>
      </c>
      <c r="D162" s="1" t="s">
        <v>3970</v>
      </c>
      <c r="E162" s="1" t="s">
        <v>5825</v>
      </c>
      <c r="F162" s="1" t="s">
        <v>3716</v>
      </c>
      <c r="G162" s="16">
        <v>8.3000000000000007</v>
      </c>
      <c r="H162" s="16">
        <v>8.8000000000000007</v>
      </c>
      <c r="I162" s="13" t="s">
        <v>3190</v>
      </c>
      <c r="J162" s="1" t="s">
        <v>4982</v>
      </c>
      <c r="K162" s="1">
        <v>1</v>
      </c>
      <c r="L162" s="1">
        <v>3</v>
      </c>
      <c r="M162" s="1">
        <v>13</v>
      </c>
      <c r="N162" s="1">
        <v>7</v>
      </c>
      <c r="O162" s="1">
        <v>42</v>
      </c>
      <c r="P162" s="16">
        <v>340.87863372093022</v>
      </c>
      <c r="Q162" s="16">
        <v>0.48670211004211111</v>
      </c>
      <c r="R162" s="16">
        <v>25.538843693629783</v>
      </c>
      <c r="S162" s="16">
        <v>25.052141583587673</v>
      </c>
      <c r="T162" s="16">
        <v>2.729261173965878E-2</v>
      </c>
      <c r="U162" s="16">
        <v>4.412573326093101</v>
      </c>
      <c r="V162" s="16">
        <v>4.385280714353442</v>
      </c>
      <c r="W162" s="13" t="str">
        <f>IF(Table46749[[#This Row],[PSI - FI]]&gt;5,"Red",(IF(AND(Table46749[[#This Row],[PSI - FI]]&lt;5,Table46749[[#This Row],[PSI - FI]]&gt;=3),"Blue","No")))</f>
        <v>Blue</v>
      </c>
      <c r="X162" s="19" t="str">
        <f>HYPERLINK("https://www.google.com/maps/dir/?api=1&amp;origin=" &amp; Table46749[[#This Row],[Begin Lat]] &amp; "," &amp; Table46749[[#This Row],[Begin Long]] &amp; "&amp;destination=" &amp; Table46749[[#This Row],[End Lat]] &amp; "," &amp; Table46749[[#This Row],[End Long]] &amp; "&amp;travelmode=driving", "Google Maps")</f>
        <v>Google Maps</v>
      </c>
      <c r="Y162" s="1">
        <v>39.1891296051</v>
      </c>
      <c r="Z162" s="1">
        <v>-84.463507190900003</v>
      </c>
      <c r="AA162" s="1">
        <v>39.195681611300003</v>
      </c>
      <c r="AB162" s="1">
        <v>-84.459569210200002</v>
      </c>
    </row>
    <row r="163" spans="1:28" x14ac:dyDescent="0.25">
      <c r="A163" s="13">
        <v>161</v>
      </c>
      <c r="B163" s="17">
        <v>8</v>
      </c>
      <c r="C163" s="1" t="s">
        <v>787</v>
      </c>
      <c r="D163" s="1" t="s">
        <v>3970</v>
      </c>
      <c r="E163" s="1" t="s">
        <v>5825</v>
      </c>
      <c r="F163" s="1" t="s">
        <v>3716</v>
      </c>
      <c r="G163" s="16">
        <v>9</v>
      </c>
      <c r="H163" s="16">
        <v>9.5</v>
      </c>
      <c r="I163" s="13" t="s">
        <v>3190</v>
      </c>
      <c r="J163" s="1" t="s">
        <v>4982</v>
      </c>
      <c r="K163" s="1">
        <v>0</v>
      </c>
      <c r="L163" s="1">
        <v>0</v>
      </c>
      <c r="M163" s="1">
        <v>13</v>
      </c>
      <c r="N163" s="1">
        <v>11</v>
      </c>
      <c r="O163" s="1">
        <v>42</v>
      </c>
      <c r="P163" s="16">
        <v>175.921875</v>
      </c>
      <c r="Q163" s="16">
        <v>0.48670211004211111</v>
      </c>
      <c r="R163" s="16">
        <v>25.538843693629783</v>
      </c>
      <c r="S163" s="16">
        <v>25.052141583587673</v>
      </c>
      <c r="T163" s="16">
        <v>2.729261173965878E-2</v>
      </c>
      <c r="U163" s="16">
        <v>4.412573326093101</v>
      </c>
      <c r="V163" s="16">
        <v>4.385280714353442</v>
      </c>
      <c r="W163" s="13" t="str">
        <f>IF(Table46749[[#This Row],[PSI - FI]]&gt;5,"Red",(IF(AND(Table46749[[#This Row],[PSI - FI]]&lt;5,Table46749[[#This Row],[PSI - FI]]&gt;=3),"Blue","No")))</f>
        <v>Blue</v>
      </c>
      <c r="X163" s="19" t="str">
        <f>HYPERLINK("https://www.google.com/maps/dir/?api=1&amp;origin=" &amp; Table46749[[#This Row],[Begin Lat]] &amp; "," &amp; Table46749[[#This Row],[Begin Long]] &amp; "&amp;destination=" &amp; Table46749[[#This Row],[End Lat]] &amp; "," &amp; Table46749[[#This Row],[End Long]] &amp; "&amp;travelmode=driving", "Google Maps")</f>
        <v>Google Maps</v>
      </c>
      <c r="Y163" s="1">
        <v>39.1983280018</v>
      </c>
      <c r="Z163" s="1">
        <v>-84.458037278999996</v>
      </c>
      <c r="AA163" s="1">
        <v>39.204654638000001</v>
      </c>
      <c r="AB163" s="1">
        <v>-84.453632348699998</v>
      </c>
    </row>
    <row r="164" spans="1:28" x14ac:dyDescent="0.25">
      <c r="A164" s="13">
        <v>162</v>
      </c>
      <c r="B164" s="17">
        <v>8</v>
      </c>
      <c r="C164" s="1" t="s">
        <v>787</v>
      </c>
      <c r="D164" s="1" t="s">
        <v>3967</v>
      </c>
      <c r="E164" s="1" t="s">
        <v>5609</v>
      </c>
      <c r="F164" s="1" t="s">
        <v>4371</v>
      </c>
      <c r="G164" s="16">
        <v>5.7</v>
      </c>
      <c r="H164" s="16">
        <v>6.2</v>
      </c>
      <c r="I164" s="13" t="s">
        <v>3190</v>
      </c>
      <c r="J164" s="1" t="s">
        <v>4982</v>
      </c>
      <c r="K164" s="1">
        <v>0</v>
      </c>
      <c r="L164" s="1">
        <v>0</v>
      </c>
      <c r="M164" s="1">
        <v>12</v>
      </c>
      <c r="N164" s="1">
        <v>11</v>
      </c>
      <c r="O164" s="1">
        <v>98</v>
      </c>
      <c r="P164" s="16">
        <v>225.375</v>
      </c>
      <c r="Q164" s="16">
        <v>0.52747692689060999</v>
      </c>
      <c r="R164" s="16">
        <v>46.862547185683667</v>
      </c>
      <c r="S164" s="16">
        <v>46.33507025879306</v>
      </c>
      <c r="T164" s="16">
        <v>2.9573323985172852E-2</v>
      </c>
      <c r="U164" s="16">
        <v>4.4107888659682413</v>
      </c>
      <c r="V164" s="16">
        <v>4.3812155419830683</v>
      </c>
      <c r="W164" s="13" t="str">
        <f>IF(Table46749[[#This Row],[PSI - FI]]&gt;5,"Red",(IF(AND(Table46749[[#This Row],[PSI - FI]]&lt;5,Table46749[[#This Row],[PSI - FI]]&gt;=3),"Blue","No")))</f>
        <v>Blue</v>
      </c>
      <c r="X164" s="19" t="str">
        <f>HYPERLINK("https://www.google.com/maps/dir/?api=1&amp;origin=" &amp; Table46749[[#This Row],[Begin Lat]] &amp; "," &amp; Table46749[[#This Row],[Begin Long]] &amp; "&amp;destination=" &amp; Table46749[[#This Row],[End Lat]] &amp; "," &amp; Table46749[[#This Row],[End Long]] &amp; "&amp;travelmode=driving", "Google Maps")</f>
        <v>Google Maps</v>
      </c>
      <c r="Y164" s="1">
        <v>39.1373155219</v>
      </c>
      <c r="Z164" s="1">
        <v>-84.543776051600005</v>
      </c>
      <c r="AA164" s="1">
        <v>0</v>
      </c>
      <c r="AB164" s="1">
        <v>0</v>
      </c>
    </row>
    <row r="165" spans="1:28" x14ac:dyDescent="0.25">
      <c r="A165" s="13">
        <v>163</v>
      </c>
      <c r="B165" s="17">
        <v>6</v>
      </c>
      <c r="C165" s="1" t="s">
        <v>784</v>
      </c>
      <c r="D165" s="1" t="s">
        <v>4088</v>
      </c>
      <c r="E165" s="1" t="s">
        <v>5606</v>
      </c>
      <c r="F165" s="1" t="s">
        <v>4407</v>
      </c>
      <c r="G165" s="16">
        <v>0.9</v>
      </c>
      <c r="H165" s="16">
        <v>1.4</v>
      </c>
      <c r="I165" s="13" t="s">
        <v>3190</v>
      </c>
      <c r="J165" s="1" t="s">
        <v>4982</v>
      </c>
      <c r="K165" s="1">
        <v>0</v>
      </c>
      <c r="L165" s="1">
        <v>0</v>
      </c>
      <c r="M165" s="1">
        <v>17</v>
      </c>
      <c r="N165" s="1">
        <v>14</v>
      </c>
      <c r="O165" s="1">
        <v>72</v>
      </c>
      <c r="P165" s="16">
        <v>245.421875</v>
      </c>
      <c r="Q165" s="16">
        <v>0.33522733700034157</v>
      </c>
      <c r="R165" s="16">
        <v>38.372658451451038</v>
      </c>
      <c r="S165" s="16">
        <v>38.037431114450698</v>
      </c>
      <c r="T165" s="16">
        <v>1.855731376579078E-2</v>
      </c>
      <c r="U165" s="16">
        <v>4.396897564349028</v>
      </c>
      <c r="V165" s="16">
        <v>4.3783402505832374</v>
      </c>
      <c r="W165" s="13" t="str">
        <f>IF(Table46749[[#This Row],[PSI - FI]]&gt;5,"Red",(IF(AND(Table46749[[#This Row],[PSI - FI]]&lt;5,Table46749[[#This Row],[PSI - FI]]&gt;=3),"Blue","No")))</f>
        <v>Blue</v>
      </c>
      <c r="X165" s="19" t="str">
        <f>HYPERLINK("https://www.google.com/maps/dir/?api=1&amp;origin=" &amp; Table46749[[#This Row],[Begin Lat]] &amp; "," &amp; Table46749[[#This Row],[Begin Long]] &amp; "&amp;destination=" &amp; Table46749[[#This Row],[End Lat]] &amp; "," &amp; Table46749[[#This Row],[End Long]] &amp; "&amp;travelmode=driving", "Google Maps")</f>
        <v>Google Maps</v>
      </c>
      <c r="Y165" s="1">
        <v>40.000953195900003</v>
      </c>
      <c r="Z165" s="1">
        <v>-82.990099479999998</v>
      </c>
      <c r="AA165" s="1">
        <v>40.000563919599998</v>
      </c>
      <c r="AB165" s="1">
        <v>-82.980695090099999</v>
      </c>
    </row>
    <row r="166" spans="1:28" x14ac:dyDescent="0.25">
      <c r="A166" s="13">
        <v>164</v>
      </c>
      <c r="B166" s="17">
        <v>12</v>
      </c>
      <c r="C166" s="1" t="s">
        <v>794</v>
      </c>
      <c r="D166" s="1" t="s">
        <v>4090</v>
      </c>
      <c r="E166" s="1" t="s">
        <v>5706</v>
      </c>
      <c r="F166" s="1" t="s">
        <v>4408</v>
      </c>
      <c r="G166" s="16">
        <v>6.3</v>
      </c>
      <c r="H166" s="16">
        <v>6.8</v>
      </c>
      <c r="I166" s="13" t="s">
        <v>3190</v>
      </c>
      <c r="J166" s="1" t="s">
        <v>4982</v>
      </c>
      <c r="K166" s="1">
        <v>0</v>
      </c>
      <c r="L166" s="1">
        <v>0</v>
      </c>
      <c r="M166" s="1">
        <v>6</v>
      </c>
      <c r="N166" s="1">
        <v>12</v>
      </c>
      <c r="O166" s="1">
        <v>61</v>
      </c>
      <c r="P166" s="16">
        <v>153.53125</v>
      </c>
      <c r="Q166" s="16">
        <v>0.8769322007332786</v>
      </c>
      <c r="R166" s="16">
        <v>31.373039369887742</v>
      </c>
      <c r="S166" s="16">
        <v>30.496107169154463</v>
      </c>
      <c r="T166" s="16">
        <v>4.9104852432688958E-2</v>
      </c>
      <c r="U166" s="16">
        <v>4.3933004593484721</v>
      </c>
      <c r="V166" s="16">
        <v>4.3441956069157834</v>
      </c>
      <c r="W166" s="13" t="str">
        <f>IF(Table46749[[#This Row],[PSI - FI]]&gt;5,"Red",(IF(AND(Table46749[[#This Row],[PSI - FI]]&lt;5,Table46749[[#This Row],[PSI - FI]]&gt;=3),"Blue","No")))</f>
        <v>Blue</v>
      </c>
      <c r="X166" s="19" t="str">
        <f>HYPERLINK("https://www.google.com/maps/dir/?api=1&amp;origin=" &amp; Table46749[[#This Row],[Begin Lat]] &amp; "," &amp; Table46749[[#This Row],[Begin Long]] &amp; "&amp;destination=" &amp; Table46749[[#This Row],[End Lat]] &amp; "," &amp; Table46749[[#This Row],[End Long]] &amp; "&amp;travelmode=driving", "Google Maps")</f>
        <v>Google Maps</v>
      </c>
      <c r="Y166" s="1">
        <v>41.655485109700003</v>
      </c>
      <c r="Z166" s="1">
        <v>-81.377349336099996</v>
      </c>
      <c r="AA166" s="1">
        <v>41.662656211700003</v>
      </c>
      <c r="AB166" s="1">
        <v>-81.378577697799997</v>
      </c>
    </row>
    <row r="167" spans="1:28" x14ac:dyDescent="0.25">
      <c r="A167" s="13">
        <v>165</v>
      </c>
      <c r="B167" s="17">
        <v>2</v>
      </c>
      <c r="C167" s="1" t="s">
        <v>786</v>
      </c>
      <c r="D167" s="1" t="s">
        <v>4092</v>
      </c>
      <c r="E167" s="1" t="s">
        <v>3286</v>
      </c>
      <c r="F167" s="1" t="s">
        <v>3725</v>
      </c>
      <c r="G167" s="16">
        <v>18.3</v>
      </c>
      <c r="H167" s="16">
        <v>18.8</v>
      </c>
      <c r="I167" s="13" t="s">
        <v>3190</v>
      </c>
      <c r="J167" s="1" t="s">
        <v>4982</v>
      </c>
      <c r="K167" s="1">
        <v>0</v>
      </c>
      <c r="L167" s="1">
        <v>1</v>
      </c>
      <c r="M167" s="1">
        <v>20</v>
      </c>
      <c r="N167" s="1">
        <v>12</v>
      </c>
      <c r="O167" s="1">
        <v>65</v>
      </c>
      <c r="P167" s="16">
        <v>294.86418968023258</v>
      </c>
      <c r="Q167" s="16">
        <v>0.33240796645073439</v>
      </c>
      <c r="R167" s="16">
        <v>29.327337969460991</v>
      </c>
      <c r="S167" s="16">
        <v>28.994930003010257</v>
      </c>
      <c r="T167" s="16">
        <v>1.8657654680310963E-2</v>
      </c>
      <c r="U167" s="16">
        <v>4.3867807528558247</v>
      </c>
      <c r="V167" s="16">
        <v>4.3681230981755137</v>
      </c>
      <c r="W167" s="13" t="str">
        <f>IF(Table46749[[#This Row],[PSI - FI]]&gt;5,"Red",(IF(AND(Table46749[[#This Row],[PSI - FI]]&lt;5,Table46749[[#This Row],[PSI - FI]]&gt;=3),"Blue","No")))</f>
        <v>Blue</v>
      </c>
      <c r="X167" s="19" t="str">
        <f>HYPERLINK("https://www.google.com/maps/dir/?api=1&amp;origin=" &amp; Table46749[[#This Row],[Begin Lat]] &amp; "," &amp; Table46749[[#This Row],[Begin Long]] &amp; "&amp;destination=" &amp; Table46749[[#This Row],[End Lat]] &amp; "," &amp; Table46749[[#This Row],[End Long]] &amp; "&amp;travelmode=driving", "Google Maps")</f>
        <v>Google Maps</v>
      </c>
      <c r="Y167" s="1">
        <v>41.570012634699999</v>
      </c>
      <c r="Z167" s="1">
        <v>-83.657769426000002</v>
      </c>
      <c r="AA167" s="1">
        <v>41.563307328999997</v>
      </c>
      <c r="AB167" s="1">
        <v>-83.654133268500004</v>
      </c>
    </row>
    <row r="168" spans="1:28" x14ac:dyDescent="0.25">
      <c r="A168" s="13">
        <v>166</v>
      </c>
      <c r="B168" s="17">
        <v>12</v>
      </c>
      <c r="C168" s="1" t="s">
        <v>785</v>
      </c>
      <c r="D168" s="1" t="s">
        <v>4094</v>
      </c>
      <c r="E168" s="1" t="s">
        <v>5714</v>
      </c>
      <c r="F168" s="1" t="s">
        <v>4409</v>
      </c>
      <c r="G168" s="16">
        <v>0.3</v>
      </c>
      <c r="H168" s="16">
        <v>0.8</v>
      </c>
      <c r="I168" s="13" t="s">
        <v>3190</v>
      </c>
      <c r="J168" s="1" t="s">
        <v>4982</v>
      </c>
      <c r="K168" s="1">
        <v>0</v>
      </c>
      <c r="L168" s="1">
        <v>2</v>
      </c>
      <c r="M168" s="1">
        <v>8</v>
      </c>
      <c r="N168" s="1">
        <v>14</v>
      </c>
      <c r="O168" s="1">
        <v>36</v>
      </c>
      <c r="P168" s="16">
        <v>241.85337936046511</v>
      </c>
      <c r="Q168" s="16">
        <v>0.46061682745448268</v>
      </c>
      <c r="R168" s="16">
        <v>24.445539122194042</v>
      </c>
      <c r="S168" s="16">
        <v>23.984922294739558</v>
      </c>
      <c r="T168" s="16">
        <v>2.5833306682964182E-2</v>
      </c>
      <c r="U168" s="16">
        <v>4.3862502051676078</v>
      </c>
      <c r="V168" s="16">
        <v>4.3604168984846439</v>
      </c>
      <c r="W168" s="13" t="str">
        <f>IF(Table46749[[#This Row],[PSI - FI]]&gt;5,"Red",(IF(AND(Table46749[[#This Row],[PSI - FI]]&lt;5,Table46749[[#This Row],[PSI - FI]]&gt;=3),"Blue","No")))</f>
        <v>Blue</v>
      </c>
      <c r="X168" s="19" t="str">
        <f>HYPERLINK("https://www.google.com/maps/dir/?api=1&amp;origin=" &amp; Table46749[[#This Row],[Begin Lat]] &amp; "," &amp; Table46749[[#This Row],[Begin Long]] &amp; "&amp;destination=" &amp; Table46749[[#This Row],[End Lat]] &amp; "," &amp; Table46749[[#This Row],[End Long]] &amp; "&amp;travelmode=driving", "Google Maps")</f>
        <v>Google Maps</v>
      </c>
      <c r="Y168" s="1">
        <v>41.456952191200003</v>
      </c>
      <c r="Z168" s="1">
        <v>-81.803418593700002</v>
      </c>
      <c r="AA168" s="1">
        <v>41.462858934300002</v>
      </c>
      <c r="AB168" s="1">
        <v>-81.8014926309</v>
      </c>
    </row>
    <row r="169" spans="1:28" x14ac:dyDescent="0.25">
      <c r="A169" s="13">
        <v>167</v>
      </c>
      <c r="B169" s="17">
        <v>6</v>
      </c>
      <c r="C169" s="1" t="s">
        <v>784</v>
      </c>
      <c r="D169" s="1" t="s">
        <v>3942</v>
      </c>
      <c r="E169" s="1" t="s">
        <v>5816</v>
      </c>
      <c r="F169" s="1" t="s">
        <v>3710</v>
      </c>
      <c r="G169" s="16">
        <v>5.4</v>
      </c>
      <c r="H169" s="16">
        <v>5.9</v>
      </c>
      <c r="I169" s="13" t="s">
        <v>3190</v>
      </c>
      <c r="J169" s="1" t="s">
        <v>4982</v>
      </c>
      <c r="K169" s="1">
        <v>0</v>
      </c>
      <c r="L169" s="1">
        <v>1</v>
      </c>
      <c r="M169" s="1">
        <v>10</v>
      </c>
      <c r="N169" s="1">
        <v>15</v>
      </c>
      <c r="O169" s="1">
        <v>78</v>
      </c>
      <c r="P169" s="16">
        <v>255.70793968023256</v>
      </c>
      <c r="Q169" s="16">
        <v>0.44659024468018604</v>
      </c>
      <c r="R169" s="16">
        <v>36.611394739522169</v>
      </c>
      <c r="S169" s="16">
        <v>36.164804494841981</v>
      </c>
      <c r="T169" s="16">
        <v>2.504852629131064E-2</v>
      </c>
      <c r="U169" s="16">
        <v>4.3688626747557837</v>
      </c>
      <c r="V169" s="16">
        <v>4.3438141484644728</v>
      </c>
      <c r="W169" s="13" t="str">
        <f>IF(Table46749[[#This Row],[PSI - FI]]&gt;5,"Red",(IF(AND(Table46749[[#This Row],[PSI - FI]]&lt;5,Table46749[[#This Row],[PSI - FI]]&gt;=3),"Blue","No")))</f>
        <v>Blue</v>
      </c>
      <c r="X169" s="19" t="str">
        <f>HYPERLINK("https://www.google.com/maps/dir/?api=1&amp;origin=" &amp; Table46749[[#This Row],[Begin Lat]] &amp; "," &amp; Table46749[[#This Row],[Begin Long]] &amp; "&amp;destination=" &amp; Table46749[[#This Row],[End Lat]] &amp; "," &amp; Table46749[[#This Row],[End Long]] &amp; "&amp;travelmode=driving", "Google Maps")</f>
        <v>Google Maps</v>
      </c>
      <c r="Y169" s="1">
        <v>39.973114528099998</v>
      </c>
      <c r="Z169" s="1">
        <v>-82.903105069299997</v>
      </c>
      <c r="AA169" s="1">
        <v>39.9740935759</v>
      </c>
      <c r="AB169" s="1">
        <v>-82.893761130599998</v>
      </c>
    </row>
    <row r="170" spans="1:28" x14ac:dyDescent="0.25">
      <c r="A170" s="13">
        <v>168</v>
      </c>
      <c r="B170" s="17">
        <v>4</v>
      </c>
      <c r="C170" s="1" t="s">
        <v>795</v>
      </c>
      <c r="D170" s="1" t="s">
        <v>3945</v>
      </c>
      <c r="E170" s="1" t="s">
        <v>5817</v>
      </c>
      <c r="F170" s="1" t="s">
        <v>4364</v>
      </c>
      <c r="G170" s="16">
        <v>4</v>
      </c>
      <c r="H170" s="16">
        <v>4.5</v>
      </c>
      <c r="I170" s="13" t="s">
        <v>3190</v>
      </c>
      <c r="J170" s="1" t="s">
        <v>4981</v>
      </c>
      <c r="K170" s="1">
        <v>0</v>
      </c>
      <c r="L170" s="1">
        <v>2</v>
      </c>
      <c r="M170" s="1">
        <v>5</v>
      </c>
      <c r="N170" s="1">
        <v>5</v>
      </c>
      <c r="O170" s="1">
        <v>28</v>
      </c>
      <c r="P170" s="16">
        <v>174.27525436046511</v>
      </c>
      <c r="Q170" s="16">
        <v>1.9599525351793727</v>
      </c>
      <c r="R170" s="16">
        <v>16.163779734131175</v>
      </c>
      <c r="S170" s="16">
        <v>14.203827198951803</v>
      </c>
      <c r="T170" s="16">
        <v>0.11667501482184529</v>
      </c>
      <c r="U170" s="16">
        <v>4.3685935587645313</v>
      </c>
      <c r="V170" s="16">
        <v>4.2519185439426863</v>
      </c>
      <c r="W170" s="13" t="str">
        <f>IF(Table46749[[#This Row],[PSI - FI]]&gt;5,"Red",(IF(AND(Table46749[[#This Row],[PSI - FI]]&lt;5,Table46749[[#This Row],[PSI - FI]]&gt;=3),"Blue","No")))</f>
        <v>Blue</v>
      </c>
      <c r="X170" s="19" t="str">
        <f>HYPERLINK("https://www.google.com/maps/dir/?api=1&amp;origin=" &amp; Table46749[[#This Row],[Begin Lat]] &amp; "," &amp; Table46749[[#This Row],[Begin Long]] &amp; "&amp;destination=" &amp; Table46749[[#This Row],[End Lat]] &amp; "," &amp; Table46749[[#This Row],[End Long]] &amp; "&amp;travelmode=driving", "Google Maps")</f>
        <v>Google Maps</v>
      </c>
      <c r="Y170" s="1">
        <v>41.1122552012</v>
      </c>
      <c r="Z170" s="1">
        <v>-81.496448335799997</v>
      </c>
      <c r="AA170" s="1">
        <v>41.1176634937</v>
      </c>
      <c r="AB170" s="1">
        <v>-81.490180754999997</v>
      </c>
    </row>
    <row r="171" spans="1:28" x14ac:dyDescent="0.25">
      <c r="A171" s="13">
        <v>169</v>
      </c>
      <c r="B171" s="17">
        <v>4</v>
      </c>
      <c r="C171" s="1" t="s">
        <v>795</v>
      </c>
      <c r="D171" s="1" t="s">
        <v>3945</v>
      </c>
      <c r="E171" s="1" t="s">
        <v>5817</v>
      </c>
      <c r="F171" s="1" t="s">
        <v>4364</v>
      </c>
      <c r="G171" s="16">
        <v>7.3</v>
      </c>
      <c r="H171" s="16">
        <v>7.8</v>
      </c>
      <c r="I171" s="13" t="s">
        <v>3190</v>
      </c>
      <c r="J171" s="1" t="s">
        <v>4981</v>
      </c>
      <c r="K171" s="1">
        <v>0</v>
      </c>
      <c r="L171" s="1">
        <v>1</v>
      </c>
      <c r="M171" s="1">
        <v>6</v>
      </c>
      <c r="N171" s="1">
        <v>5</v>
      </c>
      <c r="O171" s="1">
        <v>22</v>
      </c>
      <c r="P171" s="16">
        <v>129.14543968023256</v>
      </c>
      <c r="Q171" s="16">
        <v>1.9599525351793727</v>
      </c>
      <c r="R171" s="16">
        <v>13.74012847564464</v>
      </c>
      <c r="S171" s="16">
        <v>11.780175940465268</v>
      </c>
      <c r="T171" s="16">
        <v>0.11667501482184529</v>
      </c>
      <c r="U171" s="16">
        <v>4.3685935587645313</v>
      </c>
      <c r="V171" s="16">
        <v>4.2519185439426863</v>
      </c>
      <c r="W171" s="13" t="str">
        <f>IF(Table46749[[#This Row],[PSI - FI]]&gt;5,"Red",(IF(AND(Table46749[[#This Row],[PSI - FI]]&lt;5,Table46749[[#This Row],[PSI - FI]]&gt;=3),"Blue","No")))</f>
        <v>Blue</v>
      </c>
      <c r="X171" s="19" t="str">
        <f>HYPERLINK("https://www.google.com/maps/dir/?api=1&amp;origin=" &amp; Table46749[[#This Row],[Begin Lat]] &amp; "," &amp; Table46749[[#This Row],[Begin Long]] &amp; "&amp;destination=" &amp; Table46749[[#This Row],[End Lat]] &amp; "," &amp; Table46749[[#This Row],[End Long]] &amp; "&amp;travelmode=driving", "Google Maps")</f>
        <v>Google Maps</v>
      </c>
      <c r="Y171" s="1">
        <v>41.154782291799997</v>
      </c>
      <c r="Z171" s="1">
        <v>-81.470194016999997</v>
      </c>
      <c r="AA171" s="1">
        <v>41.161731091</v>
      </c>
      <c r="AB171" s="1">
        <v>-81.470222551099994</v>
      </c>
    </row>
    <row r="172" spans="1:28" x14ac:dyDescent="0.25">
      <c r="A172" s="13">
        <v>170</v>
      </c>
      <c r="B172" s="17">
        <v>4</v>
      </c>
      <c r="C172" s="1" t="s">
        <v>795</v>
      </c>
      <c r="D172" s="1" t="s">
        <v>3945</v>
      </c>
      <c r="E172" s="1" t="s">
        <v>5817</v>
      </c>
      <c r="F172" s="1" t="s">
        <v>4364</v>
      </c>
      <c r="G172" s="16">
        <v>0</v>
      </c>
      <c r="H172" s="16">
        <v>0.5</v>
      </c>
      <c r="I172" s="13" t="s">
        <v>3190</v>
      </c>
      <c r="J172" s="1" t="s">
        <v>4981</v>
      </c>
      <c r="K172" s="1">
        <v>0</v>
      </c>
      <c r="L172" s="1">
        <v>0</v>
      </c>
      <c r="M172" s="1">
        <v>7</v>
      </c>
      <c r="N172" s="1">
        <v>5</v>
      </c>
      <c r="O172" s="1">
        <v>41</v>
      </c>
      <c r="P172" s="16">
        <v>109.015625</v>
      </c>
      <c r="Q172" s="16">
        <v>1.9599525351793727</v>
      </c>
      <c r="R172" s="16">
        <v>21.41502412751867</v>
      </c>
      <c r="S172" s="16">
        <v>19.455071592339298</v>
      </c>
      <c r="T172" s="16">
        <v>0.11667501482184529</v>
      </c>
      <c r="U172" s="16">
        <v>4.3685935587645313</v>
      </c>
      <c r="V172" s="16">
        <v>4.2519185439426863</v>
      </c>
      <c r="W172" s="13" t="str">
        <f>IF(Table46749[[#This Row],[PSI - FI]]&gt;5,"Red",(IF(AND(Table46749[[#This Row],[PSI - FI]]&lt;5,Table46749[[#This Row],[PSI - FI]]&gt;=3),"Blue","No")))</f>
        <v>Blue</v>
      </c>
      <c r="X172" s="19" t="str">
        <f>HYPERLINK("https://www.google.com/maps/dir/?api=1&amp;origin=" &amp; Table46749[[#This Row],[Begin Lat]] &amp; "," &amp; Table46749[[#This Row],[Begin Long]] &amp; "&amp;destination=" &amp; Table46749[[#This Row],[End Lat]] &amp; "," &amp; Table46749[[#This Row],[End Long]] &amp; "&amp;travelmode=driving", "Google Maps")</f>
        <v>Google Maps</v>
      </c>
      <c r="Y172" s="1">
        <v>41.055493928700002</v>
      </c>
      <c r="Z172" s="1">
        <v>-81.5055195666</v>
      </c>
      <c r="AA172" s="1">
        <v>41.062714535300003</v>
      </c>
      <c r="AB172" s="1">
        <v>-81.504776175700002</v>
      </c>
    </row>
    <row r="173" spans="1:28" x14ac:dyDescent="0.25">
      <c r="A173" s="13">
        <v>171</v>
      </c>
      <c r="B173" s="17">
        <v>6</v>
      </c>
      <c r="C173" s="1" t="s">
        <v>784</v>
      </c>
      <c r="D173" s="1" t="s">
        <v>4041</v>
      </c>
      <c r="E173" s="1" t="s">
        <v>5846</v>
      </c>
      <c r="F173" s="1" t="s">
        <v>4391</v>
      </c>
      <c r="G173" s="16">
        <v>1.6</v>
      </c>
      <c r="H173" s="16">
        <v>2.1</v>
      </c>
      <c r="I173" s="13" t="s">
        <v>3190</v>
      </c>
      <c r="J173" s="1" t="s">
        <v>4981</v>
      </c>
      <c r="K173" s="1">
        <v>0</v>
      </c>
      <c r="L173" s="1">
        <v>1</v>
      </c>
      <c r="M173" s="1">
        <v>8</v>
      </c>
      <c r="N173" s="1">
        <v>4</v>
      </c>
      <c r="O173" s="1">
        <v>12</v>
      </c>
      <c r="P173" s="16">
        <v>127.80168968023256</v>
      </c>
      <c r="Q173" s="16">
        <v>1.0533182615822134</v>
      </c>
      <c r="R173" s="16">
        <v>10.233803840123311</v>
      </c>
      <c r="S173" s="16">
        <v>9.1804855785410986</v>
      </c>
      <c r="T173" s="16">
        <v>5.8908774671818098E-2</v>
      </c>
      <c r="U173" s="16">
        <v>4.3487266074172162</v>
      </c>
      <c r="V173" s="16">
        <v>4.2898178327453982</v>
      </c>
      <c r="W173" s="13" t="str">
        <f>IF(Table46749[[#This Row],[PSI - FI]]&gt;5,"Red",(IF(AND(Table46749[[#This Row],[PSI - FI]]&lt;5,Table46749[[#This Row],[PSI - FI]]&gt;=3),"Blue","No")))</f>
        <v>Blue</v>
      </c>
      <c r="X173" s="19" t="str">
        <f>HYPERLINK("https://www.google.com/maps/dir/?api=1&amp;origin=" &amp; Table46749[[#This Row],[Begin Lat]] &amp; "," &amp; Table46749[[#This Row],[Begin Long]] &amp; "&amp;destination=" &amp; Table46749[[#This Row],[End Lat]] &amp; "," &amp; Table46749[[#This Row],[End Long]] &amp; "&amp;travelmode=driving", "Google Maps")</f>
        <v>Google Maps</v>
      </c>
      <c r="Y173" s="1">
        <v>0</v>
      </c>
      <c r="Z173" s="1">
        <v>0</v>
      </c>
      <c r="AA173" s="1">
        <v>0</v>
      </c>
      <c r="AB173" s="1">
        <v>0</v>
      </c>
    </row>
    <row r="174" spans="1:28" x14ac:dyDescent="0.25">
      <c r="A174" s="13">
        <v>172</v>
      </c>
      <c r="B174" s="17">
        <v>5</v>
      </c>
      <c r="C174" s="1" t="s">
        <v>797</v>
      </c>
      <c r="D174" s="1" t="s">
        <v>4097</v>
      </c>
      <c r="E174" s="1" t="s">
        <v>5847</v>
      </c>
      <c r="F174" s="1" t="s">
        <v>3762</v>
      </c>
      <c r="G174" s="16">
        <v>15.7</v>
      </c>
      <c r="H174" s="16">
        <v>16.2</v>
      </c>
      <c r="I174" s="13" t="s">
        <v>3190</v>
      </c>
      <c r="J174" s="1" t="s">
        <v>4982</v>
      </c>
      <c r="K174" s="1">
        <v>1</v>
      </c>
      <c r="L174" s="1">
        <v>4</v>
      </c>
      <c r="M174" s="1">
        <v>6</v>
      </c>
      <c r="N174" s="1">
        <v>8</v>
      </c>
      <c r="O174" s="1">
        <v>74</v>
      </c>
      <c r="P174" s="16">
        <v>377.16469840116281</v>
      </c>
      <c r="Q174" s="16">
        <v>0.72703186455214375</v>
      </c>
      <c r="R174" s="16">
        <v>37.551159187198351</v>
      </c>
      <c r="S174" s="16">
        <v>36.824127322646206</v>
      </c>
      <c r="T174" s="16">
        <v>4.0729618768843436E-2</v>
      </c>
      <c r="U174" s="16">
        <v>4.3344959890358057</v>
      </c>
      <c r="V174" s="16">
        <v>4.2937663702669626</v>
      </c>
      <c r="W174" s="13" t="str">
        <f>IF(Table46749[[#This Row],[PSI - FI]]&gt;5,"Red",(IF(AND(Table46749[[#This Row],[PSI - FI]]&lt;5,Table46749[[#This Row],[PSI - FI]]&gt;=3),"Blue","No")))</f>
        <v>Blue</v>
      </c>
      <c r="X174" s="19" t="str">
        <f>HYPERLINK("https://www.google.com/maps/dir/?api=1&amp;origin=" &amp; Table46749[[#This Row],[Begin Lat]] &amp; "," &amp; Table46749[[#This Row],[Begin Long]] &amp; "&amp;destination=" &amp; Table46749[[#This Row],[End Lat]] &amp; "," &amp; Table46749[[#This Row],[End Long]] &amp; "&amp;travelmode=driving", "Google Maps")</f>
        <v>Google Maps</v>
      </c>
      <c r="Y174" s="1">
        <v>39.7140096085</v>
      </c>
      <c r="Z174" s="1">
        <v>-82.574728468399996</v>
      </c>
      <c r="AA174" s="1">
        <v>39.7146900065</v>
      </c>
      <c r="AB174" s="1">
        <v>-82.565361571500006</v>
      </c>
    </row>
    <row r="175" spans="1:28" x14ac:dyDescent="0.25">
      <c r="A175" s="13">
        <v>173</v>
      </c>
      <c r="B175" s="17">
        <v>12</v>
      </c>
      <c r="C175" s="1" t="s">
        <v>785</v>
      </c>
      <c r="D175" s="1" t="s">
        <v>4099</v>
      </c>
      <c r="E175" s="1" t="s">
        <v>5584</v>
      </c>
      <c r="F175" s="1" t="s">
        <v>4410</v>
      </c>
      <c r="G175" s="16">
        <v>10.9</v>
      </c>
      <c r="H175" s="16">
        <v>11.4</v>
      </c>
      <c r="I175" s="13" t="s">
        <v>3190</v>
      </c>
      <c r="J175" s="1" t="s">
        <v>4982</v>
      </c>
      <c r="K175" s="1">
        <v>0</v>
      </c>
      <c r="L175" s="1">
        <v>1</v>
      </c>
      <c r="M175" s="1">
        <v>2</v>
      </c>
      <c r="N175" s="1">
        <v>21</v>
      </c>
      <c r="O175" s="1">
        <v>60</v>
      </c>
      <c r="P175" s="16">
        <v>211.95793968023256</v>
      </c>
      <c r="Q175" s="16">
        <v>0.47041427151076043</v>
      </c>
      <c r="R175" s="16">
        <v>32.315309365657065</v>
      </c>
      <c r="S175" s="16">
        <v>31.844895094146302</v>
      </c>
      <c r="T175" s="16">
        <v>2.6381434173997208E-2</v>
      </c>
      <c r="U175" s="16">
        <v>4.3223844664383071</v>
      </c>
      <c r="V175" s="16">
        <v>4.2960030322643101</v>
      </c>
      <c r="W175" s="13" t="str">
        <f>IF(Table46749[[#This Row],[PSI - FI]]&gt;5,"Red",(IF(AND(Table46749[[#This Row],[PSI - FI]]&lt;5,Table46749[[#This Row],[PSI - FI]]&gt;=3),"Blue","No")))</f>
        <v>Blue</v>
      </c>
      <c r="X175" s="19" t="str">
        <f>HYPERLINK("https://www.google.com/maps/dir/?api=1&amp;origin=" &amp; Table46749[[#This Row],[Begin Lat]] &amp; "," &amp; Table46749[[#This Row],[Begin Long]] &amp; "&amp;destination=" &amp; Table46749[[#This Row],[End Lat]] &amp; "," &amp; Table46749[[#This Row],[End Long]] &amp; "&amp;travelmode=driving", "Google Maps")</f>
        <v>Google Maps</v>
      </c>
      <c r="Y175" s="1">
        <v>41.433494490000001</v>
      </c>
      <c r="Z175" s="1">
        <v>-81.7799606154</v>
      </c>
      <c r="AA175" s="1">
        <v>41.440724029800002</v>
      </c>
      <c r="AB175" s="1">
        <v>-81.779836398200004</v>
      </c>
    </row>
    <row r="176" spans="1:28" x14ac:dyDescent="0.25">
      <c r="A176" s="13">
        <v>174</v>
      </c>
      <c r="B176" s="17">
        <v>12</v>
      </c>
      <c r="C176" s="1" t="s">
        <v>785</v>
      </c>
      <c r="D176" s="1" t="s">
        <v>3941</v>
      </c>
      <c r="E176" s="1" t="s">
        <v>5631</v>
      </c>
      <c r="F176" s="1" t="s">
        <v>4358</v>
      </c>
      <c r="G176" s="16">
        <v>11.6</v>
      </c>
      <c r="H176" s="16">
        <v>12.1</v>
      </c>
      <c r="I176" s="13" t="s">
        <v>3190</v>
      </c>
      <c r="J176" s="1" t="s">
        <v>4981</v>
      </c>
      <c r="K176" s="1">
        <v>1</v>
      </c>
      <c r="L176" s="1">
        <v>0</v>
      </c>
      <c r="M176" s="1">
        <v>4</v>
      </c>
      <c r="N176" s="1">
        <v>7</v>
      </c>
      <c r="O176" s="1">
        <v>12</v>
      </c>
      <c r="P176" s="16">
        <v>114.92668968023256</v>
      </c>
      <c r="Q176" s="16">
        <v>2.2987186017799814</v>
      </c>
      <c r="R176" s="16">
        <v>9.4335533605235469</v>
      </c>
      <c r="S176" s="16">
        <v>7.1348347587435654</v>
      </c>
      <c r="T176" s="16">
        <v>0.13905254711754925</v>
      </c>
      <c r="U176" s="16">
        <v>4.3184073446539912</v>
      </c>
      <c r="V176" s="16">
        <v>4.1793547975364422</v>
      </c>
      <c r="W176" s="13" t="str">
        <f>IF(Table46749[[#This Row],[PSI - FI]]&gt;5,"Red",(IF(AND(Table46749[[#This Row],[PSI - FI]]&lt;5,Table46749[[#This Row],[PSI - FI]]&gt;=3),"Blue","No")))</f>
        <v>Blue</v>
      </c>
      <c r="X176" s="19" t="str">
        <f>HYPERLINK("https://www.google.com/maps/dir/?api=1&amp;origin=" &amp; Table46749[[#This Row],[Begin Lat]] &amp; "," &amp; Table46749[[#This Row],[Begin Long]] &amp; "&amp;destination=" &amp; Table46749[[#This Row],[End Lat]] &amp; "," &amp; Table46749[[#This Row],[End Long]] &amp; "&amp;travelmode=driving", "Google Maps")</f>
        <v>Google Maps</v>
      </c>
      <c r="Y176" s="1">
        <v>41.437391430700004</v>
      </c>
      <c r="Z176" s="1">
        <v>-81.682818901700003</v>
      </c>
      <c r="AA176" s="1">
        <v>41.443993394400003</v>
      </c>
      <c r="AB176" s="1">
        <v>-81.686458388399998</v>
      </c>
    </row>
    <row r="177" spans="1:28" x14ac:dyDescent="0.25">
      <c r="A177" s="13">
        <v>175</v>
      </c>
      <c r="B177" s="17">
        <v>7</v>
      </c>
      <c r="C177" s="1" t="s">
        <v>3196</v>
      </c>
      <c r="D177" s="1" t="s">
        <v>4101</v>
      </c>
      <c r="E177" s="1" t="s">
        <v>5620</v>
      </c>
      <c r="F177" s="1" t="s">
        <v>4411</v>
      </c>
      <c r="G177" s="16">
        <v>6.8</v>
      </c>
      <c r="H177" s="16">
        <v>7.3</v>
      </c>
      <c r="I177" s="13" t="s">
        <v>3190</v>
      </c>
      <c r="J177" s="1" t="s">
        <v>4982</v>
      </c>
      <c r="K177" s="1">
        <v>0</v>
      </c>
      <c r="L177" s="1">
        <v>0</v>
      </c>
      <c r="M177" s="1">
        <v>17</v>
      </c>
      <c r="N177" s="1">
        <v>10</v>
      </c>
      <c r="O177" s="1">
        <v>79</v>
      </c>
      <c r="P177" s="16">
        <v>234.671875</v>
      </c>
      <c r="Q177" s="16">
        <v>0.41584546157375157</v>
      </c>
      <c r="R177" s="16">
        <v>36.394708599744931</v>
      </c>
      <c r="S177" s="16">
        <v>35.978863138171178</v>
      </c>
      <c r="T177" s="16">
        <v>2.3327852322232168E-2</v>
      </c>
      <c r="U177" s="16">
        <v>4.3176514390824581</v>
      </c>
      <c r="V177" s="16">
        <v>4.2943235867602256</v>
      </c>
      <c r="W177" s="13" t="str">
        <f>IF(Table46749[[#This Row],[PSI - FI]]&gt;5,"Red",(IF(AND(Table46749[[#This Row],[PSI - FI]]&lt;5,Table46749[[#This Row],[PSI - FI]]&gt;=3),"Blue","No")))</f>
        <v>Blue</v>
      </c>
      <c r="X177" s="19" t="str">
        <f>HYPERLINK("https://www.google.com/maps/dir/?api=1&amp;origin=" &amp; Table46749[[#This Row],[Begin Lat]] &amp; "," &amp; Table46749[[#This Row],[Begin Long]] &amp; "&amp;destination=" &amp; Table46749[[#This Row],[End Lat]] &amp; "," &amp; Table46749[[#This Row],[End Long]] &amp; "&amp;travelmode=driving", "Google Maps")</f>
        <v>Google Maps</v>
      </c>
      <c r="Y177" s="1">
        <v>39.861530231099998</v>
      </c>
      <c r="Z177" s="1">
        <v>-84.138393113000006</v>
      </c>
      <c r="AA177" s="1">
        <v>39.868764423000002</v>
      </c>
      <c r="AB177" s="1">
        <v>-84.137678476199994</v>
      </c>
    </row>
    <row r="178" spans="1:28" x14ac:dyDescent="0.25">
      <c r="A178" s="13">
        <v>176</v>
      </c>
      <c r="B178" s="17">
        <v>12</v>
      </c>
      <c r="C178" s="1" t="s">
        <v>785</v>
      </c>
      <c r="D178" s="1" t="s">
        <v>4020</v>
      </c>
      <c r="E178" s="1" t="s">
        <v>5554</v>
      </c>
      <c r="F178" s="1" t="s">
        <v>4385</v>
      </c>
      <c r="G178" s="16">
        <v>0.5</v>
      </c>
      <c r="H178" s="16">
        <v>1</v>
      </c>
      <c r="I178" s="13" t="s">
        <v>3190</v>
      </c>
      <c r="J178" s="1" t="s">
        <v>4982</v>
      </c>
      <c r="K178" s="1">
        <v>0</v>
      </c>
      <c r="L178" s="1">
        <v>4</v>
      </c>
      <c r="M178" s="1">
        <v>11</v>
      </c>
      <c r="N178" s="1">
        <v>22</v>
      </c>
      <c r="O178" s="1">
        <v>51</v>
      </c>
      <c r="P178" s="16">
        <v>403.34738372093022</v>
      </c>
      <c r="Q178" s="16">
        <v>0.25991122507155284</v>
      </c>
      <c r="R178" s="16">
        <v>29.0756650406929</v>
      </c>
      <c r="S178" s="16">
        <v>28.815753815621349</v>
      </c>
      <c r="T178" s="16">
        <v>1.4596736821586395E-2</v>
      </c>
      <c r="U178" s="16">
        <v>4.3153779722757948</v>
      </c>
      <c r="V178" s="16">
        <v>4.3007812354542088</v>
      </c>
      <c r="W178" s="13" t="str">
        <f>IF(Table46749[[#This Row],[PSI - FI]]&gt;5,"Red",(IF(AND(Table46749[[#This Row],[PSI - FI]]&lt;5,Table46749[[#This Row],[PSI - FI]]&gt;=3),"Blue","No")))</f>
        <v>Blue</v>
      </c>
      <c r="X178" s="19" t="str">
        <f>HYPERLINK("https://www.google.com/maps/dir/?api=1&amp;origin=" &amp; Table46749[[#This Row],[Begin Lat]] &amp; "," &amp; Table46749[[#This Row],[Begin Long]] &amp; "&amp;destination=" &amp; Table46749[[#This Row],[End Lat]] &amp; "," &amp; Table46749[[#This Row],[End Long]] &amp; "&amp;travelmode=driving", "Google Maps")</f>
        <v>Google Maps</v>
      </c>
      <c r="Y178" s="1">
        <v>41.419751318800003</v>
      </c>
      <c r="Z178" s="1">
        <v>-81.566028370200002</v>
      </c>
      <c r="AA178" s="1">
        <v>41.426868407100002</v>
      </c>
      <c r="AB178" s="1">
        <v>-81.564800962500001</v>
      </c>
    </row>
    <row r="179" spans="1:28" x14ac:dyDescent="0.25">
      <c r="A179" s="13">
        <v>177</v>
      </c>
      <c r="B179" s="17">
        <v>2</v>
      </c>
      <c r="C179" s="1" t="s">
        <v>786</v>
      </c>
      <c r="D179" s="1" t="s">
        <v>4103</v>
      </c>
      <c r="E179" s="1" t="s">
        <v>3452</v>
      </c>
      <c r="F179" s="1" t="s">
        <v>3712</v>
      </c>
      <c r="G179" s="16">
        <v>13.7</v>
      </c>
      <c r="H179" s="16">
        <v>14.2</v>
      </c>
      <c r="I179" s="13" t="s">
        <v>3190</v>
      </c>
      <c r="J179" s="1" t="s">
        <v>4983</v>
      </c>
      <c r="K179" s="1">
        <v>0</v>
      </c>
      <c r="L179" s="1">
        <v>2</v>
      </c>
      <c r="M179" s="1">
        <v>11</v>
      </c>
      <c r="N179" s="1">
        <v>17</v>
      </c>
      <c r="O179" s="1">
        <v>83</v>
      </c>
      <c r="P179" s="16">
        <v>321.80650436046511</v>
      </c>
      <c r="Q179" s="16">
        <v>0.33834763983520166</v>
      </c>
      <c r="R179" s="16">
        <v>43.608766508474694</v>
      </c>
      <c r="S179" s="16">
        <v>43.270418868639496</v>
      </c>
      <c r="T179" s="16">
        <v>1.8709869981538778E-2</v>
      </c>
      <c r="U179" s="16">
        <v>4.3099929452486379</v>
      </c>
      <c r="V179" s="16">
        <v>4.2912830752670992</v>
      </c>
      <c r="W179" s="13" t="str">
        <f>IF(Table46749[[#This Row],[PSI - FI]]&gt;5,"Red",(IF(AND(Table46749[[#This Row],[PSI - FI]]&lt;5,Table46749[[#This Row],[PSI - FI]]&gt;=3),"Blue","No")))</f>
        <v>Blue</v>
      </c>
      <c r="X179" s="19" t="str">
        <f>HYPERLINK("https://www.google.com/maps/dir/?api=1&amp;origin=" &amp; Table46749[[#This Row],[Begin Lat]] &amp; "," &amp; Table46749[[#This Row],[Begin Long]] &amp; "&amp;destination=" &amp; Table46749[[#This Row],[End Lat]] &amp; "," &amp; Table46749[[#This Row],[End Long]] &amp; "&amp;travelmode=driving", "Google Maps")</f>
        <v>Google Maps</v>
      </c>
      <c r="Y179" s="1">
        <v>41.623773551900001</v>
      </c>
      <c r="Z179" s="1">
        <v>-83.627875339400006</v>
      </c>
      <c r="AA179" s="1">
        <v>41.625958930400003</v>
      </c>
      <c r="AB179" s="1">
        <v>-83.618683798000006</v>
      </c>
    </row>
    <row r="180" spans="1:28" x14ac:dyDescent="0.25">
      <c r="A180" s="13">
        <v>178</v>
      </c>
      <c r="B180" s="17">
        <v>2</v>
      </c>
      <c r="C180" s="1" t="s">
        <v>786</v>
      </c>
      <c r="D180" s="1" t="s">
        <v>4077</v>
      </c>
      <c r="E180" s="1" t="s">
        <v>5559</v>
      </c>
      <c r="F180" s="1" t="s">
        <v>4403</v>
      </c>
      <c r="G180" s="16">
        <v>13.8</v>
      </c>
      <c r="H180" s="16">
        <v>14.3</v>
      </c>
      <c r="I180" s="13" t="s">
        <v>3190</v>
      </c>
      <c r="J180" s="1" t="s">
        <v>4982</v>
      </c>
      <c r="K180" s="1">
        <v>1</v>
      </c>
      <c r="L180" s="1">
        <v>1</v>
      </c>
      <c r="M180" s="1">
        <v>8</v>
      </c>
      <c r="N180" s="1">
        <v>13</v>
      </c>
      <c r="O180" s="1">
        <v>29</v>
      </c>
      <c r="P180" s="16">
        <v>230.41587936046511</v>
      </c>
      <c r="Q180" s="16">
        <v>0.46649870705377333</v>
      </c>
      <c r="R180" s="16">
        <v>21.774374744884188</v>
      </c>
      <c r="S180" s="16">
        <v>21.307876037830415</v>
      </c>
      <c r="T180" s="16">
        <v>2.6162377502534324E-2</v>
      </c>
      <c r="U180" s="16">
        <v>4.2853636987461972</v>
      </c>
      <c r="V180" s="16">
        <v>4.2592013212436628</v>
      </c>
      <c r="W180" s="13" t="str">
        <f>IF(Table46749[[#This Row],[PSI - FI]]&gt;5,"Red",(IF(AND(Table46749[[#This Row],[PSI - FI]]&lt;5,Table46749[[#This Row],[PSI - FI]]&gt;=3),"Blue","No")))</f>
        <v>Blue</v>
      </c>
      <c r="X180" s="19" t="str">
        <f>HYPERLINK("https://www.google.com/maps/dir/?api=1&amp;origin=" &amp; Table46749[[#This Row],[Begin Lat]] &amp; "," &amp; Table46749[[#This Row],[Begin Long]] &amp; "&amp;destination=" &amp; Table46749[[#This Row],[End Lat]] &amp; "," &amp; Table46749[[#This Row],[End Long]] &amp; "&amp;travelmode=driving", "Google Maps")</f>
        <v>Google Maps</v>
      </c>
      <c r="Y180" s="1">
        <v>41.691984401799999</v>
      </c>
      <c r="Z180" s="1">
        <v>-83.613198534899993</v>
      </c>
      <c r="AA180" s="1">
        <v>41.692160298099999</v>
      </c>
      <c r="AB180" s="1">
        <v>-83.603544131199996</v>
      </c>
    </row>
    <row r="181" spans="1:28" x14ac:dyDescent="0.25">
      <c r="A181" s="13">
        <v>179</v>
      </c>
      <c r="B181" s="17">
        <v>8</v>
      </c>
      <c r="C181" s="1" t="s">
        <v>787</v>
      </c>
      <c r="D181" s="1" t="s">
        <v>3972</v>
      </c>
      <c r="E181" s="1" t="s">
        <v>5826</v>
      </c>
      <c r="F181" s="1" t="s">
        <v>4372</v>
      </c>
      <c r="G181" s="16">
        <v>0.2</v>
      </c>
      <c r="H181" s="16">
        <v>0.7</v>
      </c>
      <c r="I181" s="13" t="s">
        <v>3190</v>
      </c>
      <c r="J181" s="1" t="s">
        <v>4982</v>
      </c>
      <c r="K181" s="1">
        <v>0</v>
      </c>
      <c r="L181" s="1">
        <v>2</v>
      </c>
      <c r="M181" s="1">
        <v>14</v>
      </c>
      <c r="N181" s="1">
        <v>6</v>
      </c>
      <c r="O181" s="1">
        <v>49</v>
      </c>
      <c r="P181" s="16">
        <v>258.63462936046511</v>
      </c>
      <c r="Q181" s="16">
        <v>0.53644969749170124</v>
      </c>
      <c r="R181" s="16">
        <v>27.447974618263636</v>
      </c>
      <c r="S181" s="16">
        <v>26.911524920771935</v>
      </c>
      <c r="T181" s="16">
        <v>3.0075151023729204E-2</v>
      </c>
      <c r="U181" s="16">
        <v>4.2512246527951039</v>
      </c>
      <c r="V181" s="16">
        <v>4.2211495017713743</v>
      </c>
      <c r="W181" s="13" t="str">
        <f>IF(Table46749[[#This Row],[PSI - FI]]&gt;5,"Red",(IF(AND(Table46749[[#This Row],[PSI - FI]]&lt;5,Table46749[[#This Row],[PSI - FI]]&gt;=3),"Blue","No")))</f>
        <v>Blue</v>
      </c>
      <c r="X181" s="19" t="str">
        <f>HYPERLINK("https://www.google.com/maps/dir/?api=1&amp;origin=" &amp; Table46749[[#This Row],[Begin Lat]] &amp; "," &amp; Table46749[[#This Row],[Begin Long]] &amp; "&amp;destination=" &amp; Table46749[[#This Row],[End Lat]] &amp; "," &amp; Table46749[[#This Row],[End Long]] &amp; "&amp;travelmode=driving", "Google Maps")</f>
        <v>Google Maps</v>
      </c>
      <c r="Y181" s="1">
        <v>39.099470889700001</v>
      </c>
      <c r="Z181" s="1">
        <v>-84.556695814199998</v>
      </c>
      <c r="AA181" s="1">
        <v>39.094897086700001</v>
      </c>
      <c r="AB181" s="1">
        <v>-84.562802514799998</v>
      </c>
    </row>
    <row r="182" spans="1:28" x14ac:dyDescent="0.25">
      <c r="A182" s="13">
        <v>180</v>
      </c>
      <c r="B182" s="17">
        <v>8</v>
      </c>
      <c r="C182" s="1" t="s">
        <v>787</v>
      </c>
      <c r="D182" s="1" t="s">
        <v>3970</v>
      </c>
      <c r="E182" s="1" t="s">
        <v>5825</v>
      </c>
      <c r="F182" s="1" t="s">
        <v>3716</v>
      </c>
      <c r="G182" s="16">
        <v>7</v>
      </c>
      <c r="H182" s="16">
        <v>7.5</v>
      </c>
      <c r="I182" s="13" t="s">
        <v>3190</v>
      </c>
      <c r="J182" s="1" t="s">
        <v>4982</v>
      </c>
      <c r="K182" s="1">
        <v>0</v>
      </c>
      <c r="L182" s="1">
        <v>2</v>
      </c>
      <c r="M182" s="1">
        <v>10</v>
      </c>
      <c r="N182" s="1">
        <v>11</v>
      </c>
      <c r="O182" s="1">
        <v>74</v>
      </c>
      <c r="P182" s="16">
        <v>279.63462936046511</v>
      </c>
      <c r="Q182" s="16">
        <v>0.48670211004211111</v>
      </c>
      <c r="R182" s="16">
        <v>37.525744461590399</v>
      </c>
      <c r="S182" s="16">
        <v>37.039042351548289</v>
      </c>
      <c r="T182" s="16">
        <v>2.729261173965878E-2</v>
      </c>
      <c r="U182" s="16">
        <v>4.2293347147339748</v>
      </c>
      <c r="V182" s="16">
        <v>4.2020421029943158</v>
      </c>
      <c r="W182" s="13" t="str">
        <f>IF(Table46749[[#This Row],[PSI - FI]]&gt;5,"Red",(IF(AND(Table46749[[#This Row],[PSI - FI]]&lt;5,Table46749[[#This Row],[PSI - FI]]&gt;=3),"Blue","No")))</f>
        <v>Blue</v>
      </c>
      <c r="X182" s="19" t="str">
        <f>HYPERLINK("https://www.google.com/maps/dir/?api=1&amp;origin=" &amp; Table46749[[#This Row],[Begin Lat]] &amp; "," &amp; Table46749[[#This Row],[Begin Long]] &amp; "&amp;destination=" &amp; Table46749[[#This Row],[End Lat]] &amp; "," &amp; Table46749[[#This Row],[End Long]] &amp; "&amp;travelmode=driving", "Google Maps")</f>
        <v>Google Maps</v>
      </c>
      <c r="Y182" s="1">
        <v>39.1707882384</v>
      </c>
      <c r="Z182" s="1">
        <v>-84.468362306499998</v>
      </c>
      <c r="AA182" s="1">
        <v>39.177863903099997</v>
      </c>
      <c r="AB182" s="1">
        <v>-84.4662758228</v>
      </c>
    </row>
    <row r="183" spans="1:28" x14ac:dyDescent="0.25">
      <c r="A183" s="13">
        <v>181</v>
      </c>
      <c r="B183" s="17">
        <v>8</v>
      </c>
      <c r="C183" s="1" t="s">
        <v>792</v>
      </c>
      <c r="D183" s="1" t="s">
        <v>3251</v>
      </c>
      <c r="E183" s="1" t="s">
        <v>5322</v>
      </c>
      <c r="F183" s="1" t="s">
        <v>3715</v>
      </c>
      <c r="G183" s="16">
        <v>1.7</v>
      </c>
      <c r="H183" s="16">
        <v>2.2000000000000002</v>
      </c>
      <c r="I183" s="13" t="s">
        <v>3190</v>
      </c>
      <c r="J183" s="1" t="s">
        <v>4981</v>
      </c>
      <c r="K183" s="1">
        <v>1</v>
      </c>
      <c r="L183" s="1">
        <v>0</v>
      </c>
      <c r="M183" s="1">
        <v>9</v>
      </c>
      <c r="N183" s="1">
        <v>2</v>
      </c>
      <c r="O183" s="1">
        <v>27</v>
      </c>
      <c r="P183" s="16">
        <v>140.47356468023256</v>
      </c>
      <c r="Q183" s="16">
        <v>1.5600615013232433</v>
      </c>
      <c r="R183" s="16">
        <v>15.655165645277959</v>
      </c>
      <c r="S183" s="16">
        <v>14.095104143954716</v>
      </c>
      <c r="T183" s="16">
        <v>9.0763445117531399E-2</v>
      </c>
      <c r="U183" s="16">
        <v>4.2173200216000151</v>
      </c>
      <c r="V183" s="16">
        <v>4.1265565764824839</v>
      </c>
      <c r="W183" s="13" t="str">
        <f>IF(Table46749[[#This Row],[PSI - FI]]&gt;5,"Red",(IF(AND(Table46749[[#This Row],[PSI - FI]]&lt;5,Table46749[[#This Row],[PSI - FI]]&gt;=3),"Blue","No")))</f>
        <v>Blue</v>
      </c>
      <c r="X183" s="19" t="str">
        <f>HYPERLINK("https://www.google.com/maps/dir/?api=1&amp;origin=" &amp; Table46749[[#This Row],[Begin Lat]] &amp; "," &amp; Table46749[[#This Row],[Begin Long]] &amp; "&amp;destination=" &amp; Table46749[[#This Row],[End Lat]] &amp; "," &amp; Table46749[[#This Row],[End Long]] &amp; "&amp;travelmode=driving", "Google Maps")</f>
        <v>Google Maps</v>
      </c>
      <c r="Y183" s="1">
        <v>39.729732537700002</v>
      </c>
      <c r="Z183" s="1">
        <v>-84.073634910699994</v>
      </c>
      <c r="AA183" s="1">
        <v>39.725485235800001</v>
      </c>
      <c r="AB183" s="1">
        <v>-84.066059690100005</v>
      </c>
    </row>
    <row r="184" spans="1:28" x14ac:dyDescent="0.25">
      <c r="A184" s="13">
        <v>182</v>
      </c>
      <c r="B184" s="17">
        <v>8</v>
      </c>
      <c r="C184" s="1" t="s">
        <v>787</v>
      </c>
      <c r="D184" s="1" t="s">
        <v>4105</v>
      </c>
      <c r="E184" s="1" t="s">
        <v>5284</v>
      </c>
      <c r="F184" s="1" t="s">
        <v>3749</v>
      </c>
      <c r="G184" s="16">
        <v>3.1</v>
      </c>
      <c r="H184" s="16">
        <v>3.6</v>
      </c>
      <c r="I184" s="13" t="s">
        <v>3190</v>
      </c>
      <c r="J184" s="1" t="s">
        <v>4982</v>
      </c>
      <c r="K184" s="1">
        <v>0</v>
      </c>
      <c r="L184" s="1">
        <v>5</v>
      </c>
      <c r="M184" s="1">
        <v>14</v>
      </c>
      <c r="N184" s="1">
        <v>10</v>
      </c>
      <c r="O184" s="1">
        <v>51</v>
      </c>
      <c r="P184" s="16">
        <v>415.41469840116281</v>
      </c>
      <c r="Q184" s="16">
        <v>0.33583304625398125</v>
      </c>
      <c r="R184" s="16">
        <v>28.88160241829182</v>
      </c>
      <c r="S184" s="16">
        <v>28.545769372037839</v>
      </c>
      <c r="T184" s="16">
        <v>1.8849429092484559E-2</v>
      </c>
      <c r="U184" s="16">
        <v>4.197348760074215</v>
      </c>
      <c r="V184" s="16">
        <v>4.1784993309817304</v>
      </c>
      <c r="W184" s="13" t="str">
        <f>IF(Table46749[[#This Row],[PSI - FI]]&gt;5,"Red",(IF(AND(Table46749[[#This Row],[PSI - FI]]&lt;5,Table46749[[#This Row],[PSI - FI]]&gt;=3),"Blue","No")))</f>
        <v>Blue</v>
      </c>
      <c r="X184" s="19" t="str">
        <f>HYPERLINK("https://www.google.com/maps/dir/?api=1&amp;origin=" &amp; Table46749[[#This Row],[Begin Lat]] &amp; "," &amp; Table46749[[#This Row],[Begin Long]] &amp; "&amp;destination=" &amp; Table46749[[#This Row],[End Lat]] &amp; "," &amp; Table46749[[#This Row],[End Long]] &amp; "&amp;travelmode=driving", "Google Maps")</f>
        <v>Google Maps</v>
      </c>
      <c r="Y184" s="1">
        <v>39.118931873599998</v>
      </c>
      <c r="Z184" s="1">
        <v>-84.524000286499998</v>
      </c>
      <c r="AA184" s="1">
        <v>39.122096508299997</v>
      </c>
      <c r="AB184" s="1">
        <v>-84.532079157400005</v>
      </c>
    </row>
    <row r="185" spans="1:28" x14ac:dyDescent="0.25">
      <c r="A185" s="13">
        <v>183</v>
      </c>
      <c r="B185" s="17">
        <v>6</v>
      </c>
      <c r="C185" s="1" t="s">
        <v>784</v>
      </c>
      <c r="D185" s="1" t="s">
        <v>3990</v>
      </c>
      <c r="E185" s="1" t="s">
        <v>5653</v>
      </c>
      <c r="F185" s="1" t="s">
        <v>4376</v>
      </c>
      <c r="G185" s="16">
        <v>3.3</v>
      </c>
      <c r="H185" s="16">
        <v>3.8</v>
      </c>
      <c r="I185" s="13" t="s">
        <v>3190</v>
      </c>
      <c r="J185" s="1" t="s">
        <v>4981</v>
      </c>
      <c r="K185" s="1">
        <v>0</v>
      </c>
      <c r="L185" s="1">
        <v>1</v>
      </c>
      <c r="M185" s="1">
        <v>6</v>
      </c>
      <c r="N185" s="1">
        <v>5</v>
      </c>
      <c r="O185" s="1">
        <v>17</v>
      </c>
      <c r="P185" s="16">
        <v>124.14543968023256</v>
      </c>
      <c r="Q185" s="16">
        <v>1.5099537797566847</v>
      </c>
      <c r="R185" s="16">
        <v>12.247747853217087</v>
      </c>
      <c r="S185" s="16">
        <v>10.737794073460401</v>
      </c>
      <c r="T185" s="16">
        <v>8.8357639918089731E-2</v>
      </c>
      <c r="U185" s="16">
        <v>4.1909561538982461</v>
      </c>
      <c r="V185" s="16">
        <v>4.1025985139801566</v>
      </c>
      <c r="W185" s="13" t="str">
        <f>IF(Table46749[[#This Row],[PSI - FI]]&gt;5,"Red",(IF(AND(Table46749[[#This Row],[PSI - FI]]&lt;5,Table46749[[#This Row],[PSI - FI]]&gt;=3),"Blue","No")))</f>
        <v>Blue</v>
      </c>
      <c r="X185" s="19" t="str">
        <f>HYPERLINK("https://www.google.com/maps/dir/?api=1&amp;origin=" &amp; Table46749[[#This Row],[Begin Lat]] &amp; "," &amp; Table46749[[#This Row],[Begin Long]] &amp; "&amp;destination=" &amp; Table46749[[#This Row],[End Lat]] &amp; "," &amp; Table46749[[#This Row],[End Long]] &amp; "&amp;travelmode=driving", "Google Maps")</f>
        <v>Google Maps</v>
      </c>
      <c r="Y185" s="1">
        <v>40.108616531499997</v>
      </c>
      <c r="Z185" s="1">
        <v>-83.090871617199994</v>
      </c>
      <c r="AA185" s="1">
        <v>40.1158469688</v>
      </c>
      <c r="AB185" s="1">
        <v>-83.0904832935</v>
      </c>
    </row>
    <row r="186" spans="1:28" x14ac:dyDescent="0.25">
      <c r="A186" s="13">
        <v>184</v>
      </c>
      <c r="B186" s="17">
        <v>4</v>
      </c>
      <c r="C186" s="1" t="s">
        <v>795</v>
      </c>
      <c r="D186" s="1" t="s">
        <v>3945</v>
      </c>
      <c r="E186" s="1" t="s">
        <v>5829</v>
      </c>
      <c r="F186" s="1" t="s">
        <v>4364</v>
      </c>
      <c r="G186" s="16">
        <v>1.8</v>
      </c>
      <c r="H186" s="16">
        <v>2.2999999999999998</v>
      </c>
      <c r="I186" s="13" t="s">
        <v>3190</v>
      </c>
      <c r="J186" s="1" t="s">
        <v>4981</v>
      </c>
      <c r="K186" s="1">
        <v>1</v>
      </c>
      <c r="L186" s="1">
        <v>0</v>
      </c>
      <c r="M186" s="1">
        <v>5</v>
      </c>
      <c r="N186" s="1">
        <v>5</v>
      </c>
      <c r="O186" s="1">
        <v>21</v>
      </c>
      <c r="P186" s="16">
        <v>121.59856468023256</v>
      </c>
      <c r="Q186" s="16">
        <v>2.9338407337639532</v>
      </c>
      <c r="R186" s="16">
        <v>12.994498787653061</v>
      </c>
      <c r="S186" s="16">
        <v>10.060658053889108</v>
      </c>
      <c r="T186" s="16">
        <v>0.18187837222813555</v>
      </c>
      <c r="U186" s="16">
        <v>4.1785362119330562</v>
      </c>
      <c r="V186" s="16">
        <v>3.9966578397049206</v>
      </c>
      <c r="W186" s="13" t="str">
        <f>IF(Table46749[[#This Row],[PSI - FI]]&gt;5,"Red",(IF(AND(Table46749[[#This Row],[PSI - FI]]&lt;5,Table46749[[#This Row],[PSI - FI]]&gt;=3),"Blue","No")))</f>
        <v>Blue</v>
      </c>
      <c r="X186" s="19" t="str">
        <f>HYPERLINK("https://www.google.com/maps/dir/?api=1&amp;origin=" &amp; Table46749[[#This Row],[Begin Lat]] &amp; "," &amp; Table46749[[#This Row],[Begin Long]] &amp; "&amp;destination=" &amp; Table46749[[#This Row],[End Lat]] &amp; "," &amp; Table46749[[#This Row],[End Long]] &amp; "&amp;travelmode=driving", "Google Maps")</f>
        <v>Google Maps</v>
      </c>
      <c r="Y186" s="1">
        <v>41.082671313399999</v>
      </c>
      <c r="Z186" s="1">
        <v>-81.503196401099999</v>
      </c>
      <c r="AA186" s="1">
        <v>41.089565057999998</v>
      </c>
      <c r="AB186" s="1">
        <v>-81.500475668299998</v>
      </c>
    </row>
    <row r="187" spans="1:28" x14ac:dyDescent="0.25">
      <c r="A187" s="13">
        <v>185</v>
      </c>
      <c r="B187" s="17">
        <v>2</v>
      </c>
      <c r="C187" s="1" t="s">
        <v>786</v>
      </c>
      <c r="D187" s="1" t="s">
        <v>4106</v>
      </c>
      <c r="E187" s="1" t="s">
        <v>3248</v>
      </c>
      <c r="F187" s="1" t="s">
        <v>3713</v>
      </c>
      <c r="G187" s="16">
        <v>22.6</v>
      </c>
      <c r="H187" s="16">
        <v>23.1</v>
      </c>
      <c r="I187" s="13" t="s">
        <v>3190</v>
      </c>
      <c r="J187" s="1" t="s">
        <v>4982</v>
      </c>
      <c r="K187" s="1">
        <v>0</v>
      </c>
      <c r="L187" s="1">
        <v>4</v>
      </c>
      <c r="M187" s="1">
        <v>7</v>
      </c>
      <c r="N187" s="1">
        <v>9</v>
      </c>
      <c r="O187" s="1">
        <v>52</v>
      </c>
      <c r="P187" s="16">
        <v>320.47238372093022</v>
      </c>
      <c r="Q187" s="16">
        <v>0.5316839814256743</v>
      </c>
      <c r="R187" s="16">
        <v>33.062024663710616</v>
      </c>
      <c r="S187" s="16">
        <v>32.530340682284944</v>
      </c>
      <c r="T187" s="16">
        <v>2.9808617728335537E-2</v>
      </c>
      <c r="U187" s="16">
        <v>4.1758512762754627</v>
      </c>
      <c r="V187" s="16">
        <v>4.1460426585471275</v>
      </c>
      <c r="W187" s="13" t="str">
        <f>IF(Table46749[[#This Row],[PSI - FI]]&gt;5,"Red",(IF(AND(Table46749[[#This Row],[PSI - FI]]&lt;5,Table46749[[#This Row],[PSI - FI]]&gt;=3),"Blue","No")))</f>
        <v>Blue</v>
      </c>
      <c r="X187" s="19" t="str">
        <f>HYPERLINK("https://www.google.com/maps/dir/?api=1&amp;origin=" &amp; Table46749[[#This Row],[Begin Lat]] &amp; "," &amp; Table46749[[#This Row],[Begin Long]] &amp; "&amp;destination=" &amp; Table46749[[#This Row],[End Lat]] &amp; "," &amp; Table46749[[#This Row],[End Long]] &amp; "&amp;travelmode=driving", "Google Maps")</f>
        <v>Google Maps</v>
      </c>
      <c r="Y187" s="1">
        <v>41.638806273999997</v>
      </c>
      <c r="Z187" s="1">
        <v>-83.591038124500002</v>
      </c>
      <c r="AA187" s="1">
        <v>41.642970569299997</v>
      </c>
      <c r="AB187" s="1">
        <v>-83.585075180399997</v>
      </c>
    </row>
    <row r="188" spans="1:28" x14ac:dyDescent="0.25">
      <c r="A188" s="13">
        <v>186</v>
      </c>
      <c r="B188" s="17">
        <v>8</v>
      </c>
      <c r="C188" s="1" t="s">
        <v>787</v>
      </c>
      <c r="D188" s="1" t="s">
        <v>3933</v>
      </c>
      <c r="E188" s="1" t="s">
        <v>5341</v>
      </c>
      <c r="F188" s="1" t="s">
        <v>4361</v>
      </c>
      <c r="G188" s="16">
        <v>1.7</v>
      </c>
      <c r="H188" s="16">
        <v>2.2000000000000002</v>
      </c>
      <c r="I188" s="13" t="s">
        <v>3190</v>
      </c>
      <c r="J188" s="1" t="s">
        <v>4982</v>
      </c>
      <c r="K188" s="1">
        <v>0</v>
      </c>
      <c r="L188" s="1">
        <v>2</v>
      </c>
      <c r="M188" s="1">
        <v>6</v>
      </c>
      <c r="N188" s="1">
        <v>19</v>
      </c>
      <c r="O188" s="1">
        <v>74</v>
      </c>
      <c r="P188" s="16">
        <v>288.94712936046511</v>
      </c>
      <c r="Q188" s="16">
        <v>0.35583074769952611</v>
      </c>
      <c r="R188" s="16">
        <v>39.063341947777538</v>
      </c>
      <c r="S188" s="16">
        <v>38.707511200078009</v>
      </c>
      <c r="T188" s="16">
        <v>1.9969031200770322E-2</v>
      </c>
      <c r="U188" s="16">
        <v>4.1592727590553231</v>
      </c>
      <c r="V188" s="16">
        <v>4.1393037278545526</v>
      </c>
      <c r="W188" s="13" t="str">
        <f>IF(Table46749[[#This Row],[PSI - FI]]&gt;5,"Red",(IF(AND(Table46749[[#This Row],[PSI - FI]]&lt;5,Table46749[[#This Row],[PSI - FI]]&gt;=3),"Blue","No")))</f>
        <v>Blue</v>
      </c>
      <c r="X188" s="19" t="str">
        <f>HYPERLINK("https://www.google.com/maps/dir/?api=1&amp;origin=" &amp; Table46749[[#This Row],[Begin Lat]] &amp; "," &amp; Table46749[[#This Row],[Begin Long]] &amp; "&amp;destination=" &amp; Table46749[[#This Row],[End Lat]] &amp; "," &amp; Table46749[[#This Row],[End Long]] &amp; "&amp;travelmode=driving", "Google Maps")</f>
        <v>Google Maps</v>
      </c>
      <c r="Y188" s="1">
        <v>39.255971129300001</v>
      </c>
      <c r="Z188" s="1">
        <v>-84.799879121199993</v>
      </c>
      <c r="AA188" s="1">
        <v>39.251596664099999</v>
      </c>
      <c r="AB188" s="1">
        <v>-84.792473101799999</v>
      </c>
    </row>
    <row r="189" spans="1:28" x14ac:dyDescent="0.25">
      <c r="A189" s="13">
        <v>187</v>
      </c>
      <c r="B189" s="17">
        <v>12</v>
      </c>
      <c r="C189" s="1" t="s">
        <v>794</v>
      </c>
      <c r="D189" s="1" t="s">
        <v>3978</v>
      </c>
      <c r="E189" s="1" t="s">
        <v>5827</v>
      </c>
      <c r="F189" s="1" t="s">
        <v>3712</v>
      </c>
      <c r="G189" s="16">
        <v>4.2</v>
      </c>
      <c r="H189" s="16">
        <v>4.7</v>
      </c>
      <c r="I189" s="13" t="s">
        <v>3190</v>
      </c>
      <c r="J189" s="1" t="s">
        <v>4981</v>
      </c>
      <c r="K189" s="1">
        <v>0</v>
      </c>
      <c r="L189" s="1">
        <v>2</v>
      </c>
      <c r="M189" s="1">
        <v>4</v>
      </c>
      <c r="N189" s="1">
        <v>5</v>
      </c>
      <c r="O189" s="1">
        <v>20</v>
      </c>
      <c r="P189" s="16">
        <v>159.72837936046511</v>
      </c>
      <c r="Q189" s="16">
        <v>2.1795654304843812</v>
      </c>
      <c r="R189" s="16">
        <v>12.848511724018339</v>
      </c>
      <c r="S189" s="16">
        <v>10.668946293533958</v>
      </c>
      <c r="T189" s="16">
        <v>0.131141205956009</v>
      </c>
      <c r="U189" s="16">
        <v>4.154176489369374</v>
      </c>
      <c r="V189" s="16">
        <v>4.0230352834133649</v>
      </c>
      <c r="W189" s="13" t="str">
        <f>IF(Table46749[[#This Row],[PSI - FI]]&gt;5,"Red",(IF(AND(Table46749[[#This Row],[PSI - FI]]&lt;5,Table46749[[#This Row],[PSI - FI]]&gt;=3),"Blue","No")))</f>
        <v>Blue</v>
      </c>
      <c r="X189" s="19" t="str">
        <f>HYPERLINK("https://www.google.com/maps/dir/?api=1&amp;origin=" &amp; Table46749[[#This Row],[Begin Lat]] &amp; "," &amp; Table46749[[#This Row],[Begin Long]] &amp; "&amp;destination=" &amp; Table46749[[#This Row],[End Lat]] &amp; "," &amp; Table46749[[#This Row],[End Long]] &amp; "&amp;travelmode=driving", "Google Maps")</f>
        <v>Google Maps</v>
      </c>
      <c r="Y189" s="1">
        <v>41.644363245299999</v>
      </c>
      <c r="Z189" s="1">
        <v>-81.422915010699995</v>
      </c>
      <c r="AA189" s="1">
        <v>41.6492168909</v>
      </c>
      <c r="AB189" s="1">
        <v>-81.415799286500004</v>
      </c>
    </row>
    <row r="190" spans="1:28" x14ac:dyDescent="0.25">
      <c r="A190" s="13">
        <v>188</v>
      </c>
      <c r="B190" s="17">
        <v>12</v>
      </c>
      <c r="C190" s="1" t="s">
        <v>794</v>
      </c>
      <c r="D190" s="1" t="s">
        <v>3978</v>
      </c>
      <c r="E190" s="1" t="s">
        <v>5844</v>
      </c>
      <c r="F190" s="1" t="s">
        <v>3712</v>
      </c>
      <c r="G190" s="16">
        <v>4.5</v>
      </c>
      <c r="H190" s="16">
        <v>5</v>
      </c>
      <c r="I190" s="13" t="s">
        <v>3190</v>
      </c>
      <c r="J190" s="1" t="s">
        <v>4981</v>
      </c>
      <c r="K190" s="1">
        <v>0</v>
      </c>
      <c r="L190" s="1">
        <v>1</v>
      </c>
      <c r="M190" s="1">
        <v>3</v>
      </c>
      <c r="N190" s="1">
        <v>7</v>
      </c>
      <c r="O190" s="1">
        <v>17</v>
      </c>
      <c r="P190" s="16">
        <v>113.37981468023256</v>
      </c>
      <c r="Q190" s="16">
        <v>2.1795654304843812</v>
      </c>
      <c r="R190" s="16">
        <v>11.605713238406189</v>
      </c>
      <c r="S190" s="16">
        <v>9.426147807921808</v>
      </c>
      <c r="T190" s="16">
        <v>0.131141205956009</v>
      </c>
      <c r="U190" s="16">
        <v>4.154176489369374</v>
      </c>
      <c r="V190" s="16">
        <v>4.0230352834133649</v>
      </c>
      <c r="W190" s="13" t="str">
        <f>IF(Table46749[[#This Row],[PSI - FI]]&gt;5,"Red",(IF(AND(Table46749[[#This Row],[PSI - FI]]&lt;5,Table46749[[#This Row],[PSI - FI]]&gt;=3),"Blue","No")))</f>
        <v>Blue</v>
      </c>
      <c r="X190" s="19" t="str">
        <f>HYPERLINK("https://www.google.com/maps/dir/?api=1&amp;origin=" &amp; Table46749[[#This Row],[Begin Lat]] &amp; "," &amp; Table46749[[#This Row],[Begin Long]] &amp; "&amp;destination=" &amp; Table46749[[#This Row],[End Lat]] &amp; "," &amp; Table46749[[#This Row],[End Long]] &amp; "&amp;travelmode=driving", "Google Maps")</f>
        <v>Google Maps</v>
      </c>
      <c r="Y190" s="1">
        <v>41.647665346499998</v>
      </c>
      <c r="Z190" s="1">
        <v>-81.418737548199999</v>
      </c>
      <c r="AA190" s="1">
        <v>41.652129287199998</v>
      </c>
      <c r="AB190" s="1">
        <v>-81.411142236800004</v>
      </c>
    </row>
    <row r="191" spans="1:28" x14ac:dyDescent="0.25">
      <c r="A191" s="13">
        <v>189</v>
      </c>
      <c r="B191" s="17">
        <v>6</v>
      </c>
      <c r="C191" s="1" t="s">
        <v>784</v>
      </c>
      <c r="D191" s="1" t="s">
        <v>3931</v>
      </c>
      <c r="E191" s="1" t="s">
        <v>5813</v>
      </c>
      <c r="F191" s="1" t="s">
        <v>4360</v>
      </c>
      <c r="G191" s="16">
        <v>10.6</v>
      </c>
      <c r="H191" s="16">
        <v>11.1</v>
      </c>
      <c r="I191" s="13" t="s">
        <v>3190</v>
      </c>
      <c r="J191" s="1" t="s">
        <v>4981</v>
      </c>
      <c r="K191" s="1">
        <v>0</v>
      </c>
      <c r="L191" s="1">
        <v>1</v>
      </c>
      <c r="M191" s="1">
        <v>7</v>
      </c>
      <c r="N191" s="1">
        <v>3</v>
      </c>
      <c r="O191" s="1">
        <v>17</v>
      </c>
      <c r="P191" s="16">
        <v>121.81731468023256</v>
      </c>
      <c r="Q191" s="16">
        <v>2.5150443646366085</v>
      </c>
      <c r="R191" s="16">
        <v>11.417840499867294</v>
      </c>
      <c r="S191" s="16">
        <v>8.9027961352306857</v>
      </c>
      <c r="T191" s="16">
        <v>0.15352020204767328</v>
      </c>
      <c r="U191" s="16">
        <v>4.143183998042856</v>
      </c>
      <c r="V191" s="16">
        <v>3.9896637959951828</v>
      </c>
      <c r="W191" s="13" t="str">
        <f>IF(Table46749[[#This Row],[PSI - FI]]&gt;5,"Red",(IF(AND(Table46749[[#This Row],[PSI - FI]]&lt;5,Table46749[[#This Row],[PSI - FI]]&gt;=3),"Blue","No")))</f>
        <v>Blue</v>
      </c>
      <c r="X191" s="19" t="str">
        <f>HYPERLINK("https://www.google.com/maps/dir/?api=1&amp;origin=" &amp; Table46749[[#This Row],[Begin Lat]] &amp; "," &amp; Table46749[[#This Row],[Begin Long]] &amp; "&amp;destination=" &amp; Table46749[[#This Row],[End Lat]] &amp; "," &amp; Table46749[[#This Row],[End Long]] &amp; "&amp;travelmode=driving", "Google Maps")</f>
        <v>Google Maps</v>
      </c>
      <c r="Y191" s="1">
        <v>40.092692745299999</v>
      </c>
      <c r="Z191" s="1">
        <v>-83.037287773499997</v>
      </c>
      <c r="AA191" s="1">
        <v>40.099887587399998</v>
      </c>
      <c r="AB191" s="1">
        <v>-83.036762857300005</v>
      </c>
    </row>
    <row r="192" spans="1:28" x14ac:dyDescent="0.25">
      <c r="A192" s="13">
        <v>190</v>
      </c>
      <c r="B192" s="17">
        <v>6</v>
      </c>
      <c r="C192" s="1" t="s">
        <v>784</v>
      </c>
      <c r="D192" s="1" t="s">
        <v>4108</v>
      </c>
      <c r="E192" s="1" t="s">
        <v>5776</v>
      </c>
      <c r="F192" s="1" t="s">
        <v>4412</v>
      </c>
      <c r="G192" s="16">
        <v>1.8</v>
      </c>
      <c r="H192" s="16">
        <v>2.2999999999999998</v>
      </c>
      <c r="I192" s="13" t="s">
        <v>3190</v>
      </c>
      <c r="J192" s="1" t="s">
        <v>4982</v>
      </c>
      <c r="K192" s="1">
        <v>0</v>
      </c>
      <c r="L192" s="1">
        <v>7</v>
      </c>
      <c r="M192" s="1">
        <v>11</v>
      </c>
      <c r="N192" s="1">
        <v>4</v>
      </c>
      <c r="O192" s="1">
        <v>37</v>
      </c>
      <c r="P192" s="16">
        <v>446.50245276162786</v>
      </c>
      <c r="Q192" s="16">
        <v>0.54950836498325406</v>
      </c>
      <c r="R192" s="16">
        <v>21.151992258827285</v>
      </c>
      <c r="S192" s="16">
        <v>20.602483893844031</v>
      </c>
      <c r="T192" s="16">
        <v>3.0805456682009631E-2</v>
      </c>
      <c r="U192" s="16">
        <v>4.1389973638317041</v>
      </c>
      <c r="V192" s="16">
        <v>4.1081919071496946</v>
      </c>
      <c r="W192" s="13" t="str">
        <f>IF(Table46749[[#This Row],[PSI - FI]]&gt;5,"Red",(IF(AND(Table46749[[#This Row],[PSI - FI]]&lt;5,Table46749[[#This Row],[PSI - FI]]&gt;=3),"Blue","No")))</f>
        <v>Blue</v>
      </c>
      <c r="X192" s="19" t="str">
        <f>HYPERLINK("https://www.google.com/maps/dir/?api=1&amp;origin=" &amp; Table46749[[#This Row],[Begin Lat]] &amp; "," &amp; Table46749[[#This Row],[Begin Long]] &amp; "&amp;destination=" &amp; Table46749[[#This Row],[End Lat]] &amp; "," &amp; Table46749[[#This Row],[End Long]] &amp; "&amp;travelmode=driving", "Google Maps")</f>
        <v>Google Maps</v>
      </c>
      <c r="Y192" s="1">
        <v>39.946330601200003</v>
      </c>
      <c r="Z192" s="1">
        <v>-82.905179404199998</v>
      </c>
      <c r="AA192" s="1">
        <v>39.945815742900002</v>
      </c>
      <c r="AB192" s="1">
        <v>-82.895783065000003</v>
      </c>
    </row>
    <row r="193" spans="1:28" x14ac:dyDescent="0.25">
      <c r="A193" s="13">
        <v>191</v>
      </c>
      <c r="B193" s="17">
        <v>4</v>
      </c>
      <c r="C193" s="1" t="s">
        <v>795</v>
      </c>
      <c r="D193" s="1" t="s">
        <v>3945</v>
      </c>
      <c r="E193" s="1" t="s">
        <v>5829</v>
      </c>
      <c r="F193" s="1" t="s">
        <v>4364</v>
      </c>
      <c r="G193" s="16">
        <v>7.2</v>
      </c>
      <c r="H193" s="16">
        <v>7.7</v>
      </c>
      <c r="I193" s="13" t="s">
        <v>3190</v>
      </c>
      <c r="J193" s="1" t="s">
        <v>4981</v>
      </c>
      <c r="K193" s="1">
        <v>0</v>
      </c>
      <c r="L193" s="1">
        <v>1</v>
      </c>
      <c r="M193" s="1">
        <v>4</v>
      </c>
      <c r="N193" s="1">
        <v>6</v>
      </c>
      <c r="O193" s="1">
        <v>18</v>
      </c>
      <c r="P193" s="16">
        <v>116.48918968023256</v>
      </c>
      <c r="Q193" s="16">
        <v>2.1999323810385798</v>
      </c>
      <c r="R193" s="16">
        <v>11.920729157723537</v>
      </c>
      <c r="S193" s="16">
        <v>9.7207967766849563</v>
      </c>
      <c r="T193" s="16">
        <v>0.13249048298964664</v>
      </c>
      <c r="U193" s="16">
        <v>4.1242029061713055</v>
      </c>
      <c r="V193" s="16">
        <v>3.9917124231816588</v>
      </c>
      <c r="W193" s="13" t="str">
        <f>IF(Table46749[[#This Row],[PSI - FI]]&gt;5,"Red",(IF(AND(Table46749[[#This Row],[PSI - FI]]&lt;5,Table46749[[#This Row],[PSI - FI]]&gt;=3),"Blue","No")))</f>
        <v>Blue</v>
      </c>
      <c r="X193" s="19" t="str">
        <f>HYPERLINK("https://www.google.com/maps/dir/?api=1&amp;origin=" &amp; Table46749[[#This Row],[Begin Lat]] &amp; "," &amp; Table46749[[#This Row],[Begin Long]] &amp; "&amp;destination=" &amp; Table46749[[#This Row],[End Lat]] &amp; "," &amp; Table46749[[#This Row],[End Long]] &amp; "&amp;travelmode=driving", "Google Maps")</f>
        <v>Google Maps</v>
      </c>
      <c r="Y193" s="1">
        <v>41.154570108599998</v>
      </c>
      <c r="Z193" s="1">
        <v>-81.470071113100005</v>
      </c>
      <c r="AA193" s="1">
        <v>41.161553636800001</v>
      </c>
      <c r="AB193" s="1">
        <v>-81.469826118200004</v>
      </c>
    </row>
    <row r="194" spans="1:28" x14ac:dyDescent="0.25">
      <c r="A194" s="13">
        <v>192</v>
      </c>
      <c r="B194" s="17">
        <v>6</v>
      </c>
      <c r="C194" s="1" t="s">
        <v>784</v>
      </c>
      <c r="D194" s="1" t="s">
        <v>3931</v>
      </c>
      <c r="E194" s="1" t="s">
        <v>5813</v>
      </c>
      <c r="F194" s="1" t="s">
        <v>4360</v>
      </c>
      <c r="G194" s="16">
        <v>4.0999999999999996</v>
      </c>
      <c r="H194" s="16">
        <v>4.5999999999999996</v>
      </c>
      <c r="I194" s="13" t="s">
        <v>3190</v>
      </c>
      <c r="J194" s="1" t="s">
        <v>4981</v>
      </c>
      <c r="K194" s="1">
        <v>0</v>
      </c>
      <c r="L194" s="1">
        <v>1</v>
      </c>
      <c r="M194" s="1">
        <v>5</v>
      </c>
      <c r="N194" s="1">
        <v>4</v>
      </c>
      <c r="O194" s="1">
        <v>9</v>
      </c>
      <c r="P194" s="16">
        <v>105.16106468023256</v>
      </c>
      <c r="Q194" s="16">
        <v>2.9616531051451704</v>
      </c>
      <c r="R194" s="16">
        <v>8.3592371651397457</v>
      </c>
      <c r="S194" s="16">
        <v>5.3975840599945748</v>
      </c>
      <c r="T194" s="16">
        <v>0.18377678802259328</v>
      </c>
      <c r="U194" s="16">
        <v>4.1221280734692831</v>
      </c>
      <c r="V194" s="16">
        <v>3.9383512854466898</v>
      </c>
      <c r="W194" s="13" t="str">
        <f>IF(Table46749[[#This Row],[PSI - FI]]&gt;5,"Red",(IF(AND(Table46749[[#This Row],[PSI - FI]]&lt;5,Table46749[[#This Row],[PSI - FI]]&gt;=3),"Blue","No")))</f>
        <v>Blue</v>
      </c>
      <c r="X194" s="19" t="str">
        <f>HYPERLINK("https://www.google.com/maps/dir/?api=1&amp;origin=" &amp; Table46749[[#This Row],[Begin Lat]] &amp; "," &amp; Table46749[[#This Row],[Begin Long]] &amp; "&amp;destination=" &amp; Table46749[[#This Row],[End Lat]] &amp; "," &amp; Table46749[[#This Row],[End Long]] &amp; "&amp;travelmode=driving", "Google Maps")</f>
        <v>Google Maps</v>
      </c>
      <c r="Y194" s="1">
        <v>40.003946157999998</v>
      </c>
      <c r="Z194" s="1">
        <v>-83.030570682000004</v>
      </c>
      <c r="AA194" s="1">
        <v>40.011110246400001</v>
      </c>
      <c r="AB194" s="1">
        <v>-83.031973471399994</v>
      </c>
    </row>
    <row r="195" spans="1:28" x14ac:dyDescent="0.25">
      <c r="A195" s="13">
        <v>193</v>
      </c>
      <c r="B195" s="17">
        <v>5</v>
      </c>
      <c r="C195" s="1" t="s">
        <v>2366</v>
      </c>
      <c r="D195" s="1" t="s">
        <v>4110</v>
      </c>
      <c r="E195" s="1" t="s">
        <v>3419</v>
      </c>
      <c r="F195" s="1" t="s">
        <v>3700</v>
      </c>
      <c r="G195" s="16">
        <v>19.3</v>
      </c>
      <c r="H195" s="16">
        <v>19.8</v>
      </c>
      <c r="I195" s="13" t="s">
        <v>3190</v>
      </c>
      <c r="J195" s="1" t="s">
        <v>4982</v>
      </c>
      <c r="K195" s="1">
        <v>0</v>
      </c>
      <c r="L195" s="1">
        <v>0</v>
      </c>
      <c r="M195" s="1">
        <v>5</v>
      </c>
      <c r="N195" s="1">
        <v>13</v>
      </c>
      <c r="O195" s="1">
        <v>63</v>
      </c>
      <c r="P195" s="16">
        <v>153.421875</v>
      </c>
      <c r="Q195" s="16">
        <v>0.74502270967213746</v>
      </c>
      <c r="R195" s="16">
        <v>32.299775641084722</v>
      </c>
      <c r="S195" s="16">
        <v>31.554752931412583</v>
      </c>
      <c r="T195" s="16">
        <v>4.1735010349464988E-2</v>
      </c>
      <c r="U195" s="16">
        <v>4.121448556681365</v>
      </c>
      <c r="V195" s="16">
        <v>4.0797135463318996</v>
      </c>
      <c r="W195" s="13" t="str">
        <f>IF(Table46749[[#This Row],[PSI - FI]]&gt;5,"Red",(IF(AND(Table46749[[#This Row],[PSI - FI]]&lt;5,Table46749[[#This Row],[PSI - FI]]&gt;=3),"Blue","No")))</f>
        <v>Blue</v>
      </c>
      <c r="X195" s="19" t="str">
        <f>HYPERLINK("https://www.google.com/maps/dir/?api=1&amp;origin=" &amp; Table46749[[#This Row],[Begin Lat]] &amp; "," &amp; Table46749[[#This Row],[Begin Long]] &amp; "&amp;destination=" &amp; Table46749[[#This Row],[End Lat]] &amp; "," &amp; Table46749[[#This Row],[End Long]] &amp; "&amp;travelmode=driving", "Google Maps")</f>
        <v>Google Maps</v>
      </c>
      <c r="Y195" s="1">
        <v>40.399767046599997</v>
      </c>
      <c r="Z195" s="1">
        <v>-82.457585497300002</v>
      </c>
      <c r="AA195" s="1">
        <v>40.402101682900003</v>
      </c>
      <c r="AB195" s="1">
        <v>-82.448683108400004</v>
      </c>
    </row>
    <row r="196" spans="1:28" x14ac:dyDescent="0.25">
      <c r="A196" s="13">
        <v>194</v>
      </c>
      <c r="B196" s="17">
        <v>4</v>
      </c>
      <c r="C196" s="1" t="s">
        <v>795</v>
      </c>
      <c r="D196" s="1" t="s">
        <v>3945</v>
      </c>
      <c r="E196" s="1" t="s">
        <v>5829</v>
      </c>
      <c r="F196" s="1" t="s">
        <v>4364</v>
      </c>
      <c r="G196" s="16">
        <v>3.3</v>
      </c>
      <c r="H196" s="16">
        <v>3.8</v>
      </c>
      <c r="I196" s="13" t="s">
        <v>3190</v>
      </c>
      <c r="J196" s="1" t="s">
        <v>4981</v>
      </c>
      <c r="K196" s="1">
        <v>1</v>
      </c>
      <c r="L196" s="1">
        <v>2</v>
      </c>
      <c r="M196" s="1">
        <v>6</v>
      </c>
      <c r="N196" s="1">
        <v>2</v>
      </c>
      <c r="O196" s="1">
        <v>29</v>
      </c>
      <c r="P196" s="16">
        <v>214.18631904069767</v>
      </c>
      <c r="Q196" s="16">
        <v>2.805173159782929</v>
      </c>
      <c r="R196" s="16">
        <v>16.062771361418314</v>
      </c>
      <c r="S196" s="16">
        <v>13.257598201635385</v>
      </c>
      <c r="T196" s="16">
        <v>0.17313146268622207</v>
      </c>
      <c r="U196" s="16">
        <v>4.1173871580484187</v>
      </c>
      <c r="V196" s="16">
        <v>3.9442556953621968</v>
      </c>
      <c r="W196" s="13" t="str">
        <f>IF(Table46749[[#This Row],[PSI - FI]]&gt;5,"Red",(IF(AND(Table46749[[#This Row],[PSI - FI]]&lt;5,Table46749[[#This Row],[PSI - FI]]&gt;=3),"Blue","No")))</f>
        <v>Blue</v>
      </c>
      <c r="X196" s="19" t="str">
        <f>HYPERLINK("https://www.google.com/maps/dir/?api=1&amp;origin=" &amp; Table46749[[#This Row],[Begin Lat]] &amp; "," &amp; Table46749[[#This Row],[Begin Long]] &amp; "&amp;destination=" &amp; Table46749[[#This Row],[End Lat]] &amp; "," &amp; Table46749[[#This Row],[End Long]] &amp; "&amp;travelmode=driving", "Google Maps")</f>
        <v>Google Maps</v>
      </c>
      <c r="Y196" s="1">
        <v>41.103890824600001</v>
      </c>
      <c r="Z196" s="1">
        <v>-81.499787048499996</v>
      </c>
      <c r="AA196" s="1">
        <v>41.110723659100003</v>
      </c>
      <c r="AB196" s="1">
        <v>-81.497048927799995</v>
      </c>
    </row>
    <row r="197" spans="1:28" x14ac:dyDescent="0.25">
      <c r="A197" s="13">
        <v>195</v>
      </c>
      <c r="B197" s="17">
        <v>6</v>
      </c>
      <c r="C197" s="1" t="s">
        <v>784</v>
      </c>
      <c r="D197" s="1" t="s">
        <v>3931</v>
      </c>
      <c r="E197" s="1" t="s">
        <v>5821</v>
      </c>
      <c r="F197" s="1" t="s">
        <v>4360</v>
      </c>
      <c r="G197" s="16">
        <v>11.5</v>
      </c>
      <c r="H197" s="16">
        <v>12</v>
      </c>
      <c r="I197" s="13" t="s">
        <v>3190</v>
      </c>
      <c r="J197" s="1" t="s">
        <v>4981</v>
      </c>
      <c r="K197" s="1">
        <v>0</v>
      </c>
      <c r="L197" s="1">
        <v>2</v>
      </c>
      <c r="M197" s="1">
        <v>7</v>
      </c>
      <c r="N197" s="1">
        <v>2</v>
      </c>
      <c r="O197" s="1">
        <v>18</v>
      </c>
      <c r="P197" s="16">
        <v>164.05650436046511</v>
      </c>
      <c r="Q197" s="16">
        <v>2.4636098078180866</v>
      </c>
      <c r="R197" s="16">
        <v>11.739010318434635</v>
      </c>
      <c r="S197" s="16">
        <v>9.2754005106165494</v>
      </c>
      <c r="T197" s="16">
        <v>0.15007560951826263</v>
      </c>
      <c r="U197" s="16">
        <v>4.1052397292239178</v>
      </c>
      <c r="V197" s="16">
        <v>3.9551641197056551</v>
      </c>
      <c r="W197" s="13" t="str">
        <f>IF(Table46749[[#This Row],[PSI - FI]]&gt;5,"Red",(IF(AND(Table46749[[#This Row],[PSI - FI]]&lt;5,Table46749[[#This Row],[PSI - FI]]&gt;=3),"Blue","No")))</f>
        <v>Blue</v>
      </c>
      <c r="X197" s="19" t="str">
        <f>HYPERLINK("https://www.google.com/maps/dir/?api=1&amp;origin=" &amp; Table46749[[#This Row],[Begin Lat]] &amp; "," &amp; Table46749[[#This Row],[Begin Long]] &amp; "&amp;destination=" &amp; Table46749[[#This Row],[End Lat]] &amp; "," &amp; Table46749[[#This Row],[End Long]] &amp; "&amp;travelmode=driving", "Google Maps")</f>
        <v>Google Maps</v>
      </c>
      <c r="Y197" s="1">
        <v>40.102290870499999</v>
      </c>
      <c r="Z197" s="1">
        <v>-83.036384866899994</v>
      </c>
      <c r="AA197" s="1">
        <v>40.109503455499997</v>
      </c>
      <c r="AB197" s="1">
        <v>-83.035564580200003</v>
      </c>
    </row>
    <row r="198" spans="1:28" x14ac:dyDescent="0.25">
      <c r="A198" s="13">
        <v>196</v>
      </c>
      <c r="B198" s="17">
        <v>12</v>
      </c>
      <c r="C198" s="1" t="s">
        <v>785</v>
      </c>
      <c r="D198" s="1" t="s">
        <v>4112</v>
      </c>
      <c r="E198" s="1" t="s">
        <v>5741</v>
      </c>
      <c r="F198" s="1" t="s">
        <v>3760</v>
      </c>
      <c r="G198" s="16">
        <v>25.2</v>
      </c>
      <c r="H198" s="16">
        <v>25.7</v>
      </c>
      <c r="I198" s="13" t="s">
        <v>3190</v>
      </c>
      <c r="J198" s="1" t="s">
        <v>4982</v>
      </c>
      <c r="K198" s="1">
        <v>0</v>
      </c>
      <c r="L198" s="1">
        <v>2</v>
      </c>
      <c r="M198" s="1">
        <v>12</v>
      </c>
      <c r="N198" s="1">
        <v>8</v>
      </c>
      <c r="O198" s="1">
        <v>65</v>
      </c>
      <c r="P198" s="16">
        <v>270.41587936046511</v>
      </c>
      <c r="Q198" s="16">
        <v>0.50530639129657473</v>
      </c>
      <c r="R198" s="16">
        <v>33.28752963627155</v>
      </c>
      <c r="S198" s="16">
        <v>32.782223244974972</v>
      </c>
      <c r="T198" s="16">
        <v>2.8295488382805704E-2</v>
      </c>
      <c r="U198" s="16">
        <v>4.1041762123550134</v>
      </c>
      <c r="V198" s="16">
        <v>4.0758807239722081</v>
      </c>
      <c r="W198" s="13" t="str">
        <f>IF(Table46749[[#This Row],[PSI - FI]]&gt;5,"Red",(IF(AND(Table46749[[#This Row],[PSI - FI]]&lt;5,Table46749[[#This Row],[PSI - FI]]&gt;=3),"Blue","No")))</f>
        <v>Blue</v>
      </c>
      <c r="X198" s="19" t="str">
        <f>HYPERLINK("https://www.google.com/maps/dir/?api=1&amp;origin=" &amp; Table46749[[#This Row],[Begin Lat]] &amp; "," &amp; Table46749[[#This Row],[Begin Long]] &amp; "&amp;destination=" &amp; Table46749[[#This Row],[End Lat]] &amp; "," &amp; Table46749[[#This Row],[End Long]] &amp; "&amp;travelmode=driving", "Google Maps")</f>
        <v>Google Maps</v>
      </c>
      <c r="Y198" s="1">
        <v>41.565188488399997</v>
      </c>
      <c r="Z198" s="1">
        <v>-81.539369093600001</v>
      </c>
      <c r="AA198" s="1">
        <v>41.568817254899997</v>
      </c>
      <c r="AB198" s="1">
        <v>-81.531920361999994</v>
      </c>
    </row>
    <row r="199" spans="1:28" x14ac:dyDescent="0.25">
      <c r="A199" s="13">
        <v>197</v>
      </c>
      <c r="B199" s="17">
        <v>4</v>
      </c>
      <c r="C199" s="1" t="s">
        <v>800</v>
      </c>
      <c r="D199" s="1" t="s">
        <v>4113</v>
      </c>
      <c r="E199" s="1" t="s">
        <v>5487</v>
      </c>
      <c r="F199" s="1" t="s">
        <v>4413</v>
      </c>
      <c r="G199" s="16">
        <v>1.7</v>
      </c>
      <c r="H199" s="16">
        <v>2.2000000000000002</v>
      </c>
      <c r="I199" s="13" t="s">
        <v>3190</v>
      </c>
      <c r="J199" s="1" t="s">
        <v>4982</v>
      </c>
      <c r="K199" s="1">
        <v>0</v>
      </c>
      <c r="L199" s="1">
        <v>1</v>
      </c>
      <c r="M199" s="1">
        <v>6</v>
      </c>
      <c r="N199" s="1">
        <v>11</v>
      </c>
      <c r="O199" s="1">
        <v>68</v>
      </c>
      <c r="P199" s="16">
        <v>201.77043968023256</v>
      </c>
      <c r="Q199" s="16">
        <v>0.73845031085440205</v>
      </c>
      <c r="R199" s="16">
        <v>34.200506374073079</v>
      </c>
      <c r="S199" s="16">
        <v>33.462056063218675</v>
      </c>
      <c r="T199" s="16">
        <v>4.136765792629013E-2</v>
      </c>
      <c r="U199" s="16">
        <v>4.0995761259039289</v>
      </c>
      <c r="V199" s="16">
        <v>4.0582084679776385</v>
      </c>
      <c r="W199" s="13" t="str">
        <f>IF(Table46749[[#This Row],[PSI - FI]]&gt;5,"Red",(IF(AND(Table46749[[#This Row],[PSI - FI]]&lt;5,Table46749[[#This Row],[PSI - FI]]&gt;=3),"Blue","No")))</f>
        <v>Blue</v>
      </c>
      <c r="X199" s="19" t="str">
        <f>HYPERLINK("https://www.google.com/maps/dir/?api=1&amp;origin=" &amp; Table46749[[#This Row],[Begin Lat]] &amp; "," &amp; Table46749[[#This Row],[Begin Long]] &amp; "&amp;destination=" &amp; Table46749[[#This Row],[End Lat]] &amp; "," &amp; Table46749[[#This Row],[End Long]] &amp; "&amp;travelmode=driving", "Google Maps")</f>
        <v>Google Maps</v>
      </c>
      <c r="Y199" s="1">
        <v>40.890681453799999</v>
      </c>
      <c r="Z199" s="1">
        <v>-81.409521618499994</v>
      </c>
      <c r="AA199" s="1">
        <v>40.890399407300002</v>
      </c>
      <c r="AB199" s="1">
        <v>-81.399981197599999</v>
      </c>
    </row>
    <row r="200" spans="1:28" x14ac:dyDescent="0.25">
      <c r="A200" s="13">
        <v>198</v>
      </c>
      <c r="B200" s="17">
        <v>12</v>
      </c>
      <c r="C200" s="1" t="s">
        <v>785</v>
      </c>
      <c r="D200" s="1" t="s">
        <v>4028</v>
      </c>
      <c r="E200" s="1" t="s">
        <v>5585</v>
      </c>
      <c r="F200" s="1" t="s">
        <v>4388</v>
      </c>
      <c r="G200" s="16">
        <v>5.8</v>
      </c>
      <c r="H200" s="16">
        <v>6.3</v>
      </c>
      <c r="I200" s="13" t="s">
        <v>3190</v>
      </c>
      <c r="J200" s="1" t="s">
        <v>4982</v>
      </c>
      <c r="K200" s="1">
        <v>0</v>
      </c>
      <c r="L200" s="1">
        <v>0</v>
      </c>
      <c r="M200" s="1">
        <v>9</v>
      </c>
      <c r="N200" s="1">
        <v>13</v>
      </c>
      <c r="O200" s="1">
        <v>21</v>
      </c>
      <c r="P200" s="16">
        <v>137.609375</v>
      </c>
      <c r="Q200" s="16">
        <v>0.50691644801157398</v>
      </c>
      <c r="R200" s="16">
        <v>16.240941075173723</v>
      </c>
      <c r="S200" s="16">
        <v>15.73402462716215</v>
      </c>
      <c r="T200" s="16">
        <v>2.8423343193969285E-2</v>
      </c>
      <c r="U200" s="16">
        <v>4.083469250694777</v>
      </c>
      <c r="V200" s="16">
        <v>4.0550459075008076</v>
      </c>
      <c r="W200" s="13" t="str">
        <f>IF(Table46749[[#This Row],[PSI - FI]]&gt;5,"Red",(IF(AND(Table46749[[#This Row],[PSI - FI]]&lt;5,Table46749[[#This Row],[PSI - FI]]&gt;=3),"Blue","No")))</f>
        <v>Blue</v>
      </c>
      <c r="X200" s="19" t="str">
        <f>HYPERLINK("https://www.google.com/maps/dir/?api=1&amp;origin=" &amp; Table46749[[#This Row],[Begin Lat]] &amp; "," &amp; Table46749[[#This Row],[Begin Long]] &amp; "&amp;destination=" &amp; Table46749[[#This Row],[End Lat]] &amp; "," &amp; Table46749[[#This Row],[End Long]] &amp; "&amp;travelmode=driving", "Google Maps")</f>
        <v>Google Maps</v>
      </c>
      <c r="Y200" s="1">
        <v>41.511933119699997</v>
      </c>
      <c r="Z200" s="1">
        <v>-81.6167602875</v>
      </c>
      <c r="AA200" s="1">
        <v>41.518465439800003</v>
      </c>
      <c r="AB200" s="1">
        <v>-81.618368759600003</v>
      </c>
    </row>
    <row r="201" spans="1:28" x14ac:dyDescent="0.25">
      <c r="A201" s="13">
        <v>199</v>
      </c>
      <c r="B201" s="17">
        <v>8</v>
      </c>
      <c r="C201" s="1" t="s">
        <v>787</v>
      </c>
      <c r="D201" s="1" t="s">
        <v>4115</v>
      </c>
      <c r="E201" s="1" t="s">
        <v>5575</v>
      </c>
      <c r="F201" s="1" t="s">
        <v>4363</v>
      </c>
      <c r="G201" s="16">
        <v>0.2</v>
      </c>
      <c r="H201" s="16">
        <v>0.7</v>
      </c>
      <c r="I201" s="13" t="s">
        <v>3190</v>
      </c>
      <c r="J201" s="1" t="s">
        <v>4983</v>
      </c>
      <c r="K201" s="1">
        <v>0</v>
      </c>
      <c r="L201" s="1">
        <v>0</v>
      </c>
      <c r="M201" s="1">
        <v>11</v>
      </c>
      <c r="N201" s="1">
        <v>8</v>
      </c>
      <c r="O201" s="1">
        <v>55</v>
      </c>
      <c r="P201" s="16">
        <v>162.515625</v>
      </c>
      <c r="Q201" s="16">
        <v>0.56020374160135822</v>
      </c>
      <c r="R201" s="16">
        <v>28.90524917828516</v>
      </c>
      <c r="S201" s="16">
        <v>28.345045436683801</v>
      </c>
      <c r="T201" s="16">
        <v>3.1244885038567635E-2</v>
      </c>
      <c r="U201" s="16">
        <v>4.0790342907098465</v>
      </c>
      <c r="V201" s="16">
        <v>4.0477894056712787</v>
      </c>
      <c r="W201" s="13" t="str">
        <f>IF(Table46749[[#This Row],[PSI - FI]]&gt;5,"Red",(IF(AND(Table46749[[#This Row],[PSI - FI]]&lt;5,Table46749[[#This Row],[PSI - FI]]&gt;=3),"Blue","No")))</f>
        <v>Blue</v>
      </c>
      <c r="X201" s="19" t="str">
        <f>HYPERLINK("https://www.google.com/maps/dir/?api=1&amp;origin=" &amp; Table46749[[#This Row],[Begin Lat]] &amp; "," &amp; Table46749[[#This Row],[Begin Long]] &amp; "&amp;destination=" &amp; Table46749[[#This Row],[End Lat]] &amp; "," &amp; Table46749[[#This Row],[End Long]] &amp; "&amp;travelmode=driving", "Google Maps")</f>
        <v>Google Maps</v>
      </c>
      <c r="Y201" s="1">
        <v>39.170668747599997</v>
      </c>
      <c r="Z201" s="1">
        <v>-84.514486469100007</v>
      </c>
      <c r="AA201" s="1">
        <v>39.1644713142</v>
      </c>
      <c r="AB201" s="1">
        <v>-84.511160017500004</v>
      </c>
    </row>
    <row r="202" spans="1:28" x14ac:dyDescent="0.25">
      <c r="A202" s="13">
        <v>200</v>
      </c>
      <c r="B202" s="17">
        <v>4</v>
      </c>
      <c r="C202" s="1" t="s">
        <v>800</v>
      </c>
      <c r="D202" s="1" t="s">
        <v>4066</v>
      </c>
      <c r="E202" s="1" t="s">
        <v>5651</v>
      </c>
      <c r="F202" s="1" t="s">
        <v>4414</v>
      </c>
      <c r="G202" s="16">
        <v>4.4000000000000004</v>
      </c>
      <c r="H202" s="16">
        <v>4.9000000000000004</v>
      </c>
      <c r="I202" s="13" t="s">
        <v>3190</v>
      </c>
      <c r="J202" s="1" t="s">
        <v>4982</v>
      </c>
      <c r="K202" s="1">
        <v>0</v>
      </c>
      <c r="L202" s="1">
        <v>1</v>
      </c>
      <c r="M202" s="1">
        <v>16</v>
      </c>
      <c r="N202" s="1">
        <v>5</v>
      </c>
      <c r="O202" s="1">
        <v>68</v>
      </c>
      <c r="P202" s="16">
        <v>240.61418968023256</v>
      </c>
      <c r="Q202" s="16">
        <v>0.44826281897055098</v>
      </c>
      <c r="R202" s="16">
        <v>39.055481411846884</v>
      </c>
      <c r="S202" s="16">
        <v>38.607218592876336</v>
      </c>
      <c r="T202" s="16">
        <v>2.5142109117946759E-2</v>
      </c>
      <c r="U202" s="16">
        <v>4.0718239329477264</v>
      </c>
      <c r="V202" s="16">
        <v>4.0466818238297799</v>
      </c>
      <c r="W202" s="13" t="str">
        <f>IF(Table46749[[#This Row],[PSI - FI]]&gt;5,"Red",(IF(AND(Table46749[[#This Row],[PSI - FI]]&lt;5,Table46749[[#This Row],[PSI - FI]]&gt;=3),"Blue","No")))</f>
        <v>Blue</v>
      </c>
      <c r="X202" s="19" t="str">
        <f>HYPERLINK("https://www.google.com/maps/dir/?api=1&amp;origin=" &amp; Table46749[[#This Row],[Begin Lat]] &amp; "," &amp; Table46749[[#This Row],[Begin Long]] &amp; "&amp;destination=" &amp; Table46749[[#This Row],[End Lat]] &amp; "," &amp; Table46749[[#This Row],[End Long]] &amp; "&amp;travelmode=driving", "Google Maps")</f>
        <v>Google Maps</v>
      </c>
      <c r="Y202" s="1">
        <v>40.830818344800001</v>
      </c>
      <c r="Z202" s="1">
        <v>-81.387242514700006</v>
      </c>
      <c r="AA202" s="1">
        <v>40.837750176199997</v>
      </c>
      <c r="AB202" s="1">
        <v>-81.389900035799997</v>
      </c>
    </row>
    <row r="203" spans="1:28" x14ac:dyDescent="0.25">
      <c r="A203" s="13">
        <v>201</v>
      </c>
      <c r="B203" s="17">
        <v>7</v>
      </c>
      <c r="C203" s="1" t="s">
        <v>3196</v>
      </c>
      <c r="D203" s="1" t="s">
        <v>4117</v>
      </c>
      <c r="E203" s="1" t="s">
        <v>5757</v>
      </c>
      <c r="F203" s="1" t="s">
        <v>4415</v>
      </c>
      <c r="G203" s="16">
        <v>7.7</v>
      </c>
      <c r="H203" s="16">
        <v>8.1999999999999993</v>
      </c>
      <c r="I203" s="13" t="s">
        <v>3190</v>
      </c>
      <c r="J203" s="1" t="s">
        <v>4982</v>
      </c>
      <c r="K203" s="1">
        <v>0</v>
      </c>
      <c r="L203" s="1">
        <v>1</v>
      </c>
      <c r="M203" s="1">
        <v>8</v>
      </c>
      <c r="N203" s="1">
        <v>13</v>
      </c>
      <c r="O203" s="1">
        <v>40</v>
      </c>
      <c r="P203" s="16">
        <v>195.73918968023256</v>
      </c>
      <c r="Q203" s="16">
        <v>0.49020715767248407</v>
      </c>
      <c r="R203" s="16">
        <v>24.091925290515086</v>
      </c>
      <c r="S203" s="16">
        <v>23.601718132842603</v>
      </c>
      <c r="T203" s="16">
        <v>2.7488682016931588E-2</v>
      </c>
      <c r="U203" s="16">
        <v>4.0693047126596156</v>
      </c>
      <c r="V203" s="16">
        <v>4.0418160306426838</v>
      </c>
      <c r="W203" s="13" t="str">
        <f>IF(Table46749[[#This Row],[PSI - FI]]&gt;5,"Red",(IF(AND(Table46749[[#This Row],[PSI - FI]]&lt;5,Table46749[[#This Row],[PSI - FI]]&gt;=3),"Blue","No")))</f>
        <v>Blue</v>
      </c>
      <c r="X203" s="19" t="str">
        <f>HYPERLINK("https://www.google.com/maps/dir/?api=1&amp;origin=" &amp; Table46749[[#This Row],[Begin Lat]] &amp; "," &amp; Table46749[[#This Row],[Begin Long]] &amp; "&amp;destination=" &amp; Table46749[[#This Row],[End Lat]] &amp; "," &amp; Table46749[[#This Row],[End Long]] &amp; "&amp;travelmode=driving", "Google Maps")</f>
        <v>Google Maps</v>
      </c>
      <c r="Y203" s="1">
        <v>39.8604105808</v>
      </c>
      <c r="Z203" s="1">
        <v>-84.104871049799996</v>
      </c>
      <c r="AA203" s="1">
        <v>39.866971019300003</v>
      </c>
      <c r="AB203" s="1">
        <v>-84.100852682500005</v>
      </c>
    </row>
    <row r="204" spans="1:28" x14ac:dyDescent="0.25">
      <c r="A204" s="13">
        <v>202</v>
      </c>
      <c r="B204" s="17">
        <v>12</v>
      </c>
      <c r="C204" s="1" t="s">
        <v>785</v>
      </c>
      <c r="D204" s="1" t="s">
        <v>3624</v>
      </c>
      <c r="E204" s="1" t="s">
        <v>5814</v>
      </c>
      <c r="F204" s="1" t="s">
        <v>3702</v>
      </c>
      <c r="G204" s="16">
        <v>3.9</v>
      </c>
      <c r="H204" s="16">
        <v>4.4000000000000004</v>
      </c>
      <c r="I204" s="13" t="s">
        <v>3190</v>
      </c>
      <c r="J204" s="1" t="s">
        <v>4982</v>
      </c>
      <c r="K204" s="1">
        <v>1</v>
      </c>
      <c r="L204" s="1">
        <v>1</v>
      </c>
      <c r="M204" s="1">
        <v>8</v>
      </c>
      <c r="N204" s="1">
        <v>15</v>
      </c>
      <c r="O204" s="1">
        <v>28</v>
      </c>
      <c r="P204" s="16">
        <v>238.29087936046511</v>
      </c>
      <c r="Q204" s="16">
        <v>0.3908807616359799</v>
      </c>
      <c r="R204" s="16">
        <v>20.473398371778003</v>
      </c>
      <c r="S204" s="16">
        <v>20.082517610142023</v>
      </c>
      <c r="T204" s="16">
        <v>2.1930994921874301E-2</v>
      </c>
      <c r="U204" s="16">
        <v>4.0688088958121673</v>
      </c>
      <c r="V204" s="16">
        <v>4.0468779008902933</v>
      </c>
      <c r="W204" s="13" t="str">
        <f>IF(Table46749[[#This Row],[PSI - FI]]&gt;5,"Red",(IF(AND(Table46749[[#This Row],[PSI - FI]]&lt;5,Table46749[[#This Row],[PSI - FI]]&gt;=3),"Blue","No")))</f>
        <v>Blue</v>
      </c>
      <c r="X204" s="19" t="str">
        <f>HYPERLINK("https://www.google.com/maps/dir/?api=1&amp;origin=" &amp; Table46749[[#This Row],[Begin Lat]] &amp; "," &amp; Table46749[[#This Row],[Begin Long]] &amp; "&amp;destination=" &amp; Table46749[[#This Row],[End Lat]] &amp; "," &amp; Table46749[[#This Row],[End Long]] &amp; "&amp;travelmode=driving", "Google Maps")</f>
        <v>Google Maps</v>
      </c>
      <c r="Y204" s="1">
        <v>41.4745411902</v>
      </c>
      <c r="Z204" s="1">
        <v>-81.628093217499995</v>
      </c>
      <c r="AA204" s="1">
        <v>41.471524857799999</v>
      </c>
      <c r="AB204" s="1">
        <v>-81.619444535300005</v>
      </c>
    </row>
    <row r="205" spans="1:28" x14ac:dyDescent="0.25">
      <c r="A205" s="13">
        <v>203</v>
      </c>
      <c r="B205" s="17">
        <v>2</v>
      </c>
      <c r="C205" s="1" t="s">
        <v>786</v>
      </c>
      <c r="D205" s="1" t="s">
        <v>4119</v>
      </c>
      <c r="E205" s="1" t="s">
        <v>3248</v>
      </c>
      <c r="F205" s="1" t="s">
        <v>3713</v>
      </c>
      <c r="G205" s="16">
        <v>22</v>
      </c>
      <c r="H205" s="16">
        <v>22.5</v>
      </c>
      <c r="I205" s="13" t="s">
        <v>3190</v>
      </c>
      <c r="J205" s="1" t="s">
        <v>4982</v>
      </c>
      <c r="K205" s="1">
        <v>0</v>
      </c>
      <c r="L205" s="1">
        <v>1</v>
      </c>
      <c r="M205" s="1">
        <v>10</v>
      </c>
      <c r="N205" s="1">
        <v>12</v>
      </c>
      <c r="O205" s="1">
        <v>46</v>
      </c>
      <c r="P205" s="16">
        <v>210.39543968023256</v>
      </c>
      <c r="Q205" s="16">
        <v>0.40561465585211581</v>
      </c>
      <c r="R205" s="16">
        <v>30.835047457148914</v>
      </c>
      <c r="S205" s="16">
        <v>30.429432801296798</v>
      </c>
      <c r="T205" s="16">
        <v>2.2752059142187069E-2</v>
      </c>
      <c r="U205" s="16">
        <v>4.0605347044370861</v>
      </c>
      <c r="V205" s="16">
        <v>4.0377826452948993</v>
      </c>
      <c r="W205" s="13" t="str">
        <f>IF(Table46749[[#This Row],[PSI - FI]]&gt;5,"Red",(IF(AND(Table46749[[#This Row],[PSI - FI]]&lt;5,Table46749[[#This Row],[PSI - FI]]&gt;=3),"Blue","No")))</f>
        <v>Blue</v>
      </c>
      <c r="X205" s="19" t="str">
        <f>HYPERLINK("https://www.google.com/maps/dir/?api=1&amp;origin=" &amp; Table46749[[#This Row],[Begin Lat]] &amp; "," &amp; Table46749[[#This Row],[Begin Long]] &amp; "&amp;destination=" &amp; Table46749[[#This Row],[End Lat]] &amp; "," &amp; Table46749[[#This Row],[End Long]] &amp; "&amp;travelmode=driving", "Google Maps")</f>
        <v>Google Maps</v>
      </c>
      <c r="Y205" s="1">
        <v>41.630426328699997</v>
      </c>
      <c r="Z205" s="1">
        <v>-83.592203190000006</v>
      </c>
      <c r="AA205" s="1">
        <v>41.637370970900001</v>
      </c>
      <c r="AB205" s="1">
        <v>-83.590948335199997</v>
      </c>
    </row>
    <row r="206" spans="1:28" x14ac:dyDescent="0.25">
      <c r="A206" s="13">
        <v>204</v>
      </c>
      <c r="B206" s="17">
        <v>6</v>
      </c>
      <c r="C206" s="1" t="s">
        <v>784</v>
      </c>
      <c r="D206" s="1" t="s">
        <v>4120</v>
      </c>
      <c r="E206" s="1" t="s">
        <v>5385</v>
      </c>
      <c r="F206" s="1" t="s">
        <v>4416</v>
      </c>
      <c r="G206" s="16">
        <v>13.6</v>
      </c>
      <c r="H206" s="16">
        <v>14.1</v>
      </c>
      <c r="I206" s="13" t="s">
        <v>3190</v>
      </c>
      <c r="J206" s="1" t="s">
        <v>4981</v>
      </c>
      <c r="K206" s="1">
        <v>0</v>
      </c>
      <c r="L206" s="1">
        <v>1</v>
      </c>
      <c r="M206" s="1">
        <v>7</v>
      </c>
      <c r="N206" s="1">
        <v>5</v>
      </c>
      <c r="O206" s="1">
        <v>11</v>
      </c>
      <c r="P206" s="16">
        <v>124.69231468023256</v>
      </c>
      <c r="Q206" s="16">
        <v>1.2162886722738246</v>
      </c>
      <c r="R206" s="16">
        <v>9.2991354454618254</v>
      </c>
      <c r="S206" s="16">
        <v>8.0828467731880007</v>
      </c>
      <c r="T206" s="16">
        <v>6.9475516388582154E-2</v>
      </c>
      <c r="U206" s="16">
        <v>4.0497992125757607</v>
      </c>
      <c r="V206" s="16">
        <v>3.9803236961871784</v>
      </c>
      <c r="W206" s="13" t="str">
        <f>IF(Table46749[[#This Row],[PSI - FI]]&gt;5,"Red",(IF(AND(Table46749[[#This Row],[PSI - FI]]&lt;5,Table46749[[#This Row],[PSI - FI]]&gt;=3),"Blue","No")))</f>
        <v>Blue</v>
      </c>
      <c r="X206" s="19" t="str">
        <f>HYPERLINK("https://www.google.com/maps/dir/?api=1&amp;origin=" &amp; Table46749[[#This Row],[Begin Lat]] &amp; "," &amp; Table46749[[#This Row],[Begin Long]] &amp; "&amp;destination=" &amp; Table46749[[#This Row],[End Lat]] &amp; "," &amp; Table46749[[#This Row],[End Long]] &amp; "&amp;travelmode=driving", "Google Maps")</f>
        <v>Google Maps</v>
      </c>
      <c r="Y206" s="1">
        <v>39.978726120300003</v>
      </c>
      <c r="Z206" s="1">
        <v>-83.150415253800006</v>
      </c>
      <c r="AA206" s="1">
        <v>39.985941851299998</v>
      </c>
      <c r="AB206" s="1">
        <v>-83.150995355199996</v>
      </c>
    </row>
    <row r="207" spans="1:28" x14ac:dyDescent="0.25">
      <c r="A207" s="13">
        <v>205</v>
      </c>
      <c r="B207" s="17">
        <v>12</v>
      </c>
      <c r="C207" s="1" t="s">
        <v>785</v>
      </c>
      <c r="D207" s="1" t="s">
        <v>4083</v>
      </c>
      <c r="E207" s="1" t="s">
        <v>5562</v>
      </c>
      <c r="F207" s="1" t="s">
        <v>4406</v>
      </c>
      <c r="G207" s="16">
        <v>4.2</v>
      </c>
      <c r="H207" s="16">
        <v>4.7</v>
      </c>
      <c r="I207" s="13" t="s">
        <v>3190</v>
      </c>
      <c r="J207" s="1" t="s">
        <v>4982</v>
      </c>
      <c r="K207" s="1">
        <v>2</v>
      </c>
      <c r="L207" s="1">
        <v>7</v>
      </c>
      <c r="M207" s="1">
        <v>3</v>
      </c>
      <c r="N207" s="1">
        <v>9</v>
      </c>
      <c r="O207" s="1">
        <v>12</v>
      </c>
      <c r="P207" s="16">
        <v>482.66833212209303</v>
      </c>
      <c r="Q207" s="16">
        <v>0.50936225063385376</v>
      </c>
      <c r="R207" s="16">
        <v>13.405411607947823</v>
      </c>
      <c r="S207" s="16">
        <v>12.896049357313968</v>
      </c>
      <c r="T207" s="16">
        <v>2.8560146756333671E-2</v>
      </c>
      <c r="U207" s="16">
        <v>4.0467799663699404</v>
      </c>
      <c r="V207" s="16">
        <v>4.0182198196136065</v>
      </c>
      <c r="W207" s="13" t="str">
        <f>IF(Table46749[[#This Row],[PSI - FI]]&gt;5,"Red",(IF(AND(Table46749[[#This Row],[PSI - FI]]&lt;5,Table46749[[#This Row],[PSI - FI]]&gt;=3),"Blue","No")))</f>
        <v>Blue</v>
      </c>
      <c r="X207" s="19" t="str">
        <f>HYPERLINK("https://www.google.com/maps/dir/?api=1&amp;origin=" &amp; Table46749[[#This Row],[Begin Lat]] &amp; "," &amp; Table46749[[#This Row],[Begin Long]] &amp; "&amp;destination=" &amp; Table46749[[#This Row],[End Lat]] &amp; "," &amp; Table46749[[#This Row],[End Long]] &amp; "&amp;travelmode=driving", "Google Maps")</f>
        <v>Google Maps</v>
      </c>
      <c r="Y207" s="1">
        <v>41.5088775197</v>
      </c>
      <c r="Z207" s="1">
        <v>-81.651838345900003</v>
      </c>
      <c r="AA207" s="1">
        <v>41.516137185300003</v>
      </c>
      <c r="AB207" s="1">
        <v>-81.651907227799995</v>
      </c>
    </row>
    <row r="208" spans="1:28" x14ac:dyDescent="0.25">
      <c r="A208" s="13">
        <v>206</v>
      </c>
      <c r="B208" s="17">
        <v>4</v>
      </c>
      <c r="C208" s="1" t="s">
        <v>800</v>
      </c>
      <c r="D208" s="1" t="s">
        <v>3271</v>
      </c>
      <c r="E208" s="1" t="s">
        <v>5833</v>
      </c>
      <c r="F208" s="1" t="s">
        <v>3721</v>
      </c>
      <c r="G208" s="16">
        <v>22.8</v>
      </c>
      <c r="H208" s="16">
        <v>23.3</v>
      </c>
      <c r="I208" s="13" t="s">
        <v>3190</v>
      </c>
      <c r="J208" s="1" t="s">
        <v>4981</v>
      </c>
      <c r="K208" s="1">
        <v>1</v>
      </c>
      <c r="L208" s="1">
        <v>1</v>
      </c>
      <c r="M208" s="1">
        <v>3</v>
      </c>
      <c r="N208" s="1">
        <v>6</v>
      </c>
      <c r="O208" s="1">
        <v>23</v>
      </c>
      <c r="P208" s="16">
        <v>160.61900436046511</v>
      </c>
      <c r="Q208" s="16">
        <v>1.7539478795551888</v>
      </c>
      <c r="R208" s="16">
        <v>14.026016195155243</v>
      </c>
      <c r="S208" s="16">
        <v>12.272068315600055</v>
      </c>
      <c r="T208" s="16">
        <v>0.10325247560170007</v>
      </c>
      <c r="U208" s="16">
        <v>4.0328511016866759</v>
      </c>
      <c r="V208" s="16">
        <v>3.9295986260849758</v>
      </c>
      <c r="W208" s="13" t="str">
        <f>IF(Table46749[[#This Row],[PSI - FI]]&gt;5,"Red",(IF(AND(Table46749[[#This Row],[PSI - FI]]&lt;5,Table46749[[#This Row],[PSI - FI]]&gt;=3),"Blue","No")))</f>
        <v>Blue</v>
      </c>
      <c r="X208" s="19" t="str">
        <f>HYPERLINK("https://www.google.com/maps/dir/?api=1&amp;origin=" &amp; Table46749[[#This Row],[Begin Lat]] &amp; "," &amp; Table46749[[#This Row],[Begin Long]] &amp; "&amp;destination=" &amp; Table46749[[#This Row],[End Lat]] &amp; "," &amp; Table46749[[#This Row],[End Long]] &amp; "&amp;travelmode=driving", "Google Maps")</f>
        <v>Google Maps</v>
      </c>
      <c r="Y208" s="1">
        <v>40.830607780199998</v>
      </c>
      <c r="Z208" s="1">
        <v>-81.391501265700001</v>
      </c>
      <c r="AA208" s="1">
        <v>40.830073925000001</v>
      </c>
      <c r="AB208" s="1">
        <v>-81.382048704499994</v>
      </c>
    </row>
    <row r="209" spans="1:28" x14ac:dyDescent="0.25">
      <c r="A209" s="13">
        <v>207</v>
      </c>
      <c r="B209" s="17">
        <v>2</v>
      </c>
      <c r="C209" s="1" t="s">
        <v>786</v>
      </c>
      <c r="D209" s="1" t="s">
        <v>4043</v>
      </c>
      <c r="E209" s="1" t="s">
        <v>5351</v>
      </c>
      <c r="F209" s="1" t="s">
        <v>4392</v>
      </c>
      <c r="G209" s="16">
        <v>8.6999999999999993</v>
      </c>
      <c r="H209" s="16">
        <v>9.1999999999999993</v>
      </c>
      <c r="I209" s="13" t="s">
        <v>3190</v>
      </c>
      <c r="J209" s="1" t="s">
        <v>4982</v>
      </c>
      <c r="K209" s="1">
        <v>0</v>
      </c>
      <c r="L209" s="1">
        <v>1</v>
      </c>
      <c r="M209" s="1">
        <v>12</v>
      </c>
      <c r="N209" s="1">
        <v>5</v>
      </c>
      <c r="O209" s="1">
        <v>45</v>
      </c>
      <c r="P209" s="16">
        <v>191.42668968023256</v>
      </c>
      <c r="Q209" s="16">
        <v>0.61094872118373711</v>
      </c>
      <c r="R209" s="16">
        <v>24.849179264173962</v>
      </c>
      <c r="S209" s="16">
        <v>24.238230542990227</v>
      </c>
      <c r="T209" s="16">
        <v>3.4307303521309361E-2</v>
      </c>
      <c r="U209" s="16">
        <v>3.9685436584173357</v>
      </c>
      <c r="V209" s="16">
        <v>3.9342363548960262</v>
      </c>
      <c r="W209" s="13" t="str">
        <f>IF(Table46749[[#This Row],[PSI - FI]]&gt;5,"Red",(IF(AND(Table46749[[#This Row],[PSI - FI]]&lt;5,Table46749[[#This Row],[PSI - FI]]&gt;=3),"Blue","No")))</f>
        <v>Blue</v>
      </c>
      <c r="X209" s="19" t="str">
        <f>HYPERLINK("https://www.google.com/maps/dir/?api=1&amp;origin=" &amp; Table46749[[#This Row],[Begin Lat]] &amp; "," &amp; Table46749[[#This Row],[Begin Long]] &amp; "&amp;destination=" &amp; Table46749[[#This Row],[End Lat]] &amp; "," &amp; Table46749[[#This Row],[End Long]] &amp; "&amp;travelmode=driving", "Google Maps")</f>
        <v>Google Maps</v>
      </c>
      <c r="Y209" s="1">
        <v>41.686764607400001</v>
      </c>
      <c r="Z209" s="1">
        <v>-83.616920319800002</v>
      </c>
      <c r="AA209" s="1">
        <v>41.690592417600001</v>
      </c>
      <c r="AB209" s="1">
        <v>-83.625048899899994</v>
      </c>
    </row>
    <row r="210" spans="1:28" x14ac:dyDescent="0.25">
      <c r="A210" s="13">
        <v>208</v>
      </c>
      <c r="B210" s="17">
        <v>6</v>
      </c>
      <c r="C210" s="1" t="s">
        <v>784</v>
      </c>
      <c r="D210" s="1" t="s">
        <v>3969</v>
      </c>
      <c r="E210" s="1" t="s">
        <v>5818</v>
      </c>
      <c r="F210" s="1" t="s">
        <v>3706</v>
      </c>
      <c r="G210" s="16">
        <v>17.8</v>
      </c>
      <c r="H210" s="16">
        <v>18.3</v>
      </c>
      <c r="I210" s="13" t="s">
        <v>3190</v>
      </c>
      <c r="J210" s="1" t="s">
        <v>4982</v>
      </c>
      <c r="K210" s="1">
        <v>0</v>
      </c>
      <c r="L210" s="1">
        <v>2</v>
      </c>
      <c r="M210" s="1">
        <v>14</v>
      </c>
      <c r="N210" s="1">
        <v>6</v>
      </c>
      <c r="O210" s="1">
        <v>41</v>
      </c>
      <c r="P210" s="16">
        <v>250.63462936046511</v>
      </c>
      <c r="Q210" s="16">
        <v>0.48691962057933319</v>
      </c>
      <c r="R210" s="16">
        <v>23.308033793991143</v>
      </c>
      <c r="S210" s="16">
        <v>22.821114173411811</v>
      </c>
      <c r="T210" s="16">
        <v>2.7304779249532552E-2</v>
      </c>
      <c r="U210" s="16">
        <v>3.9609817765150215</v>
      </c>
      <c r="V210" s="16">
        <v>3.933676997265489</v>
      </c>
      <c r="W210" s="13" t="str">
        <f>IF(Table46749[[#This Row],[PSI - FI]]&gt;5,"Red",(IF(AND(Table46749[[#This Row],[PSI - FI]]&lt;5,Table46749[[#This Row],[PSI - FI]]&gt;=3),"Blue","No")))</f>
        <v>Blue</v>
      </c>
      <c r="X210" s="19" t="str">
        <f>HYPERLINK("https://www.google.com/maps/dir/?api=1&amp;origin=" &amp; Table46749[[#This Row],[Begin Lat]] &amp; "," &amp; Table46749[[#This Row],[Begin Long]] &amp; "&amp;destination=" &amp; Table46749[[#This Row],[End Lat]] &amp; "," &amp; Table46749[[#This Row],[End Long]] &amp; "&amp;travelmode=driving", "Google Maps")</f>
        <v>Google Maps</v>
      </c>
      <c r="Y210" s="1">
        <v>39.956702002999997</v>
      </c>
      <c r="Z210" s="1">
        <v>-82.919161072500003</v>
      </c>
      <c r="AA210" s="1">
        <v>39.956432228399997</v>
      </c>
      <c r="AB210" s="1">
        <v>-82.909743412699996</v>
      </c>
    </row>
    <row r="211" spans="1:28" x14ac:dyDescent="0.25">
      <c r="A211" s="13">
        <v>209</v>
      </c>
      <c r="B211" s="17">
        <v>12</v>
      </c>
      <c r="C211" s="1" t="s">
        <v>794</v>
      </c>
      <c r="D211" s="1" t="s">
        <v>4122</v>
      </c>
      <c r="E211" s="1" t="s">
        <v>3340</v>
      </c>
      <c r="F211" s="1" t="s">
        <v>3725</v>
      </c>
      <c r="G211" s="16">
        <v>3.1</v>
      </c>
      <c r="H211" s="16">
        <v>3.6</v>
      </c>
      <c r="I211" s="13" t="s">
        <v>3190</v>
      </c>
      <c r="J211" s="1" t="s">
        <v>4982</v>
      </c>
      <c r="K211" s="1">
        <v>0</v>
      </c>
      <c r="L211" s="1">
        <v>1</v>
      </c>
      <c r="M211" s="1">
        <v>7</v>
      </c>
      <c r="N211" s="1">
        <v>13</v>
      </c>
      <c r="O211" s="1">
        <v>66</v>
      </c>
      <c r="P211" s="16">
        <v>215.19231468023256</v>
      </c>
      <c r="Q211" s="16">
        <v>0.49694552050957835</v>
      </c>
      <c r="R211" s="16">
        <v>34.530428800709636</v>
      </c>
      <c r="S211" s="16">
        <v>34.033483280200059</v>
      </c>
      <c r="T211" s="16">
        <v>2.7864120059232635E-2</v>
      </c>
      <c r="U211" s="16">
        <v>3.952632222178265</v>
      </c>
      <c r="V211" s="16">
        <v>3.9247681021190326</v>
      </c>
      <c r="W211" s="13" t="str">
        <f>IF(Table46749[[#This Row],[PSI - FI]]&gt;5,"Red",(IF(AND(Table46749[[#This Row],[PSI - FI]]&lt;5,Table46749[[#This Row],[PSI - FI]]&gt;=3),"Blue","No")))</f>
        <v>Blue</v>
      </c>
      <c r="X211" s="19" t="str">
        <f>HYPERLINK("https://www.google.com/maps/dir/?api=1&amp;origin=" &amp; Table46749[[#This Row],[Begin Lat]] &amp; "," &amp; Table46749[[#This Row],[Begin Long]] &amp; "&amp;destination=" &amp; Table46749[[#This Row],[End Lat]] &amp; "," &amp; Table46749[[#This Row],[End Long]] &amp; "&amp;travelmode=driving", "Google Maps")</f>
        <v>Google Maps</v>
      </c>
      <c r="Y211" s="1">
        <v>41.624334578700001</v>
      </c>
      <c r="Z211" s="1">
        <v>-81.442442228199994</v>
      </c>
      <c r="AA211" s="1">
        <v>41.626341966200002</v>
      </c>
      <c r="AB211" s="1">
        <v>-81.433164418900006</v>
      </c>
    </row>
    <row r="212" spans="1:28" x14ac:dyDescent="0.25">
      <c r="A212" s="13">
        <v>210</v>
      </c>
      <c r="B212" s="17">
        <v>8</v>
      </c>
      <c r="C212" s="1" t="s">
        <v>787</v>
      </c>
      <c r="D212" s="1" t="s">
        <v>3933</v>
      </c>
      <c r="E212" s="1" t="s">
        <v>5341</v>
      </c>
      <c r="F212" s="1" t="s">
        <v>4361</v>
      </c>
      <c r="G212" s="16">
        <v>16.7</v>
      </c>
      <c r="H212" s="16">
        <v>17.2</v>
      </c>
      <c r="I212" s="13" t="s">
        <v>3190</v>
      </c>
      <c r="J212" s="1" t="s">
        <v>4982</v>
      </c>
      <c r="K212" s="1">
        <v>2</v>
      </c>
      <c r="L212" s="1">
        <v>2</v>
      </c>
      <c r="M212" s="1">
        <v>7</v>
      </c>
      <c r="N212" s="1">
        <v>14</v>
      </c>
      <c r="O212" s="1">
        <v>78</v>
      </c>
      <c r="P212" s="16">
        <v>368.65988372093022</v>
      </c>
      <c r="Q212" s="16">
        <v>0.37200780163430924</v>
      </c>
      <c r="R212" s="16">
        <v>39.393365711028473</v>
      </c>
      <c r="S212" s="16">
        <v>39.021357909394162</v>
      </c>
      <c r="T212" s="16">
        <v>2.0874615776096356E-2</v>
      </c>
      <c r="U212" s="16">
        <v>3.9374945199919593</v>
      </c>
      <c r="V212" s="16">
        <v>3.9166199042158629</v>
      </c>
      <c r="W212" s="13" t="str">
        <f>IF(Table46749[[#This Row],[PSI - FI]]&gt;5,"Red",(IF(AND(Table46749[[#This Row],[PSI - FI]]&lt;5,Table46749[[#This Row],[PSI - FI]]&gt;=3),"Blue","No")))</f>
        <v>Blue</v>
      </c>
      <c r="X212" s="19" t="str">
        <f>HYPERLINK("https://www.google.com/maps/dir/?api=1&amp;origin=" &amp; Table46749[[#This Row],[Begin Lat]] &amp; "," &amp; Table46749[[#This Row],[Begin Long]] &amp; "&amp;destination=" &amp; Table46749[[#This Row],[End Lat]] &amp; "," &amp; Table46749[[#This Row],[End Long]] &amp; "&amp;travelmode=driving", "Google Maps")</f>
        <v>Google Maps</v>
      </c>
      <c r="Y212" s="1">
        <v>39.1422875863</v>
      </c>
      <c r="Z212" s="1">
        <v>-84.592184859900001</v>
      </c>
      <c r="AA212" s="1">
        <v>39.141547109100003</v>
      </c>
      <c r="AB212" s="1">
        <v>-84.583566919899994</v>
      </c>
    </row>
    <row r="213" spans="1:28" x14ac:dyDescent="0.25">
      <c r="A213" s="13">
        <v>211</v>
      </c>
      <c r="B213" s="17">
        <v>7</v>
      </c>
      <c r="C213" s="1" t="s">
        <v>3196</v>
      </c>
      <c r="D213" s="1" t="s">
        <v>4123</v>
      </c>
      <c r="E213" s="1" t="s">
        <v>5330</v>
      </c>
      <c r="F213" s="1" t="s">
        <v>4417</v>
      </c>
      <c r="G213" s="16">
        <v>0.1</v>
      </c>
      <c r="H213" s="16">
        <v>0.6</v>
      </c>
      <c r="I213" s="13" t="s">
        <v>3190</v>
      </c>
      <c r="J213" s="1" t="s">
        <v>4982</v>
      </c>
      <c r="K213" s="1">
        <v>1</v>
      </c>
      <c r="L213" s="1">
        <v>1</v>
      </c>
      <c r="M213" s="1">
        <v>12</v>
      </c>
      <c r="N213" s="1">
        <v>5</v>
      </c>
      <c r="O213" s="1">
        <v>19</v>
      </c>
      <c r="P213" s="16">
        <v>211.10337936046511</v>
      </c>
      <c r="Q213" s="16">
        <v>0.60767437986189521</v>
      </c>
      <c r="R213" s="16">
        <v>14.903335925661867</v>
      </c>
      <c r="S213" s="16">
        <v>14.295661545799971</v>
      </c>
      <c r="T213" s="16">
        <v>3.405788897221676E-2</v>
      </c>
      <c r="U213" s="16">
        <v>3.9310458284603627</v>
      </c>
      <c r="V213" s="16">
        <v>3.8969879394881457</v>
      </c>
      <c r="W213" s="13" t="str">
        <f>IF(Table46749[[#This Row],[PSI - FI]]&gt;5,"Red",(IF(AND(Table46749[[#This Row],[PSI - FI]]&lt;5,Table46749[[#This Row],[PSI - FI]]&gt;=3),"Blue","No")))</f>
        <v>Blue</v>
      </c>
      <c r="X213" s="19" t="str">
        <f>HYPERLINK("https://www.google.com/maps/dir/?api=1&amp;origin=" &amp; Table46749[[#This Row],[Begin Lat]] &amp; "," &amp; Table46749[[#This Row],[Begin Long]] &amp; "&amp;destination=" &amp; Table46749[[#This Row],[End Lat]] &amp; "," &amp; Table46749[[#This Row],[End Long]] &amp; "&amp;travelmode=driving", "Google Maps")</f>
        <v>Google Maps</v>
      </c>
      <c r="Y213" s="1">
        <v>39.7664349796</v>
      </c>
      <c r="Z213" s="1">
        <v>-84.234424873699993</v>
      </c>
      <c r="AA213" s="1">
        <v>39.773674727699998</v>
      </c>
      <c r="AB213" s="1">
        <v>-84.2344464862</v>
      </c>
    </row>
    <row r="214" spans="1:28" x14ac:dyDescent="0.25">
      <c r="A214" s="13">
        <v>212</v>
      </c>
      <c r="B214" s="17">
        <v>7</v>
      </c>
      <c r="C214" s="1" t="s">
        <v>3196</v>
      </c>
      <c r="D214" s="1" t="s">
        <v>4016</v>
      </c>
      <c r="E214" s="1" t="s">
        <v>5293</v>
      </c>
      <c r="F214" s="1" t="s">
        <v>3715</v>
      </c>
      <c r="G214" s="16">
        <v>17.5</v>
      </c>
      <c r="H214" s="16">
        <v>18</v>
      </c>
      <c r="I214" s="13" t="s">
        <v>3190</v>
      </c>
      <c r="J214" s="1" t="s">
        <v>4981</v>
      </c>
      <c r="K214" s="1">
        <v>0</v>
      </c>
      <c r="L214" s="1">
        <v>2</v>
      </c>
      <c r="M214" s="1">
        <v>5</v>
      </c>
      <c r="N214" s="1">
        <v>4</v>
      </c>
      <c r="O214" s="1">
        <v>18</v>
      </c>
      <c r="P214" s="16">
        <v>159.83775436046511</v>
      </c>
      <c r="Q214" s="16">
        <v>2.0494029274280594</v>
      </c>
      <c r="R214" s="16">
        <v>11.422530088337155</v>
      </c>
      <c r="S214" s="16">
        <v>9.373127160909096</v>
      </c>
      <c r="T214" s="16">
        <v>0.12258012645927045</v>
      </c>
      <c r="U214" s="16">
        <v>3.9235636131446805</v>
      </c>
      <c r="V214" s="16">
        <v>3.8009834866854102</v>
      </c>
      <c r="W214" s="13" t="str">
        <f>IF(Table46749[[#This Row],[PSI - FI]]&gt;5,"Red",(IF(AND(Table46749[[#This Row],[PSI - FI]]&lt;5,Table46749[[#This Row],[PSI - FI]]&gt;=3),"Blue","No")))</f>
        <v>Blue</v>
      </c>
      <c r="X214" s="19" t="str">
        <f>HYPERLINK("https://www.google.com/maps/dir/?api=1&amp;origin=" &amp; Table46749[[#This Row],[Begin Lat]] &amp; "," &amp; Table46749[[#This Row],[Begin Long]] &amp; "&amp;destination=" &amp; Table46749[[#This Row],[End Lat]] &amp; "," &amp; Table46749[[#This Row],[End Long]] &amp; "&amp;travelmode=driving", "Google Maps")</f>
        <v>Google Maps</v>
      </c>
      <c r="Y214" s="1">
        <v>39.755126204600003</v>
      </c>
      <c r="Z214" s="1">
        <v>-84.166798639099994</v>
      </c>
      <c r="AA214" s="1">
        <v>39.754348603300002</v>
      </c>
      <c r="AB214" s="1">
        <v>-84.157472086300004</v>
      </c>
    </row>
    <row r="215" spans="1:28" x14ac:dyDescent="0.25">
      <c r="A215" s="13">
        <v>213</v>
      </c>
      <c r="B215" s="17">
        <v>12</v>
      </c>
      <c r="C215" s="1" t="s">
        <v>785</v>
      </c>
      <c r="D215" s="1" t="s">
        <v>4125</v>
      </c>
      <c r="E215" s="1" t="s">
        <v>5848</v>
      </c>
      <c r="F215" s="1" t="s">
        <v>4418</v>
      </c>
      <c r="G215" s="16">
        <v>1.9</v>
      </c>
      <c r="H215" s="16">
        <v>2.4</v>
      </c>
      <c r="I215" s="13" t="s">
        <v>3190</v>
      </c>
      <c r="J215" s="1" t="s">
        <v>4982</v>
      </c>
      <c r="K215" s="1">
        <v>0</v>
      </c>
      <c r="L215" s="1">
        <v>2</v>
      </c>
      <c r="M215" s="1">
        <v>1</v>
      </c>
      <c r="N215" s="1">
        <v>10</v>
      </c>
      <c r="O215" s="1">
        <v>21</v>
      </c>
      <c r="P215" s="16">
        <v>163.27525436046511</v>
      </c>
      <c r="Q215" s="16">
        <v>0.90659105055754008</v>
      </c>
      <c r="R215" s="16">
        <v>13.489619623914571</v>
      </c>
      <c r="S215" s="16">
        <v>12.58302857335703</v>
      </c>
      <c r="T215" s="16">
        <v>5.0891722823280444E-2</v>
      </c>
      <c r="U215" s="16">
        <v>3.9098076780607949</v>
      </c>
      <c r="V215" s="16">
        <v>3.8589159552375145</v>
      </c>
      <c r="W215" s="13" t="str">
        <f>IF(Table46749[[#This Row],[PSI - FI]]&gt;5,"Red",(IF(AND(Table46749[[#This Row],[PSI - FI]]&lt;5,Table46749[[#This Row],[PSI - FI]]&gt;=3),"Blue","No")))</f>
        <v>Blue</v>
      </c>
      <c r="X215" s="19" t="str">
        <f>HYPERLINK("https://www.google.com/maps/dir/?api=1&amp;origin=" &amp; Table46749[[#This Row],[Begin Lat]] &amp; "," &amp; Table46749[[#This Row],[Begin Long]] &amp; "&amp;destination=" &amp; Table46749[[#This Row],[End Lat]] &amp; "," &amp; Table46749[[#This Row],[End Long]] &amp; "&amp;travelmode=driving", "Google Maps")</f>
        <v>Google Maps</v>
      </c>
      <c r="Y215" s="1">
        <v>41.3974894491</v>
      </c>
      <c r="Z215" s="1">
        <v>-81.656592298700005</v>
      </c>
      <c r="AA215" s="1">
        <v>41.395414058299998</v>
      </c>
      <c r="AB215" s="1">
        <v>-81.647422616</v>
      </c>
    </row>
    <row r="216" spans="1:28" x14ac:dyDescent="0.25">
      <c r="A216" s="13">
        <v>214</v>
      </c>
      <c r="B216" s="17">
        <v>12</v>
      </c>
      <c r="C216" s="1" t="s">
        <v>794</v>
      </c>
      <c r="D216" s="1" t="s">
        <v>4127</v>
      </c>
      <c r="E216" s="1" t="s">
        <v>5849</v>
      </c>
      <c r="F216" s="1" t="s">
        <v>4419</v>
      </c>
      <c r="G216" s="16">
        <v>2.2000000000000002</v>
      </c>
      <c r="H216" s="16">
        <v>2.7</v>
      </c>
      <c r="I216" s="13" t="s">
        <v>3190</v>
      </c>
      <c r="J216" s="1" t="s">
        <v>4982</v>
      </c>
      <c r="K216" s="1">
        <v>0</v>
      </c>
      <c r="L216" s="1">
        <v>0</v>
      </c>
      <c r="M216" s="1">
        <v>10</v>
      </c>
      <c r="N216" s="1">
        <v>4</v>
      </c>
      <c r="O216" s="1">
        <v>74</v>
      </c>
      <c r="P216" s="16">
        <v>157.21875</v>
      </c>
      <c r="Q216" s="16">
        <v>0.82371053475007305</v>
      </c>
      <c r="R216" s="16">
        <v>35.406136523957649</v>
      </c>
      <c r="S216" s="16">
        <v>34.582425989207579</v>
      </c>
      <c r="T216" s="16">
        <v>4.6827303124691473E-2</v>
      </c>
      <c r="U216" s="16">
        <v>3.9027093692361814</v>
      </c>
      <c r="V216" s="16">
        <v>3.8558820661114899</v>
      </c>
      <c r="W216" s="13" t="str">
        <f>IF(Table46749[[#This Row],[PSI - FI]]&gt;5,"Red",(IF(AND(Table46749[[#This Row],[PSI - FI]]&lt;5,Table46749[[#This Row],[PSI - FI]]&gt;=3),"Blue","No")))</f>
        <v>Blue</v>
      </c>
      <c r="X216" s="19" t="str">
        <f>HYPERLINK("https://www.google.com/maps/dir/?api=1&amp;origin=" &amp; Table46749[[#This Row],[Begin Lat]] &amp; "," &amp; Table46749[[#This Row],[Begin Long]] &amp; "&amp;destination=" &amp; Table46749[[#This Row],[End Lat]] &amp; "," &amp; Table46749[[#This Row],[End Long]] &amp; "&amp;travelmode=driving", "Google Maps")</f>
        <v>Google Maps</v>
      </c>
      <c r="Y216" s="1">
        <v>41.601546072799998</v>
      </c>
      <c r="Z216" s="1">
        <v>-81.439917015399999</v>
      </c>
      <c r="AA216" s="1">
        <v>41.608773082399999</v>
      </c>
      <c r="AB216" s="1">
        <v>-81.439799428599997</v>
      </c>
    </row>
    <row r="217" spans="1:28" x14ac:dyDescent="0.25">
      <c r="A217" s="13">
        <v>215</v>
      </c>
      <c r="B217" s="17">
        <v>8</v>
      </c>
      <c r="C217" s="1" t="s">
        <v>787</v>
      </c>
      <c r="D217" s="1" t="s">
        <v>4129</v>
      </c>
      <c r="E217" s="1" t="s">
        <v>5407</v>
      </c>
      <c r="F217" s="1" t="s">
        <v>3722</v>
      </c>
      <c r="G217" s="16">
        <v>9.5</v>
      </c>
      <c r="H217" s="16">
        <v>10</v>
      </c>
      <c r="I217" s="13" t="s">
        <v>3190</v>
      </c>
      <c r="J217" s="1" t="s">
        <v>4982</v>
      </c>
      <c r="K217" s="1">
        <v>0</v>
      </c>
      <c r="L217" s="1">
        <v>1</v>
      </c>
      <c r="M217" s="1">
        <v>14</v>
      </c>
      <c r="N217" s="1">
        <v>4</v>
      </c>
      <c r="O217" s="1">
        <v>85</v>
      </c>
      <c r="P217" s="16">
        <v>240.08293968023256</v>
      </c>
      <c r="Q217" s="16">
        <v>0.65448970951836061</v>
      </c>
      <c r="R217" s="16">
        <v>37.792468567905665</v>
      </c>
      <c r="S217" s="16">
        <v>37.137978858387307</v>
      </c>
      <c r="T217" s="16">
        <v>3.6675076723373425E-2</v>
      </c>
      <c r="U217" s="16">
        <v>3.9025392898943752</v>
      </c>
      <c r="V217" s="16">
        <v>3.8658642131710019</v>
      </c>
      <c r="W217" s="13" t="str">
        <f>IF(Table46749[[#This Row],[PSI - FI]]&gt;5,"Red",(IF(AND(Table46749[[#This Row],[PSI - FI]]&lt;5,Table46749[[#This Row],[PSI - FI]]&gt;=3),"Blue","No")))</f>
        <v>Blue</v>
      </c>
      <c r="X217" s="19" t="str">
        <f>HYPERLINK("https://www.google.com/maps/dir/?api=1&amp;origin=" &amp; Table46749[[#This Row],[Begin Lat]] &amp; "," &amp; Table46749[[#This Row],[Begin Long]] &amp; "&amp;destination=" &amp; Table46749[[#This Row],[End Lat]] &amp; "," &amp; Table46749[[#This Row],[End Long]] &amp; "&amp;travelmode=driving", "Google Maps")</f>
        <v>Google Maps</v>
      </c>
      <c r="Y217" s="1">
        <v>39.2143901683</v>
      </c>
      <c r="Z217" s="1">
        <v>-84.549025603999993</v>
      </c>
      <c r="AA217" s="1">
        <v>39.221594862800004</v>
      </c>
      <c r="AB217" s="1">
        <v>-84.549160955800005</v>
      </c>
    </row>
    <row r="218" spans="1:28" x14ac:dyDescent="0.25">
      <c r="A218" s="13">
        <v>216</v>
      </c>
      <c r="B218" s="17">
        <v>6</v>
      </c>
      <c r="C218" s="1" t="s">
        <v>784</v>
      </c>
      <c r="D218" s="1" t="s">
        <v>4108</v>
      </c>
      <c r="E218" s="1" t="s">
        <v>5776</v>
      </c>
      <c r="F218" s="1" t="s">
        <v>4412</v>
      </c>
      <c r="G218" s="16">
        <v>5.7</v>
      </c>
      <c r="H218" s="16">
        <v>6.2</v>
      </c>
      <c r="I218" s="13" t="s">
        <v>3190</v>
      </c>
      <c r="J218" s="1" t="s">
        <v>4982</v>
      </c>
      <c r="K218" s="1">
        <v>0</v>
      </c>
      <c r="L218" s="1">
        <v>0</v>
      </c>
      <c r="M218" s="1">
        <v>13</v>
      </c>
      <c r="N218" s="1">
        <v>5</v>
      </c>
      <c r="O218" s="1">
        <v>59</v>
      </c>
      <c r="P218" s="16">
        <v>166.296875</v>
      </c>
      <c r="Q218" s="16">
        <v>0.66503585765374573</v>
      </c>
      <c r="R218" s="16">
        <v>30.407205400898373</v>
      </c>
      <c r="S218" s="16">
        <v>29.742169543244628</v>
      </c>
      <c r="T218" s="16">
        <v>3.7264589693491092E-2</v>
      </c>
      <c r="U218" s="16">
        <v>3.8993915286839576</v>
      </c>
      <c r="V218" s="16">
        <v>3.8621269389904667</v>
      </c>
      <c r="W218" s="13" t="str">
        <f>IF(Table46749[[#This Row],[PSI - FI]]&gt;5,"Red",(IF(AND(Table46749[[#This Row],[PSI - FI]]&lt;5,Table46749[[#This Row],[PSI - FI]]&gt;=3),"Blue","No")))</f>
        <v>Blue</v>
      </c>
      <c r="X218" s="19" t="str">
        <f>HYPERLINK("https://www.google.com/maps/dir/?api=1&amp;origin=" &amp; Table46749[[#This Row],[Begin Lat]] &amp; "," &amp; Table46749[[#This Row],[Begin Long]] &amp; "&amp;destination=" &amp; Table46749[[#This Row],[End Lat]] &amp; "," &amp; Table46749[[#This Row],[End Long]] &amp; "&amp;travelmode=driving", "Google Maps")</f>
        <v>Google Maps</v>
      </c>
      <c r="Y218" s="1">
        <v>39.9421792805</v>
      </c>
      <c r="Z218" s="1">
        <v>-82.831996619700007</v>
      </c>
      <c r="AA218" s="1">
        <v>39.942570550699998</v>
      </c>
      <c r="AB218" s="1">
        <v>-82.822708496000004</v>
      </c>
    </row>
    <row r="219" spans="1:28" x14ac:dyDescent="0.25">
      <c r="A219" s="13">
        <v>217</v>
      </c>
      <c r="B219" s="17">
        <v>4</v>
      </c>
      <c r="C219" s="1" t="s">
        <v>800</v>
      </c>
      <c r="D219" s="1" t="s">
        <v>3271</v>
      </c>
      <c r="E219" s="1" t="s">
        <v>5355</v>
      </c>
      <c r="F219" s="1" t="s">
        <v>3721</v>
      </c>
      <c r="G219" s="16">
        <v>23.2</v>
      </c>
      <c r="H219" s="16">
        <v>23.7</v>
      </c>
      <c r="I219" s="13" t="s">
        <v>3190</v>
      </c>
      <c r="J219" s="1" t="s">
        <v>4981</v>
      </c>
      <c r="K219" s="1">
        <v>0</v>
      </c>
      <c r="L219" s="1">
        <v>1</v>
      </c>
      <c r="M219" s="1">
        <v>8</v>
      </c>
      <c r="N219" s="1">
        <v>3</v>
      </c>
      <c r="O219" s="1">
        <v>15</v>
      </c>
      <c r="P219" s="16">
        <v>126.36418968023256</v>
      </c>
      <c r="Q219" s="16">
        <v>1.7539478795551888</v>
      </c>
      <c r="R219" s="16">
        <v>9.8431131776047458</v>
      </c>
      <c r="S219" s="16">
        <v>8.0891652980495579</v>
      </c>
      <c r="T219" s="16">
        <v>0.10325247560170007</v>
      </c>
      <c r="U219" s="16">
        <v>3.8952997808819521</v>
      </c>
      <c r="V219" s="16">
        <v>3.7920473052802519</v>
      </c>
      <c r="W219" s="13" t="str">
        <f>IF(Table46749[[#This Row],[PSI - FI]]&gt;5,"Red",(IF(AND(Table46749[[#This Row],[PSI - FI]]&lt;5,Table46749[[#This Row],[PSI - FI]]&gt;=3),"Blue","No")))</f>
        <v>Blue</v>
      </c>
      <c r="X219" s="19" t="str">
        <f>HYPERLINK("https://www.google.com/maps/dir/?api=1&amp;origin=" &amp; Table46749[[#This Row],[Begin Lat]] &amp; "," &amp; Table46749[[#This Row],[Begin Long]] &amp; "&amp;destination=" &amp; Table46749[[#This Row],[End Lat]] &amp; "," &amp; Table46749[[#This Row],[End Long]] &amp; "&amp;travelmode=driving", "Google Maps")</f>
        <v>Google Maps</v>
      </c>
      <c r="Y219" s="1">
        <v>40.829808092500002</v>
      </c>
      <c r="Z219" s="1">
        <v>-81.381198439200006</v>
      </c>
      <c r="AA219" s="1">
        <v>40.828910663099997</v>
      </c>
      <c r="AB219" s="1">
        <v>-81.371732712300002</v>
      </c>
    </row>
    <row r="220" spans="1:28" x14ac:dyDescent="0.25">
      <c r="A220" s="13">
        <v>218</v>
      </c>
      <c r="B220" s="17">
        <v>7</v>
      </c>
      <c r="C220" s="1" t="s">
        <v>789</v>
      </c>
      <c r="D220" s="1" t="s">
        <v>4131</v>
      </c>
      <c r="E220" s="1" t="s">
        <v>5850</v>
      </c>
      <c r="F220" s="1" t="s">
        <v>4420</v>
      </c>
      <c r="G220" s="16">
        <v>10.5</v>
      </c>
      <c r="H220" s="16">
        <v>11</v>
      </c>
      <c r="I220" s="13" t="s">
        <v>3190</v>
      </c>
      <c r="J220" s="1" t="s">
        <v>4982</v>
      </c>
      <c r="K220" s="1">
        <v>0</v>
      </c>
      <c r="L220" s="1">
        <v>0</v>
      </c>
      <c r="M220" s="1">
        <v>9</v>
      </c>
      <c r="N220" s="1">
        <v>9</v>
      </c>
      <c r="O220" s="1">
        <v>24</v>
      </c>
      <c r="P220" s="16">
        <v>122.859375</v>
      </c>
      <c r="Q220" s="16">
        <v>0.61115488786328975</v>
      </c>
      <c r="R220" s="16">
        <v>17.8361764309061</v>
      </c>
      <c r="S220" s="16">
        <v>17.225021543042811</v>
      </c>
      <c r="T220" s="16">
        <v>3.4252481510705958E-2</v>
      </c>
      <c r="U220" s="16">
        <v>3.8919328383142431</v>
      </c>
      <c r="V220" s="16">
        <v>3.8576803568035372</v>
      </c>
      <c r="W220" s="13" t="str">
        <f>IF(Table46749[[#This Row],[PSI - FI]]&gt;5,"Red",(IF(AND(Table46749[[#This Row],[PSI - FI]]&lt;5,Table46749[[#This Row],[PSI - FI]]&gt;=3),"Blue","No")))</f>
        <v>Blue</v>
      </c>
      <c r="X220" s="19" t="str">
        <f>HYPERLINK("https://www.google.com/maps/dir/?api=1&amp;origin=" &amp; Table46749[[#This Row],[Begin Lat]] &amp; "," &amp; Table46749[[#This Row],[Begin Long]] &amp; "&amp;destination=" &amp; Table46749[[#This Row],[End Lat]] &amp; "," &amp; Table46749[[#This Row],[End Long]] &amp; "&amp;travelmode=driving", "Google Maps")</f>
        <v>Google Maps</v>
      </c>
      <c r="Y220" s="1">
        <v>39.9319872174</v>
      </c>
      <c r="Z220" s="1">
        <v>-83.833322991299994</v>
      </c>
      <c r="AA220" s="1">
        <v>39.939002284700003</v>
      </c>
      <c r="AB220" s="1">
        <v>-83.835501633099994</v>
      </c>
    </row>
    <row r="221" spans="1:28" x14ac:dyDescent="0.25">
      <c r="A221" s="13">
        <v>219</v>
      </c>
      <c r="B221" s="17">
        <v>7</v>
      </c>
      <c r="C221" s="1" t="s">
        <v>3196</v>
      </c>
      <c r="D221" s="1" t="s">
        <v>4016</v>
      </c>
      <c r="E221" s="1" t="s">
        <v>5293</v>
      </c>
      <c r="F221" s="1" t="s">
        <v>3715</v>
      </c>
      <c r="G221" s="16">
        <v>16.7</v>
      </c>
      <c r="H221" s="16">
        <v>17.2</v>
      </c>
      <c r="I221" s="13" t="s">
        <v>3190</v>
      </c>
      <c r="J221" s="1" t="s">
        <v>4981</v>
      </c>
      <c r="K221" s="1">
        <v>0</v>
      </c>
      <c r="L221" s="1">
        <v>2</v>
      </c>
      <c r="M221" s="1">
        <v>3</v>
      </c>
      <c r="N221" s="1">
        <v>6</v>
      </c>
      <c r="O221" s="1">
        <v>12</v>
      </c>
      <c r="P221" s="16">
        <v>149.61900436046511</v>
      </c>
      <c r="Q221" s="16">
        <v>1.8406308528373529</v>
      </c>
      <c r="R221" s="16">
        <v>9.0925398682512597</v>
      </c>
      <c r="S221" s="16">
        <v>7.251909015413907</v>
      </c>
      <c r="T221" s="16">
        <v>0.10888213384266408</v>
      </c>
      <c r="U221" s="16">
        <v>3.8905572885930866</v>
      </c>
      <c r="V221" s="16">
        <v>3.7816751547504226</v>
      </c>
      <c r="W221" s="13" t="str">
        <f>IF(Table46749[[#This Row],[PSI - FI]]&gt;5,"Red",(IF(AND(Table46749[[#This Row],[PSI - FI]]&lt;5,Table46749[[#This Row],[PSI - FI]]&gt;=3),"Blue","No")))</f>
        <v>Blue</v>
      </c>
      <c r="X221" s="19" t="str">
        <f>HYPERLINK("https://www.google.com/maps/dir/?api=1&amp;origin=" &amp; Table46749[[#This Row],[Begin Lat]] &amp; "," &amp; Table46749[[#This Row],[Begin Long]] &amp; "&amp;destination=" &amp; Table46749[[#This Row],[End Lat]] &amp; "," &amp; Table46749[[#This Row],[End Long]] &amp; "&amp;travelmode=driving", "Google Maps")</f>
        <v>Google Maps</v>
      </c>
      <c r="Y221" s="1">
        <v>39.753044169600003</v>
      </c>
      <c r="Z221" s="1">
        <v>-84.181540011699994</v>
      </c>
      <c r="AA221" s="1">
        <v>39.754679395799997</v>
      </c>
      <c r="AB221" s="1">
        <v>-84.172392025199997</v>
      </c>
    </row>
    <row r="222" spans="1:28" x14ac:dyDescent="0.25">
      <c r="A222" s="13">
        <v>220</v>
      </c>
      <c r="B222" s="17">
        <v>6</v>
      </c>
      <c r="C222" s="1" t="s">
        <v>784</v>
      </c>
      <c r="D222" s="1" t="s">
        <v>3931</v>
      </c>
      <c r="E222" s="1" t="s">
        <v>5821</v>
      </c>
      <c r="F222" s="1" t="s">
        <v>4360</v>
      </c>
      <c r="G222" s="16">
        <v>4.9000000000000004</v>
      </c>
      <c r="H222" s="16">
        <v>5.4</v>
      </c>
      <c r="I222" s="13" t="s">
        <v>3190</v>
      </c>
      <c r="J222" s="1" t="s">
        <v>4981</v>
      </c>
      <c r="K222" s="1">
        <v>1</v>
      </c>
      <c r="L222" s="1">
        <v>1</v>
      </c>
      <c r="M222" s="1">
        <v>6</v>
      </c>
      <c r="N222" s="1">
        <v>2</v>
      </c>
      <c r="O222" s="1">
        <v>6</v>
      </c>
      <c r="P222" s="16">
        <v>145.50962936046511</v>
      </c>
      <c r="Q222" s="16">
        <v>2.9616531051451704</v>
      </c>
      <c r="R222" s="16">
        <v>6.6369096821304341</v>
      </c>
      <c r="S222" s="16">
        <v>3.6752565769852636</v>
      </c>
      <c r="T222" s="16">
        <v>0.18377678802259328</v>
      </c>
      <c r="U222" s="16">
        <v>3.8842294106634703</v>
      </c>
      <c r="V222" s="16">
        <v>3.7004526226408769</v>
      </c>
      <c r="W222" s="13" t="str">
        <f>IF(Table46749[[#This Row],[PSI - FI]]&gt;5,"Red",(IF(AND(Table46749[[#This Row],[PSI - FI]]&lt;5,Table46749[[#This Row],[PSI - FI]]&gt;=3),"Blue","No")))</f>
        <v>Blue</v>
      </c>
      <c r="X222" s="19" t="str">
        <f>HYPERLINK("https://www.google.com/maps/dir/?api=1&amp;origin=" &amp; Table46749[[#This Row],[Begin Lat]] &amp; "," &amp; Table46749[[#This Row],[Begin Long]] &amp; "&amp;destination=" &amp; Table46749[[#This Row],[End Lat]] &amp; "," &amp; Table46749[[#This Row],[End Long]] &amp; "&amp;travelmode=driving", "Google Maps")</f>
        <v>Google Maps</v>
      </c>
      <c r="Y222" s="1">
        <v>40.012058150999998</v>
      </c>
      <c r="Z222" s="1">
        <v>-83.031990285199996</v>
      </c>
      <c r="AA222" s="1">
        <v>40.019086125500003</v>
      </c>
      <c r="AB222" s="1">
        <v>-83.034238328200004</v>
      </c>
    </row>
    <row r="223" spans="1:28" x14ac:dyDescent="0.25">
      <c r="A223" s="13">
        <v>221</v>
      </c>
      <c r="B223" s="17">
        <v>6</v>
      </c>
      <c r="C223" s="1" t="s">
        <v>784</v>
      </c>
      <c r="D223" s="1" t="s">
        <v>3992</v>
      </c>
      <c r="E223" s="1" t="s">
        <v>5247</v>
      </c>
      <c r="F223" s="1" t="s">
        <v>3701</v>
      </c>
      <c r="G223" s="16">
        <v>22.5</v>
      </c>
      <c r="H223" s="16">
        <v>23</v>
      </c>
      <c r="I223" s="13" t="s">
        <v>3190</v>
      </c>
      <c r="J223" s="1" t="s">
        <v>4981</v>
      </c>
      <c r="K223" s="1">
        <v>0</v>
      </c>
      <c r="L223" s="1">
        <v>0</v>
      </c>
      <c r="M223" s="1">
        <v>11</v>
      </c>
      <c r="N223" s="1">
        <v>2</v>
      </c>
      <c r="O223" s="1">
        <v>19</v>
      </c>
      <c r="P223" s="16">
        <v>99.890625</v>
      </c>
      <c r="Q223" s="16">
        <v>1.7231259879576246</v>
      </c>
      <c r="R223" s="16">
        <v>10.750312044979191</v>
      </c>
      <c r="S223" s="16">
        <v>9.0271860570215665</v>
      </c>
      <c r="T223" s="16">
        <v>0.10125739827764876</v>
      </c>
      <c r="U223" s="16">
        <v>3.8813201168234164</v>
      </c>
      <c r="V223" s="16">
        <v>3.7800627185457678</v>
      </c>
      <c r="W223" s="13" t="str">
        <f>IF(Table46749[[#This Row],[PSI - FI]]&gt;5,"Red",(IF(AND(Table46749[[#This Row],[PSI - FI]]&lt;5,Table46749[[#This Row],[PSI - FI]]&gt;=3),"Blue","No")))</f>
        <v>Blue</v>
      </c>
      <c r="X223" s="19" t="str">
        <f>HYPERLINK("https://www.google.com/maps/dir/?api=1&amp;origin=" &amp; Table46749[[#This Row],[Begin Lat]] &amp; "," &amp; Table46749[[#This Row],[Begin Long]] &amp; "&amp;destination=" &amp; Table46749[[#This Row],[End Lat]] &amp; "," &amp; Table46749[[#This Row],[End Long]] &amp; "&amp;travelmode=driving", "Google Maps")</f>
        <v>Google Maps</v>
      </c>
      <c r="Y223" s="1">
        <v>39.923646012500001</v>
      </c>
      <c r="Z223" s="1">
        <v>-82.922214128199997</v>
      </c>
      <c r="AA223" s="1">
        <v>39.9166134516</v>
      </c>
      <c r="AB223" s="1">
        <v>-82.9206355906</v>
      </c>
    </row>
    <row r="224" spans="1:28" x14ac:dyDescent="0.25">
      <c r="A224" s="13">
        <v>222</v>
      </c>
      <c r="B224" s="17">
        <v>2</v>
      </c>
      <c r="C224" s="1" t="s">
        <v>786</v>
      </c>
      <c r="D224" s="1" t="s">
        <v>4133</v>
      </c>
      <c r="E224" s="1" t="s">
        <v>5851</v>
      </c>
      <c r="F224" s="1" t="s">
        <v>4421</v>
      </c>
      <c r="G224" s="16">
        <v>0.8</v>
      </c>
      <c r="H224" s="16">
        <v>1.3</v>
      </c>
      <c r="I224" s="13" t="s">
        <v>3190</v>
      </c>
      <c r="J224" s="1" t="s">
        <v>4983</v>
      </c>
      <c r="K224" s="1">
        <v>0</v>
      </c>
      <c r="L224" s="1">
        <v>0</v>
      </c>
      <c r="M224" s="1">
        <v>17</v>
      </c>
      <c r="N224" s="1">
        <v>10</v>
      </c>
      <c r="O224" s="1">
        <v>48</v>
      </c>
      <c r="P224" s="16">
        <v>203.671875</v>
      </c>
      <c r="Q224" s="16">
        <v>0.37790403981886089</v>
      </c>
      <c r="R224" s="16">
        <v>26.011123817129061</v>
      </c>
      <c r="S224" s="16">
        <v>25.633219777310199</v>
      </c>
      <c r="T224" s="16">
        <v>2.0606478578667729E-2</v>
      </c>
      <c r="U224" s="16">
        <v>3.868547261551579</v>
      </c>
      <c r="V224" s="16">
        <v>3.8479407829729113</v>
      </c>
      <c r="W224" s="13" t="str">
        <f>IF(Table46749[[#This Row],[PSI - FI]]&gt;5,"Red",(IF(AND(Table46749[[#This Row],[PSI - FI]]&lt;5,Table46749[[#This Row],[PSI - FI]]&gt;=3),"Blue","No")))</f>
        <v>Blue</v>
      </c>
      <c r="X224" s="19" t="str">
        <f>HYPERLINK("https://www.google.com/maps/dir/?api=1&amp;origin=" &amp; Table46749[[#This Row],[Begin Lat]] &amp; "," &amp; Table46749[[#This Row],[Begin Long]] &amp; "&amp;destination=" &amp; Table46749[[#This Row],[End Lat]] &amp; "," &amp; Table46749[[#This Row],[End Long]] &amp; "&amp;travelmode=driving", "Google Maps")</f>
        <v>Google Maps</v>
      </c>
      <c r="Y224" s="1">
        <v>41.689456502399999</v>
      </c>
      <c r="Z224" s="1">
        <v>-83.584662707299998</v>
      </c>
      <c r="AA224" s="1">
        <v>41.696667705199999</v>
      </c>
      <c r="AB224" s="1">
        <v>-83.585049747300005</v>
      </c>
    </row>
    <row r="225" spans="1:28" x14ac:dyDescent="0.25">
      <c r="A225" s="13">
        <v>223</v>
      </c>
      <c r="B225" s="17">
        <v>2</v>
      </c>
      <c r="C225" s="1" t="s">
        <v>786</v>
      </c>
      <c r="D225" s="1" t="s">
        <v>4135</v>
      </c>
      <c r="E225" s="1" t="s">
        <v>3286</v>
      </c>
      <c r="F225" s="1" t="s">
        <v>3725</v>
      </c>
      <c r="G225" s="16">
        <v>13.4</v>
      </c>
      <c r="H225" s="16">
        <v>13.9</v>
      </c>
      <c r="I225" s="13" t="s">
        <v>3190</v>
      </c>
      <c r="J225" s="1" t="s">
        <v>4982</v>
      </c>
      <c r="K225" s="1">
        <v>0</v>
      </c>
      <c r="L225" s="1">
        <v>1</v>
      </c>
      <c r="M225" s="1">
        <v>11</v>
      </c>
      <c r="N225" s="1">
        <v>11</v>
      </c>
      <c r="O225" s="1">
        <v>38</v>
      </c>
      <c r="P225" s="16">
        <v>204.50481468023256</v>
      </c>
      <c r="Q225" s="16">
        <v>0.46109649464875591</v>
      </c>
      <c r="R225" s="16">
        <v>20.754450136513316</v>
      </c>
      <c r="S225" s="16">
        <v>20.293353641864559</v>
      </c>
      <c r="T225" s="16">
        <v>2.5860142785382755E-2</v>
      </c>
      <c r="U225" s="16">
        <v>3.8656916004186659</v>
      </c>
      <c r="V225" s="16">
        <v>3.839831457633283</v>
      </c>
      <c r="W225" s="13" t="str">
        <f>IF(Table46749[[#This Row],[PSI - FI]]&gt;5,"Red",(IF(AND(Table46749[[#This Row],[PSI - FI]]&lt;5,Table46749[[#This Row],[PSI - FI]]&gt;=3),"Blue","No")))</f>
        <v>Blue</v>
      </c>
      <c r="X225" s="19" t="str">
        <f>HYPERLINK("https://www.google.com/maps/dir/?api=1&amp;origin=" &amp; Table46749[[#This Row],[Begin Lat]] &amp; "," &amp; Table46749[[#This Row],[Begin Long]] &amp; "&amp;destination=" &amp; Table46749[[#This Row],[End Lat]] &amp; "," &amp; Table46749[[#This Row],[End Long]] &amp; "&amp;travelmode=driving", "Google Maps")</f>
        <v>Google Maps</v>
      </c>
      <c r="Y225" s="1">
        <v>41.639604830300001</v>
      </c>
      <c r="Z225" s="1">
        <v>-83.664535993900003</v>
      </c>
      <c r="AA225" s="1">
        <v>41.632362078</v>
      </c>
      <c r="AB225" s="1">
        <v>-83.664492245999995</v>
      </c>
    </row>
    <row r="226" spans="1:28" x14ac:dyDescent="0.25">
      <c r="A226" s="13">
        <v>224</v>
      </c>
      <c r="B226" s="17">
        <v>8</v>
      </c>
      <c r="C226" s="1" t="s">
        <v>787</v>
      </c>
      <c r="D226" s="1" t="s">
        <v>4136</v>
      </c>
      <c r="E226" s="1" t="s">
        <v>5730</v>
      </c>
      <c r="F226" s="1" t="s">
        <v>4422</v>
      </c>
      <c r="G226" s="16">
        <v>0</v>
      </c>
      <c r="H226" s="16">
        <v>0.5</v>
      </c>
      <c r="I226" s="13" t="s">
        <v>3190</v>
      </c>
      <c r="J226" s="1" t="s">
        <v>4982</v>
      </c>
      <c r="K226" s="1">
        <v>0</v>
      </c>
      <c r="L226" s="1">
        <v>2</v>
      </c>
      <c r="M226" s="1">
        <v>14</v>
      </c>
      <c r="N226" s="1">
        <v>7</v>
      </c>
      <c r="O226" s="1">
        <v>65</v>
      </c>
      <c r="P226" s="16">
        <v>279.07212936046511</v>
      </c>
      <c r="Q226" s="16">
        <v>0.41557490237940142</v>
      </c>
      <c r="R226" s="16">
        <v>33.680915650622914</v>
      </c>
      <c r="S226" s="16">
        <v>33.26534074824351</v>
      </c>
      <c r="T226" s="16">
        <v>2.331301695359814E-2</v>
      </c>
      <c r="U226" s="16">
        <v>3.8626312765469581</v>
      </c>
      <c r="V226" s="16">
        <v>3.8393182595933601</v>
      </c>
      <c r="W226" s="13" t="str">
        <f>IF(Table46749[[#This Row],[PSI - FI]]&gt;5,"Red",(IF(AND(Table46749[[#This Row],[PSI - FI]]&lt;5,Table46749[[#This Row],[PSI - FI]]&gt;=3),"Blue","No")))</f>
        <v>Blue</v>
      </c>
      <c r="X226" s="19" t="str">
        <f>HYPERLINK("https://www.google.com/maps/dir/?api=1&amp;origin=" &amp; Table46749[[#This Row],[Begin Lat]] &amp; "," &amp; Table46749[[#This Row],[Begin Long]] &amp; "&amp;destination=" &amp; Table46749[[#This Row],[End Lat]] &amp; "," &amp; Table46749[[#This Row],[End Long]] &amp; "&amp;travelmode=driving", "Google Maps")</f>
        <v>Google Maps</v>
      </c>
      <c r="Y226" s="1">
        <v>39.113959624499998</v>
      </c>
      <c r="Z226" s="1">
        <v>-84.576224081800007</v>
      </c>
      <c r="AA226" s="1">
        <v>39.110376998299998</v>
      </c>
      <c r="AB226" s="1">
        <v>-84.568900764899993</v>
      </c>
    </row>
    <row r="227" spans="1:28" x14ac:dyDescent="0.25">
      <c r="A227" s="13">
        <v>225</v>
      </c>
      <c r="B227" s="17">
        <v>4</v>
      </c>
      <c r="C227" s="1" t="s">
        <v>795</v>
      </c>
      <c r="D227" s="1" t="s">
        <v>4085</v>
      </c>
      <c r="E227" s="1" t="s">
        <v>5440</v>
      </c>
      <c r="F227" s="1" t="s">
        <v>3707</v>
      </c>
      <c r="G227" s="16">
        <v>13.3</v>
      </c>
      <c r="H227" s="16">
        <v>13.8</v>
      </c>
      <c r="I227" s="13" t="s">
        <v>3190</v>
      </c>
      <c r="J227" s="1" t="s">
        <v>4981</v>
      </c>
      <c r="K227" s="1">
        <v>0</v>
      </c>
      <c r="L227" s="1">
        <v>0</v>
      </c>
      <c r="M227" s="1">
        <v>7</v>
      </c>
      <c r="N227" s="1">
        <v>6</v>
      </c>
      <c r="O227" s="1">
        <v>39</v>
      </c>
      <c r="P227" s="16">
        <v>111.453125</v>
      </c>
      <c r="Q227" s="16">
        <v>0.77085957789764437</v>
      </c>
      <c r="R227" s="16">
        <v>20.036974685136599</v>
      </c>
      <c r="S227" s="16">
        <v>19.266115107238953</v>
      </c>
      <c r="T227" s="16">
        <v>4.1779683899234817E-2</v>
      </c>
      <c r="U227" s="16">
        <v>3.8406129055071636</v>
      </c>
      <c r="V227" s="16">
        <v>3.7988332216079286</v>
      </c>
      <c r="W227" s="13" t="str">
        <f>IF(Table46749[[#This Row],[PSI - FI]]&gt;5,"Red",(IF(AND(Table46749[[#This Row],[PSI - FI]]&lt;5,Table46749[[#This Row],[PSI - FI]]&gt;=3),"Blue","No")))</f>
        <v>Blue</v>
      </c>
      <c r="X227" s="19" t="str">
        <f>HYPERLINK("https://www.google.com/maps/dir/?api=1&amp;origin=" &amp; Table46749[[#This Row],[Begin Lat]] &amp; "," &amp; Table46749[[#This Row],[Begin Long]] &amp; "&amp;destination=" &amp; Table46749[[#This Row],[End Lat]] &amp; "," &amp; Table46749[[#This Row],[End Long]] &amp; "&amp;travelmode=driving", "Google Maps")</f>
        <v>Google Maps</v>
      </c>
      <c r="Y227" s="1">
        <v>41.0618477895</v>
      </c>
      <c r="Z227" s="1">
        <v>-81.461322881399994</v>
      </c>
      <c r="AA227" s="1">
        <v>41.059453213700003</v>
      </c>
      <c r="AB227" s="1">
        <v>-81.452624977799999</v>
      </c>
    </row>
    <row r="228" spans="1:28" x14ac:dyDescent="0.25">
      <c r="A228" s="13">
        <v>226</v>
      </c>
      <c r="B228" s="17">
        <v>12</v>
      </c>
      <c r="C228" s="1" t="s">
        <v>785</v>
      </c>
      <c r="D228" s="1" t="s">
        <v>4138</v>
      </c>
      <c r="E228" s="1" t="s">
        <v>5720</v>
      </c>
      <c r="F228" s="1" t="s">
        <v>4423</v>
      </c>
      <c r="G228" s="16">
        <v>4.5</v>
      </c>
      <c r="H228" s="16">
        <v>5</v>
      </c>
      <c r="I228" s="13" t="s">
        <v>3190</v>
      </c>
      <c r="J228" s="1" t="s">
        <v>4982</v>
      </c>
      <c r="K228" s="1">
        <v>0</v>
      </c>
      <c r="L228" s="1">
        <v>1</v>
      </c>
      <c r="M228" s="1">
        <v>4</v>
      </c>
      <c r="N228" s="1">
        <v>16</v>
      </c>
      <c r="O228" s="1">
        <v>135</v>
      </c>
      <c r="P228" s="16">
        <v>277.86418968023258</v>
      </c>
      <c r="Q228" s="16">
        <v>0.48157584610928411</v>
      </c>
      <c r="R228" s="16">
        <v>60.052483021890673</v>
      </c>
      <c r="S228" s="16">
        <v>59.570907175781386</v>
      </c>
      <c r="T228" s="16">
        <v>2.7005845380855115E-2</v>
      </c>
      <c r="U228" s="16">
        <v>3.8327566957608568</v>
      </c>
      <c r="V228" s="16">
        <v>3.8057508503800017</v>
      </c>
      <c r="W228" s="13" t="str">
        <f>IF(Table46749[[#This Row],[PSI - FI]]&gt;5,"Red",(IF(AND(Table46749[[#This Row],[PSI - FI]]&lt;5,Table46749[[#This Row],[PSI - FI]]&gt;=3),"Blue","No")))</f>
        <v>Blue</v>
      </c>
      <c r="X228" s="19" t="str">
        <f>HYPERLINK("https://www.google.com/maps/dir/?api=1&amp;origin=" &amp; Table46749[[#This Row],[Begin Lat]] &amp; "," &amp; Table46749[[#This Row],[Begin Long]] &amp; "&amp;destination=" &amp; Table46749[[#This Row],[End Lat]] &amp; "," &amp; Table46749[[#This Row],[End Long]] &amp; "&amp;travelmode=driving", "Google Maps")</f>
        <v>Google Maps</v>
      </c>
      <c r="Y228" s="1">
        <v>41.372083916900003</v>
      </c>
      <c r="Z228" s="1">
        <v>-81.832403704699999</v>
      </c>
      <c r="AA228" s="1">
        <v>41.371865501800002</v>
      </c>
      <c r="AB228" s="1">
        <v>-81.822798540400001</v>
      </c>
    </row>
    <row r="229" spans="1:28" x14ac:dyDescent="0.25">
      <c r="A229" s="13">
        <v>227</v>
      </c>
      <c r="B229" s="17">
        <v>12</v>
      </c>
      <c r="C229" s="1" t="s">
        <v>785</v>
      </c>
      <c r="D229" s="1" t="s">
        <v>4140</v>
      </c>
      <c r="E229" s="1" t="s">
        <v>5852</v>
      </c>
      <c r="F229" s="1" t="s">
        <v>4424</v>
      </c>
      <c r="G229" s="16">
        <v>1.1000000000000001</v>
      </c>
      <c r="H229" s="16">
        <v>1.6</v>
      </c>
      <c r="I229" s="13" t="s">
        <v>3190</v>
      </c>
      <c r="J229" s="1" t="s">
        <v>4982</v>
      </c>
      <c r="K229" s="1">
        <v>0</v>
      </c>
      <c r="L229" s="1">
        <v>3</v>
      </c>
      <c r="M229" s="1">
        <v>10</v>
      </c>
      <c r="N229" s="1">
        <v>9</v>
      </c>
      <c r="O229" s="1">
        <v>27</v>
      </c>
      <c r="P229" s="16">
        <v>269.43631904069764</v>
      </c>
      <c r="Q229" s="16">
        <v>0.43088925808697115</v>
      </c>
      <c r="R229" s="16">
        <v>19.451623902127984</v>
      </c>
      <c r="S229" s="16">
        <v>19.020734644041013</v>
      </c>
      <c r="T229" s="16">
        <v>2.4169992436228128E-2</v>
      </c>
      <c r="U229" s="16">
        <v>3.8309498951081316</v>
      </c>
      <c r="V229" s="16">
        <v>3.8067799026719036</v>
      </c>
      <c r="W229" s="13" t="str">
        <f>IF(Table46749[[#This Row],[PSI - FI]]&gt;5,"Red",(IF(AND(Table46749[[#This Row],[PSI - FI]]&lt;5,Table46749[[#This Row],[PSI - FI]]&gt;=3),"Blue","No")))</f>
        <v>Blue</v>
      </c>
      <c r="X229" s="19" t="str">
        <f>HYPERLINK("https://www.google.com/maps/dir/?api=1&amp;origin=" &amp; Table46749[[#This Row],[Begin Lat]] &amp; "," &amp; Table46749[[#This Row],[Begin Long]] &amp; "&amp;destination=" &amp; Table46749[[#This Row],[End Lat]] &amp; "," &amp; Table46749[[#This Row],[End Long]] &amp; "&amp;travelmode=driving", "Google Maps")</f>
        <v>Google Maps</v>
      </c>
      <c r="Y229" s="1">
        <v>41.434932616600001</v>
      </c>
      <c r="Z229" s="1">
        <v>-81.697207147599997</v>
      </c>
      <c r="AA229" s="1">
        <v>41.440504258099999</v>
      </c>
      <c r="AB229" s="1">
        <v>-81.703075257400002</v>
      </c>
    </row>
    <row r="230" spans="1:28" x14ac:dyDescent="0.25">
      <c r="A230" s="13">
        <v>228</v>
      </c>
      <c r="B230" s="17">
        <v>12</v>
      </c>
      <c r="C230" s="1" t="s">
        <v>785</v>
      </c>
      <c r="D230" s="1" t="s">
        <v>3556</v>
      </c>
      <c r="E230" s="1" t="s">
        <v>5699</v>
      </c>
      <c r="F230" s="1" t="s">
        <v>3797</v>
      </c>
      <c r="G230" s="16">
        <v>8.6999999999999993</v>
      </c>
      <c r="H230" s="16">
        <v>9.1999999999999993</v>
      </c>
      <c r="I230" s="13" t="s">
        <v>3190</v>
      </c>
      <c r="J230" s="1" t="s">
        <v>4982</v>
      </c>
      <c r="K230" s="1">
        <v>0</v>
      </c>
      <c r="L230" s="1">
        <v>1</v>
      </c>
      <c r="M230" s="1">
        <v>2</v>
      </c>
      <c r="N230" s="1">
        <v>17</v>
      </c>
      <c r="O230" s="1">
        <v>58</v>
      </c>
      <c r="P230" s="16">
        <v>192.20793968023256</v>
      </c>
      <c r="Q230" s="16">
        <v>0.53406962455544404</v>
      </c>
      <c r="R230" s="16">
        <v>29.732690111042789</v>
      </c>
      <c r="S230" s="16">
        <v>29.198620486487346</v>
      </c>
      <c r="T230" s="16">
        <v>2.9942040863677039E-2</v>
      </c>
      <c r="U230" s="16">
        <v>3.8307506943955754</v>
      </c>
      <c r="V230" s="16">
        <v>3.8008086535318983</v>
      </c>
      <c r="W230" s="13" t="str">
        <f>IF(Table46749[[#This Row],[PSI - FI]]&gt;5,"Red",(IF(AND(Table46749[[#This Row],[PSI - FI]]&lt;5,Table46749[[#This Row],[PSI - FI]]&gt;=3),"Blue","No")))</f>
        <v>Blue</v>
      </c>
      <c r="X230" s="19" t="str">
        <f>HYPERLINK("https://www.google.com/maps/dir/?api=1&amp;origin=" &amp; Table46749[[#This Row],[Begin Lat]] &amp; "," &amp; Table46749[[#This Row],[Begin Long]] &amp; "&amp;destination=" &amp; Table46749[[#This Row],[End Lat]] &amp; "," &amp; Table46749[[#This Row],[End Long]] &amp; "&amp;travelmode=driving", "Google Maps")</f>
        <v>Google Maps</v>
      </c>
      <c r="Y230" s="1">
        <v>41.520691492899999</v>
      </c>
      <c r="Z230" s="1">
        <v>-81.536242508100003</v>
      </c>
      <c r="AA230" s="1">
        <v>41.520775210700002</v>
      </c>
      <c r="AB230" s="1">
        <v>-81.5266218119</v>
      </c>
    </row>
    <row r="231" spans="1:28" x14ac:dyDescent="0.25">
      <c r="A231" s="13">
        <v>229</v>
      </c>
      <c r="B231" s="17">
        <v>12</v>
      </c>
      <c r="C231" s="1" t="s">
        <v>785</v>
      </c>
      <c r="D231" s="1" t="s">
        <v>4143</v>
      </c>
      <c r="E231" s="1" t="s">
        <v>5853</v>
      </c>
      <c r="F231" s="1" t="s">
        <v>4425</v>
      </c>
      <c r="G231" s="16">
        <v>2.1</v>
      </c>
      <c r="H231" s="16">
        <v>2.6</v>
      </c>
      <c r="I231" s="13" t="s">
        <v>3190</v>
      </c>
      <c r="J231" s="1" t="s">
        <v>4982</v>
      </c>
      <c r="K231" s="1">
        <v>0</v>
      </c>
      <c r="L231" s="1">
        <v>3</v>
      </c>
      <c r="M231" s="1">
        <v>4</v>
      </c>
      <c r="N231" s="1">
        <v>21</v>
      </c>
      <c r="O231" s="1">
        <v>47</v>
      </c>
      <c r="P231" s="16">
        <v>303.40506904069764</v>
      </c>
      <c r="Q231" s="16">
        <v>0.29241515722082762</v>
      </c>
      <c r="R231" s="16">
        <v>28.998281846686279</v>
      </c>
      <c r="S231" s="16">
        <v>28.705866689465452</v>
      </c>
      <c r="T231" s="16">
        <v>1.6418037773603823E-2</v>
      </c>
      <c r="U231" s="16">
        <v>3.8148584786070949</v>
      </c>
      <c r="V231" s="16">
        <v>3.7984404408334913</v>
      </c>
      <c r="W231" s="13" t="str">
        <f>IF(Table46749[[#This Row],[PSI - FI]]&gt;5,"Red",(IF(AND(Table46749[[#This Row],[PSI - FI]]&lt;5,Table46749[[#This Row],[PSI - FI]]&gt;=3),"Blue","No")))</f>
        <v>Blue</v>
      </c>
      <c r="X231" s="19" t="str">
        <f>HYPERLINK("https://www.google.com/maps/dir/?api=1&amp;origin=" &amp; Table46749[[#This Row],[Begin Lat]] &amp; "," &amp; Table46749[[#This Row],[Begin Long]] &amp; "&amp;destination=" &amp; Table46749[[#This Row],[End Lat]] &amp; "," &amp; Table46749[[#This Row],[End Long]] &amp; "&amp;travelmode=driving", "Google Maps")</f>
        <v>Google Maps</v>
      </c>
      <c r="Y231" s="1">
        <v>41.433787483899998</v>
      </c>
      <c r="Z231" s="1">
        <v>-81.808030817499997</v>
      </c>
      <c r="AA231" s="1">
        <v>41.433633161899998</v>
      </c>
      <c r="AB231" s="1">
        <v>-81.798384826499998</v>
      </c>
    </row>
    <row r="232" spans="1:28" x14ac:dyDescent="0.25">
      <c r="A232" s="13">
        <v>230</v>
      </c>
      <c r="B232" s="17">
        <v>12</v>
      </c>
      <c r="C232" s="1" t="s">
        <v>785</v>
      </c>
      <c r="D232" s="1" t="s">
        <v>4145</v>
      </c>
      <c r="E232" s="1" t="s">
        <v>5556</v>
      </c>
      <c r="F232" s="1" t="s">
        <v>4426</v>
      </c>
      <c r="G232" s="16">
        <v>1</v>
      </c>
      <c r="H232" s="16">
        <v>1.5</v>
      </c>
      <c r="I232" s="13" t="s">
        <v>3190</v>
      </c>
      <c r="J232" s="1" t="s">
        <v>4982</v>
      </c>
      <c r="K232" s="1">
        <v>2</v>
      </c>
      <c r="L232" s="1">
        <v>2</v>
      </c>
      <c r="M232" s="1">
        <v>9</v>
      </c>
      <c r="N232" s="1">
        <v>10</v>
      </c>
      <c r="O232" s="1">
        <v>32</v>
      </c>
      <c r="P232" s="16">
        <v>318.00363372093022</v>
      </c>
      <c r="Q232" s="16">
        <v>0.40438918157429754</v>
      </c>
      <c r="R232" s="16">
        <v>21.03197175312663</v>
      </c>
      <c r="S232" s="16">
        <v>20.627582571552331</v>
      </c>
      <c r="T232" s="16">
        <v>2.2687027092764721E-2</v>
      </c>
      <c r="U232" s="16">
        <v>3.8016214394032266</v>
      </c>
      <c r="V232" s="16">
        <v>3.7789344123104618</v>
      </c>
      <c r="W232" s="13" t="str">
        <f>IF(Table46749[[#This Row],[PSI - FI]]&gt;5,"Red",(IF(AND(Table46749[[#This Row],[PSI - FI]]&lt;5,Table46749[[#This Row],[PSI - FI]]&gt;=3),"Blue","No")))</f>
        <v>Blue</v>
      </c>
      <c r="X232" s="19" t="str">
        <f>HYPERLINK("https://www.google.com/maps/dir/?api=1&amp;origin=" &amp; Table46749[[#This Row],[Begin Lat]] &amp; "," &amp; Table46749[[#This Row],[Begin Long]] &amp; "&amp;destination=" &amp; Table46749[[#This Row],[End Lat]] &amp; "," &amp; Table46749[[#This Row],[End Long]] &amp; "&amp;travelmode=driving", "Google Maps")</f>
        <v>Google Maps</v>
      </c>
      <c r="Y232" s="1">
        <v>41.447093952000003</v>
      </c>
      <c r="Z232" s="1">
        <v>-81.621355298599994</v>
      </c>
      <c r="AA232" s="1">
        <v>41.454337314</v>
      </c>
      <c r="AB232" s="1">
        <v>-81.621385533199998</v>
      </c>
    </row>
    <row r="233" spans="1:28" x14ac:dyDescent="0.25">
      <c r="A233" s="13">
        <v>231</v>
      </c>
      <c r="B233" s="17">
        <v>12</v>
      </c>
      <c r="C233" s="1" t="s">
        <v>785</v>
      </c>
      <c r="D233" s="1" t="s">
        <v>4147</v>
      </c>
      <c r="E233" s="1" t="s">
        <v>5681</v>
      </c>
      <c r="F233" s="1" t="s">
        <v>4427</v>
      </c>
      <c r="G233" s="16">
        <v>2.5</v>
      </c>
      <c r="H233" s="16">
        <v>3</v>
      </c>
      <c r="I233" s="13" t="s">
        <v>3190</v>
      </c>
      <c r="J233" s="1" t="s">
        <v>4982</v>
      </c>
      <c r="K233" s="1">
        <v>0</v>
      </c>
      <c r="L233" s="1">
        <v>2</v>
      </c>
      <c r="M233" s="1">
        <v>11</v>
      </c>
      <c r="N233" s="1">
        <v>11</v>
      </c>
      <c r="O233" s="1">
        <v>62</v>
      </c>
      <c r="P233" s="16">
        <v>274.18150436046511</v>
      </c>
      <c r="Q233" s="16">
        <v>0.37587886698807038</v>
      </c>
      <c r="R233" s="16">
        <v>32.764739357548471</v>
      </c>
      <c r="S233" s="16">
        <v>32.388860490560404</v>
      </c>
      <c r="T233" s="16">
        <v>2.1091301964592985E-2</v>
      </c>
      <c r="U233" s="16">
        <v>3.7973313291149604</v>
      </c>
      <c r="V233" s="16">
        <v>3.7762400271503673</v>
      </c>
      <c r="W233" s="13" t="str">
        <f>IF(Table46749[[#This Row],[PSI - FI]]&gt;5,"Red",(IF(AND(Table46749[[#This Row],[PSI - FI]]&lt;5,Table46749[[#This Row],[PSI - FI]]&gt;=3),"Blue","No")))</f>
        <v>Blue</v>
      </c>
      <c r="X233" s="19" t="str">
        <f>HYPERLINK("https://www.google.com/maps/dir/?api=1&amp;origin=" &amp; Table46749[[#This Row],[Begin Lat]] &amp; "," &amp; Table46749[[#This Row],[Begin Long]] &amp; "&amp;destination=" &amp; Table46749[[#This Row],[End Lat]] &amp; "," &amp; Table46749[[#This Row],[End Long]] &amp; "&amp;travelmode=driving", "Google Maps")</f>
        <v>Google Maps</v>
      </c>
      <c r="Y233" s="1">
        <v>41.478949464300001</v>
      </c>
      <c r="Z233" s="1">
        <v>-81.768769479900001</v>
      </c>
      <c r="AA233" s="1">
        <v>41.486198434099997</v>
      </c>
      <c r="AB233" s="1">
        <v>-81.768723159199993</v>
      </c>
    </row>
    <row r="234" spans="1:28" x14ac:dyDescent="0.25">
      <c r="A234" s="13">
        <v>232</v>
      </c>
      <c r="B234" s="17">
        <v>6</v>
      </c>
      <c r="C234" s="1" t="s">
        <v>799</v>
      </c>
      <c r="D234" s="1" t="s">
        <v>4149</v>
      </c>
      <c r="E234" s="1" t="s">
        <v>3243</v>
      </c>
      <c r="F234" s="1" t="s">
        <v>3700</v>
      </c>
      <c r="G234" s="16">
        <v>11.4</v>
      </c>
      <c r="H234" s="16">
        <v>11.9</v>
      </c>
      <c r="I234" s="13" t="s">
        <v>3190</v>
      </c>
      <c r="J234" s="1" t="s">
        <v>4981</v>
      </c>
      <c r="K234" s="1">
        <v>0</v>
      </c>
      <c r="L234" s="1">
        <v>0</v>
      </c>
      <c r="M234" s="1">
        <v>5</v>
      </c>
      <c r="N234" s="1">
        <v>7</v>
      </c>
      <c r="O234" s="1">
        <v>27</v>
      </c>
      <c r="P234" s="16">
        <v>90.796875</v>
      </c>
      <c r="Q234" s="16">
        <v>1.0620513004086811</v>
      </c>
      <c r="R234" s="16">
        <v>14.968645700360966</v>
      </c>
      <c r="S234" s="16">
        <v>13.906594399952285</v>
      </c>
      <c r="T234" s="16">
        <v>5.944651023087015E-2</v>
      </c>
      <c r="U234" s="16">
        <v>3.7951795551133212</v>
      </c>
      <c r="V234" s="16">
        <v>3.7357330448824508</v>
      </c>
      <c r="W234" s="13" t="str">
        <f>IF(Table46749[[#This Row],[PSI - FI]]&gt;5,"Red",(IF(AND(Table46749[[#This Row],[PSI - FI]]&lt;5,Table46749[[#This Row],[PSI - FI]]&gt;=3),"Blue","No")))</f>
        <v>Blue</v>
      </c>
      <c r="X234" s="19" t="str">
        <f>HYPERLINK("https://www.google.com/maps/dir/?api=1&amp;origin=" &amp; Table46749[[#This Row],[Begin Lat]] &amp; "," &amp; Table46749[[#This Row],[Begin Long]] &amp; "&amp;destination=" &amp; Table46749[[#This Row],[End Lat]] &amp; "," &amp; Table46749[[#This Row],[End Long]] &amp; "&amp;travelmode=driving", "Google Maps")</f>
        <v>Google Maps</v>
      </c>
      <c r="Y234" s="1">
        <v>0</v>
      </c>
      <c r="Z234" s="1">
        <v>0</v>
      </c>
      <c r="AA234" s="1">
        <v>40.294360860899999</v>
      </c>
      <c r="AB234" s="1">
        <v>-83.035403958700002</v>
      </c>
    </row>
    <row r="235" spans="1:28" x14ac:dyDescent="0.25">
      <c r="A235" s="13">
        <v>233</v>
      </c>
      <c r="B235" s="17">
        <v>6</v>
      </c>
      <c r="C235" s="1" t="s">
        <v>784</v>
      </c>
      <c r="D235" s="1" t="s">
        <v>3969</v>
      </c>
      <c r="E235" s="1" t="s">
        <v>5818</v>
      </c>
      <c r="F235" s="1" t="s">
        <v>3706</v>
      </c>
      <c r="G235" s="16">
        <v>18.3</v>
      </c>
      <c r="H235" s="16">
        <v>18.8</v>
      </c>
      <c r="I235" s="13" t="s">
        <v>3190</v>
      </c>
      <c r="J235" s="1" t="s">
        <v>4982</v>
      </c>
      <c r="K235" s="1">
        <v>0</v>
      </c>
      <c r="L235" s="1">
        <v>7</v>
      </c>
      <c r="M235" s="1">
        <v>9</v>
      </c>
      <c r="N235" s="1">
        <v>5</v>
      </c>
      <c r="O235" s="1">
        <v>53</v>
      </c>
      <c r="P235" s="16">
        <v>453.84620276162786</v>
      </c>
      <c r="Q235" s="16">
        <v>0.48691962057933319</v>
      </c>
      <c r="R235" s="16">
        <v>27.374628034526481</v>
      </c>
      <c r="S235" s="16">
        <v>26.887708413947149</v>
      </c>
      <c r="T235" s="16">
        <v>2.7304779249532552E-2</v>
      </c>
      <c r="U235" s="16">
        <v>3.7815978019865808</v>
      </c>
      <c r="V235" s="16">
        <v>3.7542930227370483</v>
      </c>
      <c r="W235" s="13" t="str">
        <f>IF(Table46749[[#This Row],[PSI - FI]]&gt;5,"Red",(IF(AND(Table46749[[#This Row],[PSI - FI]]&lt;5,Table46749[[#This Row],[PSI - FI]]&gt;=3),"Blue","No")))</f>
        <v>Blue</v>
      </c>
      <c r="X235" s="19" t="str">
        <f>HYPERLINK("https://www.google.com/maps/dir/?api=1&amp;origin=" &amp; Table46749[[#This Row],[Begin Lat]] &amp; "," &amp; Table46749[[#This Row],[Begin Long]] &amp; "&amp;destination=" &amp; Table46749[[#This Row],[End Lat]] &amp; "," &amp; Table46749[[#This Row],[End Long]] &amp; "&amp;travelmode=driving", "Google Maps")</f>
        <v>Google Maps</v>
      </c>
      <c r="Y235" s="1">
        <v>39.956432228399997</v>
      </c>
      <c r="Z235" s="1">
        <v>-82.909743412699996</v>
      </c>
      <c r="AA235" s="1">
        <v>39.956156862699999</v>
      </c>
      <c r="AB235" s="1">
        <v>-82.900354945399997</v>
      </c>
    </row>
    <row r="236" spans="1:28" x14ac:dyDescent="0.25">
      <c r="A236" s="13">
        <v>234</v>
      </c>
      <c r="B236" s="17">
        <v>12</v>
      </c>
      <c r="C236" s="1" t="s">
        <v>794</v>
      </c>
      <c r="D236" s="1" t="s">
        <v>3978</v>
      </c>
      <c r="E236" s="1" t="s">
        <v>5827</v>
      </c>
      <c r="F236" s="1" t="s">
        <v>3712</v>
      </c>
      <c r="G236" s="16">
        <v>3.7</v>
      </c>
      <c r="H236" s="16">
        <v>4.2</v>
      </c>
      <c r="I236" s="13" t="s">
        <v>3190</v>
      </c>
      <c r="J236" s="1" t="s">
        <v>4981</v>
      </c>
      <c r="K236" s="1">
        <v>0</v>
      </c>
      <c r="L236" s="1">
        <v>1</v>
      </c>
      <c r="M236" s="1">
        <v>8</v>
      </c>
      <c r="N236" s="1">
        <v>1</v>
      </c>
      <c r="O236" s="1">
        <v>23</v>
      </c>
      <c r="P236" s="16">
        <v>125.48918968023256</v>
      </c>
      <c r="Q236" s="16">
        <v>2.1795654304843812</v>
      </c>
      <c r="R236" s="16">
        <v>13.677044047759777</v>
      </c>
      <c r="S236" s="16">
        <v>11.497478617275396</v>
      </c>
      <c r="T236" s="16">
        <v>0.131141205956009</v>
      </c>
      <c r="U236" s="16">
        <v>3.7776814053030909</v>
      </c>
      <c r="V236" s="16">
        <v>3.6465401993470818</v>
      </c>
      <c r="W236" s="13" t="str">
        <f>IF(Table46749[[#This Row],[PSI - FI]]&gt;5,"Red",(IF(AND(Table46749[[#This Row],[PSI - FI]]&lt;5,Table46749[[#This Row],[PSI - FI]]&gt;=3),"Blue","No")))</f>
        <v>Blue</v>
      </c>
      <c r="X236" s="19" t="str">
        <f>HYPERLINK("https://www.google.com/maps/dir/?api=1&amp;origin=" &amp; Table46749[[#This Row],[Begin Lat]] &amp; "," &amp; Table46749[[#This Row],[Begin Long]] &amp; "&amp;destination=" &amp; Table46749[[#This Row],[End Lat]] &amp; "," &amp; Table46749[[#This Row],[End Long]] &amp; "&amp;travelmode=driving", "Google Maps")</f>
        <v>Google Maps</v>
      </c>
      <c r="Y236" s="1">
        <v>41.6396026854</v>
      </c>
      <c r="Z236" s="1">
        <v>-81.4301316472</v>
      </c>
      <c r="AA236" s="1">
        <v>41.644363245299999</v>
      </c>
      <c r="AB236" s="1">
        <v>-81.422915010699995</v>
      </c>
    </row>
    <row r="237" spans="1:28" x14ac:dyDescent="0.25">
      <c r="A237" s="13">
        <v>235</v>
      </c>
      <c r="B237" s="17">
        <v>8</v>
      </c>
      <c r="C237" s="1" t="s">
        <v>787</v>
      </c>
      <c r="D237" s="1" t="s">
        <v>4151</v>
      </c>
      <c r="E237" s="1" t="s">
        <v>5854</v>
      </c>
      <c r="F237" s="1" t="s">
        <v>4428</v>
      </c>
      <c r="G237" s="16">
        <v>0.4</v>
      </c>
      <c r="H237" s="16">
        <v>0.9</v>
      </c>
      <c r="I237" s="13" t="s">
        <v>3190</v>
      </c>
      <c r="J237" s="1" t="s">
        <v>4982</v>
      </c>
      <c r="K237" s="1">
        <v>0</v>
      </c>
      <c r="L237" s="1">
        <v>2</v>
      </c>
      <c r="M237" s="1">
        <v>9</v>
      </c>
      <c r="N237" s="1">
        <v>8</v>
      </c>
      <c r="O237" s="1">
        <v>45</v>
      </c>
      <c r="P237" s="16">
        <v>230.77525436046511</v>
      </c>
      <c r="Q237" s="16">
        <v>0.55361217940599572</v>
      </c>
      <c r="R237" s="16">
        <v>25.237024142645218</v>
      </c>
      <c r="S237" s="16">
        <v>24.683411963239223</v>
      </c>
      <c r="T237" s="16">
        <v>3.1034953615855232E-2</v>
      </c>
      <c r="U237" s="16">
        <v>3.7687382469919171</v>
      </c>
      <c r="V237" s="16">
        <v>3.7377032933760619</v>
      </c>
      <c r="W237" s="13" t="str">
        <f>IF(Table46749[[#This Row],[PSI - FI]]&gt;5,"Red",(IF(AND(Table46749[[#This Row],[PSI - FI]]&lt;5,Table46749[[#This Row],[PSI - FI]]&gt;=3),"Blue","No")))</f>
        <v>Blue</v>
      </c>
      <c r="X237" s="19" t="str">
        <f>HYPERLINK("https://www.google.com/maps/dir/?api=1&amp;origin=" &amp; Table46749[[#This Row],[Begin Lat]] &amp; "," &amp; Table46749[[#This Row],[Begin Long]] &amp; "&amp;destination=" &amp; Table46749[[#This Row],[End Lat]] &amp; "," &amp; Table46749[[#This Row],[End Long]] &amp; "&amp;travelmode=driving", "Google Maps")</f>
        <v>Google Maps</v>
      </c>
      <c r="Y237" s="1">
        <v>39.108580990900002</v>
      </c>
      <c r="Z237" s="1">
        <v>-84.593688495099997</v>
      </c>
      <c r="AA237" s="1">
        <v>39.107128289899997</v>
      </c>
      <c r="AB237" s="1">
        <v>-84.584792754600002</v>
      </c>
    </row>
    <row r="238" spans="1:28" x14ac:dyDescent="0.25">
      <c r="A238" s="13">
        <v>236</v>
      </c>
      <c r="B238" s="17">
        <v>6</v>
      </c>
      <c r="C238" s="1" t="s">
        <v>784</v>
      </c>
      <c r="D238" s="1" t="s">
        <v>3931</v>
      </c>
      <c r="E238" s="1" t="s">
        <v>5813</v>
      </c>
      <c r="F238" s="1" t="s">
        <v>4360</v>
      </c>
      <c r="G238" s="16">
        <v>11.3</v>
      </c>
      <c r="H238" s="16">
        <v>11.8</v>
      </c>
      <c r="I238" s="13" t="s">
        <v>3190</v>
      </c>
      <c r="J238" s="1" t="s">
        <v>4981</v>
      </c>
      <c r="K238" s="1">
        <v>0</v>
      </c>
      <c r="L238" s="1">
        <v>1</v>
      </c>
      <c r="M238" s="1">
        <v>3</v>
      </c>
      <c r="N238" s="1">
        <v>6</v>
      </c>
      <c r="O238" s="1">
        <v>22</v>
      </c>
      <c r="P238" s="16">
        <v>113.94231468023256</v>
      </c>
      <c r="Q238" s="16">
        <v>2.5150443646366085</v>
      </c>
      <c r="R238" s="16">
        <v>13.048080662989445</v>
      </c>
      <c r="S238" s="16">
        <v>10.533036298352837</v>
      </c>
      <c r="T238" s="16">
        <v>0.15352020204767328</v>
      </c>
      <c r="U238" s="16">
        <v>3.7676851689399009</v>
      </c>
      <c r="V238" s="16">
        <v>3.6141649668922278</v>
      </c>
      <c r="W238" s="13" t="str">
        <f>IF(Table46749[[#This Row],[PSI - FI]]&gt;5,"Red",(IF(AND(Table46749[[#This Row],[PSI - FI]]&lt;5,Table46749[[#This Row],[PSI - FI]]&gt;=3),"Blue","No")))</f>
        <v>Blue</v>
      </c>
      <c r="X238" s="19" t="str">
        <f>HYPERLINK("https://www.google.com/maps/dir/?api=1&amp;origin=" &amp; Table46749[[#This Row],[Begin Lat]] &amp; "," &amp; Table46749[[#This Row],[Begin Long]] &amp; "&amp;destination=" &amp; Table46749[[#This Row],[End Lat]] &amp; "," &amp; Table46749[[#This Row],[End Long]] &amp; "&amp;travelmode=driving", "Google Maps")</f>
        <v>Google Maps</v>
      </c>
      <c r="Y238" s="1">
        <v>40.102783176000003</v>
      </c>
      <c r="Z238" s="1">
        <v>-83.036599722399998</v>
      </c>
      <c r="AA238" s="1">
        <v>40.109984184399998</v>
      </c>
      <c r="AB238" s="1">
        <v>-83.035668458700002</v>
      </c>
    </row>
    <row r="239" spans="1:28" x14ac:dyDescent="0.25">
      <c r="A239" s="13">
        <v>237</v>
      </c>
      <c r="B239" s="17">
        <v>8</v>
      </c>
      <c r="C239" s="1" t="s">
        <v>787</v>
      </c>
      <c r="D239" s="1" t="s">
        <v>4153</v>
      </c>
      <c r="E239" s="1" t="s">
        <v>5573</v>
      </c>
      <c r="F239" s="1" t="s">
        <v>4377</v>
      </c>
      <c r="G239" s="16">
        <v>1.3</v>
      </c>
      <c r="H239" s="16">
        <v>1.8</v>
      </c>
      <c r="I239" s="13" t="s">
        <v>3190</v>
      </c>
      <c r="J239" s="1" t="s">
        <v>4981</v>
      </c>
      <c r="K239" s="1">
        <v>0</v>
      </c>
      <c r="L239" s="1">
        <v>0</v>
      </c>
      <c r="M239" s="1">
        <v>6</v>
      </c>
      <c r="N239" s="1">
        <v>6</v>
      </c>
      <c r="O239" s="1">
        <v>58</v>
      </c>
      <c r="P239" s="16">
        <v>123.90625</v>
      </c>
      <c r="Q239" s="16">
        <v>0.88116798177725175</v>
      </c>
      <c r="R239" s="16">
        <v>27.815223437154671</v>
      </c>
      <c r="S239" s="16">
        <v>26.934055455377418</v>
      </c>
      <c r="T239" s="16">
        <v>4.8404729853661392E-2</v>
      </c>
      <c r="U239" s="16">
        <v>3.7622656678468251</v>
      </c>
      <c r="V239" s="16">
        <v>3.713860937993164</v>
      </c>
      <c r="W239" s="13" t="str">
        <f>IF(Table46749[[#This Row],[PSI - FI]]&gt;5,"Red",(IF(AND(Table46749[[#This Row],[PSI - FI]]&lt;5,Table46749[[#This Row],[PSI - FI]]&gt;=3),"Blue","No")))</f>
        <v>Blue</v>
      </c>
      <c r="X239" s="19" t="str">
        <f>HYPERLINK("https://www.google.com/maps/dir/?api=1&amp;origin=" &amp; Table46749[[#This Row],[Begin Lat]] &amp; "," &amp; Table46749[[#This Row],[Begin Long]] &amp; "&amp;destination=" &amp; Table46749[[#This Row],[End Lat]] &amp; "," &amp; Table46749[[#This Row],[End Long]] &amp; "&amp;travelmode=driving", "Google Maps")</f>
        <v>Google Maps</v>
      </c>
      <c r="Y239" s="1">
        <v>39.135461629600002</v>
      </c>
      <c r="Z239" s="1">
        <v>-84.511534100299997</v>
      </c>
      <c r="AA239" s="1">
        <v>39.135272633100001</v>
      </c>
      <c r="AB239" s="1">
        <v>-84.502460207699997</v>
      </c>
    </row>
    <row r="240" spans="1:28" x14ac:dyDescent="0.25">
      <c r="A240" s="13">
        <v>238</v>
      </c>
      <c r="B240" s="17">
        <v>8</v>
      </c>
      <c r="C240" s="1" t="s">
        <v>787</v>
      </c>
      <c r="D240" s="1" t="s">
        <v>4154</v>
      </c>
      <c r="E240" s="1" t="s">
        <v>5855</v>
      </c>
      <c r="F240" s="1" t="s">
        <v>3729</v>
      </c>
      <c r="G240" s="16">
        <v>9</v>
      </c>
      <c r="H240" s="16">
        <v>9.5</v>
      </c>
      <c r="I240" s="13" t="s">
        <v>3190</v>
      </c>
      <c r="J240" s="1" t="s">
        <v>4982</v>
      </c>
      <c r="K240" s="1">
        <v>1</v>
      </c>
      <c r="L240" s="1">
        <v>0</v>
      </c>
      <c r="M240" s="1">
        <v>8</v>
      </c>
      <c r="N240" s="1">
        <v>8</v>
      </c>
      <c r="O240" s="1">
        <v>29</v>
      </c>
      <c r="P240" s="16">
        <v>162.55168968023256</v>
      </c>
      <c r="Q240" s="16">
        <v>0.74463496331325196</v>
      </c>
      <c r="R240" s="16">
        <v>17.292232220152599</v>
      </c>
      <c r="S240" s="16">
        <v>16.547597256839346</v>
      </c>
      <c r="T240" s="16">
        <v>4.1710444095048989E-2</v>
      </c>
      <c r="U240" s="16">
        <v>3.7611396709659042</v>
      </c>
      <c r="V240" s="16">
        <v>3.7194292268708553</v>
      </c>
      <c r="W240" s="13" t="str">
        <f>IF(Table46749[[#This Row],[PSI - FI]]&gt;5,"Red",(IF(AND(Table46749[[#This Row],[PSI - FI]]&lt;5,Table46749[[#This Row],[PSI - FI]]&gt;=3),"Blue","No")))</f>
        <v>Blue</v>
      </c>
      <c r="X240" s="19" t="str">
        <f>HYPERLINK("https://www.google.com/maps/dir/?api=1&amp;origin=" &amp; Table46749[[#This Row],[Begin Lat]] &amp; "," &amp; Table46749[[#This Row],[Begin Long]] &amp; "&amp;destination=" &amp; Table46749[[#This Row],[End Lat]] &amp; "," &amp; Table46749[[#This Row],[End Long]] &amp; "&amp;travelmode=driving", "Google Maps")</f>
        <v>Google Maps</v>
      </c>
      <c r="Y240" s="1">
        <v>39.281538073699998</v>
      </c>
      <c r="Z240" s="1">
        <v>-84.485119405199995</v>
      </c>
      <c r="AA240" s="1">
        <v>39.2887107938</v>
      </c>
      <c r="AB240" s="1">
        <v>-84.485449928700007</v>
      </c>
    </row>
    <row r="241" spans="1:28" x14ac:dyDescent="0.25">
      <c r="A241" s="13">
        <v>239</v>
      </c>
      <c r="B241" s="17">
        <v>12</v>
      </c>
      <c r="C241" s="1" t="s">
        <v>785</v>
      </c>
      <c r="D241" s="1" t="s">
        <v>4156</v>
      </c>
      <c r="E241" s="1" t="s">
        <v>5576</v>
      </c>
      <c r="F241" s="1" t="s">
        <v>4429</v>
      </c>
      <c r="G241" s="16">
        <v>2.2000000000000002</v>
      </c>
      <c r="H241" s="16">
        <v>2.7</v>
      </c>
      <c r="I241" s="13" t="s">
        <v>3190</v>
      </c>
      <c r="J241" s="1" t="s">
        <v>4982</v>
      </c>
      <c r="K241" s="1">
        <v>0</v>
      </c>
      <c r="L241" s="1">
        <v>4</v>
      </c>
      <c r="M241" s="1">
        <v>5</v>
      </c>
      <c r="N241" s="1">
        <v>13</v>
      </c>
      <c r="O241" s="1">
        <v>47</v>
      </c>
      <c r="P241" s="16">
        <v>320.12863372093022</v>
      </c>
      <c r="Q241" s="16">
        <v>0.42573882436847943</v>
      </c>
      <c r="R241" s="16">
        <v>26.440384829020161</v>
      </c>
      <c r="S241" s="16">
        <v>26.014646004651681</v>
      </c>
      <c r="T241" s="16">
        <v>2.3881787922224756E-2</v>
      </c>
      <c r="U241" s="16">
        <v>3.7471862756866052</v>
      </c>
      <c r="V241" s="16">
        <v>3.7233044877643806</v>
      </c>
      <c r="W241" s="13" t="str">
        <f>IF(Table46749[[#This Row],[PSI - FI]]&gt;5,"Red",(IF(AND(Table46749[[#This Row],[PSI - FI]]&lt;5,Table46749[[#This Row],[PSI - FI]]&gt;=3),"Blue","No")))</f>
        <v>Blue</v>
      </c>
      <c r="X241" s="19" t="str">
        <f>HYPERLINK("https://www.google.com/maps/dir/?api=1&amp;origin=" &amp; Table46749[[#This Row],[Begin Lat]] &amp; "," &amp; Table46749[[#This Row],[Begin Long]] &amp; "&amp;destination=" &amp; Table46749[[#This Row],[End Lat]] &amp; "," &amp; Table46749[[#This Row],[End Long]] &amp; "&amp;travelmode=driving", "Google Maps")</f>
        <v>Google Maps</v>
      </c>
      <c r="Y241" s="1">
        <v>41.451001719600001</v>
      </c>
      <c r="Z241" s="1">
        <v>-81.716634122000002</v>
      </c>
      <c r="AA241" s="1">
        <v>41.457761823699997</v>
      </c>
      <c r="AB241" s="1">
        <v>-81.713252670100005</v>
      </c>
    </row>
    <row r="242" spans="1:28" x14ac:dyDescent="0.25">
      <c r="A242" s="13">
        <v>240</v>
      </c>
      <c r="B242" s="17">
        <v>6</v>
      </c>
      <c r="C242" s="1" t="s">
        <v>784</v>
      </c>
      <c r="D242" s="1" t="s">
        <v>4066</v>
      </c>
      <c r="E242" s="1" t="s">
        <v>5393</v>
      </c>
      <c r="F242" s="1" t="s">
        <v>4402</v>
      </c>
      <c r="G242" s="16">
        <v>0.3</v>
      </c>
      <c r="H242" s="16">
        <v>0.8</v>
      </c>
      <c r="I242" s="13" t="s">
        <v>3190</v>
      </c>
      <c r="J242" s="1" t="s">
        <v>4982</v>
      </c>
      <c r="K242" s="1">
        <v>0</v>
      </c>
      <c r="L242" s="1">
        <v>5</v>
      </c>
      <c r="M242" s="1">
        <v>14</v>
      </c>
      <c r="N242" s="1">
        <v>5</v>
      </c>
      <c r="O242" s="1">
        <v>43</v>
      </c>
      <c r="P242" s="16">
        <v>385.22719840116281</v>
      </c>
      <c r="Q242" s="16">
        <v>0.36671117136918113</v>
      </c>
      <c r="R242" s="16">
        <v>25.550235522675532</v>
      </c>
      <c r="S242" s="16">
        <v>25.18352435130635</v>
      </c>
      <c r="T242" s="16">
        <v>2.0578123455068587E-2</v>
      </c>
      <c r="U242" s="16">
        <v>3.7438566028484837</v>
      </c>
      <c r="V242" s="16">
        <v>3.7232784793934153</v>
      </c>
      <c r="W242" s="13" t="str">
        <f>IF(Table46749[[#This Row],[PSI - FI]]&gt;5,"Red",(IF(AND(Table46749[[#This Row],[PSI - FI]]&lt;5,Table46749[[#This Row],[PSI - FI]]&gt;=3),"Blue","No")))</f>
        <v>Blue</v>
      </c>
      <c r="X242" s="19" t="str">
        <f>HYPERLINK("https://www.google.com/maps/dir/?api=1&amp;origin=" &amp; Table46749[[#This Row],[Begin Lat]] &amp; "," &amp; Table46749[[#This Row],[Begin Long]] &amp; "&amp;destination=" &amp; Table46749[[#This Row],[End Lat]] &amp; "," &amp; Table46749[[#This Row],[End Long]] &amp; "&amp;travelmode=driving", "Google Maps")</f>
        <v>Google Maps</v>
      </c>
      <c r="Y242" s="1">
        <v>40.025380131699997</v>
      </c>
      <c r="Z242" s="1">
        <v>-82.964499225500006</v>
      </c>
      <c r="AA242" s="1">
        <v>40.032601669000002</v>
      </c>
      <c r="AB242" s="1">
        <v>-82.963909437500007</v>
      </c>
    </row>
    <row r="243" spans="1:28" x14ac:dyDescent="0.25">
      <c r="A243" s="13">
        <v>241</v>
      </c>
      <c r="B243" s="17">
        <v>6</v>
      </c>
      <c r="C243" s="1" t="s">
        <v>784</v>
      </c>
      <c r="D243" s="1" t="s">
        <v>4006</v>
      </c>
      <c r="E243" s="1" t="s">
        <v>5557</v>
      </c>
      <c r="F243" s="1" t="s">
        <v>4381</v>
      </c>
      <c r="G243" s="16">
        <v>12.8</v>
      </c>
      <c r="H243" s="16">
        <v>13.3</v>
      </c>
      <c r="I243" s="13" t="s">
        <v>3190</v>
      </c>
      <c r="J243" s="1" t="s">
        <v>4982</v>
      </c>
      <c r="K243" s="1">
        <v>0</v>
      </c>
      <c r="L243" s="1">
        <v>2</v>
      </c>
      <c r="M243" s="1">
        <v>11</v>
      </c>
      <c r="N243" s="1">
        <v>5</v>
      </c>
      <c r="O243" s="1">
        <v>29</v>
      </c>
      <c r="P243" s="16">
        <v>214.55650436046511</v>
      </c>
      <c r="Q243" s="16">
        <v>0.55165340794751905</v>
      </c>
      <c r="R243" s="16">
        <v>19.988638453299501</v>
      </c>
      <c r="S243" s="16">
        <v>19.436985045351982</v>
      </c>
      <c r="T243" s="16">
        <v>3.0935532796605006E-2</v>
      </c>
      <c r="U243" s="16">
        <v>3.7412957430579601</v>
      </c>
      <c r="V243" s="16">
        <v>3.7103602102613551</v>
      </c>
      <c r="W243" s="13" t="str">
        <f>IF(Table46749[[#This Row],[PSI - FI]]&gt;5,"Red",(IF(AND(Table46749[[#This Row],[PSI - FI]]&lt;5,Table46749[[#This Row],[PSI - FI]]&gt;=3),"Blue","No")))</f>
        <v>Blue</v>
      </c>
      <c r="X243" s="19" t="str">
        <f>HYPERLINK("https://www.google.com/maps/dir/?api=1&amp;origin=" &amp; Table46749[[#This Row],[Begin Lat]] &amp; "," &amp; Table46749[[#This Row],[Begin Long]] &amp; "&amp;destination=" &amp; Table46749[[#This Row],[End Lat]] &amp; "," &amp; Table46749[[#This Row],[End Long]] &amp; "&amp;travelmode=driving", "Google Maps")</f>
        <v>Google Maps</v>
      </c>
      <c r="Y243" s="1">
        <v>39.941337123700002</v>
      </c>
      <c r="Z243" s="1">
        <v>-82.878141079800002</v>
      </c>
      <c r="AA243" s="1">
        <v>39.948574387400001</v>
      </c>
      <c r="AB243" s="1">
        <v>-82.877541973600003</v>
      </c>
    </row>
    <row r="244" spans="1:28" x14ac:dyDescent="0.25">
      <c r="A244" s="13">
        <v>242</v>
      </c>
      <c r="B244" s="17">
        <v>7</v>
      </c>
      <c r="C244" s="1" t="s">
        <v>789</v>
      </c>
      <c r="D244" s="1" t="s">
        <v>4158</v>
      </c>
      <c r="E244" s="1" t="s">
        <v>5260</v>
      </c>
      <c r="F244" s="1" t="s">
        <v>3799</v>
      </c>
      <c r="G244" s="16">
        <v>7</v>
      </c>
      <c r="H244" s="16">
        <v>7.5</v>
      </c>
      <c r="I244" s="13" t="s">
        <v>3190</v>
      </c>
      <c r="J244" s="1" t="s">
        <v>4982</v>
      </c>
      <c r="K244" s="1">
        <v>0</v>
      </c>
      <c r="L244" s="1">
        <v>3</v>
      </c>
      <c r="M244" s="1">
        <v>12</v>
      </c>
      <c r="N244" s="1">
        <v>9</v>
      </c>
      <c r="O244" s="1">
        <v>43</v>
      </c>
      <c r="P244" s="16">
        <v>298.53006904069764</v>
      </c>
      <c r="Q244" s="16">
        <v>0.36708954075208922</v>
      </c>
      <c r="R244" s="16">
        <v>25.229155195195183</v>
      </c>
      <c r="S244" s="16">
        <v>24.862065654443093</v>
      </c>
      <c r="T244" s="16">
        <v>2.0599303986056181E-2</v>
      </c>
      <c r="U244" s="16">
        <v>3.7268236731917046</v>
      </c>
      <c r="V244" s="16">
        <v>3.7062243692056485</v>
      </c>
      <c r="W244" s="13" t="str">
        <f>IF(Table46749[[#This Row],[PSI - FI]]&gt;5,"Red",(IF(AND(Table46749[[#This Row],[PSI - FI]]&lt;5,Table46749[[#This Row],[PSI - FI]]&gt;=3),"Blue","No")))</f>
        <v>Blue</v>
      </c>
      <c r="X244" s="19" t="str">
        <f>HYPERLINK("https://www.google.com/maps/dir/?api=1&amp;origin=" &amp; Table46749[[#This Row],[Begin Lat]] &amp; "," &amp; Table46749[[#This Row],[Begin Long]] &amp; "&amp;destination=" &amp; Table46749[[#This Row],[End Lat]] &amp; "," &amp; Table46749[[#This Row],[End Long]] &amp; "&amp;travelmode=driving", "Google Maps")</f>
        <v>Google Maps</v>
      </c>
      <c r="Y244" s="1">
        <v>39.897292467699998</v>
      </c>
      <c r="Z244" s="1">
        <v>-83.811243503</v>
      </c>
      <c r="AA244" s="1">
        <v>39.904528623799997</v>
      </c>
      <c r="AB244" s="1">
        <v>-83.810560573999993</v>
      </c>
    </row>
    <row r="245" spans="1:28" x14ac:dyDescent="0.25">
      <c r="A245" s="13">
        <v>243</v>
      </c>
      <c r="B245" s="17">
        <v>8</v>
      </c>
      <c r="C245" s="1" t="s">
        <v>787</v>
      </c>
      <c r="D245" s="1" t="s">
        <v>4159</v>
      </c>
      <c r="E245" s="1" t="s">
        <v>5341</v>
      </c>
      <c r="F245" s="1" t="s">
        <v>4361</v>
      </c>
      <c r="G245" s="16">
        <v>19.7</v>
      </c>
      <c r="H245" s="16">
        <v>20.2</v>
      </c>
      <c r="I245" s="13" t="s">
        <v>3190</v>
      </c>
      <c r="J245" s="1" t="s">
        <v>4982</v>
      </c>
      <c r="K245" s="1">
        <v>0</v>
      </c>
      <c r="L245" s="1">
        <v>2</v>
      </c>
      <c r="M245" s="1">
        <v>6</v>
      </c>
      <c r="N245" s="1">
        <v>5</v>
      </c>
      <c r="O245" s="1">
        <v>34</v>
      </c>
      <c r="P245" s="16">
        <v>186.82212936046511</v>
      </c>
      <c r="Q245" s="16">
        <v>0.74126014566299792</v>
      </c>
      <c r="R245" s="16">
        <v>21.86299283057166</v>
      </c>
      <c r="S245" s="16">
        <v>21.121732684908661</v>
      </c>
      <c r="T245" s="16">
        <v>4.1711349421361829E-2</v>
      </c>
      <c r="U245" s="16">
        <v>3.7265103006322673</v>
      </c>
      <c r="V245" s="16">
        <v>3.6847989512109054</v>
      </c>
      <c r="W245" s="13" t="str">
        <f>IF(Table46749[[#This Row],[PSI - FI]]&gt;5,"Red",(IF(AND(Table46749[[#This Row],[PSI - FI]]&lt;5,Table46749[[#This Row],[PSI - FI]]&gt;=3),"Blue","No")))</f>
        <v>Blue</v>
      </c>
      <c r="X245" s="19" t="str">
        <f>HYPERLINK("https://www.google.com/maps/dir/?api=1&amp;origin=" &amp; Table46749[[#This Row],[Begin Lat]] &amp; "," &amp; Table46749[[#This Row],[Begin Long]] &amp; "&amp;destination=" &amp; Table46749[[#This Row],[End Lat]] &amp; "," &amp; Table46749[[#This Row],[End Long]] &amp; "&amp;travelmode=driving", "Google Maps")</f>
        <v>Google Maps</v>
      </c>
      <c r="Y245" s="1">
        <v>39.1248061095</v>
      </c>
      <c r="Z245" s="1">
        <v>-84.546734397799995</v>
      </c>
      <c r="AA245" s="1">
        <v>39.124711764600001</v>
      </c>
      <c r="AB245" s="1">
        <v>-84.537607083300003</v>
      </c>
    </row>
    <row r="246" spans="1:28" x14ac:dyDescent="0.25">
      <c r="A246" s="13">
        <v>244</v>
      </c>
      <c r="B246" s="17">
        <v>8</v>
      </c>
      <c r="C246" s="1" t="s">
        <v>787</v>
      </c>
      <c r="D246" s="1" t="s">
        <v>3980</v>
      </c>
      <c r="E246" s="1" t="s">
        <v>5766</v>
      </c>
      <c r="F246" s="1" t="s">
        <v>4374</v>
      </c>
      <c r="G246" s="16">
        <v>1.3</v>
      </c>
      <c r="H246" s="16">
        <v>1.8</v>
      </c>
      <c r="I246" s="13" t="s">
        <v>3190</v>
      </c>
      <c r="J246" s="1" t="s">
        <v>4983</v>
      </c>
      <c r="K246" s="1">
        <v>0</v>
      </c>
      <c r="L246" s="1">
        <v>0</v>
      </c>
      <c r="M246" s="1">
        <v>13</v>
      </c>
      <c r="N246" s="1">
        <v>11</v>
      </c>
      <c r="O246" s="1">
        <v>99</v>
      </c>
      <c r="P246" s="16">
        <v>232.921875</v>
      </c>
      <c r="Q246" s="16">
        <v>0.46594682292890732</v>
      </c>
      <c r="R246" s="16">
        <v>39.388802943703894</v>
      </c>
      <c r="S246" s="16">
        <v>38.922856120774988</v>
      </c>
      <c r="T246" s="16">
        <v>2.5378947364666199E-2</v>
      </c>
      <c r="U246" s="16">
        <v>3.7260802600407952</v>
      </c>
      <c r="V246" s="16">
        <v>3.700701312676129</v>
      </c>
      <c r="W246" s="13" t="str">
        <f>IF(Table46749[[#This Row],[PSI - FI]]&gt;5,"Red",(IF(AND(Table46749[[#This Row],[PSI - FI]]&lt;5,Table46749[[#This Row],[PSI - FI]]&gt;=3),"Blue","No")))</f>
        <v>Blue</v>
      </c>
      <c r="X246" s="19" t="str">
        <f>HYPERLINK("https://www.google.com/maps/dir/?api=1&amp;origin=" &amp; Table46749[[#This Row],[Begin Lat]] &amp; "," &amp; Table46749[[#This Row],[Begin Long]] &amp; "&amp;destination=" &amp; Table46749[[#This Row],[End Lat]] &amp; "," &amp; Table46749[[#This Row],[End Long]] &amp; "&amp;travelmode=driving", "Google Maps")</f>
        <v>Google Maps</v>
      </c>
      <c r="Y246" s="1">
        <v>39.1504186425</v>
      </c>
      <c r="Z246" s="1">
        <v>-84.589290516000005</v>
      </c>
      <c r="AA246" s="1">
        <v>39.154983678100002</v>
      </c>
      <c r="AB246" s="1">
        <v>-84.582368395700001</v>
      </c>
    </row>
    <row r="247" spans="1:28" x14ac:dyDescent="0.25">
      <c r="A247" s="13">
        <v>245</v>
      </c>
      <c r="B247" s="17">
        <v>7</v>
      </c>
      <c r="C247" s="1" t="s">
        <v>3196</v>
      </c>
      <c r="D247" s="1" t="s">
        <v>3475</v>
      </c>
      <c r="E247" s="1" t="s">
        <v>5283</v>
      </c>
      <c r="F247" s="1" t="s">
        <v>4398</v>
      </c>
      <c r="G247" s="16">
        <v>14.3</v>
      </c>
      <c r="H247" s="16">
        <v>14.8</v>
      </c>
      <c r="I247" s="13" t="s">
        <v>3190</v>
      </c>
      <c r="J247" s="1" t="s">
        <v>4982</v>
      </c>
      <c r="K247" s="1">
        <v>0</v>
      </c>
      <c r="L247" s="1">
        <v>5</v>
      </c>
      <c r="M247" s="1">
        <v>13</v>
      </c>
      <c r="N247" s="1">
        <v>6</v>
      </c>
      <c r="O247" s="1">
        <v>33</v>
      </c>
      <c r="P247" s="16">
        <v>373.11782340116281</v>
      </c>
      <c r="Q247" s="16">
        <v>0.37587886698807038</v>
      </c>
      <c r="R247" s="16">
        <v>20.696501919908826</v>
      </c>
      <c r="S247" s="16">
        <v>20.320623052920755</v>
      </c>
      <c r="T247" s="16">
        <v>2.1091301964592985E-2</v>
      </c>
      <c r="U247" s="16">
        <v>3.7211517148094631</v>
      </c>
      <c r="V247" s="16">
        <v>3.70006041284487</v>
      </c>
      <c r="W247" s="13" t="str">
        <f>IF(Table46749[[#This Row],[PSI - FI]]&gt;5,"Red",(IF(AND(Table46749[[#This Row],[PSI - FI]]&lt;5,Table46749[[#This Row],[PSI - FI]]&gt;=3),"Blue","No")))</f>
        <v>Blue</v>
      </c>
      <c r="X247" s="19" t="str">
        <f>HYPERLINK("https://www.google.com/maps/dir/?api=1&amp;origin=" &amp; Table46749[[#This Row],[Begin Lat]] &amp; "," &amp; Table46749[[#This Row],[Begin Long]] &amp; "&amp;destination=" &amp; Table46749[[#This Row],[End Lat]] &amp; "," &amp; Table46749[[#This Row],[End Long]] &amp; "&amp;travelmode=driving", "Google Maps")</f>
        <v>Google Maps</v>
      </c>
      <c r="Y247" s="1">
        <v>39.777865204100003</v>
      </c>
      <c r="Z247" s="1">
        <v>-84.203777111299999</v>
      </c>
      <c r="AA247" s="1">
        <v>39.783522537499998</v>
      </c>
      <c r="AB247" s="1">
        <v>-84.209517533699994</v>
      </c>
    </row>
    <row r="248" spans="1:28" x14ac:dyDescent="0.25">
      <c r="A248" s="13">
        <v>246</v>
      </c>
      <c r="B248" s="17">
        <v>2</v>
      </c>
      <c r="C248" s="1" t="s">
        <v>786</v>
      </c>
      <c r="D248" s="1" t="s">
        <v>3955</v>
      </c>
      <c r="E248" s="1" t="s">
        <v>5632</v>
      </c>
      <c r="F248" s="1" t="s">
        <v>4366</v>
      </c>
      <c r="G248" s="16">
        <v>1.8</v>
      </c>
      <c r="H248" s="16">
        <v>2.2999999999999998</v>
      </c>
      <c r="I248" s="13" t="s">
        <v>3190</v>
      </c>
      <c r="J248" s="1" t="s">
        <v>4982</v>
      </c>
      <c r="K248" s="1">
        <v>0</v>
      </c>
      <c r="L248" s="1">
        <v>0</v>
      </c>
      <c r="M248" s="1">
        <v>8</v>
      </c>
      <c r="N248" s="1">
        <v>11</v>
      </c>
      <c r="O248" s="1">
        <v>65</v>
      </c>
      <c r="P248" s="16">
        <v>166.1875</v>
      </c>
      <c r="Q248" s="16">
        <v>0.48125805541935629</v>
      </c>
      <c r="R248" s="16">
        <v>33.95439506934521</v>
      </c>
      <c r="S248" s="16">
        <v>33.473137013925857</v>
      </c>
      <c r="T248" s="16">
        <v>2.6923140539566334E-2</v>
      </c>
      <c r="U248" s="16">
        <v>3.7091054780128085</v>
      </c>
      <c r="V248" s="16">
        <v>3.6821823374732423</v>
      </c>
      <c r="W248" s="13" t="str">
        <f>IF(Table46749[[#This Row],[PSI - FI]]&gt;5,"Red",(IF(AND(Table46749[[#This Row],[PSI - FI]]&lt;5,Table46749[[#This Row],[PSI - FI]]&gt;=3),"Blue","No")))</f>
        <v>Blue</v>
      </c>
      <c r="X248" s="19" t="str">
        <f>HYPERLINK("https://www.google.com/maps/dir/?api=1&amp;origin=" &amp; Table46749[[#This Row],[Begin Lat]] &amp; "," &amp; Table46749[[#This Row],[Begin Long]] &amp; "&amp;destination=" &amp; Table46749[[#This Row],[End Lat]] &amp; "," &amp; Table46749[[#This Row],[End Long]] &amp; "&amp;travelmode=driving", "Google Maps")</f>
        <v>Google Maps</v>
      </c>
      <c r="Y248" s="1">
        <v>41.670613492400001</v>
      </c>
      <c r="Z248" s="1">
        <v>-83.622418181800001</v>
      </c>
      <c r="AA248" s="1">
        <v>41.677836401699999</v>
      </c>
      <c r="AB248" s="1">
        <v>-83.622682460799993</v>
      </c>
    </row>
    <row r="249" spans="1:28" x14ac:dyDescent="0.25">
      <c r="A249" s="13">
        <v>247</v>
      </c>
      <c r="B249" s="17">
        <v>12</v>
      </c>
      <c r="C249" s="1" t="s">
        <v>785</v>
      </c>
      <c r="D249" s="1" t="s">
        <v>4160</v>
      </c>
      <c r="E249" s="1" t="s">
        <v>5583</v>
      </c>
      <c r="F249" s="1" t="s">
        <v>4430</v>
      </c>
      <c r="G249" s="16">
        <v>2.2999999999999998</v>
      </c>
      <c r="H249" s="16">
        <v>2.8</v>
      </c>
      <c r="I249" s="13" t="s">
        <v>3190</v>
      </c>
      <c r="J249" s="1" t="s">
        <v>4982</v>
      </c>
      <c r="K249" s="1">
        <v>0</v>
      </c>
      <c r="L249" s="1">
        <v>0</v>
      </c>
      <c r="M249" s="1">
        <v>6</v>
      </c>
      <c r="N249" s="1">
        <v>12</v>
      </c>
      <c r="O249" s="1">
        <v>41</v>
      </c>
      <c r="P249" s="16">
        <v>133.53125</v>
      </c>
      <c r="Q249" s="16">
        <v>0.60779886337725297</v>
      </c>
      <c r="R249" s="16">
        <v>22.90384305923757</v>
      </c>
      <c r="S249" s="16">
        <v>22.296044195860318</v>
      </c>
      <c r="T249" s="16">
        <v>3.4064848797052558E-2</v>
      </c>
      <c r="U249" s="16">
        <v>3.7062588598340467</v>
      </c>
      <c r="V249" s="16">
        <v>3.6721940110369942</v>
      </c>
      <c r="W249" s="13" t="str">
        <f>IF(Table46749[[#This Row],[PSI - FI]]&gt;5,"Red",(IF(AND(Table46749[[#This Row],[PSI - FI]]&lt;5,Table46749[[#This Row],[PSI - FI]]&gt;=3),"Blue","No")))</f>
        <v>Blue</v>
      </c>
      <c r="X249" s="19" t="str">
        <f>HYPERLINK("https://www.google.com/maps/dir/?api=1&amp;origin=" &amp; Table46749[[#This Row],[Begin Lat]] &amp; "," &amp; Table46749[[#This Row],[Begin Long]] &amp; "&amp;destination=" &amp; Table46749[[#This Row],[End Lat]] &amp; "," &amp; Table46749[[#This Row],[End Long]] &amp; "&amp;travelmode=driving", "Google Maps")</f>
        <v>Google Maps</v>
      </c>
      <c r="Y249" s="1">
        <v>41.445926155899997</v>
      </c>
      <c r="Z249" s="1">
        <v>-81.801423031200002</v>
      </c>
      <c r="AA249" s="1">
        <v>0</v>
      </c>
      <c r="AB249" s="1">
        <v>0</v>
      </c>
    </row>
    <row r="250" spans="1:28" x14ac:dyDescent="0.25">
      <c r="A250" s="13">
        <v>248</v>
      </c>
      <c r="B250" s="17">
        <v>6</v>
      </c>
      <c r="C250" s="1" t="s">
        <v>784</v>
      </c>
      <c r="D250" s="1" t="s">
        <v>3942</v>
      </c>
      <c r="E250" s="1" t="s">
        <v>5816</v>
      </c>
      <c r="F250" s="1" t="s">
        <v>3710</v>
      </c>
      <c r="G250" s="16">
        <v>5.9</v>
      </c>
      <c r="H250" s="16">
        <v>6.4</v>
      </c>
      <c r="I250" s="13" t="s">
        <v>3190</v>
      </c>
      <c r="J250" s="1" t="s">
        <v>4982</v>
      </c>
      <c r="K250" s="1">
        <v>0</v>
      </c>
      <c r="L250" s="1">
        <v>1</v>
      </c>
      <c r="M250" s="1">
        <v>13</v>
      </c>
      <c r="N250" s="1">
        <v>8</v>
      </c>
      <c r="O250" s="1">
        <v>36</v>
      </c>
      <c r="P250" s="16">
        <v>202.28606468023256</v>
      </c>
      <c r="Q250" s="16">
        <v>0.44659024468018604</v>
      </c>
      <c r="R250" s="16">
        <v>20.425277167351833</v>
      </c>
      <c r="S250" s="16">
        <v>19.978686922671645</v>
      </c>
      <c r="T250" s="16">
        <v>2.504852629131064E-2</v>
      </c>
      <c r="U250" s="16">
        <v>3.6988180108088176</v>
      </c>
      <c r="V250" s="16">
        <v>3.6737694845175071</v>
      </c>
      <c r="W250" s="13" t="str">
        <f>IF(Table46749[[#This Row],[PSI - FI]]&gt;5,"Red",(IF(AND(Table46749[[#This Row],[PSI - FI]]&lt;5,Table46749[[#This Row],[PSI - FI]]&gt;=3),"Blue","No")))</f>
        <v>Blue</v>
      </c>
      <c r="X250" s="19" t="str">
        <f>HYPERLINK("https://www.google.com/maps/dir/?api=1&amp;origin=" &amp; Table46749[[#This Row],[Begin Lat]] &amp; "," &amp; Table46749[[#This Row],[Begin Long]] &amp; "&amp;destination=" &amp; Table46749[[#This Row],[End Lat]] &amp; "," &amp; Table46749[[#This Row],[End Long]] &amp; "&amp;travelmode=driving", "Google Maps")</f>
        <v>Google Maps</v>
      </c>
      <c r="Y250" s="1">
        <v>39.9740935759</v>
      </c>
      <c r="Z250" s="1">
        <v>-82.893761130599998</v>
      </c>
      <c r="AA250" s="1">
        <v>39.975060326600001</v>
      </c>
      <c r="AB250" s="1">
        <v>-82.884430530100005</v>
      </c>
    </row>
    <row r="251" spans="1:28" x14ac:dyDescent="0.25">
      <c r="A251" s="13">
        <v>249</v>
      </c>
      <c r="B251" s="17">
        <v>2</v>
      </c>
      <c r="C251" s="1" t="s">
        <v>786</v>
      </c>
      <c r="D251" s="1" t="s">
        <v>4135</v>
      </c>
      <c r="E251" s="1" t="s">
        <v>3286</v>
      </c>
      <c r="F251" s="1" t="s">
        <v>3725</v>
      </c>
      <c r="G251" s="16">
        <v>12.1</v>
      </c>
      <c r="H251" s="16">
        <v>12.6</v>
      </c>
      <c r="I251" s="13" t="s">
        <v>3190</v>
      </c>
      <c r="J251" s="1" t="s">
        <v>4982</v>
      </c>
      <c r="K251" s="1">
        <v>0</v>
      </c>
      <c r="L251" s="1">
        <v>1</v>
      </c>
      <c r="M251" s="1">
        <v>13</v>
      </c>
      <c r="N251" s="1">
        <v>8</v>
      </c>
      <c r="O251" s="1">
        <v>55</v>
      </c>
      <c r="P251" s="16">
        <v>221.28606468023256</v>
      </c>
      <c r="Q251" s="16">
        <v>0.46109649464875591</v>
      </c>
      <c r="R251" s="16">
        <v>26.194009627501558</v>
      </c>
      <c r="S251" s="16">
        <v>25.732913132852801</v>
      </c>
      <c r="T251" s="16">
        <v>2.5860142785382755E-2</v>
      </c>
      <c r="U251" s="16">
        <v>3.6982080578331957</v>
      </c>
      <c r="V251" s="16">
        <v>3.6723479150478129</v>
      </c>
      <c r="W251" s="13" t="str">
        <f>IF(Table46749[[#This Row],[PSI - FI]]&gt;5,"Red",(IF(AND(Table46749[[#This Row],[PSI - FI]]&lt;5,Table46749[[#This Row],[PSI - FI]]&gt;=3),"Blue","No")))</f>
        <v>Blue</v>
      </c>
      <c r="X251" s="19" t="str">
        <f>HYPERLINK("https://www.google.com/maps/dir/?api=1&amp;origin=" &amp; Table46749[[#This Row],[Begin Lat]] &amp; "," &amp; Table46749[[#This Row],[Begin Long]] &amp; "&amp;destination=" &amp; Table46749[[#This Row],[End Lat]] &amp; "," &amp; Table46749[[#This Row],[End Long]] &amp; "&amp;travelmode=driving", "Google Maps")</f>
        <v>Google Maps</v>
      </c>
      <c r="Y251" s="1">
        <v>41.657711348299998</v>
      </c>
      <c r="Z251" s="1">
        <v>-83.667515147900005</v>
      </c>
      <c r="AA251" s="1">
        <v>41.651198952199998</v>
      </c>
      <c r="AB251" s="1">
        <v>-83.664646743600002</v>
      </c>
    </row>
    <row r="252" spans="1:28" x14ac:dyDescent="0.25">
      <c r="A252" s="13">
        <v>250</v>
      </c>
      <c r="B252" s="17">
        <v>4</v>
      </c>
      <c r="C252" s="1" t="s">
        <v>795</v>
      </c>
      <c r="D252" s="1" t="s">
        <v>3945</v>
      </c>
      <c r="E252" s="1" t="s">
        <v>5829</v>
      </c>
      <c r="F252" s="1" t="s">
        <v>4364</v>
      </c>
      <c r="G252" s="16">
        <v>5.0999999999999996</v>
      </c>
      <c r="H252" s="16">
        <v>5.6</v>
      </c>
      <c r="I252" s="13" t="s">
        <v>3190</v>
      </c>
      <c r="J252" s="1" t="s">
        <v>4981</v>
      </c>
      <c r="K252" s="1">
        <v>0</v>
      </c>
      <c r="L252" s="1">
        <v>1</v>
      </c>
      <c r="M252" s="1">
        <v>6</v>
      </c>
      <c r="N252" s="1">
        <v>3</v>
      </c>
      <c r="O252" s="1">
        <v>35</v>
      </c>
      <c r="P252" s="16">
        <v>133.27043968023256</v>
      </c>
      <c r="Q252" s="16">
        <v>2.5960595018193695</v>
      </c>
      <c r="R252" s="16">
        <v>17.5484097139576</v>
      </c>
      <c r="S252" s="16">
        <v>14.952350212138231</v>
      </c>
      <c r="T252" s="16">
        <v>0.15897130628063075</v>
      </c>
      <c r="U252" s="16">
        <v>3.6949857323961015</v>
      </c>
      <c r="V252" s="16">
        <v>3.5360144261154707</v>
      </c>
      <c r="W252" s="13" t="str">
        <f>IF(Table46749[[#This Row],[PSI - FI]]&gt;5,"Red",(IF(AND(Table46749[[#This Row],[PSI - FI]]&lt;5,Table46749[[#This Row],[PSI - FI]]&gt;=3),"Blue","No")))</f>
        <v>Blue</v>
      </c>
      <c r="X252" s="19" t="str">
        <f>HYPERLINK("https://www.google.com/maps/dir/?api=1&amp;origin=" &amp; Table46749[[#This Row],[Begin Lat]] &amp; "," &amp; Table46749[[#This Row],[Begin Long]] &amp; "&amp;destination=" &amp; Table46749[[#This Row],[End Lat]] &amp; "," &amp; Table46749[[#This Row],[End Long]] &amp; "&amp;travelmode=driving", "Google Maps")</f>
        <v>Google Maps</v>
      </c>
      <c r="Y252" s="1">
        <v>41.126447874100002</v>
      </c>
      <c r="Z252" s="1">
        <v>-81.483961598799993</v>
      </c>
      <c r="AA252" s="1">
        <v>41.133356320799997</v>
      </c>
      <c r="AB252" s="1">
        <v>-81.481227868199994</v>
      </c>
    </row>
    <row r="253" spans="1:28" x14ac:dyDescent="0.25">
      <c r="A253" s="13">
        <v>251</v>
      </c>
      <c r="B253" s="17">
        <v>12</v>
      </c>
      <c r="C253" s="1" t="s">
        <v>785</v>
      </c>
      <c r="D253" s="1" t="s">
        <v>4147</v>
      </c>
      <c r="E253" s="1" t="s">
        <v>5681</v>
      </c>
      <c r="F253" s="1" t="s">
        <v>4427</v>
      </c>
      <c r="G253" s="16">
        <v>1</v>
      </c>
      <c r="H253" s="16">
        <v>1.5</v>
      </c>
      <c r="I253" s="13" t="s">
        <v>3190</v>
      </c>
      <c r="J253" s="1" t="s">
        <v>4982</v>
      </c>
      <c r="K253" s="1">
        <v>2</v>
      </c>
      <c r="L253" s="1">
        <v>1</v>
      </c>
      <c r="M253" s="1">
        <v>7</v>
      </c>
      <c r="N253" s="1">
        <v>8</v>
      </c>
      <c r="O253" s="1">
        <v>32</v>
      </c>
      <c r="P253" s="16">
        <v>250.35819404069767</v>
      </c>
      <c r="Q253" s="16">
        <v>0.60307293627070246</v>
      </c>
      <c r="R253" s="16">
        <v>19.408238711424666</v>
      </c>
      <c r="S253" s="16">
        <v>18.805165775153963</v>
      </c>
      <c r="T253" s="16">
        <v>3.3800621608846108E-2</v>
      </c>
      <c r="U253" s="16">
        <v>3.6921869078610077</v>
      </c>
      <c r="V253" s="16">
        <v>3.6583862862521617</v>
      </c>
      <c r="W253" s="13" t="str">
        <f>IF(Table46749[[#This Row],[PSI - FI]]&gt;5,"Red",(IF(AND(Table46749[[#This Row],[PSI - FI]]&lt;5,Table46749[[#This Row],[PSI - FI]]&gt;=3),"Blue","No")))</f>
        <v>Blue</v>
      </c>
      <c r="X253" s="19" t="str">
        <f>HYPERLINK("https://www.google.com/maps/dir/?api=1&amp;origin=" &amp; Table46749[[#This Row],[Begin Lat]] &amp; "," &amp; Table46749[[#This Row],[Begin Long]] &amp; "&amp;destination=" &amp; Table46749[[#This Row],[End Lat]] &amp; "," &amp; Table46749[[#This Row],[End Long]] &amp; "&amp;travelmode=driving", "Google Maps")</f>
        <v>Google Maps</v>
      </c>
      <c r="Y253" s="1">
        <v>41.457238377099998</v>
      </c>
      <c r="Z253" s="1">
        <v>-81.768952517100004</v>
      </c>
      <c r="AA253" s="1">
        <v>41.4644903748</v>
      </c>
      <c r="AB253" s="1">
        <v>-81.768835703700006</v>
      </c>
    </row>
    <row r="254" spans="1:28" x14ac:dyDescent="0.25">
      <c r="A254" s="13">
        <v>252</v>
      </c>
      <c r="B254" s="17">
        <v>8</v>
      </c>
      <c r="C254" s="1" t="s">
        <v>787</v>
      </c>
      <c r="D254" s="1" t="s">
        <v>4105</v>
      </c>
      <c r="E254" s="1" t="s">
        <v>5284</v>
      </c>
      <c r="F254" s="1" t="s">
        <v>3749</v>
      </c>
      <c r="G254" s="16">
        <v>3.8</v>
      </c>
      <c r="H254" s="16">
        <v>4.3</v>
      </c>
      <c r="I254" s="13" t="s">
        <v>3190</v>
      </c>
      <c r="J254" s="1" t="s">
        <v>4982</v>
      </c>
      <c r="K254" s="1">
        <v>1</v>
      </c>
      <c r="L254" s="1">
        <v>6</v>
      </c>
      <c r="M254" s="1">
        <v>14</v>
      </c>
      <c r="N254" s="1">
        <v>7</v>
      </c>
      <c r="O254" s="1">
        <v>35</v>
      </c>
      <c r="P254" s="16">
        <v>477.45557776162786</v>
      </c>
      <c r="Q254" s="16">
        <v>0.29688189745804472</v>
      </c>
      <c r="R254" s="16">
        <v>21.46280518943632</v>
      </c>
      <c r="S254" s="16">
        <v>21.165923291978274</v>
      </c>
      <c r="T254" s="16">
        <v>1.6668212708295965E-2</v>
      </c>
      <c r="U254" s="16">
        <v>3.6765288192995578</v>
      </c>
      <c r="V254" s="16">
        <v>3.6598606065912618</v>
      </c>
      <c r="W254" s="13" t="str">
        <f>IF(Table46749[[#This Row],[PSI - FI]]&gt;5,"Red",(IF(AND(Table46749[[#This Row],[PSI - FI]]&lt;5,Table46749[[#This Row],[PSI - FI]]&gt;=3),"Blue","No")))</f>
        <v>Blue</v>
      </c>
      <c r="X254" s="19" t="str">
        <f>HYPERLINK("https://www.google.com/maps/dir/?api=1&amp;origin=" &amp; Table46749[[#This Row],[Begin Lat]] &amp; "," &amp; Table46749[[#This Row],[Begin Long]] &amp; "&amp;destination=" &amp; Table46749[[#This Row],[End Lat]] &amp; "," &amp; Table46749[[#This Row],[End Long]] &amp; "&amp;travelmode=driving", "Google Maps")</f>
        <v>Google Maps</v>
      </c>
      <c r="Y254" s="1">
        <v>39.124698056</v>
      </c>
      <c r="Z254" s="1">
        <v>-84.533510507800003</v>
      </c>
      <c r="AA254" s="1">
        <v>39.131446958300003</v>
      </c>
      <c r="AB254" s="1">
        <v>-84.531203097900004</v>
      </c>
    </row>
    <row r="255" spans="1:28" x14ac:dyDescent="0.25">
      <c r="A255" s="13">
        <v>253</v>
      </c>
      <c r="B255" s="17">
        <v>6</v>
      </c>
      <c r="C255" s="1" t="s">
        <v>784</v>
      </c>
      <c r="D255" s="1" t="s">
        <v>4162</v>
      </c>
      <c r="E255" s="1" t="s">
        <v>5561</v>
      </c>
      <c r="F255" s="1" t="s">
        <v>4431</v>
      </c>
      <c r="G255" s="16">
        <v>0.8</v>
      </c>
      <c r="H255" s="16">
        <v>1.3</v>
      </c>
      <c r="I255" s="13" t="s">
        <v>3190</v>
      </c>
      <c r="J255" s="1" t="s">
        <v>4982</v>
      </c>
      <c r="K255" s="1">
        <v>1</v>
      </c>
      <c r="L255" s="1">
        <v>3</v>
      </c>
      <c r="M255" s="1">
        <v>11</v>
      </c>
      <c r="N255" s="1">
        <v>5</v>
      </c>
      <c r="O255" s="1">
        <v>18</v>
      </c>
      <c r="P255" s="16">
        <v>294.90988372093022</v>
      </c>
      <c r="Q255" s="16">
        <v>0.5133292826808783</v>
      </c>
      <c r="R255" s="16">
        <v>13.831129365482131</v>
      </c>
      <c r="S255" s="16">
        <v>13.317800082801252</v>
      </c>
      <c r="T255" s="16">
        <v>2.8782035386876882E-2</v>
      </c>
      <c r="U255" s="16">
        <v>3.6690432312297401</v>
      </c>
      <c r="V255" s="16">
        <v>3.640261195842863</v>
      </c>
      <c r="W255" s="13" t="str">
        <f>IF(Table46749[[#This Row],[PSI - FI]]&gt;5,"Red",(IF(AND(Table46749[[#This Row],[PSI - FI]]&lt;5,Table46749[[#This Row],[PSI - FI]]&gt;=3),"Blue","No")))</f>
        <v>Blue</v>
      </c>
      <c r="X255" s="19" t="str">
        <f>HYPERLINK("https://www.google.com/maps/dir/?api=1&amp;origin=" &amp; Table46749[[#This Row],[Begin Lat]] &amp; "," &amp; Table46749[[#This Row],[Begin Long]] &amp; "&amp;destination=" &amp; Table46749[[#This Row],[End Lat]] &amp; "," &amp; Table46749[[#This Row],[End Long]] &amp; "&amp;travelmode=driving", "Google Maps")</f>
        <v>Google Maps</v>
      </c>
      <c r="Y255" s="1">
        <v>39.940270419999997</v>
      </c>
      <c r="Z255" s="1">
        <v>-82.915398843700004</v>
      </c>
      <c r="AA255" s="1">
        <v>39.9474304799</v>
      </c>
      <c r="AB255" s="1">
        <v>-82.915654546400006</v>
      </c>
    </row>
    <row r="256" spans="1:28" x14ac:dyDescent="0.25">
      <c r="A256" s="13">
        <v>254</v>
      </c>
      <c r="B256" s="17">
        <v>4</v>
      </c>
      <c r="C256" s="1" t="s">
        <v>790</v>
      </c>
      <c r="D256" s="1" t="s">
        <v>4164</v>
      </c>
      <c r="E256" s="1" t="s">
        <v>5856</v>
      </c>
      <c r="F256" s="1" t="s">
        <v>4432</v>
      </c>
      <c r="G256" s="16">
        <v>1.3</v>
      </c>
      <c r="H256" s="16">
        <v>1.8</v>
      </c>
      <c r="I256" s="13" t="s">
        <v>3190</v>
      </c>
      <c r="J256" s="1" t="s">
        <v>4982</v>
      </c>
      <c r="K256" s="1">
        <v>0</v>
      </c>
      <c r="L256" s="1">
        <v>1</v>
      </c>
      <c r="M256" s="1">
        <v>6</v>
      </c>
      <c r="N256" s="1">
        <v>10</v>
      </c>
      <c r="O256" s="1">
        <v>17</v>
      </c>
      <c r="P256" s="16">
        <v>146.33293968023256</v>
      </c>
      <c r="Q256" s="16">
        <v>0.64883569816339248</v>
      </c>
      <c r="R256" s="16">
        <v>13.592257606440725</v>
      </c>
      <c r="S256" s="16">
        <v>12.943421908277333</v>
      </c>
      <c r="T256" s="16">
        <v>3.6359016933566204E-2</v>
      </c>
      <c r="U256" s="16">
        <v>3.6651539401444784</v>
      </c>
      <c r="V256" s="16">
        <v>3.6287949232109122</v>
      </c>
      <c r="W256" s="13" t="str">
        <f>IF(Table46749[[#This Row],[PSI - FI]]&gt;5,"Red",(IF(AND(Table46749[[#This Row],[PSI - FI]]&lt;5,Table46749[[#This Row],[PSI - FI]]&gt;=3),"Blue","No")))</f>
        <v>Blue</v>
      </c>
      <c r="X256" s="19" t="str">
        <f>HYPERLINK("https://www.google.com/maps/dir/?api=1&amp;origin=" &amp; Table46749[[#This Row],[Begin Lat]] &amp; "," &amp; Table46749[[#This Row],[Begin Long]] &amp; "&amp;destination=" &amp; Table46749[[#This Row],[End Lat]] &amp; "," &amp; Table46749[[#This Row],[End Long]] &amp; "&amp;travelmode=driving", "Google Maps")</f>
        <v>Google Maps</v>
      </c>
      <c r="Y256" s="1">
        <v>41.236382435099998</v>
      </c>
      <c r="Z256" s="1">
        <v>-80.802418444400004</v>
      </c>
      <c r="AA256" s="1">
        <v>41.236547366800004</v>
      </c>
      <c r="AB256" s="1">
        <v>-80.792831872600004</v>
      </c>
    </row>
    <row r="257" spans="1:28" x14ac:dyDescent="0.25">
      <c r="A257" s="13">
        <v>255</v>
      </c>
      <c r="B257" s="17">
        <v>6</v>
      </c>
      <c r="C257" s="1" t="s">
        <v>784</v>
      </c>
      <c r="D257" s="1" t="s">
        <v>4120</v>
      </c>
      <c r="E257" s="1" t="s">
        <v>5857</v>
      </c>
      <c r="F257" s="1" t="s">
        <v>4416</v>
      </c>
      <c r="G257" s="16">
        <v>13.2</v>
      </c>
      <c r="H257" s="16">
        <v>13.7</v>
      </c>
      <c r="I257" s="13" t="s">
        <v>3190</v>
      </c>
      <c r="J257" s="1" t="s">
        <v>4981</v>
      </c>
      <c r="K257" s="1">
        <v>0</v>
      </c>
      <c r="L257" s="1">
        <v>1</v>
      </c>
      <c r="M257" s="1">
        <v>2</v>
      </c>
      <c r="N257" s="1">
        <v>8</v>
      </c>
      <c r="O257" s="1">
        <v>14</v>
      </c>
      <c r="P257" s="16">
        <v>108.27043968023256</v>
      </c>
      <c r="Q257" s="16">
        <v>1.4288873941055285</v>
      </c>
      <c r="R257" s="16">
        <v>9.5960585154144464</v>
      </c>
      <c r="S257" s="16">
        <v>8.1671711213089182</v>
      </c>
      <c r="T257" s="16">
        <v>8.2401024625898919E-2</v>
      </c>
      <c r="U257" s="16">
        <v>3.6565143708048606</v>
      </c>
      <c r="V257" s="16">
        <v>3.5741133461789616</v>
      </c>
      <c r="W257" s="13" t="str">
        <f>IF(Table46749[[#This Row],[PSI - FI]]&gt;5,"Red",(IF(AND(Table46749[[#This Row],[PSI - FI]]&lt;5,Table46749[[#This Row],[PSI - FI]]&gt;=3),"Blue","No")))</f>
        <v>Blue</v>
      </c>
      <c r="X257" s="19" t="str">
        <f>HYPERLINK("https://www.google.com/maps/dir/?api=1&amp;origin=" &amp; Table46749[[#This Row],[Begin Lat]] &amp; "," &amp; Table46749[[#This Row],[Begin Long]] &amp; "&amp;destination=" &amp; Table46749[[#This Row],[End Lat]] &amp; "," &amp; Table46749[[#This Row],[End Long]] &amp; "&amp;travelmode=driving", "Google Maps")</f>
        <v>Google Maps</v>
      </c>
      <c r="Y257" s="1">
        <v>0</v>
      </c>
      <c r="Z257" s="1">
        <v>0</v>
      </c>
      <c r="AA257" s="1">
        <v>39.980151146499999</v>
      </c>
      <c r="AB257" s="1">
        <v>-83.150744111700007</v>
      </c>
    </row>
    <row r="258" spans="1:28" x14ac:dyDescent="0.25">
      <c r="A258" s="13">
        <v>256</v>
      </c>
      <c r="B258" s="17">
        <v>7</v>
      </c>
      <c r="C258" s="1" t="s">
        <v>2373</v>
      </c>
      <c r="D258" s="1" t="s">
        <v>3375</v>
      </c>
      <c r="E258" s="1" t="s">
        <v>3376</v>
      </c>
      <c r="F258" s="1" t="s">
        <v>3747</v>
      </c>
      <c r="G258" s="16">
        <v>7.6</v>
      </c>
      <c r="H258" s="16">
        <v>8.1</v>
      </c>
      <c r="I258" s="13" t="s">
        <v>3190</v>
      </c>
      <c r="J258" s="1" t="s">
        <v>4982</v>
      </c>
      <c r="K258" s="1">
        <v>0</v>
      </c>
      <c r="L258" s="1">
        <v>0</v>
      </c>
      <c r="M258" s="1">
        <v>8</v>
      </c>
      <c r="N258" s="1">
        <v>8</v>
      </c>
      <c r="O258" s="1">
        <v>49</v>
      </c>
      <c r="P258" s="16">
        <v>136.875</v>
      </c>
      <c r="Q258" s="16">
        <v>0.68859360519821045</v>
      </c>
      <c r="R258" s="16">
        <v>27.465463242359654</v>
      </c>
      <c r="S258" s="16">
        <v>26.776869637161443</v>
      </c>
      <c r="T258" s="16">
        <v>3.8581348652709339E-2</v>
      </c>
      <c r="U258" s="16">
        <v>3.6548598398060803</v>
      </c>
      <c r="V258" s="16">
        <v>3.6162784911533712</v>
      </c>
      <c r="W258" s="13" t="str">
        <f>IF(Table46749[[#This Row],[PSI - FI]]&gt;5,"Red",(IF(AND(Table46749[[#This Row],[PSI - FI]]&lt;5,Table46749[[#This Row],[PSI - FI]]&gt;=3),"Blue","No")))</f>
        <v>Blue</v>
      </c>
      <c r="X258" s="19" t="str">
        <f>HYPERLINK("https://www.google.com/maps/dir/?api=1&amp;origin=" &amp; Table46749[[#This Row],[Begin Lat]] &amp; "," &amp; Table46749[[#This Row],[Begin Long]] &amp; "&amp;destination=" &amp; Table46749[[#This Row],[End Lat]] &amp; "," &amp; Table46749[[#This Row],[End Long]] &amp; "&amp;travelmode=driving", "Google Maps")</f>
        <v>Google Maps</v>
      </c>
      <c r="Y258" s="1">
        <v>40.351074482100003</v>
      </c>
      <c r="Z258" s="1">
        <v>-83.7607925481</v>
      </c>
      <c r="AA258" s="1">
        <v>40.358291113900002</v>
      </c>
      <c r="AB258" s="1">
        <v>-83.760024978199993</v>
      </c>
    </row>
    <row r="259" spans="1:28" x14ac:dyDescent="0.25">
      <c r="A259" s="13">
        <v>257</v>
      </c>
      <c r="B259" s="17">
        <v>6</v>
      </c>
      <c r="C259" s="1" t="s">
        <v>784</v>
      </c>
      <c r="D259" s="1" t="s">
        <v>3942</v>
      </c>
      <c r="E259" s="1" t="s">
        <v>5816</v>
      </c>
      <c r="F259" s="1" t="s">
        <v>3710</v>
      </c>
      <c r="G259" s="16">
        <v>11.4</v>
      </c>
      <c r="H259" s="16">
        <v>11.9</v>
      </c>
      <c r="I259" s="13" t="s">
        <v>3190</v>
      </c>
      <c r="J259" s="1" t="s">
        <v>4982</v>
      </c>
      <c r="K259" s="1">
        <v>0</v>
      </c>
      <c r="L259" s="1">
        <v>3</v>
      </c>
      <c r="M259" s="1">
        <v>7</v>
      </c>
      <c r="N259" s="1">
        <v>6</v>
      </c>
      <c r="O259" s="1">
        <v>24</v>
      </c>
      <c r="P259" s="16">
        <v>233.48319404069767</v>
      </c>
      <c r="Q259" s="16">
        <v>0.76041695760742034</v>
      </c>
      <c r="R259" s="16">
        <v>15.614448253147552</v>
      </c>
      <c r="S259" s="16">
        <v>14.854031295540132</v>
      </c>
      <c r="T259" s="16">
        <v>4.2595247908942431E-2</v>
      </c>
      <c r="U259" s="16">
        <v>3.6510082194733249</v>
      </c>
      <c r="V259" s="16">
        <v>3.6084129715643822</v>
      </c>
      <c r="W259" s="13" t="str">
        <f>IF(Table46749[[#This Row],[PSI - FI]]&gt;5,"Red",(IF(AND(Table46749[[#This Row],[PSI - FI]]&lt;5,Table46749[[#This Row],[PSI - FI]]&gt;=3),"Blue","No")))</f>
        <v>Blue</v>
      </c>
      <c r="X259" s="19" t="str">
        <f>HYPERLINK("https://www.google.com/maps/dir/?api=1&amp;origin=" &amp; Table46749[[#This Row],[Begin Lat]] &amp; "," &amp; Table46749[[#This Row],[Begin Long]] &amp; "&amp;destination=" &amp; Table46749[[#This Row],[End Lat]] &amp; "," &amp; Table46749[[#This Row],[End Long]] &amp; "&amp;travelmode=driving", "Google Maps")</f>
        <v>Google Maps</v>
      </c>
      <c r="Y259" s="1">
        <v>39.9852528953</v>
      </c>
      <c r="Z259" s="1">
        <v>-82.791185073899996</v>
      </c>
      <c r="AA259" s="1">
        <v>39.986298834599999</v>
      </c>
      <c r="AB259" s="1">
        <v>-82.781844106799994</v>
      </c>
    </row>
    <row r="260" spans="1:28" x14ac:dyDescent="0.25">
      <c r="A260" s="13">
        <v>258</v>
      </c>
      <c r="B260" s="17">
        <v>12</v>
      </c>
      <c r="C260" s="1" t="s">
        <v>785</v>
      </c>
      <c r="D260" s="1" t="s">
        <v>3556</v>
      </c>
      <c r="E260" s="1" t="s">
        <v>5699</v>
      </c>
      <c r="F260" s="1" t="s">
        <v>3797</v>
      </c>
      <c r="G260" s="16">
        <v>9.3000000000000007</v>
      </c>
      <c r="H260" s="16">
        <v>9.8000000000000007</v>
      </c>
      <c r="I260" s="13" t="s">
        <v>3190</v>
      </c>
      <c r="J260" s="1" t="s">
        <v>4982</v>
      </c>
      <c r="K260" s="1">
        <v>0</v>
      </c>
      <c r="L260" s="1">
        <v>1</v>
      </c>
      <c r="M260" s="1">
        <v>5</v>
      </c>
      <c r="N260" s="1">
        <v>13</v>
      </c>
      <c r="O260" s="1">
        <v>53</v>
      </c>
      <c r="P260" s="16">
        <v>189.09856468023256</v>
      </c>
      <c r="Q260" s="16">
        <v>0.53406962455544404</v>
      </c>
      <c r="R260" s="16">
        <v>27.446950411717523</v>
      </c>
      <c r="S260" s="16">
        <v>26.912880787162081</v>
      </c>
      <c r="T260" s="16">
        <v>2.9942040863677039E-2</v>
      </c>
      <c r="U260" s="16">
        <v>3.6399859819428562</v>
      </c>
      <c r="V260" s="16">
        <v>3.6100439410791791</v>
      </c>
      <c r="W260" s="13" t="str">
        <f>IF(Table46749[[#This Row],[PSI - FI]]&gt;5,"Red",(IF(AND(Table46749[[#This Row],[PSI - FI]]&lt;5,Table46749[[#This Row],[PSI - FI]]&gt;=3),"Blue","No")))</f>
        <v>Blue</v>
      </c>
      <c r="X260" s="19" t="str">
        <f>HYPERLINK("https://www.google.com/maps/dir/?api=1&amp;origin=" &amp; Table46749[[#This Row],[Begin Lat]] &amp; "," &amp; Table46749[[#This Row],[Begin Long]] &amp; "&amp;destination=" &amp; Table46749[[#This Row],[End Lat]] &amp; "," &amp; Table46749[[#This Row],[End Long]] &amp; "&amp;travelmode=driving", "Google Maps")</f>
        <v>Google Maps</v>
      </c>
      <c r="Y260" s="1">
        <v>41.520605033599999</v>
      </c>
      <c r="Z260" s="1">
        <v>-81.524712981799993</v>
      </c>
      <c r="AA260" s="1">
        <v>41.519727064400001</v>
      </c>
      <c r="AB260" s="1">
        <v>-81.515178828399996</v>
      </c>
    </row>
    <row r="261" spans="1:28" x14ac:dyDescent="0.25">
      <c r="A261" s="13">
        <v>259</v>
      </c>
      <c r="B261" s="17">
        <v>12</v>
      </c>
      <c r="C261" s="1" t="s">
        <v>785</v>
      </c>
      <c r="D261" s="1" t="s">
        <v>4168</v>
      </c>
      <c r="E261" s="1" t="s">
        <v>5811</v>
      </c>
      <c r="F261" s="1" t="s">
        <v>4433</v>
      </c>
      <c r="G261" s="16">
        <v>16.899999999999999</v>
      </c>
      <c r="H261" s="16">
        <v>17.399999999999999</v>
      </c>
      <c r="I261" s="13" t="s">
        <v>3190</v>
      </c>
      <c r="J261" s="1" t="s">
        <v>4982</v>
      </c>
      <c r="K261" s="1">
        <v>0</v>
      </c>
      <c r="L261" s="1">
        <v>2</v>
      </c>
      <c r="M261" s="1">
        <v>5</v>
      </c>
      <c r="N261" s="1">
        <v>8</v>
      </c>
      <c r="O261" s="1">
        <v>33</v>
      </c>
      <c r="P261" s="16">
        <v>192.58775436046511</v>
      </c>
      <c r="Q261" s="16">
        <v>0.54149479344960805</v>
      </c>
      <c r="R261" s="16">
        <v>21.210520926827421</v>
      </c>
      <c r="S261" s="16">
        <v>20.669026133377812</v>
      </c>
      <c r="T261" s="16">
        <v>2.9952309161177363E-2</v>
      </c>
      <c r="U261" s="16">
        <v>3.6299398440508819</v>
      </c>
      <c r="V261" s="16">
        <v>3.5999875348897046</v>
      </c>
      <c r="W261" s="13" t="str">
        <f>IF(Table46749[[#This Row],[PSI - FI]]&gt;5,"Red",(IF(AND(Table46749[[#This Row],[PSI - FI]]&lt;5,Table46749[[#This Row],[PSI - FI]]&gt;=3),"Blue","No")))</f>
        <v>Blue</v>
      </c>
      <c r="X261" s="19" t="str">
        <f>HYPERLINK("https://www.google.com/maps/dir/?api=1&amp;origin=" &amp; Table46749[[#This Row],[Begin Lat]] &amp; "," &amp; Table46749[[#This Row],[Begin Long]] &amp; "&amp;destination=" &amp; Table46749[[#This Row],[End Lat]] &amp; "," &amp; Table46749[[#This Row],[End Long]] &amp; "&amp;travelmode=driving", "Google Maps")</f>
        <v>Google Maps</v>
      </c>
      <c r="Y261" s="1">
        <v>41.4170573711</v>
      </c>
      <c r="Z261" s="1">
        <v>-81.595175845399993</v>
      </c>
      <c r="AA261" s="1">
        <v>41.417121834900001</v>
      </c>
      <c r="AB261" s="1">
        <v>-81.5855454151</v>
      </c>
    </row>
    <row r="262" spans="1:28" x14ac:dyDescent="0.25">
      <c r="A262" s="13">
        <v>260</v>
      </c>
      <c r="B262" s="17">
        <v>6</v>
      </c>
      <c r="C262" s="1" t="s">
        <v>784</v>
      </c>
      <c r="D262" s="1" t="s">
        <v>4041</v>
      </c>
      <c r="E262" s="1" t="s">
        <v>5839</v>
      </c>
      <c r="F262" s="1" t="s">
        <v>4391</v>
      </c>
      <c r="G262" s="16">
        <v>2.2000000000000002</v>
      </c>
      <c r="H262" s="16">
        <v>2.7</v>
      </c>
      <c r="I262" s="13" t="s">
        <v>3190</v>
      </c>
      <c r="J262" s="1" t="s">
        <v>4982</v>
      </c>
      <c r="K262" s="1">
        <v>4</v>
      </c>
      <c r="L262" s="1">
        <v>3</v>
      </c>
      <c r="M262" s="1">
        <v>8</v>
      </c>
      <c r="N262" s="1">
        <v>4</v>
      </c>
      <c r="O262" s="1">
        <v>17</v>
      </c>
      <c r="P262" s="16">
        <v>406.86182776162786</v>
      </c>
      <c r="Q262" s="16">
        <v>0.51658777070099027</v>
      </c>
      <c r="R262" s="16">
        <v>14.130856259829637</v>
      </c>
      <c r="S262" s="16">
        <v>13.614268489128646</v>
      </c>
      <c r="T262" s="16">
        <v>2.8964289783317762E-2</v>
      </c>
      <c r="U262" s="16">
        <v>3.6299228866676372</v>
      </c>
      <c r="V262" s="16">
        <v>3.6009585968843196</v>
      </c>
      <c r="W262" s="13" t="str">
        <f>IF(Table46749[[#This Row],[PSI - FI]]&gt;5,"Red",(IF(AND(Table46749[[#This Row],[PSI - FI]]&lt;5,Table46749[[#This Row],[PSI - FI]]&gt;=3),"Blue","No")))</f>
        <v>Blue</v>
      </c>
      <c r="X262" s="19" t="str">
        <f>HYPERLINK("https://www.google.com/maps/dir/?api=1&amp;origin=" &amp; Table46749[[#This Row],[Begin Lat]] &amp; "," &amp; Table46749[[#This Row],[Begin Long]] &amp; "&amp;destination=" &amp; Table46749[[#This Row],[End Lat]] &amp; "," &amp; Table46749[[#This Row],[End Long]] &amp; "&amp;travelmode=driving", "Google Maps")</f>
        <v>Google Maps</v>
      </c>
      <c r="Y262" s="1">
        <v>39.917328311200002</v>
      </c>
      <c r="Z262" s="1">
        <v>-82.913048204099994</v>
      </c>
      <c r="AA262" s="1">
        <v>39.916821040899997</v>
      </c>
      <c r="AB262" s="1">
        <v>-82.903651215400004</v>
      </c>
    </row>
    <row r="263" spans="1:28" x14ac:dyDescent="0.25">
      <c r="A263" s="13">
        <v>261</v>
      </c>
      <c r="B263" s="17">
        <v>6</v>
      </c>
      <c r="C263" s="1" t="s">
        <v>784</v>
      </c>
      <c r="D263" s="1" t="s">
        <v>4170</v>
      </c>
      <c r="E263" s="1" t="s">
        <v>5858</v>
      </c>
      <c r="F263" s="1" t="s">
        <v>3709</v>
      </c>
      <c r="G263" s="16">
        <v>21.1</v>
      </c>
      <c r="H263" s="16">
        <v>21.6</v>
      </c>
      <c r="I263" s="13" t="s">
        <v>3190</v>
      </c>
      <c r="J263" s="1" t="s">
        <v>4981</v>
      </c>
      <c r="K263" s="1">
        <v>0</v>
      </c>
      <c r="L263" s="1">
        <v>3</v>
      </c>
      <c r="M263" s="1">
        <v>3</v>
      </c>
      <c r="N263" s="1">
        <v>3</v>
      </c>
      <c r="O263" s="1">
        <v>11</v>
      </c>
      <c r="P263" s="16">
        <v>180.98319404069767</v>
      </c>
      <c r="Q263" s="16">
        <v>2.092598847547456</v>
      </c>
      <c r="R263" s="16">
        <v>8.8893200564470618</v>
      </c>
      <c r="S263" s="16">
        <v>6.7967212088996058</v>
      </c>
      <c r="T263" s="16">
        <v>0.12539420076120175</v>
      </c>
      <c r="U263" s="16">
        <v>3.626367618691706</v>
      </c>
      <c r="V263" s="16">
        <v>3.5009734179305041</v>
      </c>
      <c r="W263" s="13" t="str">
        <f>IF(Table46749[[#This Row],[PSI - FI]]&gt;5,"Red",(IF(AND(Table46749[[#This Row],[PSI - FI]]&lt;5,Table46749[[#This Row],[PSI - FI]]&gt;=3),"Blue","No")))</f>
        <v>Blue</v>
      </c>
      <c r="X263" s="19" t="str">
        <f>HYPERLINK("https://www.google.com/maps/dir/?api=1&amp;origin=" &amp; Table46749[[#This Row],[Begin Lat]] &amp; "," &amp; Table46749[[#This Row],[Begin Long]] &amp; "&amp;destination=" &amp; Table46749[[#This Row],[End Lat]] &amp; "," &amp; Table46749[[#This Row],[End Long]] &amp; "&amp;travelmode=driving", "Google Maps")</f>
        <v>Google Maps</v>
      </c>
      <c r="Y263" s="1">
        <v>40.090688608299999</v>
      </c>
      <c r="Z263" s="1">
        <v>-82.809953715299997</v>
      </c>
      <c r="AA263" s="1">
        <v>40.089233728099998</v>
      </c>
      <c r="AB263" s="1">
        <v>-82.800816552599997</v>
      </c>
    </row>
    <row r="264" spans="1:28" x14ac:dyDescent="0.25">
      <c r="A264" s="13">
        <v>262</v>
      </c>
      <c r="B264" s="17">
        <v>8</v>
      </c>
      <c r="C264" s="1" t="s">
        <v>787</v>
      </c>
      <c r="D264" s="1" t="s">
        <v>4172</v>
      </c>
      <c r="E264" s="1" t="s">
        <v>5307</v>
      </c>
      <c r="F264" s="1" t="s">
        <v>3705</v>
      </c>
      <c r="G264" s="16">
        <v>2.6</v>
      </c>
      <c r="H264" s="16">
        <v>3.1</v>
      </c>
      <c r="I264" s="13" t="s">
        <v>3190</v>
      </c>
      <c r="J264" s="1" t="s">
        <v>4982</v>
      </c>
      <c r="K264" s="1">
        <v>0</v>
      </c>
      <c r="L264" s="1">
        <v>2</v>
      </c>
      <c r="M264" s="1">
        <v>8</v>
      </c>
      <c r="N264" s="1">
        <v>8</v>
      </c>
      <c r="O264" s="1">
        <v>43</v>
      </c>
      <c r="P264" s="16">
        <v>222.22837936046511</v>
      </c>
      <c r="Q264" s="16">
        <v>0.62415646196715313</v>
      </c>
      <c r="R264" s="16">
        <v>22.118221927118178</v>
      </c>
      <c r="S264" s="16">
        <v>21.494065465151024</v>
      </c>
      <c r="T264" s="16">
        <v>3.4979365791221205E-2</v>
      </c>
      <c r="U264" s="16">
        <v>3.6163061934145753</v>
      </c>
      <c r="V264" s="16">
        <v>3.5813268276233541</v>
      </c>
      <c r="W264" s="13" t="str">
        <f>IF(Table46749[[#This Row],[PSI - FI]]&gt;5,"Red",(IF(AND(Table46749[[#This Row],[PSI - FI]]&lt;5,Table46749[[#This Row],[PSI - FI]]&gt;=3),"Blue","No")))</f>
        <v>Blue</v>
      </c>
      <c r="X264" s="19" t="str">
        <f>HYPERLINK("https://www.google.com/maps/dir/?api=1&amp;origin=" &amp; Table46749[[#This Row],[Begin Lat]] &amp; "," &amp; Table46749[[#This Row],[Begin Long]] &amp; "&amp;destination=" &amp; Table46749[[#This Row],[End Lat]] &amp; "," &amp; Table46749[[#This Row],[End Long]] &amp; "&amp;travelmode=driving", "Google Maps")</f>
        <v>Google Maps</v>
      </c>
      <c r="Y264" s="1">
        <v>39.097993473000002</v>
      </c>
      <c r="Z264" s="1">
        <v>-84.387178548500003</v>
      </c>
      <c r="AA264" s="1">
        <v>39.090819209499998</v>
      </c>
      <c r="AB264" s="1">
        <v>-84.386528841100002</v>
      </c>
    </row>
    <row r="265" spans="1:28" x14ac:dyDescent="0.25">
      <c r="A265" s="13">
        <v>263</v>
      </c>
      <c r="B265" s="17">
        <v>6</v>
      </c>
      <c r="C265" s="1" t="s">
        <v>784</v>
      </c>
      <c r="D265" s="1" t="s">
        <v>4174</v>
      </c>
      <c r="E265" s="1" t="s">
        <v>5859</v>
      </c>
      <c r="F265" s="1" t="s">
        <v>4434</v>
      </c>
      <c r="G265" s="16">
        <v>0.1</v>
      </c>
      <c r="H265" s="16">
        <v>0.6</v>
      </c>
      <c r="I265" s="13" t="s">
        <v>3190</v>
      </c>
      <c r="J265" s="1" t="s">
        <v>4983</v>
      </c>
      <c r="K265" s="1">
        <v>0</v>
      </c>
      <c r="L265" s="1">
        <v>1</v>
      </c>
      <c r="M265" s="1">
        <v>13</v>
      </c>
      <c r="N265" s="1">
        <v>5</v>
      </c>
      <c r="O265" s="1">
        <v>36</v>
      </c>
      <c r="P265" s="16">
        <v>188.97356468023256</v>
      </c>
      <c r="Q265" s="16">
        <v>0.49297951917085225</v>
      </c>
      <c r="R265" s="16">
        <v>21.195981226143619</v>
      </c>
      <c r="S265" s="16">
        <v>20.703001706972767</v>
      </c>
      <c r="T265" s="16">
        <v>2.7172442445610338E-2</v>
      </c>
      <c r="U265" s="16">
        <v>3.6076995056636223</v>
      </c>
      <c r="V265" s="16">
        <v>3.5805270632180122</v>
      </c>
      <c r="W265" s="13" t="str">
        <f>IF(Table46749[[#This Row],[PSI - FI]]&gt;5,"Red",(IF(AND(Table46749[[#This Row],[PSI - FI]]&lt;5,Table46749[[#This Row],[PSI - FI]]&gt;=3),"Blue","No")))</f>
        <v>Blue</v>
      </c>
      <c r="X265" s="19" t="str">
        <f>HYPERLINK("https://www.google.com/maps/dir/?api=1&amp;origin=" &amp; Table46749[[#This Row],[Begin Lat]] &amp; "," &amp; Table46749[[#This Row],[Begin Long]] &amp; "&amp;destination=" &amp; Table46749[[#This Row],[End Lat]] &amp; "," &amp; Table46749[[#This Row],[End Long]] &amp; "&amp;travelmode=driving", "Google Maps")</f>
        <v>Google Maps</v>
      </c>
      <c r="Y265" s="1">
        <v>40.014883095199998</v>
      </c>
      <c r="Z265" s="1">
        <v>-82.995796251499996</v>
      </c>
      <c r="AA265" s="1">
        <v>40.014502267200001</v>
      </c>
      <c r="AB265" s="1">
        <v>-82.986382880199997</v>
      </c>
    </row>
    <row r="266" spans="1:28" x14ac:dyDescent="0.25">
      <c r="A266" s="13">
        <v>264</v>
      </c>
      <c r="B266" s="17">
        <v>12</v>
      </c>
      <c r="C266" s="1" t="s">
        <v>785</v>
      </c>
      <c r="D266" s="1" t="s">
        <v>3477</v>
      </c>
      <c r="E266" s="1" t="s">
        <v>5685</v>
      </c>
      <c r="F266" s="1" t="s">
        <v>3743</v>
      </c>
      <c r="G266" s="16">
        <v>7.3</v>
      </c>
      <c r="H266" s="16">
        <v>7.8</v>
      </c>
      <c r="I266" s="13" t="s">
        <v>3190</v>
      </c>
      <c r="J266" s="1" t="s">
        <v>4982</v>
      </c>
      <c r="K266" s="1">
        <v>0</v>
      </c>
      <c r="L266" s="1">
        <v>0</v>
      </c>
      <c r="M266" s="1">
        <v>6</v>
      </c>
      <c r="N266" s="1">
        <v>10</v>
      </c>
      <c r="O266" s="1">
        <v>39</v>
      </c>
      <c r="P266" s="16">
        <v>122.65625</v>
      </c>
      <c r="Q266" s="16">
        <v>0.79194366064065902</v>
      </c>
      <c r="R266" s="16">
        <v>20.401978315699075</v>
      </c>
      <c r="S266" s="16">
        <v>19.610034655058417</v>
      </c>
      <c r="T266" s="16">
        <v>4.4356842765974111E-2</v>
      </c>
      <c r="U266" s="16">
        <v>3.6019704075281229</v>
      </c>
      <c r="V266" s="16">
        <v>3.557613564762149</v>
      </c>
      <c r="W266" s="13" t="str">
        <f>IF(Table46749[[#This Row],[PSI - FI]]&gt;5,"Red",(IF(AND(Table46749[[#This Row],[PSI - FI]]&lt;5,Table46749[[#This Row],[PSI - FI]]&gt;=3),"Blue","No")))</f>
        <v>Blue</v>
      </c>
      <c r="X266" s="19" t="str">
        <f>HYPERLINK("https://www.google.com/maps/dir/?api=1&amp;origin=" &amp; Table46749[[#This Row],[Begin Lat]] &amp; "," &amp; Table46749[[#This Row],[Begin Long]] &amp; "&amp;destination=" &amp; Table46749[[#This Row],[End Lat]] &amp; "," &amp; Table46749[[#This Row],[End Long]] &amp; "&amp;travelmode=driving", "Google Maps")</f>
        <v>Google Maps</v>
      </c>
      <c r="Y266" s="1">
        <v>41.3790987458</v>
      </c>
      <c r="Z266" s="1">
        <v>-81.7347062196</v>
      </c>
      <c r="AA266" s="1">
        <v>41.386328041299997</v>
      </c>
      <c r="AB266" s="1">
        <v>-81.734638853999996</v>
      </c>
    </row>
    <row r="267" spans="1:28" x14ac:dyDescent="0.25">
      <c r="A267" s="13">
        <v>265</v>
      </c>
      <c r="B267" s="17">
        <v>6</v>
      </c>
      <c r="C267" s="1" t="s">
        <v>784</v>
      </c>
      <c r="D267" s="1" t="s">
        <v>3942</v>
      </c>
      <c r="E267" s="1" t="s">
        <v>5816</v>
      </c>
      <c r="F267" s="1" t="s">
        <v>3710</v>
      </c>
      <c r="G267" s="16">
        <v>8.3000000000000007</v>
      </c>
      <c r="H267" s="16">
        <v>8.8000000000000007</v>
      </c>
      <c r="I267" s="13" t="s">
        <v>3190</v>
      </c>
      <c r="J267" s="1" t="s">
        <v>4982</v>
      </c>
      <c r="K267" s="1">
        <v>0</v>
      </c>
      <c r="L267" s="1">
        <v>3</v>
      </c>
      <c r="M267" s="1">
        <v>11</v>
      </c>
      <c r="N267" s="1">
        <v>1</v>
      </c>
      <c r="O267" s="1">
        <v>24</v>
      </c>
      <c r="P267" s="16">
        <v>237.48319404069767</v>
      </c>
      <c r="Q267" s="16">
        <v>0.84682398899416711</v>
      </c>
      <c r="R267" s="16">
        <v>15.200878233333002</v>
      </c>
      <c r="S267" s="16">
        <v>14.354054244338835</v>
      </c>
      <c r="T267" s="16">
        <v>4.7422947208655523E-2</v>
      </c>
      <c r="U267" s="16">
        <v>3.5726568150137528</v>
      </c>
      <c r="V267" s="16">
        <v>3.5252338678050972</v>
      </c>
      <c r="W267" s="13" t="str">
        <f>IF(Table46749[[#This Row],[PSI - FI]]&gt;5,"Red",(IF(AND(Table46749[[#This Row],[PSI - FI]]&lt;5,Table46749[[#This Row],[PSI - FI]]&gt;=3),"Blue","No")))</f>
        <v>Blue</v>
      </c>
      <c r="X267" s="19" t="str">
        <f>HYPERLINK("https://www.google.com/maps/dir/?api=1&amp;origin=" &amp; Table46749[[#This Row],[Begin Lat]] &amp; "," &amp; Table46749[[#This Row],[Begin Long]] &amp; "&amp;destination=" &amp; Table46749[[#This Row],[End Lat]] &amp; "," &amp; Table46749[[#This Row],[End Long]] &amp; "&amp;travelmode=driving", "Google Maps")</f>
        <v>Google Maps</v>
      </c>
      <c r="Y267" s="1">
        <v>39.978625365100001</v>
      </c>
      <c r="Z267" s="1">
        <v>-82.848967964899998</v>
      </c>
      <c r="AA267" s="1">
        <v>39.979861467100001</v>
      </c>
      <c r="AB267" s="1">
        <v>-82.8396907881</v>
      </c>
    </row>
    <row r="268" spans="1:28" x14ac:dyDescent="0.25">
      <c r="A268" s="13">
        <v>266</v>
      </c>
      <c r="B268" s="17">
        <v>8</v>
      </c>
      <c r="C268" s="1" t="s">
        <v>787</v>
      </c>
      <c r="D268" s="1" t="s">
        <v>4154</v>
      </c>
      <c r="E268" s="1" t="s">
        <v>5855</v>
      </c>
      <c r="F268" s="1" t="s">
        <v>3729</v>
      </c>
      <c r="G268" s="16">
        <v>5.3</v>
      </c>
      <c r="H268" s="16">
        <v>5.8</v>
      </c>
      <c r="I268" s="13" t="s">
        <v>3190</v>
      </c>
      <c r="J268" s="1" t="s">
        <v>4982</v>
      </c>
      <c r="K268" s="1">
        <v>0</v>
      </c>
      <c r="L268" s="1">
        <v>2</v>
      </c>
      <c r="M268" s="1">
        <v>11</v>
      </c>
      <c r="N268" s="1">
        <v>10</v>
      </c>
      <c r="O268" s="1">
        <v>16</v>
      </c>
      <c r="P268" s="16">
        <v>223.74400436046511</v>
      </c>
      <c r="Q268" s="16">
        <v>0.39769957147015422</v>
      </c>
      <c r="R268" s="16">
        <v>13.169069316622604</v>
      </c>
      <c r="S268" s="16">
        <v>12.77136974515245</v>
      </c>
      <c r="T268" s="16">
        <v>2.2312634326018588E-2</v>
      </c>
      <c r="U268" s="16">
        <v>3.5640270853278415</v>
      </c>
      <c r="V268" s="16">
        <v>3.5417144510018228</v>
      </c>
      <c r="W268" s="13" t="str">
        <f>IF(Table46749[[#This Row],[PSI - FI]]&gt;5,"Red",(IF(AND(Table46749[[#This Row],[PSI - FI]]&lt;5,Table46749[[#This Row],[PSI - FI]]&gt;=3),"Blue","No")))</f>
        <v>Blue</v>
      </c>
      <c r="X268" s="19" t="str">
        <f>HYPERLINK("https://www.google.com/maps/dir/?api=1&amp;origin=" &amp; Table46749[[#This Row],[Begin Lat]] &amp; "," &amp; Table46749[[#This Row],[Begin Long]] &amp; "&amp;destination=" &amp; Table46749[[#This Row],[End Lat]] &amp; "," &amp; Table46749[[#This Row],[End Long]] &amp; "&amp;travelmode=driving", "Google Maps")</f>
        <v>Google Maps</v>
      </c>
      <c r="Y268" s="1">
        <v>39.232049287300001</v>
      </c>
      <c r="Z268" s="1">
        <v>-84.472220284100004</v>
      </c>
      <c r="AA268" s="1">
        <v>39.239276184700003</v>
      </c>
      <c r="AB268" s="1">
        <v>-84.471511978600006</v>
      </c>
    </row>
    <row r="269" spans="1:28" x14ac:dyDescent="0.25">
      <c r="A269" s="13">
        <v>267</v>
      </c>
      <c r="B269" s="17">
        <v>8</v>
      </c>
      <c r="C269" s="1" t="s">
        <v>787</v>
      </c>
      <c r="D269" s="1" t="s">
        <v>4177</v>
      </c>
      <c r="E269" s="1" t="s">
        <v>5860</v>
      </c>
      <c r="F269" s="1" t="s">
        <v>4435</v>
      </c>
      <c r="G269" s="16">
        <v>1.8</v>
      </c>
      <c r="H269" s="16">
        <v>2.2999999999999998</v>
      </c>
      <c r="I269" s="13" t="s">
        <v>3190</v>
      </c>
      <c r="J269" s="1" t="s">
        <v>4982</v>
      </c>
      <c r="K269" s="1">
        <v>0</v>
      </c>
      <c r="L269" s="1">
        <v>2</v>
      </c>
      <c r="M269" s="1">
        <v>9</v>
      </c>
      <c r="N269" s="1">
        <v>9</v>
      </c>
      <c r="O269" s="1">
        <v>31</v>
      </c>
      <c r="P269" s="16">
        <v>221.21275436046511</v>
      </c>
      <c r="Q269" s="16">
        <v>0.46072877320000799</v>
      </c>
      <c r="R269" s="16">
        <v>19.611188744849436</v>
      </c>
      <c r="S269" s="16">
        <v>19.150459971649429</v>
      </c>
      <c r="T269" s="16">
        <v>2.5839569755466824E-2</v>
      </c>
      <c r="U269" s="16">
        <v>3.5632192399850084</v>
      </c>
      <c r="V269" s="16">
        <v>3.5373796702295417</v>
      </c>
      <c r="W269" s="13" t="str">
        <f>IF(Table46749[[#This Row],[PSI - FI]]&gt;5,"Red",(IF(AND(Table46749[[#This Row],[PSI - FI]]&lt;5,Table46749[[#This Row],[PSI - FI]]&gt;=3),"Blue","No")))</f>
        <v>Blue</v>
      </c>
      <c r="X269" s="19" t="str">
        <f>HYPERLINK("https://www.google.com/maps/dir/?api=1&amp;origin=" &amp; Table46749[[#This Row],[Begin Lat]] &amp; "," &amp; Table46749[[#This Row],[Begin Long]] &amp; "&amp;destination=" &amp; Table46749[[#This Row],[End Lat]] &amp; "," &amp; Table46749[[#This Row],[End Long]] &amp; "&amp;travelmode=driving", "Google Maps")</f>
        <v>Google Maps</v>
      </c>
      <c r="Y269" s="1">
        <v>39.150918021099997</v>
      </c>
      <c r="Z269" s="1">
        <v>-84.551083568799996</v>
      </c>
      <c r="AA269" s="1">
        <v>0</v>
      </c>
      <c r="AB269" s="1">
        <v>0</v>
      </c>
    </row>
    <row r="270" spans="1:28" x14ac:dyDescent="0.25">
      <c r="A270" s="13">
        <v>268</v>
      </c>
      <c r="B270" s="17">
        <v>6</v>
      </c>
      <c r="C270" s="1" t="s">
        <v>784</v>
      </c>
      <c r="D270" s="1" t="s">
        <v>4179</v>
      </c>
      <c r="E270" s="1" t="s">
        <v>5692</v>
      </c>
      <c r="F270" s="1" t="s">
        <v>4436</v>
      </c>
      <c r="G270" s="16">
        <v>7.7</v>
      </c>
      <c r="H270" s="16">
        <v>8.1999999999999993</v>
      </c>
      <c r="I270" s="13" t="s">
        <v>3190</v>
      </c>
      <c r="J270" s="1" t="s">
        <v>4982</v>
      </c>
      <c r="K270" s="1">
        <v>1</v>
      </c>
      <c r="L270" s="1">
        <v>2</v>
      </c>
      <c r="M270" s="1">
        <v>9</v>
      </c>
      <c r="N270" s="1">
        <v>7</v>
      </c>
      <c r="O270" s="1">
        <v>31</v>
      </c>
      <c r="P270" s="16">
        <v>258.01444404069764</v>
      </c>
      <c r="Q270" s="16">
        <v>0.46714984822198691</v>
      </c>
      <c r="R270" s="16">
        <v>21.002263869914906</v>
      </c>
      <c r="S270" s="16">
        <v>20.53511402169292</v>
      </c>
      <c r="T270" s="16">
        <v>2.6198805974454391E-2</v>
      </c>
      <c r="U270" s="16">
        <v>3.5502679909071495</v>
      </c>
      <c r="V270" s="16">
        <v>3.5240691849326953</v>
      </c>
      <c r="W270" s="13" t="str">
        <f>IF(Table46749[[#This Row],[PSI - FI]]&gt;5,"Red",(IF(AND(Table46749[[#This Row],[PSI - FI]]&lt;5,Table46749[[#This Row],[PSI - FI]]&gt;=3),"Blue","No")))</f>
        <v>Blue</v>
      </c>
      <c r="X270" s="19" t="str">
        <f>HYPERLINK("https://www.google.com/maps/dir/?api=1&amp;origin=" &amp; Table46749[[#This Row],[Begin Lat]] &amp; "," &amp; Table46749[[#This Row],[Begin Long]] &amp; "&amp;destination=" &amp; Table46749[[#This Row],[End Lat]] &amp; "," &amp; Table46749[[#This Row],[End Long]] &amp; "&amp;travelmode=driving", "Google Maps")</f>
        <v>Google Maps</v>
      </c>
      <c r="Y270" s="1">
        <v>39.943817702899999</v>
      </c>
      <c r="Z270" s="1">
        <v>-82.982992908699998</v>
      </c>
      <c r="AA270" s="1">
        <v>39.951047094700002</v>
      </c>
      <c r="AB270" s="1">
        <v>-82.982431605399995</v>
      </c>
    </row>
    <row r="271" spans="1:28" x14ac:dyDescent="0.25">
      <c r="A271" s="13">
        <v>269</v>
      </c>
      <c r="B271" s="17">
        <v>12</v>
      </c>
      <c r="C271" s="1" t="s">
        <v>785</v>
      </c>
      <c r="D271" s="1" t="s">
        <v>4181</v>
      </c>
      <c r="E271" s="1" t="s">
        <v>5861</v>
      </c>
      <c r="F271" s="1" t="s">
        <v>4437</v>
      </c>
      <c r="G271" s="16">
        <v>12.4</v>
      </c>
      <c r="H271" s="16">
        <v>12.9</v>
      </c>
      <c r="I271" s="13" t="s">
        <v>3190</v>
      </c>
      <c r="J271" s="1" t="s">
        <v>4982</v>
      </c>
      <c r="K271" s="1">
        <v>1</v>
      </c>
      <c r="L271" s="1">
        <v>1</v>
      </c>
      <c r="M271" s="1">
        <v>10</v>
      </c>
      <c r="N271" s="1">
        <v>9</v>
      </c>
      <c r="O271" s="1">
        <v>56</v>
      </c>
      <c r="P271" s="16">
        <v>252.75962936046511</v>
      </c>
      <c r="Q271" s="16">
        <v>0.41057978183027788</v>
      </c>
      <c r="R271" s="16">
        <v>30.309307365552936</v>
      </c>
      <c r="S271" s="16">
        <v>29.898727583722657</v>
      </c>
      <c r="T271" s="16">
        <v>2.3033478662214849E-2</v>
      </c>
      <c r="U271" s="16">
        <v>3.5464258031482707</v>
      </c>
      <c r="V271" s="16">
        <v>3.5233923244860557</v>
      </c>
      <c r="W271" s="13" t="str">
        <f>IF(Table46749[[#This Row],[PSI - FI]]&gt;5,"Red",(IF(AND(Table46749[[#This Row],[PSI - FI]]&lt;5,Table46749[[#This Row],[PSI - FI]]&gt;=3),"Blue","No")))</f>
        <v>Blue</v>
      </c>
      <c r="X271" s="19" t="str">
        <f>HYPERLINK("https://www.google.com/maps/dir/?api=1&amp;origin=" &amp; Table46749[[#This Row],[Begin Lat]] &amp; "," &amp; Table46749[[#This Row],[Begin Long]] &amp; "&amp;destination=" &amp; Table46749[[#This Row],[End Lat]] &amp; "," &amp; Table46749[[#This Row],[End Long]] &amp; "&amp;travelmode=driving", "Google Maps")</f>
        <v>Google Maps</v>
      </c>
      <c r="Y271" s="1">
        <v>41.464328512900003</v>
      </c>
      <c r="Z271" s="1">
        <v>-81.761397533700006</v>
      </c>
      <c r="AA271" s="1">
        <v>41.467218842900003</v>
      </c>
      <c r="AB271" s="1">
        <v>-81.752587931799994</v>
      </c>
    </row>
    <row r="272" spans="1:28" x14ac:dyDescent="0.25">
      <c r="A272" s="13">
        <v>270</v>
      </c>
      <c r="B272" s="17">
        <v>8</v>
      </c>
      <c r="C272" s="1" t="s">
        <v>787</v>
      </c>
      <c r="D272" s="1" t="s">
        <v>4177</v>
      </c>
      <c r="E272" s="1" t="s">
        <v>5860</v>
      </c>
      <c r="F272" s="1" t="s">
        <v>4435</v>
      </c>
      <c r="G272" s="16">
        <v>1.2</v>
      </c>
      <c r="H272" s="16">
        <v>1.7</v>
      </c>
      <c r="I272" s="13" t="s">
        <v>3190</v>
      </c>
      <c r="J272" s="1" t="s">
        <v>4982</v>
      </c>
      <c r="K272" s="1">
        <v>0</v>
      </c>
      <c r="L272" s="1">
        <v>1</v>
      </c>
      <c r="M272" s="1">
        <v>10</v>
      </c>
      <c r="N272" s="1">
        <v>10</v>
      </c>
      <c r="O272" s="1">
        <v>43</v>
      </c>
      <c r="P272" s="16">
        <v>198.52043968023256</v>
      </c>
      <c r="Q272" s="16">
        <v>0.43128889964398309</v>
      </c>
      <c r="R272" s="16">
        <v>23.878848245275126</v>
      </c>
      <c r="S272" s="16">
        <v>23.447559345631142</v>
      </c>
      <c r="T272" s="16">
        <v>2.404471115017031E-2</v>
      </c>
      <c r="U272" s="16">
        <v>3.5332351002819413</v>
      </c>
      <c r="V272" s="16">
        <v>3.5091903891317711</v>
      </c>
      <c r="W272" s="13" t="str">
        <f>IF(Table46749[[#This Row],[PSI - FI]]&gt;5,"Red",(IF(AND(Table46749[[#This Row],[PSI - FI]]&lt;5,Table46749[[#This Row],[PSI - FI]]&gt;=3),"Blue","No")))</f>
        <v>Blue</v>
      </c>
      <c r="X272" s="19" t="str">
        <f>HYPERLINK("https://www.google.com/maps/dir/?api=1&amp;origin=" &amp; Table46749[[#This Row],[Begin Lat]] &amp; "," &amp; Table46749[[#This Row],[Begin Long]] &amp; "&amp;destination=" &amp; Table46749[[#This Row],[End Lat]] &amp; "," &amp; Table46749[[#This Row],[End Long]] &amp; "&amp;travelmode=driving", "Google Maps")</f>
        <v>Google Maps</v>
      </c>
      <c r="Y272" s="1">
        <v>39.142368567600002</v>
      </c>
      <c r="Z272" s="1">
        <v>-84.550353867300004</v>
      </c>
      <c r="AA272" s="1">
        <v>39.149476261099998</v>
      </c>
      <c r="AB272" s="1">
        <v>-84.551205916699999</v>
      </c>
    </row>
    <row r="273" spans="1:28" x14ac:dyDescent="0.25">
      <c r="A273" s="13">
        <v>271</v>
      </c>
      <c r="B273" s="17">
        <v>2</v>
      </c>
      <c r="C273" s="1" t="s">
        <v>786</v>
      </c>
      <c r="D273" s="1" t="s">
        <v>4043</v>
      </c>
      <c r="E273" s="1" t="s">
        <v>5351</v>
      </c>
      <c r="F273" s="1" t="s">
        <v>4392</v>
      </c>
      <c r="G273" s="16">
        <v>7.8</v>
      </c>
      <c r="H273" s="16">
        <v>8.3000000000000007</v>
      </c>
      <c r="I273" s="13" t="s">
        <v>3190</v>
      </c>
      <c r="J273" s="1" t="s">
        <v>4982</v>
      </c>
      <c r="K273" s="1">
        <v>2</v>
      </c>
      <c r="L273" s="1">
        <v>1</v>
      </c>
      <c r="M273" s="1">
        <v>5</v>
      </c>
      <c r="N273" s="1">
        <v>10</v>
      </c>
      <c r="O273" s="1">
        <v>41</v>
      </c>
      <c r="P273" s="16">
        <v>255.13944404069767</v>
      </c>
      <c r="Q273" s="16">
        <v>0.51069648884095098</v>
      </c>
      <c r="R273" s="16">
        <v>24.779256267944994</v>
      </c>
      <c r="S273" s="16">
        <v>24.268559779104045</v>
      </c>
      <c r="T273" s="16">
        <v>2.8634775381515428E-2</v>
      </c>
      <c r="U273" s="16">
        <v>3.5314166681835721</v>
      </c>
      <c r="V273" s="16">
        <v>3.5027818928020569</v>
      </c>
      <c r="W273" s="13" t="str">
        <f>IF(Table46749[[#This Row],[PSI - FI]]&gt;5,"Red",(IF(AND(Table46749[[#This Row],[PSI - FI]]&lt;5,Table46749[[#This Row],[PSI - FI]]&gt;=3),"Blue","No")))</f>
        <v>Blue</v>
      </c>
      <c r="X273" s="19" t="str">
        <f>HYPERLINK("https://www.google.com/maps/dir/?api=1&amp;origin=" &amp; Table46749[[#This Row],[Begin Lat]] &amp; "," &amp; Table46749[[#This Row],[Begin Long]] &amp; "&amp;destination=" &amp; Table46749[[#This Row],[End Lat]] &amp; "," &amp; Table46749[[#This Row],[End Long]] &amp; "&amp;travelmode=driving", "Google Maps")</f>
        <v>Google Maps</v>
      </c>
      <c r="Y273" s="1">
        <v>41.679816980399998</v>
      </c>
      <c r="Z273" s="1">
        <v>-83.602280713699997</v>
      </c>
      <c r="AA273" s="1">
        <v>41.683686890099999</v>
      </c>
      <c r="AB273" s="1">
        <v>-83.610421543200005</v>
      </c>
    </row>
    <row r="274" spans="1:28" x14ac:dyDescent="0.25">
      <c r="A274" s="13">
        <v>272</v>
      </c>
      <c r="B274" s="17">
        <v>12</v>
      </c>
      <c r="C274" s="1" t="s">
        <v>785</v>
      </c>
      <c r="D274" s="1" t="s">
        <v>4147</v>
      </c>
      <c r="E274" s="1" t="s">
        <v>5681</v>
      </c>
      <c r="F274" s="1" t="s">
        <v>4427</v>
      </c>
      <c r="G274" s="16">
        <v>1.5</v>
      </c>
      <c r="H274" s="16">
        <v>2</v>
      </c>
      <c r="I274" s="13" t="s">
        <v>3190</v>
      </c>
      <c r="J274" s="1" t="s">
        <v>4981</v>
      </c>
      <c r="K274" s="1">
        <v>0</v>
      </c>
      <c r="L274" s="1">
        <v>1</v>
      </c>
      <c r="M274" s="1">
        <v>3</v>
      </c>
      <c r="N274" s="1">
        <v>9</v>
      </c>
      <c r="O274" s="1">
        <v>35</v>
      </c>
      <c r="P274" s="16">
        <v>140.25481468023256</v>
      </c>
      <c r="Q274" s="16">
        <v>0.65331119416406147</v>
      </c>
      <c r="R274" s="16">
        <v>18.974952887908525</v>
      </c>
      <c r="S274" s="16">
        <v>18.321641693744464</v>
      </c>
      <c r="T274" s="16">
        <v>3.5851405826273004E-2</v>
      </c>
      <c r="U274" s="16">
        <v>3.5296092843194602</v>
      </c>
      <c r="V274" s="16">
        <v>3.4937578784931871</v>
      </c>
      <c r="W274" s="13" t="str">
        <f>IF(Table46749[[#This Row],[PSI - FI]]&gt;5,"Red",(IF(AND(Table46749[[#This Row],[PSI - FI]]&lt;5,Table46749[[#This Row],[PSI - FI]]&gt;=3),"Blue","No")))</f>
        <v>Blue</v>
      </c>
      <c r="X274" s="19" t="str">
        <f>HYPERLINK("https://www.google.com/maps/dir/?api=1&amp;origin=" &amp; Table46749[[#This Row],[Begin Lat]] &amp; "," &amp; Table46749[[#This Row],[Begin Long]] &amp; "&amp;destination=" &amp; Table46749[[#This Row],[End Lat]] &amp; "," &amp; Table46749[[#This Row],[End Long]] &amp; "&amp;travelmode=driving", "Google Maps")</f>
        <v>Google Maps</v>
      </c>
      <c r="Y274" s="1">
        <v>41.4644903748</v>
      </c>
      <c r="Z274" s="1">
        <v>-81.768835703700006</v>
      </c>
      <c r="AA274" s="1">
        <v>41.471711354999997</v>
      </c>
      <c r="AB274" s="1">
        <v>-81.768800303800006</v>
      </c>
    </row>
    <row r="275" spans="1:28" x14ac:dyDescent="0.25">
      <c r="A275" s="13">
        <v>273</v>
      </c>
      <c r="B275" s="17">
        <v>12</v>
      </c>
      <c r="C275" s="1" t="s">
        <v>785</v>
      </c>
      <c r="D275" s="1" t="s">
        <v>4018</v>
      </c>
      <c r="E275" s="1" t="s">
        <v>5835</v>
      </c>
      <c r="F275" s="1" t="s">
        <v>4384</v>
      </c>
      <c r="G275" s="16">
        <v>6.4</v>
      </c>
      <c r="H275" s="16">
        <v>6.9</v>
      </c>
      <c r="I275" s="13" t="s">
        <v>3190</v>
      </c>
      <c r="J275" s="1" t="s">
        <v>4982</v>
      </c>
      <c r="K275" s="1">
        <v>3</v>
      </c>
      <c r="L275" s="1">
        <v>1</v>
      </c>
      <c r="M275" s="1">
        <v>9</v>
      </c>
      <c r="N275" s="1">
        <v>14</v>
      </c>
      <c r="O275" s="1">
        <v>28</v>
      </c>
      <c r="P275" s="16">
        <v>331.75363372093022</v>
      </c>
      <c r="Q275" s="16">
        <v>0.2978674912343911</v>
      </c>
      <c r="R275" s="16">
        <v>18.395677089509171</v>
      </c>
      <c r="S275" s="16">
        <v>18.097809598274779</v>
      </c>
      <c r="T275" s="16">
        <v>1.6723412989290972E-2</v>
      </c>
      <c r="U275" s="16">
        <v>3.5274802083624373</v>
      </c>
      <c r="V275" s="16">
        <v>3.5107567953731462</v>
      </c>
      <c r="W275" s="13" t="str">
        <f>IF(Table46749[[#This Row],[PSI - FI]]&gt;5,"Red",(IF(AND(Table46749[[#This Row],[PSI - FI]]&lt;5,Table46749[[#This Row],[PSI - FI]]&gt;=3),"Blue","No")))</f>
        <v>Blue</v>
      </c>
      <c r="X275" s="19" t="str">
        <f>HYPERLINK("https://www.google.com/maps/dir/?api=1&amp;origin=" &amp; Table46749[[#This Row],[Begin Lat]] &amp; "," &amp; Table46749[[#This Row],[Begin Long]] &amp; "&amp;destination=" &amp; Table46749[[#This Row],[End Lat]] &amp; "," &amp; Table46749[[#This Row],[End Long]] &amp; "&amp;travelmode=driving", "Google Maps")</f>
        <v>Google Maps</v>
      </c>
      <c r="Y275" s="1">
        <v>41.542502262600003</v>
      </c>
      <c r="Z275" s="1">
        <v>-81.595404211499996</v>
      </c>
      <c r="AA275" s="1">
        <v>41.5470233526</v>
      </c>
      <c r="AB275" s="1">
        <v>-81.5879702151</v>
      </c>
    </row>
    <row r="276" spans="1:28" x14ac:dyDescent="0.25">
      <c r="A276" s="13">
        <v>274</v>
      </c>
      <c r="B276" s="17">
        <v>8</v>
      </c>
      <c r="C276" s="1" t="s">
        <v>788</v>
      </c>
      <c r="D276" s="1" t="s">
        <v>3974</v>
      </c>
      <c r="E276" s="1" t="s">
        <v>5486</v>
      </c>
      <c r="F276" s="1" t="s">
        <v>3729</v>
      </c>
      <c r="G276" s="16">
        <v>1.1000000000000001</v>
      </c>
      <c r="H276" s="16">
        <v>1.6</v>
      </c>
      <c r="I276" s="13" t="s">
        <v>3190</v>
      </c>
      <c r="J276" s="1" t="s">
        <v>4982</v>
      </c>
      <c r="K276" s="1">
        <v>0</v>
      </c>
      <c r="L276" s="1">
        <v>2</v>
      </c>
      <c r="M276" s="1">
        <v>4</v>
      </c>
      <c r="N276" s="1">
        <v>10</v>
      </c>
      <c r="O276" s="1">
        <v>54</v>
      </c>
      <c r="P276" s="16">
        <v>215.91587936046511</v>
      </c>
      <c r="Q276" s="16">
        <v>0.66420945240600959</v>
      </c>
      <c r="R276" s="16">
        <v>23.683032745007182</v>
      </c>
      <c r="S276" s="16">
        <v>23.018823292601173</v>
      </c>
      <c r="T276" s="16">
        <v>3.7603424818741425E-2</v>
      </c>
      <c r="U276" s="16">
        <v>3.5240919080053383</v>
      </c>
      <c r="V276" s="16">
        <v>3.486488483186597</v>
      </c>
      <c r="W276" s="13" t="str">
        <f>IF(Table46749[[#This Row],[PSI - FI]]&gt;5,"Red",(IF(AND(Table46749[[#This Row],[PSI - FI]]&lt;5,Table46749[[#This Row],[PSI - FI]]&gt;=3),"Blue","No")))</f>
        <v>Blue</v>
      </c>
      <c r="X276" s="19" t="str">
        <f>HYPERLINK("https://www.google.com/maps/dir/?api=1&amp;origin=" &amp; Table46749[[#This Row],[Begin Lat]] &amp; "," &amp; Table46749[[#This Row],[Begin Long]] &amp; "&amp;destination=" &amp; Table46749[[#This Row],[End Lat]] &amp; "," &amp; Table46749[[#This Row],[End Long]] &amp; "&amp;travelmode=driving", "Google Maps")</f>
        <v>Google Maps</v>
      </c>
      <c r="Y276" s="1">
        <v>39.316496498500001</v>
      </c>
      <c r="Z276" s="1">
        <v>-84.490630008099998</v>
      </c>
      <c r="AA276" s="1">
        <v>39.320133255199998</v>
      </c>
      <c r="AB276" s="1">
        <v>-84.498673835700004</v>
      </c>
    </row>
    <row r="277" spans="1:28" x14ac:dyDescent="0.25">
      <c r="A277" s="13">
        <v>275</v>
      </c>
      <c r="B277" s="17">
        <v>7</v>
      </c>
      <c r="C277" s="1" t="s">
        <v>3196</v>
      </c>
      <c r="D277" s="1" t="s">
        <v>4117</v>
      </c>
      <c r="E277" s="1" t="s">
        <v>5757</v>
      </c>
      <c r="F277" s="1" t="s">
        <v>4415</v>
      </c>
      <c r="G277" s="16">
        <v>6.5</v>
      </c>
      <c r="H277" s="16">
        <v>7</v>
      </c>
      <c r="I277" s="13" t="s">
        <v>3190</v>
      </c>
      <c r="J277" s="1" t="s">
        <v>4982</v>
      </c>
      <c r="K277" s="1">
        <v>2</v>
      </c>
      <c r="L277" s="1">
        <v>0</v>
      </c>
      <c r="M277" s="1">
        <v>7</v>
      </c>
      <c r="N277" s="1">
        <v>10</v>
      </c>
      <c r="O277" s="1">
        <v>49</v>
      </c>
      <c r="P277" s="16">
        <v>230.55650436046511</v>
      </c>
      <c r="Q277" s="16">
        <v>0.49020715767248407</v>
      </c>
      <c r="R277" s="16">
        <v>26.421619198106352</v>
      </c>
      <c r="S277" s="16">
        <v>25.931412040433869</v>
      </c>
      <c r="T277" s="16">
        <v>2.7488682016931588E-2</v>
      </c>
      <c r="U277" s="16">
        <v>3.5164356811087241</v>
      </c>
      <c r="V277" s="16">
        <v>3.4889469990917923</v>
      </c>
      <c r="W277" s="13" t="str">
        <f>IF(Table46749[[#This Row],[PSI - FI]]&gt;5,"Red",(IF(AND(Table46749[[#This Row],[PSI - FI]]&lt;5,Table46749[[#This Row],[PSI - FI]]&gt;=3),"Blue","No")))</f>
        <v>Blue</v>
      </c>
      <c r="X277" s="19" t="str">
        <f>HYPERLINK("https://www.google.com/maps/dir/?api=1&amp;origin=" &amp; Table46749[[#This Row],[Begin Lat]] &amp; "," &amp; Table46749[[#This Row],[Begin Long]] &amp; "&amp;destination=" &amp; Table46749[[#This Row],[End Lat]] &amp; "," &amp; Table46749[[#This Row],[End Long]] &amp; "&amp;travelmode=driving", "Google Maps")</f>
        <v>Google Maps</v>
      </c>
      <c r="Y277" s="1">
        <v>39.844972863000002</v>
      </c>
      <c r="Z277" s="1">
        <v>-84.115193940200001</v>
      </c>
      <c r="AA277" s="1">
        <v>39.851431558999998</v>
      </c>
      <c r="AB277" s="1">
        <v>-84.110962303899996</v>
      </c>
    </row>
    <row r="278" spans="1:28" x14ac:dyDescent="0.25">
      <c r="A278" s="13">
        <v>276</v>
      </c>
      <c r="B278" s="17">
        <v>6</v>
      </c>
      <c r="C278" s="1" t="s">
        <v>784</v>
      </c>
      <c r="D278" s="1" t="s">
        <v>4183</v>
      </c>
      <c r="E278" s="1" t="s">
        <v>5319</v>
      </c>
      <c r="F278" s="1" t="s">
        <v>3743</v>
      </c>
      <c r="G278" s="16">
        <v>19.3</v>
      </c>
      <c r="H278" s="16">
        <v>19.8</v>
      </c>
      <c r="I278" s="13" t="s">
        <v>3190</v>
      </c>
      <c r="J278" s="1" t="s">
        <v>4982</v>
      </c>
      <c r="K278" s="1">
        <v>3</v>
      </c>
      <c r="L278" s="1">
        <v>1</v>
      </c>
      <c r="M278" s="1">
        <v>22</v>
      </c>
      <c r="N278" s="1">
        <v>3</v>
      </c>
      <c r="O278" s="1">
        <v>61</v>
      </c>
      <c r="P278" s="16">
        <v>401.05050872093022</v>
      </c>
      <c r="Q278" s="16">
        <v>0.31247251232267398</v>
      </c>
      <c r="R278" s="16">
        <v>23.63146637567511</v>
      </c>
      <c r="S278" s="16">
        <v>23.318993863352436</v>
      </c>
      <c r="T278" s="16">
        <v>1.7541346919467973E-2</v>
      </c>
      <c r="U278" s="16">
        <v>3.5147687136975123</v>
      </c>
      <c r="V278" s="16">
        <v>3.4972273667780445</v>
      </c>
      <c r="W278" s="13" t="str">
        <f>IF(Table46749[[#This Row],[PSI - FI]]&gt;5,"Red",(IF(AND(Table46749[[#This Row],[PSI - FI]]&lt;5,Table46749[[#This Row],[PSI - FI]]&gt;=3),"Blue","No")))</f>
        <v>Blue</v>
      </c>
      <c r="X278" s="19" t="str">
        <f>HYPERLINK("https://www.google.com/maps/dir/?api=1&amp;origin=" &amp; Table46749[[#This Row],[Begin Lat]] &amp; "," &amp; Table46749[[#This Row],[Begin Long]] &amp; "&amp;destination=" &amp; Table46749[[#This Row],[End Lat]] &amp; "," &amp; Table46749[[#This Row],[End Long]] &amp; "&amp;travelmode=driving", "Google Maps")</f>
        <v>Google Maps</v>
      </c>
      <c r="Y278" s="1">
        <v>40.013094013200003</v>
      </c>
      <c r="Z278" s="1">
        <v>-82.967743797500006</v>
      </c>
      <c r="AA278" s="1">
        <v>40.019885061899998</v>
      </c>
      <c r="AB278" s="1">
        <v>-82.964942830599995</v>
      </c>
    </row>
    <row r="279" spans="1:28" x14ac:dyDescent="0.25">
      <c r="A279" s="13">
        <v>277</v>
      </c>
      <c r="B279" s="17">
        <v>11</v>
      </c>
      <c r="C279" s="1" t="s">
        <v>3838</v>
      </c>
      <c r="D279" s="1" t="s">
        <v>3311</v>
      </c>
      <c r="E279" s="1" t="s">
        <v>3357</v>
      </c>
      <c r="F279" s="1" t="s">
        <v>3734</v>
      </c>
      <c r="G279" s="16">
        <v>2</v>
      </c>
      <c r="H279" s="16">
        <v>2.5</v>
      </c>
      <c r="I279" s="13" t="s">
        <v>3190</v>
      </c>
      <c r="J279" s="1" t="s">
        <v>4982</v>
      </c>
      <c r="K279" s="1">
        <v>0</v>
      </c>
      <c r="L279" s="1">
        <v>3</v>
      </c>
      <c r="M279" s="1">
        <v>6</v>
      </c>
      <c r="N279" s="1">
        <v>10</v>
      </c>
      <c r="O279" s="1">
        <v>24</v>
      </c>
      <c r="P279" s="16">
        <v>244.68631904069767</v>
      </c>
      <c r="Q279" s="16">
        <v>0.47099934232723367</v>
      </c>
      <c r="R279" s="16">
        <v>17.33840288990638</v>
      </c>
      <c r="S279" s="16">
        <v>16.867403547579148</v>
      </c>
      <c r="T279" s="16">
        <v>2.6414165640583586E-2</v>
      </c>
      <c r="U279" s="16">
        <v>3.5012631928891369</v>
      </c>
      <c r="V279" s="16">
        <v>3.4748490272485535</v>
      </c>
      <c r="W279" s="13" t="str">
        <f>IF(Table46749[[#This Row],[PSI - FI]]&gt;5,"Red",(IF(AND(Table46749[[#This Row],[PSI - FI]]&lt;5,Table46749[[#This Row],[PSI - FI]]&gt;=3),"Blue","No")))</f>
        <v>Blue</v>
      </c>
      <c r="X279" s="19" t="str">
        <f>HYPERLINK("https://www.google.com/maps/dir/?api=1&amp;origin=" &amp; Table46749[[#This Row],[Begin Lat]] &amp; "," &amp; Table46749[[#This Row],[Begin Long]] &amp; "&amp;destination=" &amp; Table46749[[#This Row],[End Lat]] &amp; "," &amp; Table46749[[#This Row],[End Long]] &amp; "&amp;travelmode=driving", "Google Maps")</f>
        <v>Google Maps</v>
      </c>
      <c r="Y279" s="1">
        <v>40.370690276700003</v>
      </c>
      <c r="Z279" s="1">
        <v>-80.645220878399996</v>
      </c>
      <c r="AA279" s="1">
        <v>40.374393058899997</v>
      </c>
      <c r="AB279" s="1">
        <v>-80.652926365499994</v>
      </c>
    </row>
    <row r="280" spans="1:28" x14ac:dyDescent="0.25">
      <c r="A280" s="13">
        <v>278</v>
      </c>
      <c r="B280" s="17">
        <v>8</v>
      </c>
      <c r="C280" s="1" t="s">
        <v>787</v>
      </c>
      <c r="D280" s="1" t="s">
        <v>4129</v>
      </c>
      <c r="E280" s="1" t="s">
        <v>5407</v>
      </c>
      <c r="F280" s="1" t="s">
        <v>3722</v>
      </c>
      <c r="G280" s="16">
        <v>8.8000000000000007</v>
      </c>
      <c r="H280" s="16">
        <v>9.3000000000000007</v>
      </c>
      <c r="I280" s="13" t="s">
        <v>3190</v>
      </c>
      <c r="J280" s="1" t="s">
        <v>4982</v>
      </c>
      <c r="K280" s="1">
        <v>0</v>
      </c>
      <c r="L280" s="1">
        <v>1</v>
      </c>
      <c r="M280" s="1">
        <v>7</v>
      </c>
      <c r="N280" s="1">
        <v>9</v>
      </c>
      <c r="O280" s="1">
        <v>31</v>
      </c>
      <c r="P280" s="16">
        <v>162.44231468023256</v>
      </c>
      <c r="Q280" s="16">
        <v>0.65448970951836061</v>
      </c>
      <c r="R280" s="16">
        <v>17.451956941408856</v>
      </c>
      <c r="S280" s="16">
        <v>16.797467231890494</v>
      </c>
      <c r="T280" s="16">
        <v>3.6675076723373425E-2</v>
      </c>
      <c r="U280" s="16">
        <v>3.4934900302734473</v>
      </c>
      <c r="V280" s="16">
        <v>3.4568149535500741</v>
      </c>
      <c r="W280" s="13" t="str">
        <f>IF(Table46749[[#This Row],[PSI - FI]]&gt;5,"Red",(IF(AND(Table46749[[#This Row],[PSI - FI]]&lt;5,Table46749[[#This Row],[PSI - FI]]&gt;=3),"Blue","No")))</f>
        <v>Blue</v>
      </c>
      <c r="X280" s="19" t="str">
        <f>HYPERLINK("https://www.google.com/maps/dir/?api=1&amp;origin=" &amp; Table46749[[#This Row],[Begin Lat]] &amp; "," &amp; Table46749[[#This Row],[Begin Long]] &amp; "&amp;destination=" &amp; Table46749[[#This Row],[End Lat]] &amp; "," &amp; Table46749[[#This Row],[End Long]] &amp; "&amp;travelmode=driving", "Google Maps")</f>
        <v>Google Maps</v>
      </c>
      <c r="Y280" s="1">
        <v>39.204419082100003</v>
      </c>
      <c r="Z280" s="1">
        <v>-84.547738639800002</v>
      </c>
      <c r="AA280" s="1">
        <v>39.211640314199997</v>
      </c>
      <c r="AB280" s="1">
        <v>-84.547977977900004</v>
      </c>
    </row>
    <row r="281" spans="1:28" x14ac:dyDescent="0.25">
      <c r="A281" s="13">
        <v>279</v>
      </c>
      <c r="B281" s="17">
        <v>6</v>
      </c>
      <c r="C281" s="1" t="s">
        <v>784</v>
      </c>
      <c r="D281" s="1" t="s">
        <v>4108</v>
      </c>
      <c r="E281" s="1" t="s">
        <v>5247</v>
      </c>
      <c r="F281" s="1" t="s">
        <v>3701</v>
      </c>
      <c r="G281" s="16">
        <v>19.5</v>
      </c>
      <c r="H281" s="16">
        <v>20</v>
      </c>
      <c r="I281" s="13" t="s">
        <v>3190</v>
      </c>
      <c r="J281" s="1" t="s">
        <v>4982</v>
      </c>
      <c r="K281" s="1">
        <v>0</v>
      </c>
      <c r="L281" s="1">
        <v>0</v>
      </c>
      <c r="M281" s="1">
        <v>15</v>
      </c>
      <c r="N281" s="1">
        <v>7</v>
      </c>
      <c r="O281" s="1">
        <v>46</v>
      </c>
      <c r="P281" s="16">
        <v>175.265625</v>
      </c>
      <c r="Q281" s="16">
        <v>0.4378655471559586</v>
      </c>
      <c r="R281" s="16">
        <v>21.598257010907613</v>
      </c>
      <c r="S281" s="16">
        <v>21.160391463751655</v>
      </c>
      <c r="T281" s="16">
        <v>2.4560353563365001E-2</v>
      </c>
      <c r="U281" s="16">
        <v>3.4829932868999491</v>
      </c>
      <c r="V281" s="16">
        <v>3.4584329333365842</v>
      </c>
      <c r="W281" s="13" t="str">
        <f>IF(Table46749[[#This Row],[PSI - FI]]&gt;5,"Red",(IF(AND(Table46749[[#This Row],[PSI - FI]]&lt;5,Table46749[[#This Row],[PSI - FI]]&gt;=3),"Blue","No")))</f>
        <v>Blue</v>
      </c>
      <c r="X281" s="19" t="str">
        <f>HYPERLINK("https://www.google.com/maps/dir/?api=1&amp;origin=" &amp; Table46749[[#This Row],[Begin Lat]] &amp; "," &amp; Table46749[[#This Row],[Begin Long]] &amp; "&amp;destination=" &amp; Table46749[[#This Row],[End Lat]] &amp; "," &amp; Table46749[[#This Row],[End Long]] &amp; "&amp;travelmode=driving", "Google Maps")</f>
        <v>Google Maps</v>
      </c>
      <c r="Y281" s="1">
        <v>39.949118079900003</v>
      </c>
      <c r="Z281" s="1">
        <v>-82.958389440999994</v>
      </c>
      <c r="AA281" s="1">
        <v>39.9486446218</v>
      </c>
      <c r="AB281" s="1">
        <v>-82.948991881799998</v>
      </c>
    </row>
    <row r="282" spans="1:28" x14ac:dyDescent="0.25">
      <c r="A282" s="13">
        <v>280</v>
      </c>
      <c r="B282" s="17">
        <v>8</v>
      </c>
      <c r="C282" s="1" t="s">
        <v>792</v>
      </c>
      <c r="D282" s="1" t="s">
        <v>3251</v>
      </c>
      <c r="E282" s="1" t="s">
        <v>5322</v>
      </c>
      <c r="F282" s="1" t="s">
        <v>3715</v>
      </c>
      <c r="G282" s="16">
        <v>3.8</v>
      </c>
      <c r="H282" s="16">
        <v>4.3</v>
      </c>
      <c r="I282" s="13" t="s">
        <v>3190</v>
      </c>
      <c r="J282" s="1" t="s">
        <v>4981</v>
      </c>
      <c r="K282" s="1">
        <v>0</v>
      </c>
      <c r="L282" s="1">
        <v>1</v>
      </c>
      <c r="M282" s="1">
        <v>7</v>
      </c>
      <c r="N282" s="1">
        <v>2</v>
      </c>
      <c r="O282" s="1">
        <v>17</v>
      </c>
      <c r="P282" s="16">
        <v>117.37981468023256</v>
      </c>
      <c r="Q282" s="16">
        <v>1.5585780502112716</v>
      </c>
      <c r="R282" s="16">
        <v>10.702645159265252</v>
      </c>
      <c r="S282" s="16">
        <v>9.1440671090539798</v>
      </c>
      <c r="T282" s="16">
        <v>9.0668466857671742E-2</v>
      </c>
      <c r="U282" s="16">
        <v>3.4731543201234798</v>
      </c>
      <c r="V282" s="16">
        <v>3.3824858532658082</v>
      </c>
      <c r="W282" s="13" t="str">
        <f>IF(Table46749[[#This Row],[PSI - FI]]&gt;5,"Red",(IF(AND(Table46749[[#This Row],[PSI - FI]]&lt;5,Table46749[[#This Row],[PSI - FI]]&gt;=3),"Blue","No")))</f>
        <v>Blue</v>
      </c>
      <c r="X282" s="19" t="str">
        <f>HYPERLINK("https://www.google.com/maps/dir/?api=1&amp;origin=" &amp; Table46749[[#This Row],[Begin Lat]] &amp; "," &amp; Table46749[[#This Row],[Begin Long]] &amp; "&amp;destination=" &amp; Table46749[[#This Row],[End Lat]] &amp; "," &amp; Table46749[[#This Row],[End Long]] &amp; "&amp;travelmode=driving", "Google Maps")</f>
        <v>Google Maps</v>
      </c>
      <c r="Y282" s="1">
        <v>39.712920450200002</v>
      </c>
      <c r="Z282" s="1">
        <v>-84.041238060200001</v>
      </c>
      <c r="AA282" s="1">
        <v>39.7101931001</v>
      </c>
      <c r="AB282" s="1">
        <v>-84.032545612099995</v>
      </c>
    </row>
    <row r="283" spans="1:28" x14ac:dyDescent="0.25">
      <c r="A283" s="13">
        <v>281</v>
      </c>
      <c r="B283" s="17">
        <v>12</v>
      </c>
      <c r="C283" s="1" t="s">
        <v>785</v>
      </c>
      <c r="D283" s="1" t="s">
        <v>4145</v>
      </c>
      <c r="E283" s="1" t="s">
        <v>5556</v>
      </c>
      <c r="F283" s="1" t="s">
        <v>4426</v>
      </c>
      <c r="G283" s="16">
        <v>2.2999999999999998</v>
      </c>
      <c r="H283" s="16">
        <v>2.8</v>
      </c>
      <c r="I283" s="13" t="s">
        <v>3190</v>
      </c>
      <c r="J283" s="1" t="s">
        <v>4982</v>
      </c>
      <c r="K283" s="1">
        <v>0</v>
      </c>
      <c r="L283" s="1">
        <v>0</v>
      </c>
      <c r="M283" s="1">
        <v>8</v>
      </c>
      <c r="N283" s="1">
        <v>13</v>
      </c>
      <c r="O283" s="1">
        <v>37</v>
      </c>
      <c r="P283" s="16">
        <v>147.0625</v>
      </c>
      <c r="Q283" s="16">
        <v>0.40438918157429754</v>
      </c>
      <c r="R283" s="16">
        <v>22.178181475740406</v>
      </c>
      <c r="S283" s="16">
        <v>21.773792294166107</v>
      </c>
      <c r="T283" s="16">
        <v>2.2687027092764721E-2</v>
      </c>
      <c r="U283" s="16">
        <v>3.4722061150296173</v>
      </c>
      <c r="V283" s="16">
        <v>3.4495190879368525</v>
      </c>
      <c r="W283" s="13" t="str">
        <f>IF(Table46749[[#This Row],[PSI - FI]]&gt;5,"Red",(IF(AND(Table46749[[#This Row],[PSI - FI]]&lt;5,Table46749[[#This Row],[PSI - FI]]&gt;=3),"Blue","No")))</f>
        <v>Blue</v>
      </c>
      <c r="X283" s="19" t="str">
        <f>HYPERLINK("https://www.google.com/maps/dir/?api=1&amp;origin=" &amp; Table46749[[#This Row],[Begin Lat]] &amp; "," &amp; Table46749[[#This Row],[Begin Long]] &amp; "&amp;destination=" &amp; Table46749[[#This Row],[End Lat]] &amp; "," &amp; Table46749[[#This Row],[End Long]] &amp; "&amp;travelmode=driving", "Google Maps")</f>
        <v>Google Maps</v>
      </c>
      <c r="Y283" s="1">
        <v>41.465912049799996</v>
      </c>
      <c r="Z283" s="1">
        <v>-81.621469566100004</v>
      </c>
      <c r="AA283" s="1">
        <v>41.4731427344</v>
      </c>
      <c r="AB283" s="1">
        <v>-81.621518003299997</v>
      </c>
    </row>
    <row r="284" spans="1:28" x14ac:dyDescent="0.25">
      <c r="A284" s="13">
        <v>282</v>
      </c>
      <c r="B284" s="17">
        <v>12</v>
      </c>
      <c r="C284" s="1" t="s">
        <v>785</v>
      </c>
      <c r="D284" s="1" t="s">
        <v>4186</v>
      </c>
      <c r="E284" s="1" t="s">
        <v>5862</v>
      </c>
      <c r="F284" s="1" t="s">
        <v>4388</v>
      </c>
      <c r="G284" s="16">
        <v>3.6</v>
      </c>
      <c r="H284" s="16">
        <v>4.0999999999999996</v>
      </c>
      <c r="I284" s="13" t="s">
        <v>3190</v>
      </c>
      <c r="J284" s="1" t="s">
        <v>4981</v>
      </c>
      <c r="K284" s="1">
        <v>0</v>
      </c>
      <c r="L284" s="1">
        <v>1</v>
      </c>
      <c r="M284" s="1">
        <v>4</v>
      </c>
      <c r="N284" s="1">
        <v>6</v>
      </c>
      <c r="O284" s="1">
        <v>4</v>
      </c>
      <c r="P284" s="16">
        <v>102.48918968023256</v>
      </c>
      <c r="Q284" s="16">
        <v>0.90343485032453252</v>
      </c>
      <c r="R284" s="16">
        <v>5.9661242990033507</v>
      </c>
      <c r="S284" s="16">
        <v>5.0626894486788183</v>
      </c>
      <c r="T284" s="16">
        <v>4.9752568443413331E-2</v>
      </c>
      <c r="U284" s="16">
        <v>3.4701558613252232</v>
      </c>
      <c r="V284" s="16">
        <v>3.4204032928818098</v>
      </c>
      <c r="W284" s="13" t="str">
        <f>IF(Table46749[[#This Row],[PSI - FI]]&gt;5,"Red",(IF(AND(Table46749[[#This Row],[PSI - FI]]&lt;5,Table46749[[#This Row],[PSI - FI]]&gt;=3),"Blue","No")))</f>
        <v>Blue</v>
      </c>
      <c r="X284" s="19" t="str">
        <f>HYPERLINK("https://www.google.com/maps/dir/?api=1&amp;origin=" &amp; Table46749[[#This Row],[Begin Lat]] &amp; "," &amp; Table46749[[#This Row],[Begin Long]] &amp; "&amp;destination=" &amp; Table46749[[#This Row],[End Lat]] &amp; "," &amp; Table46749[[#This Row],[End Long]] &amp; "&amp;travelmode=driving", "Google Maps")</f>
        <v>Google Maps</v>
      </c>
      <c r="Y284" s="1">
        <v>41.486270013499997</v>
      </c>
      <c r="Z284" s="1">
        <v>-81.603140877399994</v>
      </c>
      <c r="AA284" s="1">
        <v>41.4933125827</v>
      </c>
      <c r="AB284" s="1">
        <v>-81.601641416700005</v>
      </c>
    </row>
    <row r="285" spans="1:28" x14ac:dyDescent="0.25">
      <c r="A285" s="13">
        <v>283</v>
      </c>
      <c r="B285" s="17">
        <v>12</v>
      </c>
      <c r="C285" s="1" t="s">
        <v>785</v>
      </c>
      <c r="D285" s="1" t="s">
        <v>4188</v>
      </c>
      <c r="E285" s="1" t="s">
        <v>5810</v>
      </c>
      <c r="F285" s="1" t="s">
        <v>4438</v>
      </c>
      <c r="G285" s="16">
        <v>0.5</v>
      </c>
      <c r="H285" s="16">
        <v>1</v>
      </c>
      <c r="I285" s="13" t="s">
        <v>3190</v>
      </c>
      <c r="J285" s="1" t="s">
        <v>4982</v>
      </c>
      <c r="K285" s="1">
        <v>0</v>
      </c>
      <c r="L285" s="1">
        <v>1</v>
      </c>
      <c r="M285" s="1">
        <v>4</v>
      </c>
      <c r="N285" s="1">
        <v>11</v>
      </c>
      <c r="O285" s="1">
        <v>93</v>
      </c>
      <c r="P285" s="16">
        <v>213.67668968023256</v>
      </c>
      <c r="Q285" s="16">
        <v>0.79877420474868843</v>
      </c>
      <c r="R285" s="16">
        <v>37.813095477886705</v>
      </c>
      <c r="S285" s="16">
        <v>37.014321273138016</v>
      </c>
      <c r="T285" s="16">
        <v>4.4738324753672704E-2</v>
      </c>
      <c r="U285" s="16">
        <v>3.4697559927175528</v>
      </c>
      <c r="V285" s="16">
        <v>3.4250176679638802</v>
      </c>
      <c r="W285" s="13" t="str">
        <f>IF(Table46749[[#This Row],[PSI - FI]]&gt;5,"Red",(IF(AND(Table46749[[#This Row],[PSI - FI]]&lt;5,Table46749[[#This Row],[PSI - FI]]&gt;=3),"Blue","No")))</f>
        <v>Blue</v>
      </c>
      <c r="X285" s="19" t="str">
        <f>HYPERLINK("https://www.google.com/maps/dir/?api=1&amp;origin=" &amp; Table46749[[#This Row],[Begin Lat]] &amp; "," &amp; Table46749[[#This Row],[Begin Long]] &amp; "&amp;destination=" &amp; Table46749[[#This Row],[End Lat]] &amp; "," &amp; Table46749[[#This Row],[End Long]] &amp; "&amp;travelmode=driving", "Google Maps")</f>
        <v>Google Maps</v>
      </c>
      <c r="Y285" s="1">
        <v>41.494868959100003</v>
      </c>
      <c r="Z285" s="1">
        <v>-81.681858479599995</v>
      </c>
      <c r="AA285" s="1">
        <v>41.500833245400003</v>
      </c>
      <c r="AB285" s="1">
        <v>-81.687286509299994</v>
      </c>
    </row>
    <row r="286" spans="1:28" x14ac:dyDescent="0.25">
      <c r="A286" s="13">
        <v>284</v>
      </c>
      <c r="B286" s="17">
        <v>8</v>
      </c>
      <c r="C286" s="1" t="s">
        <v>787</v>
      </c>
      <c r="D286" s="1" t="s">
        <v>4190</v>
      </c>
      <c r="E286" s="1" t="s">
        <v>5394</v>
      </c>
      <c r="F286" s="1" t="s">
        <v>3736</v>
      </c>
      <c r="G286" s="16">
        <v>17.2</v>
      </c>
      <c r="H286" s="16">
        <v>17.7</v>
      </c>
      <c r="I286" s="13" t="s">
        <v>3190</v>
      </c>
      <c r="J286" s="1" t="s">
        <v>4983</v>
      </c>
      <c r="K286" s="1">
        <v>0</v>
      </c>
      <c r="L286" s="1">
        <v>1</v>
      </c>
      <c r="M286" s="1">
        <v>9</v>
      </c>
      <c r="N286" s="1">
        <v>12</v>
      </c>
      <c r="O286" s="1">
        <v>37</v>
      </c>
      <c r="P286" s="16">
        <v>194.84856468023256</v>
      </c>
      <c r="Q286" s="16">
        <v>0.37753722843327503</v>
      </c>
      <c r="R286" s="16">
        <v>26.332777460896672</v>
      </c>
      <c r="S286" s="16">
        <v>25.955240232463396</v>
      </c>
      <c r="T286" s="16">
        <v>2.0588134461873658E-2</v>
      </c>
      <c r="U286" s="16">
        <v>3.469429693979432</v>
      </c>
      <c r="V286" s="16">
        <v>3.4488415595175583</v>
      </c>
      <c r="W286" s="13" t="str">
        <f>IF(Table46749[[#This Row],[PSI - FI]]&gt;5,"Red",(IF(AND(Table46749[[#This Row],[PSI - FI]]&lt;5,Table46749[[#This Row],[PSI - FI]]&gt;=3),"Blue","No")))</f>
        <v>Blue</v>
      </c>
      <c r="X286" s="19" t="str">
        <f>HYPERLINK("https://www.google.com/maps/dir/?api=1&amp;origin=" &amp; Table46749[[#This Row],[Begin Lat]] &amp; "," &amp; Table46749[[#This Row],[Begin Long]] &amp; "&amp;destination=" &amp; Table46749[[#This Row],[End Lat]] &amp; "," &amp; Table46749[[#This Row],[End Long]] &amp; "&amp;travelmode=driving", "Google Maps")</f>
        <v>Google Maps</v>
      </c>
      <c r="Y286" s="1">
        <v>39.086997158300001</v>
      </c>
      <c r="Z286" s="1">
        <v>-84.572222612700003</v>
      </c>
      <c r="AA286" s="1">
        <v>39.089740286500003</v>
      </c>
      <c r="AB286" s="1">
        <v>-84.564060853300006</v>
      </c>
    </row>
    <row r="287" spans="1:28" x14ac:dyDescent="0.25">
      <c r="A287" s="13">
        <v>285</v>
      </c>
      <c r="B287" s="17">
        <v>7</v>
      </c>
      <c r="C287" s="1" t="s">
        <v>789</v>
      </c>
      <c r="D287" s="1" t="s">
        <v>4131</v>
      </c>
      <c r="E287" s="1" t="s">
        <v>5850</v>
      </c>
      <c r="F287" s="1" t="s">
        <v>4420</v>
      </c>
      <c r="G287" s="16">
        <v>11.5</v>
      </c>
      <c r="H287" s="16">
        <v>12</v>
      </c>
      <c r="I287" s="13" t="s">
        <v>3190</v>
      </c>
      <c r="J287" s="1" t="s">
        <v>4982</v>
      </c>
      <c r="K287" s="1">
        <v>0</v>
      </c>
      <c r="L287" s="1">
        <v>0</v>
      </c>
      <c r="M287" s="1">
        <v>9</v>
      </c>
      <c r="N287" s="1">
        <v>7</v>
      </c>
      <c r="O287" s="1">
        <v>46</v>
      </c>
      <c r="P287" s="16">
        <v>135.984375</v>
      </c>
      <c r="Q287" s="16">
        <v>0.61115488786328975</v>
      </c>
      <c r="R287" s="16">
        <v>26.320010324141844</v>
      </c>
      <c r="S287" s="16">
        <v>25.708855436278554</v>
      </c>
      <c r="T287" s="16">
        <v>3.4252481510705958E-2</v>
      </c>
      <c r="U287" s="16">
        <v>3.4614336671804287</v>
      </c>
      <c r="V287" s="16">
        <v>3.4271811856697227</v>
      </c>
      <c r="W287" s="13" t="str">
        <f>IF(Table46749[[#This Row],[PSI - FI]]&gt;5,"Red",(IF(AND(Table46749[[#This Row],[PSI - FI]]&lt;5,Table46749[[#This Row],[PSI - FI]]&gt;=3),"Blue","No")))</f>
        <v>Blue</v>
      </c>
      <c r="X287" s="19" t="str">
        <f>HYPERLINK("https://www.google.com/maps/dir/?api=1&amp;origin=" &amp; Table46749[[#This Row],[Begin Lat]] &amp; "," &amp; Table46749[[#This Row],[Begin Long]] &amp; "&amp;destination=" &amp; Table46749[[#This Row],[End Lat]] &amp; "," &amp; Table46749[[#This Row],[End Long]] &amp; "&amp;travelmode=driving", "Google Maps")</f>
        <v>Google Maps</v>
      </c>
      <c r="Y287" s="1">
        <v>39.945912696599997</v>
      </c>
      <c r="Z287" s="1">
        <v>-83.833950229199999</v>
      </c>
      <c r="AA287" s="1">
        <v>39.952112269700002</v>
      </c>
      <c r="AB287" s="1">
        <v>-83.829676312700002</v>
      </c>
    </row>
    <row r="288" spans="1:28" x14ac:dyDescent="0.25">
      <c r="A288" s="13">
        <v>286</v>
      </c>
      <c r="B288" s="17">
        <v>6</v>
      </c>
      <c r="C288" s="1" t="s">
        <v>784</v>
      </c>
      <c r="D288" s="1" t="s">
        <v>4006</v>
      </c>
      <c r="E288" s="1" t="s">
        <v>5557</v>
      </c>
      <c r="F288" s="1" t="s">
        <v>4381</v>
      </c>
      <c r="G288" s="16">
        <v>14.4</v>
      </c>
      <c r="H288" s="16">
        <v>14.9</v>
      </c>
      <c r="I288" s="13" t="s">
        <v>3190</v>
      </c>
      <c r="J288" s="1" t="s">
        <v>4982</v>
      </c>
      <c r="K288" s="1">
        <v>0</v>
      </c>
      <c r="L288" s="1">
        <v>2</v>
      </c>
      <c r="M288" s="1">
        <v>10</v>
      </c>
      <c r="N288" s="1">
        <v>5</v>
      </c>
      <c r="O288" s="1">
        <v>38</v>
      </c>
      <c r="P288" s="16">
        <v>217.00962936046511</v>
      </c>
      <c r="Q288" s="16">
        <v>0.54157540914372426</v>
      </c>
      <c r="R288" s="16">
        <v>23.367421143198285</v>
      </c>
      <c r="S288" s="16">
        <v>22.82584573405456</v>
      </c>
      <c r="T288" s="16">
        <v>3.0361811432161E-2</v>
      </c>
      <c r="U288" s="16">
        <v>3.4596221056377461</v>
      </c>
      <c r="V288" s="16">
        <v>3.429260294205585</v>
      </c>
      <c r="W288" s="13" t="str">
        <f>IF(Table46749[[#This Row],[PSI - FI]]&gt;5,"Red",(IF(AND(Table46749[[#This Row],[PSI - FI]]&lt;5,Table46749[[#This Row],[PSI - FI]]&gt;=3),"Blue","No")))</f>
        <v>Blue</v>
      </c>
      <c r="X288" s="19" t="str">
        <f>HYPERLINK("https://www.google.com/maps/dir/?api=1&amp;origin=" &amp; Table46749[[#This Row],[Begin Lat]] &amp; "," &amp; Table46749[[#This Row],[Begin Long]] &amp; "&amp;destination=" &amp; Table46749[[#This Row],[End Lat]] &amp; "," &amp; Table46749[[#This Row],[End Long]] &amp; "&amp;travelmode=driving", "Google Maps")</f>
        <v>Google Maps</v>
      </c>
      <c r="Y288" s="1">
        <v>39.9644625695</v>
      </c>
      <c r="Z288" s="1">
        <v>-82.876028892700006</v>
      </c>
      <c r="AA288" s="1">
        <v>39.971699100599999</v>
      </c>
      <c r="AB288" s="1">
        <v>-82.875341477600003</v>
      </c>
    </row>
    <row r="289" spans="1:28" x14ac:dyDescent="0.25">
      <c r="A289" s="13">
        <v>287</v>
      </c>
      <c r="B289" s="17">
        <v>6</v>
      </c>
      <c r="C289" s="1" t="s">
        <v>784</v>
      </c>
      <c r="D289" s="1" t="s">
        <v>4191</v>
      </c>
      <c r="E289" s="1" t="s">
        <v>5586</v>
      </c>
      <c r="F289" s="1" t="s">
        <v>4439</v>
      </c>
      <c r="G289" s="16">
        <v>0.7</v>
      </c>
      <c r="H289" s="16">
        <v>1.2</v>
      </c>
      <c r="I289" s="13" t="s">
        <v>3190</v>
      </c>
      <c r="J289" s="1" t="s">
        <v>4982</v>
      </c>
      <c r="K289" s="1">
        <v>0</v>
      </c>
      <c r="L289" s="1">
        <v>1</v>
      </c>
      <c r="M289" s="1">
        <v>4</v>
      </c>
      <c r="N289" s="1">
        <v>6</v>
      </c>
      <c r="O289" s="1">
        <v>34</v>
      </c>
      <c r="P289" s="16">
        <v>132.48918968023256</v>
      </c>
      <c r="Q289" s="16">
        <v>0.83384503823374567</v>
      </c>
      <c r="R289" s="16">
        <v>29.542323631299322</v>
      </c>
      <c r="S289" s="16">
        <v>28.708478593065575</v>
      </c>
      <c r="T289" s="16">
        <v>4.6697872252711554E-2</v>
      </c>
      <c r="U289" s="16">
        <v>3.4581331370844404</v>
      </c>
      <c r="V289" s="16">
        <v>3.411435264831729</v>
      </c>
      <c r="W289" s="13" t="str">
        <f>IF(Table46749[[#This Row],[PSI - FI]]&gt;5,"Red",(IF(AND(Table46749[[#This Row],[PSI - FI]]&lt;5,Table46749[[#This Row],[PSI - FI]]&gt;=3),"Blue","No")))</f>
        <v>Blue</v>
      </c>
      <c r="X289" s="19" t="str">
        <f>HYPERLINK("https://www.google.com/maps/dir/?api=1&amp;origin=" &amp; Table46749[[#This Row],[Begin Lat]] &amp; "," &amp; Table46749[[#This Row],[Begin Long]] &amp; "&amp;destination=" &amp; Table46749[[#This Row],[End Lat]] &amp; "," &amp; Table46749[[#This Row],[End Long]] &amp; "&amp;travelmode=driving", "Google Maps")</f>
        <v>Google Maps</v>
      </c>
      <c r="Y289" s="1">
        <v>39.946143571999997</v>
      </c>
      <c r="Z289" s="1">
        <v>-82.796808091000003</v>
      </c>
      <c r="AA289" s="1">
        <v>0</v>
      </c>
      <c r="AB289" s="1">
        <v>0</v>
      </c>
    </row>
    <row r="290" spans="1:28" x14ac:dyDescent="0.25">
      <c r="A290" s="13">
        <v>288</v>
      </c>
      <c r="B290" s="17">
        <v>12</v>
      </c>
      <c r="C290" s="1" t="s">
        <v>785</v>
      </c>
      <c r="D290" s="1" t="s">
        <v>3245</v>
      </c>
      <c r="E290" s="1" t="s">
        <v>5863</v>
      </c>
      <c r="F290" s="1" t="s">
        <v>3712</v>
      </c>
      <c r="G290" s="16">
        <v>16.899999999999999</v>
      </c>
      <c r="H290" s="16">
        <v>17.399999999999999</v>
      </c>
      <c r="I290" s="13" t="s">
        <v>3190</v>
      </c>
      <c r="J290" s="1" t="s">
        <v>4981</v>
      </c>
      <c r="K290" s="1">
        <v>0</v>
      </c>
      <c r="L290" s="1">
        <v>1</v>
      </c>
      <c r="M290" s="1">
        <v>5</v>
      </c>
      <c r="N290" s="1">
        <v>6</v>
      </c>
      <c r="O290" s="1">
        <v>11</v>
      </c>
      <c r="P290" s="16">
        <v>116.03606468023256</v>
      </c>
      <c r="Q290" s="16">
        <v>0.80421981738399761</v>
      </c>
      <c r="R290" s="16">
        <v>8.498544088719969</v>
      </c>
      <c r="S290" s="16">
        <v>7.6943242713359714</v>
      </c>
      <c r="T290" s="16">
        <v>4.3773812865026268E-2</v>
      </c>
      <c r="U290" s="16">
        <v>3.4557287240470429</v>
      </c>
      <c r="V290" s="16">
        <v>3.4119549111820167</v>
      </c>
      <c r="W290" s="13" t="str">
        <f>IF(Table46749[[#This Row],[PSI - FI]]&gt;5,"Red",(IF(AND(Table46749[[#This Row],[PSI - FI]]&lt;5,Table46749[[#This Row],[PSI - FI]]&gt;=3),"Blue","No")))</f>
        <v>Blue</v>
      </c>
      <c r="X290" s="19" t="str">
        <f>HYPERLINK("https://www.google.com/maps/dir/?api=1&amp;origin=" &amp; Table46749[[#This Row],[Begin Lat]] &amp; "," &amp; Table46749[[#This Row],[Begin Long]] &amp; "&amp;destination=" &amp; Table46749[[#This Row],[End Lat]] &amp; "," &amp; Table46749[[#This Row],[End Long]] &amp; "&amp;travelmode=driving", "Google Maps")</f>
        <v>Google Maps</v>
      </c>
      <c r="Y290" s="1">
        <v>41.5160147335</v>
      </c>
      <c r="Z290" s="1">
        <v>-81.678732739500006</v>
      </c>
      <c r="AA290" s="1">
        <v>41.519689067599998</v>
      </c>
      <c r="AB290" s="1">
        <v>-81.670926542299995</v>
      </c>
    </row>
    <row r="291" spans="1:28" x14ac:dyDescent="0.25">
      <c r="A291" s="13">
        <v>289</v>
      </c>
      <c r="B291" s="17">
        <v>6</v>
      </c>
      <c r="C291" s="1" t="s">
        <v>784</v>
      </c>
      <c r="D291" s="1" t="s">
        <v>4045</v>
      </c>
      <c r="E291" s="1" t="s">
        <v>5818</v>
      </c>
      <c r="F291" s="1" t="s">
        <v>3706</v>
      </c>
      <c r="G291" s="16">
        <v>8.3000000000000007</v>
      </c>
      <c r="H291" s="16">
        <v>8.8000000000000007</v>
      </c>
      <c r="I291" s="13" t="s">
        <v>3190</v>
      </c>
      <c r="J291" s="1" t="s">
        <v>4982</v>
      </c>
      <c r="K291" s="1">
        <v>0</v>
      </c>
      <c r="L291" s="1">
        <v>2</v>
      </c>
      <c r="M291" s="1">
        <v>10</v>
      </c>
      <c r="N291" s="1">
        <v>9</v>
      </c>
      <c r="O291" s="1">
        <v>58</v>
      </c>
      <c r="P291" s="16">
        <v>254.75962936046511</v>
      </c>
      <c r="Q291" s="16">
        <v>0.39401155289634038</v>
      </c>
      <c r="R291" s="16">
        <v>30.904089436430816</v>
      </c>
      <c r="S291" s="16">
        <v>30.510077883534475</v>
      </c>
      <c r="T291" s="16">
        <v>2.2106222999589302E-2</v>
      </c>
      <c r="U291" s="16">
        <v>3.4543421799115253</v>
      </c>
      <c r="V291" s="16">
        <v>3.4322359569119358</v>
      </c>
      <c r="W291" s="13" t="str">
        <f>IF(Table46749[[#This Row],[PSI - FI]]&gt;5,"Red",(IF(AND(Table46749[[#This Row],[PSI - FI]]&lt;5,Table46749[[#This Row],[PSI - FI]]&gt;=3),"Blue","No")))</f>
        <v>Blue</v>
      </c>
      <c r="X291" s="19" t="str">
        <f>HYPERLINK("https://www.google.com/maps/dir/?api=1&amp;origin=" &amp; Table46749[[#This Row],[Begin Lat]] &amp; "," &amp; Table46749[[#This Row],[Begin Long]] &amp; "&amp;destination=" &amp; Table46749[[#This Row],[End Lat]] &amp; "," &amp; Table46749[[#This Row],[End Long]] &amp; "&amp;travelmode=driving", "Google Maps")</f>
        <v>Google Maps</v>
      </c>
      <c r="Y291" s="1">
        <v>39.954662299399999</v>
      </c>
      <c r="Z291" s="1">
        <v>-83.079933374600003</v>
      </c>
      <c r="AA291" s="1">
        <v>39.9551176959</v>
      </c>
      <c r="AB291" s="1">
        <v>-83.070537810600001</v>
      </c>
    </row>
    <row r="292" spans="1:28" x14ac:dyDescent="0.25">
      <c r="A292" s="13">
        <v>290</v>
      </c>
      <c r="B292" s="17">
        <v>2</v>
      </c>
      <c r="C292" s="1" t="s">
        <v>786</v>
      </c>
      <c r="D292" s="1" t="s">
        <v>4194</v>
      </c>
      <c r="E292" s="1" t="s">
        <v>5619</v>
      </c>
      <c r="F292" s="1" t="s">
        <v>4400</v>
      </c>
      <c r="G292" s="16">
        <v>6.3</v>
      </c>
      <c r="H292" s="16">
        <v>6.8</v>
      </c>
      <c r="I292" s="13" t="s">
        <v>3190</v>
      </c>
      <c r="J292" s="1" t="s">
        <v>4982</v>
      </c>
      <c r="K292" s="1">
        <v>1</v>
      </c>
      <c r="L292" s="1">
        <v>0</v>
      </c>
      <c r="M292" s="1">
        <v>8</v>
      </c>
      <c r="N292" s="1">
        <v>9</v>
      </c>
      <c r="O292" s="1">
        <v>43</v>
      </c>
      <c r="P292" s="16">
        <v>180.98918968023256</v>
      </c>
      <c r="Q292" s="16">
        <v>0.52707462917216086</v>
      </c>
      <c r="R292" s="16">
        <v>23.590739847655868</v>
      </c>
      <c r="S292" s="16">
        <v>23.063665218483706</v>
      </c>
      <c r="T292" s="16">
        <v>2.9550823886523025E-2</v>
      </c>
      <c r="U292" s="16">
        <v>3.4508402421246744</v>
      </c>
      <c r="V292" s="16">
        <v>3.4212894182381515</v>
      </c>
      <c r="W292" s="13" t="str">
        <f>IF(Table46749[[#This Row],[PSI - FI]]&gt;5,"Red",(IF(AND(Table46749[[#This Row],[PSI - FI]]&lt;5,Table46749[[#This Row],[PSI - FI]]&gt;=3),"Blue","No")))</f>
        <v>Blue</v>
      </c>
      <c r="X292" s="19" t="str">
        <f>HYPERLINK("https://www.google.com/maps/dir/?api=1&amp;origin=" &amp; Table46749[[#This Row],[Begin Lat]] &amp; "," &amp; Table46749[[#This Row],[Begin Long]] &amp; "&amp;destination=" &amp; Table46749[[#This Row],[End Lat]] &amp; "," &amp; Table46749[[#This Row],[End Long]] &amp; "&amp;travelmode=driving", "Google Maps")</f>
        <v>Google Maps</v>
      </c>
      <c r="Y292" s="1">
        <v>41.721450218100003</v>
      </c>
      <c r="Z292" s="1">
        <v>-83.573755504999994</v>
      </c>
      <c r="AA292" s="1">
        <v>41.721599261100003</v>
      </c>
      <c r="AB292" s="1">
        <v>-83.564087014899997</v>
      </c>
    </row>
    <row r="293" spans="1:28" x14ac:dyDescent="0.25">
      <c r="A293" s="13">
        <v>291</v>
      </c>
      <c r="B293" s="17">
        <v>6</v>
      </c>
      <c r="C293" s="1" t="s">
        <v>784</v>
      </c>
      <c r="D293" s="1" t="s">
        <v>4195</v>
      </c>
      <c r="E293" s="1" t="s">
        <v>5864</v>
      </c>
      <c r="F293" s="1" t="s">
        <v>4440</v>
      </c>
      <c r="G293" s="16">
        <v>3.3</v>
      </c>
      <c r="H293" s="16">
        <v>3.8</v>
      </c>
      <c r="I293" s="13" t="s">
        <v>3190</v>
      </c>
      <c r="J293" s="1" t="s">
        <v>4983</v>
      </c>
      <c r="K293" s="1">
        <v>2</v>
      </c>
      <c r="L293" s="1">
        <v>3</v>
      </c>
      <c r="M293" s="1">
        <v>18</v>
      </c>
      <c r="N293" s="1">
        <v>5</v>
      </c>
      <c r="O293" s="1">
        <v>41</v>
      </c>
      <c r="P293" s="16">
        <v>409.41469840116281</v>
      </c>
      <c r="Q293" s="16">
        <v>0.27186235812233794</v>
      </c>
      <c r="R293" s="16">
        <v>28.137238792579257</v>
      </c>
      <c r="S293" s="16">
        <v>27.86537643445692</v>
      </c>
      <c r="T293" s="16">
        <v>1.485312355773403E-2</v>
      </c>
      <c r="U293" s="16">
        <v>3.4385206040288079</v>
      </c>
      <c r="V293" s="16">
        <v>3.4236674804710741</v>
      </c>
      <c r="W293" s="13" t="str">
        <f>IF(Table46749[[#This Row],[PSI - FI]]&gt;5,"Red",(IF(AND(Table46749[[#This Row],[PSI - FI]]&lt;5,Table46749[[#This Row],[PSI - FI]]&gt;=3),"Blue","No")))</f>
        <v>Blue</v>
      </c>
      <c r="X293" s="19" t="str">
        <f>HYPERLINK("https://www.google.com/maps/dir/?api=1&amp;origin=" &amp; Table46749[[#This Row],[Begin Lat]] &amp; "," &amp; Table46749[[#This Row],[Begin Long]] &amp; "&amp;destination=" &amp; Table46749[[#This Row],[End Lat]] &amp; "," &amp; Table46749[[#This Row],[End Long]] &amp; "&amp;travelmode=driving", "Google Maps")</f>
        <v>Google Maps</v>
      </c>
      <c r="Y293" s="1">
        <v>39.947827219099999</v>
      </c>
      <c r="Z293" s="1">
        <v>-83.050548402800004</v>
      </c>
      <c r="AA293" s="1">
        <v>39.949553915499997</v>
      </c>
      <c r="AB293" s="1">
        <v>-83.041369166600006</v>
      </c>
    </row>
    <row r="294" spans="1:28" x14ac:dyDescent="0.25">
      <c r="A294" s="13">
        <v>292</v>
      </c>
      <c r="B294" s="17">
        <v>12</v>
      </c>
      <c r="C294" s="1" t="s">
        <v>785</v>
      </c>
      <c r="D294" s="1" t="s">
        <v>3412</v>
      </c>
      <c r="E294" s="1" t="s">
        <v>5588</v>
      </c>
      <c r="F294" s="1" t="s">
        <v>3716</v>
      </c>
      <c r="G294" s="16">
        <v>14.2</v>
      </c>
      <c r="H294" s="16">
        <v>14.7</v>
      </c>
      <c r="I294" s="13" t="s">
        <v>3190</v>
      </c>
      <c r="J294" s="1" t="s">
        <v>4982</v>
      </c>
      <c r="K294" s="1">
        <v>0</v>
      </c>
      <c r="L294" s="1">
        <v>0</v>
      </c>
      <c r="M294" s="1">
        <v>8</v>
      </c>
      <c r="N294" s="1">
        <v>13</v>
      </c>
      <c r="O294" s="1">
        <v>47</v>
      </c>
      <c r="P294" s="16">
        <v>157.0625</v>
      </c>
      <c r="Q294" s="16">
        <v>0.41320828149190381</v>
      </c>
      <c r="R294" s="16">
        <v>24.731000889689497</v>
      </c>
      <c r="S294" s="16">
        <v>24.317792608197593</v>
      </c>
      <c r="T294" s="16">
        <v>2.3180576500742622E-2</v>
      </c>
      <c r="U294" s="16">
        <v>3.4380731248069498</v>
      </c>
      <c r="V294" s="16">
        <v>3.4148925483062071</v>
      </c>
      <c r="W294" s="13" t="str">
        <f>IF(Table46749[[#This Row],[PSI - FI]]&gt;5,"Red",(IF(AND(Table46749[[#This Row],[PSI - FI]]&lt;5,Table46749[[#This Row],[PSI - FI]]&gt;=3),"Blue","No")))</f>
        <v>Blue</v>
      </c>
      <c r="X294" s="19" t="str">
        <f>HYPERLINK("https://www.google.com/maps/dir/?api=1&amp;origin=" &amp; Table46749[[#This Row],[Begin Lat]] &amp; "," &amp; Table46749[[#This Row],[Begin Long]] &amp; "&amp;destination=" &amp; Table46749[[#This Row],[End Lat]] &amp; "," &amp; Table46749[[#This Row],[End Long]] &amp; "&amp;travelmode=driving", "Google Maps")</f>
        <v>Google Maps</v>
      </c>
      <c r="Y294" s="1">
        <v>41.440008675900003</v>
      </c>
      <c r="Z294" s="1">
        <v>-81.706091701299997</v>
      </c>
      <c r="AA294" s="1">
        <v>41.446679569099999</v>
      </c>
      <c r="AB294" s="1">
        <v>-81.702608296099996</v>
      </c>
    </row>
    <row r="295" spans="1:28" x14ac:dyDescent="0.25">
      <c r="A295" s="13">
        <v>293</v>
      </c>
      <c r="B295" s="17">
        <v>4</v>
      </c>
      <c r="C295" s="1" t="s">
        <v>795</v>
      </c>
      <c r="D295" s="1" t="s">
        <v>3400</v>
      </c>
      <c r="E295" s="1" t="s">
        <v>5445</v>
      </c>
      <c r="F295" s="1" t="s">
        <v>3737</v>
      </c>
      <c r="G295" s="16">
        <v>1.7</v>
      </c>
      <c r="H295" s="16">
        <v>2.2000000000000002</v>
      </c>
      <c r="I295" s="13" t="s">
        <v>3190</v>
      </c>
      <c r="J295" s="1" t="s">
        <v>4982</v>
      </c>
      <c r="K295" s="1">
        <v>0</v>
      </c>
      <c r="L295" s="1">
        <v>1</v>
      </c>
      <c r="M295" s="1">
        <v>3</v>
      </c>
      <c r="N295" s="1">
        <v>11</v>
      </c>
      <c r="O295" s="1">
        <v>26</v>
      </c>
      <c r="P295" s="16">
        <v>140.12981468023256</v>
      </c>
      <c r="Q295" s="16">
        <v>0.71603330182564506</v>
      </c>
      <c r="R295" s="16">
        <v>16.759428048036064</v>
      </c>
      <c r="S295" s="16">
        <v>16.043394746210417</v>
      </c>
      <c r="T295" s="16">
        <v>4.0114950688462866E-2</v>
      </c>
      <c r="U295" s="16">
        <v>3.4251663187447279</v>
      </c>
      <c r="V295" s="16">
        <v>3.3850513680562648</v>
      </c>
      <c r="W295" s="13" t="str">
        <f>IF(Table46749[[#This Row],[PSI - FI]]&gt;5,"Red",(IF(AND(Table46749[[#This Row],[PSI - FI]]&lt;5,Table46749[[#This Row],[PSI - FI]]&gt;=3),"Blue","No")))</f>
        <v>Blue</v>
      </c>
      <c r="X295" s="19" t="str">
        <f>HYPERLINK("https://www.google.com/maps/dir/?api=1&amp;origin=" &amp; Table46749[[#This Row],[Begin Lat]] &amp; "," &amp; Table46749[[#This Row],[Begin Long]] &amp; "&amp;destination=" &amp; Table46749[[#This Row],[End Lat]] &amp; "," &amp; Table46749[[#This Row],[End Long]] &amp; "&amp;travelmode=driving", "Google Maps")</f>
        <v>Google Maps</v>
      </c>
      <c r="Y295" s="1">
        <v>41.126548584799998</v>
      </c>
      <c r="Z295" s="1">
        <v>-81.508396556099996</v>
      </c>
      <c r="AA295" s="1">
        <v>41.133797770900003</v>
      </c>
      <c r="AB295" s="1">
        <v>-81.508519911799993</v>
      </c>
    </row>
    <row r="296" spans="1:28" x14ac:dyDescent="0.25">
      <c r="A296" s="13">
        <v>294</v>
      </c>
      <c r="B296" s="17">
        <v>4</v>
      </c>
      <c r="C296" s="1" t="s">
        <v>795</v>
      </c>
      <c r="D296" s="1" t="s">
        <v>3945</v>
      </c>
      <c r="E296" s="1" t="s">
        <v>5829</v>
      </c>
      <c r="F296" s="1" t="s">
        <v>4364</v>
      </c>
      <c r="G296" s="16">
        <v>0.5</v>
      </c>
      <c r="H296" s="16">
        <v>1</v>
      </c>
      <c r="I296" s="13" t="s">
        <v>3190</v>
      </c>
      <c r="J296" s="1" t="s">
        <v>4981</v>
      </c>
      <c r="K296" s="1">
        <v>0</v>
      </c>
      <c r="L296" s="1">
        <v>0</v>
      </c>
      <c r="M296" s="1">
        <v>5</v>
      </c>
      <c r="N296" s="1">
        <v>4</v>
      </c>
      <c r="O296" s="1">
        <v>64</v>
      </c>
      <c r="P296" s="16">
        <v>114.484375</v>
      </c>
      <c r="Q296" s="16">
        <v>2.9338407337639532</v>
      </c>
      <c r="R296" s="16">
        <v>29.635841089012761</v>
      </c>
      <c r="S296" s="16">
        <v>26.702000355248806</v>
      </c>
      <c r="T296" s="16">
        <v>0.18187837222813555</v>
      </c>
      <c r="U296" s="16">
        <v>3.4211305762256701</v>
      </c>
      <c r="V296" s="16">
        <v>3.2392522039975344</v>
      </c>
      <c r="W296" s="13" t="str">
        <f>IF(Table46749[[#This Row],[PSI - FI]]&gt;5,"Red",(IF(AND(Table46749[[#This Row],[PSI - FI]]&lt;5,Table46749[[#This Row],[PSI - FI]]&gt;=3),"Blue","No")))</f>
        <v>Blue</v>
      </c>
      <c r="X296" s="19" t="str">
        <f>HYPERLINK("https://www.google.com/maps/dir/?api=1&amp;origin=" &amp; Table46749[[#This Row],[Begin Lat]] &amp; "," &amp; Table46749[[#This Row],[Begin Long]] &amp; "&amp;destination=" &amp; Table46749[[#This Row],[End Lat]] &amp; "," &amp; Table46749[[#This Row],[End Long]] &amp; "&amp;travelmode=driving", "Google Maps")</f>
        <v>Google Maps</v>
      </c>
      <c r="Y296" s="1">
        <v>41.0639373781</v>
      </c>
      <c r="Z296" s="1">
        <v>-81.504416297999995</v>
      </c>
      <c r="AA296" s="1">
        <v>41.071125807400001</v>
      </c>
      <c r="AB296" s="1">
        <v>-81.504110357900004</v>
      </c>
    </row>
    <row r="297" spans="1:28" x14ac:dyDescent="0.25">
      <c r="A297" s="13">
        <v>295</v>
      </c>
      <c r="B297" s="17">
        <v>12</v>
      </c>
      <c r="C297" s="1" t="s">
        <v>785</v>
      </c>
      <c r="D297" s="1" t="s">
        <v>3624</v>
      </c>
      <c r="E297" s="1" t="s">
        <v>5814</v>
      </c>
      <c r="F297" s="1" t="s">
        <v>3702</v>
      </c>
      <c r="G297" s="16">
        <v>5.4</v>
      </c>
      <c r="H297" s="16">
        <v>5.9</v>
      </c>
      <c r="I297" s="13" t="s">
        <v>3190</v>
      </c>
      <c r="J297" s="1" t="s">
        <v>4982</v>
      </c>
      <c r="K297" s="1">
        <v>0</v>
      </c>
      <c r="L297" s="1">
        <v>1</v>
      </c>
      <c r="M297" s="1">
        <v>10</v>
      </c>
      <c r="N297" s="1">
        <v>10</v>
      </c>
      <c r="O297" s="1">
        <v>29</v>
      </c>
      <c r="P297" s="16">
        <v>184.52043968023256</v>
      </c>
      <c r="Q297" s="16">
        <v>0.3908807616359799</v>
      </c>
      <c r="R297" s="16">
        <v>19.315563219976664</v>
      </c>
      <c r="S297" s="16">
        <v>18.924682458340683</v>
      </c>
      <c r="T297" s="16">
        <v>2.1930994921874301E-2</v>
      </c>
      <c r="U297" s="16">
        <v>3.4199025418523514</v>
      </c>
      <c r="V297" s="16">
        <v>3.397971546930477</v>
      </c>
      <c r="W297" s="13" t="str">
        <f>IF(Table46749[[#This Row],[PSI - FI]]&gt;5,"Red",(IF(AND(Table46749[[#This Row],[PSI - FI]]&lt;5,Table46749[[#This Row],[PSI - FI]]&gt;=3),"Blue","No")))</f>
        <v>Blue</v>
      </c>
      <c r="X297" s="19" t="str">
        <f>HYPERLINK("https://www.google.com/maps/dir/?api=1&amp;origin=" &amp; Table46749[[#This Row],[Begin Lat]] &amp; "," &amp; Table46749[[#This Row],[Begin Long]] &amp; "&amp;destination=" &amp; Table46749[[#This Row],[End Lat]] &amp; "," &amp; Table46749[[#This Row],[End Long]] &amp; "&amp;travelmode=driving", "Google Maps")</f>
        <v>Google Maps</v>
      </c>
      <c r="Y297" s="1">
        <v>41.467660324199997</v>
      </c>
      <c r="Z297" s="1">
        <v>-81.600924730900005</v>
      </c>
      <c r="AA297" s="1">
        <v>41.465690909499997</v>
      </c>
      <c r="AB297" s="1">
        <v>-81.591670915600005</v>
      </c>
    </row>
    <row r="298" spans="1:28" x14ac:dyDescent="0.25">
      <c r="A298" s="13">
        <v>296</v>
      </c>
      <c r="B298" s="17">
        <v>8</v>
      </c>
      <c r="C298" s="1" t="s">
        <v>787</v>
      </c>
      <c r="D298" s="1" t="s">
        <v>4198</v>
      </c>
      <c r="E298" s="1" t="s">
        <v>5405</v>
      </c>
      <c r="F298" s="1" t="s">
        <v>3736</v>
      </c>
      <c r="G298" s="16">
        <v>18.899999999999999</v>
      </c>
      <c r="H298" s="16">
        <v>19.399999999999999</v>
      </c>
      <c r="I298" s="13" t="s">
        <v>3190</v>
      </c>
      <c r="J298" s="1" t="s">
        <v>4981</v>
      </c>
      <c r="K298" s="1">
        <v>0</v>
      </c>
      <c r="L298" s="1">
        <v>4</v>
      </c>
      <c r="M298" s="1">
        <v>3</v>
      </c>
      <c r="N298" s="1">
        <v>3</v>
      </c>
      <c r="O298" s="1">
        <v>39</v>
      </c>
      <c r="P298" s="16">
        <v>254.65988372093022</v>
      </c>
      <c r="Q298" s="16">
        <v>1.5917821142853328</v>
      </c>
      <c r="R298" s="16">
        <v>19.045282938676557</v>
      </c>
      <c r="S298" s="16">
        <v>17.453500824391224</v>
      </c>
      <c r="T298" s="16">
        <v>9.2797099438440667E-2</v>
      </c>
      <c r="U298" s="16">
        <v>3.4182676630521098</v>
      </c>
      <c r="V298" s="16">
        <v>3.3254705636136692</v>
      </c>
      <c r="W298" s="13" t="str">
        <f>IF(Table46749[[#This Row],[PSI - FI]]&gt;5,"Red",(IF(AND(Table46749[[#This Row],[PSI - FI]]&lt;5,Table46749[[#This Row],[PSI - FI]]&gt;=3),"Blue","No")))</f>
        <v>Blue</v>
      </c>
      <c r="X298" s="19" t="str">
        <f>HYPERLINK("https://www.google.com/maps/dir/?api=1&amp;origin=" &amp; Table46749[[#This Row],[Begin Lat]] &amp; "," &amp; Table46749[[#This Row],[Begin Long]] &amp; "&amp;destination=" &amp; Table46749[[#This Row],[End Lat]] &amp; "," &amp; Table46749[[#This Row],[End Long]] &amp; "&amp;travelmode=driving", "Google Maps")</f>
        <v>Google Maps</v>
      </c>
      <c r="Y298" s="1">
        <v>39.1019098007</v>
      </c>
      <c r="Z298" s="1">
        <v>-84.549265563700004</v>
      </c>
      <c r="AA298" s="1">
        <v>39.100970204799999</v>
      </c>
      <c r="AB298" s="1">
        <v>-84.540160217600004</v>
      </c>
    </row>
    <row r="299" spans="1:28" x14ac:dyDescent="0.25">
      <c r="A299" s="13">
        <v>297</v>
      </c>
      <c r="B299" s="17">
        <v>12</v>
      </c>
      <c r="C299" s="1" t="s">
        <v>785</v>
      </c>
      <c r="D299" s="1" t="s">
        <v>4200</v>
      </c>
      <c r="E299" s="1" t="s">
        <v>5814</v>
      </c>
      <c r="F299" s="1" t="s">
        <v>3702</v>
      </c>
      <c r="G299" s="16">
        <v>9.6999999999999993</v>
      </c>
      <c r="H299" s="16">
        <v>10.199999999999999</v>
      </c>
      <c r="I299" s="13" t="s">
        <v>3190</v>
      </c>
      <c r="J299" s="1" t="s">
        <v>4982</v>
      </c>
      <c r="K299" s="1">
        <v>0</v>
      </c>
      <c r="L299" s="1">
        <v>2</v>
      </c>
      <c r="M299" s="1">
        <v>6</v>
      </c>
      <c r="N299" s="1">
        <v>10</v>
      </c>
      <c r="O299" s="1">
        <v>27</v>
      </c>
      <c r="P299" s="16">
        <v>202.00962936046511</v>
      </c>
      <c r="Q299" s="16">
        <v>0.55484601976883097</v>
      </c>
      <c r="R299" s="16">
        <v>16.135247833040658</v>
      </c>
      <c r="S299" s="16">
        <v>15.580401813271827</v>
      </c>
      <c r="T299" s="16">
        <v>3.1103952653532187E-2</v>
      </c>
      <c r="U299" s="16">
        <v>3.4046106228637192</v>
      </c>
      <c r="V299" s="16">
        <v>3.3735066702101868</v>
      </c>
      <c r="W299" s="13" t="str">
        <f>IF(Table46749[[#This Row],[PSI - FI]]&gt;5,"Red",(IF(AND(Table46749[[#This Row],[PSI - FI]]&lt;5,Table46749[[#This Row],[PSI - FI]]&gt;=3),"Blue","No")))</f>
        <v>Blue</v>
      </c>
      <c r="X299" s="19" t="str">
        <f>HYPERLINK("https://www.google.com/maps/dir/?api=1&amp;origin=" &amp; Table46749[[#This Row],[Begin Lat]] &amp; "," &amp; Table46749[[#This Row],[Begin Long]] &amp; "&amp;destination=" &amp; Table46749[[#This Row],[End Lat]] &amp; "," &amp; Table46749[[#This Row],[End Long]] &amp; "&amp;travelmode=driving", "Google Maps")</f>
        <v>Google Maps</v>
      </c>
      <c r="Y299" s="1">
        <v>41.4644986534</v>
      </c>
      <c r="Z299" s="1">
        <v>-81.518739115100004</v>
      </c>
      <c r="AA299" s="1">
        <v>41.464477373900003</v>
      </c>
      <c r="AB299" s="1">
        <v>-81.509114298300005</v>
      </c>
    </row>
    <row r="300" spans="1:28" x14ac:dyDescent="0.25">
      <c r="A300" s="13">
        <v>298</v>
      </c>
      <c r="B300" s="17">
        <v>12</v>
      </c>
      <c r="C300" s="1" t="s">
        <v>785</v>
      </c>
      <c r="D300" s="1" t="s">
        <v>4201</v>
      </c>
      <c r="E300" s="1" t="s">
        <v>5865</v>
      </c>
      <c r="F300" s="1" t="s">
        <v>4441</v>
      </c>
      <c r="G300" s="16">
        <v>0</v>
      </c>
      <c r="H300" s="16">
        <v>0.5</v>
      </c>
      <c r="I300" s="13" t="s">
        <v>3190</v>
      </c>
      <c r="J300" s="1" t="s">
        <v>4982</v>
      </c>
      <c r="K300" s="1">
        <v>0</v>
      </c>
      <c r="L300" s="1">
        <v>0</v>
      </c>
      <c r="M300" s="1">
        <v>8</v>
      </c>
      <c r="N300" s="1">
        <v>17</v>
      </c>
      <c r="O300" s="1">
        <v>49</v>
      </c>
      <c r="P300" s="16">
        <v>176.8125</v>
      </c>
      <c r="Q300" s="16">
        <v>0.29649926704487028</v>
      </c>
      <c r="R300" s="16">
        <v>27.791496046457482</v>
      </c>
      <c r="S300" s="16">
        <v>27.494996779412613</v>
      </c>
      <c r="T300" s="16">
        <v>1.6646782555809789E-2</v>
      </c>
      <c r="U300" s="16">
        <v>3.4023891717724069</v>
      </c>
      <c r="V300" s="16">
        <v>3.3857423892165972</v>
      </c>
      <c r="W300" s="13" t="str">
        <f>IF(Table46749[[#This Row],[PSI - FI]]&gt;5,"Red",(IF(AND(Table46749[[#This Row],[PSI - FI]]&lt;5,Table46749[[#This Row],[PSI - FI]]&gt;=3),"Blue","No")))</f>
        <v>Blue</v>
      </c>
      <c r="X300" s="19" t="str">
        <f>HYPERLINK("https://www.google.com/maps/dir/?api=1&amp;origin=" &amp; Table46749[[#This Row],[Begin Lat]] &amp; "," &amp; Table46749[[#This Row],[Begin Long]] &amp; "&amp;destination=" &amp; Table46749[[#This Row],[End Lat]] &amp; "," &amp; Table46749[[#This Row],[End Long]] &amp; "&amp;travelmode=driving", "Google Maps")</f>
        <v>Google Maps</v>
      </c>
      <c r="Y300" s="1">
        <v>41.466697381000003</v>
      </c>
      <c r="Z300" s="1">
        <v>-81.754156307599999</v>
      </c>
      <c r="AA300" s="1">
        <v>41.464348194300001</v>
      </c>
      <c r="AB300" s="1">
        <v>-81.745071461899997</v>
      </c>
    </row>
    <row r="301" spans="1:28" x14ac:dyDescent="0.25">
      <c r="A301" s="13">
        <v>299</v>
      </c>
      <c r="B301" s="17">
        <v>12</v>
      </c>
      <c r="C301" s="1" t="s">
        <v>794</v>
      </c>
      <c r="D301" s="1" t="s">
        <v>3978</v>
      </c>
      <c r="E301" s="1" t="s">
        <v>5827</v>
      </c>
      <c r="F301" s="1" t="s">
        <v>3712</v>
      </c>
      <c r="G301" s="16">
        <v>5</v>
      </c>
      <c r="H301" s="16">
        <v>5.5</v>
      </c>
      <c r="I301" s="13" t="s">
        <v>3190</v>
      </c>
      <c r="J301" s="1" t="s">
        <v>4981</v>
      </c>
      <c r="K301" s="1">
        <v>0</v>
      </c>
      <c r="L301" s="1">
        <v>1</v>
      </c>
      <c r="M301" s="1">
        <v>2</v>
      </c>
      <c r="N301" s="1">
        <v>6</v>
      </c>
      <c r="O301" s="1">
        <v>22</v>
      </c>
      <c r="P301" s="16">
        <v>107.39543968023256</v>
      </c>
      <c r="Q301" s="16">
        <v>2.1795654304843812</v>
      </c>
      <c r="R301" s="16">
        <v>12.848511724018339</v>
      </c>
      <c r="S301" s="16">
        <v>10.668946293533958</v>
      </c>
      <c r="T301" s="16">
        <v>0.131141205956009</v>
      </c>
      <c r="U301" s="16">
        <v>3.4011863212368074</v>
      </c>
      <c r="V301" s="16">
        <v>3.2700451152807983</v>
      </c>
      <c r="W301" s="13" t="str">
        <f>IF(Table46749[[#This Row],[PSI - FI]]&gt;5,"Red",(IF(AND(Table46749[[#This Row],[PSI - FI]]&lt;5,Table46749[[#This Row],[PSI - FI]]&gt;=3),"Blue","No")))</f>
        <v>Blue</v>
      </c>
      <c r="X301" s="19" t="str">
        <f>HYPERLINK("https://www.google.com/maps/dir/?api=1&amp;origin=" &amp; Table46749[[#This Row],[Begin Lat]] &amp; "," &amp; Table46749[[#This Row],[Begin Long]] &amp; "&amp;destination=" &amp; Table46749[[#This Row],[End Lat]] &amp; "," &amp; Table46749[[#This Row],[End Long]] &amp; "&amp;travelmode=driving", "Google Maps")</f>
        <v>Google Maps</v>
      </c>
      <c r="Y301" s="1">
        <v>41.6518601131</v>
      </c>
      <c r="Z301" s="1">
        <v>-81.411228404100001</v>
      </c>
      <c r="AA301" s="1">
        <v>41.655253982200001</v>
      </c>
      <c r="AB301" s="1">
        <v>-81.402820437200006</v>
      </c>
    </row>
    <row r="302" spans="1:28" x14ac:dyDescent="0.25">
      <c r="A302" s="13">
        <v>300</v>
      </c>
      <c r="B302" s="17">
        <v>12</v>
      </c>
      <c r="C302" s="1" t="s">
        <v>794</v>
      </c>
      <c r="D302" s="1" t="s">
        <v>3978</v>
      </c>
      <c r="E302" s="1" t="s">
        <v>5827</v>
      </c>
      <c r="F302" s="1" t="s">
        <v>3712</v>
      </c>
      <c r="G302" s="16">
        <v>0.8</v>
      </c>
      <c r="H302" s="16">
        <v>1.3</v>
      </c>
      <c r="I302" s="13" t="s">
        <v>3190</v>
      </c>
      <c r="J302" s="1" t="s">
        <v>4981</v>
      </c>
      <c r="K302" s="1">
        <v>0</v>
      </c>
      <c r="L302" s="1">
        <v>1</v>
      </c>
      <c r="M302" s="1">
        <v>2</v>
      </c>
      <c r="N302" s="1">
        <v>6</v>
      </c>
      <c r="O302" s="1">
        <v>14</v>
      </c>
      <c r="P302" s="16">
        <v>99.395439680232556</v>
      </c>
      <c r="Q302" s="16">
        <v>2.1795654304843812</v>
      </c>
      <c r="R302" s="16">
        <v>9.5343824290526022</v>
      </c>
      <c r="S302" s="16">
        <v>7.3548169985682215</v>
      </c>
      <c r="T302" s="16">
        <v>0.131141205956009</v>
      </c>
      <c r="U302" s="16">
        <v>3.4011863212368074</v>
      </c>
      <c r="V302" s="16">
        <v>3.2700451152807983</v>
      </c>
      <c r="W302" s="13" t="str">
        <f>IF(Table46749[[#This Row],[PSI - FI]]&gt;5,"Red",(IF(AND(Table46749[[#This Row],[PSI - FI]]&lt;5,Table46749[[#This Row],[PSI - FI]]&gt;=3),"Blue","No")))</f>
        <v>Blue</v>
      </c>
      <c r="X302" s="19" t="str">
        <f>HYPERLINK("https://www.google.com/maps/dir/?api=1&amp;origin=" &amp; Table46749[[#This Row],[Begin Lat]] &amp; "," &amp; Table46749[[#This Row],[Begin Long]] &amp; "&amp;destination=" &amp; Table46749[[#This Row],[End Lat]] &amp; "," &amp; Table46749[[#This Row],[End Long]] &amp; "&amp;travelmode=driving", "Google Maps")</f>
        <v>Google Maps</v>
      </c>
      <c r="Y302" s="1">
        <v>41.616062380000002</v>
      </c>
      <c r="Z302" s="1">
        <v>-81.476404726300004</v>
      </c>
      <c r="AA302" s="1">
        <v>41.619777572099999</v>
      </c>
      <c r="AB302" s="1">
        <v>-81.468148617799997</v>
      </c>
    </row>
    <row r="303" spans="1:28" x14ac:dyDescent="0.25">
      <c r="A303" s="13">
        <v>301</v>
      </c>
      <c r="B303" s="17">
        <v>4</v>
      </c>
      <c r="C303" s="1" t="s">
        <v>795</v>
      </c>
      <c r="D303" s="1" t="s">
        <v>3945</v>
      </c>
      <c r="E303" s="1" t="s">
        <v>5829</v>
      </c>
      <c r="F303" s="1" t="s">
        <v>4364</v>
      </c>
      <c r="G303" s="16">
        <v>6.5</v>
      </c>
      <c r="H303" s="16">
        <v>7</v>
      </c>
      <c r="I303" s="13" t="s">
        <v>3190</v>
      </c>
      <c r="J303" s="1" t="s">
        <v>4981</v>
      </c>
      <c r="K303" s="1">
        <v>0</v>
      </c>
      <c r="L303" s="1">
        <v>2</v>
      </c>
      <c r="M303" s="1">
        <v>3</v>
      </c>
      <c r="N303" s="1">
        <v>4</v>
      </c>
      <c r="O303" s="1">
        <v>22</v>
      </c>
      <c r="P303" s="16">
        <v>150.74400436046511</v>
      </c>
      <c r="Q303" s="16">
        <v>2.1999323810385798</v>
      </c>
      <c r="R303" s="16">
        <v>12.742420202344913</v>
      </c>
      <c r="S303" s="16">
        <v>10.542487821306334</v>
      </c>
      <c r="T303" s="16">
        <v>0.13249048298964664</v>
      </c>
      <c r="U303" s="16">
        <v>3.3766457795837006</v>
      </c>
      <c r="V303" s="16">
        <v>3.2441552965940539</v>
      </c>
      <c r="W303" s="13" t="str">
        <f>IF(Table46749[[#This Row],[PSI - FI]]&gt;5,"Red",(IF(AND(Table46749[[#This Row],[PSI - FI]]&lt;5,Table46749[[#This Row],[PSI - FI]]&gt;=3),"Blue","No")))</f>
        <v>Blue</v>
      </c>
      <c r="X303" s="19" t="str">
        <f>HYPERLINK("https://www.google.com/maps/dir/?api=1&amp;origin=" &amp; Table46749[[#This Row],[Begin Lat]] &amp; "," &amp; Table46749[[#This Row],[Begin Long]] &amp; "&amp;destination=" &amp; Table46749[[#This Row],[End Lat]] &amp; "," &amp; Table46749[[#This Row],[End Long]] &amp; "&amp;travelmode=driving", "Google Maps")</f>
        <v>Google Maps</v>
      </c>
      <c r="Y303" s="1">
        <v>41.145557386500002</v>
      </c>
      <c r="Z303" s="1">
        <v>-81.475622039499996</v>
      </c>
      <c r="AA303" s="1">
        <v>41.151770615499998</v>
      </c>
      <c r="AB303" s="1">
        <v>-81.471066254199997</v>
      </c>
    </row>
    <row r="304" spans="1:28" x14ac:dyDescent="0.25">
      <c r="A304" s="13">
        <v>302</v>
      </c>
      <c r="B304" s="17">
        <v>8</v>
      </c>
      <c r="C304" s="1" t="s">
        <v>1329</v>
      </c>
      <c r="D304" s="1" t="s">
        <v>3438</v>
      </c>
      <c r="E304" s="1" t="s">
        <v>5866</v>
      </c>
      <c r="F304" s="1" t="s">
        <v>3766</v>
      </c>
      <c r="G304" s="16">
        <v>7.4</v>
      </c>
      <c r="H304" s="16">
        <v>7.9</v>
      </c>
      <c r="I304" s="13" t="s">
        <v>3190</v>
      </c>
      <c r="J304" s="1" t="s">
        <v>4981</v>
      </c>
      <c r="K304" s="1">
        <v>1</v>
      </c>
      <c r="L304" s="1">
        <v>0</v>
      </c>
      <c r="M304" s="1">
        <v>5</v>
      </c>
      <c r="N304" s="1">
        <v>4</v>
      </c>
      <c r="O304" s="1">
        <v>20</v>
      </c>
      <c r="P304" s="16">
        <v>116.16106468023256</v>
      </c>
      <c r="Q304" s="16">
        <v>1.4253598003231971</v>
      </c>
      <c r="R304" s="16">
        <v>11.68831989413146</v>
      </c>
      <c r="S304" s="16">
        <v>10.262960093808264</v>
      </c>
      <c r="T304" s="16">
        <v>8.2177172243514313E-2</v>
      </c>
      <c r="U304" s="16">
        <v>3.3724300157445231</v>
      </c>
      <c r="V304" s="16">
        <v>3.2902528435010088</v>
      </c>
      <c r="W304" s="13" t="str">
        <f>IF(Table46749[[#This Row],[PSI - FI]]&gt;5,"Red",(IF(AND(Table46749[[#This Row],[PSI - FI]]&lt;5,Table46749[[#This Row],[PSI - FI]]&gt;=3),"Blue","No")))</f>
        <v>Blue</v>
      </c>
      <c r="X304" s="19" t="str">
        <f>HYPERLINK("https://www.google.com/maps/dir/?api=1&amp;origin=" &amp; Table46749[[#This Row],[Begin Lat]] &amp; "," &amp; Table46749[[#This Row],[Begin Long]] &amp; "&amp;destination=" &amp; Table46749[[#This Row],[End Lat]] &amp; "," &amp; Table46749[[#This Row],[End Long]] &amp; "&amp;travelmode=driving", "Google Maps")</f>
        <v>Google Maps</v>
      </c>
      <c r="Y304" s="1">
        <v>39.085647242299999</v>
      </c>
      <c r="Z304" s="1">
        <v>-84.178356392300003</v>
      </c>
      <c r="AA304" s="1">
        <v>39.086415479700001</v>
      </c>
      <c r="AB304" s="1">
        <v>-84.169122009399999</v>
      </c>
    </row>
    <row r="305" spans="1:28" x14ac:dyDescent="0.25">
      <c r="A305" s="13">
        <v>303</v>
      </c>
      <c r="B305" s="17">
        <v>2</v>
      </c>
      <c r="C305" s="1" t="s">
        <v>786</v>
      </c>
      <c r="D305" s="1" t="s">
        <v>4204</v>
      </c>
      <c r="E305" s="1" t="s">
        <v>3248</v>
      </c>
      <c r="F305" s="1" t="s">
        <v>3713</v>
      </c>
      <c r="G305" s="16">
        <v>23.9</v>
      </c>
      <c r="H305" s="16">
        <v>24.4</v>
      </c>
      <c r="I305" s="13" t="s">
        <v>3190</v>
      </c>
      <c r="J305" s="1" t="s">
        <v>4982</v>
      </c>
      <c r="K305" s="1">
        <v>0</v>
      </c>
      <c r="L305" s="1">
        <v>2</v>
      </c>
      <c r="M305" s="1">
        <v>9</v>
      </c>
      <c r="N305" s="1">
        <v>9</v>
      </c>
      <c r="O305" s="1">
        <v>25</v>
      </c>
      <c r="P305" s="16">
        <v>215.21275436046511</v>
      </c>
      <c r="Q305" s="16">
        <v>0.42344911863632362</v>
      </c>
      <c r="R305" s="16">
        <v>16.889525777350421</v>
      </c>
      <c r="S305" s="16">
        <v>16.466076658714098</v>
      </c>
      <c r="T305" s="16">
        <v>2.374089623587439E-2</v>
      </c>
      <c r="U305" s="16">
        <v>3.3609880803815702</v>
      </c>
      <c r="V305" s="16">
        <v>3.3372471841456957</v>
      </c>
      <c r="W305" s="13" t="str">
        <f>IF(Table46749[[#This Row],[PSI - FI]]&gt;5,"Red",(IF(AND(Table46749[[#This Row],[PSI - FI]]&lt;5,Table46749[[#This Row],[PSI - FI]]&gt;=3),"Blue","No")))</f>
        <v>Blue</v>
      </c>
      <c r="X305" s="19" t="str">
        <f>HYPERLINK("https://www.google.com/maps/dir/?api=1&amp;origin=" &amp; Table46749[[#This Row],[Begin Lat]] &amp; "," &amp; Table46749[[#This Row],[Begin Long]] &amp; "&amp;destination=" &amp; Table46749[[#This Row],[End Lat]] &amp; "," &amp; Table46749[[#This Row],[End Long]] &amp; "&amp;travelmode=driving", "Google Maps")</f>
        <v>Google Maps</v>
      </c>
      <c r="Y305" s="1">
        <v>41.652795588700002</v>
      </c>
      <c r="Z305" s="1">
        <v>-83.577856292700005</v>
      </c>
      <c r="AA305" s="1">
        <v>41.659328791100002</v>
      </c>
      <c r="AB305" s="1">
        <v>-83.573684844400006</v>
      </c>
    </row>
    <row r="306" spans="1:28" x14ac:dyDescent="0.25">
      <c r="A306" s="13">
        <v>304</v>
      </c>
      <c r="B306" s="17">
        <v>6</v>
      </c>
      <c r="C306" s="1" t="s">
        <v>784</v>
      </c>
      <c r="D306" s="1" t="s">
        <v>4205</v>
      </c>
      <c r="E306" s="1" t="s">
        <v>5634</v>
      </c>
      <c r="F306" s="1" t="s">
        <v>4442</v>
      </c>
      <c r="G306" s="16">
        <v>3</v>
      </c>
      <c r="H306" s="16">
        <v>3.5</v>
      </c>
      <c r="I306" s="13" t="s">
        <v>3190</v>
      </c>
      <c r="J306" s="1" t="s">
        <v>4982</v>
      </c>
      <c r="K306" s="1">
        <v>0</v>
      </c>
      <c r="L306" s="1">
        <v>0</v>
      </c>
      <c r="M306" s="1">
        <v>9</v>
      </c>
      <c r="N306" s="1">
        <v>4</v>
      </c>
      <c r="O306" s="1">
        <v>15</v>
      </c>
      <c r="P306" s="16">
        <v>91.671875</v>
      </c>
      <c r="Q306" s="16">
        <v>0.78051041652310804</v>
      </c>
      <c r="R306" s="16">
        <v>13.328305962339609</v>
      </c>
      <c r="S306" s="16">
        <v>12.547795545816502</v>
      </c>
      <c r="T306" s="16">
        <v>4.3718015753247061E-2</v>
      </c>
      <c r="U306" s="16">
        <v>3.356349333028926</v>
      </c>
      <c r="V306" s="16">
        <v>3.3126313172756792</v>
      </c>
      <c r="W306" s="13" t="str">
        <f>IF(Table46749[[#This Row],[PSI - FI]]&gt;5,"Red",(IF(AND(Table46749[[#This Row],[PSI - FI]]&lt;5,Table46749[[#This Row],[PSI - FI]]&gt;=3),"Blue","No")))</f>
        <v>Blue</v>
      </c>
      <c r="X306" s="19" t="str">
        <f>HYPERLINK("https://www.google.com/maps/dir/?api=1&amp;origin=" &amp; Table46749[[#This Row],[Begin Lat]] &amp; "," &amp; Table46749[[#This Row],[Begin Long]] &amp; "&amp;destination=" &amp; Table46749[[#This Row],[End Lat]] &amp; "," &amp; Table46749[[#This Row],[End Long]] &amp; "&amp;travelmode=driving", "Google Maps")</f>
        <v>Google Maps</v>
      </c>
      <c r="Y306" s="1">
        <v>40.0752212851</v>
      </c>
      <c r="Z306" s="1">
        <v>-82.976187140099995</v>
      </c>
      <c r="AA306" s="1">
        <v>40.082454101499998</v>
      </c>
      <c r="AB306" s="1">
        <v>-82.975635804500001</v>
      </c>
    </row>
    <row r="307" spans="1:28" x14ac:dyDescent="0.25">
      <c r="A307" s="13">
        <v>305</v>
      </c>
      <c r="B307" s="17">
        <v>2</v>
      </c>
      <c r="C307" s="1" t="s">
        <v>786</v>
      </c>
      <c r="D307" s="1" t="s">
        <v>4207</v>
      </c>
      <c r="E307" s="1" t="s">
        <v>5739</v>
      </c>
      <c r="F307" s="1" t="s">
        <v>4443</v>
      </c>
      <c r="G307" s="16">
        <v>2.7</v>
      </c>
      <c r="H307" s="16">
        <v>3.2</v>
      </c>
      <c r="I307" s="13" t="s">
        <v>3190</v>
      </c>
      <c r="J307" s="1" t="s">
        <v>4981</v>
      </c>
      <c r="K307" s="1">
        <v>0</v>
      </c>
      <c r="L307" s="1">
        <v>2</v>
      </c>
      <c r="M307" s="1">
        <v>6</v>
      </c>
      <c r="N307" s="1">
        <v>3</v>
      </c>
      <c r="O307" s="1">
        <v>23</v>
      </c>
      <c r="P307" s="16">
        <v>166.94712936046511</v>
      </c>
      <c r="Q307" s="16">
        <v>0.81164228401589922</v>
      </c>
      <c r="R307" s="16">
        <v>14.682693866324154</v>
      </c>
      <c r="S307" s="16">
        <v>13.871051582308255</v>
      </c>
      <c r="T307" s="16">
        <v>4.6136690272645893E-2</v>
      </c>
      <c r="U307" s="16">
        <v>3.3454944497080352</v>
      </c>
      <c r="V307" s="16">
        <v>3.2993577594353893</v>
      </c>
      <c r="W307" s="13" t="str">
        <f>IF(Table46749[[#This Row],[PSI - FI]]&gt;5,"Red",(IF(AND(Table46749[[#This Row],[PSI - FI]]&lt;5,Table46749[[#This Row],[PSI - FI]]&gt;=3),"Blue","No")))</f>
        <v>Blue</v>
      </c>
      <c r="X307" s="19" t="str">
        <f>HYPERLINK("https://www.google.com/maps/dir/?api=1&amp;origin=" &amp; Table46749[[#This Row],[Begin Lat]] &amp; "," &amp; Table46749[[#This Row],[Begin Long]] &amp; "&amp;destination=" &amp; Table46749[[#This Row],[End Lat]] &amp; "," &amp; Table46749[[#This Row],[End Long]] &amp; "&amp;travelmode=driving", "Google Maps")</f>
        <v>Google Maps</v>
      </c>
      <c r="Y307" s="1">
        <v>41.652841605399999</v>
      </c>
      <c r="Z307" s="1">
        <v>-83.612574194999993</v>
      </c>
      <c r="AA307" s="1">
        <v>41.6528607288</v>
      </c>
      <c r="AB307" s="1">
        <v>-83.602936341000003</v>
      </c>
    </row>
    <row r="308" spans="1:28" x14ac:dyDescent="0.25">
      <c r="A308" s="13">
        <v>306</v>
      </c>
      <c r="B308" s="17">
        <v>4</v>
      </c>
      <c r="C308" s="1" t="s">
        <v>800</v>
      </c>
      <c r="D308" s="1" t="s">
        <v>4209</v>
      </c>
      <c r="E308" s="1" t="s">
        <v>5867</v>
      </c>
      <c r="F308" s="1" t="s">
        <v>4444</v>
      </c>
      <c r="G308" s="16">
        <v>7</v>
      </c>
      <c r="H308" s="16">
        <v>7.5</v>
      </c>
      <c r="I308" s="13" t="s">
        <v>3190</v>
      </c>
      <c r="J308" s="1" t="s">
        <v>4982</v>
      </c>
      <c r="K308" s="1">
        <v>1</v>
      </c>
      <c r="L308" s="1">
        <v>3</v>
      </c>
      <c r="M308" s="1">
        <v>10</v>
      </c>
      <c r="N308" s="1">
        <v>6</v>
      </c>
      <c r="O308" s="1">
        <v>62</v>
      </c>
      <c r="P308" s="16">
        <v>336.80050872093022</v>
      </c>
      <c r="Q308" s="16">
        <v>0.43460991507074404</v>
      </c>
      <c r="R308" s="16">
        <v>31.427415077299948</v>
      </c>
      <c r="S308" s="16">
        <v>30.992805162229203</v>
      </c>
      <c r="T308" s="16">
        <v>2.4043860314109697E-2</v>
      </c>
      <c r="U308" s="16">
        <v>3.3428986396719584</v>
      </c>
      <c r="V308" s="16">
        <v>3.3188547793578489</v>
      </c>
      <c r="W308" s="13" t="str">
        <f>IF(Table46749[[#This Row],[PSI - FI]]&gt;5,"Red",(IF(AND(Table46749[[#This Row],[PSI - FI]]&lt;5,Table46749[[#This Row],[PSI - FI]]&gt;=3),"Blue","No")))</f>
        <v>Blue</v>
      </c>
      <c r="X308" s="19" t="str">
        <f>HYPERLINK("https://www.google.com/maps/dir/?api=1&amp;origin=" &amp; Table46749[[#This Row],[Begin Lat]] &amp; "," &amp; Table46749[[#This Row],[Begin Long]] &amp; "&amp;destination=" &amp; Table46749[[#This Row],[End Lat]] &amp; "," &amp; Table46749[[#This Row],[End Long]] &amp; "&amp;travelmode=driving", "Google Maps")</f>
        <v>Google Maps</v>
      </c>
      <c r="Y308" s="1">
        <v>40.8093940997</v>
      </c>
      <c r="Z308" s="1">
        <v>-81.379849549599996</v>
      </c>
      <c r="AA308" s="1">
        <v>40.809106415800002</v>
      </c>
      <c r="AB308" s="1">
        <v>-81.370312248600001</v>
      </c>
    </row>
    <row r="309" spans="1:28" x14ac:dyDescent="0.25">
      <c r="A309" s="13">
        <v>307</v>
      </c>
      <c r="B309" s="17">
        <v>8</v>
      </c>
      <c r="C309" s="1" t="s">
        <v>787</v>
      </c>
      <c r="D309" s="1" t="s">
        <v>4079</v>
      </c>
      <c r="E309" s="1" t="s">
        <v>5845</v>
      </c>
      <c r="F309" s="1" t="s">
        <v>4404</v>
      </c>
      <c r="G309" s="16">
        <v>2.7</v>
      </c>
      <c r="H309" s="16">
        <v>3.2</v>
      </c>
      <c r="I309" s="13" t="s">
        <v>3190</v>
      </c>
      <c r="J309" s="1" t="s">
        <v>4982</v>
      </c>
      <c r="K309" s="1">
        <v>1</v>
      </c>
      <c r="L309" s="1">
        <v>1</v>
      </c>
      <c r="M309" s="1">
        <v>11</v>
      </c>
      <c r="N309" s="1">
        <v>10</v>
      </c>
      <c r="O309" s="1">
        <v>50</v>
      </c>
      <c r="P309" s="16">
        <v>257.74400436046511</v>
      </c>
      <c r="Q309" s="16">
        <v>0.37172154297733867</v>
      </c>
      <c r="R309" s="16">
        <v>23.129627350611617</v>
      </c>
      <c r="S309" s="16">
        <v>22.757905807634277</v>
      </c>
      <c r="T309" s="16">
        <v>2.0858591985735558E-2</v>
      </c>
      <c r="U309" s="16">
        <v>3.3385590617324024</v>
      </c>
      <c r="V309" s="16">
        <v>3.3177004697466668</v>
      </c>
      <c r="W309" s="13" t="str">
        <f>IF(Table46749[[#This Row],[PSI - FI]]&gt;5,"Red",(IF(AND(Table46749[[#This Row],[PSI - FI]]&lt;5,Table46749[[#This Row],[PSI - FI]]&gt;=3),"Blue","No")))</f>
        <v>Blue</v>
      </c>
      <c r="X309" s="19" t="str">
        <f>HYPERLINK("https://www.google.com/maps/dir/?api=1&amp;origin=" &amp; Table46749[[#This Row],[Begin Lat]] &amp; "," &amp; Table46749[[#This Row],[Begin Long]] &amp; "&amp;destination=" &amp; Table46749[[#This Row],[End Lat]] &amp; "," &amp; Table46749[[#This Row],[End Long]] &amp; "&amp;travelmode=driving", "Google Maps")</f>
        <v>Google Maps</v>
      </c>
      <c r="Y309" s="1">
        <v>39.142475344700003</v>
      </c>
      <c r="Z309" s="1">
        <v>-84.509436967100001</v>
      </c>
      <c r="AA309" s="1">
        <v>39.148040584699999</v>
      </c>
      <c r="AB309" s="1">
        <v>-84.512328010700003</v>
      </c>
    </row>
    <row r="310" spans="1:28" x14ac:dyDescent="0.25">
      <c r="A310" s="13">
        <v>308</v>
      </c>
      <c r="B310" s="17">
        <v>12</v>
      </c>
      <c r="C310" s="1" t="s">
        <v>785</v>
      </c>
      <c r="D310" s="1" t="s">
        <v>4032</v>
      </c>
      <c r="E310" s="1" t="s">
        <v>5741</v>
      </c>
      <c r="F310" s="1" t="s">
        <v>3760</v>
      </c>
      <c r="G310" s="16">
        <v>20.399999999999999</v>
      </c>
      <c r="H310" s="16">
        <v>20.9</v>
      </c>
      <c r="I310" s="13" t="s">
        <v>3190</v>
      </c>
      <c r="J310" s="1" t="s">
        <v>4982</v>
      </c>
      <c r="K310" s="1">
        <v>0</v>
      </c>
      <c r="L310" s="1">
        <v>1</v>
      </c>
      <c r="M310" s="1">
        <v>8</v>
      </c>
      <c r="N310" s="1">
        <v>13</v>
      </c>
      <c r="O310" s="1">
        <v>51</v>
      </c>
      <c r="P310" s="16">
        <v>206.73918968023256</v>
      </c>
      <c r="Q310" s="16">
        <v>0.35401571811209159</v>
      </c>
      <c r="R310" s="16">
        <v>27.352601712531406</v>
      </c>
      <c r="S310" s="16">
        <v>26.998585994419315</v>
      </c>
      <c r="T310" s="16">
        <v>1.9867420437983008E-2</v>
      </c>
      <c r="U310" s="16">
        <v>3.3381791803207812</v>
      </c>
      <c r="V310" s="16">
        <v>3.318311759882798</v>
      </c>
      <c r="W310" s="13" t="str">
        <f>IF(Table46749[[#This Row],[PSI - FI]]&gt;5,"Red",(IF(AND(Table46749[[#This Row],[PSI - FI]]&lt;5,Table46749[[#This Row],[PSI - FI]]&gt;=3),"Blue","No")))</f>
        <v>Blue</v>
      </c>
      <c r="X310" s="19" t="str">
        <f>HYPERLINK("https://www.google.com/maps/dir/?api=1&amp;origin=" &amp; Table46749[[#This Row],[Begin Lat]] &amp; "," &amp; Table46749[[#This Row],[Begin Long]] &amp; "&amp;destination=" &amp; Table46749[[#This Row],[End Lat]] &amp; "," &amp; Table46749[[#This Row],[End Long]] &amp; "&amp;travelmode=driving", "Google Maps")</f>
        <v>Google Maps</v>
      </c>
      <c r="Y310" s="1">
        <v>41.522627816700002</v>
      </c>
      <c r="Z310" s="1">
        <v>-81.606610822299999</v>
      </c>
      <c r="AA310" s="1">
        <v>41.523050581200003</v>
      </c>
      <c r="AB310" s="1">
        <v>-81.596994495499999</v>
      </c>
    </row>
    <row r="311" spans="1:28" x14ac:dyDescent="0.25">
      <c r="A311" s="13">
        <v>309</v>
      </c>
      <c r="B311" s="17">
        <v>12</v>
      </c>
      <c r="C311" s="1" t="s">
        <v>785</v>
      </c>
      <c r="D311" s="1" t="s">
        <v>4046</v>
      </c>
      <c r="E311" s="1" t="s">
        <v>5588</v>
      </c>
      <c r="F311" s="1" t="s">
        <v>3716</v>
      </c>
      <c r="G311" s="16">
        <v>15.5</v>
      </c>
      <c r="H311" s="16">
        <v>16</v>
      </c>
      <c r="I311" s="13" t="s">
        <v>3190</v>
      </c>
      <c r="J311" s="1" t="s">
        <v>4982</v>
      </c>
      <c r="K311" s="1">
        <v>0</v>
      </c>
      <c r="L311" s="1">
        <v>0</v>
      </c>
      <c r="M311" s="1">
        <v>7</v>
      </c>
      <c r="N311" s="1">
        <v>12</v>
      </c>
      <c r="O311" s="1">
        <v>49</v>
      </c>
      <c r="P311" s="16">
        <v>148.078125</v>
      </c>
      <c r="Q311" s="16">
        <v>0.41144682277785194</v>
      </c>
      <c r="R311" s="16">
        <v>26.165351605926109</v>
      </c>
      <c r="S311" s="16">
        <v>25.753904783148258</v>
      </c>
      <c r="T311" s="16">
        <v>2.2971608932572676E-2</v>
      </c>
      <c r="U311" s="16">
        <v>3.3333853150430643</v>
      </c>
      <c r="V311" s="16">
        <v>3.3104137061104915</v>
      </c>
      <c r="W311" s="13" t="str">
        <f>IF(Table46749[[#This Row],[PSI - FI]]&gt;5,"Red",(IF(AND(Table46749[[#This Row],[PSI - FI]]&lt;5,Table46749[[#This Row],[PSI - FI]]&gt;=3),"Blue","No")))</f>
        <v>Blue</v>
      </c>
      <c r="X311" s="19" t="str">
        <f>HYPERLINK("https://www.google.com/maps/dir/?api=1&amp;origin=" &amp; Table46749[[#This Row],[Begin Lat]] &amp; "," &amp; Table46749[[#This Row],[Begin Long]] &amp; "&amp;destination=" &amp; Table46749[[#This Row],[End Lat]] &amp; "," &amp; Table46749[[#This Row],[End Long]] &amp; "&amp;travelmode=driving", "Google Maps")</f>
        <v>Google Maps</v>
      </c>
      <c r="Y311" s="1">
        <v>41.458107022999997</v>
      </c>
      <c r="Z311" s="1">
        <v>-81.700925875500005</v>
      </c>
      <c r="AA311" s="1">
        <v>41.465324021599997</v>
      </c>
      <c r="AB311" s="1">
        <v>-81.700196977999994</v>
      </c>
    </row>
    <row r="312" spans="1:28" x14ac:dyDescent="0.25">
      <c r="A312" s="13">
        <v>310</v>
      </c>
      <c r="B312" s="17">
        <v>12</v>
      </c>
      <c r="C312" s="1" t="s">
        <v>785</v>
      </c>
      <c r="D312" s="1" t="s">
        <v>4160</v>
      </c>
      <c r="E312" s="1" t="s">
        <v>5583</v>
      </c>
      <c r="F312" s="1" t="s">
        <v>4430</v>
      </c>
      <c r="G312" s="16">
        <v>1.1000000000000001</v>
      </c>
      <c r="H312" s="16">
        <v>1.6</v>
      </c>
      <c r="I312" s="13" t="s">
        <v>3190</v>
      </c>
      <c r="J312" s="1" t="s">
        <v>4982</v>
      </c>
      <c r="K312" s="1">
        <v>0</v>
      </c>
      <c r="L312" s="1">
        <v>0</v>
      </c>
      <c r="M312" s="1">
        <v>5</v>
      </c>
      <c r="N312" s="1">
        <v>13</v>
      </c>
      <c r="O312" s="1">
        <v>24</v>
      </c>
      <c r="P312" s="16">
        <v>114.421875</v>
      </c>
      <c r="Q312" s="16">
        <v>0.51025699866375218</v>
      </c>
      <c r="R312" s="16">
        <v>15.617449977609276</v>
      </c>
      <c r="S312" s="16">
        <v>15.107192978945523</v>
      </c>
      <c r="T312" s="16">
        <v>2.8610193206163662E-2</v>
      </c>
      <c r="U312" s="16">
        <v>3.3291696672758153</v>
      </c>
      <c r="V312" s="16">
        <v>3.3005594740696518</v>
      </c>
      <c r="W312" s="13" t="str">
        <f>IF(Table46749[[#This Row],[PSI - FI]]&gt;5,"Red",(IF(AND(Table46749[[#This Row],[PSI - FI]]&lt;5,Table46749[[#This Row],[PSI - FI]]&gt;=3),"Blue","No")))</f>
        <v>Blue</v>
      </c>
      <c r="X312" s="19" t="str">
        <f>HYPERLINK("https://www.google.com/maps/dir/?api=1&amp;origin=" &amp; Table46749[[#This Row],[Begin Lat]] &amp; "," &amp; Table46749[[#This Row],[Begin Long]] &amp; "&amp;destination=" &amp; Table46749[[#This Row],[End Lat]] &amp; "," &amp; Table46749[[#This Row],[End Long]] &amp; "&amp;travelmode=driving", "Google Maps")</f>
        <v>Google Maps</v>
      </c>
      <c r="Y312" s="1">
        <v>41.428570846699998</v>
      </c>
      <c r="Z312" s="1">
        <v>-81.801366361899994</v>
      </c>
      <c r="AA312" s="1">
        <v>41.4358043358</v>
      </c>
      <c r="AB312" s="1">
        <v>-81.801226141200004</v>
      </c>
    </row>
    <row r="313" spans="1:28" x14ac:dyDescent="0.25">
      <c r="A313" s="13">
        <v>311</v>
      </c>
      <c r="B313" s="17">
        <v>4</v>
      </c>
      <c r="C313" s="1" t="s">
        <v>795</v>
      </c>
      <c r="D313" s="1" t="s">
        <v>3945</v>
      </c>
      <c r="E313" s="1" t="s">
        <v>5829</v>
      </c>
      <c r="F313" s="1" t="s">
        <v>4364</v>
      </c>
      <c r="G313" s="16">
        <v>4</v>
      </c>
      <c r="H313" s="16">
        <v>4.5</v>
      </c>
      <c r="I313" s="13" t="s">
        <v>3190</v>
      </c>
      <c r="J313" s="1" t="s">
        <v>4981</v>
      </c>
      <c r="K313" s="1">
        <v>0</v>
      </c>
      <c r="L313" s="1">
        <v>1</v>
      </c>
      <c r="M313" s="1">
        <v>7</v>
      </c>
      <c r="N313" s="1">
        <v>1</v>
      </c>
      <c r="O313" s="1">
        <v>32</v>
      </c>
      <c r="P313" s="16">
        <v>127.94231468023256</v>
      </c>
      <c r="Q313" s="16">
        <v>2.5960595018193695</v>
      </c>
      <c r="R313" s="16">
        <v>16.352338050431488</v>
      </c>
      <c r="S313" s="16">
        <v>13.756278548612119</v>
      </c>
      <c r="T313" s="16">
        <v>0.15897130628063075</v>
      </c>
      <c r="U313" s="16">
        <v>3.3267323476640525</v>
      </c>
      <c r="V313" s="16">
        <v>3.1677610413834216</v>
      </c>
      <c r="W313" s="13" t="str">
        <f>IF(Table46749[[#This Row],[PSI - FI]]&gt;5,"Red",(IF(AND(Table46749[[#This Row],[PSI - FI]]&lt;5,Table46749[[#This Row],[PSI - FI]]&gt;=3),"Blue","No")))</f>
        <v>Blue</v>
      </c>
      <c r="X313" s="19" t="str">
        <f>HYPERLINK("https://www.google.com/maps/dir/?api=1&amp;origin=" &amp; Table46749[[#This Row],[Begin Lat]] &amp; "," &amp; Table46749[[#This Row],[Begin Long]] &amp; "&amp;destination=" &amp; Table46749[[#This Row],[End Lat]] &amp; "," &amp; Table46749[[#This Row],[End Long]] &amp; "&amp;travelmode=driving", "Google Maps")</f>
        <v>Google Maps</v>
      </c>
      <c r="Y313" s="1">
        <v>41.113343019299997</v>
      </c>
      <c r="Z313" s="1">
        <v>-81.495424270699999</v>
      </c>
      <c r="AA313" s="1">
        <v>41.118638473099999</v>
      </c>
      <c r="AB313" s="1">
        <v>-81.488911744500001</v>
      </c>
    </row>
    <row r="314" spans="1:28" x14ac:dyDescent="0.25">
      <c r="A314" s="13">
        <v>312</v>
      </c>
      <c r="B314" s="17">
        <v>12</v>
      </c>
      <c r="C314" s="1" t="s">
        <v>785</v>
      </c>
      <c r="D314" s="1" t="s">
        <v>4211</v>
      </c>
      <c r="E314" s="1" t="s">
        <v>5868</v>
      </c>
      <c r="F314" s="1" t="s">
        <v>4445</v>
      </c>
      <c r="G314" s="16">
        <v>1.7</v>
      </c>
      <c r="H314" s="16">
        <v>2.2000000000000002</v>
      </c>
      <c r="I314" s="13" t="s">
        <v>3190</v>
      </c>
      <c r="J314" s="1" t="s">
        <v>4982</v>
      </c>
      <c r="K314" s="1">
        <v>1</v>
      </c>
      <c r="L314" s="1">
        <v>1</v>
      </c>
      <c r="M314" s="1">
        <v>5</v>
      </c>
      <c r="N314" s="1">
        <v>9</v>
      </c>
      <c r="O314" s="1">
        <v>26</v>
      </c>
      <c r="P314" s="16">
        <v>190.02525436046511</v>
      </c>
      <c r="Q314" s="16">
        <v>0.61554593481592867</v>
      </c>
      <c r="R314" s="16">
        <v>16.31595068975647</v>
      </c>
      <c r="S314" s="16">
        <v>15.700404754940541</v>
      </c>
      <c r="T314" s="16">
        <v>3.4497977732066712E-2</v>
      </c>
      <c r="U314" s="16">
        <v>3.3165994778524599</v>
      </c>
      <c r="V314" s="16">
        <v>3.282101500120393</v>
      </c>
      <c r="W314" s="13" t="str">
        <f>IF(Table46749[[#This Row],[PSI - FI]]&gt;5,"Red",(IF(AND(Table46749[[#This Row],[PSI - FI]]&lt;5,Table46749[[#This Row],[PSI - FI]]&gt;=3),"Blue","No")))</f>
        <v>Blue</v>
      </c>
      <c r="X314" s="19" t="str">
        <f>HYPERLINK("https://www.google.com/maps/dir/?api=1&amp;origin=" &amp; Table46749[[#This Row],[Begin Lat]] &amp; "," &amp; Table46749[[#This Row],[Begin Long]] &amp; "&amp;destination=" &amp; Table46749[[#This Row],[End Lat]] &amp; "," &amp; Table46749[[#This Row],[End Long]] &amp; "&amp;travelmode=driving", "Google Maps")</f>
        <v>Google Maps</v>
      </c>
      <c r="Y314" s="1">
        <v>41.501304042400001</v>
      </c>
      <c r="Z314" s="1">
        <v>-81.654673096600007</v>
      </c>
      <c r="AA314" s="1">
        <v>41.5016563641</v>
      </c>
      <c r="AB314" s="1">
        <v>-81.645063068799999</v>
      </c>
    </row>
    <row r="315" spans="1:28" x14ac:dyDescent="0.25">
      <c r="A315" s="13">
        <v>313</v>
      </c>
      <c r="B315" s="17">
        <v>6</v>
      </c>
      <c r="C315" s="1" t="s">
        <v>784</v>
      </c>
      <c r="D315" s="1" t="s">
        <v>4000</v>
      </c>
      <c r="E315" s="1" t="s">
        <v>5633</v>
      </c>
      <c r="F315" s="1" t="s">
        <v>3704</v>
      </c>
      <c r="G315" s="16">
        <v>8.5</v>
      </c>
      <c r="H315" s="16">
        <v>9</v>
      </c>
      <c r="I315" s="13" t="s">
        <v>3190</v>
      </c>
      <c r="J315" s="1" t="s">
        <v>4982</v>
      </c>
      <c r="K315" s="1">
        <v>0</v>
      </c>
      <c r="L315" s="1">
        <v>3</v>
      </c>
      <c r="M315" s="1">
        <v>9</v>
      </c>
      <c r="N315" s="1">
        <v>5</v>
      </c>
      <c r="O315" s="1">
        <v>30</v>
      </c>
      <c r="P315" s="16">
        <v>248.13944404069767</v>
      </c>
      <c r="Q315" s="16">
        <v>0.54402615072168814</v>
      </c>
      <c r="R315" s="16">
        <v>18.219970511683872</v>
      </c>
      <c r="S315" s="16">
        <v>17.675944360962184</v>
      </c>
      <c r="T315" s="16">
        <v>3.0498869196567652E-2</v>
      </c>
      <c r="U315" s="16">
        <v>3.3156719394599365</v>
      </c>
      <c r="V315" s="16">
        <v>3.2851730702633688</v>
      </c>
      <c r="W315" s="13" t="str">
        <f>IF(Table46749[[#This Row],[PSI - FI]]&gt;5,"Red",(IF(AND(Table46749[[#This Row],[PSI - FI]]&lt;5,Table46749[[#This Row],[PSI - FI]]&gt;=3),"Blue","No")))</f>
        <v>Blue</v>
      </c>
      <c r="X315" s="19" t="str">
        <f>HYPERLINK("https://www.google.com/maps/dir/?api=1&amp;origin=" &amp; Table46749[[#This Row],[Begin Lat]] &amp; "," &amp; Table46749[[#This Row],[Begin Long]] &amp; "&amp;destination=" &amp; Table46749[[#This Row],[End Lat]] &amp; "," &amp; Table46749[[#This Row],[End Long]] &amp; "&amp;travelmode=driving", "Google Maps")</f>
        <v>Google Maps</v>
      </c>
      <c r="Y315" s="1">
        <v>39.924012595999997</v>
      </c>
      <c r="Z315" s="1">
        <v>-82.995482861599996</v>
      </c>
      <c r="AA315" s="1">
        <v>39.931234263500002</v>
      </c>
      <c r="AB315" s="1">
        <v>-82.995834954499998</v>
      </c>
    </row>
    <row r="316" spans="1:28" x14ac:dyDescent="0.25">
      <c r="A316" s="13">
        <v>314</v>
      </c>
      <c r="B316" s="17">
        <v>6</v>
      </c>
      <c r="C316" s="1" t="s">
        <v>784</v>
      </c>
      <c r="D316" s="1" t="s">
        <v>4000</v>
      </c>
      <c r="E316" s="1" t="s">
        <v>5633</v>
      </c>
      <c r="F316" s="1" t="s">
        <v>3704</v>
      </c>
      <c r="G316" s="16">
        <v>9.8000000000000007</v>
      </c>
      <c r="H316" s="16">
        <v>10.3</v>
      </c>
      <c r="I316" s="13" t="s">
        <v>3190</v>
      </c>
      <c r="J316" s="1" t="s">
        <v>4982</v>
      </c>
      <c r="K316" s="1">
        <v>0</v>
      </c>
      <c r="L316" s="1">
        <v>1</v>
      </c>
      <c r="M316" s="1">
        <v>11</v>
      </c>
      <c r="N316" s="1">
        <v>5</v>
      </c>
      <c r="O316" s="1">
        <v>32</v>
      </c>
      <c r="P316" s="16">
        <v>171.87981468023256</v>
      </c>
      <c r="Q316" s="16">
        <v>0.54402615072168814</v>
      </c>
      <c r="R316" s="16">
        <v>18.994506556575427</v>
      </c>
      <c r="S316" s="16">
        <v>18.450480405853739</v>
      </c>
      <c r="T316" s="16">
        <v>3.0498869196567652E-2</v>
      </c>
      <c r="U316" s="16">
        <v>3.3156719394599365</v>
      </c>
      <c r="V316" s="16">
        <v>3.2851730702633688</v>
      </c>
      <c r="W316" s="13" t="str">
        <f>IF(Table46749[[#This Row],[PSI - FI]]&gt;5,"Red",(IF(AND(Table46749[[#This Row],[PSI - FI]]&lt;5,Table46749[[#This Row],[PSI - FI]]&gt;=3),"Blue","No")))</f>
        <v>Blue</v>
      </c>
      <c r="X316" s="19" t="str">
        <f>HYPERLINK("https://www.google.com/maps/dir/?api=1&amp;origin=" &amp; Table46749[[#This Row],[Begin Lat]] &amp; "," &amp; Table46749[[#This Row],[Begin Long]] &amp; "&amp;destination=" &amp; Table46749[[#This Row],[End Lat]] &amp; "," &amp; Table46749[[#This Row],[End Long]] &amp; "&amp;travelmode=driving", "Google Maps")</f>
        <v>Google Maps</v>
      </c>
      <c r="Y316" s="1">
        <v>39.942766293799998</v>
      </c>
      <c r="Z316" s="1">
        <v>-82.996871260899994</v>
      </c>
      <c r="AA316" s="1">
        <v>39.949948953800003</v>
      </c>
      <c r="AB316" s="1">
        <v>-82.9982637592</v>
      </c>
    </row>
    <row r="317" spans="1:28" x14ac:dyDescent="0.25">
      <c r="A317" s="13">
        <v>315</v>
      </c>
      <c r="B317" s="17">
        <v>12</v>
      </c>
      <c r="C317" s="1" t="s">
        <v>785</v>
      </c>
      <c r="D317" s="1" t="s">
        <v>4213</v>
      </c>
      <c r="E317" s="1" t="s">
        <v>5555</v>
      </c>
      <c r="F317" s="1" t="s">
        <v>4446</v>
      </c>
      <c r="G317" s="16">
        <v>1.5</v>
      </c>
      <c r="H317" s="16">
        <v>2</v>
      </c>
      <c r="I317" s="13" t="s">
        <v>3190</v>
      </c>
      <c r="J317" s="1" t="s">
        <v>4982</v>
      </c>
      <c r="K317" s="1">
        <v>0</v>
      </c>
      <c r="L317" s="1">
        <v>1</v>
      </c>
      <c r="M317" s="1">
        <v>7</v>
      </c>
      <c r="N317" s="1">
        <v>7</v>
      </c>
      <c r="O317" s="1">
        <v>12</v>
      </c>
      <c r="P317" s="16">
        <v>134.56731468023256</v>
      </c>
      <c r="Q317" s="16">
        <v>0.59471002590781563</v>
      </c>
      <c r="R317" s="16">
        <v>12.259153319075736</v>
      </c>
      <c r="S317" s="16">
        <v>11.664443293167921</v>
      </c>
      <c r="T317" s="16">
        <v>3.3333037825045708E-2</v>
      </c>
      <c r="U317" s="16">
        <v>3.3086596278011196</v>
      </c>
      <c r="V317" s="16">
        <v>3.275326589976074</v>
      </c>
      <c r="W317" s="13" t="str">
        <f>IF(Table46749[[#This Row],[PSI - FI]]&gt;5,"Red",(IF(AND(Table46749[[#This Row],[PSI - FI]]&lt;5,Table46749[[#This Row],[PSI - FI]]&gt;=3),"Blue","No")))</f>
        <v>Blue</v>
      </c>
      <c r="X317" s="19" t="str">
        <f>HYPERLINK("https://www.google.com/maps/dir/?api=1&amp;origin=" &amp; Table46749[[#This Row],[Begin Lat]] &amp; "," &amp; Table46749[[#This Row],[Begin Long]] &amp; "&amp;destination=" &amp; Table46749[[#This Row],[End Lat]] &amp; "," &amp; Table46749[[#This Row],[End Long]] &amp; "&amp;travelmode=driving", "Google Maps")</f>
        <v>Google Maps</v>
      </c>
      <c r="Y317" s="1">
        <v>41.463312406999997</v>
      </c>
      <c r="Z317" s="1">
        <v>-81.602874563699999</v>
      </c>
      <c r="AA317" s="1">
        <v>41.470551585300001</v>
      </c>
      <c r="AB317" s="1">
        <v>-81.602881787100003</v>
      </c>
    </row>
    <row r="318" spans="1:28" x14ac:dyDescent="0.25">
      <c r="A318" s="13">
        <v>316</v>
      </c>
      <c r="B318" s="17">
        <v>12</v>
      </c>
      <c r="C318" s="1" t="s">
        <v>785</v>
      </c>
      <c r="D318" s="1" t="s">
        <v>4145</v>
      </c>
      <c r="E318" s="1" t="s">
        <v>5556</v>
      </c>
      <c r="F318" s="1" t="s">
        <v>4426</v>
      </c>
      <c r="G318" s="16">
        <v>1.8</v>
      </c>
      <c r="H318" s="16">
        <v>2.2999999999999998</v>
      </c>
      <c r="I318" s="13" t="s">
        <v>3190</v>
      </c>
      <c r="J318" s="1" t="s">
        <v>4982</v>
      </c>
      <c r="K318" s="1">
        <v>1</v>
      </c>
      <c r="L318" s="1">
        <v>2</v>
      </c>
      <c r="M318" s="1">
        <v>7</v>
      </c>
      <c r="N318" s="1">
        <v>10</v>
      </c>
      <c r="O318" s="1">
        <v>38</v>
      </c>
      <c r="P318" s="16">
        <v>265.23319404069764</v>
      </c>
      <c r="Q318" s="16">
        <v>0.40438918157429754</v>
      </c>
      <c r="R318" s="16">
        <v>22.178181475740406</v>
      </c>
      <c r="S318" s="16">
        <v>21.773792294166107</v>
      </c>
      <c r="T318" s="16">
        <v>2.2687027092764721E-2</v>
      </c>
      <c r="U318" s="16">
        <v>3.3074984528428129</v>
      </c>
      <c r="V318" s="16">
        <v>3.284811425750048</v>
      </c>
      <c r="W318" s="13" t="str">
        <f>IF(Table46749[[#This Row],[PSI - FI]]&gt;5,"Red",(IF(AND(Table46749[[#This Row],[PSI - FI]]&lt;5,Table46749[[#This Row],[PSI - FI]]&gt;=3),"Blue","No")))</f>
        <v>Blue</v>
      </c>
      <c r="X318" s="19" t="str">
        <f>HYPERLINK("https://www.google.com/maps/dir/?api=1&amp;origin=" &amp; Table46749[[#This Row],[Begin Lat]] &amp; "," &amp; Table46749[[#This Row],[Begin Long]] &amp; "&amp;destination=" &amp; Table46749[[#This Row],[End Lat]] &amp; "," &amp; Table46749[[#This Row],[End Long]] &amp; "&amp;travelmode=driving", "Google Maps")</f>
        <v>Google Maps</v>
      </c>
      <c r="Y318" s="1">
        <v>41.458686425300002</v>
      </c>
      <c r="Z318" s="1">
        <v>-81.621414987199998</v>
      </c>
      <c r="AA318" s="1">
        <v>41.465912049799996</v>
      </c>
      <c r="AB318" s="1">
        <v>-81.621469566100004</v>
      </c>
    </row>
    <row r="319" spans="1:28" x14ac:dyDescent="0.25">
      <c r="A319" s="13">
        <v>317</v>
      </c>
      <c r="B319" s="17">
        <v>8</v>
      </c>
      <c r="C319" s="1" t="s">
        <v>787</v>
      </c>
      <c r="D319" s="1" t="s">
        <v>4129</v>
      </c>
      <c r="E319" s="1" t="s">
        <v>5407</v>
      </c>
      <c r="F319" s="1" t="s">
        <v>3722</v>
      </c>
      <c r="G319" s="16">
        <v>6.2</v>
      </c>
      <c r="H319" s="16">
        <v>6.7</v>
      </c>
      <c r="I319" s="13" t="s">
        <v>3190</v>
      </c>
      <c r="J319" s="1" t="s">
        <v>4982</v>
      </c>
      <c r="K319" s="1">
        <v>0</v>
      </c>
      <c r="L319" s="1">
        <v>3</v>
      </c>
      <c r="M319" s="1">
        <v>9</v>
      </c>
      <c r="N319" s="1">
        <v>4</v>
      </c>
      <c r="O319" s="1">
        <v>36</v>
      </c>
      <c r="P319" s="16">
        <v>249.70194404069767</v>
      </c>
      <c r="Q319" s="16">
        <v>0.65448970951836061</v>
      </c>
      <c r="R319" s="16">
        <v>18.904850629015773</v>
      </c>
      <c r="S319" s="16">
        <v>18.25036091949741</v>
      </c>
      <c r="T319" s="16">
        <v>3.6675076723373425E-2</v>
      </c>
      <c r="U319" s="16">
        <v>3.2889654004629834</v>
      </c>
      <c r="V319" s="16">
        <v>3.2522903237396101</v>
      </c>
      <c r="W319" s="13" t="str">
        <f>IF(Table46749[[#This Row],[PSI - FI]]&gt;5,"Red",(IF(AND(Table46749[[#This Row],[PSI - FI]]&lt;5,Table46749[[#This Row],[PSI - FI]]&gt;=3),"Blue","No")))</f>
        <v>Blue</v>
      </c>
      <c r="X319" s="19" t="str">
        <f>HYPERLINK("https://www.google.com/maps/dir/?api=1&amp;origin=" &amp; Table46749[[#This Row],[Begin Lat]] &amp; "," &amp; Table46749[[#This Row],[Begin Long]] &amp; "&amp;destination=" &amp; Table46749[[#This Row],[End Lat]] &amp; "," &amp; Table46749[[#This Row],[End Long]] &amp; "&amp;travelmode=driving", "Google Maps")</f>
        <v>Google Maps</v>
      </c>
      <c r="Y319" s="1">
        <v>39.168532775400003</v>
      </c>
      <c r="Z319" s="1">
        <v>-84.5420384592</v>
      </c>
      <c r="AA319" s="1">
        <v>39.174846872300002</v>
      </c>
      <c r="AB319" s="1">
        <v>-84.543504365999993</v>
      </c>
    </row>
    <row r="320" spans="1:28" x14ac:dyDescent="0.25">
      <c r="A320" s="13">
        <v>318</v>
      </c>
      <c r="B320" s="17">
        <v>8</v>
      </c>
      <c r="C320" s="1" t="s">
        <v>787</v>
      </c>
      <c r="D320" s="1" t="s">
        <v>4129</v>
      </c>
      <c r="E320" s="1" t="s">
        <v>5407</v>
      </c>
      <c r="F320" s="1" t="s">
        <v>3722</v>
      </c>
      <c r="G320" s="16">
        <v>6.9</v>
      </c>
      <c r="H320" s="16">
        <v>7.4</v>
      </c>
      <c r="I320" s="13" t="s">
        <v>3190</v>
      </c>
      <c r="J320" s="1" t="s">
        <v>4982</v>
      </c>
      <c r="K320" s="1">
        <v>0</v>
      </c>
      <c r="L320" s="1">
        <v>3</v>
      </c>
      <c r="M320" s="1">
        <v>11</v>
      </c>
      <c r="N320" s="1">
        <v>2</v>
      </c>
      <c r="O320" s="1">
        <v>19</v>
      </c>
      <c r="P320" s="16">
        <v>236.92069404069767</v>
      </c>
      <c r="Q320" s="16">
        <v>0.65448970951836061</v>
      </c>
      <c r="R320" s="16">
        <v>12.730052456686384</v>
      </c>
      <c r="S320" s="16">
        <v>12.075562747168023</v>
      </c>
      <c r="T320" s="16">
        <v>3.6675076723373425E-2</v>
      </c>
      <c r="U320" s="16">
        <v>3.2889654004629834</v>
      </c>
      <c r="V320" s="16">
        <v>3.2522903237396101</v>
      </c>
      <c r="W320" s="13" t="str">
        <f>IF(Table46749[[#This Row],[PSI - FI]]&gt;5,"Red",(IF(AND(Table46749[[#This Row],[PSI - FI]]&lt;5,Table46749[[#This Row],[PSI - FI]]&gt;=3),"Blue","No")))</f>
        <v>Blue</v>
      </c>
      <c r="X320" s="19" t="str">
        <f>HYPERLINK("https://www.google.com/maps/dir/?api=1&amp;origin=" &amp; Table46749[[#This Row],[Begin Lat]] &amp; "," &amp; Table46749[[#This Row],[Begin Long]] &amp; "&amp;destination=" &amp; Table46749[[#This Row],[End Lat]] &amp; "," &amp; Table46749[[#This Row],[End Long]] &amp; "&amp;travelmode=driving", "Google Maps")</f>
        <v>Google Maps</v>
      </c>
      <c r="Y320" s="1">
        <v>39.177572557200001</v>
      </c>
      <c r="Z320" s="1">
        <v>-84.544771585199996</v>
      </c>
      <c r="AA320" s="1">
        <v>39.184755583499999</v>
      </c>
      <c r="AB320" s="1">
        <v>-84.544294736099999</v>
      </c>
    </row>
    <row r="321" spans="1:28" x14ac:dyDescent="0.25">
      <c r="A321" s="13">
        <v>319</v>
      </c>
      <c r="B321" s="17">
        <v>6</v>
      </c>
      <c r="C321" s="1" t="s">
        <v>784</v>
      </c>
      <c r="D321" s="1" t="s">
        <v>3992</v>
      </c>
      <c r="E321" s="1" t="s">
        <v>5247</v>
      </c>
      <c r="F321" s="1" t="s">
        <v>3701</v>
      </c>
      <c r="G321" s="16">
        <v>25.5</v>
      </c>
      <c r="H321" s="16">
        <v>26</v>
      </c>
      <c r="I321" s="13" t="s">
        <v>3190</v>
      </c>
      <c r="J321" s="1" t="s">
        <v>4981</v>
      </c>
      <c r="K321" s="1">
        <v>0</v>
      </c>
      <c r="L321" s="1">
        <v>2</v>
      </c>
      <c r="M321" s="1">
        <v>5</v>
      </c>
      <c r="N321" s="1">
        <v>4</v>
      </c>
      <c r="O321" s="1">
        <v>14</v>
      </c>
      <c r="P321" s="16">
        <v>155.83775436046511</v>
      </c>
      <c r="Q321" s="16">
        <v>1.7231259879576246</v>
      </c>
      <c r="R321" s="16">
        <v>8.3997913745191539</v>
      </c>
      <c r="S321" s="16">
        <v>6.6766653865615293</v>
      </c>
      <c r="T321" s="16">
        <v>0.10125739827764876</v>
      </c>
      <c r="U321" s="16">
        <v>3.2857430575288853</v>
      </c>
      <c r="V321" s="16">
        <v>3.1844856592512367</v>
      </c>
      <c r="W321" s="13" t="str">
        <f>IF(Table46749[[#This Row],[PSI - FI]]&gt;5,"Red",(IF(AND(Table46749[[#This Row],[PSI - FI]]&lt;5,Table46749[[#This Row],[PSI - FI]]&gt;=3),"Blue","No")))</f>
        <v>Blue</v>
      </c>
      <c r="X321" s="19" t="str">
        <f>HYPERLINK("https://www.google.com/maps/dir/?api=1&amp;origin=" &amp; Table46749[[#This Row],[Begin Lat]] &amp; "," &amp; Table46749[[#This Row],[Begin Long]] &amp; "&amp;destination=" &amp; Table46749[[#This Row],[End Lat]] &amp; "," &amp; Table46749[[#This Row],[End Long]] &amp; "&amp;travelmode=driving", "Google Maps")</f>
        <v>Google Maps</v>
      </c>
      <c r="Y321" s="1">
        <v>39.892993589900001</v>
      </c>
      <c r="Z321" s="1">
        <v>-82.888705682600005</v>
      </c>
      <c r="AA321" s="1">
        <v>39.888307118699998</v>
      </c>
      <c r="AB321" s="1">
        <v>-82.881533516299996</v>
      </c>
    </row>
    <row r="322" spans="1:28" x14ac:dyDescent="0.25">
      <c r="A322" s="13">
        <v>320</v>
      </c>
      <c r="B322" s="17">
        <v>8</v>
      </c>
      <c r="C322" s="1" t="s">
        <v>787</v>
      </c>
      <c r="D322" s="1" t="s">
        <v>4215</v>
      </c>
      <c r="E322" s="1" t="s">
        <v>5869</v>
      </c>
      <c r="F322" s="1" t="s">
        <v>4447</v>
      </c>
      <c r="G322" s="16">
        <v>0</v>
      </c>
      <c r="H322" s="16">
        <v>0.5</v>
      </c>
      <c r="I322" s="13" t="s">
        <v>3190</v>
      </c>
      <c r="J322" s="1" t="s">
        <v>4983</v>
      </c>
      <c r="K322" s="1">
        <v>0</v>
      </c>
      <c r="L322" s="1">
        <v>2</v>
      </c>
      <c r="M322" s="1">
        <v>18</v>
      </c>
      <c r="N322" s="1">
        <v>10</v>
      </c>
      <c r="O322" s="1">
        <v>78</v>
      </c>
      <c r="P322" s="16">
        <v>331.57212936046511</v>
      </c>
      <c r="Q322" s="16">
        <v>0.23638390327302022</v>
      </c>
      <c r="R322" s="16">
        <v>40.044189922186639</v>
      </c>
      <c r="S322" s="16">
        <v>39.807806018913617</v>
      </c>
      <c r="T322" s="16">
        <v>1.2972765965059497E-2</v>
      </c>
      <c r="U322" s="16">
        <v>3.2775985821911799</v>
      </c>
      <c r="V322" s="16">
        <v>3.2646258162261206</v>
      </c>
      <c r="W322" s="13" t="str">
        <f>IF(Table46749[[#This Row],[PSI - FI]]&gt;5,"Red",(IF(AND(Table46749[[#This Row],[PSI - FI]]&lt;5,Table46749[[#This Row],[PSI - FI]]&gt;=3),"Blue","No")))</f>
        <v>Blue</v>
      </c>
      <c r="X322" s="19" t="str">
        <f>HYPERLINK("https://www.google.com/maps/dir/?api=1&amp;origin=" &amp; Table46749[[#This Row],[Begin Lat]] &amp; "," &amp; Table46749[[#This Row],[Begin Long]] &amp; "&amp;destination=" &amp; Table46749[[#This Row],[End Lat]] &amp; "," &amp; Table46749[[#This Row],[End Long]] &amp; "&amp;travelmode=driving", "Google Maps")</f>
        <v>Google Maps</v>
      </c>
      <c r="Y322" s="1">
        <v>39.106403327899997</v>
      </c>
      <c r="Z322" s="1">
        <v>-84.532498703000002</v>
      </c>
      <c r="AA322" s="1">
        <v>39.113592729600001</v>
      </c>
      <c r="AB322" s="1">
        <v>-84.532067005000002</v>
      </c>
    </row>
    <row r="323" spans="1:28" x14ac:dyDescent="0.25">
      <c r="A323" s="13">
        <v>321</v>
      </c>
      <c r="B323" s="17">
        <v>4</v>
      </c>
      <c r="C323" s="1" t="s">
        <v>800</v>
      </c>
      <c r="D323" s="1" t="s">
        <v>3562</v>
      </c>
      <c r="E323" s="1" t="s">
        <v>5355</v>
      </c>
      <c r="F323" s="1" t="s">
        <v>3721</v>
      </c>
      <c r="G323" s="16">
        <v>37.700000000000003</v>
      </c>
      <c r="H323" s="16">
        <v>38.200000000000003</v>
      </c>
      <c r="I323" s="13" t="s">
        <v>3190</v>
      </c>
      <c r="J323" s="1" t="s">
        <v>4982</v>
      </c>
      <c r="K323" s="1">
        <v>0</v>
      </c>
      <c r="L323" s="1">
        <v>1</v>
      </c>
      <c r="M323" s="1">
        <v>5</v>
      </c>
      <c r="N323" s="1">
        <v>11</v>
      </c>
      <c r="O323" s="1">
        <v>50</v>
      </c>
      <c r="P323" s="16">
        <v>177.22356468023256</v>
      </c>
      <c r="Q323" s="16">
        <v>0.50333534415753789</v>
      </c>
      <c r="R323" s="16">
        <v>27.4101127987479</v>
      </c>
      <c r="S323" s="16">
        <v>26.906777454590362</v>
      </c>
      <c r="T323" s="16">
        <v>2.8223034769046852E-2</v>
      </c>
      <c r="U323" s="16">
        <v>3.2703484086512176</v>
      </c>
      <c r="V323" s="16">
        <v>3.2421253738821707</v>
      </c>
      <c r="W323" s="13" t="str">
        <f>IF(Table46749[[#This Row],[PSI - FI]]&gt;5,"Red",(IF(AND(Table46749[[#This Row],[PSI - FI]]&lt;5,Table46749[[#This Row],[PSI - FI]]&gt;=3),"Blue","No")))</f>
        <v>Blue</v>
      </c>
      <c r="X323" s="19" t="str">
        <f>HYPERLINK("https://www.google.com/maps/dir/?api=1&amp;origin=" &amp; Table46749[[#This Row],[Begin Lat]] &amp; "," &amp; Table46749[[#This Row],[Begin Long]] &amp; "&amp;destination=" &amp; Table46749[[#This Row],[End Lat]] &amp; "," &amp; Table46749[[#This Row],[End Long]] &amp; "&amp;travelmode=driving", "Google Maps")</f>
        <v>Google Maps</v>
      </c>
      <c r="Y323" s="1">
        <v>40.901856504599998</v>
      </c>
      <c r="Z323" s="1">
        <v>-81.130147758000007</v>
      </c>
      <c r="AA323" s="1">
        <v>40.901807798999997</v>
      </c>
      <c r="AB323" s="1">
        <v>-81.120573534299993</v>
      </c>
    </row>
    <row r="324" spans="1:28" x14ac:dyDescent="0.25">
      <c r="A324" s="13">
        <v>322</v>
      </c>
      <c r="B324" s="17">
        <v>2</v>
      </c>
      <c r="C324" s="1" t="s">
        <v>786</v>
      </c>
      <c r="D324" s="1" t="s">
        <v>4217</v>
      </c>
      <c r="E324" s="1" t="s">
        <v>5619</v>
      </c>
      <c r="F324" s="1" t="s">
        <v>4400</v>
      </c>
      <c r="G324" s="16">
        <v>0.5</v>
      </c>
      <c r="H324" s="16">
        <v>1</v>
      </c>
      <c r="I324" s="13" t="s">
        <v>3190</v>
      </c>
      <c r="J324" s="1" t="s">
        <v>4982</v>
      </c>
      <c r="K324" s="1">
        <v>0</v>
      </c>
      <c r="L324" s="1">
        <v>2</v>
      </c>
      <c r="M324" s="1">
        <v>7</v>
      </c>
      <c r="N324" s="1">
        <v>10</v>
      </c>
      <c r="O324" s="1">
        <v>43</v>
      </c>
      <c r="P324" s="16">
        <v>224.55650436046511</v>
      </c>
      <c r="Q324" s="16">
        <v>0.44424995188227318</v>
      </c>
      <c r="R324" s="16">
        <v>23.088927237940144</v>
      </c>
      <c r="S324" s="16">
        <v>22.64467728605787</v>
      </c>
      <c r="T324" s="16">
        <v>2.490406068495879E-2</v>
      </c>
      <c r="U324" s="16">
        <v>3.2635656656885006</v>
      </c>
      <c r="V324" s="16">
        <v>3.2386616050035419</v>
      </c>
      <c r="W324" s="13" t="str">
        <f>IF(Table46749[[#This Row],[PSI - FI]]&gt;5,"Red",(IF(AND(Table46749[[#This Row],[PSI - FI]]&lt;5,Table46749[[#This Row],[PSI - FI]]&gt;=3),"Blue","No")))</f>
        <v>Blue</v>
      </c>
      <c r="X324" s="19" t="str">
        <f>HYPERLINK("https://www.google.com/maps/dir/?api=1&amp;origin=" &amp; Table46749[[#This Row],[Begin Lat]] &amp; "," &amp; Table46749[[#This Row],[Begin Long]] &amp; "&amp;destination=" &amp; Table46749[[#This Row],[End Lat]] &amp; "," &amp; Table46749[[#This Row],[End Long]] &amp; "&amp;travelmode=driving", "Google Maps")</f>
        <v>Google Maps</v>
      </c>
      <c r="Y324" s="1">
        <v>41.7150776708</v>
      </c>
      <c r="Z324" s="1">
        <v>-83.684730881500002</v>
      </c>
      <c r="AA324" s="1">
        <v>41.716598901499999</v>
      </c>
      <c r="AB324" s="1">
        <v>-83.675758607299997</v>
      </c>
    </row>
    <row r="325" spans="1:28" x14ac:dyDescent="0.25">
      <c r="A325" s="13">
        <v>323</v>
      </c>
      <c r="B325" s="17">
        <v>12</v>
      </c>
      <c r="C325" s="1" t="s">
        <v>785</v>
      </c>
      <c r="D325" s="1" t="s">
        <v>3556</v>
      </c>
      <c r="E325" s="1" t="s">
        <v>5699</v>
      </c>
      <c r="F325" s="1" t="s">
        <v>3797</v>
      </c>
      <c r="G325" s="16">
        <v>12</v>
      </c>
      <c r="H325" s="16">
        <v>12.5</v>
      </c>
      <c r="I325" s="13" t="s">
        <v>3190</v>
      </c>
      <c r="J325" s="1" t="s">
        <v>4982</v>
      </c>
      <c r="K325" s="1">
        <v>0</v>
      </c>
      <c r="L325" s="1">
        <v>0</v>
      </c>
      <c r="M325" s="1">
        <v>11</v>
      </c>
      <c r="N325" s="1">
        <v>6</v>
      </c>
      <c r="O325" s="1">
        <v>65</v>
      </c>
      <c r="P325" s="16">
        <v>163.640625</v>
      </c>
      <c r="Q325" s="16">
        <v>0.53406962455544404</v>
      </c>
      <c r="R325" s="16">
        <v>31.256516577259639</v>
      </c>
      <c r="S325" s="16">
        <v>30.722446952704196</v>
      </c>
      <c r="T325" s="16">
        <v>2.9942040863677039E-2</v>
      </c>
      <c r="U325" s="16">
        <v>3.2584565570374164</v>
      </c>
      <c r="V325" s="16">
        <v>3.2285145161737394</v>
      </c>
      <c r="W325" s="13" t="str">
        <f>IF(Table46749[[#This Row],[PSI - FI]]&gt;5,"Red",(IF(AND(Table46749[[#This Row],[PSI - FI]]&lt;5,Table46749[[#This Row],[PSI - FI]]&gt;=3),"Blue","No")))</f>
        <v>Blue</v>
      </c>
      <c r="X325" s="19" t="str">
        <f>HYPERLINK("https://www.google.com/maps/dir/?api=1&amp;origin=" &amp; Table46749[[#This Row],[Begin Lat]] &amp; "," &amp; Table46749[[#This Row],[Begin Long]] &amp; "&amp;destination=" &amp; Table46749[[#This Row],[End Lat]] &amp; "," &amp; Table46749[[#This Row],[End Long]] &amp; "&amp;travelmode=driving", "Google Maps")</f>
        <v>Google Maps</v>
      </c>
      <c r="Y325" s="1">
        <v>41.520028460900001</v>
      </c>
      <c r="Z325" s="1">
        <v>-81.472786435399996</v>
      </c>
      <c r="AA325" s="1">
        <v>41.520071052699997</v>
      </c>
      <c r="AB325" s="1">
        <v>-81.463162868200001</v>
      </c>
    </row>
    <row r="326" spans="1:28" x14ac:dyDescent="0.25">
      <c r="A326" s="13">
        <v>324</v>
      </c>
      <c r="B326" s="17">
        <v>8</v>
      </c>
      <c r="C326" s="1" t="s">
        <v>788</v>
      </c>
      <c r="D326" s="1" t="s">
        <v>3974</v>
      </c>
      <c r="E326" s="1" t="s">
        <v>5486</v>
      </c>
      <c r="F326" s="1" t="s">
        <v>3729</v>
      </c>
      <c r="G326" s="16">
        <v>2.9</v>
      </c>
      <c r="H326" s="16">
        <v>3.4</v>
      </c>
      <c r="I326" s="13" t="s">
        <v>3190</v>
      </c>
      <c r="J326" s="1" t="s">
        <v>4982</v>
      </c>
      <c r="K326" s="1">
        <v>0</v>
      </c>
      <c r="L326" s="1">
        <v>1</v>
      </c>
      <c r="M326" s="1">
        <v>8</v>
      </c>
      <c r="N326" s="1">
        <v>11</v>
      </c>
      <c r="O326" s="1">
        <v>66</v>
      </c>
      <c r="P326" s="16">
        <v>212.86418968023256</v>
      </c>
      <c r="Q326" s="16">
        <v>0.47278382861314094</v>
      </c>
      <c r="R326" s="16">
        <v>26.795237327295627</v>
      </c>
      <c r="S326" s="16">
        <v>26.322453498682485</v>
      </c>
      <c r="T326" s="16">
        <v>2.6513997137313311E-2</v>
      </c>
      <c r="U326" s="16">
        <v>3.2572324746264787</v>
      </c>
      <c r="V326" s="16">
        <v>3.2307184774891655</v>
      </c>
      <c r="W326" s="13" t="str">
        <f>IF(Table46749[[#This Row],[PSI - FI]]&gt;5,"Red",(IF(AND(Table46749[[#This Row],[PSI - FI]]&lt;5,Table46749[[#This Row],[PSI - FI]]&gt;=3),"Blue","No")))</f>
        <v>Blue</v>
      </c>
      <c r="X326" s="19" t="str">
        <f>HYPERLINK("https://www.google.com/maps/dir/?api=1&amp;origin=" &amp; Table46749[[#This Row],[Begin Lat]] &amp; "," &amp; Table46749[[#This Row],[Begin Long]] &amp; "&amp;destination=" &amp; Table46749[[#This Row],[End Lat]] &amp; "," &amp; Table46749[[#This Row],[End Long]] &amp; "&amp;travelmode=driving", "Google Maps")</f>
        <v>Google Maps</v>
      </c>
      <c r="Y326" s="1">
        <v>39.330860092099996</v>
      </c>
      <c r="Z326" s="1">
        <v>-84.518561906399995</v>
      </c>
      <c r="AA326" s="1">
        <v>39.3350195537</v>
      </c>
      <c r="AB326" s="1">
        <v>-84.526201251399996</v>
      </c>
    </row>
    <row r="327" spans="1:28" x14ac:dyDescent="0.25">
      <c r="A327" s="13">
        <v>325</v>
      </c>
      <c r="B327" s="17">
        <v>6</v>
      </c>
      <c r="C327" s="1" t="s">
        <v>784</v>
      </c>
      <c r="D327" s="1" t="s">
        <v>4006</v>
      </c>
      <c r="E327" s="1" t="s">
        <v>5557</v>
      </c>
      <c r="F327" s="1" t="s">
        <v>4381</v>
      </c>
      <c r="G327" s="16">
        <v>14.9</v>
      </c>
      <c r="H327" s="16">
        <v>15.4</v>
      </c>
      <c r="I327" s="13" t="s">
        <v>3190</v>
      </c>
      <c r="J327" s="1" t="s">
        <v>4982</v>
      </c>
      <c r="K327" s="1">
        <v>1</v>
      </c>
      <c r="L327" s="1">
        <v>1</v>
      </c>
      <c r="M327" s="1">
        <v>6</v>
      </c>
      <c r="N327" s="1">
        <v>8</v>
      </c>
      <c r="O327" s="1">
        <v>27</v>
      </c>
      <c r="P327" s="16">
        <v>193.13462936046511</v>
      </c>
      <c r="Q327" s="16">
        <v>0.54157540914372426</v>
      </c>
      <c r="R327" s="16">
        <v>18.273468826956154</v>
      </c>
      <c r="S327" s="16">
        <v>17.731893417812429</v>
      </c>
      <c r="T327" s="16">
        <v>3.0361811432161E-2</v>
      </c>
      <c r="U327" s="16">
        <v>3.2570802565676136</v>
      </c>
      <c r="V327" s="16">
        <v>3.2267184451354525</v>
      </c>
      <c r="W327" s="13" t="str">
        <f>IF(Table46749[[#This Row],[PSI - FI]]&gt;5,"Red",(IF(AND(Table46749[[#This Row],[PSI - FI]]&lt;5,Table46749[[#This Row],[PSI - FI]]&gt;=3),"Blue","No")))</f>
        <v>Blue</v>
      </c>
      <c r="X327" s="19" t="str">
        <f>HYPERLINK("https://www.google.com/maps/dir/?api=1&amp;origin=" &amp; Table46749[[#This Row],[Begin Lat]] &amp; "," &amp; Table46749[[#This Row],[Begin Long]] &amp; "&amp;destination=" &amp; Table46749[[#This Row],[End Lat]] &amp; "," &amp; Table46749[[#This Row],[End Long]] &amp; "&amp;travelmode=driving", "Google Maps")</f>
        <v>Google Maps</v>
      </c>
      <c r="Y327" s="1">
        <v>39.971699100599999</v>
      </c>
      <c r="Z327" s="1">
        <v>-82.875341477600003</v>
      </c>
      <c r="AA327" s="1">
        <v>39.978791936100002</v>
      </c>
      <c r="AB327" s="1">
        <v>-82.873723611700001</v>
      </c>
    </row>
    <row r="328" spans="1:28" x14ac:dyDescent="0.25">
      <c r="A328" s="13">
        <v>326</v>
      </c>
      <c r="B328" s="17">
        <v>12</v>
      </c>
      <c r="C328" s="1" t="s">
        <v>785</v>
      </c>
      <c r="D328" s="1" t="s">
        <v>4218</v>
      </c>
      <c r="E328" s="1" t="s">
        <v>5591</v>
      </c>
      <c r="F328" s="1" t="s">
        <v>4448</v>
      </c>
      <c r="G328" s="16">
        <v>1.6</v>
      </c>
      <c r="H328" s="16">
        <v>2.1</v>
      </c>
      <c r="I328" s="13" t="s">
        <v>3190</v>
      </c>
      <c r="J328" s="1" t="s">
        <v>4982</v>
      </c>
      <c r="K328" s="1">
        <v>1</v>
      </c>
      <c r="L328" s="1">
        <v>3</v>
      </c>
      <c r="M328" s="1">
        <v>3</v>
      </c>
      <c r="N328" s="1">
        <v>10</v>
      </c>
      <c r="O328" s="1">
        <v>39</v>
      </c>
      <c r="P328" s="16">
        <v>285.72238372093022</v>
      </c>
      <c r="Q328" s="16">
        <v>0.5262397205485323</v>
      </c>
      <c r="R328" s="16">
        <v>21.638634663297562</v>
      </c>
      <c r="S328" s="16">
        <v>21.112394942749031</v>
      </c>
      <c r="T328" s="16">
        <v>2.9504128170124298E-2</v>
      </c>
      <c r="U328" s="16">
        <v>3.2558981667761433</v>
      </c>
      <c r="V328" s="16">
        <v>3.2263940386060188</v>
      </c>
      <c r="W328" s="13" t="str">
        <f>IF(Table46749[[#This Row],[PSI - FI]]&gt;5,"Red",(IF(AND(Table46749[[#This Row],[PSI - FI]]&lt;5,Table46749[[#This Row],[PSI - FI]]&gt;=3),"Blue","No")))</f>
        <v>Blue</v>
      </c>
      <c r="X328" s="19" t="str">
        <f>HYPERLINK("https://www.google.com/maps/dir/?api=1&amp;origin=" &amp; Table46749[[#This Row],[Begin Lat]] &amp; "," &amp; Table46749[[#This Row],[Begin Long]] &amp; "&amp;destination=" &amp; Table46749[[#This Row],[End Lat]] &amp; "," &amp; Table46749[[#This Row],[End Long]] &amp; "&amp;travelmode=driving", "Google Maps")</f>
        <v>Google Maps</v>
      </c>
      <c r="Y328" s="1">
        <v>41.564552544800001</v>
      </c>
      <c r="Z328" s="1">
        <v>-81.575547431000004</v>
      </c>
      <c r="AA328" s="1">
        <v>41.571789244199998</v>
      </c>
      <c r="AB328" s="1">
        <v>-81.5751656164</v>
      </c>
    </row>
    <row r="329" spans="1:28" x14ac:dyDescent="0.25">
      <c r="A329" s="13">
        <v>327</v>
      </c>
      <c r="B329" s="17">
        <v>12</v>
      </c>
      <c r="C329" s="1" t="s">
        <v>785</v>
      </c>
      <c r="D329" s="1" t="s">
        <v>4218</v>
      </c>
      <c r="E329" s="1" t="s">
        <v>5591</v>
      </c>
      <c r="F329" s="1" t="s">
        <v>4448</v>
      </c>
      <c r="G329" s="16">
        <v>0.4</v>
      </c>
      <c r="H329" s="16">
        <v>0.9</v>
      </c>
      <c r="I329" s="13" t="s">
        <v>3190</v>
      </c>
      <c r="J329" s="1" t="s">
        <v>4982</v>
      </c>
      <c r="K329" s="1">
        <v>1</v>
      </c>
      <c r="L329" s="1">
        <v>0</v>
      </c>
      <c r="M329" s="1">
        <v>6</v>
      </c>
      <c r="N329" s="1">
        <v>10</v>
      </c>
      <c r="O329" s="1">
        <v>36</v>
      </c>
      <c r="P329" s="16">
        <v>165.33293968023256</v>
      </c>
      <c r="Q329" s="16">
        <v>0.5262397205485323</v>
      </c>
      <c r="R329" s="16">
        <v>20.480403357494197</v>
      </c>
      <c r="S329" s="16">
        <v>19.954163636945665</v>
      </c>
      <c r="T329" s="16">
        <v>2.9504128170124298E-2</v>
      </c>
      <c r="U329" s="16">
        <v>3.2558981667761433</v>
      </c>
      <c r="V329" s="16">
        <v>3.2263940386060188</v>
      </c>
      <c r="W329" s="13" t="str">
        <f>IF(Table46749[[#This Row],[PSI - FI]]&gt;5,"Red",(IF(AND(Table46749[[#This Row],[PSI - FI]]&lt;5,Table46749[[#This Row],[PSI - FI]]&gt;=3),"Blue","No")))</f>
        <v>Blue</v>
      </c>
      <c r="X329" s="19" t="str">
        <f>HYPERLINK("https://www.google.com/maps/dir/?api=1&amp;origin=" &amp; Table46749[[#This Row],[Begin Lat]] &amp; "," &amp; Table46749[[#This Row],[Begin Long]] &amp; "&amp;destination=" &amp; Table46749[[#This Row],[End Lat]] &amp; "," &amp; Table46749[[#This Row],[End Long]] &amp; "&amp;travelmode=driving", "Google Maps")</f>
        <v>Google Maps</v>
      </c>
      <c r="Y329" s="1">
        <v>41.547203144000001</v>
      </c>
      <c r="Z329" s="1">
        <v>-81.575359777399996</v>
      </c>
      <c r="AA329" s="1">
        <v>41.554436476299998</v>
      </c>
      <c r="AB329" s="1">
        <v>-81.575440509900005</v>
      </c>
    </row>
    <row r="330" spans="1:28" x14ac:dyDescent="0.25">
      <c r="A330" s="13">
        <v>328</v>
      </c>
      <c r="B330" s="17">
        <v>2</v>
      </c>
      <c r="C330" s="1" t="s">
        <v>786</v>
      </c>
      <c r="D330" s="1" t="s">
        <v>3987</v>
      </c>
      <c r="E330" s="1" t="s">
        <v>3452</v>
      </c>
      <c r="F330" s="1" t="s">
        <v>3712</v>
      </c>
      <c r="G330" s="16">
        <v>21.3</v>
      </c>
      <c r="H330" s="16">
        <v>21.8</v>
      </c>
      <c r="I330" s="13" t="s">
        <v>3190</v>
      </c>
      <c r="J330" s="1" t="s">
        <v>4981</v>
      </c>
      <c r="K330" s="1">
        <v>0</v>
      </c>
      <c r="L330" s="1">
        <v>2</v>
      </c>
      <c r="M330" s="1">
        <v>6</v>
      </c>
      <c r="N330" s="1">
        <v>2</v>
      </c>
      <c r="O330" s="1">
        <v>12</v>
      </c>
      <c r="P330" s="16">
        <v>151.50962936046511</v>
      </c>
      <c r="Q330" s="16">
        <v>1.1109776153600994</v>
      </c>
      <c r="R330" s="16">
        <v>8.7120301024633786</v>
      </c>
      <c r="S330" s="16">
        <v>7.6010524871032796</v>
      </c>
      <c r="T330" s="16">
        <v>6.2894831661327477E-2</v>
      </c>
      <c r="U330" s="16">
        <v>3.2474177826424087</v>
      </c>
      <c r="V330" s="16">
        <v>3.1845229509810813</v>
      </c>
      <c r="W330" s="13" t="str">
        <f>IF(Table46749[[#This Row],[PSI - FI]]&gt;5,"Red",(IF(AND(Table46749[[#This Row],[PSI - FI]]&lt;5,Table46749[[#This Row],[PSI - FI]]&gt;=3),"Blue","No")))</f>
        <v>Blue</v>
      </c>
      <c r="X330" s="19" t="str">
        <f>HYPERLINK("https://www.google.com/maps/dir/?api=1&amp;origin=" &amp; Table46749[[#This Row],[Begin Lat]] &amp; "," &amp; Table46749[[#This Row],[Begin Long]] &amp; "&amp;destination=" &amp; Table46749[[#This Row],[End Lat]] &amp; "," &amp; Table46749[[#This Row],[End Long]] &amp; "&amp;travelmode=driving", "Google Maps")</f>
        <v>Google Maps</v>
      </c>
      <c r="Y330" s="1">
        <v>41.636619208200003</v>
      </c>
      <c r="Z330" s="1">
        <v>-83.490836256700007</v>
      </c>
      <c r="AA330" s="1">
        <v>41.636769419899998</v>
      </c>
      <c r="AB330" s="1">
        <v>-83.481229454800001</v>
      </c>
    </row>
    <row r="331" spans="1:28" x14ac:dyDescent="0.25">
      <c r="A331" s="13">
        <v>329</v>
      </c>
      <c r="B331" s="17">
        <v>1</v>
      </c>
      <c r="C331" s="1" t="s">
        <v>803</v>
      </c>
      <c r="D331" s="1" t="s">
        <v>4220</v>
      </c>
      <c r="E331" s="1" t="s">
        <v>5870</v>
      </c>
      <c r="F331" s="1" t="s">
        <v>4449</v>
      </c>
      <c r="G331" s="16">
        <v>0.2</v>
      </c>
      <c r="H331" s="16">
        <v>0.7</v>
      </c>
      <c r="I331" s="13" t="s">
        <v>3190</v>
      </c>
      <c r="J331" s="1" t="s">
        <v>4982</v>
      </c>
      <c r="K331" s="1">
        <v>0</v>
      </c>
      <c r="L331" s="1">
        <v>0</v>
      </c>
      <c r="M331" s="1">
        <v>8</v>
      </c>
      <c r="N331" s="1">
        <v>7</v>
      </c>
      <c r="O331" s="1">
        <v>26</v>
      </c>
      <c r="P331" s="16">
        <v>109.4375</v>
      </c>
      <c r="Q331" s="16">
        <v>0.66719779276340174</v>
      </c>
      <c r="R331" s="16">
        <v>16.077501882371365</v>
      </c>
      <c r="S331" s="16">
        <v>15.410304089607964</v>
      </c>
      <c r="T331" s="16">
        <v>3.7385435613232119E-2</v>
      </c>
      <c r="U331" s="16">
        <v>3.2437308356386687</v>
      </c>
      <c r="V331" s="16">
        <v>3.2063454000254366</v>
      </c>
      <c r="W331" s="13" t="str">
        <f>IF(Table46749[[#This Row],[PSI - FI]]&gt;5,"Red",(IF(AND(Table46749[[#This Row],[PSI - FI]]&lt;5,Table46749[[#This Row],[PSI - FI]]&gt;=3),"Blue","No")))</f>
        <v>Blue</v>
      </c>
      <c r="X331" s="19" t="str">
        <f>HYPERLINK("https://www.google.com/maps/dir/?api=1&amp;origin=" &amp; Table46749[[#This Row],[Begin Lat]] &amp; "," &amp; Table46749[[#This Row],[Begin Long]] &amp; "&amp;destination=" &amp; Table46749[[#This Row],[End Lat]] &amp; "," &amp; Table46749[[#This Row],[End Long]] &amp; "&amp;travelmode=driving", "Google Maps")</f>
        <v>Google Maps</v>
      </c>
      <c r="Y331" s="1">
        <v>40.751328758</v>
      </c>
      <c r="Z331" s="1">
        <v>-84.147052102499998</v>
      </c>
      <c r="AA331" s="1">
        <v>40.758581805399999</v>
      </c>
      <c r="AB331" s="1">
        <v>-84.147141345600005</v>
      </c>
    </row>
    <row r="332" spans="1:28" x14ac:dyDescent="0.25">
      <c r="A332" s="13">
        <v>330</v>
      </c>
      <c r="B332" s="17">
        <v>6</v>
      </c>
      <c r="C332" s="1" t="s">
        <v>784</v>
      </c>
      <c r="D332" s="1" t="s">
        <v>3969</v>
      </c>
      <c r="E332" s="1" t="s">
        <v>5818</v>
      </c>
      <c r="F332" s="1" t="s">
        <v>3706</v>
      </c>
      <c r="G332" s="16">
        <v>18.8</v>
      </c>
      <c r="H332" s="16">
        <v>19.3</v>
      </c>
      <c r="I332" s="13" t="s">
        <v>3190</v>
      </c>
      <c r="J332" s="1" t="s">
        <v>4982</v>
      </c>
      <c r="K332" s="1">
        <v>0</v>
      </c>
      <c r="L332" s="1">
        <v>1</v>
      </c>
      <c r="M332" s="1">
        <v>10</v>
      </c>
      <c r="N332" s="1">
        <v>7</v>
      </c>
      <c r="O332" s="1">
        <v>41</v>
      </c>
      <c r="P332" s="16">
        <v>183.20793968023256</v>
      </c>
      <c r="Q332" s="16">
        <v>0.48691962057933319</v>
      </c>
      <c r="R332" s="16">
        <v>21.829272251978292</v>
      </c>
      <c r="S332" s="16">
        <v>21.34235263139896</v>
      </c>
      <c r="T332" s="16">
        <v>2.7304779249532552E-2</v>
      </c>
      <c r="U332" s="16">
        <v>3.2434458784012592</v>
      </c>
      <c r="V332" s="16">
        <v>3.2161410991517267</v>
      </c>
      <c r="W332" s="13" t="str">
        <f>IF(Table46749[[#This Row],[PSI - FI]]&gt;5,"Red",(IF(AND(Table46749[[#This Row],[PSI - FI]]&lt;5,Table46749[[#This Row],[PSI - FI]]&gt;=3),"Blue","No")))</f>
        <v>Blue</v>
      </c>
      <c r="X332" s="19" t="str">
        <f>HYPERLINK("https://www.google.com/maps/dir/?api=1&amp;origin=" &amp; Table46749[[#This Row],[Begin Lat]] &amp; "," &amp; Table46749[[#This Row],[Begin Long]] &amp; "&amp;destination=" &amp; Table46749[[#This Row],[End Lat]] &amp; "," &amp; Table46749[[#This Row],[End Long]] &amp; "&amp;travelmode=driving", "Google Maps")</f>
        <v>Google Maps</v>
      </c>
      <c r="Y332" s="1">
        <v>39.956156862699999</v>
      </c>
      <c r="Z332" s="1">
        <v>-82.900354945399997</v>
      </c>
      <c r="AA332" s="1">
        <v>39.9558882428</v>
      </c>
      <c r="AB332" s="1">
        <v>-82.890955691100004</v>
      </c>
    </row>
    <row r="333" spans="1:28" x14ac:dyDescent="0.25">
      <c r="A333" s="13">
        <v>331</v>
      </c>
      <c r="B333" s="17">
        <v>12</v>
      </c>
      <c r="C333" s="1" t="s">
        <v>785</v>
      </c>
      <c r="D333" s="1" t="s">
        <v>3941</v>
      </c>
      <c r="E333" s="1" t="s">
        <v>5631</v>
      </c>
      <c r="F333" s="1" t="s">
        <v>4358</v>
      </c>
      <c r="G333" s="16">
        <v>10.9</v>
      </c>
      <c r="H333" s="16">
        <v>11.4</v>
      </c>
      <c r="I333" s="13" t="s">
        <v>3190</v>
      </c>
      <c r="J333" s="1" t="s">
        <v>4981</v>
      </c>
      <c r="K333" s="1">
        <v>2</v>
      </c>
      <c r="L333" s="1">
        <v>1</v>
      </c>
      <c r="M333" s="1">
        <v>4</v>
      </c>
      <c r="N333" s="1">
        <v>2</v>
      </c>
      <c r="O333" s="1">
        <v>19</v>
      </c>
      <c r="P333" s="16">
        <v>191.09256904069767</v>
      </c>
      <c r="Q333" s="16">
        <v>2.2987186017799814</v>
      </c>
      <c r="R333" s="16">
        <v>11.004822828029786</v>
      </c>
      <c r="S333" s="16">
        <v>8.7061042262498045</v>
      </c>
      <c r="T333" s="16">
        <v>0.13905254711754925</v>
      </c>
      <c r="U333" s="16">
        <v>3.2418390413207261</v>
      </c>
      <c r="V333" s="16">
        <v>3.1027864942031766</v>
      </c>
      <c r="W333" s="13" t="str">
        <f>IF(Table46749[[#This Row],[PSI - FI]]&gt;5,"Red",(IF(AND(Table46749[[#This Row],[PSI - FI]]&lt;5,Table46749[[#This Row],[PSI - FI]]&gt;=3),"Blue","No")))</f>
        <v>Blue</v>
      </c>
      <c r="X333" s="19" t="str">
        <f>HYPERLINK("https://www.google.com/maps/dir/?api=1&amp;origin=" &amp; Table46749[[#This Row],[Begin Lat]] &amp; "," &amp; Table46749[[#This Row],[Begin Long]] &amp; "&amp;destination=" &amp; Table46749[[#This Row],[End Lat]] &amp; "," &amp; Table46749[[#This Row],[End Long]] &amp; "&amp;travelmode=driving", "Google Maps")</f>
        <v>Google Maps</v>
      </c>
      <c r="Y333" s="1">
        <v>41.427415297099998</v>
      </c>
      <c r="Z333" s="1">
        <v>-81.682457836500006</v>
      </c>
      <c r="AA333" s="1">
        <v>41.434545848100001</v>
      </c>
      <c r="AB333" s="1">
        <v>-81.682130234400006</v>
      </c>
    </row>
    <row r="334" spans="1:28" x14ac:dyDescent="0.25">
      <c r="A334" s="13">
        <v>332</v>
      </c>
      <c r="B334" s="17">
        <v>3</v>
      </c>
      <c r="C334" s="1" t="s">
        <v>791</v>
      </c>
      <c r="D334" s="1" t="s">
        <v>4222</v>
      </c>
      <c r="E334" s="1" t="s">
        <v>5635</v>
      </c>
      <c r="F334" s="1" t="s">
        <v>4450</v>
      </c>
      <c r="G334" s="16">
        <v>3.9</v>
      </c>
      <c r="H334" s="16">
        <v>4.4000000000000004</v>
      </c>
      <c r="I334" s="13" t="s">
        <v>3190</v>
      </c>
      <c r="J334" s="1" t="s">
        <v>4982</v>
      </c>
      <c r="K334" s="1">
        <v>1</v>
      </c>
      <c r="L334" s="1">
        <v>1</v>
      </c>
      <c r="M334" s="1">
        <v>7</v>
      </c>
      <c r="N334" s="1">
        <v>7</v>
      </c>
      <c r="O334" s="1">
        <v>41</v>
      </c>
      <c r="P334" s="16">
        <v>209.24400436046511</v>
      </c>
      <c r="Q334" s="16">
        <v>0.59757785068544023</v>
      </c>
      <c r="R334" s="16">
        <v>22.142608179047322</v>
      </c>
      <c r="S334" s="16">
        <v>21.545030328361882</v>
      </c>
      <c r="T334" s="16">
        <v>3.3330581664230405E-2</v>
      </c>
      <c r="U334" s="16">
        <v>3.2407837693653936</v>
      </c>
      <c r="V334" s="16">
        <v>3.2074531877011632</v>
      </c>
      <c r="W334" s="13" t="str">
        <f>IF(Table46749[[#This Row],[PSI - FI]]&gt;5,"Red",(IF(AND(Table46749[[#This Row],[PSI - FI]]&lt;5,Table46749[[#This Row],[PSI - FI]]&gt;=3),"Blue","No")))</f>
        <v>Blue</v>
      </c>
      <c r="X334" s="19" t="str">
        <f>HYPERLINK("https://www.google.com/maps/dir/?api=1&amp;origin=" &amp; Table46749[[#This Row],[Begin Lat]] &amp; "," &amp; Table46749[[#This Row],[Begin Long]] &amp; "&amp;destination=" &amp; Table46749[[#This Row],[End Lat]] &amp; "," &amp; Table46749[[#This Row],[End Long]] &amp; "&amp;travelmode=driving", "Google Maps")</f>
        <v>Google Maps</v>
      </c>
      <c r="Y334" s="1">
        <v>41.460324321100003</v>
      </c>
      <c r="Z334" s="1">
        <v>-82.159954960500002</v>
      </c>
      <c r="AA334" s="1">
        <v>41.465494186400001</v>
      </c>
      <c r="AB334" s="1">
        <v>-82.155085747599998</v>
      </c>
    </row>
    <row r="335" spans="1:28" x14ac:dyDescent="0.25">
      <c r="A335" s="13">
        <v>333</v>
      </c>
      <c r="B335" s="17">
        <v>8</v>
      </c>
      <c r="C335" s="1" t="s">
        <v>788</v>
      </c>
      <c r="D335" s="1" t="s">
        <v>3400</v>
      </c>
      <c r="E335" s="1" t="s">
        <v>5804</v>
      </c>
      <c r="F335" s="1" t="s">
        <v>4451</v>
      </c>
      <c r="G335" s="16">
        <v>0.9</v>
      </c>
      <c r="H335" s="16">
        <v>1.4</v>
      </c>
      <c r="I335" s="13" t="s">
        <v>3190</v>
      </c>
      <c r="J335" s="1" t="s">
        <v>4982</v>
      </c>
      <c r="K335" s="1">
        <v>0</v>
      </c>
      <c r="L335" s="1">
        <v>1</v>
      </c>
      <c r="M335" s="1">
        <v>3</v>
      </c>
      <c r="N335" s="1">
        <v>14</v>
      </c>
      <c r="O335" s="1">
        <v>43</v>
      </c>
      <c r="P335" s="16">
        <v>170.44231468023256</v>
      </c>
      <c r="Q335" s="16">
        <v>0.47374678915264878</v>
      </c>
      <c r="R335" s="16">
        <v>23.411948848674722</v>
      </c>
      <c r="S335" s="16">
        <v>22.938202059522073</v>
      </c>
      <c r="T335" s="16">
        <v>2.646454918864519E-2</v>
      </c>
      <c r="U335" s="16">
        <v>3.2229735427894073</v>
      </c>
      <c r="V335" s="16">
        <v>3.1965089936007622</v>
      </c>
      <c r="W335" s="13" t="str">
        <f>IF(Table46749[[#This Row],[PSI - FI]]&gt;5,"Red",(IF(AND(Table46749[[#This Row],[PSI - FI]]&lt;5,Table46749[[#This Row],[PSI - FI]]&gt;=3),"Blue","No")))</f>
        <v>Blue</v>
      </c>
      <c r="X335" s="19" t="str">
        <f>HYPERLINK("https://www.google.com/maps/dir/?api=1&amp;origin=" &amp; Table46749[[#This Row],[Begin Lat]] &amp; "," &amp; Table46749[[#This Row],[Begin Long]] &amp; "&amp;destination=" &amp; Table46749[[#This Row],[End Lat]] &amp; "," &amp; Table46749[[#This Row],[End Long]] &amp; "&amp;travelmode=driving", "Google Maps")</f>
        <v>Google Maps</v>
      </c>
      <c r="Y335" s="1">
        <v>39.416731359899998</v>
      </c>
      <c r="Z335" s="1">
        <v>-84.585504434100002</v>
      </c>
      <c r="AA335" s="1">
        <v>39.4220215</v>
      </c>
      <c r="AB335" s="1">
        <v>-84.591873472399996</v>
      </c>
    </row>
    <row r="336" spans="1:28" x14ac:dyDescent="0.25">
      <c r="A336" s="13">
        <v>334</v>
      </c>
      <c r="B336" s="17">
        <v>8</v>
      </c>
      <c r="C336" s="1" t="s">
        <v>788</v>
      </c>
      <c r="D336" s="1" t="s">
        <v>4225</v>
      </c>
      <c r="E336" s="1" t="s">
        <v>5596</v>
      </c>
      <c r="F336" s="1" t="s">
        <v>4452</v>
      </c>
      <c r="G336" s="16">
        <v>0.2</v>
      </c>
      <c r="H336" s="16">
        <v>0.7</v>
      </c>
      <c r="I336" s="13" t="s">
        <v>3190</v>
      </c>
      <c r="J336" s="1" t="s">
        <v>4982</v>
      </c>
      <c r="K336" s="1">
        <v>2</v>
      </c>
      <c r="L336" s="1">
        <v>2</v>
      </c>
      <c r="M336" s="1">
        <v>5</v>
      </c>
      <c r="N336" s="1">
        <v>6</v>
      </c>
      <c r="O336" s="1">
        <v>43</v>
      </c>
      <c r="P336" s="16">
        <v>285.06613372093022</v>
      </c>
      <c r="Q336" s="16">
        <v>0.64755196081503896</v>
      </c>
      <c r="R336" s="16">
        <v>23.001095667431358</v>
      </c>
      <c r="S336" s="16">
        <v>22.353543706616318</v>
      </c>
      <c r="T336" s="16">
        <v>3.6287254956389799E-2</v>
      </c>
      <c r="U336" s="16">
        <v>3.220119779511883</v>
      </c>
      <c r="V336" s="16">
        <v>3.183832524555493</v>
      </c>
      <c r="W336" s="13" t="str">
        <f>IF(Table46749[[#This Row],[PSI - FI]]&gt;5,"Red",(IF(AND(Table46749[[#This Row],[PSI - FI]]&lt;5,Table46749[[#This Row],[PSI - FI]]&gt;=3),"Blue","No")))</f>
        <v>Blue</v>
      </c>
      <c r="X336" s="19" t="str">
        <f>HYPERLINK("https://www.google.com/maps/dir/?api=1&amp;origin=" &amp; Table46749[[#This Row],[Begin Lat]] &amp; "," &amp; Table46749[[#This Row],[Begin Long]] &amp; "&amp;destination=" &amp; Table46749[[#This Row],[End Lat]] &amp; "," &amp; Table46749[[#This Row],[End Long]] &amp; "&amp;travelmode=driving", "Google Maps")</f>
        <v>Google Maps</v>
      </c>
      <c r="Y336" s="1">
        <v>39.337853802200001</v>
      </c>
      <c r="Z336" s="1">
        <v>-84.564746920000005</v>
      </c>
      <c r="AA336" s="1">
        <v>39.337429909500003</v>
      </c>
      <c r="AB336" s="1">
        <v>-84.555439012700006</v>
      </c>
    </row>
    <row r="337" spans="1:28" x14ac:dyDescent="0.25">
      <c r="A337" s="13">
        <v>335</v>
      </c>
      <c r="B337" s="17">
        <v>7</v>
      </c>
      <c r="C337" s="1" t="s">
        <v>1335</v>
      </c>
      <c r="D337" s="1" t="s">
        <v>3225</v>
      </c>
      <c r="E337" s="1" t="s">
        <v>3276</v>
      </c>
      <c r="F337" s="1" t="s">
        <v>3723</v>
      </c>
      <c r="G337" s="16">
        <v>11.2</v>
      </c>
      <c r="H337" s="16">
        <v>11.7</v>
      </c>
      <c r="I337" s="13" t="s">
        <v>3190</v>
      </c>
      <c r="J337" s="1" t="s">
        <v>4982</v>
      </c>
      <c r="K337" s="1">
        <v>0</v>
      </c>
      <c r="L337" s="1">
        <v>0</v>
      </c>
      <c r="M337" s="1">
        <v>9</v>
      </c>
      <c r="N337" s="1">
        <v>8</v>
      </c>
      <c r="O337" s="1">
        <v>49</v>
      </c>
      <c r="P337" s="16">
        <v>143.421875</v>
      </c>
      <c r="Q337" s="16">
        <v>0.50873999136287218</v>
      </c>
      <c r="R337" s="16">
        <v>25.748423682402255</v>
      </c>
      <c r="S337" s="16">
        <v>25.239683691039382</v>
      </c>
      <c r="T337" s="16">
        <v>2.8525341448695118E-2</v>
      </c>
      <c r="U337" s="16">
        <v>3.2153581391857315</v>
      </c>
      <c r="V337" s="16">
        <v>3.1868327977370363</v>
      </c>
      <c r="W337" s="13" t="str">
        <f>IF(Table46749[[#This Row],[PSI - FI]]&gt;5,"Red",(IF(AND(Table46749[[#This Row],[PSI - FI]]&lt;5,Table46749[[#This Row],[PSI - FI]]&gt;=3),"Blue","No")))</f>
        <v>Blue</v>
      </c>
      <c r="X337" s="19" t="str">
        <f>HYPERLINK("https://www.google.com/maps/dir/?api=1&amp;origin=" &amp; Table46749[[#This Row],[Begin Lat]] &amp; "," &amp; Table46749[[#This Row],[Begin Long]] &amp; "&amp;destination=" &amp; Table46749[[#This Row],[End Lat]] &amp; "," &amp; Table46749[[#This Row],[End Long]] &amp; "&amp;travelmode=driving", "Google Maps")</f>
        <v>Google Maps</v>
      </c>
      <c r="Y337" s="1">
        <v>40.052129164199997</v>
      </c>
      <c r="Z337" s="1">
        <v>-84.232062577500002</v>
      </c>
      <c r="AA337" s="1">
        <v>40.055706884800003</v>
      </c>
      <c r="AB337" s="1">
        <v>-84.2402646237</v>
      </c>
    </row>
    <row r="338" spans="1:28" x14ac:dyDescent="0.25">
      <c r="A338" s="13">
        <v>336</v>
      </c>
      <c r="B338" s="17">
        <v>6</v>
      </c>
      <c r="C338" s="1" t="s">
        <v>784</v>
      </c>
      <c r="D338" s="1" t="s">
        <v>4052</v>
      </c>
      <c r="E338" s="1" t="s">
        <v>5841</v>
      </c>
      <c r="F338" s="1" t="s">
        <v>4394</v>
      </c>
      <c r="G338" s="16">
        <v>1.8</v>
      </c>
      <c r="H338" s="16">
        <v>2.2999999999999998</v>
      </c>
      <c r="I338" s="13" t="s">
        <v>3190</v>
      </c>
      <c r="J338" s="1" t="s">
        <v>4982</v>
      </c>
      <c r="K338" s="1">
        <v>0</v>
      </c>
      <c r="L338" s="1">
        <v>2</v>
      </c>
      <c r="M338" s="1">
        <v>10</v>
      </c>
      <c r="N338" s="1">
        <v>3</v>
      </c>
      <c r="O338" s="1">
        <v>22</v>
      </c>
      <c r="P338" s="16">
        <v>192.13462936046511</v>
      </c>
      <c r="Q338" s="16">
        <v>0.57358414700583882</v>
      </c>
      <c r="R338" s="16">
        <v>16.429787531479459</v>
      </c>
      <c r="S338" s="16">
        <v>15.85620338447362</v>
      </c>
      <c r="T338" s="16">
        <v>3.2151783991212317E-2</v>
      </c>
      <c r="U338" s="16">
        <v>3.2136599216277402</v>
      </c>
      <c r="V338" s="16">
        <v>3.181508137636528</v>
      </c>
      <c r="W338" s="13" t="str">
        <f>IF(Table46749[[#This Row],[PSI - FI]]&gt;5,"Red",(IF(AND(Table46749[[#This Row],[PSI - FI]]&lt;5,Table46749[[#This Row],[PSI - FI]]&gt;=3),"Blue","No")))</f>
        <v>Blue</v>
      </c>
      <c r="X338" s="19" t="str">
        <f>HYPERLINK("https://www.google.com/maps/dir/?api=1&amp;origin=" &amp; Table46749[[#This Row],[Begin Lat]] &amp; "," &amp; Table46749[[#This Row],[Begin Long]] &amp; "&amp;destination=" &amp; Table46749[[#This Row],[End Lat]] &amp; "," &amp; Table46749[[#This Row],[End Long]] &amp; "&amp;travelmode=driving", "Google Maps")</f>
        <v>Google Maps</v>
      </c>
      <c r="Y338" s="1">
        <v>39.941613659300003</v>
      </c>
      <c r="Z338" s="1">
        <v>-83.0511917412</v>
      </c>
      <c r="AA338" s="1">
        <v>39.943996974599997</v>
      </c>
      <c r="AB338" s="1">
        <v>-83.0423022664</v>
      </c>
    </row>
    <row r="339" spans="1:28" x14ac:dyDescent="0.25">
      <c r="A339" s="13">
        <v>337</v>
      </c>
      <c r="B339" s="17">
        <v>4</v>
      </c>
      <c r="C339" s="1" t="s">
        <v>795</v>
      </c>
      <c r="D339" s="1" t="s">
        <v>4228</v>
      </c>
      <c r="E339" s="1" t="s">
        <v>5871</v>
      </c>
      <c r="F339" s="1" t="s">
        <v>4453</v>
      </c>
      <c r="G339" s="16">
        <v>0.9</v>
      </c>
      <c r="H339" s="16">
        <v>1.4</v>
      </c>
      <c r="I339" s="13" t="s">
        <v>3190</v>
      </c>
      <c r="J339" s="1" t="s">
        <v>4982</v>
      </c>
      <c r="K339" s="1">
        <v>0</v>
      </c>
      <c r="L339" s="1">
        <v>3</v>
      </c>
      <c r="M339" s="1">
        <v>5</v>
      </c>
      <c r="N339" s="1">
        <v>10</v>
      </c>
      <c r="O339" s="1">
        <v>114</v>
      </c>
      <c r="P339" s="16">
        <v>328.13944404069764</v>
      </c>
      <c r="Q339" s="16">
        <v>0.45379314498836087</v>
      </c>
      <c r="R339" s="16">
        <v>51.818990461421855</v>
      </c>
      <c r="S339" s="16">
        <v>51.365197316433495</v>
      </c>
      <c r="T339" s="16">
        <v>2.5451532403003786E-2</v>
      </c>
      <c r="U339" s="16">
        <v>3.2131041174126209</v>
      </c>
      <c r="V339" s="16">
        <v>3.1876525850096171</v>
      </c>
      <c r="W339" s="13" t="str">
        <f>IF(Table46749[[#This Row],[PSI - FI]]&gt;5,"Red",(IF(AND(Table46749[[#This Row],[PSI - FI]]&lt;5,Table46749[[#This Row],[PSI - FI]]&gt;=3),"Blue","No")))</f>
        <v>Blue</v>
      </c>
      <c r="X339" s="19" t="str">
        <f>HYPERLINK("https://www.google.com/maps/dir/?api=1&amp;origin=" &amp; Table46749[[#This Row],[Begin Lat]] &amp; "," &amp; Table46749[[#This Row],[Begin Long]] &amp; "&amp;destination=" &amp; Table46749[[#This Row],[End Lat]] &amp; "," &amp; Table46749[[#This Row],[End Long]] &amp; "&amp;travelmode=driving", "Google Maps")</f>
        <v>Google Maps</v>
      </c>
      <c r="Y339" s="1">
        <v>0</v>
      </c>
      <c r="Z339" s="1">
        <v>0</v>
      </c>
      <c r="AA339" s="1">
        <v>0</v>
      </c>
      <c r="AB339" s="1">
        <v>0</v>
      </c>
    </row>
    <row r="340" spans="1:28" x14ac:dyDescent="0.25">
      <c r="A340" s="13">
        <v>338</v>
      </c>
      <c r="B340" s="17">
        <v>6</v>
      </c>
      <c r="C340" s="1" t="s">
        <v>784</v>
      </c>
      <c r="D340" s="1" t="s">
        <v>4230</v>
      </c>
      <c r="E340" s="1" t="s">
        <v>5764</v>
      </c>
      <c r="F340" s="1" t="s">
        <v>4454</v>
      </c>
      <c r="G340" s="16">
        <v>1</v>
      </c>
      <c r="H340" s="16">
        <v>1.5</v>
      </c>
      <c r="I340" s="13" t="s">
        <v>3190</v>
      </c>
      <c r="J340" s="1" t="s">
        <v>4982</v>
      </c>
      <c r="K340" s="1">
        <v>0</v>
      </c>
      <c r="L340" s="1">
        <v>0</v>
      </c>
      <c r="M340" s="1">
        <v>13</v>
      </c>
      <c r="N340" s="1">
        <v>5</v>
      </c>
      <c r="O340" s="1">
        <v>49</v>
      </c>
      <c r="P340" s="16">
        <v>156.296875</v>
      </c>
      <c r="Q340" s="16">
        <v>0.4777406742301849</v>
      </c>
      <c r="R340" s="16">
        <v>24.806904513827757</v>
      </c>
      <c r="S340" s="16">
        <v>24.329163839597573</v>
      </c>
      <c r="T340" s="16">
        <v>2.6790866218053863E-2</v>
      </c>
      <c r="U340" s="16">
        <v>3.2129598056788069</v>
      </c>
      <c r="V340" s="16">
        <v>3.1861689394607531</v>
      </c>
      <c r="W340" s="13" t="str">
        <f>IF(Table46749[[#This Row],[PSI - FI]]&gt;5,"Red",(IF(AND(Table46749[[#This Row],[PSI - FI]]&lt;5,Table46749[[#This Row],[PSI - FI]]&gt;=3),"Blue","No")))</f>
        <v>Blue</v>
      </c>
      <c r="X340" s="19" t="str">
        <f>HYPERLINK("https://www.google.com/maps/dir/?api=1&amp;origin=" &amp; Table46749[[#This Row],[Begin Lat]] &amp; "," &amp; Table46749[[#This Row],[Begin Long]] &amp; "&amp;destination=" &amp; Table46749[[#This Row],[End Lat]] &amp; "," &amp; Table46749[[#This Row],[End Long]] &amp; "&amp;travelmode=driving", "Google Maps")</f>
        <v>Google Maps</v>
      </c>
      <c r="Y340" s="1">
        <v>39.949561555400003</v>
      </c>
      <c r="Z340" s="1">
        <v>-83.000002346900004</v>
      </c>
      <c r="AA340" s="1">
        <v>39.956724963200003</v>
      </c>
      <c r="AB340" s="1">
        <v>-83.001382677500004</v>
      </c>
    </row>
    <row r="341" spans="1:28" x14ac:dyDescent="0.25">
      <c r="A341" s="13">
        <v>339</v>
      </c>
      <c r="B341" s="17">
        <v>6</v>
      </c>
      <c r="C341" s="1" t="s">
        <v>784</v>
      </c>
      <c r="D341" s="1" t="s">
        <v>4108</v>
      </c>
      <c r="E341" s="1" t="s">
        <v>5776</v>
      </c>
      <c r="F341" s="1" t="s">
        <v>4412</v>
      </c>
      <c r="G341" s="16">
        <v>0.2</v>
      </c>
      <c r="H341" s="16">
        <v>0.7</v>
      </c>
      <c r="I341" s="13" t="s">
        <v>3190</v>
      </c>
      <c r="J341" s="1" t="s">
        <v>4982</v>
      </c>
      <c r="K341" s="1">
        <v>0</v>
      </c>
      <c r="L341" s="1">
        <v>3</v>
      </c>
      <c r="M341" s="1">
        <v>7</v>
      </c>
      <c r="N341" s="1">
        <v>7</v>
      </c>
      <c r="O341" s="1">
        <v>15</v>
      </c>
      <c r="P341" s="16">
        <v>228.92069404069767</v>
      </c>
      <c r="Q341" s="16">
        <v>0.54950836498325406</v>
      </c>
      <c r="R341" s="16">
        <v>11.480044508315798</v>
      </c>
      <c r="S341" s="16">
        <v>10.930536143332544</v>
      </c>
      <c r="T341" s="16">
        <v>3.0805456682009631E-2</v>
      </c>
      <c r="U341" s="16">
        <v>3.2017678591555749</v>
      </c>
      <c r="V341" s="16">
        <v>3.1709624024735654</v>
      </c>
      <c r="W341" s="13" t="str">
        <f>IF(Table46749[[#This Row],[PSI - FI]]&gt;5,"Red",(IF(AND(Table46749[[#This Row],[PSI - FI]]&lt;5,Table46749[[#This Row],[PSI - FI]]&gt;=3),"Blue","No")))</f>
        <v>Blue</v>
      </c>
      <c r="X341" s="19" t="str">
        <f>HYPERLINK("https://www.google.com/maps/dir/?api=1&amp;origin=" &amp; Table46749[[#This Row],[Begin Lat]] &amp; "," &amp; Table46749[[#This Row],[Begin Long]] &amp; "&amp;destination=" &amp; Table46749[[#This Row],[End Lat]] &amp; "," &amp; Table46749[[#This Row],[End Long]] &amp; "&amp;travelmode=driving", "Google Maps")</f>
        <v>Google Maps</v>
      </c>
      <c r="Y341" s="1">
        <v>39.947953388400002</v>
      </c>
      <c r="Z341" s="1">
        <v>-82.935245546900006</v>
      </c>
      <c r="AA341" s="1">
        <v>39.947441945000001</v>
      </c>
      <c r="AB341" s="1">
        <v>-82.925832226799997</v>
      </c>
    </row>
    <row r="342" spans="1:28" x14ac:dyDescent="0.25">
      <c r="A342" s="13">
        <v>340</v>
      </c>
      <c r="B342" s="17">
        <v>5</v>
      </c>
      <c r="C342" s="1" t="s">
        <v>797</v>
      </c>
      <c r="D342" s="1" t="s">
        <v>4011</v>
      </c>
      <c r="E342" s="1" t="s">
        <v>5621</v>
      </c>
      <c r="F342" s="1" t="s">
        <v>4382</v>
      </c>
      <c r="G342" s="16">
        <v>5.0999999999999996</v>
      </c>
      <c r="H342" s="16">
        <v>5.6</v>
      </c>
      <c r="I342" s="13" t="s">
        <v>3190</v>
      </c>
      <c r="J342" s="1" t="s">
        <v>4982</v>
      </c>
      <c r="K342" s="1">
        <v>0</v>
      </c>
      <c r="L342" s="1">
        <v>0</v>
      </c>
      <c r="M342" s="1">
        <v>6</v>
      </c>
      <c r="N342" s="1">
        <v>6</v>
      </c>
      <c r="O342" s="1">
        <v>58</v>
      </c>
      <c r="P342" s="16">
        <v>123.90625</v>
      </c>
      <c r="Q342" s="16">
        <v>0.66789852735633803</v>
      </c>
      <c r="R342" s="16">
        <v>31.07038064562914</v>
      </c>
      <c r="S342" s="16">
        <v>30.4024821182728</v>
      </c>
      <c r="T342" s="16">
        <v>3.7328830552477717E-2</v>
      </c>
      <c r="U342" s="16">
        <v>3.1969139787614793</v>
      </c>
      <c r="V342" s="16">
        <v>3.1595851482090014</v>
      </c>
      <c r="W342" s="13" t="str">
        <f>IF(Table46749[[#This Row],[PSI - FI]]&gt;5,"Red",(IF(AND(Table46749[[#This Row],[PSI - FI]]&lt;5,Table46749[[#This Row],[PSI - FI]]&gt;=3),"Blue","No")))</f>
        <v>Blue</v>
      </c>
      <c r="X342" s="19" t="str">
        <f>HYPERLINK("https://www.google.com/maps/dir/?api=1&amp;origin=" &amp; Table46749[[#This Row],[Begin Lat]] &amp; "," &amp; Table46749[[#This Row],[Begin Long]] &amp; "&amp;destination=" &amp; Table46749[[#This Row],[End Lat]] &amp; "," &amp; Table46749[[#This Row],[End Long]] &amp; "&amp;travelmode=driving", "Google Maps")</f>
        <v>Google Maps</v>
      </c>
      <c r="Y342" s="1">
        <v>39.732421327600001</v>
      </c>
      <c r="Z342" s="1">
        <v>-82.620039352999996</v>
      </c>
      <c r="AA342" s="1">
        <v>39.729507069900002</v>
      </c>
      <c r="AB342" s="1">
        <v>-82.611724486599996</v>
      </c>
    </row>
    <row r="343" spans="1:28" x14ac:dyDescent="0.25">
      <c r="A343" s="13">
        <v>341</v>
      </c>
      <c r="B343" s="17">
        <v>2</v>
      </c>
      <c r="C343" s="1" t="s">
        <v>786</v>
      </c>
      <c r="D343" s="1" t="s">
        <v>4232</v>
      </c>
      <c r="E343" s="1" t="s">
        <v>5872</v>
      </c>
      <c r="F343" s="1" t="s">
        <v>3712</v>
      </c>
      <c r="G343" s="16">
        <v>18.899999999999999</v>
      </c>
      <c r="H343" s="16">
        <v>19.399999999999999</v>
      </c>
      <c r="I343" s="13" t="s">
        <v>3190</v>
      </c>
      <c r="J343" s="1" t="s">
        <v>4981</v>
      </c>
      <c r="K343" s="1">
        <v>0</v>
      </c>
      <c r="L343" s="1">
        <v>3</v>
      </c>
      <c r="M343" s="1">
        <v>6</v>
      </c>
      <c r="N343" s="1">
        <v>3</v>
      </c>
      <c r="O343" s="1">
        <v>24</v>
      </c>
      <c r="P343" s="16">
        <v>213.62381904069767</v>
      </c>
      <c r="Q343" s="16">
        <v>0.77361066932590772</v>
      </c>
      <c r="R343" s="16">
        <v>12.257808491351426</v>
      </c>
      <c r="S343" s="16">
        <v>11.484197822025518</v>
      </c>
      <c r="T343" s="16">
        <v>4.1943809073899371E-2</v>
      </c>
      <c r="U343" s="16">
        <v>3.1862200734935344</v>
      </c>
      <c r="V343" s="16">
        <v>3.1442762644196351</v>
      </c>
      <c r="W343" s="13" t="str">
        <f>IF(Table46749[[#This Row],[PSI - FI]]&gt;5,"Red",(IF(AND(Table46749[[#This Row],[PSI - FI]]&lt;5,Table46749[[#This Row],[PSI - FI]]&gt;=3),"Blue","No")))</f>
        <v>Blue</v>
      </c>
      <c r="X343" s="19" t="str">
        <f>HYPERLINK("https://www.google.com/maps/dir/?api=1&amp;origin=" &amp; Table46749[[#This Row],[Begin Lat]] &amp; "," &amp; Table46749[[#This Row],[Begin Long]] &amp; "&amp;destination=" &amp; Table46749[[#This Row],[End Lat]] &amp; "," &amp; Table46749[[#This Row],[End Long]] &amp; "&amp;travelmode=driving", "Google Maps")</f>
        <v>Google Maps</v>
      </c>
      <c r="Y343" s="1">
        <v>41.6412505893</v>
      </c>
      <c r="Z343" s="1">
        <v>-83.535242397700003</v>
      </c>
      <c r="AA343" s="1">
        <v>41.640487665800002</v>
      </c>
      <c r="AB343" s="1">
        <v>-83.525745818999994</v>
      </c>
    </row>
    <row r="344" spans="1:28" x14ac:dyDescent="0.25">
      <c r="A344" s="13">
        <v>342</v>
      </c>
      <c r="B344" s="17">
        <v>6</v>
      </c>
      <c r="C344" s="1" t="s">
        <v>784</v>
      </c>
      <c r="D344" s="1" t="s">
        <v>3249</v>
      </c>
      <c r="E344" s="1" t="s">
        <v>5873</v>
      </c>
      <c r="F344" s="1" t="s">
        <v>4455</v>
      </c>
      <c r="G344" s="16">
        <v>2.5</v>
      </c>
      <c r="H344" s="16">
        <v>3</v>
      </c>
      <c r="I344" s="13" t="s">
        <v>3190</v>
      </c>
      <c r="J344" s="1" t="s">
        <v>4982</v>
      </c>
      <c r="K344" s="1">
        <v>0</v>
      </c>
      <c r="L344" s="1">
        <v>1</v>
      </c>
      <c r="M344" s="1">
        <v>9</v>
      </c>
      <c r="N344" s="1">
        <v>6</v>
      </c>
      <c r="O344" s="1">
        <v>55</v>
      </c>
      <c r="P344" s="16">
        <v>186.22356468023256</v>
      </c>
      <c r="Q344" s="16">
        <v>0.56436368384342028</v>
      </c>
      <c r="R344" s="16">
        <v>27.531465669789199</v>
      </c>
      <c r="S344" s="16">
        <v>26.967101985945778</v>
      </c>
      <c r="T344" s="16">
        <v>3.1636188625560543E-2</v>
      </c>
      <c r="U344" s="16">
        <v>3.1795528397927586</v>
      </c>
      <c r="V344" s="16">
        <v>3.1479166511671979</v>
      </c>
      <c r="W344" s="13" t="str">
        <f>IF(Table46749[[#This Row],[PSI - FI]]&gt;5,"Red",(IF(AND(Table46749[[#This Row],[PSI - FI]]&lt;5,Table46749[[#This Row],[PSI - FI]]&gt;=3),"Blue","No")))</f>
        <v>Blue</v>
      </c>
      <c r="X344" s="19" t="str">
        <f>HYPERLINK("https://www.google.com/maps/dir/?api=1&amp;origin=" &amp; Table46749[[#This Row],[Begin Lat]] &amp; "," &amp; Table46749[[#This Row],[Begin Long]] &amp; "&amp;destination=" &amp; Table46749[[#This Row],[End Lat]] &amp; "," &amp; Table46749[[#This Row],[End Long]] &amp; "&amp;travelmode=driving", "Google Maps")</f>
        <v>Google Maps</v>
      </c>
      <c r="Y344" s="1">
        <v>39.957414999999997</v>
      </c>
      <c r="Z344" s="1">
        <v>-82.948161890600005</v>
      </c>
      <c r="AA344" s="1">
        <v>39.9572039663</v>
      </c>
      <c r="AB344" s="1">
        <v>-82.938742947099996</v>
      </c>
    </row>
    <row r="345" spans="1:28" x14ac:dyDescent="0.25">
      <c r="A345" s="13">
        <v>343</v>
      </c>
      <c r="B345" s="17">
        <v>2</v>
      </c>
      <c r="C345" s="1" t="s">
        <v>786</v>
      </c>
      <c r="D345" s="1" t="s">
        <v>4077</v>
      </c>
      <c r="E345" s="1" t="s">
        <v>5559</v>
      </c>
      <c r="F345" s="1" t="s">
        <v>4403</v>
      </c>
      <c r="G345" s="16">
        <v>15</v>
      </c>
      <c r="H345" s="16">
        <v>15.5</v>
      </c>
      <c r="I345" s="13" t="s">
        <v>3190</v>
      </c>
      <c r="J345" s="1" t="s">
        <v>4982</v>
      </c>
      <c r="K345" s="1">
        <v>0</v>
      </c>
      <c r="L345" s="1">
        <v>0</v>
      </c>
      <c r="M345" s="1">
        <v>10</v>
      </c>
      <c r="N345" s="1">
        <v>7</v>
      </c>
      <c r="O345" s="1">
        <v>30</v>
      </c>
      <c r="P345" s="16">
        <v>126.53125</v>
      </c>
      <c r="Q345" s="16">
        <v>0.46649870705377333</v>
      </c>
      <c r="R345" s="16">
        <v>19.682593365646923</v>
      </c>
      <c r="S345" s="16">
        <v>19.21609465859315</v>
      </c>
      <c r="T345" s="16">
        <v>2.6162377502534324E-2</v>
      </c>
      <c r="U345" s="16">
        <v>3.1713670827893727</v>
      </c>
      <c r="V345" s="16">
        <v>3.1452047052868384</v>
      </c>
      <c r="W345" s="13" t="str">
        <f>IF(Table46749[[#This Row],[PSI - FI]]&gt;5,"Red",(IF(AND(Table46749[[#This Row],[PSI - FI]]&lt;5,Table46749[[#This Row],[PSI - FI]]&gt;=3),"Blue","No")))</f>
        <v>Blue</v>
      </c>
      <c r="X345" s="19" t="str">
        <f>HYPERLINK("https://www.google.com/maps/dir/?api=1&amp;origin=" &amp; Table46749[[#This Row],[Begin Lat]] &amp; "," &amp; Table46749[[#This Row],[Begin Long]] &amp; "&amp;destination=" &amp; Table46749[[#This Row],[End Lat]] &amp; "," &amp; Table46749[[#This Row],[End Long]] &amp; "&amp;travelmode=driving", "Google Maps")</f>
        <v>Google Maps</v>
      </c>
      <c r="Y345" s="1">
        <v>41.692275382200002</v>
      </c>
      <c r="Z345" s="1">
        <v>-83.590023317499998</v>
      </c>
      <c r="AA345" s="1">
        <v>41.692334878499999</v>
      </c>
      <c r="AB345" s="1">
        <v>-83.580371337499997</v>
      </c>
    </row>
    <row r="346" spans="1:28" x14ac:dyDescent="0.25">
      <c r="A346" s="13">
        <v>344</v>
      </c>
      <c r="B346" s="17">
        <v>6</v>
      </c>
      <c r="C346" s="1" t="s">
        <v>784</v>
      </c>
      <c r="D346" s="1" t="s">
        <v>4108</v>
      </c>
      <c r="E346" s="1" t="s">
        <v>5247</v>
      </c>
      <c r="F346" s="1" t="s">
        <v>3701</v>
      </c>
      <c r="G346" s="16">
        <v>18.899999999999999</v>
      </c>
      <c r="H346" s="16">
        <v>19.399999999999999</v>
      </c>
      <c r="I346" s="13" t="s">
        <v>3190</v>
      </c>
      <c r="J346" s="1" t="s">
        <v>4982</v>
      </c>
      <c r="K346" s="1">
        <v>1</v>
      </c>
      <c r="L346" s="1">
        <v>2</v>
      </c>
      <c r="M346" s="1">
        <v>10</v>
      </c>
      <c r="N346" s="1">
        <v>7</v>
      </c>
      <c r="O346" s="1">
        <v>14</v>
      </c>
      <c r="P346" s="16">
        <v>247.56131904069767</v>
      </c>
      <c r="Q346" s="16">
        <v>0.4378655471559586</v>
      </c>
      <c r="R346" s="16">
        <v>10.806657831895919</v>
      </c>
      <c r="S346" s="16">
        <v>10.368792284739961</v>
      </c>
      <c r="T346" s="16">
        <v>2.4560353563365001E-2</v>
      </c>
      <c r="U346" s="16">
        <v>3.1675193896129485</v>
      </c>
      <c r="V346" s="16">
        <v>3.1429590360495836</v>
      </c>
      <c r="W346" s="13" t="str">
        <f>IF(Table46749[[#This Row],[PSI - FI]]&gt;5,"Red",(IF(AND(Table46749[[#This Row],[PSI - FI]]&lt;5,Table46749[[#This Row],[PSI - FI]]&gt;=3),"Blue","No")))</f>
        <v>Blue</v>
      </c>
      <c r="X346" s="19" t="str">
        <f>HYPERLINK("https://www.google.com/maps/dir/?api=1&amp;origin=" &amp; Table46749[[#This Row],[Begin Lat]] &amp; "," &amp; Table46749[[#This Row],[Begin Long]] &amp; "&amp;destination=" &amp; Table46749[[#This Row],[End Lat]] &amp; "," &amp; Table46749[[#This Row],[End Long]] &amp; "&amp;travelmode=driving", "Google Maps")</f>
        <v>Google Maps</v>
      </c>
      <c r="Y346" s="1">
        <v>39.9496642087</v>
      </c>
      <c r="Z346" s="1">
        <v>-82.969698545</v>
      </c>
      <c r="AA346" s="1">
        <v>39.9492111291</v>
      </c>
      <c r="AB346" s="1">
        <v>-82.960282371800005</v>
      </c>
    </row>
    <row r="347" spans="1:28" x14ac:dyDescent="0.25">
      <c r="A347" s="13">
        <v>345</v>
      </c>
      <c r="B347" s="17">
        <v>12</v>
      </c>
      <c r="C347" s="1" t="s">
        <v>785</v>
      </c>
      <c r="D347" s="1" t="s">
        <v>4028</v>
      </c>
      <c r="E347" s="1" t="s">
        <v>5585</v>
      </c>
      <c r="F347" s="1" t="s">
        <v>4388</v>
      </c>
      <c r="G347" s="16">
        <v>6.5</v>
      </c>
      <c r="H347" s="16">
        <v>7</v>
      </c>
      <c r="I347" s="13" t="s">
        <v>3190</v>
      </c>
      <c r="J347" s="1" t="s">
        <v>4982</v>
      </c>
      <c r="K347" s="1">
        <v>0</v>
      </c>
      <c r="L347" s="1">
        <v>3</v>
      </c>
      <c r="M347" s="1">
        <v>7</v>
      </c>
      <c r="N347" s="1">
        <v>7</v>
      </c>
      <c r="O347" s="1">
        <v>15</v>
      </c>
      <c r="P347" s="16">
        <v>228.92069404069767</v>
      </c>
      <c r="Q347" s="16">
        <v>0.50691644801157398</v>
      </c>
      <c r="R347" s="16">
        <v>12.090860694960956</v>
      </c>
      <c r="S347" s="16">
        <v>11.583944246949383</v>
      </c>
      <c r="T347" s="16">
        <v>2.8423343193969285E-2</v>
      </c>
      <c r="U347" s="16">
        <v>3.1588134640948407</v>
      </c>
      <c r="V347" s="16">
        <v>3.1303901209008713</v>
      </c>
      <c r="W347" s="13" t="str">
        <f>IF(Table46749[[#This Row],[PSI - FI]]&gt;5,"Red",(IF(AND(Table46749[[#This Row],[PSI - FI]]&lt;5,Table46749[[#This Row],[PSI - FI]]&gt;=3),"Blue","No")))</f>
        <v>Blue</v>
      </c>
      <c r="X347" s="19" t="str">
        <f>HYPERLINK("https://www.google.com/maps/dir/?api=1&amp;origin=" &amp; Table46749[[#This Row],[Begin Lat]] &amp; "," &amp; Table46749[[#This Row],[Begin Long]] &amp; "&amp;destination=" &amp; Table46749[[#This Row],[End Lat]] &amp; "," &amp; Table46749[[#This Row],[End Long]] &amp; "&amp;travelmode=driving", "Google Maps")</f>
        <v>Google Maps</v>
      </c>
      <c r="Y347" s="1">
        <v>41.520609570200001</v>
      </c>
      <c r="Z347" s="1">
        <v>-81.620241433499999</v>
      </c>
      <c r="AA347" s="1">
        <v>41.526031250300001</v>
      </c>
      <c r="AB347" s="1">
        <v>-81.626375157200002</v>
      </c>
    </row>
    <row r="348" spans="1:28" x14ac:dyDescent="0.25">
      <c r="A348" s="13">
        <v>346</v>
      </c>
      <c r="B348" s="17">
        <v>6</v>
      </c>
      <c r="C348" s="1" t="s">
        <v>784</v>
      </c>
      <c r="D348" s="1" t="s">
        <v>4183</v>
      </c>
      <c r="E348" s="1" t="s">
        <v>5319</v>
      </c>
      <c r="F348" s="1" t="s">
        <v>3743</v>
      </c>
      <c r="G348" s="16">
        <v>17.7</v>
      </c>
      <c r="H348" s="16">
        <v>18.2</v>
      </c>
      <c r="I348" s="13" t="s">
        <v>3190</v>
      </c>
      <c r="J348" s="1" t="s">
        <v>4982</v>
      </c>
      <c r="K348" s="1">
        <v>0</v>
      </c>
      <c r="L348" s="1">
        <v>5</v>
      </c>
      <c r="M348" s="1">
        <v>13</v>
      </c>
      <c r="N348" s="1">
        <v>8</v>
      </c>
      <c r="O348" s="1">
        <v>54</v>
      </c>
      <c r="P348" s="16">
        <v>402.99282340116281</v>
      </c>
      <c r="Q348" s="16">
        <v>0.31247251232267398</v>
      </c>
      <c r="R348" s="16">
        <v>21.00713131572039</v>
      </c>
      <c r="S348" s="16">
        <v>20.694658803397715</v>
      </c>
      <c r="T348" s="16">
        <v>1.7541346919467973E-2</v>
      </c>
      <c r="U348" s="16">
        <v>3.1521849792625458</v>
      </c>
      <c r="V348" s="16">
        <v>3.134643632343078</v>
      </c>
      <c r="W348" s="13" t="str">
        <f>IF(Table46749[[#This Row],[PSI - FI]]&gt;5,"Red",(IF(AND(Table46749[[#This Row],[PSI - FI]]&lt;5,Table46749[[#This Row],[PSI - FI]]&gt;=3),"Blue","No")))</f>
        <v>Blue</v>
      </c>
      <c r="X348" s="19" t="str">
        <f>HYPERLINK("https://www.google.com/maps/dir/?api=1&amp;origin=" &amp; Table46749[[#This Row],[Begin Lat]] &amp; "," &amp; Table46749[[#This Row],[Begin Long]] &amp; "&amp;destination=" &amp; Table46749[[#This Row],[End Lat]] &amp; "," &amp; Table46749[[#This Row],[End Long]] &amp; "&amp;travelmode=driving", "Google Maps")</f>
        <v>Google Maps</v>
      </c>
      <c r="Y348" s="1">
        <v>39.992992456300001</v>
      </c>
      <c r="Z348" s="1">
        <v>-82.982437179399994</v>
      </c>
      <c r="AA348" s="1">
        <v>39.998746087999997</v>
      </c>
      <c r="AB348" s="1">
        <v>-82.976711421100006</v>
      </c>
    </row>
    <row r="349" spans="1:28" x14ac:dyDescent="0.25">
      <c r="A349" s="13">
        <v>347</v>
      </c>
      <c r="B349" s="17">
        <v>8</v>
      </c>
      <c r="C349" s="1" t="s">
        <v>787</v>
      </c>
      <c r="D349" s="1" t="s">
        <v>4235</v>
      </c>
      <c r="E349" s="1" t="s">
        <v>5825</v>
      </c>
      <c r="F349" s="1" t="s">
        <v>3716</v>
      </c>
      <c r="G349" s="16">
        <v>2.1</v>
      </c>
      <c r="H349" s="16">
        <v>2.6</v>
      </c>
      <c r="I349" s="13" t="s">
        <v>3190</v>
      </c>
      <c r="J349" s="1" t="s">
        <v>4981</v>
      </c>
      <c r="K349" s="1">
        <v>0</v>
      </c>
      <c r="L349" s="1">
        <v>0</v>
      </c>
      <c r="M349" s="1">
        <v>7</v>
      </c>
      <c r="N349" s="1">
        <v>4</v>
      </c>
      <c r="O349" s="1">
        <v>53</v>
      </c>
      <c r="P349" s="16">
        <v>116.578125</v>
      </c>
      <c r="Q349" s="16">
        <v>0.76090276102079035</v>
      </c>
      <c r="R349" s="16">
        <v>26.057759749273888</v>
      </c>
      <c r="S349" s="16">
        <v>25.296856988253097</v>
      </c>
      <c r="T349" s="16">
        <v>4.240307843550209E-2</v>
      </c>
      <c r="U349" s="16">
        <v>3.139768635968712</v>
      </c>
      <c r="V349" s="16">
        <v>3.0973655575332097</v>
      </c>
      <c r="W349" s="13" t="str">
        <f>IF(Table46749[[#This Row],[PSI - FI]]&gt;5,"Red",(IF(AND(Table46749[[#This Row],[PSI - FI]]&lt;5,Table46749[[#This Row],[PSI - FI]]&gt;=3),"Blue","No")))</f>
        <v>Blue</v>
      </c>
      <c r="X349" s="19" t="str">
        <f>HYPERLINK("https://www.google.com/maps/dir/?api=1&amp;origin=" &amp; Table46749[[#This Row],[Begin Lat]] &amp; "," &amp; Table46749[[#This Row],[Begin Long]] &amp; "&amp;destination=" &amp; Table46749[[#This Row],[End Lat]] &amp; "," &amp; Table46749[[#This Row],[End Long]] &amp; "&amp;travelmode=driving", "Google Maps")</f>
        <v>Google Maps</v>
      </c>
      <c r="Y349" s="1">
        <v>39.110313447099998</v>
      </c>
      <c r="Z349" s="1">
        <v>-84.504278121200002</v>
      </c>
      <c r="AA349" s="1">
        <v>39.116495330200003</v>
      </c>
      <c r="AB349" s="1">
        <v>-84.500117958399997</v>
      </c>
    </row>
    <row r="350" spans="1:28" x14ac:dyDescent="0.25">
      <c r="A350" s="13">
        <v>348</v>
      </c>
      <c r="B350" s="17">
        <v>2</v>
      </c>
      <c r="C350" s="1" t="s">
        <v>786</v>
      </c>
      <c r="D350" s="1" t="s">
        <v>4103</v>
      </c>
      <c r="E350" s="1" t="s">
        <v>3452</v>
      </c>
      <c r="F350" s="1" t="s">
        <v>3712</v>
      </c>
      <c r="G350" s="16">
        <v>15.9</v>
      </c>
      <c r="H350" s="16">
        <v>16.399999999999999</v>
      </c>
      <c r="I350" s="13" t="s">
        <v>3190</v>
      </c>
      <c r="J350" s="1" t="s">
        <v>4983</v>
      </c>
      <c r="K350" s="1">
        <v>1</v>
      </c>
      <c r="L350" s="1">
        <v>1</v>
      </c>
      <c r="M350" s="1">
        <v>15</v>
      </c>
      <c r="N350" s="1">
        <v>6</v>
      </c>
      <c r="O350" s="1">
        <v>42</v>
      </c>
      <c r="P350" s="16">
        <v>258.18150436046511</v>
      </c>
      <c r="Q350" s="16">
        <v>0.31150723352454568</v>
      </c>
      <c r="R350" s="16">
        <v>27.489486391729212</v>
      </c>
      <c r="S350" s="16">
        <v>27.177979158204668</v>
      </c>
      <c r="T350" s="16">
        <v>1.7005932201956998E-2</v>
      </c>
      <c r="U350" s="16">
        <v>3.1378130373853086</v>
      </c>
      <c r="V350" s="16">
        <v>3.1208071051833515</v>
      </c>
      <c r="W350" s="13" t="str">
        <f>IF(Table46749[[#This Row],[PSI - FI]]&gt;5,"Red",(IF(AND(Table46749[[#This Row],[PSI - FI]]&lt;5,Table46749[[#This Row],[PSI - FI]]&gt;=3),"Blue","No")))</f>
        <v>Blue</v>
      </c>
      <c r="X350" s="19" t="str">
        <f>HYPERLINK("https://www.google.com/maps/dir/?api=1&amp;origin=" &amp; Table46749[[#This Row],[Begin Lat]] &amp; "," &amp; Table46749[[#This Row],[Begin Long]] &amp; "&amp;destination=" &amp; Table46749[[#This Row],[End Lat]] &amp; "," &amp; Table46749[[#This Row],[End Long]] &amp; "&amp;travelmode=driving", "Google Maps")</f>
        <v>Google Maps</v>
      </c>
      <c r="Y350" s="1">
        <v>41.634412736400002</v>
      </c>
      <c r="Z350" s="1">
        <v>-83.587954238699993</v>
      </c>
      <c r="AA350" s="1">
        <v>41.634946712800001</v>
      </c>
      <c r="AB350" s="1">
        <v>-83.579068289800006</v>
      </c>
    </row>
    <row r="351" spans="1:28" x14ac:dyDescent="0.25">
      <c r="A351" s="13">
        <v>349</v>
      </c>
      <c r="B351" s="17">
        <v>7</v>
      </c>
      <c r="C351" s="1" t="s">
        <v>3195</v>
      </c>
      <c r="D351" s="1" t="s">
        <v>4236</v>
      </c>
      <c r="E351" s="1" t="s">
        <v>5874</v>
      </c>
      <c r="F351" s="1" t="s">
        <v>3700</v>
      </c>
      <c r="G351" s="16">
        <v>15.6</v>
      </c>
      <c r="H351" s="16">
        <v>16.100000000000001</v>
      </c>
      <c r="I351" s="13" t="s">
        <v>3190</v>
      </c>
      <c r="J351" s="1" t="s">
        <v>4982</v>
      </c>
      <c r="K351" s="1">
        <v>1</v>
      </c>
      <c r="L351" s="1">
        <v>2</v>
      </c>
      <c r="M351" s="1">
        <v>8</v>
      </c>
      <c r="N351" s="1">
        <v>7</v>
      </c>
      <c r="O351" s="1">
        <v>40</v>
      </c>
      <c r="P351" s="16">
        <v>260.46756904069764</v>
      </c>
      <c r="Q351" s="16">
        <v>0.43416206547961533</v>
      </c>
      <c r="R351" s="16">
        <v>22.318814113219851</v>
      </c>
      <c r="S351" s="16">
        <v>21.884652047740236</v>
      </c>
      <c r="T351" s="16">
        <v>2.4353125625229576E-2</v>
      </c>
      <c r="U351" s="16">
        <v>3.1074501452858727</v>
      </c>
      <c r="V351" s="16">
        <v>3.0830970196606433</v>
      </c>
      <c r="W351" s="13" t="str">
        <f>IF(Table46749[[#This Row],[PSI - FI]]&gt;5,"Red",(IF(AND(Table46749[[#This Row],[PSI - FI]]&lt;5,Table46749[[#This Row],[PSI - FI]]&gt;=3),"Blue","No")))</f>
        <v>Blue</v>
      </c>
      <c r="X351" s="19" t="str">
        <f>HYPERLINK("https://www.google.com/maps/dir/?api=1&amp;origin=" &amp; Table46749[[#This Row],[Begin Lat]] &amp; "," &amp; Table46749[[#This Row],[Begin Long]] &amp; "&amp;destination=" &amp; Table46749[[#This Row],[End Lat]] &amp; "," &amp; Table46749[[#This Row],[End Long]] &amp; "&amp;travelmode=driving", "Google Maps")</f>
        <v>Google Maps</v>
      </c>
      <c r="Y351" s="1">
        <v>40.107330865599998</v>
      </c>
      <c r="Z351" s="1">
        <v>-83.740509269</v>
      </c>
      <c r="AA351" s="1">
        <v>40.106742792399999</v>
      </c>
      <c r="AB351" s="1">
        <v>-83.731131058700001</v>
      </c>
    </row>
    <row r="352" spans="1:28" x14ac:dyDescent="0.25">
      <c r="A352" s="13">
        <v>350</v>
      </c>
      <c r="B352" s="17">
        <v>8</v>
      </c>
      <c r="C352" s="1" t="s">
        <v>788</v>
      </c>
      <c r="D352" s="1" t="s">
        <v>4238</v>
      </c>
      <c r="E352" s="1" t="s">
        <v>5875</v>
      </c>
      <c r="F352" s="1" t="s">
        <v>4456</v>
      </c>
      <c r="G352" s="16">
        <v>1.1000000000000001</v>
      </c>
      <c r="H352" s="16">
        <v>1.6</v>
      </c>
      <c r="I352" s="13" t="s">
        <v>3190</v>
      </c>
      <c r="J352" s="1" t="s">
        <v>4982</v>
      </c>
      <c r="K352" s="1">
        <v>0</v>
      </c>
      <c r="L352" s="1">
        <v>1</v>
      </c>
      <c r="M352" s="1">
        <v>5</v>
      </c>
      <c r="N352" s="1">
        <v>11</v>
      </c>
      <c r="O352" s="1">
        <v>48</v>
      </c>
      <c r="P352" s="16">
        <v>175.22356468023256</v>
      </c>
      <c r="Q352" s="16">
        <v>0.45909615120947589</v>
      </c>
      <c r="R352" s="16">
        <v>26.429746740280251</v>
      </c>
      <c r="S352" s="16">
        <v>25.970650589070775</v>
      </c>
      <c r="T352" s="16">
        <v>2.5748228445036603E-2</v>
      </c>
      <c r="U352" s="16">
        <v>3.1028776015690998</v>
      </c>
      <c r="V352" s="16">
        <v>3.077129373124063</v>
      </c>
      <c r="W352" s="13" t="str">
        <f>IF(Table46749[[#This Row],[PSI - FI]]&gt;5,"Red",(IF(AND(Table46749[[#This Row],[PSI - FI]]&lt;5,Table46749[[#This Row],[PSI - FI]]&gt;=3),"Blue","No")))</f>
        <v>Blue</v>
      </c>
      <c r="X352" s="19" t="str">
        <f>HYPERLINK("https://www.google.com/maps/dir/?api=1&amp;origin=" &amp; Table46749[[#This Row],[Begin Lat]] &amp; "," &amp; Table46749[[#This Row],[Begin Long]] &amp; "&amp;destination=" &amp; Table46749[[#This Row],[End Lat]] &amp; "," &amp; Table46749[[#This Row],[End Long]] &amp; "&amp;travelmode=driving", "Google Maps")</f>
        <v>Google Maps</v>
      </c>
      <c r="Y352" s="1">
        <v>39.424206671199997</v>
      </c>
      <c r="Z352" s="1">
        <v>-84.584491433599993</v>
      </c>
      <c r="AA352" s="1">
        <v>39.423709481000003</v>
      </c>
      <c r="AB352" s="1">
        <v>-84.576021447000002</v>
      </c>
    </row>
    <row r="353" spans="1:28" x14ac:dyDescent="0.25">
      <c r="A353" s="13">
        <v>351</v>
      </c>
      <c r="B353" s="17">
        <v>4</v>
      </c>
      <c r="C353" s="1" t="s">
        <v>800</v>
      </c>
      <c r="D353" s="1" t="s">
        <v>3332</v>
      </c>
      <c r="E353" s="1" t="s">
        <v>3333</v>
      </c>
      <c r="F353" s="1" t="s">
        <v>3741</v>
      </c>
      <c r="G353" s="16">
        <v>14.6</v>
      </c>
      <c r="H353" s="16">
        <v>15.1</v>
      </c>
      <c r="I353" s="13" t="s">
        <v>3190</v>
      </c>
      <c r="J353" s="1" t="s">
        <v>4981</v>
      </c>
      <c r="K353" s="1">
        <v>0</v>
      </c>
      <c r="L353" s="1">
        <v>1</v>
      </c>
      <c r="M353" s="1">
        <v>5</v>
      </c>
      <c r="N353" s="1">
        <v>3</v>
      </c>
      <c r="O353" s="1">
        <v>10</v>
      </c>
      <c r="P353" s="16">
        <v>101.72356468023256</v>
      </c>
      <c r="Q353" s="16">
        <v>1.5228140791161009</v>
      </c>
      <c r="R353" s="16">
        <v>7.4950262888252617</v>
      </c>
      <c r="S353" s="16">
        <v>5.972212209709161</v>
      </c>
      <c r="T353" s="16">
        <v>8.8385185999305824E-2</v>
      </c>
      <c r="U353" s="16">
        <v>3.1015561534085738</v>
      </c>
      <c r="V353" s="16">
        <v>3.0131709674092679</v>
      </c>
      <c r="W353" s="13" t="str">
        <f>IF(Table46749[[#This Row],[PSI - FI]]&gt;5,"Red",(IF(AND(Table46749[[#This Row],[PSI - FI]]&lt;5,Table46749[[#This Row],[PSI - FI]]&gt;=3),"Blue","No")))</f>
        <v>Blue</v>
      </c>
      <c r="X353" s="19" t="str">
        <f>HYPERLINK("https://www.google.com/maps/dir/?api=1&amp;origin=" &amp; Table46749[[#This Row],[Begin Lat]] &amp; "," &amp; Table46749[[#This Row],[Begin Long]] &amp; "&amp;destination=" &amp; Table46749[[#This Row],[End Lat]] &amp; "," &amp; Table46749[[#This Row],[End Long]] &amp; "&amp;travelmode=driving", "Google Maps")</f>
        <v>Google Maps</v>
      </c>
      <c r="Y353" s="1">
        <v>40.784438414100002</v>
      </c>
      <c r="Z353" s="1">
        <v>-81.392182865999999</v>
      </c>
      <c r="AA353" s="1">
        <v>40.785825623900003</v>
      </c>
      <c r="AB353" s="1">
        <v>-81.383164714800003</v>
      </c>
    </row>
    <row r="354" spans="1:28" x14ac:dyDescent="0.25">
      <c r="A354" s="13">
        <v>352</v>
      </c>
      <c r="B354" s="17">
        <v>2</v>
      </c>
      <c r="C354" s="1" t="s">
        <v>786</v>
      </c>
      <c r="D354" s="1" t="s">
        <v>4241</v>
      </c>
      <c r="E354" s="1" t="s">
        <v>3452</v>
      </c>
      <c r="F354" s="1" t="s">
        <v>3712</v>
      </c>
      <c r="G354" s="16">
        <v>18.5</v>
      </c>
      <c r="H354" s="16">
        <v>19</v>
      </c>
      <c r="I354" s="13" t="s">
        <v>3190</v>
      </c>
      <c r="J354" s="1" t="s">
        <v>4981</v>
      </c>
      <c r="K354" s="1">
        <v>0</v>
      </c>
      <c r="L354" s="1">
        <v>1</v>
      </c>
      <c r="M354" s="1">
        <v>5</v>
      </c>
      <c r="N354" s="1">
        <v>6</v>
      </c>
      <c r="O354" s="1">
        <v>30</v>
      </c>
      <c r="P354" s="16">
        <v>135.03606468023256</v>
      </c>
      <c r="Q354" s="16">
        <v>0.75211233822911461</v>
      </c>
      <c r="R354" s="16">
        <v>14.227011590751578</v>
      </c>
      <c r="S354" s="16">
        <v>13.474899252522464</v>
      </c>
      <c r="T354" s="16">
        <v>4.1154749052343967E-2</v>
      </c>
      <c r="U354" s="16">
        <v>3.1003292432019549</v>
      </c>
      <c r="V354" s="16">
        <v>3.0591744941496111</v>
      </c>
      <c r="W354" s="13" t="str">
        <f>IF(Table46749[[#This Row],[PSI - FI]]&gt;5,"Red",(IF(AND(Table46749[[#This Row],[PSI - FI]]&lt;5,Table46749[[#This Row],[PSI - FI]]&gt;=3),"Blue","No")))</f>
        <v>Blue</v>
      </c>
      <c r="X354" s="19" t="str">
        <f>HYPERLINK("https://www.google.com/maps/dir/?api=1&amp;origin=" &amp; Table46749[[#This Row],[Begin Lat]] &amp; "," &amp; Table46749[[#This Row],[Begin Long]] &amp; "&amp;destination=" &amp; Table46749[[#This Row],[End Lat]] &amp; "," &amp; Table46749[[#This Row],[End Long]] &amp; "&amp;travelmode=driving", "Google Maps")</f>
        <v>Google Maps</v>
      </c>
      <c r="Y354" s="1">
        <v>41.640971041900002</v>
      </c>
      <c r="Z354" s="1">
        <v>-83.541951035099999</v>
      </c>
      <c r="AA354" s="1">
        <v>41.640992027099998</v>
      </c>
      <c r="AB354" s="1">
        <v>-83.533249067499995</v>
      </c>
    </row>
    <row r="355" spans="1:28" x14ac:dyDescent="0.25">
      <c r="A355" s="13">
        <v>353</v>
      </c>
      <c r="B355" s="17">
        <v>12</v>
      </c>
      <c r="C355" s="1" t="s">
        <v>785</v>
      </c>
      <c r="D355" s="1" t="s">
        <v>4099</v>
      </c>
      <c r="E355" s="1" t="s">
        <v>5584</v>
      </c>
      <c r="F355" s="1" t="s">
        <v>4410</v>
      </c>
      <c r="G355" s="16">
        <v>11.8</v>
      </c>
      <c r="H355" s="16">
        <v>12.3</v>
      </c>
      <c r="I355" s="13" t="s">
        <v>3190</v>
      </c>
      <c r="J355" s="1" t="s">
        <v>4982</v>
      </c>
      <c r="K355" s="1">
        <v>1</v>
      </c>
      <c r="L355" s="1">
        <v>0</v>
      </c>
      <c r="M355" s="1">
        <v>9</v>
      </c>
      <c r="N355" s="1">
        <v>14</v>
      </c>
      <c r="O355" s="1">
        <v>35</v>
      </c>
      <c r="P355" s="16">
        <v>201.72356468023256</v>
      </c>
      <c r="Q355" s="16">
        <v>0.27356680066500377</v>
      </c>
      <c r="R355" s="16">
        <v>22.086801489890373</v>
      </c>
      <c r="S355" s="16">
        <v>21.813234689225368</v>
      </c>
      <c r="T355" s="16">
        <v>1.5362267280034874E-2</v>
      </c>
      <c r="U355" s="16">
        <v>3.0975580850620652</v>
      </c>
      <c r="V355" s="16">
        <v>3.0821958177820301</v>
      </c>
      <c r="W355" s="13" t="str">
        <f>IF(Table46749[[#This Row],[PSI - FI]]&gt;5,"Red",(IF(AND(Table46749[[#This Row],[PSI - FI]]&lt;5,Table46749[[#This Row],[PSI - FI]]&gt;=3),"Blue","No")))</f>
        <v>Blue</v>
      </c>
      <c r="X355" s="19" t="str">
        <f>HYPERLINK("https://www.google.com/maps/dir/?api=1&amp;origin=" &amp; Table46749[[#This Row],[Begin Lat]] &amp; "," &amp; Table46749[[#This Row],[Begin Long]] &amp; "&amp;destination=" &amp; Table46749[[#This Row],[End Lat]] &amp; "," &amp; Table46749[[#This Row],[End Long]] &amp; "&amp;travelmode=driving", "Google Maps")</f>
        <v>Google Maps</v>
      </c>
      <c r="Y355" s="1">
        <v>41.446519513799998</v>
      </c>
      <c r="Z355" s="1">
        <v>-81.779718070300007</v>
      </c>
      <c r="AA355" s="1">
        <v>41.453741009200002</v>
      </c>
      <c r="AB355" s="1">
        <v>-81.779574580599999</v>
      </c>
    </row>
    <row r="356" spans="1:28" x14ac:dyDescent="0.25">
      <c r="A356" s="13">
        <v>354</v>
      </c>
      <c r="B356" s="17">
        <v>8</v>
      </c>
      <c r="C356" s="1" t="s">
        <v>787</v>
      </c>
      <c r="D356" s="1" t="s">
        <v>3967</v>
      </c>
      <c r="E356" s="1" t="s">
        <v>5609</v>
      </c>
      <c r="F356" s="1" t="s">
        <v>4371</v>
      </c>
      <c r="G356" s="16">
        <v>4.0999999999999996</v>
      </c>
      <c r="H356" s="16">
        <v>4.5999999999999996</v>
      </c>
      <c r="I356" s="13" t="s">
        <v>3190</v>
      </c>
      <c r="J356" s="1" t="s">
        <v>4981</v>
      </c>
      <c r="K356" s="1">
        <v>1</v>
      </c>
      <c r="L356" s="1">
        <v>3</v>
      </c>
      <c r="M356" s="1">
        <v>6</v>
      </c>
      <c r="N356" s="1">
        <v>9</v>
      </c>
      <c r="O356" s="1">
        <v>38</v>
      </c>
      <c r="P356" s="16">
        <v>299.92550872093022</v>
      </c>
      <c r="Q356" s="16">
        <v>0.33584054019171938</v>
      </c>
      <c r="R356" s="16">
        <v>14.389200389473707</v>
      </c>
      <c r="S356" s="16">
        <v>14.053359849281987</v>
      </c>
      <c r="T356" s="16">
        <v>1.6743528660360819E-2</v>
      </c>
      <c r="U356" s="16">
        <v>3.0892780958190369</v>
      </c>
      <c r="V356" s="16">
        <v>3.0725345671586761</v>
      </c>
      <c r="W356" s="13" t="str">
        <f>IF(Table46749[[#This Row],[PSI - FI]]&gt;5,"Red",(IF(AND(Table46749[[#This Row],[PSI - FI]]&lt;5,Table46749[[#This Row],[PSI - FI]]&gt;=3),"Blue","No")))</f>
        <v>Blue</v>
      </c>
      <c r="X356" s="19" t="str">
        <f>HYPERLINK("https://www.google.com/maps/dir/?api=1&amp;origin=" &amp; Table46749[[#This Row],[Begin Lat]] &amp; "," &amp; Table46749[[#This Row],[Begin Long]] &amp; "&amp;destination=" &amp; Table46749[[#This Row],[End Lat]] &amp; "," &amp; Table46749[[#This Row],[End Long]] &amp; "&amp;travelmode=driving", "Google Maps")</f>
        <v>Google Maps</v>
      </c>
      <c r="Y356" s="1">
        <v>39.1463087574</v>
      </c>
      <c r="Z356" s="1">
        <v>-84.569533642400003</v>
      </c>
      <c r="AA356" s="1">
        <v>39.144518096299997</v>
      </c>
      <c r="AB356" s="1">
        <v>-84.560715190300002</v>
      </c>
    </row>
    <row r="357" spans="1:28" x14ac:dyDescent="0.25">
      <c r="A357" s="13">
        <v>355</v>
      </c>
      <c r="B357" s="17">
        <v>12</v>
      </c>
      <c r="C357" s="1" t="s">
        <v>785</v>
      </c>
      <c r="D357" s="1" t="s">
        <v>4083</v>
      </c>
      <c r="E357" s="1" t="s">
        <v>5562</v>
      </c>
      <c r="F357" s="1" t="s">
        <v>4406</v>
      </c>
      <c r="G357" s="16">
        <v>1.5</v>
      </c>
      <c r="H357" s="16">
        <v>2</v>
      </c>
      <c r="I357" s="13" t="s">
        <v>3190</v>
      </c>
      <c r="J357" s="1" t="s">
        <v>4982</v>
      </c>
      <c r="K357" s="1">
        <v>4</v>
      </c>
      <c r="L357" s="1">
        <v>0</v>
      </c>
      <c r="M357" s="1">
        <v>1</v>
      </c>
      <c r="N357" s="1">
        <v>11</v>
      </c>
      <c r="O357" s="1">
        <v>18</v>
      </c>
      <c r="P357" s="16">
        <v>256.06613372093022</v>
      </c>
      <c r="Q357" s="16">
        <v>0.50936225063385376</v>
      </c>
      <c r="R357" s="16">
        <v>13.811053015477416</v>
      </c>
      <c r="S357" s="16">
        <v>13.301690764843562</v>
      </c>
      <c r="T357" s="16">
        <v>2.8560146756333671E-2</v>
      </c>
      <c r="U357" s="16">
        <v>3.0869641524986724</v>
      </c>
      <c r="V357" s="16">
        <v>3.0584040057423385</v>
      </c>
      <c r="W357" s="13" t="str">
        <f>IF(Table46749[[#This Row],[PSI - FI]]&gt;5,"Red",(IF(AND(Table46749[[#This Row],[PSI - FI]]&lt;5,Table46749[[#This Row],[PSI - FI]]&gt;=3),"Blue","No")))</f>
        <v>Blue</v>
      </c>
      <c r="X357" s="19" t="str">
        <f>HYPERLINK("https://www.google.com/maps/dir/?api=1&amp;origin=" &amp; Table46749[[#This Row],[Begin Lat]] &amp; "," &amp; Table46749[[#This Row],[Begin Long]] &amp; "&amp;destination=" &amp; Table46749[[#This Row],[End Lat]] &amp; "," &amp; Table46749[[#This Row],[End Long]] &amp; "&amp;travelmode=driving", "Google Maps")</f>
        <v>Google Maps</v>
      </c>
      <c r="Y357" s="1">
        <v>41.469744831900002</v>
      </c>
      <c r="Z357" s="1">
        <v>-81.6513150368</v>
      </c>
      <c r="AA357" s="1">
        <v>41.476988167499997</v>
      </c>
      <c r="AB357" s="1">
        <v>-81.651427438499994</v>
      </c>
    </row>
    <row r="358" spans="1:28" x14ac:dyDescent="0.25">
      <c r="A358" s="13">
        <v>356</v>
      </c>
      <c r="B358" s="17">
        <v>2</v>
      </c>
      <c r="C358" s="1" t="s">
        <v>786</v>
      </c>
      <c r="D358" s="1" t="s">
        <v>4204</v>
      </c>
      <c r="E358" s="1" t="s">
        <v>3248</v>
      </c>
      <c r="F358" s="1" t="s">
        <v>3713</v>
      </c>
      <c r="G358" s="16">
        <v>27.8</v>
      </c>
      <c r="H358" s="16">
        <v>28.3</v>
      </c>
      <c r="I358" s="13" t="s">
        <v>3190</v>
      </c>
      <c r="J358" s="1" t="s">
        <v>4982</v>
      </c>
      <c r="K358" s="1">
        <v>0</v>
      </c>
      <c r="L358" s="1">
        <v>3</v>
      </c>
      <c r="M358" s="1">
        <v>6</v>
      </c>
      <c r="N358" s="1">
        <v>9</v>
      </c>
      <c r="O358" s="1">
        <v>28</v>
      </c>
      <c r="P358" s="16">
        <v>244.24881904069767</v>
      </c>
      <c r="Q358" s="16">
        <v>0.42070648934025484</v>
      </c>
      <c r="R358" s="16">
        <v>18.076384531698995</v>
      </c>
      <c r="S358" s="16">
        <v>17.65567804235874</v>
      </c>
      <c r="T358" s="16">
        <v>2.3600183684799821E-2</v>
      </c>
      <c r="U358" s="16">
        <v>3.0813359941235952</v>
      </c>
      <c r="V358" s="16">
        <v>3.0577358104387953</v>
      </c>
      <c r="W358" s="13" t="str">
        <f>IF(Table46749[[#This Row],[PSI - FI]]&gt;5,"Red",(IF(AND(Table46749[[#This Row],[PSI - FI]]&lt;5,Table46749[[#This Row],[PSI - FI]]&gt;=3),"Blue","No")))</f>
        <v>Blue</v>
      </c>
      <c r="X358" s="19" t="str">
        <f>HYPERLINK("https://www.google.com/maps/dir/?api=1&amp;origin=" &amp; Table46749[[#This Row],[Begin Lat]] &amp; "," &amp; Table46749[[#This Row],[Begin Long]] &amp; "&amp;destination=" &amp; Table46749[[#This Row],[End Lat]] &amp; "," &amp; Table46749[[#This Row],[End Long]] &amp; "&amp;travelmode=driving", "Google Maps")</f>
        <v>Google Maps</v>
      </c>
      <c r="Y358" s="1">
        <v>41.702985844700002</v>
      </c>
      <c r="Z358" s="1">
        <v>-83.547039477300004</v>
      </c>
      <c r="AA358" s="1">
        <v>41.709645720499999</v>
      </c>
      <c r="AB358" s="1">
        <v>-83.544059182500007</v>
      </c>
    </row>
    <row r="359" spans="1:28" x14ac:dyDescent="0.25">
      <c r="A359" s="13">
        <v>357</v>
      </c>
      <c r="B359" s="17">
        <v>8</v>
      </c>
      <c r="C359" s="1" t="s">
        <v>787</v>
      </c>
      <c r="D359" s="1" t="s">
        <v>4242</v>
      </c>
      <c r="E359" s="1" t="s">
        <v>5575</v>
      </c>
      <c r="F359" s="1" t="s">
        <v>4363</v>
      </c>
      <c r="G359" s="16">
        <v>1.9</v>
      </c>
      <c r="H359" s="16">
        <v>2.4</v>
      </c>
      <c r="I359" s="13" t="s">
        <v>3190</v>
      </c>
      <c r="J359" s="1" t="s">
        <v>4982</v>
      </c>
      <c r="K359" s="1">
        <v>0</v>
      </c>
      <c r="L359" s="1">
        <v>2</v>
      </c>
      <c r="M359" s="1">
        <v>12</v>
      </c>
      <c r="N359" s="1">
        <v>9</v>
      </c>
      <c r="O359" s="1">
        <v>51</v>
      </c>
      <c r="P359" s="16">
        <v>260.85337936046511</v>
      </c>
      <c r="Q359" s="16">
        <v>0.27766928127135609</v>
      </c>
      <c r="R359" s="16">
        <v>29.914964499478916</v>
      </c>
      <c r="S359" s="16">
        <v>29.637295218207559</v>
      </c>
      <c r="T359" s="16">
        <v>1.559207802813092E-2</v>
      </c>
      <c r="U359" s="16">
        <v>3.0769346970575517</v>
      </c>
      <c r="V359" s="16">
        <v>3.0613426190294208</v>
      </c>
      <c r="W359" s="13" t="str">
        <f>IF(Table46749[[#This Row],[PSI - FI]]&gt;5,"Red",(IF(AND(Table46749[[#This Row],[PSI - FI]]&lt;5,Table46749[[#This Row],[PSI - FI]]&gt;=3),"Blue","No")))</f>
        <v>Blue</v>
      </c>
      <c r="X359" s="19" t="str">
        <f>HYPERLINK("https://www.google.com/maps/dir/?api=1&amp;origin=" &amp; Table46749[[#This Row],[Begin Lat]] &amp; "," &amp; Table46749[[#This Row],[Begin Long]] &amp; "&amp;destination=" &amp; Table46749[[#This Row],[End Lat]] &amp; "," &amp; Table46749[[#This Row],[End Long]] &amp; "&amp;travelmode=driving", "Google Maps")</f>
        <v>Google Maps</v>
      </c>
      <c r="Y359" s="1">
        <v>39.1603286064</v>
      </c>
      <c r="Z359" s="1">
        <v>-84.490944240499999</v>
      </c>
      <c r="AA359" s="1">
        <v>39.155410994500002</v>
      </c>
      <c r="AB359" s="1">
        <v>-84.485122895200007</v>
      </c>
    </row>
    <row r="360" spans="1:28" x14ac:dyDescent="0.25">
      <c r="A360" s="13">
        <v>358</v>
      </c>
      <c r="B360" s="17">
        <v>12</v>
      </c>
      <c r="C360" s="1" t="s">
        <v>785</v>
      </c>
      <c r="D360" s="1" t="s">
        <v>4243</v>
      </c>
      <c r="E360" s="1" t="s">
        <v>5811</v>
      </c>
      <c r="F360" s="1" t="s">
        <v>4433</v>
      </c>
      <c r="G360" s="16">
        <v>6.9</v>
      </c>
      <c r="H360" s="16">
        <v>7.4</v>
      </c>
      <c r="I360" s="13" t="s">
        <v>3190</v>
      </c>
      <c r="J360" s="1" t="s">
        <v>4982</v>
      </c>
      <c r="K360" s="1">
        <v>0</v>
      </c>
      <c r="L360" s="1">
        <v>3</v>
      </c>
      <c r="M360" s="1">
        <v>7</v>
      </c>
      <c r="N360" s="1">
        <v>9</v>
      </c>
      <c r="O360" s="1">
        <v>38</v>
      </c>
      <c r="P360" s="16">
        <v>260.79569404069764</v>
      </c>
      <c r="Q360" s="16">
        <v>0.39441065879659926</v>
      </c>
      <c r="R360" s="16">
        <v>21.321484139159974</v>
      </c>
      <c r="S360" s="16">
        <v>20.927073480363376</v>
      </c>
      <c r="T360" s="16">
        <v>2.2128560417924957E-2</v>
      </c>
      <c r="U360" s="16">
        <v>3.0693412534065851</v>
      </c>
      <c r="V360" s="16">
        <v>3.0472126929886603</v>
      </c>
      <c r="W360" s="13" t="str">
        <f>IF(Table46749[[#This Row],[PSI - FI]]&gt;5,"Red",(IF(AND(Table46749[[#This Row],[PSI - FI]]&lt;5,Table46749[[#This Row],[PSI - FI]]&gt;=3),"Blue","No")))</f>
        <v>Blue</v>
      </c>
      <c r="X360" s="19" t="str">
        <f>HYPERLINK("https://www.google.com/maps/dir/?api=1&amp;origin=" &amp; Table46749[[#This Row],[Begin Lat]] &amp; "," &amp; Table46749[[#This Row],[Begin Long]] &amp; "&amp;destination=" &amp; Table46749[[#This Row],[End Lat]] &amp; "," &amp; Table46749[[#This Row],[End Long]] &amp; "&amp;travelmode=driving", "Google Maps")</f>
        <v>Google Maps</v>
      </c>
      <c r="Y360" s="1">
        <v>41.418433647299999</v>
      </c>
      <c r="Z360" s="1">
        <v>-81.784649134899993</v>
      </c>
      <c r="AA360" s="1">
        <v>41.4184256586</v>
      </c>
      <c r="AB360" s="1">
        <v>-81.775037253899995</v>
      </c>
    </row>
    <row r="361" spans="1:28" x14ac:dyDescent="0.25">
      <c r="A361" s="13">
        <v>359</v>
      </c>
      <c r="B361" s="17">
        <v>2</v>
      </c>
      <c r="C361" s="1" t="s">
        <v>786</v>
      </c>
      <c r="D361" s="1" t="s">
        <v>4194</v>
      </c>
      <c r="E361" s="1" t="s">
        <v>5619</v>
      </c>
      <c r="F361" s="1" t="s">
        <v>4400</v>
      </c>
      <c r="G361" s="16">
        <v>4.9000000000000004</v>
      </c>
      <c r="H361" s="16">
        <v>5.4</v>
      </c>
      <c r="I361" s="13" t="s">
        <v>3190</v>
      </c>
      <c r="J361" s="1" t="s">
        <v>4982</v>
      </c>
      <c r="K361" s="1">
        <v>1</v>
      </c>
      <c r="L361" s="1">
        <v>1</v>
      </c>
      <c r="M361" s="1">
        <v>8</v>
      </c>
      <c r="N361" s="1">
        <v>6</v>
      </c>
      <c r="O361" s="1">
        <v>31</v>
      </c>
      <c r="P361" s="16">
        <v>201.35337936046511</v>
      </c>
      <c r="Q361" s="16">
        <v>0.52707462917216086</v>
      </c>
      <c r="R361" s="16">
        <v>18.180679451235495</v>
      </c>
      <c r="S361" s="16">
        <v>17.653604822063333</v>
      </c>
      <c r="T361" s="16">
        <v>2.9550823886523025E-2</v>
      </c>
      <c r="U361" s="16">
        <v>3.0691317374647245</v>
      </c>
      <c r="V361" s="16">
        <v>3.0395809135782015</v>
      </c>
      <c r="W361" s="13" t="str">
        <f>IF(Table46749[[#This Row],[PSI - FI]]&gt;5,"Red",(IF(AND(Table46749[[#This Row],[PSI - FI]]&lt;5,Table46749[[#This Row],[PSI - FI]]&gt;=3),"Blue","No")))</f>
        <v>Blue</v>
      </c>
      <c r="X361" s="19" t="str">
        <f>HYPERLINK("https://www.google.com/maps/dir/?api=1&amp;origin=" &amp; Table46749[[#This Row],[Begin Lat]] &amp; "," &amp; Table46749[[#This Row],[Begin Long]] &amp; "&amp;destination=" &amp; Table46749[[#This Row],[End Lat]] &amp; "," &amp; Table46749[[#This Row],[End Long]] &amp; "&amp;travelmode=driving", "Google Maps")</f>
        <v>Google Maps</v>
      </c>
      <c r="Y361" s="1">
        <v>41.721191737300003</v>
      </c>
      <c r="Z361" s="1">
        <v>-83.600836349299996</v>
      </c>
      <c r="AA361" s="1">
        <v>41.721224987799999</v>
      </c>
      <c r="AB361" s="1">
        <v>-83.591178037999995</v>
      </c>
    </row>
    <row r="362" spans="1:28" x14ac:dyDescent="0.25">
      <c r="A362" s="13">
        <v>360</v>
      </c>
      <c r="B362" s="17">
        <v>6</v>
      </c>
      <c r="C362" s="1" t="s">
        <v>784</v>
      </c>
      <c r="D362" s="1" t="s">
        <v>4066</v>
      </c>
      <c r="E362" s="1" t="s">
        <v>5393</v>
      </c>
      <c r="F362" s="1" t="s">
        <v>4402</v>
      </c>
      <c r="G362" s="16">
        <v>4.0999999999999996</v>
      </c>
      <c r="H362" s="16">
        <v>4.5999999999999996</v>
      </c>
      <c r="I362" s="13" t="s">
        <v>3190</v>
      </c>
      <c r="J362" s="1" t="s">
        <v>4982</v>
      </c>
      <c r="K362" s="1">
        <v>0</v>
      </c>
      <c r="L362" s="1">
        <v>2</v>
      </c>
      <c r="M362" s="1">
        <v>7</v>
      </c>
      <c r="N362" s="1">
        <v>4</v>
      </c>
      <c r="O362" s="1">
        <v>17</v>
      </c>
      <c r="P362" s="16">
        <v>171.93150436046511</v>
      </c>
      <c r="Q362" s="16">
        <v>0.60027852179745189</v>
      </c>
      <c r="R362" s="16">
        <v>11.779123135581207</v>
      </c>
      <c r="S362" s="16">
        <v>11.178844613783754</v>
      </c>
      <c r="T362" s="16">
        <v>3.3683406977386254E-2</v>
      </c>
      <c r="U362" s="16">
        <v>3.0604796649257993</v>
      </c>
      <c r="V362" s="16">
        <v>3.0267962579484129</v>
      </c>
      <c r="W362" s="13" t="str">
        <f>IF(Table46749[[#This Row],[PSI - FI]]&gt;5,"Red",(IF(AND(Table46749[[#This Row],[PSI - FI]]&lt;5,Table46749[[#This Row],[PSI - FI]]&gt;=3),"Blue","No")))</f>
        <v>Blue</v>
      </c>
      <c r="X362" s="19" t="str">
        <f>HYPERLINK("https://www.google.com/maps/dir/?api=1&amp;origin=" &amp; Table46749[[#This Row],[Begin Lat]] &amp; "," &amp; Table46749[[#This Row],[Begin Long]] &amp; "&amp;destination=" &amp; Table46749[[#This Row],[End Lat]] &amp; "," &amp; Table46749[[#This Row],[End Long]] &amp; "&amp;travelmode=driving", "Google Maps")</f>
        <v>Google Maps</v>
      </c>
      <c r="Y362" s="1">
        <v>40.078370295100001</v>
      </c>
      <c r="Z362" s="1">
        <v>-82.951573168300001</v>
      </c>
      <c r="AA362" s="1">
        <v>40.085572232700002</v>
      </c>
      <c r="AB362" s="1">
        <v>-82.950946321200007</v>
      </c>
    </row>
    <row r="363" spans="1:28" x14ac:dyDescent="0.25">
      <c r="A363" s="13">
        <v>361</v>
      </c>
      <c r="B363" s="17">
        <v>12</v>
      </c>
      <c r="C363" s="1" t="s">
        <v>785</v>
      </c>
      <c r="D363" s="1" t="s">
        <v>4028</v>
      </c>
      <c r="E363" s="1" t="s">
        <v>5585</v>
      </c>
      <c r="F363" s="1" t="s">
        <v>4388</v>
      </c>
      <c r="G363" s="16">
        <v>7.5</v>
      </c>
      <c r="H363" s="16">
        <v>8</v>
      </c>
      <c r="I363" s="13" t="s">
        <v>3190</v>
      </c>
      <c r="J363" s="1" t="s">
        <v>4982</v>
      </c>
      <c r="K363" s="1">
        <v>0</v>
      </c>
      <c r="L363" s="1">
        <v>4</v>
      </c>
      <c r="M363" s="1">
        <v>2</v>
      </c>
      <c r="N363" s="1">
        <v>7</v>
      </c>
      <c r="O363" s="1">
        <v>28</v>
      </c>
      <c r="P363" s="16">
        <v>254.86300872093022</v>
      </c>
      <c r="Q363" s="16">
        <v>0.63370024062329711</v>
      </c>
      <c r="R363" s="16">
        <v>15.867188129345024</v>
      </c>
      <c r="S363" s="16">
        <v>15.233487888721728</v>
      </c>
      <c r="T363" s="16">
        <v>3.5522519246062215E-2</v>
      </c>
      <c r="U363" s="16">
        <v>3.0569580741554137</v>
      </c>
      <c r="V363" s="16">
        <v>3.0214355549093512</v>
      </c>
      <c r="W363" s="13" t="str">
        <f>IF(Table46749[[#This Row],[PSI - FI]]&gt;5,"Red",(IF(AND(Table46749[[#This Row],[PSI - FI]]&lt;5,Table46749[[#This Row],[PSI - FI]]&gt;=3),"Blue","No")))</f>
        <v>Blue</v>
      </c>
      <c r="X363" s="19" t="str">
        <f>HYPERLINK("https://www.google.com/maps/dir/?api=1&amp;origin=" &amp; Table46749[[#This Row],[Begin Lat]] &amp; "," &amp; Table46749[[#This Row],[Begin Long]] &amp; "&amp;destination=" &amp; Table46749[[#This Row],[End Lat]] &amp; "," &amp; Table46749[[#This Row],[End Long]] &amp; "&amp;travelmode=driving", "Google Maps")</f>
        <v>Google Maps</v>
      </c>
      <c r="Y363" s="1">
        <v>41.532579541300002</v>
      </c>
      <c r="Z363" s="1">
        <v>-81.630131956599996</v>
      </c>
      <c r="AA363" s="1">
        <v>41.5394480824</v>
      </c>
      <c r="AB363" s="1">
        <v>-81.631466241400005</v>
      </c>
    </row>
    <row r="364" spans="1:28" x14ac:dyDescent="0.25">
      <c r="A364" s="13">
        <v>362</v>
      </c>
      <c r="B364" s="17">
        <v>2</v>
      </c>
      <c r="C364" s="1" t="s">
        <v>786</v>
      </c>
      <c r="D364" s="1" t="s">
        <v>4244</v>
      </c>
      <c r="E364" s="1" t="s">
        <v>5571</v>
      </c>
      <c r="F364" s="1" t="s">
        <v>4457</v>
      </c>
      <c r="G364" s="16">
        <v>1.7</v>
      </c>
      <c r="H364" s="16">
        <v>2.2000000000000002</v>
      </c>
      <c r="I364" s="13" t="s">
        <v>3190</v>
      </c>
      <c r="J364" s="1" t="s">
        <v>4983</v>
      </c>
      <c r="K364" s="1">
        <v>0</v>
      </c>
      <c r="L364" s="1">
        <v>0</v>
      </c>
      <c r="M364" s="1">
        <v>12</v>
      </c>
      <c r="N364" s="1">
        <v>4</v>
      </c>
      <c r="O364" s="1">
        <v>48</v>
      </c>
      <c r="P364" s="16">
        <v>144.3125</v>
      </c>
      <c r="Q364" s="16">
        <v>0.54951413672333826</v>
      </c>
      <c r="R364" s="16">
        <v>24.858277862195788</v>
      </c>
      <c r="S364" s="16">
        <v>24.308763725472449</v>
      </c>
      <c r="T364" s="16">
        <v>3.0341463744990298E-2</v>
      </c>
      <c r="U364" s="16">
        <v>3.0447727581518818</v>
      </c>
      <c r="V364" s="16">
        <v>3.0144312944068914</v>
      </c>
      <c r="W364" s="13" t="str">
        <f>IF(Table46749[[#This Row],[PSI - FI]]&gt;5,"Red",(IF(AND(Table46749[[#This Row],[PSI - FI]]&lt;5,Table46749[[#This Row],[PSI - FI]]&gt;=3),"Blue","No")))</f>
        <v>Blue</v>
      </c>
      <c r="X364" s="19" t="str">
        <f>HYPERLINK("https://www.google.com/maps/dir/?api=1&amp;origin=" &amp; Table46749[[#This Row],[Begin Lat]] &amp; "," &amp; Table46749[[#This Row],[Begin Long]] &amp; "&amp;destination=" &amp; Table46749[[#This Row],[End Lat]] &amp; "," &amp; Table46749[[#This Row],[End Long]] &amp; "&amp;travelmode=driving", "Google Maps")</f>
        <v>Google Maps</v>
      </c>
      <c r="Y364" s="1">
        <v>41.717238458499999</v>
      </c>
      <c r="Z364" s="1">
        <v>-83.566414106899998</v>
      </c>
      <c r="AA364" s="1">
        <v>41.724481917600002</v>
      </c>
      <c r="AB364" s="1">
        <v>-83.566675515699998</v>
      </c>
    </row>
    <row r="365" spans="1:28" x14ac:dyDescent="0.25">
      <c r="A365" s="13">
        <v>363</v>
      </c>
      <c r="B365" s="17">
        <v>12</v>
      </c>
      <c r="C365" s="1" t="s">
        <v>785</v>
      </c>
      <c r="D365" s="1" t="s">
        <v>4032</v>
      </c>
      <c r="E365" s="1" t="s">
        <v>5741</v>
      </c>
      <c r="F365" s="1" t="s">
        <v>3760</v>
      </c>
      <c r="G365" s="16">
        <v>19.899999999999999</v>
      </c>
      <c r="H365" s="16">
        <v>20.399999999999999</v>
      </c>
      <c r="I365" s="13" t="s">
        <v>3190</v>
      </c>
      <c r="J365" s="1" t="s">
        <v>4982</v>
      </c>
      <c r="K365" s="1">
        <v>2</v>
      </c>
      <c r="L365" s="1">
        <v>2</v>
      </c>
      <c r="M365" s="1">
        <v>8</v>
      </c>
      <c r="N365" s="1">
        <v>8</v>
      </c>
      <c r="O365" s="1">
        <v>36</v>
      </c>
      <c r="P365" s="16">
        <v>306.58175872093022</v>
      </c>
      <c r="Q365" s="16">
        <v>0.35401571811209159</v>
      </c>
      <c r="R365" s="16">
        <v>20.986954879653634</v>
      </c>
      <c r="S365" s="16">
        <v>20.632939161541543</v>
      </c>
      <c r="T365" s="16">
        <v>1.9867420437983008E-2</v>
      </c>
      <c r="U365" s="16">
        <v>3.035821894758671</v>
      </c>
      <c r="V365" s="16">
        <v>3.0159544743206879</v>
      </c>
      <c r="W365" s="13" t="str">
        <f>IF(Table46749[[#This Row],[PSI - FI]]&gt;5,"Red",(IF(AND(Table46749[[#This Row],[PSI - FI]]&lt;5,Table46749[[#This Row],[PSI - FI]]&gt;=3),"Blue","No")))</f>
        <v>Blue</v>
      </c>
      <c r="X365" s="19" t="str">
        <f>HYPERLINK("https://www.google.com/maps/dir/?api=1&amp;origin=" &amp; Table46749[[#This Row],[Begin Lat]] &amp; "," &amp; Table46749[[#This Row],[Begin Long]] &amp; "&amp;destination=" &amp; Table46749[[#This Row],[End Lat]] &amp; "," &amp; Table46749[[#This Row],[End Long]] &amp; "&amp;travelmode=driving", "Google Maps")</f>
        <v>Google Maps</v>
      </c>
      <c r="Y365" s="1">
        <v>41.521621680499997</v>
      </c>
      <c r="Z365" s="1">
        <v>-81.616164974</v>
      </c>
      <c r="AA365" s="1">
        <v>41.522627816700002</v>
      </c>
      <c r="AB365" s="1">
        <v>-81.606610822299999</v>
      </c>
    </row>
    <row r="366" spans="1:28" x14ac:dyDescent="0.25">
      <c r="A366" s="13">
        <v>364</v>
      </c>
      <c r="B366" s="17">
        <v>6</v>
      </c>
      <c r="C366" s="1" t="s">
        <v>784</v>
      </c>
      <c r="D366" s="1" t="s">
        <v>4183</v>
      </c>
      <c r="E366" s="1" t="s">
        <v>5319</v>
      </c>
      <c r="F366" s="1" t="s">
        <v>3743</v>
      </c>
      <c r="G366" s="16">
        <v>18.399999999999999</v>
      </c>
      <c r="H366" s="16">
        <v>18.899999999999999</v>
      </c>
      <c r="I366" s="13" t="s">
        <v>3190</v>
      </c>
      <c r="J366" s="1" t="s">
        <v>4982</v>
      </c>
      <c r="K366" s="1">
        <v>0</v>
      </c>
      <c r="L366" s="1">
        <v>3</v>
      </c>
      <c r="M366" s="1">
        <v>17</v>
      </c>
      <c r="N366" s="1">
        <v>5</v>
      </c>
      <c r="O366" s="1">
        <v>38</v>
      </c>
      <c r="P366" s="16">
        <v>308.51444404069764</v>
      </c>
      <c r="Q366" s="16">
        <v>0.31247251232267398</v>
      </c>
      <c r="R366" s="16">
        <v>16.545761713797365</v>
      </c>
      <c r="S366" s="16">
        <v>16.23328920147469</v>
      </c>
      <c r="T366" s="16">
        <v>1.7541346919467973E-2</v>
      </c>
      <c r="U366" s="16">
        <v>3.0313237344508908</v>
      </c>
      <c r="V366" s="16">
        <v>3.0137823875314229</v>
      </c>
      <c r="W366" s="13" t="str">
        <f>IF(Table46749[[#This Row],[PSI - FI]]&gt;5,"Red",(IF(AND(Table46749[[#This Row],[PSI - FI]]&lt;5,Table46749[[#This Row],[PSI - FI]]&gt;=3),"Blue","No")))</f>
        <v>Blue</v>
      </c>
      <c r="X366" s="19" t="str">
        <f>HYPERLINK("https://www.google.com/maps/dir/?api=1&amp;origin=" &amp; Table46749[[#This Row],[Begin Lat]] &amp; "," &amp; Table46749[[#This Row],[Begin Long]] &amp; "&amp;destination=" &amp; Table46749[[#This Row],[End Lat]] &amp; "," &amp; Table46749[[#This Row],[End Long]] &amp; "&amp;travelmode=driving", "Google Maps")</f>
        <v>Google Maps</v>
      </c>
      <c r="Y366" s="1">
        <v>40.001345560399997</v>
      </c>
      <c r="Z366" s="1">
        <v>-82.975038191199999</v>
      </c>
      <c r="AA366" s="1">
        <v>40.007842877900003</v>
      </c>
      <c r="AB366" s="1">
        <v>-82.970960286299999</v>
      </c>
    </row>
    <row r="367" spans="1:28" x14ac:dyDescent="0.25">
      <c r="A367" s="13">
        <v>365</v>
      </c>
      <c r="B367" s="17">
        <v>12</v>
      </c>
      <c r="C367" s="1" t="s">
        <v>794</v>
      </c>
      <c r="D367" s="1" t="s">
        <v>4246</v>
      </c>
      <c r="E367" s="1" t="s">
        <v>5876</v>
      </c>
      <c r="F367" s="1" t="s">
        <v>4458</v>
      </c>
      <c r="G367" s="16">
        <v>0</v>
      </c>
      <c r="H367" s="16">
        <v>0.5</v>
      </c>
      <c r="I367" s="13" t="s">
        <v>3190</v>
      </c>
      <c r="J367" s="1" t="s">
        <v>4982</v>
      </c>
      <c r="K367" s="1">
        <v>0</v>
      </c>
      <c r="L367" s="1">
        <v>1</v>
      </c>
      <c r="M367" s="1">
        <v>14</v>
      </c>
      <c r="N367" s="1">
        <v>2</v>
      </c>
      <c r="O367" s="1">
        <v>43</v>
      </c>
      <c r="P367" s="16">
        <v>189.20793968023256</v>
      </c>
      <c r="Q367" s="16">
        <v>0.45633618843059792</v>
      </c>
      <c r="R367" s="16">
        <v>23.227955558709883</v>
      </c>
      <c r="S367" s="16">
        <v>22.771619370279286</v>
      </c>
      <c r="T367" s="16">
        <v>2.5593813300872938E-2</v>
      </c>
      <c r="U367" s="16">
        <v>3.0248150955087083</v>
      </c>
      <c r="V367" s="16">
        <v>2.9992212822078352</v>
      </c>
      <c r="W367" s="13" t="str">
        <f>IF(Table46749[[#This Row],[PSI - FI]]&gt;5,"Red",(IF(AND(Table46749[[#This Row],[PSI - FI]]&lt;5,Table46749[[#This Row],[PSI - FI]]&gt;=3),"Blue","No")))</f>
        <v>No</v>
      </c>
      <c r="X367" s="19" t="str">
        <f>HYPERLINK("https://www.google.com/maps/dir/?api=1&amp;origin=" &amp; Table46749[[#This Row],[Begin Lat]] &amp; "," &amp; Table46749[[#This Row],[Begin Long]] &amp; "&amp;destination=" &amp; Table46749[[#This Row],[End Lat]] &amp; "," &amp; Table46749[[#This Row],[End Long]] &amp; "&amp;travelmode=driving", "Google Maps")</f>
        <v>Google Maps</v>
      </c>
      <c r="Y367" s="1">
        <v>0</v>
      </c>
      <c r="Z367" s="1">
        <v>0</v>
      </c>
      <c r="AA367" s="1">
        <v>0</v>
      </c>
      <c r="AB367" s="1">
        <v>0</v>
      </c>
    </row>
    <row r="368" spans="1:28" x14ac:dyDescent="0.25">
      <c r="A368" s="13">
        <v>366</v>
      </c>
      <c r="B368" s="17">
        <v>12</v>
      </c>
      <c r="C368" s="1" t="s">
        <v>794</v>
      </c>
      <c r="D368" s="1" t="s">
        <v>3978</v>
      </c>
      <c r="E368" s="1" t="s">
        <v>5844</v>
      </c>
      <c r="F368" s="1" t="s">
        <v>3712</v>
      </c>
      <c r="G368" s="16">
        <v>2.2999999999999998</v>
      </c>
      <c r="H368" s="16">
        <v>2.8</v>
      </c>
      <c r="I368" s="13" t="s">
        <v>3190</v>
      </c>
      <c r="J368" s="1" t="s">
        <v>4981</v>
      </c>
      <c r="K368" s="1">
        <v>0</v>
      </c>
      <c r="L368" s="1">
        <v>3</v>
      </c>
      <c r="M368" s="1">
        <v>4</v>
      </c>
      <c r="N368" s="1">
        <v>1</v>
      </c>
      <c r="O368" s="1">
        <v>10</v>
      </c>
      <c r="P368" s="16">
        <v>177.65506904069767</v>
      </c>
      <c r="Q368" s="16">
        <v>2.1795654304843812</v>
      </c>
      <c r="R368" s="16">
        <v>7.4630516196990158</v>
      </c>
      <c r="S368" s="16">
        <v>5.283486189214635</v>
      </c>
      <c r="T368" s="16">
        <v>0.131141205956009</v>
      </c>
      <c r="U368" s="16">
        <v>3.0246912371705239</v>
      </c>
      <c r="V368" s="16">
        <v>2.8935500312145148</v>
      </c>
      <c r="W368" s="13" t="str">
        <f>IF(Table46749[[#This Row],[PSI - FI]]&gt;5,"Red",(IF(AND(Table46749[[#This Row],[PSI - FI]]&lt;5,Table46749[[#This Row],[PSI - FI]]&gt;=3),"Blue","No")))</f>
        <v>No</v>
      </c>
      <c r="X368" s="19" t="str">
        <f>HYPERLINK("https://www.google.com/maps/dir/?api=1&amp;origin=" &amp; Table46749[[#This Row],[Begin Lat]] &amp; "," &amp; Table46749[[#This Row],[Begin Long]] &amp; "&amp;destination=" &amp; Table46749[[#This Row],[End Lat]] &amp; "," &amp; Table46749[[#This Row],[End Long]] &amp; "&amp;travelmode=driving", "Google Maps")</f>
        <v>Google Maps</v>
      </c>
      <c r="Y368" s="1">
        <v>41.628393625999998</v>
      </c>
      <c r="Z368" s="1">
        <v>-81.452388290499997</v>
      </c>
      <c r="AA368" s="1">
        <v>41.632525732799998</v>
      </c>
      <c r="AB368" s="1">
        <v>-81.444472022799999</v>
      </c>
    </row>
    <row r="369" spans="1:28" x14ac:dyDescent="0.25">
      <c r="A369" s="13">
        <v>367</v>
      </c>
      <c r="B369" s="17">
        <v>12</v>
      </c>
      <c r="C369" s="1" t="s">
        <v>794</v>
      </c>
      <c r="D369" s="1" t="s">
        <v>3978</v>
      </c>
      <c r="E369" s="1" t="s">
        <v>5844</v>
      </c>
      <c r="F369" s="1" t="s">
        <v>3712</v>
      </c>
      <c r="G369" s="16">
        <v>9.3000000000000007</v>
      </c>
      <c r="H369" s="16">
        <v>9.8000000000000007</v>
      </c>
      <c r="I369" s="13" t="s">
        <v>3190</v>
      </c>
      <c r="J369" s="1" t="s">
        <v>4981</v>
      </c>
      <c r="K369" s="1">
        <v>0</v>
      </c>
      <c r="L369" s="1">
        <v>1</v>
      </c>
      <c r="M369" s="1">
        <v>4</v>
      </c>
      <c r="N369" s="1">
        <v>3</v>
      </c>
      <c r="O369" s="1">
        <v>35</v>
      </c>
      <c r="P369" s="16">
        <v>120.17668968023256</v>
      </c>
      <c r="Q369" s="16">
        <v>2.1795654304843812</v>
      </c>
      <c r="R369" s="16">
        <v>17.819705666466948</v>
      </c>
      <c r="S369" s="16">
        <v>15.640140235982567</v>
      </c>
      <c r="T369" s="16">
        <v>0.131141205956009</v>
      </c>
      <c r="U369" s="16">
        <v>3.0246912371705239</v>
      </c>
      <c r="V369" s="16">
        <v>2.8935500312145148</v>
      </c>
      <c r="W369" s="13" t="str">
        <f>IF(Table46749[[#This Row],[PSI - FI]]&gt;5,"Red",(IF(AND(Table46749[[#This Row],[PSI - FI]]&lt;5,Table46749[[#This Row],[PSI - FI]]&gt;=3),"Blue","No")))</f>
        <v>No</v>
      </c>
      <c r="X369" s="19" t="str">
        <f>HYPERLINK("https://www.google.com/maps/dir/?api=1&amp;origin=" &amp; Table46749[[#This Row],[Begin Lat]] &amp; "," &amp; Table46749[[#This Row],[Begin Long]] &amp; "&amp;destination=" &amp; Table46749[[#This Row],[End Lat]] &amp; "," &amp; Table46749[[#This Row],[End Long]] &amp; "&amp;travelmode=driving", "Google Maps")</f>
        <v>Google Maps</v>
      </c>
      <c r="Y369" s="1">
        <v>41.685630334700001</v>
      </c>
      <c r="Z369" s="1">
        <v>-81.344262277599995</v>
      </c>
      <c r="AA369" s="1">
        <v>41.6877260857</v>
      </c>
      <c r="AB369" s="1">
        <v>-81.335055391300003</v>
      </c>
    </row>
    <row r="370" spans="1:28" x14ac:dyDescent="0.25">
      <c r="A370" s="13">
        <v>368</v>
      </c>
      <c r="B370" s="17">
        <v>11</v>
      </c>
      <c r="C370" s="1" t="s">
        <v>2389</v>
      </c>
      <c r="D370" s="1" t="s">
        <v>3507</v>
      </c>
      <c r="E370" s="1" t="s">
        <v>3508</v>
      </c>
      <c r="F370" s="1" t="s">
        <v>3711</v>
      </c>
      <c r="G370" s="16">
        <v>13</v>
      </c>
      <c r="H370" s="16">
        <v>13.5</v>
      </c>
      <c r="I370" s="13" t="s">
        <v>3190</v>
      </c>
      <c r="J370" s="1" t="s">
        <v>4982</v>
      </c>
      <c r="K370" s="1">
        <v>0</v>
      </c>
      <c r="L370" s="1">
        <v>1</v>
      </c>
      <c r="M370" s="1">
        <v>7</v>
      </c>
      <c r="N370" s="1">
        <v>16</v>
      </c>
      <c r="O370" s="1">
        <v>99</v>
      </c>
      <c r="P370" s="16">
        <v>261.50481468023258</v>
      </c>
      <c r="Q370" s="16">
        <v>0.29587441924030766</v>
      </c>
      <c r="R370" s="16">
        <v>37.639801240699398</v>
      </c>
      <c r="S370" s="16">
        <v>37.343926821459092</v>
      </c>
      <c r="T370" s="16">
        <v>1.6611786280664002E-2</v>
      </c>
      <c r="U370" s="16">
        <v>3.0160209754011071</v>
      </c>
      <c r="V370" s="16">
        <v>2.9994091891204433</v>
      </c>
      <c r="W370" s="13" t="str">
        <f>IF(Table46749[[#This Row],[PSI - FI]]&gt;5,"Red",(IF(AND(Table46749[[#This Row],[PSI - FI]]&lt;5,Table46749[[#This Row],[PSI - FI]]&gt;=3),"Blue","No")))</f>
        <v>No</v>
      </c>
      <c r="X370" s="19" t="str">
        <f>HYPERLINK("https://www.google.com/maps/dir/?api=1&amp;origin=" &amp; Table46749[[#This Row],[Begin Lat]] &amp; "," &amp; Table46749[[#This Row],[Begin Long]] &amp; "&amp;destination=" &amp; Table46749[[#This Row],[End Lat]] &amp; "," &amp; Table46749[[#This Row],[End Long]] &amp; "&amp;travelmode=driving", "Google Maps")</f>
        <v>Google Maps</v>
      </c>
      <c r="Y370" s="1">
        <v>40.493469030200004</v>
      </c>
      <c r="Z370" s="1">
        <v>-81.475392174099994</v>
      </c>
      <c r="AA370" s="1">
        <v>40.492999944399998</v>
      </c>
      <c r="AB370" s="1">
        <v>-81.465946547000001</v>
      </c>
    </row>
    <row r="371" spans="1:28" x14ac:dyDescent="0.25">
      <c r="A371" s="13">
        <v>369</v>
      </c>
      <c r="B371" s="17">
        <v>12</v>
      </c>
      <c r="C371" s="1" t="s">
        <v>785</v>
      </c>
      <c r="D371" s="1" t="s">
        <v>4249</v>
      </c>
      <c r="E371" s="1" t="s">
        <v>5622</v>
      </c>
      <c r="F371" s="1" t="s">
        <v>4459</v>
      </c>
      <c r="G371" s="16">
        <v>0.5</v>
      </c>
      <c r="H371" s="16">
        <v>1</v>
      </c>
      <c r="I371" s="13" t="s">
        <v>3190</v>
      </c>
      <c r="J371" s="1" t="s">
        <v>4982</v>
      </c>
      <c r="K371" s="1">
        <v>0</v>
      </c>
      <c r="L371" s="1">
        <v>1</v>
      </c>
      <c r="M371" s="1">
        <v>5</v>
      </c>
      <c r="N371" s="1">
        <v>11</v>
      </c>
      <c r="O371" s="1">
        <v>25</v>
      </c>
      <c r="P371" s="16">
        <v>152.22356468023256</v>
      </c>
      <c r="Q371" s="16">
        <v>0.49183114669856259</v>
      </c>
      <c r="R371" s="16">
        <v>14.879032028567934</v>
      </c>
      <c r="S371" s="16">
        <v>14.387200881869372</v>
      </c>
      <c r="T371" s="16">
        <v>2.7579525835715164E-2</v>
      </c>
      <c r="U371" s="16">
        <v>3.0142771276285072</v>
      </c>
      <c r="V371" s="16">
        <v>2.986697601792792</v>
      </c>
      <c r="W371" s="13" t="str">
        <f>IF(Table46749[[#This Row],[PSI - FI]]&gt;5,"Red",(IF(AND(Table46749[[#This Row],[PSI - FI]]&lt;5,Table46749[[#This Row],[PSI - FI]]&gt;=3),"Blue","No")))</f>
        <v>No</v>
      </c>
      <c r="X371" s="19" t="str">
        <f>HYPERLINK("https://www.google.com/maps/dir/?api=1&amp;origin=" &amp; Table46749[[#This Row],[Begin Lat]] &amp; "," &amp; Table46749[[#This Row],[Begin Long]] &amp; "&amp;destination=" &amp; Table46749[[#This Row],[End Lat]] &amp; "," &amp; Table46749[[#This Row],[End Long]] &amp; "&amp;travelmode=driving", "Google Maps")</f>
        <v>Google Maps</v>
      </c>
      <c r="Y371" s="1">
        <v>41.416758312200002</v>
      </c>
      <c r="Z371" s="1">
        <v>-81.537305753200002</v>
      </c>
      <c r="AA371" s="1">
        <v>41.423981315399999</v>
      </c>
      <c r="AB371" s="1">
        <v>-81.537342452999994</v>
      </c>
    </row>
    <row r="372" spans="1:28" x14ac:dyDescent="0.25">
      <c r="A372" s="13">
        <v>370</v>
      </c>
      <c r="B372" s="17">
        <v>12</v>
      </c>
      <c r="C372" s="1" t="s">
        <v>785</v>
      </c>
      <c r="D372" s="1" t="s">
        <v>4251</v>
      </c>
      <c r="E372" s="1" t="s">
        <v>5877</v>
      </c>
      <c r="F372" s="1" t="s">
        <v>4460</v>
      </c>
      <c r="G372" s="16">
        <v>4.9000000000000004</v>
      </c>
      <c r="H372" s="16">
        <v>5.4</v>
      </c>
      <c r="I372" s="13" t="s">
        <v>3190</v>
      </c>
      <c r="J372" s="1" t="s">
        <v>4982</v>
      </c>
      <c r="K372" s="1">
        <v>0</v>
      </c>
      <c r="L372" s="1">
        <v>1</v>
      </c>
      <c r="M372" s="1">
        <v>8</v>
      </c>
      <c r="N372" s="1">
        <v>6</v>
      </c>
      <c r="O372" s="1">
        <v>38</v>
      </c>
      <c r="P372" s="16">
        <v>162.67668968023256</v>
      </c>
      <c r="Q372" s="16">
        <v>0.53383279211709755</v>
      </c>
      <c r="R372" s="16">
        <v>22.213799293121749</v>
      </c>
      <c r="S372" s="16">
        <v>21.67996650100465</v>
      </c>
      <c r="T372" s="16">
        <v>2.9928795474696474E-2</v>
      </c>
      <c r="U372" s="16">
        <v>3.0120877087914355</v>
      </c>
      <c r="V372" s="16">
        <v>2.9821589133167392</v>
      </c>
      <c r="W372" s="13" t="str">
        <f>IF(Table46749[[#This Row],[PSI - FI]]&gt;5,"Red",(IF(AND(Table46749[[#This Row],[PSI - FI]]&lt;5,Table46749[[#This Row],[PSI - FI]]&gt;=3),"Blue","No")))</f>
        <v>No</v>
      </c>
      <c r="X372" s="19" t="str">
        <f>HYPERLINK("https://www.google.com/maps/dir/?api=1&amp;origin=" &amp; Table46749[[#This Row],[Begin Lat]] &amp; "," &amp; Table46749[[#This Row],[Begin Long]] &amp; "&amp;destination=" &amp; Table46749[[#This Row],[End Lat]] &amp; "," &amp; Table46749[[#This Row],[End Long]] &amp; "&amp;travelmode=driving", "Google Maps")</f>
        <v>Google Maps</v>
      </c>
      <c r="Y372" s="1">
        <v>41.361484177000001</v>
      </c>
      <c r="Z372" s="1">
        <v>-81.692770429500001</v>
      </c>
      <c r="AA372" s="1">
        <v>41.361466847800003</v>
      </c>
      <c r="AB372" s="1">
        <v>-81.683186607300001</v>
      </c>
    </row>
    <row r="373" spans="1:28" x14ac:dyDescent="0.25">
      <c r="A373" s="13">
        <v>371</v>
      </c>
      <c r="B373" s="17">
        <v>6</v>
      </c>
      <c r="C373" s="1" t="s">
        <v>784</v>
      </c>
      <c r="D373" s="1" t="s">
        <v>4195</v>
      </c>
      <c r="E373" s="1" t="s">
        <v>5864</v>
      </c>
      <c r="F373" s="1" t="s">
        <v>4440</v>
      </c>
      <c r="G373" s="16">
        <v>0.6</v>
      </c>
      <c r="H373" s="16">
        <v>1.1000000000000001</v>
      </c>
      <c r="I373" s="13" t="s">
        <v>3190</v>
      </c>
      <c r="J373" s="1" t="s">
        <v>4982</v>
      </c>
      <c r="K373" s="1">
        <v>2</v>
      </c>
      <c r="L373" s="1">
        <v>3</v>
      </c>
      <c r="M373" s="1">
        <v>9</v>
      </c>
      <c r="N373" s="1">
        <v>6</v>
      </c>
      <c r="O373" s="1">
        <v>33</v>
      </c>
      <c r="P373" s="16">
        <v>346.93032340116281</v>
      </c>
      <c r="Q373" s="16">
        <v>0.32867806187127868</v>
      </c>
      <c r="R373" s="16">
        <v>21.832690710794878</v>
      </c>
      <c r="S373" s="16">
        <v>21.504012648923599</v>
      </c>
      <c r="T373" s="16">
        <v>1.8448807273451218E-2</v>
      </c>
      <c r="U373" s="16">
        <v>3.0071903494426673</v>
      </c>
      <c r="V373" s="16">
        <v>2.9887415421692163</v>
      </c>
      <c r="W373" s="13" t="str">
        <f>IF(Table46749[[#This Row],[PSI - FI]]&gt;5,"Red",(IF(AND(Table46749[[#This Row],[PSI - FI]]&lt;5,Table46749[[#This Row],[PSI - FI]]&gt;=3),"Blue","No")))</f>
        <v>No</v>
      </c>
      <c r="X373" s="19" t="str">
        <f>HYPERLINK("https://www.google.com/maps/dir/?api=1&amp;origin=" &amp; Table46749[[#This Row],[Begin Lat]] &amp; "," &amp; Table46749[[#This Row],[Begin Long]] &amp; "&amp;destination=" &amp; Table46749[[#This Row],[End Lat]] &amp; "," &amp; Table46749[[#This Row],[End Long]] &amp; "&amp;travelmode=driving", "Google Maps")</f>
        <v>Google Maps</v>
      </c>
      <c r="Y373" s="1">
        <v>39.942336752700001</v>
      </c>
      <c r="Z373" s="1">
        <v>-83.100704773100006</v>
      </c>
      <c r="AA373" s="1">
        <v>39.9428072392</v>
      </c>
      <c r="AB373" s="1">
        <v>-83.091307016299993</v>
      </c>
    </row>
    <row r="374" spans="1:28" x14ac:dyDescent="0.25">
      <c r="A374" s="13">
        <v>372</v>
      </c>
      <c r="B374" s="17">
        <v>12</v>
      </c>
      <c r="C374" s="1" t="s">
        <v>785</v>
      </c>
      <c r="D374" s="1" t="s">
        <v>4253</v>
      </c>
      <c r="E374" s="1" t="s">
        <v>5718</v>
      </c>
      <c r="F374" s="1" t="s">
        <v>3730</v>
      </c>
      <c r="G374" s="16">
        <v>3.6</v>
      </c>
      <c r="H374" s="16">
        <v>4.0999999999999996</v>
      </c>
      <c r="I374" s="13" t="s">
        <v>3190</v>
      </c>
      <c r="J374" s="1" t="s">
        <v>4982</v>
      </c>
      <c r="K374" s="1">
        <v>0</v>
      </c>
      <c r="L374" s="1">
        <v>2</v>
      </c>
      <c r="M374" s="1">
        <v>6</v>
      </c>
      <c r="N374" s="1">
        <v>13</v>
      </c>
      <c r="O374" s="1">
        <v>32</v>
      </c>
      <c r="P374" s="16">
        <v>220.32212936046511</v>
      </c>
      <c r="Q374" s="16">
        <v>0.35361171612840886</v>
      </c>
      <c r="R374" s="16">
        <v>17.304193779643779</v>
      </c>
      <c r="S374" s="16">
        <v>16.95058206351537</v>
      </c>
      <c r="T374" s="16">
        <v>1.9844803030916194E-2</v>
      </c>
      <c r="U374" s="16">
        <v>3.0059638242750846</v>
      </c>
      <c r="V374" s="16">
        <v>2.9861190212441682</v>
      </c>
      <c r="W374" s="13" t="str">
        <f>IF(Table46749[[#This Row],[PSI - FI]]&gt;5,"Red",(IF(AND(Table46749[[#This Row],[PSI - FI]]&lt;5,Table46749[[#This Row],[PSI - FI]]&gt;=3),"Blue","No")))</f>
        <v>No</v>
      </c>
      <c r="X374" s="19" t="str">
        <f>HYPERLINK("https://www.google.com/maps/dir/?api=1&amp;origin=" &amp; Table46749[[#This Row],[Begin Lat]] &amp; "," &amp; Table46749[[#This Row],[Begin Long]] &amp; "&amp;destination=" &amp; Table46749[[#This Row],[End Lat]] &amp; "," &amp; Table46749[[#This Row],[End Long]] &amp; "&amp;travelmode=driving", "Google Maps")</f>
        <v>Google Maps</v>
      </c>
      <c r="Y374" s="1">
        <v>41.464513199199999</v>
      </c>
      <c r="Z374" s="1">
        <v>-81.648189502400001</v>
      </c>
      <c r="AA374" s="1">
        <v>41.459983190400003</v>
      </c>
      <c r="AB374" s="1">
        <v>-81.640828963900006</v>
      </c>
    </row>
    <row r="375" spans="1:28" x14ac:dyDescent="0.25">
      <c r="A375" s="13">
        <v>373</v>
      </c>
      <c r="B375" s="17">
        <v>8</v>
      </c>
      <c r="C375" s="1" t="s">
        <v>787</v>
      </c>
      <c r="D375" s="1" t="s">
        <v>4190</v>
      </c>
      <c r="E375" s="1" t="s">
        <v>5394</v>
      </c>
      <c r="F375" s="1" t="s">
        <v>3736</v>
      </c>
      <c r="G375" s="16">
        <v>16.7</v>
      </c>
      <c r="H375" s="16">
        <v>17.2</v>
      </c>
      <c r="I375" s="13" t="s">
        <v>3190</v>
      </c>
      <c r="J375" s="1" t="s">
        <v>4983</v>
      </c>
      <c r="K375" s="1">
        <v>0</v>
      </c>
      <c r="L375" s="1">
        <v>0</v>
      </c>
      <c r="M375" s="1">
        <v>9</v>
      </c>
      <c r="N375" s="1">
        <v>10</v>
      </c>
      <c r="O375" s="1">
        <v>34</v>
      </c>
      <c r="P375" s="16">
        <v>137.296875</v>
      </c>
      <c r="Q375" s="16">
        <v>0.37753722843327503</v>
      </c>
      <c r="R375" s="16">
        <v>23.656989247371701</v>
      </c>
      <c r="S375" s="16">
        <v>23.279452018938425</v>
      </c>
      <c r="T375" s="16">
        <v>2.0588134461873658E-2</v>
      </c>
      <c r="U375" s="16">
        <v>2.9981980867412612</v>
      </c>
      <c r="V375" s="16">
        <v>2.9776099522793875</v>
      </c>
      <c r="W375" s="13" t="str">
        <f>IF(Table46749[[#This Row],[PSI - FI]]&gt;5,"Red",(IF(AND(Table46749[[#This Row],[PSI - FI]]&lt;5,Table46749[[#This Row],[PSI - FI]]&gt;=3),"Blue","No")))</f>
        <v>No</v>
      </c>
      <c r="X375" s="19" t="str">
        <f>HYPERLINK("https://www.google.com/maps/dir/?api=1&amp;origin=" &amp; Table46749[[#This Row],[Begin Lat]] &amp; "," &amp; Table46749[[#This Row],[Begin Long]] &amp; "&amp;destination=" &amp; Table46749[[#This Row],[End Lat]] &amp; "," &amp; Table46749[[#This Row],[End Long]] &amp; "&amp;travelmode=driving", "Google Maps")</f>
        <v>Google Maps</v>
      </c>
      <c r="Y375" s="1">
        <v>39.085235326599999</v>
      </c>
      <c r="Z375" s="1">
        <v>-84.581179251799995</v>
      </c>
      <c r="AA375" s="1">
        <v>39.086997158300001</v>
      </c>
      <c r="AB375" s="1">
        <v>-84.572222612700003</v>
      </c>
    </row>
    <row r="376" spans="1:28" x14ac:dyDescent="0.25">
      <c r="A376" s="13">
        <v>374</v>
      </c>
      <c r="B376" s="17">
        <v>12</v>
      </c>
      <c r="C376" s="1" t="s">
        <v>785</v>
      </c>
      <c r="D376" s="1" t="s">
        <v>4201</v>
      </c>
      <c r="E376" s="1" t="s">
        <v>5865</v>
      </c>
      <c r="F376" s="1" t="s">
        <v>4441</v>
      </c>
      <c r="G376" s="16">
        <v>1.4</v>
      </c>
      <c r="H376" s="16">
        <v>1.9</v>
      </c>
      <c r="I376" s="13" t="s">
        <v>3190</v>
      </c>
      <c r="J376" s="1" t="s">
        <v>4982</v>
      </c>
      <c r="K376" s="1">
        <v>0</v>
      </c>
      <c r="L376" s="1">
        <v>1</v>
      </c>
      <c r="M376" s="1">
        <v>7</v>
      </c>
      <c r="N376" s="1">
        <v>14</v>
      </c>
      <c r="O376" s="1">
        <v>54</v>
      </c>
      <c r="P376" s="16">
        <v>207.62981468023256</v>
      </c>
      <c r="Q376" s="16">
        <v>0.29649926704487028</v>
      </c>
      <c r="R376" s="16">
        <v>28.542136301672453</v>
      </c>
      <c r="S376" s="16">
        <v>28.245637034627585</v>
      </c>
      <c r="T376" s="16">
        <v>1.6646782555809789E-2</v>
      </c>
      <c r="U376" s="16">
        <v>2.9954214309528009</v>
      </c>
      <c r="V376" s="16">
        <v>2.9787746483969912</v>
      </c>
      <c r="W376" s="13" t="str">
        <f>IF(Table46749[[#This Row],[PSI - FI]]&gt;5,"Red",(IF(AND(Table46749[[#This Row],[PSI - FI]]&lt;5,Table46749[[#This Row],[PSI - FI]]&gt;=3),"Blue","No")))</f>
        <v>No</v>
      </c>
      <c r="X376" s="19" t="str">
        <f>HYPERLINK("https://www.google.com/maps/dir/?api=1&amp;origin=" &amp; Table46749[[#This Row],[Begin Lat]] &amp; "," &amp; Table46749[[#This Row],[Begin Long]] &amp; "&amp;destination=" &amp; Table46749[[#This Row],[End Lat]] &amp; "," &amp; Table46749[[#This Row],[End Long]] &amp; "&amp;travelmode=driving", "Google Maps")</f>
        <v>Google Maps</v>
      </c>
      <c r="Y376" s="1">
        <v>41.4585317417</v>
      </c>
      <c r="Z376" s="1">
        <v>-81.729640761599995</v>
      </c>
      <c r="AA376" s="1">
        <v>41.454457085000001</v>
      </c>
      <c r="AB376" s="1">
        <v>-81.721686737599995</v>
      </c>
    </row>
    <row r="377" spans="1:28" x14ac:dyDescent="0.25">
      <c r="A377" s="13">
        <v>375</v>
      </c>
      <c r="B377" s="17">
        <v>12</v>
      </c>
      <c r="C377" s="1" t="s">
        <v>785</v>
      </c>
      <c r="D377" s="1" t="s">
        <v>4255</v>
      </c>
      <c r="E377" s="1" t="s">
        <v>5582</v>
      </c>
      <c r="F377" s="1" t="s">
        <v>4364</v>
      </c>
      <c r="G377" s="16">
        <v>4.9000000000000004</v>
      </c>
      <c r="H377" s="16">
        <v>5.4</v>
      </c>
      <c r="I377" s="13" t="s">
        <v>3190</v>
      </c>
      <c r="J377" s="1" t="s">
        <v>4982</v>
      </c>
      <c r="K377" s="1">
        <v>0</v>
      </c>
      <c r="L377" s="1">
        <v>4</v>
      </c>
      <c r="M377" s="1">
        <v>5</v>
      </c>
      <c r="N377" s="1">
        <v>9</v>
      </c>
      <c r="O377" s="1">
        <v>51</v>
      </c>
      <c r="P377" s="16">
        <v>306.37863372093022</v>
      </c>
      <c r="Q377" s="16">
        <v>0.41646899589551395</v>
      </c>
      <c r="R377" s="16">
        <v>25.553208499991811</v>
      </c>
      <c r="S377" s="16">
        <v>25.136739504096298</v>
      </c>
      <c r="T377" s="16">
        <v>2.3363051590214977E-2</v>
      </c>
      <c r="U377" s="16">
        <v>2.985644671365701</v>
      </c>
      <c r="V377" s="16">
        <v>2.962281619775486</v>
      </c>
      <c r="W377" s="13" t="str">
        <f>IF(Table46749[[#This Row],[PSI - FI]]&gt;5,"Red",(IF(AND(Table46749[[#This Row],[PSI - FI]]&lt;5,Table46749[[#This Row],[PSI - FI]]&gt;=3),"Blue","No")))</f>
        <v>No</v>
      </c>
      <c r="X377" s="19" t="str">
        <f>HYPERLINK("https://www.google.com/maps/dir/?api=1&amp;origin=" &amp; Table46749[[#This Row],[Begin Lat]] &amp; "," &amp; Table46749[[#This Row],[Begin Long]] &amp; "&amp;destination=" &amp; Table46749[[#This Row],[End Lat]] &amp; "," &amp; Table46749[[#This Row],[End Long]] &amp; "&amp;travelmode=driving", "Google Maps")</f>
        <v>Google Maps</v>
      </c>
      <c r="Y377" s="1">
        <v>41.420841576000001</v>
      </c>
      <c r="Z377" s="1">
        <v>-81.527377778399995</v>
      </c>
      <c r="AA377" s="1">
        <v>41.427907578899998</v>
      </c>
      <c r="AB377" s="1">
        <v>-81.525749195700001</v>
      </c>
    </row>
    <row r="378" spans="1:28" x14ac:dyDescent="0.25">
      <c r="A378" s="13">
        <v>376</v>
      </c>
      <c r="B378" s="17">
        <v>12</v>
      </c>
      <c r="C378" s="1" t="s">
        <v>785</v>
      </c>
      <c r="D378" s="1" t="s">
        <v>3477</v>
      </c>
      <c r="E378" s="1" t="s">
        <v>5878</v>
      </c>
      <c r="F378" s="1" t="s">
        <v>4395</v>
      </c>
      <c r="G378" s="16">
        <v>0.3</v>
      </c>
      <c r="H378" s="16">
        <v>0.8</v>
      </c>
      <c r="I378" s="13" t="s">
        <v>3190</v>
      </c>
      <c r="J378" s="1" t="s">
        <v>4981</v>
      </c>
      <c r="K378" s="1">
        <v>0</v>
      </c>
      <c r="L378" s="1">
        <v>0</v>
      </c>
      <c r="M378" s="1">
        <v>2</v>
      </c>
      <c r="N378" s="1">
        <v>7</v>
      </c>
      <c r="O378" s="1">
        <v>58</v>
      </c>
      <c r="P378" s="16">
        <v>102.15625</v>
      </c>
      <c r="Q378" s="16">
        <v>1.1336266534551307</v>
      </c>
      <c r="R378" s="16">
        <v>26.663859116909251</v>
      </c>
      <c r="S378" s="16">
        <v>25.530232463454119</v>
      </c>
      <c r="T378" s="16">
        <v>6.396227525671612E-2</v>
      </c>
      <c r="U378" s="16">
        <v>2.9827900554992834</v>
      </c>
      <c r="V378" s="16">
        <v>2.9188277802425673</v>
      </c>
      <c r="W378" s="13" t="str">
        <f>IF(Table46749[[#This Row],[PSI - FI]]&gt;5,"Red",(IF(AND(Table46749[[#This Row],[PSI - FI]]&lt;5,Table46749[[#This Row],[PSI - FI]]&gt;=3),"Blue","No")))</f>
        <v>No</v>
      </c>
      <c r="X378" s="19" t="str">
        <f>HYPERLINK("https://www.google.com/maps/dir/?api=1&amp;origin=" &amp; Table46749[[#This Row],[Begin Lat]] &amp; "," &amp; Table46749[[#This Row],[Begin Long]] &amp; "&amp;destination=" &amp; Table46749[[#This Row],[End Lat]] &amp; "," &amp; Table46749[[#This Row],[End Long]] &amp; "&amp;travelmode=driving", "Google Maps")</f>
        <v>Google Maps</v>
      </c>
      <c r="Y378" s="1">
        <v>0</v>
      </c>
      <c r="Z378" s="1">
        <v>0</v>
      </c>
      <c r="AA378" s="1">
        <v>0</v>
      </c>
      <c r="AB378" s="1">
        <v>0</v>
      </c>
    </row>
    <row r="379" spans="1:28" x14ac:dyDescent="0.25">
      <c r="A379" s="13">
        <v>377</v>
      </c>
      <c r="B379" s="17">
        <v>12</v>
      </c>
      <c r="C379" s="1" t="s">
        <v>785</v>
      </c>
      <c r="D379" s="1" t="s">
        <v>4032</v>
      </c>
      <c r="E379" s="1" t="s">
        <v>5741</v>
      </c>
      <c r="F379" s="1" t="s">
        <v>3760</v>
      </c>
      <c r="G379" s="16">
        <v>17.2</v>
      </c>
      <c r="H379" s="16">
        <v>17.7</v>
      </c>
      <c r="I379" s="13" t="s">
        <v>3190</v>
      </c>
      <c r="J379" s="1" t="s">
        <v>4982</v>
      </c>
      <c r="K379" s="1">
        <v>0</v>
      </c>
      <c r="L379" s="1">
        <v>8</v>
      </c>
      <c r="M379" s="1">
        <v>5</v>
      </c>
      <c r="N379" s="1">
        <v>6</v>
      </c>
      <c r="O379" s="1">
        <v>15</v>
      </c>
      <c r="P379" s="16">
        <v>439.77289244186045</v>
      </c>
      <c r="Q379" s="16">
        <v>0.37170364797677274</v>
      </c>
      <c r="R379" s="16">
        <v>12.875050335347362</v>
      </c>
      <c r="S379" s="16">
        <v>12.503346687370589</v>
      </c>
      <c r="T379" s="16">
        <v>2.0857590283196396E-2</v>
      </c>
      <c r="U379" s="16">
        <v>2.9807741144495852</v>
      </c>
      <c r="V379" s="16">
        <v>2.9599165241663887</v>
      </c>
      <c r="W379" s="13" t="str">
        <f>IF(Table46749[[#This Row],[PSI - FI]]&gt;5,"Red",(IF(AND(Table46749[[#This Row],[PSI - FI]]&lt;5,Table46749[[#This Row],[PSI - FI]]&gt;=3),"Blue","No")))</f>
        <v>No</v>
      </c>
      <c r="X379" s="19" t="str">
        <f>HYPERLINK("https://www.google.com/maps/dir/?api=1&amp;origin=" &amp; Table46749[[#This Row],[Begin Lat]] &amp; "," &amp; Table46749[[#This Row],[Begin Long]] &amp; "&amp;destination=" &amp; Table46749[[#This Row],[End Lat]] &amp; "," &amp; Table46749[[#This Row],[End Long]] &amp; "&amp;travelmode=driving", "Google Maps")</f>
        <v>Google Maps</v>
      </c>
      <c r="Y379" s="1">
        <v>41.512325158599999</v>
      </c>
      <c r="Z379" s="1">
        <v>-81.666018214900006</v>
      </c>
      <c r="AA379" s="1">
        <v>41.5157072935</v>
      </c>
      <c r="AB379" s="1">
        <v>-81.657478198299998</v>
      </c>
    </row>
    <row r="380" spans="1:28" x14ac:dyDescent="0.25">
      <c r="A380" s="13">
        <v>378</v>
      </c>
      <c r="B380" s="17">
        <v>12</v>
      </c>
      <c r="C380" s="1" t="s">
        <v>785</v>
      </c>
      <c r="D380" s="1" t="s">
        <v>4258</v>
      </c>
      <c r="E380" s="1" t="s">
        <v>5594</v>
      </c>
      <c r="F380" s="1" t="s">
        <v>4461</v>
      </c>
      <c r="G380" s="16">
        <v>0.7</v>
      </c>
      <c r="H380" s="16">
        <v>1.2</v>
      </c>
      <c r="I380" s="13" t="s">
        <v>3190</v>
      </c>
      <c r="J380" s="1" t="s">
        <v>4982</v>
      </c>
      <c r="K380" s="1">
        <v>0</v>
      </c>
      <c r="L380" s="1">
        <v>2</v>
      </c>
      <c r="M380" s="1">
        <v>8</v>
      </c>
      <c r="N380" s="1">
        <v>6</v>
      </c>
      <c r="O380" s="1">
        <v>33</v>
      </c>
      <c r="P380" s="16">
        <v>203.35337936046511</v>
      </c>
      <c r="Q380" s="16">
        <v>0.49662486392719407</v>
      </c>
      <c r="R380" s="16">
        <v>18.896871955186608</v>
      </c>
      <c r="S380" s="16">
        <v>18.400247091259413</v>
      </c>
      <c r="T380" s="16">
        <v>2.78476758413157E-2</v>
      </c>
      <c r="U380" s="16">
        <v>2.9727218217083822</v>
      </c>
      <c r="V380" s="16">
        <v>2.9448741458670664</v>
      </c>
      <c r="W380" s="13" t="str">
        <f>IF(Table46749[[#This Row],[PSI - FI]]&gt;5,"Red",(IF(AND(Table46749[[#This Row],[PSI - FI]]&lt;5,Table46749[[#This Row],[PSI - FI]]&gt;=3),"Blue","No")))</f>
        <v>No</v>
      </c>
      <c r="X380" s="19" t="str">
        <f>HYPERLINK("https://www.google.com/maps/dir/?api=1&amp;origin=" &amp; Table46749[[#This Row],[Begin Lat]] &amp; "," &amp; Table46749[[#This Row],[Begin Long]] &amp; "&amp;destination=" &amp; Table46749[[#This Row],[End Lat]] &amp; "," &amp; Table46749[[#This Row],[End Long]] &amp; "&amp;travelmode=driving", "Google Maps")</f>
        <v>Google Maps</v>
      </c>
      <c r="Y380" s="1">
        <v>41.434064842300003</v>
      </c>
      <c r="Z380" s="1">
        <v>-81.592785203899993</v>
      </c>
      <c r="AA380" s="1">
        <v>41.440901025599999</v>
      </c>
      <c r="AB380" s="1">
        <v>-81.591093646499999</v>
      </c>
    </row>
    <row r="381" spans="1:28" x14ac:dyDescent="0.25">
      <c r="A381" s="13">
        <v>379</v>
      </c>
      <c r="B381" s="17">
        <v>9</v>
      </c>
      <c r="C381" s="1" t="s">
        <v>4932</v>
      </c>
      <c r="D381" s="1" t="s">
        <v>4260</v>
      </c>
      <c r="E381" s="1" t="s">
        <v>5879</v>
      </c>
      <c r="F381" s="1" t="s">
        <v>3812</v>
      </c>
      <c r="G381" s="16">
        <v>11</v>
      </c>
      <c r="H381" s="16">
        <v>11.5</v>
      </c>
      <c r="I381" s="13" t="s">
        <v>3190</v>
      </c>
      <c r="J381" s="1" t="s">
        <v>4981</v>
      </c>
      <c r="K381" s="1">
        <v>0</v>
      </c>
      <c r="L381" s="1">
        <v>2</v>
      </c>
      <c r="M381" s="1">
        <v>6</v>
      </c>
      <c r="N381" s="1">
        <v>1</v>
      </c>
      <c r="O381" s="1">
        <v>11</v>
      </c>
      <c r="P381" s="16">
        <v>146.07212936046511</v>
      </c>
      <c r="Q381" s="16">
        <v>1.0732934971366808</v>
      </c>
      <c r="R381" s="16">
        <v>8.0278452194083645</v>
      </c>
      <c r="S381" s="16">
        <v>6.9545517222716837</v>
      </c>
      <c r="T381" s="16">
        <v>6.0139526567736856E-2</v>
      </c>
      <c r="U381" s="16">
        <v>2.9721739488853909</v>
      </c>
      <c r="V381" s="16">
        <v>2.912034422317654</v>
      </c>
      <c r="W381" s="13" t="str">
        <f>IF(Table46749[[#This Row],[PSI - FI]]&gt;5,"Red",(IF(AND(Table46749[[#This Row],[PSI - FI]]&lt;5,Table46749[[#This Row],[PSI - FI]]&gt;=3),"Blue","No")))</f>
        <v>No</v>
      </c>
      <c r="X381" s="19" t="str">
        <f>HYPERLINK("https://www.google.com/maps/dir/?api=1&amp;origin=" &amp; Table46749[[#This Row],[Begin Lat]] &amp; "," &amp; Table46749[[#This Row],[Begin Long]] &amp; "&amp;destination=" &amp; Table46749[[#This Row],[End Lat]] &amp; "," &amp; Table46749[[#This Row],[End Long]] &amp; "&amp;travelmode=driving", "Google Maps")</f>
        <v>Google Maps</v>
      </c>
      <c r="Y381" s="1">
        <v>38.489692444299997</v>
      </c>
      <c r="Z381" s="1">
        <v>-82.643126525699998</v>
      </c>
      <c r="AA381" s="1">
        <v>38.484994581300001</v>
      </c>
      <c r="AB381" s="1">
        <v>-82.636206269400006</v>
      </c>
    </row>
    <row r="382" spans="1:28" x14ac:dyDescent="0.25">
      <c r="A382" s="13">
        <v>380</v>
      </c>
      <c r="B382" s="17">
        <v>5</v>
      </c>
      <c r="C382" s="1" t="s">
        <v>797</v>
      </c>
      <c r="D382" s="1" t="s">
        <v>4097</v>
      </c>
      <c r="E382" s="1" t="s">
        <v>5847</v>
      </c>
      <c r="F382" s="1" t="s">
        <v>3762</v>
      </c>
      <c r="G382" s="16">
        <v>14.8</v>
      </c>
      <c r="H382" s="16">
        <v>15.3</v>
      </c>
      <c r="I382" s="13" t="s">
        <v>3190</v>
      </c>
      <c r="J382" s="1" t="s">
        <v>4982</v>
      </c>
      <c r="K382" s="1">
        <v>0</v>
      </c>
      <c r="L382" s="1">
        <v>3</v>
      </c>
      <c r="M382" s="1">
        <v>8</v>
      </c>
      <c r="N382" s="1">
        <v>2</v>
      </c>
      <c r="O382" s="1">
        <v>37</v>
      </c>
      <c r="P382" s="16">
        <v>235.28006904069767</v>
      </c>
      <c r="Q382" s="16">
        <v>0.72703186455214375</v>
      </c>
      <c r="R382" s="16">
        <v>20.197648122858396</v>
      </c>
      <c r="S382" s="16">
        <v>19.470616258306254</v>
      </c>
      <c r="T382" s="16">
        <v>4.0729618768843436E-2</v>
      </c>
      <c r="U382" s="16">
        <v>2.9715200571320177</v>
      </c>
      <c r="V382" s="16">
        <v>2.9307904383631742</v>
      </c>
      <c r="W382" s="13" t="str">
        <f>IF(Table46749[[#This Row],[PSI - FI]]&gt;5,"Red",(IF(AND(Table46749[[#This Row],[PSI - FI]]&lt;5,Table46749[[#This Row],[PSI - FI]]&gt;=3),"Blue","No")))</f>
        <v>No</v>
      </c>
      <c r="X382" s="19" t="str">
        <f>HYPERLINK("https://www.google.com/maps/dir/?api=1&amp;origin=" &amp; Table46749[[#This Row],[Begin Lat]] &amp; "," &amp; Table46749[[#This Row],[Begin Long]] &amp; "&amp;destination=" &amp; Table46749[[#This Row],[End Lat]] &amp; "," &amp; Table46749[[#This Row],[End Long]] &amp; "&amp;travelmode=driving", "Google Maps")</f>
        <v>Google Maps</v>
      </c>
      <c r="Y382" s="1">
        <v>39.7134842894</v>
      </c>
      <c r="Z382" s="1">
        <v>-82.591600857000003</v>
      </c>
      <c r="AA382" s="1">
        <v>39.713516724900003</v>
      </c>
      <c r="AB382" s="1">
        <v>-82.582207763300005</v>
      </c>
    </row>
    <row r="383" spans="1:28" x14ac:dyDescent="0.25">
      <c r="A383" s="13">
        <v>381</v>
      </c>
      <c r="B383" s="17">
        <v>5</v>
      </c>
      <c r="C383" s="1" t="s">
        <v>797</v>
      </c>
      <c r="D383" s="1" t="s">
        <v>4097</v>
      </c>
      <c r="E383" s="1" t="s">
        <v>5847</v>
      </c>
      <c r="F383" s="1" t="s">
        <v>3762</v>
      </c>
      <c r="G383" s="16">
        <v>14.1</v>
      </c>
      <c r="H383" s="16">
        <v>14.6</v>
      </c>
      <c r="I383" s="13" t="s">
        <v>3190</v>
      </c>
      <c r="J383" s="1" t="s">
        <v>4982</v>
      </c>
      <c r="K383" s="1">
        <v>0</v>
      </c>
      <c r="L383" s="1">
        <v>0</v>
      </c>
      <c r="M383" s="1">
        <v>6</v>
      </c>
      <c r="N383" s="1">
        <v>7</v>
      </c>
      <c r="O383" s="1">
        <v>51</v>
      </c>
      <c r="P383" s="16">
        <v>121.34375</v>
      </c>
      <c r="Q383" s="16">
        <v>0.72703186455214375</v>
      </c>
      <c r="R383" s="16">
        <v>25.847628469387683</v>
      </c>
      <c r="S383" s="16">
        <v>25.120596604835541</v>
      </c>
      <c r="T383" s="16">
        <v>4.0729618768843436E-2</v>
      </c>
      <c r="U383" s="16">
        <v>2.9715200571320177</v>
      </c>
      <c r="V383" s="16">
        <v>2.9307904383631742</v>
      </c>
      <c r="W383" s="13" t="str">
        <f>IF(Table46749[[#This Row],[PSI - FI]]&gt;5,"Red",(IF(AND(Table46749[[#This Row],[PSI - FI]]&lt;5,Table46749[[#This Row],[PSI - FI]]&gt;=3),"Blue","No")))</f>
        <v>No</v>
      </c>
      <c r="X383" s="19" t="str">
        <f>HYPERLINK("https://www.google.com/maps/dir/?api=1&amp;origin=" &amp; Table46749[[#This Row],[Begin Lat]] &amp; "," &amp; Table46749[[#This Row],[Begin Long]] &amp; "&amp;destination=" &amp; Table46749[[#This Row],[End Lat]] &amp; "," &amp; Table46749[[#This Row],[End Long]] &amp; "&amp;travelmode=driving", "Google Maps")</f>
        <v>Google Maps</v>
      </c>
      <c r="Y383" s="1">
        <v>39.7138265659</v>
      </c>
      <c r="Z383" s="1">
        <v>-82.604705668099996</v>
      </c>
      <c r="AA383" s="1">
        <v>39.713528857999997</v>
      </c>
      <c r="AB383" s="1">
        <v>-82.595346974500004</v>
      </c>
    </row>
    <row r="384" spans="1:28" x14ac:dyDescent="0.25">
      <c r="A384" s="13">
        <v>382</v>
      </c>
      <c r="B384" s="17">
        <v>8</v>
      </c>
      <c r="C384" s="1" t="s">
        <v>787</v>
      </c>
      <c r="D384" s="1" t="s">
        <v>3976</v>
      </c>
      <c r="E384" s="1" t="s">
        <v>5733</v>
      </c>
      <c r="F384" s="1" t="s">
        <v>4462</v>
      </c>
      <c r="G384" s="16">
        <v>0.4</v>
      </c>
      <c r="H384" s="16">
        <v>0.9</v>
      </c>
      <c r="I384" s="13" t="s">
        <v>3190</v>
      </c>
      <c r="J384" s="1" t="s">
        <v>4982</v>
      </c>
      <c r="K384" s="1">
        <v>0</v>
      </c>
      <c r="L384" s="1">
        <v>1</v>
      </c>
      <c r="M384" s="1">
        <v>4</v>
      </c>
      <c r="N384" s="1">
        <v>9</v>
      </c>
      <c r="O384" s="1">
        <v>91</v>
      </c>
      <c r="P384" s="16">
        <v>202.80168968023256</v>
      </c>
      <c r="Q384" s="16">
        <v>0.64269914981687049</v>
      </c>
      <c r="R384" s="16">
        <v>40.813833658845581</v>
      </c>
      <c r="S384" s="16">
        <v>40.171134509028711</v>
      </c>
      <c r="T384" s="16">
        <v>3.6015975676894713E-2</v>
      </c>
      <c r="U384" s="16">
        <v>2.9646398147759978</v>
      </c>
      <c r="V384" s="16">
        <v>2.9286238390991031</v>
      </c>
      <c r="W384" s="13" t="str">
        <f>IF(Table46749[[#This Row],[PSI - FI]]&gt;5,"Red",(IF(AND(Table46749[[#This Row],[PSI - FI]]&lt;5,Table46749[[#This Row],[PSI - FI]]&gt;=3),"Blue","No")))</f>
        <v>No</v>
      </c>
      <c r="X384" s="19" t="str">
        <f>HYPERLINK("https://www.google.com/maps/dir/?api=1&amp;origin=" &amp; Table46749[[#This Row],[Begin Lat]] &amp; "," &amp; Table46749[[#This Row],[Begin Long]] &amp; "&amp;destination=" &amp; Table46749[[#This Row],[End Lat]] &amp; "," &amp; Table46749[[#This Row],[End Long]] &amp; "&amp;travelmode=driving", "Google Maps")</f>
        <v>Google Maps</v>
      </c>
      <c r="Y384" s="1">
        <v>39.127062594999998</v>
      </c>
      <c r="Z384" s="1">
        <v>-84.563752360099997</v>
      </c>
      <c r="AA384" s="1">
        <v>39.125974325500003</v>
      </c>
      <c r="AB384" s="1">
        <v>-84.554650326100003</v>
      </c>
    </row>
    <row r="385" spans="1:28" x14ac:dyDescent="0.25">
      <c r="A385" s="13">
        <v>383</v>
      </c>
      <c r="B385" s="17">
        <v>2</v>
      </c>
      <c r="C385" s="1" t="s">
        <v>786</v>
      </c>
      <c r="D385" s="1" t="s">
        <v>3987</v>
      </c>
      <c r="E385" s="1" t="s">
        <v>3452</v>
      </c>
      <c r="F385" s="1" t="s">
        <v>3712</v>
      </c>
      <c r="G385" s="16">
        <v>22.3</v>
      </c>
      <c r="H385" s="16">
        <v>22.8</v>
      </c>
      <c r="I385" s="13" t="s">
        <v>3190</v>
      </c>
      <c r="J385" s="1" t="s">
        <v>4981</v>
      </c>
      <c r="K385" s="1">
        <v>0</v>
      </c>
      <c r="L385" s="1">
        <v>2</v>
      </c>
      <c r="M385" s="1">
        <v>8</v>
      </c>
      <c r="N385" s="1">
        <v>2</v>
      </c>
      <c r="O385" s="1">
        <v>27</v>
      </c>
      <c r="P385" s="16">
        <v>179.60337936046511</v>
      </c>
      <c r="Q385" s="16">
        <v>0.61594245553538962</v>
      </c>
      <c r="R385" s="16">
        <v>15.266348904849709</v>
      </c>
      <c r="S385" s="16">
        <v>14.650406449314319</v>
      </c>
      <c r="T385" s="16">
        <v>3.4394028988494654E-2</v>
      </c>
      <c r="U385" s="16">
        <v>2.9643809108682242</v>
      </c>
      <c r="V385" s="16">
        <v>2.9299868818797297</v>
      </c>
      <c r="W385" s="13" t="str">
        <f>IF(Table46749[[#This Row],[PSI - FI]]&gt;5,"Red",(IF(AND(Table46749[[#This Row],[PSI - FI]]&lt;5,Table46749[[#This Row],[PSI - FI]]&gt;=3),"Blue","No")))</f>
        <v>No</v>
      </c>
      <c r="X385" s="19" t="str">
        <f>HYPERLINK("https://www.google.com/maps/dir/?api=1&amp;origin=" &amp; Table46749[[#This Row],[Begin Lat]] &amp; "," &amp; Table46749[[#This Row],[Begin Long]] &amp; "&amp;destination=" &amp; Table46749[[#This Row],[End Lat]] &amp; "," &amp; Table46749[[#This Row],[End Long]] &amp; "&amp;travelmode=driving", "Google Maps")</f>
        <v>Google Maps</v>
      </c>
      <c r="Y385" s="1">
        <v>41.636966251499999</v>
      </c>
      <c r="Z385" s="1">
        <v>-83.471576087700001</v>
      </c>
      <c r="AA385" s="1">
        <v>41.637159662499997</v>
      </c>
      <c r="AB385" s="1">
        <v>-83.461947859199995</v>
      </c>
    </row>
    <row r="386" spans="1:28" x14ac:dyDescent="0.25">
      <c r="A386" s="13">
        <v>384</v>
      </c>
      <c r="B386" s="17">
        <v>8</v>
      </c>
      <c r="C386" s="1" t="s">
        <v>787</v>
      </c>
      <c r="D386" s="1" t="s">
        <v>4263</v>
      </c>
      <c r="E386" s="1" t="s">
        <v>5825</v>
      </c>
      <c r="F386" s="1" t="s">
        <v>3716</v>
      </c>
      <c r="G386" s="16">
        <v>15.7</v>
      </c>
      <c r="H386" s="16">
        <v>16.2</v>
      </c>
      <c r="I386" s="13" t="s">
        <v>3190</v>
      </c>
      <c r="J386" s="1" t="s">
        <v>4982</v>
      </c>
      <c r="K386" s="1">
        <v>1</v>
      </c>
      <c r="L386" s="1">
        <v>3</v>
      </c>
      <c r="M386" s="1">
        <v>5</v>
      </c>
      <c r="N386" s="1">
        <v>8</v>
      </c>
      <c r="O386" s="1">
        <v>32</v>
      </c>
      <c r="P386" s="16">
        <v>282.94113372093022</v>
      </c>
      <c r="Q386" s="16">
        <v>0.45754073293168857</v>
      </c>
      <c r="R386" s="16">
        <v>18.091129093751654</v>
      </c>
      <c r="S386" s="16">
        <v>17.633588360819964</v>
      </c>
      <c r="T386" s="16">
        <v>2.5661205761702579E-2</v>
      </c>
      <c r="U386" s="16">
        <v>2.963089928123821</v>
      </c>
      <c r="V386" s="16">
        <v>2.9374287223621183</v>
      </c>
      <c r="W386" s="13" t="str">
        <f>IF(Table46749[[#This Row],[PSI - FI]]&gt;5,"Red",(IF(AND(Table46749[[#This Row],[PSI - FI]]&lt;5,Table46749[[#This Row],[PSI - FI]]&gt;=3),"Blue","No")))</f>
        <v>No</v>
      </c>
      <c r="X386" s="19" t="str">
        <f>HYPERLINK("https://www.google.com/maps/dir/?api=1&amp;origin=" &amp; Table46749[[#This Row],[Begin Lat]] &amp; "," &amp; Table46749[[#This Row],[Begin Long]] &amp; "&amp;destination=" &amp; Table46749[[#This Row],[End Lat]] &amp; "," &amp; Table46749[[#This Row],[End Long]] &amp; "&amp;travelmode=driving", "Google Maps")</f>
        <v>Google Maps</v>
      </c>
      <c r="Y386" s="1">
        <v>39.2832570144</v>
      </c>
      <c r="Z386" s="1">
        <v>-84.401485788800002</v>
      </c>
      <c r="AA386" s="1">
        <v>39.288731065</v>
      </c>
      <c r="AB386" s="1">
        <v>-84.395497904699994</v>
      </c>
    </row>
    <row r="387" spans="1:28" x14ac:dyDescent="0.25">
      <c r="A387" s="13">
        <v>385</v>
      </c>
      <c r="B387" s="17">
        <v>12</v>
      </c>
      <c r="C387" s="1" t="s">
        <v>785</v>
      </c>
      <c r="D387" s="1" t="s">
        <v>3948</v>
      </c>
      <c r="E387" s="1" t="s">
        <v>5819</v>
      </c>
      <c r="F387" s="1" t="s">
        <v>4365</v>
      </c>
      <c r="G387" s="16">
        <v>2.9</v>
      </c>
      <c r="H387" s="16">
        <v>3.4</v>
      </c>
      <c r="I387" s="13" t="s">
        <v>3190</v>
      </c>
      <c r="J387" s="1" t="s">
        <v>4982</v>
      </c>
      <c r="K387" s="1">
        <v>0</v>
      </c>
      <c r="L387" s="1">
        <v>1</v>
      </c>
      <c r="M387" s="1">
        <v>1</v>
      </c>
      <c r="N387" s="1">
        <v>9</v>
      </c>
      <c r="O387" s="1">
        <v>33</v>
      </c>
      <c r="P387" s="16">
        <v>125.16106468023256</v>
      </c>
      <c r="Q387" s="16">
        <v>1.1675870621368658</v>
      </c>
      <c r="R387" s="16">
        <v>17.337185581793488</v>
      </c>
      <c r="S387" s="16">
        <v>16.169598519656621</v>
      </c>
      <c r="T387" s="16">
        <v>6.5334794834460766E-2</v>
      </c>
      <c r="U387" s="16">
        <v>2.9627379276529684</v>
      </c>
      <c r="V387" s="16">
        <v>2.8974031328185075</v>
      </c>
      <c r="W387" s="13" t="str">
        <f>IF(Table46749[[#This Row],[PSI - FI]]&gt;5,"Red",(IF(AND(Table46749[[#This Row],[PSI - FI]]&lt;5,Table46749[[#This Row],[PSI - FI]]&gt;=3),"Blue","No")))</f>
        <v>No</v>
      </c>
      <c r="X387" s="19" t="str">
        <f>HYPERLINK("https://www.google.com/maps/dir/?api=1&amp;origin=" &amp; Table46749[[#This Row],[Begin Lat]] &amp; "," &amp; Table46749[[#This Row],[Begin Long]] &amp; "&amp;destination=" &amp; Table46749[[#This Row],[End Lat]] &amp; "," &amp; Table46749[[#This Row],[End Long]] &amp; "&amp;travelmode=driving", "Google Maps")</f>
        <v>Google Maps</v>
      </c>
      <c r="Y387" s="1">
        <v>41.501355737899999</v>
      </c>
      <c r="Z387" s="1">
        <v>-81.542124197800007</v>
      </c>
      <c r="AA387" s="1">
        <v>41.501362145500003</v>
      </c>
      <c r="AB387" s="1">
        <v>-81.5324870436</v>
      </c>
    </row>
    <row r="388" spans="1:28" x14ac:dyDescent="0.25">
      <c r="A388" s="13">
        <v>386</v>
      </c>
      <c r="B388" s="17">
        <v>12</v>
      </c>
      <c r="C388" s="1" t="s">
        <v>785</v>
      </c>
      <c r="D388" s="1" t="s">
        <v>4264</v>
      </c>
      <c r="E388" s="1" t="s">
        <v>5861</v>
      </c>
      <c r="F388" s="1" t="s">
        <v>4437</v>
      </c>
      <c r="G388" s="16">
        <v>2.8</v>
      </c>
      <c r="H388" s="16">
        <v>3.3</v>
      </c>
      <c r="I388" s="13" t="s">
        <v>3190</v>
      </c>
      <c r="J388" s="1" t="s">
        <v>4982</v>
      </c>
      <c r="K388" s="1">
        <v>1</v>
      </c>
      <c r="L388" s="1">
        <v>2</v>
      </c>
      <c r="M388" s="1">
        <v>6</v>
      </c>
      <c r="N388" s="1">
        <v>10</v>
      </c>
      <c r="O388" s="1">
        <v>45</v>
      </c>
      <c r="P388" s="16">
        <v>265.68631904069764</v>
      </c>
      <c r="Q388" s="16">
        <v>0.36757571565689945</v>
      </c>
      <c r="R388" s="16">
        <v>24.202200893045546</v>
      </c>
      <c r="S388" s="16">
        <v>23.834625177388649</v>
      </c>
      <c r="T388" s="16">
        <v>2.0626519224757885E-2</v>
      </c>
      <c r="U388" s="16">
        <v>2.960443037383659</v>
      </c>
      <c r="V388" s="16">
        <v>2.9398165181589011</v>
      </c>
      <c r="W388" s="13" t="str">
        <f>IF(Table46749[[#This Row],[PSI - FI]]&gt;5,"Red",(IF(AND(Table46749[[#This Row],[PSI - FI]]&lt;5,Table46749[[#This Row],[PSI - FI]]&gt;=3),"Blue","No")))</f>
        <v>No</v>
      </c>
      <c r="X388" s="19" t="str">
        <f>HYPERLINK("https://www.google.com/maps/dir/?api=1&amp;origin=" &amp; Table46749[[#This Row],[Begin Lat]] &amp; "," &amp; Table46749[[#This Row],[Begin Long]] &amp; "&amp;destination=" &amp; Table46749[[#This Row],[End Lat]] &amp; "," &amp; Table46749[[#This Row],[End Long]] &amp; "&amp;travelmode=driving", "Google Maps")</f>
        <v>Google Maps</v>
      </c>
      <c r="Y388" s="1">
        <v>41.413618431000003</v>
      </c>
      <c r="Z388" s="1">
        <v>-81.927281209300006</v>
      </c>
      <c r="AA388" s="1">
        <v>41.417711258700002</v>
      </c>
      <c r="AB388" s="1">
        <v>-81.919407331200006</v>
      </c>
    </row>
    <row r="389" spans="1:28" x14ac:dyDescent="0.25">
      <c r="A389" s="13">
        <v>387</v>
      </c>
      <c r="B389" s="17">
        <v>12</v>
      </c>
      <c r="C389" s="1" t="s">
        <v>785</v>
      </c>
      <c r="D389" s="1" t="s">
        <v>4264</v>
      </c>
      <c r="E389" s="1" t="s">
        <v>5861</v>
      </c>
      <c r="F389" s="1" t="s">
        <v>4437</v>
      </c>
      <c r="G389" s="16">
        <v>4.7</v>
      </c>
      <c r="H389" s="16">
        <v>5.2</v>
      </c>
      <c r="I389" s="13" t="s">
        <v>3190</v>
      </c>
      <c r="J389" s="1" t="s">
        <v>4982</v>
      </c>
      <c r="K389" s="1">
        <v>0</v>
      </c>
      <c r="L389" s="1">
        <v>3</v>
      </c>
      <c r="M389" s="1">
        <v>6</v>
      </c>
      <c r="N389" s="1">
        <v>10</v>
      </c>
      <c r="O389" s="1">
        <v>45</v>
      </c>
      <c r="P389" s="16">
        <v>265.68631904069764</v>
      </c>
      <c r="Q389" s="16">
        <v>0.36757571565689945</v>
      </c>
      <c r="R389" s="16">
        <v>24.202200893045546</v>
      </c>
      <c r="S389" s="16">
        <v>23.834625177388649</v>
      </c>
      <c r="T389" s="16">
        <v>2.0626519224757885E-2</v>
      </c>
      <c r="U389" s="16">
        <v>2.960443037383659</v>
      </c>
      <c r="V389" s="16">
        <v>2.9398165181589011</v>
      </c>
      <c r="W389" s="13" t="str">
        <f>IF(Table46749[[#This Row],[PSI - FI]]&gt;5,"Red",(IF(AND(Table46749[[#This Row],[PSI - FI]]&lt;5,Table46749[[#This Row],[PSI - FI]]&gt;=3),"Blue","No")))</f>
        <v>No</v>
      </c>
      <c r="X389" s="19" t="str">
        <f>HYPERLINK("https://www.google.com/maps/dir/?api=1&amp;origin=" &amp; Table46749[[#This Row],[Begin Lat]] &amp; "," &amp; Table46749[[#This Row],[Begin Long]] &amp; "&amp;destination=" &amp; Table46749[[#This Row],[End Lat]] &amp; "," &amp; Table46749[[#This Row],[End Long]] &amp; "&amp;travelmode=driving", "Google Maps")</f>
        <v>Google Maps</v>
      </c>
      <c r="Y389" s="1">
        <v>41.426440914099999</v>
      </c>
      <c r="Z389" s="1">
        <v>-81.895157979399997</v>
      </c>
      <c r="AA389" s="1">
        <v>41.430481532100004</v>
      </c>
      <c r="AB389" s="1">
        <v>-81.887190880399999</v>
      </c>
    </row>
    <row r="390" spans="1:28" x14ac:dyDescent="0.25">
      <c r="A390" s="13">
        <v>388</v>
      </c>
      <c r="B390" s="17">
        <v>12</v>
      </c>
      <c r="C390" s="1" t="s">
        <v>785</v>
      </c>
      <c r="D390" s="1" t="s">
        <v>4264</v>
      </c>
      <c r="E390" s="1" t="s">
        <v>5861</v>
      </c>
      <c r="F390" s="1" t="s">
        <v>4437</v>
      </c>
      <c r="G390" s="16">
        <v>9.1</v>
      </c>
      <c r="H390" s="16">
        <v>9.6</v>
      </c>
      <c r="I390" s="13" t="s">
        <v>3190</v>
      </c>
      <c r="J390" s="1" t="s">
        <v>4982</v>
      </c>
      <c r="K390" s="1">
        <v>1</v>
      </c>
      <c r="L390" s="1">
        <v>1</v>
      </c>
      <c r="M390" s="1">
        <v>8</v>
      </c>
      <c r="N390" s="1">
        <v>9</v>
      </c>
      <c r="O390" s="1">
        <v>37</v>
      </c>
      <c r="P390" s="16">
        <v>220.66587936046511</v>
      </c>
      <c r="Q390" s="16">
        <v>0.36757571565689945</v>
      </c>
      <c r="R390" s="16">
        <v>21.179166783737063</v>
      </c>
      <c r="S390" s="16">
        <v>20.811591068080165</v>
      </c>
      <c r="T390" s="16">
        <v>2.0626519224757885E-2</v>
      </c>
      <c r="U390" s="16">
        <v>2.960443037383659</v>
      </c>
      <c r="V390" s="16">
        <v>2.9398165181589011</v>
      </c>
      <c r="W390" s="13" t="str">
        <f>IF(Table46749[[#This Row],[PSI - FI]]&gt;5,"Red",(IF(AND(Table46749[[#This Row],[PSI - FI]]&lt;5,Table46749[[#This Row],[PSI - FI]]&gt;=3),"Blue","No")))</f>
        <v>No</v>
      </c>
      <c r="X390" s="19" t="str">
        <f>HYPERLINK("https://www.google.com/maps/dir/?api=1&amp;origin=" &amp; Table46749[[#This Row],[Begin Lat]] &amp; "," &amp; Table46749[[#This Row],[Begin Long]] &amp; "&amp;destination=" &amp; Table46749[[#This Row],[End Lat]] &amp; "," &amp; Table46749[[#This Row],[End Long]] &amp; "&amp;travelmode=driving", "Google Maps")</f>
        <v>Google Maps</v>
      </c>
      <c r="Y390" s="1">
        <v>41.450223829700001</v>
      </c>
      <c r="Z390" s="1">
        <v>-81.821399200599998</v>
      </c>
      <c r="AA390" s="1">
        <v>41.450997629200003</v>
      </c>
      <c r="AB390" s="1">
        <v>-81.812022475999996</v>
      </c>
    </row>
    <row r="391" spans="1:28" x14ac:dyDescent="0.25">
      <c r="A391" s="13">
        <v>389</v>
      </c>
      <c r="B391" s="17">
        <v>6</v>
      </c>
      <c r="C391" s="1" t="s">
        <v>784</v>
      </c>
      <c r="D391" s="1" t="s">
        <v>4265</v>
      </c>
      <c r="E391" s="1" t="s">
        <v>5880</v>
      </c>
      <c r="F391" s="1" t="s">
        <v>4463</v>
      </c>
      <c r="G391" s="16">
        <v>0.3</v>
      </c>
      <c r="H391" s="16">
        <v>0.8</v>
      </c>
      <c r="I391" s="13" t="s">
        <v>3190</v>
      </c>
      <c r="J391" s="1" t="s">
        <v>4983</v>
      </c>
      <c r="K391" s="1">
        <v>0</v>
      </c>
      <c r="L391" s="1">
        <v>2</v>
      </c>
      <c r="M391" s="1">
        <v>10</v>
      </c>
      <c r="N391" s="1">
        <v>3</v>
      </c>
      <c r="O391" s="1">
        <v>9</v>
      </c>
      <c r="P391" s="16">
        <v>179.13462936046511</v>
      </c>
      <c r="Q391" s="16">
        <v>0.6116811657359843</v>
      </c>
      <c r="R391" s="16">
        <v>9.4462958938250274</v>
      </c>
      <c r="S391" s="16">
        <v>8.8346147280890435</v>
      </c>
      <c r="T391" s="16">
        <v>3.3265176030056388E-2</v>
      </c>
      <c r="U391" s="16">
        <v>2.9599300298334539</v>
      </c>
      <c r="V391" s="16">
        <v>2.9266648538033975</v>
      </c>
      <c r="W391" s="13" t="str">
        <f>IF(Table46749[[#This Row],[PSI - FI]]&gt;5,"Red",(IF(AND(Table46749[[#This Row],[PSI - FI]]&lt;5,Table46749[[#This Row],[PSI - FI]]&gt;=3),"Blue","No")))</f>
        <v>No</v>
      </c>
      <c r="X391" s="19" t="str">
        <f>HYPERLINK("https://www.google.com/maps/dir/?api=1&amp;origin=" &amp; Table46749[[#This Row],[Begin Lat]] &amp; "," &amp; Table46749[[#This Row],[Begin Long]] &amp; "&amp;destination=" &amp; Table46749[[#This Row],[End Lat]] &amp; "," &amp; Table46749[[#This Row],[End Long]] &amp; "&amp;travelmode=driving", "Google Maps")</f>
        <v>Google Maps</v>
      </c>
      <c r="Y391" s="1">
        <v>39.9271400075</v>
      </c>
      <c r="Z391" s="1">
        <v>-82.825656678800001</v>
      </c>
      <c r="AA391" s="1">
        <v>39.9266848651</v>
      </c>
      <c r="AB391" s="1">
        <v>-82.816266695099998</v>
      </c>
    </row>
    <row r="392" spans="1:28" x14ac:dyDescent="0.25">
      <c r="A392" s="13">
        <v>390</v>
      </c>
      <c r="B392" s="17">
        <v>4</v>
      </c>
      <c r="C392" s="1" t="s">
        <v>795</v>
      </c>
      <c r="D392" s="1" t="s">
        <v>4085</v>
      </c>
      <c r="E392" s="1" t="s">
        <v>5440</v>
      </c>
      <c r="F392" s="1" t="s">
        <v>3707</v>
      </c>
      <c r="G392" s="16">
        <v>6</v>
      </c>
      <c r="H392" s="16">
        <v>6.5</v>
      </c>
      <c r="I392" s="13" t="s">
        <v>3190</v>
      </c>
      <c r="J392" s="1" t="s">
        <v>4981</v>
      </c>
      <c r="K392" s="1">
        <v>0</v>
      </c>
      <c r="L392" s="1">
        <v>0</v>
      </c>
      <c r="M392" s="1">
        <v>2</v>
      </c>
      <c r="N392" s="1">
        <v>8</v>
      </c>
      <c r="O392" s="1">
        <v>47</v>
      </c>
      <c r="P392" s="16">
        <v>95.59375</v>
      </c>
      <c r="Q392" s="16">
        <v>0.77085957789764437</v>
      </c>
      <c r="R392" s="16">
        <v>21.96304709189161</v>
      </c>
      <c r="S392" s="16">
        <v>21.192187513993964</v>
      </c>
      <c r="T392" s="16">
        <v>4.1779683899234817E-2</v>
      </c>
      <c r="U392" s="16">
        <v>2.956616917813689</v>
      </c>
      <c r="V392" s="16">
        <v>2.9148372339144539</v>
      </c>
      <c r="W392" s="13" t="str">
        <f>IF(Table46749[[#This Row],[PSI - FI]]&gt;5,"Red",(IF(AND(Table46749[[#This Row],[PSI - FI]]&lt;5,Table46749[[#This Row],[PSI - FI]]&gt;=3),"Blue","No")))</f>
        <v>No</v>
      </c>
      <c r="X392" s="19" t="str">
        <f>HYPERLINK("https://www.google.com/maps/dir/?api=1&amp;origin=" &amp; Table46749[[#This Row],[Begin Lat]] &amp; "," &amp; Table46749[[#This Row],[Begin Long]] &amp; "&amp;destination=" &amp; Table46749[[#This Row],[End Lat]] &amp; "," &amp; Table46749[[#This Row],[End Long]] &amp; "&amp;travelmode=driving", "Google Maps")</f>
        <v>Google Maps</v>
      </c>
      <c r="Y392" s="1">
        <v>41.114202873799996</v>
      </c>
      <c r="Z392" s="1">
        <v>-81.580038106399996</v>
      </c>
      <c r="AA392" s="1">
        <v>41.110670790100002</v>
      </c>
      <c r="AB392" s="1">
        <v>-81.571668905300001</v>
      </c>
    </row>
    <row r="393" spans="1:28" x14ac:dyDescent="0.25">
      <c r="A393" s="13">
        <v>391</v>
      </c>
      <c r="B393" s="17">
        <v>12</v>
      </c>
      <c r="C393" s="1" t="s">
        <v>785</v>
      </c>
      <c r="D393" s="1" t="s">
        <v>4267</v>
      </c>
      <c r="E393" s="1" t="s">
        <v>5565</v>
      </c>
      <c r="F393" s="1" t="s">
        <v>4464</v>
      </c>
      <c r="G393" s="16">
        <v>5.7</v>
      </c>
      <c r="H393" s="16">
        <v>6.2</v>
      </c>
      <c r="I393" s="13" t="s">
        <v>3190</v>
      </c>
      <c r="J393" s="1" t="s">
        <v>4982</v>
      </c>
      <c r="K393" s="1">
        <v>0</v>
      </c>
      <c r="L393" s="1">
        <v>0</v>
      </c>
      <c r="M393" s="1">
        <v>4</v>
      </c>
      <c r="N393" s="1">
        <v>14</v>
      </c>
      <c r="O393" s="1">
        <v>16</v>
      </c>
      <c r="P393" s="16">
        <v>104.3125</v>
      </c>
      <c r="Q393" s="16">
        <v>0.40248626755703737</v>
      </c>
      <c r="R393" s="16">
        <v>12.850115712709629</v>
      </c>
      <c r="S393" s="16">
        <v>12.447629445152591</v>
      </c>
      <c r="T393" s="16">
        <v>2.2580529572244858E-2</v>
      </c>
      <c r="U393" s="16">
        <v>2.9545033387037996</v>
      </c>
      <c r="V393" s="16">
        <v>2.9319228091315548</v>
      </c>
      <c r="W393" s="13" t="str">
        <f>IF(Table46749[[#This Row],[PSI - FI]]&gt;5,"Red",(IF(AND(Table46749[[#This Row],[PSI - FI]]&lt;5,Table46749[[#This Row],[PSI - FI]]&gt;=3),"Blue","No")))</f>
        <v>No</v>
      </c>
      <c r="X393" s="19" t="str">
        <f>HYPERLINK("https://www.google.com/maps/dir/?api=1&amp;origin=" &amp; Table46749[[#This Row],[Begin Lat]] &amp; "," &amp; Table46749[[#This Row],[Begin Long]] &amp; "&amp;destination=" &amp; Table46749[[#This Row],[End Lat]] &amp; "," &amp; Table46749[[#This Row],[End Long]] &amp; "&amp;travelmode=driving", "Google Maps")</f>
        <v>Google Maps</v>
      </c>
      <c r="Y393" s="1">
        <v>41.477995115100001</v>
      </c>
      <c r="Z393" s="1">
        <v>-81.497763592400005</v>
      </c>
      <c r="AA393" s="1">
        <v>41.4852330489</v>
      </c>
      <c r="AB393" s="1">
        <v>-81.497770030699996</v>
      </c>
    </row>
    <row r="394" spans="1:28" x14ac:dyDescent="0.25">
      <c r="A394" s="13">
        <v>392</v>
      </c>
      <c r="B394" s="17">
        <v>11</v>
      </c>
      <c r="C394" s="1" t="s">
        <v>3838</v>
      </c>
      <c r="D394" s="1" t="s">
        <v>3311</v>
      </c>
      <c r="E394" s="1" t="s">
        <v>3357</v>
      </c>
      <c r="F394" s="1" t="s">
        <v>3734</v>
      </c>
      <c r="G394" s="16">
        <v>1.3</v>
      </c>
      <c r="H394" s="16">
        <v>1.8</v>
      </c>
      <c r="I394" s="13" t="s">
        <v>3190</v>
      </c>
      <c r="J394" s="1" t="s">
        <v>4982</v>
      </c>
      <c r="K394" s="1">
        <v>0</v>
      </c>
      <c r="L394" s="1">
        <v>1</v>
      </c>
      <c r="M394" s="1">
        <v>4</v>
      </c>
      <c r="N394" s="1">
        <v>11</v>
      </c>
      <c r="O394" s="1">
        <v>13</v>
      </c>
      <c r="P394" s="16">
        <v>133.67668968023256</v>
      </c>
      <c r="Q394" s="16">
        <v>0.47099934232723367</v>
      </c>
      <c r="R394" s="16">
        <v>11.699563061688359</v>
      </c>
      <c r="S394" s="16">
        <v>11.228563719361125</v>
      </c>
      <c r="T394" s="16">
        <v>2.6414165640583586E-2</v>
      </c>
      <c r="U394" s="16">
        <v>2.9507796447165555</v>
      </c>
      <c r="V394" s="16">
        <v>2.9243654790759721</v>
      </c>
      <c r="W394" s="13" t="str">
        <f>IF(Table46749[[#This Row],[PSI - FI]]&gt;5,"Red",(IF(AND(Table46749[[#This Row],[PSI - FI]]&lt;5,Table46749[[#This Row],[PSI - FI]]&gt;=3),"Blue","No")))</f>
        <v>No</v>
      </c>
      <c r="X394" s="19" t="str">
        <f>HYPERLINK("https://www.google.com/maps/dir/?api=1&amp;origin=" &amp; Table46749[[#This Row],[Begin Lat]] &amp; "," &amp; Table46749[[#This Row],[Begin Long]] &amp; "&amp;destination=" &amp; Table46749[[#This Row],[End Lat]] &amp; "," &amp; Table46749[[#This Row],[End Long]] &amp; "&amp;travelmode=driving", "Google Maps")</f>
        <v>Google Maps</v>
      </c>
      <c r="Y394" s="1">
        <v>40.368638997600002</v>
      </c>
      <c r="Z394" s="1">
        <v>-80.633080316299996</v>
      </c>
      <c r="AA394" s="1">
        <v>40.369151152699999</v>
      </c>
      <c r="AB394" s="1">
        <v>-80.642063467300005</v>
      </c>
    </row>
    <row r="395" spans="1:28" x14ac:dyDescent="0.25">
      <c r="A395" s="13">
        <v>393</v>
      </c>
      <c r="B395" s="17">
        <v>8</v>
      </c>
      <c r="C395" s="1" t="s">
        <v>787</v>
      </c>
      <c r="D395" s="1" t="s">
        <v>3929</v>
      </c>
      <c r="E395" s="1" t="s">
        <v>5812</v>
      </c>
      <c r="F395" s="1" t="s">
        <v>4359</v>
      </c>
      <c r="G395" s="16">
        <v>15.7</v>
      </c>
      <c r="H395" s="16">
        <v>16.2</v>
      </c>
      <c r="I395" s="13" t="s">
        <v>3190</v>
      </c>
      <c r="J395" s="1" t="s">
        <v>4981</v>
      </c>
      <c r="K395" s="1">
        <v>0</v>
      </c>
      <c r="L395" s="1">
        <v>2</v>
      </c>
      <c r="M395" s="1">
        <v>4</v>
      </c>
      <c r="N395" s="1">
        <v>3</v>
      </c>
      <c r="O395" s="1">
        <v>16</v>
      </c>
      <c r="P395" s="16">
        <v>146.85337936046511</v>
      </c>
      <c r="Q395" s="16">
        <v>1.5219883705933643</v>
      </c>
      <c r="R395" s="16">
        <v>9.3582675154833552</v>
      </c>
      <c r="S395" s="16">
        <v>7.8362791448899909</v>
      </c>
      <c r="T395" s="16">
        <v>8.8328701218120656E-2</v>
      </c>
      <c r="U395" s="16">
        <v>2.9484754372044981</v>
      </c>
      <c r="V395" s="16">
        <v>2.8601467359863775</v>
      </c>
      <c r="W395" s="13" t="str">
        <f>IF(Table46749[[#This Row],[PSI - FI]]&gt;5,"Red",(IF(AND(Table46749[[#This Row],[PSI - FI]]&lt;5,Table46749[[#This Row],[PSI - FI]]&gt;=3),"Blue","No")))</f>
        <v>No</v>
      </c>
      <c r="X395" s="19" t="str">
        <f>HYPERLINK("https://www.google.com/maps/dir/?api=1&amp;origin=" &amp; Table46749[[#This Row],[Begin Lat]] &amp; "," &amp; Table46749[[#This Row],[Begin Long]] &amp; "&amp;destination=" &amp; Table46749[[#This Row],[End Lat]] &amp; "," &amp; Table46749[[#This Row],[End Long]] &amp; "&amp;travelmode=driving", "Google Maps")</f>
        <v>Google Maps</v>
      </c>
      <c r="Y395" s="1">
        <v>39.2140683071</v>
      </c>
      <c r="Z395" s="1">
        <v>-84.436976299600005</v>
      </c>
      <c r="AA395" s="1">
        <v>39.216737827599999</v>
      </c>
      <c r="AB395" s="1">
        <v>-84.428471346999999</v>
      </c>
    </row>
    <row r="396" spans="1:28" x14ac:dyDescent="0.25">
      <c r="A396" s="13">
        <v>394</v>
      </c>
      <c r="B396" s="17">
        <v>4</v>
      </c>
      <c r="C396" s="1" t="s">
        <v>801</v>
      </c>
      <c r="D396" s="1" t="s">
        <v>3266</v>
      </c>
      <c r="E396" s="1" t="s">
        <v>5298</v>
      </c>
      <c r="F396" s="1" t="s">
        <v>4465</v>
      </c>
      <c r="G396" s="16">
        <v>5.9</v>
      </c>
      <c r="H396" s="16">
        <v>6.4</v>
      </c>
      <c r="I396" s="13" t="s">
        <v>3190</v>
      </c>
      <c r="J396" s="1" t="s">
        <v>4982</v>
      </c>
      <c r="K396" s="1">
        <v>0</v>
      </c>
      <c r="L396" s="1">
        <v>4</v>
      </c>
      <c r="M396" s="1">
        <v>5</v>
      </c>
      <c r="N396" s="1">
        <v>6</v>
      </c>
      <c r="O396" s="1">
        <v>22</v>
      </c>
      <c r="P396" s="16">
        <v>264.06613372093022</v>
      </c>
      <c r="Q396" s="16">
        <v>0.54242722228697837</v>
      </c>
      <c r="R396" s="16">
        <v>14.581561269419897</v>
      </c>
      <c r="S396" s="16">
        <v>14.039134047132919</v>
      </c>
      <c r="T396" s="16">
        <v>3.0409449267794018E-2</v>
      </c>
      <c r="U396" s="16">
        <v>2.9467948101971446</v>
      </c>
      <c r="V396" s="16">
        <v>2.9163853609293504</v>
      </c>
      <c r="W396" s="13" t="str">
        <f>IF(Table46749[[#This Row],[PSI - FI]]&gt;5,"Red",(IF(AND(Table46749[[#This Row],[PSI - FI]]&lt;5,Table46749[[#This Row],[PSI - FI]]&gt;=3),"Blue","No")))</f>
        <v>No</v>
      </c>
      <c r="X396" s="19" t="str">
        <f>HYPERLINK("https://www.google.com/maps/dir/?api=1&amp;origin=" &amp; Table46749[[#This Row],[Begin Lat]] &amp; "," &amp; Table46749[[#This Row],[Begin Long]] &amp; "&amp;destination=" &amp; Table46749[[#This Row],[End Lat]] &amp; "," &amp; Table46749[[#This Row],[End Long]] &amp; "&amp;travelmode=driving", "Google Maps")</f>
        <v>Google Maps</v>
      </c>
      <c r="Y396" s="1">
        <v>41.068997611999997</v>
      </c>
      <c r="Z396" s="1">
        <v>-80.646165987900005</v>
      </c>
      <c r="AA396" s="1">
        <v>41.0762294536</v>
      </c>
      <c r="AB396" s="1">
        <v>-80.646230813900004</v>
      </c>
    </row>
    <row r="397" spans="1:28" x14ac:dyDescent="0.25">
      <c r="A397" s="13">
        <v>395</v>
      </c>
      <c r="B397" s="17">
        <v>12</v>
      </c>
      <c r="C397" s="1" t="s">
        <v>785</v>
      </c>
      <c r="D397" s="1" t="s">
        <v>4122</v>
      </c>
      <c r="E397" s="1" t="s">
        <v>5741</v>
      </c>
      <c r="F397" s="1" t="s">
        <v>3760</v>
      </c>
      <c r="G397" s="16">
        <v>23.3</v>
      </c>
      <c r="H397" s="16">
        <v>23.8</v>
      </c>
      <c r="I397" s="13" t="s">
        <v>3190</v>
      </c>
      <c r="J397" s="1" t="s">
        <v>4982</v>
      </c>
      <c r="K397" s="1">
        <v>0</v>
      </c>
      <c r="L397" s="1">
        <v>1</v>
      </c>
      <c r="M397" s="1">
        <v>6</v>
      </c>
      <c r="N397" s="1">
        <v>8</v>
      </c>
      <c r="O397" s="1">
        <v>25</v>
      </c>
      <c r="P397" s="16">
        <v>145.45793968023256</v>
      </c>
      <c r="Q397" s="16">
        <v>0.54790322945321512</v>
      </c>
      <c r="R397" s="16">
        <v>15.585744091952396</v>
      </c>
      <c r="S397" s="16">
        <v>15.037840862499181</v>
      </c>
      <c r="T397" s="16">
        <v>3.0715691818550994E-2</v>
      </c>
      <c r="U397" s="16">
        <v>2.9450535311239037</v>
      </c>
      <c r="V397" s="16">
        <v>2.9143378393053525</v>
      </c>
      <c r="W397" s="13" t="str">
        <f>IF(Table46749[[#This Row],[PSI - FI]]&gt;5,"Red",(IF(AND(Table46749[[#This Row],[PSI - FI]]&lt;5,Table46749[[#This Row],[PSI - FI]]&gt;=3),"Blue","No")))</f>
        <v>No</v>
      </c>
      <c r="X397" s="19" t="str">
        <f>HYPERLINK("https://www.google.com/maps/dir/?api=1&amp;origin=" &amp; Table46749[[#This Row],[Begin Lat]] &amp; "," &amp; Table46749[[#This Row],[Begin Long]] &amp; "&amp;destination=" &amp; Table46749[[#This Row],[End Lat]] &amp; "," &amp; Table46749[[#This Row],[End Long]] &amp; "&amp;travelmode=driving", "Google Maps")</f>
        <v>Google Maps</v>
      </c>
      <c r="Y397" s="1">
        <v>41.546113243999997</v>
      </c>
      <c r="Z397" s="1">
        <v>-81.565781267000006</v>
      </c>
      <c r="AA397" s="1">
        <v>41.551054500900001</v>
      </c>
      <c r="AB397" s="1">
        <v>-81.5587169983</v>
      </c>
    </row>
    <row r="398" spans="1:28" x14ac:dyDescent="0.25">
      <c r="A398" s="13">
        <v>396</v>
      </c>
      <c r="B398" s="17">
        <v>4</v>
      </c>
      <c r="C398" s="1" t="s">
        <v>795</v>
      </c>
      <c r="D398" s="1" t="s">
        <v>4270</v>
      </c>
      <c r="E398" s="1" t="s">
        <v>5771</v>
      </c>
      <c r="F398" s="1" t="s">
        <v>4466</v>
      </c>
      <c r="G398" s="16">
        <v>2.8</v>
      </c>
      <c r="H398" s="16">
        <v>3.3</v>
      </c>
      <c r="I398" s="13" t="s">
        <v>3190</v>
      </c>
      <c r="J398" s="1" t="s">
        <v>4982</v>
      </c>
      <c r="K398" s="1">
        <v>0</v>
      </c>
      <c r="L398" s="1">
        <v>1</v>
      </c>
      <c r="M398" s="1">
        <v>2</v>
      </c>
      <c r="N398" s="1">
        <v>10</v>
      </c>
      <c r="O398" s="1">
        <v>32</v>
      </c>
      <c r="P398" s="16">
        <v>135.14543968023256</v>
      </c>
      <c r="Q398" s="16">
        <v>0.60346171891109257</v>
      </c>
      <c r="R398" s="16">
        <v>21.122066934848107</v>
      </c>
      <c r="S398" s="16">
        <v>20.518605215937015</v>
      </c>
      <c r="T398" s="16">
        <v>3.3822358685979804E-2</v>
      </c>
      <c r="U398" s="16">
        <v>2.9392507883142116</v>
      </c>
      <c r="V398" s="16">
        <v>2.9054284296282318</v>
      </c>
      <c r="W398" s="13" t="str">
        <f>IF(Table46749[[#This Row],[PSI - FI]]&gt;5,"Red",(IF(AND(Table46749[[#This Row],[PSI - FI]]&lt;5,Table46749[[#This Row],[PSI - FI]]&gt;=3),"Blue","No")))</f>
        <v>No</v>
      </c>
      <c r="X398" s="19" t="str">
        <f>HYPERLINK("https://www.google.com/maps/dir/?api=1&amp;origin=" &amp; Table46749[[#This Row],[Begin Lat]] &amp; "," &amp; Table46749[[#This Row],[Begin Long]] &amp; "&amp;destination=" &amp; Table46749[[#This Row],[End Lat]] &amp; "," &amp; Table46749[[#This Row],[End Long]] &amp; "&amp;travelmode=driving", "Google Maps")</f>
        <v>Google Maps</v>
      </c>
      <c r="Y398" s="1">
        <v>41.102136107100002</v>
      </c>
      <c r="Z398" s="1">
        <v>-81.466371636900007</v>
      </c>
      <c r="AA398" s="1">
        <v>41.109378196500003</v>
      </c>
      <c r="AB398" s="1">
        <v>-81.466122746099998</v>
      </c>
    </row>
    <row r="399" spans="1:28" x14ac:dyDescent="0.25">
      <c r="A399" s="13">
        <v>397</v>
      </c>
      <c r="B399" s="17">
        <v>12</v>
      </c>
      <c r="C399" s="1" t="s">
        <v>785</v>
      </c>
      <c r="D399" s="1" t="s">
        <v>4272</v>
      </c>
      <c r="E399" s="1" t="s">
        <v>5881</v>
      </c>
      <c r="F399" s="1" t="s">
        <v>3725</v>
      </c>
      <c r="G399" s="16">
        <v>28.1</v>
      </c>
      <c r="H399" s="16">
        <v>28.6</v>
      </c>
      <c r="I399" s="13" t="s">
        <v>3190</v>
      </c>
      <c r="J399" s="1" t="s">
        <v>4982</v>
      </c>
      <c r="K399" s="1">
        <v>2</v>
      </c>
      <c r="L399" s="1">
        <v>3</v>
      </c>
      <c r="M399" s="1">
        <v>8</v>
      </c>
      <c r="N399" s="1">
        <v>6</v>
      </c>
      <c r="O399" s="1">
        <v>33</v>
      </c>
      <c r="P399" s="16">
        <v>340.38344840116281</v>
      </c>
      <c r="Q399" s="16">
        <v>0.36161020928439458</v>
      </c>
      <c r="R399" s="16">
        <v>19.758457067363871</v>
      </c>
      <c r="S399" s="16">
        <v>19.396846858079478</v>
      </c>
      <c r="T399" s="16">
        <v>2.0292574288009263E-2</v>
      </c>
      <c r="U399" s="16">
        <v>2.9374646541944962</v>
      </c>
      <c r="V399" s="16">
        <v>2.9171720799064871</v>
      </c>
      <c r="W399" s="13" t="str">
        <f>IF(Table46749[[#This Row],[PSI - FI]]&gt;5,"Red",(IF(AND(Table46749[[#This Row],[PSI - FI]]&lt;5,Table46749[[#This Row],[PSI - FI]]&gt;=3),"Blue","No")))</f>
        <v>No</v>
      </c>
      <c r="X399" s="19" t="str">
        <f>HYPERLINK("https://www.google.com/maps/dir/?api=1&amp;origin=" &amp; Table46749[[#This Row],[Begin Lat]] &amp; "," &amp; Table46749[[#This Row],[Begin Long]] &amp; "&amp;destination=" &amp; Table46749[[#This Row],[End Lat]] &amp; "," &amp; Table46749[[#This Row],[End Long]] &amp; "&amp;travelmode=driving", "Google Maps")</f>
        <v>Google Maps</v>
      </c>
      <c r="Y399" s="1">
        <v>41.570557970599999</v>
      </c>
      <c r="Z399" s="1">
        <v>-81.530952021299996</v>
      </c>
      <c r="AA399" s="1">
        <v>41.573759422000002</v>
      </c>
      <c r="AB399" s="1">
        <v>-81.522304433200006</v>
      </c>
    </row>
    <row r="400" spans="1:28" x14ac:dyDescent="0.25">
      <c r="A400" s="13">
        <v>398</v>
      </c>
      <c r="B400" s="17">
        <v>6</v>
      </c>
      <c r="C400" s="1" t="s">
        <v>784</v>
      </c>
      <c r="D400" s="1" t="s">
        <v>4170</v>
      </c>
      <c r="E400" s="1" t="s">
        <v>5858</v>
      </c>
      <c r="F400" s="1" t="s">
        <v>3709</v>
      </c>
      <c r="G400" s="16">
        <v>18.5</v>
      </c>
      <c r="H400" s="16">
        <v>19</v>
      </c>
      <c r="I400" s="13" t="s">
        <v>3190</v>
      </c>
      <c r="J400" s="1" t="s">
        <v>4981</v>
      </c>
      <c r="K400" s="1">
        <v>0</v>
      </c>
      <c r="L400" s="1">
        <v>1</v>
      </c>
      <c r="M400" s="1">
        <v>5</v>
      </c>
      <c r="N400" s="1">
        <v>2</v>
      </c>
      <c r="O400" s="1">
        <v>14</v>
      </c>
      <c r="P400" s="16">
        <v>101.28606468023256</v>
      </c>
      <c r="Q400" s="16">
        <v>2.3862041723207117</v>
      </c>
      <c r="R400" s="16">
        <v>8.7759366140427026</v>
      </c>
      <c r="S400" s="16">
        <v>6.389732441721991</v>
      </c>
      <c r="T400" s="16">
        <v>0.1448877072729145</v>
      </c>
      <c r="U400" s="16">
        <v>2.9363102555411853</v>
      </c>
      <c r="V400" s="16">
        <v>2.7914225482682706</v>
      </c>
      <c r="W400" s="13" t="str">
        <f>IF(Table46749[[#This Row],[PSI - FI]]&gt;5,"Red",(IF(AND(Table46749[[#This Row],[PSI - FI]]&lt;5,Table46749[[#This Row],[PSI - FI]]&gt;=3),"Blue","No")))</f>
        <v>No</v>
      </c>
      <c r="X400" s="19" t="str">
        <f>HYPERLINK("https://www.google.com/maps/dir/?api=1&amp;origin=" &amp; Table46749[[#This Row],[Begin Lat]] &amp; "," &amp; Table46749[[#This Row],[Begin Long]] &amp; "&amp;destination=" &amp; Table46749[[#This Row],[End Lat]] &amp; "," &amp; Table46749[[#This Row],[End Long]] &amp; "&amp;travelmode=driving", "Google Maps")</f>
        <v>Google Maps</v>
      </c>
      <c r="Y400" s="1">
        <v>40.082791028000003</v>
      </c>
      <c r="Z400" s="1">
        <v>-82.856535055699993</v>
      </c>
      <c r="AA400" s="1">
        <v>40.085869049599999</v>
      </c>
      <c r="AB400" s="1">
        <v>-82.847991409900004</v>
      </c>
    </row>
    <row r="401" spans="1:28" x14ac:dyDescent="0.25">
      <c r="A401" s="13">
        <v>399</v>
      </c>
      <c r="B401" s="17">
        <v>12</v>
      </c>
      <c r="C401" s="1" t="s">
        <v>785</v>
      </c>
      <c r="D401" s="1" t="s">
        <v>3624</v>
      </c>
      <c r="E401" s="1" t="s">
        <v>5814</v>
      </c>
      <c r="F401" s="1" t="s">
        <v>3702</v>
      </c>
      <c r="G401" s="16">
        <v>6.8</v>
      </c>
      <c r="H401" s="16">
        <v>7.3</v>
      </c>
      <c r="I401" s="13" t="s">
        <v>3190</v>
      </c>
      <c r="J401" s="1" t="s">
        <v>4982</v>
      </c>
      <c r="K401" s="1">
        <v>0</v>
      </c>
      <c r="L401" s="1">
        <v>1</v>
      </c>
      <c r="M401" s="1">
        <v>5</v>
      </c>
      <c r="N401" s="1">
        <v>12</v>
      </c>
      <c r="O401" s="1">
        <v>21</v>
      </c>
      <c r="P401" s="16">
        <v>152.66106468023256</v>
      </c>
      <c r="Q401" s="16">
        <v>0.3908807616359799</v>
      </c>
      <c r="R401" s="16">
        <v>15.070167663371763</v>
      </c>
      <c r="S401" s="16">
        <v>14.679286901735782</v>
      </c>
      <c r="T401" s="16">
        <v>2.1930994921874301E-2</v>
      </c>
      <c r="U401" s="16">
        <v>2.9332227763824892</v>
      </c>
      <c r="V401" s="16">
        <v>2.9112917814606147</v>
      </c>
      <c r="W401" s="13" t="str">
        <f>IF(Table46749[[#This Row],[PSI - FI]]&gt;5,"Red",(IF(AND(Table46749[[#This Row],[PSI - FI]]&lt;5,Table46749[[#This Row],[PSI - FI]]&gt;=3),"Blue","No")))</f>
        <v>No</v>
      </c>
      <c r="X401" s="19" t="str">
        <f>HYPERLINK("https://www.google.com/maps/dir/?api=1&amp;origin=" &amp; Table46749[[#This Row],[Begin Lat]] &amp; "," &amp; Table46749[[#This Row],[Begin Long]] &amp; "&amp;destination=" &amp; Table46749[[#This Row],[End Lat]] &amp; "," &amp; Table46749[[#This Row],[End Long]] &amp; "&amp;travelmode=driving", "Google Maps")</f>
        <v>Google Maps</v>
      </c>
      <c r="Y401" s="1">
        <v>41.4644132082</v>
      </c>
      <c r="Z401" s="1">
        <v>-81.574556579299994</v>
      </c>
      <c r="AA401" s="1">
        <v>41.4644853677</v>
      </c>
      <c r="AB401" s="1">
        <v>-81.564943899699998</v>
      </c>
    </row>
    <row r="402" spans="1:28" x14ac:dyDescent="0.25">
      <c r="A402" s="13">
        <v>400</v>
      </c>
      <c r="B402" s="17">
        <v>8</v>
      </c>
      <c r="C402" s="1" t="s">
        <v>788</v>
      </c>
      <c r="D402" s="1" t="s">
        <v>4274</v>
      </c>
      <c r="E402" s="1" t="s">
        <v>5486</v>
      </c>
      <c r="F402" s="1" t="s">
        <v>3729</v>
      </c>
      <c r="G402" s="16">
        <v>7.6</v>
      </c>
      <c r="H402" s="16">
        <v>8.1</v>
      </c>
      <c r="I402" s="13" t="s">
        <v>3190</v>
      </c>
      <c r="J402" s="1" t="s">
        <v>4982</v>
      </c>
      <c r="K402" s="1">
        <v>2</v>
      </c>
      <c r="L402" s="1">
        <v>0</v>
      </c>
      <c r="M402" s="1">
        <v>2</v>
      </c>
      <c r="N402" s="1">
        <v>13</v>
      </c>
      <c r="O402" s="1">
        <v>27</v>
      </c>
      <c r="P402" s="16">
        <v>189.13462936046511</v>
      </c>
      <c r="Q402" s="16">
        <v>0.43401358232514792</v>
      </c>
      <c r="R402" s="16">
        <v>16.880120107473676</v>
      </c>
      <c r="S402" s="16">
        <v>16.446106525148529</v>
      </c>
      <c r="T402" s="16">
        <v>2.4344817175896191E-2</v>
      </c>
      <c r="U402" s="16">
        <v>2.9307156864496737</v>
      </c>
      <c r="V402" s="16">
        <v>2.9063708692737777</v>
      </c>
      <c r="W402" s="13" t="str">
        <f>IF(Table46749[[#This Row],[PSI - FI]]&gt;5,"Red",(IF(AND(Table46749[[#This Row],[PSI - FI]]&lt;5,Table46749[[#This Row],[PSI - FI]]&gt;=3),"Blue","No")))</f>
        <v>No</v>
      </c>
      <c r="X402" s="19" t="str">
        <f>HYPERLINK("https://www.google.com/maps/dir/?api=1&amp;origin=" &amp; Table46749[[#This Row],[Begin Lat]] &amp; "," &amp; Table46749[[#This Row],[Begin Long]] &amp; "&amp;destination=" &amp; Table46749[[#This Row],[End Lat]] &amp; "," &amp; Table46749[[#This Row],[End Long]] &amp; "&amp;travelmode=driving", "Google Maps")</f>
        <v>Google Maps</v>
      </c>
      <c r="Y402" s="1">
        <v>39.389588460500001</v>
      </c>
      <c r="Z402" s="1">
        <v>-84.548337313000005</v>
      </c>
      <c r="AA402" s="1">
        <v>39.396495389999998</v>
      </c>
      <c r="AB402" s="1">
        <v>-84.548296763899998</v>
      </c>
    </row>
    <row r="403" spans="1:28" x14ac:dyDescent="0.25">
      <c r="A403" s="13">
        <v>401</v>
      </c>
      <c r="B403" s="17">
        <v>2</v>
      </c>
      <c r="C403" s="1" t="s">
        <v>786</v>
      </c>
      <c r="D403" s="1" t="s">
        <v>4077</v>
      </c>
      <c r="E403" s="1" t="s">
        <v>5559</v>
      </c>
      <c r="F403" s="1" t="s">
        <v>4403</v>
      </c>
      <c r="G403" s="16">
        <v>12.1</v>
      </c>
      <c r="H403" s="16">
        <v>12.6</v>
      </c>
      <c r="I403" s="13" t="s">
        <v>3190</v>
      </c>
      <c r="J403" s="1" t="s">
        <v>4982</v>
      </c>
      <c r="K403" s="1">
        <v>0</v>
      </c>
      <c r="L403" s="1">
        <v>1</v>
      </c>
      <c r="M403" s="1">
        <v>9</v>
      </c>
      <c r="N403" s="1">
        <v>7</v>
      </c>
      <c r="O403" s="1">
        <v>28</v>
      </c>
      <c r="P403" s="16">
        <v>163.66106468023256</v>
      </c>
      <c r="Q403" s="16">
        <v>0.44665526023136931</v>
      </c>
      <c r="R403" s="16">
        <v>16.644200566933183</v>
      </c>
      <c r="S403" s="16">
        <v>16.197545306701812</v>
      </c>
      <c r="T403" s="16">
        <v>2.5052164016556317E-2</v>
      </c>
      <c r="U403" s="16">
        <v>2.9277338184671966</v>
      </c>
      <c r="V403" s="16">
        <v>2.9026816544506402</v>
      </c>
      <c r="W403" s="13" t="str">
        <f>IF(Table46749[[#This Row],[PSI - FI]]&gt;5,"Red",(IF(AND(Table46749[[#This Row],[PSI - FI]]&lt;5,Table46749[[#This Row],[PSI - FI]]&gt;=3),"Blue","No")))</f>
        <v>No</v>
      </c>
      <c r="X403" s="19" t="str">
        <f>HYPERLINK("https://www.google.com/maps/dir/?api=1&amp;origin=" &amp; Table46749[[#This Row],[Begin Lat]] &amp; "," &amp; Table46749[[#This Row],[Begin Long]] &amp; "&amp;destination=" &amp; Table46749[[#This Row],[End Lat]] &amp; "," &amp; Table46749[[#This Row],[End Long]] &amp; "&amp;travelmode=driving", "Google Maps")</f>
        <v>Google Maps</v>
      </c>
      <c r="Y403" s="1">
        <v>41.691336661900003</v>
      </c>
      <c r="Z403" s="1">
        <v>-83.645958603899999</v>
      </c>
      <c r="AA403" s="1">
        <v>41.691307090099997</v>
      </c>
      <c r="AB403" s="1">
        <v>-83.636340471500006</v>
      </c>
    </row>
    <row r="404" spans="1:28" x14ac:dyDescent="0.25">
      <c r="A404" s="13">
        <v>402</v>
      </c>
      <c r="B404" s="17">
        <v>4</v>
      </c>
      <c r="C404" s="1" t="s">
        <v>800</v>
      </c>
      <c r="D404" s="1" t="s">
        <v>4275</v>
      </c>
      <c r="E404" s="1" t="s">
        <v>5355</v>
      </c>
      <c r="F404" s="1" t="s">
        <v>3721</v>
      </c>
      <c r="G404" s="16">
        <v>22.2</v>
      </c>
      <c r="H404" s="16">
        <v>22.7</v>
      </c>
      <c r="I404" s="13" t="s">
        <v>3190</v>
      </c>
      <c r="J404" s="1" t="s">
        <v>4983</v>
      </c>
      <c r="K404" s="1">
        <v>1</v>
      </c>
      <c r="L404" s="1">
        <v>0</v>
      </c>
      <c r="M404" s="1">
        <v>7</v>
      </c>
      <c r="N404" s="1">
        <v>3</v>
      </c>
      <c r="O404" s="1">
        <v>31</v>
      </c>
      <c r="P404" s="16">
        <v>135.81731468023256</v>
      </c>
      <c r="Q404" s="16">
        <v>1.0166625903407882</v>
      </c>
      <c r="R404" s="16">
        <v>15.241713599392881</v>
      </c>
      <c r="S404" s="16">
        <v>14.225051009052093</v>
      </c>
      <c r="T404" s="16">
        <v>5.7463439807734051E-2</v>
      </c>
      <c r="U404" s="16">
        <v>2.9146874756148073</v>
      </c>
      <c r="V404" s="16">
        <v>2.8572240358070733</v>
      </c>
      <c r="W404" s="13" t="str">
        <f>IF(Table46749[[#This Row],[PSI - FI]]&gt;5,"Red",(IF(AND(Table46749[[#This Row],[PSI - FI]]&lt;5,Table46749[[#This Row],[PSI - FI]]&gt;=3),"Blue","No")))</f>
        <v>No</v>
      </c>
      <c r="X404" s="19" t="str">
        <f>HYPERLINK("https://www.google.com/maps/dir/?api=1&amp;origin=" &amp; Table46749[[#This Row],[Begin Lat]] &amp; "," &amp; Table46749[[#This Row],[Begin Long]] &amp; "&amp;destination=" &amp; Table46749[[#This Row],[End Lat]] &amp; "," &amp; Table46749[[#This Row],[End Long]] &amp; "&amp;travelmode=driving", "Google Maps")</f>
        <v>Google Maps</v>
      </c>
      <c r="Y404" s="1">
        <v>40.825993690600001</v>
      </c>
      <c r="Z404" s="1">
        <v>-81.396419423300003</v>
      </c>
      <c r="AA404" s="1">
        <v>40.830530412599998</v>
      </c>
      <c r="AB404" s="1">
        <v>-81.390673440300006</v>
      </c>
    </row>
    <row r="405" spans="1:28" x14ac:dyDescent="0.25">
      <c r="A405" s="13">
        <v>403</v>
      </c>
      <c r="B405" s="17">
        <v>12</v>
      </c>
      <c r="C405" s="1" t="s">
        <v>785</v>
      </c>
      <c r="D405" s="1" t="s">
        <v>4243</v>
      </c>
      <c r="E405" s="1" t="s">
        <v>5811</v>
      </c>
      <c r="F405" s="1" t="s">
        <v>4433</v>
      </c>
      <c r="G405" s="16">
        <v>9.1999999999999993</v>
      </c>
      <c r="H405" s="16">
        <v>9.6999999999999993</v>
      </c>
      <c r="I405" s="13" t="s">
        <v>3190</v>
      </c>
      <c r="J405" s="1" t="s">
        <v>4982</v>
      </c>
      <c r="K405" s="1">
        <v>0</v>
      </c>
      <c r="L405" s="1">
        <v>1</v>
      </c>
      <c r="M405" s="1">
        <v>6</v>
      </c>
      <c r="N405" s="1">
        <v>11</v>
      </c>
      <c r="O405" s="1">
        <v>46</v>
      </c>
      <c r="P405" s="16">
        <v>179.77043968023256</v>
      </c>
      <c r="Q405" s="16">
        <v>0.39441065879659926</v>
      </c>
      <c r="R405" s="16">
        <v>23.563984352502025</v>
      </c>
      <c r="S405" s="16">
        <v>23.169573693705427</v>
      </c>
      <c r="T405" s="16">
        <v>2.2128560417924957E-2</v>
      </c>
      <c r="U405" s="16">
        <v>2.908482941168566</v>
      </c>
      <c r="V405" s="16">
        <v>2.8863543807506411</v>
      </c>
      <c r="W405" s="13" t="str">
        <f>IF(Table46749[[#This Row],[PSI - FI]]&gt;5,"Red",(IF(AND(Table46749[[#This Row],[PSI - FI]]&lt;5,Table46749[[#This Row],[PSI - FI]]&gt;=3),"Blue","No")))</f>
        <v>No</v>
      </c>
      <c r="X405" s="19" t="str">
        <f>HYPERLINK("https://www.google.com/maps/dir/?api=1&amp;origin=" &amp; Table46749[[#This Row],[Begin Lat]] &amp; "," &amp; Table46749[[#This Row],[Begin Long]] &amp; "&amp;destination=" &amp; Table46749[[#This Row],[End Lat]] &amp; "," &amp; Table46749[[#This Row],[End Long]] &amp; "&amp;travelmode=driving", "Google Maps")</f>
        <v>Google Maps</v>
      </c>
      <c r="Y405" s="1">
        <v>41.418594795200001</v>
      </c>
      <c r="Z405" s="1">
        <v>-81.740391021899995</v>
      </c>
      <c r="AA405" s="1">
        <v>41.418664978700001</v>
      </c>
      <c r="AB405" s="1">
        <v>-81.730765188199996</v>
      </c>
    </row>
    <row r="406" spans="1:28" x14ac:dyDescent="0.25">
      <c r="A406" s="13">
        <v>404</v>
      </c>
      <c r="B406" s="17">
        <v>12</v>
      </c>
      <c r="C406" s="1" t="s">
        <v>785</v>
      </c>
      <c r="D406" s="1" t="s">
        <v>4243</v>
      </c>
      <c r="E406" s="1" t="s">
        <v>5811</v>
      </c>
      <c r="F406" s="1" t="s">
        <v>4433</v>
      </c>
      <c r="G406" s="16">
        <v>8.1</v>
      </c>
      <c r="H406" s="16">
        <v>8.6</v>
      </c>
      <c r="I406" s="13" t="s">
        <v>3190</v>
      </c>
      <c r="J406" s="1" t="s">
        <v>4982</v>
      </c>
      <c r="K406" s="1">
        <v>0</v>
      </c>
      <c r="L406" s="1">
        <v>0</v>
      </c>
      <c r="M406" s="1">
        <v>10</v>
      </c>
      <c r="N406" s="1">
        <v>8</v>
      </c>
      <c r="O406" s="1">
        <v>47</v>
      </c>
      <c r="P406" s="16">
        <v>147.96875</v>
      </c>
      <c r="Q406" s="16">
        <v>0.39441065879659926</v>
      </c>
      <c r="R406" s="16">
        <v>24.31148442361604</v>
      </c>
      <c r="S406" s="16">
        <v>23.917073764819442</v>
      </c>
      <c r="T406" s="16">
        <v>2.2128560417924957E-2</v>
      </c>
      <c r="U406" s="16">
        <v>2.908482941168566</v>
      </c>
      <c r="V406" s="16">
        <v>2.8863543807506411</v>
      </c>
      <c r="W406" s="13" t="str">
        <f>IF(Table46749[[#This Row],[PSI - FI]]&gt;5,"Red",(IF(AND(Table46749[[#This Row],[PSI - FI]]&lt;5,Table46749[[#This Row],[PSI - FI]]&gt;=3),"Blue","No")))</f>
        <v>No</v>
      </c>
      <c r="X406" s="19" t="str">
        <f>HYPERLINK("https://www.google.com/maps/dir/?api=1&amp;origin=" &amp; Table46749[[#This Row],[Begin Lat]] &amp; "," &amp; Table46749[[#This Row],[Begin Long]] &amp; "&amp;destination=" &amp; Table46749[[#This Row],[End Lat]] &amp; "," &amp; Table46749[[#This Row],[End Long]] &amp; "&amp;travelmode=driving", "Google Maps")</f>
        <v>Google Maps</v>
      </c>
      <c r="Y406" s="1">
        <v>41.418458035299999</v>
      </c>
      <c r="Z406" s="1">
        <v>-81.761567905500002</v>
      </c>
      <c r="AA406" s="1">
        <v>41.418508037899997</v>
      </c>
      <c r="AB406" s="1">
        <v>-81.751933142599995</v>
      </c>
    </row>
    <row r="407" spans="1:28" x14ac:dyDescent="0.25">
      <c r="A407" s="13">
        <v>405</v>
      </c>
      <c r="B407" s="17">
        <v>6</v>
      </c>
      <c r="C407" s="1" t="s">
        <v>2367</v>
      </c>
      <c r="D407" s="1" t="s">
        <v>4276</v>
      </c>
      <c r="E407" s="1" t="s">
        <v>5882</v>
      </c>
      <c r="F407" s="1" t="s">
        <v>4467</v>
      </c>
      <c r="G407" s="16">
        <v>0</v>
      </c>
      <c r="H407" s="16">
        <v>0.5</v>
      </c>
      <c r="I407" s="13" t="s">
        <v>3190</v>
      </c>
      <c r="J407" s="1" t="s">
        <v>4982</v>
      </c>
      <c r="K407" s="1">
        <v>0</v>
      </c>
      <c r="L407" s="1">
        <v>2</v>
      </c>
      <c r="M407" s="1">
        <v>4</v>
      </c>
      <c r="N407" s="1">
        <v>5</v>
      </c>
      <c r="O407" s="1">
        <v>33</v>
      </c>
      <c r="P407" s="16">
        <v>172.72837936046511</v>
      </c>
      <c r="Q407" s="16">
        <v>0.68399218964948472</v>
      </c>
      <c r="R407" s="16">
        <v>19.603402930104249</v>
      </c>
      <c r="S407" s="16">
        <v>18.919410740454765</v>
      </c>
      <c r="T407" s="16">
        <v>3.841089741925053E-2</v>
      </c>
      <c r="U407" s="16">
        <v>2.9079241838118883</v>
      </c>
      <c r="V407" s="16">
        <v>2.8695132863926376</v>
      </c>
      <c r="W407" s="13" t="str">
        <f>IF(Table46749[[#This Row],[PSI - FI]]&gt;5,"Red",(IF(AND(Table46749[[#This Row],[PSI - FI]]&lt;5,Table46749[[#This Row],[PSI - FI]]&gt;=3),"Blue","No")))</f>
        <v>No</v>
      </c>
      <c r="X407" s="19" t="str">
        <f>HYPERLINK("https://www.google.com/maps/dir/?api=1&amp;origin=" &amp; Table46749[[#This Row],[Begin Lat]] &amp; "," &amp; Table46749[[#This Row],[Begin Long]] &amp; "&amp;destination=" &amp; Table46749[[#This Row],[End Lat]] &amp; "," &amp; Table46749[[#This Row],[End Long]] &amp; "&amp;travelmode=driving", "Google Maps")</f>
        <v>Google Maps</v>
      </c>
      <c r="Y407" s="1">
        <v>40.235828230899997</v>
      </c>
      <c r="Z407" s="1">
        <v>-83.356628635999996</v>
      </c>
      <c r="AA407" s="1">
        <v>40.238185544499999</v>
      </c>
      <c r="AB407" s="1">
        <v>-83.347696158000005</v>
      </c>
    </row>
    <row r="408" spans="1:28" x14ac:dyDescent="0.25">
      <c r="A408" s="13">
        <v>406</v>
      </c>
      <c r="B408" s="17">
        <v>3</v>
      </c>
      <c r="C408" s="1" t="s">
        <v>802</v>
      </c>
      <c r="D408" s="1" t="s">
        <v>4278</v>
      </c>
      <c r="E408" s="1" t="s">
        <v>5883</v>
      </c>
      <c r="F408" s="1" t="s">
        <v>3716</v>
      </c>
      <c r="G408" s="16">
        <v>7.7</v>
      </c>
      <c r="H408" s="16">
        <v>8.1999999999999993</v>
      </c>
      <c r="I408" s="13" t="s">
        <v>3190</v>
      </c>
      <c r="J408" s="1" t="s">
        <v>4982</v>
      </c>
      <c r="K408" s="1">
        <v>0</v>
      </c>
      <c r="L408" s="1">
        <v>1</v>
      </c>
      <c r="M408" s="1">
        <v>6</v>
      </c>
      <c r="N408" s="1">
        <v>8</v>
      </c>
      <c r="O408" s="1">
        <v>63</v>
      </c>
      <c r="P408" s="16">
        <v>183.45793968023256</v>
      </c>
      <c r="Q408" s="16">
        <v>0.54740659813354275</v>
      </c>
      <c r="R408" s="16">
        <v>29.638466987972254</v>
      </c>
      <c r="S408" s="16">
        <v>29.091060389838713</v>
      </c>
      <c r="T408" s="16">
        <v>3.0687918306526323E-2</v>
      </c>
      <c r="U408" s="16">
        <v>2.907596948222964</v>
      </c>
      <c r="V408" s="16">
        <v>2.8769090299164377</v>
      </c>
      <c r="W408" s="13" t="str">
        <f>IF(Table46749[[#This Row],[PSI - FI]]&gt;5,"Red",(IF(AND(Table46749[[#This Row],[PSI - FI]]&lt;5,Table46749[[#This Row],[PSI - FI]]&gt;=3),"Blue","No")))</f>
        <v>No</v>
      </c>
      <c r="X408" s="19" t="str">
        <f>HYPERLINK("https://www.google.com/maps/dir/?api=1&amp;origin=" &amp; Table46749[[#This Row],[Begin Lat]] &amp; "," &amp; Table46749[[#This Row],[Begin Long]] &amp; "&amp;destination=" &amp; Table46749[[#This Row],[End Lat]] &amp; "," &amp; Table46749[[#This Row],[End Long]] &amp; "&amp;travelmode=driving", "Google Maps")</f>
        <v>Google Maps</v>
      </c>
      <c r="Y408" s="1">
        <v>40.7171209694</v>
      </c>
      <c r="Z408" s="1">
        <v>-82.547477423900006</v>
      </c>
      <c r="AA408" s="1">
        <v>40.723061087399998</v>
      </c>
      <c r="AB408" s="1">
        <v>-82.542037602999997</v>
      </c>
    </row>
    <row r="409" spans="1:28" x14ac:dyDescent="0.25">
      <c r="A409" s="13">
        <v>407</v>
      </c>
      <c r="B409" s="17">
        <v>5</v>
      </c>
      <c r="C409" s="1" t="s">
        <v>1333</v>
      </c>
      <c r="D409" s="1" t="s">
        <v>4280</v>
      </c>
      <c r="E409" s="1" t="s">
        <v>5884</v>
      </c>
      <c r="F409" s="1" t="s">
        <v>3768</v>
      </c>
      <c r="G409" s="16">
        <v>18.7</v>
      </c>
      <c r="H409" s="16">
        <v>19.2</v>
      </c>
      <c r="I409" s="13" t="s">
        <v>3190</v>
      </c>
      <c r="J409" s="1" t="s">
        <v>4982</v>
      </c>
      <c r="K409" s="1">
        <v>0</v>
      </c>
      <c r="L409" s="1">
        <v>2</v>
      </c>
      <c r="M409" s="1">
        <v>6</v>
      </c>
      <c r="N409" s="1">
        <v>6</v>
      </c>
      <c r="O409" s="1">
        <v>49</v>
      </c>
      <c r="P409" s="16">
        <v>206.25962936046511</v>
      </c>
      <c r="Q409" s="16">
        <v>0.58257205169865689</v>
      </c>
      <c r="R409" s="16">
        <v>25.760911186217374</v>
      </c>
      <c r="S409" s="16">
        <v>25.178339134518716</v>
      </c>
      <c r="T409" s="16">
        <v>3.26543555593833E-2</v>
      </c>
      <c r="U409" s="16">
        <v>2.9047842920178608</v>
      </c>
      <c r="V409" s="16">
        <v>2.8721299364584776</v>
      </c>
      <c r="W409" s="13" t="str">
        <f>IF(Table46749[[#This Row],[PSI - FI]]&gt;5,"Red",(IF(AND(Table46749[[#This Row],[PSI - FI]]&lt;5,Table46749[[#This Row],[PSI - FI]]&gt;=3),"Blue","No")))</f>
        <v>No</v>
      </c>
      <c r="X409" s="19" t="str">
        <f>HYPERLINK("https://www.google.com/maps/dir/?api=1&amp;origin=" &amp; Table46749[[#This Row],[Begin Lat]] &amp; "," &amp; Table46749[[#This Row],[Begin Long]] &amp; "&amp;destination=" &amp; Table46749[[#This Row],[End Lat]] &amp; "," &amp; Table46749[[#This Row],[End Long]] &amp; "&amp;travelmode=driving", "Google Maps")</f>
        <v>Google Maps</v>
      </c>
      <c r="Y409" s="1">
        <v>39.964126110199999</v>
      </c>
      <c r="Z409" s="1">
        <v>-82.010049136399999</v>
      </c>
      <c r="AA409" s="1">
        <v>39.971244731600002</v>
      </c>
      <c r="AB409" s="1">
        <v>-82.010563710300005</v>
      </c>
    </row>
    <row r="410" spans="1:28" x14ac:dyDescent="0.25">
      <c r="A410" s="13">
        <v>408</v>
      </c>
      <c r="B410" s="17">
        <v>8</v>
      </c>
      <c r="C410" s="1" t="s">
        <v>787</v>
      </c>
      <c r="D410" s="1" t="s">
        <v>4282</v>
      </c>
      <c r="E410" s="1" t="s">
        <v>5624</v>
      </c>
      <c r="F410" s="1" t="s">
        <v>4468</v>
      </c>
      <c r="G410" s="16">
        <v>0.4</v>
      </c>
      <c r="H410" s="16">
        <v>0.9</v>
      </c>
      <c r="I410" s="13" t="s">
        <v>3190</v>
      </c>
      <c r="J410" s="1" t="s">
        <v>4983</v>
      </c>
      <c r="K410" s="1">
        <v>0</v>
      </c>
      <c r="L410" s="1">
        <v>0</v>
      </c>
      <c r="M410" s="1">
        <v>8</v>
      </c>
      <c r="N410" s="1">
        <v>7</v>
      </c>
      <c r="O410" s="1">
        <v>96</v>
      </c>
      <c r="P410" s="16">
        <v>179.4375</v>
      </c>
      <c r="Q410" s="16">
        <v>0.6056342650820502</v>
      </c>
      <c r="R410" s="16">
        <v>42.152606223479715</v>
      </c>
      <c r="S410" s="16">
        <v>41.546971958397663</v>
      </c>
      <c r="T410" s="16">
        <v>3.2938188288683799E-2</v>
      </c>
      <c r="U410" s="16">
        <v>2.8954073788339176</v>
      </c>
      <c r="V410" s="16">
        <v>2.8624691905452337</v>
      </c>
      <c r="W410" s="13" t="str">
        <f>IF(Table46749[[#This Row],[PSI - FI]]&gt;5,"Red",(IF(AND(Table46749[[#This Row],[PSI - FI]]&lt;5,Table46749[[#This Row],[PSI - FI]]&gt;=3),"Blue","No")))</f>
        <v>No</v>
      </c>
      <c r="X410" s="19" t="str">
        <f>HYPERLINK("https://www.google.com/maps/dir/?api=1&amp;origin=" &amp; Table46749[[#This Row],[Begin Lat]] &amp; "," &amp; Table46749[[#This Row],[Begin Long]] &amp; "&amp;destination=" &amp; Table46749[[#This Row],[End Lat]] &amp; "," &amp; Table46749[[#This Row],[End Long]] &amp; "&amp;travelmode=driving", "Google Maps")</f>
        <v>Google Maps</v>
      </c>
      <c r="Y410" s="1">
        <v>39.125278027900002</v>
      </c>
      <c r="Z410" s="1">
        <v>-84.557129825399997</v>
      </c>
      <c r="AA410" s="1">
        <v>39.125138036899997</v>
      </c>
      <c r="AB410" s="1">
        <v>-84.547876336200005</v>
      </c>
    </row>
    <row r="411" spans="1:28" x14ac:dyDescent="0.25">
      <c r="A411" s="13">
        <v>409</v>
      </c>
      <c r="B411" s="17">
        <v>6</v>
      </c>
      <c r="C411" s="1" t="s">
        <v>784</v>
      </c>
      <c r="D411" s="1" t="s">
        <v>3969</v>
      </c>
      <c r="E411" s="1" t="s">
        <v>5818</v>
      </c>
      <c r="F411" s="1" t="s">
        <v>3706</v>
      </c>
      <c r="G411" s="16">
        <v>20.399999999999999</v>
      </c>
      <c r="H411" s="16">
        <v>20.9</v>
      </c>
      <c r="I411" s="13" t="s">
        <v>3190</v>
      </c>
      <c r="J411" s="1" t="s">
        <v>4982</v>
      </c>
      <c r="K411" s="1">
        <v>0</v>
      </c>
      <c r="L411" s="1">
        <v>1</v>
      </c>
      <c r="M411" s="1">
        <v>2</v>
      </c>
      <c r="N411" s="1">
        <v>13</v>
      </c>
      <c r="O411" s="1">
        <v>25</v>
      </c>
      <c r="P411" s="16">
        <v>141.45793968023256</v>
      </c>
      <c r="Q411" s="16">
        <v>0.48691962057933319</v>
      </c>
      <c r="R411" s="16">
        <v>15.174845312920468</v>
      </c>
      <c r="S411" s="16">
        <v>14.687925692341134</v>
      </c>
      <c r="T411" s="16">
        <v>2.7304779249532552E-2</v>
      </c>
      <c r="U411" s="16">
        <v>2.8846779293443778</v>
      </c>
      <c r="V411" s="16">
        <v>2.8573731500948454</v>
      </c>
      <c r="W411" s="13" t="str">
        <f>IF(Table46749[[#This Row],[PSI - FI]]&gt;5,"Red",(IF(AND(Table46749[[#This Row],[PSI - FI]]&lt;5,Table46749[[#This Row],[PSI - FI]]&gt;=3),"Blue","No")))</f>
        <v>No</v>
      </c>
      <c r="X411" s="19" t="str">
        <f>HYPERLINK("https://www.google.com/maps/dir/?api=1&amp;origin=" &amp; Table46749[[#This Row],[Begin Lat]] &amp; "," &amp; Table46749[[#This Row],[Begin Long]] &amp; "&amp;destination=" &amp; Table46749[[#This Row],[End Lat]] &amp; "," &amp; Table46749[[#This Row],[End Long]] &amp; "&amp;travelmode=driving", "Google Maps")</f>
        <v>Google Maps</v>
      </c>
      <c r="Y411" s="1">
        <v>39.955281724000002</v>
      </c>
      <c r="Z411" s="1">
        <v>-82.870247010300005</v>
      </c>
      <c r="AA411" s="1">
        <v>39.954997459700003</v>
      </c>
      <c r="AB411" s="1">
        <v>-82.860840336799995</v>
      </c>
    </row>
    <row r="412" spans="1:28" x14ac:dyDescent="0.25">
      <c r="A412" s="13">
        <v>410</v>
      </c>
      <c r="B412" s="17">
        <v>2</v>
      </c>
      <c r="C412" s="1" t="s">
        <v>786</v>
      </c>
      <c r="D412" s="1" t="s">
        <v>3955</v>
      </c>
      <c r="E412" s="1" t="s">
        <v>5885</v>
      </c>
      <c r="F412" s="1" t="s">
        <v>4366</v>
      </c>
      <c r="G412" s="16">
        <v>2.7</v>
      </c>
      <c r="H412" s="16">
        <v>3.2</v>
      </c>
      <c r="I412" s="13" t="s">
        <v>3190</v>
      </c>
      <c r="J412" s="1" t="s">
        <v>4981</v>
      </c>
      <c r="K412" s="1">
        <v>0</v>
      </c>
      <c r="L412" s="1">
        <v>0</v>
      </c>
      <c r="M412" s="1">
        <v>5</v>
      </c>
      <c r="N412" s="1">
        <v>4</v>
      </c>
      <c r="O412" s="1">
        <v>41</v>
      </c>
      <c r="P412" s="16">
        <v>91.484375</v>
      </c>
      <c r="Q412" s="16">
        <v>0.99427116374564328</v>
      </c>
      <c r="R412" s="16">
        <v>19.7275152422555</v>
      </c>
      <c r="S412" s="16">
        <v>18.733244078509856</v>
      </c>
      <c r="T412" s="16">
        <v>5.5284886939781015E-2</v>
      </c>
      <c r="U412" s="16">
        <v>2.8827459195718541</v>
      </c>
      <c r="V412" s="16">
        <v>2.827461032632073</v>
      </c>
      <c r="W412" s="13" t="str">
        <f>IF(Table46749[[#This Row],[PSI - FI]]&gt;5,"Red",(IF(AND(Table46749[[#This Row],[PSI - FI]]&lt;5,Table46749[[#This Row],[PSI - FI]]&gt;=3),"Blue","No")))</f>
        <v>No</v>
      </c>
      <c r="X412" s="19" t="str">
        <f>HYPERLINK("https://www.google.com/maps/dir/?api=1&amp;origin=" &amp; Table46749[[#This Row],[Begin Lat]] &amp; "," &amp; Table46749[[#This Row],[Begin Long]] &amp; "&amp;destination=" &amp; Table46749[[#This Row],[End Lat]] &amp; "," &amp; Table46749[[#This Row],[End Long]] &amp; "&amp;travelmode=driving", "Google Maps")</f>
        <v>Google Maps</v>
      </c>
      <c r="Y412" s="1">
        <v>0</v>
      </c>
      <c r="Z412" s="1">
        <v>0</v>
      </c>
      <c r="AA412" s="1">
        <v>0</v>
      </c>
      <c r="AB412" s="1">
        <v>0</v>
      </c>
    </row>
    <row r="413" spans="1:28" x14ac:dyDescent="0.25">
      <c r="A413" s="13">
        <v>411</v>
      </c>
      <c r="B413" s="17">
        <v>4</v>
      </c>
      <c r="C413" s="1" t="s">
        <v>795</v>
      </c>
      <c r="D413" s="1" t="s">
        <v>4285</v>
      </c>
      <c r="E413" s="1" t="s">
        <v>5678</v>
      </c>
      <c r="F413" s="1" t="s">
        <v>3758</v>
      </c>
      <c r="G413" s="16">
        <v>9.5</v>
      </c>
      <c r="H413" s="16">
        <v>10</v>
      </c>
      <c r="I413" s="13" t="s">
        <v>3190</v>
      </c>
      <c r="J413" s="1" t="s">
        <v>4982</v>
      </c>
      <c r="K413" s="1">
        <v>1</v>
      </c>
      <c r="L413" s="1">
        <v>2</v>
      </c>
      <c r="M413" s="1">
        <v>8</v>
      </c>
      <c r="N413" s="1">
        <v>3</v>
      </c>
      <c r="O413" s="1">
        <v>41</v>
      </c>
      <c r="P413" s="16">
        <v>243.71756904069767</v>
      </c>
      <c r="Q413" s="16">
        <v>0.60207260588358591</v>
      </c>
      <c r="R413" s="16">
        <v>21.454412507321084</v>
      </c>
      <c r="S413" s="16">
        <v>20.852339901437499</v>
      </c>
      <c r="T413" s="16">
        <v>3.374469236302334E-2</v>
      </c>
      <c r="U413" s="16">
        <v>2.8806779051477309</v>
      </c>
      <c r="V413" s="16">
        <v>2.8469332127847076</v>
      </c>
      <c r="W413" s="13" t="str">
        <f>IF(Table46749[[#This Row],[PSI - FI]]&gt;5,"Red",(IF(AND(Table46749[[#This Row],[PSI - FI]]&lt;5,Table46749[[#This Row],[PSI - FI]]&gt;=3),"Blue","No")))</f>
        <v>No</v>
      </c>
      <c r="X413" s="19" t="str">
        <f>HYPERLINK("https://www.google.com/maps/dir/?api=1&amp;origin=" &amp; Table46749[[#This Row],[Begin Lat]] &amp; "," &amp; Table46749[[#This Row],[Begin Long]] &amp; "&amp;destination=" &amp; Table46749[[#This Row],[End Lat]] &amp; "," &amp; Table46749[[#This Row],[End Long]] &amp; "&amp;travelmode=driving", "Google Maps")</f>
        <v>Google Maps</v>
      </c>
      <c r="Y413" s="1">
        <v>41.046165440899998</v>
      </c>
      <c r="Z413" s="1">
        <v>-81.491158415800001</v>
      </c>
      <c r="AA413" s="1">
        <v>41.053406666400001</v>
      </c>
      <c r="AB413" s="1">
        <v>-81.491007840199998</v>
      </c>
    </row>
    <row r="414" spans="1:28" x14ac:dyDescent="0.25">
      <c r="A414" s="13">
        <v>412</v>
      </c>
      <c r="B414" s="17">
        <v>8</v>
      </c>
      <c r="C414" s="1" t="s">
        <v>787</v>
      </c>
      <c r="D414" s="1" t="s">
        <v>3980</v>
      </c>
      <c r="E414" s="1" t="s">
        <v>5766</v>
      </c>
      <c r="F414" s="1" t="s">
        <v>4374</v>
      </c>
      <c r="G414" s="16">
        <v>0</v>
      </c>
      <c r="H414" s="16">
        <v>0.5</v>
      </c>
      <c r="I414" s="13" t="s">
        <v>3190</v>
      </c>
      <c r="J414" s="1" t="s">
        <v>4982</v>
      </c>
      <c r="K414" s="1">
        <v>0</v>
      </c>
      <c r="L414" s="1">
        <v>2</v>
      </c>
      <c r="M414" s="1">
        <v>6</v>
      </c>
      <c r="N414" s="1">
        <v>8</v>
      </c>
      <c r="O414" s="1">
        <v>38</v>
      </c>
      <c r="P414" s="16">
        <v>204.13462936046511</v>
      </c>
      <c r="Q414" s="16">
        <v>0.46707046622987353</v>
      </c>
      <c r="R414" s="16">
        <v>20.774874915237305</v>
      </c>
      <c r="S414" s="16">
        <v>20.307804449007431</v>
      </c>
      <c r="T414" s="16">
        <v>2.6194364909298863E-2</v>
      </c>
      <c r="U414" s="16">
        <v>2.8751182778669953</v>
      </c>
      <c r="V414" s="16">
        <v>2.8489239129576962</v>
      </c>
      <c r="W414" s="13" t="str">
        <f>IF(Table46749[[#This Row],[PSI - FI]]&gt;5,"Red",(IF(AND(Table46749[[#This Row],[PSI - FI]]&lt;5,Table46749[[#This Row],[PSI - FI]]&gt;=3),"Blue","No")))</f>
        <v>No</v>
      </c>
      <c r="X414" s="19" t="str">
        <f>HYPERLINK("https://www.google.com/maps/dir/?api=1&amp;origin=" &amp; Table46749[[#This Row],[Begin Lat]] &amp; "," &amp; Table46749[[#This Row],[Begin Long]] &amp; "&amp;destination=" &amp; Table46749[[#This Row],[End Lat]] &amp; "," &amp; Table46749[[#This Row],[End Long]] &amp; "&amp;travelmode=driving", "Google Maps")</f>
        <v>Google Maps</v>
      </c>
      <c r="Y414" s="1">
        <v>39.149331335799999</v>
      </c>
      <c r="Z414" s="1">
        <v>-84.612783518699999</v>
      </c>
      <c r="AA414" s="1">
        <v>39.1487280132</v>
      </c>
      <c r="AB414" s="1">
        <v>-84.603512519600002</v>
      </c>
    </row>
    <row r="415" spans="1:28" x14ac:dyDescent="0.25">
      <c r="A415" s="13">
        <v>413</v>
      </c>
      <c r="B415" s="17">
        <v>12</v>
      </c>
      <c r="C415" s="1" t="s">
        <v>785</v>
      </c>
      <c r="D415" s="1" t="s">
        <v>4181</v>
      </c>
      <c r="E415" s="1" t="s">
        <v>5861</v>
      </c>
      <c r="F415" s="1" t="s">
        <v>4437</v>
      </c>
      <c r="G415" s="16">
        <v>13.9</v>
      </c>
      <c r="H415" s="16">
        <v>14.4</v>
      </c>
      <c r="I415" s="13" t="s">
        <v>3190</v>
      </c>
      <c r="J415" s="1" t="s">
        <v>4982</v>
      </c>
      <c r="K415" s="1">
        <v>2</v>
      </c>
      <c r="L415" s="1">
        <v>4</v>
      </c>
      <c r="M415" s="1">
        <v>3</v>
      </c>
      <c r="N415" s="1">
        <v>8</v>
      </c>
      <c r="O415" s="1">
        <v>18</v>
      </c>
      <c r="P415" s="16">
        <v>347.20076308139534</v>
      </c>
      <c r="Q415" s="16">
        <v>0.41057978183027788</v>
      </c>
      <c r="R415" s="16">
        <v>13.78713807621495</v>
      </c>
      <c r="S415" s="16">
        <v>13.376558294384672</v>
      </c>
      <c r="T415" s="16">
        <v>2.3033478662214849E-2</v>
      </c>
      <c r="U415" s="16">
        <v>2.8735124059543597</v>
      </c>
      <c r="V415" s="16">
        <v>2.8504789272921447</v>
      </c>
      <c r="W415" s="13" t="str">
        <f>IF(Table46749[[#This Row],[PSI - FI]]&gt;5,"Red",(IF(AND(Table46749[[#This Row],[PSI - FI]]&lt;5,Table46749[[#This Row],[PSI - FI]]&gt;=3),"Blue","No")))</f>
        <v>No</v>
      </c>
      <c r="X415" s="19" t="str">
        <f>HYPERLINK("https://www.google.com/maps/dir/?api=1&amp;origin=" &amp; Table46749[[#This Row],[Begin Lat]] &amp; "," &amp; Table46749[[#This Row],[Begin Long]] &amp; "&amp;destination=" &amp; Table46749[[#This Row],[End Lat]] &amp; "," &amp; Table46749[[#This Row],[End Long]] &amp; "&amp;travelmode=driving", "Google Maps")</f>
        <v>Google Maps</v>
      </c>
      <c r="Y415" s="1">
        <v>41.472953482900003</v>
      </c>
      <c r="Z415" s="1">
        <v>-81.735225087399996</v>
      </c>
      <c r="AA415" s="1">
        <v>41.475864104499998</v>
      </c>
      <c r="AB415" s="1">
        <v>-81.726416822999994</v>
      </c>
    </row>
    <row r="416" spans="1:28" x14ac:dyDescent="0.25">
      <c r="A416" s="13">
        <v>414</v>
      </c>
      <c r="B416" s="17">
        <v>8</v>
      </c>
      <c r="C416" s="1" t="s">
        <v>787</v>
      </c>
      <c r="D416" s="1" t="s">
        <v>4286</v>
      </c>
      <c r="E416" s="1" t="s">
        <v>5522</v>
      </c>
      <c r="F416" s="1" t="s">
        <v>4469</v>
      </c>
      <c r="G416" s="16">
        <v>7.2</v>
      </c>
      <c r="H416" s="16">
        <v>7.7</v>
      </c>
      <c r="I416" s="13" t="s">
        <v>3190</v>
      </c>
      <c r="J416" s="1" t="s">
        <v>4982</v>
      </c>
      <c r="K416" s="1">
        <v>1</v>
      </c>
      <c r="L416" s="1">
        <v>3</v>
      </c>
      <c r="M416" s="1">
        <v>8</v>
      </c>
      <c r="N416" s="1">
        <v>3</v>
      </c>
      <c r="O416" s="1">
        <v>10</v>
      </c>
      <c r="P416" s="16">
        <v>258.39425872093022</v>
      </c>
      <c r="Q416" s="16">
        <v>0.52389528393724027</v>
      </c>
      <c r="R416" s="16">
        <v>9.6881664261266813</v>
      </c>
      <c r="S416" s="16">
        <v>9.1642711421894418</v>
      </c>
      <c r="T416" s="16">
        <v>2.9373004893703963E-2</v>
      </c>
      <c r="U416" s="16">
        <v>2.870796148580455</v>
      </c>
      <c r="V416" s="16">
        <v>2.8414231436867512</v>
      </c>
      <c r="W416" s="13" t="str">
        <f>IF(Table46749[[#This Row],[PSI - FI]]&gt;5,"Red",(IF(AND(Table46749[[#This Row],[PSI - FI]]&lt;5,Table46749[[#This Row],[PSI - FI]]&gt;=3),"Blue","No")))</f>
        <v>No</v>
      </c>
      <c r="X416" s="19" t="str">
        <f>HYPERLINK("https://www.google.com/maps/dir/?api=1&amp;origin=" &amp; Table46749[[#This Row],[Begin Lat]] &amp; "," &amp; Table46749[[#This Row],[Begin Long]] &amp; "&amp;destination=" &amp; Table46749[[#This Row],[End Lat]] &amp; "," &amp; Table46749[[#This Row],[End Long]] &amp; "&amp;travelmode=driving", "Google Maps")</f>
        <v>Google Maps</v>
      </c>
      <c r="Y416" s="1">
        <v>39.263037908199998</v>
      </c>
      <c r="Z416" s="1">
        <v>-84.522070383599996</v>
      </c>
      <c r="AA416" s="1">
        <v>39.269992443500001</v>
      </c>
      <c r="AB416" s="1">
        <v>-84.523073258300002</v>
      </c>
    </row>
    <row r="417" spans="1:28" x14ac:dyDescent="0.25">
      <c r="A417" s="13">
        <v>415</v>
      </c>
      <c r="B417" s="17">
        <v>12</v>
      </c>
      <c r="C417" s="1" t="s">
        <v>785</v>
      </c>
      <c r="D417" s="1" t="s">
        <v>4213</v>
      </c>
      <c r="E417" s="1" t="s">
        <v>5555</v>
      </c>
      <c r="F417" s="1" t="s">
        <v>4446</v>
      </c>
      <c r="G417" s="16">
        <v>2</v>
      </c>
      <c r="H417" s="16">
        <v>2.5</v>
      </c>
      <c r="I417" s="13" t="s">
        <v>3190</v>
      </c>
      <c r="J417" s="1" t="s">
        <v>4982</v>
      </c>
      <c r="K417" s="1">
        <v>1</v>
      </c>
      <c r="L417" s="1">
        <v>3</v>
      </c>
      <c r="M417" s="1">
        <v>4</v>
      </c>
      <c r="N417" s="1">
        <v>5</v>
      </c>
      <c r="O417" s="1">
        <v>16</v>
      </c>
      <c r="P417" s="16">
        <v>247.08175872093022</v>
      </c>
      <c r="Q417" s="16">
        <v>0.59471002590781563</v>
      </c>
      <c r="R417" s="16">
        <v>13.165645882386173</v>
      </c>
      <c r="S417" s="16">
        <v>12.570935856478357</v>
      </c>
      <c r="T417" s="16">
        <v>3.3333037825045708E-2</v>
      </c>
      <c r="U417" s="16">
        <v>2.8698751376053853</v>
      </c>
      <c r="V417" s="16">
        <v>2.8365420997803397</v>
      </c>
      <c r="W417" s="13" t="str">
        <f>IF(Table46749[[#This Row],[PSI - FI]]&gt;5,"Red",(IF(AND(Table46749[[#This Row],[PSI - FI]]&lt;5,Table46749[[#This Row],[PSI - FI]]&gt;=3),"Blue","No")))</f>
        <v>No</v>
      </c>
      <c r="X417" s="19" t="str">
        <f>HYPERLINK("https://www.google.com/maps/dir/?api=1&amp;origin=" &amp; Table46749[[#This Row],[Begin Lat]] &amp; "," &amp; Table46749[[#This Row],[Begin Long]] &amp; "&amp;destination=" &amp; Table46749[[#This Row],[End Lat]] &amp; "," &amp; Table46749[[#This Row],[End Long]] &amp; "&amp;travelmode=driving", "Google Maps")</f>
        <v>Google Maps</v>
      </c>
      <c r="Y417" s="1">
        <v>41.470551585300001</v>
      </c>
      <c r="Z417" s="1">
        <v>-81.602881787100003</v>
      </c>
      <c r="AA417" s="1">
        <v>41.477789357600003</v>
      </c>
      <c r="AB417" s="1">
        <v>-81.602896556299996</v>
      </c>
    </row>
    <row r="418" spans="1:28" x14ac:dyDescent="0.25">
      <c r="A418" s="13">
        <v>416</v>
      </c>
      <c r="B418" s="17">
        <v>6</v>
      </c>
      <c r="C418" s="1" t="s">
        <v>784</v>
      </c>
      <c r="D418" s="1" t="s">
        <v>4041</v>
      </c>
      <c r="E418" s="1" t="s">
        <v>5839</v>
      </c>
      <c r="F418" s="1" t="s">
        <v>4391</v>
      </c>
      <c r="G418" s="16">
        <v>2.9</v>
      </c>
      <c r="H418" s="16">
        <v>3.4</v>
      </c>
      <c r="I418" s="13" t="s">
        <v>3190</v>
      </c>
      <c r="J418" s="1" t="s">
        <v>4982</v>
      </c>
      <c r="K418" s="1">
        <v>0</v>
      </c>
      <c r="L418" s="1">
        <v>4</v>
      </c>
      <c r="M418" s="1">
        <v>6</v>
      </c>
      <c r="N418" s="1">
        <v>5</v>
      </c>
      <c r="O418" s="1">
        <v>25</v>
      </c>
      <c r="P418" s="16">
        <v>269.17550872093022</v>
      </c>
      <c r="Q418" s="16">
        <v>0.51658777070099027</v>
      </c>
      <c r="R418" s="16">
        <v>15.698884922080738</v>
      </c>
      <c r="S418" s="16">
        <v>15.182297151379748</v>
      </c>
      <c r="T418" s="16">
        <v>2.8964289783317762E-2</v>
      </c>
      <c r="U418" s="16">
        <v>2.8689735872628157</v>
      </c>
      <c r="V418" s="16">
        <v>2.8400092974794982</v>
      </c>
      <c r="W418" s="13" t="str">
        <f>IF(Table46749[[#This Row],[PSI - FI]]&gt;5,"Red",(IF(AND(Table46749[[#This Row],[PSI - FI]]&lt;5,Table46749[[#This Row],[PSI - FI]]&gt;=3),"Blue","No")))</f>
        <v>No</v>
      </c>
      <c r="X418" s="19" t="str">
        <f>HYPERLINK("https://www.google.com/maps/dir/?api=1&amp;origin=" &amp; Table46749[[#This Row],[Begin Lat]] &amp; "," &amp; Table46749[[#This Row],[Begin Long]] &amp; "&amp;destination=" &amp; Table46749[[#This Row],[End Lat]] &amp; "," &amp; Table46749[[#This Row],[End Long]] &amp; "&amp;travelmode=driving", "Google Maps")</f>
        <v>Google Maps</v>
      </c>
      <c r="Y418" s="1">
        <v>39.916610069299999</v>
      </c>
      <c r="Z418" s="1">
        <v>-82.899892816100007</v>
      </c>
      <c r="AA418" s="1">
        <v>39.916095125200002</v>
      </c>
      <c r="AB418" s="1">
        <v>-82.890507164100001</v>
      </c>
    </row>
    <row r="419" spans="1:28" x14ac:dyDescent="0.25">
      <c r="A419" s="13">
        <v>417</v>
      </c>
      <c r="B419" s="17">
        <v>12</v>
      </c>
      <c r="C419" s="1" t="s">
        <v>785</v>
      </c>
      <c r="D419" s="1" t="s">
        <v>4004</v>
      </c>
      <c r="E419" s="1" t="s">
        <v>5831</v>
      </c>
      <c r="F419" s="1" t="s">
        <v>4380</v>
      </c>
      <c r="G419" s="16">
        <v>5.2</v>
      </c>
      <c r="H419" s="16">
        <v>5.7</v>
      </c>
      <c r="I419" s="13" t="s">
        <v>3190</v>
      </c>
      <c r="J419" s="1" t="s">
        <v>4982</v>
      </c>
      <c r="K419" s="1">
        <v>1</v>
      </c>
      <c r="L419" s="1">
        <v>2</v>
      </c>
      <c r="M419" s="1">
        <v>3</v>
      </c>
      <c r="N419" s="1">
        <v>7</v>
      </c>
      <c r="O419" s="1">
        <v>16</v>
      </c>
      <c r="P419" s="16">
        <v>203.73319404069767</v>
      </c>
      <c r="Q419" s="16">
        <v>0.55814854187007157</v>
      </c>
      <c r="R419" s="16">
        <v>14.091827103111383</v>
      </c>
      <c r="S419" s="16">
        <v>13.533678561241311</v>
      </c>
      <c r="T419" s="16">
        <v>3.1288635036492297E-2</v>
      </c>
      <c r="U419" s="16">
        <v>2.8643289743147684</v>
      </c>
      <c r="V419" s="16">
        <v>2.8330403392782761</v>
      </c>
      <c r="W419" s="13" t="str">
        <f>IF(Table46749[[#This Row],[PSI - FI]]&gt;5,"Red",(IF(AND(Table46749[[#This Row],[PSI - FI]]&lt;5,Table46749[[#This Row],[PSI - FI]]&gt;=3),"Blue","No")))</f>
        <v>No</v>
      </c>
      <c r="X419" s="19" t="str">
        <f>HYPERLINK("https://www.google.com/maps/dir/?api=1&amp;origin=" &amp; Table46749[[#This Row],[Begin Lat]] &amp; "," &amp; Table46749[[#This Row],[Begin Long]] &amp; "&amp;destination=" &amp; Table46749[[#This Row],[End Lat]] &amp; "," &amp; Table46749[[#This Row],[End Long]] &amp; "&amp;travelmode=driving", "Google Maps")</f>
        <v>Google Maps</v>
      </c>
      <c r="Y419" s="1">
        <v>41.449032364499999</v>
      </c>
      <c r="Z419" s="1">
        <v>-81.590387144000005</v>
      </c>
      <c r="AA419" s="1">
        <v>41.449167033899997</v>
      </c>
      <c r="AB419" s="1">
        <v>-81.580766560100002</v>
      </c>
    </row>
    <row r="420" spans="1:28" x14ac:dyDescent="0.25">
      <c r="A420" s="13">
        <v>418</v>
      </c>
      <c r="B420" s="17">
        <v>6</v>
      </c>
      <c r="C420" s="1" t="s">
        <v>784</v>
      </c>
      <c r="D420" s="1" t="s">
        <v>4024</v>
      </c>
      <c r="E420" s="1" t="s">
        <v>5567</v>
      </c>
      <c r="F420" s="1" t="s">
        <v>4387</v>
      </c>
      <c r="G420" s="16">
        <v>3.3</v>
      </c>
      <c r="H420" s="16">
        <v>3.8</v>
      </c>
      <c r="I420" s="13" t="s">
        <v>3190</v>
      </c>
      <c r="J420" s="1" t="s">
        <v>4982</v>
      </c>
      <c r="K420" s="1">
        <v>1</v>
      </c>
      <c r="L420" s="1">
        <v>1</v>
      </c>
      <c r="M420" s="1">
        <v>6</v>
      </c>
      <c r="N420" s="1">
        <v>6</v>
      </c>
      <c r="O420" s="1">
        <v>51</v>
      </c>
      <c r="P420" s="16">
        <v>208.25962936046511</v>
      </c>
      <c r="Q420" s="16">
        <v>0.60889097946671944</v>
      </c>
      <c r="R420" s="16">
        <v>24.785462218558358</v>
      </c>
      <c r="S420" s="16">
        <v>24.17657123909164</v>
      </c>
      <c r="T420" s="16">
        <v>3.4125908433122132E-2</v>
      </c>
      <c r="U420" s="16">
        <v>2.8616254218882791</v>
      </c>
      <c r="V420" s="16">
        <v>2.827499513455157</v>
      </c>
      <c r="W420" s="13" t="str">
        <f>IF(Table46749[[#This Row],[PSI - FI]]&gt;5,"Red",(IF(AND(Table46749[[#This Row],[PSI - FI]]&lt;5,Table46749[[#This Row],[PSI - FI]]&gt;=3),"Blue","No")))</f>
        <v>No</v>
      </c>
      <c r="X420" s="19" t="str">
        <f>HYPERLINK("https://www.google.com/maps/dir/?api=1&amp;origin=" &amp; Table46749[[#This Row],[Begin Lat]] &amp; "," &amp; Table46749[[#This Row],[Begin Long]] &amp; "&amp;destination=" &amp; Table46749[[#This Row],[End Lat]] &amp; "," &amp; Table46749[[#This Row],[End Long]] &amp; "&amp;travelmode=driving", "Google Maps")</f>
        <v>Google Maps</v>
      </c>
      <c r="Y420" s="1">
        <v>40.058888743600001</v>
      </c>
      <c r="Z420" s="1">
        <v>-82.938974101499994</v>
      </c>
      <c r="AA420" s="1">
        <v>40.058434154399997</v>
      </c>
      <c r="AB420" s="1">
        <v>-82.929551107500004</v>
      </c>
    </row>
    <row r="421" spans="1:28" x14ac:dyDescent="0.25">
      <c r="A421" s="13">
        <v>419</v>
      </c>
      <c r="B421" s="17">
        <v>12</v>
      </c>
      <c r="C421" s="1" t="s">
        <v>785</v>
      </c>
      <c r="D421" s="1" t="s">
        <v>4288</v>
      </c>
      <c r="E421" s="1" t="s">
        <v>5886</v>
      </c>
      <c r="F421" s="1" t="s">
        <v>4470</v>
      </c>
      <c r="G421" s="16">
        <v>1</v>
      </c>
      <c r="H421" s="16">
        <v>1.5</v>
      </c>
      <c r="I421" s="13" t="s">
        <v>3190</v>
      </c>
      <c r="J421" s="1" t="s">
        <v>4981</v>
      </c>
      <c r="K421" s="1">
        <v>1</v>
      </c>
      <c r="L421" s="1">
        <v>4</v>
      </c>
      <c r="M421" s="1">
        <v>4</v>
      </c>
      <c r="N421" s="1">
        <v>2</v>
      </c>
      <c r="O421" s="1">
        <v>8</v>
      </c>
      <c r="P421" s="16">
        <v>271.44594840116281</v>
      </c>
      <c r="Q421" s="16">
        <v>0.60638653512038387</v>
      </c>
      <c r="R421" s="16">
        <v>6.9814572532844599</v>
      </c>
      <c r="S421" s="16">
        <v>6.3750707181640758</v>
      </c>
      <c r="T421" s="16">
        <v>3.2492428942073714E-2</v>
      </c>
      <c r="U421" s="16">
        <v>2.8606517389128627</v>
      </c>
      <c r="V421" s="16">
        <v>2.8281593099707889</v>
      </c>
      <c r="W421" s="13" t="str">
        <f>IF(Table46749[[#This Row],[PSI - FI]]&gt;5,"Red",(IF(AND(Table46749[[#This Row],[PSI - FI]]&lt;5,Table46749[[#This Row],[PSI - FI]]&gt;=3),"Blue","No")))</f>
        <v>No</v>
      </c>
      <c r="X421" s="19" t="str">
        <f>HYPERLINK("https://www.google.com/maps/dir/?api=1&amp;origin=" &amp; Table46749[[#This Row],[Begin Lat]] &amp; "," &amp; Table46749[[#This Row],[Begin Long]] &amp; "&amp;destination=" &amp; Table46749[[#This Row],[End Lat]] &amp; "," &amp; Table46749[[#This Row],[End Long]] &amp; "&amp;travelmode=driving", "Google Maps")</f>
        <v>Google Maps</v>
      </c>
      <c r="Y421" s="1">
        <v>41.525442814000002</v>
      </c>
      <c r="Z421" s="1">
        <v>-81.559102705200004</v>
      </c>
      <c r="AA421" s="1">
        <v>41.530087009600003</v>
      </c>
      <c r="AB421" s="1">
        <v>-81.5521456261</v>
      </c>
    </row>
    <row r="422" spans="1:28" x14ac:dyDescent="0.25">
      <c r="A422" s="13">
        <v>420</v>
      </c>
      <c r="B422" s="17">
        <v>12</v>
      </c>
      <c r="C422" s="1" t="s">
        <v>785</v>
      </c>
      <c r="D422" s="1" t="s">
        <v>4201</v>
      </c>
      <c r="E422" s="1" t="s">
        <v>5865</v>
      </c>
      <c r="F422" s="1" t="s">
        <v>4441</v>
      </c>
      <c r="G422" s="16">
        <v>0.8</v>
      </c>
      <c r="H422" s="16">
        <v>1.3</v>
      </c>
      <c r="I422" s="13" t="s">
        <v>3190</v>
      </c>
      <c r="J422" s="1" t="s">
        <v>4982</v>
      </c>
      <c r="K422" s="1">
        <v>0</v>
      </c>
      <c r="L422" s="1">
        <v>1</v>
      </c>
      <c r="M422" s="1">
        <v>4</v>
      </c>
      <c r="N422" s="1">
        <v>16</v>
      </c>
      <c r="O422" s="1">
        <v>49</v>
      </c>
      <c r="P422" s="16">
        <v>191.86418968023256</v>
      </c>
      <c r="Q422" s="16">
        <v>0.29649926704487028</v>
      </c>
      <c r="R422" s="16">
        <v>26.290215536027549</v>
      </c>
      <c r="S422" s="16">
        <v>25.993716268982681</v>
      </c>
      <c r="T422" s="16">
        <v>1.6646782555809789E-2</v>
      </c>
      <c r="U422" s="16">
        <v>2.8597655173462653</v>
      </c>
      <c r="V422" s="16">
        <v>2.8431187347904556</v>
      </c>
      <c r="W422" s="13" t="str">
        <f>IF(Table46749[[#This Row],[PSI - FI]]&gt;5,"Red",(IF(AND(Table46749[[#This Row],[PSI - FI]]&lt;5,Table46749[[#This Row],[PSI - FI]]&gt;=3),"Blue","No")))</f>
        <v>No</v>
      </c>
      <c r="X422" s="19" t="str">
        <f>HYPERLINK("https://www.google.com/maps/dir/?api=1&amp;origin=" &amp; Table46749[[#This Row],[Begin Lat]] &amp; "," &amp; Table46749[[#This Row],[Begin Long]] &amp; "&amp;destination=" &amp; Table46749[[#This Row],[End Lat]] &amp; "," &amp; Table46749[[#This Row],[End Long]] &amp; "&amp;travelmode=driving", "Google Maps")</f>
        <v>Google Maps</v>
      </c>
      <c r="Y422" s="1">
        <v>41.4628564705</v>
      </c>
      <c r="Z422" s="1">
        <v>-81.739656327500001</v>
      </c>
      <c r="AA422" s="1">
        <v>41.459346121499998</v>
      </c>
      <c r="AB422" s="1">
        <v>-81.731245710600007</v>
      </c>
    </row>
    <row r="423" spans="1:28" x14ac:dyDescent="0.25">
      <c r="A423" s="13">
        <v>421</v>
      </c>
      <c r="B423" s="17">
        <v>9</v>
      </c>
      <c r="C423" s="1" t="s">
        <v>2380</v>
      </c>
      <c r="D423" s="1" t="s">
        <v>3403</v>
      </c>
      <c r="E423" s="1" t="s">
        <v>3404</v>
      </c>
      <c r="F423" s="1" t="s">
        <v>3721</v>
      </c>
      <c r="G423" s="16">
        <v>15.7</v>
      </c>
      <c r="H423" s="16">
        <v>16.2</v>
      </c>
      <c r="I423" s="13" t="s">
        <v>3190</v>
      </c>
      <c r="J423" s="1" t="s">
        <v>4983</v>
      </c>
      <c r="K423" s="1">
        <v>0</v>
      </c>
      <c r="L423" s="1">
        <v>0</v>
      </c>
      <c r="M423" s="1">
        <v>6</v>
      </c>
      <c r="N423" s="1">
        <v>8</v>
      </c>
      <c r="O423" s="1">
        <v>33</v>
      </c>
      <c r="P423" s="16">
        <v>107.78125</v>
      </c>
      <c r="Q423" s="16">
        <v>0.5107780392043122</v>
      </c>
      <c r="R423" s="16">
        <v>24.963343730437416</v>
      </c>
      <c r="S423" s="16">
        <v>24.452565691233104</v>
      </c>
      <c r="T423" s="16">
        <v>2.7806251486424158E-2</v>
      </c>
      <c r="U423" s="16">
        <v>2.8518582759473277</v>
      </c>
      <c r="V423" s="16">
        <v>2.8240520244609035</v>
      </c>
      <c r="W423" s="13" t="str">
        <f>IF(Table46749[[#This Row],[PSI - FI]]&gt;5,"Red",(IF(AND(Table46749[[#This Row],[PSI - FI]]&lt;5,Table46749[[#This Row],[PSI - FI]]&gt;=3),"Blue","No")))</f>
        <v>No</v>
      </c>
      <c r="X423" s="19" t="str">
        <f>HYPERLINK("https://www.google.com/maps/dir/?api=1&amp;origin=" &amp; Table46749[[#This Row],[Begin Lat]] &amp; "," &amp; Table46749[[#This Row],[Begin Long]] &amp; "&amp;destination=" &amp; Table46749[[#This Row],[End Lat]] &amp; "," &amp; Table46749[[#This Row],[End Long]] &amp; "&amp;travelmode=driving", "Google Maps")</f>
        <v>Google Maps</v>
      </c>
      <c r="Y423" s="1">
        <v>39.216819085799997</v>
      </c>
      <c r="Z423" s="1">
        <v>-83.608244500400005</v>
      </c>
      <c r="AA423" s="1">
        <v>39.223963784699997</v>
      </c>
      <c r="AB423" s="1">
        <v>-83.609434286600006</v>
      </c>
    </row>
    <row r="424" spans="1:28" x14ac:dyDescent="0.25">
      <c r="A424" s="13">
        <v>422</v>
      </c>
      <c r="B424" s="17">
        <v>8</v>
      </c>
      <c r="C424" s="1" t="s">
        <v>787</v>
      </c>
      <c r="D424" s="1" t="s">
        <v>4060</v>
      </c>
      <c r="E424" s="1" t="s">
        <v>5843</v>
      </c>
      <c r="F424" s="1" t="s">
        <v>4399</v>
      </c>
      <c r="G424" s="16">
        <v>1.9</v>
      </c>
      <c r="H424" s="16">
        <v>2.4</v>
      </c>
      <c r="I424" s="13" t="s">
        <v>3190</v>
      </c>
      <c r="J424" s="1" t="s">
        <v>4982</v>
      </c>
      <c r="K424" s="1">
        <v>0</v>
      </c>
      <c r="L424" s="1">
        <v>0</v>
      </c>
      <c r="M424" s="1">
        <v>8</v>
      </c>
      <c r="N424" s="1">
        <v>6</v>
      </c>
      <c r="O424" s="1">
        <v>42</v>
      </c>
      <c r="P424" s="16">
        <v>121</v>
      </c>
      <c r="Q424" s="16">
        <v>0.47447031660989231</v>
      </c>
      <c r="R424" s="16">
        <v>27.930931210525721</v>
      </c>
      <c r="S424" s="16">
        <v>27.456460893915828</v>
      </c>
      <c r="T424" s="16">
        <v>2.6608345362474882E-2</v>
      </c>
      <c r="U424" s="16">
        <v>2.8430374184086507</v>
      </c>
      <c r="V424" s="16">
        <v>2.8164290730461756</v>
      </c>
      <c r="W424" s="13" t="str">
        <f>IF(Table46749[[#This Row],[PSI - FI]]&gt;5,"Red",(IF(AND(Table46749[[#This Row],[PSI - FI]]&lt;5,Table46749[[#This Row],[PSI - FI]]&gt;=3),"Blue","No")))</f>
        <v>No</v>
      </c>
      <c r="X424" s="19" t="str">
        <f>HYPERLINK("https://www.google.com/maps/dir/?api=1&amp;origin=" &amp; Table46749[[#This Row],[Begin Lat]] &amp; "," &amp; Table46749[[#This Row],[Begin Long]] &amp; "&amp;destination=" &amp; Table46749[[#This Row],[End Lat]] &amp; "," &amp; Table46749[[#This Row],[End Long]] &amp; "&amp;travelmode=driving", "Google Maps")</f>
        <v>Google Maps</v>
      </c>
      <c r="Y424" s="1">
        <v>39.137731484600003</v>
      </c>
      <c r="Z424" s="1">
        <v>-84.519795923000004</v>
      </c>
      <c r="AA424" s="1">
        <v>39.144949374299998</v>
      </c>
      <c r="AB424" s="1">
        <v>-84.519042778200003</v>
      </c>
    </row>
    <row r="425" spans="1:28" x14ac:dyDescent="0.25">
      <c r="A425" s="13">
        <v>423</v>
      </c>
      <c r="B425" s="17">
        <v>6</v>
      </c>
      <c r="C425" s="1" t="s">
        <v>784</v>
      </c>
      <c r="D425" s="1" t="s">
        <v>4291</v>
      </c>
      <c r="E425" s="1" t="s">
        <v>5470</v>
      </c>
      <c r="F425" s="1" t="s">
        <v>4471</v>
      </c>
      <c r="G425" s="16">
        <v>2.2999999999999998</v>
      </c>
      <c r="H425" s="16">
        <v>2.8</v>
      </c>
      <c r="I425" s="13" t="s">
        <v>3190</v>
      </c>
      <c r="J425" s="1" t="s">
        <v>4982</v>
      </c>
      <c r="K425" s="1">
        <v>0</v>
      </c>
      <c r="L425" s="1">
        <v>3</v>
      </c>
      <c r="M425" s="1">
        <v>7</v>
      </c>
      <c r="N425" s="1">
        <v>5</v>
      </c>
      <c r="O425" s="1">
        <v>17</v>
      </c>
      <c r="P425" s="16">
        <v>222.04569404069767</v>
      </c>
      <c r="Q425" s="16">
        <v>0.54730432120572337</v>
      </c>
      <c r="R425" s="16">
        <v>11.613349018904085</v>
      </c>
      <c r="S425" s="16">
        <v>11.066044697698361</v>
      </c>
      <c r="T425" s="16">
        <v>3.0682198584148571E-2</v>
      </c>
      <c r="U425" s="16">
        <v>2.8384449926523216</v>
      </c>
      <c r="V425" s="16">
        <v>2.8077627940681729</v>
      </c>
      <c r="W425" s="13" t="str">
        <f>IF(Table46749[[#This Row],[PSI - FI]]&gt;5,"Red",(IF(AND(Table46749[[#This Row],[PSI - FI]]&lt;5,Table46749[[#This Row],[PSI - FI]]&gt;=3),"Blue","No")))</f>
        <v>No</v>
      </c>
      <c r="X425" s="19" t="str">
        <f>HYPERLINK("https://www.google.com/maps/dir/?api=1&amp;origin=" &amp; Table46749[[#This Row],[Begin Lat]] &amp; "," &amp; Table46749[[#This Row],[Begin Long]] &amp; "&amp;destination=" &amp; Table46749[[#This Row],[End Lat]] &amp; "," &amp; Table46749[[#This Row],[End Long]] &amp; "&amp;travelmode=driving", "Google Maps")</f>
        <v>Google Maps</v>
      </c>
      <c r="Y425" s="1">
        <v>39.935315137800004</v>
      </c>
      <c r="Z425" s="1">
        <v>-83.114247965600001</v>
      </c>
      <c r="AA425" s="1">
        <v>39.942257623099998</v>
      </c>
      <c r="AB425" s="1">
        <v>-83.111903436399999</v>
      </c>
    </row>
    <row r="426" spans="1:28" x14ac:dyDescent="0.25">
      <c r="A426" s="13">
        <v>424</v>
      </c>
      <c r="B426" s="17">
        <v>7</v>
      </c>
      <c r="C426" s="1" t="s">
        <v>3196</v>
      </c>
      <c r="D426" s="1" t="s">
        <v>4016</v>
      </c>
      <c r="E426" s="1" t="s">
        <v>5834</v>
      </c>
      <c r="F426" s="1" t="s">
        <v>3715</v>
      </c>
      <c r="G426" s="16">
        <v>14.8</v>
      </c>
      <c r="H426" s="16">
        <v>15.3</v>
      </c>
      <c r="I426" s="13" t="s">
        <v>3190</v>
      </c>
      <c r="J426" s="1" t="s">
        <v>4981</v>
      </c>
      <c r="K426" s="1">
        <v>0</v>
      </c>
      <c r="L426" s="1">
        <v>2</v>
      </c>
      <c r="M426" s="1">
        <v>6</v>
      </c>
      <c r="N426" s="1">
        <v>0</v>
      </c>
      <c r="O426" s="1">
        <v>12</v>
      </c>
      <c r="P426" s="16">
        <v>142.63462936046511</v>
      </c>
      <c r="Q426" s="16">
        <v>1.9279946229317833</v>
      </c>
      <c r="R426" s="16">
        <v>7.8783703079569056</v>
      </c>
      <c r="S426" s="16">
        <v>5.9503756850251222</v>
      </c>
      <c r="T426" s="16">
        <v>0.11458304535678354</v>
      </c>
      <c r="U426" s="16">
        <v>2.8375280372843839</v>
      </c>
      <c r="V426" s="16">
        <v>2.7229449919276005</v>
      </c>
      <c r="W426" s="13" t="str">
        <f>IF(Table46749[[#This Row],[PSI - FI]]&gt;5,"Red",(IF(AND(Table46749[[#This Row],[PSI - FI]]&lt;5,Table46749[[#This Row],[PSI - FI]]&gt;=3),"Blue","No")))</f>
        <v>No</v>
      </c>
      <c r="X426" s="19" t="str">
        <f>HYPERLINK("https://www.google.com/maps/dir/?api=1&amp;origin=" &amp; Table46749[[#This Row],[Begin Lat]] &amp; "," &amp; Table46749[[#This Row],[Begin Long]] &amp; "&amp;destination=" &amp; Table46749[[#This Row],[End Lat]] &amp; "," &amp; Table46749[[#This Row],[End Long]] &amp; "&amp;travelmode=driving", "Google Maps")</f>
        <v>Google Maps</v>
      </c>
      <c r="Y426" s="1">
        <v>39.747569195899999</v>
      </c>
      <c r="Z426" s="1">
        <v>-84.215890102399996</v>
      </c>
      <c r="AA426" s="1">
        <v>39.747721098500001</v>
      </c>
      <c r="AB426" s="1">
        <v>-84.2065508421</v>
      </c>
    </row>
    <row r="427" spans="1:28" x14ac:dyDescent="0.25">
      <c r="A427" s="13">
        <v>425</v>
      </c>
      <c r="B427" s="17">
        <v>6</v>
      </c>
      <c r="C427" s="1" t="s">
        <v>784</v>
      </c>
      <c r="D427" s="1" t="s">
        <v>3249</v>
      </c>
      <c r="E427" s="1" t="s">
        <v>5818</v>
      </c>
      <c r="F427" s="1" t="s">
        <v>3706</v>
      </c>
      <c r="G427" s="16">
        <v>21.4</v>
      </c>
      <c r="H427" s="16">
        <v>21.9</v>
      </c>
      <c r="I427" s="13" t="s">
        <v>3190</v>
      </c>
      <c r="J427" s="1" t="s">
        <v>4981</v>
      </c>
      <c r="K427" s="1">
        <v>0</v>
      </c>
      <c r="L427" s="1">
        <v>1</v>
      </c>
      <c r="M427" s="1">
        <v>7</v>
      </c>
      <c r="N427" s="1">
        <v>1</v>
      </c>
      <c r="O427" s="1">
        <v>8</v>
      </c>
      <c r="P427" s="16">
        <v>103.94231468023256</v>
      </c>
      <c r="Q427" s="16">
        <v>1.0104285613059776</v>
      </c>
      <c r="R427" s="16">
        <v>6.5580460716778886</v>
      </c>
      <c r="S427" s="16">
        <v>5.5476175103719108</v>
      </c>
      <c r="T427" s="16">
        <v>5.6274415575896769E-2</v>
      </c>
      <c r="U427" s="16">
        <v>2.8329857283440636</v>
      </c>
      <c r="V427" s="16">
        <v>2.7767113127681666</v>
      </c>
      <c r="W427" s="13" t="str">
        <f>IF(Table46749[[#This Row],[PSI - FI]]&gt;5,"Red",(IF(AND(Table46749[[#This Row],[PSI - FI]]&lt;5,Table46749[[#This Row],[PSI - FI]]&gt;=3),"Blue","No")))</f>
        <v>No</v>
      </c>
      <c r="X427" s="19" t="str">
        <f>HYPERLINK("https://www.google.com/maps/dir/?api=1&amp;origin=" &amp; Table46749[[#This Row],[Begin Lat]] &amp; "," &amp; Table46749[[#This Row],[Begin Long]] &amp; "&amp;destination=" &amp; Table46749[[#This Row],[End Lat]] &amp; "," &amp; Table46749[[#This Row],[End Long]] &amp; "&amp;travelmode=driving", "Google Maps")</f>
        <v>Google Maps</v>
      </c>
      <c r="Y427" s="1">
        <v>39.954719909600001</v>
      </c>
      <c r="Z427" s="1">
        <v>-82.851393119700006</v>
      </c>
      <c r="AA427" s="1">
        <v>39.954622798199999</v>
      </c>
      <c r="AB427" s="1">
        <v>-82.842016629599996</v>
      </c>
    </row>
    <row r="428" spans="1:28" x14ac:dyDescent="0.25">
      <c r="A428" s="13">
        <v>426</v>
      </c>
      <c r="B428" s="17">
        <v>7</v>
      </c>
      <c r="C428" s="1" t="s">
        <v>3196</v>
      </c>
      <c r="D428" s="1" t="s">
        <v>4293</v>
      </c>
      <c r="E428" s="1" t="s">
        <v>5887</v>
      </c>
      <c r="F428" s="1" t="s">
        <v>4472</v>
      </c>
      <c r="G428" s="16">
        <v>1.2</v>
      </c>
      <c r="H428" s="16">
        <v>1.7</v>
      </c>
      <c r="I428" s="13" t="s">
        <v>3190</v>
      </c>
      <c r="J428" s="1" t="s">
        <v>4982</v>
      </c>
      <c r="K428" s="1">
        <v>0</v>
      </c>
      <c r="L428" s="1">
        <v>2</v>
      </c>
      <c r="M428" s="1">
        <v>8</v>
      </c>
      <c r="N428" s="1">
        <v>5</v>
      </c>
      <c r="O428" s="1">
        <v>16</v>
      </c>
      <c r="P428" s="16">
        <v>181.91587936046511</v>
      </c>
      <c r="Q428" s="16">
        <v>0.48887493072541555</v>
      </c>
      <c r="R428" s="16">
        <v>12.516492588538046</v>
      </c>
      <c r="S428" s="16">
        <v>12.02761765781263</v>
      </c>
      <c r="T428" s="16">
        <v>2.7414158438862305E-2</v>
      </c>
      <c r="U428" s="16">
        <v>2.8245629857557466</v>
      </c>
      <c r="V428" s="16">
        <v>2.7971488273168843</v>
      </c>
      <c r="W428" s="13" t="str">
        <f>IF(Table46749[[#This Row],[PSI - FI]]&gt;5,"Red",(IF(AND(Table46749[[#This Row],[PSI - FI]]&lt;5,Table46749[[#This Row],[PSI - FI]]&gt;=3),"Blue","No")))</f>
        <v>No</v>
      </c>
      <c r="X428" s="19" t="str">
        <f>HYPERLINK("https://www.google.com/maps/dir/?api=1&amp;origin=" &amp; Table46749[[#This Row],[Begin Lat]] &amp; "," &amp; Table46749[[#This Row],[Begin Long]] &amp; "&amp;destination=" &amp; Table46749[[#This Row],[End Lat]] &amp; "," &amp; Table46749[[#This Row],[End Long]] &amp; "&amp;travelmode=driving", "Google Maps")</f>
        <v>Google Maps</v>
      </c>
      <c r="Y428" s="1">
        <v>39.751767733299999</v>
      </c>
      <c r="Z428" s="1">
        <v>-84.149826458500002</v>
      </c>
      <c r="AA428" s="1">
        <v>39.748253741100001</v>
      </c>
      <c r="AB428" s="1">
        <v>-84.141858232100006</v>
      </c>
    </row>
    <row r="429" spans="1:28" x14ac:dyDescent="0.25">
      <c r="A429" s="13">
        <v>427</v>
      </c>
      <c r="B429" s="17">
        <v>8</v>
      </c>
      <c r="C429" s="1" t="s">
        <v>787</v>
      </c>
      <c r="D429" s="1" t="s">
        <v>4295</v>
      </c>
      <c r="E429" s="1" t="s">
        <v>5888</v>
      </c>
      <c r="F429" s="1" t="s">
        <v>4377</v>
      </c>
      <c r="G429" s="16">
        <v>1.3</v>
      </c>
      <c r="H429" s="16">
        <v>1.8</v>
      </c>
      <c r="I429" s="13" t="s">
        <v>3190</v>
      </c>
      <c r="J429" s="1" t="s">
        <v>4981</v>
      </c>
      <c r="K429" s="1">
        <v>0</v>
      </c>
      <c r="L429" s="1">
        <v>1</v>
      </c>
      <c r="M429" s="1">
        <v>3</v>
      </c>
      <c r="N429" s="1">
        <v>5</v>
      </c>
      <c r="O429" s="1">
        <v>49</v>
      </c>
      <c r="P429" s="16">
        <v>136.50481468023256</v>
      </c>
      <c r="Q429" s="16">
        <v>0.88116798177725186</v>
      </c>
      <c r="R429" s="16">
        <v>23.047928662109115</v>
      </c>
      <c r="S429" s="16">
        <v>22.166760680331862</v>
      </c>
      <c r="T429" s="16">
        <v>4.8404729853661399E-2</v>
      </c>
      <c r="U429" s="16">
        <v>2.8243421132898439</v>
      </c>
      <c r="V429" s="16">
        <v>2.7759373834361822</v>
      </c>
      <c r="W429" s="13" t="str">
        <f>IF(Table46749[[#This Row],[PSI - FI]]&gt;5,"Red",(IF(AND(Table46749[[#This Row],[PSI - FI]]&lt;5,Table46749[[#This Row],[PSI - FI]]&gt;=3),"Blue","No")))</f>
        <v>No</v>
      </c>
      <c r="X429" s="19" t="str">
        <f>HYPERLINK("https://www.google.com/maps/dir/?api=1&amp;origin=" &amp; Table46749[[#This Row],[Begin Lat]] &amp; "," &amp; Table46749[[#This Row],[Begin Long]] &amp; "&amp;destination=" &amp; Table46749[[#This Row],[End Lat]] &amp; "," &amp; Table46749[[#This Row],[End Long]] &amp; "&amp;travelmode=driving", "Google Maps")</f>
        <v>Google Maps</v>
      </c>
      <c r="Y429" s="1">
        <v>39.1355848229</v>
      </c>
      <c r="Z429" s="1">
        <v>-84.511511491500002</v>
      </c>
      <c r="AA429" s="1">
        <v>0</v>
      </c>
      <c r="AB429" s="1">
        <v>0</v>
      </c>
    </row>
    <row r="430" spans="1:28" x14ac:dyDescent="0.25">
      <c r="A430" s="13">
        <v>428</v>
      </c>
      <c r="B430" s="17">
        <v>6</v>
      </c>
      <c r="C430" s="1" t="s">
        <v>784</v>
      </c>
      <c r="D430" s="1" t="s">
        <v>4170</v>
      </c>
      <c r="E430" s="1" t="s">
        <v>5889</v>
      </c>
      <c r="F430" s="1" t="s">
        <v>3709</v>
      </c>
      <c r="G430" s="16">
        <v>21</v>
      </c>
      <c r="H430" s="16">
        <v>21.5</v>
      </c>
      <c r="I430" s="13" t="s">
        <v>3190</v>
      </c>
      <c r="J430" s="1" t="s">
        <v>4981</v>
      </c>
      <c r="K430" s="1">
        <v>0</v>
      </c>
      <c r="L430" s="1">
        <v>1</v>
      </c>
      <c r="M430" s="1">
        <v>3</v>
      </c>
      <c r="N430" s="1">
        <v>3</v>
      </c>
      <c r="O430" s="1">
        <v>26</v>
      </c>
      <c r="P430" s="16">
        <v>104.62981468023256</v>
      </c>
      <c r="Q430" s="16">
        <v>2.092598847547456</v>
      </c>
      <c r="R430" s="16">
        <v>14.663015268975677</v>
      </c>
      <c r="S430" s="16">
        <v>12.57041642142822</v>
      </c>
      <c r="T430" s="16">
        <v>0.12539420076120175</v>
      </c>
      <c r="U430" s="16">
        <v>2.8235244619203943</v>
      </c>
      <c r="V430" s="16">
        <v>2.6981302611591924</v>
      </c>
      <c r="W430" s="13" t="str">
        <f>IF(Table46749[[#This Row],[PSI - FI]]&gt;5,"Red",(IF(AND(Table46749[[#This Row],[PSI - FI]]&lt;5,Table46749[[#This Row],[PSI - FI]]&gt;=3),"Blue","No")))</f>
        <v>No</v>
      </c>
      <c r="X430" s="19" t="str">
        <f>HYPERLINK("https://www.google.com/maps/dir/?api=1&amp;origin=" &amp; Table46749[[#This Row],[Begin Lat]] &amp; "," &amp; Table46749[[#This Row],[Begin Long]] &amp; "&amp;destination=" &amp; Table46749[[#This Row],[End Lat]] &amp; "," &amp; Table46749[[#This Row],[End Long]] &amp; "&amp;travelmode=driving", "Google Maps")</f>
        <v>Google Maps</v>
      </c>
      <c r="Y430" s="1">
        <v>40.091005513399999</v>
      </c>
      <c r="Z430" s="1">
        <v>-82.811918886900003</v>
      </c>
      <c r="AA430" s="1">
        <v>40.090113793199997</v>
      </c>
      <c r="AB430" s="1">
        <v>-82.802602250600003</v>
      </c>
    </row>
    <row r="431" spans="1:28" x14ac:dyDescent="0.25">
      <c r="A431" s="13">
        <v>429</v>
      </c>
      <c r="B431" s="17">
        <v>7</v>
      </c>
      <c r="C431" s="1" t="s">
        <v>3196</v>
      </c>
      <c r="D431" s="1" t="s">
        <v>4298</v>
      </c>
      <c r="E431" s="1" t="s">
        <v>5890</v>
      </c>
      <c r="F431" s="1" t="s">
        <v>4473</v>
      </c>
      <c r="G431" s="16">
        <v>0.5</v>
      </c>
      <c r="H431" s="16">
        <v>1</v>
      </c>
      <c r="I431" s="13" t="s">
        <v>3190</v>
      </c>
      <c r="J431" s="1" t="s">
        <v>4982</v>
      </c>
      <c r="K431" s="1">
        <v>0</v>
      </c>
      <c r="L431" s="1">
        <v>0</v>
      </c>
      <c r="M431" s="1">
        <v>8</v>
      </c>
      <c r="N431" s="1">
        <v>6</v>
      </c>
      <c r="O431" s="1">
        <v>17</v>
      </c>
      <c r="P431" s="16">
        <v>96</v>
      </c>
      <c r="Q431" s="16">
        <v>0.55894367024066116</v>
      </c>
      <c r="R431" s="16">
        <v>12.439884128154846</v>
      </c>
      <c r="S431" s="16">
        <v>11.880940457914186</v>
      </c>
      <c r="T431" s="16">
        <v>3.1333099503783324E-2</v>
      </c>
      <c r="U431" s="16">
        <v>2.8178936288768957</v>
      </c>
      <c r="V431" s="16">
        <v>2.7865605293731122</v>
      </c>
      <c r="W431" s="13" t="str">
        <f>IF(Table46749[[#This Row],[PSI - FI]]&gt;5,"Red",(IF(AND(Table46749[[#This Row],[PSI - FI]]&lt;5,Table46749[[#This Row],[PSI - FI]]&gt;=3),"Blue","No")))</f>
        <v>No</v>
      </c>
      <c r="X431" s="19" t="str">
        <f>HYPERLINK("https://www.google.com/maps/dir/?api=1&amp;origin=" &amp; Table46749[[#This Row],[Begin Lat]] &amp; "," &amp; Table46749[[#This Row],[Begin Long]] &amp; "&amp;destination=" &amp; Table46749[[#This Row],[End Lat]] &amp; "," &amp; Table46749[[#This Row],[End Long]] &amp; "&amp;travelmode=driving", "Google Maps")</f>
        <v>Google Maps</v>
      </c>
      <c r="Y431" s="1">
        <v>39.740462862699999</v>
      </c>
      <c r="Z431" s="1">
        <v>-84.182021190699999</v>
      </c>
      <c r="AA431" s="1">
        <v>39.750765952899997</v>
      </c>
      <c r="AB431" s="1">
        <v>-84.184098550200005</v>
      </c>
    </row>
    <row r="432" spans="1:28" x14ac:dyDescent="0.25">
      <c r="A432" s="13">
        <v>430</v>
      </c>
      <c r="B432" s="17">
        <v>11</v>
      </c>
      <c r="C432" s="1" t="s">
        <v>3838</v>
      </c>
      <c r="D432" s="1" t="s">
        <v>4300</v>
      </c>
      <c r="E432" s="1" t="s">
        <v>3357</v>
      </c>
      <c r="F432" s="1" t="s">
        <v>3734</v>
      </c>
      <c r="G432" s="16">
        <v>4.3</v>
      </c>
      <c r="H432" s="16">
        <v>4.8</v>
      </c>
      <c r="I432" s="13" t="s">
        <v>3190</v>
      </c>
      <c r="J432" s="1" t="s">
        <v>4982</v>
      </c>
      <c r="K432" s="1">
        <v>0</v>
      </c>
      <c r="L432" s="1">
        <v>1</v>
      </c>
      <c r="M432" s="1">
        <v>11</v>
      </c>
      <c r="N432" s="1">
        <v>4</v>
      </c>
      <c r="O432" s="1">
        <v>28</v>
      </c>
      <c r="P432" s="16">
        <v>163.44231468023256</v>
      </c>
      <c r="Q432" s="16">
        <v>0.43767514599227642</v>
      </c>
      <c r="R432" s="16">
        <v>17.394823473424285</v>
      </c>
      <c r="S432" s="16">
        <v>16.957148327432009</v>
      </c>
      <c r="T432" s="16">
        <v>2.4549231125217234E-2</v>
      </c>
      <c r="U432" s="16">
        <v>2.8091812522798221</v>
      </c>
      <c r="V432" s="16">
        <v>2.784632021154605</v>
      </c>
      <c r="W432" s="13" t="str">
        <f>IF(Table46749[[#This Row],[PSI - FI]]&gt;5,"Red",(IF(AND(Table46749[[#This Row],[PSI - FI]]&lt;5,Table46749[[#This Row],[PSI - FI]]&gt;=3),"Blue","No")))</f>
        <v>No</v>
      </c>
      <c r="X432" s="19" t="str">
        <f>HYPERLINK("https://www.google.com/maps/dir/?api=1&amp;origin=" &amp; Table46749[[#This Row],[Begin Lat]] &amp; "," &amp; Table46749[[#This Row],[Begin Long]] &amp; "&amp;destination=" &amp; Table46749[[#This Row],[End Lat]] &amp; "," &amp; Table46749[[#This Row],[End Long]] &amp; "&amp;travelmode=driving", "Google Maps")</f>
        <v>Google Maps</v>
      </c>
      <c r="Y432" s="1">
        <v>40.372477094899999</v>
      </c>
      <c r="Z432" s="1">
        <v>-80.682602207399995</v>
      </c>
      <c r="AA432" s="1">
        <v>40.373911471900001</v>
      </c>
      <c r="AB432" s="1">
        <v>-80.689927710700005</v>
      </c>
    </row>
    <row r="433" spans="1:28" x14ac:dyDescent="0.25">
      <c r="A433" s="13">
        <v>431</v>
      </c>
      <c r="B433" s="17">
        <v>6</v>
      </c>
      <c r="C433" s="1" t="s">
        <v>784</v>
      </c>
      <c r="D433" s="1" t="s">
        <v>4108</v>
      </c>
      <c r="E433" s="1" t="s">
        <v>5247</v>
      </c>
      <c r="F433" s="1" t="s">
        <v>3701</v>
      </c>
      <c r="G433" s="16">
        <v>20.100000000000001</v>
      </c>
      <c r="H433" s="16">
        <v>20.6</v>
      </c>
      <c r="I433" s="13" t="s">
        <v>3190</v>
      </c>
      <c r="J433" s="1" t="s">
        <v>4982</v>
      </c>
      <c r="K433" s="1">
        <v>0</v>
      </c>
      <c r="L433" s="1">
        <v>2</v>
      </c>
      <c r="M433" s="1">
        <v>11</v>
      </c>
      <c r="N433" s="1">
        <v>8</v>
      </c>
      <c r="O433" s="1">
        <v>54</v>
      </c>
      <c r="P433" s="16">
        <v>252.86900436046511</v>
      </c>
      <c r="Q433" s="16">
        <v>0.35789783821128823</v>
      </c>
      <c r="R433" s="16">
        <v>20.667834435142158</v>
      </c>
      <c r="S433" s="16">
        <v>20.309936596930871</v>
      </c>
      <c r="T433" s="16">
        <v>2.0083826629371897E-2</v>
      </c>
      <c r="U433" s="16">
        <v>2.7996646372193328</v>
      </c>
      <c r="V433" s="16">
        <v>2.7795808105899611</v>
      </c>
      <c r="W433" s="13" t="str">
        <f>IF(Table46749[[#This Row],[PSI - FI]]&gt;5,"Red",(IF(AND(Table46749[[#This Row],[PSI - FI]]&lt;5,Table46749[[#This Row],[PSI - FI]]&gt;=3),"Blue","No")))</f>
        <v>No</v>
      </c>
      <c r="X433" s="19" t="str">
        <f>HYPERLINK("https://www.google.com/maps/dir/?api=1&amp;origin=" &amp; Table46749[[#This Row],[Begin Lat]] &amp; "," &amp; Table46749[[#This Row],[Begin Long]] &amp; "&amp;destination=" &amp; Table46749[[#This Row],[End Lat]] &amp; "," &amp; Table46749[[#This Row],[End Long]] &amp; "&amp;travelmode=driving", "Google Maps")</f>
        <v>Google Maps</v>
      </c>
      <c r="Y433" s="1">
        <v>39.948545857299997</v>
      </c>
      <c r="Z433" s="1">
        <v>-82.947121128600003</v>
      </c>
      <c r="AA433" s="1">
        <v>39.948068244600002</v>
      </c>
      <c r="AB433" s="1">
        <v>-82.937743717700002</v>
      </c>
    </row>
    <row r="434" spans="1:28" x14ac:dyDescent="0.25">
      <c r="A434" s="13">
        <v>432</v>
      </c>
      <c r="B434" s="17">
        <v>6</v>
      </c>
      <c r="C434" s="1" t="s">
        <v>784</v>
      </c>
      <c r="D434" s="1" t="s">
        <v>4301</v>
      </c>
      <c r="E434" s="1" t="s">
        <v>5275</v>
      </c>
      <c r="F434" s="1" t="s">
        <v>4414</v>
      </c>
      <c r="G434" s="16">
        <v>1.2</v>
      </c>
      <c r="H434" s="16">
        <v>1.7</v>
      </c>
      <c r="I434" s="13" t="s">
        <v>3190</v>
      </c>
      <c r="J434" s="1" t="s">
        <v>4983</v>
      </c>
      <c r="K434" s="1">
        <v>0</v>
      </c>
      <c r="L434" s="1">
        <v>3</v>
      </c>
      <c r="M434" s="1">
        <v>16</v>
      </c>
      <c r="N434" s="1">
        <v>5</v>
      </c>
      <c r="O434" s="1">
        <v>35</v>
      </c>
      <c r="P434" s="16">
        <v>298.96756904069764</v>
      </c>
      <c r="Q434" s="16">
        <v>0.25616273592118199</v>
      </c>
      <c r="R434" s="16">
        <v>23.229969639804668</v>
      </c>
      <c r="S434" s="16">
        <v>22.973806903883485</v>
      </c>
      <c r="T434" s="16">
        <v>1.4000117032642265E-2</v>
      </c>
      <c r="U434" s="16">
        <v>2.7995513985699323</v>
      </c>
      <c r="V434" s="16">
        <v>2.7855512815372898</v>
      </c>
      <c r="W434" s="13" t="str">
        <f>IF(Table46749[[#This Row],[PSI - FI]]&gt;5,"Red",(IF(AND(Table46749[[#This Row],[PSI - FI]]&lt;5,Table46749[[#This Row],[PSI - FI]]&gt;=3),"Blue","No")))</f>
        <v>No</v>
      </c>
      <c r="X434" s="19" t="str">
        <f>HYPERLINK("https://www.google.com/maps/dir/?api=1&amp;origin=" &amp; Table46749[[#This Row],[Begin Lat]] &amp; "," &amp; Table46749[[#This Row],[Begin Long]] &amp; "&amp;destination=" &amp; Table46749[[#This Row],[End Lat]] &amp; "," &amp; Table46749[[#This Row],[End Long]] &amp; "&amp;travelmode=driving", "Google Maps")</f>
        <v>Google Maps</v>
      </c>
      <c r="Y434" s="1">
        <v>39.948029693400002</v>
      </c>
      <c r="Z434" s="1">
        <v>-83.073430803500003</v>
      </c>
      <c r="AA434" s="1">
        <v>39.955256126000002</v>
      </c>
      <c r="AB434" s="1">
        <v>-83.074007115000001</v>
      </c>
    </row>
    <row r="435" spans="1:28" x14ac:dyDescent="0.25">
      <c r="A435" s="13">
        <v>433</v>
      </c>
      <c r="B435" s="17">
        <v>8</v>
      </c>
      <c r="C435" s="1" t="s">
        <v>788</v>
      </c>
      <c r="D435" s="1" t="s">
        <v>4303</v>
      </c>
      <c r="E435" s="1" t="s">
        <v>5891</v>
      </c>
      <c r="F435" s="1" t="s">
        <v>3791</v>
      </c>
      <c r="G435" s="16">
        <v>9.3000000000000007</v>
      </c>
      <c r="H435" s="16">
        <v>9.8000000000000007</v>
      </c>
      <c r="I435" s="13" t="s">
        <v>3190</v>
      </c>
      <c r="J435" s="1" t="s">
        <v>4981</v>
      </c>
      <c r="K435" s="1">
        <v>0</v>
      </c>
      <c r="L435" s="1">
        <v>1</v>
      </c>
      <c r="M435" s="1">
        <v>4</v>
      </c>
      <c r="N435" s="1">
        <v>3</v>
      </c>
      <c r="O435" s="1">
        <v>6</v>
      </c>
      <c r="P435" s="16">
        <v>91.176689680232556</v>
      </c>
      <c r="Q435" s="16">
        <v>0.97220302321215912</v>
      </c>
      <c r="R435" s="16">
        <v>6.1434416226009825</v>
      </c>
      <c r="S435" s="16">
        <v>5.1712385993888237</v>
      </c>
      <c r="T435" s="16">
        <v>5.3935980756521985E-2</v>
      </c>
      <c r="U435" s="16">
        <v>2.7958054315712202</v>
      </c>
      <c r="V435" s="16">
        <v>2.7418694508146984</v>
      </c>
      <c r="W435" s="13" t="str">
        <f>IF(Table46749[[#This Row],[PSI - FI]]&gt;5,"Red",(IF(AND(Table46749[[#This Row],[PSI - FI]]&lt;5,Table46749[[#This Row],[PSI - FI]]&gt;=3),"Blue","No")))</f>
        <v>No</v>
      </c>
      <c r="X435" s="19" t="str">
        <f>HYPERLINK("https://www.google.com/maps/dir/?api=1&amp;origin=" &amp; Table46749[[#This Row],[Begin Lat]] &amp; "," &amp; Table46749[[#This Row],[Begin Long]] &amp; "&amp;destination=" &amp; Table46749[[#This Row],[End Lat]] &amp; "," &amp; Table46749[[#This Row],[End Long]] &amp; "&amp;travelmode=driving", "Google Maps")</f>
        <v>Google Maps</v>
      </c>
      <c r="Y435" s="1">
        <v>39.501165729500002</v>
      </c>
      <c r="Z435" s="1">
        <v>-84.373774665799999</v>
      </c>
      <c r="AA435" s="1">
        <v>39.499952652099999</v>
      </c>
      <c r="AB435" s="1">
        <v>-84.364719088100003</v>
      </c>
    </row>
    <row r="436" spans="1:28" x14ac:dyDescent="0.25">
      <c r="A436" s="13">
        <v>434</v>
      </c>
      <c r="B436" s="17">
        <v>6</v>
      </c>
      <c r="C436" s="1" t="s">
        <v>784</v>
      </c>
      <c r="D436" s="1" t="s">
        <v>4305</v>
      </c>
      <c r="E436" s="1" t="s">
        <v>5639</v>
      </c>
      <c r="F436" s="1" t="s">
        <v>4474</v>
      </c>
      <c r="G436" s="16">
        <v>2.8</v>
      </c>
      <c r="H436" s="16">
        <v>3.3</v>
      </c>
      <c r="I436" s="13" t="s">
        <v>3190</v>
      </c>
      <c r="J436" s="1" t="s">
        <v>4983</v>
      </c>
      <c r="K436" s="1">
        <v>0</v>
      </c>
      <c r="L436" s="1">
        <v>2</v>
      </c>
      <c r="M436" s="1">
        <v>13</v>
      </c>
      <c r="N436" s="1">
        <v>4</v>
      </c>
      <c r="O436" s="1">
        <v>16</v>
      </c>
      <c r="P436" s="16">
        <v>210.21275436046511</v>
      </c>
      <c r="Q436" s="16">
        <v>0.36263974755133449</v>
      </c>
      <c r="R436" s="16">
        <v>13.7662121565494</v>
      </c>
      <c r="S436" s="16">
        <v>13.403572408998066</v>
      </c>
      <c r="T436" s="16">
        <v>1.9780265120062791E-2</v>
      </c>
      <c r="U436" s="16">
        <v>2.7918913733983808</v>
      </c>
      <c r="V436" s="16">
        <v>2.7721111082783181</v>
      </c>
      <c r="W436" s="13" t="str">
        <f>IF(Table46749[[#This Row],[PSI - FI]]&gt;5,"Red",(IF(AND(Table46749[[#This Row],[PSI - FI]]&lt;5,Table46749[[#This Row],[PSI - FI]]&gt;=3),"Blue","No")))</f>
        <v>No</v>
      </c>
      <c r="X436" s="19" t="str">
        <f>HYPERLINK("https://www.google.com/maps/dir/?api=1&amp;origin=" &amp; Table46749[[#This Row],[Begin Lat]] &amp; "," &amp; Table46749[[#This Row],[Begin Long]] &amp; "&amp;destination=" &amp; Table46749[[#This Row],[End Lat]] &amp; "," &amp; Table46749[[#This Row],[End Long]] &amp; "&amp;travelmode=driving", "Google Maps")</f>
        <v>Google Maps</v>
      </c>
      <c r="Y436" s="1">
        <v>39.931438427000003</v>
      </c>
      <c r="Z436" s="1">
        <v>-82.862858560199996</v>
      </c>
      <c r="AA436" s="1">
        <v>39.937547646299997</v>
      </c>
      <c r="AB436" s="1">
        <v>-82.858492361700002</v>
      </c>
    </row>
    <row r="437" spans="1:28" x14ac:dyDescent="0.25">
      <c r="A437" s="13">
        <v>435</v>
      </c>
      <c r="B437" s="17">
        <v>12</v>
      </c>
      <c r="C437" s="1" t="s">
        <v>785</v>
      </c>
      <c r="D437" s="1" t="s">
        <v>4267</v>
      </c>
      <c r="E437" s="1" t="s">
        <v>5565</v>
      </c>
      <c r="F437" s="1" t="s">
        <v>4464</v>
      </c>
      <c r="G437" s="16">
        <v>6.2</v>
      </c>
      <c r="H437" s="16">
        <v>6.7</v>
      </c>
      <c r="I437" s="13" t="s">
        <v>3190</v>
      </c>
      <c r="J437" s="1" t="s">
        <v>4982</v>
      </c>
      <c r="K437" s="1">
        <v>0</v>
      </c>
      <c r="L437" s="1">
        <v>2</v>
      </c>
      <c r="M437" s="1">
        <v>4</v>
      </c>
      <c r="N437" s="1">
        <v>11</v>
      </c>
      <c r="O437" s="1">
        <v>13</v>
      </c>
      <c r="P437" s="16">
        <v>179.35337936046511</v>
      </c>
      <c r="Q437" s="16">
        <v>0.40248626755703737</v>
      </c>
      <c r="R437" s="16">
        <v>11.340443997227768</v>
      </c>
      <c r="S437" s="16">
        <v>10.93795772967073</v>
      </c>
      <c r="T437" s="16">
        <v>2.2580529572244858E-2</v>
      </c>
      <c r="U437" s="16">
        <v>2.7910997945954961</v>
      </c>
      <c r="V437" s="16">
        <v>2.7685192650232513</v>
      </c>
      <c r="W437" s="13" t="str">
        <f>IF(Table46749[[#This Row],[PSI - FI]]&gt;5,"Red",(IF(AND(Table46749[[#This Row],[PSI - FI]]&lt;5,Table46749[[#This Row],[PSI - FI]]&gt;=3),"Blue","No")))</f>
        <v>No</v>
      </c>
      <c r="X437" s="19" t="str">
        <f>HYPERLINK("https://www.google.com/maps/dir/?api=1&amp;origin=" &amp; Table46749[[#This Row],[Begin Lat]] &amp; "," &amp; Table46749[[#This Row],[Begin Long]] &amp; "&amp;destination=" &amp; Table46749[[#This Row],[End Lat]] &amp; "," &amp; Table46749[[#This Row],[End Long]] &amp; "&amp;travelmode=driving", "Google Maps")</f>
        <v>Google Maps</v>
      </c>
      <c r="Y437" s="1">
        <v>41.4852330489</v>
      </c>
      <c r="Z437" s="1">
        <v>-81.497770030699996</v>
      </c>
      <c r="AA437" s="1">
        <v>41.4924867573</v>
      </c>
      <c r="AB437" s="1">
        <v>-81.497766581999997</v>
      </c>
    </row>
    <row r="438" spans="1:28" x14ac:dyDescent="0.25">
      <c r="A438" s="13">
        <v>436</v>
      </c>
      <c r="B438" s="17">
        <v>12</v>
      </c>
      <c r="C438" s="1" t="s">
        <v>785</v>
      </c>
      <c r="D438" s="1" t="s">
        <v>4307</v>
      </c>
      <c r="E438" s="1" t="s">
        <v>5612</v>
      </c>
      <c r="F438" s="1" t="s">
        <v>3734</v>
      </c>
      <c r="G438" s="16">
        <v>9.6</v>
      </c>
      <c r="H438" s="16">
        <v>10.1</v>
      </c>
      <c r="I438" s="13" t="s">
        <v>3190</v>
      </c>
      <c r="J438" s="1" t="s">
        <v>4982</v>
      </c>
      <c r="K438" s="1">
        <v>1</v>
      </c>
      <c r="L438" s="1">
        <v>2</v>
      </c>
      <c r="M438" s="1">
        <v>7</v>
      </c>
      <c r="N438" s="1">
        <v>7</v>
      </c>
      <c r="O438" s="1">
        <v>23</v>
      </c>
      <c r="P438" s="16">
        <v>236.92069404069767</v>
      </c>
      <c r="Q438" s="16">
        <v>0.39021813743083833</v>
      </c>
      <c r="R438" s="16">
        <v>15.733182522647239</v>
      </c>
      <c r="S438" s="16">
        <v>15.342964385216399</v>
      </c>
      <c r="T438" s="16">
        <v>2.1893907895961216E-2</v>
      </c>
      <c r="U438" s="16">
        <v>2.788854557330005</v>
      </c>
      <c r="V438" s="16">
        <v>2.766960649434044</v>
      </c>
      <c r="W438" s="13" t="str">
        <f>IF(Table46749[[#This Row],[PSI - FI]]&gt;5,"Red",(IF(AND(Table46749[[#This Row],[PSI - FI]]&lt;5,Table46749[[#This Row],[PSI - FI]]&gt;=3),"Blue","No")))</f>
        <v>No</v>
      </c>
      <c r="X438" s="19" t="str">
        <f>HYPERLINK("https://www.google.com/maps/dir/?api=1&amp;origin=" &amp; Table46749[[#This Row],[Begin Lat]] &amp; "," &amp; Table46749[[#This Row],[Begin Long]] &amp; "&amp;destination=" &amp; Table46749[[#This Row],[End Lat]] &amp; "," &amp; Table46749[[#This Row],[End Long]] &amp; "&amp;travelmode=driving", "Google Maps")</f>
        <v>Google Maps</v>
      </c>
      <c r="Y438" s="1">
        <v>41.431153377699999</v>
      </c>
      <c r="Z438" s="1">
        <v>-81.539698877700005</v>
      </c>
      <c r="AA438" s="1">
        <v>41.435418360500002</v>
      </c>
      <c r="AB438" s="1">
        <v>-81.547394604600001</v>
      </c>
    </row>
    <row r="439" spans="1:28" x14ac:dyDescent="0.25">
      <c r="A439" s="13">
        <v>437</v>
      </c>
      <c r="B439" s="17">
        <v>12</v>
      </c>
      <c r="C439" s="1" t="s">
        <v>785</v>
      </c>
      <c r="D439" s="1" t="s">
        <v>4258</v>
      </c>
      <c r="E439" s="1" t="s">
        <v>5594</v>
      </c>
      <c r="F439" s="1" t="s">
        <v>4461</v>
      </c>
      <c r="G439" s="16">
        <v>1.6</v>
      </c>
      <c r="H439" s="16">
        <v>2.1</v>
      </c>
      <c r="I439" s="13" t="s">
        <v>3190</v>
      </c>
      <c r="J439" s="1" t="s">
        <v>4982</v>
      </c>
      <c r="K439" s="1">
        <v>0</v>
      </c>
      <c r="L439" s="1">
        <v>1</v>
      </c>
      <c r="M439" s="1">
        <v>3</v>
      </c>
      <c r="N439" s="1">
        <v>11</v>
      </c>
      <c r="O439" s="1">
        <v>23</v>
      </c>
      <c r="P439" s="16">
        <v>137.12981468023256</v>
      </c>
      <c r="Q439" s="16">
        <v>0.49662486392719407</v>
      </c>
      <c r="R439" s="16">
        <v>14.658820478687936</v>
      </c>
      <c r="S439" s="16">
        <v>14.162195614760742</v>
      </c>
      <c r="T439" s="16">
        <v>2.78476758413157E-2</v>
      </c>
      <c r="U439" s="16">
        <v>2.7878628292638865</v>
      </c>
      <c r="V439" s="16">
        <v>2.7600151534225708</v>
      </c>
      <c r="W439" s="13" t="str">
        <f>IF(Table46749[[#This Row],[PSI - FI]]&gt;5,"Red",(IF(AND(Table46749[[#This Row],[PSI - FI]]&lt;5,Table46749[[#This Row],[PSI - FI]]&gt;=3),"Blue","No")))</f>
        <v>No</v>
      </c>
      <c r="X439" s="19" t="str">
        <f>HYPERLINK("https://www.google.com/maps/dir/?api=1&amp;origin=" &amp; Table46749[[#This Row],[Begin Lat]] &amp; "," &amp; Table46749[[#This Row],[Begin Long]] &amp; "&amp;destination=" &amp; Table46749[[#This Row],[End Lat]] &amp; "," &amp; Table46749[[#This Row],[End Long]] &amp; "&amp;travelmode=driving", "Google Maps")</f>
        <v>Google Maps</v>
      </c>
      <c r="Y439" s="1">
        <v>41.446691828100001</v>
      </c>
      <c r="Z439" s="1">
        <v>-81.591119212600006</v>
      </c>
      <c r="AA439" s="1">
        <v>41.453916154399998</v>
      </c>
      <c r="AB439" s="1">
        <v>-81.591157599400006</v>
      </c>
    </row>
    <row r="440" spans="1:28" x14ac:dyDescent="0.25">
      <c r="A440" s="13">
        <v>438</v>
      </c>
      <c r="B440" s="17">
        <v>8</v>
      </c>
      <c r="C440" s="1" t="s">
        <v>792</v>
      </c>
      <c r="D440" s="1" t="s">
        <v>3251</v>
      </c>
      <c r="E440" s="1" t="s">
        <v>5322</v>
      </c>
      <c r="F440" s="1" t="s">
        <v>3715</v>
      </c>
      <c r="G440" s="16">
        <v>3.1</v>
      </c>
      <c r="H440" s="16">
        <v>3.6</v>
      </c>
      <c r="I440" s="13" t="s">
        <v>3190</v>
      </c>
      <c r="J440" s="1" t="s">
        <v>4981</v>
      </c>
      <c r="K440" s="1">
        <v>0</v>
      </c>
      <c r="L440" s="1">
        <v>1</v>
      </c>
      <c r="M440" s="1">
        <v>4</v>
      </c>
      <c r="N440" s="1">
        <v>3</v>
      </c>
      <c r="O440" s="1">
        <v>9</v>
      </c>
      <c r="P440" s="16">
        <v>94.176689680232556</v>
      </c>
      <c r="Q440" s="16">
        <v>1.5585780502112716</v>
      </c>
      <c r="R440" s="16">
        <v>6.7409200117737997</v>
      </c>
      <c r="S440" s="16">
        <v>5.1823419615625284</v>
      </c>
      <c r="T440" s="16">
        <v>9.0668466857671742E-2</v>
      </c>
      <c r="U440" s="16">
        <v>2.7808643213456969</v>
      </c>
      <c r="V440" s="16">
        <v>2.6901958544880253</v>
      </c>
      <c r="W440" s="13" t="str">
        <f>IF(Table46749[[#This Row],[PSI - FI]]&gt;5,"Red",(IF(AND(Table46749[[#This Row],[PSI - FI]]&lt;5,Table46749[[#This Row],[PSI - FI]]&gt;=3),"Blue","No")))</f>
        <v>No</v>
      </c>
      <c r="X440" s="19" t="str">
        <f>HYPERLINK("https://www.google.com/maps/dir/?api=1&amp;origin=" &amp; Table46749[[#This Row],[Begin Lat]] &amp; "," &amp; Table46749[[#This Row],[Begin Long]] &amp; "&amp;destination=" &amp; Table46749[[#This Row],[End Lat]] &amp; "," &amp; Table46749[[#This Row],[End Long]] &amp; "&amp;travelmode=driving", "Google Maps")</f>
        <v>Google Maps</v>
      </c>
      <c r="Y440" s="1">
        <v>39.717065917799999</v>
      </c>
      <c r="Z440" s="1">
        <v>-84.053204917900004</v>
      </c>
      <c r="AA440" s="1">
        <v>39.714011685700001</v>
      </c>
      <c r="AB440" s="1">
        <v>-84.044712055600002</v>
      </c>
    </row>
    <row r="441" spans="1:28" x14ac:dyDescent="0.25">
      <c r="A441" s="13">
        <v>439</v>
      </c>
      <c r="B441" s="17">
        <v>12</v>
      </c>
      <c r="C441" s="1" t="s">
        <v>785</v>
      </c>
      <c r="D441" s="1" t="s">
        <v>3624</v>
      </c>
      <c r="E441" s="1" t="s">
        <v>5814</v>
      </c>
      <c r="F441" s="1" t="s">
        <v>3702</v>
      </c>
      <c r="G441" s="16">
        <v>3.1</v>
      </c>
      <c r="H441" s="16">
        <v>3.6</v>
      </c>
      <c r="I441" s="13" t="s">
        <v>3190</v>
      </c>
      <c r="J441" s="1" t="s">
        <v>4982</v>
      </c>
      <c r="K441" s="1">
        <v>0</v>
      </c>
      <c r="L441" s="1">
        <v>2</v>
      </c>
      <c r="M441" s="1">
        <v>7</v>
      </c>
      <c r="N441" s="1">
        <v>8</v>
      </c>
      <c r="O441" s="1">
        <v>33</v>
      </c>
      <c r="P441" s="16">
        <v>205.68150436046511</v>
      </c>
      <c r="Q441" s="16">
        <v>0.3908807616359799</v>
      </c>
      <c r="R441" s="16">
        <v>19.315563219976664</v>
      </c>
      <c r="S441" s="16">
        <v>18.924682458340683</v>
      </c>
      <c r="T441" s="16">
        <v>2.1930994921874301E-2</v>
      </c>
      <c r="U441" s="16">
        <v>2.7709961878925351</v>
      </c>
      <c r="V441" s="16">
        <v>2.7490651929706607</v>
      </c>
      <c r="W441" s="13" t="str">
        <f>IF(Table46749[[#This Row],[PSI - FI]]&gt;5,"Red",(IF(AND(Table46749[[#This Row],[PSI - FI]]&lt;5,Table46749[[#This Row],[PSI - FI]]&gt;=3),"Blue","No")))</f>
        <v>No</v>
      </c>
      <c r="X441" s="19" t="str">
        <f>HYPERLINK("https://www.google.com/maps/dir/?api=1&amp;origin=" &amp; Table46749[[#This Row],[Begin Lat]] &amp; "," &amp; Table46749[[#This Row],[Begin Long]] &amp; "&amp;destination=" &amp; Table46749[[#This Row],[End Lat]] &amp; "," &amp; Table46749[[#This Row],[End Long]] &amp; "&amp;travelmode=driving", "Google Maps")</f>
        <v>Google Maps</v>
      </c>
      <c r="Y441" s="1">
        <v>41.480976714000001</v>
      </c>
      <c r="Z441" s="1">
        <v>-81.640905610800004</v>
      </c>
      <c r="AA441" s="1">
        <v>41.476995585700003</v>
      </c>
      <c r="AB441" s="1">
        <v>-81.632869488899999</v>
      </c>
    </row>
    <row r="442" spans="1:28" x14ac:dyDescent="0.25">
      <c r="A442" s="13">
        <v>440</v>
      </c>
      <c r="B442" s="17">
        <v>12</v>
      </c>
      <c r="C442" s="1" t="s">
        <v>785</v>
      </c>
      <c r="D442" s="1" t="s">
        <v>4309</v>
      </c>
      <c r="E442" s="1" t="s">
        <v>5892</v>
      </c>
      <c r="F442" s="1" t="s">
        <v>4427</v>
      </c>
      <c r="G442" s="16">
        <v>1.4</v>
      </c>
      <c r="H442" s="16">
        <v>1.9</v>
      </c>
      <c r="I442" s="13" t="s">
        <v>3190</v>
      </c>
      <c r="J442" s="1" t="s">
        <v>4981</v>
      </c>
      <c r="K442" s="1">
        <v>0</v>
      </c>
      <c r="L442" s="1">
        <v>2</v>
      </c>
      <c r="M442" s="1">
        <v>1</v>
      </c>
      <c r="N442" s="1">
        <v>9</v>
      </c>
      <c r="O442" s="1">
        <v>28</v>
      </c>
      <c r="P442" s="16">
        <v>165.83775436046511</v>
      </c>
      <c r="Q442" s="16">
        <v>0.76556024149269575</v>
      </c>
      <c r="R442" s="16">
        <v>11.664909381212315</v>
      </c>
      <c r="S442" s="16">
        <v>10.89934913971962</v>
      </c>
      <c r="T442" s="16">
        <v>4.1463701102118534E-2</v>
      </c>
      <c r="U442" s="16">
        <v>2.7702802898169803</v>
      </c>
      <c r="V442" s="16">
        <v>2.7288165887148619</v>
      </c>
      <c r="W442" s="13" t="str">
        <f>IF(Table46749[[#This Row],[PSI - FI]]&gt;5,"Red",(IF(AND(Table46749[[#This Row],[PSI - FI]]&lt;5,Table46749[[#This Row],[PSI - FI]]&gt;=3),"Blue","No")))</f>
        <v>No</v>
      </c>
      <c r="X442" s="19" t="str">
        <f>HYPERLINK("https://www.google.com/maps/dir/?api=1&amp;origin=" &amp; Table46749[[#This Row],[Begin Lat]] &amp; "," &amp; Table46749[[#This Row],[Begin Long]] &amp; "&amp;destination=" &amp; Table46749[[#This Row],[End Lat]] &amp; "," &amp; Table46749[[#This Row],[End Long]] &amp; "&amp;travelmode=driving", "Google Maps")</f>
        <v>Google Maps</v>
      </c>
      <c r="Y442" s="1">
        <v>0</v>
      </c>
      <c r="Z442" s="1">
        <v>0</v>
      </c>
      <c r="AA442" s="1">
        <v>0</v>
      </c>
      <c r="AB442" s="1">
        <v>0</v>
      </c>
    </row>
    <row r="443" spans="1:28" x14ac:dyDescent="0.25">
      <c r="A443" s="13">
        <v>441</v>
      </c>
      <c r="B443" s="17">
        <v>12</v>
      </c>
      <c r="C443" s="1" t="s">
        <v>785</v>
      </c>
      <c r="D443" s="1" t="s">
        <v>4125</v>
      </c>
      <c r="E443" s="1" t="s">
        <v>5848</v>
      </c>
      <c r="F443" s="1" t="s">
        <v>4418</v>
      </c>
      <c r="G443" s="16">
        <v>7.3</v>
      </c>
      <c r="H443" s="16">
        <v>7.8</v>
      </c>
      <c r="I443" s="13" t="s">
        <v>3190</v>
      </c>
      <c r="J443" s="1" t="s">
        <v>4982</v>
      </c>
      <c r="K443" s="1">
        <v>1</v>
      </c>
      <c r="L443" s="1">
        <v>2</v>
      </c>
      <c r="M443" s="1">
        <v>5</v>
      </c>
      <c r="N443" s="1">
        <v>6</v>
      </c>
      <c r="O443" s="1">
        <v>21</v>
      </c>
      <c r="P443" s="16">
        <v>217.38944404069767</v>
      </c>
      <c r="Q443" s="16">
        <v>0.55735281959185645</v>
      </c>
      <c r="R443" s="16">
        <v>13.55735807114074</v>
      </c>
      <c r="S443" s="16">
        <v>13.000005251548885</v>
      </c>
      <c r="T443" s="16">
        <v>3.1244137202600792E-2</v>
      </c>
      <c r="U443" s="16">
        <v>2.7646484608140764</v>
      </c>
      <c r="V443" s="16">
        <v>2.7334043236114756</v>
      </c>
      <c r="W443" s="13" t="str">
        <f>IF(Table46749[[#This Row],[PSI - FI]]&gt;5,"Red",(IF(AND(Table46749[[#This Row],[PSI - FI]]&lt;5,Table46749[[#This Row],[PSI - FI]]&gt;=3),"Blue","No")))</f>
        <v>No</v>
      </c>
      <c r="X443" s="19" t="str">
        <f>HYPERLINK("https://www.google.com/maps/dir/?api=1&amp;origin=" &amp; Table46749[[#This Row],[Begin Lat]] &amp; "," &amp; Table46749[[#This Row],[Begin Long]] &amp; "&amp;destination=" &amp; Table46749[[#This Row],[End Lat]] &amp; "," &amp; Table46749[[#This Row],[End Long]] &amp; "&amp;travelmode=driving", "Google Maps")</f>
        <v>Google Maps</v>
      </c>
      <c r="Y443" s="1">
        <v>41.402206826600001</v>
      </c>
      <c r="Z443" s="1">
        <v>-81.557131937999998</v>
      </c>
      <c r="AA443" s="1">
        <v>41.405010701599998</v>
      </c>
      <c r="AB443" s="1">
        <v>-81.548632317799999</v>
      </c>
    </row>
    <row r="444" spans="1:28" x14ac:dyDescent="0.25">
      <c r="A444" s="13">
        <v>442</v>
      </c>
      <c r="B444" s="17">
        <v>7</v>
      </c>
      <c r="C444" s="1" t="s">
        <v>3196</v>
      </c>
      <c r="D444" s="1" t="s">
        <v>4311</v>
      </c>
      <c r="E444" s="1" t="s">
        <v>5786</v>
      </c>
      <c r="F444" s="1" t="s">
        <v>4475</v>
      </c>
      <c r="G444" s="16">
        <v>9.1999999999999993</v>
      </c>
      <c r="H444" s="16">
        <v>9.6999999999999993</v>
      </c>
      <c r="I444" s="13" t="s">
        <v>3190</v>
      </c>
      <c r="J444" s="1" t="s">
        <v>4981</v>
      </c>
      <c r="K444" s="1">
        <v>0</v>
      </c>
      <c r="L444" s="1">
        <v>3</v>
      </c>
      <c r="M444" s="1">
        <v>5</v>
      </c>
      <c r="N444" s="1">
        <v>2</v>
      </c>
      <c r="O444" s="1">
        <v>8</v>
      </c>
      <c r="P444" s="16">
        <v>186.63944404069767</v>
      </c>
      <c r="Q444" s="16">
        <v>0.76708169568520512</v>
      </c>
      <c r="R444" s="16">
        <v>7.0991056551827185</v>
      </c>
      <c r="S444" s="16">
        <v>6.3320239594975138</v>
      </c>
      <c r="T444" s="16">
        <v>4.2989084053862148E-2</v>
      </c>
      <c r="U444" s="16">
        <v>2.7641629969421202</v>
      </c>
      <c r="V444" s="16">
        <v>2.7211739128882582</v>
      </c>
      <c r="W444" s="13" t="str">
        <f>IF(Table46749[[#This Row],[PSI - FI]]&gt;5,"Red",(IF(AND(Table46749[[#This Row],[PSI - FI]]&lt;5,Table46749[[#This Row],[PSI - FI]]&gt;=3),"Blue","No")))</f>
        <v>No</v>
      </c>
      <c r="X444" s="19" t="str">
        <f>HYPERLINK("https://www.google.com/maps/dir/?api=1&amp;origin=" &amp; Table46749[[#This Row],[Begin Lat]] &amp; "," &amp; Table46749[[#This Row],[Begin Long]] &amp; "&amp;destination=" &amp; Table46749[[#This Row],[End Lat]] &amp; "," &amp; Table46749[[#This Row],[End Long]] &amp; "&amp;travelmode=driving", "Google Maps")</f>
        <v>Google Maps</v>
      </c>
      <c r="Y444" s="1">
        <v>39.8095173687</v>
      </c>
      <c r="Z444" s="1">
        <v>-84.130418902900004</v>
      </c>
      <c r="AA444" s="1">
        <v>39.816710341399997</v>
      </c>
      <c r="AB444" s="1">
        <v>-84.130491006200003</v>
      </c>
    </row>
    <row r="445" spans="1:28" x14ac:dyDescent="0.25">
      <c r="A445" s="13">
        <v>443</v>
      </c>
      <c r="B445" s="17">
        <v>8</v>
      </c>
      <c r="C445" s="1" t="s">
        <v>787</v>
      </c>
      <c r="D445" s="1" t="s">
        <v>3970</v>
      </c>
      <c r="E445" s="1" t="s">
        <v>5825</v>
      </c>
      <c r="F445" s="1" t="s">
        <v>3716</v>
      </c>
      <c r="G445" s="16">
        <v>7.5</v>
      </c>
      <c r="H445" s="16">
        <v>8</v>
      </c>
      <c r="I445" s="13" t="s">
        <v>3190</v>
      </c>
      <c r="J445" s="1" t="s">
        <v>4982</v>
      </c>
      <c r="K445" s="1">
        <v>1</v>
      </c>
      <c r="L445" s="1">
        <v>0</v>
      </c>
      <c r="M445" s="1">
        <v>8</v>
      </c>
      <c r="N445" s="1">
        <v>6</v>
      </c>
      <c r="O445" s="1">
        <v>33</v>
      </c>
      <c r="P445" s="16">
        <v>157.67668968023256</v>
      </c>
      <c r="Q445" s="16">
        <v>0.48670211004211111</v>
      </c>
      <c r="R445" s="16">
        <v>18.578707763846197</v>
      </c>
      <c r="S445" s="16">
        <v>18.092005653804087</v>
      </c>
      <c r="T445" s="16">
        <v>2.729261173965878E-2</v>
      </c>
      <c r="U445" s="16">
        <v>2.7634258238609659</v>
      </c>
      <c r="V445" s="16">
        <v>2.7361332121213073</v>
      </c>
      <c r="W445" s="13" t="str">
        <f>IF(Table46749[[#This Row],[PSI - FI]]&gt;5,"Red",(IF(AND(Table46749[[#This Row],[PSI - FI]]&lt;5,Table46749[[#This Row],[PSI - FI]]&gt;=3),"Blue","No")))</f>
        <v>No</v>
      </c>
      <c r="X445" s="19" t="str">
        <f>HYPERLINK("https://www.google.com/maps/dir/?api=1&amp;origin=" &amp; Table46749[[#This Row],[Begin Lat]] &amp; "," &amp; Table46749[[#This Row],[Begin Long]] &amp; "&amp;destination=" &amp; Table46749[[#This Row],[End Lat]] &amp; "," &amp; Table46749[[#This Row],[End Long]] &amp; "&amp;travelmode=driving", "Google Maps")</f>
        <v>Google Maps</v>
      </c>
      <c r="Y445" s="1">
        <v>39.177863903099997</v>
      </c>
      <c r="Z445" s="1">
        <v>-84.4662758228</v>
      </c>
      <c r="AA445" s="1">
        <v>39.1850056416</v>
      </c>
      <c r="AB445" s="1">
        <v>-84.4650045737</v>
      </c>
    </row>
    <row r="446" spans="1:28" x14ac:dyDescent="0.25">
      <c r="A446" s="13">
        <v>444</v>
      </c>
      <c r="B446" s="17">
        <v>12</v>
      </c>
      <c r="C446" s="1" t="s">
        <v>785</v>
      </c>
      <c r="D446" s="1" t="s">
        <v>4313</v>
      </c>
      <c r="E446" s="1" t="s">
        <v>5741</v>
      </c>
      <c r="F446" s="1" t="s">
        <v>3760</v>
      </c>
      <c r="G446" s="16">
        <v>12</v>
      </c>
      <c r="H446" s="16">
        <v>12.5</v>
      </c>
      <c r="I446" s="13" t="s">
        <v>3190</v>
      </c>
      <c r="J446" s="1" t="s">
        <v>4981</v>
      </c>
      <c r="K446" s="1">
        <v>0</v>
      </c>
      <c r="L446" s="1">
        <v>2</v>
      </c>
      <c r="M446" s="1">
        <v>5</v>
      </c>
      <c r="N446" s="1">
        <v>2</v>
      </c>
      <c r="O446" s="1">
        <v>12</v>
      </c>
      <c r="P446" s="16">
        <v>144.96275436046511</v>
      </c>
      <c r="Q446" s="16">
        <v>1.0934731096897612</v>
      </c>
      <c r="R446" s="16">
        <v>8.1329777358777307</v>
      </c>
      <c r="S446" s="16">
        <v>7.0395046261879699</v>
      </c>
      <c r="T446" s="16">
        <v>6.2721100369957219E-2</v>
      </c>
      <c r="U446" s="16">
        <v>2.7628327327744375</v>
      </c>
      <c r="V446" s="16">
        <v>2.7001116324044805</v>
      </c>
      <c r="W446" s="13" t="str">
        <f>IF(Table46749[[#This Row],[PSI - FI]]&gt;5,"Red",(IF(AND(Table46749[[#This Row],[PSI - FI]]&lt;5,Table46749[[#This Row],[PSI - FI]]&gt;=3),"Blue","No")))</f>
        <v>No</v>
      </c>
      <c r="X446" s="19" t="str">
        <f>HYPERLINK("https://www.google.com/maps/dir/?api=1&amp;origin=" &amp; Table46749[[#This Row],[Begin Lat]] &amp; "," &amp; Table46749[[#This Row],[Begin Long]] &amp; "&amp;destination=" &amp; Table46749[[#This Row],[End Lat]] &amp; "," &amp; Table46749[[#This Row],[End Long]] &amp; "&amp;travelmode=driving", "Google Maps")</f>
        <v>Google Maps</v>
      </c>
      <c r="Y446" s="1">
        <v>41.484032712500003</v>
      </c>
      <c r="Z446" s="1">
        <v>-81.750006453899999</v>
      </c>
      <c r="AA446" s="1">
        <v>41.4864825784</v>
      </c>
      <c r="AB446" s="1">
        <v>-81.741172734100005</v>
      </c>
    </row>
    <row r="447" spans="1:28" x14ac:dyDescent="0.25">
      <c r="A447" s="13">
        <v>445</v>
      </c>
      <c r="B447" s="17">
        <v>6</v>
      </c>
      <c r="C447" s="1" t="s">
        <v>784</v>
      </c>
      <c r="D447" s="1" t="s">
        <v>4170</v>
      </c>
      <c r="E447" s="1" t="s">
        <v>5858</v>
      </c>
      <c r="F447" s="1" t="s">
        <v>3709</v>
      </c>
      <c r="G447" s="16">
        <v>19.5</v>
      </c>
      <c r="H447" s="16">
        <v>20</v>
      </c>
      <c r="I447" s="13" t="s">
        <v>3190</v>
      </c>
      <c r="J447" s="1" t="s">
        <v>4981</v>
      </c>
      <c r="K447" s="1">
        <v>0</v>
      </c>
      <c r="L447" s="1">
        <v>1</v>
      </c>
      <c r="M447" s="1">
        <v>3</v>
      </c>
      <c r="N447" s="1">
        <v>3</v>
      </c>
      <c r="O447" s="1">
        <v>12</v>
      </c>
      <c r="P447" s="16">
        <v>90.629814680232556</v>
      </c>
      <c r="Q447" s="16">
        <v>2.1618897041939444</v>
      </c>
      <c r="R447" s="16">
        <v>8.2013570321951708</v>
      </c>
      <c r="S447" s="16">
        <v>6.0394673280012263</v>
      </c>
      <c r="T447" s="16">
        <v>0.12999466829796597</v>
      </c>
      <c r="U447" s="16">
        <v>2.7523586738777213</v>
      </c>
      <c r="V447" s="16">
        <v>2.6223640055797555</v>
      </c>
      <c r="W447" s="13" t="str">
        <f>IF(Table46749[[#This Row],[PSI - FI]]&gt;5,"Red",(IF(AND(Table46749[[#This Row],[PSI - FI]]&lt;5,Table46749[[#This Row],[PSI - FI]]&gt;=3),"Blue","No")))</f>
        <v>No</v>
      </c>
      <c r="X447" s="19" t="str">
        <f>HYPERLINK("https://www.google.com/maps/dir/?api=1&amp;origin=" &amp; Table46749[[#This Row],[Begin Lat]] &amp; "," &amp; Table46749[[#This Row],[Begin Long]] &amp; "&amp;destination=" &amp; Table46749[[#This Row],[End Lat]] &amp; "," &amp; Table46749[[#This Row],[End Long]] &amp; "&amp;travelmode=driving", "Google Maps")</f>
        <v>Google Maps</v>
      </c>
      <c r="Y447" s="1">
        <v>40.088950542299997</v>
      </c>
      <c r="Z447" s="1">
        <v>-82.839454552700005</v>
      </c>
      <c r="AA447" s="1">
        <v>40.091476207600003</v>
      </c>
      <c r="AB447" s="1">
        <v>-82.830669305000001</v>
      </c>
    </row>
    <row r="448" spans="1:28" x14ac:dyDescent="0.25">
      <c r="A448" s="13">
        <v>446</v>
      </c>
      <c r="B448" s="17">
        <v>2</v>
      </c>
      <c r="C448" s="1" t="s">
        <v>786</v>
      </c>
      <c r="D448" s="1" t="s">
        <v>4103</v>
      </c>
      <c r="E448" s="1" t="s">
        <v>3452</v>
      </c>
      <c r="F448" s="1" t="s">
        <v>3712</v>
      </c>
      <c r="G448" s="16">
        <v>13</v>
      </c>
      <c r="H448" s="16">
        <v>13.5</v>
      </c>
      <c r="I448" s="13" t="s">
        <v>3190</v>
      </c>
      <c r="J448" s="1" t="s">
        <v>4982</v>
      </c>
      <c r="K448" s="1">
        <v>1</v>
      </c>
      <c r="L448" s="1">
        <v>1</v>
      </c>
      <c r="M448" s="1">
        <v>10</v>
      </c>
      <c r="N448" s="1">
        <v>6</v>
      </c>
      <c r="O448" s="1">
        <v>36</v>
      </c>
      <c r="P448" s="16">
        <v>219.44712936046511</v>
      </c>
      <c r="Q448" s="16">
        <v>0.37571873187539734</v>
      </c>
      <c r="R448" s="16">
        <v>18.942242754867898</v>
      </c>
      <c r="S448" s="16">
        <v>18.5665240229925</v>
      </c>
      <c r="T448" s="16">
        <v>2.1082338373205275E-2</v>
      </c>
      <c r="U448" s="16">
        <v>2.7522296557659329</v>
      </c>
      <c r="V448" s="16">
        <v>2.7311473173927276</v>
      </c>
      <c r="W448" s="13" t="str">
        <f>IF(Table46749[[#This Row],[PSI - FI]]&gt;5,"Red",(IF(AND(Table46749[[#This Row],[PSI - FI]]&lt;5,Table46749[[#This Row],[PSI - FI]]&gt;=3),"Blue","No")))</f>
        <v>No</v>
      </c>
      <c r="X448" s="19" t="str">
        <f>HYPERLINK("https://www.google.com/maps/dir/?api=1&amp;origin=" &amp; Table46749[[#This Row],[Begin Lat]] &amp; "," &amp; Table46749[[#This Row],[Begin Long]] &amp; "&amp;destination=" &amp; Table46749[[#This Row],[End Lat]] &amp; "," &amp; Table46749[[#This Row],[End Long]] &amp; "&amp;travelmode=driving", "Google Maps")</f>
        <v>Google Maps</v>
      </c>
      <c r="Y448" s="1">
        <v>41.620686904899998</v>
      </c>
      <c r="Z448" s="1">
        <v>-83.640770053400004</v>
      </c>
      <c r="AA448" s="1">
        <v>41.622887890000001</v>
      </c>
      <c r="AB448" s="1">
        <v>-83.631557234599995</v>
      </c>
    </row>
    <row r="449" spans="1:28" x14ac:dyDescent="0.25">
      <c r="A449" s="13">
        <v>447</v>
      </c>
      <c r="B449" s="17">
        <v>2</v>
      </c>
      <c r="C449" s="1" t="s">
        <v>786</v>
      </c>
      <c r="D449" s="1" t="s">
        <v>3955</v>
      </c>
      <c r="E449" s="1" t="s">
        <v>5632</v>
      </c>
      <c r="F449" s="1" t="s">
        <v>4366</v>
      </c>
      <c r="G449" s="16">
        <v>3.9</v>
      </c>
      <c r="H449" s="16">
        <v>4.4000000000000004</v>
      </c>
      <c r="I449" s="13" t="s">
        <v>3190</v>
      </c>
      <c r="J449" s="1" t="s">
        <v>4982</v>
      </c>
      <c r="K449" s="1">
        <v>0</v>
      </c>
      <c r="L449" s="1">
        <v>2</v>
      </c>
      <c r="M449" s="1">
        <v>6</v>
      </c>
      <c r="N449" s="1">
        <v>7</v>
      </c>
      <c r="O449" s="1">
        <v>51</v>
      </c>
      <c r="P449" s="16">
        <v>212.69712936046511</v>
      </c>
      <c r="Q449" s="16">
        <v>0.48772707164158036</v>
      </c>
      <c r="R449" s="16">
        <v>25.234935355778394</v>
      </c>
      <c r="S449" s="16">
        <v>24.747208284136814</v>
      </c>
      <c r="T449" s="16">
        <v>2.7349947836283871E-2</v>
      </c>
      <c r="U449" s="16">
        <v>2.750779232659283</v>
      </c>
      <c r="V449" s="16">
        <v>2.7234292848229993</v>
      </c>
      <c r="W449" s="13" t="str">
        <f>IF(Table46749[[#This Row],[PSI - FI]]&gt;5,"Red",(IF(AND(Table46749[[#This Row],[PSI - FI]]&lt;5,Table46749[[#This Row],[PSI - FI]]&gt;=3),"Blue","No")))</f>
        <v>No</v>
      </c>
      <c r="X449" s="19" t="str">
        <f>HYPERLINK("https://www.google.com/maps/dir/?api=1&amp;origin=" &amp; Table46749[[#This Row],[Begin Lat]] &amp; "," &amp; Table46749[[#This Row],[Begin Long]] &amp; "&amp;destination=" &amp; Table46749[[#This Row],[End Lat]] &amp; "," &amp; Table46749[[#This Row],[End Long]] &amp; "&amp;travelmode=driving", "Google Maps")</f>
        <v>Google Maps</v>
      </c>
      <c r="Y449" s="1">
        <v>41.701004153600003</v>
      </c>
      <c r="Z449" s="1">
        <v>-83.623512130400002</v>
      </c>
      <c r="AA449" s="1">
        <v>41.708251148999999</v>
      </c>
      <c r="AB449" s="1">
        <v>-83.623752775599996</v>
      </c>
    </row>
    <row r="450" spans="1:28" x14ac:dyDescent="0.25">
      <c r="A450" s="13">
        <v>448</v>
      </c>
      <c r="B450" s="17">
        <v>8</v>
      </c>
      <c r="C450" s="1" t="s">
        <v>788</v>
      </c>
      <c r="D450" s="1" t="s">
        <v>4314</v>
      </c>
      <c r="E450" s="1" t="s">
        <v>3565</v>
      </c>
      <c r="F450" s="1" t="s">
        <v>3722</v>
      </c>
      <c r="G450" s="16">
        <v>1.8</v>
      </c>
      <c r="H450" s="16">
        <v>2.2999999999999998</v>
      </c>
      <c r="I450" s="13" t="s">
        <v>3190</v>
      </c>
      <c r="J450" s="1" t="s">
        <v>4982</v>
      </c>
      <c r="K450" s="1">
        <v>0</v>
      </c>
      <c r="L450" s="1">
        <v>2</v>
      </c>
      <c r="M450" s="1">
        <v>3</v>
      </c>
      <c r="N450" s="1">
        <v>12</v>
      </c>
      <c r="O450" s="1">
        <v>44</v>
      </c>
      <c r="P450" s="16">
        <v>208.24400436046511</v>
      </c>
      <c r="Q450" s="16">
        <v>0.41654257305514625</v>
      </c>
      <c r="R450" s="16">
        <v>22.553677802130252</v>
      </c>
      <c r="S450" s="16">
        <v>22.137135229075106</v>
      </c>
      <c r="T450" s="16">
        <v>2.313646753615832E-2</v>
      </c>
      <c r="U450" s="16">
        <v>2.7507022512913375</v>
      </c>
      <c r="V450" s="16">
        <v>2.7275657837551792</v>
      </c>
      <c r="W450" s="13" t="str">
        <f>IF(Table46749[[#This Row],[PSI - FI]]&gt;5,"Red",(IF(AND(Table46749[[#This Row],[PSI - FI]]&lt;5,Table46749[[#This Row],[PSI - FI]]&gt;=3),"Blue","No")))</f>
        <v>No</v>
      </c>
      <c r="X450" s="19" t="str">
        <f>HYPERLINK("https://www.google.com/maps/dir/?api=1&amp;origin=" &amp; Table46749[[#This Row],[Begin Lat]] &amp; "," &amp; Table46749[[#This Row],[Begin Long]] &amp; "&amp;destination=" &amp; Table46749[[#This Row],[End Lat]] &amp; "," &amp; Table46749[[#This Row],[End Long]] &amp; "&amp;travelmode=driving", "Google Maps")</f>
        <v>Google Maps</v>
      </c>
      <c r="Y450" s="1">
        <v>39.333777673299998</v>
      </c>
      <c r="Z450" s="1">
        <v>-84.559091104499998</v>
      </c>
      <c r="AA450" s="1">
        <v>39.340911638900003</v>
      </c>
      <c r="AB450" s="1">
        <v>-84.559832300899998</v>
      </c>
    </row>
    <row r="451" spans="1:28" x14ac:dyDescent="0.25">
      <c r="A451" s="13">
        <v>449</v>
      </c>
      <c r="B451" s="17">
        <v>12</v>
      </c>
      <c r="C451" s="1" t="s">
        <v>785</v>
      </c>
      <c r="D451" s="1" t="s">
        <v>4122</v>
      </c>
      <c r="E451" s="1" t="s">
        <v>5741</v>
      </c>
      <c r="F451" s="1" t="s">
        <v>3760</v>
      </c>
      <c r="G451" s="16">
        <v>22.6</v>
      </c>
      <c r="H451" s="16">
        <v>23.1</v>
      </c>
      <c r="I451" s="13" t="s">
        <v>3190</v>
      </c>
      <c r="J451" s="1" t="s">
        <v>4982</v>
      </c>
      <c r="K451" s="1">
        <v>0</v>
      </c>
      <c r="L451" s="1">
        <v>2</v>
      </c>
      <c r="M451" s="1">
        <v>6</v>
      </c>
      <c r="N451" s="1">
        <v>6</v>
      </c>
      <c r="O451" s="1">
        <v>22</v>
      </c>
      <c r="P451" s="16">
        <v>179.25962936046511</v>
      </c>
      <c r="Q451" s="16">
        <v>0.54790322945321512</v>
      </c>
      <c r="R451" s="16">
        <v>14.029016109042066</v>
      </c>
      <c r="S451" s="16">
        <v>13.481112879588851</v>
      </c>
      <c r="T451" s="16">
        <v>3.0715691818550994E-2</v>
      </c>
      <c r="U451" s="16">
        <v>2.7497714595872567</v>
      </c>
      <c r="V451" s="16">
        <v>2.7190557677687055</v>
      </c>
      <c r="W451" s="13" t="str">
        <f>IF(Table46749[[#This Row],[PSI - FI]]&gt;5,"Red",(IF(AND(Table46749[[#This Row],[PSI - FI]]&lt;5,Table46749[[#This Row],[PSI - FI]]&gt;=3),"Blue","No")))</f>
        <v>No</v>
      </c>
      <c r="X451" s="19" t="str">
        <f>HYPERLINK("https://www.google.com/maps/dir/?api=1&amp;origin=" &amp; Table46749[[#This Row],[Begin Lat]] &amp; "," &amp; Table46749[[#This Row],[Begin Long]] &amp; "&amp;destination=" &amp; Table46749[[#This Row],[End Lat]] &amp; "," &amp; Table46749[[#This Row],[End Long]] &amp; "&amp;travelmode=driving", "Google Maps")</f>
        <v>Google Maps</v>
      </c>
      <c r="Y451" s="1">
        <v>41.537982708900003</v>
      </c>
      <c r="Z451" s="1">
        <v>-81.573870279900007</v>
      </c>
      <c r="AA451" s="1">
        <v>41.543770490199996</v>
      </c>
      <c r="AB451" s="1">
        <v>-81.568061807500001</v>
      </c>
    </row>
    <row r="452" spans="1:28" x14ac:dyDescent="0.25">
      <c r="A452" s="13">
        <v>450</v>
      </c>
      <c r="B452" s="17">
        <v>3</v>
      </c>
      <c r="C452" s="1" t="s">
        <v>791</v>
      </c>
      <c r="D452" s="1" t="s">
        <v>4316</v>
      </c>
      <c r="E452" s="1" t="s">
        <v>3513</v>
      </c>
      <c r="F452" s="1" t="s">
        <v>3787</v>
      </c>
      <c r="G452" s="16">
        <v>24</v>
      </c>
      <c r="H452" s="16">
        <v>24.5</v>
      </c>
      <c r="I452" s="13" t="s">
        <v>3190</v>
      </c>
      <c r="J452" s="1" t="s">
        <v>4982</v>
      </c>
      <c r="K452" s="1">
        <v>0</v>
      </c>
      <c r="L452" s="1">
        <v>1</v>
      </c>
      <c r="M452" s="1">
        <v>4</v>
      </c>
      <c r="N452" s="1">
        <v>5</v>
      </c>
      <c r="O452" s="1">
        <v>29</v>
      </c>
      <c r="P452" s="16">
        <v>123.05168968023256</v>
      </c>
      <c r="Q452" s="16">
        <v>0.80543610308664682</v>
      </c>
      <c r="R452" s="16">
        <v>15.870961104638752</v>
      </c>
      <c r="S452" s="16">
        <v>15.065525001552105</v>
      </c>
      <c r="T452" s="16">
        <v>4.5589633718539885E-2</v>
      </c>
      <c r="U452" s="16">
        <v>2.749203823809713</v>
      </c>
      <c r="V452" s="16">
        <v>2.703614190091173</v>
      </c>
      <c r="W452" s="13" t="str">
        <f>IF(Table46749[[#This Row],[PSI - FI]]&gt;5,"Red",(IF(AND(Table46749[[#This Row],[PSI - FI]]&lt;5,Table46749[[#This Row],[PSI - FI]]&gt;=3),"Blue","No")))</f>
        <v>No</v>
      </c>
      <c r="X452" s="19" t="str">
        <f>HYPERLINK("https://www.google.com/maps/dir/?api=1&amp;origin=" &amp; Table46749[[#This Row],[Begin Lat]] &amp; "," &amp; Table46749[[#This Row],[Begin Long]] &amp; "&amp;destination=" &amp; Table46749[[#This Row],[End Lat]] &amp; "," &amp; Table46749[[#This Row],[End Long]] &amp; "&amp;travelmode=driving", "Google Maps")</f>
        <v>Google Maps</v>
      </c>
      <c r="Y452" s="1">
        <v>41.4100107378</v>
      </c>
      <c r="Z452" s="1">
        <v>-82.209197816900001</v>
      </c>
      <c r="AA452" s="1">
        <v>41.417225413200001</v>
      </c>
      <c r="AB452" s="1">
        <v>-82.208867406600007</v>
      </c>
    </row>
    <row r="453" spans="1:28" x14ac:dyDescent="0.25">
      <c r="A453" s="13">
        <v>451</v>
      </c>
      <c r="B453" s="17">
        <v>7</v>
      </c>
      <c r="C453" s="1" t="s">
        <v>3196</v>
      </c>
      <c r="D453" s="1" t="s">
        <v>4318</v>
      </c>
      <c r="E453" s="1" t="s">
        <v>5893</v>
      </c>
      <c r="F453" s="1" t="s">
        <v>3706</v>
      </c>
      <c r="G453" s="16">
        <v>10.1</v>
      </c>
      <c r="H453" s="16">
        <v>10.6</v>
      </c>
      <c r="I453" s="13" t="s">
        <v>3190</v>
      </c>
      <c r="J453" s="1" t="s">
        <v>4982</v>
      </c>
      <c r="K453" s="1">
        <v>0</v>
      </c>
      <c r="L453" s="1">
        <v>3</v>
      </c>
      <c r="M453" s="1">
        <v>6</v>
      </c>
      <c r="N453" s="1">
        <v>3</v>
      </c>
      <c r="O453" s="1">
        <v>22</v>
      </c>
      <c r="P453" s="16">
        <v>211.62381904069767</v>
      </c>
      <c r="Q453" s="16">
        <v>0.77065067947653521</v>
      </c>
      <c r="R453" s="16">
        <v>13.189546949510211</v>
      </c>
      <c r="S453" s="16">
        <v>12.418896270033676</v>
      </c>
      <c r="T453" s="16">
        <v>4.316708937953713E-2</v>
      </c>
      <c r="U453" s="16">
        <v>2.7477117289211117</v>
      </c>
      <c r="V453" s="16">
        <v>2.7045446395415746</v>
      </c>
      <c r="W453" s="13" t="str">
        <f>IF(Table46749[[#This Row],[PSI - FI]]&gt;5,"Red",(IF(AND(Table46749[[#This Row],[PSI - FI]]&lt;5,Table46749[[#This Row],[PSI - FI]]&gt;=3),"Blue","No")))</f>
        <v>No</v>
      </c>
      <c r="X453" s="19" t="str">
        <f>HYPERLINK("https://www.google.com/maps/dir/?api=1&amp;origin=" &amp; Table46749[[#This Row],[Begin Lat]] &amp; "," &amp; Table46749[[#This Row],[Begin Long]] &amp; "&amp;destination=" &amp; Table46749[[#This Row],[End Lat]] &amp; "," &amp; Table46749[[#This Row],[End Long]] &amp; "&amp;travelmode=driving", "Google Maps")</f>
        <v>Google Maps</v>
      </c>
      <c r="Y453" s="1">
        <v>39.873447372400001</v>
      </c>
      <c r="Z453" s="1">
        <v>-84.298920898099993</v>
      </c>
      <c r="AA453" s="1">
        <v>39.868269601599998</v>
      </c>
      <c r="AB453" s="1">
        <v>-84.292432947999998</v>
      </c>
    </row>
    <row r="454" spans="1:28" x14ac:dyDescent="0.25">
      <c r="A454" s="13">
        <v>452</v>
      </c>
      <c r="B454" s="17">
        <v>12</v>
      </c>
      <c r="C454" s="1" t="s">
        <v>785</v>
      </c>
      <c r="D454" s="1" t="s">
        <v>4018</v>
      </c>
      <c r="E454" s="1" t="s">
        <v>5835</v>
      </c>
      <c r="F454" s="1" t="s">
        <v>4384</v>
      </c>
      <c r="G454" s="16">
        <v>7.9</v>
      </c>
      <c r="H454" s="16">
        <v>8.4</v>
      </c>
      <c r="I454" s="13" t="s">
        <v>3190</v>
      </c>
      <c r="J454" s="1" t="s">
        <v>4982</v>
      </c>
      <c r="K454" s="1">
        <v>0</v>
      </c>
      <c r="L454" s="1">
        <v>4</v>
      </c>
      <c r="M454" s="1">
        <v>8</v>
      </c>
      <c r="N454" s="1">
        <v>9</v>
      </c>
      <c r="O454" s="1">
        <v>40</v>
      </c>
      <c r="P454" s="16">
        <v>315.01925872093022</v>
      </c>
      <c r="Q454" s="16">
        <v>0.2978674912343911</v>
      </c>
      <c r="R454" s="16">
        <v>20.400748623605768</v>
      </c>
      <c r="S454" s="16">
        <v>20.102881132371376</v>
      </c>
      <c r="T454" s="16">
        <v>1.6723412989290972E-2</v>
      </c>
      <c r="U454" s="16">
        <v>2.7459410185483626</v>
      </c>
      <c r="V454" s="16">
        <v>2.7292176055590716</v>
      </c>
      <c r="W454" s="13" t="str">
        <f>IF(Table46749[[#This Row],[PSI - FI]]&gt;5,"Red",(IF(AND(Table46749[[#This Row],[PSI - FI]]&lt;5,Table46749[[#This Row],[PSI - FI]]&gt;=3),"Blue","No")))</f>
        <v>No</v>
      </c>
      <c r="X454" s="19" t="str">
        <f>HYPERLINK("https://www.google.com/maps/dir/?api=1&amp;origin=" &amp; Table46749[[#This Row],[Begin Lat]] &amp; "," &amp; Table46749[[#This Row],[Begin Long]] &amp; "&amp;destination=" &amp; Table46749[[#This Row],[End Lat]] &amp; "," &amp; Table46749[[#This Row],[End Long]] &amp; "&amp;travelmode=driving", "Google Maps")</f>
        <v>Google Maps</v>
      </c>
      <c r="Y454" s="1">
        <v>41.555432125000003</v>
      </c>
      <c r="Z454" s="1">
        <v>-81.572763366000004</v>
      </c>
      <c r="AA454" s="1">
        <v>41.560603820099999</v>
      </c>
      <c r="AB454" s="1">
        <v>-81.566020344600005</v>
      </c>
    </row>
    <row r="455" spans="1:28" x14ac:dyDescent="0.25">
      <c r="A455" s="13">
        <v>453</v>
      </c>
      <c r="B455" s="17">
        <v>3</v>
      </c>
      <c r="C455" s="1" t="s">
        <v>791</v>
      </c>
      <c r="D455" s="1" t="s">
        <v>4320</v>
      </c>
      <c r="E455" s="1" t="s">
        <v>5063</v>
      </c>
      <c r="F455" s="1" t="s">
        <v>4476</v>
      </c>
      <c r="G455" s="16">
        <v>16.399999999999999</v>
      </c>
      <c r="H455" s="16">
        <v>16.899999999999999</v>
      </c>
      <c r="I455" s="13" t="s">
        <v>3190</v>
      </c>
      <c r="J455" s="1" t="s">
        <v>4981</v>
      </c>
      <c r="K455" s="1">
        <v>1</v>
      </c>
      <c r="L455" s="1">
        <v>1</v>
      </c>
      <c r="M455" s="1">
        <v>2</v>
      </c>
      <c r="N455" s="1">
        <v>5</v>
      </c>
      <c r="O455" s="1">
        <v>5</v>
      </c>
      <c r="P455" s="16">
        <v>131.63462936046511</v>
      </c>
      <c r="Q455" s="16">
        <v>0.97768817973728139</v>
      </c>
      <c r="R455" s="16">
        <v>5.2493338106183502</v>
      </c>
      <c r="S455" s="16">
        <v>4.2716456308810686</v>
      </c>
      <c r="T455" s="16">
        <v>5.4270974009686723E-2</v>
      </c>
      <c r="U455" s="16">
        <v>2.742109826138432</v>
      </c>
      <c r="V455" s="16">
        <v>2.6878388521287455</v>
      </c>
      <c r="W455" s="13" t="str">
        <f>IF(Table46749[[#This Row],[PSI - FI]]&gt;5,"Red",(IF(AND(Table46749[[#This Row],[PSI - FI]]&lt;5,Table46749[[#This Row],[PSI - FI]]&gt;=3),"Blue","No")))</f>
        <v>No</v>
      </c>
      <c r="X455" s="19" t="str">
        <f>HYPERLINK("https://www.google.com/maps/dir/?api=1&amp;origin=" &amp; Table46749[[#This Row],[Begin Lat]] &amp; "," &amp; Table46749[[#This Row],[Begin Long]] &amp; "&amp;destination=" &amp; Table46749[[#This Row],[End Lat]] &amp; "," &amp; Table46749[[#This Row],[End Long]] &amp; "&amp;travelmode=driving", "Google Maps")</f>
        <v>Google Maps</v>
      </c>
      <c r="Y455" s="1">
        <v>41.380615057299998</v>
      </c>
      <c r="Z455" s="1">
        <v>-82.075474123099994</v>
      </c>
      <c r="AA455" s="1">
        <v>41.386190216000003</v>
      </c>
      <c r="AB455" s="1">
        <v>-82.079156004799998</v>
      </c>
    </row>
    <row r="456" spans="1:28" x14ac:dyDescent="0.25">
      <c r="A456" s="13">
        <v>454</v>
      </c>
      <c r="B456" s="17">
        <v>8</v>
      </c>
      <c r="C456" s="1" t="s">
        <v>787</v>
      </c>
      <c r="D456" s="1" t="s">
        <v>3970</v>
      </c>
      <c r="E456" s="1" t="s">
        <v>5825</v>
      </c>
      <c r="F456" s="1" t="s">
        <v>3716</v>
      </c>
      <c r="G456" s="16">
        <v>3.7</v>
      </c>
      <c r="H456" s="16">
        <v>4.2</v>
      </c>
      <c r="I456" s="13" t="s">
        <v>3190</v>
      </c>
      <c r="J456" s="1" t="s">
        <v>4982</v>
      </c>
      <c r="K456" s="1">
        <v>0</v>
      </c>
      <c r="L456" s="1">
        <v>0</v>
      </c>
      <c r="M456" s="1">
        <v>9</v>
      </c>
      <c r="N456" s="1">
        <v>7</v>
      </c>
      <c r="O456" s="1">
        <v>32</v>
      </c>
      <c r="P456" s="16">
        <v>121.984375</v>
      </c>
      <c r="Q456" s="16">
        <v>0.43653419085108064</v>
      </c>
      <c r="R456" s="16">
        <v>17.939590540880047</v>
      </c>
      <c r="S456" s="16">
        <v>17.503056350028967</v>
      </c>
      <c r="T456" s="16">
        <v>2.4485858151509016E-2</v>
      </c>
      <c r="U456" s="16">
        <v>2.735599670564858</v>
      </c>
      <c r="V456" s="16">
        <v>2.7111138124133491</v>
      </c>
      <c r="W456" s="13" t="str">
        <f>IF(Table46749[[#This Row],[PSI - FI]]&gt;5,"Red",(IF(AND(Table46749[[#This Row],[PSI - FI]]&lt;5,Table46749[[#This Row],[PSI - FI]]&gt;=3),"Blue","No")))</f>
        <v>No</v>
      </c>
      <c r="X456" s="19" t="str">
        <f>HYPERLINK("https://www.google.com/maps/dir/?api=1&amp;origin=" &amp; Table46749[[#This Row],[Begin Lat]] &amp; "," &amp; Table46749[[#This Row],[Begin Long]] &amp; "&amp;destination=" &amp; Table46749[[#This Row],[End Lat]] &amp; "," &amp; Table46749[[#This Row],[End Long]] &amp; "&amp;travelmode=driving", "Google Maps")</f>
        <v>Google Maps</v>
      </c>
      <c r="Y456" s="1">
        <v>39.131027528700002</v>
      </c>
      <c r="Z456" s="1">
        <v>-84.497930152799995</v>
      </c>
      <c r="AA456" s="1">
        <v>39.137946476899998</v>
      </c>
      <c r="AB456" s="1">
        <v>-84.495630057900001</v>
      </c>
    </row>
    <row r="457" spans="1:28" x14ac:dyDescent="0.25">
      <c r="A457" s="13">
        <v>455</v>
      </c>
      <c r="B457" s="17">
        <v>6</v>
      </c>
      <c r="C457" s="1" t="s">
        <v>784</v>
      </c>
      <c r="D457" s="1" t="s">
        <v>4322</v>
      </c>
      <c r="E457" s="1" t="s">
        <v>5625</v>
      </c>
      <c r="F457" s="1" t="s">
        <v>3809</v>
      </c>
      <c r="G457" s="16">
        <v>0.8</v>
      </c>
      <c r="H457" s="16">
        <v>1.3</v>
      </c>
      <c r="I457" s="13" t="s">
        <v>3190</v>
      </c>
      <c r="J457" s="1" t="s">
        <v>4982</v>
      </c>
      <c r="K457" s="1">
        <v>0</v>
      </c>
      <c r="L457" s="1">
        <v>3</v>
      </c>
      <c r="M457" s="1">
        <v>7</v>
      </c>
      <c r="N457" s="1">
        <v>4</v>
      </c>
      <c r="O457" s="1">
        <v>31</v>
      </c>
      <c r="P457" s="16">
        <v>231.60819404069767</v>
      </c>
      <c r="Q457" s="16">
        <v>0.54188390526079555</v>
      </c>
      <c r="R457" s="16">
        <v>17.444432400267797</v>
      </c>
      <c r="S457" s="16">
        <v>16.902548495007</v>
      </c>
      <c r="T457" s="16">
        <v>3.0379064165810675E-2</v>
      </c>
      <c r="U457" s="16">
        <v>2.7278840834049931</v>
      </c>
      <c r="V457" s="16">
        <v>2.6975050192391823</v>
      </c>
      <c r="W457" s="13" t="str">
        <f>IF(Table46749[[#This Row],[PSI - FI]]&gt;5,"Red",(IF(AND(Table46749[[#This Row],[PSI - FI]]&lt;5,Table46749[[#This Row],[PSI - FI]]&gt;=3),"Blue","No")))</f>
        <v>No</v>
      </c>
      <c r="X457" s="19" t="str">
        <f>HYPERLINK("https://www.google.com/maps/dir/?api=1&amp;origin=" &amp; Table46749[[#This Row],[Begin Lat]] &amp; "," &amp; Table46749[[#This Row],[Begin Long]] &amp; "&amp;destination=" &amp; Table46749[[#This Row],[End Lat]] &amp; "," &amp; Table46749[[#This Row],[End Long]] &amp; "&amp;travelmode=driving", "Google Maps")</f>
        <v>Google Maps</v>
      </c>
      <c r="Y457" s="1">
        <v>39.986707490999997</v>
      </c>
      <c r="Z457" s="1">
        <v>-83.024713614299998</v>
      </c>
      <c r="AA457" s="1">
        <v>39.993720969800002</v>
      </c>
      <c r="AB457" s="1">
        <v>-83.025594554400001</v>
      </c>
    </row>
    <row r="458" spans="1:28" x14ac:dyDescent="0.25">
      <c r="A458" s="13">
        <v>456</v>
      </c>
      <c r="B458" s="17">
        <v>2</v>
      </c>
      <c r="C458" s="1" t="s">
        <v>786</v>
      </c>
      <c r="D458" s="1" t="s">
        <v>4043</v>
      </c>
      <c r="E458" s="1" t="s">
        <v>5351</v>
      </c>
      <c r="F458" s="1" t="s">
        <v>4392</v>
      </c>
      <c r="G458" s="16">
        <v>9.1999999999999993</v>
      </c>
      <c r="H458" s="16">
        <v>9.6999999999999993</v>
      </c>
      <c r="I458" s="13" t="s">
        <v>3190</v>
      </c>
      <c r="J458" s="1" t="s">
        <v>4982</v>
      </c>
      <c r="K458" s="1">
        <v>0</v>
      </c>
      <c r="L458" s="1">
        <v>0</v>
      </c>
      <c r="M458" s="1">
        <v>7</v>
      </c>
      <c r="N458" s="1">
        <v>8</v>
      </c>
      <c r="O458" s="1">
        <v>36</v>
      </c>
      <c r="P458" s="16">
        <v>117.328125</v>
      </c>
      <c r="Q458" s="16">
        <v>0.47596299767500128</v>
      </c>
      <c r="R458" s="16">
        <v>19.630464152424452</v>
      </c>
      <c r="S458" s="16">
        <v>19.15450115474945</v>
      </c>
      <c r="T458" s="16">
        <v>2.6691850229616728E-2</v>
      </c>
      <c r="U458" s="16">
        <v>2.7240480258377886</v>
      </c>
      <c r="V458" s="16">
        <v>2.6973561756081721</v>
      </c>
      <c r="W458" s="13" t="str">
        <f>IF(Table46749[[#This Row],[PSI - FI]]&gt;5,"Red",(IF(AND(Table46749[[#This Row],[PSI - FI]]&lt;5,Table46749[[#This Row],[PSI - FI]]&gt;=3),"Blue","No")))</f>
        <v>No</v>
      </c>
      <c r="X458" s="19" t="str">
        <f>HYPERLINK("https://www.google.com/maps/dir/?api=1&amp;origin=" &amp; Table46749[[#This Row],[Begin Lat]] &amp; "," &amp; Table46749[[#This Row],[Begin Long]] &amp; "&amp;destination=" &amp; Table46749[[#This Row],[End Lat]] &amp; "," &amp; Table46749[[#This Row],[End Long]] &amp; "&amp;travelmode=driving", "Google Maps")</f>
        <v>Google Maps</v>
      </c>
      <c r="Y458" s="1">
        <v>41.690592417600001</v>
      </c>
      <c r="Z458" s="1">
        <v>-83.625048899899994</v>
      </c>
      <c r="AA458" s="1">
        <v>41.694447234099997</v>
      </c>
      <c r="AB458" s="1">
        <v>-83.633205219999994</v>
      </c>
    </row>
    <row r="459" spans="1:28" x14ac:dyDescent="0.25">
      <c r="A459" s="13">
        <v>457</v>
      </c>
      <c r="B459" s="17">
        <v>8</v>
      </c>
      <c r="C459" s="1" t="s">
        <v>787</v>
      </c>
      <c r="D459" s="1" t="s">
        <v>4324</v>
      </c>
      <c r="E459" s="1" t="s">
        <v>5894</v>
      </c>
      <c r="F459" s="1" t="s">
        <v>4477</v>
      </c>
      <c r="G459" s="16">
        <v>0.3</v>
      </c>
      <c r="H459" s="16">
        <v>0.8</v>
      </c>
      <c r="I459" s="13" t="s">
        <v>3190</v>
      </c>
      <c r="J459" s="1" t="s">
        <v>4982</v>
      </c>
      <c r="K459" s="1">
        <v>0</v>
      </c>
      <c r="L459" s="1">
        <v>2</v>
      </c>
      <c r="M459" s="1">
        <v>3</v>
      </c>
      <c r="N459" s="1">
        <v>9</v>
      </c>
      <c r="O459" s="1">
        <v>47</v>
      </c>
      <c r="P459" s="16">
        <v>197.93150436046511</v>
      </c>
      <c r="Q459" s="16">
        <v>0.53892736773220273</v>
      </c>
      <c r="R459" s="16">
        <v>23.588349559116349</v>
      </c>
      <c r="S459" s="16">
        <v>23.049422191384146</v>
      </c>
      <c r="T459" s="16">
        <v>3.0213717971208014E-2</v>
      </c>
      <c r="U459" s="16">
        <v>2.7174615094322769</v>
      </c>
      <c r="V459" s="16">
        <v>2.6872477914610688</v>
      </c>
      <c r="W459" s="13" t="str">
        <f>IF(Table46749[[#This Row],[PSI - FI]]&gt;5,"Red",(IF(AND(Table46749[[#This Row],[PSI - FI]]&lt;5,Table46749[[#This Row],[PSI - FI]]&gt;=3),"Blue","No")))</f>
        <v>No</v>
      </c>
      <c r="X459" s="19" t="str">
        <f>HYPERLINK("https://www.google.com/maps/dir/?api=1&amp;origin=" &amp; Table46749[[#This Row],[Begin Lat]] &amp; "," &amp; Table46749[[#This Row],[Begin Long]] &amp; "&amp;destination=" &amp; Table46749[[#This Row],[End Lat]] &amp; "," &amp; Table46749[[#This Row],[End Long]] &amp; "&amp;travelmode=driving", "Google Maps")</f>
        <v>Google Maps</v>
      </c>
      <c r="Y459" s="1">
        <v>39.126675174399999</v>
      </c>
      <c r="Z459" s="1">
        <v>-84.601057371799996</v>
      </c>
      <c r="AA459" s="1">
        <v>39.133897296900003</v>
      </c>
      <c r="AB459" s="1">
        <v>-84.600290524900004</v>
      </c>
    </row>
    <row r="460" spans="1:28" x14ac:dyDescent="0.25">
      <c r="A460" s="13">
        <v>458</v>
      </c>
      <c r="B460" s="17">
        <v>6</v>
      </c>
      <c r="C460" s="1" t="s">
        <v>784</v>
      </c>
      <c r="D460" s="1" t="s">
        <v>4326</v>
      </c>
      <c r="E460" s="1" t="s">
        <v>5574</v>
      </c>
      <c r="F460" s="1" t="s">
        <v>4478</v>
      </c>
      <c r="G460" s="16">
        <v>5.3</v>
      </c>
      <c r="H460" s="16">
        <v>5.8</v>
      </c>
      <c r="I460" s="13" t="s">
        <v>3190</v>
      </c>
      <c r="J460" s="1" t="s">
        <v>4983</v>
      </c>
      <c r="K460" s="1">
        <v>2</v>
      </c>
      <c r="L460" s="1">
        <v>1</v>
      </c>
      <c r="M460" s="1">
        <v>5</v>
      </c>
      <c r="N460" s="1">
        <v>6</v>
      </c>
      <c r="O460" s="1">
        <v>17</v>
      </c>
      <c r="P460" s="16">
        <v>213.38944404069767</v>
      </c>
      <c r="Q460" s="16">
        <v>0.5571324598493077</v>
      </c>
      <c r="R460" s="16">
        <v>12.490756932560089</v>
      </c>
      <c r="S460" s="16">
        <v>11.933624472710781</v>
      </c>
      <c r="T460" s="16">
        <v>3.0601842365227595E-2</v>
      </c>
      <c r="U460" s="16">
        <v>2.7133714063039562</v>
      </c>
      <c r="V460" s="16">
        <v>2.6827695639387286</v>
      </c>
      <c r="W460" s="13" t="str">
        <f>IF(Table46749[[#This Row],[PSI - FI]]&gt;5,"Red",(IF(AND(Table46749[[#This Row],[PSI - FI]]&lt;5,Table46749[[#This Row],[PSI - FI]]&gt;=3),"Blue","No")))</f>
        <v>No</v>
      </c>
      <c r="X460" s="19" t="str">
        <f>HYPERLINK("https://www.google.com/maps/dir/?api=1&amp;origin=" &amp; Table46749[[#This Row],[Begin Lat]] &amp; "," &amp; Table46749[[#This Row],[Begin Long]] &amp; "&amp;destination=" &amp; Table46749[[#This Row],[End Lat]] &amp; "," &amp; Table46749[[#This Row],[End Long]] &amp; "&amp;travelmode=driving", "Google Maps")</f>
        <v>Google Maps</v>
      </c>
      <c r="Y460" s="1">
        <v>39.901669358600003</v>
      </c>
      <c r="Z460" s="1">
        <v>-82.824980835800005</v>
      </c>
      <c r="AA460" s="1">
        <v>39.908899233299998</v>
      </c>
      <c r="AB460" s="1">
        <v>-82.824399123600003</v>
      </c>
    </row>
    <row r="461" spans="1:28" x14ac:dyDescent="0.25">
      <c r="A461" s="13">
        <v>459</v>
      </c>
      <c r="B461" s="17">
        <v>8</v>
      </c>
      <c r="C461" s="1" t="s">
        <v>787</v>
      </c>
      <c r="D461" s="1" t="s">
        <v>4115</v>
      </c>
      <c r="E461" s="1" t="s">
        <v>5895</v>
      </c>
      <c r="F461" s="1" t="s">
        <v>4363</v>
      </c>
      <c r="G461" s="16">
        <v>0.2</v>
      </c>
      <c r="H461" s="16">
        <v>0.7</v>
      </c>
      <c r="I461" s="13" t="s">
        <v>3190</v>
      </c>
      <c r="J461" s="1" t="s">
        <v>32</v>
      </c>
      <c r="K461" s="1">
        <v>0</v>
      </c>
      <c r="L461" s="1">
        <v>0</v>
      </c>
      <c r="M461" s="1">
        <v>3</v>
      </c>
      <c r="N461" s="1">
        <v>5</v>
      </c>
      <c r="O461" s="1">
        <v>51</v>
      </c>
      <c r="P461" s="16">
        <v>92.828125</v>
      </c>
      <c r="Q461" s="16">
        <v>1.2852233398173587</v>
      </c>
      <c r="R461" s="16">
        <v>23.495532825437667</v>
      </c>
      <c r="S461" s="16">
        <v>22.210309485620307</v>
      </c>
      <c r="T461" s="16">
        <v>7.3330865534668513E-2</v>
      </c>
      <c r="U461" s="16">
        <v>2.7131116340817285</v>
      </c>
      <c r="V461" s="16">
        <v>2.6397807685470598</v>
      </c>
      <c r="W461" s="13" t="str">
        <f>IF(Table46749[[#This Row],[PSI - FI]]&gt;5,"Red",(IF(AND(Table46749[[#This Row],[PSI - FI]]&lt;5,Table46749[[#This Row],[PSI - FI]]&gt;=3),"Blue","No")))</f>
        <v>No</v>
      </c>
      <c r="X461" s="19" t="str">
        <f>HYPERLINK("https://www.google.com/maps/dir/?api=1&amp;origin=" &amp; Table46749[[#This Row],[Begin Lat]] &amp; "," &amp; Table46749[[#This Row],[Begin Long]] &amp; "&amp;destination=" &amp; Table46749[[#This Row],[End Lat]] &amp; "," &amp; Table46749[[#This Row],[End Long]] &amp; "&amp;travelmode=driving", "Google Maps")</f>
        <v>Google Maps</v>
      </c>
      <c r="Y461" s="1">
        <v>0</v>
      </c>
      <c r="Z461" s="1">
        <v>0</v>
      </c>
      <c r="AA461" s="1">
        <v>0</v>
      </c>
      <c r="AB461" s="1">
        <v>0</v>
      </c>
    </row>
    <row r="462" spans="1:28" x14ac:dyDescent="0.25">
      <c r="A462" s="13">
        <v>460</v>
      </c>
      <c r="B462" s="17">
        <v>2</v>
      </c>
      <c r="C462" s="1" t="s">
        <v>786</v>
      </c>
      <c r="D462" s="1" t="s">
        <v>4329</v>
      </c>
      <c r="E462" s="1" t="s">
        <v>5566</v>
      </c>
      <c r="F462" s="1" t="s">
        <v>3796</v>
      </c>
      <c r="G462" s="16">
        <v>3.5</v>
      </c>
      <c r="H462" s="16">
        <v>4</v>
      </c>
      <c r="I462" s="13" t="s">
        <v>3190</v>
      </c>
      <c r="J462" s="1" t="s">
        <v>4982</v>
      </c>
      <c r="K462" s="1">
        <v>1</v>
      </c>
      <c r="L462" s="1">
        <v>3</v>
      </c>
      <c r="M462" s="1">
        <v>5</v>
      </c>
      <c r="N462" s="1">
        <v>15</v>
      </c>
      <c r="O462" s="1">
        <v>73</v>
      </c>
      <c r="P462" s="16">
        <v>355.00363372093022</v>
      </c>
      <c r="Q462" s="16">
        <v>0.22557070207105945</v>
      </c>
      <c r="R462" s="16">
        <v>35.876344228506809</v>
      </c>
      <c r="S462" s="16">
        <v>35.650773526435749</v>
      </c>
      <c r="T462" s="16">
        <v>1.2672984322669396E-2</v>
      </c>
      <c r="U462" s="16">
        <v>2.7093403527054076</v>
      </c>
      <c r="V462" s="16">
        <v>2.6966673683827382</v>
      </c>
      <c r="W462" s="13" t="str">
        <f>IF(Table46749[[#This Row],[PSI - FI]]&gt;5,"Red",(IF(AND(Table46749[[#This Row],[PSI - FI]]&lt;5,Table46749[[#This Row],[PSI - FI]]&gt;=3),"Blue","No")))</f>
        <v>No</v>
      </c>
      <c r="X462" s="19" t="str">
        <f>HYPERLINK("https://www.google.com/maps/dir/?api=1&amp;origin=" &amp; Table46749[[#This Row],[Begin Lat]] &amp; "," &amp; Table46749[[#This Row],[Begin Long]] &amp; "&amp;destination=" &amp; Table46749[[#This Row],[End Lat]] &amp; "," &amp; Table46749[[#This Row],[End Long]] &amp; "&amp;travelmode=driving", "Google Maps")</f>
        <v>Google Maps</v>
      </c>
      <c r="Y462" s="1">
        <v>41.706846515000002</v>
      </c>
      <c r="Z462" s="1">
        <v>-83.594248197599995</v>
      </c>
      <c r="AA462" s="1">
        <v>41.706790801099999</v>
      </c>
      <c r="AB462" s="1">
        <v>-83.584593776800006</v>
      </c>
    </row>
    <row r="463" spans="1:28" x14ac:dyDescent="0.25">
      <c r="A463" s="13">
        <v>461</v>
      </c>
      <c r="B463" s="17">
        <v>12</v>
      </c>
      <c r="C463" s="1" t="s">
        <v>785</v>
      </c>
      <c r="D463" s="1" t="s">
        <v>3264</v>
      </c>
      <c r="E463" s="1" t="s">
        <v>5830</v>
      </c>
      <c r="F463" s="1" t="s">
        <v>3719</v>
      </c>
      <c r="G463" s="16">
        <v>2.6</v>
      </c>
      <c r="H463" s="16">
        <v>3.1</v>
      </c>
      <c r="I463" s="13" t="s">
        <v>3190</v>
      </c>
      <c r="J463" s="1" t="s">
        <v>4982</v>
      </c>
      <c r="K463" s="1">
        <v>1</v>
      </c>
      <c r="L463" s="1">
        <v>0</v>
      </c>
      <c r="M463" s="1">
        <v>4</v>
      </c>
      <c r="N463" s="1">
        <v>6</v>
      </c>
      <c r="O463" s="1">
        <v>19</v>
      </c>
      <c r="P463" s="16">
        <v>117.48918968023256</v>
      </c>
      <c r="Q463" s="16">
        <v>0.83965351542416278</v>
      </c>
      <c r="R463" s="16">
        <v>12.382007858868681</v>
      </c>
      <c r="S463" s="16">
        <v>11.542354343444519</v>
      </c>
      <c r="T463" s="16">
        <v>4.7021752106784616E-2</v>
      </c>
      <c r="U463" s="16">
        <v>2.7069298993973576</v>
      </c>
      <c r="V463" s="16">
        <v>2.6599081472905728</v>
      </c>
      <c r="W463" s="13" t="str">
        <f>IF(Table46749[[#This Row],[PSI - FI]]&gt;5,"Red",(IF(AND(Table46749[[#This Row],[PSI - FI]]&lt;5,Table46749[[#This Row],[PSI - FI]]&gt;=3),"Blue","No")))</f>
        <v>No</v>
      </c>
      <c r="X463" s="19" t="str">
        <f>HYPERLINK("https://www.google.com/maps/dir/?api=1&amp;origin=" &amp; Table46749[[#This Row],[Begin Lat]] &amp; "," &amp; Table46749[[#This Row],[Begin Long]] &amp; "&amp;destination=" &amp; Table46749[[#This Row],[End Lat]] &amp; "," &amp; Table46749[[#This Row],[End Long]] &amp; "&amp;travelmode=driving", "Google Maps")</f>
        <v>Google Maps</v>
      </c>
      <c r="Y463" s="1">
        <v>41.313667087699997</v>
      </c>
      <c r="Z463" s="1">
        <v>-81.828284008400004</v>
      </c>
      <c r="AA463" s="1">
        <v>41.313003413899999</v>
      </c>
      <c r="AB463" s="1">
        <v>-81.818796492800004</v>
      </c>
    </row>
    <row r="464" spans="1:28" x14ac:dyDescent="0.25">
      <c r="A464" s="13">
        <v>462</v>
      </c>
      <c r="B464" s="17">
        <v>8</v>
      </c>
      <c r="C464" s="1" t="s">
        <v>787</v>
      </c>
      <c r="D464" s="1" t="s">
        <v>4331</v>
      </c>
      <c r="E464" s="1" t="s">
        <v>5896</v>
      </c>
      <c r="F464" s="1" t="s">
        <v>4479</v>
      </c>
      <c r="G464" s="16">
        <v>0.9</v>
      </c>
      <c r="H464" s="16">
        <v>1.4</v>
      </c>
      <c r="I464" s="13" t="s">
        <v>3190</v>
      </c>
      <c r="J464" s="1" t="s">
        <v>4983</v>
      </c>
      <c r="K464" s="1">
        <v>0</v>
      </c>
      <c r="L464" s="1">
        <v>1</v>
      </c>
      <c r="M464" s="1">
        <v>11</v>
      </c>
      <c r="N464" s="1">
        <v>9</v>
      </c>
      <c r="O464" s="1">
        <v>11</v>
      </c>
      <c r="P464" s="16">
        <v>168.62981468023256</v>
      </c>
      <c r="Q464" s="16">
        <v>0.3026000966308986</v>
      </c>
      <c r="R464" s="16">
        <v>12.072271054378135</v>
      </c>
      <c r="S464" s="16">
        <v>11.769670957747236</v>
      </c>
      <c r="T464" s="16">
        <v>1.6522397360757668E-2</v>
      </c>
      <c r="U464" s="16">
        <v>2.7066981447683829</v>
      </c>
      <c r="V464" s="16">
        <v>2.6901757474076251</v>
      </c>
      <c r="W464" s="13" t="str">
        <f>IF(Table46749[[#This Row],[PSI - FI]]&gt;5,"Red",(IF(AND(Table46749[[#This Row],[PSI - FI]]&lt;5,Table46749[[#This Row],[PSI - FI]]&gt;=3),"Blue","No")))</f>
        <v>No</v>
      </c>
      <c r="X464" s="19" t="str">
        <f>HYPERLINK("https://www.google.com/maps/dir/?api=1&amp;origin=" &amp; Table46749[[#This Row],[Begin Lat]] &amp; "," &amp; Table46749[[#This Row],[Begin Long]] &amp; "&amp;destination=" &amp; Table46749[[#This Row],[End Lat]] &amp; "," &amp; Table46749[[#This Row],[End Long]] &amp; "&amp;travelmode=driving", "Google Maps")</f>
        <v>Google Maps</v>
      </c>
      <c r="Y464" s="1">
        <v>39.161846809700002</v>
      </c>
      <c r="Z464" s="1">
        <v>-84.5724028498</v>
      </c>
      <c r="AA464" s="1">
        <v>39.159919856899997</v>
      </c>
      <c r="AB464" s="1">
        <v>-84.5657712788</v>
      </c>
    </row>
    <row r="465" spans="1:28" x14ac:dyDescent="0.25">
      <c r="A465" s="13">
        <v>463</v>
      </c>
      <c r="B465" s="17">
        <v>12</v>
      </c>
      <c r="C465" s="1" t="s">
        <v>785</v>
      </c>
      <c r="D465" s="1" t="s">
        <v>3477</v>
      </c>
      <c r="E465" s="1" t="s">
        <v>5685</v>
      </c>
      <c r="F465" s="1" t="s">
        <v>3743</v>
      </c>
      <c r="G465" s="16">
        <v>8.6</v>
      </c>
      <c r="H465" s="16">
        <v>9.1</v>
      </c>
      <c r="I465" s="13" t="s">
        <v>3190</v>
      </c>
      <c r="J465" s="1" t="s">
        <v>4982</v>
      </c>
      <c r="K465" s="1">
        <v>0</v>
      </c>
      <c r="L465" s="1">
        <v>1</v>
      </c>
      <c r="M465" s="1">
        <v>3</v>
      </c>
      <c r="N465" s="1">
        <v>8</v>
      </c>
      <c r="O465" s="1">
        <v>32</v>
      </c>
      <c r="P465" s="16">
        <v>132.81731468023256</v>
      </c>
      <c r="Q465" s="16">
        <v>0.79194366064065902</v>
      </c>
      <c r="R465" s="16">
        <v>16.325099425700468</v>
      </c>
      <c r="S465" s="16">
        <v>15.53315576505981</v>
      </c>
      <c r="T465" s="16">
        <v>4.4356842765974111E-2</v>
      </c>
      <c r="U465" s="16">
        <v>2.7060149023905713</v>
      </c>
      <c r="V465" s="16">
        <v>2.6616580596245973</v>
      </c>
      <c r="W465" s="13" t="str">
        <f>IF(Table46749[[#This Row],[PSI - FI]]&gt;5,"Red",(IF(AND(Table46749[[#This Row],[PSI - FI]]&lt;5,Table46749[[#This Row],[PSI - FI]]&gt;=3),"Blue","No")))</f>
        <v>No</v>
      </c>
      <c r="X465" s="19" t="str">
        <f>HYPERLINK("https://www.google.com/maps/dir/?api=1&amp;origin=" &amp; Table46749[[#This Row],[Begin Lat]] &amp; "," &amp; Table46749[[#This Row],[Begin Long]] &amp; "&amp;destination=" &amp; Table46749[[#This Row],[End Lat]] &amp; "," &amp; Table46749[[#This Row],[End Long]] &amp; "&amp;travelmode=driving", "Google Maps")</f>
        <v>Google Maps</v>
      </c>
      <c r="Y465" s="1">
        <v>41.3979487298</v>
      </c>
      <c r="Z465" s="1">
        <v>-81.734573519500003</v>
      </c>
      <c r="AA465" s="1">
        <v>41.405177372700003</v>
      </c>
      <c r="AB465" s="1">
        <v>-81.734542794500001</v>
      </c>
    </row>
    <row r="466" spans="1:28" x14ac:dyDescent="0.25">
      <c r="A466" s="13">
        <v>464</v>
      </c>
      <c r="B466" s="17">
        <v>7</v>
      </c>
      <c r="C466" s="1" t="s">
        <v>3196</v>
      </c>
      <c r="D466" s="1" t="s">
        <v>4333</v>
      </c>
      <c r="E466" s="1" t="s">
        <v>5897</v>
      </c>
      <c r="F466" s="1" t="s">
        <v>4480</v>
      </c>
      <c r="G466" s="16">
        <v>0</v>
      </c>
      <c r="H466" s="16">
        <v>0.5</v>
      </c>
      <c r="I466" s="13" t="s">
        <v>3190</v>
      </c>
      <c r="J466" s="1" t="s">
        <v>32</v>
      </c>
      <c r="K466" s="1">
        <v>0</v>
      </c>
      <c r="L466" s="1">
        <v>1</v>
      </c>
      <c r="M466" s="1">
        <v>8</v>
      </c>
      <c r="N466" s="1">
        <v>4</v>
      </c>
      <c r="O466" s="1">
        <v>28</v>
      </c>
      <c r="P466" s="16">
        <v>143.80168968023256</v>
      </c>
      <c r="Q466" s="16">
        <v>0.59540928131434978</v>
      </c>
      <c r="R466" s="16">
        <v>16.471145513396515</v>
      </c>
      <c r="S466" s="16">
        <v>15.875736232082165</v>
      </c>
      <c r="T466" s="16">
        <v>3.3372134931842989E-2</v>
      </c>
      <c r="U466" s="16">
        <v>2.7024204765921542</v>
      </c>
      <c r="V466" s="16">
        <v>2.6690483416603112</v>
      </c>
      <c r="W466" s="13" t="str">
        <f>IF(Table46749[[#This Row],[PSI - FI]]&gt;5,"Red",(IF(AND(Table46749[[#This Row],[PSI - FI]]&lt;5,Table46749[[#This Row],[PSI - FI]]&gt;=3),"Blue","No")))</f>
        <v>No</v>
      </c>
      <c r="X466" s="19" t="str">
        <f>HYPERLINK("https://www.google.com/maps/dir/?api=1&amp;origin=" &amp; Table46749[[#This Row],[Begin Lat]] &amp; "," &amp; Table46749[[#This Row],[Begin Long]] &amp; "&amp;destination=" &amp; Table46749[[#This Row],[End Lat]] &amp; "," &amp; Table46749[[#This Row],[End Long]] &amp; "&amp;travelmode=driving", "Google Maps")</f>
        <v>Google Maps</v>
      </c>
      <c r="Y466" s="1">
        <v>39.749629929800001</v>
      </c>
      <c r="Z466" s="1">
        <v>-84.199096042500003</v>
      </c>
      <c r="AA466" s="1">
        <v>0</v>
      </c>
      <c r="AB466" s="1">
        <v>0</v>
      </c>
    </row>
    <row r="467" spans="1:28" x14ac:dyDescent="0.25">
      <c r="A467" s="13">
        <v>465</v>
      </c>
      <c r="B467" s="17">
        <v>12</v>
      </c>
      <c r="C467" s="1" t="s">
        <v>785</v>
      </c>
      <c r="D467" s="1" t="s">
        <v>4181</v>
      </c>
      <c r="E467" s="1" t="s">
        <v>5861</v>
      </c>
      <c r="F467" s="1" t="s">
        <v>4437</v>
      </c>
      <c r="G467" s="16">
        <v>11.3</v>
      </c>
      <c r="H467" s="16">
        <v>11.8</v>
      </c>
      <c r="I467" s="13" t="s">
        <v>3190</v>
      </c>
      <c r="J467" s="1" t="s">
        <v>4982</v>
      </c>
      <c r="K467" s="1">
        <v>0</v>
      </c>
      <c r="L467" s="1">
        <v>3</v>
      </c>
      <c r="M467" s="1">
        <v>2</v>
      </c>
      <c r="N467" s="1">
        <v>13</v>
      </c>
      <c r="O467" s="1">
        <v>59</v>
      </c>
      <c r="P467" s="16">
        <v>266.81131904069764</v>
      </c>
      <c r="Q467" s="16">
        <v>0.34588904482120136</v>
      </c>
      <c r="R467" s="16">
        <v>29.014088543680096</v>
      </c>
      <c r="S467" s="16">
        <v>28.668199498858893</v>
      </c>
      <c r="T467" s="16">
        <v>1.941244938977903E-2</v>
      </c>
      <c r="U467" s="16">
        <v>2.7018450346935361</v>
      </c>
      <c r="V467" s="16">
        <v>2.6824325853037569</v>
      </c>
      <c r="W467" s="13" t="str">
        <f>IF(Table46749[[#This Row],[PSI - FI]]&gt;5,"Red",(IF(AND(Table46749[[#This Row],[PSI - FI]]&lt;5,Table46749[[#This Row],[PSI - FI]]&gt;=3),"Blue","No")))</f>
        <v>No</v>
      </c>
      <c r="X467" s="19" t="str">
        <f>HYPERLINK("https://www.google.com/maps/dir/?api=1&amp;origin=" &amp; Table46749[[#This Row],[Begin Lat]] &amp; "," &amp; Table46749[[#This Row],[Begin Long]] &amp; "&amp;destination=" &amp; Table46749[[#This Row],[End Lat]] &amp; "," &amp; Table46749[[#This Row],[End Long]] &amp; "&amp;travelmode=driving", "Google Maps")</f>
        <v>Google Maps</v>
      </c>
      <c r="Y467" s="1">
        <v>41.458034209399997</v>
      </c>
      <c r="Z467" s="1">
        <v>-81.780851197100006</v>
      </c>
      <c r="AA467" s="1">
        <v>41.4608818763</v>
      </c>
      <c r="AB467" s="1">
        <v>-81.771969685000002</v>
      </c>
    </row>
    <row r="468" spans="1:28" x14ac:dyDescent="0.25">
      <c r="A468" s="13">
        <v>466</v>
      </c>
      <c r="B468" s="17">
        <v>12</v>
      </c>
      <c r="C468" s="1" t="s">
        <v>785</v>
      </c>
      <c r="D468" s="1" t="s">
        <v>4211</v>
      </c>
      <c r="E468" s="1" t="s">
        <v>5868</v>
      </c>
      <c r="F468" s="1" t="s">
        <v>4445</v>
      </c>
      <c r="G468" s="16">
        <v>0.8</v>
      </c>
      <c r="H468" s="16">
        <v>1.3</v>
      </c>
      <c r="I468" s="13" t="s">
        <v>3190</v>
      </c>
      <c r="J468" s="1" t="s">
        <v>4982</v>
      </c>
      <c r="K468" s="1">
        <v>1</v>
      </c>
      <c r="L468" s="1">
        <v>1</v>
      </c>
      <c r="M468" s="1">
        <v>3</v>
      </c>
      <c r="N468" s="1">
        <v>8</v>
      </c>
      <c r="O468" s="1">
        <v>40</v>
      </c>
      <c r="P468" s="16">
        <v>186.49400436046511</v>
      </c>
      <c r="Q468" s="16">
        <v>0.61554593481592867</v>
      </c>
      <c r="R468" s="16">
        <v>20.584354223388587</v>
      </c>
      <c r="S468" s="16">
        <v>19.96880828857266</v>
      </c>
      <c r="T468" s="16">
        <v>3.4497977732066712E-2</v>
      </c>
      <c r="U468" s="16">
        <v>2.6978703051388782</v>
      </c>
      <c r="V468" s="16">
        <v>2.6633723274068113</v>
      </c>
      <c r="W468" s="13" t="str">
        <f>IF(Table46749[[#This Row],[PSI - FI]]&gt;5,"Red",(IF(AND(Table46749[[#This Row],[PSI - FI]]&lt;5,Table46749[[#This Row],[PSI - FI]]&gt;=3),"Blue","No")))</f>
        <v>No</v>
      </c>
      <c r="X468" s="19" t="str">
        <f>HYPERLINK("https://www.google.com/maps/dir/?api=1&amp;origin=" &amp; Table46749[[#This Row],[Begin Lat]] &amp; "," &amp; Table46749[[#This Row],[Begin Long]] &amp; "&amp;destination=" &amp; Table46749[[#This Row],[End Lat]] &amp; "," &amp; Table46749[[#This Row],[End Long]] &amp; "&amp;travelmode=driving", "Google Maps")</f>
        <v>Google Maps</v>
      </c>
      <c r="Y468" s="1">
        <v>41.499382278100001</v>
      </c>
      <c r="Z468" s="1">
        <v>-81.671818780400002</v>
      </c>
      <c r="AA468" s="1">
        <v>41.500458883299999</v>
      </c>
      <c r="AB468" s="1">
        <v>-81.662286050000006</v>
      </c>
    </row>
    <row r="469" spans="1:28" x14ac:dyDescent="0.25">
      <c r="A469" s="13">
        <v>467</v>
      </c>
      <c r="B469" s="17">
        <v>12</v>
      </c>
      <c r="C469" s="1" t="s">
        <v>785</v>
      </c>
      <c r="D469" s="1" t="s">
        <v>4211</v>
      </c>
      <c r="E469" s="1" t="s">
        <v>5868</v>
      </c>
      <c r="F469" s="1" t="s">
        <v>4445</v>
      </c>
      <c r="G469" s="16">
        <v>3.4</v>
      </c>
      <c r="H469" s="16">
        <v>3.9</v>
      </c>
      <c r="I469" s="13" t="s">
        <v>3190</v>
      </c>
      <c r="J469" s="1" t="s">
        <v>4982</v>
      </c>
      <c r="K469" s="1">
        <v>0</v>
      </c>
      <c r="L469" s="1">
        <v>2</v>
      </c>
      <c r="M469" s="1">
        <v>5</v>
      </c>
      <c r="N469" s="1">
        <v>6</v>
      </c>
      <c r="O469" s="1">
        <v>18</v>
      </c>
      <c r="P469" s="16">
        <v>168.71275436046511</v>
      </c>
      <c r="Q469" s="16">
        <v>0.61554593481592867</v>
      </c>
      <c r="R469" s="16">
        <v>12.047547156124352</v>
      </c>
      <c r="S469" s="16">
        <v>11.432001221308424</v>
      </c>
      <c r="T469" s="16">
        <v>3.4497977732066712E-2</v>
      </c>
      <c r="U469" s="16">
        <v>2.6978703051388782</v>
      </c>
      <c r="V469" s="16">
        <v>2.6633723274068113</v>
      </c>
      <c r="W469" s="13" t="str">
        <f>IF(Table46749[[#This Row],[PSI - FI]]&gt;5,"Red",(IF(AND(Table46749[[#This Row],[PSI - FI]]&lt;5,Table46749[[#This Row],[PSI - FI]]&gt;=3),"Blue","No")))</f>
        <v>No</v>
      </c>
      <c r="X469" s="19" t="str">
        <f>HYPERLINK("https://www.google.com/maps/dir/?api=1&amp;origin=" &amp; Table46749[[#This Row],[Begin Lat]] &amp; "," &amp; Table46749[[#This Row],[Begin Long]] &amp; "&amp;destination=" &amp; Table46749[[#This Row],[End Lat]] &amp; "," &amp; Table46749[[#This Row],[End Long]] &amp; "&amp;travelmode=driving", "Google Maps")</f>
        <v>Google Maps</v>
      </c>
      <c r="Y469" s="1">
        <v>41.501067085199999</v>
      </c>
      <c r="Z469" s="1">
        <v>-81.621980653600005</v>
      </c>
      <c r="AA469" s="1">
        <v>41.500939791</v>
      </c>
      <c r="AB469" s="1">
        <v>-81.612325836699995</v>
      </c>
    </row>
    <row r="470" spans="1:28" x14ac:dyDescent="0.25">
      <c r="A470" s="13">
        <v>468</v>
      </c>
      <c r="B470" s="17">
        <v>8</v>
      </c>
      <c r="C470" s="1" t="s">
        <v>787</v>
      </c>
      <c r="D470" s="1" t="s">
        <v>4335</v>
      </c>
      <c r="E470" s="1" t="s">
        <v>5898</v>
      </c>
      <c r="F470" s="1" t="s">
        <v>3762</v>
      </c>
      <c r="G470" s="16">
        <v>14.2</v>
      </c>
      <c r="H470" s="16">
        <v>14.7</v>
      </c>
      <c r="I470" s="13" t="s">
        <v>3190</v>
      </c>
      <c r="J470" s="1" t="s">
        <v>4982</v>
      </c>
      <c r="K470" s="1">
        <v>0</v>
      </c>
      <c r="L470" s="1">
        <v>2</v>
      </c>
      <c r="M470" s="1">
        <v>9</v>
      </c>
      <c r="N470" s="1">
        <v>5</v>
      </c>
      <c r="O470" s="1">
        <v>29</v>
      </c>
      <c r="P470" s="16">
        <v>201.46275436046511</v>
      </c>
      <c r="Q470" s="16">
        <v>0.42088112098832897</v>
      </c>
      <c r="R470" s="16">
        <v>17.939512075756049</v>
      </c>
      <c r="S470" s="16">
        <v>17.518630954767719</v>
      </c>
      <c r="T470" s="16">
        <v>2.3394429526548539E-2</v>
      </c>
      <c r="U470" s="16">
        <v>2.6975996844361143</v>
      </c>
      <c r="V470" s="16">
        <v>2.6742052549095656</v>
      </c>
      <c r="W470" s="13" t="str">
        <f>IF(Table46749[[#This Row],[PSI - FI]]&gt;5,"Red",(IF(AND(Table46749[[#This Row],[PSI - FI]]&lt;5,Table46749[[#This Row],[PSI - FI]]&gt;=3),"Blue","No")))</f>
        <v>No</v>
      </c>
      <c r="X470" s="19" t="str">
        <f>HYPERLINK("https://www.google.com/maps/dir/?api=1&amp;origin=" &amp; Table46749[[#This Row],[Begin Lat]] &amp; "," &amp; Table46749[[#This Row],[Begin Long]] &amp; "&amp;destination=" &amp; Table46749[[#This Row],[End Lat]] &amp; "," &amp; Table46749[[#This Row],[End Long]] &amp; "&amp;travelmode=driving", "Google Maps")</f>
        <v>Google Maps</v>
      </c>
      <c r="Y470" s="1">
        <v>39.2364436075</v>
      </c>
      <c r="Z470" s="1">
        <v>-84.350251558699995</v>
      </c>
      <c r="AA470" s="1">
        <v>39.243204909200003</v>
      </c>
      <c r="AB470" s="1">
        <v>-84.346987911900001</v>
      </c>
    </row>
    <row r="471" spans="1:28" x14ac:dyDescent="0.25">
      <c r="A471" s="13">
        <v>469</v>
      </c>
      <c r="B471" s="17">
        <v>12</v>
      </c>
      <c r="C471" s="1" t="s">
        <v>785</v>
      </c>
      <c r="D471" s="1" t="s">
        <v>4337</v>
      </c>
      <c r="E471" s="1" t="s">
        <v>5899</v>
      </c>
      <c r="F471" s="1" t="s">
        <v>4481</v>
      </c>
      <c r="G471" s="16">
        <v>0</v>
      </c>
      <c r="H471" s="16">
        <v>0.5</v>
      </c>
      <c r="I471" s="13" t="s">
        <v>3190</v>
      </c>
      <c r="J471" s="1" t="s">
        <v>4982</v>
      </c>
      <c r="K471" s="1">
        <v>0</v>
      </c>
      <c r="L471" s="1">
        <v>1</v>
      </c>
      <c r="M471" s="1">
        <v>2</v>
      </c>
      <c r="N471" s="1">
        <v>11</v>
      </c>
      <c r="O471" s="1">
        <v>80</v>
      </c>
      <c r="P471" s="16">
        <v>187.58293968023256</v>
      </c>
      <c r="Q471" s="16">
        <v>0.46464324105160576</v>
      </c>
      <c r="R471" s="16">
        <v>36.403476536144829</v>
      </c>
      <c r="S471" s="16">
        <v>35.938833295093225</v>
      </c>
      <c r="T471" s="16">
        <v>2.594364898605156E-2</v>
      </c>
      <c r="U471" s="16">
        <v>2.695284249435308</v>
      </c>
      <c r="V471" s="16">
        <v>2.6693406004492566</v>
      </c>
      <c r="W471" s="13" t="str">
        <f>IF(Table46749[[#This Row],[PSI - FI]]&gt;5,"Red",(IF(AND(Table46749[[#This Row],[PSI - FI]]&lt;5,Table46749[[#This Row],[PSI - FI]]&gt;=3),"Blue","No")))</f>
        <v>No</v>
      </c>
      <c r="X471" s="19" t="str">
        <f>HYPERLINK("https://www.google.com/maps/dir/?api=1&amp;origin=" &amp; Table46749[[#This Row],[Begin Lat]] &amp; "," &amp; Table46749[[#This Row],[Begin Long]] &amp; "&amp;destination=" &amp; Table46749[[#This Row],[End Lat]] &amp; "," &amp; Table46749[[#This Row],[End Long]] &amp; "&amp;travelmode=driving", "Google Maps")</f>
        <v>Google Maps</v>
      </c>
      <c r="Y471" s="1">
        <v>41.418472408200003</v>
      </c>
      <c r="Z471" s="1">
        <v>-81.757787039299998</v>
      </c>
      <c r="AA471" s="1">
        <v>41.425299837499999</v>
      </c>
      <c r="AB471" s="1">
        <v>-81.760938160400002</v>
      </c>
    </row>
    <row r="472" spans="1:28" x14ac:dyDescent="0.25">
      <c r="A472" s="13">
        <v>470</v>
      </c>
      <c r="B472" s="17">
        <v>7</v>
      </c>
      <c r="C472" s="1" t="s">
        <v>3196</v>
      </c>
      <c r="D472" s="1" t="s">
        <v>4339</v>
      </c>
      <c r="E472" s="1" t="s">
        <v>5598</v>
      </c>
      <c r="F472" s="1" t="s">
        <v>4482</v>
      </c>
      <c r="G472" s="16">
        <v>8.6999999999999993</v>
      </c>
      <c r="H472" s="16">
        <v>9.1999999999999993</v>
      </c>
      <c r="I472" s="13" t="s">
        <v>3190</v>
      </c>
      <c r="J472" s="1" t="s">
        <v>4982</v>
      </c>
      <c r="K472" s="1">
        <v>0</v>
      </c>
      <c r="L472" s="1">
        <v>0</v>
      </c>
      <c r="M472" s="1">
        <v>8</v>
      </c>
      <c r="N472" s="1">
        <v>9</v>
      </c>
      <c r="O472" s="1">
        <v>24</v>
      </c>
      <c r="P472" s="16">
        <v>116.3125</v>
      </c>
      <c r="Q472" s="16">
        <v>0.36811551517262409</v>
      </c>
      <c r="R472" s="16">
        <v>16.061872460086324</v>
      </c>
      <c r="S472" s="16">
        <v>15.6937569449137</v>
      </c>
      <c r="T472" s="16">
        <v>2.0656736174538896E-2</v>
      </c>
      <c r="U472" s="16">
        <v>2.6902454628249282</v>
      </c>
      <c r="V472" s="16">
        <v>2.6695887266503893</v>
      </c>
      <c r="W472" s="13" t="str">
        <f>IF(Table46749[[#This Row],[PSI - FI]]&gt;5,"Red",(IF(AND(Table46749[[#This Row],[PSI - FI]]&lt;5,Table46749[[#This Row],[PSI - FI]]&gt;=3),"Blue","No")))</f>
        <v>No</v>
      </c>
      <c r="X472" s="19" t="str">
        <f>HYPERLINK("https://www.google.com/maps/dir/?api=1&amp;origin=" &amp; Table46749[[#This Row],[Begin Lat]] &amp; "," &amp; Table46749[[#This Row],[Begin Long]] &amp; "&amp;destination=" &amp; Table46749[[#This Row],[End Lat]] &amp; "," &amp; Table46749[[#This Row],[End Long]] &amp; "&amp;travelmode=driving", "Google Maps")</f>
        <v>Google Maps</v>
      </c>
      <c r="Y472" s="1">
        <v>39.792327530999998</v>
      </c>
      <c r="Z472" s="1">
        <v>-84.2538183769</v>
      </c>
      <c r="AA472" s="1">
        <v>39.799250377699998</v>
      </c>
      <c r="AB472" s="1">
        <v>-84.254636214800001</v>
      </c>
    </row>
    <row r="473" spans="1:28" x14ac:dyDescent="0.25">
      <c r="A473" s="13">
        <v>471</v>
      </c>
      <c r="B473" s="17">
        <v>12</v>
      </c>
      <c r="C473" s="1" t="s">
        <v>785</v>
      </c>
      <c r="D473" s="1" t="s">
        <v>3556</v>
      </c>
      <c r="E473" s="1" t="s">
        <v>5699</v>
      </c>
      <c r="F473" s="1" t="s">
        <v>3797</v>
      </c>
      <c r="G473" s="16">
        <v>12.6</v>
      </c>
      <c r="H473" s="16">
        <v>13.1</v>
      </c>
      <c r="I473" s="13" t="s">
        <v>3190</v>
      </c>
      <c r="J473" s="1" t="s">
        <v>4982</v>
      </c>
      <c r="K473" s="1">
        <v>0</v>
      </c>
      <c r="L473" s="1">
        <v>1</v>
      </c>
      <c r="M473" s="1">
        <v>5</v>
      </c>
      <c r="N473" s="1">
        <v>8</v>
      </c>
      <c r="O473" s="1">
        <v>86</v>
      </c>
      <c r="P473" s="16">
        <v>199.91106468023256</v>
      </c>
      <c r="Q473" s="16">
        <v>0.53406962455544404</v>
      </c>
      <c r="R473" s="16">
        <v>38.113735675235432</v>
      </c>
      <c r="S473" s="16">
        <v>37.57966605067999</v>
      </c>
      <c r="T473" s="16">
        <v>2.9942040863677039E-2</v>
      </c>
      <c r="U473" s="16">
        <v>2.6861624196792584</v>
      </c>
      <c r="V473" s="16">
        <v>2.6562203788155814</v>
      </c>
      <c r="W473" s="13" t="str">
        <f>IF(Table46749[[#This Row],[PSI - FI]]&gt;5,"Red",(IF(AND(Table46749[[#This Row],[PSI - FI]]&lt;5,Table46749[[#This Row],[PSI - FI]]&gt;=3),"Blue","No")))</f>
        <v>No</v>
      </c>
      <c r="X473" s="19" t="str">
        <f>HYPERLINK("https://www.google.com/maps/dir/?api=1&amp;origin=" &amp; Table46749[[#This Row],[Begin Lat]] &amp; "," &amp; Table46749[[#This Row],[Begin Long]] &amp; "&amp;destination=" &amp; Table46749[[#This Row],[End Lat]] &amp; "," &amp; Table46749[[#This Row],[End Long]] &amp; "&amp;travelmode=driving", "Google Maps")</f>
        <v>Google Maps</v>
      </c>
      <c r="Y473" s="1">
        <v>41.520075633700003</v>
      </c>
      <c r="Z473" s="1">
        <v>-81.461221342100004</v>
      </c>
      <c r="AA473" s="1">
        <v>41.520099366700002</v>
      </c>
      <c r="AB473" s="1">
        <v>-81.451573815900005</v>
      </c>
    </row>
    <row r="474" spans="1:28" x14ac:dyDescent="0.25">
      <c r="A474" s="13">
        <v>472</v>
      </c>
      <c r="B474" s="17">
        <v>12</v>
      </c>
      <c r="C474" s="1" t="s">
        <v>785</v>
      </c>
      <c r="D474" s="1" t="s">
        <v>3556</v>
      </c>
      <c r="E474" s="1" t="s">
        <v>5699</v>
      </c>
      <c r="F474" s="1" t="s">
        <v>3797</v>
      </c>
      <c r="G474" s="16">
        <v>11.5</v>
      </c>
      <c r="H474" s="16">
        <v>12</v>
      </c>
      <c r="I474" s="13" t="s">
        <v>3190</v>
      </c>
      <c r="J474" s="1" t="s">
        <v>4982</v>
      </c>
      <c r="K474" s="1">
        <v>0</v>
      </c>
      <c r="L474" s="1">
        <v>1</v>
      </c>
      <c r="M474" s="1">
        <v>6</v>
      </c>
      <c r="N474" s="1">
        <v>7</v>
      </c>
      <c r="O474" s="1">
        <v>32</v>
      </c>
      <c r="P474" s="16">
        <v>148.02043968023256</v>
      </c>
      <c r="Q474" s="16">
        <v>0.53406962455544404</v>
      </c>
      <c r="R474" s="16">
        <v>17.542078381308038</v>
      </c>
      <c r="S474" s="16">
        <v>17.008008756752595</v>
      </c>
      <c r="T474" s="16">
        <v>2.9942040863677039E-2</v>
      </c>
      <c r="U474" s="16">
        <v>2.6861624196792584</v>
      </c>
      <c r="V474" s="16">
        <v>2.6562203788155814</v>
      </c>
      <c r="W474" s="13" t="str">
        <f>IF(Table46749[[#This Row],[PSI - FI]]&gt;5,"Red",(IF(AND(Table46749[[#This Row],[PSI - FI]]&lt;5,Table46749[[#This Row],[PSI - FI]]&gt;=3),"Blue","No")))</f>
        <v>No</v>
      </c>
      <c r="X474" s="19" t="str">
        <f>HYPERLINK("https://www.google.com/maps/dir/?api=1&amp;origin=" &amp; Table46749[[#This Row],[Begin Lat]] &amp; "," &amp; Table46749[[#This Row],[Begin Long]] &amp; "&amp;destination=" &amp; Table46749[[#This Row],[End Lat]] &amp; "," &amp; Table46749[[#This Row],[End Long]] &amp; "&amp;travelmode=driving", "Google Maps")</f>
        <v>Google Maps</v>
      </c>
      <c r="Y474" s="1">
        <v>41.519961713000001</v>
      </c>
      <c r="Z474" s="1">
        <v>-81.482407238500002</v>
      </c>
      <c r="AA474" s="1">
        <v>41.520028460900001</v>
      </c>
      <c r="AB474" s="1">
        <v>-81.472786435399996</v>
      </c>
    </row>
    <row r="475" spans="1:28" x14ac:dyDescent="0.25">
      <c r="A475" s="13">
        <v>473</v>
      </c>
      <c r="B475" s="17">
        <v>12</v>
      </c>
      <c r="C475" s="1" t="s">
        <v>785</v>
      </c>
      <c r="D475" s="1" t="s">
        <v>3556</v>
      </c>
      <c r="E475" s="1" t="s">
        <v>5699</v>
      </c>
      <c r="F475" s="1" t="s">
        <v>3797</v>
      </c>
      <c r="G475" s="16">
        <v>10.6</v>
      </c>
      <c r="H475" s="16">
        <v>11.1</v>
      </c>
      <c r="I475" s="13" t="s">
        <v>3190</v>
      </c>
      <c r="J475" s="1" t="s">
        <v>4982</v>
      </c>
      <c r="K475" s="1">
        <v>0</v>
      </c>
      <c r="L475" s="1">
        <v>1</v>
      </c>
      <c r="M475" s="1">
        <v>8</v>
      </c>
      <c r="N475" s="1">
        <v>5</v>
      </c>
      <c r="O475" s="1">
        <v>10</v>
      </c>
      <c r="P475" s="16">
        <v>130.23918968023256</v>
      </c>
      <c r="Q475" s="16">
        <v>0.53406962455544404</v>
      </c>
      <c r="R475" s="16">
        <v>9.1610328171153945</v>
      </c>
      <c r="S475" s="16">
        <v>8.6269631925599501</v>
      </c>
      <c r="T475" s="16">
        <v>2.9942040863677039E-2</v>
      </c>
      <c r="U475" s="16">
        <v>2.6861624196792584</v>
      </c>
      <c r="V475" s="16">
        <v>2.6562203788155814</v>
      </c>
      <c r="W475" s="13" t="str">
        <f>IF(Table46749[[#This Row],[PSI - FI]]&gt;5,"Red",(IF(AND(Table46749[[#This Row],[PSI - FI]]&lt;5,Table46749[[#This Row],[PSI - FI]]&gt;=3),"Blue","No")))</f>
        <v>No</v>
      </c>
      <c r="X475" s="19" t="str">
        <f>HYPERLINK("https://www.google.com/maps/dir/?api=1&amp;origin=" &amp; Table46749[[#This Row],[Begin Lat]] &amp; "," &amp; Table46749[[#This Row],[Begin Long]] &amp; "&amp;destination=" &amp; Table46749[[#This Row],[End Lat]] &amp; "," &amp; Table46749[[#This Row],[End Long]] &amp; "&amp;travelmode=driving", "Google Maps")</f>
        <v>Google Maps</v>
      </c>
      <c r="Y475" s="1">
        <v>41.519836411900002</v>
      </c>
      <c r="Z475" s="1">
        <v>-81.499752533399999</v>
      </c>
      <c r="AA475" s="1">
        <v>41.519908755899998</v>
      </c>
      <c r="AB475" s="1">
        <v>-81.490114171900004</v>
      </c>
    </row>
    <row r="476" spans="1:28" x14ac:dyDescent="0.25">
      <c r="A476" s="13">
        <v>474</v>
      </c>
      <c r="B476" s="17">
        <v>12</v>
      </c>
      <c r="C476" s="1" t="s">
        <v>785</v>
      </c>
      <c r="D476" s="1" t="s">
        <v>4218</v>
      </c>
      <c r="E476" s="1" t="s">
        <v>5591</v>
      </c>
      <c r="F476" s="1" t="s">
        <v>4448</v>
      </c>
      <c r="G476" s="16">
        <v>0.9</v>
      </c>
      <c r="H476" s="16">
        <v>1.4</v>
      </c>
      <c r="I476" s="13" t="s">
        <v>3190</v>
      </c>
      <c r="J476" s="1" t="s">
        <v>4982</v>
      </c>
      <c r="K476" s="1">
        <v>0</v>
      </c>
      <c r="L476" s="1">
        <v>3</v>
      </c>
      <c r="M476" s="1">
        <v>2</v>
      </c>
      <c r="N476" s="1">
        <v>9</v>
      </c>
      <c r="O476" s="1">
        <v>32</v>
      </c>
      <c r="P476" s="16">
        <v>222.06131904069767</v>
      </c>
      <c r="Q476" s="16">
        <v>0.5262397205485323</v>
      </c>
      <c r="R476" s="16">
        <v>17.777863643953012</v>
      </c>
      <c r="S476" s="16">
        <v>17.25162392340448</v>
      </c>
      <c r="T476" s="16">
        <v>2.9504128170124298E-2</v>
      </c>
      <c r="U476" s="16">
        <v>2.6840533684599426</v>
      </c>
      <c r="V476" s="16">
        <v>2.6545492402898181</v>
      </c>
      <c r="W476" s="13" t="str">
        <f>IF(Table46749[[#This Row],[PSI - FI]]&gt;5,"Red",(IF(AND(Table46749[[#This Row],[PSI - FI]]&lt;5,Table46749[[#This Row],[PSI - FI]]&gt;=3),"Blue","No")))</f>
        <v>No</v>
      </c>
      <c r="X476" s="19" t="str">
        <f>HYPERLINK("https://www.google.com/maps/dir/?api=1&amp;origin=" &amp; Table46749[[#This Row],[Begin Lat]] &amp; "," &amp; Table46749[[#This Row],[Begin Long]] &amp; "&amp;destination=" &amp; Table46749[[#This Row],[End Lat]] &amp; "," &amp; Table46749[[#This Row],[End Long]] &amp; "&amp;travelmode=driving", "Google Maps")</f>
        <v>Google Maps</v>
      </c>
      <c r="Y476" s="1">
        <v>41.554436476299998</v>
      </c>
      <c r="Z476" s="1">
        <v>-81.575440509900005</v>
      </c>
      <c r="AA476" s="1">
        <v>41.561658262199998</v>
      </c>
      <c r="AB476" s="1">
        <v>-81.575530322600002</v>
      </c>
    </row>
    <row r="477" spans="1:28" x14ac:dyDescent="0.25">
      <c r="A477" s="13">
        <v>475</v>
      </c>
      <c r="B477" s="17">
        <v>2</v>
      </c>
      <c r="C477" s="1" t="s">
        <v>786</v>
      </c>
      <c r="D477" s="1" t="s">
        <v>4341</v>
      </c>
      <c r="E477" s="1" t="s">
        <v>5648</v>
      </c>
      <c r="F477" s="1" t="s">
        <v>4483</v>
      </c>
      <c r="G477" s="16">
        <v>1.9</v>
      </c>
      <c r="H477" s="16">
        <v>2.4</v>
      </c>
      <c r="I477" s="13" t="s">
        <v>3190</v>
      </c>
      <c r="J477" s="1" t="s">
        <v>4982</v>
      </c>
      <c r="K477" s="1">
        <v>0</v>
      </c>
      <c r="L477" s="1">
        <v>3</v>
      </c>
      <c r="M477" s="1">
        <v>5</v>
      </c>
      <c r="N477" s="1">
        <v>6</v>
      </c>
      <c r="O477" s="1">
        <v>49</v>
      </c>
      <c r="P477" s="16">
        <v>245.38944404069767</v>
      </c>
      <c r="Q477" s="16">
        <v>0.50998653394693483</v>
      </c>
      <c r="R477" s="16">
        <v>23.009026078220288</v>
      </c>
      <c r="S477" s="16">
        <v>22.499039544273352</v>
      </c>
      <c r="T477" s="16">
        <v>2.8618176764683881E-2</v>
      </c>
      <c r="U477" s="16">
        <v>2.6839149629499466</v>
      </c>
      <c r="V477" s="16">
        <v>2.6552967861852625</v>
      </c>
      <c r="W477" s="13" t="str">
        <f>IF(Table46749[[#This Row],[PSI - FI]]&gt;5,"Red",(IF(AND(Table46749[[#This Row],[PSI - FI]]&lt;5,Table46749[[#This Row],[PSI - FI]]&gt;=3),"Blue","No")))</f>
        <v>No</v>
      </c>
      <c r="X477" s="19" t="str">
        <f>HYPERLINK("https://www.google.com/maps/dir/?api=1&amp;origin=" &amp; Table46749[[#This Row],[Begin Lat]] &amp; "," &amp; Table46749[[#This Row],[Begin Long]] &amp; "&amp;destination=" &amp; Table46749[[#This Row],[End Lat]] &amp; "," &amp; Table46749[[#This Row],[End Long]] &amp; "&amp;travelmode=driving", "Google Maps")</f>
        <v>Google Maps</v>
      </c>
      <c r="Y477" s="1">
        <v>41.679473299100003</v>
      </c>
      <c r="Z477" s="1">
        <v>-83.604972442600001</v>
      </c>
      <c r="AA477" s="1">
        <v>41.686446673900001</v>
      </c>
      <c r="AB477" s="1">
        <v>-83.603745655699996</v>
      </c>
    </row>
    <row r="478" spans="1:28" x14ac:dyDescent="0.25">
      <c r="A478" s="13">
        <v>476</v>
      </c>
      <c r="B478" s="17">
        <v>8</v>
      </c>
      <c r="C478" s="1" t="s">
        <v>787</v>
      </c>
      <c r="D478" s="1" t="s">
        <v>4335</v>
      </c>
      <c r="E478" s="1" t="s">
        <v>5898</v>
      </c>
      <c r="F478" s="1" t="s">
        <v>3762</v>
      </c>
      <c r="G478" s="16">
        <v>6.2</v>
      </c>
      <c r="H478" s="16">
        <v>6.7</v>
      </c>
      <c r="I478" s="13" t="s">
        <v>3190</v>
      </c>
      <c r="J478" s="1" t="s">
        <v>4982</v>
      </c>
      <c r="K478" s="1">
        <v>0</v>
      </c>
      <c r="L478" s="1">
        <v>2</v>
      </c>
      <c r="M478" s="1">
        <v>11</v>
      </c>
      <c r="N478" s="1">
        <v>4</v>
      </c>
      <c r="O478" s="1">
        <v>42</v>
      </c>
      <c r="P478" s="16">
        <v>223.11900436046511</v>
      </c>
      <c r="Q478" s="16">
        <v>0.35451120884355863</v>
      </c>
      <c r="R478" s="16">
        <v>24.217120463671638</v>
      </c>
      <c r="S478" s="16">
        <v>23.862609254828079</v>
      </c>
      <c r="T478" s="16">
        <v>1.9895159610840783E-2</v>
      </c>
      <c r="U478" s="16">
        <v>2.6783790640519074</v>
      </c>
      <c r="V478" s="16">
        <v>2.6584839044410664</v>
      </c>
      <c r="W478" s="13" t="str">
        <f>IF(Table46749[[#This Row],[PSI - FI]]&gt;5,"Red",(IF(AND(Table46749[[#This Row],[PSI - FI]]&lt;5,Table46749[[#This Row],[PSI - FI]]&gt;=3),"Blue","No")))</f>
        <v>No</v>
      </c>
      <c r="X478" s="19" t="str">
        <f>HYPERLINK("https://www.google.com/maps/dir/?api=1&amp;origin=" &amp; Table46749[[#This Row],[Begin Lat]] &amp; "," &amp; Table46749[[#This Row],[Begin Long]] &amp; "&amp;destination=" &amp; Table46749[[#This Row],[End Lat]] &amp; "," &amp; Table46749[[#This Row],[End Long]] &amp; "&amp;travelmode=driving", "Google Maps")</f>
        <v>Google Maps</v>
      </c>
      <c r="Y478" s="1">
        <v>39.164431940599997</v>
      </c>
      <c r="Z478" s="1">
        <v>-84.454256799099994</v>
      </c>
      <c r="AA478" s="1">
        <v>39.1699218965</v>
      </c>
      <c r="AB478" s="1">
        <v>-84.449258747100004</v>
      </c>
    </row>
    <row r="479" spans="1:28" x14ac:dyDescent="0.25">
      <c r="A479" s="13">
        <v>477</v>
      </c>
      <c r="B479" s="17">
        <v>8</v>
      </c>
      <c r="C479" s="1" t="s">
        <v>787</v>
      </c>
      <c r="D479" s="1" t="s">
        <v>4335</v>
      </c>
      <c r="E479" s="1" t="s">
        <v>5898</v>
      </c>
      <c r="F479" s="1" t="s">
        <v>3762</v>
      </c>
      <c r="G479" s="16">
        <v>7.9</v>
      </c>
      <c r="H479" s="16">
        <v>8.4</v>
      </c>
      <c r="I479" s="13" t="s">
        <v>3190</v>
      </c>
      <c r="J479" s="1" t="s">
        <v>4982</v>
      </c>
      <c r="K479" s="1">
        <v>0</v>
      </c>
      <c r="L479" s="1">
        <v>0</v>
      </c>
      <c r="M479" s="1">
        <v>8</v>
      </c>
      <c r="N479" s="1">
        <v>9</v>
      </c>
      <c r="O479" s="1">
        <v>62</v>
      </c>
      <c r="P479" s="16">
        <v>154.3125</v>
      </c>
      <c r="Q479" s="16">
        <v>0.35451120884355863</v>
      </c>
      <c r="R479" s="16">
        <v>32.419717872003609</v>
      </c>
      <c r="S479" s="16">
        <v>32.065206663160048</v>
      </c>
      <c r="T479" s="16">
        <v>1.9895159610840783E-2</v>
      </c>
      <c r="U479" s="16">
        <v>2.6783790640519074</v>
      </c>
      <c r="V479" s="16">
        <v>2.6584839044410664</v>
      </c>
      <c r="W479" s="13" t="str">
        <f>IF(Table46749[[#This Row],[PSI - FI]]&gt;5,"Red",(IF(AND(Table46749[[#This Row],[PSI - FI]]&lt;5,Table46749[[#This Row],[PSI - FI]]&gt;=3),"Blue","No")))</f>
        <v>No</v>
      </c>
      <c r="X479" s="19" t="str">
        <f>HYPERLINK("https://www.google.com/maps/dir/?api=1&amp;origin=" &amp; Table46749[[#This Row],[Begin Lat]] &amp; "," &amp; Table46749[[#This Row],[Begin Long]] &amp; "&amp;destination=" &amp; Table46749[[#This Row],[End Lat]] &amp; "," &amp; Table46749[[#This Row],[End Long]] &amp; "&amp;travelmode=driving", "Google Maps")</f>
        <v>Google Maps</v>
      </c>
      <c r="Y479" s="1">
        <v>39.180678365399999</v>
      </c>
      <c r="Z479" s="1">
        <v>-84.432185477299996</v>
      </c>
      <c r="AA479" s="1">
        <v>39.183961728299998</v>
      </c>
      <c r="AB479" s="1">
        <v>-84.423949708400002</v>
      </c>
    </row>
    <row r="480" spans="1:28" x14ac:dyDescent="0.25">
      <c r="A480" s="13">
        <v>478</v>
      </c>
      <c r="B480" s="17">
        <v>8</v>
      </c>
      <c r="C480" s="1" t="s">
        <v>787</v>
      </c>
      <c r="D480" s="1" t="s">
        <v>4129</v>
      </c>
      <c r="E480" s="1" t="s">
        <v>5407</v>
      </c>
      <c r="F480" s="1" t="s">
        <v>3722</v>
      </c>
      <c r="G480" s="16">
        <v>8.1999999999999993</v>
      </c>
      <c r="H480" s="16">
        <v>8.6999999999999993</v>
      </c>
      <c r="I480" s="13" t="s">
        <v>3190</v>
      </c>
      <c r="J480" s="1" t="s">
        <v>4982</v>
      </c>
      <c r="K480" s="1">
        <v>0</v>
      </c>
      <c r="L480" s="1">
        <v>0</v>
      </c>
      <c r="M480" s="1">
        <v>7</v>
      </c>
      <c r="N480" s="1">
        <v>6</v>
      </c>
      <c r="O480" s="1">
        <v>78</v>
      </c>
      <c r="P480" s="16">
        <v>150.453125</v>
      </c>
      <c r="Q480" s="16">
        <v>0.65448970951836061</v>
      </c>
      <c r="R480" s="16">
        <v>33.070564083183193</v>
      </c>
      <c r="S480" s="16">
        <v>32.416074373664834</v>
      </c>
      <c r="T480" s="16">
        <v>3.6675076723373425E-2</v>
      </c>
      <c r="U480" s="16">
        <v>2.6753915110315916</v>
      </c>
      <c r="V480" s="16">
        <v>2.6387164343082183</v>
      </c>
      <c r="W480" s="13" t="str">
        <f>IF(Table46749[[#This Row],[PSI - FI]]&gt;5,"Red",(IF(AND(Table46749[[#This Row],[PSI - FI]]&lt;5,Table46749[[#This Row],[PSI - FI]]&gt;=3),"Blue","No")))</f>
        <v>No</v>
      </c>
      <c r="X480" s="19" t="str">
        <f>HYPERLINK("https://www.google.com/maps/dir/?api=1&amp;origin=" &amp; Table46749[[#This Row],[Begin Lat]] &amp; "," &amp; Table46749[[#This Row],[Begin Long]] &amp; "&amp;destination=" &amp; Table46749[[#This Row],[End Lat]] &amp; "," &amp; Table46749[[#This Row],[End Long]] &amp; "&amp;travelmode=driving", "Google Maps")</f>
        <v>Google Maps</v>
      </c>
      <c r="Y480" s="1">
        <v>39.195949924799997</v>
      </c>
      <c r="Z480" s="1">
        <v>-84.545881669300002</v>
      </c>
      <c r="AA480" s="1">
        <v>39.202971563399998</v>
      </c>
      <c r="AB480" s="1">
        <v>-84.547674937500005</v>
      </c>
    </row>
    <row r="481" spans="1:28" x14ac:dyDescent="0.25">
      <c r="A481" s="13">
        <v>479</v>
      </c>
      <c r="B481" s="17">
        <v>12</v>
      </c>
      <c r="C481" s="1" t="s">
        <v>785</v>
      </c>
      <c r="D481" s="1" t="s">
        <v>4181</v>
      </c>
      <c r="E481" s="1" t="s">
        <v>5861</v>
      </c>
      <c r="F481" s="1" t="s">
        <v>4437</v>
      </c>
      <c r="G481" s="16">
        <v>11.9</v>
      </c>
      <c r="H481" s="16">
        <v>12.4</v>
      </c>
      <c r="I481" s="13" t="s">
        <v>3190</v>
      </c>
      <c r="J481" s="1" t="s">
        <v>4982</v>
      </c>
      <c r="K481" s="1">
        <v>0</v>
      </c>
      <c r="L481" s="1">
        <v>1</v>
      </c>
      <c r="M481" s="1">
        <v>2</v>
      </c>
      <c r="N481" s="1">
        <v>13</v>
      </c>
      <c r="O481" s="1">
        <v>31</v>
      </c>
      <c r="P481" s="16">
        <v>147.45793968023256</v>
      </c>
      <c r="Q481" s="16">
        <v>0.40100555275293454</v>
      </c>
      <c r="R481" s="16">
        <v>18.402883776227274</v>
      </c>
      <c r="S481" s="16">
        <v>18.001878223474339</v>
      </c>
      <c r="T481" s="16">
        <v>2.2497566329894345E-2</v>
      </c>
      <c r="U481" s="16">
        <v>2.6625097500473118</v>
      </c>
      <c r="V481" s="16">
        <v>2.6400121837174173</v>
      </c>
      <c r="W481" s="13" t="str">
        <f>IF(Table46749[[#This Row],[PSI - FI]]&gt;5,"Red",(IF(AND(Table46749[[#This Row],[PSI - FI]]&lt;5,Table46749[[#This Row],[PSI - FI]]&gt;=3),"Blue","No")))</f>
        <v>No</v>
      </c>
      <c r="X481" s="19" t="str">
        <f>HYPERLINK("https://www.google.com/maps/dir/?api=1&amp;origin=" &amp; Table46749[[#This Row],[Begin Lat]] &amp; "," &amp; Table46749[[#This Row],[Begin Long]] &amp; "&amp;destination=" &amp; Table46749[[#This Row],[End Lat]] &amp; "," &amp; Table46749[[#This Row],[End Long]] &amp; "&amp;travelmode=driving", "Google Maps")</f>
        <v>Google Maps</v>
      </c>
      <c r="Y481" s="1">
        <v>41.461452321800003</v>
      </c>
      <c r="Z481" s="1">
        <v>-81.7702033196</v>
      </c>
      <c r="AA481" s="1">
        <v>41.464328512900003</v>
      </c>
      <c r="AB481" s="1">
        <v>-81.761397533700006</v>
      </c>
    </row>
    <row r="482" spans="1:28" x14ac:dyDescent="0.25">
      <c r="A482" s="13">
        <v>480</v>
      </c>
      <c r="B482" s="17">
        <v>12</v>
      </c>
      <c r="C482" s="1" t="s">
        <v>785</v>
      </c>
      <c r="D482" s="1" t="s">
        <v>4343</v>
      </c>
      <c r="E482" s="1" t="s">
        <v>5863</v>
      </c>
      <c r="F482" s="1" t="s">
        <v>3712</v>
      </c>
      <c r="G482" s="16">
        <v>15.5</v>
      </c>
      <c r="H482" s="16">
        <v>16</v>
      </c>
      <c r="I482" s="13" t="s">
        <v>3190</v>
      </c>
      <c r="J482" s="1" t="s">
        <v>4981</v>
      </c>
      <c r="K482" s="1">
        <v>0</v>
      </c>
      <c r="L482" s="1">
        <v>1</v>
      </c>
      <c r="M482" s="1">
        <v>1</v>
      </c>
      <c r="N482" s="1">
        <v>6</v>
      </c>
      <c r="O482" s="1">
        <v>17</v>
      </c>
      <c r="P482" s="16">
        <v>95.848564680232556</v>
      </c>
      <c r="Q482" s="16">
        <v>1.3898840433626427</v>
      </c>
      <c r="R482" s="16">
        <v>9.6150454883109457</v>
      </c>
      <c r="S482" s="16">
        <v>8.2251614449483021</v>
      </c>
      <c r="T482" s="16">
        <v>7.9929085517567722E-2</v>
      </c>
      <c r="U482" s="16">
        <v>2.6569596650399734</v>
      </c>
      <c r="V482" s="16">
        <v>2.5770305795224058</v>
      </c>
      <c r="W482" s="13" t="str">
        <f>IF(Table46749[[#This Row],[PSI - FI]]&gt;5,"Red",(IF(AND(Table46749[[#This Row],[PSI - FI]]&lt;5,Table46749[[#This Row],[PSI - FI]]&gt;=3),"Blue","No")))</f>
        <v>No</v>
      </c>
      <c r="X482" s="19" t="str">
        <f>HYPERLINK("https://www.google.com/maps/dir/?api=1&amp;origin=" &amp; Table46749[[#This Row],[Begin Lat]] &amp; "," &amp; Table46749[[#This Row],[Begin Long]] &amp; "&amp;destination=" &amp; Table46749[[#This Row],[End Lat]] &amp; "," &amp; Table46749[[#This Row],[End Long]] &amp; "&amp;travelmode=driving", "Google Maps")</f>
        <v>Google Maps</v>
      </c>
      <c r="Y482" s="1">
        <v>41.503196569899998</v>
      </c>
      <c r="Z482" s="1">
        <v>-81.699115480900005</v>
      </c>
      <c r="AA482" s="1">
        <v>41.5081525517</v>
      </c>
      <c r="AB482" s="1">
        <v>-81.692466207799995</v>
      </c>
    </row>
    <row r="483" spans="1:28" x14ac:dyDescent="0.25">
      <c r="A483" s="13">
        <v>481</v>
      </c>
      <c r="B483" s="17">
        <v>12</v>
      </c>
      <c r="C483" s="1" t="s">
        <v>785</v>
      </c>
      <c r="D483" s="1" t="s">
        <v>3412</v>
      </c>
      <c r="E483" s="1" t="s">
        <v>5588</v>
      </c>
      <c r="F483" s="1" t="s">
        <v>3716</v>
      </c>
      <c r="G483" s="16">
        <v>2.1</v>
      </c>
      <c r="H483" s="16">
        <v>2.6</v>
      </c>
      <c r="I483" s="13" t="s">
        <v>3190</v>
      </c>
      <c r="J483" s="1" t="s">
        <v>4982</v>
      </c>
      <c r="K483" s="1">
        <v>0</v>
      </c>
      <c r="L483" s="1">
        <v>0</v>
      </c>
      <c r="M483" s="1">
        <v>7</v>
      </c>
      <c r="N483" s="1">
        <v>6</v>
      </c>
      <c r="O483" s="1">
        <v>55</v>
      </c>
      <c r="P483" s="16">
        <v>127.453125</v>
      </c>
      <c r="Q483" s="16">
        <v>0.55939157244345727</v>
      </c>
      <c r="R483" s="16">
        <v>28.049382732124819</v>
      </c>
      <c r="S483" s="16">
        <v>27.489991159681363</v>
      </c>
      <c r="T483" s="16">
        <v>3.1358146627713301E-2</v>
      </c>
      <c r="U483" s="16">
        <v>2.6558557917512959</v>
      </c>
      <c r="V483" s="16">
        <v>2.6244976451235829</v>
      </c>
      <c r="W483" s="13" t="str">
        <f>IF(Table46749[[#This Row],[PSI - FI]]&gt;5,"Red",(IF(AND(Table46749[[#This Row],[PSI - FI]]&lt;5,Table46749[[#This Row],[PSI - FI]]&gt;=3),"Blue","No")))</f>
        <v>No</v>
      </c>
      <c r="X483" s="19" t="str">
        <f>HYPERLINK("https://www.google.com/maps/dir/?api=1&amp;origin=" &amp; Table46749[[#This Row],[Begin Lat]] &amp; "," &amp; Table46749[[#This Row],[Begin Long]] &amp; "&amp;destination=" &amp; Table46749[[#This Row],[End Lat]] &amp; "," &amp; Table46749[[#This Row],[End Long]] &amp; "&amp;travelmode=driving", "Google Maps")</f>
        <v>Google Maps</v>
      </c>
      <c r="Y483" s="1">
        <v>41.305894467900004</v>
      </c>
      <c r="Z483" s="1">
        <v>-81.8352068059</v>
      </c>
      <c r="AA483" s="1">
        <v>41.313142912300002</v>
      </c>
      <c r="AB483" s="1">
        <v>-81.835187213699996</v>
      </c>
    </row>
    <row r="484" spans="1:28" x14ac:dyDescent="0.25">
      <c r="A484" s="13">
        <v>482</v>
      </c>
      <c r="B484" s="17">
        <v>12</v>
      </c>
      <c r="C484" s="1" t="s">
        <v>785</v>
      </c>
      <c r="D484" s="1" t="s">
        <v>3291</v>
      </c>
      <c r="E484" s="1" t="s">
        <v>5814</v>
      </c>
      <c r="F484" s="1" t="s">
        <v>3702</v>
      </c>
      <c r="G484" s="16">
        <v>1.7</v>
      </c>
      <c r="H484" s="16">
        <v>2.2000000000000002</v>
      </c>
      <c r="I484" s="13" t="s">
        <v>3190</v>
      </c>
      <c r="J484" s="1" t="s">
        <v>4982</v>
      </c>
      <c r="K484" s="1">
        <v>0</v>
      </c>
      <c r="L484" s="1">
        <v>1</v>
      </c>
      <c r="M484" s="1">
        <v>3</v>
      </c>
      <c r="N484" s="1">
        <v>13</v>
      </c>
      <c r="O484" s="1">
        <v>29</v>
      </c>
      <c r="P484" s="16">
        <v>152.00481468023256</v>
      </c>
      <c r="Q484" s="16">
        <v>0.38566845467129762</v>
      </c>
      <c r="R484" s="16">
        <v>16.375001357194012</v>
      </c>
      <c r="S484" s="16">
        <v>15.989332902522715</v>
      </c>
      <c r="T484" s="16">
        <v>2.1639258340359752E-2</v>
      </c>
      <c r="U484" s="16">
        <v>2.6552957533157056</v>
      </c>
      <c r="V484" s="16">
        <v>2.6336564949753458</v>
      </c>
      <c r="W484" s="13" t="str">
        <f>IF(Table46749[[#This Row],[PSI - FI]]&gt;5,"Red",(IF(AND(Table46749[[#This Row],[PSI - FI]]&lt;5,Table46749[[#This Row],[PSI - FI]]&gt;=3),"Blue","No")))</f>
        <v>No</v>
      </c>
      <c r="X484" s="19" t="str">
        <f>HYPERLINK("https://www.google.com/maps/dir/?api=1&amp;origin=" &amp; Table46749[[#This Row],[Begin Lat]] &amp; "," &amp; Table46749[[#This Row],[Begin Long]] &amp; "&amp;destination=" &amp; Table46749[[#This Row],[End Lat]] &amp; "," &amp; Table46749[[#This Row],[End Long]] &amp; "&amp;travelmode=driving", "Google Maps")</f>
        <v>Google Maps</v>
      </c>
      <c r="Y484" s="1">
        <v>41.490479667000002</v>
      </c>
      <c r="Z484" s="1">
        <v>-81.6638321314</v>
      </c>
      <c r="AA484" s="1">
        <v>41.488551210300002</v>
      </c>
      <c r="AB484" s="1">
        <v>-81.654541908400006</v>
      </c>
    </row>
    <row r="485" spans="1:28" x14ac:dyDescent="0.25">
      <c r="A485" s="13">
        <v>483</v>
      </c>
      <c r="B485" s="17">
        <v>6</v>
      </c>
      <c r="C485" s="1" t="s">
        <v>784</v>
      </c>
      <c r="D485" s="1" t="s">
        <v>4174</v>
      </c>
      <c r="E485" s="1" t="s">
        <v>5633</v>
      </c>
      <c r="F485" s="1" t="s">
        <v>3704</v>
      </c>
      <c r="G485" s="16">
        <v>15</v>
      </c>
      <c r="H485" s="16">
        <v>15.5</v>
      </c>
      <c r="I485" s="13" t="s">
        <v>3190</v>
      </c>
      <c r="J485" s="1" t="s">
        <v>4982</v>
      </c>
      <c r="K485" s="1">
        <v>0</v>
      </c>
      <c r="L485" s="1">
        <v>1</v>
      </c>
      <c r="M485" s="1">
        <v>11</v>
      </c>
      <c r="N485" s="1">
        <v>3</v>
      </c>
      <c r="O485" s="1">
        <v>26</v>
      </c>
      <c r="P485" s="16">
        <v>157.00481468023256</v>
      </c>
      <c r="Q485" s="16">
        <v>0.40629610853898374</v>
      </c>
      <c r="R485" s="16">
        <v>18.251742154982125</v>
      </c>
      <c r="S485" s="16">
        <v>17.84544604644314</v>
      </c>
      <c r="T485" s="16">
        <v>2.2793011907428794E-2</v>
      </c>
      <c r="U485" s="16">
        <v>2.6514909918796952</v>
      </c>
      <c r="V485" s="16">
        <v>2.6286979799722663</v>
      </c>
      <c r="W485" s="13" t="str">
        <f>IF(Table46749[[#This Row],[PSI - FI]]&gt;5,"Red",(IF(AND(Table46749[[#This Row],[PSI - FI]]&lt;5,Table46749[[#This Row],[PSI - FI]]&gt;=3),"Blue","No")))</f>
        <v>No</v>
      </c>
      <c r="X485" s="19" t="str">
        <f>HYPERLINK("https://www.google.com/maps/dir/?api=1&amp;origin=" &amp; Table46749[[#This Row],[Begin Lat]] &amp; "," &amp; Table46749[[#This Row],[Begin Long]] &amp; "&amp;destination=" &amp; Table46749[[#This Row],[End Lat]] &amp; "," &amp; Table46749[[#This Row],[End Long]] &amp; "&amp;travelmode=driving", "Google Maps")</f>
        <v>Google Maps</v>
      </c>
      <c r="Y485" s="1">
        <v>40.014470782799997</v>
      </c>
      <c r="Z485" s="1">
        <v>-82.997706966300001</v>
      </c>
      <c r="AA485" s="1">
        <v>40.018470706000002</v>
      </c>
      <c r="AB485" s="1">
        <v>-83.001993175300001</v>
      </c>
    </row>
    <row r="486" spans="1:28" x14ac:dyDescent="0.25">
      <c r="A486" s="13">
        <v>484</v>
      </c>
      <c r="B486" s="17">
        <v>12</v>
      </c>
      <c r="C486" s="1" t="s">
        <v>794</v>
      </c>
      <c r="D486" s="1" t="s">
        <v>3978</v>
      </c>
      <c r="E486" s="1" t="s">
        <v>5844</v>
      </c>
      <c r="F486" s="1" t="s">
        <v>3712</v>
      </c>
      <c r="G486" s="16">
        <v>1.2</v>
      </c>
      <c r="H486" s="16">
        <v>1.7</v>
      </c>
      <c r="I486" s="13" t="s">
        <v>3190</v>
      </c>
      <c r="J486" s="1" t="s">
        <v>4981</v>
      </c>
      <c r="K486" s="1">
        <v>0</v>
      </c>
      <c r="L486" s="1">
        <v>3</v>
      </c>
      <c r="M486" s="1">
        <v>2</v>
      </c>
      <c r="N486" s="1">
        <v>2</v>
      </c>
      <c r="O486" s="1">
        <v>6</v>
      </c>
      <c r="P486" s="16">
        <v>164.99881904069767</v>
      </c>
      <c r="Q486" s="16">
        <v>2.1795654304843812</v>
      </c>
      <c r="R486" s="16">
        <v>5.391720810345431</v>
      </c>
      <c r="S486" s="16">
        <v>3.2121553798610498</v>
      </c>
      <c r="T486" s="16">
        <v>0.131141205956009</v>
      </c>
      <c r="U486" s="16">
        <v>2.6481961531042408</v>
      </c>
      <c r="V486" s="16">
        <v>2.5170549471482317</v>
      </c>
      <c r="W486" s="13" t="str">
        <f>IF(Table46749[[#This Row],[PSI - FI]]&gt;5,"Red",(IF(AND(Table46749[[#This Row],[PSI - FI]]&lt;5,Table46749[[#This Row],[PSI - FI]]&gt;=3),"Blue","No")))</f>
        <v>No</v>
      </c>
      <c r="X486" s="19" t="str">
        <f>HYPERLINK("https://www.google.com/maps/dir/?api=1&amp;origin=" &amp; Table46749[[#This Row],[Begin Lat]] &amp; "," &amp; Table46749[[#This Row],[Begin Long]] &amp; "&amp;destination=" &amp; Table46749[[#This Row],[End Lat]] &amp; "," &amp; Table46749[[#This Row],[End Long]] &amp; "&amp;travelmode=driving", "Google Maps")</f>
        <v>Google Maps</v>
      </c>
      <c r="Y486" s="1">
        <v>41.619191512900002</v>
      </c>
      <c r="Z486" s="1">
        <v>-81.469706231800004</v>
      </c>
      <c r="AA486" s="1">
        <v>41.623340333199998</v>
      </c>
      <c r="AB486" s="1">
        <v>-81.461800679999996</v>
      </c>
    </row>
    <row r="487" spans="1:28" x14ac:dyDescent="0.25">
      <c r="A487" s="13">
        <v>485</v>
      </c>
      <c r="B487" s="17">
        <v>12</v>
      </c>
      <c r="C487" s="1" t="s">
        <v>794</v>
      </c>
      <c r="D487" s="1" t="s">
        <v>3978</v>
      </c>
      <c r="E487" s="1" t="s">
        <v>5844</v>
      </c>
      <c r="F487" s="1" t="s">
        <v>3712</v>
      </c>
      <c r="G487" s="16">
        <v>12.3</v>
      </c>
      <c r="H487" s="16">
        <v>12.8</v>
      </c>
      <c r="I487" s="13" t="s">
        <v>3190</v>
      </c>
      <c r="J487" s="1" t="s">
        <v>4981</v>
      </c>
      <c r="K487" s="1">
        <v>0</v>
      </c>
      <c r="L487" s="1">
        <v>1</v>
      </c>
      <c r="M487" s="1">
        <v>2</v>
      </c>
      <c r="N487" s="1">
        <v>4</v>
      </c>
      <c r="O487" s="1">
        <v>14</v>
      </c>
      <c r="P487" s="16">
        <v>90.520439680232556</v>
      </c>
      <c r="Q487" s="16">
        <v>2.1795654304843812</v>
      </c>
      <c r="R487" s="16">
        <v>8.7058501053111677</v>
      </c>
      <c r="S487" s="16">
        <v>6.5262846748267869</v>
      </c>
      <c r="T487" s="16">
        <v>0.131141205956009</v>
      </c>
      <c r="U487" s="16">
        <v>2.6481961531042408</v>
      </c>
      <c r="V487" s="16">
        <v>2.5170549471482317</v>
      </c>
      <c r="W487" s="13" t="str">
        <f>IF(Table46749[[#This Row],[PSI - FI]]&gt;5,"Red",(IF(AND(Table46749[[#This Row],[PSI - FI]]&lt;5,Table46749[[#This Row],[PSI - FI]]&gt;=3),"Blue","No")))</f>
        <v>No</v>
      </c>
      <c r="X487" s="19" t="str">
        <f>HYPERLINK("https://www.google.com/maps/dir/?api=1&amp;origin=" &amp; Table46749[[#This Row],[Begin Lat]] &amp; "," &amp; Table46749[[#This Row],[Begin Long]] &amp; "&amp;destination=" &amp; Table46749[[#This Row],[End Lat]] &amp; "," &amp; Table46749[[#This Row],[End Long]] &amp; "&amp;travelmode=driving", "Google Maps")</f>
        <v>Google Maps</v>
      </c>
      <c r="Y487" s="1">
        <v>41.7156488157</v>
      </c>
      <c r="Z487" s="1">
        <v>-81.305038027999998</v>
      </c>
      <c r="AA487" s="1">
        <v>41.718546043400003</v>
      </c>
      <c r="AB487" s="1">
        <v>-81.296238409899999</v>
      </c>
    </row>
    <row r="488" spans="1:28" x14ac:dyDescent="0.25">
      <c r="A488" s="13">
        <v>486</v>
      </c>
      <c r="B488" s="17">
        <v>12</v>
      </c>
      <c r="C488" s="1" t="s">
        <v>794</v>
      </c>
      <c r="D488" s="1" t="s">
        <v>3978</v>
      </c>
      <c r="E488" s="1" t="s">
        <v>5827</v>
      </c>
      <c r="F488" s="1" t="s">
        <v>3712</v>
      </c>
      <c r="G488" s="16">
        <v>11.1</v>
      </c>
      <c r="H488" s="16">
        <v>11.6</v>
      </c>
      <c r="I488" s="13" t="s">
        <v>3190</v>
      </c>
      <c r="J488" s="1" t="s">
        <v>4981</v>
      </c>
      <c r="K488" s="1">
        <v>0</v>
      </c>
      <c r="L488" s="1">
        <v>1</v>
      </c>
      <c r="M488" s="1">
        <v>4</v>
      </c>
      <c r="N488" s="1">
        <v>2</v>
      </c>
      <c r="O488" s="1">
        <v>8</v>
      </c>
      <c r="P488" s="16">
        <v>88.739189680232556</v>
      </c>
      <c r="Q488" s="16">
        <v>2.1795654304843812</v>
      </c>
      <c r="R488" s="16">
        <v>6.2202531340868648</v>
      </c>
      <c r="S488" s="16">
        <v>4.0406877036024831</v>
      </c>
      <c r="T488" s="16">
        <v>0.131141205956009</v>
      </c>
      <c r="U488" s="16">
        <v>2.6481961531042408</v>
      </c>
      <c r="V488" s="16">
        <v>2.5170549471482317</v>
      </c>
      <c r="W488" s="13" t="str">
        <f>IF(Table46749[[#This Row],[PSI - FI]]&gt;5,"Red",(IF(AND(Table46749[[#This Row],[PSI - FI]]&lt;5,Table46749[[#This Row],[PSI - FI]]&gt;=3),"Blue","No")))</f>
        <v>No</v>
      </c>
      <c r="X488" s="19" t="str">
        <f>HYPERLINK("https://www.google.com/maps/dir/?api=1&amp;origin=" &amp; Table46749[[#This Row],[Begin Lat]] &amp; "," &amp; Table46749[[#This Row],[Begin Long]] &amp; "&amp;destination=" &amp; Table46749[[#This Row],[End Lat]] &amp; "," &amp; Table46749[[#This Row],[End Long]] &amp; "&amp;travelmode=driving", "Google Maps")</f>
        <v>Google Maps</v>
      </c>
      <c r="Y488" s="1">
        <v>41.700700125200001</v>
      </c>
      <c r="Z488" s="1">
        <v>-81.317959942100003</v>
      </c>
      <c r="AA488" s="1">
        <v>41.706850411399998</v>
      </c>
      <c r="AB488" s="1">
        <v>-81.312993053599996</v>
      </c>
    </row>
    <row r="489" spans="1:28" x14ac:dyDescent="0.25">
      <c r="A489" s="13">
        <v>487</v>
      </c>
      <c r="B489" s="17">
        <v>12</v>
      </c>
      <c r="C489" s="1" t="s">
        <v>785</v>
      </c>
      <c r="D489" s="1" t="s">
        <v>4004</v>
      </c>
      <c r="E489" s="1" t="s">
        <v>5831</v>
      </c>
      <c r="F489" s="1" t="s">
        <v>4380</v>
      </c>
      <c r="G489" s="16">
        <v>5.7</v>
      </c>
      <c r="H489" s="16">
        <v>6.2</v>
      </c>
      <c r="I489" s="13" t="s">
        <v>3190</v>
      </c>
      <c r="J489" s="1" t="s">
        <v>4982</v>
      </c>
      <c r="K489" s="1">
        <v>0</v>
      </c>
      <c r="L489" s="1">
        <v>1</v>
      </c>
      <c r="M489" s="1">
        <v>4</v>
      </c>
      <c r="N489" s="1">
        <v>7</v>
      </c>
      <c r="O489" s="1">
        <v>22</v>
      </c>
      <c r="P489" s="16">
        <v>124.92668968023256</v>
      </c>
      <c r="Q489" s="16">
        <v>0.55814854187007157</v>
      </c>
      <c r="R489" s="16">
        <v>16.51748410971463</v>
      </c>
      <c r="S489" s="16">
        <v>15.959335567844558</v>
      </c>
      <c r="T489" s="16">
        <v>3.1288635036492297E-2</v>
      </c>
      <c r="U489" s="16">
        <v>2.6453607146370559</v>
      </c>
      <c r="V489" s="16">
        <v>2.6140720796005636</v>
      </c>
      <c r="W489" s="13" t="str">
        <f>IF(Table46749[[#This Row],[PSI - FI]]&gt;5,"Red",(IF(AND(Table46749[[#This Row],[PSI - FI]]&lt;5,Table46749[[#This Row],[PSI - FI]]&gt;=3),"Blue","No")))</f>
        <v>No</v>
      </c>
      <c r="X489" s="19" t="str">
        <f>HYPERLINK("https://www.google.com/maps/dir/?api=1&amp;origin=" &amp; Table46749[[#This Row],[Begin Lat]] &amp; "," &amp; Table46749[[#This Row],[Begin Long]] &amp; "&amp;destination=" &amp; Table46749[[#This Row],[End Lat]] &amp; "," &amp; Table46749[[#This Row],[End Long]] &amp; "&amp;travelmode=driving", "Google Maps")</f>
        <v>Google Maps</v>
      </c>
      <c r="Y489" s="1">
        <v>41.449167033899997</v>
      </c>
      <c r="Z489" s="1">
        <v>-81.580766560100002</v>
      </c>
      <c r="AA489" s="1">
        <v>41.449779798999998</v>
      </c>
      <c r="AB489" s="1">
        <v>-81.571168154800006</v>
      </c>
    </row>
    <row r="490" spans="1:28" x14ac:dyDescent="0.25">
      <c r="A490" s="13">
        <v>488</v>
      </c>
      <c r="B490" s="17">
        <v>7</v>
      </c>
      <c r="C490" s="1" t="s">
        <v>3196</v>
      </c>
      <c r="D490" s="1" t="s">
        <v>4344</v>
      </c>
      <c r="E490" s="1" t="s">
        <v>5270</v>
      </c>
      <c r="F490" s="1" t="s">
        <v>4484</v>
      </c>
      <c r="G490" s="16">
        <v>14.5</v>
      </c>
      <c r="H490" s="16">
        <v>15</v>
      </c>
      <c r="I490" s="13" t="s">
        <v>3190</v>
      </c>
      <c r="J490" s="1" t="s">
        <v>4981</v>
      </c>
      <c r="K490" s="1">
        <v>0</v>
      </c>
      <c r="L490" s="1">
        <v>1</v>
      </c>
      <c r="M490" s="1">
        <v>1</v>
      </c>
      <c r="N490" s="1">
        <v>5</v>
      </c>
      <c r="O490" s="1">
        <v>20</v>
      </c>
      <c r="P490" s="16">
        <v>94.411064680232556</v>
      </c>
      <c r="Q490" s="16">
        <v>1.2277679726104844</v>
      </c>
      <c r="R490" s="16">
        <v>12.203943527731184</v>
      </c>
      <c r="S490" s="16">
        <v>10.976175555120699</v>
      </c>
      <c r="T490" s="16">
        <v>6.9731293304646544E-2</v>
      </c>
      <c r="U490" s="16">
        <v>2.6422059596421801</v>
      </c>
      <c r="V490" s="16">
        <v>2.5724746663375337</v>
      </c>
      <c r="W490" s="13" t="str">
        <f>IF(Table46749[[#This Row],[PSI - FI]]&gt;5,"Red",(IF(AND(Table46749[[#This Row],[PSI - FI]]&lt;5,Table46749[[#This Row],[PSI - FI]]&gt;=3),"Blue","No")))</f>
        <v>No</v>
      </c>
      <c r="X490" s="19" t="str">
        <f>HYPERLINK("https://www.google.com/maps/dir/?api=1&amp;origin=" &amp; Table46749[[#This Row],[Begin Lat]] &amp; "," &amp; Table46749[[#This Row],[Begin Long]] &amp; "&amp;destination=" &amp; Table46749[[#This Row],[End Lat]] &amp; "," &amp; Table46749[[#This Row],[End Long]] &amp; "&amp;travelmode=driving", "Google Maps")</f>
        <v>Google Maps</v>
      </c>
      <c r="Y490" s="1">
        <v>39.640053908200002</v>
      </c>
      <c r="Z490" s="1">
        <v>-84.234037435700003</v>
      </c>
      <c r="AA490" s="1">
        <v>39.637790960399997</v>
      </c>
      <c r="AB490" s="1">
        <v>-84.225154667799998</v>
      </c>
    </row>
    <row r="491" spans="1:28" x14ac:dyDescent="0.25">
      <c r="A491" s="13">
        <v>489</v>
      </c>
      <c r="B491" s="17">
        <v>6</v>
      </c>
      <c r="C491" s="1" t="s">
        <v>784</v>
      </c>
      <c r="D491" s="1" t="s">
        <v>3931</v>
      </c>
      <c r="E491" s="1" t="s">
        <v>5813</v>
      </c>
      <c r="F491" s="1" t="s">
        <v>4360</v>
      </c>
      <c r="G491" s="16">
        <v>9.9</v>
      </c>
      <c r="H491" s="16">
        <v>10.4</v>
      </c>
      <c r="I491" s="13" t="s">
        <v>3190</v>
      </c>
      <c r="J491" s="1" t="s">
        <v>4981</v>
      </c>
      <c r="K491" s="1">
        <v>1</v>
      </c>
      <c r="L491" s="1">
        <v>0</v>
      </c>
      <c r="M491" s="1">
        <v>2</v>
      </c>
      <c r="N491" s="1">
        <v>4</v>
      </c>
      <c r="O491" s="1">
        <v>17</v>
      </c>
      <c r="P491" s="16">
        <v>93.520439680232556</v>
      </c>
      <c r="Q491" s="16">
        <v>2.5150443646366085</v>
      </c>
      <c r="R491" s="16">
        <v>9.7876003367451414</v>
      </c>
      <c r="S491" s="16">
        <v>7.2725559721085329</v>
      </c>
      <c r="T491" s="16">
        <v>0.15352020204767328</v>
      </c>
      <c r="U491" s="16">
        <v>2.6411886816310353</v>
      </c>
      <c r="V491" s="16">
        <v>2.4876684795833621</v>
      </c>
      <c r="W491" s="13" t="str">
        <f>IF(Table46749[[#This Row],[PSI - FI]]&gt;5,"Red",(IF(AND(Table46749[[#This Row],[PSI - FI]]&lt;5,Table46749[[#This Row],[PSI - FI]]&gt;=3),"Blue","No")))</f>
        <v>No</v>
      </c>
      <c r="X491" s="19" t="str">
        <f>HYPERLINK("https://www.google.com/maps/dir/?api=1&amp;origin=" &amp; Table46749[[#This Row],[Begin Lat]] &amp; "," &amp; Table46749[[#This Row],[Begin Long]] &amp; "&amp;destination=" &amp; Table46749[[#This Row],[End Lat]] &amp; "," &amp; Table46749[[#This Row],[End Long]] &amp; "&amp;travelmode=driving", "Google Maps")</f>
        <v>Google Maps</v>
      </c>
      <c r="Y491" s="1">
        <v>40.082725671200002</v>
      </c>
      <c r="Z491" s="1">
        <v>-83.035404262399993</v>
      </c>
      <c r="AA491" s="1">
        <v>40.089887402800002</v>
      </c>
      <c r="AB491" s="1">
        <v>-83.036352571600005</v>
      </c>
    </row>
    <row r="492" spans="1:28" x14ac:dyDescent="0.25">
      <c r="A492" s="13">
        <v>490</v>
      </c>
      <c r="B492" s="17">
        <v>6</v>
      </c>
      <c r="C492" s="1" t="s">
        <v>784</v>
      </c>
      <c r="D492" s="1" t="s">
        <v>4108</v>
      </c>
      <c r="E492" s="1" t="s">
        <v>5776</v>
      </c>
      <c r="F492" s="1" t="s">
        <v>4412</v>
      </c>
      <c r="G492" s="16">
        <v>0.8</v>
      </c>
      <c r="H492" s="16">
        <v>1.3</v>
      </c>
      <c r="I492" s="13" t="s">
        <v>3190</v>
      </c>
      <c r="J492" s="1" t="s">
        <v>4982</v>
      </c>
      <c r="K492" s="1">
        <v>0</v>
      </c>
      <c r="L492" s="1">
        <v>4</v>
      </c>
      <c r="M492" s="1">
        <v>6</v>
      </c>
      <c r="N492" s="1">
        <v>4</v>
      </c>
      <c r="O492" s="1">
        <v>15</v>
      </c>
      <c r="P492" s="16">
        <v>254.73800872093022</v>
      </c>
      <c r="Q492" s="16">
        <v>0.54950836498325406</v>
      </c>
      <c r="R492" s="16">
        <v>10.405383647147854</v>
      </c>
      <c r="S492" s="16">
        <v>9.8558752821646003</v>
      </c>
      <c r="T492" s="16">
        <v>3.0805456682009631E-2</v>
      </c>
      <c r="U492" s="16">
        <v>2.6394301563498974</v>
      </c>
      <c r="V492" s="16">
        <v>2.6086246996678879</v>
      </c>
      <c r="W492" s="13" t="str">
        <f>IF(Table46749[[#This Row],[PSI - FI]]&gt;5,"Red",(IF(AND(Table46749[[#This Row],[PSI - FI]]&lt;5,Table46749[[#This Row],[PSI - FI]]&gt;=3),"Blue","No")))</f>
        <v>No</v>
      </c>
      <c r="X492" s="19" t="str">
        <f>HYPERLINK("https://www.google.com/maps/dir/?api=1&amp;origin=" &amp; Table46749[[#This Row],[Begin Lat]] &amp; "," &amp; Table46749[[#This Row],[Begin Long]] &amp; "&amp;destination=" &amp; Table46749[[#This Row],[End Lat]] &amp; "," &amp; Table46749[[#This Row],[End Long]] &amp; "&amp;travelmode=driving", "Google Maps")</f>
        <v>Google Maps</v>
      </c>
      <c r="Y492" s="1">
        <v>39.947337000600001</v>
      </c>
      <c r="Z492" s="1">
        <v>-82.923960141400002</v>
      </c>
      <c r="AA492" s="1">
        <v>39.946828904500002</v>
      </c>
      <c r="AB492" s="1">
        <v>-82.914588615400007</v>
      </c>
    </row>
    <row r="493" spans="1:28" x14ac:dyDescent="0.25">
      <c r="A493" s="13">
        <v>491</v>
      </c>
      <c r="B493" s="17">
        <v>3</v>
      </c>
      <c r="C493" s="1" t="s">
        <v>802</v>
      </c>
      <c r="D493" s="1" t="s">
        <v>4346</v>
      </c>
      <c r="E493" s="1" t="s">
        <v>5531</v>
      </c>
      <c r="F493" s="1" t="s">
        <v>4485</v>
      </c>
      <c r="G493" s="16">
        <v>2.7</v>
      </c>
      <c r="H493" s="16">
        <v>3.2</v>
      </c>
      <c r="I493" s="13" t="s">
        <v>3190</v>
      </c>
      <c r="J493" s="1" t="s">
        <v>4982</v>
      </c>
      <c r="K493" s="1">
        <v>0</v>
      </c>
      <c r="L493" s="1">
        <v>0</v>
      </c>
      <c r="M493" s="1">
        <v>7</v>
      </c>
      <c r="N493" s="1">
        <v>8</v>
      </c>
      <c r="O493" s="1">
        <v>31</v>
      </c>
      <c r="P493" s="16">
        <v>112.328125</v>
      </c>
      <c r="Q493" s="16">
        <v>0.49902031539966757</v>
      </c>
      <c r="R493" s="16">
        <v>15.790912394426739</v>
      </c>
      <c r="S493" s="16">
        <v>15.291892079027072</v>
      </c>
      <c r="T493" s="16">
        <v>2.7981669763065611E-2</v>
      </c>
      <c r="U493" s="16">
        <v>2.6385270854885401</v>
      </c>
      <c r="V493" s="16">
        <v>2.6105454157254746</v>
      </c>
      <c r="W493" s="13" t="str">
        <f>IF(Table46749[[#This Row],[PSI - FI]]&gt;5,"Red",(IF(AND(Table46749[[#This Row],[PSI - FI]]&lt;5,Table46749[[#This Row],[PSI - FI]]&gt;=3),"Blue","No")))</f>
        <v>No</v>
      </c>
      <c r="X493" s="19" t="str">
        <f>HYPERLINK("https://www.google.com/maps/dir/?api=1&amp;origin=" &amp; Table46749[[#This Row],[Begin Lat]] &amp; "," &amp; Table46749[[#This Row],[Begin Long]] &amp; "&amp;destination=" &amp; Table46749[[#This Row],[End Lat]] &amp; "," &amp; Table46749[[#This Row],[End Long]] &amp; "&amp;travelmode=driving", "Google Maps")</f>
        <v>Google Maps</v>
      </c>
      <c r="Y493" s="1">
        <v>40.757747180000003</v>
      </c>
      <c r="Z493" s="1">
        <v>-82.551701871000006</v>
      </c>
      <c r="AA493" s="1">
        <v>40.764987468800001</v>
      </c>
      <c r="AB493" s="1">
        <v>-82.551710943100005</v>
      </c>
    </row>
    <row r="494" spans="1:28" x14ac:dyDescent="0.25">
      <c r="A494" s="13">
        <v>492</v>
      </c>
      <c r="B494" s="17">
        <v>12</v>
      </c>
      <c r="C494" s="1" t="s">
        <v>785</v>
      </c>
      <c r="D494" s="1" t="s">
        <v>3978</v>
      </c>
      <c r="E494" s="1" t="s">
        <v>5863</v>
      </c>
      <c r="F494" s="1" t="s">
        <v>3712</v>
      </c>
      <c r="G494" s="16">
        <v>28.3</v>
      </c>
      <c r="H494" s="16">
        <v>28.8</v>
      </c>
      <c r="I494" s="13" t="s">
        <v>3190</v>
      </c>
      <c r="J494" s="1" t="s">
        <v>4981</v>
      </c>
      <c r="K494" s="1">
        <v>2</v>
      </c>
      <c r="L494" s="1">
        <v>2</v>
      </c>
      <c r="M494" s="1">
        <v>3</v>
      </c>
      <c r="N494" s="1">
        <v>1</v>
      </c>
      <c r="O494" s="1">
        <v>10</v>
      </c>
      <c r="P494" s="16">
        <v>216.78488372093022</v>
      </c>
      <c r="Q494" s="16">
        <v>1.2154689486072463</v>
      </c>
      <c r="R494" s="16">
        <v>7.0246954219072659</v>
      </c>
      <c r="S494" s="16">
        <v>5.8092264733000194</v>
      </c>
      <c r="T494" s="16">
        <v>6.8962932584802211E-2</v>
      </c>
      <c r="U494" s="16">
        <v>2.635826204674808</v>
      </c>
      <c r="V494" s="16">
        <v>2.5668632720900058</v>
      </c>
      <c r="W494" s="13" t="str">
        <f>IF(Table46749[[#This Row],[PSI - FI]]&gt;5,"Red",(IF(AND(Table46749[[#This Row],[PSI - FI]]&lt;5,Table46749[[#This Row],[PSI - FI]]&gt;=3),"Blue","No")))</f>
        <v>No</v>
      </c>
      <c r="X494" s="19" t="str">
        <f>HYPERLINK("https://www.google.com/maps/dir/?api=1&amp;origin=" &amp; Table46749[[#This Row],[Begin Lat]] &amp; "," &amp; Table46749[[#This Row],[Begin Long]] &amp; "&amp;destination=" &amp; Table46749[[#This Row],[End Lat]] &amp; "," &amp; Table46749[[#This Row],[End Long]] &amp; "&amp;travelmode=driving", "Google Maps")</f>
        <v>Google Maps</v>
      </c>
      <c r="Y494" s="1">
        <v>41.604051192500002</v>
      </c>
      <c r="Z494" s="1">
        <v>-81.497994833199996</v>
      </c>
      <c r="AA494" s="1">
        <v>41.608148584799999</v>
      </c>
      <c r="AB494" s="1">
        <v>-81.490089705399996</v>
      </c>
    </row>
    <row r="495" spans="1:28" x14ac:dyDescent="0.25">
      <c r="A495" s="13">
        <v>493</v>
      </c>
      <c r="B495" s="17">
        <v>7</v>
      </c>
      <c r="C495" s="1" t="s">
        <v>2388</v>
      </c>
      <c r="D495" s="1" t="s">
        <v>4348</v>
      </c>
      <c r="E495" s="1" t="s">
        <v>5900</v>
      </c>
      <c r="F495" s="1" t="s">
        <v>4486</v>
      </c>
      <c r="G495" s="16">
        <v>13.7</v>
      </c>
      <c r="H495" s="16">
        <v>14.2</v>
      </c>
      <c r="I495" s="13" t="s">
        <v>3190</v>
      </c>
      <c r="J495" s="1" t="s">
        <v>4982</v>
      </c>
      <c r="K495" s="1">
        <v>1</v>
      </c>
      <c r="L495" s="1">
        <v>1</v>
      </c>
      <c r="M495" s="1">
        <v>7</v>
      </c>
      <c r="N495" s="1">
        <v>7</v>
      </c>
      <c r="O495" s="1">
        <v>49</v>
      </c>
      <c r="P495" s="16">
        <v>217.24400436046511</v>
      </c>
      <c r="Q495" s="16">
        <v>0.41412196027427578</v>
      </c>
      <c r="R495" s="16">
        <v>23.686844677485315</v>
      </c>
      <c r="S495" s="16">
        <v>23.272722717211039</v>
      </c>
      <c r="T495" s="16">
        <v>2.3231707862639266E-2</v>
      </c>
      <c r="U495" s="16">
        <v>2.628102440196141</v>
      </c>
      <c r="V495" s="16">
        <v>2.6048707323335019</v>
      </c>
      <c r="W495" s="13" t="str">
        <f>IF(Table46749[[#This Row],[PSI - FI]]&gt;5,"Red",(IF(AND(Table46749[[#This Row],[PSI - FI]]&lt;5,Table46749[[#This Row],[PSI - FI]]&gt;=3),"Blue","No")))</f>
        <v>No</v>
      </c>
      <c r="X495" s="19" t="str">
        <f>HYPERLINK("https://www.google.com/maps/dir/?api=1&amp;origin=" &amp; Table46749[[#This Row],[Begin Lat]] &amp; "," &amp; Table46749[[#This Row],[Begin Long]] &amp; "&amp;destination=" &amp; Table46749[[#This Row],[End Lat]] &amp; "," &amp; Table46749[[#This Row],[End Long]] &amp; "&amp;travelmode=driving", "Google Maps")</f>
        <v>Google Maps</v>
      </c>
      <c r="Y495" s="1">
        <v>40.287770444800003</v>
      </c>
      <c r="Z495" s="1">
        <v>-84.188365311599995</v>
      </c>
      <c r="AA495" s="1">
        <v>40.287886153099997</v>
      </c>
      <c r="AB495" s="1">
        <v>-84.178909905400005</v>
      </c>
    </row>
    <row r="496" spans="1:28" x14ac:dyDescent="0.25">
      <c r="A496" s="13">
        <v>494</v>
      </c>
      <c r="B496" s="17">
        <v>4</v>
      </c>
      <c r="C496" s="1" t="s">
        <v>795</v>
      </c>
      <c r="D496" s="1" t="s">
        <v>4350</v>
      </c>
      <c r="E496" s="1" t="s">
        <v>5901</v>
      </c>
      <c r="F496" s="1" t="s">
        <v>4487</v>
      </c>
      <c r="G496" s="16">
        <v>6.4</v>
      </c>
      <c r="H496" s="16">
        <v>6.9</v>
      </c>
      <c r="I496" s="13" t="s">
        <v>3190</v>
      </c>
      <c r="J496" s="1" t="s">
        <v>4983</v>
      </c>
      <c r="K496" s="1">
        <v>0</v>
      </c>
      <c r="L496" s="1">
        <v>0</v>
      </c>
      <c r="M496" s="1">
        <v>4</v>
      </c>
      <c r="N496" s="1">
        <v>11</v>
      </c>
      <c r="O496" s="1">
        <v>51</v>
      </c>
      <c r="P496" s="16">
        <v>126</v>
      </c>
      <c r="Q496" s="16">
        <v>0.49097990285442955</v>
      </c>
      <c r="R496" s="16">
        <v>25.73505465484234</v>
      </c>
      <c r="S496" s="16">
        <v>25.24407475198791</v>
      </c>
      <c r="T496" s="16">
        <v>2.673447374959094E-2</v>
      </c>
      <c r="U496" s="16">
        <v>2.6279509653259709</v>
      </c>
      <c r="V496" s="16">
        <v>2.60121649157638</v>
      </c>
      <c r="W496" s="13" t="str">
        <f>IF(Table46749[[#This Row],[PSI - FI]]&gt;5,"Red",(IF(AND(Table46749[[#This Row],[PSI - FI]]&lt;5,Table46749[[#This Row],[PSI - FI]]&gt;=3),"Blue","No")))</f>
        <v>No</v>
      </c>
      <c r="X496" s="19" t="str">
        <f>HYPERLINK("https://www.google.com/maps/dir/?api=1&amp;origin=" &amp; Table46749[[#This Row],[Begin Lat]] &amp; "," &amp; Table46749[[#This Row],[Begin Long]] &amp; "&amp;destination=" &amp; Table46749[[#This Row],[End Lat]] &amp; "," &amp; Table46749[[#This Row],[End Long]] &amp; "&amp;travelmode=driving", "Google Maps")</f>
        <v>Google Maps</v>
      </c>
      <c r="Y496" s="1">
        <v>41.083824541699997</v>
      </c>
      <c r="Z496" s="1">
        <v>-81.573633470600001</v>
      </c>
      <c r="AA496" s="1">
        <v>41.084060898700002</v>
      </c>
      <c r="AB496" s="1">
        <v>-81.564078230999996</v>
      </c>
    </row>
    <row r="497" spans="1:28" x14ac:dyDescent="0.25">
      <c r="A497" s="13">
        <v>495</v>
      </c>
      <c r="B497" s="17">
        <v>12</v>
      </c>
      <c r="C497" s="1" t="s">
        <v>785</v>
      </c>
      <c r="D497" s="1" t="s">
        <v>4200</v>
      </c>
      <c r="E497" s="1" t="s">
        <v>5814</v>
      </c>
      <c r="F497" s="1" t="s">
        <v>3702</v>
      </c>
      <c r="G497" s="16">
        <v>8.5</v>
      </c>
      <c r="H497" s="16">
        <v>9</v>
      </c>
      <c r="I497" s="13" t="s">
        <v>3190</v>
      </c>
      <c r="J497" s="1" t="s">
        <v>4982</v>
      </c>
      <c r="K497" s="1">
        <v>0</v>
      </c>
      <c r="L497" s="1">
        <v>2</v>
      </c>
      <c r="M497" s="1">
        <v>5</v>
      </c>
      <c r="N497" s="1">
        <v>8</v>
      </c>
      <c r="O497" s="1">
        <v>24</v>
      </c>
      <c r="P497" s="16">
        <v>183.58775436046511</v>
      </c>
      <c r="Q497" s="16">
        <v>0.47830408621618659</v>
      </c>
      <c r="R497" s="16">
        <v>14.226646601581367</v>
      </c>
      <c r="S497" s="16">
        <v>13.748342515365181</v>
      </c>
      <c r="T497" s="16">
        <v>2.668626755059153E-2</v>
      </c>
      <c r="U497" s="16">
        <v>2.6261878176688795</v>
      </c>
      <c r="V497" s="16">
        <v>2.5995015501182879</v>
      </c>
      <c r="W497" s="13" t="str">
        <f>IF(Table46749[[#This Row],[PSI - FI]]&gt;5,"Red",(IF(AND(Table46749[[#This Row],[PSI - FI]]&lt;5,Table46749[[#This Row],[PSI - FI]]&gt;=3),"Blue","No")))</f>
        <v>No</v>
      </c>
      <c r="X497" s="19" t="str">
        <f>HYPERLINK("https://www.google.com/maps/dir/?api=1&amp;origin=" &amp; Table46749[[#This Row],[Begin Lat]] &amp; "," &amp; Table46749[[#This Row],[Begin Long]] &amp; "&amp;destination=" &amp; Table46749[[#This Row],[End Lat]] &amp; "," &amp; Table46749[[#This Row],[End Long]] &amp; "&amp;travelmode=driving", "Google Maps")</f>
        <v>Google Maps</v>
      </c>
      <c r="Y497" s="1">
        <v>41.464551547399999</v>
      </c>
      <c r="Z497" s="1">
        <v>-81.541830844900005</v>
      </c>
      <c r="AA497" s="1">
        <v>41.464540105600001</v>
      </c>
      <c r="AB497" s="1">
        <v>-81.532212946900003</v>
      </c>
    </row>
    <row r="498" spans="1:28" x14ac:dyDescent="0.25">
      <c r="A498" s="13">
        <v>496</v>
      </c>
      <c r="B498" s="17">
        <v>12</v>
      </c>
      <c r="C498" s="1" t="s">
        <v>785</v>
      </c>
      <c r="D498" s="1" t="s">
        <v>4352</v>
      </c>
      <c r="E498" s="1" t="s">
        <v>5902</v>
      </c>
      <c r="F498" s="1" t="s">
        <v>4488</v>
      </c>
      <c r="G498" s="16">
        <v>2</v>
      </c>
      <c r="H498" s="16">
        <v>2.5</v>
      </c>
      <c r="I498" s="13" t="s">
        <v>3190</v>
      </c>
      <c r="J498" s="1" t="s">
        <v>4982</v>
      </c>
      <c r="K498" s="1">
        <v>0</v>
      </c>
      <c r="L498" s="1">
        <v>0</v>
      </c>
      <c r="M498" s="1">
        <v>9</v>
      </c>
      <c r="N498" s="1">
        <v>6</v>
      </c>
      <c r="O498" s="1">
        <v>27</v>
      </c>
      <c r="P498" s="16">
        <v>112.546875</v>
      </c>
      <c r="Q498" s="16">
        <v>0.40555027157939211</v>
      </c>
      <c r="R498" s="16">
        <v>18.258125833921902</v>
      </c>
      <c r="S498" s="16">
        <v>17.852575562342508</v>
      </c>
      <c r="T498" s="16">
        <v>2.2751955313749708E-2</v>
      </c>
      <c r="U498" s="16">
        <v>2.6238022672341716</v>
      </c>
      <c r="V498" s="16">
        <v>2.6010503119204218</v>
      </c>
      <c r="W498" s="13" t="str">
        <f>IF(Table46749[[#This Row],[PSI - FI]]&gt;5,"Red",(IF(AND(Table46749[[#This Row],[PSI - FI]]&lt;5,Table46749[[#This Row],[PSI - FI]]&gt;=3),"Blue","No")))</f>
        <v>No</v>
      </c>
      <c r="X498" s="19" t="str">
        <f>HYPERLINK("https://www.google.com/maps/dir/?api=1&amp;origin=" &amp; Table46749[[#This Row],[Begin Lat]] &amp; "," &amp; Table46749[[#This Row],[Begin Long]] &amp; "&amp;destination=" &amp; Table46749[[#This Row],[End Lat]] &amp; "," &amp; Table46749[[#This Row],[End Long]] &amp; "&amp;travelmode=driving", "Google Maps")</f>
        <v>Google Maps</v>
      </c>
      <c r="Y498" s="1">
        <v>41.469787215799997</v>
      </c>
      <c r="Z498" s="1">
        <v>-81.707870940500001</v>
      </c>
      <c r="AA498" s="1">
        <v>41.469936651200001</v>
      </c>
      <c r="AB498" s="1">
        <v>-81.698266180399997</v>
      </c>
    </row>
    <row r="499" spans="1:28" x14ac:dyDescent="0.25">
      <c r="A499" s="13">
        <v>497</v>
      </c>
      <c r="B499" s="17">
        <v>12</v>
      </c>
      <c r="C499" s="1" t="s">
        <v>785</v>
      </c>
      <c r="D499" s="1" t="s">
        <v>4354</v>
      </c>
      <c r="E499" s="1" t="s">
        <v>5590</v>
      </c>
      <c r="F499" s="1" t="s">
        <v>4489</v>
      </c>
      <c r="G499" s="16">
        <v>0.8</v>
      </c>
      <c r="H499" s="16">
        <v>1.3</v>
      </c>
      <c r="I499" s="13" t="s">
        <v>3190</v>
      </c>
      <c r="J499" s="1" t="s">
        <v>4983</v>
      </c>
      <c r="K499" s="1">
        <v>0</v>
      </c>
      <c r="L499" s="1">
        <v>1</v>
      </c>
      <c r="M499" s="1">
        <v>5</v>
      </c>
      <c r="N499" s="1">
        <v>9</v>
      </c>
      <c r="O499" s="1">
        <v>37</v>
      </c>
      <c r="P499" s="16">
        <v>155.34856468023256</v>
      </c>
      <c r="Q499" s="16">
        <v>0.49298937017990185</v>
      </c>
      <c r="R499" s="16">
        <v>20.057484571807986</v>
      </c>
      <c r="S499" s="16">
        <v>19.564495201628084</v>
      </c>
      <c r="T499" s="16">
        <v>2.6843267885527319E-2</v>
      </c>
      <c r="U499" s="16">
        <v>2.6209011487161828</v>
      </c>
      <c r="V499" s="16">
        <v>2.5940578808306554</v>
      </c>
      <c r="W499" s="13" t="str">
        <f>IF(Table46749[[#This Row],[PSI - FI]]&gt;5,"Red",(IF(AND(Table46749[[#This Row],[PSI - FI]]&lt;5,Table46749[[#This Row],[PSI - FI]]&gt;=3),"Blue","No")))</f>
        <v>No</v>
      </c>
      <c r="X499" s="19" t="str">
        <f>HYPERLINK("https://www.google.com/maps/dir/?api=1&amp;origin=" &amp; Table46749[[#This Row],[Begin Lat]] &amp; "," &amp; Table46749[[#This Row],[Begin Long]] &amp; "&amp;destination=" &amp; Table46749[[#This Row],[End Lat]] &amp; "," &amp; Table46749[[#This Row],[End Long]] &amp; "&amp;travelmode=driving", "Google Maps")</f>
        <v>Google Maps</v>
      </c>
      <c r="Y499" s="1">
        <v>41.573839227100002</v>
      </c>
      <c r="Z499" s="1">
        <v>-81.547636471499999</v>
      </c>
      <c r="AA499" s="1">
        <v>0</v>
      </c>
      <c r="AB499" s="1">
        <v>0</v>
      </c>
    </row>
    <row r="500" spans="1:28" x14ac:dyDescent="0.25">
      <c r="A500" s="13">
        <v>498</v>
      </c>
      <c r="B500" s="17">
        <v>6</v>
      </c>
      <c r="C500" s="1" t="s">
        <v>784</v>
      </c>
      <c r="D500" s="1" t="s">
        <v>4195</v>
      </c>
      <c r="E500" s="1" t="s">
        <v>5903</v>
      </c>
      <c r="F500" s="1" t="s">
        <v>4490</v>
      </c>
      <c r="G500" s="16">
        <v>1.7</v>
      </c>
      <c r="H500" s="16">
        <v>2.2000000000000002</v>
      </c>
      <c r="I500" s="13" t="s">
        <v>3190</v>
      </c>
      <c r="J500" s="1" t="s">
        <v>4983</v>
      </c>
      <c r="K500" s="1">
        <v>0</v>
      </c>
      <c r="L500" s="1">
        <v>3</v>
      </c>
      <c r="M500" s="1">
        <v>7</v>
      </c>
      <c r="N500" s="1">
        <v>6</v>
      </c>
      <c r="O500" s="1">
        <v>19</v>
      </c>
      <c r="P500" s="16">
        <v>228.48319404069767</v>
      </c>
      <c r="Q500" s="16">
        <v>0.43110214346778802</v>
      </c>
      <c r="R500" s="16">
        <v>13.765627851778163</v>
      </c>
      <c r="S500" s="16">
        <v>13.334525708310375</v>
      </c>
      <c r="T500" s="16">
        <v>2.3491433328234061E-2</v>
      </c>
      <c r="U500" s="16">
        <v>2.6120005806446422</v>
      </c>
      <c r="V500" s="16">
        <v>2.5885091473164081</v>
      </c>
      <c r="W500" s="13" t="str">
        <f>IF(Table46749[[#This Row],[PSI - FI]]&gt;5,"Red",(IF(AND(Table46749[[#This Row],[PSI - FI]]&lt;5,Table46749[[#This Row],[PSI - FI]]&gt;=3),"Blue","No")))</f>
        <v>No</v>
      </c>
      <c r="X500" s="19" t="str">
        <f>HYPERLINK("https://www.google.com/maps/dir/?api=1&amp;origin=" &amp; Table46749[[#This Row],[Begin Lat]] &amp; "," &amp; Table46749[[#This Row],[Begin Long]] &amp; "&amp;destination=" &amp; Table46749[[#This Row],[End Lat]] &amp; "," &amp; Table46749[[#This Row],[End Long]] &amp; "&amp;travelmode=driving", "Google Maps")</f>
        <v>Google Maps</v>
      </c>
      <c r="Y500" s="1">
        <v>39.940799186500001</v>
      </c>
      <c r="Z500" s="1">
        <v>-83.126357797300003</v>
      </c>
      <c r="AA500" s="1">
        <v>39.939205319499997</v>
      </c>
      <c r="AB500" s="1">
        <v>-83.117169939099995</v>
      </c>
    </row>
    <row r="501" spans="1:28" x14ac:dyDescent="0.25">
      <c r="A501" s="13">
        <v>499</v>
      </c>
      <c r="B501" s="17">
        <v>12</v>
      </c>
      <c r="C501" s="1" t="s">
        <v>785</v>
      </c>
      <c r="D501" s="1" t="s">
        <v>4357</v>
      </c>
      <c r="E501" s="1" t="s">
        <v>5814</v>
      </c>
      <c r="F501" s="1" t="s">
        <v>3702</v>
      </c>
      <c r="G501" s="16">
        <v>0</v>
      </c>
      <c r="H501" s="16">
        <v>0.5</v>
      </c>
      <c r="I501" s="13" t="s">
        <v>3190</v>
      </c>
      <c r="J501" s="1" t="s">
        <v>4982</v>
      </c>
      <c r="K501" s="1">
        <v>0</v>
      </c>
      <c r="L501" s="1">
        <v>2</v>
      </c>
      <c r="M501" s="1">
        <v>2</v>
      </c>
      <c r="N501" s="1">
        <v>6</v>
      </c>
      <c r="O501" s="1">
        <v>25</v>
      </c>
      <c r="P501" s="16">
        <v>156.07212936046511</v>
      </c>
      <c r="Q501" s="16">
        <v>0.76645350884014141</v>
      </c>
      <c r="R501" s="16">
        <v>13.419967919623662</v>
      </c>
      <c r="S501" s="16">
        <v>12.65351441078352</v>
      </c>
      <c r="T501" s="16">
        <v>4.3125083978520773E-2</v>
      </c>
      <c r="U501" s="16">
        <v>2.6118581859304859</v>
      </c>
      <c r="V501" s="16">
        <v>2.568733101951965</v>
      </c>
      <c r="W501" s="13" t="str">
        <f>IF(Table46749[[#This Row],[PSI - FI]]&gt;5,"Red",(IF(AND(Table46749[[#This Row],[PSI - FI]]&lt;5,Table46749[[#This Row],[PSI - FI]]&gt;=3),"Blue","No")))</f>
        <v>No</v>
      </c>
      <c r="X501" s="19" t="str">
        <f>HYPERLINK("https://www.google.com/maps/dir/?api=1&amp;origin=" &amp; Table46749[[#This Row],[Begin Lat]] &amp; "," &amp; Table46749[[#This Row],[Begin Long]] &amp; "&amp;destination=" &amp; Table46749[[#This Row],[End Lat]] &amp; "," &amp; Table46749[[#This Row],[End Long]] &amp; "&amp;travelmode=driving", "Google Maps")</f>
        <v>Google Maps</v>
      </c>
      <c r="Y501" s="1">
        <v>41.499002874299997</v>
      </c>
      <c r="Z501" s="1">
        <v>-81.693077178099998</v>
      </c>
      <c r="AA501" s="1">
        <v>41.494498036400003</v>
      </c>
      <c r="AB501" s="1">
        <v>-81.685796296800007</v>
      </c>
    </row>
    <row r="502" spans="1:28" x14ac:dyDescent="0.25">
      <c r="A502" s="13">
        <v>500</v>
      </c>
      <c r="B502" s="17">
        <v>4</v>
      </c>
      <c r="C502" s="1" t="s">
        <v>798</v>
      </c>
      <c r="D502" s="1" t="s">
        <v>3300</v>
      </c>
      <c r="E502" s="1" t="s">
        <v>3301</v>
      </c>
      <c r="F502" s="1" t="s">
        <v>3730</v>
      </c>
      <c r="G502" s="16">
        <v>3.7</v>
      </c>
      <c r="H502" s="16">
        <v>4.2</v>
      </c>
      <c r="I502" s="13" t="s">
        <v>3190</v>
      </c>
      <c r="J502" s="1" t="s">
        <v>4983</v>
      </c>
      <c r="K502" s="1">
        <v>1</v>
      </c>
      <c r="L502" s="1">
        <v>2</v>
      </c>
      <c r="M502" s="1">
        <v>5</v>
      </c>
      <c r="N502" s="1">
        <v>9</v>
      </c>
      <c r="O502" s="1">
        <v>29</v>
      </c>
      <c r="P502" s="16">
        <v>238.70194404069767</v>
      </c>
      <c r="Q502" s="16">
        <v>0.39596799734879951</v>
      </c>
      <c r="R502" s="16">
        <v>17.571328386580895</v>
      </c>
      <c r="S502" s="16">
        <v>17.175360389232097</v>
      </c>
      <c r="T502" s="16">
        <v>2.1587358720550429E-2</v>
      </c>
      <c r="U502" s="16">
        <v>2.6080193597312897</v>
      </c>
      <c r="V502" s="16">
        <v>2.5864320010107393</v>
      </c>
      <c r="W502" s="13" t="str">
        <f>IF(Table46749[[#This Row],[PSI - FI]]&gt;5,"Red",(IF(AND(Table46749[[#This Row],[PSI - FI]]&lt;5,Table46749[[#This Row],[PSI - FI]]&gt;=3),"Blue","No")))</f>
        <v>No</v>
      </c>
      <c r="X502" s="19" t="str">
        <f>HYPERLINK("https://www.google.com/maps/dir/?api=1&amp;origin=" &amp; Table46749[[#This Row],[Begin Lat]] &amp; "," &amp; Table46749[[#This Row],[Begin Long]] &amp; "&amp;destination=" &amp; Table46749[[#This Row],[End Lat]] &amp; "," &amp; Table46749[[#This Row],[End Long]] &amp; "&amp;travelmode=driving", "Google Maps")</f>
        <v>Google Maps</v>
      </c>
      <c r="Y502" s="1">
        <v>41.236800655000003</v>
      </c>
      <c r="Z502" s="1">
        <v>-81.335429480299993</v>
      </c>
      <c r="AA502" s="1">
        <v>41.2322115909</v>
      </c>
      <c r="AB502" s="1">
        <v>-81.328062270000004</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BD371-B2F5-4240-A8B5-531FC64FF483}">
  <sheetPr>
    <tabColor theme="6" tint="0.39997558519241921"/>
  </sheetPr>
  <dimension ref="A1:AC502"/>
  <sheetViews>
    <sheetView workbookViewId="0">
      <selection activeCell="A2" sqref="A2"/>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48.7109375" style="1" bestFit="1" customWidth="1"/>
    <col min="5" max="5" width="16.5703125" style="1" bestFit="1" customWidth="1"/>
    <col min="6" max="6" width="11" style="1" bestFit="1" customWidth="1"/>
    <col min="7" max="7" width="14.140625" style="1" bestFit="1" customWidth="1"/>
    <col min="8" max="8" width="12.5703125" style="1" bestFit="1" customWidth="1"/>
    <col min="9" max="9" width="13.85546875" style="13" bestFit="1" customWidth="1"/>
    <col min="10" max="10" width="36.28515625" style="1" bestFit="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5.5703125" style="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3188</v>
      </c>
      <c r="R1" s="46"/>
      <c r="S1" s="46"/>
      <c r="T1" s="47" t="s">
        <v>3189</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784</v>
      </c>
      <c r="D3" s="1" t="s">
        <v>4491</v>
      </c>
      <c r="E3" s="1" t="s">
        <v>4492</v>
      </c>
      <c r="F3" s="1" t="s">
        <v>4564</v>
      </c>
      <c r="G3" s="16">
        <v>3.9</v>
      </c>
      <c r="H3" s="16">
        <v>4.4000000000000004</v>
      </c>
      <c r="I3" s="13" t="s">
        <v>3190</v>
      </c>
      <c r="J3" s="1" t="s">
        <v>4985</v>
      </c>
      <c r="K3" s="1">
        <v>1</v>
      </c>
      <c r="L3" s="1">
        <v>5</v>
      </c>
      <c r="M3" s="1">
        <v>30</v>
      </c>
      <c r="N3" s="1">
        <v>30</v>
      </c>
      <c r="O3" s="1">
        <v>78</v>
      </c>
      <c r="P3" s="16">
        <v>681.59138808139528</v>
      </c>
      <c r="Q3" s="16">
        <v>1.4314906249002692</v>
      </c>
      <c r="R3" s="16">
        <v>88.741807146611038</v>
      </c>
      <c r="S3" s="16">
        <v>87.310316521710774</v>
      </c>
      <c r="T3" s="21">
        <v>0.11001450492149681</v>
      </c>
      <c r="U3" s="16">
        <v>22.554814155347302</v>
      </c>
      <c r="V3" s="16">
        <v>22.444799650425804</v>
      </c>
      <c r="W3" s="13" t="str">
        <f>IF(Table467410[[#This Row],[PSI - FI]]&gt;5,"Red",(IF(AND(Table467410[[#This Row],[PSI - FI]]&lt;5,Table467410[[#This Row],[PSI - FI]]&gt;=3),"Blue","No")))</f>
        <v>Red</v>
      </c>
      <c r="X3" s="19" t="str">
        <f>HYPERLINK("https://www.google.com/maps/dir/?api=1&amp;origin=" &amp; Table467410[[#This Row],[Begin Lat]] &amp; "," &amp; Table467410[[#This Row],[Begin Long]] &amp; "&amp;destination=" &amp; Table467410[[#This Row],[End Lat]] &amp; "," &amp; Table467410[[#This Row],[End Long]] &amp; "&amp;travelmode=driving", "Google Maps")</f>
        <v>Google Maps</v>
      </c>
      <c r="Y3" s="1">
        <v>39.973607188800003</v>
      </c>
      <c r="Z3" s="1">
        <v>-83.004746853900002</v>
      </c>
      <c r="AA3" s="1">
        <v>39.975949421999999</v>
      </c>
      <c r="AB3" s="1">
        <v>-82.996103261499997</v>
      </c>
    </row>
    <row r="4" spans="1:29" x14ac:dyDescent="0.25">
      <c r="A4" s="13">
        <v>2</v>
      </c>
      <c r="B4" s="17">
        <v>6</v>
      </c>
      <c r="C4" s="1" t="s">
        <v>784</v>
      </c>
      <c r="D4" s="1" t="s">
        <v>4493</v>
      </c>
      <c r="E4" s="1" t="s">
        <v>4494</v>
      </c>
      <c r="F4" s="1" t="s">
        <v>4565</v>
      </c>
      <c r="G4" s="16">
        <v>24.4</v>
      </c>
      <c r="H4" s="16">
        <v>24.9</v>
      </c>
      <c r="I4" s="13" t="s">
        <v>3190</v>
      </c>
      <c r="J4" s="1" t="s">
        <v>4986</v>
      </c>
      <c r="K4" s="1">
        <v>1</v>
      </c>
      <c r="L4" s="1">
        <v>2</v>
      </c>
      <c r="M4" s="1">
        <v>41</v>
      </c>
      <c r="N4" s="1">
        <v>38</v>
      </c>
      <c r="O4" s="1">
        <v>146</v>
      </c>
      <c r="P4" s="16">
        <v>720.07694404069764</v>
      </c>
      <c r="Q4" s="16">
        <v>1.1983270033498412</v>
      </c>
      <c r="R4" s="16">
        <v>91.86675193262036</v>
      </c>
      <c r="S4" s="16">
        <v>90.668424929270515</v>
      </c>
      <c r="T4" s="21">
        <v>3.1596465250266173E-2</v>
      </c>
      <c r="U4" s="16">
        <v>22.164632391400037</v>
      </c>
      <c r="V4" s="16">
        <v>22.13303592614977</v>
      </c>
      <c r="W4" s="13" t="str">
        <f>IF(Table467410[[#This Row],[PSI - FI]]&gt;5,"Red",(IF(AND(Table467410[[#This Row],[PSI - FI]]&lt;5,Table467410[[#This Row],[PSI - FI]]&gt;=3),"Blue","No")))</f>
        <v>Red</v>
      </c>
      <c r="X4" s="19" t="str">
        <f>HYPERLINK("https://www.google.com/maps/dir/?api=1&amp;origin=" &amp; Table467410[[#This Row],[Begin Lat]] &amp; "," &amp; Table467410[[#This Row],[Begin Long]] &amp; "&amp;destination=" &amp; Table467410[[#This Row],[End Lat]] &amp; "," &amp; Table467410[[#This Row],[End Long]] &amp; "&amp;travelmode=driving", "Google Maps")</f>
        <v>Google Maps</v>
      </c>
      <c r="Y4" s="1">
        <v>40.111413389299997</v>
      </c>
      <c r="Z4" s="1">
        <v>-83.004958436799996</v>
      </c>
      <c r="AA4" s="1">
        <v>40.111040233899999</v>
      </c>
      <c r="AB4" s="1">
        <v>-82.995525902599994</v>
      </c>
    </row>
    <row r="5" spans="1:29" x14ac:dyDescent="0.25">
      <c r="A5" s="13">
        <v>3</v>
      </c>
      <c r="B5" s="17">
        <v>12</v>
      </c>
      <c r="C5" s="1" t="s">
        <v>785</v>
      </c>
      <c r="D5" s="1" t="s">
        <v>4495</v>
      </c>
      <c r="E5" s="1" t="s">
        <v>4496</v>
      </c>
      <c r="F5" s="1" t="s">
        <v>3920</v>
      </c>
      <c r="G5" s="16">
        <v>13.9</v>
      </c>
      <c r="H5" s="16">
        <v>14.4</v>
      </c>
      <c r="I5" s="13" t="s">
        <v>3190</v>
      </c>
      <c r="J5" s="1" t="s">
        <v>4987</v>
      </c>
      <c r="K5" s="1">
        <v>4</v>
      </c>
      <c r="L5" s="1">
        <v>2</v>
      </c>
      <c r="M5" s="1">
        <v>21</v>
      </c>
      <c r="N5" s="1">
        <v>32</v>
      </c>
      <c r="O5" s="1">
        <v>149</v>
      </c>
      <c r="P5" s="16">
        <v>702.54451308139528</v>
      </c>
      <c r="Q5" s="16">
        <v>1.1572204370823851</v>
      </c>
      <c r="R5" s="16">
        <v>82.543405249591927</v>
      </c>
      <c r="S5" s="16">
        <v>81.386184812509541</v>
      </c>
      <c r="T5" s="21">
        <v>8.7101480502972797E-2</v>
      </c>
      <c r="U5" s="16">
        <v>22.15217478771741</v>
      </c>
      <c r="V5" s="16">
        <v>22.065073307214437</v>
      </c>
      <c r="W5" s="13" t="str">
        <f>IF(Table467410[[#This Row],[PSI - FI]]&gt;5,"Red",(IF(AND(Table467410[[#This Row],[PSI - FI]]&lt;5,Table467410[[#This Row],[PSI - FI]]&gt;=3),"Blue","No")))</f>
        <v>Red</v>
      </c>
      <c r="X5" s="19" t="str">
        <f>HYPERLINK("https://www.google.com/maps/dir/?api=1&amp;origin=" &amp; Table467410[[#This Row],[Begin Lat]] &amp; "," &amp; Table467410[[#This Row],[Begin Long]] &amp; "&amp;destination=" &amp; Table467410[[#This Row],[End Lat]] &amp; "," &amp; Table467410[[#This Row],[End Long]] &amp; "&amp;travelmode=driving", "Google Maps")</f>
        <v>Google Maps</v>
      </c>
      <c r="Y5" s="1">
        <v>41.473819685099997</v>
      </c>
      <c r="Z5" s="1">
        <v>-81.708077416500004</v>
      </c>
      <c r="AA5" s="1">
        <v>41.473933779799999</v>
      </c>
      <c r="AB5" s="1">
        <v>-81.698440479699997</v>
      </c>
    </row>
    <row r="6" spans="1:29" x14ac:dyDescent="0.25">
      <c r="A6" s="13">
        <v>4</v>
      </c>
      <c r="B6" s="17">
        <v>6</v>
      </c>
      <c r="C6" s="1" t="s">
        <v>784</v>
      </c>
      <c r="D6" s="1" t="s">
        <v>3848</v>
      </c>
      <c r="E6" s="1" t="s">
        <v>3873</v>
      </c>
      <c r="F6" s="1" t="s">
        <v>3917</v>
      </c>
      <c r="G6" s="16">
        <v>18.7</v>
      </c>
      <c r="H6" s="16">
        <v>19.2</v>
      </c>
      <c r="I6" s="13" t="s">
        <v>3190</v>
      </c>
      <c r="J6" s="1" t="s">
        <v>4987</v>
      </c>
      <c r="K6" s="1">
        <v>2</v>
      </c>
      <c r="L6" s="1">
        <v>1</v>
      </c>
      <c r="M6" s="1">
        <v>34</v>
      </c>
      <c r="N6" s="1">
        <v>17</v>
      </c>
      <c r="O6" s="1">
        <v>56</v>
      </c>
      <c r="P6" s="16">
        <v>491.06131904069764</v>
      </c>
      <c r="Q6" s="16">
        <v>1.2259152307699104</v>
      </c>
      <c r="R6" s="16">
        <v>45.779922616577245</v>
      </c>
      <c r="S6" s="16">
        <v>44.554007385807338</v>
      </c>
      <c r="T6" s="21">
        <v>9.9113957335942263E-2</v>
      </c>
      <c r="U6" s="16">
        <v>20.857039748074886</v>
      </c>
      <c r="V6" s="16">
        <v>20.757925790738945</v>
      </c>
      <c r="W6" s="13" t="str">
        <f>IF(Table467410[[#This Row],[PSI - FI]]&gt;5,"Red",(IF(AND(Table467410[[#This Row],[PSI - FI]]&lt;5,Table467410[[#This Row],[PSI - FI]]&gt;=3),"Blue","No")))</f>
        <v>Red</v>
      </c>
      <c r="X6" s="19" t="str">
        <f>HYPERLINK("https://www.google.com/maps/dir/?api=1&amp;origin=" &amp; Table467410[[#This Row],[Begin Lat]] &amp; "," &amp; Table467410[[#This Row],[Begin Long]] &amp; "&amp;destination=" &amp; Table467410[[#This Row],[End Lat]] &amp; "," &amp; Table467410[[#This Row],[End Long]] &amp; "&amp;travelmode=driving", "Google Maps")</f>
        <v>Google Maps</v>
      </c>
      <c r="Y6" s="1">
        <v>39.980811790200001</v>
      </c>
      <c r="Z6" s="1">
        <v>-82.984178225899996</v>
      </c>
      <c r="AA6" s="1">
        <v>39.987991482600002</v>
      </c>
      <c r="AB6" s="1">
        <v>-82.985470583500003</v>
      </c>
    </row>
    <row r="7" spans="1:29" x14ac:dyDescent="0.25">
      <c r="A7" s="13">
        <v>5</v>
      </c>
      <c r="B7" s="17">
        <v>8</v>
      </c>
      <c r="C7" s="1" t="s">
        <v>787</v>
      </c>
      <c r="D7" s="1" t="s">
        <v>4497</v>
      </c>
      <c r="E7" s="1" t="s">
        <v>4498</v>
      </c>
      <c r="F7" s="1" t="s">
        <v>3918</v>
      </c>
      <c r="G7" s="16">
        <v>8.5</v>
      </c>
      <c r="H7" s="16">
        <v>9</v>
      </c>
      <c r="I7" s="13" t="s">
        <v>3190</v>
      </c>
      <c r="J7" s="1" t="s">
        <v>4988</v>
      </c>
      <c r="K7" s="1">
        <v>0</v>
      </c>
      <c r="L7" s="1">
        <v>2</v>
      </c>
      <c r="M7" s="1">
        <v>38</v>
      </c>
      <c r="N7" s="1">
        <v>29</v>
      </c>
      <c r="O7" s="1">
        <v>208</v>
      </c>
      <c r="P7" s="16">
        <v>676.82212936046517</v>
      </c>
      <c r="Q7" s="16">
        <v>1.4083662872418388</v>
      </c>
      <c r="R7" s="16">
        <v>111.24997896585809</v>
      </c>
      <c r="S7" s="16">
        <v>109.84161267861626</v>
      </c>
      <c r="T7" s="21">
        <v>0.10981974994497298</v>
      </c>
      <c r="U7" s="16">
        <v>20.311543031034155</v>
      </c>
      <c r="V7" s="16">
        <v>20.201723281089183</v>
      </c>
      <c r="W7" s="13" t="str">
        <f>IF(Table467410[[#This Row],[PSI - FI]]&gt;5,"Red",(IF(AND(Table467410[[#This Row],[PSI - FI]]&lt;5,Table467410[[#This Row],[PSI - FI]]&gt;=3),"Blue","No")))</f>
        <v>Red</v>
      </c>
      <c r="X7" s="19" t="str">
        <f>HYPERLINK("https://www.google.com/maps/dir/?api=1&amp;origin=" &amp; Table467410[[#This Row],[Begin Lat]] &amp; "," &amp; Table467410[[#This Row],[Begin Long]] &amp; "&amp;destination=" &amp; Table467410[[#This Row],[End Lat]] &amp; "," &amp; Table467410[[#This Row],[End Long]] &amp; "&amp;travelmode=driving", "Google Maps")</f>
        <v>Google Maps</v>
      </c>
      <c r="Y7" s="1">
        <v>39.182416041800003</v>
      </c>
      <c r="Z7" s="1">
        <v>-84.484394113600004</v>
      </c>
      <c r="AA7" s="1">
        <v>39.189218186399998</v>
      </c>
      <c r="AB7" s="1">
        <v>-84.481215691700001</v>
      </c>
    </row>
    <row r="8" spans="1:29" x14ac:dyDescent="0.25">
      <c r="A8" s="13">
        <v>6</v>
      </c>
      <c r="B8" s="17">
        <v>12</v>
      </c>
      <c r="C8" s="1" t="s">
        <v>785</v>
      </c>
      <c r="D8" s="1" t="s">
        <v>4499</v>
      </c>
      <c r="E8" s="1" t="s">
        <v>4500</v>
      </c>
      <c r="F8" s="1" t="s">
        <v>4566</v>
      </c>
      <c r="G8" s="16">
        <v>18.3</v>
      </c>
      <c r="H8" s="16">
        <v>18.8</v>
      </c>
      <c r="I8" s="13" t="s">
        <v>3190</v>
      </c>
      <c r="J8" s="1" t="s">
        <v>4985</v>
      </c>
      <c r="K8" s="1">
        <v>0</v>
      </c>
      <c r="L8" s="1">
        <v>6</v>
      </c>
      <c r="M8" s="1">
        <v>26</v>
      </c>
      <c r="N8" s="1">
        <v>42</v>
      </c>
      <c r="O8" s="1">
        <v>150</v>
      </c>
      <c r="P8" s="16">
        <v>780.65388808139528</v>
      </c>
      <c r="Q8" s="16">
        <v>1.5262106425212236</v>
      </c>
      <c r="R8" s="16">
        <v>90.026362453178862</v>
      </c>
      <c r="S8" s="16">
        <v>88.500151810657641</v>
      </c>
      <c r="T8" s="21">
        <v>0.12325737012679433</v>
      </c>
      <c r="U8" s="16">
        <v>19.987926758473709</v>
      </c>
      <c r="V8" s="16">
        <v>19.864669388346915</v>
      </c>
      <c r="W8" s="13" t="str">
        <f>IF(Table467410[[#This Row],[PSI - FI]]&gt;5,"Red",(IF(AND(Table467410[[#This Row],[PSI - FI]]&lt;5,Table467410[[#This Row],[PSI - FI]]&gt;=3),"Blue","No")))</f>
        <v>Red</v>
      </c>
      <c r="X8" s="19" t="str">
        <f>HYPERLINK("https://www.google.com/maps/dir/?api=1&amp;origin=" &amp; Table467410[[#This Row],[Begin Lat]] &amp; "," &amp; Table467410[[#This Row],[Begin Long]] &amp; "&amp;destination=" &amp; Table467410[[#This Row],[End Lat]] &amp; "," &amp; Table467410[[#This Row],[End Long]] &amp; "&amp;travelmode=driving", "Google Maps")</f>
        <v>Google Maps</v>
      </c>
      <c r="Y8" s="1">
        <v>41.407713744600002</v>
      </c>
      <c r="Z8" s="1">
        <v>-81.639376774300004</v>
      </c>
      <c r="AA8" s="1">
        <v>41.409394736599999</v>
      </c>
      <c r="AB8" s="1">
        <v>-81.630022815800004</v>
      </c>
    </row>
    <row r="9" spans="1:29" x14ac:dyDescent="0.25">
      <c r="A9" s="13">
        <v>7</v>
      </c>
      <c r="B9" s="17">
        <v>6</v>
      </c>
      <c r="C9" s="1" t="s">
        <v>784</v>
      </c>
      <c r="D9" s="1" t="s">
        <v>4493</v>
      </c>
      <c r="E9" s="1" t="s">
        <v>4494</v>
      </c>
      <c r="F9" s="1" t="s">
        <v>4565</v>
      </c>
      <c r="G9" s="16">
        <v>22.9</v>
      </c>
      <c r="H9" s="16">
        <v>23.4</v>
      </c>
      <c r="I9" s="13" t="s">
        <v>3190</v>
      </c>
      <c r="J9" s="1" t="s">
        <v>4987</v>
      </c>
      <c r="K9" s="1">
        <v>0</v>
      </c>
      <c r="L9" s="1">
        <v>4</v>
      </c>
      <c r="M9" s="1">
        <v>27</v>
      </c>
      <c r="N9" s="1">
        <v>17</v>
      </c>
      <c r="O9" s="1">
        <v>66</v>
      </c>
      <c r="P9" s="16">
        <v>500.90988372093022</v>
      </c>
      <c r="Q9" s="16">
        <v>1.4139274114853386</v>
      </c>
      <c r="R9" s="16">
        <v>47.402775693730383</v>
      </c>
      <c r="S9" s="16">
        <v>45.988848282245044</v>
      </c>
      <c r="T9" s="21">
        <v>0.10693224945868782</v>
      </c>
      <c r="U9" s="16">
        <v>18.606486697433773</v>
      </c>
      <c r="V9" s="16">
        <v>18.499554447975086</v>
      </c>
      <c r="W9" s="13" t="str">
        <f>IF(Table467410[[#This Row],[PSI - FI]]&gt;5,"Red",(IF(AND(Table467410[[#This Row],[PSI - FI]]&lt;5,Table467410[[#This Row],[PSI - FI]]&gt;=3),"Blue","No")))</f>
        <v>Red</v>
      </c>
      <c r="X9" s="19" t="str">
        <f>HYPERLINK("https://www.google.com/maps/dir/?api=1&amp;origin=" &amp; Table467410[[#This Row],[Begin Lat]] &amp; "," &amp; Table467410[[#This Row],[Begin Long]] &amp; "&amp;destination=" &amp; Table467410[[#This Row],[End Lat]] &amp; "," &amp; Table467410[[#This Row],[End Long]] &amp; "&amp;travelmode=driving", "Google Maps")</f>
        <v>Google Maps</v>
      </c>
      <c r="Y9" s="1">
        <v>40.112074813500001</v>
      </c>
      <c r="Z9" s="1">
        <v>-83.033253924600004</v>
      </c>
      <c r="AA9" s="1">
        <v>40.111983830200003</v>
      </c>
      <c r="AB9" s="1">
        <v>-83.023817401100004</v>
      </c>
    </row>
    <row r="10" spans="1:29" x14ac:dyDescent="0.25">
      <c r="A10" s="13">
        <v>8</v>
      </c>
      <c r="B10" s="17">
        <v>8</v>
      </c>
      <c r="C10" s="1" t="s">
        <v>787</v>
      </c>
      <c r="D10" s="1" t="s">
        <v>3894</v>
      </c>
      <c r="E10" s="1" t="s">
        <v>3895</v>
      </c>
      <c r="F10" s="1" t="s">
        <v>3923</v>
      </c>
      <c r="G10" s="16">
        <v>25.1</v>
      </c>
      <c r="H10" s="16">
        <v>25.6</v>
      </c>
      <c r="I10" s="13" t="s">
        <v>3190</v>
      </c>
      <c r="J10" s="1" t="s">
        <v>4987</v>
      </c>
      <c r="K10" s="1">
        <v>0</v>
      </c>
      <c r="L10" s="1">
        <v>4</v>
      </c>
      <c r="M10" s="1">
        <v>27</v>
      </c>
      <c r="N10" s="1">
        <v>18</v>
      </c>
      <c r="O10" s="1">
        <v>103</v>
      </c>
      <c r="P10" s="16">
        <v>542.34738372093022</v>
      </c>
      <c r="Q10" s="16">
        <v>1.1951685466887214</v>
      </c>
      <c r="R10" s="16">
        <v>61.131215991740468</v>
      </c>
      <c r="S10" s="16">
        <v>59.936047445051749</v>
      </c>
      <c r="T10" s="21">
        <v>8.9954118478927689E-2</v>
      </c>
      <c r="U10" s="16">
        <v>18.320049723067743</v>
      </c>
      <c r="V10" s="16">
        <v>18.230095604588815</v>
      </c>
      <c r="W10" s="13" t="str">
        <f>IF(Table467410[[#This Row],[PSI - FI]]&gt;5,"Red",(IF(AND(Table467410[[#This Row],[PSI - FI]]&lt;5,Table467410[[#This Row],[PSI - FI]]&gt;=3),"Blue","No")))</f>
        <v>Red</v>
      </c>
      <c r="X10" s="19" t="str">
        <f>HYPERLINK("https://www.google.com/maps/dir/?api=1&amp;origin=" &amp; Table467410[[#This Row],[Begin Lat]] &amp; "," &amp; Table467410[[#This Row],[Begin Long]] &amp; "&amp;destination=" &amp; Table467410[[#This Row],[End Lat]] &amp; "," &amp; Table467410[[#This Row],[End Long]] &amp; "&amp;travelmode=driving", "Google Maps")</f>
        <v>Google Maps</v>
      </c>
      <c r="Y10" s="1">
        <v>39.293073997299999</v>
      </c>
      <c r="Z10" s="1">
        <v>-84.453668437600001</v>
      </c>
      <c r="AA10" s="1">
        <v>39.2909947112</v>
      </c>
      <c r="AB10" s="1">
        <v>-84.444740970400005</v>
      </c>
    </row>
    <row r="11" spans="1:29" x14ac:dyDescent="0.25">
      <c r="A11" s="13">
        <v>9</v>
      </c>
      <c r="B11" s="17">
        <v>6</v>
      </c>
      <c r="C11" s="1" t="s">
        <v>784</v>
      </c>
      <c r="D11" s="1" t="s">
        <v>4493</v>
      </c>
      <c r="E11" s="1" t="s">
        <v>4494</v>
      </c>
      <c r="F11" s="1" t="s">
        <v>4565</v>
      </c>
      <c r="G11" s="16">
        <v>23.8</v>
      </c>
      <c r="H11" s="16">
        <v>24.3</v>
      </c>
      <c r="I11" s="13" t="s">
        <v>3190</v>
      </c>
      <c r="J11" s="1" t="s">
        <v>4987</v>
      </c>
      <c r="K11" s="1">
        <v>0</v>
      </c>
      <c r="L11" s="1">
        <v>4</v>
      </c>
      <c r="M11" s="1">
        <v>18</v>
      </c>
      <c r="N11" s="1">
        <v>26</v>
      </c>
      <c r="O11" s="1">
        <v>83</v>
      </c>
      <c r="P11" s="16">
        <v>498.92550872093022</v>
      </c>
      <c r="Q11" s="16">
        <v>1.4148806590898237</v>
      </c>
      <c r="R11" s="16">
        <v>52.726198159788943</v>
      </c>
      <c r="S11" s="16">
        <v>51.311317500699118</v>
      </c>
      <c r="T11" s="21">
        <v>0.10697059857082331</v>
      </c>
      <c r="U11" s="16">
        <v>18.300344712231741</v>
      </c>
      <c r="V11" s="16">
        <v>18.193374113660919</v>
      </c>
      <c r="W11" s="13" t="str">
        <f>IF(Table467410[[#This Row],[PSI - FI]]&gt;5,"Red",(IF(AND(Table467410[[#This Row],[PSI - FI]]&lt;5,Table467410[[#This Row],[PSI - FI]]&gt;=3),"Blue","No")))</f>
        <v>Red</v>
      </c>
      <c r="X11" s="19" t="str">
        <f>HYPERLINK("https://www.google.com/maps/dir/?api=1&amp;origin=" &amp; Table467410[[#This Row],[Begin Lat]] &amp; "," &amp; Table467410[[#This Row],[Begin Long]] &amp; "&amp;destination=" &amp; Table467410[[#This Row],[End Lat]] &amp; "," &amp; Table467410[[#This Row],[End Long]] &amp; "&amp;travelmode=driving", "Google Maps")</f>
        <v>Google Maps</v>
      </c>
      <c r="Y11" s="1">
        <v>40.111891488600001</v>
      </c>
      <c r="Z11" s="1">
        <v>-83.016269210800004</v>
      </c>
      <c r="AA11" s="1">
        <v>40.1115005817</v>
      </c>
      <c r="AB11" s="1">
        <v>-83.006846093600004</v>
      </c>
    </row>
    <row r="12" spans="1:29" x14ac:dyDescent="0.25">
      <c r="A12" s="13">
        <v>10</v>
      </c>
      <c r="B12" s="17">
        <v>6</v>
      </c>
      <c r="C12" s="1" t="s">
        <v>784</v>
      </c>
      <c r="D12" s="1" t="s">
        <v>3842</v>
      </c>
      <c r="E12" s="1" t="s">
        <v>4501</v>
      </c>
      <c r="F12" s="1" t="s">
        <v>3916</v>
      </c>
      <c r="G12" s="16">
        <v>15.8</v>
      </c>
      <c r="H12" s="16">
        <v>16.3</v>
      </c>
      <c r="I12" s="13" t="s">
        <v>3190</v>
      </c>
      <c r="J12" s="1" t="s">
        <v>4988</v>
      </c>
      <c r="K12" s="1">
        <v>1</v>
      </c>
      <c r="L12" s="1">
        <v>3</v>
      </c>
      <c r="M12" s="1">
        <v>38</v>
      </c>
      <c r="N12" s="1">
        <v>19</v>
      </c>
      <c r="O12" s="1">
        <v>63</v>
      </c>
      <c r="P12" s="16">
        <v>578.80050872093022</v>
      </c>
      <c r="Q12" s="16">
        <v>1.3750786573318536</v>
      </c>
      <c r="R12" s="16">
        <v>50.830508732286233</v>
      </c>
      <c r="S12" s="16">
        <v>49.455430074954378</v>
      </c>
      <c r="T12" s="21">
        <v>0.10454523925332508</v>
      </c>
      <c r="U12" s="16">
        <v>18.000667752307333</v>
      </c>
      <c r="V12" s="16">
        <v>17.896122513054006</v>
      </c>
      <c r="W12" s="13" t="str">
        <f>IF(Table467410[[#This Row],[PSI - FI]]&gt;5,"Red",(IF(AND(Table467410[[#This Row],[PSI - FI]]&lt;5,Table467410[[#This Row],[PSI - FI]]&gt;=3),"Blue","No")))</f>
        <v>Red</v>
      </c>
      <c r="X12" s="19" t="str">
        <f>HYPERLINK("https://www.google.com/maps/dir/?api=1&amp;origin=" &amp; Table467410[[#This Row],[Begin Lat]] &amp; "," &amp; Table467410[[#This Row],[Begin Long]] &amp; "&amp;destination=" &amp; Table467410[[#This Row],[End Lat]] &amp; "," &amp; Table467410[[#This Row],[End Long]] &amp; "&amp;travelmode=driving", "Google Maps")</f>
        <v>Google Maps</v>
      </c>
      <c r="Y12" s="1">
        <v>39.953726405700003</v>
      </c>
      <c r="Z12" s="1">
        <v>-82.966623879500006</v>
      </c>
      <c r="AA12" s="1">
        <v>39.953512913899999</v>
      </c>
      <c r="AB12" s="1">
        <v>-82.957216700299995</v>
      </c>
    </row>
    <row r="13" spans="1:29" x14ac:dyDescent="0.25">
      <c r="A13" s="13">
        <v>11</v>
      </c>
      <c r="B13" s="17">
        <v>8</v>
      </c>
      <c r="C13" s="1" t="s">
        <v>787</v>
      </c>
      <c r="D13" s="1" t="s">
        <v>4502</v>
      </c>
      <c r="E13" s="1" t="s">
        <v>4503</v>
      </c>
      <c r="F13" s="1" t="s">
        <v>3918</v>
      </c>
      <c r="G13" s="16">
        <v>1.7</v>
      </c>
      <c r="H13" s="16">
        <v>2.2000000000000002</v>
      </c>
      <c r="I13" s="13" t="s">
        <v>3190</v>
      </c>
      <c r="J13" s="1" t="s">
        <v>4985</v>
      </c>
      <c r="K13" s="1">
        <v>1</v>
      </c>
      <c r="L13" s="1">
        <v>2</v>
      </c>
      <c r="M13" s="1">
        <v>34</v>
      </c>
      <c r="N13" s="1">
        <v>28</v>
      </c>
      <c r="O13" s="1">
        <v>203</v>
      </c>
      <c r="P13" s="16">
        <v>686.87381904069764</v>
      </c>
      <c r="Q13" s="16">
        <v>1.4034315644434523</v>
      </c>
      <c r="R13" s="16">
        <v>110.69400673587423</v>
      </c>
      <c r="S13" s="16">
        <v>109.29057517143077</v>
      </c>
      <c r="T13" s="21">
        <v>0.10633099705918148</v>
      </c>
      <c r="U13" s="16">
        <v>17.052334055231949</v>
      </c>
      <c r="V13" s="16">
        <v>16.946003058172767</v>
      </c>
      <c r="W13" s="13" t="str">
        <f>IF(Table467410[[#This Row],[PSI - FI]]&gt;5,"Red",(IF(AND(Table467410[[#This Row],[PSI - FI]]&lt;5,Table467410[[#This Row],[PSI - FI]]&gt;=3),"Blue","No")))</f>
        <v>Red</v>
      </c>
      <c r="X13" s="19" t="str">
        <f>HYPERLINK("https://www.google.com/maps/dir/?api=1&amp;origin=" &amp; Table467410[[#This Row],[Begin Lat]] &amp; "," &amp; Table467410[[#This Row],[Begin Long]] &amp; "&amp;destination=" &amp; Table467410[[#This Row],[End Lat]] &amp; "," &amp; Table467410[[#This Row],[End Long]] &amp; "&amp;travelmode=driving", "Google Maps")</f>
        <v>Google Maps</v>
      </c>
      <c r="Y13" s="1">
        <v>39.113635397099998</v>
      </c>
      <c r="Z13" s="1">
        <v>-84.531730811399996</v>
      </c>
      <c r="AA13" s="1">
        <v>39.1201633712</v>
      </c>
      <c r="AB13" s="1">
        <v>-84.535649750499999</v>
      </c>
    </row>
    <row r="14" spans="1:29" x14ac:dyDescent="0.25">
      <c r="A14" s="13">
        <v>12</v>
      </c>
      <c r="B14" s="17">
        <v>6</v>
      </c>
      <c r="C14" s="1" t="s">
        <v>784</v>
      </c>
      <c r="D14" s="1" t="s">
        <v>3848</v>
      </c>
      <c r="E14" s="1" t="s">
        <v>3855</v>
      </c>
      <c r="F14" s="1" t="s">
        <v>3917</v>
      </c>
      <c r="G14" s="16">
        <v>19</v>
      </c>
      <c r="H14" s="16">
        <v>19.5</v>
      </c>
      <c r="I14" s="13" t="s">
        <v>3190</v>
      </c>
      <c r="J14" s="1" t="s">
        <v>4989</v>
      </c>
      <c r="K14" s="1">
        <v>0</v>
      </c>
      <c r="L14" s="1">
        <v>4</v>
      </c>
      <c r="M14" s="1">
        <v>34</v>
      </c>
      <c r="N14" s="1">
        <v>21</v>
      </c>
      <c r="O14" s="1">
        <v>61</v>
      </c>
      <c r="P14" s="16">
        <v>559.48800872093022</v>
      </c>
      <c r="Q14" s="16">
        <v>0.93558263514189588</v>
      </c>
      <c r="R14" s="16">
        <v>46.69143665519973</v>
      </c>
      <c r="S14" s="16">
        <v>45.755854020057832</v>
      </c>
      <c r="T14" s="21">
        <v>7.9098790000102656E-2</v>
      </c>
      <c r="U14" s="16">
        <v>16.286789443179973</v>
      </c>
      <c r="V14" s="16">
        <v>16.207690653179871</v>
      </c>
      <c r="W14" s="13" t="str">
        <f>IF(Table467410[[#This Row],[PSI - FI]]&gt;5,"Red",(IF(AND(Table467410[[#This Row],[PSI - FI]]&lt;5,Table467410[[#This Row],[PSI - FI]]&gt;=3),"Blue","No")))</f>
        <v>Red</v>
      </c>
      <c r="X14" s="19" t="str">
        <f>HYPERLINK("https://www.google.com/maps/dir/?api=1&amp;origin=" &amp; Table467410[[#This Row],[Begin Lat]] &amp; "," &amp; Table467410[[#This Row],[Begin Long]] &amp; "&amp;destination=" &amp; Table467410[[#This Row],[End Lat]] &amp; "," &amp; Table467410[[#This Row],[End Long]] &amp; "&amp;travelmode=driving", "Google Maps")</f>
        <v>Google Maps</v>
      </c>
      <c r="Y14" s="1">
        <v>39.983679425200002</v>
      </c>
      <c r="Z14" s="1">
        <v>-82.984923456499999</v>
      </c>
      <c r="AA14" s="1">
        <v>39.990877091800002</v>
      </c>
      <c r="AB14" s="1">
        <v>-82.985507815999995</v>
      </c>
    </row>
    <row r="15" spans="1:29" x14ac:dyDescent="0.25">
      <c r="A15" s="13">
        <v>13</v>
      </c>
      <c r="B15" s="17">
        <v>6</v>
      </c>
      <c r="C15" s="1" t="s">
        <v>784</v>
      </c>
      <c r="D15" s="1" t="s">
        <v>3842</v>
      </c>
      <c r="E15" s="1" t="s">
        <v>4501</v>
      </c>
      <c r="F15" s="1" t="s">
        <v>3916</v>
      </c>
      <c r="G15" s="16">
        <v>15.1</v>
      </c>
      <c r="H15" s="16">
        <v>15.6</v>
      </c>
      <c r="I15" s="13" t="s">
        <v>3190</v>
      </c>
      <c r="J15" s="1" t="s">
        <v>4988</v>
      </c>
      <c r="K15" s="1">
        <v>1</v>
      </c>
      <c r="L15" s="1">
        <v>2</v>
      </c>
      <c r="M15" s="1">
        <v>34</v>
      </c>
      <c r="N15" s="1">
        <v>21</v>
      </c>
      <c r="O15" s="1">
        <v>122</v>
      </c>
      <c r="P15" s="16">
        <v>574.81131904069764</v>
      </c>
      <c r="Q15" s="16">
        <v>1.2062128147308715</v>
      </c>
      <c r="R15" s="16">
        <v>72.921823292716454</v>
      </c>
      <c r="S15" s="16">
        <v>71.715610477985578</v>
      </c>
      <c r="T15" s="21">
        <v>9.3186347526603514E-2</v>
      </c>
      <c r="U15" s="16">
        <v>16.277620044428961</v>
      </c>
      <c r="V15" s="16">
        <v>16.184433696902357</v>
      </c>
      <c r="W15" s="13" t="str">
        <f>IF(Table467410[[#This Row],[PSI - FI]]&gt;5,"Red",(IF(AND(Table467410[[#This Row],[PSI - FI]]&lt;5,Table467410[[#This Row],[PSI - FI]]&gt;=3),"Blue","No")))</f>
        <v>Red</v>
      </c>
      <c r="X15" s="19" t="str">
        <f>HYPERLINK("https://www.google.com/maps/dir/?api=1&amp;origin=" &amp; Table467410[[#This Row],[Begin Lat]] &amp; "," &amp; Table467410[[#This Row],[Begin Long]] &amp; "&amp;destination=" &amp; Table467410[[#This Row],[End Lat]] &amp; "," &amp; Table467410[[#This Row],[End Long]] &amp; "&amp;travelmode=driving", "Google Maps")</f>
        <v>Google Maps</v>
      </c>
      <c r="Y15" s="1">
        <v>39.955194673199998</v>
      </c>
      <c r="Z15" s="1">
        <v>-82.979615680699993</v>
      </c>
      <c r="AA15" s="1">
        <v>39.953904180499997</v>
      </c>
      <c r="AB15" s="1">
        <v>-82.970392110000006</v>
      </c>
    </row>
    <row r="16" spans="1:29" x14ac:dyDescent="0.25">
      <c r="A16" s="13">
        <v>14</v>
      </c>
      <c r="B16" s="17">
        <v>12</v>
      </c>
      <c r="C16" s="1" t="s">
        <v>785</v>
      </c>
      <c r="D16" s="1" t="s">
        <v>4504</v>
      </c>
      <c r="E16" s="1" t="s">
        <v>4496</v>
      </c>
      <c r="F16" s="1" t="s">
        <v>3920</v>
      </c>
      <c r="G16" s="16">
        <v>15.9</v>
      </c>
      <c r="H16" s="16">
        <v>16.399999999999999</v>
      </c>
      <c r="I16" s="13" t="s">
        <v>3190</v>
      </c>
      <c r="J16" s="1" t="s">
        <v>4987</v>
      </c>
      <c r="K16" s="1">
        <v>0</v>
      </c>
      <c r="L16" s="1">
        <v>6</v>
      </c>
      <c r="M16" s="1">
        <v>9</v>
      </c>
      <c r="N16" s="1">
        <v>28</v>
      </c>
      <c r="O16" s="1">
        <v>124</v>
      </c>
      <c r="P16" s="16">
        <v>581.23201308139528</v>
      </c>
      <c r="Q16" s="16">
        <v>1.3134051130167717</v>
      </c>
      <c r="R16" s="16">
        <v>67.638134610345674</v>
      </c>
      <c r="S16" s="16">
        <v>66.324729497328903</v>
      </c>
      <c r="T16" s="21">
        <v>0.10159860338016929</v>
      </c>
      <c r="U16" s="16">
        <v>16.160695166956803</v>
      </c>
      <c r="V16" s="16">
        <v>16.059096563576635</v>
      </c>
      <c r="W16" s="13" t="str">
        <f>IF(Table467410[[#This Row],[PSI - FI]]&gt;5,"Red",(IF(AND(Table467410[[#This Row],[PSI - FI]]&lt;5,Table467410[[#This Row],[PSI - FI]]&gt;=3),"Blue","No")))</f>
        <v>Red</v>
      </c>
      <c r="X16" s="19" t="str">
        <f>HYPERLINK("https://www.google.com/maps/dir/?api=1&amp;origin=" &amp; Table467410[[#This Row],[Begin Lat]] &amp; "," &amp; Table467410[[#This Row],[Begin Long]] &amp; "&amp;destination=" &amp; Table467410[[#This Row],[End Lat]] &amp; "," &amp; Table467410[[#This Row],[End Long]] &amp; "&amp;travelmode=driving", "Google Maps")</f>
        <v>Google Maps</v>
      </c>
      <c r="Y16" s="1">
        <v>41.490976257900002</v>
      </c>
      <c r="Z16" s="1">
        <v>-81.687803264300001</v>
      </c>
      <c r="AA16" s="1">
        <v>41.495084896999998</v>
      </c>
      <c r="AB16" s="1">
        <v>-81.680114279199998</v>
      </c>
    </row>
    <row r="17" spans="1:28" x14ac:dyDescent="0.25">
      <c r="A17" s="13">
        <v>15</v>
      </c>
      <c r="B17" s="17">
        <v>7</v>
      </c>
      <c r="C17" s="1" t="s">
        <v>3196</v>
      </c>
      <c r="D17" s="1" t="s">
        <v>4505</v>
      </c>
      <c r="E17" s="1" t="s">
        <v>4506</v>
      </c>
      <c r="F17" s="1" t="s">
        <v>3918</v>
      </c>
      <c r="G17" s="16">
        <v>11.7</v>
      </c>
      <c r="H17" s="16">
        <v>12.2</v>
      </c>
      <c r="I17" s="13" t="s">
        <v>3190</v>
      </c>
      <c r="J17" s="1" t="s">
        <v>4985</v>
      </c>
      <c r="K17" s="1">
        <v>0</v>
      </c>
      <c r="L17" s="1">
        <v>2</v>
      </c>
      <c r="M17" s="1">
        <v>35</v>
      </c>
      <c r="N17" s="1">
        <v>27</v>
      </c>
      <c r="O17" s="1">
        <v>117</v>
      </c>
      <c r="P17" s="16">
        <v>557.30650436046517</v>
      </c>
      <c r="Q17" s="16">
        <v>1.36183183701633</v>
      </c>
      <c r="R17" s="16">
        <v>72.883082198806235</v>
      </c>
      <c r="S17" s="16">
        <v>71.52125036178991</v>
      </c>
      <c r="T17" s="21">
        <v>0.1016603531324877</v>
      </c>
      <c r="U17" s="16">
        <v>16.119231865927752</v>
      </c>
      <c r="V17" s="16">
        <v>16.017571512795264</v>
      </c>
      <c r="W17" s="13" t="str">
        <f>IF(Table467410[[#This Row],[PSI - FI]]&gt;5,"Red",(IF(AND(Table467410[[#This Row],[PSI - FI]]&lt;5,Table467410[[#This Row],[PSI - FI]]&gt;=3),"Blue","No")))</f>
        <v>Red</v>
      </c>
      <c r="X17" s="19" t="str">
        <f>HYPERLINK("https://www.google.com/maps/dir/?api=1&amp;origin=" &amp; Table467410[[#This Row],[Begin Lat]] &amp; "," &amp; Table467410[[#This Row],[Begin Long]] &amp; "&amp;destination=" &amp; Table467410[[#This Row],[End Lat]] &amp; "," &amp; Table467410[[#This Row],[End Long]] &amp; "&amp;travelmode=driving", "Google Maps")</f>
        <v>Google Maps</v>
      </c>
      <c r="Y17" s="1">
        <v>39.746801891899999</v>
      </c>
      <c r="Z17" s="1">
        <v>-84.205477826000006</v>
      </c>
      <c r="AA17" s="1">
        <v>39.753904335100003</v>
      </c>
      <c r="AB17" s="1">
        <v>-84.204411781800005</v>
      </c>
    </row>
    <row r="18" spans="1:28" x14ac:dyDescent="0.25">
      <c r="A18" s="13">
        <v>16</v>
      </c>
      <c r="B18" s="17">
        <v>12</v>
      </c>
      <c r="C18" s="1" t="s">
        <v>785</v>
      </c>
      <c r="D18" s="1" t="s">
        <v>4504</v>
      </c>
      <c r="E18" s="1" t="s">
        <v>4496</v>
      </c>
      <c r="F18" s="1" t="s">
        <v>3920</v>
      </c>
      <c r="G18" s="16">
        <v>17.899999999999999</v>
      </c>
      <c r="H18" s="16">
        <v>18.399999999999999</v>
      </c>
      <c r="I18" s="13" t="s">
        <v>3190</v>
      </c>
      <c r="J18" s="1" t="s">
        <v>4987</v>
      </c>
      <c r="K18" s="1">
        <v>0</v>
      </c>
      <c r="L18" s="1">
        <v>3</v>
      </c>
      <c r="M18" s="1">
        <v>16</v>
      </c>
      <c r="N18" s="1">
        <v>26</v>
      </c>
      <c r="O18" s="1">
        <v>100</v>
      </c>
      <c r="P18" s="16">
        <v>457.15506904069764</v>
      </c>
      <c r="Q18" s="16">
        <v>0.90773535965079799</v>
      </c>
      <c r="R18" s="16">
        <v>57.481079587482014</v>
      </c>
      <c r="S18" s="16">
        <v>56.573344227831214</v>
      </c>
      <c r="T18" s="21">
        <v>7.3444656191800697E-2</v>
      </c>
      <c r="U18" s="16">
        <v>15.921182598352219</v>
      </c>
      <c r="V18" s="16">
        <v>15.847737942160419</v>
      </c>
      <c r="W18" s="13" t="str">
        <f>IF(Table467410[[#This Row],[PSI - FI]]&gt;5,"Red",(IF(AND(Table467410[[#This Row],[PSI - FI]]&lt;5,Table467410[[#This Row],[PSI - FI]]&gt;=3),"Blue","No")))</f>
        <v>Red</v>
      </c>
      <c r="X18" s="19" t="str">
        <f>HYPERLINK("https://www.google.com/maps/dir/?api=1&amp;origin=" &amp; Table467410[[#This Row],[Begin Lat]] &amp; "," &amp; Table467410[[#This Row],[Begin Long]] &amp; "&amp;destination=" &amp; Table467410[[#This Row],[End Lat]] &amp; "," &amp; Table467410[[#This Row],[End Long]] &amp; "&amp;travelmode=driving", "Google Maps")</f>
        <v>Google Maps</v>
      </c>
      <c r="Y18" s="1">
        <v>41.512663599</v>
      </c>
      <c r="Z18" s="1">
        <v>-81.672889597400001</v>
      </c>
      <c r="AA18" s="1">
        <v>41.518818486599997</v>
      </c>
      <c r="AB18" s="1">
        <v>-81.673497582600007</v>
      </c>
    </row>
    <row r="19" spans="1:28" x14ac:dyDescent="0.25">
      <c r="A19" s="13">
        <v>17</v>
      </c>
      <c r="B19" s="17">
        <v>6</v>
      </c>
      <c r="C19" s="1" t="s">
        <v>784</v>
      </c>
      <c r="D19" s="1" t="s">
        <v>4493</v>
      </c>
      <c r="E19" s="1" t="s">
        <v>4494</v>
      </c>
      <c r="F19" s="1" t="s">
        <v>4565</v>
      </c>
      <c r="G19" s="16">
        <v>42.6</v>
      </c>
      <c r="H19" s="16">
        <v>43.1</v>
      </c>
      <c r="I19" s="13" t="s">
        <v>3190</v>
      </c>
      <c r="J19" s="1" t="s">
        <v>4987</v>
      </c>
      <c r="K19" s="1">
        <v>0</v>
      </c>
      <c r="L19" s="1">
        <v>4</v>
      </c>
      <c r="M19" s="1">
        <v>27</v>
      </c>
      <c r="N19" s="1">
        <v>11</v>
      </c>
      <c r="O19" s="1">
        <v>57</v>
      </c>
      <c r="P19" s="16">
        <v>465.28488372093022</v>
      </c>
      <c r="Q19" s="16">
        <v>1.1485380903131324</v>
      </c>
      <c r="R19" s="16">
        <v>39.523734991604535</v>
      </c>
      <c r="S19" s="16">
        <v>38.375196901291403</v>
      </c>
      <c r="T19" s="21">
        <v>9.5734337527919822E-2</v>
      </c>
      <c r="U19" s="16">
        <v>15.854642069742525</v>
      </c>
      <c r="V19" s="16">
        <v>15.758907732214604</v>
      </c>
      <c r="W19" s="13" t="str">
        <f>IF(Table467410[[#This Row],[PSI - FI]]&gt;5,"Red",(IF(AND(Table467410[[#This Row],[PSI - FI]]&lt;5,Table467410[[#This Row],[PSI - FI]]&gt;=3),"Blue","No")))</f>
        <v>Red</v>
      </c>
      <c r="X19" s="19" t="str">
        <f>HYPERLINK("https://www.google.com/maps/dir/?api=1&amp;origin=" &amp; Table467410[[#This Row],[Begin Lat]] &amp; "," &amp; Table467410[[#This Row],[Begin Long]] &amp; "&amp;destination=" &amp; Table467410[[#This Row],[End Lat]] &amp; "," &amp; Table467410[[#This Row],[End Long]] &amp; "&amp;travelmode=driving", "Google Maps")</f>
        <v>Google Maps</v>
      </c>
      <c r="Y19" s="1">
        <v>39.936524230300002</v>
      </c>
      <c r="Z19" s="1">
        <v>-82.849923144399995</v>
      </c>
      <c r="AA19" s="1">
        <v>39.931535117300001</v>
      </c>
      <c r="AB19" s="1">
        <v>-82.856656394799998</v>
      </c>
    </row>
    <row r="20" spans="1:28" x14ac:dyDescent="0.25">
      <c r="A20" s="13">
        <v>18</v>
      </c>
      <c r="B20" s="17">
        <v>12</v>
      </c>
      <c r="C20" s="1" t="s">
        <v>785</v>
      </c>
      <c r="D20" s="1" t="s">
        <v>3848</v>
      </c>
      <c r="E20" s="1" t="s">
        <v>4507</v>
      </c>
      <c r="F20" s="1" t="s">
        <v>3917</v>
      </c>
      <c r="G20" s="16">
        <v>17.899999999999999</v>
      </c>
      <c r="H20" s="16">
        <v>18.399999999999999</v>
      </c>
      <c r="I20" s="13" t="s">
        <v>3190</v>
      </c>
      <c r="J20" s="1" t="s">
        <v>4988</v>
      </c>
      <c r="K20" s="1">
        <v>2</v>
      </c>
      <c r="L20" s="1">
        <v>2</v>
      </c>
      <c r="M20" s="1">
        <v>17</v>
      </c>
      <c r="N20" s="1">
        <v>24</v>
      </c>
      <c r="O20" s="1">
        <v>48</v>
      </c>
      <c r="P20" s="16">
        <v>448.50363372093022</v>
      </c>
      <c r="Q20" s="16">
        <v>0.87473882120959234</v>
      </c>
      <c r="R20" s="16">
        <v>37.330271581576859</v>
      </c>
      <c r="S20" s="16">
        <v>36.455532760367269</v>
      </c>
      <c r="T20" s="21">
        <v>7.1690816888624692E-2</v>
      </c>
      <c r="U20" s="16">
        <v>15.591443617973107</v>
      </c>
      <c r="V20" s="16">
        <v>15.519752801084483</v>
      </c>
      <c r="W20" s="13" t="str">
        <f>IF(Table467410[[#This Row],[PSI - FI]]&gt;5,"Red",(IF(AND(Table467410[[#This Row],[PSI - FI]]&lt;5,Table467410[[#This Row],[PSI - FI]]&gt;=3),"Blue","No")))</f>
        <v>Red</v>
      </c>
      <c r="X20" s="19" t="str">
        <f>HYPERLINK("https://www.google.com/maps/dir/?api=1&amp;origin=" &amp; Table467410[[#This Row],[Begin Lat]] &amp; "," &amp; Table467410[[#This Row],[Begin Long]] &amp; "&amp;destination=" &amp; Table467410[[#This Row],[End Lat]] &amp; "," &amp; Table467410[[#This Row],[End Long]] &amp; "&amp;travelmode=driving", "Google Maps")</f>
        <v>Google Maps</v>
      </c>
      <c r="Y20" s="1">
        <v>41.459542593199998</v>
      </c>
      <c r="Z20" s="1">
        <v>-81.694934953399994</v>
      </c>
      <c r="AA20" s="1">
        <v>41.466590771</v>
      </c>
      <c r="AB20" s="1">
        <v>-81.692863000900005</v>
      </c>
    </row>
    <row r="21" spans="1:28" x14ac:dyDescent="0.25">
      <c r="A21" s="13">
        <v>19</v>
      </c>
      <c r="B21" s="17">
        <v>8</v>
      </c>
      <c r="C21" s="1" t="s">
        <v>787</v>
      </c>
      <c r="D21" s="1" t="s">
        <v>4497</v>
      </c>
      <c r="E21" s="1" t="s">
        <v>4498</v>
      </c>
      <c r="F21" s="1" t="s">
        <v>3918</v>
      </c>
      <c r="G21" s="16">
        <v>2.6</v>
      </c>
      <c r="H21" s="16">
        <v>3.1</v>
      </c>
      <c r="I21" s="13" t="s">
        <v>3190</v>
      </c>
      <c r="J21" s="1" t="s">
        <v>4986</v>
      </c>
      <c r="K21" s="1">
        <v>0</v>
      </c>
      <c r="L21" s="1">
        <v>3</v>
      </c>
      <c r="M21" s="1">
        <v>28</v>
      </c>
      <c r="N21" s="1">
        <v>18</v>
      </c>
      <c r="O21" s="1">
        <v>144</v>
      </c>
      <c r="P21" s="16">
        <v>544.21756904069764</v>
      </c>
      <c r="Q21" s="16">
        <v>1.1742103682831229</v>
      </c>
      <c r="R21" s="16">
        <v>76.514319022910968</v>
      </c>
      <c r="S21" s="16">
        <v>75.340108654627841</v>
      </c>
      <c r="T21" s="21">
        <v>4.4393092913408871E-2</v>
      </c>
      <c r="U21" s="16">
        <v>15.55234325646474</v>
      </c>
      <c r="V21" s="16">
        <v>15.507950163551332</v>
      </c>
      <c r="W21" s="13" t="str">
        <f>IF(Table467410[[#This Row],[PSI - FI]]&gt;5,"Red",(IF(AND(Table467410[[#This Row],[PSI - FI]]&lt;5,Table467410[[#This Row],[PSI - FI]]&gt;=3),"Blue","No")))</f>
        <v>Red</v>
      </c>
      <c r="X21" s="19" t="str">
        <f>HYPERLINK("https://www.google.com/maps/dir/?api=1&amp;origin=" &amp; Table467410[[#This Row],[Begin Lat]] &amp; "," &amp; Table467410[[#This Row],[Begin Long]] &amp; "&amp;destination=" &amp; Table467410[[#This Row],[End Lat]] &amp; "," &amp; Table467410[[#This Row],[End Long]] &amp; "&amp;travelmode=driving", "Google Maps")</f>
        <v>Google Maps</v>
      </c>
      <c r="Y21" s="1">
        <v>39.125166421800003</v>
      </c>
      <c r="Z21" s="1">
        <v>-84.534794588400004</v>
      </c>
      <c r="AA21" s="1">
        <v>39.132162564300003</v>
      </c>
      <c r="AB21" s="1">
        <v>-84.532413483400006</v>
      </c>
    </row>
    <row r="22" spans="1:28" x14ac:dyDescent="0.25">
      <c r="A22" s="13">
        <v>20</v>
      </c>
      <c r="B22" s="17">
        <v>6</v>
      </c>
      <c r="C22" s="1" t="s">
        <v>784</v>
      </c>
      <c r="D22" s="1" t="s">
        <v>4493</v>
      </c>
      <c r="E22" s="1" t="s">
        <v>4508</v>
      </c>
      <c r="F22" s="1" t="s">
        <v>4565</v>
      </c>
      <c r="G22" s="16">
        <v>22.6</v>
      </c>
      <c r="H22" s="16">
        <v>23.1</v>
      </c>
      <c r="I22" s="13" t="s">
        <v>3190</v>
      </c>
      <c r="J22" s="1" t="s">
        <v>4987</v>
      </c>
      <c r="K22" s="1">
        <v>2</v>
      </c>
      <c r="L22" s="1">
        <v>5</v>
      </c>
      <c r="M22" s="1">
        <v>23</v>
      </c>
      <c r="N22" s="1">
        <v>10</v>
      </c>
      <c r="O22" s="1">
        <v>71</v>
      </c>
      <c r="P22" s="16">
        <v>585.68995276162786</v>
      </c>
      <c r="Q22" s="16">
        <v>1.4139274114853386</v>
      </c>
      <c r="R22" s="16">
        <v>46.155414374377315</v>
      </c>
      <c r="S22" s="16">
        <v>44.741486962891976</v>
      </c>
      <c r="T22" s="21">
        <v>0.10693224945868782</v>
      </c>
      <c r="U22" s="16">
        <v>15.506338748461429</v>
      </c>
      <c r="V22" s="16">
        <v>15.399406499002742</v>
      </c>
      <c r="W22" s="13" t="str">
        <f>IF(Table467410[[#This Row],[PSI - FI]]&gt;5,"Red",(IF(AND(Table467410[[#This Row],[PSI - FI]]&lt;5,Table467410[[#This Row],[PSI - FI]]&gt;=3),"Blue","No")))</f>
        <v>Red</v>
      </c>
      <c r="X22" s="19" t="str">
        <f>HYPERLINK("https://www.google.com/maps/dir/?api=1&amp;origin=" &amp; Table467410[[#This Row],[Begin Lat]] &amp; "," &amp; Table467410[[#This Row],[Begin Long]] &amp; "&amp;destination=" &amp; Table467410[[#This Row],[End Lat]] &amp; "," &amp; Table467410[[#This Row],[End Long]] &amp; "&amp;travelmode=driving", "Google Maps")</f>
        <v>Google Maps</v>
      </c>
      <c r="Y22" s="1">
        <v>40.112325704</v>
      </c>
      <c r="Z22" s="1">
        <v>-83.039623075199998</v>
      </c>
      <c r="AA22" s="1">
        <v>40.112236330099996</v>
      </c>
      <c r="AB22" s="1">
        <v>-83.030183710299994</v>
      </c>
    </row>
    <row r="23" spans="1:28" x14ac:dyDescent="0.25">
      <c r="A23" s="13">
        <v>21</v>
      </c>
      <c r="B23" s="17">
        <v>6</v>
      </c>
      <c r="C23" s="1" t="s">
        <v>784</v>
      </c>
      <c r="D23" s="1" t="s">
        <v>4493</v>
      </c>
      <c r="E23" s="1" t="s">
        <v>4494</v>
      </c>
      <c r="F23" s="1" t="s">
        <v>4565</v>
      </c>
      <c r="G23" s="16">
        <v>41.7</v>
      </c>
      <c r="H23" s="16">
        <v>42.2</v>
      </c>
      <c r="I23" s="13" t="s">
        <v>3190</v>
      </c>
      <c r="J23" s="1" t="s">
        <v>4987</v>
      </c>
      <c r="K23" s="1">
        <v>0</v>
      </c>
      <c r="L23" s="1">
        <v>5</v>
      </c>
      <c r="M23" s="1">
        <v>25</v>
      </c>
      <c r="N23" s="1">
        <v>11</v>
      </c>
      <c r="O23" s="1">
        <v>41</v>
      </c>
      <c r="P23" s="16">
        <v>481.86782340116281</v>
      </c>
      <c r="Q23" s="16">
        <v>1.1485380903131324</v>
      </c>
      <c r="R23" s="16">
        <v>32.737333114777741</v>
      </c>
      <c r="S23" s="16">
        <v>31.588795024464609</v>
      </c>
      <c r="T23" s="21">
        <v>9.5734337527919822E-2</v>
      </c>
      <c r="U23" s="16">
        <v>15.477280407465923</v>
      </c>
      <c r="V23" s="16">
        <v>15.381546069938002</v>
      </c>
      <c r="W23" s="13" t="str">
        <f>IF(Table467410[[#This Row],[PSI - FI]]&gt;5,"Red",(IF(AND(Table467410[[#This Row],[PSI - FI]]&lt;5,Table467410[[#This Row],[PSI - FI]]&gt;=3),"Blue","No")))</f>
        <v>Red</v>
      </c>
      <c r="X23" s="19" t="str">
        <f>HYPERLINK("https://www.google.com/maps/dir/?api=1&amp;origin=" &amp; Table467410[[#This Row],[Begin Lat]] &amp; "," &amp; Table467410[[#This Row],[Begin Long]] &amp; "&amp;destination=" &amp; Table467410[[#This Row],[End Lat]] &amp; "," &amp; Table467410[[#This Row],[End Long]] &amp; "&amp;travelmode=driving", "Google Maps")</f>
        <v>Google Maps</v>
      </c>
      <c r="Y23" s="1">
        <v>39.948993663400003</v>
      </c>
      <c r="Z23" s="1">
        <v>-82.845542321300002</v>
      </c>
      <c r="AA23" s="1">
        <v>39.941838556500002</v>
      </c>
      <c r="AB23" s="1">
        <v>-82.847027318200006</v>
      </c>
    </row>
    <row r="24" spans="1:28" x14ac:dyDescent="0.25">
      <c r="A24" s="13">
        <v>22</v>
      </c>
      <c r="B24" s="17">
        <v>6</v>
      </c>
      <c r="C24" s="1" t="s">
        <v>784</v>
      </c>
      <c r="D24" s="1" t="s">
        <v>3842</v>
      </c>
      <c r="E24" s="1" t="s">
        <v>4509</v>
      </c>
      <c r="F24" s="1" t="s">
        <v>3916</v>
      </c>
      <c r="G24" s="16">
        <v>17.899999999999999</v>
      </c>
      <c r="H24" s="16">
        <v>18.399999999999999</v>
      </c>
      <c r="I24" s="13" t="s">
        <v>3190</v>
      </c>
      <c r="J24" s="1" t="s">
        <v>4980</v>
      </c>
      <c r="K24" s="1">
        <v>1</v>
      </c>
      <c r="L24" s="1">
        <v>1</v>
      </c>
      <c r="M24" s="1">
        <v>46</v>
      </c>
      <c r="N24" s="1">
        <v>13</v>
      </c>
      <c r="O24" s="1">
        <v>46</v>
      </c>
      <c r="P24" s="16">
        <v>496.19712936046511</v>
      </c>
      <c r="Q24" s="16">
        <v>0.84820908386388738</v>
      </c>
      <c r="R24" s="16">
        <v>43.173872775661977</v>
      </c>
      <c r="S24" s="16">
        <v>42.325663691798091</v>
      </c>
      <c r="T24" s="21">
        <v>6.6785938021291638E-2</v>
      </c>
      <c r="U24" s="16">
        <v>15.213469339983018</v>
      </c>
      <c r="V24" s="16">
        <v>15.146683401961726</v>
      </c>
      <c r="W24" s="13" t="str">
        <f>IF(Table467410[[#This Row],[PSI - FI]]&gt;5,"Red",(IF(AND(Table467410[[#This Row],[PSI - FI]]&lt;5,Table467410[[#This Row],[PSI - FI]]&gt;=3),"Blue","No")))</f>
        <v>Red</v>
      </c>
      <c r="X24" s="19" t="str">
        <f>HYPERLINK("https://www.google.com/maps/dir/?api=1&amp;origin=" &amp; Table467410[[#This Row],[Begin Lat]] &amp; "," &amp; Table467410[[#This Row],[Begin Long]] &amp; "&amp;destination=" &amp; Table467410[[#This Row],[End Lat]] &amp; "," &amp; Table467410[[#This Row],[End Long]] &amp; "&amp;travelmode=driving", "Google Maps")</f>
        <v>Google Maps</v>
      </c>
      <c r="Y24" s="1">
        <v>39.939282384400002</v>
      </c>
      <c r="Z24" s="1">
        <v>-82.938166340899997</v>
      </c>
      <c r="AA24" s="1">
        <v>39.933181652000002</v>
      </c>
      <c r="AB24" s="1">
        <v>-82.933137393199999</v>
      </c>
    </row>
    <row r="25" spans="1:28" x14ac:dyDescent="0.25">
      <c r="A25" s="13">
        <v>23</v>
      </c>
      <c r="B25" s="17">
        <v>12</v>
      </c>
      <c r="C25" s="1" t="s">
        <v>785</v>
      </c>
      <c r="D25" s="1" t="s">
        <v>4504</v>
      </c>
      <c r="E25" s="1" t="s">
        <v>4496</v>
      </c>
      <c r="F25" s="1" t="s">
        <v>3920</v>
      </c>
      <c r="G25" s="16">
        <v>11.3</v>
      </c>
      <c r="H25" s="16">
        <v>11.8</v>
      </c>
      <c r="I25" s="13" t="s">
        <v>3190</v>
      </c>
      <c r="J25" s="1" t="s">
        <v>4987</v>
      </c>
      <c r="K25" s="1">
        <v>0</v>
      </c>
      <c r="L25" s="1">
        <v>3</v>
      </c>
      <c r="M25" s="1">
        <v>17</v>
      </c>
      <c r="N25" s="1">
        <v>20</v>
      </c>
      <c r="O25" s="1">
        <v>64</v>
      </c>
      <c r="P25" s="16">
        <v>401.07694404069764</v>
      </c>
      <c r="Q25" s="16">
        <v>1.2125216782824098</v>
      </c>
      <c r="R25" s="16">
        <v>41.072254639311744</v>
      </c>
      <c r="S25" s="16">
        <v>39.859732961029337</v>
      </c>
      <c r="T25" s="21">
        <v>9.853626493883938E-2</v>
      </c>
      <c r="U25" s="16">
        <v>15.045493545488336</v>
      </c>
      <c r="V25" s="16">
        <v>14.946957280549496</v>
      </c>
      <c r="W25" s="13" t="str">
        <f>IF(Table467410[[#This Row],[PSI - FI]]&gt;5,"Red",(IF(AND(Table467410[[#This Row],[PSI - FI]]&lt;5,Table467410[[#This Row],[PSI - FI]]&gt;=3),"Blue","No")))</f>
        <v>Red</v>
      </c>
      <c r="X25" s="19" t="str">
        <f>HYPERLINK("https://www.google.com/maps/dir/?api=1&amp;origin=" &amp; Table467410[[#This Row],[Begin Lat]] &amp; "," &amp; Table467410[[#This Row],[Begin Long]] &amp; "&amp;destination=" &amp; Table467410[[#This Row],[End Lat]] &amp; "," &amp; Table467410[[#This Row],[End Long]] &amp; "&amp;travelmode=driving", "Google Maps")</f>
        <v>Google Maps</v>
      </c>
      <c r="Y25" s="1">
        <v>41.468166941900002</v>
      </c>
      <c r="Z25" s="1">
        <v>-81.756240145800007</v>
      </c>
      <c r="AA25" s="1">
        <v>41.469789391900001</v>
      </c>
      <c r="AB25" s="1">
        <v>-81.7470467566</v>
      </c>
    </row>
    <row r="26" spans="1:28" x14ac:dyDescent="0.25">
      <c r="A26" s="13">
        <v>24</v>
      </c>
      <c r="B26" s="17">
        <v>8</v>
      </c>
      <c r="C26" s="1" t="s">
        <v>787</v>
      </c>
      <c r="D26" s="1" t="s">
        <v>4510</v>
      </c>
      <c r="E26" s="1" t="s">
        <v>4511</v>
      </c>
      <c r="F26" s="1" t="s">
        <v>3917</v>
      </c>
      <c r="G26" s="16">
        <v>7.8</v>
      </c>
      <c r="H26" s="16">
        <v>8.3000000000000007</v>
      </c>
      <c r="I26" s="13" t="s">
        <v>3190</v>
      </c>
      <c r="J26" s="1" t="s">
        <v>4988</v>
      </c>
      <c r="K26" s="1">
        <v>0</v>
      </c>
      <c r="L26" s="1">
        <v>0</v>
      </c>
      <c r="M26" s="1">
        <v>26</v>
      </c>
      <c r="N26" s="1">
        <v>15</v>
      </c>
      <c r="O26" s="1">
        <v>112</v>
      </c>
      <c r="P26" s="16">
        <v>348.78125</v>
      </c>
      <c r="Q26" s="16">
        <v>1.2899081863621638</v>
      </c>
      <c r="R26" s="16">
        <v>61.980699309532419</v>
      </c>
      <c r="S26" s="16">
        <v>60.690791123170257</v>
      </c>
      <c r="T26" s="21">
        <v>9.9858833836740046E-2</v>
      </c>
      <c r="U26" s="16">
        <v>15.038939349057848</v>
      </c>
      <c r="V26" s="16">
        <v>14.939080515221109</v>
      </c>
      <c r="W26" s="13" t="str">
        <f>IF(Table467410[[#This Row],[PSI - FI]]&gt;5,"Red",(IF(AND(Table467410[[#This Row],[PSI - FI]]&lt;5,Table467410[[#This Row],[PSI - FI]]&gt;=3),"Blue","No")))</f>
        <v>Red</v>
      </c>
      <c r="X26" s="19" t="str">
        <f>HYPERLINK("https://www.google.com/maps/dir/?api=1&amp;origin=" &amp; Table467410[[#This Row],[Begin Lat]] &amp; "," &amp; Table467410[[#This Row],[Begin Long]] &amp; "&amp;destination=" &amp; Table467410[[#This Row],[End Lat]] &amp; "," &amp; Table467410[[#This Row],[End Long]] &amp; "&amp;travelmode=driving", "Google Maps")</f>
        <v>Google Maps</v>
      </c>
      <c r="Y26" s="1">
        <v>39.1627322589</v>
      </c>
      <c r="Z26" s="1">
        <v>-84.435054943400004</v>
      </c>
      <c r="AA26" s="1">
        <v>39.165393858100003</v>
      </c>
      <c r="AB26" s="1">
        <v>-84.426482908099999</v>
      </c>
    </row>
    <row r="27" spans="1:28" x14ac:dyDescent="0.25">
      <c r="A27" s="13">
        <v>25</v>
      </c>
      <c r="B27" s="17">
        <v>8</v>
      </c>
      <c r="C27" s="1" t="s">
        <v>787</v>
      </c>
      <c r="D27" s="1" t="s">
        <v>4497</v>
      </c>
      <c r="E27" s="1" t="s">
        <v>4498</v>
      </c>
      <c r="F27" s="1" t="s">
        <v>3918</v>
      </c>
      <c r="G27" s="16">
        <v>9</v>
      </c>
      <c r="H27" s="16">
        <v>9.5</v>
      </c>
      <c r="I27" s="13" t="s">
        <v>3190</v>
      </c>
      <c r="J27" s="1" t="s">
        <v>4980</v>
      </c>
      <c r="K27" s="1">
        <v>1</v>
      </c>
      <c r="L27" s="1">
        <v>1</v>
      </c>
      <c r="M27" s="1">
        <v>29</v>
      </c>
      <c r="N27" s="1">
        <v>20</v>
      </c>
      <c r="O27" s="1">
        <v>150</v>
      </c>
      <c r="P27" s="16">
        <v>519.96275436046517</v>
      </c>
      <c r="Q27" s="16">
        <v>1.2870385881357977</v>
      </c>
      <c r="R27" s="16">
        <v>80.460265823624951</v>
      </c>
      <c r="S27" s="16">
        <v>79.173227235489151</v>
      </c>
      <c r="T27" s="21">
        <v>0.1008674115777301</v>
      </c>
      <c r="U27" s="16">
        <v>14.566509575254409</v>
      </c>
      <c r="V27" s="16">
        <v>14.46564216367668</v>
      </c>
      <c r="W27" s="13" t="str">
        <f>IF(Table467410[[#This Row],[PSI - FI]]&gt;5,"Red",(IF(AND(Table467410[[#This Row],[PSI - FI]]&lt;5,Table467410[[#This Row],[PSI - FI]]&gt;=3),"Blue","No")))</f>
        <v>Red</v>
      </c>
      <c r="X27" s="19" t="str">
        <f>HYPERLINK("https://www.google.com/maps/dir/?api=1&amp;origin=" &amp; Table467410[[#This Row],[Begin Lat]] &amp; "," &amp; Table467410[[#This Row],[Begin Long]] &amp; "&amp;destination=" &amp; Table467410[[#This Row],[End Lat]] &amp; "," &amp; Table467410[[#This Row],[End Long]] &amp; "&amp;travelmode=driving", "Google Maps")</f>
        <v>Google Maps</v>
      </c>
      <c r="Y27" s="1">
        <v>39.189218186399998</v>
      </c>
      <c r="Z27" s="1">
        <v>-84.481215691700001</v>
      </c>
      <c r="AA27" s="1">
        <v>39.194680276600003</v>
      </c>
      <c r="AB27" s="1">
        <v>-84.475119131300005</v>
      </c>
    </row>
    <row r="28" spans="1:28" x14ac:dyDescent="0.25">
      <c r="A28" s="13">
        <v>26</v>
      </c>
      <c r="B28" s="17">
        <v>12</v>
      </c>
      <c r="C28" s="1" t="s">
        <v>785</v>
      </c>
      <c r="D28" s="1" t="s">
        <v>4504</v>
      </c>
      <c r="E28" s="1" t="s">
        <v>4496</v>
      </c>
      <c r="F28" s="1" t="s">
        <v>3920</v>
      </c>
      <c r="G28" s="16">
        <v>13.3</v>
      </c>
      <c r="H28" s="16">
        <v>13.8</v>
      </c>
      <c r="I28" s="13" t="s">
        <v>3190</v>
      </c>
      <c r="J28" s="1" t="s">
        <v>4987</v>
      </c>
      <c r="K28" s="1">
        <v>1</v>
      </c>
      <c r="L28" s="1">
        <v>4</v>
      </c>
      <c r="M28" s="1">
        <v>10</v>
      </c>
      <c r="N28" s="1">
        <v>21</v>
      </c>
      <c r="O28" s="1">
        <v>72</v>
      </c>
      <c r="P28" s="16">
        <v>459.03969840116281</v>
      </c>
      <c r="Q28" s="16">
        <v>1.2355788046128982</v>
      </c>
      <c r="R28" s="16">
        <v>42.827920206532063</v>
      </c>
      <c r="S28" s="16">
        <v>41.592341401919164</v>
      </c>
      <c r="T28" s="21">
        <v>9.952893580731241E-2</v>
      </c>
      <c r="U28" s="16">
        <v>13.575622229230392</v>
      </c>
      <c r="V28" s="16">
        <v>13.47609329342308</v>
      </c>
      <c r="W28" s="13" t="str">
        <f>IF(Table467410[[#This Row],[PSI - FI]]&gt;5,"Red",(IF(AND(Table467410[[#This Row],[PSI - FI]]&lt;5,Table467410[[#This Row],[PSI - FI]]&gt;=3),"Blue","No")))</f>
        <v>Red</v>
      </c>
      <c r="X28" s="19" t="str">
        <f>HYPERLINK("https://www.google.com/maps/dir/?api=1&amp;origin=" &amp; Table467410[[#This Row],[Begin Lat]] &amp; "," &amp; Table467410[[#This Row],[Begin Long]] &amp; "&amp;destination=" &amp; Table467410[[#This Row],[End Lat]] &amp; "," &amp; Table467410[[#This Row],[End Long]] &amp; "&amp;travelmode=driving", "Google Maps")</f>
        <v>Google Maps</v>
      </c>
      <c r="Y28" s="1">
        <v>41.475008954400003</v>
      </c>
      <c r="Z28" s="1">
        <v>-81.719433650599996</v>
      </c>
      <c r="AA28" s="1">
        <v>41.474036992899997</v>
      </c>
      <c r="AB28" s="1">
        <v>-81.709976277999999</v>
      </c>
    </row>
    <row r="29" spans="1:28" x14ac:dyDescent="0.25">
      <c r="A29" s="13">
        <v>27</v>
      </c>
      <c r="B29" s="17">
        <v>6</v>
      </c>
      <c r="C29" s="1" t="s">
        <v>784</v>
      </c>
      <c r="D29" s="1" t="s">
        <v>3848</v>
      </c>
      <c r="E29" s="1" t="s">
        <v>3855</v>
      </c>
      <c r="F29" s="1" t="s">
        <v>3917</v>
      </c>
      <c r="G29" s="16">
        <v>17.600000000000001</v>
      </c>
      <c r="H29" s="16">
        <v>18.100000000000001</v>
      </c>
      <c r="I29" s="13" t="s">
        <v>3190</v>
      </c>
      <c r="J29" s="1" t="s">
        <v>4989</v>
      </c>
      <c r="K29" s="1">
        <v>0</v>
      </c>
      <c r="L29" s="1">
        <v>0</v>
      </c>
      <c r="M29" s="1">
        <v>32</v>
      </c>
      <c r="N29" s="1">
        <v>18</v>
      </c>
      <c r="O29" s="1">
        <v>71</v>
      </c>
      <c r="P29" s="16">
        <v>360.375</v>
      </c>
      <c r="Q29" s="16">
        <v>0.89052605988171329</v>
      </c>
      <c r="R29" s="16">
        <v>46.844892283902588</v>
      </c>
      <c r="S29" s="16">
        <v>45.954366224020873</v>
      </c>
      <c r="T29" s="21">
        <v>7.4309912982422927E-2</v>
      </c>
      <c r="U29" s="16">
        <v>13.486844008514671</v>
      </c>
      <c r="V29" s="16">
        <v>13.412534095532248</v>
      </c>
      <c r="W29" s="13" t="str">
        <f>IF(Table467410[[#This Row],[PSI - FI]]&gt;5,"Red",(IF(AND(Table467410[[#This Row],[PSI - FI]]&lt;5,Table467410[[#This Row],[PSI - FI]]&gt;=3),"Blue","No")))</f>
        <v>Red</v>
      </c>
      <c r="X29" s="19" t="str">
        <f>HYPERLINK("https://www.google.com/maps/dir/?api=1&amp;origin=" &amp; Table467410[[#This Row],[Begin Lat]] &amp; "," &amp; Table467410[[#This Row],[Begin Long]] &amp; "&amp;destination=" &amp; Table467410[[#This Row],[End Lat]] &amp; "," &amp; Table467410[[#This Row],[End Long]] &amp; "&amp;travelmode=driving", "Google Maps")</f>
        <v>Google Maps</v>
      </c>
      <c r="Y29" s="1">
        <v>39.963584950300003</v>
      </c>
      <c r="Z29" s="1">
        <v>-82.983016028700007</v>
      </c>
      <c r="AA29" s="1">
        <v>39.970763222499997</v>
      </c>
      <c r="AB29" s="1">
        <v>-82.984008906900002</v>
      </c>
    </row>
    <row r="30" spans="1:28" x14ac:dyDescent="0.25">
      <c r="A30" s="13">
        <v>28</v>
      </c>
      <c r="B30" s="17">
        <v>8</v>
      </c>
      <c r="C30" s="1" t="s">
        <v>787</v>
      </c>
      <c r="D30" s="1" t="s">
        <v>4497</v>
      </c>
      <c r="E30" s="1" t="s">
        <v>4498</v>
      </c>
      <c r="F30" s="1" t="s">
        <v>3918</v>
      </c>
      <c r="G30" s="16">
        <v>6.4</v>
      </c>
      <c r="H30" s="16">
        <v>6.9</v>
      </c>
      <c r="I30" s="13" t="s">
        <v>3190</v>
      </c>
      <c r="J30" s="1" t="s">
        <v>4988</v>
      </c>
      <c r="K30" s="1">
        <v>1</v>
      </c>
      <c r="L30" s="1">
        <v>3</v>
      </c>
      <c r="M30" s="1">
        <v>23</v>
      </c>
      <c r="N30" s="1">
        <v>16</v>
      </c>
      <c r="O30" s="1">
        <v>98</v>
      </c>
      <c r="P30" s="16">
        <v>502.28488372093022</v>
      </c>
      <c r="Q30" s="16">
        <v>1.4770042109119572</v>
      </c>
      <c r="R30" s="16">
        <v>56.738413063153189</v>
      </c>
      <c r="S30" s="16">
        <v>55.261408852241232</v>
      </c>
      <c r="T30" s="21">
        <v>0.11394293034617435</v>
      </c>
      <c r="U30" s="16">
        <v>12.841104029001064</v>
      </c>
      <c r="V30" s="16">
        <v>12.727161098654889</v>
      </c>
      <c r="W30" s="13" t="str">
        <f>IF(Table467410[[#This Row],[PSI - FI]]&gt;5,"Red",(IF(AND(Table467410[[#This Row],[PSI - FI]]&lt;5,Table467410[[#This Row],[PSI - FI]]&gt;=3),"Blue","No")))</f>
        <v>Red</v>
      </c>
      <c r="X30" s="19" t="str">
        <f>HYPERLINK("https://www.google.com/maps/dir/?api=1&amp;origin=" &amp; Table467410[[#This Row],[Begin Lat]] &amp; "," &amp; Table467410[[#This Row],[Begin Long]] &amp; "&amp;destination=" &amp; Table467410[[#This Row],[End Lat]] &amp; "," &amp; Table467410[[#This Row],[End Long]] &amp; "&amp;travelmode=driving", "Google Maps")</f>
        <v>Google Maps</v>
      </c>
      <c r="Y30" s="1">
        <v>39.162152192999997</v>
      </c>
      <c r="Z30" s="1">
        <v>-84.510357132099998</v>
      </c>
      <c r="AA30" s="1">
        <v>39.167942264399997</v>
      </c>
      <c r="AB30" s="1">
        <v>-84.505107440399996</v>
      </c>
    </row>
    <row r="31" spans="1:28" x14ac:dyDescent="0.25">
      <c r="A31" s="13">
        <v>29</v>
      </c>
      <c r="B31" s="17">
        <v>6</v>
      </c>
      <c r="C31" s="1" t="s">
        <v>784</v>
      </c>
      <c r="D31" s="1" t="s">
        <v>4491</v>
      </c>
      <c r="E31" s="1" t="s">
        <v>4512</v>
      </c>
      <c r="F31" s="1" t="s">
        <v>4564</v>
      </c>
      <c r="G31" s="16">
        <v>4.0999999999999996</v>
      </c>
      <c r="H31" s="16">
        <v>4.5999999999999996</v>
      </c>
      <c r="I31" s="13" t="s">
        <v>3190</v>
      </c>
      <c r="J31" s="1" t="s">
        <v>4988</v>
      </c>
      <c r="K31" s="1">
        <v>0</v>
      </c>
      <c r="L31" s="1">
        <v>2</v>
      </c>
      <c r="M31" s="1">
        <v>23</v>
      </c>
      <c r="N31" s="1">
        <v>8</v>
      </c>
      <c r="O31" s="1">
        <v>35</v>
      </c>
      <c r="P31" s="16">
        <v>312.43150436046511</v>
      </c>
      <c r="Q31" s="16">
        <v>1.4684014385730011</v>
      </c>
      <c r="R31" s="16">
        <v>38.618166238696816</v>
      </c>
      <c r="S31" s="16">
        <v>37.149764800123812</v>
      </c>
      <c r="T31" s="21">
        <v>0.11304107711937951</v>
      </c>
      <c r="U31" s="16">
        <v>12.537408592668198</v>
      </c>
      <c r="V31" s="16">
        <v>12.424367515548818</v>
      </c>
      <c r="W31" s="13" t="str">
        <f>IF(Table467410[[#This Row],[PSI - FI]]&gt;5,"Red",(IF(AND(Table467410[[#This Row],[PSI - FI]]&lt;5,Table467410[[#This Row],[PSI - FI]]&gt;=3),"Blue","No")))</f>
        <v>Red</v>
      </c>
      <c r="X31" s="19" t="str">
        <f>HYPERLINK("https://www.google.com/maps/dir/?api=1&amp;origin=" &amp; Table467410[[#This Row],[Begin Lat]] &amp; "," &amp; Table467410[[#This Row],[Begin Long]] &amp; "&amp;destination=" &amp; Table467410[[#This Row],[End Lat]] &amp; "," &amp; Table467410[[#This Row],[End Long]] &amp; "&amp;travelmode=driving", "Google Maps")</f>
        <v>Google Maps</v>
      </c>
      <c r="Y31" s="1">
        <v>39.975540842299999</v>
      </c>
      <c r="Z31" s="1">
        <v>-82.996312564500002</v>
      </c>
      <c r="AA31" s="1">
        <v>39.971625575700003</v>
      </c>
      <c r="AB31" s="1">
        <v>-82.988779906100007</v>
      </c>
    </row>
    <row r="32" spans="1:28" x14ac:dyDescent="0.25">
      <c r="A32" s="13">
        <v>30</v>
      </c>
      <c r="B32" s="17">
        <v>8</v>
      </c>
      <c r="C32" s="1" t="s">
        <v>787</v>
      </c>
      <c r="D32" s="1" t="s">
        <v>4497</v>
      </c>
      <c r="E32" s="1" t="s">
        <v>4498</v>
      </c>
      <c r="F32" s="1" t="s">
        <v>3918</v>
      </c>
      <c r="G32" s="16">
        <v>10.1</v>
      </c>
      <c r="H32" s="16">
        <v>10.6</v>
      </c>
      <c r="I32" s="13" t="s">
        <v>3190</v>
      </c>
      <c r="J32" s="1" t="s">
        <v>4988</v>
      </c>
      <c r="K32" s="1">
        <v>0</v>
      </c>
      <c r="L32" s="1">
        <v>2</v>
      </c>
      <c r="M32" s="1">
        <v>20</v>
      </c>
      <c r="N32" s="1">
        <v>16</v>
      </c>
      <c r="O32" s="1">
        <v>106</v>
      </c>
      <c r="P32" s="16">
        <v>399.29087936046511</v>
      </c>
      <c r="Q32" s="16">
        <v>1.5258903156507901</v>
      </c>
      <c r="R32" s="16">
        <v>62.894055677735494</v>
      </c>
      <c r="S32" s="16">
        <v>61.368165362084703</v>
      </c>
      <c r="T32" s="21">
        <v>0.11902714098083407</v>
      </c>
      <c r="U32" s="16">
        <v>12.271335522489865</v>
      </c>
      <c r="V32" s="16">
        <v>12.152308381509032</v>
      </c>
      <c r="W32" s="13" t="str">
        <f>IF(Table467410[[#This Row],[PSI - FI]]&gt;5,"Red",(IF(AND(Table467410[[#This Row],[PSI - FI]]&lt;5,Table467410[[#This Row],[PSI - FI]]&gt;=3),"Blue","No")))</f>
        <v>Red</v>
      </c>
      <c r="X32" s="19" t="str">
        <f>HYPERLINK("https://www.google.com/maps/dir/?api=1&amp;origin=" &amp; Table467410[[#This Row],[Begin Lat]] &amp; "," &amp; Table467410[[#This Row],[Begin Long]] &amp; "&amp;destination=" &amp; Table467410[[#This Row],[End Lat]] &amp; "," &amp; Table467410[[#This Row],[End Long]] &amp; "&amp;travelmode=driving", "Google Maps")</f>
        <v>Google Maps</v>
      </c>
      <c r="Y32" s="1">
        <v>39.201436187699997</v>
      </c>
      <c r="Z32" s="1">
        <v>-84.468140841199997</v>
      </c>
      <c r="AA32" s="1">
        <v>39.207828433700001</v>
      </c>
      <c r="AB32" s="1">
        <v>-84.463782660999996</v>
      </c>
    </row>
    <row r="33" spans="1:28" x14ac:dyDescent="0.25">
      <c r="A33" s="13">
        <v>31</v>
      </c>
      <c r="B33" s="17">
        <v>8</v>
      </c>
      <c r="C33" s="1" t="s">
        <v>787</v>
      </c>
      <c r="D33" s="1" t="s">
        <v>4510</v>
      </c>
      <c r="E33" s="1" t="s">
        <v>4511</v>
      </c>
      <c r="F33" s="1" t="s">
        <v>3917</v>
      </c>
      <c r="G33" s="16">
        <v>6.9</v>
      </c>
      <c r="H33" s="16">
        <v>7.4</v>
      </c>
      <c r="I33" s="13" t="s">
        <v>3190</v>
      </c>
      <c r="J33" s="1" t="s">
        <v>4987</v>
      </c>
      <c r="K33" s="1">
        <v>1</v>
      </c>
      <c r="L33" s="1">
        <v>1</v>
      </c>
      <c r="M33" s="1">
        <v>19</v>
      </c>
      <c r="N33" s="1">
        <v>12</v>
      </c>
      <c r="O33" s="1">
        <v>69</v>
      </c>
      <c r="P33" s="16">
        <v>337.99400436046511</v>
      </c>
      <c r="Q33" s="16">
        <v>1.1789303363379886</v>
      </c>
      <c r="R33" s="16">
        <v>40.997059034848419</v>
      </c>
      <c r="S33" s="16">
        <v>39.818128698510428</v>
      </c>
      <c r="T33" s="21">
        <v>8.5032198340729642E-2</v>
      </c>
      <c r="U33" s="16">
        <v>12.174903742072473</v>
      </c>
      <c r="V33" s="16">
        <v>12.089871543731743</v>
      </c>
      <c r="W33" s="13" t="str">
        <f>IF(Table467410[[#This Row],[PSI - FI]]&gt;5,"Red",(IF(AND(Table467410[[#This Row],[PSI - FI]]&lt;5,Table467410[[#This Row],[PSI - FI]]&gt;=3),"Blue","No")))</f>
        <v>Red</v>
      </c>
      <c r="X33" s="19" t="str">
        <f>HYPERLINK("https://www.google.com/maps/dir/?api=1&amp;origin=" &amp; Table467410[[#This Row],[Begin Lat]] &amp; "," &amp; Table467410[[#This Row],[Begin Long]] &amp; "&amp;destination=" &amp; Table467410[[#This Row],[End Lat]] &amp; "," &amp; Table467410[[#This Row],[End Long]] &amp; "&amp;travelmode=driving", "Google Maps")</f>
        <v>Google Maps</v>
      </c>
      <c r="Y33" s="1">
        <v>39.1516435972</v>
      </c>
      <c r="Z33" s="1">
        <v>-84.443769900600003</v>
      </c>
      <c r="AA33" s="1">
        <v>39.157764395800001</v>
      </c>
      <c r="AB33" s="1">
        <v>-84.438827221699995</v>
      </c>
    </row>
    <row r="34" spans="1:28" x14ac:dyDescent="0.25">
      <c r="A34" s="13">
        <v>32</v>
      </c>
      <c r="B34" s="17">
        <v>6</v>
      </c>
      <c r="C34" s="1" t="s">
        <v>784</v>
      </c>
      <c r="D34" s="1" t="s">
        <v>3842</v>
      </c>
      <c r="E34" s="1" t="s">
        <v>4509</v>
      </c>
      <c r="F34" s="1" t="s">
        <v>3916</v>
      </c>
      <c r="G34" s="16">
        <v>16.8</v>
      </c>
      <c r="H34" s="16">
        <v>17.3</v>
      </c>
      <c r="I34" s="13" t="s">
        <v>3190</v>
      </c>
      <c r="J34" s="1" t="s">
        <v>4988</v>
      </c>
      <c r="K34" s="1">
        <v>0</v>
      </c>
      <c r="L34" s="1">
        <v>1</v>
      </c>
      <c r="M34" s="1">
        <v>31</v>
      </c>
      <c r="N34" s="1">
        <v>12</v>
      </c>
      <c r="O34" s="1">
        <v>67</v>
      </c>
      <c r="P34" s="16">
        <v>368.87981468023258</v>
      </c>
      <c r="Q34" s="16">
        <v>1.0846791968697618</v>
      </c>
      <c r="R34" s="16">
        <v>44.84366417790384</v>
      </c>
      <c r="S34" s="16">
        <v>43.758984981034075</v>
      </c>
      <c r="T34" s="21">
        <v>7.9300366674540088E-2</v>
      </c>
      <c r="U34" s="16">
        <v>12.15882929835565</v>
      </c>
      <c r="V34" s="16">
        <v>12.079528931681111</v>
      </c>
      <c r="W34" s="13" t="str">
        <f>IF(Table467410[[#This Row],[PSI - FI]]&gt;5,"Red",(IF(AND(Table467410[[#This Row],[PSI - FI]]&lt;5,Table467410[[#This Row],[PSI - FI]]&gt;=3),"Blue","No")))</f>
        <v>Red</v>
      </c>
      <c r="X34" s="19" t="str">
        <f>HYPERLINK("https://www.google.com/maps/dir/?api=1&amp;origin=" &amp; Table467410[[#This Row],[Begin Lat]] &amp; "," &amp; Table467410[[#This Row],[Begin Long]] &amp; "&amp;destination=" &amp; Table467410[[#This Row],[End Lat]] &amp; "," &amp; Table467410[[#This Row],[End Long]] &amp; "&amp;travelmode=driving", "Google Maps")</f>
        <v>Google Maps</v>
      </c>
      <c r="Y34" s="1">
        <v>39.952823592999998</v>
      </c>
      <c r="Z34" s="1">
        <v>-82.947413602099999</v>
      </c>
      <c r="AA34" s="1">
        <v>39.946882243099999</v>
      </c>
      <c r="AB34" s="1">
        <v>-82.943569253700005</v>
      </c>
    </row>
    <row r="35" spans="1:28" x14ac:dyDescent="0.25">
      <c r="A35" s="13">
        <v>33</v>
      </c>
      <c r="B35" s="17">
        <v>6</v>
      </c>
      <c r="C35" s="1" t="s">
        <v>784</v>
      </c>
      <c r="D35" s="1" t="s">
        <v>4493</v>
      </c>
      <c r="E35" s="1" t="s">
        <v>4494</v>
      </c>
      <c r="F35" s="1" t="s">
        <v>4565</v>
      </c>
      <c r="G35" s="16">
        <v>24.9</v>
      </c>
      <c r="H35" s="16">
        <v>25.4</v>
      </c>
      <c r="I35" s="13" t="s">
        <v>3190</v>
      </c>
      <c r="J35" s="1" t="s">
        <v>4987</v>
      </c>
      <c r="K35" s="1">
        <v>0</v>
      </c>
      <c r="L35" s="1">
        <v>1</v>
      </c>
      <c r="M35" s="1">
        <v>18</v>
      </c>
      <c r="N35" s="1">
        <v>13</v>
      </c>
      <c r="O35" s="1">
        <v>55</v>
      </c>
      <c r="P35" s="16">
        <v>276.20793968023258</v>
      </c>
      <c r="Q35" s="16">
        <v>1.3938806390830687</v>
      </c>
      <c r="R35" s="16">
        <v>35.148259890451484</v>
      </c>
      <c r="S35" s="16">
        <v>33.754379251368412</v>
      </c>
      <c r="T35" s="21">
        <v>9.9292510795081002E-2</v>
      </c>
      <c r="U35" s="16">
        <v>12.116836153837211</v>
      </c>
      <c r="V35" s="16">
        <v>12.01754364304213</v>
      </c>
      <c r="W35" s="13" t="str">
        <f>IF(Table467410[[#This Row],[PSI - FI]]&gt;5,"Red",(IF(AND(Table467410[[#This Row],[PSI - FI]]&lt;5,Table467410[[#This Row],[PSI - FI]]&gt;=3),"Blue","No")))</f>
        <v>Red</v>
      </c>
      <c r="X35" s="19" t="str">
        <f>HYPERLINK("https://www.google.com/maps/dir/?api=1&amp;origin=" &amp; Table467410[[#This Row],[Begin Lat]] &amp; "," &amp; Table467410[[#This Row],[Begin Long]] &amp; "&amp;destination=" &amp; Table467410[[#This Row],[End Lat]] &amp; "," &amp; Table467410[[#This Row],[End Long]] &amp; "&amp;travelmode=driving", "Google Maps")</f>
        <v>Google Maps</v>
      </c>
      <c r="Y35" s="1">
        <v>40.111040233899999</v>
      </c>
      <c r="Z35" s="1">
        <v>-82.995525902599994</v>
      </c>
      <c r="AA35" s="1">
        <v>40.110676868100001</v>
      </c>
      <c r="AB35" s="1">
        <v>-82.986099171600003</v>
      </c>
    </row>
    <row r="36" spans="1:28" x14ac:dyDescent="0.25">
      <c r="A36" s="13">
        <v>34</v>
      </c>
      <c r="B36" s="17">
        <v>12</v>
      </c>
      <c r="C36" s="1" t="s">
        <v>785</v>
      </c>
      <c r="D36" s="1" t="s">
        <v>4504</v>
      </c>
      <c r="E36" s="1" t="s">
        <v>4496</v>
      </c>
      <c r="F36" s="1" t="s">
        <v>3920</v>
      </c>
      <c r="G36" s="16">
        <v>20.6</v>
      </c>
      <c r="H36" s="16">
        <v>21.1</v>
      </c>
      <c r="I36" s="13" t="s">
        <v>3190</v>
      </c>
      <c r="J36" s="1" t="s">
        <v>4987</v>
      </c>
      <c r="K36" s="1">
        <v>0</v>
      </c>
      <c r="L36" s="1">
        <v>3</v>
      </c>
      <c r="M36" s="1">
        <v>10</v>
      </c>
      <c r="N36" s="1">
        <v>19</v>
      </c>
      <c r="O36" s="1">
        <v>63</v>
      </c>
      <c r="P36" s="16">
        <v>349.81131904069764</v>
      </c>
      <c r="Q36" s="16">
        <v>1.2134753824354572</v>
      </c>
      <c r="R36" s="16">
        <v>37.670052826878816</v>
      </c>
      <c r="S36" s="16">
        <v>36.456577444443361</v>
      </c>
      <c r="T36" s="21">
        <v>9.8577498640381303E-2</v>
      </c>
      <c r="U36" s="16">
        <v>12.060331206125442</v>
      </c>
      <c r="V36" s="16">
        <v>11.961753707485061</v>
      </c>
      <c r="W36" s="13" t="str">
        <f>IF(Table467410[[#This Row],[PSI - FI]]&gt;5,"Red",(IF(AND(Table467410[[#This Row],[PSI - FI]]&lt;5,Table467410[[#This Row],[PSI - FI]]&gt;=3),"Blue","No")))</f>
        <v>Red</v>
      </c>
      <c r="X36" s="19" t="str">
        <f>HYPERLINK("https://www.google.com/maps/dir/?api=1&amp;origin=" &amp; Table467410[[#This Row],[Begin Lat]] &amp; "," &amp; Table467410[[#This Row],[Begin Long]] &amp; "&amp;destination=" &amp; Table467410[[#This Row],[End Lat]] &amp; "," &amp; Table467410[[#This Row],[End Long]] &amp; "&amp;travelmode=driving", "Google Maps")</f>
        <v>Google Maps</v>
      </c>
      <c r="Y36" s="1">
        <v>41.538028627999999</v>
      </c>
      <c r="Z36" s="1">
        <v>-81.639861642699998</v>
      </c>
      <c r="AA36" s="1">
        <v>41.539088242600002</v>
      </c>
      <c r="AB36" s="1">
        <v>-81.630452233</v>
      </c>
    </row>
    <row r="37" spans="1:28" x14ac:dyDescent="0.25">
      <c r="A37" s="13">
        <v>35</v>
      </c>
      <c r="B37" s="17">
        <v>6</v>
      </c>
      <c r="C37" s="1" t="s">
        <v>784</v>
      </c>
      <c r="D37" s="1" t="s">
        <v>3848</v>
      </c>
      <c r="E37" s="1" t="s">
        <v>3873</v>
      </c>
      <c r="F37" s="1" t="s">
        <v>3917</v>
      </c>
      <c r="G37" s="16">
        <v>17.100000000000001</v>
      </c>
      <c r="H37" s="16">
        <v>17.600000000000001</v>
      </c>
      <c r="I37" s="13" t="s">
        <v>3190</v>
      </c>
      <c r="J37" s="1" t="s">
        <v>4989</v>
      </c>
      <c r="K37" s="1">
        <v>0</v>
      </c>
      <c r="L37" s="1">
        <v>2</v>
      </c>
      <c r="M37" s="1">
        <v>21</v>
      </c>
      <c r="N37" s="1">
        <v>18</v>
      </c>
      <c r="O37" s="1">
        <v>74</v>
      </c>
      <c r="P37" s="16">
        <v>382.71275436046511</v>
      </c>
      <c r="Q37" s="16">
        <v>1.0883769122791913</v>
      </c>
      <c r="R37" s="16">
        <v>43.956941341358053</v>
      </c>
      <c r="S37" s="16">
        <v>42.868564429078859</v>
      </c>
      <c r="T37" s="21">
        <v>9.8154618342457103E-2</v>
      </c>
      <c r="U37" s="16">
        <v>12.016195423859427</v>
      </c>
      <c r="V37" s="16">
        <v>11.91804080551697</v>
      </c>
      <c r="W37" s="13" t="str">
        <f>IF(Table467410[[#This Row],[PSI - FI]]&gt;5,"Red",(IF(AND(Table467410[[#This Row],[PSI - FI]]&lt;5,Table467410[[#This Row],[PSI - FI]]&gt;=3),"Blue","No")))</f>
        <v>Red</v>
      </c>
      <c r="X37" s="19" t="str">
        <f>HYPERLINK("https://www.google.com/maps/dir/?api=1&amp;origin=" &amp; Table467410[[#This Row],[Begin Lat]] &amp; "," &amp; Table467410[[#This Row],[Begin Long]] &amp; "&amp;destination=" &amp; Table467410[[#This Row],[End Lat]] &amp; "," &amp; Table467410[[#This Row],[End Long]] &amp; "&amp;travelmode=driving", "Google Maps")</f>
        <v>Google Maps</v>
      </c>
      <c r="Y37" s="1">
        <v>39.957767521699999</v>
      </c>
      <c r="Z37" s="1">
        <v>-82.982643573700003</v>
      </c>
      <c r="AA37" s="1">
        <v>39.964971762200001</v>
      </c>
      <c r="AB37" s="1">
        <v>-82.983108461699999</v>
      </c>
    </row>
    <row r="38" spans="1:28" x14ac:dyDescent="0.25">
      <c r="A38" s="13">
        <v>36</v>
      </c>
      <c r="B38" s="17">
        <v>6</v>
      </c>
      <c r="C38" s="1" t="s">
        <v>784</v>
      </c>
      <c r="D38" s="1" t="s">
        <v>3848</v>
      </c>
      <c r="E38" s="1" t="s">
        <v>3873</v>
      </c>
      <c r="F38" s="1" t="s">
        <v>3917</v>
      </c>
      <c r="G38" s="16">
        <v>19.2</v>
      </c>
      <c r="H38" s="16">
        <v>19.7</v>
      </c>
      <c r="I38" s="13" t="s">
        <v>3190</v>
      </c>
      <c r="J38" s="1" t="s">
        <v>4987</v>
      </c>
      <c r="K38" s="1">
        <v>0</v>
      </c>
      <c r="L38" s="1">
        <v>2</v>
      </c>
      <c r="M38" s="1">
        <v>19</v>
      </c>
      <c r="N38" s="1">
        <v>11</v>
      </c>
      <c r="O38" s="1">
        <v>57</v>
      </c>
      <c r="P38" s="16">
        <v>321.55650436046511</v>
      </c>
      <c r="Q38" s="16">
        <v>1.3269547598336711</v>
      </c>
      <c r="R38" s="16">
        <v>35.516908084020443</v>
      </c>
      <c r="S38" s="16">
        <v>34.189953324186774</v>
      </c>
      <c r="T38" s="21">
        <v>0.10580515317753267</v>
      </c>
      <c r="U38" s="16">
        <v>11.924378277254521</v>
      </c>
      <c r="V38" s="16">
        <v>11.818573124076988</v>
      </c>
      <c r="W38" s="13" t="str">
        <f>IF(Table467410[[#This Row],[PSI - FI]]&gt;5,"Red",(IF(AND(Table467410[[#This Row],[PSI - FI]]&lt;5,Table467410[[#This Row],[PSI - FI]]&gt;=3),"Blue","No")))</f>
        <v>Red</v>
      </c>
      <c r="X38" s="19" t="str">
        <f>HYPERLINK("https://www.google.com/maps/dir/?api=1&amp;origin=" &amp; Table467410[[#This Row],[Begin Lat]] &amp; "," &amp; Table467410[[#This Row],[Begin Long]] &amp; "&amp;destination=" &amp; Table467410[[#This Row],[End Lat]] &amp; "," &amp; Table467410[[#This Row],[End Long]] &amp; "&amp;travelmode=driving", "Google Maps")</f>
        <v>Google Maps</v>
      </c>
      <c r="Y38" s="1">
        <v>39.987991482600002</v>
      </c>
      <c r="Z38" s="1">
        <v>-82.985470583500003</v>
      </c>
      <c r="AA38" s="1">
        <v>39.9952208992</v>
      </c>
      <c r="AB38" s="1">
        <v>-82.984885360800007</v>
      </c>
    </row>
    <row r="39" spans="1:28" x14ac:dyDescent="0.25">
      <c r="A39" s="13">
        <v>37</v>
      </c>
      <c r="B39" s="17">
        <v>6</v>
      </c>
      <c r="C39" s="1" t="s">
        <v>784</v>
      </c>
      <c r="D39" s="1" t="s">
        <v>4491</v>
      </c>
      <c r="E39" s="1" t="s">
        <v>4492</v>
      </c>
      <c r="F39" s="1" t="s">
        <v>4564</v>
      </c>
      <c r="G39" s="16">
        <v>3.4</v>
      </c>
      <c r="H39" s="16">
        <v>3.9</v>
      </c>
      <c r="I39" s="13" t="s">
        <v>3190</v>
      </c>
      <c r="J39" s="1" t="s">
        <v>4985</v>
      </c>
      <c r="K39" s="1">
        <v>0</v>
      </c>
      <c r="L39" s="1">
        <v>2</v>
      </c>
      <c r="M39" s="1">
        <v>19</v>
      </c>
      <c r="N39" s="1">
        <v>24</v>
      </c>
      <c r="O39" s="1">
        <v>64</v>
      </c>
      <c r="P39" s="16">
        <v>386.24400436046511</v>
      </c>
      <c r="Q39" s="16">
        <v>1.4267640483464716</v>
      </c>
      <c r="R39" s="16">
        <v>44.67676144164755</v>
      </c>
      <c r="S39" s="16">
        <v>43.249997393301079</v>
      </c>
      <c r="T39" s="21">
        <v>0.10963761727445208</v>
      </c>
      <c r="U39" s="16">
        <v>11.876171753031512</v>
      </c>
      <c r="V39" s="16">
        <v>11.766534135757061</v>
      </c>
      <c r="W39" s="13" t="str">
        <f>IF(Table467410[[#This Row],[PSI - FI]]&gt;5,"Red",(IF(AND(Table467410[[#This Row],[PSI - FI]]&lt;5,Table467410[[#This Row],[PSI - FI]]&gt;=3),"Blue","No")))</f>
        <v>Red</v>
      </c>
      <c r="X39" s="19" t="str">
        <f>HYPERLINK("https://www.google.com/maps/dir/?api=1&amp;origin=" &amp; Table467410[[#This Row],[Begin Lat]] &amp; "," &amp; Table467410[[#This Row],[Begin Long]] &amp; "&amp;destination=" &amp; Table467410[[#This Row],[End Lat]] &amp; "," &amp; Table467410[[#This Row],[End Long]] &amp; "&amp;travelmode=driving", "Google Maps")</f>
        <v>Google Maps</v>
      </c>
      <c r="Y39" s="1">
        <v>39.973313228599999</v>
      </c>
      <c r="Z39" s="1">
        <v>-83.014040617199996</v>
      </c>
      <c r="AA39" s="1">
        <v>39.973607188800003</v>
      </c>
      <c r="AB39" s="1">
        <v>-83.004746853900002</v>
      </c>
    </row>
    <row r="40" spans="1:28" x14ac:dyDescent="0.25">
      <c r="A40" s="13">
        <v>38</v>
      </c>
      <c r="B40" s="17">
        <v>8</v>
      </c>
      <c r="C40" s="1" t="s">
        <v>787</v>
      </c>
      <c r="D40" s="1" t="s">
        <v>3894</v>
      </c>
      <c r="E40" s="1" t="s">
        <v>3895</v>
      </c>
      <c r="F40" s="1" t="s">
        <v>3923</v>
      </c>
      <c r="G40" s="16">
        <v>30.6</v>
      </c>
      <c r="H40" s="16">
        <v>31.1</v>
      </c>
      <c r="I40" s="13" t="s">
        <v>3190</v>
      </c>
      <c r="J40" s="1" t="s">
        <v>4987</v>
      </c>
      <c r="K40" s="1">
        <v>0</v>
      </c>
      <c r="L40" s="1">
        <v>3</v>
      </c>
      <c r="M40" s="1">
        <v>12</v>
      </c>
      <c r="N40" s="1">
        <v>19</v>
      </c>
      <c r="O40" s="1">
        <v>105</v>
      </c>
      <c r="P40" s="16">
        <v>404.90506904069764</v>
      </c>
      <c r="Q40" s="16">
        <v>1.0707774465516791</v>
      </c>
      <c r="R40" s="16">
        <v>55.417314816078338</v>
      </c>
      <c r="S40" s="16">
        <v>54.346537369526658</v>
      </c>
      <c r="T40" s="21">
        <v>7.6872312970650294E-2</v>
      </c>
      <c r="U40" s="16">
        <v>11.836288215255687</v>
      </c>
      <c r="V40" s="16">
        <v>11.759415902285037</v>
      </c>
      <c r="W40" s="13" t="str">
        <f>IF(Table467410[[#This Row],[PSI - FI]]&gt;5,"Red",(IF(AND(Table467410[[#This Row],[PSI - FI]]&lt;5,Table467410[[#This Row],[PSI - FI]]&gt;=3),"Blue","No")))</f>
        <v>Red</v>
      </c>
      <c r="X40" s="19" t="str">
        <f>HYPERLINK("https://www.google.com/maps/dir/?api=1&amp;origin=" &amp; Table467410[[#This Row],[Begin Lat]] &amp; "," &amp; Table467410[[#This Row],[Begin Long]] &amp; "&amp;destination=" &amp; Table467410[[#This Row],[End Lat]] &amp; "," &amp; Table467410[[#This Row],[End Long]] &amp; "&amp;travelmode=driving", "Google Maps")</f>
        <v>Google Maps</v>
      </c>
      <c r="Y40" s="1">
        <v>39.277374946800002</v>
      </c>
      <c r="Z40" s="1">
        <v>-84.359953501199996</v>
      </c>
      <c r="AA40" s="1">
        <v>39.272365490699997</v>
      </c>
      <c r="AB40" s="1">
        <v>-84.353212207400006</v>
      </c>
    </row>
    <row r="41" spans="1:28" x14ac:dyDescent="0.25">
      <c r="A41" s="13">
        <v>39</v>
      </c>
      <c r="B41" s="17">
        <v>12</v>
      </c>
      <c r="C41" s="1" t="s">
        <v>785</v>
      </c>
      <c r="D41" s="1" t="s">
        <v>4504</v>
      </c>
      <c r="E41" s="1" t="s">
        <v>4496</v>
      </c>
      <c r="F41" s="1" t="s">
        <v>3920</v>
      </c>
      <c r="G41" s="16">
        <v>22.2</v>
      </c>
      <c r="H41" s="16">
        <v>22.7</v>
      </c>
      <c r="I41" s="13" t="s">
        <v>3190</v>
      </c>
      <c r="J41" s="1" t="s">
        <v>4987</v>
      </c>
      <c r="K41" s="1">
        <v>0</v>
      </c>
      <c r="L41" s="1">
        <v>4</v>
      </c>
      <c r="M41" s="1">
        <v>14</v>
      </c>
      <c r="N41" s="1">
        <v>15</v>
      </c>
      <c r="O41" s="1">
        <v>55</v>
      </c>
      <c r="P41" s="16">
        <v>395.92550872093022</v>
      </c>
      <c r="Q41" s="16">
        <v>1.1398612564479809</v>
      </c>
      <c r="R41" s="16">
        <v>35.040614123610048</v>
      </c>
      <c r="S41" s="16">
        <v>33.900752867162069</v>
      </c>
      <c r="T41" s="21">
        <v>7.0026321489373669E-2</v>
      </c>
      <c r="U41" s="16">
        <v>11.781308665534413</v>
      </c>
      <c r="V41" s="16">
        <v>11.711282344045038</v>
      </c>
      <c r="W41" s="13" t="str">
        <f>IF(Table467410[[#This Row],[PSI - FI]]&gt;5,"Red",(IF(AND(Table467410[[#This Row],[PSI - FI]]&lt;5,Table467410[[#This Row],[PSI - FI]]&gt;=3),"Blue","No")))</f>
        <v>Red</v>
      </c>
      <c r="X41" s="19" t="str">
        <f>HYPERLINK("https://www.google.com/maps/dir/?api=1&amp;origin=" &amp; Table467410[[#This Row],[Begin Lat]] &amp; "," &amp; Table467410[[#This Row],[Begin Long]] &amp; "&amp;destination=" &amp; Table467410[[#This Row],[End Lat]] &amp; "," &amp; Table467410[[#This Row],[End Long]] &amp; "&amp;travelmode=driving", "Google Maps")</f>
        <v>Google Maps</v>
      </c>
      <c r="Y41" s="1">
        <v>41.546899567499999</v>
      </c>
      <c r="Z41" s="1">
        <v>-81.612145736200006</v>
      </c>
      <c r="AA41" s="1">
        <v>41.550729448600002</v>
      </c>
      <c r="AB41" s="1">
        <v>-81.6039634503</v>
      </c>
    </row>
    <row r="42" spans="1:28" x14ac:dyDescent="0.25">
      <c r="A42" s="13">
        <v>40</v>
      </c>
      <c r="B42" s="17">
        <v>6</v>
      </c>
      <c r="C42" s="1" t="s">
        <v>784</v>
      </c>
      <c r="D42" s="1" t="s">
        <v>3848</v>
      </c>
      <c r="E42" s="1" t="s">
        <v>3855</v>
      </c>
      <c r="F42" s="1" t="s">
        <v>3917</v>
      </c>
      <c r="G42" s="16">
        <v>19.7</v>
      </c>
      <c r="H42" s="16">
        <v>20.2</v>
      </c>
      <c r="I42" s="13" t="s">
        <v>3190</v>
      </c>
      <c r="J42" s="1" t="s">
        <v>4990</v>
      </c>
      <c r="K42" s="1">
        <v>1</v>
      </c>
      <c r="L42" s="1">
        <v>0</v>
      </c>
      <c r="M42" s="1">
        <v>23</v>
      </c>
      <c r="N42" s="1">
        <v>13</v>
      </c>
      <c r="O42" s="1">
        <v>51</v>
      </c>
      <c r="P42" s="16">
        <v>304.94231468023258</v>
      </c>
      <c r="Q42" s="16">
        <v>1.2096392978205923</v>
      </c>
      <c r="R42" s="16">
        <v>35.14448081824726</v>
      </c>
      <c r="S42" s="16">
        <v>33.934841520426666</v>
      </c>
      <c r="T42" s="21">
        <v>0.109303522469124</v>
      </c>
      <c r="U42" s="16">
        <v>11.769595826091798</v>
      </c>
      <c r="V42" s="16">
        <v>11.660292303622674</v>
      </c>
      <c r="W42" s="13" t="str">
        <f>IF(Table467410[[#This Row],[PSI - FI]]&gt;5,"Red",(IF(AND(Table467410[[#This Row],[PSI - FI]]&lt;5,Table467410[[#This Row],[PSI - FI]]&gt;=3),"Blue","No")))</f>
        <v>Red</v>
      </c>
      <c r="X42" s="19" t="str">
        <f>HYPERLINK("https://www.google.com/maps/dir/?api=1&amp;origin=" &amp; Table467410[[#This Row],[Begin Lat]] &amp; "," &amp; Table467410[[#This Row],[Begin Long]] &amp; "&amp;destination=" &amp; Table467410[[#This Row],[End Lat]] &amp; "," &amp; Table467410[[#This Row],[End Long]] &amp; "&amp;travelmode=driving", "Google Maps")</f>
        <v>Google Maps</v>
      </c>
      <c r="Y42" s="1">
        <v>39.993762211000004</v>
      </c>
      <c r="Z42" s="1">
        <v>-82.985205715299998</v>
      </c>
      <c r="AA42" s="1">
        <v>40.000982716400003</v>
      </c>
      <c r="AB42" s="1">
        <v>-82.984602875700006</v>
      </c>
    </row>
    <row r="43" spans="1:28" x14ac:dyDescent="0.25">
      <c r="A43" s="13">
        <v>41</v>
      </c>
      <c r="B43" s="17">
        <v>8</v>
      </c>
      <c r="C43" s="1" t="s">
        <v>787</v>
      </c>
      <c r="D43" s="1" t="s">
        <v>4497</v>
      </c>
      <c r="E43" s="1" t="s">
        <v>4498</v>
      </c>
      <c r="F43" s="1" t="s">
        <v>3918</v>
      </c>
      <c r="G43" s="16">
        <v>3.2</v>
      </c>
      <c r="H43" s="16">
        <v>3.7</v>
      </c>
      <c r="I43" s="13" t="s">
        <v>3190</v>
      </c>
      <c r="J43" s="1" t="s">
        <v>4987</v>
      </c>
      <c r="K43" s="1">
        <v>1</v>
      </c>
      <c r="L43" s="1">
        <v>5</v>
      </c>
      <c r="M43" s="1">
        <v>19</v>
      </c>
      <c r="N43" s="1">
        <v>7</v>
      </c>
      <c r="O43" s="1">
        <v>72</v>
      </c>
      <c r="P43" s="16">
        <v>501.51326308139534</v>
      </c>
      <c r="Q43" s="16">
        <v>1.1663260971647917</v>
      </c>
      <c r="R43" s="16">
        <v>41.150973686617938</v>
      </c>
      <c r="S43" s="16">
        <v>39.984647589453147</v>
      </c>
      <c r="T43" s="21">
        <v>8.466161037982653E-2</v>
      </c>
      <c r="U43" s="16">
        <v>11.752997224820389</v>
      </c>
      <c r="V43" s="16">
        <v>11.668335614440561</v>
      </c>
      <c r="W43" s="13" t="str">
        <f>IF(Table467410[[#This Row],[PSI - FI]]&gt;5,"Red",(IF(AND(Table467410[[#This Row],[PSI - FI]]&lt;5,Table467410[[#This Row],[PSI - FI]]&gt;=3),"Blue","No")))</f>
        <v>Red</v>
      </c>
      <c r="X43" s="19" t="str">
        <f>HYPERLINK("https://www.google.com/maps/dir/?api=1&amp;origin=" &amp; Table467410[[#This Row],[Begin Lat]] &amp; "," &amp; Table467410[[#This Row],[Begin Long]] &amp; "&amp;destination=" &amp; Table467410[[#This Row],[End Lat]] &amp; "," &amp; Table467410[[#This Row],[End Long]] &amp; "&amp;travelmode=driving", "Google Maps")</f>
        <v>Google Maps</v>
      </c>
      <c r="Y43" s="1">
        <v>39.133610857500003</v>
      </c>
      <c r="Z43" s="1">
        <v>-84.532451001599995</v>
      </c>
      <c r="AA43" s="1">
        <v>39.140640781199998</v>
      </c>
      <c r="AB43" s="1">
        <v>-84.534700533899994</v>
      </c>
    </row>
    <row r="44" spans="1:28" x14ac:dyDescent="0.25">
      <c r="A44" s="13">
        <v>42</v>
      </c>
      <c r="B44" s="17">
        <v>12</v>
      </c>
      <c r="C44" s="1" t="s">
        <v>785</v>
      </c>
      <c r="D44" s="1" t="s">
        <v>4504</v>
      </c>
      <c r="E44" s="1" t="s">
        <v>4496</v>
      </c>
      <c r="F44" s="1" t="s">
        <v>3920</v>
      </c>
      <c r="G44" s="16">
        <v>16.8</v>
      </c>
      <c r="H44" s="16">
        <v>17.3</v>
      </c>
      <c r="I44" s="13" t="s">
        <v>3190</v>
      </c>
      <c r="J44" s="1" t="s">
        <v>4980</v>
      </c>
      <c r="K44" s="1">
        <v>1</v>
      </c>
      <c r="L44" s="1">
        <v>0</v>
      </c>
      <c r="M44" s="1">
        <v>10</v>
      </c>
      <c r="N44" s="1">
        <v>33</v>
      </c>
      <c r="O44" s="1">
        <v>117</v>
      </c>
      <c r="P44" s="16">
        <v>374.58293968023258</v>
      </c>
      <c r="Q44" s="16">
        <v>1.1101184422122994</v>
      </c>
      <c r="R44" s="16">
        <v>62.494445155828984</v>
      </c>
      <c r="S44" s="16">
        <v>61.384326713616687</v>
      </c>
      <c r="T44" s="21">
        <v>8.539633154338172E-2</v>
      </c>
      <c r="U44" s="16">
        <v>11.686149115213921</v>
      </c>
      <c r="V44" s="16">
        <v>11.600752783670538</v>
      </c>
      <c r="W44" s="13" t="str">
        <f>IF(Table467410[[#This Row],[PSI - FI]]&gt;5,"Red",(IF(AND(Table467410[[#This Row],[PSI - FI]]&lt;5,Table467410[[#This Row],[PSI - FI]]&gt;=3),"Blue","No")))</f>
        <v>Red</v>
      </c>
      <c r="X44" s="19" t="str">
        <f>HYPERLINK("https://www.google.com/maps/dir/?api=1&amp;origin=" &amp; Table467410[[#This Row],[Begin Lat]] &amp; "," &amp; Table467410[[#This Row],[Begin Long]] &amp; "&amp;destination=" &amp; Table467410[[#This Row],[End Lat]] &amp; "," &amp; Table467410[[#This Row],[End Long]] &amp; "&amp;travelmode=driving", "Google Maps")</f>
        <v>Google Maps</v>
      </c>
      <c r="Y44" s="1">
        <v>41.498215605200002</v>
      </c>
      <c r="Z44" s="1">
        <v>-81.673636248299999</v>
      </c>
      <c r="AA44" s="1">
        <v>41.504238755499998</v>
      </c>
      <c r="AB44" s="1">
        <v>-81.670059352699994</v>
      </c>
    </row>
    <row r="45" spans="1:28" x14ac:dyDescent="0.25">
      <c r="A45" s="13">
        <v>43</v>
      </c>
      <c r="B45" s="17">
        <v>8</v>
      </c>
      <c r="C45" s="1" t="s">
        <v>787</v>
      </c>
      <c r="D45" s="1" t="s">
        <v>4502</v>
      </c>
      <c r="E45" s="1" t="s">
        <v>4503</v>
      </c>
      <c r="F45" s="1" t="s">
        <v>3918</v>
      </c>
      <c r="G45" s="16">
        <v>16.8</v>
      </c>
      <c r="H45" s="16">
        <v>17.3</v>
      </c>
      <c r="I45" s="13" t="s">
        <v>3190</v>
      </c>
      <c r="J45" s="1" t="s">
        <v>4985</v>
      </c>
      <c r="K45" s="1">
        <v>1</v>
      </c>
      <c r="L45" s="1">
        <v>0</v>
      </c>
      <c r="M45" s="1">
        <v>23</v>
      </c>
      <c r="N45" s="1">
        <v>23</v>
      </c>
      <c r="O45" s="1">
        <v>130</v>
      </c>
      <c r="P45" s="16">
        <v>428.31731468023258</v>
      </c>
      <c r="Q45" s="16">
        <v>1.3169210070916288</v>
      </c>
      <c r="R45" s="16">
        <v>70.467879110006166</v>
      </c>
      <c r="S45" s="16">
        <v>69.150958102914544</v>
      </c>
      <c r="T45" s="21">
        <v>9.5609086900253021E-2</v>
      </c>
      <c r="U45" s="16">
        <v>11.432760093461615</v>
      </c>
      <c r="V45" s="16">
        <v>11.337151006561362</v>
      </c>
      <c r="W45" s="13" t="str">
        <f>IF(Table467410[[#This Row],[PSI - FI]]&gt;5,"Red",(IF(AND(Table467410[[#This Row],[PSI - FI]]&lt;5,Table467410[[#This Row],[PSI - FI]]&gt;=3),"Blue","No")))</f>
        <v>Red</v>
      </c>
      <c r="X45" s="19" t="str">
        <f>HYPERLINK("https://www.google.com/maps/dir/?api=1&amp;origin=" &amp; Table467410[[#This Row],[Begin Lat]] &amp; "," &amp; Table467410[[#This Row],[Begin Long]] &amp; "&amp;destination=" &amp; Table467410[[#This Row],[End Lat]] &amp; "," &amp; Table467410[[#This Row],[End Long]] &amp; "&amp;travelmode=driving", "Google Maps")</f>
        <v>Google Maps</v>
      </c>
      <c r="Y45" s="1">
        <v>39.293669910600002</v>
      </c>
      <c r="Z45" s="1">
        <v>-84.441792100499995</v>
      </c>
      <c r="AA45" s="1">
        <v>0</v>
      </c>
      <c r="AB45" s="1">
        <v>0</v>
      </c>
    </row>
    <row r="46" spans="1:28" x14ac:dyDescent="0.25">
      <c r="A46" s="13">
        <v>44</v>
      </c>
      <c r="B46" s="17">
        <v>12</v>
      </c>
      <c r="C46" s="1" t="s">
        <v>785</v>
      </c>
      <c r="D46" s="1" t="s">
        <v>4499</v>
      </c>
      <c r="E46" s="1" t="s">
        <v>4513</v>
      </c>
      <c r="F46" s="1" t="s">
        <v>4566</v>
      </c>
      <c r="G46" s="16">
        <v>18.3</v>
      </c>
      <c r="H46" s="16">
        <v>18.8</v>
      </c>
      <c r="I46" s="13" t="s">
        <v>3190</v>
      </c>
      <c r="J46" s="1" t="s">
        <v>4986</v>
      </c>
      <c r="K46" s="1">
        <v>0</v>
      </c>
      <c r="L46" s="1">
        <v>4</v>
      </c>
      <c r="M46" s="1">
        <v>14</v>
      </c>
      <c r="N46" s="1">
        <v>19</v>
      </c>
      <c r="O46" s="1">
        <v>131</v>
      </c>
      <c r="P46" s="16">
        <v>489.67550872093022</v>
      </c>
      <c r="Q46" s="16">
        <v>1.2729955011972747</v>
      </c>
      <c r="R46" s="16">
        <v>67.542494573116741</v>
      </c>
      <c r="S46" s="16">
        <v>66.269499071919469</v>
      </c>
      <c r="T46" s="21">
        <v>5.8929291113771445E-2</v>
      </c>
      <c r="U46" s="16">
        <v>11.329400925475809</v>
      </c>
      <c r="V46" s="16">
        <v>11.270471634362037</v>
      </c>
      <c r="W46" s="13" t="str">
        <f>IF(Table467410[[#This Row],[PSI - FI]]&gt;5,"Red",(IF(AND(Table467410[[#This Row],[PSI - FI]]&lt;5,Table467410[[#This Row],[PSI - FI]]&gt;=3),"Blue","No")))</f>
        <v>Red</v>
      </c>
      <c r="X46" s="19" t="str">
        <f>HYPERLINK("https://www.google.com/maps/dir/?api=1&amp;origin=" &amp; Table467410[[#This Row],[Begin Lat]] &amp; "," &amp; Table467410[[#This Row],[Begin Long]] &amp; "&amp;destination=" &amp; Table467410[[#This Row],[End Lat]] &amp; "," &amp; Table467410[[#This Row],[End Long]] &amp; "&amp;travelmode=driving", "Google Maps")</f>
        <v>Google Maps</v>
      </c>
      <c r="Y46" s="1">
        <v>41.407248684700001</v>
      </c>
      <c r="Z46" s="1">
        <v>-81.639582273800002</v>
      </c>
      <c r="AA46" s="1">
        <v>41.4088933942</v>
      </c>
      <c r="AB46" s="1">
        <v>-81.630208208300004</v>
      </c>
    </row>
    <row r="47" spans="1:28" x14ac:dyDescent="0.25">
      <c r="A47" s="13">
        <v>45</v>
      </c>
      <c r="B47" s="17">
        <v>8</v>
      </c>
      <c r="C47" s="1" t="s">
        <v>787</v>
      </c>
      <c r="D47" s="1" t="s">
        <v>4502</v>
      </c>
      <c r="E47" s="1" t="s">
        <v>4503</v>
      </c>
      <c r="F47" s="1" t="s">
        <v>3918</v>
      </c>
      <c r="G47" s="16">
        <v>9.6999999999999993</v>
      </c>
      <c r="H47" s="16">
        <v>10.199999999999999</v>
      </c>
      <c r="I47" s="13" t="s">
        <v>3190</v>
      </c>
      <c r="J47" s="1" t="s">
        <v>4985</v>
      </c>
      <c r="K47" s="1">
        <v>0</v>
      </c>
      <c r="L47" s="1">
        <v>0</v>
      </c>
      <c r="M47" s="1">
        <v>16</v>
      </c>
      <c r="N47" s="1">
        <v>26</v>
      </c>
      <c r="O47" s="1">
        <v>126</v>
      </c>
      <c r="P47" s="16">
        <v>346.125</v>
      </c>
      <c r="Q47" s="16">
        <v>1.5126814099491934</v>
      </c>
      <c r="R47" s="16">
        <v>67.611613625744823</v>
      </c>
      <c r="S47" s="16">
        <v>66.098932215795628</v>
      </c>
      <c r="T47" s="21">
        <v>0.12129022979567167</v>
      </c>
      <c r="U47" s="16">
        <v>11.312124839037789</v>
      </c>
      <c r="V47" s="16">
        <v>11.190834609242117</v>
      </c>
      <c r="W47" s="13" t="str">
        <f>IF(Table467410[[#This Row],[PSI - FI]]&gt;5,"Red",(IF(AND(Table467410[[#This Row],[PSI - FI]]&lt;5,Table467410[[#This Row],[PSI - FI]]&gt;=3),"Blue","No")))</f>
        <v>Red</v>
      </c>
      <c r="X47" s="19" t="str">
        <f>HYPERLINK("https://www.google.com/maps/dir/?api=1&amp;origin=" &amp; Table467410[[#This Row],[Begin Lat]] &amp; "," &amp; Table467410[[#This Row],[Begin Long]] &amp; "&amp;destination=" &amp; Table467410[[#This Row],[End Lat]] &amp; "," &amp; Table467410[[#This Row],[End Long]] &amp; "&amp;travelmode=driving", "Google Maps")</f>
        <v>Google Maps</v>
      </c>
      <c r="Y47" s="1">
        <v>39.197384906099998</v>
      </c>
      <c r="Z47" s="1">
        <v>-84.472152277099994</v>
      </c>
      <c r="AA47" s="1">
        <v>39.203418810999999</v>
      </c>
      <c r="AB47" s="1">
        <v>-84.4670767904</v>
      </c>
    </row>
    <row r="48" spans="1:28" x14ac:dyDescent="0.25">
      <c r="A48" s="13">
        <v>46</v>
      </c>
      <c r="B48" s="17">
        <v>8</v>
      </c>
      <c r="C48" s="1" t="s">
        <v>787</v>
      </c>
      <c r="D48" s="1" t="s">
        <v>4497</v>
      </c>
      <c r="E48" s="1" t="s">
        <v>4498</v>
      </c>
      <c r="F48" s="1" t="s">
        <v>3918</v>
      </c>
      <c r="G48" s="16">
        <v>1</v>
      </c>
      <c r="H48" s="16">
        <v>1.5</v>
      </c>
      <c r="I48" s="13" t="s">
        <v>3190</v>
      </c>
      <c r="J48" s="1" t="s">
        <v>4987</v>
      </c>
      <c r="K48" s="1">
        <v>0</v>
      </c>
      <c r="L48" s="1">
        <v>0</v>
      </c>
      <c r="M48" s="1">
        <v>18</v>
      </c>
      <c r="N48" s="1">
        <v>11</v>
      </c>
      <c r="O48" s="1">
        <v>94</v>
      </c>
      <c r="P48" s="16">
        <v>260.65625</v>
      </c>
      <c r="Q48" s="16">
        <v>1.2871600783091481</v>
      </c>
      <c r="R48" s="16">
        <v>50.103846935620076</v>
      </c>
      <c r="S48" s="16">
        <v>48.816686857310927</v>
      </c>
      <c r="T48" s="21">
        <v>0.10171459016410497</v>
      </c>
      <c r="U48" s="16">
        <v>11.097462737297867</v>
      </c>
      <c r="V48" s="16">
        <v>10.995748147133762</v>
      </c>
      <c r="W48" s="13" t="str">
        <f>IF(Table467410[[#This Row],[PSI - FI]]&gt;5,"Red",(IF(AND(Table467410[[#This Row],[PSI - FI]]&lt;5,Table467410[[#This Row],[PSI - FI]]&gt;=3),"Blue","No")))</f>
        <v>Red</v>
      </c>
      <c r="X48" s="19" t="str">
        <f>HYPERLINK("https://www.google.com/maps/dir/?api=1&amp;origin=" &amp; Table467410[[#This Row],[Begin Lat]] &amp; "," &amp; Table467410[[#This Row],[Begin Long]] &amp; "&amp;destination=" &amp; Table467410[[#This Row],[End Lat]] &amp; "," &amp; Table467410[[#This Row],[End Long]] &amp; "&amp;travelmode=driving", "Google Maps")</f>
        <v>Google Maps</v>
      </c>
      <c r="Y48" s="1">
        <v>39.104129727900002</v>
      </c>
      <c r="Z48" s="1">
        <v>-84.527318194200006</v>
      </c>
      <c r="AA48" s="1">
        <v>39.109989189700002</v>
      </c>
      <c r="AB48" s="1">
        <v>-84.531422333500004</v>
      </c>
    </row>
    <row r="49" spans="1:28" x14ac:dyDescent="0.25">
      <c r="A49" s="13">
        <v>47</v>
      </c>
      <c r="B49" s="17">
        <v>6</v>
      </c>
      <c r="C49" s="1" t="s">
        <v>784</v>
      </c>
      <c r="D49" s="1" t="s">
        <v>4491</v>
      </c>
      <c r="E49" s="1" t="s">
        <v>4492</v>
      </c>
      <c r="F49" s="1" t="s">
        <v>4564</v>
      </c>
      <c r="G49" s="16">
        <v>4.4000000000000004</v>
      </c>
      <c r="H49" s="16">
        <v>4.9000000000000004</v>
      </c>
      <c r="I49" s="13" t="s">
        <v>3190</v>
      </c>
      <c r="J49" s="1" t="s">
        <v>4985</v>
      </c>
      <c r="K49" s="1">
        <v>0</v>
      </c>
      <c r="L49" s="1">
        <v>3</v>
      </c>
      <c r="M49" s="1">
        <v>23</v>
      </c>
      <c r="N49" s="1">
        <v>17</v>
      </c>
      <c r="O49" s="1">
        <v>77</v>
      </c>
      <c r="P49" s="16">
        <v>440.04569404069764</v>
      </c>
      <c r="Q49" s="16">
        <v>0.99941071117822389</v>
      </c>
      <c r="R49" s="16">
        <v>66.636451665347082</v>
      </c>
      <c r="S49" s="16">
        <v>65.637040954168853</v>
      </c>
      <c r="T49" s="21">
        <v>7.0649158670723383E-2</v>
      </c>
      <c r="U49" s="16">
        <v>11.039953033601901</v>
      </c>
      <c r="V49" s="16">
        <v>10.969303874931176</v>
      </c>
      <c r="W49" s="13" t="str">
        <f>IF(Table467410[[#This Row],[PSI - FI]]&gt;5,"Red",(IF(AND(Table467410[[#This Row],[PSI - FI]]&lt;5,Table467410[[#This Row],[PSI - FI]]&gt;=3),"Blue","No")))</f>
        <v>Red</v>
      </c>
      <c r="X49" s="19" t="str">
        <f>HYPERLINK("https://www.google.com/maps/dir/?api=1&amp;origin=" &amp; Table467410[[#This Row],[Begin Lat]] &amp; "," &amp; Table467410[[#This Row],[Begin Long]] &amp; "&amp;destination=" &amp; Table467410[[#This Row],[End Lat]] &amp; "," &amp; Table467410[[#This Row],[End Long]] &amp; "&amp;travelmode=driving", "Google Maps")</f>
        <v>Google Maps</v>
      </c>
      <c r="Y49" s="1">
        <v>39.975949421999999</v>
      </c>
      <c r="Z49" s="1">
        <v>-82.996103261499997</v>
      </c>
      <c r="AA49" s="1">
        <v>39.9793021614</v>
      </c>
      <c r="AB49" s="1">
        <v>-82.987863239999996</v>
      </c>
    </row>
    <row r="50" spans="1:28" x14ac:dyDescent="0.25">
      <c r="A50" s="13">
        <v>48</v>
      </c>
      <c r="B50" s="17">
        <v>12</v>
      </c>
      <c r="C50" s="1" t="s">
        <v>785</v>
      </c>
      <c r="D50" s="1" t="s">
        <v>4504</v>
      </c>
      <c r="E50" s="1" t="s">
        <v>4514</v>
      </c>
      <c r="F50" s="1" t="s">
        <v>3920</v>
      </c>
      <c r="G50" s="16">
        <v>16.100000000000001</v>
      </c>
      <c r="H50" s="16">
        <v>16.600000000000001</v>
      </c>
      <c r="I50" s="13" t="s">
        <v>3190</v>
      </c>
      <c r="J50" s="1" t="s">
        <v>4985</v>
      </c>
      <c r="K50" s="1">
        <v>1</v>
      </c>
      <c r="L50" s="1">
        <v>2</v>
      </c>
      <c r="M50" s="1">
        <v>19</v>
      </c>
      <c r="N50" s="1">
        <v>19</v>
      </c>
      <c r="O50" s="1">
        <v>95</v>
      </c>
      <c r="P50" s="16">
        <v>440.73319404069764</v>
      </c>
      <c r="Q50" s="16">
        <v>1.4427417935906461</v>
      </c>
      <c r="R50" s="16">
        <v>55.330684181520361</v>
      </c>
      <c r="S50" s="16">
        <v>53.887942387929712</v>
      </c>
      <c r="T50" s="21">
        <v>0.11151044562822805</v>
      </c>
      <c r="U50" s="16">
        <v>10.841351997178021</v>
      </c>
      <c r="V50" s="16">
        <v>10.729841551549793</v>
      </c>
      <c r="W50" s="13" t="str">
        <f>IF(Table467410[[#This Row],[PSI - FI]]&gt;5,"Red",(IF(AND(Table467410[[#This Row],[PSI - FI]]&lt;5,Table467410[[#This Row],[PSI - FI]]&gt;=3),"Blue","No")))</f>
        <v>Red</v>
      </c>
      <c r="X50" s="19" t="str">
        <f>HYPERLINK("https://www.google.com/maps/dir/?api=1&amp;origin=" &amp; Table467410[[#This Row],[Begin Lat]] &amp; "," &amp; Table467410[[#This Row],[Begin Long]] &amp; "&amp;destination=" &amp; Table467410[[#This Row],[End Lat]] &amp; "," &amp; Table467410[[#This Row],[End Long]] &amp; "&amp;travelmode=driving", "Google Maps")</f>
        <v>Google Maps</v>
      </c>
      <c r="Y50" s="1">
        <v>41.494120716099999</v>
      </c>
      <c r="Z50" s="1">
        <v>-81.683903657900004</v>
      </c>
      <c r="AA50" s="1">
        <v>41.497450780800001</v>
      </c>
      <c r="AB50" s="1">
        <v>-81.675442162099998</v>
      </c>
    </row>
    <row r="51" spans="1:28" x14ac:dyDescent="0.25">
      <c r="A51" s="13">
        <v>49</v>
      </c>
      <c r="B51" s="17">
        <v>8</v>
      </c>
      <c r="C51" s="1" t="s">
        <v>787</v>
      </c>
      <c r="D51" s="1" t="s">
        <v>4502</v>
      </c>
      <c r="E51" s="1" t="s">
        <v>4503</v>
      </c>
      <c r="F51" s="1" t="s">
        <v>3918</v>
      </c>
      <c r="G51" s="16">
        <v>0.9</v>
      </c>
      <c r="H51" s="16">
        <v>1.4</v>
      </c>
      <c r="I51" s="13" t="s">
        <v>3190</v>
      </c>
      <c r="J51" s="1" t="s">
        <v>4985</v>
      </c>
      <c r="K51" s="1">
        <v>2</v>
      </c>
      <c r="L51" s="1">
        <v>5</v>
      </c>
      <c r="M51" s="1">
        <v>20</v>
      </c>
      <c r="N51" s="1">
        <v>18</v>
      </c>
      <c r="O51" s="1">
        <v>139</v>
      </c>
      <c r="P51" s="16">
        <v>669.54932776162786</v>
      </c>
      <c r="Q51" s="16">
        <v>1.2129640137466533</v>
      </c>
      <c r="R51" s="16">
        <v>72.113782893573713</v>
      </c>
      <c r="S51" s="16">
        <v>70.900818879827057</v>
      </c>
      <c r="T51" s="21">
        <v>9.083934614308864E-2</v>
      </c>
      <c r="U51" s="16">
        <v>10.766589040000165</v>
      </c>
      <c r="V51" s="16">
        <v>10.675749693857076</v>
      </c>
      <c r="W51" s="13" t="str">
        <f>IF(Table467410[[#This Row],[PSI - FI]]&gt;5,"Red",(IF(AND(Table467410[[#This Row],[PSI - FI]]&lt;5,Table467410[[#This Row],[PSI - FI]]&gt;=3),"Blue","No")))</f>
        <v>Red</v>
      </c>
      <c r="X51" s="19" t="str">
        <f>HYPERLINK("https://www.google.com/maps/dir/?api=1&amp;origin=" &amp; Table467410[[#This Row],[Begin Lat]] &amp; "," &amp; Table467410[[#This Row],[Begin Long]] &amp; "&amp;destination=" &amp; Table467410[[#This Row],[End Lat]] &amp; "," &amp; Table467410[[#This Row],[End Long]] &amp; "&amp;travelmode=driving", "Google Maps")</f>
        <v>Google Maps</v>
      </c>
      <c r="Y51" s="1">
        <v>39.103764061</v>
      </c>
      <c r="Z51" s="1">
        <v>-84.526848931399996</v>
      </c>
      <c r="AA51" s="1">
        <v>39.1093102508</v>
      </c>
      <c r="AB51" s="1">
        <v>-84.531708093899994</v>
      </c>
    </row>
    <row r="52" spans="1:28" x14ac:dyDescent="0.25">
      <c r="A52" s="13">
        <v>50</v>
      </c>
      <c r="B52" s="17">
        <v>8</v>
      </c>
      <c r="C52" s="1" t="s">
        <v>787</v>
      </c>
      <c r="D52" s="1" t="s">
        <v>4515</v>
      </c>
      <c r="E52" s="1" t="s">
        <v>4511</v>
      </c>
      <c r="F52" s="1" t="s">
        <v>3917</v>
      </c>
      <c r="G52" s="16">
        <v>0.9</v>
      </c>
      <c r="H52" s="16">
        <v>1.4</v>
      </c>
      <c r="I52" s="13" t="s">
        <v>3190</v>
      </c>
      <c r="J52" s="1" t="s">
        <v>4980</v>
      </c>
      <c r="K52" s="1">
        <v>0</v>
      </c>
      <c r="L52" s="1">
        <v>1</v>
      </c>
      <c r="M52" s="1">
        <v>37</v>
      </c>
      <c r="N52" s="1">
        <v>18</v>
      </c>
      <c r="O52" s="1">
        <v>178</v>
      </c>
      <c r="P52" s="16">
        <v>545.78606468023258</v>
      </c>
      <c r="Q52" s="16">
        <v>0.59607539171074941</v>
      </c>
      <c r="R52" s="16">
        <v>97.902639870372965</v>
      </c>
      <c r="S52" s="16">
        <v>97.30656447866221</v>
      </c>
      <c r="T52" s="21">
        <v>3.6296903885094899E-2</v>
      </c>
      <c r="U52" s="16">
        <v>10.676418094718759</v>
      </c>
      <c r="V52" s="16">
        <v>10.640121190833664</v>
      </c>
      <c r="W52" s="13" t="str">
        <f>IF(Table467410[[#This Row],[PSI - FI]]&gt;5,"Red",(IF(AND(Table467410[[#This Row],[PSI - FI]]&lt;5,Table467410[[#This Row],[PSI - FI]]&gt;=3),"Blue","No")))</f>
        <v>Red</v>
      </c>
      <c r="X52" s="19" t="str">
        <f>HYPERLINK("https://www.google.com/maps/dir/?api=1&amp;origin=" &amp; Table467410[[#This Row],[Begin Lat]] &amp; "," &amp; Table467410[[#This Row],[Begin Long]] &amp; "&amp;destination=" &amp; Table467410[[#This Row],[End Lat]] &amp; "," &amp; Table467410[[#This Row],[End Long]] &amp; "&amp;travelmode=driving", "Google Maps")</f>
        <v>Google Maps</v>
      </c>
      <c r="Y52" s="1">
        <v>39.098427040899999</v>
      </c>
      <c r="Z52" s="1">
        <v>-84.510831774899998</v>
      </c>
      <c r="AA52" s="1">
        <v>39.101314113100003</v>
      </c>
      <c r="AB52" s="1">
        <v>-84.503638123599998</v>
      </c>
    </row>
    <row r="53" spans="1:28" x14ac:dyDescent="0.25">
      <c r="A53" s="13">
        <v>51</v>
      </c>
      <c r="B53" s="17">
        <v>12</v>
      </c>
      <c r="C53" s="1" t="s">
        <v>785</v>
      </c>
      <c r="D53" s="1" t="s">
        <v>4516</v>
      </c>
      <c r="E53" s="1" t="s">
        <v>4496</v>
      </c>
      <c r="F53" s="1" t="s">
        <v>3920</v>
      </c>
      <c r="G53" s="16">
        <v>14.4</v>
      </c>
      <c r="H53" s="16">
        <v>14.9</v>
      </c>
      <c r="I53" s="13" t="s">
        <v>3190</v>
      </c>
      <c r="J53" s="1" t="s">
        <v>4987</v>
      </c>
      <c r="K53" s="1">
        <v>0</v>
      </c>
      <c r="L53" s="1">
        <v>4</v>
      </c>
      <c r="M53" s="1">
        <v>8</v>
      </c>
      <c r="N53" s="1">
        <v>19</v>
      </c>
      <c r="O53" s="1">
        <v>70</v>
      </c>
      <c r="P53" s="16">
        <v>389.39425872093022</v>
      </c>
      <c r="Q53" s="16">
        <v>0.6461383087867042</v>
      </c>
      <c r="R53" s="16">
        <v>37.717004365680637</v>
      </c>
      <c r="S53" s="16">
        <v>37.070866056893934</v>
      </c>
      <c r="T53" s="21">
        <v>6.0271599873423599E-2</v>
      </c>
      <c r="U53" s="16">
        <v>10.395962931192665</v>
      </c>
      <c r="V53" s="16">
        <v>10.335691331319241</v>
      </c>
      <c r="W53" s="13" t="str">
        <f>IF(Table467410[[#This Row],[PSI - FI]]&gt;5,"Red",(IF(AND(Table467410[[#This Row],[PSI - FI]]&lt;5,Table467410[[#This Row],[PSI - FI]]&gt;=3),"Blue","No")))</f>
        <v>Red</v>
      </c>
      <c r="X53" s="19" t="str">
        <f>HYPERLINK("https://www.google.com/maps/dir/?api=1&amp;origin=" &amp; Table467410[[#This Row],[Begin Lat]] &amp; "," &amp; Table467410[[#This Row],[Begin Long]] &amp; "&amp;destination=" &amp; Table467410[[#This Row],[End Lat]] &amp; "," &amp; Table467410[[#This Row],[End Long]] &amp; "&amp;travelmode=driving", "Google Maps")</f>
        <v>Google Maps</v>
      </c>
      <c r="Y53" s="1">
        <v>41.473933779799999</v>
      </c>
      <c r="Z53" s="1">
        <v>-81.698440479699997</v>
      </c>
      <c r="AA53" s="1">
        <v>41.477195235799996</v>
      </c>
      <c r="AB53" s="1">
        <v>-81.692995055899999</v>
      </c>
    </row>
    <row r="54" spans="1:28" x14ac:dyDescent="0.25">
      <c r="A54" s="13">
        <v>52</v>
      </c>
      <c r="B54" s="17">
        <v>8</v>
      </c>
      <c r="C54" s="1" t="s">
        <v>787</v>
      </c>
      <c r="D54" s="1" t="s">
        <v>4517</v>
      </c>
      <c r="E54" s="1" t="s">
        <v>4518</v>
      </c>
      <c r="F54" s="1" t="s">
        <v>3923</v>
      </c>
      <c r="G54" s="16">
        <v>26.1</v>
      </c>
      <c r="H54" s="16">
        <v>26.6</v>
      </c>
      <c r="I54" s="13" t="s">
        <v>3190</v>
      </c>
      <c r="J54" s="1" t="s">
        <v>4985</v>
      </c>
      <c r="K54" s="1">
        <v>0</v>
      </c>
      <c r="L54" s="1">
        <v>3</v>
      </c>
      <c r="M54" s="1">
        <v>17</v>
      </c>
      <c r="N54" s="1">
        <v>24</v>
      </c>
      <c r="O54" s="1">
        <v>110</v>
      </c>
      <c r="P54" s="16">
        <v>464.82694404069764</v>
      </c>
      <c r="Q54" s="16">
        <v>1.2470550692665627</v>
      </c>
      <c r="R54" s="16">
        <v>61.713169821869272</v>
      </c>
      <c r="S54" s="16">
        <v>60.466114752602707</v>
      </c>
      <c r="T54" s="21">
        <v>8.7671269711871405E-2</v>
      </c>
      <c r="U54" s="16">
        <v>10.393257539627573</v>
      </c>
      <c r="V54" s="16">
        <v>10.305586269915702</v>
      </c>
      <c r="W54" s="13" t="str">
        <f>IF(Table467410[[#This Row],[PSI - FI]]&gt;5,"Red",(IF(AND(Table467410[[#This Row],[PSI - FI]]&lt;5,Table467410[[#This Row],[PSI - FI]]&gt;=3),"Blue","No")))</f>
        <v>Red</v>
      </c>
      <c r="X54" s="19" t="str">
        <f>HYPERLINK("https://www.google.com/maps/dir/?api=1&amp;origin=" &amp; Table467410[[#This Row],[Begin Lat]] &amp; "," &amp; Table467410[[#This Row],[Begin Long]] &amp; "&amp;destination=" &amp; Table467410[[#This Row],[End Lat]] &amp; "," &amp; Table467410[[#This Row],[End Long]] &amp; "&amp;travelmode=driving", "Google Maps")</f>
        <v>Google Maps</v>
      </c>
      <c r="Y54" s="1">
        <v>39.289931616399997</v>
      </c>
      <c r="Z54" s="1">
        <v>-84.4399427667</v>
      </c>
      <c r="AA54" s="1">
        <v>39.287644697600001</v>
      </c>
      <c r="AB54" s="1">
        <v>-84.4310839101</v>
      </c>
    </row>
    <row r="55" spans="1:28" x14ac:dyDescent="0.25">
      <c r="A55" s="13">
        <v>53</v>
      </c>
      <c r="B55" s="17">
        <v>6</v>
      </c>
      <c r="C55" s="1" t="s">
        <v>784</v>
      </c>
      <c r="D55" s="1" t="s">
        <v>4491</v>
      </c>
      <c r="E55" s="1" t="s">
        <v>4512</v>
      </c>
      <c r="F55" s="1" t="s">
        <v>4564</v>
      </c>
      <c r="G55" s="16">
        <v>2.9</v>
      </c>
      <c r="H55" s="16">
        <v>3.4</v>
      </c>
      <c r="I55" s="13" t="s">
        <v>3190</v>
      </c>
      <c r="J55" s="1" t="s">
        <v>4988</v>
      </c>
      <c r="K55" s="1">
        <v>1</v>
      </c>
      <c r="L55" s="1">
        <v>2</v>
      </c>
      <c r="M55" s="1">
        <v>20</v>
      </c>
      <c r="N55" s="1">
        <v>14</v>
      </c>
      <c r="O55" s="1">
        <v>49</v>
      </c>
      <c r="P55" s="16">
        <v>379.09256904069764</v>
      </c>
      <c r="Q55" s="16">
        <v>1.3043091892702199</v>
      </c>
      <c r="R55" s="16">
        <v>33.624708518949937</v>
      </c>
      <c r="S55" s="16">
        <v>32.320399329679717</v>
      </c>
      <c r="T55" s="21">
        <v>0.10042378072172239</v>
      </c>
      <c r="U55" s="16">
        <v>10.380775728728844</v>
      </c>
      <c r="V55" s="16">
        <v>10.280351948007121</v>
      </c>
      <c r="W55" s="13" t="str">
        <f>IF(Table467410[[#This Row],[PSI - FI]]&gt;5,"Red",(IF(AND(Table467410[[#This Row],[PSI - FI]]&lt;5,Table467410[[#This Row],[PSI - FI]]&gt;=3),"Blue","No")))</f>
        <v>Red</v>
      </c>
      <c r="X55" s="19" t="str">
        <f>HYPERLINK("https://www.google.com/maps/dir/?api=1&amp;origin=" &amp; Table467410[[#This Row],[Begin Lat]] &amp; "," &amp; Table467410[[#This Row],[Begin Long]] &amp; "&amp;destination=" &amp; Table467410[[#This Row],[End Lat]] &amp; "," &amp; Table467410[[#This Row],[End Long]] &amp; "&amp;travelmode=driving", "Google Maps")</f>
        <v>Google Maps</v>
      </c>
      <c r="Y55" s="1">
        <v>39.971450768700002</v>
      </c>
      <c r="Z55" s="1">
        <v>-83.017351828900004</v>
      </c>
      <c r="AA55" s="1">
        <v>39.973162346400002</v>
      </c>
      <c r="AB55" s="1">
        <v>-83.008657699099999</v>
      </c>
    </row>
    <row r="56" spans="1:28" x14ac:dyDescent="0.25">
      <c r="A56" s="13">
        <v>54</v>
      </c>
      <c r="B56" s="17">
        <v>7</v>
      </c>
      <c r="C56" s="1" t="s">
        <v>3196</v>
      </c>
      <c r="D56" s="1" t="s">
        <v>4505</v>
      </c>
      <c r="E56" s="1" t="s">
        <v>4506</v>
      </c>
      <c r="F56" s="1" t="s">
        <v>3918</v>
      </c>
      <c r="G56" s="16">
        <v>12.7</v>
      </c>
      <c r="H56" s="16">
        <v>13.2</v>
      </c>
      <c r="I56" s="13" t="s">
        <v>3190</v>
      </c>
      <c r="J56" s="1" t="s">
        <v>4985</v>
      </c>
      <c r="K56" s="1">
        <v>0</v>
      </c>
      <c r="L56" s="1">
        <v>1</v>
      </c>
      <c r="M56" s="1">
        <v>20</v>
      </c>
      <c r="N56" s="1">
        <v>20</v>
      </c>
      <c r="O56" s="1">
        <v>77</v>
      </c>
      <c r="P56" s="16">
        <v>342.36418968023258</v>
      </c>
      <c r="Q56" s="16">
        <v>1.3584405442879897</v>
      </c>
      <c r="R56" s="16">
        <v>47.70871775997918</v>
      </c>
      <c r="S56" s="16">
        <v>46.350277215691193</v>
      </c>
      <c r="T56" s="21">
        <v>0.10086421768196202</v>
      </c>
      <c r="U56" s="16">
        <v>10.346048541442595</v>
      </c>
      <c r="V56" s="16">
        <v>10.245184323760633</v>
      </c>
      <c r="W56" s="13" t="str">
        <f>IF(Table467410[[#This Row],[PSI - FI]]&gt;5,"Red",(IF(AND(Table467410[[#This Row],[PSI - FI]]&lt;5,Table467410[[#This Row],[PSI - FI]]&gt;=3),"Blue","No")))</f>
        <v>Red</v>
      </c>
      <c r="X56" s="19" t="str">
        <f>HYPERLINK("https://www.google.com/maps/dir/?api=1&amp;origin=" &amp; Table467410[[#This Row],[Begin Lat]] &amp; "," &amp; Table467410[[#This Row],[Begin Long]] &amp; "&amp;destination=" &amp; Table467410[[#This Row],[End Lat]] &amp; "," &amp; Table467410[[#This Row],[End Long]] &amp; "&amp;travelmode=driving", "Google Maps")</f>
        <v>Google Maps</v>
      </c>
      <c r="Y56" s="1">
        <v>39.760734659299999</v>
      </c>
      <c r="Z56" s="1">
        <v>-84.201285331099996</v>
      </c>
      <c r="AA56" s="1">
        <v>39.767692248899998</v>
      </c>
      <c r="AB56" s="1">
        <v>-84.198708158000002</v>
      </c>
    </row>
    <row r="57" spans="1:28" x14ac:dyDescent="0.25">
      <c r="A57" s="13">
        <v>55</v>
      </c>
      <c r="B57" s="17">
        <v>6</v>
      </c>
      <c r="C57" s="1" t="s">
        <v>784</v>
      </c>
      <c r="D57" s="1" t="s">
        <v>3842</v>
      </c>
      <c r="E57" s="1" t="s">
        <v>4509</v>
      </c>
      <c r="F57" s="1" t="s">
        <v>3916</v>
      </c>
      <c r="G57" s="16">
        <v>15.8</v>
      </c>
      <c r="H57" s="16">
        <v>16.3</v>
      </c>
      <c r="I57" s="13" t="s">
        <v>3190</v>
      </c>
      <c r="J57" s="1" t="s">
        <v>4987</v>
      </c>
      <c r="K57" s="1">
        <v>0</v>
      </c>
      <c r="L57" s="1">
        <v>2</v>
      </c>
      <c r="M57" s="1">
        <v>12</v>
      </c>
      <c r="N57" s="1">
        <v>13</v>
      </c>
      <c r="O57" s="1">
        <v>46</v>
      </c>
      <c r="P57" s="16">
        <v>273.60337936046511</v>
      </c>
      <c r="Q57" s="16">
        <v>1.2525284849600449</v>
      </c>
      <c r="R57" s="16">
        <v>29.294506791660243</v>
      </c>
      <c r="S57" s="16">
        <v>28.041978306700198</v>
      </c>
      <c r="T57" s="21">
        <v>0.10025314780656193</v>
      </c>
      <c r="U57" s="16">
        <v>10.318013918154293</v>
      </c>
      <c r="V57" s="16">
        <v>10.217760770347731</v>
      </c>
      <c r="W57" s="13" t="str">
        <f>IF(Table467410[[#This Row],[PSI - FI]]&gt;5,"Red",(IF(AND(Table467410[[#This Row],[PSI - FI]]&lt;5,Table467410[[#This Row],[PSI - FI]]&gt;=3),"Blue","No")))</f>
        <v>Red</v>
      </c>
      <c r="X57" s="19" t="str">
        <f>HYPERLINK("https://www.google.com/maps/dir/?api=1&amp;origin=" &amp; Table467410[[#This Row],[Begin Lat]] &amp; "," &amp; Table467410[[#This Row],[Begin Long]] &amp; "&amp;destination=" &amp; Table467410[[#This Row],[End Lat]] &amp; "," &amp; Table467410[[#This Row],[End Long]] &amp; "&amp;travelmode=driving", "Google Maps")</f>
        <v>Google Maps</v>
      </c>
      <c r="Y57" s="1">
        <v>39.953554507</v>
      </c>
      <c r="Z57" s="1">
        <v>-82.966217704399995</v>
      </c>
      <c r="AA57" s="1">
        <v>39.953322401299999</v>
      </c>
      <c r="AB57" s="1">
        <v>-82.956802067599995</v>
      </c>
    </row>
    <row r="58" spans="1:28" x14ac:dyDescent="0.25">
      <c r="A58" s="13">
        <v>56</v>
      </c>
      <c r="B58" s="17">
        <v>7</v>
      </c>
      <c r="C58" s="1" t="s">
        <v>3196</v>
      </c>
      <c r="D58" s="1" t="s">
        <v>4505</v>
      </c>
      <c r="E58" s="1" t="s">
        <v>4519</v>
      </c>
      <c r="F58" s="1" t="s">
        <v>3918</v>
      </c>
      <c r="G58" s="16">
        <v>12.5</v>
      </c>
      <c r="H58" s="16">
        <v>13</v>
      </c>
      <c r="I58" s="13" t="s">
        <v>3190</v>
      </c>
      <c r="J58" s="1" t="s">
        <v>4988</v>
      </c>
      <c r="K58" s="1">
        <v>0</v>
      </c>
      <c r="L58" s="1">
        <v>7</v>
      </c>
      <c r="M58" s="1">
        <v>19</v>
      </c>
      <c r="N58" s="1">
        <v>10</v>
      </c>
      <c r="O58" s="1">
        <v>57</v>
      </c>
      <c r="P58" s="16">
        <v>545.50245276162786</v>
      </c>
      <c r="Q58" s="16">
        <v>1.3080207234977261</v>
      </c>
      <c r="R58" s="16">
        <v>36.650501446481236</v>
      </c>
      <c r="S58" s="16">
        <v>35.34248072298351</v>
      </c>
      <c r="T58" s="21">
        <v>9.9871237271929397E-2</v>
      </c>
      <c r="U58" s="16">
        <v>10.17656770456505</v>
      </c>
      <c r="V58" s="16">
        <v>10.076696467293122</v>
      </c>
      <c r="W58" s="13" t="str">
        <f>IF(Table467410[[#This Row],[PSI - FI]]&gt;5,"Red",(IF(AND(Table467410[[#This Row],[PSI - FI]]&lt;5,Table467410[[#This Row],[PSI - FI]]&gt;=3),"Blue","No")))</f>
        <v>Red</v>
      </c>
      <c r="X58" s="19" t="str">
        <f>HYPERLINK("https://www.google.com/maps/dir/?api=1&amp;origin=" &amp; Table467410[[#This Row],[Begin Lat]] &amp; "," &amp; Table467410[[#This Row],[Begin Long]] &amp; "&amp;destination=" &amp; Table467410[[#This Row],[End Lat]] &amp; "," &amp; Table467410[[#This Row],[End Long]] &amp; "&amp;travelmode=driving", "Google Maps")</f>
        <v>Google Maps</v>
      </c>
      <c r="Y58" s="1">
        <v>39.758096378200001</v>
      </c>
      <c r="Z58" s="1">
        <v>-84.202242754699995</v>
      </c>
      <c r="AA58" s="1">
        <v>39.764973609599998</v>
      </c>
      <c r="AB58" s="1">
        <v>-84.199269681399997</v>
      </c>
    </row>
    <row r="59" spans="1:28" x14ac:dyDescent="0.25">
      <c r="A59" s="13">
        <v>57</v>
      </c>
      <c r="B59" s="17">
        <v>8</v>
      </c>
      <c r="C59" s="1" t="s">
        <v>787</v>
      </c>
      <c r="D59" s="1" t="s">
        <v>4502</v>
      </c>
      <c r="E59" s="1" t="s">
        <v>4503</v>
      </c>
      <c r="F59" s="1" t="s">
        <v>3918</v>
      </c>
      <c r="G59" s="16">
        <v>2.4</v>
      </c>
      <c r="H59" s="16">
        <v>2.9</v>
      </c>
      <c r="I59" s="13" t="s">
        <v>3190</v>
      </c>
      <c r="J59" s="1" t="s">
        <v>4985</v>
      </c>
      <c r="K59" s="1">
        <v>0</v>
      </c>
      <c r="L59" s="1">
        <v>0</v>
      </c>
      <c r="M59" s="1">
        <v>22</v>
      </c>
      <c r="N59" s="1">
        <v>17</v>
      </c>
      <c r="O59" s="1">
        <v>100</v>
      </c>
      <c r="P59" s="16">
        <v>319.46875</v>
      </c>
      <c r="Q59" s="16">
        <v>1.4767669506997618</v>
      </c>
      <c r="R59" s="16">
        <v>54.856311605020323</v>
      </c>
      <c r="S59" s="16">
        <v>53.379544654320561</v>
      </c>
      <c r="T59" s="21">
        <v>0.11621303517962339</v>
      </c>
      <c r="U59" s="16">
        <v>10.120723782797167</v>
      </c>
      <c r="V59" s="16">
        <v>10.004510747617545</v>
      </c>
      <c r="W59" s="13" t="str">
        <f>IF(Table467410[[#This Row],[PSI - FI]]&gt;5,"Red",(IF(AND(Table467410[[#This Row],[PSI - FI]]&lt;5,Table467410[[#This Row],[PSI - FI]]&gt;=3),"Blue","No")))</f>
        <v>Red</v>
      </c>
      <c r="X59" s="19" t="str">
        <f>HYPERLINK("https://www.google.com/maps/dir/?api=1&amp;origin=" &amp; Table467410[[#This Row],[Begin Lat]] &amp; "," &amp; Table467410[[#This Row],[Begin Long]] &amp; "&amp;destination=" &amp; Table467410[[#This Row],[End Lat]] &amp; "," &amp; Table467410[[#This Row],[End Long]] &amp; "&amp;travelmode=driving", "Google Maps")</f>
        <v>Google Maps</v>
      </c>
      <c r="Y59" s="1">
        <v>39.123064667599998</v>
      </c>
      <c r="Z59" s="1">
        <v>-84.535581126400004</v>
      </c>
      <c r="AA59" s="1">
        <v>39.130045717000002</v>
      </c>
      <c r="AB59" s="1">
        <v>-84.533329548500006</v>
      </c>
    </row>
    <row r="60" spans="1:28" x14ac:dyDescent="0.25">
      <c r="A60" s="13">
        <v>58</v>
      </c>
      <c r="B60" s="17">
        <v>4</v>
      </c>
      <c r="C60" s="1" t="s">
        <v>795</v>
      </c>
      <c r="D60" s="1" t="s">
        <v>4520</v>
      </c>
      <c r="E60" s="1" t="s">
        <v>4521</v>
      </c>
      <c r="F60" s="1" t="s">
        <v>3922</v>
      </c>
      <c r="G60" s="16">
        <v>11.5</v>
      </c>
      <c r="H60" s="16">
        <v>12</v>
      </c>
      <c r="I60" s="13" t="s">
        <v>3190</v>
      </c>
      <c r="J60" s="1" t="s">
        <v>4986</v>
      </c>
      <c r="K60" s="1">
        <v>1</v>
      </c>
      <c r="L60" s="1">
        <v>2</v>
      </c>
      <c r="M60" s="1">
        <v>14</v>
      </c>
      <c r="N60" s="1">
        <v>17</v>
      </c>
      <c r="O60" s="1">
        <v>109</v>
      </c>
      <c r="P60" s="16">
        <v>413.12381904069764</v>
      </c>
      <c r="Q60" s="16">
        <v>1.012145073483911</v>
      </c>
      <c r="R60" s="16">
        <v>55.104862187360588</v>
      </c>
      <c r="S60" s="16">
        <v>54.092717113876674</v>
      </c>
      <c r="T60" s="21">
        <v>6.3417693684666043E-2</v>
      </c>
      <c r="U60" s="16">
        <v>9.9774611221268756</v>
      </c>
      <c r="V60" s="16">
        <v>9.9140434284422092</v>
      </c>
      <c r="W60" s="13" t="str">
        <f>IF(Table467410[[#This Row],[PSI - FI]]&gt;5,"Red",(IF(AND(Table467410[[#This Row],[PSI - FI]]&lt;5,Table467410[[#This Row],[PSI - FI]]&gt;=3),"Blue","No")))</f>
        <v>Red</v>
      </c>
      <c r="X60" s="19" t="str">
        <f>HYPERLINK("https://www.google.com/maps/dir/?api=1&amp;origin=" &amp; Table467410[[#This Row],[Begin Lat]] &amp; "," &amp; Table467410[[#This Row],[Begin Long]] &amp; "&amp;destination=" &amp; Table467410[[#This Row],[End Lat]] &amp; "," &amp; Table467410[[#This Row],[End Long]] &amp; "&amp;travelmode=driving", "Google Maps")</f>
        <v>Google Maps</v>
      </c>
      <c r="Y60" s="1">
        <v>41.0541126719</v>
      </c>
      <c r="Z60" s="1">
        <v>-81.505211194799998</v>
      </c>
      <c r="AA60" s="1">
        <v>41.061419220799998</v>
      </c>
      <c r="AB60" s="1">
        <v>-81.504584055699993</v>
      </c>
    </row>
    <row r="61" spans="1:28" x14ac:dyDescent="0.25">
      <c r="A61" s="13">
        <v>59</v>
      </c>
      <c r="B61" s="17">
        <v>6</v>
      </c>
      <c r="C61" s="1" t="s">
        <v>784</v>
      </c>
      <c r="D61" s="1" t="s">
        <v>3848</v>
      </c>
      <c r="E61" s="1" t="s">
        <v>3855</v>
      </c>
      <c r="F61" s="1" t="s">
        <v>3917</v>
      </c>
      <c r="G61" s="16">
        <v>20.9</v>
      </c>
      <c r="H61" s="16">
        <v>21.4</v>
      </c>
      <c r="I61" s="13" t="s">
        <v>3190</v>
      </c>
      <c r="J61" s="1" t="s">
        <v>4989</v>
      </c>
      <c r="K61" s="1">
        <v>1</v>
      </c>
      <c r="L61" s="1">
        <v>4</v>
      </c>
      <c r="M61" s="1">
        <v>19</v>
      </c>
      <c r="N61" s="1">
        <v>7</v>
      </c>
      <c r="O61" s="1">
        <v>44</v>
      </c>
      <c r="P61" s="16">
        <v>427.83657340116281</v>
      </c>
      <c r="Q61" s="16">
        <v>1.0814776465613178</v>
      </c>
      <c r="R61" s="16">
        <v>29.845136394970393</v>
      </c>
      <c r="S61" s="16">
        <v>28.763658748409075</v>
      </c>
      <c r="T61" s="21">
        <v>9.6431331695045489E-2</v>
      </c>
      <c r="U61" s="16">
        <v>9.9634409770519863</v>
      </c>
      <c r="V61" s="16">
        <v>9.8670096453569407</v>
      </c>
      <c r="W61" s="13" t="str">
        <f>IF(Table467410[[#This Row],[PSI - FI]]&gt;5,"Red",(IF(AND(Table467410[[#This Row],[PSI - FI]]&lt;5,Table467410[[#This Row],[PSI - FI]]&gt;=3),"Blue","No")))</f>
        <v>Red</v>
      </c>
      <c r="X61" s="19" t="str">
        <f>HYPERLINK("https://www.google.com/maps/dir/?api=1&amp;origin=" &amp; Table467410[[#This Row],[Begin Lat]] &amp; "," &amp; Table467410[[#This Row],[Begin Long]] &amp; "&amp;destination=" &amp; Table467410[[#This Row],[End Lat]] &amp; "," &amp; Table467410[[#This Row],[End Long]] &amp; "&amp;travelmode=driving", "Google Maps")</f>
        <v>Google Maps</v>
      </c>
      <c r="Y61" s="1">
        <v>40.010105496500003</v>
      </c>
      <c r="Z61" s="1">
        <v>-82.988404572899995</v>
      </c>
      <c r="AA61" s="1">
        <v>40.015366387599997</v>
      </c>
      <c r="AB61" s="1">
        <v>-82.994518209399999</v>
      </c>
    </row>
    <row r="62" spans="1:28" x14ac:dyDescent="0.25">
      <c r="A62" s="13">
        <v>60</v>
      </c>
      <c r="B62" s="17">
        <v>12</v>
      </c>
      <c r="C62" s="1" t="s">
        <v>785</v>
      </c>
      <c r="D62" s="1" t="s">
        <v>4499</v>
      </c>
      <c r="E62" s="1" t="s">
        <v>4513</v>
      </c>
      <c r="F62" s="1" t="s">
        <v>4566</v>
      </c>
      <c r="G62" s="16">
        <v>15.6</v>
      </c>
      <c r="H62" s="16">
        <v>16.100000000000001</v>
      </c>
      <c r="I62" s="13" t="s">
        <v>3190</v>
      </c>
      <c r="J62" s="1" t="s">
        <v>4987</v>
      </c>
      <c r="K62" s="1">
        <v>0</v>
      </c>
      <c r="L62" s="1">
        <v>2</v>
      </c>
      <c r="M62" s="1">
        <v>15</v>
      </c>
      <c r="N62" s="1">
        <v>9</v>
      </c>
      <c r="O62" s="1">
        <v>45</v>
      </c>
      <c r="P62" s="16">
        <v>274.49400436046511</v>
      </c>
      <c r="Q62" s="16">
        <v>1.2047014532228932</v>
      </c>
      <c r="R62" s="16">
        <v>27.928546448623841</v>
      </c>
      <c r="S62" s="16">
        <v>26.723844995400949</v>
      </c>
      <c r="T62" s="21">
        <v>9.8197580976664214E-2</v>
      </c>
      <c r="U62" s="16">
        <v>9.7595759581352688</v>
      </c>
      <c r="V62" s="16">
        <v>9.6613783771586039</v>
      </c>
      <c r="W62" s="13" t="str">
        <f>IF(Table467410[[#This Row],[PSI - FI]]&gt;5,"Red",(IF(AND(Table467410[[#This Row],[PSI - FI]]&lt;5,Table467410[[#This Row],[PSI - FI]]&gt;=3),"Blue","No")))</f>
        <v>Red</v>
      </c>
      <c r="X62" s="19" t="str">
        <f>HYPERLINK("https://www.google.com/maps/dir/?api=1&amp;origin=" &amp; Table467410[[#This Row],[Begin Lat]] &amp; "," &amp; Table467410[[#This Row],[Begin Long]] &amp; "&amp;destination=" &amp; Table467410[[#This Row],[End Lat]] &amp; "," &amp; Table467410[[#This Row],[End Long]] &amp; "&amp;travelmode=driving", "Google Maps")</f>
        <v>Google Maps</v>
      </c>
      <c r="Y62" s="1">
        <v>41.421162348400003</v>
      </c>
      <c r="Z62" s="1">
        <v>-81.685589735500002</v>
      </c>
      <c r="AA62" s="1">
        <v>41.417281487799997</v>
      </c>
      <c r="AB62" s="1">
        <v>-81.677815882100006</v>
      </c>
    </row>
    <row r="63" spans="1:28" x14ac:dyDescent="0.25">
      <c r="A63" s="13">
        <v>61</v>
      </c>
      <c r="B63" s="17">
        <v>8</v>
      </c>
      <c r="C63" s="1" t="s">
        <v>787</v>
      </c>
      <c r="D63" s="1" t="s">
        <v>4522</v>
      </c>
      <c r="E63" s="1" t="s">
        <v>4523</v>
      </c>
      <c r="F63" s="1" t="s">
        <v>3917</v>
      </c>
      <c r="G63" s="16">
        <v>14.2</v>
      </c>
      <c r="H63" s="16">
        <v>14.7</v>
      </c>
      <c r="I63" s="13" t="s">
        <v>3190</v>
      </c>
      <c r="J63" s="1" t="s">
        <v>4985</v>
      </c>
      <c r="K63" s="1">
        <v>0</v>
      </c>
      <c r="L63" s="1">
        <v>1</v>
      </c>
      <c r="M63" s="1">
        <v>18</v>
      </c>
      <c r="N63" s="1">
        <v>21</v>
      </c>
      <c r="O63" s="1">
        <v>109</v>
      </c>
      <c r="P63" s="16">
        <v>365.70793968023258</v>
      </c>
      <c r="Q63" s="16">
        <v>1.2787566515903834</v>
      </c>
      <c r="R63" s="16">
        <v>60.325892975507188</v>
      </c>
      <c r="S63" s="16">
        <v>59.047136323916803</v>
      </c>
      <c r="T63" s="21">
        <v>9.1197869742041221E-2</v>
      </c>
      <c r="U63" s="16">
        <v>9.7043439212623479</v>
      </c>
      <c r="V63" s="16">
        <v>9.6131460515203067</v>
      </c>
      <c r="W63" s="13" t="str">
        <f>IF(Table467410[[#This Row],[PSI - FI]]&gt;5,"Red",(IF(AND(Table467410[[#This Row],[PSI - FI]]&lt;5,Table467410[[#This Row],[PSI - FI]]&gt;=3),"Blue","No")))</f>
        <v>Red</v>
      </c>
      <c r="X63" s="19" t="str">
        <f>HYPERLINK("https://www.google.com/maps/dir/?api=1&amp;origin=" &amp; Table467410[[#This Row],[Begin Lat]] &amp; "," &amp; Table467410[[#This Row],[Begin Long]] &amp; "&amp;destination=" &amp; Table467410[[#This Row],[End Lat]] &amp; "," &amp; Table467410[[#This Row],[End Long]] &amp; "&amp;travelmode=driving", "Google Maps")</f>
        <v>Google Maps</v>
      </c>
      <c r="Y63" s="1">
        <v>39.2243464608</v>
      </c>
      <c r="Z63" s="1">
        <v>-84.367174058000003</v>
      </c>
      <c r="AA63" s="1">
        <v>39.231578604799999</v>
      </c>
      <c r="AB63" s="1">
        <v>-84.367108385700007</v>
      </c>
    </row>
    <row r="64" spans="1:28" x14ac:dyDescent="0.25">
      <c r="A64" s="13">
        <v>62</v>
      </c>
      <c r="B64" s="17">
        <v>8</v>
      </c>
      <c r="C64" s="1" t="s">
        <v>787</v>
      </c>
      <c r="D64" s="1" t="s">
        <v>4502</v>
      </c>
      <c r="E64" s="1" t="s">
        <v>4503</v>
      </c>
      <c r="F64" s="1" t="s">
        <v>3918</v>
      </c>
      <c r="G64" s="16">
        <v>6.3</v>
      </c>
      <c r="H64" s="16">
        <v>6.8</v>
      </c>
      <c r="I64" s="13" t="s">
        <v>3190</v>
      </c>
      <c r="J64" s="1" t="s">
        <v>4985</v>
      </c>
      <c r="K64" s="1">
        <v>1</v>
      </c>
      <c r="L64" s="1">
        <v>4</v>
      </c>
      <c r="M64" s="1">
        <v>15</v>
      </c>
      <c r="N64" s="1">
        <v>16</v>
      </c>
      <c r="O64" s="1">
        <v>116</v>
      </c>
      <c r="P64" s="16">
        <v>513.58657340116281</v>
      </c>
      <c r="Q64" s="16">
        <v>1.4583064050307437</v>
      </c>
      <c r="R64" s="16">
        <v>62.294827565604685</v>
      </c>
      <c r="S64" s="16">
        <v>60.836521160573938</v>
      </c>
      <c r="T64" s="21">
        <v>0.1136280607627304</v>
      </c>
      <c r="U64" s="16">
        <v>9.6524627584001994</v>
      </c>
      <c r="V64" s="16">
        <v>9.5388346976374692</v>
      </c>
      <c r="W64" s="13" t="str">
        <f>IF(Table467410[[#This Row],[PSI - FI]]&gt;5,"Red",(IF(AND(Table467410[[#This Row],[PSI - FI]]&lt;5,Table467410[[#This Row],[PSI - FI]]&gt;=3),"Blue","No")))</f>
        <v>Red</v>
      </c>
      <c r="X64" s="19" t="str">
        <f>HYPERLINK("https://www.google.com/maps/dir/?api=1&amp;origin=" &amp; Table467410[[#This Row],[Begin Lat]] &amp; "," &amp; Table467410[[#This Row],[Begin Long]] &amp; "&amp;destination=" &amp; Table467410[[#This Row],[End Lat]] &amp; "," &amp; Table467410[[#This Row],[End Long]] &amp; "&amp;travelmode=driving", "Google Maps")</f>
        <v>Google Maps</v>
      </c>
      <c r="Y64" s="1">
        <v>39.162030019200003</v>
      </c>
      <c r="Z64" s="1">
        <v>-84.511483955399996</v>
      </c>
      <c r="AA64" s="1">
        <v>39.167401084200002</v>
      </c>
      <c r="AB64" s="1">
        <v>-84.505771679899993</v>
      </c>
    </row>
    <row r="65" spans="1:28" x14ac:dyDescent="0.25">
      <c r="A65" s="13">
        <v>63</v>
      </c>
      <c r="B65" s="17">
        <v>6</v>
      </c>
      <c r="C65" s="1" t="s">
        <v>784</v>
      </c>
      <c r="D65" s="1" t="s">
        <v>3848</v>
      </c>
      <c r="E65" s="1" t="s">
        <v>3855</v>
      </c>
      <c r="F65" s="1" t="s">
        <v>3917</v>
      </c>
      <c r="G65" s="16">
        <v>17</v>
      </c>
      <c r="H65" s="16">
        <v>17.5</v>
      </c>
      <c r="I65" s="13" t="s">
        <v>3190</v>
      </c>
      <c r="J65" s="1" t="s">
        <v>4989</v>
      </c>
      <c r="K65" s="1">
        <v>0</v>
      </c>
      <c r="L65" s="1">
        <v>2</v>
      </c>
      <c r="M65" s="1">
        <v>12</v>
      </c>
      <c r="N65" s="1">
        <v>13</v>
      </c>
      <c r="O65" s="1">
        <v>75</v>
      </c>
      <c r="P65" s="16">
        <v>302.60337936046511</v>
      </c>
      <c r="Q65" s="16">
        <v>1.0708436239368897</v>
      </c>
      <c r="R65" s="16">
        <v>45.56576039779123</v>
      </c>
      <c r="S65" s="16">
        <v>44.494916773854342</v>
      </c>
      <c r="T65" s="21">
        <v>9.6314331420084345E-2</v>
      </c>
      <c r="U65" s="16">
        <v>9.4216200853873175</v>
      </c>
      <c r="V65" s="16">
        <v>9.3253057539672337</v>
      </c>
      <c r="W65" s="13" t="str">
        <f>IF(Table467410[[#This Row],[PSI - FI]]&gt;5,"Red",(IF(AND(Table467410[[#This Row],[PSI - FI]]&lt;5,Table467410[[#This Row],[PSI - FI]]&gt;=3),"Blue","No")))</f>
        <v>Red</v>
      </c>
      <c r="X65" s="19" t="str">
        <f>HYPERLINK("https://www.google.com/maps/dir/?api=1&amp;origin=" &amp; Table467410[[#This Row],[Begin Lat]] &amp; "," &amp; Table467410[[#This Row],[Begin Long]] &amp; "&amp;destination=" &amp; Table467410[[#This Row],[End Lat]] &amp; "," &amp; Table467410[[#This Row],[End Long]] &amp; "&amp;travelmode=driving", "Google Maps")</f>
        <v>Google Maps</v>
      </c>
      <c r="Y65" s="1">
        <v>39.955146057299999</v>
      </c>
      <c r="Z65" s="1">
        <v>-82.984306000399997</v>
      </c>
      <c r="AA65" s="1">
        <v>39.962148360400001</v>
      </c>
      <c r="AB65" s="1">
        <v>-82.982744318800002</v>
      </c>
    </row>
    <row r="66" spans="1:28" x14ac:dyDescent="0.25">
      <c r="A66" s="13">
        <v>64</v>
      </c>
      <c r="B66" s="17">
        <v>12</v>
      </c>
      <c r="C66" s="1" t="s">
        <v>785</v>
      </c>
      <c r="D66" s="1" t="s">
        <v>4504</v>
      </c>
      <c r="E66" s="1" t="s">
        <v>4496</v>
      </c>
      <c r="F66" s="1" t="s">
        <v>3920</v>
      </c>
      <c r="G66" s="16">
        <v>11.8</v>
      </c>
      <c r="H66" s="16">
        <v>12.3</v>
      </c>
      <c r="I66" s="13" t="s">
        <v>3190</v>
      </c>
      <c r="J66" s="1" t="s">
        <v>4987</v>
      </c>
      <c r="K66" s="1">
        <v>0</v>
      </c>
      <c r="L66" s="1">
        <v>0</v>
      </c>
      <c r="M66" s="1">
        <v>11</v>
      </c>
      <c r="N66" s="1">
        <v>14</v>
      </c>
      <c r="O66" s="1">
        <v>46</v>
      </c>
      <c r="P66" s="16">
        <v>180.140625</v>
      </c>
      <c r="Q66" s="16">
        <v>1.2125216782824098</v>
      </c>
      <c r="R66" s="16">
        <v>28.040630129452545</v>
      </c>
      <c r="S66" s="16">
        <v>26.828108451170134</v>
      </c>
      <c r="T66" s="21">
        <v>9.853626493883938E-2</v>
      </c>
      <c r="U66" s="16">
        <v>9.4054706918161965</v>
      </c>
      <c r="V66" s="16">
        <v>9.3069344268773566</v>
      </c>
      <c r="W66" s="13" t="str">
        <f>IF(Table467410[[#This Row],[PSI - FI]]&gt;5,"Red",(IF(AND(Table467410[[#This Row],[PSI - FI]]&lt;5,Table467410[[#This Row],[PSI - FI]]&gt;=3),"Blue","No")))</f>
        <v>Red</v>
      </c>
      <c r="X66" s="19" t="str">
        <f>HYPERLINK("https://www.google.com/maps/dir/?api=1&amp;origin=" &amp; Table467410[[#This Row],[Begin Lat]] &amp; "," &amp; Table467410[[#This Row],[Begin Long]] &amp; "&amp;destination=" &amp; Table467410[[#This Row],[End Lat]] &amp; "," &amp; Table467410[[#This Row],[End Long]] &amp; "&amp;travelmode=driving", "Google Maps")</f>
        <v>Google Maps</v>
      </c>
      <c r="Y66" s="1">
        <v>41.469789391900001</v>
      </c>
      <c r="Z66" s="1">
        <v>-81.7470467566</v>
      </c>
      <c r="AA66" s="1">
        <v>41.470445022699998</v>
      </c>
      <c r="AB66" s="1">
        <v>-81.737482639000007</v>
      </c>
    </row>
    <row r="67" spans="1:28" x14ac:dyDescent="0.25">
      <c r="A67" s="13">
        <v>65</v>
      </c>
      <c r="B67" s="17">
        <v>12</v>
      </c>
      <c r="C67" s="1" t="s">
        <v>785</v>
      </c>
      <c r="D67" s="1" t="s">
        <v>4504</v>
      </c>
      <c r="E67" s="1" t="s">
        <v>4514</v>
      </c>
      <c r="F67" s="1" t="s">
        <v>3920</v>
      </c>
      <c r="G67" s="16">
        <v>17.899999999999999</v>
      </c>
      <c r="H67" s="16">
        <v>18.399999999999999</v>
      </c>
      <c r="I67" s="13" t="s">
        <v>3190</v>
      </c>
      <c r="J67" s="1" t="s">
        <v>4985</v>
      </c>
      <c r="K67" s="1">
        <v>0</v>
      </c>
      <c r="L67" s="1">
        <v>4</v>
      </c>
      <c r="M67" s="1">
        <v>13</v>
      </c>
      <c r="N67" s="1">
        <v>25</v>
      </c>
      <c r="O67" s="1">
        <v>80</v>
      </c>
      <c r="P67" s="16">
        <v>458.75363372093022</v>
      </c>
      <c r="Q67" s="16">
        <v>1.137382614209643</v>
      </c>
      <c r="R67" s="16">
        <v>47.868689528496787</v>
      </c>
      <c r="S67" s="16">
        <v>46.731306914287146</v>
      </c>
      <c r="T67" s="21">
        <v>7.8087227397787382E-2</v>
      </c>
      <c r="U67" s="16">
        <v>9.3299590462650563</v>
      </c>
      <c r="V67" s="16">
        <v>9.2518718188672686</v>
      </c>
      <c r="W67" s="13" t="str">
        <f>IF(Table467410[[#This Row],[PSI - FI]]&gt;5,"Red",(IF(AND(Table467410[[#This Row],[PSI - FI]]&lt;5,Table467410[[#This Row],[PSI - FI]]&gt;=3),"Blue","No")))</f>
        <v>Red</v>
      </c>
      <c r="X67" s="19" t="str">
        <f>HYPERLINK("https://www.google.com/maps/dir/?api=1&amp;origin=" &amp; Table467410[[#This Row],[Begin Lat]] &amp; "," &amp; Table467410[[#This Row],[Begin Long]] &amp; "&amp;destination=" &amp; Table467410[[#This Row],[End Lat]] &amp; "," &amp; Table467410[[#This Row],[End Long]] &amp; "&amp;travelmode=driving", "Google Maps")</f>
        <v>Google Maps</v>
      </c>
      <c r="Y67" s="1">
        <v>41.514104008099999</v>
      </c>
      <c r="Z67" s="1">
        <v>-81.673658053099999</v>
      </c>
      <c r="AA67" s="1">
        <v>41.519752304199997</v>
      </c>
      <c r="AB67" s="1">
        <v>-81.672099463600006</v>
      </c>
    </row>
    <row r="68" spans="1:28" x14ac:dyDescent="0.25">
      <c r="A68" s="13">
        <v>66</v>
      </c>
      <c r="B68" s="17">
        <v>12</v>
      </c>
      <c r="C68" s="1" t="s">
        <v>785</v>
      </c>
      <c r="D68" s="1" t="s">
        <v>3848</v>
      </c>
      <c r="E68" s="1" t="s">
        <v>4507</v>
      </c>
      <c r="F68" s="1" t="s">
        <v>3917</v>
      </c>
      <c r="G68" s="16">
        <v>6.1</v>
      </c>
      <c r="H68" s="16">
        <v>6.6</v>
      </c>
      <c r="I68" s="13" t="s">
        <v>3190</v>
      </c>
      <c r="J68" s="1" t="s">
        <v>4987</v>
      </c>
      <c r="K68" s="1">
        <v>0</v>
      </c>
      <c r="L68" s="1">
        <v>1</v>
      </c>
      <c r="M68" s="1">
        <v>10</v>
      </c>
      <c r="N68" s="1">
        <v>15</v>
      </c>
      <c r="O68" s="1">
        <v>48</v>
      </c>
      <c r="P68" s="16">
        <v>225.70793968023256</v>
      </c>
      <c r="Q68" s="16">
        <v>1.0048994052770364</v>
      </c>
      <c r="R68" s="16">
        <v>29.414797211435911</v>
      </c>
      <c r="S68" s="16">
        <v>28.409897806158874</v>
      </c>
      <c r="T68" s="21">
        <v>7.4174410401529667E-2</v>
      </c>
      <c r="U68" s="16">
        <v>9.3295253191061143</v>
      </c>
      <c r="V68" s="16">
        <v>9.2553509087045853</v>
      </c>
      <c r="W68" s="13" t="str">
        <f>IF(Table467410[[#This Row],[PSI - FI]]&gt;5,"Red",(IF(AND(Table467410[[#This Row],[PSI - FI]]&lt;5,Table467410[[#This Row],[PSI - FI]]&gt;=3),"Blue","No")))</f>
        <v>Red</v>
      </c>
      <c r="X68" s="19" t="str">
        <f>HYPERLINK("https://www.google.com/maps/dir/?api=1&amp;origin=" &amp; Table467410[[#This Row],[Begin Lat]] &amp; "," &amp; Table467410[[#This Row],[Begin Long]] &amp; "&amp;destination=" &amp; Table467410[[#This Row],[End Lat]] &amp; "," &amp; Table467410[[#This Row],[End Long]] &amp; "&amp;travelmode=driving", "Google Maps")</f>
        <v>Google Maps</v>
      </c>
      <c r="Y68" s="1">
        <v>41.363367502999999</v>
      </c>
      <c r="Z68" s="1">
        <v>-81.821069618600006</v>
      </c>
      <c r="AA68" s="1">
        <v>41.3705646485</v>
      </c>
      <c r="AB68" s="1">
        <v>-81.8211509323</v>
      </c>
    </row>
    <row r="69" spans="1:28" x14ac:dyDescent="0.25">
      <c r="A69" s="13">
        <v>67</v>
      </c>
      <c r="B69" s="17">
        <v>12</v>
      </c>
      <c r="C69" s="1" t="s">
        <v>785</v>
      </c>
      <c r="D69" s="1" t="s">
        <v>3848</v>
      </c>
      <c r="E69" s="1" t="s">
        <v>4507</v>
      </c>
      <c r="F69" s="1" t="s">
        <v>3917</v>
      </c>
      <c r="G69" s="16">
        <v>11.4</v>
      </c>
      <c r="H69" s="16">
        <v>11.9</v>
      </c>
      <c r="I69" s="13" t="s">
        <v>3190</v>
      </c>
      <c r="J69" s="1" t="s">
        <v>4987</v>
      </c>
      <c r="K69" s="1">
        <v>1</v>
      </c>
      <c r="L69" s="1">
        <v>4</v>
      </c>
      <c r="M69" s="1">
        <v>11</v>
      </c>
      <c r="N69" s="1">
        <v>9</v>
      </c>
      <c r="O69" s="1">
        <v>42</v>
      </c>
      <c r="P69" s="16">
        <v>382.33657340116281</v>
      </c>
      <c r="Q69" s="16">
        <v>0.9750349836518728</v>
      </c>
      <c r="R69" s="16">
        <v>26.698273755932153</v>
      </c>
      <c r="S69" s="16">
        <v>25.723238772280279</v>
      </c>
      <c r="T69" s="21">
        <v>8.3732537347779551E-2</v>
      </c>
      <c r="U69" s="16">
        <v>9.2198288181047197</v>
      </c>
      <c r="V69" s="16">
        <v>9.1360962807569397</v>
      </c>
      <c r="W69" s="13" t="str">
        <f>IF(Table467410[[#This Row],[PSI - FI]]&gt;5,"Red",(IF(AND(Table467410[[#This Row],[PSI - FI]]&lt;5,Table467410[[#This Row],[PSI - FI]]&gt;=3),"Blue","No")))</f>
        <v>Red</v>
      </c>
      <c r="X69" s="19" t="str">
        <f>HYPERLINK("https://www.google.com/maps/dir/?api=1&amp;origin=" &amp; Table467410[[#This Row],[Begin Lat]] &amp; "," &amp; Table467410[[#This Row],[Begin Long]] &amp; "&amp;destination=" &amp; Table467410[[#This Row],[End Lat]] &amp; "," &amp; Table467410[[#This Row],[End Long]] &amp; "&amp;travelmode=driving", "Google Maps")</f>
        <v>Google Maps</v>
      </c>
      <c r="Y69" s="1">
        <v>41.436819077099997</v>
      </c>
      <c r="Z69" s="1">
        <v>-81.809974662100004</v>
      </c>
      <c r="AA69" s="1">
        <v>41.438707348299999</v>
      </c>
      <c r="AB69" s="1">
        <v>-81.801094590999995</v>
      </c>
    </row>
    <row r="70" spans="1:28" x14ac:dyDescent="0.25">
      <c r="A70" s="13">
        <v>68</v>
      </c>
      <c r="B70" s="17">
        <v>8</v>
      </c>
      <c r="C70" s="1" t="s">
        <v>788</v>
      </c>
      <c r="D70" s="1" t="s">
        <v>4524</v>
      </c>
      <c r="E70" s="1" t="s">
        <v>4525</v>
      </c>
      <c r="F70" s="1" t="s">
        <v>3918</v>
      </c>
      <c r="G70" s="16">
        <v>0</v>
      </c>
      <c r="H70" s="16">
        <v>0.5</v>
      </c>
      <c r="I70" s="13" t="s">
        <v>3190</v>
      </c>
      <c r="J70" s="1" t="s">
        <v>4985</v>
      </c>
      <c r="K70" s="1">
        <v>0</v>
      </c>
      <c r="L70" s="1">
        <v>0</v>
      </c>
      <c r="M70" s="1">
        <v>17</v>
      </c>
      <c r="N70" s="1">
        <v>22</v>
      </c>
      <c r="O70" s="1">
        <v>106</v>
      </c>
      <c r="P70" s="16">
        <v>314.921875</v>
      </c>
      <c r="Q70" s="16">
        <v>1.288991545598104</v>
      </c>
      <c r="R70" s="16">
        <v>56.792541787462675</v>
      </c>
      <c r="S70" s="16">
        <v>55.503550241864573</v>
      </c>
      <c r="T70" s="21">
        <v>9.2362855989199827E-2</v>
      </c>
      <c r="U70" s="16">
        <v>9.1954732851606664</v>
      </c>
      <c r="V70" s="16">
        <v>9.1031104291714673</v>
      </c>
      <c r="W70" s="13" t="str">
        <f>IF(Table467410[[#This Row],[PSI - FI]]&gt;5,"Red",(IF(AND(Table467410[[#This Row],[PSI - FI]]&lt;5,Table467410[[#This Row],[PSI - FI]]&gt;=3),"Blue","No")))</f>
        <v>Red</v>
      </c>
      <c r="X70" s="19" t="str">
        <f>HYPERLINK("https://www.google.com/maps/dir/?api=1&amp;origin=" &amp; Table467410[[#This Row],[Begin Lat]] &amp; "," &amp; Table467410[[#This Row],[Begin Long]] &amp; "&amp;destination=" &amp; Table467410[[#This Row],[End Lat]] &amp; "," &amp; Table467410[[#This Row],[End Long]] &amp; "&amp;travelmode=driving", "Google Maps")</f>
        <v>Google Maps</v>
      </c>
      <c r="Y70" s="1">
        <v>39.300003662999998</v>
      </c>
      <c r="Z70" s="1">
        <v>-84.440200974800007</v>
      </c>
      <c r="AA70" s="1">
        <v>39.306848263699997</v>
      </c>
      <c r="AB70" s="1">
        <v>-84.4370991766</v>
      </c>
    </row>
    <row r="71" spans="1:28" x14ac:dyDescent="0.25">
      <c r="A71" s="13">
        <v>69</v>
      </c>
      <c r="B71" s="17">
        <v>8</v>
      </c>
      <c r="C71" s="1" t="s">
        <v>787</v>
      </c>
      <c r="D71" s="1" t="s">
        <v>4502</v>
      </c>
      <c r="E71" s="1" t="s">
        <v>4503</v>
      </c>
      <c r="F71" s="1" t="s">
        <v>3918</v>
      </c>
      <c r="G71" s="16">
        <v>11.8</v>
      </c>
      <c r="H71" s="16">
        <v>12.3</v>
      </c>
      <c r="I71" s="13" t="s">
        <v>3190</v>
      </c>
      <c r="J71" s="1" t="s">
        <v>4985</v>
      </c>
      <c r="K71" s="1">
        <v>0</v>
      </c>
      <c r="L71" s="1">
        <v>5</v>
      </c>
      <c r="M71" s="1">
        <v>21</v>
      </c>
      <c r="N71" s="1">
        <v>17</v>
      </c>
      <c r="O71" s="1">
        <v>113</v>
      </c>
      <c r="P71" s="16">
        <v>554.30532340116281</v>
      </c>
      <c r="Q71" s="16">
        <v>1.1349592394926897</v>
      </c>
      <c r="R71" s="16">
        <v>59.569370249635746</v>
      </c>
      <c r="S71" s="16">
        <v>58.434411010143059</v>
      </c>
      <c r="T71" s="21">
        <v>7.6140255707904475E-2</v>
      </c>
      <c r="U71" s="16">
        <v>9.1640349620928099</v>
      </c>
      <c r="V71" s="16">
        <v>9.0878947063849047</v>
      </c>
      <c r="W71" s="13" t="str">
        <f>IF(Table467410[[#This Row],[PSI - FI]]&gt;5,"Red",(IF(AND(Table467410[[#This Row],[PSI - FI]]&lt;5,Table467410[[#This Row],[PSI - FI]]&gt;=3),"Blue","No")))</f>
        <v>Red</v>
      </c>
      <c r="X71" s="19" t="str">
        <f>HYPERLINK("https://www.google.com/maps/dir/?api=1&amp;origin=" &amp; Table467410[[#This Row],[Begin Lat]] &amp; "," &amp; Table467410[[#This Row],[Begin Long]] &amp; "&amp;destination=" &amp; Table467410[[#This Row],[End Lat]] &amp; "," &amp; Table467410[[#This Row],[End Long]] &amp; "&amp;travelmode=driving", "Google Maps")</f>
        <v>Google Maps</v>
      </c>
      <c r="Y71" s="1">
        <v>39.224000312800001</v>
      </c>
      <c r="Z71" s="1">
        <v>-84.454245391399994</v>
      </c>
      <c r="AA71" s="1">
        <v>39.230244231599997</v>
      </c>
      <c r="AB71" s="1">
        <v>-84.450157529500004</v>
      </c>
    </row>
    <row r="72" spans="1:28" x14ac:dyDescent="0.25">
      <c r="A72" s="13">
        <v>70</v>
      </c>
      <c r="B72" s="17">
        <v>6</v>
      </c>
      <c r="C72" s="1" t="s">
        <v>784</v>
      </c>
      <c r="D72" s="1" t="s">
        <v>4493</v>
      </c>
      <c r="E72" s="1" t="s">
        <v>4494</v>
      </c>
      <c r="F72" s="1" t="s">
        <v>4565</v>
      </c>
      <c r="G72" s="16">
        <v>17</v>
      </c>
      <c r="H72" s="16">
        <v>17.5</v>
      </c>
      <c r="I72" s="13" t="s">
        <v>3190</v>
      </c>
      <c r="J72" s="1" t="s">
        <v>4987</v>
      </c>
      <c r="K72" s="1">
        <v>0</v>
      </c>
      <c r="L72" s="1">
        <v>3</v>
      </c>
      <c r="M72" s="1">
        <v>14</v>
      </c>
      <c r="N72" s="1">
        <v>7</v>
      </c>
      <c r="O72" s="1">
        <v>31</v>
      </c>
      <c r="P72" s="16">
        <v>290.74881904069764</v>
      </c>
      <c r="Q72" s="16">
        <v>1.1799355737392814</v>
      </c>
      <c r="R72" s="16">
        <v>22.317212623392777</v>
      </c>
      <c r="S72" s="16">
        <v>21.137277049653495</v>
      </c>
      <c r="T72" s="21">
        <v>9.7118157500863986E-2</v>
      </c>
      <c r="U72" s="16">
        <v>9.144153224550724</v>
      </c>
      <c r="V72" s="16">
        <v>9.04703506704986</v>
      </c>
      <c r="W72" s="13" t="str">
        <f>IF(Table467410[[#This Row],[PSI - FI]]&gt;5,"Red",(IF(AND(Table467410[[#This Row],[PSI - FI]]&lt;5,Table467410[[#This Row],[PSI - FI]]&gt;=3),"Blue","No")))</f>
        <v>Red</v>
      </c>
      <c r="X72" s="19" t="str">
        <f>HYPERLINK("https://www.google.com/maps/dir/?api=1&amp;origin=" &amp; Table467410[[#This Row],[Begin Lat]] &amp; "," &amp; Table467410[[#This Row],[Begin Long]] &amp; "&amp;destination=" &amp; Table467410[[#This Row],[End Lat]] &amp; "," &amp; Table467410[[#This Row],[End Long]] &amp; "&amp;travelmode=driving", "Google Maps")</f>
        <v>Google Maps</v>
      </c>
      <c r="Y72" s="1">
        <v>40.095080831700002</v>
      </c>
      <c r="Z72" s="1">
        <v>-83.136749142900001</v>
      </c>
      <c r="AA72" s="1">
        <v>40.101327163599997</v>
      </c>
      <c r="AB72" s="1">
        <v>-83.132047340100002</v>
      </c>
    </row>
    <row r="73" spans="1:28" x14ac:dyDescent="0.25">
      <c r="A73" s="13">
        <v>71</v>
      </c>
      <c r="B73" s="17">
        <v>7</v>
      </c>
      <c r="C73" s="1" t="s">
        <v>3196</v>
      </c>
      <c r="D73" s="1" t="s">
        <v>4505</v>
      </c>
      <c r="E73" s="1" t="s">
        <v>4519</v>
      </c>
      <c r="F73" s="1" t="s">
        <v>3918</v>
      </c>
      <c r="G73" s="16">
        <v>14.8</v>
      </c>
      <c r="H73" s="16">
        <v>15.3</v>
      </c>
      <c r="I73" s="13" t="s">
        <v>3190</v>
      </c>
      <c r="J73" s="1" t="s">
        <v>4988</v>
      </c>
      <c r="K73" s="1">
        <v>0</v>
      </c>
      <c r="L73" s="1">
        <v>4</v>
      </c>
      <c r="M73" s="1">
        <v>19</v>
      </c>
      <c r="N73" s="1">
        <v>9</v>
      </c>
      <c r="O73" s="1">
        <v>73</v>
      </c>
      <c r="P73" s="16">
        <v>420.03488372093022</v>
      </c>
      <c r="Q73" s="16">
        <v>1.291533761546696</v>
      </c>
      <c r="R73" s="16">
        <v>42.117795068294726</v>
      </c>
      <c r="S73" s="16">
        <v>40.82626130674803</v>
      </c>
      <c r="T73" s="21">
        <v>9.7646034832773218E-2</v>
      </c>
      <c r="U73" s="16">
        <v>9.1141939022066687</v>
      </c>
      <c r="V73" s="16">
        <v>9.0165478673738964</v>
      </c>
      <c r="W73" s="13" t="str">
        <f>IF(Table467410[[#This Row],[PSI - FI]]&gt;5,"Red",(IF(AND(Table467410[[#This Row],[PSI - FI]]&lt;5,Table467410[[#This Row],[PSI - FI]]&gt;=3),"Blue","No")))</f>
        <v>Red</v>
      </c>
      <c r="X73" s="19" t="str">
        <f>HYPERLINK("https://www.google.com/maps/dir/?api=1&amp;origin=" &amp; Table467410[[#This Row],[Begin Lat]] &amp; "," &amp; Table467410[[#This Row],[Begin Long]] &amp; "&amp;destination=" &amp; Table467410[[#This Row],[End Lat]] &amp; "," &amp; Table467410[[#This Row],[End Long]] &amp; "&amp;travelmode=driving", "Google Maps")</f>
        <v>Google Maps</v>
      </c>
      <c r="Y73" s="1">
        <v>39.785596864600002</v>
      </c>
      <c r="Z73" s="1">
        <v>-84.184430014200004</v>
      </c>
      <c r="AA73" s="1">
        <v>39.792320011500003</v>
      </c>
      <c r="AB73" s="1">
        <v>-84.186014503999999</v>
      </c>
    </row>
    <row r="74" spans="1:28" x14ac:dyDescent="0.25">
      <c r="A74" s="13">
        <v>72</v>
      </c>
      <c r="B74" s="17">
        <v>8</v>
      </c>
      <c r="C74" s="1" t="s">
        <v>787</v>
      </c>
      <c r="D74" s="1" t="s">
        <v>4502</v>
      </c>
      <c r="E74" s="1" t="s">
        <v>4503</v>
      </c>
      <c r="F74" s="1" t="s">
        <v>3918</v>
      </c>
      <c r="G74" s="16">
        <v>2.9</v>
      </c>
      <c r="H74" s="16">
        <v>3.4</v>
      </c>
      <c r="I74" s="13" t="s">
        <v>3190</v>
      </c>
      <c r="J74" s="1" t="s">
        <v>4985</v>
      </c>
      <c r="K74" s="1">
        <v>0</v>
      </c>
      <c r="L74" s="1">
        <v>1</v>
      </c>
      <c r="M74" s="1">
        <v>21</v>
      </c>
      <c r="N74" s="1">
        <v>12</v>
      </c>
      <c r="O74" s="1">
        <v>140</v>
      </c>
      <c r="P74" s="16">
        <v>376.41106468023258</v>
      </c>
      <c r="Q74" s="16">
        <v>1.511847820353184</v>
      </c>
      <c r="R74" s="16">
        <v>68.923217876914336</v>
      </c>
      <c r="S74" s="16">
        <v>67.411370056561154</v>
      </c>
      <c r="T74" s="21">
        <v>0.12116836997358499</v>
      </c>
      <c r="U74" s="16">
        <v>8.9959684425346857</v>
      </c>
      <c r="V74" s="16">
        <v>8.8748000725611007</v>
      </c>
      <c r="W74" s="13" t="str">
        <f>IF(Table467410[[#This Row],[PSI - FI]]&gt;5,"Red",(IF(AND(Table467410[[#This Row],[PSI - FI]]&lt;5,Table467410[[#This Row],[PSI - FI]]&gt;=3),"Blue","No")))</f>
        <v>Red</v>
      </c>
      <c r="X74" s="19" t="str">
        <f>HYPERLINK("https://www.google.com/maps/dir/?api=1&amp;origin=" &amp; Table467410[[#This Row],[Begin Lat]] &amp; "," &amp; Table467410[[#This Row],[Begin Long]] &amp; "&amp;destination=" &amp; Table467410[[#This Row],[End Lat]] &amp; "," &amp; Table467410[[#This Row],[End Long]] &amp; "&amp;travelmode=driving", "Google Maps")</f>
        <v>Google Maps</v>
      </c>
      <c r="Y74" s="1">
        <v>39.130045717000002</v>
      </c>
      <c r="Z74" s="1">
        <v>-84.533329548500006</v>
      </c>
      <c r="AA74" s="1">
        <v>39.137116787399997</v>
      </c>
      <c r="AB74" s="1">
        <v>-84.533958146399996</v>
      </c>
    </row>
    <row r="75" spans="1:28" x14ac:dyDescent="0.25">
      <c r="A75" s="13">
        <v>73</v>
      </c>
      <c r="B75" s="17">
        <v>8</v>
      </c>
      <c r="C75" s="1" t="s">
        <v>787</v>
      </c>
      <c r="D75" s="1" t="s">
        <v>4526</v>
      </c>
      <c r="E75" s="1" t="s">
        <v>4511</v>
      </c>
      <c r="F75" s="1" t="s">
        <v>3917</v>
      </c>
      <c r="G75" s="16">
        <v>0.4</v>
      </c>
      <c r="H75" s="16">
        <v>0.9</v>
      </c>
      <c r="I75" s="13" t="s">
        <v>3190</v>
      </c>
      <c r="J75" s="1" t="s">
        <v>4986</v>
      </c>
      <c r="K75" s="1">
        <v>0</v>
      </c>
      <c r="L75" s="1">
        <v>0</v>
      </c>
      <c r="M75" s="1">
        <v>27</v>
      </c>
      <c r="N75" s="1">
        <v>12</v>
      </c>
      <c r="O75" s="1">
        <v>116</v>
      </c>
      <c r="P75" s="16">
        <v>346.015625</v>
      </c>
      <c r="Q75" s="16">
        <v>0.84971755564929752</v>
      </c>
      <c r="R75" s="16">
        <v>65.727768899810442</v>
      </c>
      <c r="S75" s="16">
        <v>64.87805134416115</v>
      </c>
      <c r="T75" s="21">
        <v>5.3289772901562733E-2</v>
      </c>
      <c r="U75" s="16">
        <v>8.9869725128144573</v>
      </c>
      <c r="V75" s="16">
        <v>8.9336827399128946</v>
      </c>
      <c r="W75" s="13" t="str">
        <f>IF(Table467410[[#This Row],[PSI - FI]]&gt;5,"Red",(IF(AND(Table467410[[#This Row],[PSI - FI]]&lt;5,Table467410[[#This Row],[PSI - FI]]&gt;=3),"Blue","No")))</f>
        <v>Red</v>
      </c>
      <c r="X75" s="19" t="str">
        <f>HYPERLINK("https://www.google.com/maps/dir/?api=1&amp;origin=" &amp; Table467410[[#This Row],[Begin Lat]] &amp; "," &amp; Table467410[[#This Row],[Begin Long]] &amp; "&amp;destination=" &amp; Table467410[[#This Row],[End Lat]] &amp; "," &amp; Table467410[[#This Row],[End Long]] &amp; "&amp;travelmode=driving", "Google Maps")</f>
        <v>Google Maps</v>
      </c>
      <c r="Y75" s="1">
        <v>39.097158864299999</v>
      </c>
      <c r="Z75" s="1">
        <v>-84.519976745799994</v>
      </c>
      <c r="AA75" s="1">
        <v>39.098427040899999</v>
      </c>
      <c r="AB75" s="1">
        <v>-84.510831774899998</v>
      </c>
    </row>
    <row r="76" spans="1:28" x14ac:dyDescent="0.25">
      <c r="A76" s="13">
        <v>74</v>
      </c>
      <c r="B76" s="17">
        <v>7</v>
      </c>
      <c r="C76" s="1" t="s">
        <v>3196</v>
      </c>
      <c r="D76" s="1" t="s">
        <v>4505</v>
      </c>
      <c r="E76" s="1" t="s">
        <v>4519</v>
      </c>
      <c r="F76" s="1" t="s">
        <v>3918</v>
      </c>
      <c r="G76" s="16">
        <v>11.6</v>
      </c>
      <c r="H76" s="16">
        <v>12.1</v>
      </c>
      <c r="I76" s="13" t="s">
        <v>3190</v>
      </c>
      <c r="J76" s="1" t="s">
        <v>4980</v>
      </c>
      <c r="K76" s="1">
        <v>0</v>
      </c>
      <c r="L76" s="1">
        <v>2</v>
      </c>
      <c r="M76" s="1">
        <v>14</v>
      </c>
      <c r="N76" s="1">
        <v>17</v>
      </c>
      <c r="O76" s="1">
        <v>90</v>
      </c>
      <c r="P76" s="16">
        <v>348.44712936046511</v>
      </c>
      <c r="Q76" s="16">
        <v>1.1008469948738859</v>
      </c>
      <c r="R76" s="16">
        <v>49.260346775239597</v>
      </c>
      <c r="S76" s="16">
        <v>48.159499780365714</v>
      </c>
      <c r="T76" s="21">
        <v>8.5627818674913758E-2</v>
      </c>
      <c r="U76" s="16">
        <v>8.9568087833955428</v>
      </c>
      <c r="V76" s="16">
        <v>8.8711809647206294</v>
      </c>
      <c r="W76" s="13" t="str">
        <f>IF(Table467410[[#This Row],[PSI - FI]]&gt;5,"Red",(IF(AND(Table467410[[#This Row],[PSI - FI]]&lt;5,Table467410[[#This Row],[PSI - FI]]&gt;=3),"Blue","No")))</f>
        <v>Red</v>
      </c>
      <c r="X76" s="19" t="str">
        <f>HYPERLINK("https://www.google.com/maps/dir/?api=1&amp;origin=" &amp; Table467410[[#This Row],[Begin Lat]] &amp; "," &amp; Table467410[[#This Row],[Begin Long]] &amp; "&amp;destination=" &amp; Table467410[[#This Row],[End Lat]] &amp; "," &amp; Table467410[[#This Row],[End Long]] &amp; "&amp;travelmode=driving", "Google Maps")</f>
        <v>Google Maps</v>
      </c>
      <c r="Y76" s="1">
        <v>39.745466767300002</v>
      </c>
      <c r="Z76" s="1">
        <v>-84.205067375900001</v>
      </c>
      <c r="AA76" s="1">
        <v>39.752630052299999</v>
      </c>
      <c r="AB76" s="1">
        <v>-84.204728970700003</v>
      </c>
    </row>
    <row r="77" spans="1:28" x14ac:dyDescent="0.25">
      <c r="A77" s="13">
        <v>75</v>
      </c>
      <c r="B77" s="17">
        <v>7</v>
      </c>
      <c r="C77" s="1" t="s">
        <v>3196</v>
      </c>
      <c r="D77" s="1" t="s">
        <v>4505</v>
      </c>
      <c r="E77" s="1" t="s">
        <v>4506</v>
      </c>
      <c r="F77" s="1" t="s">
        <v>3918</v>
      </c>
      <c r="G77" s="16">
        <v>15.7</v>
      </c>
      <c r="H77" s="16">
        <v>16.2</v>
      </c>
      <c r="I77" s="13" t="s">
        <v>3190</v>
      </c>
      <c r="J77" s="1" t="s">
        <v>4985</v>
      </c>
      <c r="K77" s="1">
        <v>0</v>
      </c>
      <c r="L77" s="1">
        <v>2</v>
      </c>
      <c r="M77" s="1">
        <v>30</v>
      </c>
      <c r="N77" s="1">
        <v>8</v>
      </c>
      <c r="O77" s="1">
        <v>77</v>
      </c>
      <c r="P77" s="16">
        <v>400.25962936046511</v>
      </c>
      <c r="Q77" s="16">
        <v>1.1573760710863485</v>
      </c>
      <c r="R77" s="16">
        <v>45.752507631749673</v>
      </c>
      <c r="S77" s="16">
        <v>44.595131560663326</v>
      </c>
      <c r="T77" s="21">
        <v>7.8334364100439868E-2</v>
      </c>
      <c r="U77" s="16">
        <v>8.8200677006801023</v>
      </c>
      <c r="V77" s="16">
        <v>8.7417333365796619</v>
      </c>
      <c r="W77" s="13" t="str">
        <f>IF(Table467410[[#This Row],[PSI - FI]]&gt;5,"Red",(IF(AND(Table467410[[#This Row],[PSI - FI]]&lt;5,Table467410[[#This Row],[PSI - FI]]&gt;=3),"Blue","No")))</f>
        <v>Red</v>
      </c>
      <c r="X77" s="19" t="str">
        <f>HYPERLINK("https://www.google.com/maps/dir/?api=1&amp;origin=" &amp; Table467410[[#This Row],[Begin Lat]] &amp; "," &amp; Table467410[[#This Row],[Begin Long]] &amp; "&amp;destination=" &amp; Table467410[[#This Row],[End Lat]] &amp; "," &amp; Table467410[[#This Row],[End Long]] &amp; "&amp;travelmode=driving", "Google Maps")</f>
        <v>Google Maps</v>
      </c>
      <c r="Y77" s="1">
        <v>39.797361831000003</v>
      </c>
      <c r="Z77" s="1">
        <v>-84.189577264600004</v>
      </c>
      <c r="AA77" s="1">
        <v>39.8045125465</v>
      </c>
      <c r="AB77" s="1">
        <v>-84.189031225500003</v>
      </c>
    </row>
    <row r="78" spans="1:28" x14ac:dyDescent="0.25">
      <c r="A78" s="13">
        <v>76</v>
      </c>
      <c r="B78" s="17">
        <v>6</v>
      </c>
      <c r="C78" s="1" t="s">
        <v>784</v>
      </c>
      <c r="D78" s="1" t="s">
        <v>3842</v>
      </c>
      <c r="E78" s="1" t="s">
        <v>4509</v>
      </c>
      <c r="F78" s="1" t="s">
        <v>3916</v>
      </c>
      <c r="G78" s="16">
        <v>13.9</v>
      </c>
      <c r="H78" s="16">
        <v>14.4</v>
      </c>
      <c r="I78" s="13" t="s">
        <v>3190</v>
      </c>
      <c r="J78" s="1" t="s">
        <v>4988</v>
      </c>
      <c r="K78" s="1">
        <v>0</v>
      </c>
      <c r="L78" s="1">
        <v>4</v>
      </c>
      <c r="M78" s="1">
        <v>16</v>
      </c>
      <c r="N78" s="1">
        <v>13</v>
      </c>
      <c r="O78" s="1">
        <v>55</v>
      </c>
      <c r="P78" s="16">
        <v>400.14425872093022</v>
      </c>
      <c r="Q78" s="16">
        <v>1.2088931131808305</v>
      </c>
      <c r="R78" s="16">
        <v>33.117048222699594</v>
      </c>
      <c r="S78" s="16">
        <v>31.908155109518763</v>
      </c>
      <c r="T78" s="21">
        <v>9.1275066884581701E-2</v>
      </c>
      <c r="U78" s="16">
        <v>8.7878040786690086</v>
      </c>
      <c r="V78" s="16">
        <v>8.6965290117844276</v>
      </c>
      <c r="W78" s="13" t="str">
        <f>IF(Table467410[[#This Row],[PSI - FI]]&gt;5,"Red",(IF(AND(Table467410[[#This Row],[PSI - FI]]&lt;5,Table467410[[#This Row],[PSI - FI]]&gt;=3),"Blue","No")))</f>
        <v>Red</v>
      </c>
      <c r="X78" s="19" t="str">
        <f>HYPERLINK("https://www.google.com/maps/dir/?api=1&amp;origin=" &amp; Table467410[[#This Row],[Begin Lat]] &amp; "," &amp; Table467410[[#This Row],[Begin Long]] &amp; "&amp;destination=" &amp; Table467410[[#This Row],[End Lat]] &amp; "," &amp; Table467410[[#This Row],[End Long]] &amp; "&amp;travelmode=driving", "Google Maps")</f>
        <v>Google Maps</v>
      </c>
      <c r="Y78" s="1">
        <v>39.9531304084</v>
      </c>
      <c r="Z78" s="1">
        <v>-83.001756802499997</v>
      </c>
      <c r="AA78" s="1">
        <v>39.9536604858</v>
      </c>
      <c r="AB78" s="1">
        <v>-82.992430946900001</v>
      </c>
    </row>
    <row r="79" spans="1:28" x14ac:dyDescent="0.25">
      <c r="A79" s="13">
        <v>77</v>
      </c>
      <c r="B79" s="17">
        <v>12</v>
      </c>
      <c r="C79" s="1" t="s">
        <v>785</v>
      </c>
      <c r="D79" s="1" t="s">
        <v>3898</v>
      </c>
      <c r="E79" s="1" t="s">
        <v>4527</v>
      </c>
      <c r="F79" s="1" t="s">
        <v>3924</v>
      </c>
      <c r="G79" s="16">
        <v>10</v>
      </c>
      <c r="H79" s="16">
        <v>10.5</v>
      </c>
      <c r="I79" s="13" t="s">
        <v>3190</v>
      </c>
      <c r="J79" s="1" t="s">
        <v>4986</v>
      </c>
      <c r="K79" s="1">
        <v>0</v>
      </c>
      <c r="L79" s="1">
        <v>3</v>
      </c>
      <c r="M79" s="1">
        <v>10</v>
      </c>
      <c r="N79" s="1">
        <v>23</v>
      </c>
      <c r="O79" s="1">
        <v>86</v>
      </c>
      <c r="P79" s="16">
        <v>390.56131904069764</v>
      </c>
      <c r="Q79" s="16">
        <v>1.0747594246237644</v>
      </c>
      <c r="R79" s="16">
        <v>47.690600143667012</v>
      </c>
      <c r="S79" s="16">
        <v>46.615840719043248</v>
      </c>
      <c r="T79" s="21">
        <v>2.6487950405782511E-2</v>
      </c>
      <c r="U79" s="16">
        <v>8.782010764083914</v>
      </c>
      <c r="V79" s="16">
        <v>8.755522813678132</v>
      </c>
      <c r="W79" s="13" t="str">
        <f>IF(Table467410[[#This Row],[PSI - FI]]&gt;5,"Red",(IF(AND(Table467410[[#This Row],[PSI - FI]]&lt;5,Table467410[[#This Row],[PSI - FI]]&gt;=3),"Blue","No")))</f>
        <v>Red</v>
      </c>
      <c r="X79" s="19" t="str">
        <f>HYPERLINK("https://www.google.com/maps/dir/?api=1&amp;origin=" &amp; Table467410[[#This Row],[Begin Lat]] &amp; "," &amp; Table467410[[#This Row],[Begin Long]] &amp; "&amp;destination=" &amp; Table467410[[#This Row],[End Lat]] &amp; "," &amp; Table467410[[#This Row],[End Long]] &amp; "&amp;travelmode=driving", "Google Maps")</f>
        <v>Google Maps</v>
      </c>
      <c r="Y79" s="1">
        <v>41.489807820000003</v>
      </c>
      <c r="Z79" s="1">
        <v>-81.486141167699998</v>
      </c>
      <c r="AA79" s="1">
        <v>41.496836854800002</v>
      </c>
      <c r="AB79" s="1">
        <v>-81.484170959300002</v>
      </c>
    </row>
    <row r="80" spans="1:28" x14ac:dyDescent="0.25">
      <c r="A80" s="13">
        <v>78</v>
      </c>
      <c r="B80" s="17">
        <v>8</v>
      </c>
      <c r="C80" s="1" t="s">
        <v>787</v>
      </c>
      <c r="D80" s="1" t="s">
        <v>4502</v>
      </c>
      <c r="E80" s="1" t="s">
        <v>4503</v>
      </c>
      <c r="F80" s="1" t="s">
        <v>3918</v>
      </c>
      <c r="G80" s="16">
        <v>7.7</v>
      </c>
      <c r="H80" s="16">
        <v>8.1999999999999993</v>
      </c>
      <c r="I80" s="13" t="s">
        <v>3190</v>
      </c>
      <c r="J80" s="1" t="s">
        <v>4985</v>
      </c>
      <c r="K80" s="1">
        <v>0</v>
      </c>
      <c r="L80" s="1">
        <v>2</v>
      </c>
      <c r="M80" s="1">
        <v>13</v>
      </c>
      <c r="N80" s="1">
        <v>18</v>
      </c>
      <c r="O80" s="1">
        <v>80</v>
      </c>
      <c r="P80" s="16">
        <v>336.33775436046511</v>
      </c>
      <c r="Q80" s="16">
        <v>1.4708452725829537</v>
      </c>
      <c r="R80" s="16">
        <v>45.571322802716324</v>
      </c>
      <c r="S80" s="16">
        <v>44.100477530133368</v>
      </c>
      <c r="T80" s="21">
        <v>0.11536587155123358</v>
      </c>
      <c r="U80" s="16">
        <v>8.7551511597441305</v>
      </c>
      <c r="V80" s="16">
        <v>8.6397852881928969</v>
      </c>
      <c r="W80" s="13" t="str">
        <f>IF(Table467410[[#This Row],[PSI - FI]]&gt;5,"Red",(IF(AND(Table467410[[#This Row],[PSI - FI]]&lt;5,Table467410[[#This Row],[PSI - FI]]&gt;=3),"Blue","No")))</f>
        <v>Red</v>
      </c>
      <c r="X80" s="19" t="str">
        <f>HYPERLINK("https://www.google.com/maps/dir/?api=1&amp;origin=" &amp; Table467410[[#This Row],[Begin Lat]] &amp; "," &amp; Table467410[[#This Row],[Begin Long]] &amp; "&amp;destination=" &amp; Table467410[[#This Row],[End Lat]] &amp; "," &amp; Table467410[[#This Row],[End Long]] &amp; "&amp;travelmode=driving", "Google Maps")</f>
        <v>Google Maps</v>
      </c>
      <c r="Y80" s="1">
        <v>39.173248994200002</v>
      </c>
      <c r="Z80" s="1">
        <v>-84.491555872000006</v>
      </c>
      <c r="AA80" s="1">
        <v>39.179118582100003</v>
      </c>
      <c r="AB80" s="1">
        <v>-84.486374668799996</v>
      </c>
    </row>
    <row r="81" spans="1:28" x14ac:dyDescent="0.25">
      <c r="A81" s="13">
        <v>79</v>
      </c>
      <c r="B81" s="17">
        <v>12</v>
      </c>
      <c r="C81" s="1" t="s">
        <v>785</v>
      </c>
      <c r="D81" s="1" t="s">
        <v>3898</v>
      </c>
      <c r="E81" s="1" t="s">
        <v>4528</v>
      </c>
      <c r="F81" s="1" t="s">
        <v>3924</v>
      </c>
      <c r="G81" s="16">
        <v>10.199999999999999</v>
      </c>
      <c r="H81" s="16">
        <v>10.7</v>
      </c>
      <c r="I81" s="13" t="s">
        <v>3190</v>
      </c>
      <c r="J81" s="1" t="s">
        <v>4985</v>
      </c>
      <c r="K81" s="1">
        <v>0</v>
      </c>
      <c r="L81" s="1">
        <v>2</v>
      </c>
      <c r="M81" s="1">
        <v>14</v>
      </c>
      <c r="N81" s="1">
        <v>17</v>
      </c>
      <c r="O81" s="1">
        <v>29</v>
      </c>
      <c r="P81" s="16">
        <v>287.44712936046511</v>
      </c>
      <c r="Q81" s="16">
        <v>1.4646440666333498</v>
      </c>
      <c r="R81" s="16">
        <v>24.808820095052791</v>
      </c>
      <c r="S81" s="16">
        <v>23.34417602841944</v>
      </c>
      <c r="T81" s="21">
        <v>0.11449996180444261</v>
      </c>
      <c r="U81" s="16">
        <v>8.6526533555219896</v>
      </c>
      <c r="V81" s="16">
        <v>8.5381533937175469</v>
      </c>
      <c r="W81" s="13" t="str">
        <f>IF(Table467410[[#This Row],[PSI - FI]]&gt;5,"Red",(IF(AND(Table467410[[#This Row],[PSI - FI]]&lt;5,Table467410[[#This Row],[PSI - FI]]&gt;=3),"Blue","No")))</f>
        <v>Red</v>
      </c>
      <c r="X81" s="19" t="str">
        <f>HYPERLINK("https://www.google.com/maps/dir/?api=1&amp;origin=" &amp; Table467410[[#This Row],[Begin Lat]] &amp; "," &amp; Table467410[[#This Row],[Begin Long]] &amp; "&amp;destination=" &amp; Table467410[[#This Row],[End Lat]] &amp; "," &amp; Table467410[[#This Row],[End Long]] &amp; "&amp;travelmode=driving", "Google Maps")</f>
        <v>Google Maps</v>
      </c>
      <c r="Y81" s="1">
        <v>41.492758315499998</v>
      </c>
      <c r="Z81" s="1">
        <v>-81.486657222000005</v>
      </c>
      <c r="AA81" s="1">
        <v>41.499418375399998</v>
      </c>
      <c r="AB81" s="1">
        <v>-81.483100506100001</v>
      </c>
    </row>
    <row r="82" spans="1:28" x14ac:dyDescent="0.25">
      <c r="A82" s="13">
        <v>80</v>
      </c>
      <c r="B82" s="17">
        <v>12</v>
      </c>
      <c r="C82" s="1" t="s">
        <v>785</v>
      </c>
      <c r="D82" s="1" t="s">
        <v>4504</v>
      </c>
      <c r="E82" s="1" t="s">
        <v>4514</v>
      </c>
      <c r="F82" s="1" t="s">
        <v>3920</v>
      </c>
      <c r="G82" s="16">
        <v>19.5</v>
      </c>
      <c r="H82" s="16">
        <v>20</v>
      </c>
      <c r="I82" s="13" t="s">
        <v>3190</v>
      </c>
      <c r="J82" s="1" t="s">
        <v>4985</v>
      </c>
      <c r="K82" s="1">
        <v>0</v>
      </c>
      <c r="L82" s="1">
        <v>2</v>
      </c>
      <c r="M82" s="1">
        <v>13</v>
      </c>
      <c r="N82" s="1">
        <v>21</v>
      </c>
      <c r="O82" s="1">
        <v>54</v>
      </c>
      <c r="P82" s="16">
        <v>323.65025436046511</v>
      </c>
      <c r="Q82" s="16">
        <v>1.2973913042500353</v>
      </c>
      <c r="R82" s="16">
        <v>35.661068966592154</v>
      </c>
      <c r="S82" s="16">
        <v>34.36367766234212</v>
      </c>
      <c r="T82" s="21">
        <v>9.3328757912873345E-2</v>
      </c>
      <c r="U82" s="16">
        <v>8.6321225276592521</v>
      </c>
      <c r="V82" s="16">
        <v>8.5387937697463787</v>
      </c>
      <c r="W82" s="13" t="str">
        <f>IF(Table467410[[#This Row],[PSI - FI]]&gt;5,"Red",(IF(AND(Table467410[[#This Row],[PSI - FI]]&lt;5,Table467410[[#This Row],[PSI - FI]]&gt;=3),"Blue","No")))</f>
        <v>Red</v>
      </c>
      <c r="X82" s="19" t="str">
        <f>HYPERLINK("https://www.google.com/maps/dir/?api=1&amp;origin=" &amp; Table467410[[#This Row],[Begin Lat]] &amp; "," &amp; Table467410[[#This Row],[Begin Long]] &amp; "&amp;destination=" &amp; Table467410[[#This Row],[End Lat]] &amp; "," &amp; Table467410[[#This Row],[End Long]] &amp; "&amp;travelmode=driving", "Google Maps")</f>
        <v>Google Maps</v>
      </c>
      <c r="Y82" s="1">
        <v>41.528826486699998</v>
      </c>
      <c r="Z82" s="1">
        <v>-81.654675752000003</v>
      </c>
      <c r="AA82" s="1">
        <v>41.533509559199999</v>
      </c>
      <c r="AB82" s="1">
        <v>-81.647402368900003</v>
      </c>
    </row>
    <row r="83" spans="1:28" x14ac:dyDescent="0.25">
      <c r="A83" s="13">
        <v>81</v>
      </c>
      <c r="B83" s="17">
        <v>8</v>
      </c>
      <c r="C83" s="1" t="s">
        <v>787</v>
      </c>
      <c r="D83" s="1" t="s">
        <v>4502</v>
      </c>
      <c r="E83" s="1" t="s">
        <v>4503</v>
      </c>
      <c r="F83" s="1" t="s">
        <v>3918</v>
      </c>
      <c r="G83" s="16">
        <v>10.3</v>
      </c>
      <c r="H83" s="16">
        <v>10.8</v>
      </c>
      <c r="I83" s="13" t="s">
        <v>3190</v>
      </c>
      <c r="J83" s="1" t="s">
        <v>4985</v>
      </c>
      <c r="K83" s="1">
        <v>0</v>
      </c>
      <c r="L83" s="1">
        <v>1</v>
      </c>
      <c r="M83" s="1">
        <v>12</v>
      </c>
      <c r="N83" s="1">
        <v>16</v>
      </c>
      <c r="O83" s="1">
        <v>87</v>
      </c>
      <c r="P83" s="16">
        <v>282.23918968023258</v>
      </c>
      <c r="Q83" s="16">
        <v>1.5139551640838231</v>
      </c>
      <c r="R83" s="16">
        <v>51.646249583774036</v>
      </c>
      <c r="S83" s="16">
        <v>50.132294419690211</v>
      </c>
      <c r="T83" s="21">
        <v>0.12147315310279147</v>
      </c>
      <c r="U83" s="16">
        <v>8.6082543415922785</v>
      </c>
      <c r="V83" s="16">
        <v>8.4867811884894877</v>
      </c>
      <c r="W83" s="13" t="str">
        <f>IF(Table467410[[#This Row],[PSI - FI]]&gt;5,"Red",(IF(AND(Table467410[[#This Row],[PSI - FI]]&lt;5,Table467410[[#This Row],[PSI - FI]]&gt;=3),"Blue","No")))</f>
        <v>Red</v>
      </c>
      <c r="X83" s="19" t="str">
        <f>HYPERLINK("https://www.google.com/maps/dir/?api=1&amp;origin=" &amp; Table467410[[#This Row],[Begin Lat]] &amp; "," &amp; Table467410[[#This Row],[Begin Long]] &amp; "&amp;destination=" &amp; Table467410[[#This Row],[End Lat]] &amp; "," &amp; Table467410[[#This Row],[End Long]] &amp; "&amp;travelmode=driving", "Google Maps")</f>
        <v>Google Maps</v>
      </c>
      <c r="Y83" s="1">
        <v>39.204711177199997</v>
      </c>
      <c r="Z83" s="1">
        <v>-84.466229993499994</v>
      </c>
      <c r="AA83" s="1">
        <v>39.211198654500002</v>
      </c>
      <c r="AB83" s="1">
        <v>-84.462054112000004</v>
      </c>
    </row>
    <row r="84" spans="1:28" x14ac:dyDescent="0.25">
      <c r="A84" s="13">
        <v>82</v>
      </c>
      <c r="B84" s="17">
        <v>4</v>
      </c>
      <c r="C84" s="1" t="s">
        <v>795</v>
      </c>
      <c r="D84" s="1" t="s">
        <v>4520</v>
      </c>
      <c r="E84" s="1" t="s">
        <v>4529</v>
      </c>
      <c r="F84" s="1" t="s">
        <v>3921</v>
      </c>
      <c r="G84" s="16">
        <v>9.9</v>
      </c>
      <c r="H84" s="16">
        <v>10.4</v>
      </c>
      <c r="I84" s="13" t="s">
        <v>3190</v>
      </c>
      <c r="J84" s="1" t="s">
        <v>4987</v>
      </c>
      <c r="K84" s="1">
        <v>2</v>
      </c>
      <c r="L84" s="1">
        <v>1</v>
      </c>
      <c r="M84" s="1">
        <v>12</v>
      </c>
      <c r="N84" s="1">
        <v>9</v>
      </c>
      <c r="O84" s="1">
        <v>69</v>
      </c>
      <c r="P84" s="16">
        <v>324.53006904069764</v>
      </c>
      <c r="Q84" s="16">
        <v>1.0472068634997718</v>
      </c>
      <c r="R84" s="16">
        <v>37.336569930072066</v>
      </c>
      <c r="S84" s="16">
        <v>36.289363066572292</v>
      </c>
      <c r="T84" s="21">
        <v>7.8793874569451874E-2</v>
      </c>
      <c r="U84" s="16">
        <v>8.5180567730136012</v>
      </c>
      <c r="V84" s="16">
        <v>8.4392628984441487</v>
      </c>
      <c r="W84" s="13" t="str">
        <f>IF(Table467410[[#This Row],[PSI - FI]]&gt;5,"Red",(IF(AND(Table467410[[#This Row],[PSI - FI]]&lt;5,Table467410[[#This Row],[PSI - FI]]&gt;=3),"Blue","No")))</f>
        <v>Red</v>
      </c>
      <c r="X84" s="19" t="str">
        <f>HYPERLINK("https://www.google.com/maps/dir/?api=1&amp;origin=" &amp; Table467410[[#This Row],[Begin Lat]] &amp; "," &amp; Table467410[[#This Row],[Begin Long]] &amp; "&amp;destination=" &amp; Table467410[[#This Row],[End Lat]] &amp; "," &amp; Table467410[[#This Row],[End Long]] &amp; "&amp;travelmode=driving", "Google Maps")</f>
        <v>Google Maps</v>
      </c>
      <c r="Y84" s="1">
        <v>41.0620318044</v>
      </c>
      <c r="Z84" s="1">
        <v>-81.535254768200005</v>
      </c>
      <c r="AA84" s="1">
        <v>41.062222354299998</v>
      </c>
      <c r="AB84" s="1">
        <v>-81.5266348249</v>
      </c>
    </row>
    <row r="85" spans="1:28" x14ac:dyDescent="0.25">
      <c r="A85" s="13">
        <v>83</v>
      </c>
      <c r="B85" s="17">
        <v>7</v>
      </c>
      <c r="C85" s="1" t="s">
        <v>3196</v>
      </c>
      <c r="D85" s="1" t="s">
        <v>4505</v>
      </c>
      <c r="E85" s="1" t="s">
        <v>4519</v>
      </c>
      <c r="F85" s="1" t="s">
        <v>3918</v>
      </c>
      <c r="G85" s="16">
        <v>8.6</v>
      </c>
      <c r="H85" s="16">
        <v>9.1</v>
      </c>
      <c r="I85" s="13" t="s">
        <v>3190</v>
      </c>
      <c r="J85" s="1" t="s">
        <v>4980</v>
      </c>
      <c r="K85" s="1">
        <v>1</v>
      </c>
      <c r="L85" s="1">
        <v>5</v>
      </c>
      <c r="M85" s="1">
        <v>20</v>
      </c>
      <c r="N85" s="1">
        <v>10</v>
      </c>
      <c r="O85" s="1">
        <v>99</v>
      </c>
      <c r="P85" s="16">
        <v>548.37263808139528</v>
      </c>
      <c r="Q85" s="16">
        <v>0.83657692117556193</v>
      </c>
      <c r="R85" s="16">
        <v>53.117935533292531</v>
      </c>
      <c r="S85" s="16">
        <v>52.281358612116968</v>
      </c>
      <c r="T85" s="21">
        <v>6.4325211206171407E-2</v>
      </c>
      <c r="U85" s="16">
        <v>8.5103263629327248</v>
      </c>
      <c r="V85" s="16">
        <v>8.4460011517265539</v>
      </c>
      <c r="W85" s="13" t="str">
        <f>IF(Table467410[[#This Row],[PSI - FI]]&gt;5,"Red",(IF(AND(Table467410[[#This Row],[PSI - FI]]&lt;5,Table467410[[#This Row],[PSI - FI]]&gt;=3),"Blue","No")))</f>
        <v>Red</v>
      </c>
      <c r="X85" s="19" t="str">
        <f>HYPERLINK("https://www.google.com/maps/dir/?api=1&amp;origin=" &amp; Table467410[[#This Row],[Begin Lat]] &amp; "," &amp; Table467410[[#This Row],[Begin Long]] &amp; "&amp;destination=" &amp; Table467410[[#This Row],[End Lat]] &amp; "," &amp; Table467410[[#This Row],[End Long]] &amp; "&amp;travelmode=driving", "Google Maps")</f>
        <v>Google Maps</v>
      </c>
      <c r="Y85" s="1">
        <v>39.708919752600004</v>
      </c>
      <c r="Z85" s="1">
        <v>-84.228334101100003</v>
      </c>
      <c r="AA85" s="1">
        <v>39.714361965099997</v>
      </c>
      <c r="AB85" s="1">
        <v>-84.222775345000002</v>
      </c>
    </row>
    <row r="86" spans="1:28" x14ac:dyDescent="0.25">
      <c r="A86" s="13">
        <v>84</v>
      </c>
      <c r="B86" s="17">
        <v>12</v>
      </c>
      <c r="C86" s="1" t="s">
        <v>785</v>
      </c>
      <c r="D86" s="1" t="s">
        <v>3848</v>
      </c>
      <c r="E86" s="1" t="s">
        <v>4507</v>
      </c>
      <c r="F86" s="1" t="s">
        <v>3917</v>
      </c>
      <c r="G86" s="16">
        <v>12.1</v>
      </c>
      <c r="H86" s="16">
        <v>12.6</v>
      </c>
      <c r="I86" s="13" t="s">
        <v>3190</v>
      </c>
      <c r="J86" s="1" t="s">
        <v>4986</v>
      </c>
      <c r="K86" s="1">
        <v>0</v>
      </c>
      <c r="L86" s="1">
        <v>3</v>
      </c>
      <c r="M86" s="1">
        <v>11</v>
      </c>
      <c r="N86" s="1">
        <v>11</v>
      </c>
      <c r="O86" s="1">
        <v>43</v>
      </c>
      <c r="P86" s="16">
        <v>300.85819404069764</v>
      </c>
      <c r="Q86" s="16">
        <v>0.84013794746809822</v>
      </c>
      <c r="R86" s="16">
        <v>27.085586061134041</v>
      </c>
      <c r="S86" s="16">
        <v>26.245448113665944</v>
      </c>
      <c r="T86" s="21">
        <v>7.1477239779652368E-2</v>
      </c>
      <c r="U86" s="16">
        <v>8.3710714062391656</v>
      </c>
      <c r="V86" s="16">
        <v>8.2995941664595136</v>
      </c>
      <c r="W86" s="13" t="str">
        <f>IF(Table467410[[#This Row],[PSI - FI]]&gt;5,"Red",(IF(AND(Table467410[[#This Row],[PSI - FI]]&lt;5,Table467410[[#This Row],[PSI - FI]]&gt;=3),"Blue","No")))</f>
        <v>Red</v>
      </c>
      <c r="X86" s="19" t="str">
        <f>HYPERLINK("https://www.google.com/maps/dir/?api=1&amp;origin=" &amp; Table467410[[#This Row],[Begin Lat]] &amp; "," &amp; Table467410[[#This Row],[Begin Long]] &amp; "&amp;destination=" &amp; Table467410[[#This Row],[End Lat]] &amp; "," &amp; Table467410[[#This Row],[End Long]] &amp; "&amp;travelmode=driving", "Google Maps")</f>
        <v>Google Maps</v>
      </c>
      <c r="Y86" s="1">
        <v>41.438574066699999</v>
      </c>
      <c r="Z86" s="1">
        <v>-81.797251989900005</v>
      </c>
      <c r="AA86" s="1">
        <v>41.440194863099997</v>
      </c>
      <c r="AB86" s="1">
        <v>-81.788213829599997</v>
      </c>
    </row>
    <row r="87" spans="1:28" x14ac:dyDescent="0.25">
      <c r="A87" s="13">
        <v>85</v>
      </c>
      <c r="B87" s="17">
        <v>6</v>
      </c>
      <c r="C87" s="1" t="s">
        <v>784</v>
      </c>
      <c r="D87" s="1" t="s">
        <v>4493</v>
      </c>
      <c r="E87" s="1" t="s">
        <v>4494</v>
      </c>
      <c r="F87" s="1" t="s">
        <v>4565</v>
      </c>
      <c r="G87" s="16">
        <v>34.700000000000003</v>
      </c>
      <c r="H87" s="16">
        <v>35.200000000000003</v>
      </c>
      <c r="I87" s="13" t="s">
        <v>3190</v>
      </c>
      <c r="J87" s="1" t="s">
        <v>4987</v>
      </c>
      <c r="K87" s="1">
        <v>1</v>
      </c>
      <c r="L87" s="1">
        <v>2</v>
      </c>
      <c r="M87" s="1">
        <v>10</v>
      </c>
      <c r="N87" s="1">
        <v>10</v>
      </c>
      <c r="O87" s="1">
        <v>50</v>
      </c>
      <c r="P87" s="16">
        <v>296.87381904069764</v>
      </c>
      <c r="Q87" s="16">
        <v>1.2807602022543769</v>
      </c>
      <c r="R87" s="16">
        <v>27.038108673513616</v>
      </c>
      <c r="S87" s="16">
        <v>25.757348471259238</v>
      </c>
      <c r="T87" s="21">
        <v>9.8363084422751587E-2</v>
      </c>
      <c r="U87" s="16">
        <v>8.3616562372641532</v>
      </c>
      <c r="V87" s="16">
        <v>8.2632931528414009</v>
      </c>
      <c r="W87" s="13" t="str">
        <f>IF(Table467410[[#This Row],[PSI - FI]]&gt;5,"Red",(IF(AND(Table467410[[#This Row],[PSI - FI]]&lt;5,Table467410[[#This Row],[PSI - FI]]&gt;=3),"Blue","No")))</f>
        <v>Red</v>
      </c>
      <c r="X87" s="19" t="str">
        <f>HYPERLINK("https://www.google.com/maps/dir/?api=1&amp;origin=" &amp; Table467410[[#This Row],[Begin Lat]] &amp; "," &amp; Table467410[[#This Row],[Begin Long]] &amp; "&amp;destination=" &amp; Table467410[[#This Row],[End Lat]] &amp; "," &amp; Table467410[[#This Row],[End Long]] &amp; "&amp;travelmode=driving", "Google Maps")</f>
        <v>Google Maps</v>
      </c>
      <c r="Y87" s="1">
        <v>40.022109265799998</v>
      </c>
      <c r="Z87" s="1">
        <v>-82.904268817000002</v>
      </c>
      <c r="AA87" s="1">
        <v>40.0149468603</v>
      </c>
      <c r="AB87" s="1">
        <v>-82.903488271800001</v>
      </c>
    </row>
    <row r="88" spans="1:28" x14ac:dyDescent="0.25">
      <c r="A88" s="13">
        <v>86</v>
      </c>
      <c r="B88" s="17">
        <v>8</v>
      </c>
      <c r="C88" s="1" t="s">
        <v>787</v>
      </c>
      <c r="D88" s="1" t="s">
        <v>4497</v>
      </c>
      <c r="E88" s="1" t="s">
        <v>4498</v>
      </c>
      <c r="F88" s="1" t="s">
        <v>3918</v>
      </c>
      <c r="G88" s="16">
        <v>2</v>
      </c>
      <c r="H88" s="16">
        <v>2.5</v>
      </c>
      <c r="I88" s="13" t="s">
        <v>3190</v>
      </c>
      <c r="J88" s="1" t="s">
        <v>4986</v>
      </c>
      <c r="K88" s="1">
        <v>2</v>
      </c>
      <c r="L88" s="1">
        <v>0</v>
      </c>
      <c r="M88" s="1">
        <v>14</v>
      </c>
      <c r="N88" s="1">
        <v>12</v>
      </c>
      <c r="O88" s="1">
        <v>88</v>
      </c>
      <c r="P88" s="16">
        <v>324.25962936046511</v>
      </c>
      <c r="Q88" s="16">
        <v>1.0613600472216635</v>
      </c>
      <c r="R88" s="16">
        <v>45.049801935070896</v>
      </c>
      <c r="S88" s="16">
        <v>43.988441887849234</v>
      </c>
      <c r="T88" s="21">
        <v>3.799702390459149E-2</v>
      </c>
      <c r="U88" s="16">
        <v>8.3573463395634793</v>
      </c>
      <c r="V88" s="16">
        <v>8.3193493156588882</v>
      </c>
      <c r="W88" s="13" t="str">
        <f>IF(Table467410[[#This Row],[PSI - FI]]&gt;5,"Red",(IF(AND(Table467410[[#This Row],[PSI - FI]]&lt;5,Table467410[[#This Row],[PSI - FI]]&gt;=3),"Blue","No")))</f>
        <v>Red</v>
      </c>
      <c r="X88" s="19" t="str">
        <f>HYPERLINK("https://www.google.com/maps/dir/?api=1&amp;origin=" &amp; Table467410[[#This Row],[Begin Lat]] &amp; "," &amp; Table467410[[#This Row],[Begin Long]] &amp; "&amp;destination=" &amp; Table467410[[#This Row],[End Lat]] &amp; "," &amp; Table467410[[#This Row],[End Long]] &amp; "&amp;travelmode=driving", "Google Maps")</f>
        <v>Google Maps</v>
      </c>
      <c r="Y88" s="1">
        <v>39.1168150524</v>
      </c>
      <c r="Z88" s="1">
        <v>-84.533598232800003</v>
      </c>
      <c r="AA88" s="1">
        <v>39.123736080500002</v>
      </c>
      <c r="AB88" s="1">
        <v>-84.535101804199996</v>
      </c>
    </row>
    <row r="89" spans="1:28" x14ac:dyDescent="0.25">
      <c r="A89" s="13">
        <v>87</v>
      </c>
      <c r="B89" s="17">
        <v>2</v>
      </c>
      <c r="C89" s="1" t="s">
        <v>786</v>
      </c>
      <c r="D89" s="1" t="s">
        <v>4530</v>
      </c>
      <c r="E89" s="1" t="s">
        <v>4531</v>
      </c>
      <c r="F89" s="1" t="s">
        <v>3918</v>
      </c>
      <c r="G89" s="16">
        <v>4</v>
      </c>
      <c r="H89" s="16">
        <v>4.5</v>
      </c>
      <c r="I89" s="13" t="s">
        <v>3190</v>
      </c>
      <c r="J89" s="1" t="s">
        <v>4986</v>
      </c>
      <c r="K89" s="1">
        <v>0</v>
      </c>
      <c r="L89" s="1">
        <v>1</v>
      </c>
      <c r="M89" s="1">
        <v>11</v>
      </c>
      <c r="N89" s="1">
        <v>12</v>
      </c>
      <c r="O89" s="1">
        <v>60</v>
      </c>
      <c r="P89" s="16">
        <v>230.94231468023256</v>
      </c>
      <c r="Q89" s="16">
        <v>0.87089306498776131</v>
      </c>
      <c r="R89" s="16">
        <v>34.027751895038726</v>
      </c>
      <c r="S89" s="16">
        <v>33.156858830050965</v>
      </c>
      <c r="T89" s="21">
        <v>8.016702817741822E-2</v>
      </c>
      <c r="U89" s="16">
        <v>8.2771814684834055</v>
      </c>
      <c r="V89" s="16">
        <v>8.1970144403059866</v>
      </c>
      <c r="W89" s="13" t="str">
        <f>IF(Table467410[[#This Row],[PSI - FI]]&gt;5,"Red",(IF(AND(Table467410[[#This Row],[PSI - FI]]&lt;5,Table467410[[#This Row],[PSI - FI]]&gt;=3),"Blue","No")))</f>
        <v>Red</v>
      </c>
      <c r="X89" s="19" t="str">
        <f>HYPERLINK("https://www.google.com/maps/dir/?api=1&amp;origin=" &amp; Table467410[[#This Row],[Begin Lat]] &amp; "," &amp; Table467410[[#This Row],[Begin Long]] &amp; "&amp;destination=" &amp; Table467410[[#This Row],[End Lat]] &amp; "," &amp; Table467410[[#This Row],[End Long]] &amp; "&amp;travelmode=driving", "Google Maps")</f>
        <v>Google Maps</v>
      </c>
      <c r="Y89" s="1">
        <v>41.667256013500001</v>
      </c>
      <c r="Z89" s="1">
        <v>-83.568380664599999</v>
      </c>
      <c r="AA89" s="1">
        <v>41.673110059099997</v>
      </c>
      <c r="AB89" s="1">
        <v>-83.572543654300006</v>
      </c>
    </row>
    <row r="90" spans="1:28" x14ac:dyDescent="0.25">
      <c r="A90" s="13">
        <v>88</v>
      </c>
      <c r="B90" s="17">
        <v>6</v>
      </c>
      <c r="C90" s="1" t="s">
        <v>784</v>
      </c>
      <c r="D90" s="1" t="s">
        <v>4493</v>
      </c>
      <c r="E90" s="1" t="s">
        <v>4494</v>
      </c>
      <c r="F90" s="1" t="s">
        <v>4565</v>
      </c>
      <c r="G90" s="16">
        <v>40.9</v>
      </c>
      <c r="H90" s="16">
        <v>41.4</v>
      </c>
      <c r="I90" s="13" t="s">
        <v>3190</v>
      </c>
      <c r="J90" s="1" t="s">
        <v>4986</v>
      </c>
      <c r="K90" s="1">
        <v>0</v>
      </c>
      <c r="L90" s="1">
        <v>0</v>
      </c>
      <c r="M90" s="1">
        <v>16</v>
      </c>
      <c r="N90" s="1">
        <v>9</v>
      </c>
      <c r="O90" s="1">
        <v>30</v>
      </c>
      <c r="P90" s="16">
        <v>174.6875</v>
      </c>
      <c r="Q90" s="16">
        <v>0.92268602334611927</v>
      </c>
      <c r="R90" s="16">
        <v>21.854036243317211</v>
      </c>
      <c r="S90" s="16">
        <v>20.93135021997109</v>
      </c>
      <c r="T90" s="21">
        <v>5.8025655948219977E-2</v>
      </c>
      <c r="U90" s="16">
        <v>8.1815123512737209</v>
      </c>
      <c r="V90" s="16">
        <v>8.1234866953255001</v>
      </c>
      <c r="W90" s="13" t="str">
        <f>IF(Table467410[[#This Row],[PSI - FI]]&gt;5,"Red",(IF(AND(Table467410[[#This Row],[PSI - FI]]&lt;5,Table467410[[#This Row],[PSI - FI]]&gt;=3),"Blue","No")))</f>
        <v>Red</v>
      </c>
      <c r="X90" s="19" t="str">
        <f>HYPERLINK("https://www.google.com/maps/dir/?api=1&amp;origin=" &amp; Table467410[[#This Row],[Begin Lat]] &amp; "," &amp; Table467410[[#This Row],[Begin Long]] &amp; "&amp;destination=" &amp; Table467410[[#This Row],[End Lat]] &amp; "," &amp; Table467410[[#This Row],[End Long]] &amp; "&amp;travelmode=driving", "Google Maps")</f>
        <v>Google Maps</v>
      </c>
      <c r="Y90" s="1">
        <v>39.960449910199998</v>
      </c>
      <c r="Z90" s="1">
        <v>-82.843222996099996</v>
      </c>
      <c r="AA90" s="1">
        <v>39.953289721499999</v>
      </c>
      <c r="AB90" s="1">
        <v>-82.8446732731</v>
      </c>
    </row>
    <row r="91" spans="1:28" x14ac:dyDescent="0.25">
      <c r="A91" s="13">
        <v>89</v>
      </c>
      <c r="B91" s="17">
        <v>6</v>
      </c>
      <c r="C91" s="1" t="s">
        <v>784</v>
      </c>
      <c r="D91" s="1" t="s">
        <v>4493</v>
      </c>
      <c r="E91" s="1" t="s">
        <v>4508</v>
      </c>
      <c r="F91" s="1" t="s">
        <v>4565</v>
      </c>
      <c r="G91" s="16">
        <v>7</v>
      </c>
      <c r="H91" s="16">
        <v>7.5</v>
      </c>
      <c r="I91" s="13" t="s">
        <v>3190</v>
      </c>
      <c r="J91" s="1" t="s">
        <v>4987</v>
      </c>
      <c r="K91" s="1">
        <v>0</v>
      </c>
      <c r="L91" s="1">
        <v>3</v>
      </c>
      <c r="M91" s="1">
        <v>8</v>
      </c>
      <c r="N91" s="1">
        <v>10</v>
      </c>
      <c r="O91" s="1">
        <v>34</v>
      </c>
      <c r="P91" s="16">
        <v>267.78006904069764</v>
      </c>
      <c r="Q91" s="16">
        <v>1.1032545625414083</v>
      </c>
      <c r="R91" s="16">
        <v>23.388702599603661</v>
      </c>
      <c r="S91" s="16">
        <v>22.285448037062253</v>
      </c>
      <c r="T91" s="21">
        <v>9.370693314925771E-2</v>
      </c>
      <c r="U91" s="16">
        <v>8.1782598802387056</v>
      </c>
      <c r="V91" s="16">
        <v>8.0845529470894473</v>
      </c>
      <c r="W91" s="13" t="str">
        <f>IF(Table467410[[#This Row],[PSI - FI]]&gt;5,"Red",(IF(AND(Table467410[[#This Row],[PSI - FI]]&lt;5,Table467410[[#This Row],[PSI - FI]]&gt;=3),"Blue","No")))</f>
        <v>Red</v>
      </c>
      <c r="X91" s="19" t="str">
        <f>HYPERLINK("https://www.google.com/maps/dir/?api=1&amp;origin=" &amp; Table467410[[#This Row],[Begin Lat]] &amp; "," &amp; Table467410[[#This Row],[Begin Long]] &amp; "&amp;destination=" &amp; Table467410[[#This Row],[End Lat]] &amp; "," &amp; Table467410[[#This Row],[End Long]] &amp; "&amp;travelmode=driving", "Google Maps")</f>
        <v>Google Maps</v>
      </c>
      <c r="Y91" s="1">
        <v>39.951583239400001</v>
      </c>
      <c r="Z91" s="1">
        <v>-83.119393196700003</v>
      </c>
      <c r="AA91" s="1">
        <v>39.9588237818</v>
      </c>
      <c r="AB91" s="1">
        <v>-83.119267021100001</v>
      </c>
    </row>
    <row r="92" spans="1:28" x14ac:dyDescent="0.25">
      <c r="A92" s="13">
        <v>90</v>
      </c>
      <c r="B92" s="17">
        <v>8</v>
      </c>
      <c r="C92" s="1" t="s">
        <v>787</v>
      </c>
      <c r="D92" s="1" t="s">
        <v>3894</v>
      </c>
      <c r="E92" s="1" t="s">
        <v>3895</v>
      </c>
      <c r="F92" s="1" t="s">
        <v>3923</v>
      </c>
      <c r="G92" s="16">
        <v>27.9</v>
      </c>
      <c r="H92" s="16">
        <v>28.4</v>
      </c>
      <c r="I92" s="13" t="s">
        <v>3190</v>
      </c>
      <c r="J92" s="1" t="s">
        <v>4987</v>
      </c>
      <c r="K92" s="1">
        <v>0</v>
      </c>
      <c r="L92" s="1">
        <v>2</v>
      </c>
      <c r="M92" s="1">
        <v>12</v>
      </c>
      <c r="N92" s="1">
        <v>9</v>
      </c>
      <c r="O92" s="1">
        <v>41</v>
      </c>
      <c r="P92" s="16">
        <v>250.85337936046511</v>
      </c>
      <c r="Q92" s="16">
        <v>1.1397573172890805</v>
      </c>
      <c r="R92" s="16">
        <v>25.701475949388204</v>
      </c>
      <c r="S92" s="16">
        <v>24.561718632099122</v>
      </c>
      <c r="T92" s="21">
        <v>8.2628608385182434E-2</v>
      </c>
      <c r="U92" s="16">
        <v>8.1481922588442579</v>
      </c>
      <c r="V92" s="16">
        <v>8.065563650459076</v>
      </c>
      <c r="W92" s="13" t="str">
        <f>IF(Table467410[[#This Row],[PSI - FI]]&gt;5,"Red",(IF(AND(Table467410[[#This Row],[PSI - FI]]&lt;5,Table467410[[#This Row],[PSI - FI]]&gt;=3),"Blue","No")))</f>
        <v>Red</v>
      </c>
      <c r="X92" s="19" t="str">
        <f>HYPERLINK("https://www.google.com/maps/dir/?api=1&amp;origin=" &amp; Table467410[[#This Row],[Begin Lat]] &amp; "," &amp; Table467410[[#This Row],[Begin Long]] &amp; "&amp;destination=" &amp; Table467410[[#This Row],[End Lat]] &amp; "," &amp; Table467410[[#This Row],[End Long]] &amp; "&amp;travelmode=driving", "Google Maps")</f>
        <v>Google Maps</v>
      </c>
      <c r="Y92" s="1">
        <v>39.287037491</v>
      </c>
      <c r="Z92" s="1">
        <v>-84.403553987199999</v>
      </c>
      <c r="AA92" s="1">
        <v>39.289198964500002</v>
      </c>
      <c r="AB92" s="1">
        <v>-84.394654666099996</v>
      </c>
    </row>
    <row r="93" spans="1:28" x14ac:dyDescent="0.25">
      <c r="A93" s="13">
        <v>91</v>
      </c>
      <c r="B93" s="17">
        <v>12</v>
      </c>
      <c r="C93" s="1" t="s">
        <v>785</v>
      </c>
      <c r="D93" s="1" t="s">
        <v>4504</v>
      </c>
      <c r="E93" s="1" t="s">
        <v>4514</v>
      </c>
      <c r="F93" s="1" t="s">
        <v>3920</v>
      </c>
      <c r="G93" s="16">
        <v>16.899999999999999</v>
      </c>
      <c r="H93" s="16">
        <v>17.399999999999999</v>
      </c>
      <c r="I93" s="13" t="s">
        <v>3190</v>
      </c>
      <c r="J93" s="1" t="s">
        <v>4985</v>
      </c>
      <c r="K93" s="1">
        <v>0</v>
      </c>
      <c r="L93" s="1">
        <v>5</v>
      </c>
      <c r="M93" s="1">
        <v>10</v>
      </c>
      <c r="N93" s="1">
        <v>21</v>
      </c>
      <c r="O93" s="1">
        <v>88</v>
      </c>
      <c r="P93" s="16">
        <v>475.03969840116281</v>
      </c>
      <c r="Q93" s="16">
        <v>1.2141508866524842</v>
      </c>
      <c r="R93" s="16">
        <v>48.103757119245664</v>
      </c>
      <c r="S93" s="16">
        <v>46.889606232593181</v>
      </c>
      <c r="T93" s="21">
        <v>8.4138341320622395E-2</v>
      </c>
      <c r="U93" s="16">
        <v>8.097297226316396</v>
      </c>
      <c r="V93" s="16">
        <v>8.0131588849957733</v>
      </c>
      <c r="W93" s="13" t="str">
        <f>IF(Table467410[[#This Row],[PSI - FI]]&gt;5,"Red",(IF(AND(Table467410[[#This Row],[PSI - FI]]&lt;5,Table467410[[#This Row],[PSI - FI]]&gt;=3),"Blue","No")))</f>
        <v>Red</v>
      </c>
      <c r="X93" s="19" t="str">
        <f>HYPERLINK("https://www.google.com/maps/dir/?api=1&amp;origin=" &amp; Table467410[[#This Row],[Begin Lat]] &amp; "," &amp; Table467410[[#This Row],[Begin Long]] &amp; "&amp;destination=" &amp; Table467410[[#This Row],[End Lat]] &amp; "," &amp; Table467410[[#This Row],[End Long]] &amp; "&amp;travelmode=driving", "Google Maps")</f>
        <v>Google Maps</v>
      </c>
      <c r="Y93" s="1">
        <v>41.5001163652</v>
      </c>
      <c r="Z93" s="1">
        <v>-81.670932418999996</v>
      </c>
      <c r="AA93" s="1">
        <v>41.507092098699999</v>
      </c>
      <c r="AB93" s="1">
        <v>-81.671221504100004</v>
      </c>
    </row>
    <row r="94" spans="1:28" x14ac:dyDescent="0.25">
      <c r="A94" s="13">
        <v>92</v>
      </c>
      <c r="B94" s="17">
        <v>8</v>
      </c>
      <c r="C94" s="1" t="s">
        <v>787</v>
      </c>
      <c r="D94" s="1" t="s">
        <v>4502</v>
      </c>
      <c r="E94" s="1" t="s">
        <v>4503</v>
      </c>
      <c r="F94" s="1" t="s">
        <v>3918</v>
      </c>
      <c r="G94" s="16">
        <v>8.6</v>
      </c>
      <c r="H94" s="16">
        <v>9.1</v>
      </c>
      <c r="I94" s="13" t="s">
        <v>3190</v>
      </c>
      <c r="J94" s="1" t="s">
        <v>4985</v>
      </c>
      <c r="K94" s="1">
        <v>0</v>
      </c>
      <c r="L94" s="1">
        <v>4</v>
      </c>
      <c r="M94" s="1">
        <v>16</v>
      </c>
      <c r="N94" s="1">
        <v>10</v>
      </c>
      <c r="O94" s="1">
        <v>84</v>
      </c>
      <c r="P94" s="16">
        <v>415.83175872093022</v>
      </c>
      <c r="Q94" s="16">
        <v>1.4967422703726105</v>
      </c>
      <c r="R94" s="16">
        <v>46.171537746827056</v>
      </c>
      <c r="S94" s="16">
        <v>44.674795476454449</v>
      </c>
      <c r="T94" s="21">
        <v>0.11900121652009125</v>
      </c>
      <c r="U94" s="16">
        <v>8.0881487144091135</v>
      </c>
      <c r="V94" s="16">
        <v>7.969147497889022</v>
      </c>
      <c r="W94" s="13" t="str">
        <f>IF(Table467410[[#This Row],[PSI - FI]]&gt;5,"Red",(IF(AND(Table467410[[#This Row],[PSI - FI]]&lt;5,Table467410[[#This Row],[PSI - FI]]&gt;=3),"Blue","No")))</f>
        <v>Red</v>
      </c>
      <c r="X94" s="19" t="str">
        <f>HYPERLINK("https://www.google.com/maps/dir/?api=1&amp;origin=" &amp; Table467410[[#This Row],[Begin Lat]] &amp; "," &amp; Table467410[[#This Row],[Begin Long]] &amp; "&amp;destination=" &amp; Table467410[[#This Row],[End Lat]] &amp; "," &amp; Table467410[[#This Row],[End Long]] &amp; "&amp;travelmode=driving", "Google Maps")</f>
        <v>Google Maps</v>
      </c>
      <c r="Y94" s="1">
        <v>39.184463156200003</v>
      </c>
      <c r="Z94" s="1">
        <v>-84.483494140900007</v>
      </c>
      <c r="AA94" s="1">
        <v>39.191000485000004</v>
      </c>
      <c r="AB94" s="1">
        <v>-84.479733715899997</v>
      </c>
    </row>
    <row r="95" spans="1:28" x14ac:dyDescent="0.25">
      <c r="A95" s="13">
        <v>93</v>
      </c>
      <c r="B95" s="17">
        <v>12</v>
      </c>
      <c r="C95" s="1" t="s">
        <v>785</v>
      </c>
      <c r="D95" s="1" t="s">
        <v>4504</v>
      </c>
      <c r="E95" s="1" t="s">
        <v>4496</v>
      </c>
      <c r="F95" s="1" t="s">
        <v>3920</v>
      </c>
      <c r="G95" s="16">
        <v>21.6</v>
      </c>
      <c r="H95" s="16">
        <v>22.1</v>
      </c>
      <c r="I95" s="13" t="s">
        <v>3190</v>
      </c>
      <c r="J95" s="1" t="s">
        <v>4986</v>
      </c>
      <c r="K95" s="1">
        <v>1</v>
      </c>
      <c r="L95" s="1">
        <v>9</v>
      </c>
      <c r="M95" s="1">
        <v>9</v>
      </c>
      <c r="N95" s="1">
        <v>12</v>
      </c>
      <c r="O95" s="1">
        <v>48</v>
      </c>
      <c r="P95" s="16">
        <v>616.93877180232562</v>
      </c>
      <c r="Q95" s="16">
        <v>0.99150729967191586</v>
      </c>
      <c r="R95" s="16">
        <v>31.156730125961101</v>
      </c>
      <c r="S95" s="16">
        <v>30.165222826289185</v>
      </c>
      <c r="T95" s="21">
        <v>3.3127790205870464E-2</v>
      </c>
      <c r="U95" s="16">
        <v>8.0861605545536079</v>
      </c>
      <c r="V95" s="16">
        <v>8.0530327643477371</v>
      </c>
      <c r="W95" s="13" t="str">
        <f>IF(Table467410[[#This Row],[PSI - FI]]&gt;5,"Red",(IF(AND(Table467410[[#This Row],[PSI - FI]]&lt;5,Table467410[[#This Row],[PSI - FI]]&gt;=3),"Blue","No")))</f>
        <v>Red</v>
      </c>
      <c r="X95" s="19" t="str">
        <f>HYPERLINK("https://www.google.com/maps/dir/?api=1&amp;origin=" &amp; Table467410[[#This Row],[Begin Lat]] &amp; "," &amp; Table467410[[#This Row],[Begin Long]] &amp; "&amp;destination=" &amp; Table467410[[#This Row],[End Lat]] &amp; "," &amp; Table467410[[#This Row],[End Long]] &amp; "&amp;travelmode=driving", "Google Maps")</f>
        <v>Google Maps</v>
      </c>
      <c r="Y95" s="1">
        <v>41.542316151999998</v>
      </c>
      <c r="Z95" s="1">
        <v>-81.621967506800004</v>
      </c>
      <c r="AA95" s="1">
        <v>41.546161498300002</v>
      </c>
      <c r="AB95" s="1">
        <v>-81.613805686299997</v>
      </c>
    </row>
    <row r="96" spans="1:28" x14ac:dyDescent="0.25">
      <c r="A96" s="13">
        <v>94</v>
      </c>
      <c r="B96" s="17">
        <v>12</v>
      </c>
      <c r="C96" s="1" t="s">
        <v>785</v>
      </c>
      <c r="D96" s="1" t="s">
        <v>4532</v>
      </c>
      <c r="E96" s="1" t="s">
        <v>4496</v>
      </c>
      <c r="F96" s="1" t="s">
        <v>3920</v>
      </c>
      <c r="G96" s="16">
        <v>14.9</v>
      </c>
      <c r="H96" s="16">
        <v>15.4</v>
      </c>
      <c r="I96" s="13" t="s">
        <v>3190</v>
      </c>
      <c r="J96" s="1" t="s">
        <v>4986</v>
      </c>
      <c r="K96" s="1">
        <v>1</v>
      </c>
      <c r="L96" s="1">
        <v>0</v>
      </c>
      <c r="M96" s="1">
        <v>9</v>
      </c>
      <c r="N96" s="1">
        <v>16</v>
      </c>
      <c r="O96" s="1">
        <v>68</v>
      </c>
      <c r="P96" s="16">
        <v>243.59856468023256</v>
      </c>
      <c r="Q96" s="16">
        <v>1.0536199087285671</v>
      </c>
      <c r="R96" s="16">
        <v>36.704958471040712</v>
      </c>
      <c r="S96" s="16">
        <v>35.651338562312148</v>
      </c>
      <c r="T96" s="21">
        <v>4.3013408945121387E-2</v>
      </c>
      <c r="U96" s="16">
        <v>8.0703802445526982</v>
      </c>
      <c r="V96" s="16">
        <v>8.0273668356075767</v>
      </c>
      <c r="W96" s="13" t="str">
        <f>IF(Table467410[[#This Row],[PSI - FI]]&gt;5,"Red",(IF(AND(Table467410[[#This Row],[PSI - FI]]&lt;5,Table467410[[#This Row],[PSI - FI]]&gt;=3),"Blue","No")))</f>
        <v>Red</v>
      </c>
      <c r="X96" s="19" t="str">
        <f>HYPERLINK("https://www.google.com/maps/dir/?api=1&amp;origin=" &amp; Table467410[[#This Row],[Begin Lat]] &amp; "," &amp; Table467410[[#This Row],[Begin Long]] &amp; "&amp;destination=" &amp; Table467410[[#This Row],[End Lat]] &amp; "," &amp; Table467410[[#This Row],[End Long]] &amp; "&amp;travelmode=driving", "Google Maps")</f>
        <v>Google Maps</v>
      </c>
      <c r="Y96" s="1">
        <v>41.477195235799996</v>
      </c>
      <c r="Z96" s="1">
        <v>-81.692995055899999</v>
      </c>
      <c r="AA96" s="1">
        <v>41.484305108999997</v>
      </c>
      <c r="AB96" s="1">
        <v>-81.691530654700003</v>
      </c>
    </row>
    <row r="97" spans="1:28" x14ac:dyDescent="0.25">
      <c r="A97" s="13">
        <v>95</v>
      </c>
      <c r="B97" s="17">
        <v>8</v>
      </c>
      <c r="C97" s="1" t="s">
        <v>787</v>
      </c>
      <c r="D97" s="1" t="s">
        <v>3894</v>
      </c>
      <c r="E97" s="1" t="s">
        <v>3895</v>
      </c>
      <c r="F97" s="1" t="s">
        <v>3923</v>
      </c>
      <c r="G97" s="16">
        <v>25.6</v>
      </c>
      <c r="H97" s="16">
        <v>26.1</v>
      </c>
      <c r="I97" s="13" t="s">
        <v>3190</v>
      </c>
      <c r="J97" s="1" t="s">
        <v>4987</v>
      </c>
      <c r="K97" s="1">
        <v>0</v>
      </c>
      <c r="L97" s="1">
        <v>3</v>
      </c>
      <c r="M97" s="1">
        <v>9</v>
      </c>
      <c r="N97" s="1">
        <v>9</v>
      </c>
      <c r="O97" s="1">
        <v>66</v>
      </c>
      <c r="P97" s="16">
        <v>301.88944404069764</v>
      </c>
      <c r="Q97" s="16">
        <v>1.2221398165100621</v>
      </c>
      <c r="R97" s="16">
        <v>34.952140338310159</v>
      </c>
      <c r="S97" s="16">
        <v>33.730000521800093</v>
      </c>
      <c r="T97" s="21">
        <v>9.8951415863584594E-2</v>
      </c>
      <c r="U97" s="16">
        <v>7.9694935862521437</v>
      </c>
      <c r="V97" s="16">
        <v>7.8705421703885587</v>
      </c>
      <c r="W97" s="13" t="str">
        <f>IF(Table467410[[#This Row],[PSI - FI]]&gt;5,"Red",(IF(AND(Table467410[[#This Row],[PSI - FI]]&lt;5,Table467410[[#This Row],[PSI - FI]]&gt;=3),"Blue","No")))</f>
        <v>Red</v>
      </c>
      <c r="X97" s="19" t="str">
        <f>HYPERLINK("https://www.google.com/maps/dir/?api=1&amp;origin=" &amp; Table467410[[#This Row],[Begin Lat]] &amp; "," &amp; Table467410[[#This Row],[Begin Long]] &amp; "&amp;destination=" &amp; Table467410[[#This Row],[End Lat]] &amp; "," &amp; Table467410[[#This Row],[End Long]] &amp; "&amp;travelmode=driving", "Google Maps")</f>
        <v>Google Maps</v>
      </c>
      <c r="Y97" s="1">
        <v>39.2909947112</v>
      </c>
      <c r="Z97" s="1">
        <v>-84.444740970400005</v>
      </c>
      <c r="AA97" s="1">
        <v>39.288686396999999</v>
      </c>
      <c r="AB97" s="1">
        <v>-84.4359051701</v>
      </c>
    </row>
    <row r="98" spans="1:28" x14ac:dyDescent="0.25">
      <c r="A98" s="13">
        <v>96</v>
      </c>
      <c r="B98" s="17">
        <v>6</v>
      </c>
      <c r="C98" s="1" t="s">
        <v>784</v>
      </c>
      <c r="D98" s="1" t="s">
        <v>3842</v>
      </c>
      <c r="E98" s="1" t="s">
        <v>4509</v>
      </c>
      <c r="F98" s="1" t="s">
        <v>3916</v>
      </c>
      <c r="G98" s="16">
        <v>7.8</v>
      </c>
      <c r="H98" s="16">
        <v>8.3000000000000007</v>
      </c>
      <c r="I98" s="13" t="s">
        <v>3190</v>
      </c>
      <c r="J98" s="1" t="s">
        <v>4987</v>
      </c>
      <c r="K98" s="1">
        <v>0</v>
      </c>
      <c r="L98" s="1">
        <v>0</v>
      </c>
      <c r="M98" s="1">
        <v>12</v>
      </c>
      <c r="N98" s="1">
        <v>9</v>
      </c>
      <c r="O98" s="1">
        <v>28</v>
      </c>
      <c r="P98" s="16">
        <v>146.5</v>
      </c>
      <c r="Q98" s="16">
        <v>1.2502576485078971</v>
      </c>
      <c r="R98" s="16">
        <v>19.806203528624891</v>
      </c>
      <c r="S98" s="16">
        <v>18.555945880116994</v>
      </c>
      <c r="T98" s="21">
        <v>9.6652596493707679E-2</v>
      </c>
      <c r="U98" s="16">
        <v>7.9513506658908275</v>
      </c>
      <c r="V98" s="16">
        <v>7.85469806939712</v>
      </c>
      <c r="W98" s="13" t="str">
        <f>IF(Table467410[[#This Row],[PSI - FI]]&gt;5,"Red",(IF(AND(Table467410[[#This Row],[PSI - FI]]&lt;5,Table467410[[#This Row],[PSI - FI]]&gt;=3),"Blue","No")))</f>
        <v>Red</v>
      </c>
      <c r="X98" s="19" t="str">
        <f>HYPERLINK("https://www.google.com/maps/dir/?api=1&amp;origin=" &amp; Table467410[[#This Row],[Begin Lat]] &amp; "," &amp; Table467410[[#This Row],[Begin Long]] &amp; "&amp;destination=" &amp; Table467410[[#This Row],[End Lat]] &amp; "," &amp; Table467410[[#This Row],[End Long]] &amp; "&amp;travelmode=driving", "Google Maps")</f>
        <v>Google Maps</v>
      </c>
      <c r="Y98" s="1">
        <v>39.975088923400001</v>
      </c>
      <c r="Z98" s="1">
        <v>-83.102695022899994</v>
      </c>
      <c r="AA98" s="1">
        <v>39.974065589200002</v>
      </c>
      <c r="AB98" s="1">
        <v>-83.093370041300005</v>
      </c>
    </row>
    <row r="99" spans="1:28" x14ac:dyDescent="0.25">
      <c r="A99" s="13">
        <v>97</v>
      </c>
      <c r="B99" s="17">
        <v>12</v>
      </c>
      <c r="C99" s="1" t="s">
        <v>785</v>
      </c>
      <c r="D99" s="1" t="s">
        <v>4504</v>
      </c>
      <c r="E99" s="1" t="s">
        <v>4496</v>
      </c>
      <c r="F99" s="1" t="s">
        <v>3920</v>
      </c>
      <c r="G99" s="16">
        <v>23.9</v>
      </c>
      <c r="H99" s="16">
        <v>24.4</v>
      </c>
      <c r="I99" s="13" t="s">
        <v>3190</v>
      </c>
      <c r="J99" s="1" t="s">
        <v>4987</v>
      </c>
      <c r="K99" s="1">
        <v>1</v>
      </c>
      <c r="L99" s="1">
        <v>4</v>
      </c>
      <c r="M99" s="1">
        <v>7</v>
      </c>
      <c r="N99" s="1">
        <v>9</v>
      </c>
      <c r="O99" s="1">
        <v>39</v>
      </c>
      <c r="P99" s="16">
        <v>353.14907340116281</v>
      </c>
      <c r="Q99" s="16">
        <v>1.2331828804440057</v>
      </c>
      <c r="R99" s="16">
        <v>23.916832616601219</v>
      </c>
      <c r="S99" s="16">
        <v>22.683649736157214</v>
      </c>
      <c r="T99" s="21">
        <v>9.8871884051169839E-2</v>
      </c>
      <c r="U99" s="16">
        <v>7.9336083162559889</v>
      </c>
      <c r="V99" s="16">
        <v>7.834736432204819</v>
      </c>
      <c r="W99" s="13" t="str">
        <f>IF(Table467410[[#This Row],[PSI - FI]]&gt;5,"Red",(IF(AND(Table467410[[#This Row],[PSI - FI]]&lt;5,Table467410[[#This Row],[PSI - FI]]&gt;=3),"Blue","No")))</f>
        <v>Red</v>
      </c>
      <c r="X99" s="19" t="str">
        <f>HYPERLINK("https://www.google.com/maps/dir/?api=1&amp;origin=" &amp; Table467410[[#This Row],[Begin Lat]] &amp; "," &amp; Table467410[[#This Row],[Begin Long]] &amp; "&amp;destination=" &amp; Table467410[[#This Row],[End Lat]] &amp; "," &amp; Table467410[[#This Row],[End Long]] &amp; "&amp;travelmode=driving", "Google Maps")</f>
        <v>Google Maps</v>
      </c>
      <c r="Y99" s="1">
        <v>41.563462353200002</v>
      </c>
      <c r="Z99" s="1">
        <v>-81.589280694500005</v>
      </c>
      <c r="AA99" s="1">
        <v>41.566265262500004</v>
      </c>
      <c r="AB99" s="1">
        <v>-81.580430689899998</v>
      </c>
    </row>
    <row r="100" spans="1:28" x14ac:dyDescent="0.25">
      <c r="A100" s="13">
        <v>98</v>
      </c>
      <c r="B100" s="17">
        <v>12</v>
      </c>
      <c r="C100" s="1" t="s">
        <v>785</v>
      </c>
      <c r="D100" s="1" t="s">
        <v>4499</v>
      </c>
      <c r="E100" s="1" t="s">
        <v>4500</v>
      </c>
      <c r="F100" s="1" t="s">
        <v>4566</v>
      </c>
      <c r="G100" s="16">
        <v>19.399999999999999</v>
      </c>
      <c r="H100" s="16">
        <v>19.899999999999999</v>
      </c>
      <c r="I100" s="13" t="s">
        <v>3190</v>
      </c>
      <c r="J100" s="1" t="s">
        <v>4985</v>
      </c>
      <c r="K100" s="1">
        <v>1</v>
      </c>
      <c r="L100" s="1">
        <v>2</v>
      </c>
      <c r="M100" s="1">
        <v>13</v>
      </c>
      <c r="N100" s="1">
        <v>14</v>
      </c>
      <c r="O100" s="1">
        <v>70</v>
      </c>
      <c r="P100" s="16">
        <v>354.26444404069764</v>
      </c>
      <c r="Q100" s="16">
        <v>1.4827439296416849</v>
      </c>
      <c r="R100" s="16">
        <v>39.985749508139762</v>
      </c>
      <c r="S100" s="16">
        <v>38.503005578498076</v>
      </c>
      <c r="T100" s="21">
        <v>0.1170350243809293</v>
      </c>
      <c r="U100" s="16">
        <v>7.9289641640390718</v>
      </c>
      <c r="V100" s="16">
        <v>7.8119291396581421</v>
      </c>
      <c r="W100" s="13" t="str">
        <f>IF(Table467410[[#This Row],[PSI - FI]]&gt;5,"Red",(IF(AND(Table467410[[#This Row],[PSI - FI]]&lt;5,Table467410[[#This Row],[PSI - FI]]&gt;=3),"Blue","No")))</f>
        <v>Red</v>
      </c>
      <c r="X100" s="19" t="str">
        <f>HYPERLINK("https://www.google.com/maps/dir/?api=1&amp;origin=" &amp; Table467410[[#This Row],[Begin Lat]] &amp; "," &amp; Table467410[[#This Row],[Begin Long]] &amp; "&amp;destination=" &amp; Table467410[[#This Row],[End Lat]] &amp; "," &amp; Table467410[[#This Row],[End Long]] &amp; "&amp;travelmode=driving", "Google Maps")</f>
        <v>Google Maps</v>
      </c>
      <c r="Y100" s="1">
        <v>41.411314145699997</v>
      </c>
      <c r="Z100" s="1">
        <v>-81.618765561700002</v>
      </c>
      <c r="AA100" s="1">
        <v>41.412943768399998</v>
      </c>
      <c r="AB100" s="1">
        <v>-81.609394350100004</v>
      </c>
    </row>
    <row r="101" spans="1:28" x14ac:dyDescent="0.25">
      <c r="A101" s="13">
        <v>99</v>
      </c>
      <c r="B101" s="17">
        <v>7</v>
      </c>
      <c r="C101" s="1" t="s">
        <v>3196</v>
      </c>
      <c r="D101" s="1" t="s">
        <v>4505</v>
      </c>
      <c r="E101" s="1" t="s">
        <v>4506</v>
      </c>
      <c r="F101" s="1" t="s">
        <v>3918</v>
      </c>
      <c r="G101" s="16">
        <v>10.6</v>
      </c>
      <c r="H101" s="16">
        <v>11.1</v>
      </c>
      <c r="I101" s="13" t="s">
        <v>3190</v>
      </c>
      <c r="J101" s="1" t="s">
        <v>4985</v>
      </c>
      <c r="K101" s="1">
        <v>0</v>
      </c>
      <c r="L101" s="1">
        <v>2</v>
      </c>
      <c r="M101" s="1">
        <v>19</v>
      </c>
      <c r="N101" s="1">
        <v>11</v>
      </c>
      <c r="O101" s="1">
        <v>101</v>
      </c>
      <c r="P101" s="16">
        <v>365.55650436046511</v>
      </c>
      <c r="Q101" s="16">
        <v>1.3136473998372078</v>
      </c>
      <c r="R101" s="16">
        <v>53.716111559434054</v>
      </c>
      <c r="S101" s="16">
        <v>52.402464159596846</v>
      </c>
      <c r="T101" s="21">
        <v>9.522345377375005E-2</v>
      </c>
      <c r="U101" s="16">
        <v>7.890877711601278</v>
      </c>
      <c r="V101" s="16">
        <v>7.7956542578275281</v>
      </c>
      <c r="W101" s="13" t="str">
        <f>IF(Table467410[[#This Row],[PSI - FI]]&gt;5,"Red",(IF(AND(Table467410[[#This Row],[PSI - FI]]&lt;5,Table467410[[#This Row],[PSI - FI]]&gt;=3),"Blue","No")))</f>
        <v>Red</v>
      </c>
      <c r="X101" s="19" t="str">
        <f>HYPERLINK("https://www.google.com/maps/dir/?api=1&amp;origin=" &amp; Table467410[[#This Row],[Begin Lat]] &amp; "," &amp; Table467410[[#This Row],[Begin Long]] &amp; "&amp;destination=" &amp; Table467410[[#This Row],[End Lat]] &amp; "," &amp; Table467410[[#This Row],[End Long]] &amp; "&amp;travelmode=driving", "Google Maps")</f>
        <v>Google Maps</v>
      </c>
      <c r="Y101" s="1">
        <v>39.730982951500003</v>
      </c>
      <c r="Z101" s="1">
        <v>-84.206101013400001</v>
      </c>
      <c r="AA101" s="1">
        <v>39.738120910200003</v>
      </c>
      <c r="AB101" s="1">
        <v>-84.204939731600007</v>
      </c>
    </row>
    <row r="102" spans="1:28" x14ac:dyDescent="0.25">
      <c r="A102" s="13">
        <v>100</v>
      </c>
      <c r="B102" s="17">
        <v>6</v>
      </c>
      <c r="C102" s="1" t="s">
        <v>784</v>
      </c>
      <c r="D102" s="1" t="s">
        <v>3842</v>
      </c>
      <c r="E102" s="1" t="s">
        <v>4501</v>
      </c>
      <c r="F102" s="1" t="s">
        <v>3916</v>
      </c>
      <c r="G102" s="16">
        <v>23.8</v>
      </c>
      <c r="H102" s="16">
        <v>24.3</v>
      </c>
      <c r="I102" s="13" t="s">
        <v>3190</v>
      </c>
      <c r="J102" s="1" t="s">
        <v>4988</v>
      </c>
      <c r="K102" s="1">
        <v>2</v>
      </c>
      <c r="L102" s="1">
        <v>1</v>
      </c>
      <c r="M102" s="1">
        <v>17</v>
      </c>
      <c r="N102" s="1">
        <v>4</v>
      </c>
      <c r="O102" s="1">
        <v>36</v>
      </c>
      <c r="P102" s="16">
        <v>302.07694404069764</v>
      </c>
      <c r="Q102" s="16">
        <v>1.3228636770279938</v>
      </c>
      <c r="R102" s="16">
        <v>28.888741507752286</v>
      </c>
      <c r="S102" s="16">
        <v>27.565877830724293</v>
      </c>
      <c r="T102" s="21">
        <v>0.10064513861081896</v>
      </c>
      <c r="U102" s="16">
        <v>7.8364362042062128</v>
      </c>
      <c r="V102" s="16">
        <v>7.7357910655953939</v>
      </c>
      <c r="W102" s="13" t="str">
        <f>IF(Table467410[[#This Row],[PSI - FI]]&gt;5,"Red",(IF(AND(Table467410[[#This Row],[PSI - FI]]&lt;5,Table467410[[#This Row],[PSI - FI]]&gt;=3),"Blue","No")))</f>
        <v>Red</v>
      </c>
      <c r="X102" s="19" t="str">
        <f>HYPERLINK("https://www.google.com/maps/dir/?api=1&amp;origin=" &amp; Table467410[[#This Row],[Begin Lat]] &amp; "," &amp; Table467410[[#This Row],[Begin Long]] &amp; "&amp;destination=" &amp; Table467410[[#This Row],[End Lat]] &amp; "," &amp; Table467410[[#This Row],[End Long]] &amp; "&amp;travelmode=driving", "Google Maps")</f>
        <v>Google Maps</v>
      </c>
      <c r="Y102" s="1">
        <v>39.933104412200002</v>
      </c>
      <c r="Z102" s="1">
        <v>-82.833695914299994</v>
      </c>
      <c r="AA102" s="1">
        <v>39.932583401599999</v>
      </c>
      <c r="AB102" s="1">
        <v>-82.824308355100001</v>
      </c>
    </row>
    <row r="103" spans="1:28" x14ac:dyDescent="0.25">
      <c r="A103" s="13">
        <v>101</v>
      </c>
      <c r="B103" s="17">
        <v>6</v>
      </c>
      <c r="C103" s="1" t="s">
        <v>784</v>
      </c>
      <c r="D103" s="1" t="s">
        <v>4493</v>
      </c>
      <c r="E103" s="1" t="s">
        <v>4508</v>
      </c>
      <c r="F103" s="1" t="s">
        <v>4565</v>
      </c>
      <c r="G103" s="16">
        <v>22.1</v>
      </c>
      <c r="H103" s="16">
        <v>22.6</v>
      </c>
      <c r="I103" s="13" t="s">
        <v>3190</v>
      </c>
      <c r="J103" s="1" t="s">
        <v>4986</v>
      </c>
      <c r="K103" s="1">
        <v>0</v>
      </c>
      <c r="L103" s="1">
        <v>5</v>
      </c>
      <c r="M103" s="1">
        <v>10</v>
      </c>
      <c r="N103" s="1">
        <v>9</v>
      </c>
      <c r="O103" s="1">
        <v>33</v>
      </c>
      <c r="P103" s="16">
        <v>366.78969840116281</v>
      </c>
      <c r="Q103" s="16">
        <v>1.1513781194590516</v>
      </c>
      <c r="R103" s="16">
        <v>23.252548690070498</v>
      </c>
      <c r="S103" s="16">
        <v>22.101170570611448</v>
      </c>
      <c r="T103" s="21">
        <v>5.1588658280674923E-2</v>
      </c>
      <c r="U103" s="16">
        <v>7.8339572024842425</v>
      </c>
      <c r="V103" s="16">
        <v>7.7823685442035675</v>
      </c>
      <c r="W103" s="13" t="str">
        <f>IF(Table467410[[#This Row],[PSI - FI]]&gt;5,"Red",(IF(AND(Table467410[[#This Row],[PSI - FI]]&lt;5,Table467410[[#This Row],[PSI - FI]]&gt;=3),"Blue","No")))</f>
        <v>Red</v>
      </c>
      <c r="X103" s="19" t="str">
        <f>HYPERLINK("https://www.google.com/maps/dir/?api=1&amp;origin=" &amp; Table467410[[#This Row],[Begin Lat]] &amp; "," &amp; Table467410[[#This Row],[Begin Long]] &amp; "&amp;destination=" &amp; Table467410[[#This Row],[End Lat]] &amp; "," &amp; Table467410[[#This Row],[End Long]] &amp; "&amp;travelmode=driving", "Google Maps")</f>
        <v>Google Maps</v>
      </c>
      <c r="Y103" s="1">
        <v>40.1119703763</v>
      </c>
      <c r="Z103" s="1">
        <v>-83.049039782899996</v>
      </c>
      <c r="AA103" s="1">
        <v>40.112325704</v>
      </c>
      <c r="AB103" s="1">
        <v>-83.039623075199998</v>
      </c>
    </row>
    <row r="104" spans="1:28" x14ac:dyDescent="0.25">
      <c r="A104" s="13">
        <v>102</v>
      </c>
      <c r="B104" s="17">
        <v>8</v>
      </c>
      <c r="C104" s="1" t="s">
        <v>787</v>
      </c>
      <c r="D104" s="1" t="s">
        <v>4533</v>
      </c>
      <c r="E104" s="1" t="s">
        <v>4534</v>
      </c>
      <c r="F104" s="1" t="s">
        <v>4567</v>
      </c>
      <c r="G104" s="16">
        <v>0</v>
      </c>
      <c r="H104" s="16">
        <v>0.5</v>
      </c>
      <c r="I104" s="13" t="s">
        <v>3190</v>
      </c>
      <c r="J104" s="1" t="s">
        <v>4988</v>
      </c>
      <c r="K104" s="1">
        <v>1</v>
      </c>
      <c r="L104" s="1">
        <v>4</v>
      </c>
      <c r="M104" s="1">
        <v>14</v>
      </c>
      <c r="N104" s="1">
        <v>11</v>
      </c>
      <c r="O104" s="1">
        <v>125</v>
      </c>
      <c r="P104" s="16">
        <v>493.85219840116281</v>
      </c>
      <c r="Q104" s="16">
        <v>0.65384342398842443</v>
      </c>
      <c r="R104" s="16">
        <v>68.200231715912182</v>
      </c>
      <c r="S104" s="16">
        <v>67.546388291923762</v>
      </c>
      <c r="T104" s="21">
        <v>4.7199296864854232E-2</v>
      </c>
      <c r="U104" s="16">
        <v>7.7889216980369067</v>
      </c>
      <c r="V104" s="16">
        <v>7.7417224011720522</v>
      </c>
      <c r="W104" s="13" t="str">
        <f>IF(Table467410[[#This Row],[PSI - FI]]&gt;5,"Red",(IF(AND(Table467410[[#This Row],[PSI - FI]]&lt;5,Table467410[[#This Row],[PSI - FI]]&gt;=3),"Blue","No")))</f>
        <v>Red</v>
      </c>
      <c r="X104" s="19" t="str">
        <f>HYPERLINK("https://www.google.com/maps/dir/?api=1&amp;origin=" &amp; Table467410[[#This Row],[Begin Lat]] &amp; "," &amp; Table467410[[#This Row],[Begin Long]] &amp; "&amp;destination=" &amp; Table467410[[#This Row],[End Lat]] &amp; "," &amp; Table467410[[#This Row],[End Long]] &amp; "&amp;travelmode=driving", "Google Maps")</f>
        <v>Google Maps</v>
      </c>
      <c r="Y104" s="1">
        <v>39.101322777599997</v>
      </c>
      <c r="Z104" s="1">
        <v>-84.496002933300005</v>
      </c>
      <c r="AA104" s="1">
        <v>39.105794148699999</v>
      </c>
      <c r="AB104" s="1">
        <v>-84.503223984100003</v>
      </c>
    </row>
    <row r="105" spans="1:28" x14ac:dyDescent="0.25">
      <c r="A105" s="13">
        <v>103</v>
      </c>
      <c r="B105" s="17">
        <v>4</v>
      </c>
      <c r="C105" s="1" t="s">
        <v>795</v>
      </c>
      <c r="D105" s="1" t="s">
        <v>4520</v>
      </c>
      <c r="E105" s="1" t="s">
        <v>4529</v>
      </c>
      <c r="F105" s="1" t="s">
        <v>3921</v>
      </c>
      <c r="G105" s="16">
        <v>9.1</v>
      </c>
      <c r="H105" s="16">
        <v>9.6</v>
      </c>
      <c r="I105" s="13" t="s">
        <v>3190</v>
      </c>
      <c r="J105" s="1" t="s">
        <v>4986</v>
      </c>
      <c r="K105" s="1">
        <v>1</v>
      </c>
      <c r="L105" s="1">
        <v>6</v>
      </c>
      <c r="M105" s="1">
        <v>9</v>
      </c>
      <c r="N105" s="1">
        <v>12</v>
      </c>
      <c r="O105" s="1">
        <v>91</v>
      </c>
      <c r="P105" s="16">
        <v>522.90870276162786</v>
      </c>
      <c r="Q105" s="16">
        <v>0.96363696743133775</v>
      </c>
      <c r="R105" s="16">
        <v>46.95052261745569</v>
      </c>
      <c r="S105" s="16">
        <v>45.986885650024355</v>
      </c>
      <c r="T105" s="21">
        <v>4.6478514851455988E-2</v>
      </c>
      <c r="U105" s="16">
        <v>7.7640502564961604</v>
      </c>
      <c r="V105" s="16">
        <v>7.7175717416447043</v>
      </c>
      <c r="W105" s="13" t="str">
        <f>IF(Table467410[[#This Row],[PSI - FI]]&gt;5,"Red",(IF(AND(Table467410[[#This Row],[PSI - FI]]&lt;5,Table467410[[#This Row],[PSI - FI]]&gt;=3),"Blue","No")))</f>
        <v>Red</v>
      </c>
      <c r="X105" s="19" t="str">
        <f>HYPERLINK("https://www.google.com/maps/dir/?api=1&amp;origin=" &amp; Table467410[[#This Row],[Begin Lat]] &amp; "," &amp; Table467410[[#This Row],[Begin Long]] &amp; "&amp;destination=" &amp; Table467410[[#This Row],[End Lat]] &amp; "," &amp; Table467410[[#This Row],[End Long]] &amp; "&amp;travelmode=driving", "Google Maps")</f>
        <v>Google Maps</v>
      </c>
      <c r="Y105" s="1">
        <v>41.060823358299999</v>
      </c>
      <c r="Z105" s="1">
        <v>-81.551490903399994</v>
      </c>
      <c r="AA105" s="1">
        <v>41.0619319268</v>
      </c>
      <c r="AB105" s="1">
        <v>-81.541602505699998</v>
      </c>
    </row>
    <row r="106" spans="1:28" x14ac:dyDescent="0.25">
      <c r="A106" s="13">
        <v>104</v>
      </c>
      <c r="B106" s="17">
        <v>12</v>
      </c>
      <c r="C106" s="1" t="s">
        <v>785</v>
      </c>
      <c r="D106" s="1" t="s">
        <v>4504</v>
      </c>
      <c r="E106" s="1" t="s">
        <v>4514</v>
      </c>
      <c r="F106" s="1" t="s">
        <v>3920</v>
      </c>
      <c r="G106" s="16">
        <v>20.5</v>
      </c>
      <c r="H106" s="16">
        <v>21</v>
      </c>
      <c r="I106" s="13" t="s">
        <v>3190</v>
      </c>
      <c r="J106" s="1" t="s">
        <v>4985</v>
      </c>
      <c r="K106" s="1">
        <v>0</v>
      </c>
      <c r="L106" s="1">
        <v>1</v>
      </c>
      <c r="M106" s="1">
        <v>14</v>
      </c>
      <c r="N106" s="1">
        <v>19</v>
      </c>
      <c r="O106" s="1">
        <v>53</v>
      </c>
      <c r="P106" s="16">
        <v>274.64543968023258</v>
      </c>
      <c r="Q106" s="16">
        <v>1.2276302160583001</v>
      </c>
      <c r="R106" s="16">
        <v>33.614719128646733</v>
      </c>
      <c r="S106" s="16">
        <v>32.387088912588432</v>
      </c>
      <c r="T106" s="21">
        <v>8.5570209051929011E-2</v>
      </c>
      <c r="U106" s="16">
        <v>7.6916812627191691</v>
      </c>
      <c r="V106" s="16">
        <v>7.6061110536672398</v>
      </c>
      <c r="W106" s="13" t="str">
        <f>IF(Table467410[[#This Row],[PSI - FI]]&gt;5,"Red",(IF(AND(Table467410[[#This Row],[PSI - FI]]&lt;5,Table467410[[#This Row],[PSI - FI]]&gt;=3),"Blue","No")))</f>
        <v>Red</v>
      </c>
      <c r="X106" s="19" t="str">
        <f>HYPERLINK("https://www.google.com/maps/dir/?api=1&amp;origin=" &amp; Table467410[[#This Row],[Begin Lat]] &amp; "," &amp; Table467410[[#This Row],[Begin Long]] &amp; "&amp;destination=" &amp; Table467410[[#This Row],[End Lat]] &amp; "," &amp; Table467410[[#This Row],[End Long]] &amp; "&amp;travelmode=driving", "Google Maps")</f>
        <v>Google Maps</v>
      </c>
      <c r="Y106" s="1">
        <v>41.538139209299999</v>
      </c>
      <c r="Z106" s="1">
        <v>-81.640043440200003</v>
      </c>
      <c r="AA106" s="1">
        <v>41.539246955899998</v>
      </c>
      <c r="AB106" s="1">
        <v>-81.630662266300007</v>
      </c>
    </row>
    <row r="107" spans="1:28" x14ac:dyDescent="0.25">
      <c r="A107" s="13">
        <v>105</v>
      </c>
      <c r="B107" s="17">
        <v>12</v>
      </c>
      <c r="C107" s="1" t="s">
        <v>785</v>
      </c>
      <c r="D107" s="1" t="s">
        <v>4535</v>
      </c>
      <c r="E107" s="1" t="s">
        <v>4536</v>
      </c>
      <c r="F107" s="1" t="s">
        <v>3922</v>
      </c>
      <c r="G107" s="16">
        <v>13.7</v>
      </c>
      <c r="H107" s="16">
        <v>14.2</v>
      </c>
      <c r="I107" s="13" t="s">
        <v>3190</v>
      </c>
      <c r="J107" s="1" t="s">
        <v>4988</v>
      </c>
      <c r="K107" s="1">
        <v>0</v>
      </c>
      <c r="L107" s="1">
        <v>1</v>
      </c>
      <c r="M107" s="1">
        <v>8</v>
      </c>
      <c r="N107" s="1">
        <v>21</v>
      </c>
      <c r="O107" s="1">
        <v>70</v>
      </c>
      <c r="P107" s="16">
        <v>261.23918968023258</v>
      </c>
      <c r="Q107" s="16">
        <v>0.84812692535967871</v>
      </c>
      <c r="R107" s="16">
        <v>40.796259712421566</v>
      </c>
      <c r="S107" s="16">
        <v>39.948132787061887</v>
      </c>
      <c r="T107" s="21">
        <v>6.3765408764605735E-2</v>
      </c>
      <c r="U107" s="16">
        <v>7.5897774568206975</v>
      </c>
      <c r="V107" s="16">
        <v>7.5260120480560921</v>
      </c>
      <c r="W107" s="13" t="str">
        <f>IF(Table467410[[#This Row],[PSI - FI]]&gt;5,"Red",(IF(AND(Table467410[[#This Row],[PSI - FI]]&lt;5,Table467410[[#This Row],[PSI - FI]]&gt;=3),"Blue","No")))</f>
        <v>Red</v>
      </c>
      <c r="X107" s="19" t="str">
        <f>HYPERLINK("https://www.google.com/maps/dir/?api=1&amp;origin=" &amp; Table467410[[#This Row],[Begin Lat]] &amp; "," &amp; Table467410[[#This Row],[Begin Long]] &amp; "&amp;destination=" &amp; Table467410[[#This Row],[End Lat]] &amp; "," &amp; Table467410[[#This Row],[End Long]] &amp; "&amp;travelmode=driving", "Google Maps")</f>
        <v>Google Maps</v>
      </c>
      <c r="Y107" s="1">
        <v>41.4699593243</v>
      </c>
      <c r="Z107" s="1">
        <v>-81.659619857400003</v>
      </c>
      <c r="AA107" s="1">
        <v>41.477137043799999</v>
      </c>
      <c r="AB107" s="1">
        <v>-81.660680552200006</v>
      </c>
    </row>
    <row r="108" spans="1:28" x14ac:dyDescent="0.25">
      <c r="A108" s="13">
        <v>106</v>
      </c>
      <c r="B108" s="17">
        <v>12</v>
      </c>
      <c r="C108" s="1" t="s">
        <v>785</v>
      </c>
      <c r="D108" s="1" t="s">
        <v>4499</v>
      </c>
      <c r="E108" s="1" t="s">
        <v>4500</v>
      </c>
      <c r="F108" s="1" t="s">
        <v>4566</v>
      </c>
      <c r="G108" s="16">
        <v>17.8</v>
      </c>
      <c r="H108" s="16">
        <v>18.3</v>
      </c>
      <c r="I108" s="13" t="s">
        <v>3190</v>
      </c>
      <c r="J108" s="1" t="s">
        <v>4985</v>
      </c>
      <c r="K108" s="1">
        <v>1</v>
      </c>
      <c r="L108" s="1">
        <v>2</v>
      </c>
      <c r="M108" s="1">
        <v>9</v>
      </c>
      <c r="N108" s="1">
        <v>16</v>
      </c>
      <c r="O108" s="1">
        <v>52</v>
      </c>
      <c r="P108" s="16">
        <v>318.95194404069764</v>
      </c>
      <c r="Q108" s="16">
        <v>1.5262106425212236</v>
      </c>
      <c r="R108" s="16">
        <v>32.136196965017838</v>
      </c>
      <c r="S108" s="16">
        <v>30.609986322496614</v>
      </c>
      <c r="T108" s="21">
        <v>0.12325737012679433</v>
      </c>
      <c r="U108" s="16">
        <v>7.5812384371285217</v>
      </c>
      <c r="V108" s="16">
        <v>7.457981067001727</v>
      </c>
      <c r="W108" s="13" t="str">
        <f>IF(Table467410[[#This Row],[PSI - FI]]&gt;5,"Red",(IF(AND(Table467410[[#This Row],[PSI - FI]]&lt;5,Table467410[[#This Row],[PSI - FI]]&gt;=3),"Blue","No")))</f>
        <v>Red</v>
      </c>
      <c r="X108" s="19" t="str">
        <f>HYPERLINK("https://www.google.com/maps/dir/?api=1&amp;origin=" &amp; Table467410[[#This Row],[Begin Lat]] &amp; "," &amp; Table467410[[#This Row],[Begin Long]] &amp; "&amp;destination=" &amp; Table467410[[#This Row],[End Lat]] &amp; "," &amp; Table467410[[#This Row],[End Long]] &amp; "&amp;travelmode=driving", "Google Maps")</f>
        <v>Google Maps</v>
      </c>
      <c r="Y108" s="1">
        <v>41.407759184</v>
      </c>
      <c r="Z108" s="1">
        <v>-81.648850869100002</v>
      </c>
      <c r="AA108" s="1">
        <v>41.407713744600002</v>
      </c>
      <c r="AB108" s="1">
        <v>-81.639376774300004</v>
      </c>
    </row>
    <row r="109" spans="1:28" x14ac:dyDescent="0.25">
      <c r="A109" s="13">
        <v>107</v>
      </c>
      <c r="B109" s="17">
        <v>6</v>
      </c>
      <c r="C109" s="1" t="s">
        <v>784</v>
      </c>
      <c r="D109" s="1" t="s">
        <v>4493</v>
      </c>
      <c r="E109" s="1" t="s">
        <v>4508</v>
      </c>
      <c r="F109" s="1" t="s">
        <v>4565</v>
      </c>
      <c r="G109" s="16">
        <v>25.8</v>
      </c>
      <c r="H109" s="16">
        <v>26.3</v>
      </c>
      <c r="I109" s="13" t="s">
        <v>3190</v>
      </c>
      <c r="J109" s="1" t="s">
        <v>4987</v>
      </c>
      <c r="K109" s="1">
        <v>0</v>
      </c>
      <c r="L109" s="1">
        <v>0</v>
      </c>
      <c r="M109" s="1">
        <v>14</v>
      </c>
      <c r="N109" s="1">
        <v>6</v>
      </c>
      <c r="O109" s="1">
        <v>18</v>
      </c>
      <c r="P109" s="16">
        <v>136.28125</v>
      </c>
      <c r="Q109" s="16">
        <v>1.3742798259642388</v>
      </c>
      <c r="R109" s="16">
        <v>15.076983656248027</v>
      </c>
      <c r="S109" s="16">
        <v>13.702703830283788</v>
      </c>
      <c r="T109" s="21">
        <v>0.10532608730126798</v>
      </c>
      <c r="U109" s="16">
        <v>7.5672711389862606</v>
      </c>
      <c r="V109" s="16">
        <v>7.4619450516849923</v>
      </c>
      <c r="W109" s="13" t="str">
        <f>IF(Table467410[[#This Row],[PSI - FI]]&gt;5,"Red",(IF(AND(Table467410[[#This Row],[PSI - FI]]&lt;5,Table467410[[#This Row],[PSI - FI]]&gt;=3),"Blue","No")))</f>
        <v>Red</v>
      </c>
      <c r="X109" s="19" t="str">
        <f>HYPERLINK("https://www.google.com/maps/dir/?api=1&amp;origin=" &amp; Table467410[[#This Row],[Begin Lat]] &amp; "," &amp; Table467410[[#This Row],[Begin Long]] &amp; "&amp;destination=" &amp; Table467410[[#This Row],[End Lat]] &amp; "," &amp; Table467410[[#This Row],[End Long]] &amp; "&amp;travelmode=driving", "Google Maps")</f>
        <v>Google Maps</v>
      </c>
      <c r="Y109" s="1">
        <v>40.110589789400002</v>
      </c>
      <c r="Z109" s="1">
        <v>-82.979277000600007</v>
      </c>
      <c r="AA109" s="1">
        <v>40.1095961316</v>
      </c>
      <c r="AB109" s="1">
        <v>-82.969944929500002</v>
      </c>
    </row>
    <row r="110" spans="1:28" x14ac:dyDescent="0.25">
      <c r="A110" s="13">
        <v>108</v>
      </c>
      <c r="B110" s="17">
        <v>12</v>
      </c>
      <c r="C110" s="1" t="s">
        <v>785</v>
      </c>
      <c r="D110" s="1" t="s">
        <v>4499</v>
      </c>
      <c r="E110" s="1" t="s">
        <v>4513</v>
      </c>
      <c r="F110" s="1" t="s">
        <v>4566</v>
      </c>
      <c r="G110" s="16">
        <v>23.2</v>
      </c>
      <c r="H110" s="16">
        <v>23.7</v>
      </c>
      <c r="I110" s="13" t="s">
        <v>3190</v>
      </c>
      <c r="J110" s="1" t="s">
        <v>4987</v>
      </c>
      <c r="K110" s="1">
        <v>0</v>
      </c>
      <c r="L110" s="1">
        <v>3</v>
      </c>
      <c r="M110" s="1">
        <v>14</v>
      </c>
      <c r="N110" s="1">
        <v>5</v>
      </c>
      <c r="O110" s="1">
        <v>36</v>
      </c>
      <c r="P110" s="16">
        <v>286.87381904069764</v>
      </c>
      <c r="Q110" s="16">
        <v>1.3211856522045444</v>
      </c>
      <c r="R110" s="16">
        <v>23.222824327349198</v>
      </c>
      <c r="S110" s="16">
        <v>21.901638675144653</v>
      </c>
      <c r="T110" s="21">
        <v>7.3680694100029268E-2</v>
      </c>
      <c r="U110" s="16">
        <v>7.5654940648031035</v>
      </c>
      <c r="V110" s="16">
        <v>7.4918133707030741</v>
      </c>
      <c r="W110" s="13" t="str">
        <f>IF(Table467410[[#This Row],[PSI - FI]]&gt;5,"Red",(IF(AND(Table467410[[#This Row],[PSI - FI]]&lt;5,Table467410[[#This Row],[PSI - FI]]&gt;=3),"Blue","No")))</f>
        <v>Red</v>
      </c>
      <c r="X110" s="19" t="str">
        <f>HYPERLINK("https://www.google.com/maps/dir/?api=1&amp;origin=" &amp; Table467410[[#This Row],[Begin Lat]] &amp; "," &amp; Table467410[[#This Row],[Begin Long]] &amp; "&amp;destination=" &amp; Table467410[[#This Row],[End Lat]] &amp; "," &amp; Table467410[[#This Row],[End Long]] &amp; "&amp;travelmode=driving", "Google Maps")</f>
        <v>Google Maps</v>
      </c>
      <c r="Y110" s="1">
        <v>41.424671024299997</v>
      </c>
      <c r="Z110" s="1">
        <v>-81.550547735199999</v>
      </c>
      <c r="AA110" s="1">
        <v>41.424726270699999</v>
      </c>
      <c r="AB110" s="1">
        <v>-81.540935746399995</v>
      </c>
    </row>
    <row r="111" spans="1:28" x14ac:dyDescent="0.25">
      <c r="A111" s="13">
        <v>109</v>
      </c>
      <c r="B111" s="17">
        <v>6</v>
      </c>
      <c r="C111" s="1" t="s">
        <v>784</v>
      </c>
      <c r="D111" s="1" t="s">
        <v>3842</v>
      </c>
      <c r="E111" s="1" t="s">
        <v>4501</v>
      </c>
      <c r="F111" s="1" t="s">
        <v>3916</v>
      </c>
      <c r="G111" s="16">
        <v>17</v>
      </c>
      <c r="H111" s="16">
        <v>17.5</v>
      </c>
      <c r="I111" s="13" t="s">
        <v>3190</v>
      </c>
      <c r="J111" s="1" t="s">
        <v>4988</v>
      </c>
      <c r="K111" s="1">
        <v>0</v>
      </c>
      <c r="L111" s="1">
        <v>1</v>
      </c>
      <c r="M111" s="1">
        <v>15</v>
      </c>
      <c r="N111" s="1">
        <v>9</v>
      </c>
      <c r="O111" s="1">
        <v>40</v>
      </c>
      <c r="P111" s="16">
        <v>223.81731468023256</v>
      </c>
      <c r="Q111" s="16">
        <v>1.3733607730893744</v>
      </c>
      <c r="R111" s="16">
        <v>27.367533200983605</v>
      </c>
      <c r="S111" s="16">
        <v>25.994172427894231</v>
      </c>
      <c r="T111" s="21">
        <v>0.10439799824980492</v>
      </c>
      <c r="U111" s="16">
        <v>7.5367000163184708</v>
      </c>
      <c r="V111" s="16">
        <v>7.4323020180686656</v>
      </c>
      <c r="W111" s="13" t="str">
        <f>IF(Table467410[[#This Row],[PSI - FI]]&gt;5,"Red",(IF(AND(Table467410[[#This Row],[PSI - FI]]&lt;5,Table467410[[#This Row],[PSI - FI]]&gt;=3),"Blue","No")))</f>
        <v>Red</v>
      </c>
      <c r="X111" s="19" t="str">
        <f>HYPERLINK("https://www.google.com/maps/dir/?api=1&amp;origin=" &amp; Table467410[[#This Row],[Begin Lat]] &amp; "," &amp; Table467410[[#This Row],[Begin Long]] &amp; "&amp;destination=" &amp; Table467410[[#This Row],[End Lat]] &amp; "," &amp; Table467410[[#This Row],[End Long]] &amp; "&amp;travelmode=driving", "Google Maps")</f>
        <v>Google Maps</v>
      </c>
      <c r="Y111" s="1">
        <v>39.951595032299998</v>
      </c>
      <c r="Z111" s="1">
        <v>-82.944669980100002</v>
      </c>
      <c r="AA111" s="1">
        <v>39.944755477400001</v>
      </c>
      <c r="AB111" s="1">
        <v>-82.942160204000004</v>
      </c>
    </row>
    <row r="112" spans="1:28" x14ac:dyDescent="0.25">
      <c r="A112" s="13">
        <v>110</v>
      </c>
      <c r="B112" s="17">
        <v>6</v>
      </c>
      <c r="C112" s="1" t="s">
        <v>784</v>
      </c>
      <c r="D112" s="1" t="s">
        <v>4493</v>
      </c>
      <c r="E112" s="1" t="s">
        <v>4508</v>
      </c>
      <c r="F112" s="1" t="s">
        <v>4565</v>
      </c>
      <c r="G112" s="16">
        <v>33.5</v>
      </c>
      <c r="H112" s="16">
        <v>34</v>
      </c>
      <c r="I112" s="13" t="s">
        <v>3190</v>
      </c>
      <c r="J112" s="1" t="s">
        <v>4980</v>
      </c>
      <c r="K112" s="1">
        <v>0</v>
      </c>
      <c r="L112" s="1">
        <v>1</v>
      </c>
      <c r="M112" s="1">
        <v>18</v>
      </c>
      <c r="N112" s="1">
        <v>9</v>
      </c>
      <c r="O112" s="1">
        <v>43</v>
      </c>
      <c r="P112" s="16">
        <v>246.45793968023256</v>
      </c>
      <c r="Q112" s="16">
        <v>1.1327426041042181</v>
      </c>
      <c r="R112" s="16">
        <v>27.659369486515114</v>
      </c>
      <c r="S112" s="16">
        <v>26.526626882410895</v>
      </c>
      <c r="T112" s="21">
        <v>8.7858385449023982E-2</v>
      </c>
      <c r="U112" s="16">
        <v>7.4972270265318173</v>
      </c>
      <c r="V112" s="16">
        <v>7.4093686410827937</v>
      </c>
      <c r="W112" s="13" t="str">
        <f>IF(Table467410[[#This Row],[PSI - FI]]&gt;5,"Red",(IF(AND(Table467410[[#This Row],[PSI - FI]]&lt;5,Table467410[[#This Row],[PSI - FI]]&gt;=3),"Blue","No")))</f>
        <v>Red</v>
      </c>
      <c r="X112" s="19" t="str">
        <f>HYPERLINK("https://www.google.com/maps/dir/?api=1&amp;origin=" &amp; Table467410[[#This Row],[Begin Lat]] &amp; "," &amp; Table467410[[#This Row],[Begin Long]] &amp; "&amp;destination=" &amp; Table467410[[#This Row],[End Lat]] &amp; "," &amp; Table467410[[#This Row],[End Long]] &amp; "&amp;travelmode=driving", "Google Maps")</f>
        <v>Google Maps</v>
      </c>
      <c r="Y112" s="1">
        <v>40.040408537399998</v>
      </c>
      <c r="Z112" s="1">
        <v>-82.902557905500004</v>
      </c>
      <c r="AA112" s="1">
        <v>40.033171448399997</v>
      </c>
      <c r="AB112" s="1">
        <v>-82.903035916999997</v>
      </c>
    </row>
    <row r="113" spans="1:28" x14ac:dyDescent="0.25">
      <c r="A113" s="13">
        <v>111</v>
      </c>
      <c r="B113" s="17">
        <v>12</v>
      </c>
      <c r="C113" s="1" t="s">
        <v>785</v>
      </c>
      <c r="D113" s="1" t="s">
        <v>4504</v>
      </c>
      <c r="E113" s="1" t="s">
        <v>4496</v>
      </c>
      <c r="F113" s="1" t="s">
        <v>3920</v>
      </c>
      <c r="G113" s="16">
        <v>22.7</v>
      </c>
      <c r="H113" s="16">
        <v>23.2</v>
      </c>
      <c r="I113" s="13" t="s">
        <v>3190</v>
      </c>
      <c r="J113" s="1" t="s">
        <v>4987</v>
      </c>
      <c r="K113" s="1">
        <v>0</v>
      </c>
      <c r="L113" s="1">
        <v>2</v>
      </c>
      <c r="M113" s="1">
        <v>6</v>
      </c>
      <c r="N113" s="1">
        <v>12</v>
      </c>
      <c r="O113" s="1">
        <v>45</v>
      </c>
      <c r="P113" s="16">
        <v>228.88462936046511</v>
      </c>
      <c r="Q113" s="16">
        <v>1.2301721729541373</v>
      </c>
      <c r="R113" s="16">
        <v>25.940181689730846</v>
      </c>
      <c r="S113" s="16">
        <v>24.710009516776708</v>
      </c>
      <c r="T113" s="21">
        <v>9.2639551227629235E-2</v>
      </c>
      <c r="U113" s="16">
        <v>7.4835073970423664</v>
      </c>
      <c r="V113" s="16">
        <v>7.3908678458147374</v>
      </c>
      <c r="W113" s="13" t="str">
        <f>IF(Table467410[[#This Row],[PSI - FI]]&gt;5,"Red",(IF(AND(Table467410[[#This Row],[PSI - FI]]&lt;5,Table467410[[#This Row],[PSI - FI]]&gt;=3),"Blue","No")))</f>
        <v>Red</v>
      </c>
      <c r="X113" s="19" t="str">
        <f>HYPERLINK("https://www.google.com/maps/dir/?api=1&amp;origin=" &amp; Table467410[[#This Row],[Begin Lat]] &amp; "," &amp; Table467410[[#This Row],[Begin Long]] &amp; "&amp;destination=" &amp; Table467410[[#This Row],[End Lat]] &amp; "," &amp; Table467410[[#This Row],[End Long]] &amp; "&amp;travelmode=driving", "Google Maps")</f>
        <v>Google Maps</v>
      </c>
      <c r="Y113" s="1">
        <v>41.550729448600002</v>
      </c>
      <c r="Z113" s="1">
        <v>-81.6039634503</v>
      </c>
      <c r="AA113" s="1">
        <v>41.554946784800002</v>
      </c>
      <c r="AB113" s="1">
        <v>-81.596199694899994</v>
      </c>
    </row>
    <row r="114" spans="1:28" x14ac:dyDescent="0.25">
      <c r="A114" s="13">
        <v>112</v>
      </c>
      <c r="B114" s="17">
        <v>12</v>
      </c>
      <c r="C114" s="1" t="s">
        <v>785</v>
      </c>
      <c r="D114" s="1" t="s">
        <v>4499</v>
      </c>
      <c r="E114" s="1" t="s">
        <v>4513</v>
      </c>
      <c r="F114" s="1" t="s">
        <v>4566</v>
      </c>
      <c r="G114" s="16">
        <v>11.6</v>
      </c>
      <c r="H114" s="16">
        <v>12.1</v>
      </c>
      <c r="I114" s="13" t="s">
        <v>3190</v>
      </c>
      <c r="J114" s="1" t="s">
        <v>4987</v>
      </c>
      <c r="K114" s="1">
        <v>0</v>
      </c>
      <c r="L114" s="1">
        <v>3</v>
      </c>
      <c r="M114" s="1">
        <v>11</v>
      </c>
      <c r="N114" s="1">
        <v>6</v>
      </c>
      <c r="O114" s="1">
        <v>32</v>
      </c>
      <c r="P114" s="16">
        <v>267.67069404069764</v>
      </c>
      <c r="Q114" s="16">
        <v>1.195883132955901</v>
      </c>
      <c r="R114" s="16">
        <v>20.993657832377711</v>
      </c>
      <c r="S114" s="16">
        <v>19.797774699421808</v>
      </c>
      <c r="T114" s="21">
        <v>8.6261786437776086E-2</v>
      </c>
      <c r="U114" s="16">
        <v>7.4508147097808184</v>
      </c>
      <c r="V114" s="16">
        <v>7.3645529233430427</v>
      </c>
      <c r="W114" s="13" t="str">
        <f>IF(Table467410[[#This Row],[PSI - FI]]&gt;5,"Red",(IF(AND(Table467410[[#This Row],[PSI - FI]]&lt;5,Table467410[[#This Row],[PSI - FI]]&gt;=3),"Blue","No")))</f>
        <v>Red</v>
      </c>
      <c r="X114" s="19" t="str">
        <f>HYPERLINK("https://www.google.com/maps/dir/?api=1&amp;origin=" &amp; Table467410[[#This Row],[Begin Lat]] &amp; "," &amp; Table467410[[#This Row],[Begin Long]] &amp; "&amp;destination=" &amp; Table467410[[#This Row],[End Lat]] &amp; "," &amp; Table467410[[#This Row],[End Long]] &amp; "&amp;travelmode=driving", "Google Maps")</f>
        <v>Google Maps</v>
      </c>
      <c r="Y114" s="1">
        <v>41.425911926700003</v>
      </c>
      <c r="Z114" s="1">
        <v>-81.761837581500004</v>
      </c>
      <c r="AA114" s="1">
        <v>41.424775924999999</v>
      </c>
      <c r="AB114" s="1">
        <v>-81.752388341400007</v>
      </c>
    </row>
    <row r="115" spans="1:28" x14ac:dyDescent="0.25">
      <c r="A115" s="13">
        <v>113</v>
      </c>
      <c r="B115" s="17">
        <v>8</v>
      </c>
      <c r="C115" s="1" t="s">
        <v>787</v>
      </c>
      <c r="D115" s="1" t="s">
        <v>3894</v>
      </c>
      <c r="E115" s="1" t="s">
        <v>3895</v>
      </c>
      <c r="F115" s="1" t="s">
        <v>3923</v>
      </c>
      <c r="G115" s="16">
        <v>26.2</v>
      </c>
      <c r="H115" s="16">
        <v>26.7</v>
      </c>
      <c r="I115" s="13" t="s">
        <v>3190</v>
      </c>
      <c r="J115" s="1" t="s">
        <v>4987</v>
      </c>
      <c r="K115" s="1">
        <v>0</v>
      </c>
      <c r="L115" s="1">
        <v>1</v>
      </c>
      <c r="M115" s="1">
        <v>11</v>
      </c>
      <c r="N115" s="1">
        <v>8</v>
      </c>
      <c r="O115" s="1">
        <v>51</v>
      </c>
      <c r="P115" s="16">
        <v>204.19231468023256</v>
      </c>
      <c r="Q115" s="16">
        <v>1.1667536951180983</v>
      </c>
      <c r="R115" s="16">
        <v>28.518563065181255</v>
      </c>
      <c r="S115" s="16">
        <v>27.351809370063155</v>
      </c>
      <c r="T115" s="21">
        <v>8.6931611821766452E-2</v>
      </c>
      <c r="U115" s="16">
        <v>7.4378646528318351</v>
      </c>
      <c r="V115" s="16">
        <v>7.3509330410100686</v>
      </c>
      <c r="W115" s="13" t="str">
        <f>IF(Table467410[[#This Row],[PSI - FI]]&gt;5,"Red",(IF(AND(Table467410[[#This Row],[PSI - FI]]&lt;5,Table467410[[#This Row],[PSI - FI]]&gt;=3),"Blue","No")))</f>
        <v>Red</v>
      </c>
      <c r="X115" s="19" t="str">
        <f>HYPERLINK("https://www.google.com/maps/dir/?api=1&amp;origin=" &amp; Table467410[[#This Row],[Begin Lat]] &amp; "," &amp; Table467410[[#This Row],[Begin Long]] &amp; "&amp;destination=" &amp; Table467410[[#This Row],[End Lat]] &amp; "," &amp; Table467410[[#This Row],[End Long]] &amp; "&amp;travelmode=driving", "Google Maps")</f>
        <v>Google Maps</v>
      </c>
      <c r="Y115" s="1">
        <v>39.2882245825</v>
      </c>
      <c r="Z115" s="1">
        <v>-84.434137279300003</v>
      </c>
      <c r="AA115" s="1">
        <v>39.285912681100001</v>
      </c>
      <c r="AB115" s="1">
        <v>-84.425293231500007</v>
      </c>
    </row>
    <row r="116" spans="1:28" x14ac:dyDescent="0.25">
      <c r="A116" s="13">
        <v>114</v>
      </c>
      <c r="B116" s="17">
        <v>6</v>
      </c>
      <c r="C116" s="1" t="s">
        <v>784</v>
      </c>
      <c r="D116" s="1" t="s">
        <v>3842</v>
      </c>
      <c r="E116" s="1" t="s">
        <v>4501</v>
      </c>
      <c r="F116" s="1" t="s">
        <v>3916</v>
      </c>
      <c r="G116" s="16">
        <v>23.3</v>
      </c>
      <c r="H116" s="16">
        <v>23.8</v>
      </c>
      <c r="I116" s="13" t="s">
        <v>3190</v>
      </c>
      <c r="J116" s="1" t="s">
        <v>4980</v>
      </c>
      <c r="K116" s="1">
        <v>0</v>
      </c>
      <c r="L116" s="1">
        <v>1</v>
      </c>
      <c r="M116" s="1">
        <v>18</v>
      </c>
      <c r="N116" s="1">
        <v>8</v>
      </c>
      <c r="O116" s="1">
        <v>38</v>
      </c>
      <c r="P116" s="16">
        <v>237.02043968023256</v>
      </c>
      <c r="Q116" s="16">
        <v>1.0074574427059917</v>
      </c>
      <c r="R116" s="16">
        <v>27.306234744689526</v>
      </c>
      <c r="S116" s="16">
        <v>26.298777301983534</v>
      </c>
      <c r="T116" s="21">
        <v>7.8888259532095217E-2</v>
      </c>
      <c r="U116" s="16">
        <v>7.3671620230192492</v>
      </c>
      <c r="V116" s="16">
        <v>7.2882737634871537</v>
      </c>
      <c r="W116" s="13" t="str">
        <f>IF(Table467410[[#This Row],[PSI - FI]]&gt;5,"Red",(IF(AND(Table467410[[#This Row],[PSI - FI]]&lt;5,Table467410[[#This Row],[PSI - FI]]&gt;=3),"Blue","No")))</f>
        <v>Red</v>
      </c>
      <c r="X116" s="19" t="str">
        <f>HYPERLINK("https://www.google.com/maps/dir/?api=1&amp;origin=" &amp; Table467410[[#This Row],[Begin Lat]] &amp; "," &amp; Table467410[[#This Row],[Begin Long]] &amp; "&amp;destination=" &amp; Table467410[[#This Row],[End Lat]] &amp; "," &amp; Table467410[[#This Row],[End Long]] &amp; "&amp;travelmode=driving", "Google Maps")</f>
        <v>Google Maps</v>
      </c>
      <c r="Y116" s="1">
        <v>39.933608250699997</v>
      </c>
      <c r="Z116" s="1">
        <v>-82.843085274499998</v>
      </c>
      <c r="AA116" s="1">
        <v>39.933104412200002</v>
      </c>
      <c r="AB116" s="1">
        <v>-82.833695914299994</v>
      </c>
    </row>
    <row r="117" spans="1:28" x14ac:dyDescent="0.25">
      <c r="A117" s="13">
        <v>115</v>
      </c>
      <c r="B117" s="17">
        <v>8</v>
      </c>
      <c r="C117" s="1" t="s">
        <v>788</v>
      </c>
      <c r="D117" s="1" t="s">
        <v>4524</v>
      </c>
      <c r="E117" s="1" t="s">
        <v>4525</v>
      </c>
      <c r="F117" s="1" t="s">
        <v>3918</v>
      </c>
      <c r="G117" s="16">
        <v>1.3</v>
      </c>
      <c r="H117" s="16">
        <v>1.8</v>
      </c>
      <c r="I117" s="13" t="s">
        <v>3190</v>
      </c>
      <c r="J117" s="1" t="s">
        <v>4985</v>
      </c>
      <c r="K117" s="1">
        <v>0</v>
      </c>
      <c r="L117" s="1">
        <v>1</v>
      </c>
      <c r="M117" s="1">
        <v>20</v>
      </c>
      <c r="N117" s="1">
        <v>10</v>
      </c>
      <c r="O117" s="1">
        <v>69</v>
      </c>
      <c r="P117" s="16">
        <v>289.98918968023258</v>
      </c>
      <c r="Q117" s="16">
        <v>1.288991545598104</v>
      </c>
      <c r="R117" s="16">
        <v>39.173001503023386</v>
      </c>
      <c r="S117" s="16">
        <v>37.884009957425285</v>
      </c>
      <c r="T117" s="21">
        <v>9.2362855989199827E-2</v>
      </c>
      <c r="U117" s="16">
        <v>7.3168311455448167</v>
      </c>
      <c r="V117" s="16">
        <v>7.2244682895556167</v>
      </c>
      <c r="W117" s="13" t="str">
        <f>IF(Table467410[[#This Row],[PSI - FI]]&gt;5,"Red",(IF(AND(Table467410[[#This Row],[PSI - FI]]&lt;5,Table467410[[#This Row],[PSI - FI]]&gt;=3),"Blue","No")))</f>
        <v>Red</v>
      </c>
      <c r="X117" s="19" t="str">
        <f>HYPERLINK("https://www.google.com/maps/dir/?api=1&amp;origin=" &amp; Table467410[[#This Row],[Begin Lat]] &amp; "," &amp; Table467410[[#This Row],[Begin Long]] &amp; "&amp;destination=" &amp; Table467410[[#This Row],[End Lat]] &amp; "," &amp; Table467410[[#This Row],[End Long]] &amp; "&amp;travelmode=driving", "Google Maps")</f>
        <v>Google Maps</v>
      </c>
      <c r="Y117" s="1">
        <v>39.316978100299998</v>
      </c>
      <c r="Z117" s="1">
        <v>-84.430002473299993</v>
      </c>
      <c r="AA117" s="1">
        <v>39.3226120721</v>
      </c>
      <c r="AB117" s="1">
        <v>-84.424126175300003</v>
      </c>
    </row>
    <row r="118" spans="1:28" x14ac:dyDescent="0.25">
      <c r="A118" s="13">
        <v>116</v>
      </c>
      <c r="B118" s="17">
        <v>12</v>
      </c>
      <c r="C118" s="1" t="s">
        <v>785</v>
      </c>
      <c r="D118" s="1" t="s">
        <v>3898</v>
      </c>
      <c r="E118" s="1" t="s">
        <v>4527</v>
      </c>
      <c r="F118" s="1" t="s">
        <v>3924</v>
      </c>
      <c r="G118" s="16">
        <v>10.5</v>
      </c>
      <c r="H118" s="16">
        <v>11</v>
      </c>
      <c r="I118" s="13" t="s">
        <v>3190</v>
      </c>
      <c r="J118" s="1" t="s">
        <v>4987</v>
      </c>
      <c r="K118" s="1">
        <v>0</v>
      </c>
      <c r="L118" s="1">
        <v>3</v>
      </c>
      <c r="M118" s="1">
        <v>3</v>
      </c>
      <c r="N118" s="1">
        <v>14</v>
      </c>
      <c r="O118" s="1">
        <v>45</v>
      </c>
      <c r="P118" s="16">
        <v>263.79569404069764</v>
      </c>
      <c r="Q118" s="16">
        <v>1.2215447516315108</v>
      </c>
      <c r="R118" s="16">
        <v>26.06108911273893</v>
      </c>
      <c r="S118" s="16">
        <v>24.839544361107418</v>
      </c>
      <c r="T118" s="21">
        <v>6.9511651181056275E-2</v>
      </c>
      <c r="U118" s="16">
        <v>7.224302258952406</v>
      </c>
      <c r="V118" s="16">
        <v>7.1547906077713499</v>
      </c>
      <c r="W118" s="13" t="str">
        <f>IF(Table467410[[#This Row],[PSI - FI]]&gt;5,"Red",(IF(AND(Table467410[[#This Row],[PSI - FI]]&lt;5,Table467410[[#This Row],[PSI - FI]]&gt;=3),"Blue","No")))</f>
        <v>Red</v>
      </c>
      <c r="X118" s="19" t="str">
        <f>HYPERLINK("https://www.google.com/maps/dir/?api=1&amp;origin=" &amp; Table467410[[#This Row],[Begin Lat]] &amp; "," &amp; Table467410[[#This Row],[Begin Long]] &amp; "&amp;destination=" &amp; Table467410[[#This Row],[End Lat]] &amp; "," &amp; Table467410[[#This Row],[End Long]] &amp; "&amp;travelmode=driving", "Google Maps")</f>
        <v>Google Maps</v>
      </c>
      <c r="Y118" s="1">
        <v>41.496836854800002</v>
      </c>
      <c r="Z118" s="1">
        <v>-81.484170959300002</v>
      </c>
      <c r="AA118" s="1">
        <v>41.502442893000001</v>
      </c>
      <c r="AB118" s="1">
        <v>-81.478210227700004</v>
      </c>
    </row>
    <row r="119" spans="1:28" x14ac:dyDescent="0.25">
      <c r="A119" s="13">
        <v>117</v>
      </c>
      <c r="B119" s="17">
        <v>12</v>
      </c>
      <c r="C119" s="1" t="s">
        <v>785</v>
      </c>
      <c r="D119" s="1" t="s">
        <v>4504</v>
      </c>
      <c r="E119" s="1" t="s">
        <v>4496</v>
      </c>
      <c r="F119" s="1" t="s">
        <v>3920</v>
      </c>
      <c r="G119" s="16">
        <v>10.7</v>
      </c>
      <c r="H119" s="16">
        <v>11.2</v>
      </c>
      <c r="I119" s="13" t="s">
        <v>3190</v>
      </c>
      <c r="J119" s="1" t="s">
        <v>4987</v>
      </c>
      <c r="K119" s="1">
        <v>1</v>
      </c>
      <c r="L119" s="1">
        <v>3</v>
      </c>
      <c r="M119" s="1">
        <v>6</v>
      </c>
      <c r="N119" s="1">
        <v>9</v>
      </c>
      <c r="O119" s="1">
        <v>32</v>
      </c>
      <c r="P119" s="16">
        <v>293.92550872093022</v>
      </c>
      <c r="Q119" s="16">
        <v>1.2125216782824098</v>
      </c>
      <c r="R119" s="16">
        <v>20.29723394906793</v>
      </c>
      <c r="S119" s="16">
        <v>19.08471227078552</v>
      </c>
      <c r="T119" s="21">
        <v>9.853626493883938E-2</v>
      </c>
      <c r="U119" s="16">
        <v>7.1761151141416208</v>
      </c>
      <c r="V119" s="16">
        <v>7.0775788492027818</v>
      </c>
      <c r="W119" s="13" t="str">
        <f>IF(Table467410[[#This Row],[PSI - FI]]&gt;5,"Red",(IF(AND(Table467410[[#This Row],[PSI - FI]]&lt;5,Table467410[[#This Row],[PSI - FI]]&gt;=3),"Blue","No")))</f>
        <v>Red</v>
      </c>
      <c r="X119" s="19" t="str">
        <f>HYPERLINK("https://www.google.com/maps/dir/?api=1&amp;origin=" &amp; Table467410[[#This Row],[Begin Lat]] &amp; "," &amp; Table467410[[#This Row],[Begin Long]] &amp; "&amp;destination=" &amp; Table467410[[#This Row],[End Lat]] &amp; "," &amp; Table467410[[#This Row],[End Long]] &amp; "&amp;travelmode=driving", "Google Maps")</f>
        <v>Google Maps</v>
      </c>
      <c r="Y119" s="1">
        <v>41.466614590900001</v>
      </c>
      <c r="Z119" s="1">
        <v>-81.767569573299994</v>
      </c>
      <c r="AA119" s="1">
        <v>41.467669327300001</v>
      </c>
      <c r="AB119" s="1">
        <v>-81.7580459526</v>
      </c>
    </row>
    <row r="120" spans="1:28" x14ac:dyDescent="0.25">
      <c r="A120" s="13">
        <v>118</v>
      </c>
      <c r="B120" s="17">
        <v>12</v>
      </c>
      <c r="C120" s="1" t="s">
        <v>785</v>
      </c>
      <c r="D120" s="1" t="s">
        <v>4504</v>
      </c>
      <c r="E120" s="1" t="s">
        <v>4514</v>
      </c>
      <c r="F120" s="1" t="s">
        <v>3920</v>
      </c>
      <c r="G120" s="16">
        <v>11.5</v>
      </c>
      <c r="H120" s="16">
        <v>12</v>
      </c>
      <c r="I120" s="13" t="s">
        <v>3190</v>
      </c>
      <c r="J120" s="1" t="s">
        <v>4985</v>
      </c>
      <c r="K120" s="1">
        <v>1</v>
      </c>
      <c r="L120" s="1">
        <v>2</v>
      </c>
      <c r="M120" s="1">
        <v>10</v>
      </c>
      <c r="N120" s="1">
        <v>15</v>
      </c>
      <c r="O120" s="1">
        <v>32</v>
      </c>
      <c r="P120" s="16">
        <v>301.06131904069764</v>
      </c>
      <c r="Q120" s="16">
        <v>1.4117478495741904</v>
      </c>
      <c r="R120" s="16">
        <v>23.999629166548356</v>
      </c>
      <c r="S120" s="16">
        <v>22.587881316974165</v>
      </c>
      <c r="T120" s="21">
        <v>0.10739369675999209</v>
      </c>
      <c r="U120" s="16">
        <v>7.1711744054774833</v>
      </c>
      <c r="V120" s="16">
        <v>7.0637807087174913</v>
      </c>
      <c r="W120" s="13" t="str">
        <f>IF(Table467410[[#This Row],[PSI - FI]]&gt;5,"Red",(IF(AND(Table467410[[#This Row],[PSI - FI]]&lt;5,Table467410[[#This Row],[PSI - FI]]&gt;=3),"Blue","No")))</f>
        <v>Red</v>
      </c>
      <c r="X120" s="19" t="str">
        <f>HYPERLINK("https://www.google.com/maps/dir/?api=1&amp;origin=" &amp; Table467410[[#This Row],[Begin Lat]] &amp; "," &amp; Table467410[[#This Row],[Begin Long]] &amp; "&amp;destination=" &amp; Table467410[[#This Row],[End Lat]] &amp; "," &amp; Table467410[[#This Row],[End Long]] &amp; "&amp;travelmode=driving", "Google Maps")</f>
        <v>Google Maps</v>
      </c>
      <c r="Y120" s="1">
        <v>41.469733671699998</v>
      </c>
      <c r="Z120" s="1">
        <v>-81.752796754200006</v>
      </c>
      <c r="AA120" s="1">
        <v>41.4701542675</v>
      </c>
      <c r="AB120" s="1">
        <v>-81.743227675200004</v>
      </c>
    </row>
    <row r="121" spans="1:28" x14ac:dyDescent="0.25">
      <c r="A121" s="13">
        <v>119</v>
      </c>
      <c r="B121" s="17">
        <v>12</v>
      </c>
      <c r="C121" s="1" t="s">
        <v>785</v>
      </c>
      <c r="D121" s="1" t="s">
        <v>4499</v>
      </c>
      <c r="E121" s="1" t="s">
        <v>4513</v>
      </c>
      <c r="F121" s="1" t="s">
        <v>4566</v>
      </c>
      <c r="G121" s="16">
        <v>13.9</v>
      </c>
      <c r="H121" s="16">
        <v>14.4</v>
      </c>
      <c r="I121" s="13" t="s">
        <v>3190</v>
      </c>
      <c r="J121" s="1" t="s">
        <v>4987</v>
      </c>
      <c r="K121" s="1">
        <v>1</v>
      </c>
      <c r="L121" s="1">
        <v>0</v>
      </c>
      <c r="M121" s="1">
        <v>7</v>
      </c>
      <c r="N121" s="1">
        <v>11</v>
      </c>
      <c r="O121" s="1">
        <v>35</v>
      </c>
      <c r="P121" s="16">
        <v>175.31731468023256</v>
      </c>
      <c r="Q121" s="16">
        <v>1.278421434860413</v>
      </c>
      <c r="R121" s="16">
        <v>21.403921825135104</v>
      </c>
      <c r="S121" s="16">
        <v>20.125500390274691</v>
      </c>
      <c r="T121" s="21">
        <v>0.10135068584428621</v>
      </c>
      <c r="U121" s="16">
        <v>7.1711217022579872</v>
      </c>
      <c r="V121" s="16">
        <v>7.0697710164137009</v>
      </c>
      <c r="W121" s="13" t="str">
        <f>IF(Table467410[[#This Row],[PSI - FI]]&gt;5,"Red",(IF(AND(Table467410[[#This Row],[PSI - FI]]&lt;5,Table467410[[#This Row],[PSI - FI]]&gt;=3),"Blue","No")))</f>
        <v>Red</v>
      </c>
      <c r="X121" s="19" t="str">
        <f>HYPERLINK("https://www.google.com/maps/dir/?api=1&amp;origin=" &amp; Table467410[[#This Row],[Begin Lat]] &amp; "," &amp; Table467410[[#This Row],[Begin Long]] &amp; "&amp;destination=" &amp; Table467410[[#This Row],[End Lat]] &amp; "," &amp; Table467410[[#This Row],[End Long]] &amp; "&amp;travelmode=driving", "Google Maps")</f>
        <v>Google Maps</v>
      </c>
      <c r="Y121" s="1">
        <v>41.421475155000003</v>
      </c>
      <c r="Z121" s="1">
        <v>-81.718262349900002</v>
      </c>
      <c r="AA121" s="1">
        <v>41.421257775500003</v>
      </c>
      <c r="AB121" s="1">
        <v>-81.708650046700001</v>
      </c>
    </row>
    <row r="122" spans="1:28" x14ac:dyDescent="0.25">
      <c r="A122" s="13">
        <v>120</v>
      </c>
      <c r="B122" s="17">
        <v>8</v>
      </c>
      <c r="C122" s="1" t="s">
        <v>787</v>
      </c>
      <c r="D122" s="1" t="s">
        <v>4497</v>
      </c>
      <c r="E122" s="1" t="s">
        <v>4498</v>
      </c>
      <c r="F122" s="1" t="s">
        <v>3918</v>
      </c>
      <c r="G122" s="16">
        <v>12</v>
      </c>
      <c r="H122" s="16">
        <v>12.5</v>
      </c>
      <c r="I122" s="13" t="s">
        <v>3190</v>
      </c>
      <c r="J122" s="1" t="s">
        <v>4980</v>
      </c>
      <c r="K122" s="1">
        <v>0</v>
      </c>
      <c r="L122" s="1">
        <v>5</v>
      </c>
      <c r="M122" s="1">
        <v>14</v>
      </c>
      <c r="N122" s="1">
        <v>9</v>
      </c>
      <c r="O122" s="1">
        <v>75</v>
      </c>
      <c r="P122" s="16">
        <v>434.97719840116281</v>
      </c>
      <c r="Q122" s="16">
        <v>0.92962427026138439</v>
      </c>
      <c r="R122" s="16">
        <v>40.782791130321478</v>
      </c>
      <c r="S122" s="16">
        <v>39.853166860060092</v>
      </c>
      <c r="T122" s="21">
        <v>7.4160914119707461E-2</v>
      </c>
      <c r="U122" s="16">
        <v>7.1667873865936951</v>
      </c>
      <c r="V122" s="16">
        <v>7.092626472473988</v>
      </c>
      <c r="W122" s="13" t="str">
        <f>IF(Table467410[[#This Row],[PSI - FI]]&gt;5,"Red",(IF(AND(Table467410[[#This Row],[PSI - FI]]&lt;5,Table467410[[#This Row],[PSI - FI]]&gt;=3),"Blue","No")))</f>
        <v>Red</v>
      </c>
      <c r="X122" s="19" t="str">
        <f>HYPERLINK("https://www.google.com/maps/dir/?api=1&amp;origin=" &amp; Table467410[[#This Row],[Begin Lat]] &amp; "," &amp; Table467410[[#This Row],[Begin Long]] &amp; "&amp;destination=" &amp; Table467410[[#This Row],[End Lat]] &amp; "," &amp; Table467410[[#This Row],[End Long]] &amp; "&amp;travelmode=driving", "Google Maps")</f>
        <v>Google Maps</v>
      </c>
      <c r="Y122" s="1">
        <v>39.222658298399999</v>
      </c>
      <c r="Z122" s="1">
        <v>-84.448157900400005</v>
      </c>
      <c r="AA122" s="1">
        <v>39.229782221299999</v>
      </c>
      <c r="AB122" s="1">
        <v>-84.449849685000004</v>
      </c>
    </row>
    <row r="123" spans="1:28" x14ac:dyDescent="0.25">
      <c r="A123" s="13">
        <v>121</v>
      </c>
      <c r="B123" s="17">
        <v>6</v>
      </c>
      <c r="C123" s="1" t="s">
        <v>784</v>
      </c>
      <c r="D123" s="1" t="s">
        <v>3848</v>
      </c>
      <c r="E123" s="1" t="s">
        <v>3873</v>
      </c>
      <c r="F123" s="1" t="s">
        <v>3917</v>
      </c>
      <c r="G123" s="16">
        <v>18.2</v>
      </c>
      <c r="H123" s="16">
        <v>18.7</v>
      </c>
      <c r="I123" s="13" t="s">
        <v>3190</v>
      </c>
      <c r="J123" s="1" t="s">
        <v>4988</v>
      </c>
      <c r="K123" s="1">
        <v>0</v>
      </c>
      <c r="L123" s="1">
        <v>1</v>
      </c>
      <c r="M123" s="1">
        <v>7</v>
      </c>
      <c r="N123" s="1">
        <v>12</v>
      </c>
      <c r="O123" s="1">
        <v>15</v>
      </c>
      <c r="P123" s="16">
        <v>159.75481468023256</v>
      </c>
      <c r="Q123" s="16">
        <v>1.0851181088450204</v>
      </c>
      <c r="R123" s="16">
        <v>14.067476141828436</v>
      </c>
      <c r="S123" s="16">
        <v>12.982358032983417</v>
      </c>
      <c r="T123" s="21">
        <v>8.5482716921828156E-2</v>
      </c>
      <c r="U123" s="16">
        <v>7.1578261571446351</v>
      </c>
      <c r="V123" s="16">
        <v>7.0723434402228067</v>
      </c>
      <c r="W123" s="13" t="str">
        <f>IF(Table467410[[#This Row],[PSI - FI]]&gt;5,"Red",(IF(AND(Table467410[[#This Row],[PSI - FI]]&lt;5,Table467410[[#This Row],[PSI - FI]]&gt;=3),"Blue","No")))</f>
        <v>Red</v>
      </c>
      <c r="X123" s="19" t="str">
        <f>HYPERLINK("https://www.google.com/maps/dir/?api=1&amp;origin=" &amp; Table467410[[#This Row],[Begin Lat]] &amp; "," &amp; Table467410[[#This Row],[Begin Long]] &amp; "&amp;destination=" &amp; Table467410[[#This Row],[End Lat]] &amp; "," &amp; Table467410[[#This Row],[End Long]] &amp; "&amp;travelmode=driving", "Google Maps")</f>
        <v>Google Maps</v>
      </c>
      <c r="Y123" s="1">
        <v>39.973623902100002</v>
      </c>
      <c r="Z123" s="1">
        <v>-82.983185636900004</v>
      </c>
      <c r="AA123" s="1">
        <v>39.980811790200001</v>
      </c>
      <c r="AB123" s="1">
        <v>-82.984178225899996</v>
      </c>
    </row>
    <row r="124" spans="1:28" x14ac:dyDescent="0.25">
      <c r="A124" s="13">
        <v>122</v>
      </c>
      <c r="B124" s="17">
        <v>12</v>
      </c>
      <c r="C124" s="1" t="s">
        <v>785</v>
      </c>
      <c r="D124" s="1" t="s">
        <v>4532</v>
      </c>
      <c r="E124" s="1" t="s">
        <v>4514</v>
      </c>
      <c r="F124" s="1" t="s">
        <v>3920</v>
      </c>
      <c r="G124" s="16">
        <v>14.9</v>
      </c>
      <c r="H124" s="16">
        <v>15.4</v>
      </c>
      <c r="I124" s="13" t="s">
        <v>3190</v>
      </c>
      <c r="J124" s="1" t="s">
        <v>4985</v>
      </c>
      <c r="K124" s="1">
        <v>1</v>
      </c>
      <c r="L124" s="1">
        <v>3</v>
      </c>
      <c r="M124" s="1">
        <v>11</v>
      </c>
      <c r="N124" s="1">
        <v>24</v>
      </c>
      <c r="O124" s="1">
        <v>61</v>
      </c>
      <c r="P124" s="16">
        <v>422.22238372093022</v>
      </c>
      <c r="Q124" s="16">
        <v>0.90483198285234478</v>
      </c>
      <c r="R124" s="16">
        <v>34.856184626683884</v>
      </c>
      <c r="S124" s="16">
        <v>33.951352643831541</v>
      </c>
      <c r="T124" s="21">
        <v>6.2741658172196832E-2</v>
      </c>
      <c r="U124" s="16">
        <v>7.1545940541637298</v>
      </c>
      <c r="V124" s="16">
        <v>7.0918523959915332</v>
      </c>
      <c r="W124" s="13" t="str">
        <f>IF(Table467410[[#This Row],[PSI - FI]]&gt;5,"Red",(IF(AND(Table467410[[#This Row],[PSI - FI]]&lt;5,Table467410[[#This Row],[PSI - FI]]&gt;=3),"Blue","No")))</f>
        <v>Red</v>
      </c>
      <c r="X124" s="19" t="str">
        <f>HYPERLINK("https://www.google.com/maps/dir/?api=1&amp;origin=" &amp; Table467410[[#This Row],[Begin Lat]] &amp; "," &amp; Table467410[[#This Row],[Begin Long]] &amp; "&amp;destination=" &amp; Table467410[[#This Row],[End Lat]] &amp; "," &amp; Table467410[[#This Row],[End Long]] &amp; "&amp;travelmode=driving", "Google Maps")</f>
        <v>Google Maps</v>
      </c>
      <c r="Y124" s="1">
        <v>41.478876734000004</v>
      </c>
      <c r="Z124" s="1">
        <v>-81.693416767299993</v>
      </c>
      <c r="AA124" s="1">
        <v>41.485929219799999</v>
      </c>
      <c r="AB124" s="1">
        <v>-81.691284187500003</v>
      </c>
    </row>
    <row r="125" spans="1:28" x14ac:dyDescent="0.25">
      <c r="A125" s="13">
        <v>123</v>
      </c>
      <c r="B125" s="17">
        <v>8</v>
      </c>
      <c r="C125" s="1" t="s">
        <v>787</v>
      </c>
      <c r="D125" s="1" t="s">
        <v>4497</v>
      </c>
      <c r="E125" s="1" t="s">
        <v>4498</v>
      </c>
      <c r="F125" s="1" t="s">
        <v>3918</v>
      </c>
      <c r="G125" s="16">
        <v>7.8</v>
      </c>
      <c r="H125" s="16">
        <v>8.3000000000000007</v>
      </c>
      <c r="I125" s="13" t="s">
        <v>3190</v>
      </c>
      <c r="J125" s="1" t="s">
        <v>4988</v>
      </c>
      <c r="K125" s="1">
        <v>1</v>
      </c>
      <c r="L125" s="1">
        <v>3</v>
      </c>
      <c r="M125" s="1">
        <v>13</v>
      </c>
      <c r="N125" s="1">
        <v>8</v>
      </c>
      <c r="O125" s="1">
        <v>132</v>
      </c>
      <c r="P125" s="16">
        <v>435.31613372093022</v>
      </c>
      <c r="Q125" s="16">
        <v>1.2857374405907256</v>
      </c>
      <c r="R125" s="16">
        <v>62.77363072740588</v>
      </c>
      <c r="S125" s="16">
        <v>61.487893286815158</v>
      </c>
      <c r="T125" s="21">
        <v>0.10056441264041065</v>
      </c>
      <c r="U125" s="16">
        <v>7.147054397251333</v>
      </c>
      <c r="V125" s="16">
        <v>7.0464899846109219</v>
      </c>
      <c r="W125" s="13" t="str">
        <f>IF(Table467410[[#This Row],[PSI - FI]]&gt;5,"Red",(IF(AND(Table467410[[#This Row],[PSI - FI]]&lt;5,Table467410[[#This Row],[PSI - FI]]&gt;=3),"Blue","No")))</f>
        <v>Red</v>
      </c>
      <c r="X125" s="19" t="str">
        <f>HYPERLINK("https://www.google.com/maps/dir/?api=1&amp;origin=" &amp; Table467410[[#This Row],[Begin Lat]] &amp; "," &amp; Table467410[[#This Row],[Begin Long]] &amp; "&amp;destination=" &amp; Table467410[[#This Row],[End Lat]] &amp; "," &amp; Table467410[[#This Row],[End Long]] &amp; "&amp;travelmode=driving", "Google Maps")</f>
        <v>Google Maps</v>
      </c>
      <c r="Y125" s="1">
        <v>39.1736648511</v>
      </c>
      <c r="Z125" s="1">
        <v>-84.490665195099993</v>
      </c>
      <c r="AA125" s="1">
        <v>39.179741680100001</v>
      </c>
      <c r="AB125" s="1">
        <v>-84.485825071400001</v>
      </c>
    </row>
    <row r="126" spans="1:28" x14ac:dyDescent="0.25">
      <c r="A126" s="13">
        <v>124</v>
      </c>
      <c r="B126" s="17">
        <v>6</v>
      </c>
      <c r="C126" s="1" t="s">
        <v>784</v>
      </c>
      <c r="D126" s="1" t="s">
        <v>4493</v>
      </c>
      <c r="E126" s="1" t="s">
        <v>4494</v>
      </c>
      <c r="F126" s="1" t="s">
        <v>4565</v>
      </c>
      <c r="G126" s="16">
        <v>32.5</v>
      </c>
      <c r="H126" s="16">
        <v>33</v>
      </c>
      <c r="I126" s="13" t="s">
        <v>3190</v>
      </c>
      <c r="J126" s="1" t="s">
        <v>4988</v>
      </c>
      <c r="K126" s="1">
        <v>0</v>
      </c>
      <c r="L126" s="1">
        <v>2</v>
      </c>
      <c r="M126" s="1">
        <v>15</v>
      </c>
      <c r="N126" s="1">
        <v>7</v>
      </c>
      <c r="O126" s="1">
        <v>22</v>
      </c>
      <c r="P126" s="16">
        <v>242.61900436046511</v>
      </c>
      <c r="Q126" s="16">
        <v>1.5459921024605956</v>
      </c>
      <c r="R126" s="16">
        <v>18.056910192958949</v>
      </c>
      <c r="S126" s="16">
        <v>16.510918090498354</v>
      </c>
      <c r="T126" s="21">
        <v>0.12137547977847903</v>
      </c>
      <c r="U126" s="16">
        <v>7.120409458882099</v>
      </c>
      <c r="V126" s="16">
        <v>6.9990339791036202</v>
      </c>
      <c r="W126" s="13" t="str">
        <f>IF(Table467410[[#This Row],[PSI - FI]]&gt;5,"Red",(IF(AND(Table467410[[#This Row],[PSI - FI]]&lt;5,Table467410[[#This Row],[PSI - FI]]&gt;=3),"Blue","No")))</f>
        <v>Red</v>
      </c>
      <c r="X126" s="19" t="str">
        <f>HYPERLINK("https://www.google.com/maps/dir/?api=1&amp;origin=" &amp; Table467410[[#This Row],[Begin Lat]] &amp; "," &amp; Table467410[[#This Row],[Begin Long]] &amp; "&amp;destination=" &amp; Table467410[[#This Row],[End Lat]] &amp; "," &amp; Table467410[[#This Row],[End Long]] &amp; "&amp;travelmode=driving", "Google Maps")</f>
        <v>Google Maps</v>
      </c>
      <c r="Y126" s="1">
        <v>40.053955881</v>
      </c>
      <c r="Z126" s="1">
        <v>-82.902768365499995</v>
      </c>
      <c r="AA126" s="1">
        <v>40.0467192013</v>
      </c>
      <c r="AB126" s="1">
        <v>-82.902431855700002</v>
      </c>
    </row>
    <row r="127" spans="1:28" x14ac:dyDescent="0.25">
      <c r="A127" s="13">
        <v>125</v>
      </c>
      <c r="B127" s="17">
        <v>8</v>
      </c>
      <c r="C127" s="1" t="s">
        <v>787</v>
      </c>
      <c r="D127" s="1" t="s">
        <v>4502</v>
      </c>
      <c r="E127" s="1" t="s">
        <v>4503</v>
      </c>
      <c r="F127" s="1" t="s">
        <v>3918</v>
      </c>
      <c r="G127" s="16">
        <v>3.4</v>
      </c>
      <c r="H127" s="16">
        <v>3.9</v>
      </c>
      <c r="I127" s="13" t="s">
        <v>3190</v>
      </c>
      <c r="J127" s="1" t="s">
        <v>4985</v>
      </c>
      <c r="K127" s="1">
        <v>2</v>
      </c>
      <c r="L127" s="1">
        <v>1</v>
      </c>
      <c r="M127" s="1">
        <v>14</v>
      </c>
      <c r="N127" s="1">
        <v>12</v>
      </c>
      <c r="O127" s="1">
        <v>142</v>
      </c>
      <c r="P127" s="16">
        <v>423.93631904069764</v>
      </c>
      <c r="Q127" s="16">
        <v>1.3185171068493708</v>
      </c>
      <c r="R127" s="16">
        <v>68.204628536629414</v>
      </c>
      <c r="S127" s="16">
        <v>66.886111429780044</v>
      </c>
      <c r="T127" s="21">
        <v>9.6434811750677141E-2</v>
      </c>
      <c r="U127" s="16">
        <v>7.1019920697325745</v>
      </c>
      <c r="V127" s="16">
        <v>7.0055572579818977</v>
      </c>
      <c r="W127" s="13" t="str">
        <f>IF(Table467410[[#This Row],[PSI - FI]]&gt;5,"Red",(IF(AND(Table467410[[#This Row],[PSI - FI]]&lt;5,Table467410[[#This Row],[PSI - FI]]&gt;=3),"Blue","No")))</f>
        <v>Red</v>
      </c>
      <c r="X127" s="19" t="str">
        <f>HYPERLINK("https://www.google.com/maps/dir/?api=1&amp;origin=" &amp; Table467410[[#This Row],[Begin Lat]] &amp; "," &amp; Table467410[[#This Row],[Begin Long]] &amp; "&amp;destination=" &amp; Table467410[[#This Row],[End Lat]] &amp; "," &amp; Table467410[[#This Row],[End Long]] &amp; "&amp;travelmode=driving", "Google Maps")</f>
        <v>Google Maps</v>
      </c>
      <c r="Y127" s="1">
        <v>39.137116787399997</v>
      </c>
      <c r="Z127" s="1">
        <v>-84.533958146399996</v>
      </c>
      <c r="AA127" s="1">
        <v>39.144097661899998</v>
      </c>
      <c r="AB127" s="1">
        <v>-84.536346688600005</v>
      </c>
    </row>
    <row r="128" spans="1:28" x14ac:dyDescent="0.25">
      <c r="A128" s="13">
        <v>126</v>
      </c>
      <c r="B128" s="17">
        <v>7</v>
      </c>
      <c r="C128" s="1" t="s">
        <v>3196</v>
      </c>
      <c r="D128" s="1" t="s">
        <v>4505</v>
      </c>
      <c r="E128" s="1" t="s">
        <v>4506</v>
      </c>
      <c r="F128" s="1" t="s">
        <v>3918</v>
      </c>
      <c r="G128" s="16">
        <v>13.9</v>
      </c>
      <c r="H128" s="16">
        <v>14.4</v>
      </c>
      <c r="I128" s="13" t="s">
        <v>3190</v>
      </c>
      <c r="J128" s="1" t="s">
        <v>4985</v>
      </c>
      <c r="K128" s="1">
        <v>0</v>
      </c>
      <c r="L128" s="1">
        <v>2</v>
      </c>
      <c r="M128" s="1">
        <v>13</v>
      </c>
      <c r="N128" s="1">
        <v>15</v>
      </c>
      <c r="O128" s="1">
        <v>54</v>
      </c>
      <c r="P128" s="16">
        <v>297.02525436046511</v>
      </c>
      <c r="Q128" s="16">
        <v>1.2098508766473313</v>
      </c>
      <c r="R128" s="16">
        <v>34.479160799256341</v>
      </c>
      <c r="S128" s="16">
        <v>33.269309922609011</v>
      </c>
      <c r="T128" s="21">
        <v>8.3686002636513726E-2</v>
      </c>
      <c r="U128" s="16">
        <v>7.0958743381319653</v>
      </c>
      <c r="V128" s="16">
        <v>7.012188335495452</v>
      </c>
      <c r="W128" s="13" t="str">
        <f>IF(Table467410[[#This Row],[PSI - FI]]&gt;5,"Red",(IF(AND(Table467410[[#This Row],[PSI - FI]]&lt;5,Table467410[[#This Row],[PSI - FI]]&gt;=3),"Blue","No")))</f>
        <v>Red</v>
      </c>
      <c r="X128" s="19" t="str">
        <f>HYPERLINK("https://www.google.com/maps/dir/?api=1&amp;origin=" &amp; Table467410[[#This Row],[Begin Lat]] &amp; "," &amp; Table467410[[#This Row],[Begin Long]] &amp; "&amp;destination=" &amp; Table467410[[#This Row],[End Lat]] &amp; "," &amp; Table467410[[#This Row],[End Long]] &amp; "&amp;travelmode=driving", "Google Maps")</f>
        <v>Google Maps</v>
      </c>
      <c r="Y128" s="1">
        <v>39.772918103400002</v>
      </c>
      <c r="Z128" s="1">
        <v>-84.187855754799997</v>
      </c>
      <c r="AA128" s="1">
        <v>39.779746746000001</v>
      </c>
      <c r="AB128" s="1">
        <v>-84.185573391700004</v>
      </c>
    </row>
    <row r="129" spans="1:28" x14ac:dyDescent="0.25">
      <c r="A129" s="13">
        <v>127</v>
      </c>
      <c r="B129" s="17">
        <v>8</v>
      </c>
      <c r="C129" s="1" t="s">
        <v>788</v>
      </c>
      <c r="D129" s="1" t="s">
        <v>4524</v>
      </c>
      <c r="E129" s="1" t="s">
        <v>4537</v>
      </c>
      <c r="F129" s="1" t="s">
        <v>3918</v>
      </c>
      <c r="G129" s="16">
        <v>4.3</v>
      </c>
      <c r="H129" s="16">
        <v>4.8</v>
      </c>
      <c r="I129" s="13" t="s">
        <v>3190</v>
      </c>
      <c r="J129" s="1" t="s">
        <v>4986</v>
      </c>
      <c r="K129" s="1">
        <v>0</v>
      </c>
      <c r="L129" s="1">
        <v>3</v>
      </c>
      <c r="M129" s="1">
        <v>13</v>
      </c>
      <c r="N129" s="1">
        <v>10</v>
      </c>
      <c r="O129" s="1">
        <v>50</v>
      </c>
      <c r="P129" s="16">
        <v>316.51444404069764</v>
      </c>
      <c r="Q129" s="16">
        <v>0.96361038624406581</v>
      </c>
      <c r="R129" s="16">
        <v>29.66025408821973</v>
      </c>
      <c r="S129" s="16">
        <v>28.696643701975663</v>
      </c>
      <c r="T129" s="21">
        <v>3.5902389187861795E-2</v>
      </c>
      <c r="U129" s="16">
        <v>7.0621605782641037</v>
      </c>
      <c r="V129" s="16">
        <v>7.0262581890762421</v>
      </c>
      <c r="W129" s="13" t="str">
        <f>IF(Table467410[[#This Row],[PSI - FI]]&gt;5,"Red",(IF(AND(Table467410[[#This Row],[PSI - FI]]&lt;5,Table467410[[#This Row],[PSI - FI]]&gt;=3),"Blue","No")))</f>
        <v>Red</v>
      </c>
      <c r="X129" s="19" t="str">
        <f>HYPERLINK("https://www.google.com/maps/dir/?api=1&amp;origin=" &amp; Table467410[[#This Row],[Begin Lat]] &amp; "," &amp; Table467410[[#This Row],[Begin Long]] &amp; "&amp;destination=" &amp; Table467410[[#This Row],[End Lat]] &amp; "," &amp; Table467410[[#This Row],[End Long]] &amp; "&amp;travelmode=driving", "Google Maps")</f>
        <v>Google Maps</v>
      </c>
      <c r="Y129" s="1">
        <v>39.344462224799997</v>
      </c>
      <c r="Z129" s="1">
        <v>-84.387384134200005</v>
      </c>
      <c r="AA129" s="1">
        <v>39.348657628600002</v>
      </c>
      <c r="AB129" s="1">
        <v>-84.379792611900001</v>
      </c>
    </row>
    <row r="130" spans="1:28" x14ac:dyDescent="0.25">
      <c r="A130" s="13">
        <v>128</v>
      </c>
      <c r="B130" s="17">
        <v>6</v>
      </c>
      <c r="C130" s="1" t="s">
        <v>784</v>
      </c>
      <c r="D130" s="1" t="s">
        <v>4493</v>
      </c>
      <c r="E130" s="1" t="s">
        <v>4508</v>
      </c>
      <c r="F130" s="1" t="s">
        <v>4565</v>
      </c>
      <c r="G130" s="16">
        <v>36.700000000000003</v>
      </c>
      <c r="H130" s="16">
        <v>37.200000000000003</v>
      </c>
      <c r="I130" s="13" t="s">
        <v>3190</v>
      </c>
      <c r="J130" s="1" t="s">
        <v>4986</v>
      </c>
      <c r="K130" s="1">
        <v>1</v>
      </c>
      <c r="L130" s="1">
        <v>3</v>
      </c>
      <c r="M130" s="1">
        <v>10</v>
      </c>
      <c r="N130" s="1">
        <v>6</v>
      </c>
      <c r="O130" s="1">
        <v>30</v>
      </c>
      <c r="P130" s="16">
        <v>304.80050872093022</v>
      </c>
      <c r="Q130" s="16">
        <v>1.0701707918981205</v>
      </c>
      <c r="R130" s="16">
        <v>19.816454130477418</v>
      </c>
      <c r="S130" s="16">
        <v>18.746283338579296</v>
      </c>
      <c r="T130" s="21">
        <v>6.2761202690020612E-2</v>
      </c>
      <c r="U130" s="16">
        <v>7.0412346109782629</v>
      </c>
      <c r="V130" s="16">
        <v>6.9784734082882425</v>
      </c>
      <c r="W130" s="13" t="str">
        <f>IF(Table467410[[#This Row],[PSI - FI]]&gt;5,"Red",(IF(AND(Table467410[[#This Row],[PSI - FI]]&lt;5,Table467410[[#This Row],[PSI - FI]]&gt;=3),"Blue","No")))</f>
        <v>Red</v>
      </c>
      <c r="X130" s="19" t="str">
        <f>HYPERLINK("https://www.google.com/maps/dir/?api=1&amp;origin=" &amp; Table467410[[#This Row],[Begin Lat]] &amp; "," &amp; Table467410[[#This Row],[Begin Long]] &amp; "&amp;destination=" &amp; Table467410[[#This Row],[End Lat]] &amp; "," &amp; Table467410[[#This Row],[End Long]] &amp; "&amp;travelmode=driving", "Google Maps")</f>
        <v>Google Maps</v>
      </c>
      <c r="Y130" s="1">
        <v>40.007913190399996</v>
      </c>
      <c r="Z130" s="1">
        <v>-82.880049622499996</v>
      </c>
      <c r="AA130" s="1">
        <v>40.0057958206</v>
      </c>
      <c r="AB130" s="1">
        <v>-82.871087567499998</v>
      </c>
    </row>
    <row r="131" spans="1:28" x14ac:dyDescent="0.25">
      <c r="A131" s="13">
        <v>129</v>
      </c>
      <c r="B131" s="17">
        <v>6</v>
      </c>
      <c r="C131" s="1" t="s">
        <v>784</v>
      </c>
      <c r="D131" s="1" t="s">
        <v>4493</v>
      </c>
      <c r="E131" s="1" t="s">
        <v>4494</v>
      </c>
      <c r="F131" s="1" t="s">
        <v>4565</v>
      </c>
      <c r="G131" s="16">
        <v>22.3</v>
      </c>
      <c r="H131" s="16">
        <v>22.8</v>
      </c>
      <c r="I131" s="13" t="s">
        <v>3190</v>
      </c>
      <c r="J131" s="1" t="s">
        <v>4987</v>
      </c>
      <c r="K131" s="1">
        <v>0</v>
      </c>
      <c r="L131" s="1">
        <v>0</v>
      </c>
      <c r="M131" s="1">
        <v>11</v>
      </c>
      <c r="N131" s="1">
        <v>7</v>
      </c>
      <c r="O131" s="1">
        <v>52</v>
      </c>
      <c r="P131" s="16">
        <v>155.078125</v>
      </c>
      <c r="Q131" s="16">
        <v>1.4139274114853386</v>
      </c>
      <c r="R131" s="16">
        <v>29.10814300988535</v>
      </c>
      <c r="S131" s="16">
        <v>27.69421559840001</v>
      </c>
      <c r="T131" s="21">
        <v>0.10693224945868782</v>
      </c>
      <c r="U131" s="16">
        <v>6.9809318887874863</v>
      </c>
      <c r="V131" s="16">
        <v>6.8739996393287983</v>
      </c>
      <c r="W131" s="13" t="str">
        <f>IF(Table467410[[#This Row],[PSI - FI]]&gt;5,"Red",(IF(AND(Table467410[[#This Row],[PSI - FI]]&lt;5,Table467410[[#This Row],[PSI - FI]]&gt;=3),"Blue","No")))</f>
        <v>Red</v>
      </c>
      <c r="X131" s="19" t="str">
        <f>HYPERLINK("https://www.google.com/maps/dir/?api=1&amp;origin=" &amp; Table467410[[#This Row],[Begin Lat]] &amp; "," &amp; Table467410[[#This Row],[Begin Long]] &amp; "&amp;destination=" &amp; Table467410[[#This Row],[End Lat]] &amp; "," &amp; Table467410[[#This Row],[End Long]] &amp; "&amp;travelmode=driving", "Google Maps")</f>
        <v>Google Maps</v>
      </c>
      <c r="Y131" s="1">
        <v>40.112071573599998</v>
      </c>
      <c r="Z131" s="1">
        <v>-83.044568593700006</v>
      </c>
      <c r="AA131" s="1">
        <v>40.112092178600001</v>
      </c>
      <c r="AB131" s="1">
        <v>-83.035129591699999</v>
      </c>
    </row>
    <row r="132" spans="1:28" x14ac:dyDescent="0.25">
      <c r="A132" s="13">
        <v>130</v>
      </c>
      <c r="B132" s="17">
        <v>6</v>
      </c>
      <c r="C132" s="1" t="s">
        <v>784</v>
      </c>
      <c r="D132" s="1" t="s">
        <v>3842</v>
      </c>
      <c r="E132" s="1" t="s">
        <v>4501</v>
      </c>
      <c r="F132" s="1" t="s">
        <v>3916</v>
      </c>
      <c r="G132" s="16">
        <v>14.6</v>
      </c>
      <c r="H132" s="16">
        <v>15.1</v>
      </c>
      <c r="I132" s="13" t="s">
        <v>3190</v>
      </c>
      <c r="J132" s="1" t="s">
        <v>4980</v>
      </c>
      <c r="K132" s="1">
        <v>0</v>
      </c>
      <c r="L132" s="1">
        <v>2</v>
      </c>
      <c r="M132" s="1">
        <v>14</v>
      </c>
      <c r="N132" s="1">
        <v>12</v>
      </c>
      <c r="O132" s="1">
        <v>42</v>
      </c>
      <c r="P132" s="16">
        <v>278.25962936046511</v>
      </c>
      <c r="Q132" s="16">
        <v>1.0328233547126562</v>
      </c>
      <c r="R132" s="16">
        <v>25.719952357158668</v>
      </c>
      <c r="S132" s="16">
        <v>24.687129002446014</v>
      </c>
      <c r="T132" s="21">
        <v>7.8113161291611541E-2</v>
      </c>
      <c r="U132" s="16">
        <v>6.9673124504910202</v>
      </c>
      <c r="V132" s="16">
        <v>6.8891992891994089</v>
      </c>
      <c r="W132" s="13" t="str">
        <f>IF(Table467410[[#This Row],[PSI - FI]]&gt;5,"Red",(IF(AND(Table467410[[#This Row],[PSI - FI]]&lt;5,Table467410[[#This Row],[PSI - FI]]&gt;=3),"Blue","No")))</f>
        <v>Red</v>
      </c>
      <c r="X132" s="19" t="str">
        <f>HYPERLINK("https://www.google.com/maps/dir/?api=1&amp;origin=" &amp; Table467410[[#This Row],[Begin Lat]] &amp; "," &amp; Table467410[[#This Row],[Begin Long]] &amp; "&amp;destination=" &amp; Table467410[[#This Row],[End Lat]] &amp; "," &amp; Table467410[[#This Row],[End Long]] &amp; "&amp;travelmode=driving", "Google Maps")</f>
        <v>Google Maps</v>
      </c>
      <c r="Y132" s="1">
        <v>39.954411310300003</v>
      </c>
      <c r="Z132" s="1">
        <v>-82.988779076900002</v>
      </c>
      <c r="AA132" s="1">
        <v>39.955194673199998</v>
      </c>
      <c r="AB132" s="1">
        <v>-82.979615680699993</v>
      </c>
    </row>
    <row r="133" spans="1:28" x14ac:dyDescent="0.25">
      <c r="A133" s="13">
        <v>131</v>
      </c>
      <c r="B133" s="17">
        <v>6</v>
      </c>
      <c r="C133" s="1" t="s">
        <v>784</v>
      </c>
      <c r="D133" s="1" t="s">
        <v>3842</v>
      </c>
      <c r="E133" s="1" t="s">
        <v>4501</v>
      </c>
      <c r="F133" s="1" t="s">
        <v>3916</v>
      </c>
      <c r="G133" s="16">
        <v>22.8</v>
      </c>
      <c r="H133" s="16">
        <v>23.3</v>
      </c>
      <c r="I133" s="13" t="s">
        <v>3190</v>
      </c>
      <c r="J133" s="1" t="s">
        <v>4988</v>
      </c>
      <c r="K133" s="1">
        <v>3</v>
      </c>
      <c r="L133" s="1">
        <v>5</v>
      </c>
      <c r="M133" s="1">
        <v>15</v>
      </c>
      <c r="N133" s="1">
        <v>6</v>
      </c>
      <c r="O133" s="1">
        <v>46</v>
      </c>
      <c r="P133" s="16">
        <v>536.24164244186045</v>
      </c>
      <c r="Q133" s="16">
        <v>0.77616649380617919</v>
      </c>
      <c r="R133" s="16">
        <v>29.999857780810864</v>
      </c>
      <c r="S133" s="16">
        <v>29.223691287004684</v>
      </c>
      <c r="T133" s="21">
        <v>5.9696484671696755E-2</v>
      </c>
      <c r="U133" s="16">
        <v>6.9650615905384905</v>
      </c>
      <c r="V133" s="16">
        <v>6.9053651058667933</v>
      </c>
      <c r="W133" s="13" t="str">
        <f>IF(Table467410[[#This Row],[PSI - FI]]&gt;5,"Red",(IF(AND(Table467410[[#This Row],[PSI - FI]]&lt;5,Table467410[[#This Row],[PSI - FI]]&gt;=3),"Blue","No")))</f>
        <v>Red</v>
      </c>
      <c r="X133" s="19" t="str">
        <f>HYPERLINK("https://www.google.com/maps/dir/?api=1&amp;origin=" &amp; Table467410[[#This Row],[Begin Lat]] &amp; "," &amp; Table467410[[#This Row],[Begin Long]] &amp; "&amp;destination=" &amp; Table467410[[#This Row],[End Lat]] &amp; "," &amp; Table467410[[#This Row],[End Long]] &amp; "&amp;travelmode=driving", "Google Maps")</f>
        <v>Google Maps</v>
      </c>
      <c r="Y133" s="1">
        <v>39.934134032499998</v>
      </c>
      <c r="Z133" s="1">
        <v>-82.852476890399998</v>
      </c>
      <c r="AA133" s="1">
        <v>39.933608250699997</v>
      </c>
      <c r="AB133" s="1">
        <v>-82.843085274499998</v>
      </c>
    </row>
    <row r="134" spans="1:28" x14ac:dyDescent="0.25">
      <c r="A134" s="13">
        <v>132</v>
      </c>
      <c r="B134" s="17">
        <v>12</v>
      </c>
      <c r="C134" s="1" t="s">
        <v>785</v>
      </c>
      <c r="D134" s="1" t="s">
        <v>4504</v>
      </c>
      <c r="E134" s="1" t="s">
        <v>4514</v>
      </c>
      <c r="F134" s="1" t="s">
        <v>3920</v>
      </c>
      <c r="G134" s="16">
        <v>24.5</v>
      </c>
      <c r="H134" s="16">
        <v>25</v>
      </c>
      <c r="I134" s="13" t="s">
        <v>3190</v>
      </c>
      <c r="J134" s="1" t="s">
        <v>4985</v>
      </c>
      <c r="K134" s="1">
        <v>1</v>
      </c>
      <c r="L134" s="1">
        <v>6</v>
      </c>
      <c r="M134" s="1">
        <v>5</v>
      </c>
      <c r="N134" s="1">
        <v>19</v>
      </c>
      <c r="O134" s="1">
        <v>50</v>
      </c>
      <c r="P134" s="16">
        <v>486.78370276162786</v>
      </c>
      <c r="Q134" s="16">
        <v>1.1887985813229827</v>
      </c>
      <c r="R134" s="16">
        <v>31.709359816803616</v>
      </c>
      <c r="S134" s="16">
        <v>30.520561235480635</v>
      </c>
      <c r="T134" s="21">
        <v>8.1501946821440754E-2</v>
      </c>
      <c r="U134" s="16">
        <v>6.9438379133985526</v>
      </c>
      <c r="V134" s="16">
        <v>6.8623359665771115</v>
      </c>
      <c r="W134" s="13" t="str">
        <f>IF(Table467410[[#This Row],[PSI - FI]]&gt;5,"Red",(IF(AND(Table467410[[#This Row],[PSI - FI]]&lt;5,Table467410[[#This Row],[PSI - FI]]&gt;=3),"Blue","No")))</f>
        <v>Red</v>
      </c>
      <c r="X134" s="19" t="str">
        <f>HYPERLINK("https://www.google.com/maps/dir/?api=1&amp;origin=" &amp; Table467410[[#This Row],[Begin Lat]] &amp; "," &amp; Table467410[[#This Row],[Begin Long]] &amp; "&amp;destination=" &amp; Table467410[[#This Row],[End Lat]] &amp; "," &amp; Table467410[[#This Row],[End Long]] &amp; "&amp;travelmode=driving", "Google Maps")</f>
        <v>Google Maps</v>
      </c>
      <c r="Y134" s="1">
        <v>41.5674133168</v>
      </c>
      <c r="Z134" s="1">
        <v>-81.577001579799997</v>
      </c>
      <c r="AA134" s="1">
        <v>41.570474125099999</v>
      </c>
      <c r="AB134" s="1">
        <v>-81.568281085300001</v>
      </c>
    </row>
    <row r="135" spans="1:28" x14ac:dyDescent="0.25">
      <c r="A135" s="13">
        <v>133</v>
      </c>
      <c r="B135" s="17">
        <v>8</v>
      </c>
      <c r="C135" s="1" t="s">
        <v>787</v>
      </c>
      <c r="D135" s="1" t="s">
        <v>4497</v>
      </c>
      <c r="E135" s="1" t="s">
        <v>4498</v>
      </c>
      <c r="F135" s="1" t="s">
        <v>3918</v>
      </c>
      <c r="G135" s="16">
        <v>4.5999999999999996</v>
      </c>
      <c r="H135" s="16">
        <v>5.0999999999999996</v>
      </c>
      <c r="I135" s="13" t="s">
        <v>3190</v>
      </c>
      <c r="J135" s="1" t="s">
        <v>4980</v>
      </c>
      <c r="K135" s="1">
        <v>0</v>
      </c>
      <c r="L135" s="1">
        <v>0</v>
      </c>
      <c r="M135" s="1">
        <v>12</v>
      </c>
      <c r="N135" s="1">
        <v>14</v>
      </c>
      <c r="O135" s="1">
        <v>68</v>
      </c>
      <c r="P135" s="16">
        <v>208.6875</v>
      </c>
      <c r="Q135" s="16">
        <v>1.0654029978515465</v>
      </c>
      <c r="R135" s="16">
        <v>36.862296925922998</v>
      </c>
      <c r="S135" s="16">
        <v>35.796893928071448</v>
      </c>
      <c r="T135" s="21">
        <v>8.3542070183593942E-2</v>
      </c>
      <c r="U135" s="16">
        <v>6.9041566858546854</v>
      </c>
      <c r="V135" s="16">
        <v>6.8206146156710918</v>
      </c>
      <c r="W135" s="13" t="str">
        <f>IF(Table467410[[#This Row],[PSI - FI]]&gt;5,"Red",(IF(AND(Table467410[[#This Row],[PSI - FI]]&lt;5,Table467410[[#This Row],[PSI - FI]]&gt;=3),"Blue","No")))</f>
        <v>Red</v>
      </c>
      <c r="X135" s="19" t="str">
        <f>HYPERLINK("https://www.google.com/maps/dir/?api=1&amp;origin=" &amp; Table467410[[#This Row],[Begin Lat]] &amp; "," &amp; Table467410[[#This Row],[Begin Long]] &amp; "&amp;destination=" &amp; Table467410[[#This Row],[End Lat]] &amp; "," &amp; Table467410[[#This Row],[End Long]] &amp; "&amp;travelmode=driving", "Google Maps")</f>
        <v>Google Maps</v>
      </c>
      <c r="Y135" s="1">
        <v>39.1526341573</v>
      </c>
      <c r="Z135" s="1">
        <v>-84.539329018100005</v>
      </c>
      <c r="AA135" s="1">
        <v>39.157539774100002</v>
      </c>
      <c r="AB135" s="1">
        <v>-84.533182047799997</v>
      </c>
    </row>
    <row r="136" spans="1:28" x14ac:dyDescent="0.25">
      <c r="A136" s="13">
        <v>134</v>
      </c>
      <c r="B136" s="17">
        <v>6</v>
      </c>
      <c r="C136" s="1" t="s">
        <v>784</v>
      </c>
      <c r="D136" s="1" t="s">
        <v>3848</v>
      </c>
      <c r="E136" s="1" t="s">
        <v>3855</v>
      </c>
      <c r="F136" s="1" t="s">
        <v>3917</v>
      </c>
      <c r="G136" s="16">
        <v>22.3</v>
      </c>
      <c r="H136" s="16">
        <v>22.8</v>
      </c>
      <c r="I136" s="13" t="s">
        <v>3190</v>
      </c>
      <c r="J136" s="1" t="s">
        <v>4989</v>
      </c>
      <c r="K136" s="1">
        <v>1</v>
      </c>
      <c r="L136" s="1">
        <v>2</v>
      </c>
      <c r="M136" s="1">
        <v>13</v>
      </c>
      <c r="N136" s="1">
        <v>7</v>
      </c>
      <c r="O136" s="1">
        <v>26</v>
      </c>
      <c r="P136" s="16">
        <v>279.20194404069764</v>
      </c>
      <c r="Q136" s="16">
        <v>1.1577377769446688</v>
      </c>
      <c r="R136" s="16">
        <v>18.979174073197232</v>
      </c>
      <c r="S136" s="16">
        <v>17.821436296252564</v>
      </c>
      <c r="T136" s="21">
        <v>0.10584607900652181</v>
      </c>
      <c r="U136" s="16">
        <v>6.8888795801747182</v>
      </c>
      <c r="V136" s="16">
        <v>6.7830335011681964</v>
      </c>
      <c r="W136" s="13" t="str">
        <f>IF(Table467410[[#This Row],[PSI - FI]]&gt;5,"Red",(IF(AND(Table467410[[#This Row],[PSI - FI]]&lt;5,Table467410[[#This Row],[PSI - FI]]&gt;=3),"Blue","No")))</f>
        <v>Red</v>
      </c>
      <c r="X136" s="19" t="str">
        <f>HYPERLINK("https://www.google.com/maps/dir/?api=1&amp;origin=" &amp; Table467410[[#This Row],[Begin Lat]] &amp; "," &amp; Table467410[[#This Row],[Begin Long]] &amp; "&amp;destination=" &amp; Table467410[[#This Row],[End Lat]] &amp; "," &amp; Table467410[[#This Row],[End Long]] &amp; "&amp;travelmode=driving", "Google Maps")</f>
        <v>Google Maps</v>
      </c>
      <c r="Y136" s="1">
        <v>40.028310218199998</v>
      </c>
      <c r="Z136" s="1">
        <v>-82.994318173400004</v>
      </c>
      <c r="AA136" s="1">
        <v>40.035328468899998</v>
      </c>
      <c r="AB136" s="1">
        <v>-82.996497413499995</v>
      </c>
    </row>
    <row r="137" spans="1:28" x14ac:dyDescent="0.25">
      <c r="A137" s="13">
        <v>135</v>
      </c>
      <c r="B137" s="17">
        <v>6</v>
      </c>
      <c r="C137" s="1" t="s">
        <v>784</v>
      </c>
      <c r="D137" s="1" t="s">
        <v>4493</v>
      </c>
      <c r="E137" s="1" t="s">
        <v>4508</v>
      </c>
      <c r="F137" s="1" t="s">
        <v>4565</v>
      </c>
      <c r="G137" s="16">
        <v>34.9</v>
      </c>
      <c r="H137" s="16">
        <v>35.4</v>
      </c>
      <c r="I137" s="13" t="s">
        <v>3190</v>
      </c>
      <c r="J137" s="1" t="s">
        <v>4988</v>
      </c>
      <c r="K137" s="1">
        <v>0</v>
      </c>
      <c r="L137" s="1">
        <v>5</v>
      </c>
      <c r="M137" s="1">
        <v>14</v>
      </c>
      <c r="N137" s="1">
        <v>6</v>
      </c>
      <c r="O137" s="1">
        <v>39</v>
      </c>
      <c r="P137" s="16">
        <v>385.66469840116281</v>
      </c>
      <c r="Q137" s="16">
        <v>1.4281426443379523</v>
      </c>
      <c r="R137" s="16">
        <v>23.914275333498541</v>
      </c>
      <c r="S137" s="16">
        <v>22.486132689160588</v>
      </c>
      <c r="T137" s="21">
        <v>0.10924013273578938</v>
      </c>
      <c r="U137" s="16">
        <v>6.877484768700179</v>
      </c>
      <c r="V137" s="16">
        <v>6.7682446359643897</v>
      </c>
      <c r="W137" s="13" t="str">
        <f>IF(Table467410[[#This Row],[PSI - FI]]&gt;5,"Red",(IF(AND(Table467410[[#This Row],[PSI - FI]]&lt;5,Table467410[[#This Row],[PSI - FI]]&gt;=3),"Blue","No")))</f>
        <v>Red</v>
      </c>
      <c r="X137" s="19" t="str">
        <f>HYPERLINK("https://www.google.com/maps/dir/?api=1&amp;origin=" &amp; Table467410[[#This Row],[Begin Lat]] &amp; "," &amp; Table467410[[#This Row],[Begin Long]] &amp; "&amp;destination=" &amp; Table467410[[#This Row],[End Lat]] &amp; "," &amp; Table467410[[#This Row],[End Long]] &amp; "&amp;travelmode=driving", "Google Maps")</f>
        <v>Google Maps</v>
      </c>
      <c r="Y137" s="1">
        <v>40.020160430799997</v>
      </c>
      <c r="Z137" s="1">
        <v>-82.904129639199994</v>
      </c>
      <c r="AA137" s="1">
        <v>40.013165840799999</v>
      </c>
      <c r="AB137" s="1">
        <v>-82.902184368899995</v>
      </c>
    </row>
    <row r="138" spans="1:28" x14ac:dyDescent="0.25">
      <c r="A138" s="13">
        <v>136</v>
      </c>
      <c r="B138" s="17">
        <v>6</v>
      </c>
      <c r="C138" s="1" t="s">
        <v>784</v>
      </c>
      <c r="D138" s="1" t="s">
        <v>4493</v>
      </c>
      <c r="E138" s="1" t="s">
        <v>4508</v>
      </c>
      <c r="F138" s="1" t="s">
        <v>4565</v>
      </c>
      <c r="G138" s="16">
        <v>23.2</v>
      </c>
      <c r="H138" s="16">
        <v>23.7</v>
      </c>
      <c r="I138" s="13" t="s">
        <v>3190</v>
      </c>
      <c r="J138" s="1" t="s">
        <v>4987</v>
      </c>
      <c r="K138" s="1">
        <v>0</v>
      </c>
      <c r="L138" s="1">
        <v>0</v>
      </c>
      <c r="M138" s="1">
        <v>11</v>
      </c>
      <c r="N138" s="1">
        <v>7</v>
      </c>
      <c r="O138" s="1">
        <v>31</v>
      </c>
      <c r="P138" s="16">
        <v>134.078125</v>
      </c>
      <c r="Q138" s="16">
        <v>1.4139274114853386</v>
      </c>
      <c r="R138" s="16">
        <v>19.77779728226793</v>
      </c>
      <c r="S138" s="16">
        <v>18.36386987078259</v>
      </c>
      <c r="T138" s="21">
        <v>0.10693224945868782</v>
      </c>
      <c r="U138" s="16">
        <v>6.8755342962203452</v>
      </c>
      <c r="V138" s="16">
        <v>6.7686020467616572</v>
      </c>
      <c r="W138" s="13" t="str">
        <f>IF(Table467410[[#This Row],[PSI - FI]]&gt;5,"Red",(IF(AND(Table467410[[#This Row],[PSI - FI]]&lt;5,Table467410[[#This Row],[PSI - FI]]&gt;=3),"Blue","No")))</f>
        <v>Red</v>
      </c>
      <c r="X138" s="19" t="str">
        <f>HYPERLINK("https://www.google.com/maps/dir/?api=1&amp;origin=" &amp; Table467410[[#This Row],[Begin Lat]] &amp; "," &amp; Table467410[[#This Row],[Begin Long]] &amp; "&amp;destination=" &amp; Table467410[[#This Row],[End Lat]] &amp; "," &amp; Table467410[[#This Row],[End Long]] &amp; "&amp;travelmode=driving", "Google Maps")</f>
        <v>Google Maps</v>
      </c>
      <c r="Y138" s="1">
        <v>40.1122177325</v>
      </c>
      <c r="Z138" s="1">
        <v>-83.028296578899997</v>
      </c>
      <c r="AA138" s="1">
        <v>40.112127107299997</v>
      </c>
      <c r="AB138" s="1">
        <v>-83.018853828199994</v>
      </c>
    </row>
    <row r="139" spans="1:28" x14ac:dyDescent="0.25">
      <c r="A139" s="13">
        <v>137</v>
      </c>
      <c r="B139" s="17">
        <v>6</v>
      </c>
      <c r="C139" s="1" t="s">
        <v>784</v>
      </c>
      <c r="D139" s="1" t="s">
        <v>4493</v>
      </c>
      <c r="E139" s="1" t="s">
        <v>4494</v>
      </c>
      <c r="F139" s="1" t="s">
        <v>4565</v>
      </c>
      <c r="G139" s="16">
        <v>25.7</v>
      </c>
      <c r="H139" s="16">
        <v>26.2</v>
      </c>
      <c r="I139" s="13" t="s">
        <v>3190</v>
      </c>
      <c r="J139" s="1" t="s">
        <v>4987</v>
      </c>
      <c r="K139" s="1">
        <v>0</v>
      </c>
      <c r="L139" s="1">
        <v>1</v>
      </c>
      <c r="M139" s="1">
        <v>12</v>
      </c>
      <c r="N139" s="1">
        <v>5</v>
      </c>
      <c r="O139" s="1">
        <v>48</v>
      </c>
      <c r="P139" s="16">
        <v>194.42668968023256</v>
      </c>
      <c r="Q139" s="16">
        <v>1.3742798259642388</v>
      </c>
      <c r="R139" s="16">
        <v>26.184199030439927</v>
      </c>
      <c r="S139" s="16">
        <v>24.80991920447569</v>
      </c>
      <c r="T139" s="21">
        <v>0.10532608730126798</v>
      </c>
      <c r="U139" s="16">
        <v>6.8110903034317642</v>
      </c>
      <c r="V139" s="16">
        <v>6.705764216130496</v>
      </c>
      <c r="W139" s="13" t="str">
        <f>IF(Table467410[[#This Row],[PSI - FI]]&gt;5,"Red",(IF(AND(Table467410[[#This Row],[PSI - FI]]&lt;5,Table467410[[#This Row],[PSI - FI]]&gt;=3),"Blue","No")))</f>
        <v>Red</v>
      </c>
      <c r="X139" s="19" t="str">
        <f>HYPERLINK("https://www.google.com/maps/dir/?api=1&amp;origin=" &amp; Table467410[[#This Row],[Begin Lat]] &amp; "," &amp; Table467410[[#This Row],[Begin Long]] &amp; "&amp;destination=" &amp; Table467410[[#This Row],[End Lat]] &amp; "," &amp; Table467410[[#This Row],[End Long]] &amp; "&amp;travelmode=driving", "Google Maps")</f>
        <v>Google Maps</v>
      </c>
      <c r="Y139" s="1">
        <v>40.110445775300001</v>
      </c>
      <c r="Z139" s="1">
        <v>-82.980445381799996</v>
      </c>
      <c r="AA139" s="1">
        <v>40.109605177900001</v>
      </c>
      <c r="AB139" s="1">
        <v>-82.971096562499994</v>
      </c>
    </row>
    <row r="140" spans="1:28" x14ac:dyDescent="0.25">
      <c r="A140" s="13">
        <v>138</v>
      </c>
      <c r="B140" s="17">
        <v>12</v>
      </c>
      <c r="C140" s="1" t="s">
        <v>785</v>
      </c>
      <c r="D140" s="1" t="s">
        <v>4504</v>
      </c>
      <c r="E140" s="1" t="s">
        <v>4496</v>
      </c>
      <c r="F140" s="1" t="s">
        <v>3920</v>
      </c>
      <c r="G140" s="16">
        <v>19.399999999999999</v>
      </c>
      <c r="H140" s="16">
        <v>19.899999999999999</v>
      </c>
      <c r="I140" s="13" t="s">
        <v>3190</v>
      </c>
      <c r="J140" s="1" t="s">
        <v>4987</v>
      </c>
      <c r="K140" s="1">
        <v>1</v>
      </c>
      <c r="L140" s="1">
        <v>2</v>
      </c>
      <c r="M140" s="1">
        <v>4</v>
      </c>
      <c r="N140" s="1">
        <v>11</v>
      </c>
      <c r="O140" s="1">
        <v>46</v>
      </c>
      <c r="P140" s="16">
        <v>258.03006904069764</v>
      </c>
      <c r="Q140" s="16">
        <v>1.2346443527311277</v>
      </c>
      <c r="R140" s="16">
        <v>25.464822116200757</v>
      </c>
      <c r="S140" s="16">
        <v>24.23017776346963</v>
      </c>
      <c r="T140" s="21">
        <v>9.9487732947272145E-2</v>
      </c>
      <c r="U140" s="16">
        <v>6.8007817498924252</v>
      </c>
      <c r="V140" s="16">
        <v>6.7012940169451527</v>
      </c>
      <c r="W140" s="13" t="str">
        <f>IF(Table467410[[#This Row],[PSI - FI]]&gt;5,"Red",(IF(AND(Table467410[[#This Row],[PSI - FI]]&lt;5,Table467410[[#This Row],[PSI - FI]]&gt;=3),"Blue","No")))</f>
        <v>Red</v>
      </c>
      <c r="X140" s="19" t="str">
        <f>HYPERLINK("https://www.google.com/maps/dir/?api=1&amp;origin=" &amp; Table467410[[#This Row],[Begin Lat]] &amp; "," &amp; Table467410[[#This Row],[Begin Long]] &amp; "&amp;destination=" &amp; Table467410[[#This Row],[End Lat]] &amp; "," &amp; Table467410[[#This Row],[End Long]] &amp; "&amp;travelmode=driving", "Google Maps")</f>
        <v>Google Maps</v>
      </c>
      <c r="Y140" s="1">
        <v>41.527069315600002</v>
      </c>
      <c r="Z140" s="1">
        <v>-81.657664190000006</v>
      </c>
      <c r="AA140" s="1">
        <v>41.531258440199998</v>
      </c>
      <c r="AB140" s="1">
        <v>-81.649804517000007</v>
      </c>
    </row>
    <row r="141" spans="1:28" x14ac:dyDescent="0.25">
      <c r="A141" s="13">
        <v>139</v>
      </c>
      <c r="B141" s="17">
        <v>12</v>
      </c>
      <c r="C141" s="1" t="s">
        <v>785</v>
      </c>
      <c r="D141" s="1" t="s">
        <v>4504</v>
      </c>
      <c r="E141" s="1" t="s">
        <v>4496</v>
      </c>
      <c r="F141" s="1" t="s">
        <v>3920</v>
      </c>
      <c r="G141" s="16">
        <v>27.8</v>
      </c>
      <c r="H141" s="16">
        <v>28.3</v>
      </c>
      <c r="I141" s="13" t="s">
        <v>3190</v>
      </c>
      <c r="J141" s="1" t="s">
        <v>4987</v>
      </c>
      <c r="K141" s="1">
        <v>1</v>
      </c>
      <c r="L141" s="1">
        <v>3</v>
      </c>
      <c r="M141" s="1">
        <v>7</v>
      </c>
      <c r="N141" s="1">
        <v>7</v>
      </c>
      <c r="O141" s="1">
        <v>38</v>
      </c>
      <c r="P141" s="16">
        <v>297.59738372093022</v>
      </c>
      <c r="Q141" s="16">
        <v>1.1391434344860962</v>
      </c>
      <c r="R141" s="16">
        <v>22.35405718692099</v>
      </c>
      <c r="S141" s="16">
        <v>21.214913752434892</v>
      </c>
      <c r="T141" s="21">
        <v>9.2116638313101434E-2</v>
      </c>
      <c r="U141" s="16">
        <v>6.7626377275129794</v>
      </c>
      <c r="V141" s="16">
        <v>6.6705210891998776</v>
      </c>
      <c r="W141" s="13" t="str">
        <f>IF(Table467410[[#This Row],[PSI - FI]]&gt;5,"Red",(IF(AND(Table467410[[#This Row],[PSI - FI]]&lt;5,Table467410[[#This Row],[PSI - FI]]&gt;=3),"Blue","No")))</f>
        <v>Red</v>
      </c>
      <c r="X141" s="19" t="str">
        <f>HYPERLINK("https://www.google.com/maps/dir/?api=1&amp;origin=" &amp; Table467410[[#This Row],[Begin Lat]] &amp; "," &amp; Table467410[[#This Row],[Begin Long]] &amp; "&amp;destination=" &amp; Table467410[[#This Row],[End Lat]] &amp; "," &amp; Table467410[[#This Row],[End Long]] &amp; "&amp;travelmode=driving", "Google Maps")</f>
        <v>Google Maps</v>
      </c>
      <c r="Y141" s="1">
        <v>41.589370250999998</v>
      </c>
      <c r="Z141" s="1">
        <v>-81.522870802100002</v>
      </c>
      <c r="AA141" s="1">
        <v>41.593855898299999</v>
      </c>
      <c r="AB141" s="1">
        <v>-81.515299890799994</v>
      </c>
    </row>
    <row r="142" spans="1:28" x14ac:dyDescent="0.25">
      <c r="A142" s="13">
        <v>140</v>
      </c>
      <c r="B142" s="17">
        <v>12</v>
      </c>
      <c r="C142" s="1" t="s">
        <v>785</v>
      </c>
      <c r="D142" s="1" t="s">
        <v>4504</v>
      </c>
      <c r="E142" s="1" t="s">
        <v>4496</v>
      </c>
      <c r="F142" s="1" t="s">
        <v>3920</v>
      </c>
      <c r="G142" s="16">
        <v>18.600000000000001</v>
      </c>
      <c r="H142" s="16">
        <v>19.100000000000001</v>
      </c>
      <c r="I142" s="13" t="s">
        <v>3190</v>
      </c>
      <c r="J142" s="1" t="s">
        <v>4986</v>
      </c>
      <c r="K142" s="1">
        <v>0</v>
      </c>
      <c r="L142" s="1">
        <v>1</v>
      </c>
      <c r="M142" s="1">
        <v>11</v>
      </c>
      <c r="N142" s="1">
        <v>11</v>
      </c>
      <c r="O142" s="1">
        <v>29</v>
      </c>
      <c r="P142" s="16">
        <v>195.50481468023256</v>
      </c>
      <c r="Q142" s="16">
        <v>0.89536587476998197</v>
      </c>
      <c r="R142" s="16">
        <v>19.865769243709195</v>
      </c>
      <c r="S142" s="16">
        <v>18.970403368939213</v>
      </c>
      <c r="T142" s="21">
        <v>4.6223706084392115E-2</v>
      </c>
      <c r="U142" s="16">
        <v>6.7616471438445256</v>
      </c>
      <c r="V142" s="16">
        <v>6.7154234377601334</v>
      </c>
      <c r="W142" s="13" t="str">
        <f>IF(Table467410[[#This Row],[PSI - FI]]&gt;5,"Red",(IF(AND(Table467410[[#This Row],[PSI - FI]]&lt;5,Table467410[[#This Row],[PSI - FI]]&gt;=3),"Blue","No")))</f>
        <v>Red</v>
      </c>
      <c r="X142" s="19" t="str">
        <f>HYPERLINK("https://www.google.com/maps/dir/?api=1&amp;origin=" &amp; Table467410[[#This Row],[Begin Lat]] &amp; "," &amp; Table467410[[#This Row],[Begin Long]] &amp; "&amp;destination=" &amp; Table467410[[#This Row],[End Lat]] &amp; "," &amp; Table467410[[#This Row],[End Long]] &amp; "&amp;travelmode=driving", "Google Maps")</f>
        <v>Google Maps</v>
      </c>
      <c r="Y142" s="1">
        <v>41.520481073600003</v>
      </c>
      <c r="Z142" s="1">
        <v>-81.670339109599993</v>
      </c>
      <c r="AA142" s="1">
        <v>41.524592285600001</v>
      </c>
      <c r="AB142" s="1">
        <v>-81.662411161999998</v>
      </c>
    </row>
    <row r="143" spans="1:28" x14ac:dyDescent="0.25">
      <c r="A143" s="13">
        <v>141</v>
      </c>
      <c r="B143" s="17">
        <v>8</v>
      </c>
      <c r="C143" s="1" t="s">
        <v>788</v>
      </c>
      <c r="D143" s="1" t="s">
        <v>4524</v>
      </c>
      <c r="E143" s="1" t="s">
        <v>4537</v>
      </c>
      <c r="F143" s="1" t="s">
        <v>3918</v>
      </c>
      <c r="G143" s="16">
        <v>9.5</v>
      </c>
      <c r="H143" s="16">
        <v>10</v>
      </c>
      <c r="I143" s="13" t="s">
        <v>3190</v>
      </c>
      <c r="J143" s="1" t="s">
        <v>4986</v>
      </c>
      <c r="K143" s="1">
        <v>2</v>
      </c>
      <c r="L143" s="1">
        <v>0</v>
      </c>
      <c r="M143" s="1">
        <v>15</v>
      </c>
      <c r="N143" s="1">
        <v>9</v>
      </c>
      <c r="O143" s="1">
        <v>39</v>
      </c>
      <c r="P143" s="16">
        <v>268.49400436046511</v>
      </c>
      <c r="Q143" s="16">
        <v>0.94911334083929133</v>
      </c>
      <c r="R143" s="16">
        <v>26.321032764138259</v>
      </c>
      <c r="S143" s="16">
        <v>25.371919423298969</v>
      </c>
      <c r="T143" s="21">
        <v>3.7480916710059861E-2</v>
      </c>
      <c r="U143" s="16">
        <v>6.6501401947577241</v>
      </c>
      <c r="V143" s="16">
        <v>6.6126592780476638</v>
      </c>
      <c r="W143" s="13" t="str">
        <f>IF(Table467410[[#This Row],[PSI - FI]]&gt;5,"Red",(IF(AND(Table467410[[#This Row],[PSI - FI]]&lt;5,Table467410[[#This Row],[PSI - FI]]&gt;=3),"Blue","No")))</f>
        <v>Red</v>
      </c>
      <c r="X143" s="19" t="str">
        <f>HYPERLINK("https://www.google.com/maps/dir/?api=1&amp;origin=" &amp; Table467410[[#This Row],[Begin Lat]] &amp; "," &amp; Table467410[[#This Row],[Begin Long]] &amp; "&amp;destination=" &amp; Table467410[[#This Row],[End Lat]] &amp; "," &amp; Table467410[[#This Row],[End Long]] &amp; "&amp;travelmode=driving", "Google Maps")</f>
        <v>Google Maps</v>
      </c>
      <c r="Y143" s="1">
        <v>39.411771483999999</v>
      </c>
      <c r="Z143" s="1">
        <v>-84.352841220200006</v>
      </c>
      <c r="AA143" s="1">
        <v>39.418335087199999</v>
      </c>
      <c r="AB143" s="1">
        <v>-84.348870697199999</v>
      </c>
    </row>
    <row r="144" spans="1:28" x14ac:dyDescent="0.25">
      <c r="A144" s="13">
        <v>142</v>
      </c>
      <c r="B144" s="17">
        <v>6</v>
      </c>
      <c r="C144" s="1" t="s">
        <v>784</v>
      </c>
      <c r="D144" s="1" t="s">
        <v>3842</v>
      </c>
      <c r="E144" s="1" t="s">
        <v>4509</v>
      </c>
      <c r="F144" s="1" t="s">
        <v>3916</v>
      </c>
      <c r="G144" s="16">
        <v>14.8</v>
      </c>
      <c r="H144" s="16">
        <v>15.3</v>
      </c>
      <c r="I144" s="13" t="s">
        <v>3190</v>
      </c>
      <c r="J144" s="1" t="s">
        <v>4989</v>
      </c>
      <c r="K144" s="1">
        <v>0</v>
      </c>
      <c r="L144" s="1">
        <v>1</v>
      </c>
      <c r="M144" s="1">
        <v>10</v>
      </c>
      <c r="N144" s="1">
        <v>8</v>
      </c>
      <c r="O144" s="1">
        <v>48</v>
      </c>
      <c r="P144" s="16">
        <v>194.64543968023256</v>
      </c>
      <c r="Q144" s="16">
        <v>1.0020619078713653</v>
      </c>
      <c r="R144" s="16">
        <v>27.325666466594065</v>
      </c>
      <c r="S144" s="16">
        <v>26.3236045587227</v>
      </c>
      <c r="T144" s="21">
        <v>7.7965928398792489E-2</v>
      </c>
      <c r="U144" s="16">
        <v>6.6384778936301085</v>
      </c>
      <c r="V144" s="16">
        <v>6.5605119652313162</v>
      </c>
      <c r="W144" s="13" t="str">
        <f>IF(Table467410[[#This Row],[PSI - FI]]&gt;5,"Red",(IF(AND(Table467410[[#This Row],[PSI - FI]]&lt;5,Table467410[[#This Row],[PSI - FI]]&gt;=3),"Blue","No")))</f>
        <v>Red</v>
      </c>
      <c r="X144" s="19" t="str">
        <f>HYPERLINK("https://www.google.com/maps/dir/?api=1&amp;origin=" &amp; Table467410[[#This Row],[Begin Lat]] &amp; "," &amp; Table467410[[#This Row],[Begin Long]] &amp; "&amp;destination=" &amp; Table467410[[#This Row],[End Lat]] &amp; "," &amp; Table467410[[#This Row],[End Long]] &amp; "&amp;travelmode=driving", "Google Maps")</f>
        <v>Google Maps</v>
      </c>
      <c r="Y144" s="1">
        <v>39.954428593700001</v>
      </c>
      <c r="Z144" s="1">
        <v>-82.984971247800004</v>
      </c>
      <c r="AA144" s="1">
        <v>39.954233491300002</v>
      </c>
      <c r="AB144" s="1">
        <v>-82.975588008700001</v>
      </c>
    </row>
    <row r="145" spans="1:28" x14ac:dyDescent="0.25">
      <c r="A145" s="13">
        <v>143</v>
      </c>
      <c r="B145" s="17">
        <v>12</v>
      </c>
      <c r="C145" s="1" t="s">
        <v>785</v>
      </c>
      <c r="D145" s="1" t="s">
        <v>4504</v>
      </c>
      <c r="E145" s="1" t="s">
        <v>4514</v>
      </c>
      <c r="F145" s="1" t="s">
        <v>3920</v>
      </c>
      <c r="G145" s="16">
        <v>21.7</v>
      </c>
      <c r="H145" s="16">
        <v>22.2</v>
      </c>
      <c r="I145" s="13" t="s">
        <v>3190</v>
      </c>
      <c r="J145" s="1" t="s">
        <v>4985</v>
      </c>
      <c r="K145" s="1">
        <v>0</v>
      </c>
      <c r="L145" s="1">
        <v>6</v>
      </c>
      <c r="M145" s="1">
        <v>13</v>
      </c>
      <c r="N145" s="1">
        <v>8</v>
      </c>
      <c r="O145" s="1">
        <v>52</v>
      </c>
      <c r="P145" s="16">
        <v>446.66951308139534</v>
      </c>
      <c r="Q145" s="16">
        <v>1.3401315246065271</v>
      </c>
      <c r="R145" s="16">
        <v>31.312947857943914</v>
      </c>
      <c r="S145" s="16">
        <v>29.972816333337388</v>
      </c>
      <c r="T145" s="21">
        <v>9.8383089964862197E-2</v>
      </c>
      <c r="U145" s="16">
        <v>6.6252084959735766</v>
      </c>
      <c r="V145" s="16">
        <v>6.5268254060087143</v>
      </c>
      <c r="W145" s="13" t="str">
        <f>IF(Table467410[[#This Row],[PSI - FI]]&gt;5,"Red",(IF(AND(Table467410[[#This Row],[PSI - FI]]&lt;5,Table467410[[#This Row],[PSI - FI]]&gt;=3),"Blue","No")))</f>
        <v>Red</v>
      </c>
      <c r="X145" s="19" t="str">
        <f>HYPERLINK("https://www.google.com/maps/dir/?api=1&amp;origin=" &amp; Table467410[[#This Row],[Begin Lat]] &amp; "," &amp; Table467410[[#This Row],[Begin Long]] &amp; "&amp;destination=" &amp; Table467410[[#This Row],[End Lat]] &amp; "," &amp; Table467410[[#This Row],[End Long]] &amp; "&amp;travelmode=driving", "Google Maps")</f>
        <v>Google Maps</v>
      </c>
      <c r="Y145" s="1">
        <v>41.544017638500002</v>
      </c>
      <c r="Z145" s="1">
        <v>-81.618925283899998</v>
      </c>
      <c r="AA145" s="1">
        <v>41.5477471409</v>
      </c>
      <c r="AB145" s="1">
        <v>-81.610679648800001</v>
      </c>
    </row>
    <row r="146" spans="1:28" x14ac:dyDescent="0.25">
      <c r="A146" s="13">
        <v>144</v>
      </c>
      <c r="B146" s="17">
        <v>7</v>
      </c>
      <c r="C146" s="1" t="s">
        <v>3196</v>
      </c>
      <c r="D146" s="1" t="s">
        <v>4505</v>
      </c>
      <c r="E146" s="1" t="s">
        <v>4519</v>
      </c>
      <c r="F146" s="1" t="s">
        <v>3918</v>
      </c>
      <c r="G146" s="16">
        <v>10</v>
      </c>
      <c r="H146" s="16">
        <v>10.5</v>
      </c>
      <c r="I146" s="13" t="s">
        <v>3190</v>
      </c>
      <c r="J146" s="1" t="s">
        <v>4980</v>
      </c>
      <c r="K146" s="1">
        <v>0</v>
      </c>
      <c r="L146" s="1">
        <v>3</v>
      </c>
      <c r="M146" s="1">
        <v>13</v>
      </c>
      <c r="N146" s="1">
        <v>9</v>
      </c>
      <c r="O146" s="1">
        <v>81</v>
      </c>
      <c r="P146" s="16">
        <v>343.07694404069764</v>
      </c>
      <c r="Q146" s="16">
        <v>0.99799411231938917</v>
      </c>
      <c r="R146" s="16">
        <v>42.303457663962206</v>
      </c>
      <c r="S146" s="16">
        <v>41.305463551642816</v>
      </c>
      <c r="T146" s="21">
        <v>7.8552951985496305E-2</v>
      </c>
      <c r="U146" s="16">
        <v>6.5793155754938262</v>
      </c>
      <c r="V146" s="16">
        <v>6.5007626235083302</v>
      </c>
      <c r="W146" s="13" t="str">
        <f>IF(Table467410[[#This Row],[PSI - FI]]&gt;5,"Red",(IF(AND(Table467410[[#This Row],[PSI - FI]]&lt;5,Table467410[[#This Row],[PSI - FI]]&gt;=3),"Blue","No")))</f>
        <v>Red</v>
      </c>
      <c r="X146" s="19" t="str">
        <f>HYPERLINK("https://www.google.com/maps/dir/?api=1&amp;origin=" &amp; Table467410[[#This Row],[Begin Lat]] &amp; "," &amp; Table467410[[#This Row],[Begin Long]] &amp; "&amp;destination=" &amp; Table467410[[#This Row],[End Lat]] &amp; "," &amp; Table467410[[#This Row],[End Long]] &amp; "&amp;travelmode=driving", "Google Maps")</f>
        <v>Google Maps</v>
      </c>
      <c r="Y146" s="1">
        <v>39.723349487</v>
      </c>
      <c r="Z146" s="1">
        <v>-84.211000550700007</v>
      </c>
      <c r="AA146" s="1">
        <v>39.729737403500003</v>
      </c>
      <c r="AB146" s="1">
        <v>-84.206562713300002</v>
      </c>
    </row>
    <row r="147" spans="1:28" x14ac:dyDescent="0.25">
      <c r="A147" s="13">
        <v>145</v>
      </c>
      <c r="B147" s="17">
        <v>12</v>
      </c>
      <c r="C147" s="1" t="s">
        <v>785</v>
      </c>
      <c r="D147" s="1" t="s">
        <v>4499</v>
      </c>
      <c r="E147" s="1" t="s">
        <v>4513</v>
      </c>
      <c r="F147" s="1" t="s">
        <v>4566</v>
      </c>
      <c r="G147" s="16">
        <v>19.100000000000001</v>
      </c>
      <c r="H147" s="16">
        <v>19.600000000000001</v>
      </c>
      <c r="I147" s="13" t="s">
        <v>3190</v>
      </c>
      <c r="J147" s="1" t="s">
        <v>4987</v>
      </c>
      <c r="K147" s="1">
        <v>0</v>
      </c>
      <c r="L147" s="1">
        <v>1</v>
      </c>
      <c r="M147" s="1">
        <v>7</v>
      </c>
      <c r="N147" s="1">
        <v>10</v>
      </c>
      <c r="O147" s="1">
        <v>43</v>
      </c>
      <c r="P147" s="16">
        <v>178.87981468023256</v>
      </c>
      <c r="Q147" s="16">
        <v>1.2789307355983319</v>
      </c>
      <c r="R147" s="16">
        <v>24.549692704649818</v>
      </c>
      <c r="S147" s="16">
        <v>23.270761969051485</v>
      </c>
      <c r="T147" s="21">
        <v>7.8428064196054456E-2</v>
      </c>
      <c r="U147" s="16">
        <v>6.5724936629924908</v>
      </c>
      <c r="V147" s="16">
        <v>6.4940655987964364</v>
      </c>
      <c r="W147" s="13" t="str">
        <f>IF(Table467410[[#This Row],[PSI - FI]]&gt;5,"Red",(IF(AND(Table467410[[#This Row],[PSI - FI]]&lt;5,Table467410[[#This Row],[PSI - FI]]&gt;=3),"Blue","No")))</f>
        <v>Red</v>
      </c>
      <c r="X147" s="19" t="str">
        <f>HYPERLINK("https://www.google.com/maps/dir/?api=1&amp;origin=" &amp; Table467410[[#This Row],[Begin Lat]] &amp; "," &amp; Table467410[[#This Row],[Begin Long]] &amp; "&amp;destination=" &amp; Table467410[[#This Row],[End Lat]] &amp; "," &amp; Table467410[[#This Row],[End Long]] &amp; "&amp;travelmode=driving", "Google Maps")</f>
        <v>Google Maps</v>
      </c>
      <c r="Y147" s="1">
        <v>41.409885376299997</v>
      </c>
      <c r="Z147" s="1">
        <v>-81.624575314300003</v>
      </c>
      <c r="AA147" s="1">
        <v>41.411475648699998</v>
      </c>
      <c r="AB147" s="1">
        <v>-81.615200799600004</v>
      </c>
    </row>
    <row r="148" spans="1:28" x14ac:dyDescent="0.25">
      <c r="A148" s="13">
        <v>146</v>
      </c>
      <c r="B148" s="17">
        <v>12</v>
      </c>
      <c r="C148" s="1" t="s">
        <v>785</v>
      </c>
      <c r="D148" s="1" t="s">
        <v>3848</v>
      </c>
      <c r="E148" s="1" t="s">
        <v>4507</v>
      </c>
      <c r="F148" s="1" t="s">
        <v>3917</v>
      </c>
      <c r="G148" s="16">
        <v>15</v>
      </c>
      <c r="H148" s="16">
        <v>15.5</v>
      </c>
      <c r="I148" s="13" t="s">
        <v>3190</v>
      </c>
      <c r="J148" s="1" t="s">
        <v>4986</v>
      </c>
      <c r="K148" s="1">
        <v>0</v>
      </c>
      <c r="L148" s="1">
        <v>5</v>
      </c>
      <c r="M148" s="1">
        <v>7</v>
      </c>
      <c r="N148" s="1">
        <v>9</v>
      </c>
      <c r="O148" s="1">
        <v>27</v>
      </c>
      <c r="P148" s="16">
        <v>341.14907340116281</v>
      </c>
      <c r="Q148" s="16">
        <v>0.71055855840796189</v>
      </c>
      <c r="R148" s="16">
        <v>19.021986474370923</v>
      </c>
      <c r="S148" s="16">
        <v>18.311427915962962</v>
      </c>
      <c r="T148" s="21">
        <v>7.4887596107202622E-2</v>
      </c>
      <c r="U148" s="16">
        <v>6.5377976993294329</v>
      </c>
      <c r="V148" s="16">
        <v>6.4629101032222307</v>
      </c>
      <c r="W148" s="13" t="str">
        <f>IF(Table467410[[#This Row],[PSI - FI]]&gt;5,"Red",(IF(AND(Table467410[[#This Row],[PSI - FI]]&lt;5,Table467410[[#This Row],[PSI - FI]]&gt;=3),"Blue","No")))</f>
        <v>Red</v>
      </c>
      <c r="X148" s="19" t="str">
        <f>HYPERLINK("https://www.google.com/maps/dir/?api=1&amp;origin=" &amp; Table467410[[#This Row],[Begin Lat]] &amp; "," &amp; Table467410[[#This Row],[Begin Long]] &amp; "&amp;destination=" &amp; Table467410[[#This Row],[End Lat]] &amp; "," &amp; Table467410[[#This Row],[End Long]] &amp; "&amp;travelmode=driving", "Google Maps")</f>
        <v>Google Maps</v>
      </c>
      <c r="Y148" s="1">
        <v>41.447477889699996</v>
      </c>
      <c r="Z148" s="1">
        <v>-81.745817173199995</v>
      </c>
      <c r="AA148" s="1">
        <v>41.4474231051</v>
      </c>
      <c r="AB148" s="1">
        <v>-81.737020899599997</v>
      </c>
    </row>
    <row r="149" spans="1:28" x14ac:dyDescent="0.25">
      <c r="A149" s="13">
        <v>147</v>
      </c>
      <c r="B149" s="17">
        <v>8</v>
      </c>
      <c r="C149" s="1" t="s">
        <v>787</v>
      </c>
      <c r="D149" s="1" t="s">
        <v>4497</v>
      </c>
      <c r="E149" s="1" t="s">
        <v>4498</v>
      </c>
      <c r="F149" s="1" t="s">
        <v>3918</v>
      </c>
      <c r="G149" s="16">
        <v>11.2</v>
      </c>
      <c r="H149" s="16">
        <v>11.7</v>
      </c>
      <c r="I149" s="13" t="s">
        <v>3190</v>
      </c>
      <c r="J149" s="1" t="s">
        <v>4980</v>
      </c>
      <c r="K149" s="1">
        <v>0</v>
      </c>
      <c r="L149" s="1">
        <v>1</v>
      </c>
      <c r="M149" s="1">
        <v>15</v>
      </c>
      <c r="N149" s="1">
        <v>10</v>
      </c>
      <c r="O149" s="1">
        <v>62</v>
      </c>
      <c r="P149" s="16">
        <v>250.25481468023256</v>
      </c>
      <c r="Q149" s="16">
        <v>0.95128718604105145</v>
      </c>
      <c r="R149" s="16">
        <v>33.866208021213673</v>
      </c>
      <c r="S149" s="16">
        <v>32.914920835172623</v>
      </c>
      <c r="T149" s="21">
        <v>7.3881515578113816E-2</v>
      </c>
      <c r="U149" s="16">
        <v>6.521004305685751</v>
      </c>
      <c r="V149" s="16">
        <v>6.4471227901076373</v>
      </c>
      <c r="W149" s="13" t="str">
        <f>IF(Table467410[[#This Row],[PSI - FI]]&gt;5,"Red",(IF(AND(Table467410[[#This Row],[PSI - FI]]&lt;5,Table467410[[#This Row],[PSI - FI]]&gt;=3),"Blue","No")))</f>
        <v>Red</v>
      </c>
      <c r="X149" s="19" t="str">
        <f>HYPERLINK("https://www.google.com/maps/dir/?api=1&amp;origin=" &amp; Table467410[[#This Row],[Begin Lat]] &amp; "," &amp; Table467410[[#This Row],[Begin Long]] &amp; "&amp;destination=" &amp; Table467410[[#This Row],[End Lat]] &amp; "," &amp; Table467410[[#This Row],[End Long]] &amp; "&amp;travelmode=driving", "Google Maps")</f>
        <v>Google Maps</v>
      </c>
      <c r="Y149" s="1">
        <v>39.2129935536</v>
      </c>
      <c r="Z149" s="1">
        <v>-84.454927122900003</v>
      </c>
      <c r="AA149" s="1">
        <v>39.218410483600003</v>
      </c>
      <c r="AB149" s="1">
        <v>-84.449074507199995</v>
      </c>
    </row>
    <row r="150" spans="1:28" x14ac:dyDescent="0.25">
      <c r="A150" s="13">
        <v>148</v>
      </c>
      <c r="B150" s="17">
        <v>12</v>
      </c>
      <c r="C150" s="1" t="s">
        <v>785</v>
      </c>
      <c r="D150" s="1" t="s">
        <v>4504</v>
      </c>
      <c r="E150" s="1" t="s">
        <v>4514</v>
      </c>
      <c r="F150" s="1" t="s">
        <v>3920</v>
      </c>
      <c r="G150" s="16">
        <v>18.600000000000001</v>
      </c>
      <c r="H150" s="16">
        <v>19.100000000000001</v>
      </c>
      <c r="I150" s="13" t="s">
        <v>3190</v>
      </c>
      <c r="J150" s="1" t="s">
        <v>4985</v>
      </c>
      <c r="K150" s="1">
        <v>1</v>
      </c>
      <c r="L150" s="1">
        <v>2</v>
      </c>
      <c r="M150" s="1">
        <v>10</v>
      </c>
      <c r="N150" s="1">
        <v>14</v>
      </c>
      <c r="O150" s="1">
        <v>51</v>
      </c>
      <c r="P150" s="16">
        <v>315.62381904069764</v>
      </c>
      <c r="Q150" s="16">
        <v>1.2973913042500353</v>
      </c>
      <c r="R150" s="16">
        <v>31.04448522807521</v>
      </c>
      <c r="S150" s="16">
        <v>29.747093923825176</v>
      </c>
      <c r="T150" s="21">
        <v>9.3328757912873345E-2</v>
      </c>
      <c r="U150" s="16">
        <v>6.506383674469677</v>
      </c>
      <c r="V150" s="16">
        <v>6.4130549165568036</v>
      </c>
      <c r="W150" s="13" t="str">
        <f>IF(Table467410[[#This Row],[PSI - FI]]&gt;5,"Red",(IF(AND(Table467410[[#This Row],[PSI - FI]]&lt;5,Table467410[[#This Row],[PSI - FI]]&gt;=3),"Blue","No")))</f>
        <v>Red</v>
      </c>
      <c r="X150" s="19" t="str">
        <f>HYPERLINK("https://www.google.com/maps/dir/?api=1&amp;origin=" &amp; Table467410[[#This Row],[Begin Lat]] &amp; "," &amp; Table467410[[#This Row],[Begin Long]] &amp; "&amp;destination=" &amp; Table467410[[#This Row],[End Lat]] &amp; "," &amp; Table467410[[#This Row],[End Long]] &amp; "&amp;travelmode=driving", "Google Maps")</f>
        <v>Google Maps</v>
      </c>
      <c r="Y150" s="1">
        <v>41.521404395099999</v>
      </c>
      <c r="Z150" s="1">
        <v>-81.668934567700006</v>
      </c>
      <c r="AA150" s="1">
        <v>41.525521396099997</v>
      </c>
      <c r="AB150" s="1">
        <v>-81.661007157200004</v>
      </c>
    </row>
    <row r="151" spans="1:28" x14ac:dyDescent="0.25">
      <c r="A151" s="13">
        <v>149</v>
      </c>
      <c r="B151" s="17">
        <v>8</v>
      </c>
      <c r="C151" s="1" t="s">
        <v>787</v>
      </c>
      <c r="D151" s="1" t="s">
        <v>3894</v>
      </c>
      <c r="E151" s="1" t="s">
        <v>3895</v>
      </c>
      <c r="F151" s="1" t="s">
        <v>3923</v>
      </c>
      <c r="G151" s="16">
        <v>24.6</v>
      </c>
      <c r="H151" s="16">
        <v>25.1</v>
      </c>
      <c r="I151" s="13" t="s">
        <v>3190</v>
      </c>
      <c r="J151" s="1" t="s">
        <v>4986</v>
      </c>
      <c r="K151" s="1">
        <v>0</v>
      </c>
      <c r="L151" s="1">
        <v>2</v>
      </c>
      <c r="M151" s="1">
        <v>10</v>
      </c>
      <c r="N151" s="1">
        <v>8</v>
      </c>
      <c r="O151" s="1">
        <v>56</v>
      </c>
      <c r="P151" s="16">
        <v>248.32212936046511</v>
      </c>
      <c r="Q151" s="16">
        <v>1.0809739867639401</v>
      </c>
      <c r="R151" s="16">
        <v>30.702397489893446</v>
      </c>
      <c r="S151" s="16">
        <v>29.621423503129506</v>
      </c>
      <c r="T151" s="21">
        <v>5.1793631091589701E-2</v>
      </c>
      <c r="U151" s="16">
        <v>6.4909235074143687</v>
      </c>
      <c r="V151" s="16">
        <v>6.4391298763227791</v>
      </c>
      <c r="W151" s="13" t="str">
        <f>IF(Table467410[[#This Row],[PSI - FI]]&gt;5,"Red",(IF(AND(Table467410[[#This Row],[PSI - FI]]&lt;5,Table467410[[#This Row],[PSI - FI]]&gt;=3),"Blue","No")))</f>
        <v>Red</v>
      </c>
      <c r="X151" s="19" t="str">
        <f>HYPERLINK("https://www.google.com/maps/dir/?api=1&amp;origin=" &amp; Table467410[[#This Row],[Begin Lat]] &amp; "," &amp; Table467410[[#This Row],[Begin Long]] &amp; "&amp;destination=" &amp; Table467410[[#This Row],[End Lat]] &amp; "," &amp; Table467410[[#This Row],[End Long]] &amp; "&amp;travelmode=driving", "Google Maps")</f>
        <v>Google Maps</v>
      </c>
      <c r="Y151" s="1">
        <v>39.294434146900002</v>
      </c>
      <c r="Z151" s="1">
        <v>-84.462831257100007</v>
      </c>
      <c r="AA151" s="1">
        <v>39.293073997299999</v>
      </c>
      <c r="AB151" s="1">
        <v>-84.453668437600001</v>
      </c>
    </row>
    <row r="152" spans="1:28" x14ac:dyDescent="0.25">
      <c r="A152" s="13">
        <v>150</v>
      </c>
      <c r="B152" s="17">
        <v>6</v>
      </c>
      <c r="C152" s="1" t="s">
        <v>784</v>
      </c>
      <c r="D152" s="1" t="s">
        <v>3848</v>
      </c>
      <c r="E152" s="1" t="s">
        <v>3855</v>
      </c>
      <c r="F152" s="1" t="s">
        <v>3917</v>
      </c>
      <c r="G152" s="16">
        <v>18.5</v>
      </c>
      <c r="H152" s="16">
        <v>19</v>
      </c>
      <c r="I152" s="13" t="s">
        <v>3190</v>
      </c>
      <c r="J152" s="1" t="s">
        <v>4989</v>
      </c>
      <c r="K152" s="1">
        <v>1</v>
      </c>
      <c r="L152" s="1">
        <v>1</v>
      </c>
      <c r="M152" s="1">
        <v>11</v>
      </c>
      <c r="N152" s="1">
        <v>11</v>
      </c>
      <c r="O152" s="1">
        <v>46</v>
      </c>
      <c r="P152" s="16">
        <v>258.18150436046511</v>
      </c>
      <c r="Q152" s="16">
        <v>0.89052605988171329</v>
      </c>
      <c r="R152" s="16">
        <v>27.104699576120844</v>
      </c>
      <c r="S152" s="16">
        <v>26.214173516239129</v>
      </c>
      <c r="T152" s="21">
        <v>7.4309912982422927E-2</v>
      </c>
      <c r="U152" s="16">
        <v>6.4854618297198847</v>
      </c>
      <c r="V152" s="16">
        <v>6.4111519167374622</v>
      </c>
      <c r="W152" s="13" t="str">
        <f>IF(Table467410[[#This Row],[PSI - FI]]&gt;5,"Red",(IF(AND(Table467410[[#This Row],[PSI - FI]]&lt;5,Table467410[[#This Row],[PSI - FI]]&gt;=3),"Blue","No")))</f>
        <v>Red</v>
      </c>
      <c r="X152" s="19" t="str">
        <f>HYPERLINK("https://www.google.com/maps/dir/?api=1&amp;origin=" &amp; Table467410[[#This Row],[Begin Lat]] &amp; "," &amp; Table467410[[#This Row],[Begin Long]] &amp; "&amp;destination=" &amp; Table467410[[#This Row],[End Lat]] &amp; "," &amp; Table467410[[#This Row],[End Long]] &amp; "&amp;travelmode=driving", "Google Maps")</f>
        <v>Google Maps</v>
      </c>
      <c r="Y152" s="1">
        <v>39.976516873999998</v>
      </c>
      <c r="Z152" s="1">
        <v>-82.983550653799995</v>
      </c>
      <c r="AA152" s="1">
        <v>39.983679425200002</v>
      </c>
      <c r="AB152" s="1">
        <v>-82.984923456499999</v>
      </c>
    </row>
    <row r="153" spans="1:28" x14ac:dyDescent="0.25">
      <c r="A153" s="13">
        <v>151</v>
      </c>
      <c r="B153" s="17">
        <v>12</v>
      </c>
      <c r="C153" s="1" t="s">
        <v>785</v>
      </c>
      <c r="D153" s="1" t="s">
        <v>4499</v>
      </c>
      <c r="E153" s="1" t="s">
        <v>4513</v>
      </c>
      <c r="F153" s="1" t="s">
        <v>4566</v>
      </c>
      <c r="G153" s="16">
        <v>22.4</v>
      </c>
      <c r="H153" s="16">
        <v>22.9</v>
      </c>
      <c r="I153" s="13" t="s">
        <v>3190</v>
      </c>
      <c r="J153" s="1" t="s">
        <v>4987</v>
      </c>
      <c r="K153" s="1">
        <v>0</v>
      </c>
      <c r="L153" s="1">
        <v>0</v>
      </c>
      <c r="M153" s="1">
        <v>8</v>
      </c>
      <c r="N153" s="1">
        <v>9</v>
      </c>
      <c r="O153" s="1">
        <v>39</v>
      </c>
      <c r="P153" s="16">
        <v>131.3125</v>
      </c>
      <c r="Q153" s="16">
        <v>1.3693927385556273</v>
      </c>
      <c r="R153" s="16">
        <v>22.473077192769026</v>
      </c>
      <c r="S153" s="16">
        <v>21.103684454213397</v>
      </c>
      <c r="T153" s="21">
        <v>9.7840276640482629E-2</v>
      </c>
      <c r="U153" s="16">
        <v>6.4361336725757345</v>
      </c>
      <c r="V153" s="16">
        <v>6.3382933959352519</v>
      </c>
      <c r="W153" s="13" t="str">
        <f>IF(Table467410[[#This Row],[PSI - FI]]&gt;5,"Red",(IF(AND(Table467410[[#This Row],[PSI - FI]]&lt;5,Table467410[[#This Row],[PSI - FI]]&gt;=3),"Blue","No")))</f>
        <v>Red</v>
      </c>
      <c r="X153" s="19" t="str">
        <f>HYPERLINK("https://www.google.com/maps/dir/?api=1&amp;origin=" &amp; Table467410[[#This Row],[Begin Lat]] &amp; "," &amp; Table467410[[#This Row],[Begin Long]] &amp; "&amp;destination=" &amp; Table467410[[#This Row],[End Lat]] &amp; "," &amp; Table467410[[#This Row],[End Long]] &amp; "&amp;travelmode=driving", "Google Maps")</f>
        <v>Google Maps</v>
      </c>
      <c r="Y153" s="1">
        <v>41.424586913600002</v>
      </c>
      <c r="Z153" s="1">
        <v>-81.565930062199996</v>
      </c>
      <c r="AA153" s="1">
        <v>41.424636979500001</v>
      </c>
      <c r="AB153" s="1">
        <v>-81.556311891999997</v>
      </c>
    </row>
    <row r="154" spans="1:28" x14ac:dyDescent="0.25">
      <c r="A154" s="13">
        <v>152</v>
      </c>
      <c r="B154" s="17">
        <v>12</v>
      </c>
      <c r="C154" s="1" t="s">
        <v>785</v>
      </c>
      <c r="D154" s="1" t="s">
        <v>4504</v>
      </c>
      <c r="E154" s="1" t="s">
        <v>4496</v>
      </c>
      <c r="F154" s="1" t="s">
        <v>3920</v>
      </c>
      <c r="G154" s="16">
        <v>9</v>
      </c>
      <c r="H154" s="16">
        <v>9.5</v>
      </c>
      <c r="I154" s="13" t="s">
        <v>3190</v>
      </c>
      <c r="J154" s="1" t="s">
        <v>4987</v>
      </c>
      <c r="K154" s="1">
        <v>0</v>
      </c>
      <c r="L154" s="1">
        <v>2</v>
      </c>
      <c r="M154" s="1">
        <v>6</v>
      </c>
      <c r="N154" s="1">
        <v>9</v>
      </c>
      <c r="O154" s="1">
        <v>21</v>
      </c>
      <c r="P154" s="16">
        <v>191.57212936046511</v>
      </c>
      <c r="Q154" s="16">
        <v>1.156483479395789</v>
      </c>
      <c r="R154" s="16">
        <v>15.199420356855931</v>
      </c>
      <c r="S154" s="16">
        <v>14.042936877460143</v>
      </c>
      <c r="T154" s="21">
        <v>9.6086180127341728E-2</v>
      </c>
      <c r="U154" s="16">
        <v>6.4280191896015353</v>
      </c>
      <c r="V154" s="16">
        <v>6.3319330094741932</v>
      </c>
      <c r="W154" s="13" t="str">
        <f>IF(Table467410[[#This Row],[PSI - FI]]&gt;5,"Red",(IF(AND(Table467410[[#This Row],[PSI - FI]]&lt;5,Table467410[[#This Row],[PSI - FI]]&gt;=3),"Blue","No")))</f>
        <v>Red</v>
      </c>
      <c r="X154" s="19" t="str">
        <f>HYPERLINK("https://www.google.com/maps/dir/?api=1&amp;origin=" &amp; Table467410[[#This Row],[Begin Lat]] &amp; "," &amp; Table467410[[#This Row],[Begin Long]] &amp; "&amp;destination=" &amp; Table467410[[#This Row],[End Lat]] &amp; "," &amp; Table467410[[#This Row],[End Long]] &amp; "&amp;travelmode=driving", "Google Maps")</f>
        <v>Google Maps</v>
      </c>
      <c r="Y154" s="1">
        <v>41.469183264400002</v>
      </c>
      <c r="Z154" s="1">
        <v>-81.799214231999997</v>
      </c>
      <c r="AA154" s="1">
        <v>41.468894808999998</v>
      </c>
      <c r="AB154" s="1">
        <v>-81.789605957800006</v>
      </c>
    </row>
    <row r="155" spans="1:28" x14ac:dyDescent="0.25">
      <c r="A155" s="13">
        <v>153</v>
      </c>
      <c r="B155" s="17">
        <v>2</v>
      </c>
      <c r="C155" s="1" t="s">
        <v>786</v>
      </c>
      <c r="D155" s="1" t="s">
        <v>4538</v>
      </c>
      <c r="E155" s="1" t="s">
        <v>4539</v>
      </c>
      <c r="F155" s="1" t="s">
        <v>4568</v>
      </c>
      <c r="G155" s="16">
        <v>9.8000000000000007</v>
      </c>
      <c r="H155" s="16">
        <v>10.3</v>
      </c>
      <c r="I155" s="13" t="s">
        <v>3190</v>
      </c>
      <c r="J155" s="1" t="s">
        <v>4990</v>
      </c>
      <c r="K155" s="1">
        <v>0</v>
      </c>
      <c r="L155" s="1">
        <v>1</v>
      </c>
      <c r="M155" s="1">
        <v>10</v>
      </c>
      <c r="N155" s="1">
        <v>11</v>
      </c>
      <c r="O155" s="1">
        <v>54</v>
      </c>
      <c r="P155" s="16">
        <v>213.95793968023256</v>
      </c>
      <c r="Q155" s="16">
        <v>0.44669819909515462</v>
      </c>
      <c r="R155" s="16">
        <v>30.096235639257753</v>
      </c>
      <c r="S155" s="16">
        <v>29.649537440162597</v>
      </c>
      <c r="T155" s="21">
        <v>3.4816227898744813E-2</v>
      </c>
      <c r="U155" s="16">
        <v>6.4118605762908834</v>
      </c>
      <c r="V155" s="16">
        <v>6.3770443483921389</v>
      </c>
      <c r="W155" s="13" t="str">
        <f>IF(Table467410[[#This Row],[PSI - FI]]&gt;5,"Red",(IF(AND(Table467410[[#This Row],[PSI - FI]]&lt;5,Table467410[[#This Row],[PSI - FI]]&gt;=3),"Blue","No")))</f>
        <v>Red</v>
      </c>
      <c r="X155" s="19" t="str">
        <f>HYPERLINK("https://www.google.com/maps/dir/?api=1&amp;origin=" &amp; Table467410[[#This Row],[Begin Lat]] &amp; "," &amp; Table467410[[#This Row],[Begin Long]] &amp; "&amp;destination=" &amp; Table467410[[#This Row],[End Lat]] &amp; "," &amp; Table467410[[#This Row],[End Long]] &amp; "&amp;travelmode=driving", "Google Maps")</f>
        <v>Google Maps</v>
      </c>
      <c r="Y155" s="1">
        <v>41.686167691000001</v>
      </c>
      <c r="Z155" s="1">
        <v>-83.693200351599998</v>
      </c>
      <c r="AA155" s="1">
        <v>41.688929638499999</v>
      </c>
      <c r="AB155" s="1">
        <v>-83.684354725399999</v>
      </c>
    </row>
    <row r="156" spans="1:28" x14ac:dyDescent="0.25">
      <c r="A156" s="13">
        <v>154</v>
      </c>
      <c r="B156" s="17">
        <v>12</v>
      </c>
      <c r="C156" s="1" t="s">
        <v>785</v>
      </c>
      <c r="D156" s="1" t="s">
        <v>4504</v>
      </c>
      <c r="E156" s="1" t="s">
        <v>4514</v>
      </c>
      <c r="F156" s="1" t="s">
        <v>3920</v>
      </c>
      <c r="G156" s="16">
        <v>13.3</v>
      </c>
      <c r="H156" s="16">
        <v>13.8</v>
      </c>
      <c r="I156" s="13" t="s">
        <v>3190</v>
      </c>
      <c r="J156" s="1" t="s">
        <v>4985</v>
      </c>
      <c r="K156" s="1">
        <v>2</v>
      </c>
      <c r="L156" s="1">
        <v>3</v>
      </c>
      <c r="M156" s="1">
        <v>11</v>
      </c>
      <c r="N156" s="1">
        <v>9</v>
      </c>
      <c r="O156" s="1">
        <v>62</v>
      </c>
      <c r="P156" s="16">
        <v>402.33657340116281</v>
      </c>
      <c r="Q156" s="16">
        <v>1.4117478495741904</v>
      </c>
      <c r="R156" s="16">
        <v>34.791934049736213</v>
      </c>
      <c r="S156" s="16">
        <v>33.380186200162022</v>
      </c>
      <c r="T156" s="21">
        <v>0.10739369675999209</v>
      </c>
      <c r="U156" s="16">
        <v>6.4073517485731575</v>
      </c>
      <c r="V156" s="16">
        <v>6.2999580518131655</v>
      </c>
      <c r="W156" s="13" t="str">
        <f>IF(Table467410[[#This Row],[PSI - FI]]&gt;5,"Red",(IF(AND(Table467410[[#This Row],[PSI - FI]]&lt;5,Table467410[[#This Row],[PSI - FI]]&gt;=3),"Blue","No")))</f>
        <v>Red</v>
      </c>
      <c r="X156" s="19" t="str">
        <f>HYPERLINK("https://www.google.com/maps/dir/?api=1&amp;origin=" &amp; Table467410[[#This Row],[Begin Lat]] &amp; "," &amp; Table467410[[#This Row],[Begin Long]] &amp; "&amp;destination=" &amp; Table467410[[#This Row],[End Lat]] &amp; "," &amp; Table467410[[#This Row],[End Long]] &amp; "&amp;travelmode=driving", "Google Maps")</f>
        <v>Google Maps</v>
      </c>
      <c r="Y156" s="1">
        <v>41.4752615835</v>
      </c>
      <c r="Z156" s="1">
        <v>-81.719398384499996</v>
      </c>
      <c r="AA156" s="1">
        <v>41.474227373200002</v>
      </c>
      <c r="AB156" s="1">
        <v>-81.709939868399999</v>
      </c>
    </row>
    <row r="157" spans="1:28" x14ac:dyDescent="0.25">
      <c r="A157" s="13">
        <v>155</v>
      </c>
      <c r="B157" s="17">
        <v>8</v>
      </c>
      <c r="C157" s="1" t="s">
        <v>787</v>
      </c>
      <c r="D157" s="1" t="s">
        <v>4540</v>
      </c>
      <c r="E157" s="1" t="s">
        <v>4541</v>
      </c>
      <c r="F157" s="1" t="s">
        <v>4569</v>
      </c>
      <c r="G157" s="16">
        <v>17.899999999999999</v>
      </c>
      <c r="H157" s="16">
        <v>18.399999999999999</v>
      </c>
      <c r="I157" s="13" t="s">
        <v>3190</v>
      </c>
      <c r="J157" s="1" t="s">
        <v>4980</v>
      </c>
      <c r="K157" s="1">
        <v>0</v>
      </c>
      <c r="L157" s="1">
        <v>0</v>
      </c>
      <c r="M157" s="1">
        <v>15</v>
      </c>
      <c r="N157" s="1">
        <v>14</v>
      </c>
      <c r="O157" s="1">
        <v>73</v>
      </c>
      <c r="P157" s="16">
        <v>233.328125</v>
      </c>
      <c r="Q157" s="16">
        <v>0.57867553651971337</v>
      </c>
      <c r="R157" s="16">
        <v>40.758482234455194</v>
      </c>
      <c r="S157" s="16">
        <v>40.179806697935483</v>
      </c>
      <c r="T157" s="21">
        <v>4.2243347384424548E-2</v>
      </c>
      <c r="U157" s="16">
        <v>6.4041602288977897</v>
      </c>
      <c r="V157" s="16">
        <v>6.3619168815133653</v>
      </c>
      <c r="W157" s="13" t="str">
        <f>IF(Table467410[[#This Row],[PSI - FI]]&gt;5,"Red",(IF(AND(Table467410[[#This Row],[PSI - FI]]&lt;5,Table467410[[#This Row],[PSI - FI]]&gt;=3),"Blue","No")))</f>
        <v>Red</v>
      </c>
      <c r="X157" s="19" t="str">
        <f>HYPERLINK("https://www.google.com/maps/dir/?api=1&amp;origin=" &amp; Table467410[[#This Row],[Begin Lat]] &amp; "," &amp; Table467410[[#This Row],[Begin Long]] &amp; "&amp;destination=" &amp; Table467410[[#This Row],[End Lat]] &amp; "," &amp; Table467410[[#This Row],[End Long]] &amp; "&amp;travelmode=driving", "Google Maps")</f>
        <v>Google Maps</v>
      </c>
      <c r="Y157" s="1">
        <v>39.160527429299997</v>
      </c>
      <c r="Z157" s="1">
        <v>-84.560511814400002</v>
      </c>
      <c r="AA157" s="1">
        <v>39.160577678000003</v>
      </c>
      <c r="AB157" s="1">
        <v>-84.552089672099996</v>
      </c>
    </row>
    <row r="158" spans="1:28" x14ac:dyDescent="0.25">
      <c r="A158" s="13">
        <v>156</v>
      </c>
      <c r="B158" s="17">
        <v>7</v>
      </c>
      <c r="C158" s="1" t="s">
        <v>3196</v>
      </c>
      <c r="D158" s="1" t="s">
        <v>4505</v>
      </c>
      <c r="E158" s="1" t="s">
        <v>4519</v>
      </c>
      <c r="F158" s="1" t="s">
        <v>3918</v>
      </c>
      <c r="G158" s="16">
        <v>18</v>
      </c>
      <c r="H158" s="16">
        <v>18.5</v>
      </c>
      <c r="I158" s="13" t="s">
        <v>3190</v>
      </c>
      <c r="J158" s="1" t="s">
        <v>4986</v>
      </c>
      <c r="K158" s="1">
        <v>1</v>
      </c>
      <c r="L158" s="1">
        <v>0</v>
      </c>
      <c r="M158" s="1">
        <v>11</v>
      </c>
      <c r="N158" s="1">
        <v>6</v>
      </c>
      <c r="O158" s="1">
        <v>33</v>
      </c>
      <c r="P158" s="16">
        <v>177.31731468023256</v>
      </c>
      <c r="Q158" s="16">
        <v>1.0106987480852438</v>
      </c>
      <c r="R158" s="16">
        <v>20.764208857828685</v>
      </c>
      <c r="S158" s="16">
        <v>19.753510109743441</v>
      </c>
      <c r="T158" s="21">
        <v>7.660676861821189E-2</v>
      </c>
      <c r="U158" s="16">
        <v>6.4028275240400356</v>
      </c>
      <c r="V158" s="16">
        <v>6.3262207554218239</v>
      </c>
      <c r="W158" s="13" t="str">
        <f>IF(Table467410[[#This Row],[PSI - FI]]&gt;5,"Red",(IF(AND(Table467410[[#This Row],[PSI - FI]]&lt;5,Table467410[[#This Row],[PSI - FI]]&gt;=3),"Blue","No")))</f>
        <v>Red</v>
      </c>
      <c r="X158" s="19" t="str">
        <f>HYPERLINK("https://www.google.com/maps/dir/?api=1&amp;origin=" &amp; Table467410[[#This Row],[Begin Lat]] &amp; "," &amp; Table467410[[#This Row],[Begin Long]] &amp; "&amp;destination=" &amp; Table467410[[#This Row],[End Lat]] &amp; "," &amp; Table467410[[#This Row],[End Long]] &amp; "&amp;travelmode=driving", "Google Maps")</f>
        <v>Google Maps</v>
      </c>
      <c r="Y158" s="1">
        <v>39.830691626300002</v>
      </c>
      <c r="Z158" s="1">
        <v>-84.189345042900001</v>
      </c>
      <c r="AA158" s="1">
        <v>39.837940943200003</v>
      </c>
      <c r="AB158" s="1">
        <v>-84.189507216699994</v>
      </c>
    </row>
    <row r="159" spans="1:28" x14ac:dyDescent="0.25">
      <c r="A159" s="13">
        <v>157</v>
      </c>
      <c r="B159" s="17">
        <v>12</v>
      </c>
      <c r="C159" s="1" t="s">
        <v>785</v>
      </c>
      <c r="D159" s="1" t="s">
        <v>3848</v>
      </c>
      <c r="E159" s="1" t="s">
        <v>4507</v>
      </c>
      <c r="F159" s="1" t="s">
        <v>3917</v>
      </c>
      <c r="G159" s="16">
        <v>13.1</v>
      </c>
      <c r="H159" s="16">
        <v>13.6</v>
      </c>
      <c r="I159" s="13" t="s">
        <v>3190</v>
      </c>
      <c r="J159" s="1" t="s">
        <v>4987</v>
      </c>
      <c r="K159" s="1">
        <v>1</v>
      </c>
      <c r="L159" s="1">
        <v>2</v>
      </c>
      <c r="M159" s="1">
        <v>5</v>
      </c>
      <c r="N159" s="1">
        <v>8</v>
      </c>
      <c r="O159" s="1">
        <v>30</v>
      </c>
      <c r="P159" s="16">
        <v>235.26444404069767</v>
      </c>
      <c r="Q159" s="16">
        <v>1.0448175690686228</v>
      </c>
      <c r="R159" s="16">
        <v>19.080256180919147</v>
      </c>
      <c r="S159" s="16">
        <v>18.035438611850523</v>
      </c>
      <c r="T159" s="21">
        <v>9.103216224159319E-2</v>
      </c>
      <c r="U159" s="16">
        <v>6.3891857460229122</v>
      </c>
      <c r="V159" s="16">
        <v>6.2981535837813194</v>
      </c>
      <c r="W159" s="13" t="str">
        <f>IF(Table467410[[#This Row],[PSI - FI]]&gt;5,"Red",(IF(AND(Table467410[[#This Row],[PSI - FI]]&lt;5,Table467410[[#This Row],[PSI - FI]]&gt;=3),"Blue","No")))</f>
        <v>Red</v>
      </c>
      <c r="X159" s="19" t="str">
        <f>HYPERLINK("https://www.google.com/maps/dir/?api=1&amp;origin=" &amp; Table467410[[#This Row],[Begin Lat]] &amp; "," &amp; Table467410[[#This Row],[Begin Long]] &amp; "&amp;destination=" &amp; Table467410[[#This Row],[End Lat]] &amp; "," &amp; Table467410[[#This Row],[End Long]] &amp; "&amp;travelmode=driving", "Google Maps")</f>
        <v>Google Maps</v>
      </c>
      <c r="Y159" s="1">
        <v>41.444863161800001</v>
      </c>
      <c r="Z159" s="1">
        <v>-81.780876625700003</v>
      </c>
      <c r="AA159" s="1">
        <v>41.445268836799997</v>
      </c>
      <c r="AB159" s="1">
        <v>-81.771345908399994</v>
      </c>
    </row>
    <row r="160" spans="1:28" x14ac:dyDescent="0.25">
      <c r="A160" s="13">
        <v>158</v>
      </c>
      <c r="B160" s="17">
        <v>12</v>
      </c>
      <c r="C160" s="1" t="s">
        <v>785</v>
      </c>
      <c r="D160" s="1" t="s">
        <v>4499</v>
      </c>
      <c r="E160" s="1" t="s">
        <v>4513</v>
      </c>
      <c r="F160" s="1" t="s">
        <v>4566</v>
      </c>
      <c r="G160" s="16">
        <v>21.5</v>
      </c>
      <c r="H160" s="16">
        <v>22</v>
      </c>
      <c r="I160" s="13" t="s">
        <v>3190</v>
      </c>
      <c r="J160" s="1" t="s">
        <v>4988</v>
      </c>
      <c r="K160" s="1">
        <v>0</v>
      </c>
      <c r="L160" s="1">
        <v>3</v>
      </c>
      <c r="M160" s="1">
        <v>7</v>
      </c>
      <c r="N160" s="1">
        <v>9</v>
      </c>
      <c r="O160" s="1">
        <v>45</v>
      </c>
      <c r="P160" s="16">
        <v>267.79569404069764</v>
      </c>
      <c r="Q160" s="16">
        <v>1.3559477927857875</v>
      </c>
      <c r="R160" s="16">
        <v>25.530773305497917</v>
      </c>
      <c r="S160" s="16">
        <v>24.174825512712129</v>
      </c>
      <c r="T160" s="21">
        <v>9.7823536789781534E-2</v>
      </c>
      <c r="U160" s="16">
        <v>6.3775329786407076</v>
      </c>
      <c r="V160" s="16">
        <v>6.2797094418509261</v>
      </c>
      <c r="W160" s="13" t="str">
        <f>IF(Table467410[[#This Row],[PSI - FI]]&gt;5,"Red",(IF(AND(Table467410[[#This Row],[PSI - FI]]&lt;5,Table467410[[#This Row],[PSI - FI]]&gt;=3),"Blue","No")))</f>
        <v>Red</v>
      </c>
      <c r="X160" s="19" t="str">
        <f>HYPERLINK("https://www.google.com/maps/dir/?api=1&amp;origin=" &amp; Table467410[[#This Row],[Begin Lat]] &amp; "," &amp; Table467410[[#This Row],[Begin Long]] &amp; "&amp;destination=" &amp; Table467410[[#This Row],[End Lat]] &amp; "," &amp; Table467410[[#This Row],[End Long]] &amp; "&amp;travelmode=driving", "Google Maps")</f>
        <v>Google Maps</v>
      </c>
      <c r="Y160" s="1">
        <v>41.423061555499999</v>
      </c>
      <c r="Z160" s="1">
        <v>-81.582863554100001</v>
      </c>
      <c r="AA160" s="1">
        <v>41.424546640199999</v>
      </c>
      <c r="AB160" s="1">
        <v>-81.5736304064</v>
      </c>
    </row>
    <row r="161" spans="1:28" x14ac:dyDescent="0.25">
      <c r="A161" s="13">
        <v>159</v>
      </c>
      <c r="B161" s="17">
        <v>6</v>
      </c>
      <c r="C161" s="1" t="s">
        <v>784</v>
      </c>
      <c r="D161" s="1" t="s">
        <v>3842</v>
      </c>
      <c r="E161" s="1" t="s">
        <v>4509</v>
      </c>
      <c r="F161" s="1" t="s">
        <v>3916</v>
      </c>
      <c r="G161" s="16">
        <v>12.9</v>
      </c>
      <c r="H161" s="16">
        <v>13.4</v>
      </c>
      <c r="I161" s="13" t="s">
        <v>3190</v>
      </c>
      <c r="J161" s="1" t="s">
        <v>4988</v>
      </c>
      <c r="K161" s="1">
        <v>0</v>
      </c>
      <c r="L161" s="1">
        <v>0</v>
      </c>
      <c r="M161" s="1">
        <v>20</v>
      </c>
      <c r="N161" s="1">
        <v>16</v>
      </c>
      <c r="O161" s="1">
        <v>72</v>
      </c>
      <c r="P161" s="16">
        <v>273.9375</v>
      </c>
      <c r="Q161" s="16">
        <v>0.69864952442118544</v>
      </c>
      <c r="R161" s="16">
        <v>28.084193856886554</v>
      </c>
      <c r="S161" s="16">
        <v>27.385544332465368</v>
      </c>
      <c r="T161" s="21">
        <v>5.4118303364812645E-2</v>
      </c>
      <c r="U161" s="16">
        <v>6.3761293397057228</v>
      </c>
      <c r="V161" s="16">
        <v>6.3220110363409106</v>
      </c>
      <c r="W161" s="13" t="str">
        <f>IF(Table467410[[#This Row],[PSI - FI]]&gt;5,"Red",(IF(AND(Table467410[[#This Row],[PSI - FI]]&lt;5,Table467410[[#This Row],[PSI - FI]]&gt;=3),"Blue","No")))</f>
        <v>Red</v>
      </c>
      <c r="X161" s="19" t="str">
        <f>HYPERLINK("https://www.google.com/maps/dir/?api=1&amp;origin=" &amp; Table467410[[#This Row],[Begin Lat]] &amp; "," &amp; Table467410[[#This Row],[Begin Long]] &amp; "&amp;destination=" &amp; Table467410[[#This Row],[End Lat]] &amp; "," &amp; Table467410[[#This Row],[End Long]] &amp; "&amp;travelmode=driving", "Google Maps")</f>
        <v>Google Maps</v>
      </c>
      <c r="Y161" s="1">
        <v>39.950187013300003</v>
      </c>
      <c r="Z161" s="1">
        <v>-83.019773965400006</v>
      </c>
      <c r="AA161" s="1">
        <v>39.952437294200003</v>
      </c>
      <c r="AB161" s="1">
        <v>-83.011001874399994</v>
      </c>
    </row>
    <row r="162" spans="1:28" x14ac:dyDescent="0.25">
      <c r="A162" s="13">
        <v>160</v>
      </c>
      <c r="B162" s="17">
        <v>12</v>
      </c>
      <c r="C162" s="1" t="s">
        <v>785</v>
      </c>
      <c r="D162" s="1" t="s">
        <v>4499</v>
      </c>
      <c r="E162" s="1" t="s">
        <v>4500</v>
      </c>
      <c r="F162" s="1" t="s">
        <v>4566</v>
      </c>
      <c r="G162" s="16">
        <v>23.4</v>
      </c>
      <c r="H162" s="16">
        <v>23.9</v>
      </c>
      <c r="I162" s="13" t="s">
        <v>3190</v>
      </c>
      <c r="J162" s="1" t="s">
        <v>4985</v>
      </c>
      <c r="K162" s="1">
        <v>1</v>
      </c>
      <c r="L162" s="1">
        <v>6</v>
      </c>
      <c r="M162" s="1">
        <v>26</v>
      </c>
      <c r="N162" s="1">
        <v>24</v>
      </c>
      <c r="O162" s="1">
        <v>168</v>
      </c>
      <c r="P162" s="16">
        <v>764.45557776162786</v>
      </c>
      <c r="Q162" s="16">
        <v>0.33804933328453429</v>
      </c>
      <c r="R162" s="16">
        <v>87.117731120066267</v>
      </c>
      <c r="S162" s="16">
        <v>86.779681786781737</v>
      </c>
      <c r="T162" s="21">
        <v>2.4167728684008637E-2</v>
      </c>
      <c r="U162" s="16">
        <v>6.347674177622614</v>
      </c>
      <c r="V162" s="16">
        <v>6.3235064489386055</v>
      </c>
      <c r="W162" s="13" t="str">
        <f>IF(Table467410[[#This Row],[PSI - FI]]&gt;5,"Red",(IF(AND(Table467410[[#This Row],[PSI - FI]]&lt;5,Table467410[[#This Row],[PSI - FI]]&gt;=3),"Blue","No")))</f>
        <v>Red</v>
      </c>
      <c r="X162" s="19" t="str">
        <f>HYPERLINK("https://www.google.com/maps/dir/?api=1&amp;origin=" &amp; Table467410[[#This Row],[Begin Lat]] &amp; "," &amp; Table467410[[#This Row],[Begin Long]] &amp; "&amp;destination=" &amp; Table467410[[#This Row],[End Lat]] &amp; "," &amp; Table467410[[#This Row],[End Long]] &amp; "&amp;travelmode=driving", "Google Maps")</f>
        <v>Google Maps</v>
      </c>
      <c r="Y162" s="1">
        <v>41.424893145200002</v>
      </c>
      <c r="Z162" s="1">
        <v>-81.546341898500003</v>
      </c>
      <c r="AA162" s="1">
        <v>41.424926717600002</v>
      </c>
      <c r="AB162" s="1">
        <v>-81.536719655499994</v>
      </c>
    </row>
    <row r="163" spans="1:28" x14ac:dyDescent="0.25">
      <c r="A163" s="13">
        <v>161</v>
      </c>
      <c r="B163" s="17">
        <v>12</v>
      </c>
      <c r="C163" s="1" t="s">
        <v>785</v>
      </c>
      <c r="D163" s="1" t="s">
        <v>4499</v>
      </c>
      <c r="E163" s="1" t="s">
        <v>4513</v>
      </c>
      <c r="F163" s="1" t="s">
        <v>4566</v>
      </c>
      <c r="G163" s="16">
        <v>15.1</v>
      </c>
      <c r="H163" s="16">
        <v>15.6</v>
      </c>
      <c r="I163" s="13" t="s">
        <v>3190</v>
      </c>
      <c r="J163" s="1" t="s">
        <v>4987</v>
      </c>
      <c r="K163" s="1">
        <v>1</v>
      </c>
      <c r="L163" s="1">
        <v>1</v>
      </c>
      <c r="M163" s="1">
        <v>10</v>
      </c>
      <c r="N163" s="1">
        <v>5</v>
      </c>
      <c r="O163" s="1">
        <v>31</v>
      </c>
      <c r="P163" s="16">
        <v>210.00962936046511</v>
      </c>
      <c r="Q163" s="16">
        <v>1.1832807762022455</v>
      </c>
      <c r="R163" s="16">
        <v>18.894918632770015</v>
      </c>
      <c r="S163" s="16">
        <v>17.711637856567769</v>
      </c>
      <c r="T163" s="21">
        <v>9.1024159304100044E-2</v>
      </c>
      <c r="U163" s="16">
        <v>6.3283319172524202</v>
      </c>
      <c r="V163" s="16">
        <v>6.2373077579483205</v>
      </c>
      <c r="W163" s="13" t="str">
        <f>IF(Table467410[[#This Row],[PSI - FI]]&gt;5,"Red",(IF(AND(Table467410[[#This Row],[PSI - FI]]&lt;5,Table467410[[#This Row],[PSI - FI]]&gt;=3),"Blue","No")))</f>
        <v>Red</v>
      </c>
      <c r="X163" s="19" t="str">
        <f>HYPERLINK("https://www.google.com/maps/dir/?api=1&amp;origin=" &amp; Table467410[[#This Row],[Begin Lat]] &amp; "," &amp; Table467410[[#This Row],[Begin Long]] &amp; "&amp;destination=" &amp; Table467410[[#This Row],[End Lat]] &amp; "," &amp; Table467410[[#This Row],[End Long]] &amp; "&amp;travelmode=driving", "Google Maps")</f>
        <v>Google Maps</v>
      </c>
      <c r="Y163" s="1">
        <v>41.420905606200002</v>
      </c>
      <c r="Z163" s="1">
        <v>-81.695198847</v>
      </c>
      <c r="AA163" s="1">
        <v>41.421162348400003</v>
      </c>
      <c r="AB163" s="1">
        <v>-81.685589735500002</v>
      </c>
    </row>
    <row r="164" spans="1:28" x14ac:dyDescent="0.25">
      <c r="A164" s="13">
        <v>162</v>
      </c>
      <c r="B164" s="17">
        <v>6</v>
      </c>
      <c r="C164" s="1" t="s">
        <v>784</v>
      </c>
      <c r="D164" s="1" t="s">
        <v>4493</v>
      </c>
      <c r="E164" s="1" t="s">
        <v>4494</v>
      </c>
      <c r="F164" s="1" t="s">
        <v>4565</v>
      </c>
      <c r="G164" s="16">
        <v>31.8</v>
      </c>
      <c r="H164" s="16">
        <v>32.299999999999997</v>
      </c>
      <c r="I164" s="13" t="s">
        <v>3190</v>
      </c>
      <c r="J164" s="1" t="s">
        <v>4988</v>
      </c>
      <c r="K164" s="1">
        <v>0</v>
      </c>
      <c r="L164" s="1">
        <v>2</v>
      </c>
      <c r="M164" s="1">
        <v>14</v>
      </c>
      <c r="N164" s="1">
        <v>6</v>
      </c>
      <c r="O164" s="1">
        <v>22</v>
      </c>
      <c r="P164" s="16">
        <v>231.63462936046511</v>
      </c>
      <c r="Q164" s="16">
        <v>1.3947374739739471</v>
      </c>
      <c r="R164" s="16">
        <v>17.221019558236133</v>
      </c>
      <c r="S164" s="16">
        <v>15.826282084262186</v>
      </c>
      <c r="T164" s="21">
        <v>0.10925616334192713</v>
      </c>
      <c r="U164" s="16">
        <v>6.327836822840089</v>
      </c>
      <c r="V164" s="16">
        <v>6.2185806594981621</v>
      </c>
      <c r="W164" s="13" t="str">
        <f>IF(Table467410[[#This Row],[PSI - FI]]&gt;5,"Red",(IF(AND(Table467410[[#This Row],[PSI - FI]]&lt;5,Table467410[[#This Row],[PSI - FI]]&gt;=3),"Blue","No")))</f>
        <v>Red</v>
      </c>
      <c r="X164" s="19" t="str">
        <f>HYPERLINK("https://www.google.com/maps/dir/?api=1&amp;origin=" &amp; Table467410[[#This Row],[Begin Lat]] &amp; "," &amp; Table467410[[#This Row],[Begin Long]] &amp; "&amp;destination=" &amp; Table467410[[#This Row],[End Lat]] &amp; "," &amp; Table467410[[#This Row],[End Long]] &amp; "&amp;travelmode=driving", "Google Maps")</f>
        <v>Google Maps</v>
      </c>
      <c r="Y164" s="1">
        <v>40.063825203500002</v>
      </c>
      <c r="Z164" s="1">
        <v>-82.905800895499993</v>
      </c>
      <c r="AA164" s="1">
        <v>40.056799730000002</v>
      </c>
      <c r="AB164" s="1">
        <v>-82.903490695399995</v>
      </c>
    </row>
    <row r="165" spans="1:28" x14ac:dyDescent="0.25">
      <c r="A165" s="13">
        <v>163</v>
      </c>
      <c r="B165" s="17">
        <v>8</v>
      </c>
      <c r="C165" s="1" t="s">
        <v>787</v>
      </c>
      <c r="D165" s="1" t="s">
        <v>4540</v>
      </c>
      <c r="E165" s="1" t="s">
        <v>4541</v>
      </c>
      <c r="F165" s="1" t="s">
        <v>4569</v>
      </c>
      <c r="G165" s="16">
        <v>18.7</v>
      </c>
      <c r="H165" s="16">
        <v>19.2</v>
      </c>
      <c r="I165" s="13" t="s">
        <v>3190</v>
      </c>
      <c r="J165" s="1" t="s">
        <v>4990</v>
      </c>
      <c r="K165" s="1">
        <v>0</v>
      </c>
      <c r="L165" s="1">
        <v>0</v>
      </c>
      <c r="M165" s="1">
        <v>13</v>
      </c>
      <c r="N165" s="1">
        <v>9</v>
      </c>
      <c r="O165" s="1">
        <v>83</v>
      </c>
      <c r="P165" s="16">
        <v>208.046875</v>
      </c>
      <c r="Q165" s="16">
        <v>0.53163141410070258</v>
      </c>
      <c r="R165" s="16">
        <v>43.927060000014386</v>
      </c>
      <c r="S165" s="16">
        <v>43.395428585913685</v>
      </c>
      <c r="T165" s="21">
        <v>3.969949838598056E-2</v>
      </c>
      <c r="U165" s="16">
        <v>6.3261593750921756</v>
      </c>
      <c r="V165" s="16">
        <v>6.2864598767061954</v>
      </c>
      <c r="W165" s="13" t="str">
        <f>IF(Table467410[[#This Row],[PSI - FI]]&gt;5,"Red",(IF(AND(Table467410[[#This Row],[PSI - FI]]&lt;5,Table467410[[#This Row],[PSI - FI]]&gt;=3),"Blue","No")))</f>
        <v>Red</v>
      </c>
      <c r="X165" s="19" t="str">
        <f>HYPERLINK("https://www.google.com/maps/dir/?api=1&amp;origin=" &amp; Table467410[[#This Row],[Begin Lat]] &amp; "," &amp; Table467410[[#This Row],[Begin Long]] &amp; "&amp;destination=" &amp; Table467410[[#This Row],[End Lat]] &amp; "," &amp; Table467410[[#This Row],[End Long]] &amp; "&amp;travelmode=driving", "Google Maps")</f>
        <v>Google Maps</v>
      </c>
      <c r="Y165" s="1">
        <v>39.157430777599998</v>
      </c>
      <c r="Z165" s="1">
        <v>-84.548251345099999</v>
      </c>
      <c r="AA165" s="1">
        <v>39.152520520800003</v>
      </c>
      <c r="AB165" s="1">
        <v>-84.541649345799996</v>
      </c>
    </row>
    <row r="166" spans="1:28" x14ac:dyDescent="0.25">
      <c r="A166" s="13">
        <v>164</v>
      </c>
      <c r="B166" s="17">
        <v>6</v>
      </c>
      <c r="C166" s="1" t="s">
        <v>784</v>
      </c>
      <c r="D166" s="1" t="s">
        <v>4493</v>
      </c>
      <c r="E166" s="1" t="s">
        <v>4508</v>
      </c>
      <c r="F166" s="1" t="s">
        <v>4565</v>
      </c>
      <c r="G166" s="16">
        <v>32.9</v>
      </c>
      <c r="H166" s="16">
        <v>33.4</v>
      </c>
      <c r="I166" s="13" t="s">
        <v>3190</v>
      </c>
      <c r="J166" s="1" t="s">
        <v>4980</v>
      </c>
      <c r="K166" s="1">
        <v>0</v>
      </c>
      <c r="L166" s="1">
        <v>2</v>
      </c>
      <c r="M166" s="1">
        <v>11</v>
      </c>
      <c r="N166" s="1">
        <v>10</v>
      </c>
      <c r="O166" s="1">
        <v>30</v>
      </c>
      <c r="P166" s="16">
        <v>237.74400436046511</v>
      </c>
      <c r="Q166" s="16">
        <v>1.190233230982513</v>
      </c>
      <c r="R166" s="16">
        <v>20.677487157379467</v>
      </c>
      <c r="S166" s="16">
        <v>19.487253926396953</v>
      </c>
      <c r="T166" s="21">
        <v>9.2505740605544035E-2</v>
      </c>
      <c r="U166" s="16">
        <v>6.2736328744178493</v>
      </c>
      <c r="V166" s="16">
        <v>6.1811271338123053</v>
      </c>
      <c r="W166" s="13" t="str">
        <f>IF(Table467410[[#This Row],[PSI - FI]]&gt;5,"Red",(IF(AND(Table467410[[#This Row],[PSI - FI]]&lt;5,Table467410[[#This Row],[PSI - FI]]&gt;=3),"Blue","No")))</f>
        <v>Red</v>
      </c>
      <c r="X166" s="19" t="str">
        <f>HYPERLINK("https://www.google.com/maps/dir/?api=1&amp;origin=" &amp; Table467410[[#This Row],[Begin Lat]] &amp; "," &amp; Table467410[[#This Row],[Begin Long]] &amp; "&amp;destination=" &amp; Table467410[[#This Row],[End Lat]] &amp; "," &amp; Table467410[[#This Row],[End Long]] &amp; "&amp;travelmode=driving", "Google Maps")</f>
        <v>Google Maps</v>
      </c>
      <c r="Y166" s="1">
        <v>40.049090704900003</v>
      </c>
      <c r="Z166" s="1">
        <v>-82.901946933399998</v>
      </c>
      <c r="AA166" s="1">
        <v>40.041855548400001</v>
      </c>
      <c r="AB166" s="1">
        <v>-82.902446882700005</v>
      </c>
    </row>
    <row r="167" spans="1:28" x14ac:dyDescent="0.25">
      <c r="A167" s="13">
        <v>165</v>
      </c>
      <c r="B167" s="17">
        <v>8</v>
      </c>
      <c r="C167" s="1" t="s">
        <v>787</v>
      </c>
      <c r="D167" s="1" t="s">
        <v>4497</v>
      </c>
      <c r="E167" s="1" t="s">
        <v>4498</v>
      </c>
      <c r="F167" s="1" t="s">
        <v>3918</v>
      </c>
      <c r="G167" s="16">
        <v>14</v>
      </c>
      <c r="H167" s="16">
        <v>14.5</v>
      </c>
      <c r="I167" s="13" t="s">
        <v>3190</v>
      </c>
      <c r="J167" s="1" t="s">
        <v>4988</v>
      </c>
      <c r="K167" s="1">
        <v>0</v>
      </c>
      <c r="L167" s="1">
        <v>0</v>
      </c>
      <c r="M167" s="1">
        <v>13</v>
      </c>
      <c r="N167" s="1">
        <v>8</v>
      </c>
      <c r="O167" s="1">
        <v>66</v>
      </c>
      <c r="P167" s="16">
        <v>186.609375</v>
      </c>
      <c r="Q167" s="16">
        <v>1.3361006900787396</v>
      </c>
      <c r="R167" s="16">
        <v>36.474639423029494</v>
      </c>
      <c r="S167" s="16">
        <v>35.138538732950757</v>
      </c>
      <c r="T167" s="21">
        <v>0.10126467759512871</v>
      </c>
      <c r="U167" s="16">
        <v>6.2567334067626055</v>
      </c>
      <c r="V167" s="16">
        <v>6.1554687291674766</v>
      </c>
      <c r="W167" s="13" t="str">
        <f>IF(Table467410[[#This Row],[PSI - FI]]&gt;5,"Red",(IF(AND(Table467410[[#This Row],[PSI - FI]]&lt;5,Table467410[[#This Row],[PSI - FI]]&gt;=3),"Blue","No")))</f>
        <v>Red</v>
      </c>
      <c r="X167" s="19" t="str">
        <f>HYPERLINK("https://www.google.com/maps/dir/?api=1&amp;origin=" &amp; Table467410[[#This Row],[Begin Lat]] &amp; "," &amp; Table467410[[#This Row],[Begin Long]] &amp; "&amp;destination=" &amp; Table467410[[#This Row],[End Lat]] &amp; "," &amp; Table467410[[#This Row],[End Long]] &amp; "&amp;travelmode=driving", "Google Maps")</f>
        <v>Google Maps</v>
      </c>
      <c r="Y167" s="1">
        <v>39.250339733200001</v>
      </c>
      <c r="Z167" s="1">
        <v>-84.445032855500003</v>
      </c>
      <c r="AA167" s="1">
        <v>39.257182577000002</v>
      </c>
      <c r="AB167" s="1">
        <v>-84.4419721103</v>
      </c>
    </row>
    <row r="168" spans="1:28" x14ac:dyDescent="0.25">
      <c r="A168" s="13">
        <v>166</v>
      </c>
      <c r="B168" s="17">
        <v>12</v>
      </c>
      <c r="C168" s="1" t="s">
        <v>785</v>
      </c>
      <c r="D168" s="1" t="s">
        <v>4499</v>
      </c>
      <c r="E168" s="1" t="s">
        <v>4500</v>
      </c>
      <c r="F168" s="1" t="s">
        <v>4566</v>
      </c>
      <c r="G168" s="16">
        <v>21.8</v>
      </c>
      <c r="H168" s="16">
        <v>22.3</v>
      </c>
      <c r="I168" s="13" t="s">
        <v>3190</v>
      </c>
      <c r="J168" s="1" t="s">
        <v>4985</v>
      </c>
      <c r="K168" s="1">
        <v>1</v>
      </c>
      <c r="L168" s="1">
        <v>5</v>
      </c>
      <c r="M168" s="1">
        <v>8</v>
      </c>
      <c r="N168" s="1">
        <v>11</v>
      </c>
      <c r="O168" s="1">
        <v>44</v>
      </c>
      <c r="P168" s="16">
        <v>419.24763808139534</v>
      </c>
      <c r="Q168" s="16">
        <v>1.4047159432853946</v>
      </c>
      <c r="R168" s="16">
        <v>27.095861456417822</v>
      </c>
      <c r="S168" s="16">
        <v>25.691145513132426</v>
      </c>
      <c r="T168" s="21">
        <v>0.10648497727997425</v>
      </c>
      <c r="U168" s="16">
        <v>6.2559695350051978</v>
      </c>
      <c r="V168" s="16">
        <v>6.1494845577252235</v>
      </c>
      <c r="W168" s="13" t="str">
        <f>IF(Table467410[[#This Row],[PSI - FI]]&gt;5,"Red",(IF(AND(Table467410[[#This Row],[PSI - FI]]&lt;5,Table467410[[#This Row],[PSI - FI]]&gt;=3),"Blue","No")))</f>
        <v>Red</v>
      </c>
      <c r="X168" s="19" t="str">
        <f>HYPERLINK("https://www.google.com/maps/dir/?api=1&amp;origin=" &amp; Table467410[[#This Row],[Begin Lat]] &amp; "," &amp; Table467410[[#This Row],[Begin Long]] &amp; "&amp;destination=" &amp; Table467410[[#This Row],[End Lat]] &amp; "," &amp; Table467410[[#This Row],[End Long]] &amp; "&amp;travelmode=driving", "Google Maps")</f>
        <v>Google Maps</v>
      </c>
      <c r="Y168" s="1">
        <v>41.424706680299998</v>
      </c>
      <c r="Z168" s="1">
        <v>-81.577133495599995</v>
      </c>
      <c r="AA168" s="1">
        <v>41.424778937200003</v>
      </c>
      <c r="AB168" s="1">
        <v>-81.5675058275</v>
      </c>
    </row>
    <row r="169" spans="1:28" x14ac:dyDescent="0.25">
      <c r="A169" s="13">
        <v>167</v>
      </c>
      <c r="B169" s="17">
        <v>8</v>
      </c>
      <c r="C169" s="1" t="s">
        <v>787</v>
      </c>
      <c r="D169" s="1" t="s">
        <v>4502</v>
      </c>
      <c r="E169" s="1" t="s">
        <v>4503</v>
      </c>
      <c r="F169" s="1" t="s">
        <v>3918</v>
      </c>
      <c r="G169" s="16">
        <v>5.7</v>
      </c>
      <c r="H169" s="16">
        <v>6.2</v>
      </c>
      <c r="I169" s="13" t="s">
        <v>3190</v>
      </c>
      <c r="J169" s="1" t="s">
        <v>4985</v>
      </c>
      <c r="K169" s="1">
        <v>0</v>
      </c>
      <c r="L169" s="1">
        <v>3</v>
      </c>
      <c r="M169" s="1">
        <v>12</v>
      </c>
      <c r="N169" s="1">
        <v>9</v>
      </c>
      <c r="O169" s="1">
        <v>66</v>
      </c>
      <c r="P169" s="16">
        <v>321.53006904069764</v>
      </c>
      <c r="Q169" s="16">
        <v>1.4049571296982399</v>
      </c>
      <c r="R169" s="16">
        <v>36.383806618834612</v>
      </c>
      <c r="S169" s="16">
        <v>34.978849489136373</v>
      </c>
      <c r="T169" s="21">
        <v>0.10689730397450087</v>
      </c>
      <c r="U169" s="16">
        <v>6.2170000713303235</v>
      </c>
      <c r="V169" s="16">
        <v>6.1101027673558228</v>
      </c>
      <c r="W169" s="13" t="str">
        <f>IF(Table467410[[#This Row],[PSI - FI]]&gt;5,"Red",(IF(AND(Table467410[[#This Row],[PSI - FI]]&lt;5,Table467410[[#This Row],[PSI - FI]]&gt;=3),"Blue","No")))</f>
        <v>Red</v>
      </c>
      <c r="X169" s="19" t="str">
        <f>HYPERLINK("https://www.google.com/maps/dir/?api=1&amp;origin=" &amp; Table467410[[#This Row],[Begin Lat]] &amp; "," &amp; Table467410[[#This Row],[Begin Long]] &amp; "&amp;destination=" &amp; Table467410[[#This Row],[End Lat]] &amp; "," &amp; Table467410[[#This Row],[End Long]] &amp; "&amp;travelmode=driving", "Google Maps")</f>
        <v>Google Maps</v>
      </c>
      <c r="Y169" s="1">
        <v>39.161284199100002</v>
      </c>
      <c r="Z169" s="1">
        <v>-84.522329609600007</v>
      </c>
      <c r="AA169" s="1">
        <v>39.161797378899998</v>
      </c>
      <c r="AB169" s="1">
        <v>-84.513327257900002</v>
      </c>
    </row>
    <row r="170" spans="1:28" x14ac:dyDescent="0.25">
      <c r="A170" s="13">
        <v>168</v>
      </c>
      <c r="B170" s="17">
        <v>12</v>
      </c>
      <c r="C170" s="1" t="s">
        <v>785</v>
      </c>
      <c r="D170" s="1" t="s">
        <v>4504</v>
      </c>
      <c r="E170" s="1" t="s">
        <v>4514</v>
      </c>
      <c r="F170" s="1" t="s">
        <v>3920</v>
      </c>
      <c r="G170" s="16">
        <v>21.1</v>
      </c>
      <c r="H170" s="16">
        <v>21.6</v>
      </c>
      <c r="I170" s="13" t="s">
        <v>3190</v>
      </c>
      <c r="J170" s="1" t="s">
        <v>4985</v>
      </c>
      <c r="K170" s="1">
        <v>0</v>
      </c>
      <c r="L170" s="1">
        <v>2</v>
      </c>
      <c r="M170" s="1">
        <v>8</v>
      </c>
      <c r="N170" s="1">
        <v>16</v>
      </c>
      <c r="O170" s="1">
        <v>49</v>
      </c>
      <c r="P170" s="16">
        <v>263.72837936046511</v>
      </c>
      <c r="Q170" s="16">
        <v>1.2969310221240078</v>
      </c>
      <c r="R170" s="16">
        <v>29.452227969802905</v>
      </c>
      <c r="S170" s="16">
        <v>28.155296947678899</v>
      </c>
      <c r="T170" s="21">
        <v>9.3462943694295864E-2</v>
      </c>
      <c r="U170" s="16">
        <v>6.1995651584291851</v>
      </c>
      <c r="V170" s="16">
        <v>6.1061022147348893</v>
      </c>
      <c r="W170" s="13" t="str">
        <f>IF(Table467410[[#This Row],[PSI - FI]]&gt;5,"Red",(IF(AND(Table467410[[#This Row],[PSI - FI]]&lt;5,Table467410[[#This Row],[PSI - FI]]&gt;=3),"Blue","No")))</f>
        <v>Red</v>
      </c>
      <c r="X170" s="19" t="str">
        <f>HYPERLINK("https://www.google.com/maps/dir/?api=1&amp;origin=" &amp; Table467410[[#This Row],[Begin Lat]] &amp; "," &amp; Table467410[[#This Row],[Begin Long]] &amp; "&amp;destination=" &amp; Table467410[[#This Row],[End Lat]] &amp; "," &amp; Table467410[[#This Row],[End Long]] &amp; "&amp;travelmode=driving", "Google Maps")</f>
        <v>Google Maps</v>
      </c>
      <c r="Y170" s="1">
        <v>41.539480664300001</v>
      </c>
      <c r="Z170" s="1">
        <v>-81.628750468999996</v>
      </c>
      <c r="AA170" s="1">
        <v>41.543216452599999</v>
      </c>
      <c r="AB170" s="1">
        <v>-81.620550775500007</v>
      </c>
    </row>
    <row r="171" spans="1:28" x14ac:dyDescent="0.25">
      <c r="A171" s="13">
        <v>169</v>
      </c>
      <c r="B171" s="17">
        <v>8</v>
      </c>
      <c r="C171" s="1" t="s">
        <v>788</v>
      </c>
      <c r="D171" s="1" t="s">
        <v>4524</v>
      </c>
      <c r="E171" s="1" t="s">
        <v>4525</v>
      </c>
      <c r="F171" s="1" t="s">
        <v>3918</v>
      </c>
      <c r="G171" s="16">
        <v>0.5</v>
      </c>
      <c r="H171" s="16">
        <v>1</v>
      </c>
      <c r="I171" s="13" t="s">
        <v>3190</v>
      </c>
      <c r="J171" s="1" t="s">
        <v>4985</v>
      </c>
      <c r="K171" s="1">
        <v>0</v>
      </c>
      <c r="L171" s="1">
        <v>2</v>
      </c>
      <c r="M171" s="1">
        <v>17</v>
      </c>
      <c r="N171" s="1">
        <v>7</v>
      </c>
      <c r="O171" s="1">
        <v>55</v>
      </c>
      <c r="P171" s="16">
        <v>288.71275436046511</v>
      </c>
      <c r="Q171" s="16">
        <v>1.288991545598104</v>
      </c>
      <c r="R171" s="16">
        <v>31.733640049593461</v>
      </c>
      <c r="S171" s="16">
        <v>30.444648503995356</v>
      </c>
      <c r="T171" s="21">
        <v>9.2362855989199827E-2</v>
      </c>
      <c r="U171" s="16">
        <v>6.1426798082849112</v>
      </c>
      <c r="V171" s="16">
        <v>6.0503169522957112</v>
      </c>
      <c r="W171" s="13" t="str">
        <f>IF(Table467410[[#This Row],[PSI - FI]]&gt;5,"Red",(IF(AND(Table467410[[#This Row],[PSI - FI]]&lt;5,Table467410[[#This Row],[PSI - FI]]&gt;=3),"Blue","No")))</f>
        <v>Red</v>
      </c>
      <c r="X171" s="19" t="str">
        <f>HYPERLINK("https://www.google.com/maps/dir/?api=1&amp;origin=" &amp; Table467410[[#This Row],[Begin Lat]] &amp; "," &amp; Table467410[[#This Row],[Begin Long]] &amp; "&amp;destination=" &amp; Table467410[[#This Row],[End Lat]] &amp; "," &amp; Table467410[[#This Row],[End Long]] &amp; "&amp;travelmode=driving", "Google Maps")</f>
        <v>Google Maps</v>
      </c>
      <c r="Y171" s="1">
        <v>39.306848263699997</v>
      </c>
      <c r="Z171" s="1">
        <v>-84.4370991766</v>
      </c>
      <c r="AA171" s="1">
        <v>39.313402959199998</v>
      </c>
      <c r="AB171" s="1">
        <v>-84.433182450100006</v>
      </c>
    </row>
    <row r="172" spans="1:28" x14ac:dyDescent="0.25">
      <c r="A172" s="13">
        <v>170</v>
      </c>
      <c r="B172" s="17">
        <v>12</v>
      </c>
      <c r="C172" s="1" t="s">
        <v>785</v>
      </c>
      <c r="D172" s="1" t="s">
        <v>4499</v>
      </c>
      <c r="E172" s="1" t="s">
        <v>4500</v>
      </c>
      <c r="F172" s="1" t="s">
        <v>4566</v>
      </c>
      <c r="G172" s="16">
        <v>22.3</v>
      </c>
      <c r="H172" s="16">
        <v>22.8</v>
      </c>
      <c r="I172" s="13" t="s">
        <v>3190</v>
      </c>
      <c r="J172" s="1" t="s">
        <v>4985</v>
      </c>
      <c r="K172" s="1">
        <v>0</v>
      </c>
      <c r="L172" s="1">
        <v>0</v>
      </c>
      <c r="M172" s="1">
        <v>9</v>
      </c>
      <c r="N172" s="1">
        <v>14</v>
      </c>
      <c r="O172" s="1">
        <v>47</v>
      </c>
      <c r="P172" s="16">
        <v>168.046875</v>
      </c>
      <c r="Q172" s="16">
        <v>1.5127408387115144</v>
      </c>
      <c r="R172" s="16">
        <v>27.86372541858934</v>
      </c>
      <c r="S172" s="16">
        <v>26.350984579877824</v>
      </c>
      <c r="T172" s="21">
        <v>0.12155496491560555</v>
      </c>
      <c r="U172" s="16">
        <v>6.136780482640857</v>
      </c>
      <c r="V172" s="16">
        <v>6.0152255177252512</v>
      </c>
      <c r="W172" s="13" t="str">
        <f>IF(Table467410[[#This Row],[PSI - FI]]&gt;5,"Red",(IF(AND(Table467410[[#This Row],[PSI - FI]]&lt;5,Table467410[[#This Row],[PSI - FI]]&gt;=3),"Blue","No")))</f>
        <v>Red</v>
      </c>
      <c r="X172" s="19" t="str">
        <f>HYPERLINK("https://www.google.com/maps/dir/?api=1&amp;origin=" &amp; Table467410[[#This Row],[Begin Lat]] &amp; "," &amp; Table467410[[#This Row],[Begin Long]] &amp; "&amp;destination=" &amp; Table467410[[#This Row],[End Lat]] &amp; "," &amp; Table467410[[#This Row],[End Long]] &amp; "&amp;travelmode=driving", "Google Maps")</f>
        <v>Google Maps</v>
      </c>
      <c r="Y172" s="1">
        <v>41.424778937200003</v>
      </c>
      <c r="Z172" s="1">
        <v>-81.5675058275</v>
      </c>
      <c r="AA172" s="1">
        <v>41.424830389199997</v>
      </c>
      <c r="AB172" s="1">
        <v>-81.557879170999996</v>
      </c>
    </row>
    <row r="173" spans="1:28" x14ac:dyDescent="0.25">
      <c r="A173" s="13">
        <v>171</v>
      </c>
      <c r="B173" s="17">
        <v>12</v>
      </c>
      <c r="C173" s="1" t="s">
        <v>785</v>
      </c>
      <c r="D173" s="1" t="s">
        <v>4499</v>
      </c>
      <c r="E173" s="1" t="s">
        <v>4500</v>
      </c>
      <c r="F173" s="1" t="s">
        <v>4566</v>
      </c>
      <c r="G173" s="16">
        <v>14</v>
      </c>
      <c r="H173" s="16">
        <v>14.5</v>
      </c>
      <c r="I173" s="13" t="s">
        <v>3190</v>
      </c>
      <c r="J173" s="1" t="s">
        <v>4985</v>
      </c>
      <c r="K173" s="1">
        <v>1</v>
      </c>
      <c r="L173" s="1">
        <v>2</v>
      </c>
      <c r="M173" s="1">
        <v>8</v>
      </c>
      <c r="N173" s="1">
        <v>14</v>
      </c>
      <c r="O173" s="1">
        <v>37</v>
      </c>
      <c r="P173" s="16">
        <v>288.53006904069764</v>
      </c>
      <c r="Q173" s="16">
        <v>1.3631442559035378</v>
      </c>
      <c r="R173" s="16">
        <v>24.290234721000072</v>
      </c>
      <c r="S173" s="16">
        <v>22.927090465096533</v>
      </c>
      <c r="T173" s="21">
        <v>0.10120329148247459</v>
      </c>
      <c r="U173" s="16">
        <v>6.1305643517294728</v>
      </c>
      <c r="V173" s="16">
        <v>6.0293610602469982</v>
      </c>
      <c r="W173" s="13" t="str">
        <f>IF(Table467410[[#This Row],[PSI - FI]]&gt;5,"Red",(IF(AND(Table467410[[#This Row],[PSI - FI]]&lt;5,Table467410[[#This Row],[PSI - FI]]&gt;=3),"Blue","No")))</f>
        <v>Red</v>
      </c>
      <c r="X173" s="19" t="str">
        <f>HYPERLINK("https://www.google.com/maps/dir/?api=1&amp;origin=" &amp; Table467410[[#This Row],[Begin Lat]] &amp; "," &amp; Table467410[[#This Row],[Begin Long]] &amp; "&amp;destination=" &amp; Table467410[[#This Row],[End Lat]] &amp; "," &amp; Table467410[[#This Row],[End Long]] &amp; "&amp;travelmode=driving", "Google Maps")</f>
        <v>Google Maps</v>
      </c>
      <c r="Y173" s="1">
        <v>41.421634929900002</v>
      </c>
      <c r="Z173" s="1">
        <v>-81.716329402699998</v>
      </c>
      <c r="AA173" s="1">
        <v>41.421413821800002</v>
      </c>
      <c r="AB173" s="1">
        <v>-81.706719224899999</v>
      </c>
    </row>
    <row r="174" spans="1:28" x14ac:dyDescent="0.25">
      <c r="A174" s="13">
        <v>172</v>
      </c>
      <c r="B174" s="17">
        <v>8</v>
      </c>
      <c r="C174" s="1" t="s">
        <v>787</v>
      </c>
      <c r="D174" s="1" t="s">
        <v>4510</v>
      </c>
      <c r="E174" s="1" t="s">
        <v>4511</v>
      </c>
      <c r="F174" s="1" t="s">
        <v>3917</v>
      </c>
      <c r="G174" s="16">
        <v>3.4</v>
      </c>
      <c r="H174" s="16">
        <v>3.9</v>
      </c>
      <c r="I174" s="13" t="s">
        <v>3190</v>
      </c>
      <c r="J174" s="1" t="s">
        <v>4987</v>
      </c>
      <c r="K174" s="1">
        <v>0</v>
      </c>
      <c r="L174" s="1">
        <v>2</v>
      </c>
      <c r="M174" s="1">
        <v>8</v>
      </c>
      <c r="N174" s="1">
        <v>6</v>
      </c>
      <c r="O174" s="1">
        <v>30</v>
      </c>
      <c r="P174" s="16">
        <v>200.35337936046511</v>
      </c>
      <c r="Q174" s="16">
        <v>1.1923451933233684</v>
      </c>
      <c r="R174" s="16">
        <v>18.817299412475634</v>
      </c>
      <c r="S174" s="16">
        <v>17.624954219152265</v>
      </c>
      <c r="T174" s="21">
        <v>9.766034336763077E-2</v>
      </c>
      <c r="U174" s="16">
        <v>6.1249998033407209</v>
      </c>
      <c r="V174" s="16">
        <v>6.0273394599730903</v>
      </c>
      <c r="W174" s="13" t="str">
        <f>IF(Table467410[[#This Row],[PSI - FI]]&gt;5,"Red",(IF(AND(Table467410[[#This Row],[PSI - FI]]&lt;5,Table467410[[#This Row],[PSI - FI]]&gt;=3),"Blue","No")))</f>
        <v>Red</v>
      </c>
      <c r="X174" s="19" t="str">
        <f>HYPERLINK("https://www.google.com/maps/dir/?api=1&amp;origin=" &amp; Table467410[[#This Row],[Begin Lat]] &amp; "," &amp; Table467410[[#This Row],[Begin Long]] &amp; "&amp;destination=" &amp; Table467410[[#This Row],[End Lat]] &amp; "," &amp; Table467410[[#This Row],[End Long]] &amp; "&amp;travelmode=driving", "Google Maps")</f>
        <v>Google Maps</v>
      </c>
      <c r="Y174" s="1">
        <v>39.129112838200001</v>
      </c>
      <c r="Z174" s="1">
        <v>-84.495829761500005</v>
      </c>
      <c r="AA174" s="1">
        <v>39.135659644699999</v>
      </c>
      <c r="AB174" s="1">
        <v>-84.492018365099995</v>
      </c>
    </row>
    <row r="175" spans="1:28" x14ac:dyDescent="0.25">
      <c r="A175" s="13">
        <v>173</v>
      </c>
      <c r="B175" s="17">
        <v>6</v>
      </c>
      <c r="C175" s="1" t="s">
        <v>784</v>
      </c>
      <c r="D175" s="1" t="s">
        <v>3842</v>
      </c>
      <c r="E175" s="1" t="s">
        <v>4501</v>
      </c>
      <c r="F175" s="1" t="s">
        <v>3916</v>
      </c>
      <c r="G175" s="16">
        <v>13.9</v>
      </c>
      <c r="H175" s="16">
        <v>14.4</v>
      </c>
      <c r="I175" s="13" t="s">
        <v>3190</v>
      </c>
      <c r="J175" s="1" t="s">
        <v>4988</v>
      </c>
      <c r="K175" s="1">
        <v>0</v>
      </c>
      <c r="L175" s="1">
        <v>1</v>
      </c>
      <c r="M175" s="1">
        <v>14</v>
      </c>
      <c r="N175" s="1">
        <v>9</v>
      </c>
      <c r="O175" s="1">
        <v>50</v>
      </c>
      <c r="P175" s="16">
        <v>227.27043968023256</v>
      </c>
      <c r="Q175" s="16">
        <v>1.1132325659740863</v>
      </c>
      <c r="R175" s="16">
        <v>27.280520808431518</v>
      </c>
      <c r="S175" s="16">
        <v>26.167288242457431</v>
      </c>
      <c r="T175" s="21">
        <v>8.3945550989701703E-2</v>
      </c>
      <c r="U175" s="16">
        <v>6.1104906295924852</v>
      </c>
      <c r="V175" s="16">
        <v>6.0265450786027834</v>
      </c>
      <c r="W175" s="13" t="str">
        <f>IF(Table467410[[#This Row],[PSI - FI]]&gt;5,"Red",(IF(AND(Table467410[[#This Row],[PSI - FI]]&lt;5,Table467410[[#This Row],[PSI - FI]]&gt;=3),"Blue","No")))</f>
        <v>Red</v>
      </c>
      <c r="X175" s="19" t="str">
        <f>HYPERLINK("https://www.google.com/maps/dir/?api=1&amp;origin=" &amp; Table467410[[#This Row],[Begin Lat]] &amp; "," &amp; Table467410[[#This Row],[Begin Long]] &amp; "&amp;destination=" &amp; Table467410[[#This Row],[End Lat]] &amp; "," &amp; Table467410[[#This Row],[End Long]] &amp; "&amp;travelmode=driving", "Google Maps")</f>
        <v>Google Maps</v>
      </c>
      <c r="Y175" s="1">
        <v>39.9532871929</v>
      </c>
      <c r="Z175" s="1">
        <v>-83.001774200200003</v>
      </c>
      <c r="AA175" s="1">
        <v>39.953884796700002</v>
      </c>
      <c r="AB175" s="1">
        <v>-82.992482128399999</v>
      </c>
    </row>
    <row r="176" spans="1:28" x14ac:dyDescent="0.25">
      <c r="A176" s="13">
        <v>174</v>
      </c>
      <c r="B176" s="17">
        <v>6</v>
      </c>
      <c r="C176" s="1" t="s">
        <v>784</v>
      </c>
      <c r="D176" s="1" t="s">
        <v>3842</v>
      </c>
      <c r="E176" s="1" t="s">
        <v>4501</v>
      </c>
      <c r="F176" s="1" t="s">
        <v>3916</v>
      </c>
      <c r="G176" s="16">
        <v>10.9</v>
      </c>
      <c r="H176" s="16">
        <v>11.4</v>
      </c>
      <c r="I176" s="13" t="s">
        <v>3190</v>
      </c>
      <c r="J176" s="1" t="s">
        <v>4987</v>
      </c>
      <c r="K176" s="1">
        <v>0</v>
      </c>
      <c r="L176" s="1">
        <v>5</v>
      </c>
      <c r="M176" s="1">
        <v>4</v>
      </c>
      <c r="N176" s="1">
        <v>8</v>
      </c>
      <c r="O176" s="1">
        <v>17</v>
      </c>
      <c r="P176" s="16">
        <v>307.07094840116281</v>
      </c>
      <c r="Q176" s="16">
        <v>0.77387800457286593</v>
      </c>
      <c r="R176" s="16">
        <v>13.765375694153992</v>
      </c>
      <c r="S176" s="16">
        <v>12.991497689581125</v>
      </c>
      <c r="T176" s="21">
        <v>6.8362471757429433E-2</v>
      </c>
      <c r="U176" s="16">
        <v>6.1034719884206377</v>
      </c>
      <c r="V176" s="16">
        <v>6.0351095166632085</v>
      </c>
      <c r="W176" s="13" t="str">
        <f>IF(Table467410[[#This Row],[PSI - FI]]&gt;5,"Red",(IF(AND(Table467410[[#This Row],[PSI - FI]]&lt;5,Table467410[[#This Row],[PSI - FI]]&gt;=3),"Blue","No")))</f>
        <v>Red</v>
      </c>
      <c r="X176" s="19" t="str">
        <f>HYPERLINK("https://www.google.com/maps/dir/?api=1&amp;origin=" &amp; Table467410[[#This Row],[Begin Lat]] &amp; "," &amp; Table467410[[#This Row],[Begin Long]] &amp; "&amp;destination=" &amp; Table467410[[#This Row],[End Lat]] &amp; "," &amp; Table467410[[#This Row],[End Long]] &amp; "&amp;travelmode=driving", "Google Maps")</f>
        <v>Google Maps</v>
      </c>
      <c r="Y176" s="1">
        <v>39.9606034225</v>
      </c>
      <c r="Z176" s="1">
        <v>-83.049094852300001</v>
      </c>
      <c r="AA176" s="1">
        <v>39.955093437800002</v>
      </c>
      <c r="AB176" s="1">
        <v>-83.043008035</v>
      </c>
    </row>
    <row r="177" spans="1:28" x14ac:dyDescent="0.25">
      <c r="A177" s="13">
        <v>175</v>
      </c>
      <c r="B177" s="17">
        <v>6</v>
      </c>
      <c r="C177" s="1" t="s">
        <v>784</v>
      </c>
      <c r="D177" s="1" t="s">
        <v>3842</v>
      </c>
      <c r="E177" s="1" t="s">
        <v>4509</v>
      </c>
      <c r="F177" s="1" t="s">
        <v>3916</v>
      </c>
      <c r="G177" s="16">
        <v>8.9</v>
      </c>
      <c r="H177" s="16">
        <v>9.4</v>
      </c>
      <c r="I177" s="13" t="s">
        <v>3190</v>
      </c>
      <c r="J177" s="1" t="s">
        <v>4987</v>
      </c>
      <c r="K177" s="1">
        <v>0</v>
      </c>
      <c r="L177" s="1">
        <v>0</v>
      </c>
      <c r="M177" s="1">
        <v>10</v>
      </c>
      <c r="N177" s="1">
        <v>6</v>
      </c>
      <c r="O177" s="1">
        <v>30</v>
      </c>
      <c r="P177" s="16">
        <v>122.09375</v>
      </c>
      <c r="Q177" s="16">
        <v>1.2725361105387838</v>
      </c>
      <c r="R177" s="16">
        <v>18.632776464846465</v>
      </c>
      <c r="S177" s="16">
        <v>17.360240354307681</v>
      </c>
      <c r="T177" s="21">
        <v>9.7411059366579872E-2</v>
      </c>
      <c r="U177" s="16">
        <v>6.06840453373177</v>
      </c>
      <c r="V177" s="16">
        <v>5.9709934743651898</v>
      </c>
      <c r="W177" s="13" t="str">
        <f>IF(Table467410[[#This Row],[PSI - FI]]&gt;5,"Red",(IF(AND(Table467410[[#This Row],[PSI - FI]]&lt;5,Table467410[[#This Row],[PSI - FI]]&gt;=3),"Blue","No")))</f>
        <v>Red</v>
      </c>
      <c r="X177" s="19" t="str">
        <f>HYPERLINK("https://www.google.com/maps/dir/?api=1&amp;origin=" &amp; Table467410[[#This Row],[Begin Lat]] &amp; "," &amp; Table467410[[#This Row],[Begin Long]] &amp; "&amp;destination=" &amp; Table467410[[#This Row],[End Lat]] &amp; "," &amp; Table467410[[#This Row],[End Long]] &amp; "&amp;travelmode=driving", "Google Maps")</f>
        <v>Google Maps</v>
      </c>
      <c r="Y177" s="1">
        <v>39.973254752199999</v>
      </c>
      <c r="Z177" s="1">
        <v>-83.082133041500001</v>
      </c>
      <c r="AA177" s="1">
        <v>39.970986735799997</v>
      </c>
      <c r="AB177" s="1">
        <v>-83.073203078800006</v>
      </c>
    </row>
    <row r="178" spans="1:28" x14ac:dyDescent="0.25">
      <c r="A178" s="13">
        <v>176</v>
      </c>
      <c r="B178" s="17">
        <v>12</v>
      </c>
      <c r="C178" s="1" t="s">
        <v>785</v>
      </c>
      <c r="D178" s="1" t="s">
        <v>3898</v>
      </c>
      <c r="E178" s="1" t="s">
        <v>4527</v>
      </c>
      <c r="F178" s="1" t="s">
        <v>3924</v>
      </c>
      <c r="G178" s="16">
        <v>12.7</v>
      </c>
      <c r="H178" s="16">
        <v>13.2</v>
      </c>
      <c r="I178" s="13" t="s">
        <v>3190</v>
      </c>
      <c r="J178" s="1" t="s">
        <v>4987</v>
      </c>
      <c r="K178" s="1">
        <v>0</v>
      </c>
      <c r="L178" s="1">
        <v>1</v>
      </c>
      <c r="M178" s="1">
        <v>6</v>
      </c>
      <c r="N178" s="1">
        <v>9</v>
      </c>
      <c r="O178" s="1">
        <v>27</v>
      </c>
      <c r="P178" s="16">
        <v>151.89543968023256</v>
      </c>
      <c r="Q178" s="16">
        <v>1.2114413094467282</v>
      </c>
      <c r="R178" s="16">
        <v>16.847757128045522</v>
      </c>
      <c r="S178" s="16">
        <v>15.636315818598794</v>
      </c>
      <c r="T178" s="21">
        <v>9.8489536514114892E-2</v>
      </c>
      <c r="U178" s="16">
        <v>6.0672685039451508</v>
      </c>
      <c r="V178" s="16">
        <v>5.9687789674310361</v>
      </c>
      <c r="W178" s="13" t="str">
        <f>IF(Table467410[[#This Row],[PSI - FI]]&gt;5,"Red",(IF(AND(Table467410[[#This Row],[PSI - FI]]&lt;5,Table467410[[#This Row],[PSI - FI]]&gt;=3),"Blue","No")))</f>
        <v>Red</v>
      </c>
      <c r="X178" s="19" t="str">
        <f>HYPERLINK("https://www.google.com/maps/dir/?api=1&amp;origin=" &amp; Table467410[[#This Row],[Begin Lat]] &amp; "," &amp; Table467410[[#This Row],[Begin Long]] &amp; "&amp;destination=" &amp; Table467410[[#This Row],[End Lat]] &amp; "," &amp; Table467410[[#This Row],[End Long]] &amp; "&amp;travelmode=driving", "Google Maps")</f>
        <v>Google Maps</v>
      </c>
      <c r="Y178" s="1">
        <v>41.514295864899999</v>
      </c>
      <c r="Z178" s="1">
        <v>-81.449551100999997</v>
      </c>
      <c r="AA178" s="1">
        <v>41.520350764699998</v>
      </c>
      <c r="AB178" s="1">
        <v>-81.4445966559</v>
      </c>
    </row>
    <row r="179" spans="1:28" x14ac:dyDescent="0.25">
      <c r="A179" s="13">
        <v>177</v>
      </c>
      <c r="B179" s="17">
        <v>6</v>
      </c>
      <c r="C179" s="1" t="s">
        <v>784</v>
      </c>
      <c r="D179" s="1" t="s">
        <v>3842</v>
      </c>
      <c r="E179" s="1" t="s">
        <v>4509</v>
      </c>
      <c r="F179" s="1" t="s">
        <v>3916</v>
      </c>
      <c r="G179" s="16">
        <v>9.6</v>
      </c>
      <c r="H179" s="16">
        <v>10.1</v>
      </c>
      <c r="I179" s="13" t="s">
        <v>3190</v>
      </c>
      <c r="J179" s="1" t="s">
        <v>4980</v>
      </c>
      <c r="K179" s="1">
        <v>0</v>
      </c>
      <c r="L179" s="1">
        <v>1</v>
      </c>
      <c r="M179" s="1">
        <v>7</v>
      </c>
      <c r="N179" s="1">
        <v>9</v>
      </c>
      <c r="O179" s="1">
        <v>22</v>
      </c>
      <c r="P179" s="16">
        <v>153.44231468023256</v>
      </c>
      <c r="Q179" s="16">
        <v>0.84231412687239837</v>
      </c>
      <c r="R179" s="16">
        <v>19.164417282808646</v>
      </c>
      <c r="S179" s="16">
        <v>18.322103155936247</v>
      </c>
      <c r="T179" s="21">
        <v>5.1616466071104337E-2</v>
      </c>
      <c r="U179" s="16">
        <v>6.011851015504825</v>
      </c>
      <c r="V179" s="16">
        <v>5.9602345494337206</v>
      </c>
      <c r="W179" s="13" t="str">
        <f>IF(Table467410[[#This Row],[PSI - FI]]&gt;5,"Red",(IF(AND(Table467410[[#This Row],[PSI - FI]]&lt;5,Table467410[[#This Row],[PSI - FI]]&gt;=3),"Blue","No")))</f>
        <v>Red</v>
      </c>
      <c r="X179" s="19" t="str">
        <f>HYPERLINK("https://www.google.com/maps/dir/?api=1&amp;origin=" &amp; Table467410[[#This Row],[Begin Lat]] &amp; "," &amp; Table467410[[#This Row],[Begin Long]] &amp; "&amp;destination=" &amp; Table467410[[#This Row],[End Lat]] &amp; "," &amp; Table467410[[#This Row],[End Long]] &amp; "&amp;travelmode=driving", "Google Maps")</f>
        <v>Google Maps</v>
      </c>
      <c r="Y179" s="1">
        <v>39.969819928600003</v>
      </c>
      <c r="Z179" s="1">
        <v>-83.069758923600006</v>
      </c>
      <c r="AA179" s="1">
        <v>39.966868760799997</v>
      </c>
      <c r="AB179" s="1">
        <v>-83.061163702900004</v>
      </c>
    </row>
    <row r="180" spans="1:28" x14ac:dyDescent="0.25">
      <c r="A180" s="13">
        <v>178</v>
      </c>
      <c r="B180" s="17">
        <v>12</v>
      </c>
      <c r="C180" s="1" t="s">
        <v>785</v>
      </c>
      <c r="D180" s="1" t="s">
        <v>3898</v>
      </c>
      <c r="E180" s="1" t="s">
        <v>4528</v>
      </c>
      <c r="F180" s="1" t="s">
        <v>3924</v>
      </c>
      <c r="G180" s="16">
        <v>7.2</v>
      </c>
      <c r="H180" s="16">
        <v>7.7</v>
      </c>
      <c r="I180" s="13" t="s">
        <v>3190</v>
      </c>
      <c r="J180" s="1" t="s">
        <v>4985</v>
      </c>
      <c r="K180" s="1">
        <v>0</v>
      </c>
      <c r="L180" s="1">
        <v>0</v>
      </c>
      <c r="M180" s="1">
        <v>6</v>
      </c>
      <c r="N180" s="1">
        <v>16</v>
      </c>
      <c r="O180" s="1">
        <v>39</v>
      </c>
      <c r="P180" s="16">
        <v>149.28125</v>
      </c>
      <c r="Q180" s="16">
        <v>1.5879941652398961</v>
      </c>
      <c r="R180" s="16">
        <v>24.122009956149999</v>
      </c>
      <c r="S180" s="16">
        <v>22.534015790910104</v>
      </c>
      <c r="T180" s="21">
        <v>0.13253742960860154</v>
      </c>
      <c r="U180" s="16">
        <v>5.9966323921787668</v>
      </c>
      <c r="V180" s="16">
        <v>5.8640949625701655</v>
      </c>
      <c r="W180" s="13" t="str">
        <f>IF(Table467410[[#This Row],[PSI - FI]]&gt;5,"Red",(IF(AND(Table467410[[#This Row],[PSI - FI]]&lt;5,Table467410[[#This Row],[PSI - FI]]&gt;=3),"Blue","No")))</f>
        <v>Red</v>
      </c>
      <c r="X180" s="19" t="str">
        <f>HYPERLINK("https://www.google.com/maps/dir/?api=1&amp;origin=" &amp; Table467410[[#This Row],[Begin Lat]] &amp; "," &amp; Table467410[[#This Row],[Begin Long]] &amp; "&amp;destination=" &amp; Table467410[[#This Row],[End Lat]] &amp; "," &amp; Table467410[[#This Row],[End Long]] &amp; "&amp;travelmode=driving", "Google Maps")</f>
        <v>Google Maps</v>
      </c>
      <c r="Y180" s="1">
        <v>41.449572881400002</v>
      </c>
      <c r="Z180" s="1">
        <v>-81.492037169400007</v>
      </c>
      <c r="AA180" s="1">
        <v>41.4567817529</v>
      </c>
      <c r="AB180" s="1">
        <v>-81.491314260899998</v>
      </c>
    </row>
    <row r="181" spans="1:28" x14ac:dyDescent="0.25">
      <c r="A181" s="13">
        <v>179</v>
      </c>
      <c r="B181" s="17">
        <v>12</v>
      </c>
      <c r="C181" s="1" t="s">
        <v>785</v>
      </c>
      <c r="D181" s="1" t="s">
        <v>3848</v>
      </c>
      <c r="E181" s="1" t="s">
        <v>4542</v>
      </c>
      <c r="F181" s="1" t="s">
        <v>3917</v>
      </c>
      <c r="G181" s="16">
        <v>17.899999999999999</v>
      </c>
      <c r="H181" s="16">
        <v>18.399999999999999</v>
      </c>
      <c r="I181" s="13" t="s">
        <v>3190</v>
      </c>
      <c r="J181" s="1" t="s">
        <v>4985</v>
      </c>
      <c r="K181" s="1">
        <v>0</v>
      </c>
      <c r="L181" s="1">
        <v>5</v>
      </c>
      <c r="M181" s="1">
        <v>13</v>
      </c>
      <c r="N181" s="1">
        <v>17</v>
      </c>
      <c r="O181" s="1">
        <v>65</v>
      </c>
      <c r="P181" s="16">
        <v>453.93032340116281</v>
      </c>
      <c r="Q181" s="16">
        <v>0.74409677060266821</v>
      </c>
      <c r="R181" s="16">
        <v>40.030340385656814</v>
      </c>
      <c r="S181" s="16">
        <v>39.286243615054147</v>
      </c>
      <c r="T181" s="21">
        <v>4.5452401436438333E-2</v>
      </c>
      <c r="U181" s="16">
        <v>5.9402094791344693</v>
      </c>
      <c r="V181" s="16">
        <v>5.8947570776980314</v>
      </c>
      <c r="W181" s="13" t="str">
        <f>IF(Table467410[[#This Row],[PSI - FI]]&gt;5,"Red",(IF(AND(Table467410[[#This Row],[PSI - FI]]&lt;5,Table467410[[#This Row],[PSI - FI]]&gt;=3),"Blue","No")))</f>
        <v>Red</v>
      </c>
      <c r="X181" s="19" t="str">
        <f>HYPERLINK("https://www.google.com/maps/dir/?api=1&amp;origin=" &amp; Table467410[[#This Row],[Begin Lat]] &amp; "," &amp; Table467410[[#This Row],[Begin Long]] &amp; "&amp;destination=" &amp; Table467410[[#This Row],[End Lat]] &amp; "," &amp; Table467410[[#This Row],[End Long]] &amp; "&amp;travelmode=driving", "Google Maps")</f>
        <v>Google Maps</v>
      </c>
      <c r="Y181" s="1">
        <v>41.459672655600002</v>
      </c>
      <c r="Z181" s="1">
        <v>-81.695434810999998</v>
      </c>
      <c r="AA181" s="1">
        <v>41.466661185299998</v>
      </c>
      <c r="AB181" s="1">
        <v>-81.693085285400002</v>
      </c>
    </row>
    <row r="182" spans="1:28" x14ac:dyDescent="0.25">
      <c r="A182" s="13">
        <v>180</v>
      </c>
      <c r="B182" s="17">
        <v>6</v>
      </c>
      <c r="C182" s="1" t="s">
        <v>784</v>
      </c>
      <c r="D182" s="1" t="s">
        <v>3842</v>
      </c>
      <c r="E182" s="1" t="s">
        <v>4509</v>
      </c>
      <c r="F182" s="1" t="s">
        <v>3916</v>
      </c>
      <c r="G182" s="16">
        <v>23.6</v>
      </c>
      <c r="H182" s="16">
        <v>24.1</v>
      </c>
      <c r="I182" s="13" t="s">
        <v>3190</v>
      </c>
      <c r="J182" s="1" t="s">
        <v>4988</v>
      </c>
      <c r="K182" s="1">
        <v>1</v>
      </c>
      <c r="L182" s="1">
        <v>2</v>
      </c>
      <c r="M182" s="1">
        <v>11</v>
      </c>
      <c r="N182" s="1">
        <v>5</v>
      </c>
      <c r="O182" s="1">
        <v>42</v>
      </c>
      <c r="P182" s="16">
        <v>273.23319404069764</v>
      </c>
      <c r="Q182" s="16">
        <v>1.2493893199764885</v>
      </c>
      <c r="R182" s="16">
        <v>28.107746287920694</v>
      </c>
      <c r="S182" s="16">
        <v>26.858356967944207</v>
      </c>
      <c r="T182" s="21">
        <v>9.5557429662912696E-2</v>
      </c>
      <c r="U182" s="16">
        <v>5.9222727449377413</v>
      </c>
      <c r="V182" s="16">
        <v>5.8267153152748286</v>
      </c>
      <c r="W182" s="13" t="str">
        <f>IF(Table467410[[#This Row],[PSI - FI]]&gt;5,"Red",(IF(AND(Table467410[[#This Row],[PSI - FI]]&lt;5,Table467410[[#This Row],[PSI - FI]]&gt;=3),"Blue","No")))</f>
        <v>Red</v>
      </c>
      <c r="X182" s="19" t="str">
        <f>HYPERLINK("https://www.google.com/maps/dir/?api=1&amp;origin=" &amp; Table467410[[#This Row],[Begin Lat]] &amp; "," &amp; Table467410[[#This Row],[Begin Long]] &amp; "&amp;destination=" &amp; Table467410[[#This Row],[End Lat]] &amp; "," &amp; Table467410[[#This Row],[End Long]] &amp; "&amp;travelmode=driving", "Google Maps")</f>
        <v>Google Maps</v>
      </c>
      <c r="Y182" s="1">
        <v>39.933011744799998</v>
      </c>
      <c r="Z182" s="1">
        <v>-82.8371227823</v>
      </c>
      <c r="AA182" s="1">
        <v>39.932505352500002</v>
      </c>
      <c r="AB182" s="1">
        <v>-82.827734367000005</v>
      </c>
    </row>
    <row r="183" spans="1:28" x14ac:dyDescent="0.25">
      <c r="A183" s="13">
        <v>181</v>
      </c>
      <c r="B183" s="17">
        <v>8</v>
      </c>
      <c r="C183" s="1" t="s">
        <v>787</v>
      </c>
      <c r="D183" s="1" t="s">
        <v>4502</v>
      </c>
      <c r="E183" s="1" t="s">
        <v>4503</v>
      </c>
      <c r="F183" s="1" t="s">
        <v>3918</v>
      </c>
      <c r="G183" s="16">
        <v>10.8</v>
      </c>
      <c r="H183" s="16">
        <v>11.3</v>
      </c>
      <c r="I183" s="13" t="s">
        <v>3190</v>
      </c>
      <c r="J183" s="1" t="s">
        <v>4985</v>
      </c>
      <c r="K183" s="1">
        <v>0</v>
      </c>
      <c r="L183" s="1">
        <v>0</v>
      </c>
      <c r="M183" s="1">
        <v>10</v>
      </c>
      <c r="N183" s="1">
        <v>12</v>
      </c>
      <c r="O183" s="1">
        <v>53</v>
      </c>
      <c r="P183" s="16">
        <v>171.71875</v>
      </c>
      <c r="Q183" s="16">
        <v>1.3699367127391924</v>
      </c>
      <c r="R183" s="16">
        <v>31.742184394879754</v>
      </c>
      <c r="S183" s="16">
        <v>30.372247682140561</v>
      </c>
      <c r="T183" s="21">
        <v>0.10424665209273441</v>
      </c>
      <c r="U183" s="16">
        <v>5.9021711961855674</v>
      </c>
      <c r="V183" s="16">
        <v>5.7979245440928331</v>
      </c>
      <c r="W183" s="13" t="str">
        <f>IF(Table467410[[#This Row],[PSI - FI]]&gt;5,"Red",(IF(AND(Table467410[[#This Row],[PSI - FI]]&lt;5,Table467410[[#This Row],[PSI - FI]]&gt;=3),"Blue","No")))</f>
        <v>Red</v>
      </c>
      <c r="X183" s="19" t="str">
        <f>HYPERLINK("https://www.google.com/maps/dir/?api=1&amp;origin=" &amp; Table467410[[#This Row],[Begin Lat]] &amp; "," &amp; Table467410[[#This Row],[Begin Long]] &amp; "&amp;destination=" &amp; Table467410[[#This Row],[End Lat]] &amp; "," &amp; Table467410[[#This Row],[End Long]] &amp; "&amp;travelmode=driving", "Google Maps")</f>
        <v>Google Maps</v>
      </c>
      <c r="Y183" s="1">
        <v>39.211198654500002</v>
      </c>
      <c r="Z183" s="1">
        <v>-84.462054112000004</v>
      </c>
      <c r="AA183" s="1">
        <v>39.218212459900002</v>
      </c>
      <c r="AB183" s="1">
        <v>-84.459801478599999</v>
      </c>
    </row>
    <row r="184" spans="1:28" x14ac:dyDescent="0.25">
      <c r="A184" s="13">
        <v>182</v>
      </c>
      <c r="B184" s="17">
        <v>4</v>
      </c>
      <c r="C184" s="1" t="s">
        <v>800</v>
      </c>
      <c r="D184" s="1" t="s">
        <v>3884</v>
      </c>
      <c r="E184" s="1" t="s">
        <v>3906</v>
      </c>
      <c r="F184" s="1" t="s">
        <v>3922</v>
      </c>
      <c r="G184" s="16">
        <v>9</v>
      </c>
      <c r="H184" s="16">
        <v>9.5</v>
      </c>
      <c r="I184" s="13" t="s">
        <v>3190</v>
      </c>
      <c r="J184" s="1" t="s">
        <v>4989</v>
      </c>
      <c r="K184" s="1">
        <v>0</v>
      </c>
      <c r="L184" s="1">
        <v>2</v>
      </c>
      <c r="M184" s="1">
        <v>15</v>
      </c>
      <c r="N184" s="1">
        <v>5</v>
      </c>
      <c r="O184" s="1">
        <v>42</v>
      </c>
      <c r="P184" s="16">
        <v>253.74400436046511</v>
      </c>
      <c r="Q184" s="16">
        <v>0.59435991357748319</v>
      </c>
      <c r="R184" s="16">
        <v>25.661571093457791</v>
      </c>
      <c r="S184" s="16">
        <v>25.067211179880307</v>
      </c>
      <c r="T184" s="21">
        <v>4.1925793676048775E-2</v>
      </c>
      <c r="U184" s="16">
        <v>5.8718590655129432</v>
      </c>
      <c r="V184" s="16">
        <v>5.8299332718368948</v>
      </c>
      <c r="W184" s="13" t="str">
        <f>IF(Table467410[[#This Row],[PSI - FI]]&gt;5,"Red",(IF(AND(Table467410[[#This Row],[PSI - FI]]&lt;5,Table467410[[#This Row],[PSI - FI]]&gt;=3),"Blue","No")))</f>
        <v>Red</v>
      </c>
      <c r="X184" s="19" t="str">
        <f>HYPERLINK("https://www.google.com/maps/dir/?api=1&amp;origin=" &amp; Table467410[[#This Row],[Begin Lat]] &amp; "," &amp; Table467410[[#This Row],[Begin Long]] &amp; "&amp;destination=" &amp; Table467410[[#This Row],[End Lat]] &amp; "," &amp; Table467410[[#This Row],[End Long]] &amp; "&amp;travelmode=driving", "Google Maps")</f>
        <v>Google Maps</v>
      </c>
      <c r="Y184" s="1">
        <v>40.781234769000001</v>
      </c>
      <c r="Z184" s="1">
        <v>-81.381268652399996</v>
      </c>
      <c r="AA184" s="1">
        <v>40.787524662199999</v>
      </c>
      <c r="AB184" s="1">
        <v>-81.3858960532</v>
      </c>
    </row>
    <row r="185" spans="1:28" x14ac:dyDescent="0.25">
      <c r="A185" s="13">
        <v>183</v>
      </c>
      <c r="B185" s="17">
        <v>12</v>
      </c>
      <c r="C185" s="1" t="s">
        <v>785</v>
      </c>
      <c r="D185" s="1" t="s">
        <v>3898</v>
      </c>
      <c r="E185" s="1" t="s">
        <v>4527</v>
      </c>
      <c r="F185" s="1" t="s">
        <v>3924</v>
      </c>
      <c r="G185" s="16">
        <v>9.4</v>
      </c>
      <c r="H185" s="16">
        <v>9.9</v>
      </c>
      <c r="I185" s="13" t="s">
        <v>3190</v>
      </c>
      <c r="J185" s="1" t="s">
        <v>4986</v>
      </c>
      <c r="K185" s="1">
        <v>1</v>
      </c>
      <c r="L185" s="1">
        <v>2</v>
      </c>
      <c r="M185" s="1">
        <v>10</v>
      </c>
      <c r="N185" s="1">
        <v>11</v>
      </c>
      <c r="O185" s="1">
        <v>48</v>
      </c>
      <c r="P185" s="16">
        <v>299.31131904069764</v>
      </c>
      <c r="Q185" s="16">
        <v>1.0747594246237644</v>
      </c>
      <c r="R185" s="16">
        <v>28.150879035041019</v>
      </c>
      <c r="S185" s="16">
        <v>27.076119610417255</v>
      </c>
      <c r="T185" s="21">
        <v>2.6487950405782511E-2</v>
      </c>
      <c r="U185" s="16">
        <v>5.8581966524793936</v>
      </c>
      <c r="V185" s="16">
        <v>5.8317087020736107</v>
      </c>
      <c r="W185" s="13" t="str">
        <f>IF(Table467410[[#This Row],[PSI - FI]]&gt;5,"Red",(IF(AND(Table467410[[#This Row],[PSI - FI]]&lt;5,Table467410[[#This Row],[PSI - FI]]&gt;=3),"Blue","No")))</f>
        <v>Red</v>
      </c>
      <c r="X185" s="19" t="str">
        <f>HYPERLINK("https://www.google.com/maps/dir/?api=1&amp;origin=" &amp; Table467410[[#This Row],[Begin Lat]] &amp; "," &amp; Table467410[[#This Row],[Begin Long]] &amp; "&amp;destination=" &amp; Table467410[[#This Row],[End Lat]] &amp; "," &amp; Table467410[[#This Row],[End Long]] &amp; "&amp;travelmode=driving", "Google Maps")</f>
        <v>Google Maps</v>
      </c>
      <c r="Y185" s="1">
        <v>41.481127861300003</v>
      </c>
      <c r="Z185" s="1">
        <v>-81.486640613099993</v>
      </c>
      <c r="AA185" s="1">
        <v>41.488358949499997</v>
      </c>
      <c r="AB185" s="1">
        <v>-81.486181446399996</v>
      </c>
    </row>
    <row r="186" spans="1:28" x14ac:dyDescent="0.25">
      <c r="A186" s="13">
        <v>184</v>
      </c>
      <c r="B186" s="17">
        <v>12</v>
      </c>
      <c r="C186" s="1" t="s">
        <v>785</v>
      </c>
      <c r="D186" s="1" t="s">
        <v>4499</v>
      </c>
      <c r="E186" s="1" t="s">
        <v>4513</v>
      </c>
      <c r="F186" s="1" t="s">
        <v>4566</v>
      </c>
      <c r="G186" s="16">
        <v>13.4</v>
      </c>
      <c r="H186" s="16">
        <v>13.9</v>
      </c>
      <c r="I186" s="13" t="s">
        <v>3190</v>
      </c>
      <c r="J186" s="1" t="s">
        <v>4986</v>
      </c>
      <c r="K186" s="1">
        <v>0</v>
      </c>
      <c r="L186" s="1">
        <v>0</v>
      </c>
      <c r="M186" s="1">
        <v>4</v>
      </c>
      <c r="N186" s="1">
        <v>14</v>
      </c>
      <c r="O186" s="1">
        <v>22</v>
      </c>
      <c r="P186" s="16">
        <v>110.3125</v>
      </c>
      <c r="Q186" s="16">
        <v>1.0661050445849631</v>
      </c>
      <c r="R186" s="16">
        <v>15.757872825878472</v>
      </c>
      <c r="S186" s="16">
        <v>14.691767781293509</v>
      </c>
      <c r="T186" s="21">
        <v>4.8271902024474442E-2</v>
      </c>
      <c r="U186" s="16">
        <v>5.8395472777341118</v>
      </c>
      <c r="V186" s="16">
        <v>5.7912753757096374</v>
      </c>
      <c r="W186" s="13" t="str">
        <f>IF(Table467410[[#This Row],[PSI - FI]]&gt;5,"Red",(IF(AND(Table467410[[#This Row],[PSI - FI]]&lt;5,Table467410[[#This Row],[PSI - FI]]&gt;=3),"Blue","No")))</f>
        <v>Red</v>
      </c>
      <c r="X186" s="19" t="str">
        <f>HYPERLINK("https://www.google.com/maps/dir/?api=1&amp;origin=" &amp; Table467410[[#This Row],[Begin Lat]] &amp; "," &amp; Table467410[[#This Row],[Begin Long]] &amp; "&amp;destination=" &amp; Table467410[[#This Row],[End Lat]] &amp; "," &amp; Table467410[[#This Row],[End Long]] &amp; "&amp;travelmode=driving", "Google Maps")</f>
        <v>Google Maps</v>
      </c>
      <c r="Y186" s="1">
        <v>41.421695971200002</v>
      </c>
      <c r="Z186" s="1">
        <v>-81.727873908399999</v>
      </c>
      <c r="AA186" s="1">
        <v>41.421475155000003</v>
      </c>
      <c r="AB186" s="1">
        <v>-81.718262349900002</v>
      </c>
    </row>
    <row r="187" spans="1:28" x14ac:dyDescent="0.25">
      <c r="A187" s="13">
        <v>185</v>
      </c>
      <c r="B187" s="17">
        <v>7</v>
      </c>
      <c r="C187" s="1" t="s">
        <v>3196</v>
      </c>
      <c r="D187" s="1" t="s">
        <v>4505</v>
      </c>
      <c r="E187" s="1" t="s">
        <v>4519</v>
      </c>
      <c r="F187" s="1" t="s">
        <v>3918</v>
      </c>
      <c r="G187" s="16">
        <v>10.6</v>
      </c>
      <c r="H187" s="16">
        <v>11.1</v>
      </c>
      <c r="I187" s="13" t="s">
        <v>3190</v>
      </c>
      <c r="J187" s="1" t="s">
        <v>4988</v>
      </c>
      <c r="K187" s="1">
        <v>0</v>
      </c>
      <c r="L187" s="1">
        <v>0</v>
      </c>
      <c r="M187" s="1">
        <v>8</v>
      </c>
      <c r="N187" s="1">
        <v>12</v>
      </c>
      <c r="O187" s="1">
        <v>66</v>
      </c>
      <c r="P187" s="16">
        <v>171.625</v>
      </c>
      <c r="Q187" s="16">
        <v>1.3453558476044465</v>
      </c>
      <c r="R187" s="16">
        <v>34.654283499210962</v>
      </c>
      <c r="S187" s="16">
        <v>33.308927651606517</v>
      </c>
      <c r="T187" s="21">
        <v>0.1025709116950957</v>
      </c>
      <c r="U187" s="16">
        <v>5.8102853059209876</v>
      </c>
      <c r="V187" s="16">
        <v>5.7077143942258921</v>
      </c>
      <c r="W187" s="13" t="str">
        <f>IF(Table467410[[#This Row],[PSI - FI]]&gt;5,"Red",(IF(AND(Table467410[[#This Row],[PSI - FI]]&lt;5,Table467410[[#This Row],[PSI - FI]]&gt;=3),"Blue","No")))</f>
        <v>Red</v>
      </c>
      <c r="X187" s="19" t="str">
        <f>HYPERLINK("https://www.google.com/maps/dir/?api=1&amp;origin=" &amp; Table467410[[#This Row],[Begin Lat]] &amp; "," &amp; Table467410[[#This Row],[Begin Long]] &amp; "&amp;destination=" &amp; Table467410[[#This Row],[End Lat]] &amp; "," &amp; Table467410[[#This Row],[End Long]] &amp; "&amp;travelmode=driving", "Google Maps")</f>
        <v>Google Maps</v>
      </c>
      <c r="Y187" s="1">
        <v>39.731080533700002</v>
      </c>
      <c r="Z187" s="1">
        <v>-84.205856868400005</v>
      </c>
      <c r="AA187" s="1">
        <v>39.738227313899998</v>
      </c>
      <c r="AB187" s="1">
        <v>-84.204699093599999</v>
      </c>
    </row>
    <row r="188" spans="1:28" x14ac:dyDescent="0.25">
      <c r="A188" s="13">
        <v>186</v>
      </c>
      <c r="B188" s="17">
        <v>6</v>
      </c>
      <c r="C188" s="1" t="s">
        <v>784</v>
      </c>
      <c r="D188" s="1" t="s">
        <v>3848</v>
      </c>
      <c r="E188" s="1" t="s">
        <v>3855</v>
      </c>
      <c r="F188" s="1" t="s">
        <v>3917</v>
      </c>
      <c r="G188" s="16">
        <v>28</v>
      </c>
      <c r="H188" s="16">
        <v>28.5</v>
      </c>
      <c r="I188" s="13" t="s">
        <v>3190</v>
      </c>
      <c r="J188" s="1" t="s">
        <v>4989</v>
      </c>
      <c r="K188" s="1">
        <v>0</v>
      </c>
      <c r="L188" s="1">
        <v>1</v>
      </c>
      <c r="M188" s="1">
        <v>13</v>
      </c>
      <c r="N188" s="1">
        <v>8</v>
      </c>
      <c r="O188" s="1">
        <v>35</v>
      </c>
      <c r="P188" s="16">
        <v>201.28606468023256</v>
      </c>
      <c r="Q188" s="16">
        <v>0.82834630130162579</v>
      </c>
      <c r="R188" s="16">
        <v>22.293925985802403</v>
      </c>
      <c r="S188" s="16">
        <v>21.465579684500778</v>
      </c>
      <c r="T188" s="21">
        <v>6.6134812814966498E-2</v>
      </c>
      <c r="U188" s="16">
        <v>5.79039219817773</v>
      </c>
      <c r="V188" s="16">
        <v>5.7242573853627636</v>
      </c>
      <c r="W188" s="13" t="str">
        <f>IF(Table467410[[#This Row],[PSI - FI]]&gt;5,"Red",(IF(AND(Table467410[[#This Row],[PSI - FI]]&lt;5,Table467410[[#This Row],[PSI - FI]]&gt;=3),"Blue","No")))</f>
        <v>Red</v>
      </c>
      <c r="X188" s="19" t="str">
        <f>HYPERLINK("https://www.google.com/maps/dir/?api=1&amp;origin=" &amp; Table467410[[#This Row],[Begin Lat]] &amp; "," &amp; Table467410[[#This Row],[Begin Long]] &amp; "&amp;destination=" &amp; Table467410[[#This Row],[End Lat]] &amp; "," &amp; Table467410[[#This Row],[End Long]] &amp; "&amp;travelmode=driving", "Google Maps")</f>
        <v>Google Maps</v>
      </c>
      <c r="Y188" s="1">
        <v>40.107238072999998</v>
      </c>
      <c r="Z188" s="1">
        <v>-82.9799442395</v>
      </c>
      <c r="AA188" s="1">
        <v>40.113710960299997</v>
      </c>
      <c r="AB188" s="1">
        <v>-82.975719058500005</v>
      </c>
    </row>
    <row r="189" spans="1:28" x14ac:dyDescent="0.25">
      <c r="A189" s="13">
        <v>187</v>
      </c>
      <c r="B189" s="17">
        <v>6</v>
      </c>
      <c r="C189" s="1" t="s">
        <v>784</v>
      </c>
      <c r="D189" s="1" t="s">
        <v>3848</v>
      </c>
      <c r="E189" s="1" t="s">
        <v>3855</v>
      </c>
      <c r="F189" s="1" t="s">
        <v>3917</v>
      </c>
      <c r="G189" s="16">
        <v>28.9</v>
      </c>
      <c r="H189" s="16">
        <v>29.4</v>
      </c>
      <c r="I189" s="13" t="s">
        <v>3190</v>
      </c>
      <c r="J189" s="1" t="s">
        <v>4990</v>
      </c>
      <c r="K189" s="1">
        <v>0</v>
      </c>
      <c r="L189" s="1">
        <v>0</v>
      </c>
      <c r="M189" s="1">
        <v>11</v>
      </c>
      <c r="N189" s="1">
        <v>7</v>
      </c>
      <c r="O189" s="1">
        <v>44</v>
      </c>
      <c r="P189" s="16">
        <v>147.078125</v>
      </c>
      <c r="Q189" s="16">
        <v>0.73451736204259788</v>
      </c>
      <c r="R189" s="16">
        <v>24.217130557478118</v>
      </c>
      <c r="S189" s="16">
        <v>23.482613195435519</v>
      </c>
      <c r="T189" s="21">
        <v>5.72841341148888E-2</v>
      </c>
      <c r="U189" s="16">
        <v>5.7894847483036997</v>
      </c>
      <c r="V189" s="16">
        <v>5.7322006141888107</v>
      </c>
      <c r="W189" s="13" t="str">
        <f>IF(Table467410[[#This Row],[PSI - FI]]&gt;5,"Red",(IF(AND(Table467410[[#This Row],[PSI - FI]]&lt;5,Table467410[[#This Row],[PSI - FI]]&gt;=3),"Blue","No")))</f>
        <v>Red</v>
      </c>
      <c r="X189" s="19" t="str">
        <f>HYPERLINK("https://www.google.com/maps/dir/?api=1&amp;origin=" &amp; Table467410[[#This Row],[Begin Lat]] &amp; "," &amp; Table467410[[#This Row],[Begin Long]] &amp; "&amp;destination=" &amp; Table467410[[#This Row],[End Lat]] &amp; "," &amp; Table467410[[#This Row],[End Long]] &amp; "&amp;travelmode=driving", "Google Maps")</f>
        <v>Google Maps</v>
      </c>
      <c r="Y189" s="1">
        <v>40.119226103599999</v>
      </c>
      <c r="Z189" s="1">
        <v>-82.973428377900007</v>
      </c>
      <c r="AA189" s="1">
        <v>40.126400621000002</v>
      </c>
      <c r="AB189" s="1">
        <v>-82.972276830200002</v>
      </c>
    </row>
    <row r="190" spans="1:28" x14ac:dyDescent="0.25">
      <c r="A190" s="13">
        <v>188</v>
      </c>
      <c r="B190" s="17">
        <v>4</v>
      </c>
      <c r="C190" s="1" t="s">
        <v>795</v>
      </c>
      <c r="D190" s="1" t="s">
        <v>4543</v>
      </c>
      <c r="E190" s="1" t="s">
        <v>4544</v>
      </c>
      <c r="F190" s="1" t="s">
        <v>3921</v>
      </c>
      <c r="G190" s="16">
        <v>11.4</v>
      </c>
      <c r="H190" s="16">
        <v>11.9</v>
      </c>
      <c r="I190" s="13" t="s">
        <v>3190</v>
      </c>
      <c r="J190" s="1" t="s">
        <v>4985</v>
      </c>
      <c r="K190" s="1">
        <v>1</v>
      </c>
      <c r="L190" s="1">
        <v>2</v>
      </c>
      <c r="M190" s="1">
        <v>10</v>
      </c>
      <c r="N190" s="1">
        <v>15</v>
      </c>
      <c r="O190" s="1">
        <v>103</v>
      </c>
      <c r="P190" s="16">
        <v>372.06131904069764</v>
      </c>
      <c r="Q190" s="16">
        <v>1.0169413593312862</v>
      </c>
      <c r="R190" s="16">
        <v>52.187875555245789</v>
      </c>
      <c r="S190" s="16">
        <v>51.170934195914505</v>
      </c>
      <c r="T190" s="21">
        <v>6.5431528475503473E-2</v>
      </c>
      <c r="U190" s="16">
        <v>5.7693652230403689</v>
      </c>
      <c r="V190" s="16">
        <v>5.7039336945648653</v>
      </c>
      <c r="W190" s="13" t="str">
        <f>IF(Table467410[[#This Row],[PSI - FI]]&gt;5,"Red",(IF(AND(Table467410[[#This Row],[PSI - FI]]&lt;5,Table467410[[#This Row],[PSI - FI]]&gt;=3),"Blue","No")))</f>
        <v>Red</v>
      </c>
      <c r="X190" s="19" t="str">
        <f>HYPERLINK("https://www.google.com/maps/dir/?api=1&amp;origin=" &amp; Table467410[[#This Row],[Begin Lat]] &amp; "," &amp; Table467410[[#This Row],[Begin Long]] &amp; "&amp;destination=" &amp; Table467410[[#This Row],[End Lat]] &amp; "," &amp; Table467410[[#This Row],[End Long]] &amp; "&amp;travelmode=driving", "Google Maps")</f>
        <v>Google Maps</v>
      </c>
      <c r="Y190" s="1">
        <v>41.062301344799998</v>
      </c>
      <c r="Z190" s="1">
        <v>-81.507801864200005</v>
      </c>
      <c r="AA190" s="1">
        <v>41.062602736499997</v>
      </c>
      <c r="AB190" s="1">
        <v>-81.498506908799996</v>
      </c>
    </row>
    <row r="191" spans="1:28" x14ac:dyDescent="0.25">
      <c r="A191" s="13">
        <v>189</v>
      </c>
      <c r="B191" s="17">
        <v>12</v>
      </c>
      <c r="C191" s="1" t="s">
        <v>785</v>
      </c>
      <c r="D191" s="1" t="s">
        <v>4504</v>
      </c>
      <c r="E191" s="1" t="s">
        <v>4496</v>
      </c>
      <c r="F191" s="1" t="s">
        <v>3920</v>
      </c>
      <c r="G191" s="16">
        <v>10.1</v>
      </c>
      <c r="H191" s="16">
        <v>10.6</v>
      </c>
      <c r="I191" s="13" t="s">
        <v>3190</v>
      </c>
      <c r="J191" s="1" t="s">
        <v>4987</v>
      </c>
      <c r="K191" s="1">
        <v>0</v>
      </c>
      <c r="L191" s="1">
        <v>3</v>
      </c>
      <c r="M191" s="1">
        <v>7</v>
      </c>
      <c r="N191" s="1">
        <v>6</v>
      </c>
      <c r="O191" s="1">
        <v>33</v>
      </c>
      <c r="P191" s="16">
        <v>242.48319404069767</v>
      </c>
      <c r="Q191" s="16">
        <v>1.0974962288252106</v>
      </c>
      <c r="R191" s="16">
        <v>19.562520484035264</v>
      </c>
      <c r="S191" s="16">
        <v>18.465024255210054</v>
      </c>
      <c r="T191" s="21">
        <v>7.4324348545202035E-2</v>
      </c>
      <c r="U191" s="16">
        <v>5.7684413801598069</v>
      </c>
      <c r="V191" s="16">
        <v>5.6941170316146046</v>
      </c>
      <c r="W191" s="13" t="str">
        <f>IF(Table467410[[#This Row],[PSI - FI]]&gt;5,"Red",(IF(AND(Table467410[[#This Row],[PSI - FI]]&lt;5,Table467410[[#This Row],[PSI - FI]]&gt;=3),"Blue","No")))</f>
        <v>Red</v>
      </c>
      <c r="X191" s="19" t="str">
        <f>HYPERLINK("https://www.google.com/maps/dir/?api=1&amp;origin=" &amp; Table467410[[#This Row],[Begin Lat]] &amp; "," &amp; Table467410[[#This Row],[Begin Long]] &amp; "&amp;destination=" &amp; Table467410[[#This Row],[End Lat]] &amp; "," &amp; Table467410[[#This Row],[End Long]] &amp; "&amp;travelmode=driving", "Google Maps")</f>
        <v>Google Maps</v>
      </c>
      <c r="Y191" s="1">
        <v>41.465568387799998</v>
      </c>
      <c r="Z191" s="1">
        <v>-81.779038774100002</v>
      </c>
      <c r="AA191" s="1">
        <v>41.466428067499997</v>
      </c>
      <c r="AB191" s="1">
        <v>-81.7694793565</v>
      </c>
    </row>
    <row r="192" spans="1:28" x14ac:dyDescent="0.25">
      <c r="A192" s="13">
        <v>190</v>
      </c>
      <c r="B192" s="17">
        <v>6</v>
      </c>
      <c r="C192" s="1" t="s">
        <v>784</v>
      </c>
      <c r="D192" s="1" t="s">
        <v>4493</v>
      </c>
      <c r="E192" s="1" t="s">
        <v>4494</v>
      </c>
      <c r="F192" s="1" t="s">
        <v>4565</v>
      </c>
      <c r="G192" s="16">
        <v>36.6</v>
      </c>
      <c r="H192" s="16">
        <v>37.1</v>
      </c>
      <c r="I192" s="13" t="s">
        <v>3190</v>
      </c>
      <c r="J192" s="1" t="s">
        <v>4987</v>
      </c>
      <c r="K192" s="1">
        <v>1</v>
      </c>
      <c r="L192" s="1">
        <v>2</v>
      </c>
      <c r="M192" s="1">
        <v>7</v>
      </c>
      <c r="N192" s="1">
        <v>6</v>
      </c>
      <c r="O192" s="1">
        <v>35</v>
      </c>
      <c r="P192" s="16">
        <v>244.48319404069767</v>
      </c>
      <c r="Q192" s="16">
        <v>1.1453833978763075</v>
      </c>
      <c r="R192" s="16">
        <v>20.563250638242838</v>
      </c>
      <c r="S192" s="16">
        <v>19.41786724036653</v>
      </c>
      <c r="T192" s="21">
        <v>7.2308328329590457E-2</v>
      </c>
      <c r="U192" s="16">
        <v>5.7339289233370181</v>
      </c>
      <c r="V192" s="16">
        <v>5.6616205950074274</v>
      </c>
      <c r="W192" s="13" t="str">
        <f>IF(Table467410[[#This Row],[PSI - FI]]&gt;5,"Red",(IF(AND(Table467410[[#This Row],[PSI - FI]]&lt;5,Table467410[[#This Row],[PSI - FI]]&gt;=3),"Blue","No")))</f>
        <v>Red</v>
      </c>
      <c r="X192" s="19" t="str">
        <f>HYPERLINK("https://www.google.com/maps/dir/?api=1&amp;origin=" &amp; Table467410[[#This Row],[Begin Lat]] &amp; "," &amp; Table467410[[#This Row],[Begin Long]] &amp; "&amp;destination=" &amp; Table467410[[#This Row],[End Lat]] &amp; "," &amp; Table467410[[#This Row],[End Long]] &amp; "&amp;travelmode=driving", "Google Maps")</f>
        <v>Google Maps</v>
      </c>
      <c r="Y192" s="1">
        <v>40.007689354</v>
      </c>
      <c r="Z192" s="1">
        <v>-82.8811858503</v>
      </c>
      <c r="AA192" s="1">
        <v>40.0058005773</v>
      </c>
      <c r="AB192" s="1">
        <v>-82.872153881200006</v>
      </c>
    </row>
    <row r="193" spans="1:28" x14ac:dyDescent="0.25">
      <c r="A193" s="13">
        <v>191</v>
      </c>
      <c r="B193" s="17">
        <v>12</v>
      </c>
      <c r="C193" s="1" t="s">
        <v>785</v>
      </c>
      <c r="D193" s="1" t="s">
        <v>4499</v>
      </c>
      <c r="E193" s="1" t="s">
        <v>4500</v>
      </c>
      <c r="F193" s="1" t="s">
        <v>4566</v>
      </c>
      <c r="G193" s="16">
        <v>22.8</v>
      </c>
      <c r="H193" s="16">
        <v>23.3</v>
      </c>
      <c r="I193" s="13" t="s">
        <v>3190</v>
      </c>
      <c r="J193" s="1" t="s">
        <v>4985</v>
      </c>
      <c r="K193" s="1">
        <v>1</v>
      </c>
      <c r="L193" s="1">
        <v>3</v>
      </c>
      <c r="M193" s="1">
        <v>8</v>
      </c>
      <c r="N193" s="1">
        <v>9</v>
      </c>
      <c r="O193" s="1">
        <v>51</v>
      </c>
      <c r="P193" s="16">
        <v>326.01925872093022</v>
      </c>
      <c r="Q193" s="16">
        <v>1.5507890349016729</v>
      </c>
      <c r="R193" s="16">
        <v>28.754576477434117</v>
      </c>
      <c r="S193" s="16">
        <v>27.203787442532445</v>
      </c>
      <c r="T193" s="21">
        <v>0.12689436776207694</v>
      </c>
      <c r="U193" s="16">
        <v>5.7132169646986757</v>
      </c>
      <c r="V193" s="16">
        <v>5.5863225969365988</v>
      </c>
      <c r="W193" s="13" t="str">
        <f>IF(Table467410[[#This Row],[PSI - FI]]&gt;5,"Red",(IF(AND(Table467410[[#This Row],[PSI - FI]]&lt;5,Table467410[[#This Row],[PSI - FI]]&gt;=3),"Blue","No")))</f>
        <v>Red</v>
      </c>
      <c r="X193" s="19" t="str">
        <f>HYPERLINK("https://www.google.com/maps/dir/?api=1&amp;origin=" &amp; Table467410[[#This Row],[Begin Lat]] &amp; "," &amp; Table467410[[#This Row],[Begin Long]] &amp; "&amp;destination=" &amp; Table467410[[#This Row],[End Lat]] &amp; "," &amp; Table467410[[#This Row],[End Long]] &amp; "&amp;travelmode=driving", "Google Maps")</f>
        <v>Google Maps</v>
      </c>
      <c r="Y193" s="1">
        <v>41.424830389199997</v>
      </c>
      <c r="Z193" s="1">
        <v>-81.557879170999996</v>
      </c>
      <c r="AA193" s="1">
        <v>41.424884005400003</v>
      </c>
      <c r="AB193" s="1">
        <v>-81.548266524699997</v>
      </c>
    </row>
    <row r="194" spans="1:28" x14ac:dyDescent="0.25">
      <c r="A194" s="13">
        <v>192</v>
      </c>
      <c r="B194" s="17">
        <v>7</v>
      </c>
      <c r="C194" s="1" t="s">
        <v>3196</v>
      </c>
      <c r="D194" s="1" t="s">
        <v>4505</v>
      </c>
      <c r="E194" s="1" t="s">
        <v>4519</v>
      </c>
      <c r="F194" s="1" t="s">
        <v>3918</v>
      </c>
      <c r="G194" s="16">
        <v>6.8</v>
      </c>
      <c r="H194" s="16">
        <v>7.3</v>
      </c>
      <c r="I194" s="13" t="s">
        <v>3190</v>
      </c>
      <c r="J194" s="1" t="s">
        <v>4988</v>
      </c>
      <c r="K194" s="1">
        <v>0</v>
      </c>
      <c r="L194" s="1">
        <v>3</v>
      </c>
      <c r="M194" s="1">
        <v>8</v>
      </c>
      <c r="N194" s="1">
        <v>11</v>
      </c>
      <c r="O194" s="1">
        <v>67</v>
      </c>
      <c r="P194" s="16">
        <v>305.21756904069764</v>
      </c>
      <c r="Q194" s="16">
        <v>0.97633207316063775</v>
      </c>
      <c r="R194" s="16">
        <v>35.575463750474839</v>
      </c>
      <c r="S194" s="16">
        <v>34.599131677314205</v>
      </c>
      <c r="T194" s="21">
        <v>7.4300928687722062E-2</v>
      </c>
      <c r="U194" s="16">
        <v>5.7088170072452149</v>
      </c>
      <c r="V194" s="16">
        <v>5.6345160785574926</v>
      </c>
      <c r="W194" s="13" t="str">
        <f>IF(Table467410[[#This Row],[PSI - FI]]&gt;5,"Red",(IF(AND(Table467410[[#This Row],[PSI - FI]]&lt;5,Table467410[[#This Row],[PSI - FI]]&gt;=3),"Blue","No")))</f>
        <v>Red</v>
      </c>
      <c r="X194" s="19" t="str">
        <f>HYPERLINK("https://www.google.com/maps/dir/?api=1&amp;origin=" &amp; Table467410[[#This Row],[Begin Lat]] &amp; "," &amp; Table467410[[#This Row],[Begin Long]] &amp; "&amp;destination=" &amp; Table467410[[#This Row],[End Lat]] &amp; "," &amp; Table467410[[#This Row],[End Long]] &amp; "&amp;travelmode=driving", "Google Maps")</f>
        <v>Google Maps</v>
      </c>
      <c r="Y194" s="1">
        <v>39.682895862700001</v>
      </c>
      <c r="Z194" s="1">
        <v>-84.229380131799999</v>
      </c>
      <c r="AA194" s="1">
        <v>39.690125396900001</v>
      </c>
      <c r="AB194" s="1">
        <v>-84.229352003700001</v>
      </c>
    </row>
    <row r="195" spans="1:28" x14ac:dyDescent="0.25">
      <c r="A195" s="13">
        <v>193</v>
      </c>
      <c r="B195" s="17">
        <v>6</v>
      </c>
      <c r="C195" s="1" t="s">
        <v>784</v>
      </c>
      <c r="D195" s="1" t="s">
        <v>4493</v>
      </c>
      <c r="E195" s="1" t="s">
        <v>4508</v>
      </c>
      <c r="F195" s="1" t="s">
        <v>4565</v>
      </c>
      <c r="G195" s="16">
        <v>23.8</v>
      </c>
      <c r="H195" s="16">
        <v>24.3</v>
      </c>
      <c r="I195" s="13" t="s">
        <v>3190</v>
      </c>
      <c r="J195" s="1" t="s">
        <v>4987</v>
      </c>
      <c r="K195" s="1">
        <v>0</v>
      </c>
      <c r="L195" s="1">
        <v>0</v>
      </c>
      <c r="M195" s="1">
        <v>9</v>
      </c>
      <c r="N195" s="1">
        <v>6</v>
      </c>
      <c r="O195" s="1">
        <v>37</v>
      </c>
      <c r="P195" s="16">
        <v>122.546875</v>
      </c>
      <c r="Q195" s="16">
        <v>1.4026170934677873</v>
      </c>
      <c r="R195" s="16">
        <v>20.939575507923717</v>
      </c>
      <c r="S195" s="16">
        <v>19.536958414455931</v>
      </c>
      <c r="T195" s="21">
        <v>0.10298468383231171</v>
      </c>
      <c r="U195" s="16">
        <v>5.6984878385052378</v>
      </c>
      <c r="V195" s="16">
        <v>5.5955031546729259</v>
      </c>
      <c r="W195" s="13" t="str">
        <f>IF(Table467410[[#This Row],[PSI - FI]]&gt;5,"Red",(IF(AND(Table467410[[#This Row],[PSI - FI]]&lt;5,Table467410[[#This Row],[PSI - FI]]&gt;=3),"Blue","No")))</f>
        <v>Red</v>
      </c>
      <c r="X195" s="19" t="str">
        <f>HYPERLINK("https://www.google.com/maps/dir/?api=1&amp;origin=" &amp; Table467410[[#This Row],[Begin Lat]] &amp; "," &amp; Table467410[[#This Row],[Begin Long]] &amp; "&amp;destination=" &amp; Table467410[[#This Row],[End Lat]] &amp; "," &amp; Table467410[[#This Row],[End Long]] &amp; "&amp;travelmode=driving", "Google Maps")</f>
        <v>Google Maps</v>
      </c>
      <c r="Y195" s="1">
        <v>40.112101676000002</v>
      </c>
      <c r="Z195" s="1">
        <v>-83.016965121200002</v>
      </c>
      <c r="AA195" s="1">
        <v>40.111772650399999</v>
      </c>
      <c r="AB195" s="1">
        <v>-83.007547359</v>
      </c>
    </row>
    <row r="196" spans="1:28" x14ac:dyDescent="0.25">
      <c r="A196" s="13">
        <v>194</v>
      </c>
      <c r="B196" s="17">
        <v>6</v>
      </c>
      <c r="C196" s="1" t="s">
        <v>784</v>
      </c>
      <c r="D196" s="1" t="s">
        <v>3842</v>
      </c>
      <c r="E196" s="1" t="s">
        <v>4501</v>
      </c>
      <c r="F196" s="1" t="s">
        <v>3916</v>
      </c>
      <c r="G196" s="16">
        <v>16.3</v>
      </c>
      <c r="H196" s="16">
        <v>16.8</v>
      </c>
      <c r="I196" s="13" t="s">
        <v>3190</v>
      </c>
      <c r="J196" s="1" t="s">
        <v>4980</v>
      </c>
      <c r="K196" s="1">
        <v>0</v>
      </c>
      <c r="L196" s="1">
        <v>0</v>
      </c>
      <c r="M196" s="1">
        <v>11</v>
      </c>
      <c r="N196" s="1">
        <v>9</v>
      </c>
      <c r="O196" s="1">
        <v>34</v>
      </c>
      <c r="P196" s="16">
        <v>145.953125</v>
      </c>
      <c r="Q196" s="16">
        <v>1.2000295671131163</v>
      </c>
      <c r="R196" s="16">
        <v>22.172624336512971</v>
      </c>
      <c r="S196" s="16">
        <v>20.972594769399855</v>
      </c>
      <c r="T196" s="21">
        <v>9.2764849816018527E-2</v>
      </c>
      <c r="U196" s="16">
        <v>5.6981194537821098</v>
      </c>
      <c r="V196" s="16">
        <v>5.6053546039660915</v>
      </c>
      <c r="W196" s="13" t="str">
        <f>IF(Table467410[[#This Row],[PSI - FI]]&gt;5,"Red",(IF(AND(Table467410[[#This Row],[PSI - FI]]&lt;5,Table467410[[#This Row],[PSI - FI]]&gt;=3),"Blue","No")))</f>
        <v>Red</v>
      </c>
      <c r="X196" s="19" t="str">
        <f>HYPERLINK("https://www.google.com/maps/dir/?api=1&amp;origin=" &amp; Table467410[[#This Row],[Begin Lat]] &amp; "," &amp; Table467410[[#This Row],[Begin Long]] &amp; "&amp;destination=" &amp; Table467410[[#This Row],[End Lat]] &amp; "," &amp; Table467410[[#This Row],[End Long]] &amp; "&amp;travelmode=driving", "Google Maps")</f>
        <v>Google Maps</v>
      </c>
      <c r="Y196" s="1">
        <v>39.953512913899999</v>
      </c>
      <c r="Z196" s="1">
        <v>-82.957216700299995</v>
      </c>
      <c r="AA196" s="1">
        <v>39.953067448399999</v>
      </c>
      <c r="AB196" s="1">
        <v>-82.947813332600006</v>
      </c>
    </row>
    <row r="197" spans="1:28" x14ac:dyDescent="0.25">
      <c r="A197" s="13">
        <v>195</v>
      </c>
      <c r="B197" s="17">
        <v>6</v>
      </c>
      <c r="C197" s="1" t="s">
        <v>784</v>
      </c>
      <c r="D197" s="1" t="s">
        <v>3842</v>
      </c>
      <c r="E197" s="1" t="s">
        <v>4501</v>
      </c>
      <c r="F197" s="1" t="s">
        <v>3916</v>
      </c>
      <c r="G197" s="16">
        <v>13</v>
      </c>
      <c r="H197" s="16">
        <v>13.5</v>
      </c>
      <c r="I197" s="13" t="s">
        <v>3190</v>
      </c>
      <c r="J197" s="1" t="s">
        <v>4988</v>
      </c>
      <c r="K197" s="1">
        <v>0</v>
      </c>
      <c r="L197" s="1">
        <v>0</v>
      </c>
      <c r="M197" s="1">
        <v>16</v>
      </c>
      <c r="N197" s="1">
        <v>14</v>
      </c>
      <c r="O197" s="1">
        <v>67</v>
      </c>
      <c r="P197" s="16">
        <v>233.875</v>
      </c>
      <c r="Q197" s="16">
        <v>0.73351379179257759</v>
      </c>
      <c r="R197" s="16">
        <v>27.315631272023566</v>
      </c>
      <c r="S197" s="16">
        <v>26.582117480230988</v>
      </c>
      <c r="T197" s="21">
        <v>5.709268445359357E-2</v>
      </c>
      <c r="U197" s="16">
        <v>5.6863463901852365</v>
      </c>
      <c r="V197" s="16">
        <v>5.6292537057316432</v>
      </c>
      <c r="W197" s="13" t="str">
        <f>IF(Table467410[[#This Row],[PSI - FI]]&gt;5,"Red",(IF(AND(Table467410[[#This Row],[PSI - FI]]&lt;5,Table467410[[#This Row],[PSI - FI]]&gt;=3),"Blue","No")))</f>
        <v>Red</v>
      </c>
      <c r="X197" s="19" t="str">
        <f>HYPERLINK("https://www.google.com/maps/dir/?api=1&amp;origin=" &amp; Table467410[[#This Row],[Begin Lat]] &amp; "," &amp; Table467410[[#This Row],[Begin Long]] &amp; "&amp;destination=" &amp; Table467410[[#This Row],[End Lat]] &amp; "," &amp; Table467410[[#This Row],[End Long]] &amp; "&amp;travelmode=driving", "Google Maps")</f>
        <v>Google Maps</v>
      </c>
      <c r="Y197" s="1">
        <v>39.950851092299999</v>
      </c>
      <c r="Z197" s="1">
        <v>-83.018208269200002</v>
      </c>
      <c r="AA197" s="1">
        <v>39.953129195000002</v>
      </c>
      <c r="AB197" s="1">
        <v>-83.0092646441</v>
      </c>
    </row>
    <row r="198" spans="1:28" x14ac:dyDescent="0.25">
      <c r="A198" s="13">
        <v>196</v>
      </c>
      <c r="B198" s="17">
        <v>8</v>
      </c>
      <c r="C198" s="1" t="s">
        <v>787</v>
      </c>
      <c r="D198" s="1" t="s">
        <v>4517</v>
      </c>
      <c r="E198" s="1" t="s">
        <v>4518</v>
      </c>
      <c r="F198" s="1" t="s">
        <v>3923</v>
      </c>
      <c r="G198" s="16">
        <v>26.6</v>
      </c>
      <c r="H198" s="16">
        <v>27.1</v>
      </c>
      <c r="I198" s="13" t="s">
        <v>3190</v>
      </c>
      <c r="J198" s="1" t="s">
        <v>4985</v>
      </c>
      <c r="K198" s="1">
        <v>0</v>
      </c>
      <c r="L198" s="1">
        <v>1</v>
      </c>
      <c r="M198" s="1">
        <v>11</v>
      </c>
      <c r="N198" s="1">
        <v>12</v>
      </c>
      <c r="O198" s="1">
        <v>53</v>
      </c>
      <c r="P198" s="16">
        <v>223.94231468023256</v>
      </c>
      <c r="Q198" s="16">
        <v>1.2470550692665625</v>
      </c>
      <c r="R198" s="16">
        <v>30.866032501825771</v>
      </c>
      <c r="S198" s="16">
        <v>29.618977432559209</v>
      </c>
      <c r="T198" s="21">
        <v>8.7671269711871405E-2</v>
      </c>
      <c r="U198" s="16">
        <v>5.6859483812014604</v>
      </c>
      <c r="V198" s="16">
        <v>5.5982771114895886</v>
      </c>
      <c r="W198" s="13" t="str">
        <f>IF(Table467410[[#This Row],[PSI - FI]]&gt;5,"Red",(IF(AND(Table467410[[#This Row],[PSI - FI]]&lt;5,Table467410[[#This Row],[PSI - FI]]&gt;=3),"Blue","No")))</f>
        <v>Red</v>
      </c>
      <c r="X198" s="19" t="str">
        <f>HYPERLINK("https://www.google.com/maps/dir/?api=1&amp;origin=" &amp; Table467410[[#This Row],[Begin Lat]] &amp; "," &amp; Table467410[[#This Row],[Begin Long]] &amp; "&amp;destination=" &amp; Table467410[[#This Row],[End Lat]] &amp; "," &amp; Table467410[[#This Row],[End Long]] &amp; "&amp;travelmode=driving", "Google Maps")</f>
        <v>Google Maps</v>
      </c>
      <c r="Y198" s="1">
        <v>39.287644697600001</v>
      </c>
      <c r="Z198" s="1">
        <v>-84.4310839101</v>
      </c>
      <c r="AA198" s="1">
        <v>39.285347986700003</v>
      </c>
      <c r="AB198" s="1">
        <v>-84.422250187499998</v>
      </c>
    </row>
    <row r="199" spans="1:28" x14ac:dyDescent="0.25">
      <c r="A199" s="13">
        <v>197</v>
      </c>
      <c r="B199" s="17">
        <v>12</v>
      </c>
      <c r="C199" s="1" t="s">
        <v>785</v>
      </c>
      <c r="D199" s="1" t="s">
        <v>4504</v>
      </c>
      <c r="E199" s="1" t="s">
        <v>4496</v>
      </c>
      <c r="F199" s="1" t="s">
        <v>3920</v>
      </c>
      <c r="G199" s="16">
        <v>24.5</v>
      </c>
      <c r="H199" s="16">
        <v>25</v>
      </c>
      <c r="I199" s="13" t="s">
        <v>3190</v>
      </c>
      <c r="J199" s="1" t="s">
        <v>4987</v>
      </c>
      <c r="K199" s="1">
        <v>0</v>
      </c>
      <c r="L199" s="1">
        <v>3</v>
      </c>
      <c r="M199" s="1">
        <v>7</v>
      </c>
      <c r="N199" s="1">
        <v>5</v>
      </c>
      <c r="O199" s="1">
        <v>26</v>
      </c>
      <c r="P199" s="16">
        <v>231.04569404069767</v>
      </c>
      <c r="Q199" s="16">
        <v>1.2356611190577116</v>
      </c>
      <c r="R199" s="16">
        <v>16.343113382141333</v>
      </c>
      <c r="S199" s="16">
        <v>15.107452263083621</v>
      </c>
      <c r="T199" s="21">
        <v>9.9532464063803283E-2</v>
      </c>
      <c r="U199" s="16">
        <v>5.6733189172148446</v>
      </c>
      <c r="V199" s="16">
        <v>5.5737864531510413</v>
      </c>
      <c r="W199" s="13" t="str">
        <f>IF(Table467410[[#This Row],[PSI - FI]]&gt;5,"Red",(IF(AND(Table467410[[#This Row],[PSI - FI]]&lt;5,Table467410[[#This Row],[PSI - FI]]&gt;=3),"Blue","No")))</f>
        <v>Red</v>
      </c>
      <c r="X199" s="19" t="str">
        <f>HYPERLINK("https://www.google.com/maps/dir/?api=1&amp;origin=" &amp; Table467410[[#This Row],[Begin Lat]] &amp; "," &amp; Table467410[[#This Row],[Begin Long]] &amp; "&amp;destination=" &amp; Table467410[[#This Row],[End Lat]] &amp; "," &amp; Table467410[[#This Row],[End Long]] &amp; "&amp;travelmode=driving", "Google Maps")</f>
        <v>Google Maps</v>
      </c>
      <c r="Y199" s="1">
        <v>41.566761679999999</v>
      </c>
      <c r="Z199" s="1">
        <v>-81.578621364399993</v>
      </c>
      <c r="AA199" s="1">
        <v>41.569686017099997</v>
      </c>
      <c r="AB199" s="1">
        <v>-81.569816391499998</v>
      </c>
    </row>
    <row r="200" spans="1:28" x14ac:dyDescent="0.25">
      <c r="A200" s="13">
        <v>198</v>
      </c>
      <c r="B200" s="17">
        <v>8</v>
      </c>
      <c r="C200" s="1" t="s">
        <v>787</v>
      </c>
      <c r="D200" s="1" t="s">
        <v>3894</v>
      </c>
      <c r="E200" s="1" t="s">
        <v>3895</v>
      </c>
      <c r="F200" s="1" t="s">
        <v>3923</v>
      </c>
      <c r="G200" s="16">
        <v>30.1</v>
      </c>
      <c r="H200" s="16">
        <v>30.6</v>
      </c>
      <c r="I200" s="13" t="s">
        <v>3190</v>
      </c>
      <c r="J200" s="1" t="s">
        <v>4986</v>
      </c>
      <c r="K200" s="1">
        <v>0</v>
      </c>
      <c r="L200" s="1">
        <v>1</v>
      </c>
      <c r="M200" s="1">
        <v>4</v>
      </c>
      <c r="N200" s="1">
        <v>12</v>
      </c>
      <c r="O200" s="1">
        <v>64</v>
      </c>
      <c r="P200" s="16">
        <v>189.11418968023256</v>
      </c>
      <c r="Q200" s="16">
        <v>1.0129353467951163</v>
      </c>
      <c r="R200" s="16">
        <v>32.265166817206946</v>
      </c>
      <c r="S200" s="16">
        <v>31.252231470411829</v>
      </c>
      <c r="T200" s="21">
        <v>5.6696029747244775E-2</v>
      </c>
      <c r="U200" s="16">
        <v>5.6714391647110629</v>
      </c>
      <c r="V200" s="16">
        <v>5.6147431349638177</v>
      </c>
      <c r="W200" s="13" t="str">
        <f>IF(Table467410[[#This Row],[PSI - FI]]&gt;5,"Red",(IF(AND(Table467410[[#This Row],[PSI - FI]]&lt;5,Table467410[[#This Row],[PSI - FI]]&gt;=3),"Blue","No")))</f>
        <v>Red</v>
      </c>
      <c r="X200" s="19" t="str">
        <f>HYPERLINK("https://www.google.com/maps/dir/?api=1&amp;origin=" &amp; Table467410[[#This Row],[Begin Lat]] &amp; "," &amp; Table467410[[#This Row],[Begin Long]] &amp; "&amp;destination=" &amp; Table467410[[#This Row],[End Lat]] &amp; "," &amp; Table467410[[#This Row],[End Long]] &amp; "&amp;travelmode=driving", "Google Maps")</f>
        <v>Google Maps</v>
      </c>
      <c r="Y200" s="1">
        <v>39.282397760000002</v>
      </c>
      <c r="Z200" s="1">
        <v>-84.366690433800002</v>
      </c>
      <c r="AA200" s="1">
        <v>39.277374946800002</v>
      </c>
      <c r="AB200" s="1">
        <v>-84.359953501199996</v>
      </c>
    </row>
    <row r="201" spans="1:28" x14ac:dyDescent="0.25">
      <c r="A201" s="13">
        <v>199</v>
      </c>
      <c r="B201" s="17">
        <v>8</v>
      </c>
      <c r="C201" s="1" t="s">
        <v>788</v>
      </c>
      <c r="D201" s="1" t="s">
        <v>4524</v>
      </c>
      <c r="E201" s="1" t="s">
        <v>4537</v>
      </c>
      <c r="F201" s="1" t="s">
        <v>3918</v>
      </c>
      <c r="G201" s="16">
        <v>1.4</v>
      </c>
      <c r="H201" s="16">
        <v>1.9</v>
      </c>
      <c r="I201" s="13" t="s">
        <v>3190</v>
      </c>
      <c r="J201" s="1" t="s">
        <v>4987</v>
      </c>
      <c r="K201" s="1">
        <v>0</v>
      </c>
      <c r="L201" s="1">
        <v>0</v>
      </c>
      <c r="M201" s="1">
        <v>10</v>
      </c>
      <c r="N201" s="1">
        <v>5</v>
      </c>
      <c r="O201" s="1">
        <v>59</v>
      </c>
      <c r="P201" s="16">
        <v>146.65625</v>
      </c>
      <c r="Q201" s="16">
        <v>1.2414608384636512</v>
      </c>
      <c r="R201" s="16">
        <v>29.334983371171056</v>
      </c>
      <c r="S201" s="16">
        <v>28.093522532707404</v>
      </c>
      <c r="T201" s="21">
        <v>9.9780782107630389E-2</v>
      </c>
      <c r="U201" s="16">
        <v>5.6589817106187059</v>
      </c>
      <c r="V201" s="16">
        <v>5.5592009285110757</v>
      </c>
      <c r="W201" s="13" t="str">
        <f>IF(Table467410[[#This Row],[PSI - FI]]&gt;5,"Red",(IF(AND(Table467410[[#This Row],[PSI - FI]]&lt;5,Table467410[[#This Row],[PSI - FI]]&gt;=3),"Blue","No")))</f>
        <v>Red</v>
      </c>
      <c r="X201" s="19" t="str">
        <f>HYPERLINK("https://www.google.com/maps/dir/?api=1&amp;origin=" &amp; Table467410[[#This Row],[Begin Lat]] &amp; "," &amp; Table467410[[#This Row],[Begin Long]] &amp; "&amp;destination=" &amp; Table467410[[#This Row],[End Lat]] &amp; "," &amp; Table467410[[#This Row],[End Long]] &amp; "&amp;travelmode=driving", "Google Maps")</f>
        <v>Google Maps</v>
      </c>
      <c r="Y201" s="1">
        <v>39.317981164700001</v>
      </c>
      <c r="Z201" s="1">
        <v>-84.428014798000007</v>
      </c>
      <c r="AA201" s="1">
        <v>39.3236192253</v>
      </c>
      <c r="AB201" s="1">
        <v>-84.422142334</v>
      </c>
    </row>
    <row r="202" spans="1:28" x14ac:dyDescent="0.25">
      <c r="A202" s="13">
        <v>200</v>
      </c>
      <c r="B202" s="17">
        <v>12</v>
      </c>
      <c r="C202" s="1" t="s">
        <v>785</v>
      </c>
      <c r="D202" s="1" t="s">
        <v>4504</v>
      </c>
      <c r="E202" s="1" t="s">
        <v>4496</v>
      </c>
      <c r="F202" s="1" t="s">
        <v>3920</v>
      </c>
      <c r="G202" s="16">
        <v>23.4</v>
      </c>
      <c r="H202" s="16">
        <v>23.9</v>
      </c>
      <c r="I202" s="13" t="s">
        <v>3190</v>
      </c>
      <c r="J202" s="1" t="s">
        <v>4986</v>
      </c>
      <c r="K202" s="1">
        <v>0</v>
      </c>
      <c r="L202" s="1">
        <v>4</v>
      </c>
      <c r="M202" s="1">
        <v>6</v>
      </c>
      <c r="N202" s="1">
        <v>12</v>
      </c>
      <c r="O202" s="1">
        <v>25</v>
      </c>
      <c r="P202" s="16">
        <v>300.23800872093022</v>
      </c>
      <c r="Q202" s="16">
        <v>0.98783725768711339</v>
      </c>
      <c r="R202" s="16">
        <v>18.718275887530897</v>
      </c>
      <c r="S202" s="16">
        <v>17.730438629843782</v>
      </c>
      <c r="T202" s="21">
        <v>3.3474462800459417E-2</v>
      </c>
      <c r="U202" s="16">
        <v>5.6523913851184195</v>
      </c>
      <c r="V202" s="16">
        <v>5.6189169223179602</v>
      </c>
      <c r="W202" s="13" t="str">
        <f>IF(Table467410[[#This Row],[PSI - FI]]&gt;5,"Red",(IF(AND(Table467410[[#This Row],[PSI - FI]]&lt;5,Table467410[[#This Row],[PSI - FI]]&gt;=3),"Blue","No")))</f>
        <v>Red</v>
      </c>
      <c r="X202" s="19" t="str">
        <f>HYPERLINK("https://www.google.com/maps/dir/?api=1&amp;origin=" &amp; Table467410[[#This Row],[Begin Lat]] &amp; "," &amp; Table467410[[#This Row],[Begin Long]] &amp; "&amp;destination=" &amp; Table467410[[#This Row],[End Lat]] &amp; "," &amp; Table467410[[#This Row],[End Long]] &amp; "&amp;travelmode=driving", "Google Maps")</f>
        <v>Google Maps</v>
      </c>
      <c r="Y202" s="1">
        <v>41.5574417248</v>
      </c>
      <c r="Z202" s="1">
        <v>-81.5942344451</v>
      </c>
      <c r="AA202" s="1">
        <v>41.563462353200002</v>
      </c>
      <c r="AB202" s="1">
        <v>-81.589280694500005</v>
      </c>
    </row>
    <row r="203" spans="1:28" x14ac:dyDescent="0.25">
      <c r="A203" s="13">
        <v>201</v>
      </c>
      <c r="B203" s="17">
        <v>6</v>
      </c>
      <c r="C203" s="1" t="s">
        <v>784</v>
      </c>
      <c r="D203" s="1" t="s">
        <v>3842</v>
      </c>
      <c r="E203" s="1" t="s">
        <v>4509</v>
      </c>
      <c r="F203" s="1" t="s">
        <v>3916</v>
      </c>
      <c r="G203" s="16">
        <v>18.399999999999999</v>
      </c>
      <c r="H203" s="16">
        <v>18.899999999999999</v>
      </c>
      <c r="I203" s="13" t="s">
        <v>3190</v>
      </c>
      <c r="J203" s="1" t="s">
        <v>4988</v>
      </c>
      <c r="K203" s="1">
        <v>0</v>
      </c>
      <c r="L203" s="1">
        <v>2</v>
      </c>
      <c r="M203" s="1">
        <v>21</v>
      </c>
      <c r="N203" s="1">
        <v>5</v>
      </c>
      <c r="O203" s="1">
        <v>30</v>
      </c>
      <c r="P203" s="16">
        <v>281.02525436046511</v>
      </c>
      <c r="Q203" s="16">
        <v>0.68361804207855004</v>
      </c>
      <c r="R203" s="16">
        <v>19.095776042635592</v>
      </c>
      <c r="S203" s="16">
        <v>18.412158000557042</v>
      </c>
      <c r="T203" s="21">
        <v>5.1632548819768677E-2</v>
      </c>
      <c r="U203" s="16">
        <v>5.6309379089814549</v>
      </c>
      <c r="V203" s="16">
        <v>5.579305360161686</v>
      </c>
      <c r="W203" s="13" t="str">
        <f>IF(Table467410[[#This Row],[PSI - FI]]&gt;5,"Red",(IF(AND(Table467410[[#This Row],[PSI - FI]]&lt;5,Table467410[[#This Row],[PSI - FI]]&gt;=3),"Blue","No")))</f>
        <v>Red</v>
      </c>
      <c r="X203" s="19" t="str">
        <f>HYPERLINK("https://www.google.com/maps/dir/?api=1&amp;origin=" &amp; Table467410[[#This Row],[Begin Lat]] &amp; "," &amp; Table467410[[#This Row],[Begin Long]] &amp; "&amp;destination=" &amp; Table467410[[#This Row],[End Lat]] &amp; "," &amp; Table467410[[#This Row],[End Long]] &amp; "&amp;travelmode=driving", "Google Maps")</f>
        <v>Google Maps</v>
      </c>
      <c r="Y203" s="1">
        <v>39.933181652000002</v>
      </c>
      <c r="Z203" s="1">
        <v>-82.933137393199999</v>
      </c>
      <c r="AA203" s="1">
        <v>39.931683169300001</v>
      </c>
      <c r="AB203" s="1">
        <v>-82.9241969184</v>
      </c>
    </row>
    <row r="204" spans="1:28" x14ac:dyDescent="0.25">
      <c r="A204" s="13">
        <v>202</v>
      </c>
      <c r="B204" s="17">
        <v>6</v>
      </c>
      <c r="C204" s="1" t="s">
        <v>784</v>
      </c>
      <c r="D204" s="1" t="s">
        <v>3848</v>
      </c>
      <c r="E204" s="1" t="s">
        <v>3873</v>
      </c>
      <c r="F204" s="1" t="s">
        <v>3917</v>
      </c>
      <c r="G204" s="16">
        <v>19.8</v>
      </c>
      <c r="H204" s="16">
        <v>20.3</v>
      </c>
      <c r="I204" s="13" t="s">
        <v>3190</v>
      </c>
      <c r="J204" s="1" t="s">
        <v>4988</v>
      </c>
      <c r="K204" s="1">
        <v>0</v>
      </c>
      <c r="L204" s="1">
        <v>1</v>
      </c>
      <c r="M204" s="1">
        <v>8</v>
      </c>
      <c r="N204" s="1">
        <v>10</v>
      </c>
      <c r="O204" s="1">
        <v>38</v>
      </c>
      <c r="P204" s="16">
        <v>180.42668968023256</v>
      </c>
      <c r="Q204" s="16">
        <v>1.4324921056625477</v>
      </c>
      <c r="R204" s="16">
        <v>22.692179774198856</v>
      </c>
      <c r="S204" s="16">
        <v>21.259687668536309</v>
      </c>
      <c r="T204" s="21">
        <v>0.11034883643869466</v>
      </c>
      <c r="U204" s="16">
        <v>5.5813011548703946</v>
      </c>
      <c r="V204" s="16">
        <v>5.4709523184317002</v>
      </c>
      <c r="W204" s="13" t="str">
        <f>IF(Table467410[[#This Row],[PSI - FI]]&gt;5,"Red",(IF(AND(Table467410[[#This Row],[PSI - FI]]&lt;5,Table467410[[#This Row],[PSI - FI]]&gt;=3),"Blue","No")))</f>
        <v>Red</v>
      </c>
      <c r="X204" s="19" t="str">
        <f>HYPERLINK("https://www.google.com/maps/dir/?api=1&amp;origin=" &amp; Table467410[[#This Row],[Begin Lat]] &amp; "," &amp; Table467410[[#This Row],[Begin Long]] &amp; "&amp;destination=" &amp; Table467410[[#This Row],[End Lat]] &amp; "," &amp; Table467410[[#This Row],[End Long]] &amp; "&amp;travelmode=driving", "Google Maps")</f>
        <v>Google Maps</v>
      </c>
      <c r="Y204" s="1">
        <v>39.996665920600002</v>
      </c>
      <c r="Z204" s="1">
        <v>-82.984745971899997</v>
      </c>
      <c r="AA204" s="1">
        <v>40.003893250600001</v>
      </c>
      <c r="AB204" s="1">
        <v>-82.984419397500005</v>
      </c>
    </row>
    <row r="205" spans="1:28" x14ac:dyDescent="0.25">
      <c r="A205" s="13">
        <v>203</v>
      </c>
      <c r="B205" s="17">
        <v>6</v>
      </c>
      <c r="C205" s="1" t="s">
        <v>784</v>
      </c>
      <c r="D205" s="1" t="s">
        <v>4493</v>
      </c>
      <c r="E205" s="1" t="s">
        <v>4508</v>
      </c>
      <c r="F205" s="1" t="s">
        <v>4565</v>
      </c>
      <c r="G205" s="16">
        <v>35.799999999999997</v>
      </c>
      <c r="H205" s="16">
        <v>36.299999999999997</v>
      </c>
      <c r="I205" s="13" t="s">
        <v>3190</v>
      </c>
      <c r="J205" s="1" t="s">
        <v>4986</v>
      </c>
      <c r="K205" s="1">
        <v>1</v>
      </c>
      <c r="L205" s="1">
        <v>3</v>
      </c>
      <c r="M205" s="1">
        <v>9</v>
      </c>
      <c r="N205" s="1">
        <v>7</v>
      </c>
      <c r="O205" s="1">
        <v>51</v>
      </c>
      <c r="P205" s="16">
        <v>323.69113372093022</v>
      </c>
      <c r="Q205" s="16">
        <v>0.95480408230744829</v>
      </c>
      <c r="R205" s="16">
        <v>27.60555498228128</v>
      </c>
      <c r="S205" s="16">
        <v>26.650750899973833</v>
      </c>
      <c r="T205" s="21">
        <v>3.6849321368620618E-2</v>
      </c>
      <c r="U205" s="16">
        <v>5.5742356461100435</v>
      </c>
      <c r="V205" s="16">
        <v>5.5373863247414228</v>
      </c>
      <c r="W205" s="13" t="str">
        <f>IF(Table467410[[#This Row],[PSI - FI]]&gt;5,"Red",(IF(AND(Table467410[[#This Row],[PSI - FI]]&lt;5,Table467410[[#This Row],[PSI - FI]]&gt;=3),"Blue","No")))</f>
        <v>Red</v>
      </c>
      <c r="X205" s="19" t="str">
        <f>HYPERLINK("https://www.google.com/maps/dir/?api=1&amp;origin=" &amp; Table467410[[#This Row],[Begin Lat]] &amp; "," &amp; Table467410[[#This Row],[Begin Long]] &amp; "&amp;destination=" &amp; Table467410[[#This Row],[End Lat]] &amp; "," &amp; Table467410[[#This Row],[End Long]] &amp; "&amp;travelmode=driving", "Google Maps")</f>
        <v>Google Maps</v>
      </c>
      <c r="Y205" s="1">
        <v>40.009218833399999</v>
      </c>
      <c r="Z205" s="1">
        <v>-82.896882778899993</v>
      </c>
      <c r="AA205" s="1">
        <v>40.0083123219</v>
      </c>
      <c r="AB205" s="1">
        <v>-82.887570887600006</v>
      </c>
    </row>
    <row r="206" spans="1:28" x14ac:dyDescent="0.25">
      <c r="A206" s="13">
        <v>204</v>
      </c>
      <c r="B206" s="17">
        <v>12</v>
      </c>
      <c r="C206" s="1" t="s">
        <v>785</v>
      </c>
      <c r="D206" s="1" t="s">
        <v>3898</v>
      </c>
      <c r="E206" s="1" t="s">
        <v>4527</v>
      </c>
      <c r="F206" s="1" t="s">
        <v>3924</v>
      </c>
      <c r="G206" s="16">
        <v>7.7</v>
      </c>
      <c r="H206" s="16">
        <v>8.1999999999999993</v>
      </c>
      <c r="I206" s="13" t="s">
        <v>3190</v>
      </c>
      <c r="J206" s="1" t="s">
        <v>4986</v>
      </c>
      <c r="K206" s="1">
        <v>0</v>
      </c>
      <c r="L206" s="1">
        <v>1</v>
      </c>
      <c r="M206" s="1">
        <v>11</v>
      </c>
      <c r="N206" s="1">
        <v>8</v>
      </c>
      <c r="O206" s="1">
        <v>30</v>
      </c>
      <c r="P206" s="16">
        <v>183.19231468023256</v>
      </c>
      <c r="Q206" s="16">
        <v>1.1622763687542974</v>
      </c>
      <c r="R206" s="16">
        <v>19.654036734367413</v>
      </c>
      <c r="S206" s="16">
        <v>18.491760365613114</v>
      </c>
      <c r="T206" s="21">
        <v>3.1427562025872734E-2</v>
      </c>
      <c r="U206" s="16">
        <v>5.5266462120757076</v>
      </c>
      <c r="V206" s="16">
        <v>5.4952186500498348</v>
      </c>
      <c r="W206" s="13" t="str">
        <f>IF(Table467410[[#This Row],[PSI - FI]]&gt;5,"Red",(IF(AND(Table467410[[#This Row],[PSI - FI]]&lt;5,Table467410[[#This Row],[PSI - FI]]&gt;=3),"Blue","No")))</f>
        <v>Red</v>
      </c>
      <c r="X206" s="19" t="str">
        <f>HYPERLINK("https://www.google.com/maps/dir/?api=1&amp;origin=" &amp; Table467410[[#This Row],[Begin Lat]] &amp; "," &amp; Table467410[[#This Row],[Begin Long]] &amp; "&amp;destination=" &amp; Table467410[[#This Row],[End Lat]] &amp; "," &amp; Table467410[[#This Row],[End Long]] &amp; "&amp;travelmode=driving", "Google Maps")</f>
        <v>Google Maps</v>
      </c>
      <c r="Y206" s="1">
        <v>41.456713526000001</v>
      </c>
      <c r="Z206" s="1">
        <v>-81.490500903799997</v>
      </c>
      <c r="AA206" s="1">
        <v>41.463941657699998</v>
      </c>
      <c r="AB206" s="1">
        <v>-81.490035874699998</v>
      </c>
    </row>
    <row r="207" spans="1:28" x14ac:dyDescent="0.25">
      <c r="A207" s="13">
        <v>205</v>
      </c>
      <c r="B207" s="17">
        <v>8</v>
      </c>
      <c r="C207" s="1" t="s">
        <v>787</v>
      </c>
      <c r="D207" s="1" t="s">
        <v>4517</v>
      </c>
      <c r="E207" s="1" t="s">
        <v>4518</v>
      </c>
      <c r="F207" s="1" t="s">
        <v>3923</v>
      </c>
      <c r="G207" s="16">
        <v>25.1</v>
      </c>
      <c r="H207" s="16">
        <v>25.6</v>
      </c>
      <c r="I207" s="13" t="s">
        <v>3190</v>
      </c>
      <c r="J207" s="1" t="s">
        <v>4985</v>
      </c>
      <c r="K207" s="1">
        <v>0</v>
      </c>
      <c r="L207" s="1">
        <v>4</v>
      </c>
      <c r="M207" s="1">
        <v>12</v>
      </c>
      <c r="N207" s="1">
        <v>6</v>
      </c>
      <c r="O207" s="1">
        <v>52</v>
      </c>
      <c r="P207" s="16">
        <v>339.89425872093022</v>
      </c>
      <c r="Q207" s="16">
        <v>1.3284045236503623</v>
      </c>
      <c r="R207" s="16">
        <v>29.908667871824647</v>
      </c>
      <c r="S207" s="16">
        <v>28.580263348174284</v>
      </c>
      <c r="T207" s="21">
        <v>9.7264316824507951E-2</v>
      </c>
      <c r="U207" s="16">
        <v>5.4872270821292695</v>
      </c>
      <c r="V207" s="16">
        <v>5.3899627653047615</v>
      </c>
      <c r="W207" s="13" t="str">
        <f>IF(Table467410[[#This Row],[PSI - FI]]&gt;5,"Red",(IF(AND(Table467410[[#This Row],[PSI - FI]]&lt;5,Table467410[[#This Row],[PSI - FI]]&gt;=3),"Blue","No")))</f>
        <v>Red</v>
      </c>
      <c r="X207" s="19" t="str">
        <f>HYPERLINK("https://www.google.com/maps/dir/?api=1&amp;origin=" &amp; Table467410[[#This Row],[Begin Lat]] &amp; "," &amp; Table467410[[#This Row],[Begin Long]] &amp; "&amp;destination=" &amp; Table467410[[#This Row],[End Lat]] &amp; "," &amp; Table467410[[#This Row],[End Long]] &amp; "&amp;travelmode=driving", "Google Maps")</f>
        <v>Google Maps</v>
      </c>
      <c r="Y207" s="1">
        <v>39.294020029899997</v>
      </c>
      <c r="Z207" s="1">
        <v>-84.457818185299999</v>
      </c>
      <c r="AA207" s="1">
        <v>39.292229798199998</v>
      </c>
      <c r="AB207" s="1">
        <v>-84.448803919300005</v>
      </c>
    </row>
    <row r="208" spans="1:28" x14ac:dyDescent="0.25">
      <c r="A208" s="13">
        <v>206</v>
      </c>
      <c r="B208" s="17">
        <v>6</v>
      </c>
      <c r="C208" s="1" t="s">
        <v>784</v>
      </c>
      <c r="D208" s="1" t="s">
        <v>4493</v>
      </c>
      <c r="E208" s="1" t="s">
        <v>4494</v>
      </c>
      <c r="F208" s="1" t="s">
        <v>4565</v>
      </c>
      <c r="G208" s="16">
        <v>10</v>
      </c>
      <c r="H208" s="16">
        <v>10.5</v>
      </c>
      <c r="I208" s="13" t="s">
        <v>3190</v>
      </c>
      <c r="J208" s="1" t="s">
        <v>4987</v>
      </c>
      <c r="K208" s="1">
        <v>0</v>
      </c>
      <c r="L208" s="1">
        <v>1</v>
      </c>
      <c r="M208" s="1">
        <v>12</v>
      </c>
      <c r="N208" s="1">
        <v>2</v>
      </c>
      <c r="O208" s="1">
        <v>23</v>
      </c>
      <c r="P208" s="16">
        <v>156.11418968023256</v>
      </c>
      <c r="Q208" s="16">
        <v>1.1563358416379936</v>
      </c>
      <c r="R208" s="16">
        <v>15.411167661139977</v>
      </c>
      <c r="S208" s="16">
        <v>14.254831819501984</v>
      </c>
      <c r="T208" s="21">
        <v>7.9195138358461495E-2</v>
      </c>
      <c r="U208" s="16">
        <v>5.4706116791327304</v>
      </c>
      <c r="V208" s="16">
        <v>5.3914165407742685</v>
      </c>
      <c r="W208" s="13" t="str">
        <f>IF(Table467410[[#This Row],[PSI - FI]]&gt;5,"Red",(IF(AND(Table467410[[#This Row],[PSI - FI]]&lt;5,Table467410[[#This Row],[PSI - FI]]&gt;=3),"Blue","No")))</f>
        <v>Red</v>
      </c>
      <c r="X208" s="19" t="str">
        <f>HYPERLINK("https://www.google.com/maps/dir/?api=1&amp;origin=" &amp; Table467410[[#This Row],[Begin Lat]] &amp; "," &amp; Table467410[[#This Row],[Begin Long]] &amp; "&amp;destination=" &amp; Table467410[[#This Row],[End Lat]] &amp; "," &amp; Table467410[[#This Row],[End Long]] &amp; "&amp;travelmode=driving", "Google Maps")</f>
        <v>Google Maps</v>
      </c>
      <c r="Y208" s="1">
        <v>39.995283655900003</v>
      </c>
      <c r="Z208" s="1">
        <v>-83.118250449800001</v>
      </c>
      <c r="AA208" s="1">
        <v>40.002525652300001</v>
      </c>
      <c r="AB208" s="1">
        <v>-83.118075955699993</v>
      </c>
    </row>
    <row r="209" spans="1:28" x14ac:dyDescent="0.25">
      <c r="A209" s="13">
        <v>207</v>
      </c>
      <c r="B209" s="17">
        <v>2</v>
      </c>
      <c r="C209" s="1" t="s">
        <v>786</v>
      </c>
      <c r="D209" s="1" t="s">
        <v>4545</v>
      </c>
      <c r="E209" s="1" t="s">
        <v>4539</v>
      </c>
      <c r="F209" s="1" t="s">
        <v>4568</v>
      </c>
      <c r="G209" s="16">
        <v>9</v>
      </c>
      <c r="H209" s="16">
        <v>9.5</v>
      </c>
      <c r="I209" s="13" t="s">
        <v>3190</v>
      </c>
      <c r="J209" s="1" t="s">
        <v>4988</v>
      </c>
      <c r="K209" s="1">
        <v>0</v>
      </c>
      <c r="L209" s="1">
        <v>0</v>
      </c>
      <c r="M209" s="1">
        <v>10</v>
      </c>
      <c r="N209" s="1">
        <v>11</v>
      </c>
      <c r="O209" s="1">
        <v>43</v>
      </c>
      <c r="P209" s="16">
        <v>157.28125</v>
      </c>
      <c r="Q209" s="16">
        <v>0.94391354279200312</v>
      </c>
      <c r="R209" s="16">
        <v>26.029907184429998</v>
      </c>
      <c r="S209" s="16">
        <v>25.085993641637995</v>
      </c>
      <c r="T209" s="21">
        <v>7.1822887352179815E-2</v>
      </c>
      <c r="U209" s="16">
        <v>5.4680471641780874</v>
      </c>
      <c r="V209" s="16">
        <v>5.3962242768259072</v>
      </c>
      <c r="W209" s="13" t="str">
        <f>IF(Table467410[[#This Row],[PSI - FI]]&gt;5,"Red",(IF(AND(Table467410[[#This Row],[PSI - FI]]&lt;5,Table467410[[#This Row],[PSI - FI]]&gt;=3),"Blue","No")))</f>
        <v>Red</v>
      </c>
      <c r="X209" s="19" t="str">
        <f>HYPERLINK("https://www.google.com/maps/dir/?api=1&amp;origin=" &amp; Table467410[[#This Row],[Begin Lat]] &amp; "," &amp; Table467410[[#This Row],[Begin Long]] &amp; "&amp;destination=" &amp; Table467410[[#This Row],[End Lat]] &amp; "," &amp; Table467410[[#This Row],[End Long]] &amp; "&amp;travelmode=driving", "Google Maps")</f>
        <v>Google Maps</v>
      </c>
      <c r="Y209" s="1">
        <v>41.674842244499999</v>
      </c>
      <c r="Z209" s="1">
        <v>-83.693788253999998</v>
      </c>
      <c r="AA209" s="1">
        <v>41.682076727999998</v>
      </c>
      <c r="AB209" s="1">
        <v>-83.694411789100002</v>
      </c>
    </row>
    <row r="210" spans="1:28" x14ac:dyDescent="0.25">
      <c r="A210" s="13">
        <v>208</v>
      </c>
      <c r="B210" s="17">
        <v>6</v>
      </c>
      <c r="C210" s="1" t="s">
        <v>784</v>
      </c>
      <c r="D210" s="1" t="s">
        <v>3848</v>
      </c>
      <c r="E210" s="1" t="s">
        <v>3855</v>
      </c>
      <c r="F210" s="1" t="s">
        <v>3917</v>
      </c>
      <c r="G210" s="16">
        <v>10.6</v>
      </c>
      <c r="H210" s="16">
        <v>11.1</v>
      </c>
      <c r="I210" s="13" t="s">
        <v>3190</v>
      </c>
      <c r="J210" s="1" t="s">
        <v>4989</v>
      </c>
      <c r="K210" s="1">
        <v>1</v>
      </c>
      <c r="L210" s="1">
        <v>2</v>
      </c>
      <c r="M210" s="1">
        <v>8</v>
      </c>
      <c r="N210" s="1">
        <v>8</v>
      </c>
      <c r="O210" s="1">
        <v>34</v>
      </c>
      <c r="P210" s="16">
        <v>258.90506904069764</v>
      </c>
      <c r="Q210" s="16">
        <v>0.94819297464113905</v>
      </c>
      <c r="R210" s="16">
        <v>21.481496696048438</v>
      </c>
      <c r="S210" s="16">
        <v>20.5333037214073</v>
      </c>
      <c r="T210" s="21">
        <v>8.0390989421821588E-2</v>
      </c>
      <c r="U210" s="16">
        <v>5.4626076744389236</v>
      </c>
      <c r="V210" s="16">
        <v>5.3822166850171023</v>
      </c>
      <c r="W210" s="13" t="str">
        <f>IF(Table467410[[#This Row],[PSI - FI]]&gt;5,"Red",(IF(AND(Table467410[[#This Row],[PSI - FI]]&lt;5,Table467410[[#This Row],[PSI - FI]]&gt;=3),"Blue","No")))</f>
        <v>Red</v>
      </c>
      <c r="X210" s="19" t="str">
        <f>HYPERLINK("https://www.google.com/maps/dir/?api=1&amp;origin=" &amp; Table467410[[#This Row],[Begin Lat]] &amp; "," &amp; Table467410[[#This Row],[Begin Long]] &amp; "&amp;destination=" &amp; Table467410[[#This Row],[End Lat]] &amp; "," &amp; Table467410[[#This Row],[End Long]] &amp; "&amp;travelmode=driving", "Google Maps")</f>
        <v>Google Maps</v>
      </c>
      <c r="Y210" s="1">
        <v>39.891467247500003</v>
      </c>
      <c r="Z210" s="1">
        <v>-83.039708943400001</v>
      </c>
      <c r="AA210" s="1">
        <v>39.897240512899998</v>
      </c>
      <c r="AB210" s="1">
        <v>-83.034017098299998</v>
      </c>
    </row>
    <row r="211" spans="1:28" x14ac:dyDescent="0.25">
      <c r="A211" s="13">
        <v>209</v>
      </c>
      <c r="B211" s="17">
        <v>7</v>
      </c>
      <c r="C211" s="1" t="s">
        <v>3196</v>
      </c>
      <c r="D211" s="1" t="s">
        <v>4505</v>
      </c>
      <c r="E211" s="1" t="s">
        <v>4519</v>
      </c>
      <c r="F211" s="1" t="s">
        <v>3918</v>
      </c>
      <c r="G211" s="16">
        <v>9.1</v>
      </c>
      <c r="H211" s="16">
        <v>9.6</v>
      </c>
      <c r="I211" s="13" t="s">
        <v>3190</v>
      </c>
      <c r="J211" s="1" t="s">
        <v>4988</v>
      </c>
      <c r="K211" s="1">
        <v>0</v>
      </c>
      <c r="L211" s="1">
        <v>1</v>
      </c>
      <c r="M211" s="1">
        <v>10</v>
      </c>
      <c r="N211" s="1">
        <v>9</v>
      </c>
      <c r="O211" s="1">
        <v>60</v>
      </c>
      <c r="P211" s="16">
        <v>211.08293968023256</v>
      </c>
      <c r="Q211" s="16">
        <v>1.1141095579006417</v>
      </c>
      <c r="R211" s="16">
        <v>32.169235113196187</v>
      </c>
      <c r="S211" s="16">
        <v>31.055125555295547</v>
      </c>
      <c r="T211" s="21">
        <v>8.4135480355854567E-2</v>
      </c>
      <c r="U211" s="16">
        <v>5.4593615915866973</v>
      </c>
      <c r="V211" s="16">
        <v>5.3752261112308428</v>
      </c>
      <c r="W211" s="13" t="str">
        <f>IF(Table467410[[#This Row],[PSI - FI]]&gt;5,"Red",(IF(AND(Table467410[[#This Row],[PSI - FI]]&lt;5,Table467410[[#This Row],[PSI - FI]]&gt;=3),"Blue","No")))</f>
        <v>Red</v>
      </c>
      <c r="X211" s="19" t="str">
        <f>HYPERLINK("https://www.google.com/maps/dir/?api=1&amp;origin=" &amp; Table467410[[#This Row],[Begin Lat]] &amp; "," &amp; Table467410[[#This Row],[Begin Long]] &amp; "&amp;destination=" &amp; Table467410[[#This Row],[End Lat]] &amp; "," &amp; Table467410[[#This Row],[End Long]] &amp; "&amp;travelmode=driving", "Google Maps")</f>
        <v>Google Maps</v>
      </c>
      <c r="Y211" s="1">
        <v>39.714361965099997</v>
      </c>
      <c r="Z211" s="1">
        <v>-84.222775345000002</v>
      </c>
      <c r="AA211" s="1">
        <v>39.718544634099999</v>
      </c>
      <c r="AB211" s="1">
        <v>-84.215160302100003</v>
      </c>
    </row>
    <row r="212" spans="1:28" x14ac:dyDescent="0.25">
      <c r="A212" s="13">
        <v>210</v>
      </c>
      <c r="B212" s="17">
        <v>12</v>
      </c>
      <c r="C212" s="1" t="s">
        <v>785</v>
      </c>
      <c r="D212" s="1" t="s">
        <v>4532</v>
      </c>
      <c r="E212" s="1" t="s">
        <v>4514</v>
      </c>
      <c r="F212" s="1" t="s">
        <v>3920</v>
      </c>
      <c r="G212" s="16">
        <v>14.3</v>
      </c>
      <c r="H212" s="16">
        <v>14.8</v>
      </c>
      <c r="I212" s="13" t="s">
        <v>3190</v>
      </c>
      <c r="J212" s="1" t="s">
        <v>4985</v>
      </c>
      <c r="K212" s="1">
        <v>0</v>
      </c>
      <c r="L212" s="1">
        <v>5</v>
      </c>
      <c r="M212" s="1">
        <v>14</v>
      </c>
      <c r="N212" s="1">
        <v>17</v>
      </c>
      <c r="O212" s="1">
        <v>56</v>
      </c>
      <c r="P212" s="16">
        <v>451.47719840116281</v>
      </c>
      <c r="Q212" s="16">
        <v>0.70422743018454759</v>
      </c>
      <c r="R212" s="16">
        <v>30.747900780387287</v>
      </c>
      <c r="S212" s="16">
        <v>30.043673350202738</v>
      </c>
      <c r="T212" s="21">
        <v>4.5294559132399673E-2</v>
      </c>
      <c r="U212" s="16">
        <v>5.4401933352878684</v>
      </c>
      <c r="V212" s="16">
        <v>5.3948987761554683</v>
      </c>
      <c r="W212" s="13" t="str">
        <f>IF(Table467410[[#This Row],[PSI - FI]]&gt;5,"Red",(IF(AND(Table467410[[#This Row],[PSI - FI]]&lt;5,Table467410[[#This Row],[PSI - FI]]&gt;=3),"Blue","No")))</f>
        <v>Red</v>
      </c>
      <c r="X212" s="19" t="str">
        <f>HYPERLINK("https://www.google.com/maps/dir/?api=1&amp;origin=" &amp; Table467410[[#This Row],[Begin Lat]] &amp; "," &amp; Table467410[[#This Row],[Begin Long]] &amp; "&amp;destination=" &amp; Table467410[[#This Row],[End Lat]] &amp; "," &amp; Table467410[[#This Row],[End Long]] &amp; "&amp;travelmode=driving", "Google Maps")</f>
        <v>Google Maps</v>
      </c>
      <c r="Y212" s="1">
        <v>41.474160642699999</v>
      </c>
      <c r="Z212" s="1">
        <v>-81.700348474400002</v>
      </c>
      <c r="AA212" s="1">
        <v>41.4774350271</v>
      </c>
      <c r="AB212" s="1">
        <v>-81.693605220400002</v>
      </c>
    </row>
    <row r="213" spans="1:28" x14ac:dyDescent="0.25">
      <c r="A213" s="13">
        <v>211</v>
      </c>
      <c r="B213" s="17">
        <v>12</v>
      </c>
      <c r="C213" s="1" t="s">
        <v>785</v>
      </c>
      <c r="D213" s="1" t="s">
        <v>4535</v>
      </c>
      <c r="E213" s="1" t="s">
        <v>4536</v>
      </c>
      <c r="F213" s="1" t="s">
        <v>3922</v>
      </c>
      <c r="G213" s="16">
        <v>15.4</v>
      </c>
      <c r="H213" s="16">
        <v>15.9</v>
      </c>
      <c r="I213" s="13" t="s">
        <v>3190</v>
      </c>
      <c r="J213" s="1" t="s">
        <v>4988</v>
      </c>
      <c r="K213" s="1">
        <v>0</v>
      </c>
      <c r="L213" s="1">
        <v>2</v>
      </c>
      <c r="M213" s="1">
        <v>11</v>
      </c>
      <c r="N213" s="1">
        <v>18</v>
      </c>
      <c r="O213" s="1">
        <v>42</v>
      </c>
      <c r="P213" s="16">
        <v>285.24400436046511</v>
      </c>
      <c r="Q213" s="16">
        <v>0.47357754551084957</v>
      </c>
      <c r="R213" s="16">
        <v>27.417239303256451</v>
      </c>
      <c r="S213" s="16">
        <v>26.943661757745602</v>
      </c>
      <c r="T213" s="21">
        <v>3.5645926697951635E-2</v>
      </c>
      <c r="U213" s="16">
        <v>5.4274492041765248</v>
      </c>
      <c r="V213" s="16">
        <v>5.3918032774785729</v>
      </c>
      <c r="W213" s="13" t="str">
        <f>IF(Table467410[[#This Row],[PSI - FI]]&gt;5,"Red",(IF(AND(Table467410[[#This Row],[PSI - FI]]&lt;5,Table467410[[#This Row],[PSI - FI]]&gt;=3),"Blue","No")))</f>
        <v>Red</v>
      </c>
      <c r="X213" s="19" t="str">
        <f>HYPERLINK("https://www.google.com/maps/dir/?api=1&amp;origin=" &amp; Table467410[[#This Row],[Begin Lat]] &amp; "," &amp; Table467410[[#This Row],[Begin Long]] &amp; "&amp;destination=" &amp; Table467410[[#This Row],[End Lat]] &amp; "," &amp; Table467410[[#This Row],[End Long]] &amp; "&amp;travelmode=driving", "Google Maps")</f>
        <v>Google Maps</v>
      </c>
      <c r="Y213" s="1">
        <v>41.491456748899999</v>
      </c>
      <c r="Z213" s="1">
        <v>-81.670818838800002</v>
      </c>
      <c r="AA213" s="1">
        <v>41.494655191100001</v>
      </c>
      <c r="AB213" s="1">
        <v>-81.678667856000004</v>
      </c>
    </row>
    <row r="214" spans="1:28" x14ac:dyDescent="0.25">
      <c r="A214" s="13">
        <v>212</v>
      </c>
      <c r="B214" s="17">
        <v>6</v>
      </c>
      <c r="C214" s="1" t="s">
        <v>784</v>
      </c>
      <c r="D214" s="1" t="s">
        <v>3842</v>
      </c>
      <c r="E214" s="1" t="s">
        <v>4509</v>
      </c>
      <c r="F214" s="1" t="s">
        <v>3916</v>
      </c>
      <c r="G214" s="16">
        <v>17.3</v>
      </c>
      <c r="H214" s="16">
        <v>17.8</v>
      </c>
      <c r="I214" s="13" t="s">
        <v>3190</v>
      </c>
      <c r="J214" s="1" t="s">
        <v>4988</v>
      </c>
      <c r="K214" s="1">
        <v>0</v>
      </c>
      <c r="L214" s="1">
        <v>2</v>
      </c>
      <c r="M214" s="1">
        <v>14</v>
      </c>
      <c r="N214" s="1">
        <v>4</v>
      </c>
      <c r="O214" s="1">
        <v>21</v>
      </c>
      <c r="P214" s="16">
        <v>221.75962936046511</v>
      </c>
      <c r="Q214" s="16">
        <v>1.0669254664312513</v>
      </c>
      <c r="R214" s="16">
        <v>16.628771188365153</v>
      </c>
      <c r="S214" s="16">
        <v>15.561845721933903</v>
      </c>
      <c r="T214" s="21">
        <v>8.1587568098714924E-2</v>
      </c>
      <c r="U214" s="16">
        <v>5.4185272273127723</v>
      </c>
      <c r="V214" s="16">
        <v>5.3369396592140577</v>
      </c>
      <c r="W214" s="13" t="str">
        <f>IF(Table467410[[#This Row],[PSI - FI]]&gt;5,"Red",(IF(AND(Table467410[[#This Row],[PSI - FI]]&lt;5,Table467410[[#This Row],[PSI - FI]]&gt;=3),"Blue","No")))</f>
        <v>Red</v>
      </c>
      <c r="X214" s="19" t="str">
        <f>HYPERLINK("https://www.google.com/maps/dir/?api=1&amp;origin=" &amp; Table467410[[#This Row],[Begin Lat]] &amp; "," &amp; Table467410[[#This Row],[Begin Long]] &amp; "&amp;destination=" &amp; Table467410[[#This Row],[End Lat]] &amp; "," &amp; Table467410[[#This Row],[End Long]] &amp; "&amp;travelmode=driving", "Google Maps")</f>
        <v>Google Maps</v>
      </c>
      <c r="Y214" s="1">
        <v>39.946882243099999</v>
      </c>
      <c r="Z214" s="1">
        <v>-82.943569253700005</v>
      </c>
      <c r="AA214" s="1">
        <v>39.940528360899997</v>
      </c>
      <c r="AB214" s="1">
        <v>-82.939129257700003</v>
      </c>
    </row>
    <row r="215" spans="1:28" x14ac:dyDescent="0.25">
      <c r="A215" s="13">
        <v>213</v>
      </c>
      <c r="B215" s="17">
        <v>8</v>
      </c>
      <c r="C215" s="1" t="s">
        <v>787</v>
      </c>
      <c r="D215" s="1" t="s">
        <v>4497</v>
      </c>
      <c r="E215" s="1" t="s">
        <v>4498</v>
      </c>
      <c r="F215" s="1" t="s">
        <v>3918</v>
      </c>
      <c r="G215" s="16">
        <v>9.6</v>
      </c>
      <c r="H215" s="16">
        <v>10.1</v>
      </c>
      <c r="I215" s="13" t="s">
        <v>3190</v>
      </c>
      <c r="J215" s="1" t="s">
        <v>4980</v>
      </c>
      <c r="K215" s="1">
        <v>2</v>
      </c>
      <c r="L215" s="1">
        <v>1</v>
      </c>
      <c r="M215" s="1">
        <v>10</v>
      </c>
      <c r="N215" s="1">
        <v>6</v>
      </c>
      <c r="O215" s="1">
        <v>78</v>
      </c>
      <c r="P215" s="16">
        <v>307.12381904069764</v>
      </c>
      <c r="Q215" s="16">
        <v>1.2734884049896018</v>
      </c>
      <c r="R215" s="16">
        <v>38.77374571891157</v>
      </c>
      <c r="S215" s="16">
        <v>37.500257313921971</v>
      </c>
      <c r="T215" s="21">
        <v>9.9702257986324511E-2</v>
      </c>
      <c r="U215" s="16">
        <v>5.4157042344520434</v>
      </c>
      <c r="V215" s="16">
        <v>5.3160019764657189</v>
      </c>
      <c r="W215" s="13" t="str">
        <f>IF(Table467410[[#This Row],[PSI - FI]]&gt;5,"Red",(IF(AND(Table467410[[#This Row],[PSI - FI]]&lt;5,Table467410[[#This Row],[PSI - FI]]&gt;=3),"Blue","No")))</f>
        <v>Red</v>
      </c>
      <c r="X215" s="19" t="str">
        <f>HYPERLINK("https://www.google.com/maps/dir/?api=1&amp;origin=" &amp; Table467410[[#This Row],[Begin Lat]] &amp; "," &amp; Table467410[[#This Row],[Begin Long]] &amp; "&amp;destination=" &amp; Table467410[[#This Row],[End Lat]] &amp; "," &amp; Table467410[[#This Row],[End Long]] &amp; "&amp;travelmode=driving", "Google Maps")</f>
        <v>Google Maps</v>
      </c>
      <c r="Y215" s="1">
        <v>39.195745636799998</v>
      </c>
      <c r="Z215" s="1">
        <v>-84.473853287400004</v>
      </c>
      <c r="AA215" s="1">
        <v>39.201436187699997</v>
      </c>
      <c r="AB215" s="1">
        <v>-84.468140841199997</v>
      </c>
    </row>
    <row r="216" spans="1:28" x14ac:dyDescent="0.25">
      <c r="A216" s="13">
        <v>214</v>
      </c>
      <c r="B216" s="17">
        <v>8</v>
      </c>
      <c r="C216" s="1" t="s">
        <v>787</v>
      </c>
      <c r="D216" s="1" t="s">
        <v>4510</v>
      </c>
      <c r="E216" s="1" t="s">
        <v>4511</v>
      </c>
      <c r="F216" s="1" t="s">
        <v>3917</v>
      </c>
      <c r="G216" s="16">
        <v>15.9</v>
      </c>
      <c r="H216" s="16">
        <v>16.399999999999999</v>
      </c>
      <c r="I216" s="13" t="s">
        <v>3190</v>
      </c>
      <c r="J216" s="1" t="s">
        <v>4980</v>
      </c>
      <c r="K216" s="1">
        <v>0</v>
      </c>
      <c r="L216" s="1">
        <v>0</v>
      </c>
      <c r="M216" s="1">
        <v>11</v>
      </c>
      <c r="N216" s="1">
        <v>9</v>
      </c>
      <c r="O216" s="1">
        <v>27</v>
      </c>
      <c r="P216" s="16">
        <v>138.953125</v>
      </c>
      <c r="Q216" s="16">
        <v>1.113615210657581</v>
      </c>
      <c r="R216" s="16">
        <v>18.582867912086211</v>
      </c>
      <c r="S216" s="16">
        <v>17.46925270142863</v>
      </c>
      <c r="T216" s="21">
        <v>8.6195558808946998E-2</v>
      </c>
      <c r="U216" s="16">
        <v>5.4083984424355585</v>
      </c>
      <c r="V216" s="16">
        <v>5.3222028836266118</v>
      </c>
      <c r="W216" s="13" t="str">
        <f>IF(Table467410[[#This Row],[PSI - FI]]&gt;5,"Red",(IF(AND(Table467410[[#This Row],[PSI - FI]]&lt;5,Table467410[[#This Row],[PSI - FI]]&gt;=3),"Blue","No")))</f>
        <v>Red</v>
      </c>
      <c r="X216" s="19" t="str">
        <f>HYPERLINK("https://www.google.com/maps/dir/?api=1&amp;origin=" &amp; Table467410[[#This Row],[Begin Lat]] &amp; "," &amp; Table467410[[#This Row],[Begin Long]] &amp; "&amp;destination=" &amp; Table467410[[#This Row],[End Lat]] &amp; "," &amp; Table467410[[#This Row],[End Long]] &amp; "&amp;travelmode=driving", "Google Maps")</f>
        <v>Google Maps</v>
      </c>
      <c r="Y216" s="1">
        <v>39.250585011799998</v>
      </c>
      <c r="Z216" s="1">
        <v>-84.3652455637</v>
      </c>
      <c r="AA216" s="1">
        <v>39.2573575033</v>
      </c>
      <c r="AB216" s="1">
        <v>-84.362048250300006</v>
      </c>
    </row>
    <row r="217" spans="1:28" x14ac:dyDescent="0.25">
      <c r="A217" s="13">
        <v>215</v>
      </c>
      <c r="B217" s="17">
        <v>6</v>
      </c>
      <c r="C217" s="1" t="s">
        <v>784</v>
      </c>
      <c r="D217" s="1" t="s">
        <v>4493</v>
      </c>
      <c r="E217" s="1" t="s">
        <v>4508</v>
      </c>
      <c r="F217" s="1" t="s">
        <v>4565</v>
      </c>
      <c r="G217" s="16">
        <v>52.7</v>
      </c>
      <c r="H217" s="16">
        <v>53.2</v>
      </c>
      <c r="I217" s="13" t="s">
        <v>3190</v>
      </c>
      <c r="J217" s="1" t="s">
        <v>4989</v>
      </c>
      <c r="K217" s="1">
        <v>1</v>
      </c>
      <c r="L217" s="1">
        <v>0</v>
      </c>
      <c r="M217" s="1">
        <v>11</v>
      </c>
      <c r="N217" s="1">
        <v>7</v>
      </c>
      <c r="O217" s="1">
        <v>19</v>
      </c>
      <c r="P217" s="16">
        <v>167.75481468023256</v>
      </c>
      <c r="Q217" s="16">
        <v>0.89988275363025216</v>
      </c>
      <c r="R217" s="16">
        <v>15.942722746404096</v>
      </c>
      <c r="S217" s="16">
        <v>15.042839992773844</v>
      </c>
      <c r="T217" s="21">
        <v>7.3893126700189438E-2</v>
      </c>
      <c r="U217" s="16">
        <v>5.3973178520915983</v>
      </c>
      <c r="V217" s="16">
        <v>5.3234247253914084</v>
      </c>
      <c r="W217" s="13" t="str">
        <f>IF(Table467410[[#This Row],[PSI - FI]]&gt;5,"Red",(IF(AND(Table467410[[#This Row],[PSI - FI]]&lt;5,Table467410[[#This Row],[PSI - FI]]&gt;=3),"Blue","No")))</f>
        <v>Red</v>
      </c>
      <c r="X217" s="19" t="str">
        <f>HYPERLINK("https://www.google.com/maps/dir/?api=1&amp;origin=" &amp; Table467410[[#This Row],[Begin Lat]] &amp; "," &amp; Table467410[[#This Row],[Begin Long]] &amp; "&amp;destination=" &amp; Table467410[[#This Row],[End Lat]] &amp; "," &amp; Table467410[[#This Row],[End Long]] &amp; "&amp;travelmode=driving", "Google Maps")</f>
        <v>Google Maps</v>
      </c>
      <c r="Y217" s="1">
        <v>39.874525549300003</v>
      </c>
      <c r="Z217" s="1">
        <v>-83.001891830999995</v>
      </c>
      <c r="AA217" s="1">
        <v>39.876992074</v>
      </c>
      <c r="AB217" s="1">
        <v>-83.010731630600006</v>
      </c>
    </row>
    <row r="218" spans="1:28" x14ac:dyDescent="0.25">
      <c r="A218" s="13">
        <v>216</v>
      </c>
      <c r="B218" s="17">
        <v>6</v>
      </c>
      <c r="C218" s="1" t="s">
        <v>784</v>
      </c>
      <c r="D218" s="1" t="s">
        <v>4493</v>
      </c>
      <c r="E218" s="1" t="s">
        <v>4508</v>
      </c>
      <c r="F218" s="1" t="s">
        <v>4565</v>
      </c>
      <c r="G218" s="16">
        <v>34.1</v>
      </c>
      <c r="H218" s="16">
        <v>34.6</v>
      </c>
      <c r="I218" s="13" t="s">
        <v>3190</v>
      </c>
      <c r="J218" s="1" t="s">
        <v>4980</v>
      </c>
      <c r="K218" s="1">
        <v>1</v>
      </c>
      <c r="L218" s="1">
        <v>1</v>
      </c>
      <c r="M218" s="1">
        <v>10</v>
      </c>
      <c r="N218" s="1">
        <v>8</v>
      </c>
      <c r="O218" s="1">
        <v>34</v>
      </c>
      <c r="P218" s="16">
        <v>226.32212936046511</v>
      </c>
      <c r="Q218" s="16">
        <v>1.1705538092541361</v>
      </c>
      <c r="R218" s="16">
        <v>20.904379376289114</v>
      </c>
      <c r="S218" s="16">
        <v>19.733825567034977</v>
      </c>
      <c r="T218" s="21">
        <v>9.059524910172996E-2</v>
      </c>
      <c r="U218" s="16">
        <v>5.3857127588782081</v>
      </c>
      <c r="V218" s="16">
        <v>5.2951175097764782</v>
      </c>
      <c r="W218" s="13" t="str">
        <f>IF(Table467410[[#This Row],[PSI - FI]]&gt;5,"Red",(IF(AND(Table467410[[#This Row],[PSI - FI]]&lt;5,Table467410[[#This Row],[PSI - FI]]&gt;=3),"Blue","No")))</f>
        <v>Red</v>
      </c>
      <c r="X218" s="19" t="str">
        <f>HYPERLINK("https://www.google.com/maps/dir/?api=1&amp;origin=" &amp; Table467410[[#This Row],[Begin Lat]] &amp; "," &amp; Table467410[[#This Row],[Begin Long]] &amp; "&amp;destination=" &amp; Table467410[[#This Row],[End Lat]] &amp; "," &amp; Table467410[[#This Row],[End Long]] &amp; "&amp;travelmode=driving", "Google Maps")</f>
        <v>Google Maps</v>
      </c>
      <c r="Y218" s="1">
        <v>40.0317245062</v>
      </c>
      <c r="Z218" s="1">
        <v>-82.903139082199999</v>
      </c>
      <c r="AA218" s="1">
        <v>40.024493063100003</v>
      </c>
      <c r="AB218" s="1">
        <v>-82.903716674699993</v>
      </c>
    </row>
    <row r="219" spans="1:28" x14ac:dyDescent="0.25">
      <c r="A219" s="13">
        <v>217</v>
      </c>
      <c r="B219" s="17">
        <v>6</v>
      </c>
      <c r="C219" s="1" t="s">
        <v>784</v>
      </c>
      <c r="D219" s="1" t="s">
        <v>4493</v>
      </c>
      <c r="E219" s="1" t="s">
        <v>4494</v>
      </c>
      <c r="F219" s="1" t="s">
        <v>4565</v>
      </c>
      <c r="G219" s="16">
        <v>33.9</v>
      </c>
      <c r="H219" s="16">
        <v>34.4</v>
      </c>
      <c r="I219" s="13" t="s">
        <v>3190</v>
      </c>
      <c r="J219" s="1" t="s">
        <v>4986</v>
      </c>
      <c r="K219" s="1">
        <v>0</v>
      </c>
      <c r="L219" s="1">
        <v>2</v>
      </c>
      <c r="M219" s="1">
        <v>10</v>
      </c>
      <c r="N219" s="1">
        <v>9</v>
      </c>
      <c r="O219" s="1">
        <v>32</v>
      </c>
      <c r="P219" s="16">
        <v>228.75962936046511</v>
      </c>
      <c r="Q219" s="16">
        <v>1.2012290705746256</v>
      </c>
      <c r="R219" s="16">
        <v>20.677547436189965</v>
      </c>
      <c r="S219" s="16">
        <v>19.476318365615338</v>
      </c>
      <c r="T219" s="21">
        <v>2.5871788482856383E-2</v>
      </c>
      <c r="U219" s="16">
        <v>5.3517775492088271</v>
      </c>
      <c r="V219" s="16">
        <v>5.3259057607259708</v>
      </c>
      <c r="W219" s="13" t="str">
        <f>IF(Table467410[[#This Row],[PSI - FI]]&gt;5,"Red",(IF(AND(Table467410[[#This Row],[PSI - FI]]&lt;5,Table467410[[#This Row],[PSI - FI]]&gt;=3),"Blue","No")))</f>
        <v>Red</v>
      </c>
      <c r="X219" s="19" t="str">
        <f>HYPERLINK("https://www.google.com/maps/dir/?api=1&amp;origin=" &amp; Table467410[[#This Row],[Begin Lat]] &amp; "," &amp; Table467410[[#This Row],[Begin Long]] &amp; "&amp;destination=" &amp; Table467410[[#This Row],[End Lat]] &amp; "," &amp; Table467410[[#This Row],[End Long]] &amp; "&amp;travelmode=driving", "Google Maps")</f>
        <v>Google Maps</v>
      </c>
      <c r="Y219" s="1">
        <v>40.033685308999999</v>
      </c>
      <c r="Z219" s="1">
        <v>-82.903394731099993</v>
      </c>
      <c r="AA219" s="1">
        <v>40.026451908299997</v>
      </c>
      <c r="AB219" s="1">
        <v>-82.903973699800005</v>
      </c>
    </row>
    <row r="220" spans="1:28" x14ac:dyDescent="0.25">
      <c r="A220" s="13">
        <v>218</v>
      </c>
      <c r="B220" s="17">
        <v>8</v>
      </c>
      <c r="C220" s="1" t="s">
        <v>787</v>
      </c>
      <c r="D220" s="1" t="s">
        <v>3894</v>
      </c>
      <c r="E220" s="1" t="s">
        <v>3895</v>
      </c>
      <c r="F220" s="1" t="s">
        <v>3923</v>
      </c>
      <c r="G220" s="16">
        <v>24</v>
      </c>
      <c r="H220" s="16">
        <v>24.5</v>
      </c>
      <c r="I220" s="13" t="s">
        <v>3190</v>
      </c>
      <c r="J220" s="1" t="s">
        <v>4987</v>
      </c>
      <c r="K220" s="1">
        <v>0</v>
      </c>
      <c r="L220" s="1">
        <v>3</v>
      </c>
      <c r="M220" s="1">
        <v>4</v>
      </c>
      <c r="N220" s="1">
        <v>7</v>
      </c>
      <c r="O220" s="1">
        <v>45</v>
      </c>
      <c r="P220" s="16">
        <v>239.28006904069767</v>
      </c>
      <c r="Q220" s="16">
        <v>1.2228833522705793</v>
      </c>
      <c r="R220" s="16">
        <v>23.747843555942719</v>
      </c>
      <c r="S220" s="16">
        <v>22.524960203672141</v>
      </c>
      <c r="T220" s="21">
        <v>9.8983445583164742E-2</v>
      </c>
      <c r="U220" s="16">
        <v>5.3198938263202384</v>
      </c>
      <c r="V220" s="16">
        <v>5.2209103807370738</v>
      </c>
      <c r="W220" s="13" t="str">
        <f>IF(Table467410[[#This Row],[PSI - FI]]&gt;5,"Red",(IF(AND(Table467410[[#This Row],[PSI - FI]]&lt;5,Table467410[[#This Row],[PSI - FI]]&gt;=3),"Blue","No")))</f>
        <v>Red</v>
      </c>
      <c r="X220" s="19" t="str">
        <f>HYPERLINK("https://www.google.com/maps/dir/?api=1&amp;origin=" &amp; Table467410[[#This Row],[Begin Lat]] &amp; "," &amp; Table467410[[#This Row],[Begin Long]] &amp; "&amp;destination=" &amp; Table467410[[#This Row],[End Lat]] &amp; "," &amp; Table467410[[#This Row],[End Long]] &amp; "&amp;travelmode=driving", "Google Maps")</f>
        <v>Google Maps</v>
      </c>
      <c r="Y220" s="1">
        <v>39.295050473700002</v>
      </c>
      <c r="Z220" s="1">
        <v>-84.473993066199995</v>
      </c>
      <c r="AA220" s="1">
        <v>39.294619491900001</v>
      </c>
      <c r="AB220" s="1">
        <v>-84.464683354200005</v>
      </c>
    </row>
    <row r="221" spans="1:28" x14ac:dyDescent="0.25">
      <c r="A221" s="13">
        <v>219</v>
      </c>
      <c r="B221" s="17">
        <v>6</v>
      </c>
      <c r="C221" s="1" t="s">
        <v>784</v>
      </c>
      <c r="D221" s="1" t="s">
        <v>4491</v>
      </c>
      <c r="E221" s="1" t="s">
        <v>4512</v>
      </c>
      <c r="F221" s="1" t="s">
        <v>4564</v>
      </c>
      <c r="G221" s="16">
        <v>6</v>
      </c>
      <c r="H221" s="16">
        <v>6.5</v>
      </c>
      <c r="I221" s="13" t="s">
        <v>3190</v>
      </c>
      <c r="J221" s="1" t="s">
        <v>4988</v>
      </c>
      <c r="K221" s="1">
        <v>0</v>
      </c>
      <c r="L221" s="1">
        <v>2</v>
      </c>
      <c r="M221" s="1">
        <v>10</v>
      </c>
      <c r="N221" s="1">
        <v>5</v>
      </c>
      <c r="O221" s="1">
        <v>22</v>
      </c>
      <c r="P221" s="16">
        <v>201.00962936046511</v>
      </c>
      <c r="Q221" s="16">
        <v>1.1312571107656026</v>
      </c>
      <c r="R221" s="16">
        <v>15.935788875350521</v>
      </c>
      <c r="S221" s="16">
        <v>14.804531764584919</v>
      </c>
      <c r="T221" s="21">
        <v>7.2151791676406687E-2</v>
      </c>
      <c r="U221" s="16">
        <v>5.3116592245484799</v>
      </c>
      <c r="V221" s="16">
        <v>5.239507432872073</v>
      </c>
      <c r="W221" s="13" t="str">
        <f>IF(Table467410[[#This Row],[PSI - FI]]&gt;5,"Red",(IF(AND(Table467410[[#This Row],[PSI - FI]]&lt;5,Table467410[[#This Row],[PSI - FI]]&gt;=3),"Blue","No")))</f>
        <v>Red</v>
      </c>
      <c r="X221" s="19" t="str">
        <f>HYPERLINK("https://www.google.com/maps/dir/?api=1&amp;origin=" &amp; Table467410[[#This Row],[Begin Lat]] &amp; "," &amp; Table467410[[#This Row],[Begin Long]] &amp; "&amp;destination=" &amp; Table467410[[#This Row],[End Lat]] &amp; "," &amp; Table467410[[#This Row],[End Long]] &amp; "&amp;travelmode=driving", "Google Maps")</f>
        <v>Google Maps</v>
      </c>
      <c r="Y221" s="1">
        <v>39.979479142800002</v>
      </c>
      <c r="Z221" s="1">
        <v>-82.966666633000003</v>
      </c>
      <c r="AA221" s="1">
        <v>39.980616430600001</v>
      </c>
      <c r="AB221" s="1">
        <v>-82.957392534700006</v>
      </c>
    </row>
    <row r="222" spans="1:28" x14ac:dyDescent="0.25">
      <c r="A222" s="13">
        <v>220</v>
      </c>
      <c r="B222" s="17">
        <v>7</v>
      </c>
      <c r="C222" s="1" t="s">
        <v>3196</v>
      </c>
      <c r="D222" s="1" t="s">
        <v>4505</v>
      </c>
      <c r="E222" s="1" t="s">
        <v>4506</v>
      </c>
      <c r="F222" s="1" t="s">
        <v>3918</v>
      </c>
      <c r="G222" s="16">
        <v>8.9</v>
      </c>
      <c r="H222" s="16">
        <v>9.4</v>
      </c>
      <c r="I222" s="13" t="s">
        <v>3190</v>
      </c>
      <c r="J222" s="1" t="s">
        <v>4985</v>
      </c>
      <c r="K222" s="1">
        <v>0</v>
      </c>
      <c r="L222" s="1">
        <v>4</v>
      </c>
      <c r="M222" s="1">
        <v>13</v>
      </c>
      <c r="N222" s="1">
        <v>8</v>
      </c>
      <c r="O222" s="1">
        <v>115</v>
      </c>
      <c r="P222" s="16">
        <v>418.31613372093022</v>
      </c>
      <c r="Q222" s="16">
        <v>1.0542216157936688</v>
      </c>
      <c r="R222" s="16">
        <v>56.271021327139252</v>
      </c>
      <c r="S222" s="16">
        <v>55.21679971134558</v>
      </c>
      <c r="T222" s="21">
        <v>6.8667487763849233E-2</v>
      </c>
      <c r="U222" s="16">
        <v>5.3108696171561638</v>
      </c>
      <c r="V222" s="16">
        <v>5.2422021293923144</v>
      </c>
      <c r="W222" s="13" t="str">
        <f>IF(Table467410[[#This Row],[PSI - FI]]&gt;5,"Red",(IF(AND(Table467410[[#This Row],[PSI - FI]]&lt;5,Table467410[[#This Row],[PSI - FI]]&gt;=3),"Blue","No")))</f>
        <v>Red</v>
      </c>
      <c r="X222" s="19" t="str">
        <f>HYPERLINK("https://www.google.com/maps/dir/?api=1&amp;origin=" &amp; Table467410[[#This Row],[Begin Lat]] &amp; "," &amp; Table467410[[#This Row],[Begin Long]] &amp; "&amp;destination=" &amp; Table467410[[#This Row],[End Lat]] &amp; "," &amp; Table467410[[#This Row],[End Long]] &amp; "&amp;travelmode=driving", "Google Maps")</f>
        <v>Google Maps</v>
      </c>
      <c r="Y222" s="1">
        <v>39.712725723399998</v>
      </c>
      <c r="Z222" s="1">
        <v>-84.2262222831</v>
      </c>
      <c r="AA222" s="1">
        <v>39.716619564299997</v>
      </c>
      <c r="AB222" s="1">
        <v>-84.218323182999995</v>
      </c>
    </row>
    <row r="223" spans="1:28" x14ac:dyDescent="0.25">
      <c r="A223" s="13">
        <v>221</v>
      </c>
      <c r="B223" s="17">
        <v>8</v>
      </c>
      <c r="C223" s="1" t="s">
        <v>787</v>
      </c>
      <c r="D223" s="1" t="s">
        <v>4510</v>
      </c>
      <c r="E223" s="1" t="s">
        <v>4511</v>
      </c>
      <c r="F223" s="1" t="s">
        <v>3917</v>
      </c>
      <c r="G223" s="16">
        <v>6.3</v>
      </c>
      <c r="H223" s="16">
        <v>6.8</v>
      </c>
      <c r="I223" s="13" t="s">
        <v>3190</v>
      </c>
      <c r="J223" s="1" t="s">
        <v>4987</v>
      </c>
      <c r="K223" s="1">
        <v>0</v>
      </c>
      <c r="L223" s="1">
        <v>1</v>
      </c>
      <c r="M223" s="1">
        <v>11</v>
      </c>
      <c r="N223" s="1">
        <v>2</v>
      </c>
      <c r="O223" s="1">
        <v>50</v>
      </c>
      <c r="P223" s="16">
        <v>176.56731468023256</v>
      </c>
      <c r="Q223" s="16">
        <v>1.2243780868310163</v>
      </c>
      <c r="R223" s="16">
        <v>25.670348887456537</v>
      </c>
      <c r="S223" s="16">
        <v>24.445970800625521</v>
      </c>
      <c r="T223" s="21">
        <v>9.9047004113124823E-2</v>
      </c>
      <c r="U223" s="16">
        <v>5.3108378560580904</v>
      </c>
      <c r="V223" s="16">
        <v>5.2117908519449658</v>
      </c>
      <c r="W223" s="13" t="str">
        <f>IF(Table467410[[#This Row],[PSI - FI]]&gt;5,"Red",(IF(AND(Table467410[[#This Row],[PSI - FI]]&lt;5,Table467410[[#This Row],[PSI - FI]]&gt;=3),"Blue","No")))</f>
        <v>Red</v>
      </c>
      <c r="X223" s="19" t="str">
        <f>HYPERLINK("https://www.google.com/maps/dir/?api=1&amp;origin=" &amp; Table467410[[#This Row],[Begin Lat]] &amp; "," &amp; Table467410[[#This Row],[Begin Long]] &amp; "&amp;destination=" &amp; Table467410[[#This Row],[End Lat]] &amp; "," &amp; Table467410[[#This Row],[End Long]] &amp; "&amp;travelmode=driving", "Google Maps")</f>
        <v>Google Maps</v>
      </c>
      <c r="Y223" s="1">
        <v>39.146960570200001</v>
      </c>
      <c r="Z223" s="1">
        <v>-84.452961635999998</v>
      </c>
      <c r="AA223" s="1">
        <v>39.150480802600001</v>
      </c>
      <c r="AB223" s="1">
        <v>-84.444878881600005</v>
      </c>
    </row>
    <row r="224" spans="1:28" x14ac:dyDescent="0.25">
      <c r="A224" s="13">
        <v>222</v>
      </c>
      <c r="B224" s="17">
        <v>4</v>
      </c>
      <c r="C224" s="1" t="s">
        <v>795</v>
      </c>
      <c r="D224" s="1" t="s">
        <v>4520</v>
      </c>
      <c r="E224" s="1" t="s">
        <v>4521</v>
      </c>
      <c r="F224" s="1" t="s">
        <v>3922</v>
      </c>
      <c r="G224" s="16">
        <v>24</v>
      </c>
      <c r="H224" s="16">
        <v>24.5</v>
      </c>
      <c r="I224" s="13" t="s">
        <v>3190</v>
      </c>
      <c r="J224" s="1" t="s">
        <v>4990</v>
      </c>
      <c r="K224" s="1">
        <v>0</v>
      </c>
      <c r="L224" s="1">
        <v>3</v>
      </c>
      <c r="M224" s="1">
        <v>8</v>
      </c>
      <c r="N224" s="1">
        <v>11</v>
      </c>
      <c r="O224" s="1">
        <v>40</v>
      </c>
      <c r="P224" s="16">
        <v>278.21756904069764</v>
      </c>
      <c r="Q224" s="16">
        <v>0.40292486436139946</v>
      </c>
      <c r="R224" s="16">
        <v>23.48355023992989</v>
      </c>
      <c r="S224" s="16">
        <v>23.080625375568491</v>
      </c>
      <c r="T224" s="21">
        <v>2.9381935473969379E-2</v>
      </c>
      <c r="U224" s="16">
        <v>5.2903772947383532</v>
      </c>
      <c r="V224" s="16">
        <v>5.2609953592643839</v>
      </c>
      <c r="W224" s="13" t="str">
        <f>IF(Table467410[[#This Row],[PSI - FI]]&gt;5,"Red",(IF(AND(Table467410[[#This Row],[PSI - FI]]&lt;5,Table467410[[#This Row],[PSI - FI]]&gt;=3),"Blue","No")))</f>
        <v>Red</v>
      </c>
      <c r="X224" s="19" t="str">
        <f>HYPERLINK("https://www.google.com/maps/dir/?api=1&amp;origin=" &amp; Table467410[[#This Row],[Begin Lat]] &amp; "," &amp; Table467410[[#This Row],[Begin Long]] &amp; "&amp;destination=" &amp; Table467410[[#This Row],[End Lat]] &amp; "," &amp; Table467410[[#This Row],[End Long]] &amp; "&amp;travelmode=driving", "Google Maps")</f>
        <v>Google Maps</v>
      </c>
      <c r="Y224" s="1">
        <v>41.144281021499999</v>
      </c>
      <c r="Z224" s="1">
        <v>-81.641747218199995</v>
      </c>
      <c r="AA224" s="1">
        <v>41.148431070199997</v>
      </c>
      <c r="AB224" s="1">
        <v>-81.633901998100001</v>
      </c>
    </row>
    <row r="225" spans="1:28" x14ac:dyDescent="0.25">
      <c r="A225" s="13">
        <v>223</v>
      </c>
      <c r="B225" s="17">
        <v>7</v>
      </c>
      <c r="C225" s="1" t="s">
        <v>3196</v>
      </c>
      <c r="D225" s="1" t="s">
        <v>4505</v>
      </c>
      <c r="E225" s="1" t="s">
        <v>4506</v>
      </c>
      <c r="F225" s="1" t="s">
        <v>3918</v>
      </c>
      <c r="G225" s="16">
        <v>9.9</v>
      </c>
      <c r="H225" s="16">
        <v>10.4</v>
      </c>
      <c r="I225" s="13" t="s">
        <v>3190</v>
      </c>
      <c r="J225" s="1" t="s">
        <v>4985</v>
      </c>
      <c r="K225" s="1">
        <v>0</v>
      </c>
      <c r="L225" s="1">
        <v>2</v>
      </c>
      <c r="M225" s="1">
        <v>10</v>
      </c>
      <c r="N225" s="1">
        <v>11</v>
      </c>
      <c r="O225" s="1">
        <v>45</v>
      </c>
      <c r="P225" s="16">
        <v>250.63462936046511</v>
      </c>
      <c r="Q225" s="16">
        <v>1.1624985219330402</v>
      </c>
      <c r="R225" s="16">
        <v>27.401228751667738</v>
      </c>
      <c r="S225" s="16">
        <v>26.238730229734699</v>
      </c>
      <c r="T225" s="21">
        <v>7.9797484375603425E-2</v>
      </c>
      <c r="U225" s="16">
        <v>5.2553721568037499</v>
      </c>
      <c r="V225" s="16">
        <v>5.1755746724281462</v>
      </c>
      <c r="W225" s="13" t="str">
        <f>IF(Table467410[[#This Row],[PSI - FI]]&gt;5,"Red",(IF(AND(Table467410[[#This Row],[PSI - FI]]&lt;5,Table467410[[#This Row],[PSI - FI]]&gt;=3),"Blue","No")))</f>
        <v>Red</v>
      </c>
      <c r="X225" s="19" t="str">
        <f>HYPERLINK("https://www.google.com/maps/dir/?api=1&amp;origin=" &amp; Table467410[[#This Row],[Begin Lat]] &amp; "," &amp; Table467410[[#This Row],[Begin Long]] &amp; "&amp;destination=" &amp; Table467410[[#This Row],[End Lat]] &amp; "," &amp; Table467410[[#This Row],[End Long]] &amp; "&amp;travelmode=driving", "Google Maps")</f>
        <v>Google Maps</v>
      </c>
      <c r="Y225" s="1">
        <v>39.7219970843</v>
      </c>
      <c r="Z225" s="1">
        <v>-84.212164660400006</v>
      </c>
      <c r="AA225" s="1">
        <v>39.728360863799999</v>
      </c>
      <c r="AB225" s="1">
        <v>-84.207684659700007</v>
      </c>
    </row>
    <row r="226" spans="1:28" x14ac:dyDescent="0.25">
      <c r="A226" s="13">
        <v>224</v>
      </c>
      <c r="B226" s="17">
        <v>12</v>
      </c>
      <c r="C226" s="1" t="s">
        <v>785</v>
      </c>
      <c r="D226" s="1" t="s">
        <v>3848</v>
      </c>
      <c r="E226" s="1" t="s">
        <v>4507</v>
      </c>
      <c r="F226" s="1" t="s">
        <v>3917</v>
      </c>
      <c r="G226" s="16">
        <v>9.1999999999999993</v>
      </c>
      <c r="H226" s="16">
        <v>9.6999999999999993</v>
      </c>
      <c r="I226" s="13" t="s">
        <v>3190</v>
      </c>
      <c r="J226" s="1" t="s">
        <v>4986</v>
      </c>
      <c r="K226" s="1">
        <v>0</v>
      </c>
      <c r="L226" s="1">
        <v>0</v>
      </c>
      <c r="M226" s="1">
        <v>7</v>
      </c>
      <c r="N226" s="1">
        <v>8</v>
      </c>
      <c r="O226" s="1">
        <v>38</v>
      </c>
      <c r="P226" s="16">
        <v>119.328125</v>
      </c>
      <c r="Q226" s="16">
        <v>0.97008533325389568</v>
      </c>
      <c r="R226" s="16">
        <v>21.31343258057797</v>
      </c>
      <c r="S226" s="16">
        <v>20.343347247324076</v>
      </c>
      <c r="T226" s="21">
        <v>6.5901538114196898E-2</v>
      </c>
      <c r="U226" s="16">
        <v>5.2525805732198441</v>
      </c>
      <c r="V226" s="16">
        <v>5.1866790351056471</v>
      </c>
      <c r="W226" s="13" t="str">
        <f>IF(Table467410[[#This Row],[PSI - FI]]&gt;5,"Red",(IF(AND(Table467410[[#This Row],[PSI - FI]]&lt;5,Table467410[[#This Row],[PSI - FI]]&gt;=3),"Blue","No")))</f>
        <v>Red</v>
      </c>
      <c r="X226" s="19" t="str">
        <f>HYPERLINK("https://www.google.com/maps/dir/?api=1&amp;origin=" &amp; Table467410[[#This Row],[Begin Lat]] &amp; "," &amp; Table467410[[#This Row],[Begin Long]] &amp; "&amp;destination=" &amp; Table467410[[#This Row],[End Lat]] &amp; "," &amp; Table467410[[#This Row],[End Long]] &amp; "&amp;travelmode=driving", "Google Maps")</f>
        <v>Google Maps</v>
      </c>
      <c r="Y226" s="1">
        <v>41.407580078599999</v>
      </c>
      <c r="Z226" s="1">
        <v>-81.818067750699996</v>
      </c>
      <c r="AA226" s="1">
        <v>41.414811343899999</v>
      </c>
      <c r="AB226" s="1">
        <v>-81.817607003000006</v>
      </c>
    </row>
    <row r="227" spans="1:28" x14ac:dyDescent="0.25">
      <c r="A227" s="13">
        <v>225</v>
      </c>
      <c r="B227" s="17">
        <v>8</v>
      </c>
      <c r="C227" s="1" t="s">
        <v>787</v>
      </c>
      <c r="D227" s="1" t="s">
        <v>3894</v>
      </c>
      <c r="E227" s="1" t="s">
        <v>3895</v>
      </c>
      <c r="F227" s="1" t="s">
        <v>3923</v>
      </c>
      <c r="G227" s="16">
        <v>29.6</v>
      </c>
      <c r="H227" s="16">
        <v>30.1</v>
      </c>
      <c r="I227" s="13" t="s">
        <v>3190</v>
      </c>
      <c r="J227" s="1" t="s">
        <v>4988</v>
      </c>
      <c r="K227" s="1">
        <v>0</v>
      </c>
      <c r="L227" s="1">
        <v>0</v>
      </c>
      <c r="M227" s="1">
        <v>6</v>
      </c>
      <c r="N227" s="1">
        <v>8</v>
      </c>
      <c r="O227" s="1">
        <v>39</v>
      </c>
      <c r="P227" s="16">
        <v>113.78125</v>
      </c>
      <c r="Q227" s="16">
        <v>1.2667492075899971</v>
      </c>
      <c r="R227" s="16">
        <v>21.354970822623951</v>
      </c>
      <c r="S227" s="16">
        <v>20.088221615033955</v>
      </c>
      <c r="T227" s="21">
        <v>0.10031771427608639</v>
      </c>
      <c r="U227" s="16">
        <v>5.2487781027621114</v>
      </c>
      <c r="V227" s="16">
        <v>5.1484603884860247</v>
      </c>
      <c r="W227" s="13" t="str">
        <f>IF(Table467410[[#This Row],[PSI - FI]]&gt;5,"Red",(IF(AND(Table467410[[#This Row],[PSI - FI]]&lt;5,Table467410[[#This Row],[PSI - FI]]&gt;=3),"Blue","No")))</f>
        <v>Red</v>
      </c>
      <c r="X227" s="19" t="str">
        <f>HYPERLINK("https://www.google.com/maps/dir/?api=1&amp;origin=" &amp; Table467410[[#This Row],[Begin Lat]] &amp; "," &amp; Table467410[[#This Row],[Begin Long]] &amp; "&amp;destination=" &amp; Table467410[[#This Row],[End Lat]] &amp; "," &amp; Table467410[[#This Row],[End Long]] &amp; "&amp;travelmode=driving", "Google Maps")</f>
        <v>Google Maps</v>
      </c>
      <c r="Y227" s="1">
        <v>39.287374914300003</v>
      </c>
      <c r="Z227" s="1">
        <v>-84.373470206999997</v>
      </c>
      <c r="AA227" s="1">
        <v>39.282397760000002</v>
      </c>
      <c r="AB227" s="1">
        <v>-84.366690433800002</v>
      </c>
    </row>
    <row r="228" spans="1:28" x14ac:dyDescent="0.25">
      <c r="A228" s="13">
        <v>226</v>
      </c>
      <c r="B228" s="17">
        <v>7</v>
      </c>
      <c r="C228" s="1" t="s">
        <v>3196</v>
      </c>
      <c r="D228" s="1" t="s">
        <v>4505</v>
      </c>
      <c r="E228" s="1" t="s">
        <v>4519</v>
      </c>
      <c r="F228" s="1" t="s">
        <v>3918</v>
      </c>
      <c r="G228" s="16">
        <v>18.8</v>
      </c>
      <c r="H228" s="16">
        <v>19.3</v>
      </c>
      <c r="I228" s="13" t="s">
        <v>3190</v>
      </c>
      <c r="J228" s="1" t="s">
        <v>4987</v>
      </c>
      <c r="K228" s="1">
        <v>1</v>
      </c>
      <c r="L228" s="1">
        <v>2</v>
      </c>
      <c r="M228" s="1">
        <v>6</v>
      </c>
      <c r="N228" s="1">
        <v>5</v>
      </c>
      <c r="O228" s="1">
        <v>27</v>
      </c>
      <c r="P228" s="16">
        <v>225.49881904069767</v>
      </c>
      <c r="Q228" s="16">
        <v>1.1392821787075296</v>
      </c>
      <c r="R228" s="16">
        <v>16.638346728936597</v>
      </c>
      <c r="S228" s="16">
        <v>15.499064550229066</v>
      </c>
      <c r="T228" s="21">
        <v>8.8593004885377538E-2</v>
      </c>
      <c r="U228" s="16">
        <v>5.2278516332568383</v>
      </c>
      <c r="V228" s="16">
        <v>5.1392586283714605</v>
      </c>
      <c r="W228" s="13" t="str">
        <f>IF(Table467410[[#This Row],[PSI - FI]]&gt;5,"Red",(IF(AND(Table467410[[#This Row],[PSI - FI]]&lt;5,Table467410[[#This Row],[PSI - FI]]&gt;=3),"Blue","No")))</f>
        <v>Red</v>
      </c>
      <c r="X228" s="19" t="str">
        <f>HYPERLINK("https://www.google.com/maps/dir/?api=1&amp;origin=" &amp; Table467410[[#This Row],[Begin Lat]] &amp; "," &amp; Table467410[[#This Row],[Begin Long]] &amp; "&amp;destination=" &amp; Table467410[[#This Row],[End Lat]] &amp; "," &amp; Table467410[[#This Row],[End Long]] &amp; "&amp;travelmode=driving", "Google Maps")</f>
        <v>Google Maps</v>
      </c>
      <c r="Y228" s="1">
        <v>39.842292772199997</v>
      </c>
      <c r="Z228" s="1">
        <v>-84.189595780700003</v>
      </c>
      <c r="AA228" s="1">
        <v>39.849544432199998</v>
      </c>
      <c r="AB228" s="1">
        <v>-84.189739591099993</v>
      </c>
    </row>
    <row r="229" spans="1:28" x14ac:dyDescent="0.25">
      <c r="A229" s="13">
        <v>227</v>
      </c>
      <c r="B229" s="17">
        <v>6</v>
      </c>
      <c r="C229" s="1" t="s">
        <v>784</v>
      </c>
      <c r="D229" s="1" t="s">
        <v>4493</v>
      </c>
      <c r="E229" s="1" t="s">
        <v>4508</v>
      </c>
      <c r="F229" s="1" t="s">
        <v>4565</v>
      </c>
      <c r="G229" s="16">
        <v>9.9</v>
      </c>
      <c r="H229" s="16">
        <v>10.4</v>
      </c>
      <c r="I229" s="13" t="s">
        <v>3190</v>
      </c>
      <c r="J229" s="1" t="s">
        <v>4986</v>
      </c>
      <c r="K229" s="1">
        <v>1</v>
      </c>
      <c r="L229" s="1">
        <v>0</v>
      </c>
      <c r="M229" s="1">
        <v>6</v>
      </c>
      <c r="N229" s="1">
        <v>8</v>
      </c>
      <c r="O229" s="1">
        <v>24</v>
      </c>
      <c r="P229" s="16">
        <v>144.45793968023256</v>
      </c>
      <c r="Q229" s="16">
        <v>1.0987958218779021</v>
      </c>
      <c r="R229" s="16">
        <v>15.821047796793826</v>
      </c>
      <c r="S229" s="16">
        <v>14.722251974915924</v>
      </c>
      <c r="T229" s="21">
        <v>6.6065377277404386E-2</v>
      </c>
      <c r="U229" s="16">
        <v>5.2134610985161558</v>
      </c>
      <c r="V229" s="16">
        <v>5.1473957212387518</v>
      </c>
      <c r="W229" s="13" t="str">
        <f>IF(Table467410[[#This Row],[PSI - FI]]&gt;5,"Red",(IF(AND(Table467410[[#This Row],[PSI - FI]]&lt;5,Table467410[[#This Row],[PSI - FI]]&gt;=3),"Blue","No")))</f>
        <v>Red</v>
      </c>
      <c r="X229" s="19" t="str">
        <f>HYPERLINK("https://www.google.com/maps/dir/?api=1&amp;origin=" &amp; Table467410[[#This Row],[Begin Lat]] &amp; "," &amp; Table467410[[#This Row],[Begin Long]] &amp; "&amp;destination=" &amp; Table467410[[#This Row],[End Lat]] &amp; "," &amp; Table467410[[#This Row],[End Long]] &amp; "&amp;travelmode=driving", "Google Maps")</f>
        <v>Google Maps</v>
      </c>
      <c r="Y229" s="1">
        <v>39.993583012000002</v>
      </c>
      <c r="Z229" s="1">
        <v>-83.118620256599996</v>
      </c>
      <c r="AA229" s="1">
        <v>40.000821898700003</v>
      </c>
      <c r="AB229" s="1">
        <v>-83.118345126799994</v>
      </c>
    </row>
    <row r="230" spans="1:28" x14ac:dyDescent="0.25">
      <c r="A230" s="13">
        <v>228</v>
      </c>
      <c r="B230" s="17">
        <v>6</v>
      </c>
      <c r="C230" s="1" t="s">
        <v>784</v>
      </c>
      <c r="D230" s="1" t="s">
        <v>3848</v>
      </c>
      <c r="E230" s="1" t="s">
        <v>3855</v>
      </c>
      <c r="F230" s="1" t="s">
        <v>3917</v>
      </c>
      <c r="G230" s="16">
        <v>20.3</v>
      </c>
      <c r="H230" s="16">
        <v>20.8</v>
      </c>
      <c r="I230" s="13" t="s">
        <v>3190</v>
      </c>
      <c r="J230" s="1" t="s">
        <v>4990</v>
      </c>
      <c r="K230" s="1">
        <v>0</v>
      </c>
      <c r="L230" s="1">
        <v>2</v>
      </c>
      <c r="M230" s="1">
        <v>6</v>
      </c>
      <c r="N230" s="1">
        <v>8</v>
      </c>
      <c r="O230" s="1">
        <v>14</v>
      </c>
      <c r="P230" s="16">
        <v>180.13462936046511</v>
      </c>
      <c r="Q230" s="16">
        <v>0.85755929127494657</v>
      </c>
      <c r="R230" s="16">
        <v>11.858123881764305</v>
      </c>
      <c r="S230" s="16">
        <v>11.000564590489358</v>
      </c>
      <c r="T230" s="21">
        <v>7.1760191619762992E-2</v>
      </c>
      <c r="U230" s="16">
        <v>5.205294003968933</v>
      </c>
      <c r="V230" s="16">
        <v>5.1335338123491701</v>
      </c>
      <c r="W230" s="13" t="str">
        <f>IF(Table467410[[#This Row],[PSI - FI]]&gt;5,"Red",(IF(AND(Table467410[[#This Row],[PSI - FI]]&lt;5,Table467410[[#This Row],[PSI - FI]]&gt;=3),"Blue","No")))</f>
        <v>Red</v>
      </c>
      <c r="X230" s="19" t="str">
        <f>HYPERLINK("https://www.google.com/maps/dir/?api=1&amp;origin=" &amp; Table467410[[#This Row],[Begin Lat]] &amp; "," &amp; Table467410[[#This Row],[Begin Long]] &amp; "&amp;destination=" &amp; Table467410[[#This Row],[End Lat]] &amp; "," &amp; Table467410[[#This Row],[End Long]] &amp; "&amp;travelmode=driving", "Google Maps")</f>
        <v>Google Maps</v>
      </c>
      <c r="Y230" s="1">
        <v>40.002431805900002</v>
      </c>
      <c r="Z230" s="1">
        <v>-82.984599994800007</v>
      </c>
      <c r="AA230" s="1">
        <v>40.009198857100003</v>
      </c>
      <c r="AB230" s="1">
        <v>-82.986941576600003</v>
      </c>
    </row>
    <row r="231" spans="1:28" x14ac:dyDescent="0.25">
      <c r="A231" s="13">
        <v>229</v>
      </c>
      <c r="B231" s="17">
        <v>6</v>
      </c>
      <c r="C231" s="1" t="s">
        <v>784</v>
      </c>
      <c r="D231" s="1" t="s">
        <v>3842</v>
      </c>
      <c r="E231" s="1" t="s">
        <v>4501</v>
      </c>
      <c r="F231" s="1" t="s">
        <v>3916</v>
      </c>
      <c r="G231" s="16">
        <v>7.7</v>
      </c>
      <c r="H231" s="16">
        <v>8.1999999999999993</v>
      </c>
      <c r="I231" s="13" t="s">
        <v>3190</v>
      </c>
      <c r="J231" s="1" t="s">
        <v>4987</v>
      </c>
      <c r="K231" s="1">
        <v>0</v>
      </c>
      <c r="L231" s="1">
        <v>1</v>
      </c>
      <c r="M231" s="1">
        <v>7</v>
      </c>
      <c r="N231" s="1">
        <v>6</v>
      </c>
      <c r="O231" s="1">
        <v>26</v>
      </c>
      <c r="P231" s="16">
        <v>144.12981468023256</v>
      </c>
      <c r="Q231" s="16">
        <v>1.1975877097592311</v>
      </c>
      <c r="R231" s="16">
        <v>16.329045532087445</v>
      </c>
      <c r="S231" s="16">
        <v>15.131457822328214</v>
      </c>
      <c r="T231" s="21">
        <v>8.3807539441924261E-2</v>
      </c>
      <c r="U231" s="16">
        <v>5.2016195239456335</v>
      </c>
      <c r="V231" s="16">
        <v>5.1178119845037093</v>
      </c>
      <c r="W231" s="13" t="str">
        <f>IF(Table467410[[#This Row],[PSI - FI]]&gt;5,"Red",(IF(AND(Table467410[[#This Row],[PSI - FI]]&lt;5,Table467410[[#This Row],[PSI - FI]]&gt;=3),"Blue","No")))</f>
        <v>Red</v>
      </c>
      <c r="X231" s="19" t="str">
        <f>HYPERLINK("https://www.google.com/maps/dir/?api=1&amp;origin=" &amp; Table467410[[#This Row],[Begin Lat]] &amp; "," &amp; Table467410[[#This Row],[Begin Long]] &amp; "&amp;destination=" &amp; Table467410[[#This Row],[End Lat]] &amp; "," &amp; Table467410[[#This Row],[End Long]] &amp; "&amp;travelmode=driving", "Google Maps")</f>
        <v>Google Maps</v>
      </c>
      <c r="Y231" s="1">
        <v>39.975562568800001</v>
      </c>
      <c r="Z231" s="1">
        <v>-83.104592948399997</v>
      </c>
      <c r="AA231" s="1">
        <v>39.974383928899996</v>
      </c>
      <c r="AB231" s="1">
        <v>-83.095299074600007</v>
      </c>
    </row>
    <row r="232" spans="1:28" x14ac:dyDescent="0.25">
      <c r="A232" s="13">
        <v>230</v>
      </c>
      <c r="B232" s="17">
        <v>6</v>
      </c>
      <c r="C232" s="1" t="s">
        <v>784</v>
      </c>
      <c r="D232" s="1" t="s">
        <v>4493</v>
      </c>
      <c r="E232" s="1" t="s">
        <v>4508</v>
      </c>
      <c r="F232" s="1" t="s">
        <v>4565</v>
      </c>
      <c r="G232" s="16">
        <v>42.9</v>
      </c>
      <c r="H232" s="16">
        <v>43.4</v>
      </c>
      <c r="I232" s="13" t="s">
        <v>3190</v>
      </c>
      <c r="J232" s="1" t="s">
        <v>4987</v>
      </c>
      <c r="K232" s="1">
        <v>1</v>
      </c>
      <c r="L232" s="1">
        <v>1</v>
      </c>
      <c r="M232" s="1">
        <v>7</v>
      </c>
      <c r="N232" s="1">
        <v>5</v>
      </c>
      <c r="O232" s="1">
        <v>20</v>
      </c>
      <c r="P232" s="16">
        <v>179.36900436046511</v>
      </c>
      <c r="Q232" s="16">
        <v>1.0465827296073864</v>
      </c>
      <c r="R232" s="16">
        <v>13.742047788872249</v>
      </c>
      <c r="S232" s="16">
        <v>12.695465059264862</v>
      </c>
      <c r="T232" s="21">
        <v>8.5448278436063133E-2</v>
      </c>
      <c r="U232" s="16">
        <v>5.1919122602820069</v>
      </c>
      <c r="V232" s="16">
        <v>5.1064639818459439</v>
      </c>
      <c r="W232" s="13" t="str">
        <f>IF(Table467410[[#This Row],[PSI - FI]]&gt;5,"Red",(IF(AND(Table467410[[#This Row],[PSI - FI]]&lt;5,Table467410[[#This Row],[PSI - FI]]&gt;=3),"Blue","No")))</f>
        <v>Red</v>
      </c>
      <c r="X232" s="19" t="str">
        <f>HYPERLINK("https://www.google.com/maps/dir/?api=1&amp;origin=" &amp; Table467410[[#This Row],[Begin Lat]] &amp; "," &amp; Table467410[[#This Row],[Begin Long]] &amp; "&amp;destination=" &amp; Table467410[[#This Row],[End Lat]] &amp; "," &amp; Table467410[[#This Row],[End Long]] &amp; "&amp;travelmode=driving", "Google Maps")</f>
        <v>Google Maps</v>
      </c>
      <c r="Y232" s="1">
        <v>39.9339407927</v>
      </c>
      <c r="Z232" s="1">
        <v>-82.852391256700002</v>
      </c>
      <c r="AA232" s="1">
        <v>39.929536905600003</v>
      </c>
      <c r="AB232" s="1">
        <v>-82.859854159099996</v>
      </c>
    </row>
    <row r="233" spans="1:28" x14ac:dyDescent="0.25">
      <c r="A233" s="13">
        <v>231</v>
      </c>
      <c r="B233" s="17">
        <v>4</v>
      </c>
      <c r="C233" s="1" t="s">
        <v>795</v>
      </c>
      <c r="D233" s="1" t="s">
        <v>4520</v>
      </c>
      <c r="E233" s="1" t="s">
        <v>4521</v>
      </c>
      <c r="F233" s="1" t="s">
        <v>3922</v>
      </c>
      <c r="G233" s="16">
        <v>22.9</v>
      </c>
      <c r="H233" s="16">
        <v>23.4</v>
      </c>
      <c r="I233" s="13" t="s">
        <v>3190</v>
      </c>
      <c r="J233" s="1" t="s">
        <v>4988</v>
      </c>
      <c r="K233" s="1">
        <v>0</v>
      </c>
      <c r="L233" s="1">
        <v>0</v>
      </c>
      <c r="M233" s="1">
        <v>15</v>
      </c>
      <c r="N233" s="1">
        <v>14</v>
      </c>
      <c r="O233" s="1">
        <v>68</v>
      </c>
      <c r="P233" s="16">
        <v>228.328125</v>
      </c>
      <c r="Q233" s="16">
        <v>0.45866503848284212</v>
      </c>
      <c r="R233" s="16">
        <v>36.73182400170537</v>
      </c>
      <c r="S233" s="16">
        <v>36.273158963222528</v>
      </c>
      <c r="T233" s="21">
        <v>3.4013971113011771E-2</v>
      </c>
      <c r="U233" s="16">
        <v>5.1855512615517192</v>
      </c>
      <c r="V233" s="16">
        <v>5.1515372904387071</v>
      </c>
      <c r="W233" s="13" t="str">
        <f>IF(Table467410[[#This Row],[PSI - FI]]&gt;5,"Red",(IF(AND(Table467410[[#This Row],[PSI - FI]]&lt;5,Table467410[[#This Row],[PSI - FI]]&gt;=3),"Blue","No")))</f>
        <v>Red</v>
      </c>
      <c r="X233" s="19" t="str">
        <f>HYPERLINK("https://www.google.com/maps/dir/?api=1&amp;origin=" &amp; Table467410[[#This Row],[Begin Lat]] &amp; "," &amp; Table467410[[#This Row],[Begin Long]] &amp; "&amp;destination=" &amp; Table467410[[#This Row],[End Lat]] &amp; "," &amp; Table467410[[#This Row],[End Long]] &amp; "&amp;travelmode=driving", "Google Maps")</f>
        <v>Google Maps</v>
      </c>
      <c r="Y233" s="1">
        <v>41.131167853100003</v>
      </c>
      <c r="Z233" s="1">
        <v>-81.651655158699995</v>
      </c>
      <c r="AA233" s="1">
        <v>41.138415806300003</v>
      </c>
      <c r="AB233" s="1">
        <v>-81.649881922999995</v>
      </c>
    </row>
    <row r="234" spans="1:28" x14ac:dyDescent="0.25">
      <c r="A234" s="13">
        <v>232</v>
      </c>
      <c r="B234" s="17">
        <v>8</v>
      </c>
      <c r="C234" s="1" t="s">
        <v>787</v>
      </c>
      <c r="D234" s="1" t="s">
        <v>4497</v>
      </c>
      <c r="E234" s="1" t="s">
        <v>4498</v>
      </c>
      <c r="F234" s="1" t="s">
        <v>3918</v>
      </c>
      <c r="G234" s="16">
        <v>3.7</v>
      </c>
      <c r="H234" s="16">
        <v>4.2</v>
      </c>
      <c r="I234" s="13" t="s">
        <v>3190</v>
      </c>
      <c r="J234" s="1" t="s">
        <v>4986</v>
      </c>
      <c r="K234" s="1">
        <v>0</v>
      </c>
      <c r="L234" s="1">
        <v>0</v>
      </c>
      <c r="M234" s="1">
        <v>11</v>
      </c>
      <c r="N234" s="1">
        <v>8</v>
      </c>
      <c r="O234" s="1">
        <v>79</v>
      </c>
      <c r="P234" s="16">
        <v>186.515625</v>
      </c>
      <c r="Q234" s="16">
        <v>0.95252972661611846</v>
      </c>
      <c r="R234" s="16">
        <v>38.941240265108576</v>
      </c>
      <c r="S234" s="16">
        <v>37.988710538492455</v>
      </c>
      <c r="T234" s="21">
        <v>4.085974412259951E-2</v>
      </c>
      <c r="U234" s="16">
        <v>5.1711477843996292</v>
      </c>
      <c r="V234" s="16">
        <v>5.1302880402770299</v>
      </c>
      <c r="W234" s="13" t="str">
        <f>IF(Table467410[[#This Row],[PSI - FI]]&gt;5,"Red",(IF(AND(Table467410[[#This Row],[PSI - FI]]&lt;5,Table467410[[#This Row],[PSI - FI]]&gt;=3),"Blue","No")))</f>
        <v>Red</v>
      </c>
      <c r="X234" s="19" t="str">
        <f>HYPERLINK("https://www.google.com/maps/dir/?api=1&amp;origin=" &amp; Table467410[[#This Row],[Begin Lat]] &amp; "," &amp; Table467410[[#This Row],[Begin Long]] &amp; "&amp;destination=" &amp; Table467410[[#This Row],[End Lat]] &amp; "," &amp; Table467410[[#This Row],[End Long]] &amp; "&amp;travelmode=driving", "Google Maps")</f>
        <v>Google Maps</v>
      </c>
      <c r="Y234" s="1">
        <v>39.140640781199998</v>
      </c>
      <c r="Z234" s="1">
        <v>-84.534700533899994</v>
      </c>
      <c r="AA234" s="1">
        <v>39.147056305100001</v>
      </c>
      <c r="AB234" s="1">
        <v>-84.538769696499998</v>
      </c>
    </row>
    <row r="235" spans="1:28" x14ac:dyDescent="0.25">
      <c r="A235" s="13">
        <v>233</v>
      </c>
      <c r="B235" s="17">
        <v>6</v>
      </c>
      <c r="C235" s="1" t="s">
        <v>784</v>
      </c>
      <c r="D235" s="1" t="s">
        <v>3848</v>
      </c>
      <c r="E235" s="1" t="s">
        <v>3873</v>
      </c>
      <c r="F235" s="1" t="s">
        <v>3917</v>
      </c>
      <c r="G235" s="16">
        <v>17.7</v>
      </c>
      <c r="H235" s="16">
        <v>18.2</v>
      </c>
      <c r="I235" s="13" t="s">
        <v>3190</v>
      </c>
      <c r="J235" s="1" t="s">
        <v>4988</v>
      </c>
      <c r="K235" s="1">
        <v>0</v>
      </c>
      <c r="L235" s="1">
        <v>2</v>
      </c>
      <c r="M235" s="1">
        <v>11</v>
      </c>
      <c r="N235" s="1">
        <v>8</v>
      </c>
      <c r="O235" s="1">
        <v>36</v>
      </c>
      <c r="P235" s="16">
        <v>234.86900436046511</v>
      </c>
      <c r="Q235" s="16">
        <v>0.88994702968675843</v>
      </c>
      <c r="R235" s="16">
        <v>21.050739516823988</v>
      </c>
      <c r="S235" s="16">
        <v>20.160792487137229</v>
      </c>
      <c r="T235" s="21">
        <v>6.9825807704672213E-2</v>
      </c>
      <c r="U235" s="16">
        <v>5.1473666656354835</v>
      </c>
      <c r="V235" s="16">
        <v>5.0775408579308117</v>
      </c>
      <c r="W235" s="13" t="str">
        <f>IF(Table467410[[#This Row],[PSI - FI]]&gt;5,"Red",(IF(AND(Table467410[[#This Row],[PSI - FI]]&lt;5,Table467410[[#This Row],[PSI - FI]]&gt;=3),"Blue","No")))</f>
        <v>Red</v>
      </c>
      <c r="X235" s="19" t="str">
        <f>HYPERLINK("https://www.google.com/maps/dir/?api=1&amp;origin=" &amp; Table467410[[#This Row],[Begin Lat]] &amp; "," &amp; Table467410[[#This Row],[Begin Long]] &amp; "&amp;destination=" &amp; Table467410[[#This Row],[End Lat]] &amp; "," &amp; Table467410[[#This Row],[End Long]] &amp; "&amp;travelmode=driving", "Google Maps")</f>
        <v>Google Maps</v>
      </c>
      <c r="Y235" s="1">
        <v>39.966414524199998</v>
      </c>
      <c r="Z235" s="1">
        <v>-82.983261892200005</v>
      </c>
      <c r="AA235" s="1">
        <v>39.973623902100002</v>
      </c>
      <c r="AB235" s="1">
        <v>-82.983185636900004</v>
      </c>
    </row>
    <row r="236" spans="1:28" x14ac:dyDescent="0.25">
      <c r="A236" s="13">
        <v>234</v>
      </c>
      <c r="B236" s="17">
        <v>7</v>
      </c>
      <c r="C236" s="1" t="s">
        <v>3196</v>
      </c>
      <c r="D236" s="1" t="s">
        <v>4505</v>
      </c>
      <c r="E236" s="1" t="s">
        <v>4519</v>
      </c>
      <c r="F236" s="1" t="s">
        <v>3918</v>
      </c>
      <c r="G236" s="16">
        <v>19.8</v>
      </c>
      <c r="H236" s="16">
        <v>20.3</v>
      </c>
      <c r="I236" s="13" t="s">
        <v>3190</v>
      </c>
      <c r="J236" s="1" t="s">
        <v>4988</v>
      </c>
      <c r="K236" s="1">
        <v>0</v>
      </c>
      <c r="L236" s="1">
        <v>4</v>
      </c>
      <c r="M236" s="1">
        <v>12</v>
      </c>
      <c r="N236" s="1">
        <v>1</v>
      </c>
      <c r="O236" s="1">
        <v>44</v>
      </c>
      <c r="P236" s="16">
        <v>309.70675872093022</v>
      </c>
      <c r="Q236" s="16">
        <v>1.2166129226676352</v>
      </c>
      <c r="R236" s="16">
        <v>27.430807712389221</v>
      </c>
      <c r="S236" s="16">
        <v>26.214194789721585</v>
      </c>
      <c r="T236" s="21">
        <v>9.1801785952562082E-2</v>
      </c>
      <c r="U236" s="16">
        <v>5.1430771523714638</v>
      </c>
      <c r="V236" s="16">
        <v>5.0512753664189018</v>
      </c>
      <c r="W236" s="13" t="str">
        <f>IF(Table467410[[#This Row],[PSI - FI]]&gt;5,"Red",(IF(AND(Table467410[[#This Row],[PSI - FI]]&lt;5,Table467410[[#This Row],[PSI - FI]]&gt;=3),"Blue","No")))</f>
        <v>Red</v>
      </c>
      <c r="X236" s="19" t="str">
        <f>HYPERLINK("https://www.google.com/maps/dir/?api=1&amp;origin=" &amp; Table467410[[#This Row],[Begin Lat]] &amp; "," &amp; Table467410[[#This Row],[Begin Long]] &amp; "&amp;destination=" &amp; Table467410[[#This Row],[End Lat]] &amp; "," &amp; Table467410[[#This Row],[End Long]] &amp; "&amp;travelmode=driving", "Google Maps")</f>
        <v>Google Maps</v>
      </c>
      <c r="Y236" s="1">
        <v>39.856788797100002</v>
      </c>
      <c r="Z236" s="1">
        <v>-84.189465984899996</v>
      </c>
      <c r="AA236" s="1">
        <v>39.864014476199998</v>
      </c>
      <c r="AB236" s="1">
        <v>-84.1888650848</v>
      </c>
    </row>
    <row r="237" spans="1:28" x14ac:dyDescent="0.25">
      <c r="A237" s="13">
        <v>235</v>
      </c>
      <c r="B237" s="17">
        <v>12</v>
      </c>
      <c r="C237" s="1" t="s">
        <v>785</v>
      </c>
      <c r="D237" s="1" t="s">
        <v>4499</v>
      </c>
      <c r="E237" s="1" t="s">
        <v>4500</v>
      </c>
      <c r="F237" s="1" t="s">
        <v>4566</v>
      </c>
      <c r="G237" s="16">
        <v>21.3</v>
      </c>
      <c r="H237" s="16">
        <v>21.8</v>
      </c>
      <c r="I237" s="13" t="s">
        <v>3190</v>
      </c>
      <c r="J237" s="1" t="s">
        <v>4985</v>
      </c>
      <c r="K237" s="1">
        <v>0</v>
      </c>
      <c r="L237" s="1">
        <v>2</v>
      </c>
      <c r="M237" s="1">
        <v>8</v>
      </c>
      <c r="N237" s="1">
        <v>10</v>
      </c>
      <c r="O237" s="1">
        <v>41</v>
      </c>
      <c r="P237" s="16">
        <v>229.10337936046511</v>
      </c>
      <c r="Q237" s="16">
        <v>1.4184824645174778</v>
      </c>
      <c r="R237" s="16">
        <v>24.229075959009077</v>
      </c>
      <c r="S237" s="16">
        <v>22.810593494491599</v>
      </c>
      <c r="T237" s="21">
        <v>0.10838302957388626</v>
      </c>
      <c r="U237" s="16">
        <v>5.1144266981948299</v>
      </c>
      <c r="V237" s="16">
        <v>5.0060436686209435</v>
      </c>
      <c r="W237" s="13" t="str">
        <f>IF(Table467410[[#This Row],[PSI - FI]]&gt;5,"Red",(IF(AND(Table467410[[#This Row],[PSI - FI]]&lt;5,Table467410[[#This Row],[PSI - FI]]&gt;=3),"Blue","No")))</f>
        <v>Red</v>
      </c>
      <c r="X237" s="19" t="str">
        <f>HYPERLINK("https://www.google.com/maps/dir/?api=1&amp;origin=" &amp; Table467410[[#This Row],[Begin Lat]] &amp; "," &amp; Table467410[[#This Row],[Begin Long]] &amp; "&amp;destination=" &amp; Table467410[[#This Row],[End Lat]] &amp; "," &amp; Table467410[[#This Row],[End Long]] &amp; "&amp;travelmode=driving", "Google Maps")</f>
        <v>Google Maps</v>
      </c>
      <c r="Y237" s="1">
        <v>41.421994468599998</v>
      </c>
      <c r="Z237" s="1">
        <v>-81.585945795100002</v>
      </c>
      <c r="AA237" s="1">
        <v>41.424706680299998</v>
      </c>
      <c r="AB237" s="1">
        <v>-81.577133495599995</v>
      </c>
    </row>
    <row r="238" spans="1:28" x14ac:dyDescent="0.25">
      <c r="A238" s="13">
        <v>236</v>
      </c>
      <c r="B238" s="17">
        <v>7</v>
      </c>
      <c r="C238" s="1" t="s">
        <v>3196</v>
      </c>
      <c r="D238" s="1" t="s">
        <v>4505</v>
      </c>
      <c r="E238" s="1" t="s">
        <v>4506</v>
      </c>
      <c r="F238" s="1" t="s">
        <v>3918</v>
      </c>
      <c r="G238" s="16">
        <v>6.8</v>
      </c>
      <c r="H238" s="16">
        <v>7.3</v>
      </c>
      <c r="I238" s="13" t="s">
        <v>3190</v>
      </c>
      <c r="J238" s="1" t="s">
        <v>4985</v>
      </c>
      <c r="K238" s="1">
        <v>1</v>
      </c>
      <c r="L238" s="1">
        <v>1</v>
      </c>
      <c r="M238" s="1">
        <v>13</v>
      </c>
      <c r="N238" s="1">
        <v>9</v>
      </c>
      <c r="O238" s="1">
        <v>56</v>
      </c>
      <c r="P238" s="16">
        <v>272.40025436046511</v>
      </c>
      <c r="Q238" s="16">
        <v>1.0542216157936688</v>
      </c>
      <c r="R238" s="16">
        <v>32.162991285582713</v>
      </c>
      <c r="S238" s="16">
        <v>31.108769669789044</v>
      </c>
      <c r="T238" s="21">
        <v>6.8667487763849233E-2</v>
      </c>
      <c r="U238" s="16">
        <v>5.0997686194107903</v>
      </c>
      <c r="V238" s="16">
        <v>5.0311011316469409</v>
      </c>
      <c r="W238" s="13" t="str">
        <f>IF(Table467410[[#This Row],[PSI - FI]]&gt;5,"Red",(IF(AND(Table467410[[#This Row],[PSI - FI]]&lt;5,Table467410[[#This Row],[PSI - FI]]&gt;=3),"Blue","No")))</f>
        <v>Red</v>
      </c>
      <c r="X238" s="19" t="str">
        <f>HYPERLINK("https://www.google.com/maps/dir/?api=1&amp;origin=" &amp; Table467410[[#This Row],[Begin Lat]] &amp; "," &amp; Table467410[[#This Row],[Begin Long]] &amp; "&amp;destination=" &amp; Table467410[[#This Row],[End Lat]] &amp; "," &amp; Table467410[[#This Row],[End Long]] &amp; "&amp;travelmode=driving", "Google Maps")</f>
        <v>Google Maps</v>
      </c>
      <c r="Y238" s="1">
        <v>39.682912219599999</v>
      </c>
      <c r="Z238" s="1">
        <v>-84.230043521400006</v>
      </c>
      <c r="AA238" s="1">
        <v>39.690102740100002</v>
      </c>
      <c r="AB238" s="1">
        <v>-84.229692100500003</v>
      </c>
    </row>
    <row r="239" spans="1:28" x14ac:dyDescent="0.25">
      <c r="A239" s="13">
        <v>237</v>
      </c>
      <c r="B239" s="17">
        <v>6</v>
      </c>
      <c r="C239" s="1" t="s">
        <v>784</v>
      </c>
      <c r="D239" s="1" t="s">
        <v>3848</v>
      </c>
      <c r="E239" s="1" t="s">
        <v>3873</v>
      </c>
      <c r="F239" s="1" t="s">
        <v>3917</v>
      </c>
      <c r="G239" s="16">
        <v>13.9</v>
      </c>
      <c r="H239" s="16">
        <v>14.4</v>
      </c>
      <c r="I239" s="13" t="s">
        <v>3190</v>
      </c>
      <c r="J239" s="1" t="s">
        <v>4987</v>
      </c>
      <c r="K239" s="1">
        <v>1</v>
      </c>
      <c r="L239" s="1">
        <v>3</v>
      </c>
      <c r="M239" s="1">
        <v>6</v>
      </c>
      <c r="N239" s="1">
        <v>4</v>
      </c>
      <c r="O239" s="1">
        <v>24</v>
      </c>
      <c r="P239" s="16">
        <v>263.73800872093022</v>
      </c>
      <c r="Q239" s="16">
        <v>1.0665449705399044</v>
      </c>
      <c r="R239" s="16">
        <v>15.203178223880549</v>
      </c>
      <c r="S239" s="16">
        <v>14.136633253340644</v>
      </c>
      <c r="T239" s="21">
        <v>8.0497418182481212E-2</v>
      </c>
      <c r="U239" s="16">
        <v>5.0869915350907311</v>
      </c>
      <c r="V239" s="16">
        <v>5.0064941169082502</v>
      </c>
      <c r="W239" s="13" t="str">
        <f>IF(Table467410[[#This Row],[PSI - FI]]&gt;5,"Red",(IF(AND(Table467410[[#This Row],[PSI - FI]]&lt;5,Table467410[[#This Row],[PSI - FI]]&gt;=3),"Blue","No")))</f>
        <v>Red</v>
      </c>
      <c r="X239" s="19" t="str">
        <f>HYPERLINK("https://www.google.com/maps/dir/?api=1&amp;origin=" &amp; Table467410[[#This Row],[Begin Lat]] &amp; "," &amp; Table467410[[#This Row],[Begin Long]] &amp; "&amp;destination=" &amp; Table467410[[#This Row],[End Lat]] &amp; "," &amp; Table467410[[#This Row],[End Long]] &amp; "&amp;travelmode=driving", "Google Maps")</f>
        <v>Google Maps</v>
      </c>
      <c r="Y239" s="1">
        <v>39.932664885800001</v>
      </c>
      <c r="Z239" s="1">
        <v>-83.010250664599994</v>
      </c>
      <c r="AA239" s="1">
        <v>39.939808280299999</v>
      </c>
      <c r="AB239" s="1">
        <v>-83.009806211400004</v>
      </c>
    </row>
    <row r="240" spans="1:28" x14ac:dyDescent="0.25">
      <c r="A240" s="13">
        <v>238</v>
      </c>
      <c r="B240" s="17">
        <v>6</v>
      </c>
      <c r="C240" s="1" t="s">
        <v>784</v>
      </c>
      <c r="D240" s="1" t="s">
        <v>4493</v>
      </c>
      <c r="E240" s="1" t="s">
        <v>4494</v>
      </c>
      <c r="F240" s="1" t="s">
        <v>4565</v>
      </c>
      <c r="G240" s="16">
        <v>45.8</v>
      </c>
      <c r="H240" s="16">
        <v>46.3</v>
      </c>
      <c r="I240" s="13" t="s">
        <v>3190</v>
      </c>
      <c r="J240" s="1" t="s">
        <v>4989</v>
      </c>
      <c r="K240" s="1">
        <v>0</v>
      </c>
      <c r="L240" s="1">
        <v>1</v>
      </c>
      <c r="M240" s="1">
        <v>12</v>
      </c>
      <c r="N240" s="1">
        <v>6</v>
      </c>
      <c r="O240" s="1">
        <v>49</v>
      </c>
      <c r="P240" s="16">
        <v>199.86418968023256</v>
      </c>
      <c r="Q240" s="16">
        <v>0.78682713604407151</v>
      </c>
      <c r="R240" s="16">
        <v>27.45690443159965</v>
      </c>
      <c r="S240" s="16">
        <v>26.670077295555579</v>
      </c>
      <c r="T240" s="21">
        <v>6.0674939515371444E-2</v>
      </c>
      <c r="U240" s="16">
        <v>5.0329594446033354</v>
      </c>
      <c r="V240" s="16">
        <v>4.9722845050879636</v>
      </c>
      <c r="W240" s="13" t="str">
        <f>IF(Table467410[[#This Row],[PSI - FI]]&gt;5,"Red",(IF(AND(Table467410[[#This Row],[PSI - FI]]&lt;5,Table467410[[#This Row],[PSI - FI]]&gt;=3),"Blue","No")))</f>
        <v>Blue</v>
      </c>
      <c r="X240" s="19" t="str">
        <f>HYPERLINK("https://www.google.com/maps/dir/?api=1&amp;origin=" &amp; Table467410[[#This Row],[Begin Lat]] &amp; "," &amp; Table467410[[#This Row],[Begin Long]] &amp; "&amp;destination=" &amp; Table467410[[#This Row],[End Lat]] &amp; "," &amp; Table467410[[#This Row],[End Long]] &amp; "&amp;travelmode=driving", "Google Maps")</f>
        <v>Google Maps</v>
      </c>
      <c r="Y240" s="1">
        <v>39.905911629999999</v>
      </c>
      <c r="Z240" s="1">
        <v>-82.894775598099997</v>
      </c>
      <c r="AA240" s="1">
        <v>39.900145293400001</v>
      </c>
      <c r="AB240" s="1">
        <v>-82.900458981100002</v>
      </c>
    </row>
    <row r="241" spans="1:28" x14ac:dyDescent="0.25">
      <c r="A241" s="13">
        <v>239</v>
      </c>
      <c r="B241" s="17">
        <v>6</v>
      </c>
      <c r="C241" s="1" t="s">
        <v>784</v>
      </c>
      <c r="D241" s="1" t="s">
        <v>4493</v>
      </c>
      <c r="E241" s="1" t="s">
        <v>4494</v>
      </c>
      <c r="F241" s="1" t="s">
        <v>4565</v>
      </c>
      <c r="G241" s="16">
        <v>26.2</v>
      </c>
      <c r="H241" s="16">
        <v>26.7</v>
      </c>
      <c r="I241" s="13" t="s">
        <v>3190</v>
      </c>
      <c r="J241" s="1" t="s">
        <v>4986</v>
      </c>
      <c r="K241" s="1">
        <v>0</v>
      </c>
      <c r="L241" s="1">
        <v>1</v>
      </c>
      <c r="M241" s="1">
        <v>14</v>
      </c>
      <c r="N241" s="1">
        <v>4</v>
      </c>
      <c r="O241" s="1">
        <v>18</v>
      </c>
      <c r="P241" s="16">
        <v>173.08293968023256</v>
      </c>
      <c r="Q241" s="16">
        <v>1.141226116709734</v>
      </c>
      <c r="R241" s="16">
        <v>14.878240945234726</v>
      </c>
      <c r="S241" s="16">
        <v>13.737014828524991</v>
      </c>
      <c r="T241" s="21">
        <v>3.1495206884929475E-2</v>
      </c>
      <c r="U241" s="16">
        <v>5.0240324648314099</v>
      </c>
      <c r="V241" s="16">
        <v>4.9925372579464806</v>
      </c>
      <c r="W241" s="13" t="str">
        <f>IF(Table467410[[#This Row],[PSI - FI]]&gt;5,"Red",(IF(AND(Table467410[[#This Row],[PSI - FI]]&lt;5,Table467410[[#This Row],[PSI - FI]]&gt;=3),"Blue","No")))</f>
        <v>Blue</v>
      </c>
      <c r="X241" s="19" t="str">
        <f>HYPERLINK("https://www.google.com/maps/dir/?api=1&amp;origin=" &amp; Table467410[[#This Row],[Begin Lat]] &amp; "," &amp; Table467410[[#This Row],[Begin Long]] &amp; "&amp;destination=" &amp; Table467410[[#This Row],[End Lat]] &amp; "," &amp; Table467410[[#This Row],[End Long]] &amp; "&amp;travelmode=driving", "Google Maps")</f>
        <v>Google Maps</v>
      </c>
      <c r="Y241" s="1">
        <v>40.109605177900001</v>
      </c>
      <c r="Z241" s="1">
        <v>-82.971096562499994</v>
      </c>
      <c r="AA241" s="1">
        <v>40.107815103500002</v>
      </c>
      <c r="AB241" s="1">
        <v>-82.961949163499995</v>
      </c>
    </row>
    <row r="242" spans="1:28" x14ac:dyDescent="0.25">
      <c r="A242" s="13">
        <v>240</v>
      </c>
      <c r="B242" s="17">
        <v>12</v>
      </c>
      <c r="C242" s="1" t="s">
        <v>785</v>
      </c>
      <c r="D242" s="1" t="s">
        <v>4499</v>
      </c>
      <c r="E242" s="1" t="s">
        <v>4500</v>
      </c>
      <c r="F242" s="1" t="s">
        <v>4566</v>
      </c>
      <c r="G242" s="16">
        <v>20.5</v>
      </c>
      <c r="H242" s="16">
        <v>21</v>
      </c>
      <c r="I242" s="13" t="s">
        <v>3190</v>
      </c>
      <c r="J242" s="1" t="s">
        <v>4985</v>
      </c>
      <c r="K242" s="1">
        <v>1</v>
      </c>
      <c r="L242" s="1">
        <v>1</v>
      </c>
      <c r="M242" s="1">
        <v>8</v>
      </c>
      <c r="N242" s="1">
        <v>9</v>
      </c>
      <c r="O242" s="1">
        <v>34</v>
      </c>
      <c r="P242" s="16">
        <v>217.66587936046511</v>
      </c>
      <c r="Q242" s="16">
        <v>1.4778301044490281</v>
      </c>
      <c r="R242" s="16">
        <v>21.186874012740788</v>
      </c>
      <c r="S242" s="16">
        <v>19.709043908291761</v>
      </c>
      <c r="T242" s="21">
        <v>0.11633187927825915</v>
      </c>
      <c r="U242" s="16">
        <v>5.0218091290542404</v>
      </c>
      <c r="V242" s="16">
        <v>4.9054772497759815</v>
      </c>
      <c r="W242" s="13" t="str">
        <f>IF(Table467410[[#This Row],[PSI - FI]]&gt;5,"Red",(IF(AND(Table467410[[#This Row],[PSI - FI]]&lt;5,Table467410[[#This Row],[PSI - FI]]&gt;=3),"Blue","No")))</f>
        <v>Blue</v>
      </c>
      <c r="X242" s="19" t="str">
        <f>HYPERLINK("https://www.google.com/maps/dir/?api=1&amp;origin=" &amp; Table467410[[#This Row],[Begin Lat]] &amp; "," &amp; Table467410[[#This Row],[Begin Long]] &amp; "&amp;destination=" &amp; Table467410[[#This Row],[End Lat]] &amp; "," &amp; Table467410[[#This Row],[End Long]] &amp; "&amp;travelmode=driving", "Google Maps")</f>
        <v>Google Maps</v>
      </c>
      <c r="Y242" s="1">
        <v>41.415120451699998</v>
      </c>
      <c r="Z242" s="1">
        <v>-81.598236733500002</v>
      </c>
      <c r="AA242" s="1">
        <v>41.419792911400002</v>
      </c>
      <c r="AB242" s="1">
        <v>-81.590896206699995</v>
      </c>
    </row>
    <row r="243" spans="1:28" x14ac:dyDescent="0.25">
      <c r="A243" s="13">
        <v>241</v>
      </c>
      <c r="B243" s="17">
        <v>2</v>
      </c>
      <c r="C243" s="1" t="s">
        <v>786</v>
      </c>
      <c r="D243" s="1" t="s">
        <v>4546</v>
      </c>
      <c r="E243" s="1" t="s">
        <v>4547</v>
      </c>
      <c r="F243" s="1" t="s">
        <v>3918</v>
      </c>
      <c r="G243" s="16">
        <v>3.9</v>
      </c>
      <c r="H243" s="16">
        <v>4.4000000000000004</v>
      </c>
      <c r="I243" s="13" t="s">
        <v>3190</v>
      </c>
      <c r="J243" s="1" t="s">
        <v>4985</v>
      </c>
      <c r="K243" s="1">
        <v>0</v>
      </c>
      <c r="L243" s="1">
        <v>1</v>
      </c>
      <c r="M243" s="1">
        <v>17</v>
      </c>
      <c r="N243" s="1">
        <v>10</v>
      </c>
      <c r="O243" s="1">
        <v>62</v>
      </c>
      <c r="P243" s="16">
        <v>263.34856468023258</v>
      </c>
      <c r="Q243" s="16">
        <v>0.81139426636224699</v>
      </c>
      <c r="R243" s="16">
        <v>36.120489784092506</v>
      </c>
      <c r="S243" s="16">
        <v>35.309095517730256</v>
      </c>
      <c r="T243" s="21">
        <v>4.9729225925340445E-2</v>
      </c>
      <c r="U243" s="16">
        <v>5.0173779270922649</v>
      </c>
      <c r="V243" s="16">
        <v>4.9676487011669241</v>
      </c>
      <c r="W243" s="13" t="str">
        <f>IF(Table467410[[#This Row],[PSI - FI]]&gt;5,"Red",(IF(AND(Table467410[[#This Row],[PSI - FI]]&lt;5,Table467410[[#This Row],[PSI - FI]]&gt;=3),"Blue","No")))</f>
        <v>Blue</v>
      </c>
      <c r="X243" s="19" t="str">
        <f>HYPERLINK("https://www.google.com/maps/dir/?api=1&amp;origin=" &amp; Table467410[[#This Row],[Begin Lat]] &amp; "," &amp; Table467410[[#This Row],[Begin Long]] &amp; "&amp;destination=" &amp; Table467410[[#This Row],[End Lat]] &amp; "," &amp; Table467410[[#This Row],[End Long]] &amp; "&amp;travelmode=driving", "Google Maps")</f>
        <v>Google Maps</v>
      </c>
      <c r="Y243" s="1">
        <v>41.666413553200002</v>
      </c>
      <c r="Z243" s="1">
        <v>-83.566963838999996</v>
      </c>
      <c r="AA243" s="1">
        <v>41.671534223099997</v>
      </c>
      <c r="AB243" s="1">
        <v>-83.573004208900002</v>
      </c>
    </row>
    <row r="244" spans="1:28" x14ac:dyDescent="0.25">
      <c r="A244" s="13">
        <v>242</v>
      </c>
      <c r="B244" s="17">
        <v>6</v>
      </c>
      <c r="C244" s="1" t="s">
        <v>784</v>
      </c>
      <c r="D244" s="1" t="s">
        <v>4493</v>
      </c>
      <c r="E244" s="1" t="s">
        <v>4508</v>
      </c>
      <c r="F244" s="1" t="s">
        <v>4565</v>
      </c>
      <c r="G244" s="16">
        <v>39.9</v>
      </c>
      <c r="H244" s="16">
        <v>40.4</v>
      </c>
      <c r="I244" s="13" t="s">
        <v>3190</v>
      </c>
      <c r="J244" s="1" t="s">
        <v>4987</v>
      </c>
      <c r="K244" s="1">
        <v>0</v>
      </c>
      <c r="L244" s="1">
        <v>2</v>
      </c>
      <c r="M244" s="1">
        <v>8</v>
      </c>
      <c r="N244" s="1">
        <v>4</v>
      </c>
      <c r="O244" s="1">
        <v>10</v>
      </c>
      <c r="P244" s="16">
        <v>171.47837936046511</v>
      </c>
      <c r="Q244" s="16">
        <v>1.0432768208985679</v>
      </c>
      <c r="R244" s="16">
        <v>9.5905449862498013</v>
      </c>
      <c r="S244" s="16">
        <v>8.5472681653512339</v>
      </c>
      <c r="T244" s="21">
        <v>7.17725213058934E-2</v>
      </c>
      <c r="U244" s="16">
        <v>4.9966941780562655</v>
      </c>
      <c r="V244" s="16">
        <v>4.9249216567503717</v>
      </c>
      <c r="W244" s="13" t="str">
        <f>IF(Table467410[[#This Row],[PSI - FI]]&gt;5,"Red",(IF(AND(Table467410[[#This Row],[PSI - FI]]&lt;5,Table467410[[#This Row],[PSI - FI]]&gt;=3),"Blue","No")))</f>
        <v>Blue</v>
      </c>
      <c r="X244" s="19" t="str">
        <f>HYPERLINK("https://www.google.com/maps/dir/?api=1&amp;origin=" &amp; Table467410[[#This Row],[Begin Lat]] &amp; "," &amp; Table467410[[#This Row],[Begin Long]] &amp; "&amp;destination=" &amp; Table467410[[#This Row],[End Lat]] &amp; "," &amp; Table467410[[#This Row],[End Long]] &amp; "&amp;travelmode=driving", "Google Maps")</f>
        <v>Google Maps</v>
      </c>
      <c r="Y244" s="1">
        <v>39.9747031689</v>
      </c>
      <c r="Z244" s="1">
        <v>-82.849115493400006</v>
      </c>
      <c r="AA244" s="1">
        <v>39.968571912800002</v>
      </c>
      <c r="AB244" s="1">
        <v>-82.844174038000006</v>
      </c>
    </row>
    <row r="245" spans="1:28" x14ac:dyDescent="0.25">
      <c r="A245" s="13">
        <v>243</v>
      </c>
      <c r="B245" s="17">
        <v>12</v>
      </c>
      <c r="C245" s="1" t="s">
        <v>785</v>
      </c>
      <c r="D245" s="1" t="s">
        <v>4499</v>
      </c>
      <c r="E245" s="1" t="s">
        <v>4500</v>
      </c>
      <c r="F245" s="1" t="s">
        <v>4566</v>
      </c>
      <c r="G245" s="16">
        <v>10.4</v>
      </c>
      <c r="H245" s="16">
        <v>10.9</v>
      </c>
      <c r="I245" s="13" t="s">
        <v>3190</v>
      </c>
      <c r="J245" s="1" t="s">
        <v>4985</v>
      </c>
      <c r="K245" s="1">
        <v>0</v>
      </c>
      <c r="L245" s="1">
        <v>3</v>
      </c>
      <c r="M245" s="1">
        <v>10</v>
      </c>
      <c r="N245" s="1">
        <v>8</v>
      </c>
      <c r="O245" s="1">
        <v>45</v>
      </c>
      <c r="P245" s="16">
        <v>282.99881904069764</v>
      </c>
      <c r="Q245" s="16">
        <v>1.2157614888326305</v>
      </c>
      <c r="R245" s="16">
        <v>26.963556634772679</v>
      </c>
      <c r="S245" s="16">
        <v>25.747795145940049</v>
      </c>
      <c r="T245" s="21">
        <v>8.4316621043428353E-2</v>
      </c>
      <c r="U245" s="16">
        <v>4.9720939116267022</v>
      </c>
      <c r="V245" s="16">
        <v>4.8877772905832737</v>
      </c>
      <c r="W245" s="13" t="str">
        <f>IF(Table467410[[#This Row],[PSI - FI]]&gt;5,"Red",(IF(AND(Table467410[[#This Row],[PSI - FI]]&lt;5,Table467410[[#This Row],[PSI - FI]]&gt;=3),"Blue","No")))</f>
        <v>Blue</v>
      </c>
      <c r="X245" s="19" t="str">
        <f>HYPERLINK("https://www.google.com/maps/dir/?api=1&amp;origin=" &amp; Table467410[[#This Row],[Begin Lat]] &amp; "," &amp; Table467410[[#This Row],[Begin Long]] &amp; "&amp;destination=" &amp; Table467410[[#This Row],[End Lat]] &amp; "," &amp; Table467410[[#This Row],[End Long]] &amp; "&amp;travelmode=driving", "Google Maps")</f>
        <v>Google Maps</v>
      </c>
      <c r="Y245" s="1">
        <v>41.420431931499998</v>
      </c>
      <c r="Z245" s="1">
        <v>-81.783385698399996</v>
      </c>
      <c r="AA245" s="1">
        <v>41.422746973400002</v>
      </c>
      <c r="AB245" s="1">
        <v>-81.774377319999999</v>
      </c>
    </row>
    <row r="246" spans="1:28" x14ac:dyDescent="0.25">
      <c r="A246" s="13">
        <v>244</v>
      </c>
      <c r="B246" s="17">
        <v>6</v>
      </c>
      <c r="C246" s="1" t="s">
        <v>784</v>
      </c>
      <c r="D246" s="1" t="s">
        <v>4493</v>
      </c>
      <c r="E246" s="1" t="s">
        <v>4508</v>
      </c>
      <c r="F246" s="1" t="s">
        <v>4565</v>
      </c>
      <c r="G246" s="16">
        <v>26.6</v>
      </c>
      <c r="H246" s="16">
        <v>27.1</v>
      </c>
      <c r="I246" s="13" t="s">
        <v>3190</v>
      </c>
      <c r="J246" s="1" t="s">
        <v>4987</v>
      </c>
      <c r="K246" s="1">
        <v>0</v>
      </c>
      <c r="L246" s="1">
        <v>1</v>
      </c>
      <c r="M246" s="1">
        <v>6</v>
      </c>
      <c r="N246" s="1">
        <v>7</v>
      </c>
      <c r="O246" s="1">
        <v>20</v>
      </c>
      <c r="P246" s="16">
        <v>136.02043968023256</v>
      </c>
      <c r="Q246" s="16">
        <v>1.2569812703129648</v>
      </c>
      <c r="R246" s="16">
        <v>13.74120797225136</v>
      </c>
      <c r="S246" s="16">
        <v>12.484226701938395</v>
      </c>
      <c r="T246" s="21">
        <v>6.8166173979137351E-2</v>
      </c>
      <c r="U246" s="16">
        <v>4.9712263627124846</v>
      </c>
      <c r="V246" s="16">
        <v>4.9030601887333471</v>
      </c>
      <c r="W246" s="13" t="str">
        <f>IF(Table467410[[#This Row],[PSI - FI]]&gt;5,"Red",(IF(AND(Table467410[[#This Row],[PSI - FI]]&lt;5,Table467410[[#This Row],[PSI - FI]]&gt;=3),"Blue","No")))</f>
        <v>Blue</v>
      </c>
      <c r="X246" s="19" t="str">
        <f>HYPERLINK("https://www.google.com/maps/dir/?api=1&amp;origin=" &amp; Table467410[[#This Row],[Begin Lat]] &amp; "," &amp; Table467410[[#This Row],[Begin Long]] &amp; "&amp;destination=" &amp; Table467410[[#This Row],[End Lat]] &amp; "," &amp; Table467410[[#This Row],[End Long]] &amp; "&amp;travelmode=driving", "Google Maps")</f>
        <v>Google Maps</v>
      </c>
      <c r="Y246" s="1">
        <v>40.108529016600002</v>
      </c>
      <c r="Z246" s="1">
        <v>-82.9644568609</v>
      </c>
      <c r="AA246" s="1">
        <v>40.106715624899998</v>
      </c>
      <c r="AB246" s="1">
        <v>-82.955323776599997</v>
      </c>
    </row>
    <row r="247" spans="1:28" x14ac:dyDescent="0.25">
      <c r="A247" s="13">
        <v>245</v>
      </c>
      <c r="B247" s="17">
        <v>6</v>
      </c>
      <c r="C247" s="1" t="s">
        <v>784</v>
      </c>
      <c r="D247" s="1" t="s">
        <v>4491</v>
      </c>
      <c r="E247" s="1" t="s">
        <v>4512</v>
      </c>
      <c r="F247" s="1" t="s">
        <v>4564</v>
      </c>
      <c r="G247" s="16">
        <v>10</v>
      </c>
      <c r="H247" s="16">
        <v>10.5</v>
      </c>
      <c r="I247" s="13" t="s">
        <v>3190</v>
      </c>
      <c r="J247" s="1" t="s">
        <v>4989</v>
      </c>
      <c r="K247" s="1">
        <v>0</v>
      </c>
      <c r="L247" s="1">
        <v>2</v>
      </c>
      <c r="M247" s="1">
        <v>9</v>
      </c>
      <c r="N247" s="1">
        <v>7</v>
      </c>
      <c r="O247" s="1">
        <v>19</v>
      </c>
      <c r="P247" s="16">
        <v>200.33775436046511</v>
      </c>
      <c r="Q247" s="16">
        <v>0.61926501164222514</v>
      </c>
      <c r="R247" s="16">
        <v>16.715926749558168</v>
      </c>
      <c r="S247" s="16">
        <v>16.096661737915944</v>
      </c>
      <c r="T247" s="21">
        <v>4.251319543589837E-2</v>
      </c>
      <c r="U247" s="16">
        <v>4.9634873106932869</v>
      </c>
      <c r="V247" s="16">
        <v>4.9209741152573887</v>
      </c>
      <c r="W247" s="13" t="str">
        <f>IF(Table467410[[#This Row],[PSI - FI]]&gt;5,"Red",(IF(AND(Table467410[[#This Row],[PSI - FI]]&lt;5,Table467410[[#This Row],[PSI - FI]]&gt;=3),"Blue","No")))</f>
        <v>Blue</v>
      </c>
      <c r="X247" s="19" t="str">
        <f>HYPERLINK("https://www.google.com/maps/dir/?api=1&amp;origin=" &amp; Table467410[[#This Row],[Begin Lat]] &amp; "," &amp; Table467410[[#This Row],[Begin Long]] &amp; "&amp;destination=" &amp; Table467410[[#This Row],[End Lat]] &amp; "," &amp; Table467410[[#This Row],[End Long]] &amp; "&amp;travelmode=driving", "Google Maps")</f>
        <v>Google Maps</v>
      </c>
      <c r="Y247" s="1">
        <v>40.009329036600001</v>
      </c>
      <c r="Z247" s="1">
        <v>-82.909335995299998</v>
      </c>
      <c r="AA247" s="1">
        <v>40.0108558186</v>
      </c>
      <c r="AB247" s="1">
        <v>-82.900884295599994</v>
      </c>
    </row>
    <row r="248" spans="1:28" x14ac:dyDescent="0.25">
      <c r="A248" s="13">
        <v>246</v>
      </c>
      <c r="B248" s="17">
        <v>6</v>
      </c>
      <c r="C248" s="1" t="s">
        <v>784</v>
      </c>
      <c r="D248" s="1" t="s">
        <v>3848</v>
      </c>
      <c r="E248" s="1" t="s">
        <v>3873</v>
      </c>
      <c r="F248" s="1" t="s">
        <v>3917</v>
      </c>
      <c r="G248" s="16">
        <v>20.9</v>
      </c>
      <c r="H248" s="16">
        <v>21.4</v>
      </c>
      <c r="I248" s="13" t="s">
        <v>3190</v>
      </c>
      <c r="J248" s="1" t="s">
        <v>4988</v>
      </c>
      <c r="K248" s="1">
        <v>2</v>
      </c>
      <c r="L248" s="1">
        <v>3</v>
      </c>
      <c r="M248" s="1">
        <v>8</v>
      </c>
      <c r="N248" s="1">
        <v>4</v>
      </c>
      <c r="O248" s="1">
        <v>24</v>
      </c>
      <c r="P248" s="16">
        <v>322.50844840116281</v>
      </c>
      <c r="Q248" s="16">
        <v>1.396139719341662</v>
      </c>
      <c r="R248" s="16">
        <v>16.320670239917309</v>
      </c>
      <c r="S248" s="16">
        <v>14.924530520575647</v>
      </c>
      <c r="T248" s="21">
        <v>0.10778254664158252</v>
      </c>
      <c r="U248" s="16">
        <v>4.9600540187231914</v>
      </c>
      <c r="V248" s="16">
        <v>4.8522714720816085</v>
      </c>
      <c r="W248" s="13" t="str">
        <f>IF(Table467410[[#This Row],[PSI - FI]]&gt;5,"Red",(IF(AND(Table467410[[#This Row],[PSI - FI]]&lt;5,Table467410[[#This Row],[PSI - FI]]&gt;=3),"Blue","No")))</f>
        <v>Blue</v>
      </c>
      <c r="X248" s="19" t="str">
        <f>HYPERLINK("https://www.google.com/maps/dir/?api=1&amp;origin=" &amp; Table467410[[#This Row],[Begin Lat]] &amp; "," &amp; Table467410[[#This Row],[Begin Long]] &amp; "&amp;destination=" &amp; Table467410[[#This Row],[End Lat]] &amp; "," &amp; Table467410[[#This Row],[End Long]] &amp; "&amp;travelmode=driving", "Google Maps")</f>
        <v>Google Maps</v>
      </c>
      <c r="Y248" s="1">
        <v>40.010959805399999</v>
      </c>
      <c r="Z248" s="1">
        <v>-82.989742294600006</v>
      </c>
      <c r="AA248" s="1">
        <v>40.016807181600001</v>
      </c>
      <c r="AB248" s="1">
        <v>-82.994722162000002</v>
      </c>
    </row>
    <row r="249" spans="1:28" x14ac:dyDescent="0.25">
      <c r="A249" s="13">
        <v>247</v>
      </c>
      <c r="B249" s="17">
        <v>12</v>
      </c>
      <c r="C249" s="1" t="s">
        <v>785</v>
      </c>
      <c r="D249" s="1" t="s">
        <v>4504</v>
      </c>
      <c r="E249" s="1" t="s">
        <v>4496</v>
      </c>
      <c r="F249" s="1" t="s">
        <v>3920</v>
      </c>
      <c r="G249" s="16">
        <v>12.8</v>
      </c>
      <c r="H249" s="16">
        <v>13.3</v>
      </c>
      <c r="I249" s="13" t="s">
        <v>3190</v>
      </c>
      <c r="J249" s="1" t="s">
        <v>4987</v>
      </c>
      <c r="K249" s="1">
        <v>0</v>
      </c>
      <c r="L249" s="1">
        <v>2</v>
      </c>
      <c r="M249" s="1">
        <v>6</v>
      </c>
      <c r="N249" s="1">
        <v>5</v>
      </c>
      <c r="O249" s="1">
        <v>43</v>
      </c>
      <c r="P249" s="16">
        <v>195.82212936046511</v>
      </c>
      <c r="Q249" s="16">
        <v>1.2970740476209366</v>
      </c>
      <c r="R249" s="16">
        <v>22.638988071635438</v>
      </c>
      <c r="S249" s="16">
        <v>21.341914024014503</v>
      </c>
      <c r="T249" s="21">
        <v>0.1021309138190836</v>
      </c>
      <c r="U249" s="16">
        <v>4.9591195751743751</v>
      </c>
      <c r="V249" s="16">
        <v>4.8569886613552917</v>
      </c>
      <c r="W249" s="13" t="str">
        <f>IF(Table467410[[#This Row],[PSI - FI]]&gt;5,"Red",(IF(AND(Table467410[[#This Row],[PSI - FI]]&lt;5,Table467410[[#This Row],[PSI - FI]]&gt;=3),"Blue","No")))</f>
        <v>Blue</v>
      </c>
      <c r="X249" s="19" t="str">
        <f>HYPERLINK("https://www.google.com/maps/dir/?api=1&amp;origin=" &amp; Table467410[[#This Row],[Begin Lat]] &amp; "," &amp; Table467410[[#This Row],[Begin Long]] &amp; "&amp;destination=" &amp; Table467410[[#This Row],[End Lat]] &amp; "," &amp; Table467410[[#This Row],[End Long]] &amp; "&amp;travelmode=driving", "Google Maps")</f>
        <v>Google Maps</v>
      </c>
      <c r="Y249" s="1">
        <v>41.472403939000003</v>
      </c>
      <c r="Z249" s="1">
        <v>-81.728282352600004</v>
      </c>
      <c r="AA249" s="1">
        <v>41.475008954400003</v>
      </c>
      <c r="AB249" s="1">
        <v>-81.719433650599996</v>
      </c>
    </row>
    <row r="250" spans="1:28" x14ac:dyDescent="0.25">
      <c r="A250" s="13">
        <v>248</v>
      </c>
      <c r="B250" s="17">
        <v>7</v>
      </c>
      <c r="C250" s="1" t="s">
        <v>3196</v>
      </c>
      <c r="D250" s="1" t="s">
        <v>4505</v>
      </c>
      <c r="E250" s="1" t="s">
        <v>4506</v>
      </c>
      <c r="F250" s="1" t="s">
        <v>3918</v>
      </c>
      <c r="G250" s="16">
        <v>16.2</v>
      </c>
      <c r="H250" s="16">
        <v>16.7</v>
      </c>
      <c r="I250" s="13" t="s">
        <v>3190</v>
      </c>
      <c r="J250" s="1" t="s">
        <v>4985</v>
      </c>
      <c r="K250" s="1">
        <v>0</v>
      </c>
      <c r="L250" s="1">
        <v>0</v>
      </c>
      <c r="M250" s="1">
        <v>14</v>
      </c>
      <c r="N250" s="1">
        <v>8</v>
      </c>
      <c r="O250" s="1">
        <v>36</v>
      </c>
      <c r="P250" s="16">
        <v>163.15625</v>
      </c>
      <c r="Q250" s="16">
        <v>1.1573760710863485</v>
      </c>
      <c r="R250" s="16">
        <v>23.197801884641731</v>
      </c>
      <c r="S250" s="16">
        <v>22.04042581355538</v>
      </c>
      <c r="T250" s="21">
        <v>7.8334364100439868E-2</v>
      </c>
      <c r="U250" s="16">
        <v>4.9544856678032314</v>
      </c>
      <c r="V250" s="16">
        <v>4.8761513037027919</v>
      </c>
      <c r="W250" s="13" t="str">
        <f>IF(Table467410[[#This Row],[PSI - FI]]&gt;5,"Red",(IF(AND(Table467410[[#This Row],[PSI - FI]]&lt;5,Table467410[[#This Row],[PSI - FI]]&gt;=3),"Blue","No")))</f>
        <v>Blue</v>
      </c>
      <c r="X250" s="19" t="str">
        <f>HYPERLINK("https://www.google.com/maps/dir/?api=1&amp;origin=" &amp; Table467410[[#This Row],[Begin Lat]] &amp; "," &amp; Table467410[[#This Row],[Begin Long]] &amp; "&amp;destination=" &amp; Table467410[[#This Row],[End Lat]] &amp; "," &amp; Table467410[[#This Row],[End Long]] &amp; "&amp;travelmode=driving", "Google Maps")</f>
        <v>Google Maps</v>
      </c>
      <c r="Y250" s="1">
        <v>39.8045125465</v>
      </c>
      <c r="Z250" s="1">
        <v>-84.189031225500003</v>
      </c>
      <c r="AA250" s="1">
        <v>39.811755304400002</v>
      </c>
      <c r="AB250" s="1">
        <v>-84.1890726333</v>
      </c>
    </row>
    <row r="251" spans="1:28" x14ac:dyDescent="0.25">
      <c r="A251" s="13">
        <v>249</v>
      </c>
      <c r="B251" s="17">
        <v>6</v>
      </c>
      <c r="C251" s="1" t="s">
        <v>784</v>
      </c>
      <c r="D251" s="1" t="s">
        <v>4493</v>
      </c>
      <c r="E251" s="1" t="s">
        <v>4494</v>
      </c>
      <c r="F251" s="1" t="s">
        <v>4565</v>
      </c>
      <c r="G251" s="16">
        <v>33.4</v>
      </c>
      <c r="H251" s="16">
        <v>33.9</v>
      </c>
      <c r="I251" s="13" t="s">
        <v>3190</v>
      </c>
      <c r="J251" s="1" t="s">
        <v>4988</v>
      </c>
      <c r="K251" s="1">
        <v>0</v>
      </c>
      <c r="L251" s="1">
        <v>0</v>
      </c>
      <c r="M251" s="1">
        <v>11</v>
      </c>
      <c r="N251" s="1">
        <v>4</v>
      </c>
      <c r="O251" s="1">
        <v>30</v>
      </c>
      <c r="P251" s="16">
        <v>119.765625</v>
      </c>
      <c r="Q251" s="16">
        <v>1.5453096002059843</v>
      </c>
      <c r="R251" s="16">
        <v>17.816992967035937</v>
      </c>
      <c r="S251" s="16">
        <v>16.271683366829951</v>
      </c>
      <c r="T251" s="21">
        <v>0.12133884240759105</v>
      </c>
      <c r="U251" s="16">
        <v>4.937905768417246</v>
      </c>
      <c r="V251" s="16">
        <v>4.8165669260096546</v>
      </c>
      <c r="W251" s="13" t="str">
        <f>IF(Table467410[[#This Row],[PSI - FI]]&gt;5,"Red",(IF(AND(Table467410[[#This Row],[PSI - FI]]&lt;5,Table467410[[#This Row],[PSI - FI]]&gt;=3),"Blue","No")))</f>
        <v>Blue</v>
      </c>
      <c r="X251" s="19" t="str">
        <f>HYPERLINK("https://www.google.com/maps/dir/?api=1&amp;origin=" &amp; Table467410[[#This Row],[Begin Lat]] &amp; "," &amp; Table467410[[#This Row],[Begin Long]] &amp; "&amp;destination=" &amp; Table467410[[#This Row],[End Lat]] &amp; "," &amp; Table467410[[#This Row],[End Long]] &amp; "&amp;travelmode=driving", "Google Maps")</f>
        <v>Google Maps</v>
      </c>
      <c r="Y251" s="1">
        <v>40.040925889999997</v>
      </c>
      <c r="Z251" s="1">
        <v>-82.902849540899993</v>
      </c>
      <c r="AA251" s="1">
        <v>40.033685308999999</v>
      </c>
      <c r="AB251" s="1">
        <v>-82.903394731099993</v>
      </c>
    </row>
    <row r="252" spans="1:28" x14ac:dyDescent="0.25">
      <c r="A252" s="13">
        <v>250</v>
      </c>
      <c r="B252" s="17">
        <v>12</v>
      </c>
      <c r="C252" s="1" t="s">
        <v>785</v>
      </c>
      <c r="D252" s="1" t="s">
        <v>4504</v>
      </c>
      <c r="E252" s="1" t="s">
        <v>4514</v>
      </c>
      <c r="F252" s="1" t="s">
        <v>3920</v>
      </c>
      <c r="G252" s="16">
        <v>23.2</v>
      </c>
      <c r="H252" s="16">
        <v>23.7</v>
      </c>
      <c r="I252" s="13" t="s">
        <v>3190</v>
      </c>
      <c r="J252" s="1" t="s">
        <v>4985</v>
      </c>
      <c r="K252" s="1">
        <v>0</v>
      </c>
      <c r="L252" s="1">
        <v>2</v>
      </c>
      <c r="M252" s="1">
        <v>6</v>
      </c>
      <c r="N252" s="1">
        <v>12</v>
      </c>
      <c r="O252" s="1">
        <v>45</v>
      </c>
      <c r="P252" s="16">
        <v>228.88462936046511</v>
      </c>
      <c r="Q252" s="16">
        <v>1.3336728677156462</v>
      </c>
      <c r="R252" s="16">
        <v>25.893153178633391</v>
      </c>
      <c r="S252" s="16">
        <v>24.559480310917746</v>
      </c>
      <c r="T252" s="21">
        <v>9.7604139453577696E-2</v>
      </c>
      <c r="U252" s="16">
        <v>4.9295041433741487</v>
      </c>
      <c r="V252" s="16">
        <v>4.8319000039205706</v>
      </c>
      <c r="W252" s="13" t="str">
        <f>IF(Table467410[[#This Row],[PSI - FI]]&gt;5,"Red",(IF(AND(Table467410[[#This Row],[PSI - FI]]&lt;5,Table467410[[#This Row],[PSI - FI]]&gt;=3),"Blue","No")))</f>
        <v>Blue</v>
      </c>
      <c r="X252" s="19" t="str">
        <f>HYPERLINK("https://www.google.com/maps/dir/?api=1&amp;origin=" &amp; Table467410[[#This Row],[Begin Lat]] &amp; "," &amp; Table467410[[#This Row],[Begin Long]] &amp; "&amp;destination=" &amp; Table467410[[#This Row],[End Lat]] &amp; "," &amp; Table467410[[#This Row],[End Long]] &amp; "&amp;travelmode=driving", "Google Maps")</f>
        <v>Google Maps</v>
      </c>
      <c r="Y252" s="1">
        <v>41.556227030199999</v>
      </c>
      <c r="Z252" s="1">
        <v>-81.595264839699993</v>
      </c>
      <c r="AA252" s="1">
        <v>41.562611244599999</v>
      </c>
      <c r="AB252" s="1">
        <v>-81.590902245199999</v>
      </c>
    </row>
    <row r="253" spans="1:28" x14ac:dyDescent="0.25">
      <c r="A253" s="13">
        <v>251</v>
      </c>
      <c r="B253" s="17">
        <v>6</v>
      </c>
      <c r="C253" s="1" t="s">
        <v>784</v>
      </c>
      <c r="D253" s="1" t="s">
        <v>3842</v>
      </c>
      <c r="E253" s="1" t="s">
        <v>4509</v>
      </c>
      <c r="F253" s="1" t="s">
        <v>3916</v>
      </c>
      <c r="G253" s="16">
        <v>20.9</v>
      </c>
      <c r="H253" s="16">
        <v>21.4</v>
      </c>
      <c r="I253" s="13" t="s">
        <v>3190</v>
      </c>
      <c r="J253" s="1" t="s">
        <v>4988</v>
      </c>
      <c r="K253" s="1">
        <v>1</v>
      </c>
      <c r="L253" s="1">
        <v>0</v>
      </c>
      <c r="M253" s="1">
        <v>11</v>
      </c>
      <c r="N253" s="1">
        <v>9</v>
      </c>
      <c r="O253" s="1">
        <v>44</v>
      </c>
      <c r="P253" s="16">
        <v>201.62981468023256</v>
      </c>
      <c r="Q253" s="16">
        <v>0.74193208874471051</v>
      </c>
      <c r="R253" s="16">
        <v>26.064102594095072</v>
      </c>
      <c r="S253" s="16">
        <v>25.322170505350361</v>
      </c>
      <c r="T253" s="21">
        <v>5.6360910208474821E-2</v>
      </c>
      <c r="U253" s="16">
        <v>4.9260033883967722</v>
      </c>
      <c r="V253" s="16">
        <v>4.8696424781882977</v>
      </c>
      <c r="W253" s="13" t="str">
        <f>IF(Table467410[[#This Row],[PSI - FI]]&gt;5,"Red",(IF(AND(Table467410[[#This Row],[PSI - FI]]&lt;5,Table467410[[#This Row],[PSI - FI]]&gt;=3),"Blue","No")))</f>
        <v>Blue</v>
      </c>
      <c r="X253" s="19" t="str">
        <f>HYPERLINK("https://www.google.com/maps/dir/?api=1&amp;origin=" &amp; Table467410[[#This Row],[Begin Lat]] &amp; "," &amp; Table467410[[#This Row],[Begin Long]] &amp; "&amp;destination=" &amp; Table467410[[#This Row],[End Lat]] &amp; "," &amp; Table467410[[#This Row],[End Long]] &amp; "&amp;travelmode=driving", "Google Maps")</f>
        <v>Google Maps</v>
      </c>
      <c r="Y253" s="1">
        <v>39.935816923300003</v>
      </c>
      <c r="Z253" s="1">
        <v>-82.887312053299993</v>
      </c>
      <c r="AA253" s="1">
        <v>39.936702008499999</v>
      </c>
      <c r="AB253" s="1">
        <v>-82.877969762099994</v>
      </c>
    </row>
    <row r="254" spans="1:28" x14ac:dyDescent="0.25">
      <c r="A254" s="13">
        <v>252</v>
      </c>
      <c r="B254" s="17">
        <v>12</v>
      </c>
      <c r="C254" s="1" t="s">
        <v>785</v>
      </c>
      <c r="D254" s="1" t="s">
        <v>4504</v>
      </c>
      <c r="E254" s="1" t="s">
        <v>4496</v>
      </c>
      <c r="F254" s="1" t="s">
        <v>3920</v>
      </c>
      <c r="G254" s="16">
        <v>8</v>
      </c>
      <c r="H254" s="16">
        <v>8.5</v>
      </c>
      <c r="I254" s="13" t="s">
        <v>3190</v>
      </c>
      <c r="J254" s="1" t="s">
        <v>4987</v>
      </c>
      <c r="K254" s="1">
        <v>0</v>
      </c>
      <c r="L254" s="1">
        <v>0</v>
      </c>
      <c r="M254" s="1">
        <v>8</v>
      </c>
      <c r="N254" s="1">
        <v>5</v>
      </c>
      <c r="O254" s="1">
        <v>23</v>
      </c>
      <c r="P254" s="16">
        <v>97.5625</v>
      </c>
      <c r="Q254" s="16">
        <v>1.1577585937807249</v>
      </c>
      <c r="R254" s="16">
        <v>14.426199317824022</v>
      </c>
      <c r="S254" s="16">
        <v>13.268440724043296</v>
      </c>
      <c r="T254" s="21">
        <v>9.6142537715638507E-2</v>
      </c>
      <c r="U254" s="16">
        <v>4.9215587494557083</v>
      </c>
      <c r="V254" s="16">
        <v>4.8254162117400696</v>
      </c>
      <c r="W254" s="13" t="str">
        <f>IF(Table467410[[#This Row],[PSI - FI]]&gt;5,"Red",(IF(AND(Table467410[[#This Row],[PSI - FI]]&lt;5,Table467410[[#This Row],[PSI - FI]]&gt;=3),"Blue","No")))</f>
        <v>Blue</v>
      </c>
      <c r="X254" s="19" t="str">
        <f>HYPERLINK("https://www.google.com/maps/dir/?api=1&amp;origin=" &amp; Table467410[[#This Row],[Begin Lat]] &amp; "," &amp; Table467410[[#This Row],[Begin Long]] &amp; "&amp;destination=" &amp; Table467410[[#This Row],[End Lat]] &amp; "," &amp; Table467410[[#This Row],[End Long]] &amp; "&amp;travelmode=driving", "Google Maps")</f>
        <v>Google Maps</v>
      </c>
      <c r="Y254" s="1">
        <v>41.4711399296</v>
      </c>
      <c r="Z254" s="1">
        <v>-81.818148058299997</v>
      </c>
      <c r="AA254" s="1">
        <v>41.469486939100001</v>
      </c>
      <c r="AB254" s="1">
        <v>-81.808832616900006</v>
      </c>
    </row>
    <row r="255" spans="1:28" x14ac:dyDescent="0.25">
      <c r="A255" s="13">
        <v>253</v>
      </c>
      <c r="B255" s="17">
        <v>7</v>
      </c>
      <c r="C255" s="1" t="s">
        <v>3196</v>
      </c>
      <c r="D255" s="1" t="s">
        <v>4505</v>
      </c>
      <c r="E255" s="1" t="s">
        <v>4519</v>
      </c>
      <c r="F255" s="1" t="s">
        <v>3918</v>
      </c>
      <c r="G255" s="16">
        <v>13.7</v>
      </c>
      <c r="H255" s="16">
        <v>14.2</v>
      </c>
      <c r="I255" s="13" t="s">
        <v>3190</v>
      </c>
      <c r="J255" s="1" t="s">
        <v>4988</v>
      </c>
      <c r="K255" s="1">
        <v>0</v>
      </c>
      <c r="L255" s="1">
        <v>0</v>
      </c>
      <c r="M255" s="1">
        <v>7</v>
      </c>
      <c r="N255" s="1">
        <v>10</v>
      </c>
      <c r="O255" s="1">
        <v>49</v>
      </c>
      <c r="P255" s="16">
        <v>139.203125</v>
      </c>
      <c r="Q255" s="16">
        <v>1.278873566996082</v>
      </c>
      <c r="R255" s="16">
        <v>27.060216776338496</v>
      </c>
      <c r="S255" s="16">
        <v>25.781343209342413</v>
      </c>
      <c r="T255" s="21">
        <v>9.6639560045914674E-2</v>
      </c>
      <c r="U255" s="16">
        <v>4.9179582384940055</v>
      </c>
      <c r="V255" s="16">
        <v>4.8213186784480904</v>
      </c>
      <c r="W255" s="13" t="str">
        <f>IF(Table467410[[#This Row],[PSI - FI]]&gt;5,"Red",(IF(AND(Table467410[[#This Row],[PSI - FI]]&lt;5,Table467410[[#This Row],[PSI - FI]]&gt;=3),"Blue","No")))</f>
        <v>Blue</v>
      </c>
      <c r="X255" s="19" t="str">
        <f>HYPERLINK("https://www.google.com/maps/dir/?api=1&amp;origin=" &amp; Table467410[[#This Row],[Begin Lat]] &amp; "," &amp; Table467410[[#This Row],[Begin Long]] &amp; "&amp;destination=" &amp; Table467410[[#This Row],[End Lat]] &amp; "," &amp; Table467410[[#This Row],[End Long]] &amp; "&amp;travelmode=driving", "Google Maps")</f>
        <v>Google Maps</v>
      </c>
      <c r="Y255" s="1">
        <v>39.771546910700003</v>
      </c>
      <c r="Z255" s="1">
        <v>-84.190705293500002</v>
      </c>
      <c r="AA255" s="1">
        <v>39.776960641899997</v>
      </c>
      <c r="AB255" s="1">
        <v>-84.1856569296</v>
      </c>
    </row>
    <row r="256" spans="1:28" x14ac:dyDescent="0.25">
      <c r="A256" s="13">
        <v>254</v>
      </c>
      <c r="B256" s="17">
        <v>12</v>
      </c>
      <c r="C256" s="1" t="s">
        <v>785</v>
      </c>
      <c r="D256" s="1" t="s">
        <v>3848</v>
      </c>
      <c r="E256" s="1" t="s">
        <v>4507</v>
      </c>
      <c r="F256" s="1" t="s">
        <v>3917</v>
      </c>
      <c r="G256" s="16">
        <v>16.2</v>
      </c>
      <c r="H256" s="16">
        <v>16.7</v>
      </c>
      <c r="I256" s="13" t="s">
        <v>3190</v>
      </c>
      <c r="J256" s="1" t="s">
        <v>4987</v>
      </c>
      <c r="K256" s="1">
        <v>0</v>
      </c>
      <c r="L256" s="1">
        <v>0</v>
      </c>
      <c r="M256" s="1">
        <v>5</v>
      </c>
      <c r="N256" s="1">
        <v>8</v>
      </c>
      <c r="O256" s="1">
        <v>23</v>
      </c>
      <c r="P256" s="16">
        <v>91.234375</v>
      </c>
      <c r="Q256" s="16">
        <v>0.90668776686461261</v>
      </c>
      <c r="R256" s="16">
        <v>14.600586357383245</v>
      </c>
      <c r="S256" s="16">
        <v>13.693898590518632</v>
      </c>
      <c r="T256" s="21">
        <v>8.3600722288556695E-2</v>
      </c>
      <c r="U256" s="16">
        <v>4.9028658300433579</v>
      </c>
      <c r="V256" s="16">
        <v>4.8192651077548012</v>
      </c>
      <c r="W256" s="13" t="str">
        <f>IF(Table467410[[#This Row],[PSI - FI]]&gt;5,"Red",(IF(AND(Table467410[[#This Row],[PSI - FI]]&lt;5,Table467410[[#This Row],[PSI - FI]]&gt;=3),"Blue","No")))</f>
        <v>Blue</v>
      </c>
      <c r="X256" s="19" t="str">
        <f>HYPERLINK("https://www.google.com/maps/dir/?api=1&amp;origin=" &amp; Table467410[[#This Row],[Begin Lat]] &amp; "," &amp; Table467410[[#This Row],[Begin Long]] &amp; "&amp;destination=" &amp; Table467410[[#This Row],[End Lat]] &amp; "," &amp; Table467410[[#This Row],[End Long]] &amp; "&amp;travelmode=driving", "Google Maps")</f>
        <v>Google Maps</v>
      </c>
      <c r="Y256" s="1">
        <v>41.452050164100001</v>
      </c>
      <c r="Z256" s="1">
        <v>-81.725271869899998</v>
      </c>
      <c r="AA256" s="1">
        <v>41.454749695499999</v>
      </c>
      <c r="AB256" s="1">
        <v>-81.7163811052</v>
      </c>
    </row>
    <row r="257" spans="1:28" x14ac:dyDescent="0.25">
      <c r="A257" s="13">
        <v>255</v>
      </c>
      <c r="B257" s="17">
        <v>6</v>
      </c>
      <c r="C257" s="1" t="s">
        <v>784</v>
      </c>
      <c r="D257" s="1" t="s">
        <v>3848</v>
      </c>
      <c r="E257" s="1" t="s">
        <v>3873</v>
      </c>
      <c r="F257" s="1" t="s">
        <v>3917</v>
      </c>
      <c r="G257" s="16">
        <v>27.8</v>
      </c>
      <c r="H257" s="16">
        <v>28.3</v>
      </c>
      <c r="I257" s="13" t="s">
        <v>3190</v>
      </c>
      <c r="J257" s="1" t="s">
        <v>4987</v>
      </c>
      <c r="K257" s="1">
        <v>0</v>
      </c>
      <c r="L257" s="1">
        <v>2</v>
      </c>
      <c r="M257" s="1">
        <v>5</v>
      </c>
      <c r="N257" s="1">
        <v>7</v>
      </c>
      <c r="O257" s="1">
        <v>33</v>
      </c>
      <c r="P257" s="16">
        <v>188.15025436046511</v>
      </c>
      <c r="Q257" s="16">
        <v>0.91093492223278638</v>
      </c>
      <c r="R257" s="16">
        <v>17.514299038003866</v>
      </c>
      <c r="S257" s="16">
        <v>16.603364115771079</v>
      </c>
      <c r="T257" s="21">
        <v>7.793714721653229E-2</v>
      </c>
      <c r="U257" s="16">
        <v>4.9009214062359003</v>
      </c>
      <c r="V257" s="16">
        <v>4.8229842590193677</v>
      </c>
      <c r="W257" s="13" t="str">
        <f>IF(Table467410[[#This Row],[PSI - FI]]&gt;5,"Red",(IF(AND(Table467410[[#This Row],[PSI - FI]]&lt;5,Table467410[[#This Row],[PSI - FI]]&gt;=3),"Blue","No")))</f>
        <v>Blue</v>
      </c>
      <c r="X257" s="19" t="str">
        <f>HYPERLINK("https://www.google.com/maps/dir/?api=1&amp;origin=" &amp; Table467410[[#This Row],[Begin Lat]] &amp; "," &amp; Table467410[[#This Row],[Begin Long]] &amp; "&amp;destination=" &amp; Table467410[[#This Row],[End Lat]] &amp; "," &amp; Table467410[[#This Row],[End Long]] &amp; "&amp;travelmode=driving", "Google Maps")</f>
        <v>Google Maps</v>
      </c>
      <c r="Y257" s="1">
        <v>40.105997507799998</v>
      </c>
      <c r="Z257" s="1">
        <v>-82.980487410400002</v>
      </c>
      <c r="AA257" s="1">
        <v>40.1124394024</v>
      </c>
      <c r="AB257" s="1">
        <v>-82.976154243799996</v>
      </c>
    </row>
    <row r="258" spans="1:28" x14ac:dyDescent="0.25">
      <c r="A258" s="13">
        <v>256</v>
      </c>
      <c r="B258" s="17">
        <v>12</v>
      </c>
      <c r="C258" s="1" t="s">
        <v>785</v>
      </c>
      <c r="D258" s="1" t="s">
        <v>3848</v>
      </c>
      <c r="E258" s="1" t="s">
        <v>4507</v>
      </c>
      <c r="F258" s="1" t="s">
        <v>3917</v>
      </c>
      <c r="G258" s="16">
        <v>9.6999999999999993</v>
      </c>
      <c r="H258" s="16">
        <v>10.199999999999999</v>
      </c>
      <c r="I258" s="13" t="s">
        <v>3190</v>
      </c>
      <c r="J258" s="1" t="s">
        <v>4989</v>
      </c>
      <c r="K258" s="1">
        <v>1</v>
      </c>
      <c r="L258" s="1">
        <v>1</v>
      </c>
      <c r="M258" s="1">
        <v>9</v>
      </c>
      <c r="N258" s="1">
        <v>7</v>
      </c>
      <c r="O258" s="1">
        <v>37</v>
      </c>
      <c r="P258" s="16">
        <v>218.33775436046511</v>
      </c>
      <c r="Q258" s="16">
        <v>0.682320153185203</v>
      </c>
      <c r="R258" s="16">
        <v>21.50596597161411</v>
      </c>
      <c r="S258" s="16">
        <v>20.823645818428908</v>
      </c>
      <c r="T258" s="21">
        <v>5.2026896434550871E-2</v>
      </c>
      <c r="U258" s="16">
        <v>4.8866464023742706</v>
      </c>
      <c r="V258" s="16">
        <v>4.8346195059397195</v>
      </c>
      <c r="W258" s="13" t="str">
        <f>IF(Table467410[[#This Row],[PSI - FI]]&gt;5,"Red",(IF(AND(Table467410[[#This Row],[PSI - FI]]&lt;5,Table467410[[#This Row],[PSI - FI]]&gt;=3),"Blue","No")))</f>
        <v>Blue</v>
      </c>
      <c r="X258" s="19" t="str">
        <f>HYPERLINK("https://www.google.com/maps/dir/?api=1&amp;origin=" &amp; Table467410[[#This Row],[Begin Lat]] &amp; "," &amp; Table467410[[#This Row],[Begin Long]] &amp; "&amp;destination=" &amp; Table467410[[#This Row],[End Lat]] &amp; "," &amp; Table467410[[#This Row],[End Long]] &amp; "&amp;travelmode=driving", "Google Maps")</f>
        <v>Google Maps</v>
      </c>
      <c r="Y258" s="1">
        <v>41.414811343899999</v>
      </c>
      <c r="Z258" s="1">
        <v>-81.817607003000006</v>
      </c>
      <c r="AA258" s="1">
        <v>41.421708270700002</v>
      </c>
      <c r="AB258" s="1">
        <v>-81.819688729199996</v>
      </c>
    </row>
    <row r="259" spans="1:28" x14ac:dyDescent="0.25">
      <c r="A259" s="13">
        <v>257</v>
      </c>
      <c r="B259" s="17">
        <v>6</v>
      </c>
      <c r="C259" s="1" t="s">
        <v>784</v>
      </c>
      <c r="D259" s="1" t="s">
        <v>3848</v>
      </c>
      <c r="E259" s="1" t="s">
        <v>3855</v>
      </c>
      <c r="F259" s="1" t="s">
        <v>3917</v>
      </c>
      <c r="G259" s="16">
        <v>12.4</v>
      </c>
      <c r="H259" s="16">
        <v>12.9</v>
      </c>
      <c r="I259" s="13" t="s">
        <v>3190</v>
      </c>
      <c r="J259" s="1" t="s">
        <v>4987</v>
      </c>
      <c r="K259" s="1">
        <v>0</v>
      </c>
      <c r="L259" s="1">
        <v>0</v>
      </c>
      <c r="M259" s="1">
        <v>8</v>
      </c>
      <c r="N259" s="1">
        <v>5</v>
      </c>
      <c r="O259" s="1">
        <v>17</v>
      </c>
      <c r="P259" s="16">
        <v>91.5625</v>
      </c>
      <c r="Q259" s="16">
        <v>1.1204600121760779</v>
      </c>
      <c r="R259" s="16">
        <v>12.111599156570666</v>
      </c>
      <c r="S259" s="16">
        <v>10.991139144394587</v>
      </c>
      <c r="T259" s="21">
        <v>8.9733136206992303E-2</v>
      </c>
      <c r="U259" s="16">
        <v>4.8710935101227273</v>
      </c>
      <c r="V259" s="16">
        <v>4.7813603739157351</v>
      </c>
      <c r="W259" s="13" t="str">
        <f>IF(Table467410[[#This Row],[PSI - FI]]&gt;5,"Red",(IF(AND(Table467410[[#This Row],[PSI - FI]]&lt;5,Table467410[[#This Row],[PSI - FI]]&gt;=3),"Blue","No")))</f>
        <v>Blue</v>
      </c>
      <c r="X259" s="19" t="str">
        <f>HYPERLINK("https://www.google.com/maps/dir/?api=1&amp;origin=" &amp; Table467410[[#This Row],[Begin Lat]] &amp; "," &amp; Table467410[[#This Row],[Begin Long]] &amp; "&amp;destination=" &amp; Table467410[[#This Row],[End Lat]] &amp; "," &amp; Table467410[[#This Row],[End Long]] &amp; "&amp;travelmode=driving", "Google Maps")</f>
        <v>Google Maps</v>
      </c>
      <c r="Y259" s="1">
        <v>39.912152667699999</v>
      </c>
      <c r="Z259" s="1">
        <v>-83.019073651400006</v>
      </c>
      <c r="AA259" s="1">
        <v>39.918238209099997</v>
      </c>
      <c r="AB259" s="1">
        <v>-83.014036642199997</v>
      </c>
    </row>
    <row r="260" spans="1:28" x14ac:dyDescent="0.25">
      <c r="A260" s="13">
        <v>258</v>
      </c>
      <c r="B260" s="17">
        <v>6</v>
      </c>
      <c r="C260" s="1" t="s">
        <v>784</v>
      </c>
      <c r="D260" s="1" t="s">
        <v>4493</v>
      </c>
      <c r="E260" s="1" t="s">
        <v>4494</v>
      </c>
      <c r="F260" s="1" t="s">
        <v>4565</v>
      </c>
      <c r="G260" s="16">
        <v>53.9</v>
      </c>
      <c r="H260" s="16">
        <v>54.4</v>
      </c>
      <c r="I260" s="13" t="s">
        <v>3190</v>
      </c>
      <c r="J260" s="1" t="s">
        <v>4990</v>
      </c>
      <c r="K260" s="1">
        <v>0</v>
      </c>
      <c r="L260" s="1">
        <v>5</v>
      </c>
      <c r="M260" s="1">
        <v>4</v>
      </c>
      <c r="N260" s="1">
        <v>7</v>
      </c>
      <c r="O260" s="1">
        <v>27</v>
      </c>
      <c r="P260" s="16">
        <v>312.63344840116281</v>
      </c>
      <c r="Q260" s="16">
        <v>0.53852741543588156</v>
      </c>
      <c r="R260" s="16">
        <v>16.849137833623594</v>
      </c>
      <c r="S260" s="16">
        <v>16.310610418187711</v>
      </c>
      <c r="T260" s="21">
        <v>4.1983134926795312E-2</v>
      </c>
      <c r="U260" s="16">
        <v>4.8452149207029676</v>
      </c>
      <c r="V260" s="16">
        <v>4.8032317857761724</v>
      </c>
      <c r="W260" s="13" t="str">
        <f>IF(Table467410[[#This Row],[PSI - FI]]&gt;5,"Red",(IF(AND(Table467410[[#This Row],[PSI - FI]]&lt;5,Table467410[[#This Row],[PSI - FI]]&gt;=3),"Blue","No")))</f>
        <v>Blue</v>
      </c>
      <c r="X260" s="19" t="str">
        <f>HYPERLINK("https://www.google.com/maps/dir/?api=1&amp;origin=" &amp; Table467410[[#This Row],[Begin Lat]] &amp; "," &amp; Table467410[[#This Row],[Begin Long]] &amp; "&amp;destination=" &amp; Table467410[[#This Row],[End Lat]] &amp; "," &amp; Table467410[[#This Row],[End Long]] &amp; "&amp;travelmode=driving", "Google Maps")</f>
        <v>Google Maps</v>
      </c>
      <c r="Y260" s="1">
        <v>39.883583383500003</v>
      </c>
      <c r="Z260" s="1">
        <v>-83.023134837800001</v>
      </c>
      <c r="AA260" s="1">
        <v>39.887792549099998</v>
      </c>
      <c r="AB260" s="1">
        <v>-83.030784252000004</v>
      </c>
    </row>
    <row r="261" spans="1:28" x14ac:dyDescent="0.25">
      <c r="A261" s="13">
        <v>259</v>
      </c>
      <c r="B261" s="17">
        <v>12</v>
      </c>
      <c r="C261" s="1" t="s">
        <v>785</v>
      </c>
      <c r="D261" s="1" t="s">
        <v>4499</v>
      </c>
      <c r="E261" s="1" t="s">
        <v>4513</v>
      </c>
      <c r="F261" s="1" t="s">
        <v>4566</v>
      </c>
      <c r="G261" s="16">
        <v>12.6</v>
      </c>
      <c r="H261" s="16">
        <v>13.1</v>
      </c>
      <c r="I261" s="13" t="s">
        <v>3190</v>
      </c>
      <c r="J261" s="1" t="s">
        <v>4987</v>
      </c>
      <c r="K261" s="1">
        <v>1</v>
      </c>
      <c r="L261" s="1">
        <v>1</v>
      </c>
      <c r="M261" s="1">
        <v>5</v>
      </c>
      <c r="N261" s="1">
        <v>6</v>
      </c>
      <c r="O261" s="1">
        <v>26</v>
      </c>
      <c r="P261" s="16">
        <v>176.71275436046511</v>
      </c>
      <c r="Q261" s="16">
        <v>1.2137842207696894</v>
      </c>
      <c r="R261" s="16">
        <v>15.545663662966584</v>
      </c>
      <c r="S261" s="16">
        <v>14.331879442196895</v>
      </c>
      <c r="T261" s="21">
        <v>8.9864094080272183E-2</v>
      </c>
      <c r="U261" s="16">
        <v>4.8428897109104714</v>
      </c>
      <c r="V261" s="16">
        <v>4.7530256168301994</v>
      </c>
      <c r="W261" s="13" t="str">
        <f>IF(Table467410[[#This Row],[PSI - FI]]&gt;5,"Red",(IF(AND(Table467410[[#This Row],[PSI - FI]]&lt;5,Table467410[[#This Row],[PSI - FI]]&gt;=3),"Blue","No")))</f>
        <v>Blue</v>
      </c>
      <c r="X261" s="19" t="str">
        <f>HYPERLINK("https://www.google.com/maps/dir/?api=1&amp;origin=" &amp; Table467410[[#This Row],[Begin Lat]] &amp; "," &amp; Table467410[[#This Row],[Begin Long]] &amp; "&amp;destination=" &amp; Table467410[[#This Row],[End Lat]] &amp; "," &amp; Table467410[[#This Row],[End Long]] &amp; "&amp;travelmode=driving", "Google Maps")</f>
        <v>Google Maps</v>
      </c>
      <c r="Y261" s="1">
        <v>41.422899687200001</v>
      </c>
      <c r="Z261" s="1">
        <v>-81.743103092300004</v>
      </c>
      <c r="AA261" s="1">
        <v>41.421825320000004</v>
      </c>
      <c r="AB261" s="1">
        <v>-81.733639606699995</v>
      </c>
    </row>
    <row r="262" spans="1:28" x14ac:dyDescent="0.25">
      <c r="A262" s="13">
        <v>260</v>
      </c>
      <c r="B262" s="17">
        <v>12</v>
      </c>
      <c r="C262" s="1" t="s">
        <v>785</v>
      </c>
      <c r="D262" s="1" t="s">
        <v>4535</v>
      </c>
      <c r="E262" s="1" t="s">
        <v>4536</v>
      </c>
      <c r="F262" s="1" t="s">
        <v>3922</v>
      </c>
      <c r="G262" s="16">
        <v>7.9</v>
      </c>
      <c r="H262" s="16">
        <v>8.4</v>
      </c>
      <c r="I262" s="13" t="s">
        <v>3190</v>
      </c>
      <c r="J262" s="1" t="s">
        <v>4987</v>
      </c>
      <c r="K262" s="1">
        <v>0</v>
      </c>
      <c r="L262" s="1">
        <v>2</v>
      </c>
      <c r="M262" s="1">
        <v>5</v>
      </c>
      <c r="N262" s="1">
        <v>6</v>
      </c>
      <c r="O262" s="1">
        <v>32</v>
      </c>
      <c r="P262" s="16">
        <v>182.71275436046511</v>
      </c>
      <c r="Q262" s="16">
        <v>1.0228811832657447</v>
      </c>
      <c r="R262" s="16">
        <v>17.800701618662057</v>
      </c>
      <c r="S262" s="16">
        <v>16.777820435396311</v>
      </c>
      <c r="T262" s="21">
        <v>8.7682686927861839E-2</v>
      </c>
      <c r="U262" s="16">
        <v>4.8423835557873502</v>
      </c>
      <c r="V262" s="16">
        <v>4.7547008688594881</v>
      </c>
      <c r="W262" s="13" t="str">
        <f>IF(Table467410[[#This Row],[PSI - FI]]&gt;5,"Red",(IF(AND(Table467410[[#This Row],[PSI - FI]]&lt;5,Table467410[[#This Row],[PSI - FI]]&gt;=3),"Blue","No")))</f>
        <v>Blue</v>
      </c>
      <c r="X262" s="19" t="str">
        <f>HYPERLINK("https://www.google.com/maps/dir/?api=1&amp;origin=" &amp; Table467410[[#This Row],[Begin Lat]] &amp; "," &amp; Table467410[[#This Row],[Begin Long]] &amp; "&amp;destination=" &amp; Table467410[[#This Row],[End Lat]] &amp; "," &amp; Table467410[[#This Row],[End Long]] &amp; "&amp;travelmode=driving", "Google Maps")</f>
        <v>Google Maps</v>
      </c>
      <c r="Y262" s="1">
        <v>41.3895965225</v>
      </c>
      <c r="Z262" s="1">
        <v>-81.652856651799993</v>
      </c>
      <c r="AA262" s="1">
        <v>41.3968286072</v>
      </c>
      <c r="AB262" s="1">
        <v>-81.652671854900007</v>
      </c>
    </row>
    <row r="263" spans="1:28" x14ac:dyDescent="0.25">
      <c r="A263" s="13">
        <v>261</v>
      </c>
      <c r="B263" s="17">
        <v>6</v>
      </c>
      <c r="C263" s="1" t="s">
        <v>784</v>
      </c>
      <c r="D263" s="1" t="s">
        <v>4491</v>
      </c>
      <c r="E263" s="1" t="s">
        <v>4512</v>
      </c>
      <c r="F263" s="1" t="s">
        <v>4564</v>
      </c>
      <c r="G263" s="16">
        <v>3.6</v>
      </c>
      <c r="H263" s="16">
        <v>4.0999999999999996</v>
      </c>
      <c r="I263" s="13" t="s">
        <v>3190</v>
      </c>
      <c r="J263" s="1" t="s">
        <v>4988</v>
      </c>
      <c r="K263" s="1">
        <v>1</v>
      </c>
      <c r="L263" s="1">
        <v>1</v>
      </c>
      <c r="M263" s="1">
        <v>9</v>
      </c>
      <c r="N263" s="1">
        <v>5</v>
      </c>
      <c r="O263" s="1">
        <v>36</v>
      </c>
      <c r="P263" s="16">
        <v>208.46275436046511</v>
      </c>
      <c r="Q263" s="16">
        <v>1.4062879862317488</v>
      </c>
      <c r="R263" s="16">
        <v>21.460344900636169</v>
      </c>
      <c r="S263" s="16">
        <v>20.05405691440442</v>
      </c>
      <c r="T263" s="21">
        <v>0.10851767245922916</v>
      </c>
      <c r="U263" s="16">
        <v>4.8149608053921229</v>
      </c>
      <c r="V263" s="16">
        <v>4.7064431329328933</v>
      </c>
      <c r="W263" s="13" t="str">
        <f>IF(Table467410[[#This Row],[PSI - FI]]&gt;5,"Red",(IF(AND(Table467410[[#This Row],[PSI - FI]]&lt;5,Table467410[[#This Row],[PSI - FI]]&gt;=3),"Blue","No")))</f>
        <v>Blue</v>
      </c>
      <c r="X263" s="19" t="str">
        <f>HYPERLINK("https://www.google.com/maps/dir/?api=1&amp;origin=" &amp; Table467410[[#This Row],[Begin Lat]] &amp; "," &amp; Table467410[[#This Row],[Begin Long]] &amp; "&amp;destination=" &amp; Table467410[[#This Row],[End Lat]] &amp; "," &amp; Table467410[[#This Row],[End Long]] &amp; "&amp;travelmode=driving", "Google Maps")</f>
        <v>Google Maps</v>
      </c>
      <c r="Y263" s="1">
        <v>39.973318735900001</v>
      </c>
      <c r="Z263" s="1">
        <v>-83.004943470900002</v>
      </c>
      <c r="AA263" s="1">
        <v>39.975540842299999</v>
      </c>
      <c r="AB263" s="1">
        <v>-82.996312564500002</v>
      </c>
    </row>
    <row r="264" spans="1:28" x14ac:dyDescent="0.25">
      <c r="A264" s="13">
        <v>262</v>
      </c>
      <c r="B264" s="17">
        <v>6</v>
      </c>
      <c r="C264" s="1" t="s">
        <v>784</v>
      </c>
      <c r="D264" s="1" t="s">
        <v>4493</v>
      </c>
      <c r="E264" s="1" t="s">
        <v>4508</v>
      </c>
      <c r="F264" s="1" t="s">
        <v>4565</v>
      </c>
      <c r="G264" s="16">
        <v>45.8</v>
      </c>
      <c r="H264" s="16">
        <v>46.3</v>
      </c>
      <c r="I264" s="13" t="s">
        <v>3190</v>
      </c>
      <c r="J264" s="1" t="s">
        <v>4988</v>
      </c>
      <c r="K264" s="1">
        <v>1</v>
      </c>
      <c r="L264" s="1">
        <v>4</v>
      </c>
      <c r="M264" s="1">
        <v>11</v>
      </c>
      <c r="N264" s="1">
        <v>5</v>
      </c>
      <c r="O264" s="1">
        <v>14</v>
      </c>
      <c r="P264" s="16">
        <v>336.58657340116281</v>
      </c>
      <c r="Q264" s="16">
        <v>0.65355530659201888</v>
      </c>
      <c r="R264" s="16">
        <v>14.520189919188576</v>
      </c>
      <c r="S264" s="16">
        <v>13.866634612596558</v>
      </c>
      <c r="T264" s="21">
        <v>5.0512298008686791E-2</v>
      </c>
      <c r="U264" s="16">
        <v>4.8080797879122592</v>
      </c>
      <c r="V264" s="16">
        <v>4.7575674899035727</v>
      </c>
      <c r="W264" s="13" t="str">
        <f>IF(Table467410[[#This Row],[PSI - FI]]&gt;5,"Red",(IF(AND(Table467410[[#This Row],[PSI - FI]]&lt;5,Table467410[[#This Row],[PSI - FI]]&gt;=3),"Blue","No")))</f>
        <v>Blue</v>
      </c>
      <c r="X264" s="19" t="str">
        <f>HYPERLINK("https://www.google.com/maps/dir/?api=1&amp;origin=" &amp; Table467410[[#This Row],[Begin Lat]] &amp; "," &amp; Table467410[[#This Row],[Begin Long]] &amp; "&amp;destination=" &amp; Table467410[[#This Row],[End Lat]] &amp; "," &amp; Table467410[[#This Row],[End Long]] &amp; "&amp;travelmode=driving", "Google Maps")</f>
        <v>Google Maps</v>
      </c>
      <c r="Y264" s="1">
        <v>39.906625506399998</v>
      </c>
      <c r="Z264" s="1">
        <v>-82.893645102400001</v>
      </c>
      <c r="AA264" s="1">
        <v>39.900856092799998</v>
      </c>
      <c r="AB264" s="1">
        <v>-82.899342782100007</v>
      </c>
    </row>
    <row r="265" spans="1:28" x14ac:dyDescent="0.25">
      <c r="A265" s="13">
        <v>263</v>
      </c>
      <c r="B265" s="17">
        <v>6</v>
      </c>
      <c r="C265" s="1" t="s">
        <v>784</v>
      </c>
      <c r="D265" s="1" t="s">
        <v>3842</v>
      </c>
      <c r="E265" s="1" t="s">
        <v>4501</v>
      </c>
      <c r="F265" s="1" t="s">
        <v>3916</v>
      </c>
      <c r="G265" s="16">
        <v>18.5</v>
      </c>
      <c r="H265" s="16">
        <v>19</v>
      </c>
      <c r="I265" s="13" t="s">
        <v>3190</v>
      </c>
      <c r="J265" s="1" t="s">
        <v>4980</v>
      </c>
      <c r="K265" s="1">
        <v>2</v>
      </c>
      <c r="L265" s="1">
        <v>3</v>
      </c>
      <c r="M265" s="1">
        <v>12</v>
      </c>
      <c r="N265" s="1">
        <v>7</v>
      </c>
      <c r="O265" s="1">
        <v>42</v>
      </c>
      <c r="P265" s="16">
        <v>380.00844840116281</v>
      </c>
      <c r="Q265" s="16">
        <v>0.60846969847782306</v>
      </c>
      <c r="R265" s="16">
        <v>25.103908103280467</v>
      </c>
      <c r="S265" s="16">
        <v>24.495438404802645</v>
      </c>
      <c r="T265" s="21">
        <v>4.3883320207977958E-2</v>
      </c>
      <c r="U265" s="16">
        <v>4.8079997958465883</v>
      </c>
      <c r="V265" s="16">
        <v>4.7641164756386107</v>
      </c>
      <c r="W265" s="13" t="str">
        <f>IF(Table467410[[#This Row],[PSI - FI]]&gt;5,"Red",(IF(AND(Table467410[[#This Row],[PSI - FI]]&lt;5,Table467410[[#This Row],[PSI - FI]]&gt;=3),"Blue","No")))</f>
        <v>Blue</v>
      </c>
      <c r="X265" s="19" t="str">
        <f>HYPERLINK("https://www.google.com/maps/dir/?api=1&amp;origin=" &amp; Table467410[[#This Row],[Begin Lat]] &amp; "," &amp; Table467410[[#This Row],[Begin Long]] &amp; "&amp;destination=" &amp; Table467410[[#This Row],[End Lat]] &amp; "," &amp; Table467410[[#This Row],[End Long]] &amp; "&amp;travelmode=driving", "Google Maps")</f>
        <v>Google Maps</v>
      </c>
      <c r="Y265" s="1">
        <v>39.932709351699998</v>
      </c>
      <c r="Z265" s="1">
        <v>-82.931900236100006</v>
      </c>
      <c r="AA265" s="1">
        <v>39.931900446900002</v>
      </c>
      <c r="AB265" s="1">
        <v>-82.922653325300004</v>
      </c>
    </row>
    <row r="266" spans="1:28" x14ac:dyDescent="0.25">
      <c r="A266" s="13">
        <v>264</v>
      </c>
      <c r="B266" s="17">
        <v>8</v>
      </c>
      <c r="C266" s="1" t="s">
        <v>788</v>
      </c>
      <c r="D266" s="1" t="s">
        <v>4524</v>
      </c>
      <c r="E266" s="1" t="s">
        <v>4537</v>
      </c>
      <c r="F266" s="1" t="s">
        <v>3918</v>
      </c>
      <c r="G266" s="16">
        <v>3.1</v>
      </c>
      <c r="H266" s="16">
        <v>3.6</v>
      </c>
      <c r="I266" s="13" t="s">
        <v>3190</v>
      </c>
      <c r="J266" s="1" t="s">
        <v>4987</v>
      </c>
      <c r="K266" s="1">
        <v>0</v>
      </c>
      <c r="L266" s="1">
        <v>1</v>
      </c>
      <c r="M266" s="1">
        <v>5</v>
      </c>
      <c r="N266" s="1">
        <v>7</v>
      </c>
      <c r="O266" s="1">
        <v>19</v>
      </c>
      <c r="P266" s="16">
        <v>128.47356468023256</v>
      </c>
      <c r="Q266" s="16">
        <v>1.1692197208865589</v>
      </c>
      <c r="R266" s="16">
        <v>12.666779955995406</v>
      </c>
      <c r="S266" s="16">
        <v>11.497560235108846</v>
      </c>
      <c r="T266" s="21">
        <v>8.3172399948490558E-2</v>
      </c>
      <c r="U266" s="16">
        <v>4.7940739463882007</v>
      </c>
      <c r="V266" s="16">
        <v>4.7109015464397102</v>
      </c>
      <c r="W266" s="13" t="str">
        <f>IF(Table467410[[#This Row],[PSI - FI]]&gt;5,"Red",(IF(AND(Table467410[[#This Row],[PSI - FI]]&lt;5,Table467410[[#This Row],[PSI - FI]]&gt;=3),"Blue","No")))</f>
        <v>Blue</v>
      </c>
      <c r="X266" s="19" t="str">
        <f>HYPERLINK("https://www.google.com/maps/dir/?api=1&amp;origin=" &amp; Table467410[[#This Row],[Begin Lat]] &amp; "," &amp; Table467410[[#This Row],[Begin Long]] &amp; "&amp;destination=" &amp; Table467410[[#This Row],[End Lat]] &amp; "," &amp; Table467410[[#This Row],[End Long]] &amp; "&amp;travelmode=driving", "Google Maps")</f>
        <v>Google Maps</v>
      </c>
      <c r="Y266" s="1">
        <v>39.336517689200001</v>
      </c>
      <c r="Z266" s="1">
        <v>-84.407220406299999</v>
      </c>
      <c r="AA266" s="1">
        <v>39.340307972799998</v>
      </c>
      <c r="AB266" s="1">
        <v>-84.399292782000003</v>
      </c>
    </row>
    <row r="267" spans="1:28" x14ac:dyDescent="0.25">
      <c r="A267" s="13">
        <v>265</v>
      </c>
      <c r="B267" s="17">
        <v>8</v>
      </c>
      <c r="C267" s="1" t="s">
        <v>787</v>
      </c>
      <c r="D267" s="1" t="s">
        <v>4522</v>
      </c>
      <c r="E267" s="1" t="s">
        <v>4523</v>
      </c>
      <c r="F267" s="1" t="s">
        <v>3917</v>
      </c>
      <c r="G267" s="16">
        <v>15.9</v>
      </c>
      <c r="H267" s="16">
        <v>16.399999999999999</v>
      </c>
      <c r="I267" s="13" t="s">
        <v>3190</v>
      </c>
      <c r="J267" s="1" t="s">
        <v>4985</v>
      </c>
      <c r="K267" s="1">
        <v>1</v>
      </c>
      <c r="L267" s="1">
        <v>1</v>
      </c>
      <c r="M267" s="1">
        <v>7</v>
      </c>
      <c r="N267" s="1">
        <v>11</v>
      </c>
      <c r="O267" s="1">
        <v>56</v>
      </c>
      <c r="P267" s="16">
        <v>241.99400436046511</v>
      </c>
      <c r="Q267" s="16">
        <v>1.2687329038435926</v>
      </c>
      <c r="R267" s="16">
        <v>30.400572931209052</v>
      </c>
      <c r="S267" s="16">
        <v>29.13184002736546</v>
      </c>
      <c r="T267" s="21">
        <v>9.0079216389444508E-2</v>
      </c>
      <c r="U267" s="16">
        <v>4.7875745218836316</v>
      </c>
      <c r="V267" s="16">
        <v>4.6974953054941873</v>
      </c>
      <c r="W267" s="13" t="str">
        <f>IF(Table467410[[#This Row],[PSI - FI]]&gt;5,"Red",(IF(AND(Table467410[[#This Row],[PSI - FI]]&lt;5,Table467410[[#This Row],[PSI - FI]]&gt;=3),"Blue","No")))</f>
        <v>Blue</v>
      </c>
      <c r="X267" s="19" t="str">
        <f>HYPERLINK("https://www.google.com/maps/dir/?api=1&amp;origin=" &amp; Table467410[[#This Row],[Begin Lat]] &amp; "," &amp; Table467410[[#This Row],[Begin Long]] &amp; "&amp;destination=" &amp; Table467410[[#This Row],[End Lat]] &amp; "," &amp; Table467410[[#This Row],[End Long]] &amp; "&amp;travelmode=driving", "Google Maps")</f>
        <v>Google Maps</v>
      </c>
      <c r="Y267" s="1">
        <v>39.248922383100002</v>
      </c>
      <c r="Z267" s="1">
        <v>-84.365725378099995</v>
      </c>
      <c r="AA267" s="1">
        <v>39.255855797599999</v>
      </c>
      <c r="AB267" s="1">
        <v>-84.363274902499995</v>
      </c>
    </row>
    <row r="268" spans="1:28" x14ac:dyDescent="0.25">
      <c r="A268" s="13">
        <v>266</v>
      </c>
      <c r="B268" s="17">
        <v>6</v>
      </c>
      <c r="C268" s="1" t="s">
        <v>784</v>
      </c>
      <c r="D268" s="1" t="s">
        <v>4493</v>
      </c>
      <c r="E268" s="1" t="s">
        <v>4494</v>
      </c>
      <c r="F268" s="1" t="s">
        <v>4565</v>
      </c>
      <c r="G268" s="16">
        <v>12.2</v>
      </c>
      <c r="H268" s="16">
        <v>12.7</v>
      </c>
      <c r="I268" s="13" t="s">
        <v>3190</v>
      </c>
      <c r="J268" s="1" t="s">
        <v>4987</v>
      </c>
      <c r="K268" s="1">
        <v>0</v>
      </c>
      <c r="L268" s="1">
        <v>3</v>
      </c>
      <c r="M268" s="1">
        <v>9</v>
      </c>
      <c r="N268" s="1">
        <v>1</v>
      </c>
      <c r="O268" s="1">
        <v>24</v>
      </c>
      <c r="P268" s="16">
        <v>224.38944404069767</v>
      </c>
      <c r="Q268" s="16">
        <v>1.1312026921382237</v>
      </c>
      <c r="R268" s="16">
        <v>14.593311066403396</v>
      </c>
      <c r="S268" s="16">
        <v>13.462108374265172</v>
      </c>
      <c r="T268" s="21">
        <v>8.3932442991357173E-2</v>
      </c>
      <c r="U268" s="16">
        <v>4.7513975423676662</v>
      </c>
      <c r="V268" s="16">
        <v>4.6674650993763089</v>
      </c>
      <c r="W268" s="13" t="str">
        <f>IF(Table467410[[#This Row],[PSI - FI]]&gt;5,"Red",(IF(AND(Table467410[[#This Row],[PSI - FI]]&lt;5,Table467410[[#This Row],[PSI - FI]]&gt;=3),"Blue","No")))</f>
        <v>Blue</v>
      </c>
      <c r="X268" s="19" t="str">
        <f>HYPERLINK("https://www.google.com/maps/dir/?api=1&amp;origin=" &amp; Table467410[[#This Row],[Begin Lat]] &amp; "," &amp; Table467410[[#This Row],[Begin Long]] &amp; "&amp;destination=" &amp; Table467410[[#This Row],[End Lat]] &amp; "," &amp; Table467410[[#This Row],[End Long]] &amp; "&amp;travelmode=driving", "Google Maps")</f>
        <v>Google Maps</v>
      </c>
      <c r="Y268" s="1">
        <v>40.026935629800001</v>
      </c>
      <c r="Z268" s="1">
        <v>-83.1222360987</v>
      </c>
      <c r="AA268" s="1">
        <v>40.034057292</v>
      </c>
      <c r="AB268" s="1">
        <v>-83.123934306199999</v>
      </c>
    </row>
    <row r="269" spans="1:28" x14ac:dyDescent="0.25">
      <c r="A269" s="13">
        <v>267</v>
      </c>
      <c r="B269" s="17">
        <v>8</v>
      </c>
      <c r="C269" s="1" t="s">
        <v>787</v>
      </c>
      <c r="D269" s="1" t="s">
        <v>4502</v>
      </c>
      <c r="E269" s="1" t="s">
        <v>4503</v>
      </c>
      <c r="F269" s="1" t="s">
        <v>3918</v>
      </c>
      <c r="G269" s="16">
        <v>13.7</v>
      </c>
      <c r="H269" s="16">
        <v>14.2</v>
      </c>
      <c r="I269" s="13" t="s">
        <v>3190</v>
      </c>
      <c r="J269" s="1" t="s">
        <v>4985</v>
      </c>
      <c r="K269" s="1">
        <v>0</v>
      </c>
      <c r="L269" s="1">
        <v>0</v>
      </c>
      <c r="M269" s="1">
        <v>12</v>
      </c>
      <c r="N269" s="1">
        <v>7</v>
      </c>
      <c r="O269" s="1">
        <v>52</v>
      </c>
      <c r="P269" s="16">
        <v>161.625</v>
      </c>
      <c r="Q269" s="16">
        <v>1.2691826563342528</v>
      </c>
      <c r="R269" s="16">
        <v>29.862994578439132</v>
      </c>
      <c r="S269" s="16">
        <v>28.59381192210488</v>
      </c>
      <c r="T269" s="21">
        <v>9.0119872355451602E-2</v>
      </c>
      <c r="U269" s="16">
        <v>4.7511813037019248</v>
      </c>
      <c r="V269" s="16">
        <v>4.6610614313464733</v>
      </c>
      <c r="W269" s="13" t="str">
        <f>IF(Table467410[[#This Row],[PSI - FI]]&gt;5,"Red",(IF(AND(Table467410[[#This Row],[PSI - FI]]&lt;5,Table467410[[#This Row],[PSI - FI]]&gt;=3),"Blue","No")))</f>
        <v>Blue</v>
      </c>
      <c r="X269" s="19" t="str">
        <f>HYPERLINK("https://www.google.com/maps/dir/?api=1&amp;origin=" &amp; Table467410[[#This Row],[Begin Lat]] &amp; "," &amp; Table467410[[#This Row],[Begin Long]] &amp; "&amp;destination=" &amp; Table467410[[#This Row],[End Lat]] &amp; "," &amp; Table467410[[#This Row],[End Long]] &amp; "&amp;travelmode=driving", "Google Maps")</f>
        <v>Google Maps</v>
      </c>
      <c r="Y269" s="1">
        <v>39.2494342691</v>
      </c>
      <c r="Z269" s="1">
        <v>-84.445767380099994</v>
      </c>
      <c r="AA269" s="1">
        <v>39.256261849600001</v>
      </c>
      <c r="AB269" s="1">
        <v>-84.442650481200005</v>
      </c>
    </row>
    <row r="270" spans="1:28" x14ac:dyDescent="0.25">
      <c r="A270" s="13">
        <v>268</v>
      </c>
      <c r="B270" s="17">
        <v>6</v>
      </c>
      <c r="C270" s="1" t="s">
        <v>784</v>
      </c>
      <c r="D270" s="1" t="s">
        <v>4493</v>
      </c>
      <c r="E270" s="1" t="s">
        <v>4508</v>
      </c>
      <c r="F270" s="1" t="s">
        <v>4565</v>
      </c>
      <c r="G270" s="16">
        <v>10.5</v>
      </c>
      <c r="H270" s="16">
        <v>11</v>
      </c>
      <c r="I270" s="13" t="s">
        <v>3190</v>
      </c>
      <c r="J270" s="1" t="s">
        <v>4987</v>
      </c>
      <c r="K270" s="1">
        <v>0</v>
      </c>
      <c r="L270" s="1">
        <v>1</v>
      </c>
      <c r="M270" s="1">
        <v>6</v>
      </c>
      <c r="N270" s="1">
        <v>6</v>
      </c>
      <c r="O270" s="1">
        <v>16</v>
      </c>
      <c r="P270" s="16">
        <v>127.58293968023256</v>
      </c>
      <c r="Q270" s="16">
        <v>1.1614738361981574</v>
      </c>
      <c r="R270" s="16">
        <v>11.76228517225886</v>
      </c>
      <c r="S270" s="16">
        <v>10.600811336060703</v>
      </c>
      <c r="T270" s="21">
        <v>7.9600248726772932E-2</v>
      </c>
      <c r="U270" s="16">
        <v>4.7510948826968908</v>
      </c>
      <c r="V270" s="16">
        <v>4.6714946339701182</v>
      </c>
      <c r="W270" s="13" t="str">
        <f>IF(Table467410[[#This Row],[PSI - FI]]&gt;5,"Red",(IF(AND(Table467410[[#This Row],[PSI - FI]]&lt;5,Table467410[[#This Row],[PSI - FI]]&gt;=3),"Blue","No")))</f>
        <v>Blue</v>
      </c>
      <c r="X270" s="19" t="str">
        <f>HYPERLINK("https://www.google.com/maps/dir/?api=1&amp;origin=" &amp; Table467410[[#This Row],[Begin Lat]] &amp; "," &amp; Table467410[[#This Row],[Begin Long]] &amp; "&amp;destination=" &amp; Table467410[[#This Row],[End Lat]] &amp; "," &amp; Table467410[[#This Row],[End Long]] &amp; "&amp;travelmode=driving", "Google Maps")</f>
        <v>Google Maps</v>
      </c>
      <c r="Y270" s="1">
        <v>40.002270234000001</v>
      </c>
      <c r="Z270" s="1">
        <v>-83.118354591499994</v>
      </c>
      <c r="AA270" s="1">
        <v>40.009469222900002</v>
      </c>
      <c r="AB270" s="1">
        <v>-83.119361806800001</v>
      </c>
    </row>
    <row r="271" spans="1:28" x14ac:dyDescent="0.25">
      <c r="A271" s="13">
        <v>269</v>
      </c>
      <c r="B271" s="17">
        <v>12</v>
      </c>
      <c r="C271" s="1" t="s">
        <v>785</v>
      </c>
      <c r="D271" s="1" t="s">
        <v>4504</v>
      </c>
      <c r="E271" s="1" t="s">
        <v>4514</v>
      </c>
      <c r="F271" s="1" t="s">
        <v>3920</v>
      </c>
      <c r="G271" s="16">
        <v>15.4</v>
      </c>
      <c r="H271" s="16">
        <v>15.9</v>
      </c>
      <c r="I271" s="13" t="s">
        <v>3190</v>
      </c>
      <c r="J271" s="1" t="s">
        <v>4985</v>
      </c>
      <c r="K271" s="1">
        <v>1</v>
      </c>
      <c r="L271" s="1">
        <v>0</v>
      </c>
      <c r="M271" s="1">
        <v>6</v>
      </c>
      <c r="N271" s="1">
        <v>11</v>
      </c>
      <c r="O271" s="1">
        <v>42</v>
      </c>
      <c r="P271" s="16">
        <v>175.77043968023256</v>
      </c>
      <c r="Q271" s="16">
        <v>1.4427417935906459</v>
      </c>
      <c r="R271" s="16">
        <v>24.262720187705501</v>
      </c>
      <c r="S271" s="16">
        <v>22.819978394114855</v>
      </c>
      <c r="T271" s="21">
        <v>0.11151044562822804</v>
      </c>
      <c r="U271" s="16">
        <v>4.7480627001496778</v>
      </c>
      <c r="V271" s="16">
        <v>4.6365522545214501</v>
      </c>
      <c r="W271" s="13" t="str">
        <f>IF(Table467410[[#This Row],[PSI - FI]]&gt;5,"Red",(IF(AND(Table467410[[#This Row],[PSI - FI]]&lt;5,Table467410[[#This Row],[PSI - FI]]&gt;=3),"Blue","No")))</f>
        <v>Blue</v>
      </c>
      <c r="X271" s="19" t="str">
        <f>HYPERLINK("https://www.google.com/maps/dir/?api=1&amp;origin=" &amp; Table467410[[#This Row],[Begin Lat]] &amp; "," &amp; Table467410[[#This Row],[Begin Long]] &amp; "&amp;destination=" &amp; Table467410[[#This Row],[End Lat]] &amp; "," &amp; Table467410[[#This Row],[End Long]] &amp; "&amp;travelmode=driving", "Google Maps")</f>
        <v>Google Maps</v>
      </c>
      <c r="Y271" s="1">
        <v>41.485929219799999</v>
      </c>
      <c r="Z271" s="1">
        <v>-81.691284187500003</v>
      </c>
      <c r="AA271" s="1">
        <v>41.492299859500001</v>
      </c>
      <c r="AB271" s="1">
        <v>-81.686876798499995</v>
      </c>
    </row>
    <row r="272" spans="1:28" x14ac:dyDescent="0.25">
      <c r="A272" s="13">
        <v>270</v>
      </c>
      <c r="B272" s="17">
        <v>6</v>
      </c>
      <c r="C272" s="1" t="s">
        <v>784</v>
      </c>
      <c r="D272" s="1" t="s">
        <v>4493</v>
      </c>
      <c r="E272" s="1" t="s">
        <v>4508</v>
      </c>
      <c r="F272" s="1" t="s">
        <v>4565</v>
      </c>
      <c r="G272" s="16">
        <v>27.8</v>
      </c>
      <c r="H272" s="16">
        <v>28.3</v>
      </c>
      <c r="I272" s="13" t="s">
        <v>3190</v>
      </c>
      <c r="J272" s="1" t="s">
        <v>4986</v>
      </c>
      <c r="K272" s="1">
        <v>0</v>
      </c>
      <c r="L272" s="1">
        <v>0</v>
      </c>
      <c r="M272" s="1">
        <v>8</v>
      </c>
      <c r="N272" s="1">
        <v>9</v>
      </c>
      <c r="O272" s="1">
        <v>33</v>
      </c>
      <c r="P272" s="16">
        <v>125.3125</v>
      </c>
      <c r="Q272" s="16">
        <v>1.1471277487761096</v>
      </c>
      <c r="R272" s="16">
        <v>20.10692090746986</v>
      </c>
      <c r="S272" s="16">
        <v>18.959793158693749</v>
      </c>
      <c r="T272" s="21">
        <v>3.4433108662676203E-2</v>
      </c>
      <c r="U272" s="16">
        <v>4.7183355993628338</v>
      </c>
      <c r="V272" s="16">
        <v>4.6839024907001576</v>
      </c>
      <c r="W272" s="13" t="str">
        <f>IF(Table467410[[#This Row],[PSI - FI]]&gt;5,"Red",(IF(AND(Table467410[[#This Row],[PSI - FI]]&lt;5,Table467410[[#This Row],[PSI - FI]]&gt;=3),"Blue","No")))</f>
        <v>Blue</v>
      </c>
      <c r="X272" s="19" t="str">
        <f>HYPERLINK("https://www.google.com/maps/dir/?api=1&amp;origin=" &amp; Table467410[[#This Row],[Begin Lat]] &amp; "," &amp; Table467410[[#This Row],[Begin Long]] &amp; "&amp;destination=" &amp; Table467410[[#This Row],[End Lat]] &amp; "," &amp; Table467410[[#This Row],[End Long]] &amp; "&amp;travelmode=driving", "Google Maps")</f>
        <v>Google Maps</v>
      </c>
      <c r="Y272" s="1">
        <v>40.104195519000001</v>
      </c>
      <c r="Z272" s="1">
        <v>-82.942529769100005</v>
      </c>
      <c r="AA272" s="1">
        <v>40.102391232899997</v>
      </c>
      <c r="AB272" s="1">
        <v>-82.9333833492</v>
      </c>
    </row>
    <row r="273" spans="1:28" x14ac:dyDescent="0.25">
      <c r="A273" s="13">
        <v>271</v>
      </c>
      <c r="B273" s="17">
        <v>12</v>
      </c>
      <c r="C273" s="1" t="s">
        <v>785</v>
      </c>
      <c r="D273" s="1" t="s">
        <v>4504</v>
      </c>
      <c r="E273" s="1" t="s">
        <v>4496</v>
      </c>
      <c r="F273" s="1" t="s">
        <v>3920</v>
      </c>
      <c r="G273" s="16">
        <v>25</v>
      </c>
      <c r="H273" s="16">
        <v>25.5</v>
      </c>
      <c r="I273" s="13" t="s">
        <v>3190</v>
      </c>
      <c r="J273" s="1" t="s">
        <v>4986</v>
      </c>
      <c r="K273" s="1">
        <v>0</v>
      </c>
      <c r="L273" s="1">
        <v>3</v>
      </c>
      <c r="M273" s="1">
        <v>4</v>
      </c>
      <c r="N273" s="1">
        <v>7</v>
      </c>
      <c r="O273" s="1">
        <v>9</v>
      </c>
      <c r="P273" s="16">
        <v>203.28006904069767</v>
      </c>
      <c r="Q273" s="16">
        <v>0.92139245209010234</v>
      </c>
      <c r="R273" s="16">
        <v>8.9002083853993756</v>
      </c>
      <c r="S273" s="16">
        <v>7.9788159333092734</v>
      </c>
      <c r="T273" s="21">
        <v>5.5807948297278531E-2</v>
      </c>
      <c r="U273" s="16">
        <v>4.7080575304626304</v>
      </c>
      <c r="V273" s="16">
        <v>4.6522495821653518</v>
      </c>
      <c r="W273" s="13" t="str">
        <f>IF(Table467410[[#This Row],[PSI - FI]]&gt;5,"Red",(IF(AND(Table467410[[#This Row],[PSI - FI]]&lt;5,Table467410[[#This Row],[PSI - FI]]&gt;=3),"Blue","No")))</f>
        <v>Blue</v>
      </c>
      <c r="X273" s="19" t="str">
        <f>HYPERLINK("https://www.google.com/maps/dir/?api=1&amp;origin=" &amp; Table467410[[#This Row],[Begin Lat]] &amp; "," &amp; Table467410[[#This Row],[Begin Long]] &amp; "&amp;destination=" &amp; Table467410[[#This Row],[End Lat]] &amp; "," &amp; Table467410[[#This Row],[End Long]] &amp; "&amp;travelmode=driving", "Google Maps")</f>
        <v>Google Maps</v>
      </c>
      <c r="Y273" s="1">
        <v>41.569686017099997</v>
      </c>
      <c r="Z273" s="1">
        <v>-81.569816391499998</v>
      </c>
      <c r="AA273" s="1">
        <v>41.572526694799997</v>
      </c>
      <c r="AB273" s="1">
        <v>-81.560953246400004</v>
      </c>
    </row>
    <row r="274" spans="1:28" x14ac:dyDescent="0.25">
      <c r="A274" s="13">
        <v>272</v>
      </c>
      <c r="B274" s="17">
        <v>6</v>
      </c>
      <c r="C274" s="1" t="s">
        <v>784</v>
      </c>
      <c r="D274" s="1" t="s">
        <v>3848</v>
      </c>
      <c r="E274" s="1" t="s">
        <v>3855</v>
      </c>
      <c r="F274" s="1" t="s">
        <v>3917</v>
      </c>
      <c r="G274" s="16">
        <v>24.5</v>
      </c>
      <c r="H274" s="16">
        <v>25</v>
      </c>
      <c r="I274" s="13" t="s">
        <v>3190</v>
      </c>
      <c r="J274" s="1" t="s">
        <v>4989</v>
      </c>
      <c r="K274" s="1">
        <v>1</v>
      </c>
      <c r="L274" s="1">
        <v>2</v>
      </c>
      <c r="M274" s="1">
        <v>11</v>
      </c>
      <c r="N274" s="1">
        <v>2</v>
      </c>
      <c r="O274" s="1">
        <v>36</v>
      </c>
      <c r="P274" s="16">
        <v>253.92069404069767</v>
      </c>
      <c r="Q274" s="16">
        <v>1.0252431595621081</v>
      </c>
      <c r="R274" s="16">
        <v>19.538206892943411</v>
      </c>
      <c r="S274" s="16">
        <v>18.512963733381302</v>
      </c>
      <c r="T274" s="21">
        <v>9.1709036394949359E-2</v>
      </c>
      <c r="U274" s="16">
        <v>4.6714413894355449</v>
      </c>
      <c r="V274" s="16">
        <v>4.5797323530405958</v>
      </c>
      <c r="W274" s="13" t="str">
        <f>IF(Table467410[[#This Row],[PSI - FI]]&gt;5,"Red",(IF(AND(Table467410[[#This Row],[PSI - FI]]&lt;5,Table467410[[#This Row],[PSI - FI]]&gt;=3),"Blue","No")))</f>
        <v>Blue</v>
      </c>
      <c r="X274" s="19" t="str">
        <f>HYPERLINK("https://www.google.com/maps/dir/?api=1&amp;origin=" &amp; Table467410[[#This Row],[Begin Lat]] &amp; "," &amp; Table467410[[#This Row],[Begin Long]] &amp; "&amp;destination=" &amp; Table467410[[#This Row],[End Lat]] &amp; "," &amp; Table467410[[#This Row],[End Long]] &amp; "&amp;travelmode=driving", "Google Maps")</f>
        <v>Google Maps</v>
      </c>
      <c r="Y274" s="1">
        <v>40.059907846000002</v>
      </c>
      <c r="Z274" s="1">
        <v>-82.998376157300001</v>
      </c>
      <c r="AA274" s="1">
        <v>40.066416954799998</v>
      </c>
      <c r="AB274" s="1">
        <v>-82.994689793899994</v>
      </c>
    </row>
    <row r="275" spans="1:28" x14ac:dyDescent="0.25">
      <c r="A275" s="13">
        <v>273</v>
      </c>
      <c r="B275" s="17">
        <v>12</v>
      </c>
      <c r="C275" s="1" t="s">
        <v>785</v>
      </c>
      <c r="D275" s="1" t="s">
        <v>4504</v>
      </c>
      <c r="E275" s="1" t="s">
        <v>4496</v>
      </c>
      <c r="F275" s="1" t="s">
        <v>3920</v>
      </c>
      <c r="G275" s="16">
        <v>27.3</v>
      </c>
      <c r="H275" s="16">
        <v>27.8</v>
      </c>
      <c r="I275" s="13" t="s">
        <v>3190</v>
      </c>
      <c r="J275" s="1" t="s">
        <v>4987</v>
      </c>
      <c r="K275" s="1">
        <v>0</v>
      </c>
      <c r="L275" s="1">
        <v>3</v>
      </c>
      <c r="M275" s="1">
        <v>4</v>
      </c>
      <c r="N275" s="1">
        <v>6</v>
      </c>
      <c r="O275" s="1">
        <v>19</v>
      </c>
      <c r="P275" s="16">
        <v>208.84256904069767</v>
      </c>
      <c r="Q275" s="16">
        <v>1.0202423848004645</v>
      </c>
      <c r="R275" s="16">
        <v>12.75438804990406</v>
      </c>
      <c r="S275" s="16">
        <v>11.734145665103595</v>
      </c>
      <c r="T275" s="21">
        <v>7.4842300697537487E-2</v>
      </c>
      <c r="U275" s="16">
        <v>4.6581206196224523</v>
      </c>
      <c r="V275" s="16">
        <v>4.5832783189249149</v>
      </c>
      <c r="W275" s="13" t="str">
        <f>IF(Table467410[[#This Row],[PSI - FI]]&gt;5,"Red",(IF(AND(Table467410[[#This Row],[PSI - FI]]&lt;5,Table467410[[#This Row],[PSI - FI]]&gt;=3),"Blue","No")))</f>
        <v>Blue</v>
      </c>
      <c r="X275" s="19" t="str">
        <f>HYPERLINK("https://www.google.com/maps/dir/?api=1&amp;origin=" &amp; Table467410[[#This Row],[Begin Lat]] &amp; "," &amp; Table467410[[#This Row],[Begin Long]] &amp; "&amp;destination=" &amp; Table467410[[#This Row],[End Lat]] &amp; "," &amp; Table467410[[#This Row],[End Long]] &amp; "&amp;travelmode=driving", "Google Maps")</f>
        <v>Google Maps</v>
      </c>
      <c r="Y275" s="1">
        <v>41.585267240500002</v>
      </c>
      <c r="Z275" s="1">
        <v>-81.530807971900003</v>
      </c>
      <c r="AA275" s="1">
        <v>41.589370250999998</v>
      </c>
      <c r="AB275" s="1">
        <v>-81.522870802100002</v>
      </c>
    </row>
    <row r="276" spans="1:28" x14ac:dyDescent="0.25">
      <c r="A276" s="13">
        <v>274</v>
      </c>
      <c r="B276" s="17">
        <v>8</v>
      </c>
      <c r="C276" s="1" t="s">
        <v>787</v>
      </c>
      <c r="D276" s="1" t="s">
        <v>4522</v>
      </c>
      <c r="E276" s="1" t="s">
        <v>4523</v>
      </c>
      <c r="F276" s="1" t="s">
        <v>3917</v>
      </c>
      <c r="G276" s="16">
        <v>4.7</v>
      </c>
      <c r="H276" s="16">
        <v>5.2</v>
      </c>
      <c r="I276" s="13" t="s">
        <v>3190</v>
      </c>
      <c r="J276" s="1" t="s">
        <v>4985</v>
      </c>
      <c r="K276" s="1">
        <v>0</v>
      </c>
      <c r="L276" s="1">
        <v>1</v>
      </c>
      <c r="M276" s="1">
        <v>14</v>
      </c>
      <c r="N276" s="1">
        <v>5</v>
      </c>
      <c r="O276" s="1">
        <v>35</v>
      </c>
      <c r="P276" s="16">
        <v>194.52043968023256</v>
      </c>
      <c r="Q276" s="16">
        <v>1.1788673640616281</v>
      </c>
      <c r="R276" s="16">
        <v>22.60512052347109</v>
      </c>
      <c r="S276" s="16">
        <v>21.426253159409463</v>
      </c>
      <c r="T276" s="21">
        <v>8.0489010292035132E-2</v>
      </c>
      <c r="U276" s="16">
        <v>4.6573608350738613</v>
      </c>
      <c r="V276" s="16">
        <v>4.5768718247818265</v>
      </c>
      <c r="W276" s="13" t="str">
        <f>IF(Table467410[[#This Row],[PSI - FI]]&gt;5,"Red",(IF(AND(Table467410[[#This Row],[PSI - FI]]&lt;5,Table467410[[#This Row],[PSI - FI]]&gt;=3),"Blue","No")))</f>
        <v>Blue</v>
      </c>
      <c r="X276" s="19" t="str">
        <f>HYPERLINK("https://www.google.com/maps/dir/?api=1&amp;origin=" &amp; Table467410[[#This Row],[Begin Lat]] &amp; "," &amp; Table467410[[#This Row],[Begin Long]] &amp; "&amp;destination=" &amp; Table467410[[#This Row],[End Lat]] &amp; "," &amp; Table467410[[#This Row],[End Long]] &amp; "&amp;travelmode=driving", "Google Maps")</f>
        <v>Google Maps</v>
      </c>
      <c r="Y276" s="1">
        <v>39.142312187999998</v>
      </c>
      <c r="Z276" s="1">
        <v>-84.482723939699994</v>
      </c>
      <c r="AA276" s="1">
        <v>39.143667131800001</v>
      </c>
      <c r="AB276" s="1">
        <v>-84.474141092400004</v>
      </c>
    </row>
    <row r="277" spans="1:28" x14ac:dyDescent="0.25">
      <c r="A277" s="13">
        <v>275</v>
      </c>
      <c r="B277" s="17">
        <v>12</v>
      </c>
      <c r="C277" s="1" t="s">
        <v>785</v>
      </c>
      <c r="D277" s="1" t="s">
        <v>4535</v>
      </c>
      <c r="E277" s="1" t="s">
        <v>4536</v>
      </c>
      <c r="F277" s="1" t="s">
        <v>3922</v>
      </c>
      <c r="G277" s="16">
        <v>12.6</v>
      </c>
      <c r="H277" s="16">
        <v>13.1</v>
      </c>
      <c r="I277" s="13" t="s">
        <v>3190</v>
      </c>
      <c r="J277" s="1" t="s">
        <v>4988</v>
      </c>
      <c r="K277" s="1">
        <v>2</v>
      </c>
      <c r="L277" s="1">
        <v>1</v>
      </c>
      <c r="M277" s="1">
        <v>5</v>
      </c>
      <c r="N277" s="1">
        <v>10</v>
      </c>
      <c r="O277" s="1">
        <v>36</v>
      </c>
      <c r="P277" s="16">
        <v>250.13944404069767</v>
      </c>
      <c r="Q277" s="16">
        <v>0.91429958107489473</v>
      </c>
      <c r="R277" s="16">
        <v>22.249690744035757</v>
      </c>
      <c r="S277" s="16">
        <v>21.33539116296086</v>
      </c>
      <c r="T277" s="21">
        <v>6.9254162045833512E-2</v>
      </c>
      <c r="U277" s="16">
        <v>4.6555195898860777</v>
      </c>
      <c r="V277" s="16">
        <v>4.5862654278402442</v>
      </c>
      <c r="W277" s="13" t="str">
        <f>IF(Table467410[[#This Row],[PSI - FI]]&gt;5,"Red",(IF(AND(Table467410[[#This Row],[PSI - FI]]&lt;5,Table467410[[#This Row],[PSI - FI]]&gt;=3),"Blue","No")))</f>
        <v>Blue</v>
      </c>
      <c r="X277" s="19" t="str">
        <f>HYPERLINK("https://www.google.com/maps/dir/?api=1&amp;origin=" &amp; Table467410[[#This Row],[Begin Lat]] &amp; "," &amp; Table467410[[#This Row],[Begin Long]] &amp; "&amp;destination=" &amp; Table467410[[#This Row],[End Lat]] &amp; "," &amp; Table467410[[#This Row],[End Long]] &amp; "&amp;travelmode=driving", "Google Maps")</f>
        <v>Google Maps</v>
      </c>
      <c r="Y277" s="1">
        <v>41.454276438699999</v>
      </c>
      <c r="Z277" s="1">
        <v>-81.657082927900007</v>
      </c>
      <c r="AA277" s="1">
        <v>41.4615075281</v>
      </c>
      <c r="AB277" s="1">
        <v>-81.657031914399994</v>
      </c>
    </row>
    <row r="278" spans="1:28" x14ac:dyDescent="0.25">
      <c r="A278" s="13">
        <v>276</v>
      </c>
      <c r="B278" s="17">
        <v>8</v>
      </c>
      <c r="C278" s="1" t="s">
        <v>787</v>
      </c>
      <c r="D278" s="1" t="s">
        <v>4497</v>
      </c>
      <c r="E278" s="1" t="s">
        <v>4498</v>
      </c>
      <c r="F278" s="1" t="s">
        <v>3918</v>
      </c>
      <c r="G278" s="16">
        <v>6.9</v>
      </c>
      <c r="H278" s="16">
        <v>7.4</v>
      </c>
      <c r="I278" s="13" t="s">
        <v>3190</v>
      </c>
      <c r="J278" s="1" t="s">
        <v>4980</v>
      </c>
      <c r="K278" s="1">
        <v>0</v>
      </c>
      <c r="L278" s="1">
        <v>2</v>
      </c>
      <c r="M278" s="1">
        <v>10</v>
      </c>
      <c r="N278" s="1">
        <v>5</v>
      </c>
      <c r="O278" s="1">
        <v>67</v>
      </c>
      <c r="P278" s="16">
        <v>246.00962936046511</v>
      </c>
      <c r="Q278" s="16">
        <v>1.1271417467791101</v>
      </c>
      <c r="R278" s="16">
        <v>33.453638894074892</v>
      </c>
      <c r="S278" s="16">
        <v>32.326497147295782</v>
      </c>
      <c r="T278" s="21">
        <v>8.8858893119532045E-2</v>
      </c>
      <c r="U278" s="16">
        <v>4.6536405101215141</v>
      </c>
      <c r="V278" s="16">
        <v>4.5647816170019819</v>
      </c>
      <c r="W278" s="13" t="str">
        <f>IF(Table467410[[#This Row],[PSI - FI]]&gt;5,"Red",(IF(AND(Table467410[[#This Row],[PSI - FI]]&lt;5,Table467410[[#This Row],[PSI - FI]]&gt;=3),"Blue","No")))</f>
        <v>Blue</v>
      </c>
      <c r="X278" s="19" t="str">
        <f>HYPERLINK("https://www.google.com/maps/dir/?api=1&amp;origin=" &amp; Table467410[[#This Row],[Begin Lat]] &amp; "," &amp; Table467410[[#This Row],[Begin Long]] &amp; "&amp;destination=" &amp; Table467410[[#This Row],[End Lat]] &amp; "," &amp; Table467410[[#This Row],[End Long]] &amp; "&amp;travelmode=driving", "Google Maps")</f>
        <v>Google Maps</v>
      </c>
      <c r="Y278" s="1">
        <v>39.167942264399997</v>
      </c>
      <c r="Z278" s="1">
        <v>-84.505107440399996</v>
      </c>
      <c r="AA278" s="1">
        <v>39.171439941400003</v>
      </c>
      <c r="AB278" s="1">
        <v>-84.497308454899994</v>
      </c>
    </row>
    <row r="279" spans="1:28" x14ac:dyDescent="0.25">
      <c r="A279" s="13">
        <v>277</v>
      </c>
      <c r="B279" s="17">
        <v>6</v>
      </c>
      <c r="C279" s="1" t="s">
        <v>784</v>
      </c>
      <c r="D279" s="1" t="s">
        <v>4491</v>
      </c>
      <c r="E279" s="1" t="s">
        <v>4492</v>
      </c>
      <c r="F279" s="1" t="s">
        <v>4564</v>
      </c>
      <c r="G279" s="16">
        <v>5</v>
      </c>
      <c r="H279" s="16">
        <v>5.5</v>
      </c>
      <c r="I279" s="13" t="s">
        <v>3190</v>
      </c>
      <c r="J279" s="1" t="s">
        <v>4985</v>
      </c>
      <c r="K279" s="1">
        <v>2</v>
      </c>
      <c r="L279" s="1">
        <v>0</v>
      </c>
      <c r="M279" s="1">
        <v>12</v>
      </c>
      <c r="N279" s="1">
        <v>14</v>
      </c>
      <c r="O279" s="1">
        <v>37</v>
      </c>
      <c r="P279" s="16">
        <v>269.04087936046511</v>
      </c>
      <c r="Q279" s="16">
        <v>0.66856982705446488</v>
      </c>
      <c r="R279" s="16">
        <v>29.591682589386512</v>
      </c>
      <c r="S279" s="16">
        <v>28.923112762332046</v>
      </c>
      <c r="T279" s="21">
        <v>4.0651631078475976E-2</v>
      </c>
      <c r="U279" s="16">
        <v>4.6495672815567684</v>
      </c>
      <c r="V279" s="16">
        <v>4.6089156504782922</v>
      </c>
      <c r="W279" s="13" t="str">
        <f>IF(Table467410[[#This Row],[PSI - FI]]&gt;5,"Red",(IF(AND(Table467410[[#This Row],[PSI - FI]]&lt;5,Table467410[[#This Row],[PSI - FI]]&gt;=3),"Blue","No")))</f>
        <v>Blue</v>
      </c>
      <c r="X279" s="19" t="str">
        <f>HYPERLINK("https://www.google.com/maps/dir/?api=1&amp;origin=" &amp; Table467410[[#This Row],[Begin Lat]] &amp; "," &amp; Table467410[[#This Row],[Begin Long]] &amp; "&amp;destination=" &amp; Table467410[[#This Row],[End Lat]] &amp; "," &amp; Table467410[[#This Row],[End Long]] &amp; "&amp;travelmode=driving", "Google Maps")</f>
        <v>Google Maps</v>
      </c>
      <c r="Y279" s="1">
        <v>39.979498409199998</v>
      </c>
      <c r="Z279" s="1">
        <v>-82.986011364899994</v>
      </c>
      <c r="AA279" s="1">
        <v>39.978579542699997</v>
      </c>
      <c r="AB279" s="1">
        <v>-82.976686637499995</v>
      </c>
    </row>
    <row r="280" spans="1:28" x14ac:dyDescent="0.25">
      <c r="A280" s="13">
        <v>278</v>
      </c>
      <c r="B280" s="17">
        <v>12</v>
      </c>
      <c r="C280" s="1" t="s">
        <v>785</v>
      </c>
      <c r="D280" s="1" t="s">
        <v>4499</v>
      </c>
      <c r="E280" s="1" t="s">
        <v>4513</v>
      </c>
      <c r="F280" s="1" t="s">
        <v>4566</v>
      </c>
      <c r="G280" s="16">
        <v>5.6</v>
      </c>
      <c r="H280" s="16">
        <v>6.1</v>
      </c>
      <c r="I280" s="13" t="s">
        <v>3190</v>
      </c>
      <c r="J280" s="1" t="s">
        <v>4986</v>
      </c>
      <c r="K280" s="1">
        <v>0</v>
      </c>
      <c r="L280" s="1">
        <v>0</v>
      </c>
      <c r="M280" s="1">
        <v>8</v>
      </c>
      <c r="N280" s="1">
        <v>7</v>
      </c>
      <c r="O280" s="1">
        <v>37</v>
      </c>
      <c r="P280" s="16">
        <v>120.4375</v>
      </c>
      <c r="Q280" s="16">
        <v>0.88514943651670208</v>
      </c>
      <c r="R280" s="16">
        <v>20.338965600725853</v>
      </c>
      <c r="S280" s="16">
        <v>19.453816164209151</v>
      </c>
      <c r="T280" s="21">
        <v>5.4099334429204116E-2</v>
      </c>
      <c r="U280" s="16">
        <v>4.6481629400137985</v>
      </c>
      <c r="V280" s="16">
        <v>4.5940636055845943</v>
      </c>
      <c r="W280" s="13" t="str">
        <f>IF(Table467410[[#This Row],[PSI - FI]]&gt;5,"Red",(IF(AND(Table467410[[#This Row],[PSI - FI]]&lt;5,Table467410[[#This Row],[PSI - FI]]&gt;=3),"Blue","No")))</f>
        <v>Blue</v>
      </c>
      <c r="X280" s="19" t="str">
        <f>HYPERLINK("https://www.google.com/maps/dir/?api=1&amp;origin=" &amp; Table467410[[#This Row],[Begin Lat]] &amp; "," &amp; Table467410[[#This Row],[Begin Long]] &amp; "&amp;destination=" &amp; Table467410[[#This Row],[End Lat]] &amp; "," &amp; Table467410[[#This Row],[End Long]] &amp; "&amp;travelmode=driving", "Google Maps")</f>
        <v>Google Maps</v>
      </c>
      <c r="Y280" s="1">
        <v>41.423120732299999</v>
      </c>
      <c r="Z280" s="1">
        <v>-81.874428286099999</v>
      </c>
      <c r="AA280" s="1">
        <v>41.424686227000002</v>
      </c>
      <c r="AB280" s="1">
        <v>-81.865114005300001</v>
      </c>
    </row>
    <row r="281" spans="1:28" x14ac:dyDescent="0.25">
      <c r="A281" s="13">
        <v>279</v>
      </c>
      <c r="B281" s="17">
        <v>8</v>
      </c>
      <c r="C281" s="1" t="s">
        <v>787</v>
      </c>
      <c r="D281" s="1" t="s">
        <v>4522</v>
      </c>
      <c r="E281" s="1" t="s">
        <v>4523</v>
      </c>
      <c r="F281" s="1" t="s">
        <v>3917</v>
      </c>
      <c r="G281" s="16">
        <v>1.9</v>
      </c>
      <c r="H281" s="16">
        <v>2.4</v>
      </c>
      <c r="I281" s="13" t="s">
        <v>3190</v>
      </c>
      <c r="J281" s="1" t="s">
        <v>4985</v>
      </c>
      <c r="K281" s="1">
        <v>1</v>
      </c>
      <c r="L281" s="1">
        <v>2</v>
      </c>
      <c r="M281" s="1">
        <v>9</v>
      </c>
      <c r="N281" s="1">
        <v>12</v>
      </c>
      <c r="O281" s="1">
        <v>82</v>
      </c>
      <c r="P281" s="16">
        <v>331.20194404069764</v>
      </c>
      <c r="Q281" s="16">
        <v>0.95096921775247001</v>
      </c>
      <c r="R281" s="16">
        <v>40.6453827076868</v>
      </c>
      <c r="S281" s="16">
        <v>39.694413489934327</v>
      </c>
      <c r="T281" s="21">
        <v>6.0013423464517594E-2</v>
      </c>
      <c r="U281" s="16">
        <v>4.6246002201717324</v>
      </c>
      <c r="V281" s="16">
        <v>4.5645867967072151</v>
      </c>
      <c r="W281" s="13" t="str">
        <f>IF(Table467410[[#This Row],[PSI - FI]]&gt;5,"Red",(IF(AND(Table467410[[#This Row],[PSI - FI]]&lt;5,Table467410[[#This Row],[PSI - FI]]&gt;=3),"Blue","No")))</f>
        <v>Blue</v>
      </c>
      <c r="X281" s="19" t="str">
        <f>HYPERLINK("https://www.google.com/maps/dir/?api=1&amp;origin=" &amp; Table467410[[#This Row],[Begin Lat]] &amp; "," &amp; Table467410[[#This Row],[Begin Long]] &amp; "&amp;destination=" &amp; Table467410[[#This Row],[End Lat]] &amp; "," &amp; Table467410[[#This Row],[End Long]] &amp; "&amp;travelmode=driving", "Google Maps")</f>
        <v>Google Maps</v>
      </c>
      <c r="Y281" s="1">
        <v>39.106976481099998</v>
      </c>
      <c r="Z281" s="1">
        <v>-84.503699339299999</v>
      </c>
      <c r="AA281" s="1">
        <v>39.113758896999997</v>
      </c>
      <c r="AB281" s="1">
        <v>-84.500843020100007</v>
      </c>
    </row>
    <row r="282" spans="1:28" x14ac:dyDescent="0.25">
      <c r="A282" s="13">
        <v>280</v>
      </c>
      <c r="B282" s="17">
        <v>7</v>
      </c>
      <c r="C282" s="1" t="s">
        <v>3196</v>
      </c>
      <c r="D282" s="1" t="s">
        <v>4505</v>
      </c>
      <c r="E282" s="1" t="s">
        <v>4506</v>
      </c>
      <c r="F282" s="1" t="s">
        <v>3918</v>
      </c>
      <c r="G282" s="16">
        <v>17</v>
      </c>
      <c r="H282" s="16">
        <v>17.5</v>
      </c>
      <c r="I282" s="13" t="s">
        <v>3190</v>
      </c>
      <c r="J282" s="1" t="s">
        <v>4985</v>
      </c>
      <c r="K282" s="1">
        <v>0</v>
      </c>
      <c r="L282" s="1">
        <v>2</v>
      </c>
      <c r="M282" s="1">
        <v>11</v>
      </c>
      <c r="N282" s="1">
        <v>7</v>
      </c>
      <c r="O282" s="1">
        <v>40</v>
      </c>
      <c r="P282" s="16">
        <v>234.43150436046511</v>
      </c>
      <c r="Q282" s="16">
        <v>1.1653762193107291</v>
      </c>
      <c r="R282" s="16">
        <v>24.536020480797838</v>
      </c>
      <c r="S282" s="16">
        <v>23.370644261487108</v>
      </c>
      <c r="T282" s="21">
        <v>7.9130515138134558E-2</v>
      </c>
      <c r="U282" s="16">
        <v>4.6087232848122461</v>
      </c>
      <c r="V282" s="16">
        <v>4.5295927696741112</v>
      </c>
      <c r="W282" s="13" t="str">
        <f>IF(Table467410[[#This Row],[PSI - FI]]&gt;5,"Red",(IF(AND(Table467410[[#This Row],[PSI - FI]]&lt;5,Table467410[[#This Row],[PSI - FI]]&gt;=3),"Blue","No")))</f>
        <v>Blue</v>
      </c>
      <c r="X282" s="19" t="str">
        <f>HYPERLINK("https://www.google.com/maps/dir/?api=1&amp;origin=" &amp; Table467410[[#This Row],[Begin Lat]] &amp; "," &amp; Table467410[[#This Row],[Begin Long]] &amp; "&amp;destination=" &amp; Table467410[[#This Row],[End Lat]] &amp; "," &amp; Table467410[[#This Row],[End Long]] &amp; "&amp;travelmode=driving", "Google Maps")</f>
        <v>Google Maps</v>
      </c>
      <c r="Y282" s="1">
        <v>39.816102122899999</v>
      </c>
      <c r="Z282" s="1">
        <v>-84.189177405600006</v>
      </c>
      <c r="AA282" s="1">
        <v>39.823344767099996</v>
      </c>
      <c r="AB282" s="1">
        <v>-84.189353235599995</v>
      </c>
    </row>
    <row r="283" spans="1:28" x14ac:dyDescent="0.25">
      <c r="A283" s="13">
        <v>281</v>
      </c>
      <c r="B283" s="17">
        <v>6</v>
      </c>
      <c r="C283" s="1" t="s">
        <v>784</v>
      </c>
      <c r="D283" s="1" t="s">
        <v>4493</v>
      </c>
      <c r="E283" s="1" t="s">
        <v>4494</v>
      </c>
      <c r="F283" s="1" t="s">
        <v>4565</v>
      </c>
      <c r="G283" s="16">
        <v>19.7</v>
      </c>
      <c r="H283" s="16">
        <v>20.2</v>
      </c>
      <c r="I283" s="13" t="s">
        <v>3190</v>
      </c>
      <c r="J283" s="1" t="s">
        <v>4987</v>
      </c>
      <c r="K283" s="1">
        <v>0</v>
      </c>
      <c r="L283" s="1">
        <v>2</v>
      </c>
      <c r="M283" s="1">
        <v>4</v>
      </c>
      <c r="N283" s="1">
        <v>6</v>
      </c>
      <c r="O283" s="1">
        <v>21</v>
      </c>
      <c r="P283" s="16">
        <v>165.16587936046511</v>
      </c>
      <c r="Q283" s="16">
        <v>1.2201774244659094</v>
      </c>
      <c r="R283" s="16">
        <v>13.324036568564624</v>
      </c>
      <c r="S283" s="16">
        <v>12.103859144098715</v>
      </c>
      <c r="T283" s="21">
        <v>9.886683695409032E-2</v>
      </c>
      <c r="U283" s="16">
        <v>4.5675729070529902</v>
      </c>
      <c r="V283" s="16">
        <v>4.4687060700989001</v>
      </c>
      <c r="W283" s="13" t="str">
        <f>IF(Table467410[[#This Row],[PSI - FI]]&gt;5,"Red",(IF(AND(Table467410[[#This Row],[PSI - FI]]&lt;5,Table467410[[#This Row],[PSI - FI]]&gt;=3),"Blue","No")))</f>
        <v>Blue</v>
      </c>
      <c r="X283" s="19" t="str">
        <f>HYPERLINK("https://www.google.com/maps/dir/?api=1&amp;origin=" &amp; Table467410[[#This Row],[Begin Lat]] &amp; "," &amp; Table467410[[#This Row],[Begin Long]] &amp; "&amp;destination=" &amp; Table467410[[#This Row],[End Lat]] &amp; "," &amp; Table467410[[#This Row],[End Long]] &amp; "&amp;travelmode=driving", "Google Maps")</f>
        <v>Google Maps</v>
      </c>
      <c r="Y283" s="1">
        <v>40.108945805899999</v>
      </c>
      <c r="Z283" s="1">
        <v>-83.093412401400002</v>
      </c>
      <c r="AA283" s="1">
        <v>40.109046833100003</v>
      </c>
      <c r="AB283" s="1">
        <v>-83.083996139299998</v>
      </c>
    </row>
    <row r="284" spans="1:28" x14ac:dyDescent="0.25">
      <c r="A284" s="13">
        <v>282</v>
      </c>
      <c r="B284" s="17">
        <v>6</v>
      </c>
      <c r="C284" s="1" t="s">
        <v>784</v>
      </c>
      <c r="D284" s="1" t="s">
        <v>4491</v>
      </c>
      <c r="E284" s="1" t="s">
        <v>4512</v>
      </c>
      <c r="F284" s="1" t="s">
        <v>4564</v>
      </c>
      <c r="G284" s="16">
        <v>4.5999999999999996</v>
      </c>
      <c r="H284" s="16">
        <v>5.0999999999999996</v>
      </c>
      <c r="I284" s="13" t="s">
        <v>3190</v>
      </c>
      <c r="J284" s="1" t="s">
        <v>4989</v>
      </c>
      <c r="K284" s="1">
        <v>0</v>
      </c>
      <c r="L284" s="1">
        <v>0</v>
      </c>
      <c r="M284" s="1">
        <v>10</v>
      </c>
      <c r="N284" s="1">
        <v>5</v>
      </c>
      <c r="O284" s="1">
        <v>26</v>
      </c>
      <c r="P284" s="16">
        <v>113.65625</v>
      </c>
      <c r="Q284" s="16">
        <v>0.88292021612716542</v>
      </c>
      <c r="R284" s="16">
        <v>18.846265619998395</v>
      </c>
      <c r="S284" s="16">
        <v>17.96334540387123</v>
      </c>
      <c r="T284" s="21">
        <v>6.861299588132308E-2</v>
      </c>
      <c r="U284" s="16">
        <v>4.5656632565683042</v>
      </c>
      <c r="V284" s="16">
        <v>4.4970502606869811</v>
      </c>
      <c r="W284" s="13" t="str">
        <f>IF(Table467410[[#This Row],[PSI - FI]]&gt;5,"Red",(IF(AND(Table467410[[#This Row],[PSI - FI]]&lt;5,Table467410[[#This Row],[PSI - FI]]&gt;=3),"Blue","No")))</f>
        <v>Blue</v>
      </c>
      <c r="X284" s="19" t="str">
        <f>HYPERLINK("https://www.google.com/maps/dir/?api=1&amp;origin=" &amp; Table467410[[#This Row],[Begin Lat]] &amp; "," &amp; Table467410[[#This Row],[Begin Long]] &amp; "&amp;destination=" &amp; Table467410[[#This Row],[End Lat]] &amp; "," &amp; Table467410[[#This Row],[End Long]] &amp; "&amp;travelmode=driving", "Google Maps")</f>
        <v>Google Maps</v>
      </c>
      <c r="Y284" s="1">
        <v>39.971625575700003</v>
      </c>
      <c r="Z284" s="1">
        <v>-82.988779906100007</v>
      </c>
      <c r="AA284" s="1">
        <v>39.975902932099999</v>
      </c>
      <c r="AB284" s="1">
        <v>-82.982173726900001</v>
      </c>
    </row>
    <row r="285" spans="1:28" x14ac:dyDescent="0.25">
      <c r="A285" s="13">
        <v>283</v>
      </c>
      <c r="B285" s="17">
        <v>8</v>
      </c>
      <c r="C285" s="1" t="s">
        <v>806</v>
      </c>
      <c r="D285" s="1" t="s">
        <v>3852</v>
      </c>
      <c r="E285" s="1" t="s">
        <v>4548</v>
      </c>
      <c r="F285" s="1" t="s">
        <v>3918</v>
      </c>
      <c r="G285" s="16">
        <v>4.3</v>
      </c>
      <c r="H285" s="16">
        <v>4.8</v>
      </c>
      <c r="I285" s="13" t="s">
        <v>3190</v>
      </c>
      <c r="J285" s="1" t="s">
        <v>4987</v>
      </c>
      <c r="K285" s="1">
        <v>0</v>
      </c>
      <c r="L285" s="1">
        <v>1</v>
      </c>
      <c r="M285" s="1">
        <v>6</v>
      </c>
      <c r="N285" s="1">
        <v>5</v>
      </c>
      <c r="O285" s="1">
        <v>33</v>
      </c>
      <c r="P285" s="16">
        <v>140.14543968023256</v>
      </c>
      <c r="Q285" s="16">
        <v>1.1775662923922905</v>
      </c>
      <c r="R285" s="16">
        <v>18.29320757232929</v>
      </c>
      <c r="S285" s="16">
        <v>17.115641279937002</v>
      </c>
      <c r="T285" s="21">
        <v>9.5679812071548617E-2</v>
      </c>
      <c r="U285" s="16">
        <v>4.5621955726015768</v>
      </c>
      <c r="V285" s="16">
        <v>4.4665157605300285</v>
      </c>
      <c r="W285" s="13" t="str">
        <f>IF(Table467410[[#This Row],[PSI - FI]]&gt;5,"Red",(IF(AND(Table467410[[#This Row],[PSI - FI]]&lt;5,Table467410[[#This Row],[PSI - FI]]&gt;=3),"Blue","No")))</f>
        <v>Blue</v>
      </c>
      <c r="X285" s="19" t="str">
        <f>HYPERLINK("https://www.google.com/maps/dir/?api=1&amp;origin=" &amp; Table467410[[#This Row],[Begin Lat]] &amp; "," &amp; Table467410[[#This Row],[Begin Long]] &amp; "&amp;destination=" &amp; Table467410[[#This Row],[End Lat]] &amp; "," &amp; Table467410[[#This Row],[End Long]] &amp; "&amp;travelmode=driving", "Google Maps")</f>
        <v>Google Maps</v>
      </c>
      <c r="Y285" s="1">
        <v>39.494851768099998</v>
      </c>
      <c r="Z285" s="1">
        <v>-84.323870397799993</v>
      </c>
      <c r="AA285" s="1">
        <v>39.502086511500003</v>
      </c>
      <c r="AB285" s="1">
        <v>-84.323257687500003</v>
      </c>
    </row>
    <row r="286" spans="1:28" x14ac:dyDescent="0.25">
      <c r="A286" s="13">
        <v>284</v>
      </c>
      <c r="B286" s="17">
        <v>6</v>
      </c>
      <c r="C286" s="1" t="s">
        <v>784</v>
      </c>
      <c r="D286" s="1" t="s">
        <v>3848</v>
      </c>
      <c r="E286" s="1" t="s">
        <v>3873</v>
      </c>
      <c r="F286" s="1" t="s">
        <v>3917</v>
      </c>
      <c r="G286" s="16">
        <v>24.2</v>
      </c>
      <c r="H286" s="16">
        <v>24.7</v>
      </c>
      <c r="I286" s="13" t="s">
        <v>3190</v>
      </c>
      <c r="J286" s="1" t="s">
        <v>4988</v>
      </c>
      <c r="K286" s="1">
        <v>2</v>
      </c>
      <c r="L286" s="1">
        <v>2</v>
      </c>
      <c r="M286" s="1">
        <v>9</v>
      </c>
      <c r="N286" s="1">
        <v>4</v>
      </c>
      <c r="O286" s="1">
        <v>27</v>
      </c>
      <c r="P286" s="16">
        <v>286.37863372093022</v>
      </c>
      <c r="Q286" s="16">
        <v>1.2596291893055649</v>
      </c>
      <c r="R286" s="16">
        <v>16.379977107592961</v>
      </c>
      <c r="S286" s="16">
        <v>15.120347918287395</v>
      </c>
      <c r="T286" s="21">
        <v>9.54320541518036E-2</v>
      </c>
      <c r="U286" s="16">
        <v>4.5476069199783247</v>
      </c>
      <c r="V286" s="16">
        <v>4.452174865826521</v>
      </c>
      <c r="W286" s="13" t="str">
        <f>IF(Table467410[[#This Row],[PSI - FI]]&gt;5,"Red",(IF(AND(Table467410[[#This Row],[PSI - FI]]&lt;5,Table467410[[#This Row],[PSI - FI]]&gt;=3),"Blue","No")))</f>
        <v>Blue</v>
      </c>
      <c r="X286" s="19" t="str">
        <f>HYPERLINK("https://www.google.com/maps/dir/?api=1&amp;origin=" &amp; Table467410[[#This Row],[Begin Lat]] &amp; "," &amp; Table467410[[#This Row],[Begin Long]] &amp; "&amp;destination=" &amp; Table467410[[#This Row],[End Lat]] &amp; "," &amp; Table467410[[#This Row],[End Long]] &amp; "&amp;travelmode=driving", "Google Maps")</f>
        <v>Google Maps</v>
      </c>
      <c r="Y286" s="1">
        <v>40.057056335200002</v>
      </c>
      <c r="Z286" s="1">
        <v>-82.998035650000006</v>
      </c>
      <c r="AA286" s="1">
        <v>40.0641014566</v>
      </c>
      <c r="AB286" s="1">
        <v>-82.996558394800005</v>
      </c>
    </row>
    <row r="287" spans="1:28" x14ac:dyDescent="0.25">
      <c r="A287" s="13">
        <v>285</v>
      </c>
      <c r="B287" s="17">
        <v>12</v>
      </c>
      <c r="C287" s="1" t="s">
        <v>785</v>
      </c>
      <c r="D287" s="1" t="s">
        <v>4504</v>
      </c>
      <c r="E287" s="1" t="s">
        <v>4496</v>
      </c>
      <c r="F287" s="1" t="s">
        <v>3920</v>
      </c>
      <c r="G287" s="16">
        <v>28.8</v>
      </c>
      <c r="H287" s="16">
        <v>29.3</v>
      </c>
      <c r="I287" s="13" t="s">
        <v>3190</v>
      </c>
      <c r="J287" s="1" t="s">
        <v>4987</v>
      </c>
      <c r="K287" s="1">
        <v>1</v>
      </c>
      <c r="L287" s="1">
        <v>1</v>
      </c>
      <c r="M287" s="1">
        <v>8</v>
      </c>
      <c r="N287" s="1">
        <v>8</v>
      </c>
      <c r="O287" s="1">
        <v>47</v>
      </c>
      <c r="P287" s="16">
        <v>226.22837936046511</v>
      </c>
      <c r="Q287" s="16">
        <v>1.0529445982519432</v>
      </c>
      <c r="R287" s="16">
        <v>26.672666868374488</v>
      </c>
      <c r="S287" s="16">
        <v>25.619722270122544</v>
      </c>
      <c r="T287" s="21">
        <v>7.6985304507023608E-2</v>
      </c>
      <c r="U287" s="16">
        <v>4.5440695647571587</v>
      </c>
      <c r="V287" s="16">
        <v>4.4670842602501351</v>
      </c>
      <c r="W287" s="13" t="str">
        <f>IF(Table467410[[#This Row],[PSI - FI]]&gt;5,"Red",(IF(AND(Table467410[[#This Row],[PSI - FI]]&lt;5,Table467410[[#This Row],[PSI - FI]]&gt;=3),"Blue","No")))</f>
        <v>Blue</v>
      </c>
      <c r="X287" s="19" t="str">
        <f>HYPERLINK("https://www.google.com/maps/dir/?api=1&amp;origin=" &amp; Table467410[[#This Row],[Begin Lat]] &amp; "," &amp; Table467410[[#This Row],[Begin Long]] &amp; "&amp;destination=" &amp; Table467410[[#This Row],[End Lat]] &amp; "," &amp; Table467410[[#This Row],[End Long]] &amp; "&amp;travelmode=driving", "Google Maps")</f>
        <v>Google Maps</v>
      </c>
      <c r="Y287" s="1">
        <v>41.598395695500002</v>
      </c>
      <c r="Z287" s="1">
        <v>-81.507782066199994</v>
      </c>
      <c r="AA287" s="1">
        <v>41.602812983200003</v>
      </c>
      <c r="AB287" s="1">
        <v>-81.500148644700005</v>
      </c>
    </row>
    <row r="288" spans="1:28" x14ac:dyDescent="0.25">
      <c r="A288" s="13">
        <v>286</v>
      </c>
      <c r="B288" s="17">
        <v>6</v>
      </c>
      <c r="C288" s="1" t="s">
        <v>784</v>
      </c>
      <c r="D288" s="1" t="s">
        <v>4493</v>
      </c>
      <c r="E288" s="1" t="s">
        <v>4494</v>
      </c>
      <c r="F288" s="1" t="s">
        <v>4565</v>
      </c>
      <c r="G288" s="16">
        <v>39.299999999999997</v>
      </c>
      <c r="H288" s="16">
        <v>39.799999999999997</v>
      </c>
      <c r="I288" s="13" t="s">
        <v>3190</v>
      </c>
      <c r="J288" s="1" t="s">
        <v>4988</v>
      </c>
      <c r="K288" s="1">
        <v>1</v>
      </c>
      <c r="L288" s="1">
        <v>1</v>
      </c>
      <c r="M288" s="1">
        <v>6</v>
      </c>
      <c r="N288" s="1">
        <v>8</v>
      </c>
      <c r="O288" s="1">
        <v>10</v>
      </c>
      <c r="P288" s="16">
        <v>176.13462936046511</v>
      </c>
      <c r="Q288" s="16">
        <v>1.259183987411487</v>
      </c>
      <c r="R288" s="16">
        <v>10.418146147902245</v>
      </c>
      <c r="S288" s="16">
        <v>9.1589621604907592</v>
      </c>
      <c r="T288" s="21">
        <v>9.5090677189707012E-2</v>
      </c>
      <c r="U288" s="16">
        <v>4.5292658705300068</v>
      </c>
      <c r="V288" s="16">
        <v>4.4341751933403</v>
      </c>
      <c r="W288" s="13" t="str">
        <f>IF(Table467410[[#This Row],[PSI - FI]]&gt;5,"Red",(IF(AND(Table467410[[#This Row],[PSI - FI]]&lt;5,Table467410[[#This Row],[PSI - FI]]&gt;=3),"Blue","No")))</f>
        <v>Blue</v>
      </c>
      <c r="X288" s="19" t="str">
        <f>HYPERLINK("https://www.google.com/maps/dir/?api=1&amp;origin=" &amp; Table467410[[#This Row],[Begin Lat]] &amp; "," &amp; Table467410[[#This Row],[Begin Long]] &amp; "&amp;destination=" &amp; Table467410[[#This Row],[End Lat]] &amp; "," &amp; Table467410[[#This Row],[End Long]] &amp; "&amp;travelmode=driving", "Google Maps")</f>
        <v>Google Maps</v>
      </c>
      <c r="Y288" s="1">
        <v>39.980990662000004</v>
      </c>
      <c r="Z288" s="1">
        <v>-82.855145463499994</v>
      </c>
      <c r="AA288" s="1">
        <v>39.975011110700002</v>
      </c>
      <c r="AB288" s="1">
        <v>-82.849838979500007</v>
      </c>
    </row>
    <row r="289" spans="1:28" x14ac:dyDescent="0.25">
      <c r="A289" s="13">
        <v>287</v>
      </c>
      <c r="B289" s="17">
        <v>12</v>
      </c>
      <c r="C289" s="1" t="s">
        <v>785</v>
      </c>
      <c r="D289" s="1" t="s">
        <v>4504</v>
      </c>
      <c r="E289" s="1" t="s">
        <v>4514</v>
      </c>
      <c r="F289" s="1" t="s">
        <v>3920</v>
      </c>
      <c r="G289" s="16">
        <v>7.7</v>
      </c>
      <c r="H289" s="16">
        <v>8.1999999999999993</v>
      </c>
      <c r="I289" s="13" t="s">
        <v>3190</v>
      </c>
      <c r="J289" s="1" t="s">
        <v>4985</v>
      </c>
      <c r="K289" s="1">
        <v>0</v>
      </c>
      <c r="L289" s="1">
        <v>3</v>
      </c>
      <c r="M289" s="1">
        <v>11</v>
      </c>
      <c r="N289" s="1">
        <v>7</v>
      </c>
      <c r="O289" s="1">
        <v>30</v>
      </c>
      <c r="P289" s="16">
        <v>270.10819404069764</v>
      </c>
      <c r="Q289" s="16">
        <v>1.0936076439585798</v>
      </c>
      <c r="R289" s="16">
        <v>19.844349337770176</v>
      </c>
      <c r="S289" s="16">
        <v>18.750741693811595</v>
      </c>
      <c r="T289" s="21">
        <v>7.2231245244811046E-2</v>
      </c>
      <c r="U289" s="16">
        <v>4.5269475294214248</v>
      </c>
      <c r="V289" s="16">
        <v>4.4547162841766141</v>
      </c>
      <c r="W289" s="13" t="str">
        <f>IF(Table467410[[#This Row],[PSI - FI]]&gt;5,"Red",(IF(AND(Table467410[[#This Row],[PSI - FI]]&lt;5,Table467410[[#This Row],[PSI - FI]]&gt;=3),"Blue","No")))</f>
        <v>Blue</v>
      </c>
      <c r="X289" s="19" t="str">
        <f>HYPERLINK("https://www.google.com/maps/dir/?api=1&amp;origin=" &amp; Table467410[[#This Row],[Begin Lat]] &amp; "," &amp; Table467410[[#This Row],[Begin Long]] &amp; "&amp;destination=" &amp; Table467410[[#This Row],[End Lat]] &amp; "," &amp; Table467410[[#This Row],[End Long]] &amp; "&amp;travelmode=driving", "Google Maps")</f>
        <v>Google Maps</v>
      </c>
      <c r="Y289" s="1">
        <v>41.471991940300001</v>
      </c>
      <c r="Z289" s="1">
        <v>-81.823845174699997</v>
      </c>
      <c r="AA289" s="1">
        <v>41.470439248799998</v>
      </c>
      <c r="AB289" s="1">
        <v>-81.814507713799998</v>
      </c>
    </row>
    <row r="290" spans="1:28" x14ac:dyDescent="0.25">
      <c r="A290" s="13">
        <v>288</v>
      </c>
      <c r="B290" s="17">
        <v>12</v>
      </c>
      <c r="C290" s="1" t="s">
        <v>785</v>
      </c>
      <c r="D290" s="1" t="s">
        <v>4535</v>
      </c>
      <c r="E290" s="1" t="s">
        <v>4536</v>
      </c>
      <c r="F290" s="1" t="s">
        <v>3922</v>
      </c>
      <c r="G290" s="16">
        <v>7.4</v>
      </c>
      <c r="H290" s="16">
        <v>7.9</v>
      </c>
      <c r="I290" s="13" t="s">
        <v>3190</v>
      </c>
      <c r="J290" s="1" t="s">
        <v>4986</v>
      </c>
      <c r="K290" s="1">
        <v>0</v>
      </c>
      <c r="L290" s="1">
        <v>2</v>
      </c>
      <c r="M290" s="1">
        <v>6</v>
      </c>
      <c r="N290" s="1">
        <v>6</v>
      </c>
      <c r="O290" s="1">
        <v>12</v>
      </c>
      <c r="P290" s="16">
        <v>169.25962936046511</v>
      </c>
      <c r="Q290" s="16">
        <v>0.78694474712911033</v>
      </c>
      <c r="R290" s="16">
        <v>10.124837326972326</v>
      </c>
      <c r="S290" s="16">
        <v>9.3378925798432153</v>
      </c>
      <c r="T290" s="21">
        <v>6.5226476384848589E-2</v>
      </c>
      <c r="U290" s="16">
        <v>4.5080003074920789</v>
      </c>
      <c r="V290" s="16">
        <v>4.44277383110723</v>
      </c>
      <c r="W290" s="13" t="str">
        <f>IF(Table467410[[#This Row],[PSI - FI]]&gt;5,"Red",(IF(AND(Table467410[[#This Row],[PSI - FI]]&lt;5,Table467410[[#This Row],[PSI - FI]]&gt;=3),"Blue","No")))</f>
        <v>Blue</v>
      </c>
      <c r="X290" s="19" t="str">
        <f>HYPERLINK("https://www.google.com/maps/dir/?api=1&amp;origin=" &amp; Table467410[[#This Row],[Begin Lat]] &amp; "," &amp; Table467410[[#This Row],[Begin Long]] &amp; "&amp;destination=" &amp; Table467410[[#This Row],[End Lat]] &amp; "," &amp; Table467410[[#This Row],[End Long]] &amp; "&amp;travelmode=driving", "Google Maps")</f>
        <v>Google Maps</v>
      </c>
      <c r="Y290" s="1">
        <v>41.382358977099997</v>
      </c>
      <c r="Z290" s="1">
        <v>-81.6526795292</v>
      </c>
      <c r="AA290" s="1">
        <v>41.3895965225</v>
      </c>
      <c r="AB290" s="1">
        <v>-81.652856651799993</v>
      </c>
    </row>
    <row r="291" spans="1:28" x14ac:dyDescent="0.25">
      <c r="A291" s="13">
        <v>289</v>
      </c>
      <c r="B291" s="17">
        <v>7</v>
      </c>
      <c r="C291" s="1" t="s">
        <v>3196</v>
      </c>
      <c r="D291" s="1" t="s">
        <v>4505</v>
      </c>
      <c r="E291" s="1" t="s">
        <v>4506</v>
      </c>
      <c r="F291" s="1" t="s">
        <v>3918</v>
      </c>
      <c r="G291" s="16">
        <v>13.4</v>
      </c>
      <c r="H291" s="16">
        <v>13.9</v>
      </c>
      <c r="I291" s="13" t="s">
        <v>3190</v>
      </c>
      <c r="J291" s="1" t="s">
        <v>4985</v>
      </c>
      <c r="K291" s="1">
        <v>0</v>
      </c>
      <c r="L291" s="1">
        <v>0</v>
      </c>
      <c r="M291" s="1">
        <v>15</v>
      </c>
      <c r="N291" s="1">
        <v>4</v>
      </c>
      <c r="O291" s="1">
        <v>32</v>
      </c>
      <c r="P291" s="16">
        <v>147.953125</v>
      </c>
      <c r="Q291" s="16">
        <v>1.2098508766473313</v>
      </c>
      <c r="R291" s="16">
        <v>20.941377627800694</v>
      </c>
      <c r="S291" s="16">
        <v>19.731526751153364</v>
      </c>
      <c r="T291" s="21">
        <v>8.3686002636513726E-2</v>
      </c>
      <c r="U291" s="16">
        <v>4.5076811042648322</v>
      </c>
      <c r="V291" s="16">
        <v>4.4239951016283188</v>
      </c>
      <c r="W291" s="13" t="str">
        <f>IF(Table467410[[#This Row],[PSI - FI]]&gt;5,"Red",(IF(AND(Table467410[[#This Row],[PSI - FI]]&lt;5,Table467410[[#This Row],[PSI - FI]]&gt;=3),"Blue","No")))</f>
        <v>Blue</v>
      </c>
      <c r="X291" s="19" t="str">
        <f>HYPERLINK("https://www.google.com/maps/dir/?api=1&amp;origin=" &amp; Table467410[[#This Row],[Begin Lat]] &amp; "," &amp; Table467410[[#This Row],[Begin Long]] &amp; "&amp;destination=" &amp; Table467410[[#This Row],[End Lat]] &amp; "," &amp; Table467410[[#This Row],[End Long]] &amp; "&amp;travelmode=driving", "Google Maps")</f>
        <v>Google Maps</v>
      </c>
      <c r="Y291" s="1">
        <v>39.769908232900001</v>
      </c>
      <c r="Z291" s="1">
        <v>-84.196348390599994</v>
      </c>
      <c r="AA291" s="1">
        <v>39.772918103400002</v>
      </c>
      <c r="AB291" s="1">
        <v>-84.187855754799997</v>
      </c>
    </row>
    <row r="292" spans="1:28" x14ac:dyDescent="0.25">
      <c r="A292" s="13">
        <v>290</v>
      </c>
      <c r="B292" s="17">
        <v>8</v>
      </c>
      <c r="C292" s="1" t="s">
        <v>806</v>
      </c>
      <c r="D292" s="1" t="s">
        <v>3852</v>
      </c>
      <c r="E292" s="1" t="s">
        <v>4549</v>
      </c>
      <c r="F292" s="1" t="s">
        <v>3918</v>
      </c>
      <c r="G292" s="16">
        <v>3</v>
      </c>
      <c r="H292" s="16">
        <v>3.5</v>
      </c>
      <c r="I292" s="13" t="s">
        <v>3190</v>
      </c>
      <c r="J292" s="1" t="s">
        <v>4985</v>
      </c>
      <c r="K292" s="1">
        <v>0</v>
      </c>
      <c r="L292" s="1">
        <v>0</v>
      </c>
      <c r="M292" s="1">
        <v>10</v>
      </c>
      <c r="N292" s="1">
        <v>9</v>
      </c>
      <c r="O292" s="1">
        <v>46</v>
      </c>
      <c r="P292" s="16">
        <v>151.40625</v>
      </c>
      <c r="Q292" s="16">
        <v>1.2017972899116565</v>
      </c>
      <c r="R292" s="16">
        <v>26.860511658535884</v>
      </c>
      <c r="S292" s="16">
        <v>25.658714368624228</v>
      </c>
      <c r="T292" s="21">
        <v>8.2844527317942215E-2</v>
      </c>
      <c r="U292" s="16">
        <v>4.506883036667241</v>
      </c>
      <c r="V292" s="16">
        <v>4.4240385093492991</v>
      </c>
      <c r="W292" s="13" t="str">
        <f>IF(Table467410[[#This Row],[PSI - FI]]&gt;5,"Red",(IF(AND(Table467410[[#This Row],[PSI - FI]]&lt;5,Table467410[[#This Row],[PSI - FI]]&gt;=3),"Blue","No")))</f>
        <v>Blue</v>
      </c>
      <c r="X292" s="19" t="str">
        <f>HYPERLINK("https://www.google.com/maps/dir/?api=1&amp;origin=" &amp; Table467410[[#This Row],[Begin Lat]] &amp; "," &amp; Table467410[[#This Row],[Begin Long]] &amp; "&amp;destination=" &amp; Table467410[[#This Row],[End Lat]] &amp; "," &amp; Table467410[[#This Row],[End Long]] &amp; "&amp;travelmode=driving", "Google Maps")</f>
        <v>Google Maps</v>
      </c>
      <c r="Y292" s="1">
        <v>39.476805937500004</v>
      </c>
      <c r="Z292" s="1">
        <v>-84.325616074999999</v>
      </c>
      <c r="AA292" s="1">
        <v>39.484040384399997</v>
      </c>
      <c r="AB292" s="1">
        <v>-84.325038119599995</v>
      </c>
    </row>
    <row r="293" spans="1:28" x14ac:dyDescent="0.25">
      <c r="A293" s="13">
        <v>291</v>
      </c>
      <c r="B293" s="17">
        <v>12</v>
      </c>
      <c r="C293" s="1" t="s">
        <v>785</v>
      </c>
      <c r="D293" s="1" t="s">
        <v>3848</v>
      </c>
      <c r="E293" s="1" t="s">
        <v>4507</v>
      </c>
      <c r="F293" s="1" t="s">
        <v>3917</v>
      </c>
      <c r="G293" s="16">
        <v>8.6999999999999993</v>
      </c>
      <c r="H293" s="16">
        <v>9.1999999999999993</v>
      </c>
      <c r="I293" s="13" t="s">
        <v>3190</v>
      </c>
      <c r="J293" s="1" t="s">
        <v>4987</v>
      </c>
      <c r="K293" s="1">
        <v>0</v>
      </c>
      <c r="L293" s="1">
        <v>3</v>
      </c>
      <c r="M293" s="1">
        <v>3</v>
      </c>
      <c r="N293" s="1">
        <v>6</v>
      </c>
      <c r="O293" s="1">
        <v>20</v>
      </c>
      <c r="P293" s="16">
        <v>203.29569404069767</v>
      </c>
      <c r="Q293" s="16">
        <v>1.124862322552391</v>
      </c>
      <c r="R293" s="16">
        <v>12.762155851965323</v>
      </c>
      <c r="S293" s="16">
        <v>11.637293529412933</v>
      </c>
      <c r="T293" s="21">
        <v>9.1902188089582268E-2</v>
      </c>
      <c r="U293" s="16">
        <v>4.5067680453011931</v>
      </c>
      <c r="V293" s="16">
        <v>4.4148658572116108</v>
      </c>
      <c r="W293" s="13" t="str">
        <f>IF(Table467410[[#This Row],[PSI - FI]]&gt;5,"Red",(IF(AND(Table467410[[#This Row],[PSI - FI]]&lt;5,Table467410[[#This Row],[PSI - FI]]&gt;=3),"Blue","No")))</f>
        <v>Blue</v>
      </c>
      <c r="X293" s="19" t="str">
        <f>HYPERLINK("https://www.google.com/maps/dir/?api=1&amp;origin=" &amp; Table467410[[#This Row],[Begin Lat]] &amp; "," &amp; Table467410[[#This Row],[Begin Long]] &amp; "&amp;destination=" &amp; Table467410[[#This Row],[End Lat]] &amp; "," &amp; Table467410[[#This Row],[End Long]] &amp; "&amp;travelmode=driving", "Google Maps")</f>
        <v>Google Maps</v>
      </c>
      <c r="Y293" s="1">
        <v>41.400440029599999</v>
      </c>
      <c r="Z293" s="1">
        <v>-81.817074461100006</v>
      </c>
      <c r="AA293" s="1">
        <v>41.407580078599999</v>
      </c>
      <c r="AB293" s="1">
        <v>-81.818067750699996</v>
      </c>
    </row>
    <row r="294" spans="1:28" x14ac:dyDescent="0.25">
      <c r="A294" s="13">
        <v>292</v>
      </c>
      <c r="B294" s="17">
        <v>6</v>
      </c>
      <c r="C294" s="1" t="s">
        <v>784</v>
      </c>
      <c r="D294" s="1" t="s">
        <v>3848</v>
      </c>
      <c r="E294" s="1" t="s">
        <v>3855</v>
      </c>
      <c r="F294" s="1" t="s">
        <v>3917</v>
      </c>
      <c r="G294" s="16">
        <v>26.5</v>
      </c>
      <c r="H294" s="16">
        <v>27</v>
      </c>
      <c r="I294" s="13" t="s">
        <v>3190</v>
      </c>
      <c r="J294" s="1" t="s">
        <v>4989</v>
      </c>
      <c r="K294" s="1">
        <v>0</v>
      </c>
      <c r="L294" s="1">
        <v>0</v>
      </c>
      <c r="M294" s="1">
        <v>11</v>
      </c>
      <c r="N294" s="1">
        <v>4</v>
      </c>
      <c r="O294" s="1">
        <v>19</v>
      </c>
      <c r="P294" s="16">
        <v>108.765625</v>
      </c>
      <c r="Q294" s="16">
        <v>0.90336315703509273</v>
      </c>
      <c r="R294" s="16">
        <v>12.985595601711662</v>
      </c>
      <c r="S294" s="16">
        <v>12.082232444676569</v>
      </c>
      <c r="T294" s="21">
        <v>7.9664064807583146E-2</v>
      </c>
      <c r="U294" s="16">
        <v>4.5065111803666458</v>
      </c>
      <c r="V294" s="16">
        <v>4.4268471155590623</v>
      </c>
      <c r="W294" s="13" t="str">
        <f>IF(Table467410[[#This Row],[PSI - FI]]&gt;5,"Red",(IF(AND(Table467410[[#This Row],[PSI - FI]]&lt;5,Table467410[[#This Row],[PSI - FI]]&gt;=3),"Blue","No")))</f>
        <v>Blue</v>
      </c>
      <c r="X294" s="19" t="str">
        <f>HYPERLINK("https://www.google.com/maps/dir/?api=1&amp;origin=" &amp; Table467410[[#This Row],[Begin Lat]] &amp; "," &amp; Table467410[[#This Row],[Begin Long]] &amp; "&amp;destination=" &amp; Table467410[[#This Row],[End Lat]] &amp; "," &amp; Table467410[[#This Row],[End Long]] &amp; "&amp;travelmode=driving", "Google Maps")</f>
        <v>Google Maps</v>
      </c>
      <c r="Y294" s="1">
        <v>40.086579300300002</v>
      </c>
      <c r="Z294" s="1">
        <v>-82.987493465599997</v>
      </c>
      <c r="AA294" s="1">
        <v>40.093793060700001</v>
      </c>
      <c r="AB294" s="1">
        <v>-82.986723940000005</v>
      </c>
    </row>
    <row r="295" spans="1:28" x14ac:dyDescent="0.25">
      <c r="A295" s="13">
        <v>293</v>
      </c>
      <c r="B295" s="17">
        <v>12</v>
      </c>
      <c r="C295" s="1" t="s">
        <v>785</v>
      </c>
      <c r="D295" s="1" t="s">
        <v>4504</v>
      </c>
      <c r="E295" s="1" t="s">
        <v>4496</v>
      </c>
      <c r="F295" s="1" t="s">
        <v>3920</v>
      </c>
      <c r="G295" s="16">
        <v>20.100000000000001</v>
      </c>
      <c r="H295" s="16">
        <v>20.6</v>
      </c>
      <c r="I295" s="13" t="s">
        <v>3190</v>
      </c>
      <c r="J295" s="1" t="s">
        <v>4986</v>
      </c>
      <c r="K295" s="1">
        <v>0</v>
      </c>
      <c r="L295" s="1">
        <v>5</v>
      </c>
      <c r="M295" s="1">
        <v>6</v>
      </c>
      <c r="N295" s="1">
        <v>2</v>
      </c>
      <c r="O295" s="1">
        <v>23</v>
      </c>
      <c r="P295" s="16">
        <v>299.53969840116281</v>
      </c>
      <c r="Q295" s="16">
        <v>1.0648131670484735</v>
      </c>
      <c r="R295" s="16">
        <v>14.253800953942841</v>
      </c>
      <c r="S295" s="16">
        <v>13.188987786894367</v>
      </c>
      <c r="T295" s="21">
        <v>6.1730783660813936E-2</v>
      </c>
      <c r="U295" s="16">
        <v>4.5039752072608801</v>
      </c>
      <c r="V295" s="16">
        <v>4.4422444236000658</v>
      </c>
      <c r="W295" s="13" t="str">
        <f>IF(Table467410[[#This Row],[PSI - FI]]&gt;5,"Red",(IF(AND(Table467410[[#This Row],[PSI - FI]]&lt;5,Table467410[[#This Row],[PSI - FI]]&gt;=3),"Blue","No")))</f>
        <v>Blue</v>
      </c>
      <c r="X295" s="19" t="str">
        <f>HYPERLINK("https://www.google.com/maps/dir/?api=1&amp;origin=" &amp; Table467410[[#This Row],[Begin Lat]] &amp; "," &amp; Table467410[[#This Row],[Begin Long]] &amp; "&amp;destination=" &amp; Table467410[[#This Row],[End Lat]] &amp; "," &amp; Table467410[[#This Row],[End Long]] &amp; "&amp;travelmode=driving", "Google Maps")</f>
        <v>Google Maps</v>
      </c>
      <c r="Y295" s="1">
        <v>41.5334067812</v>
      </c>
      <c r="Z295" s="1">
        <v>-81.647226886599995</v>
      </c>
      <c r="AA295" s="1">
        <v>41.538028627999999</v>
      </c>
      <c r="AB295" s="1">
        <v>-81.639861642699998</v>
      </c>
    </row>
    <row r="296" spans="1:28" x14ac:dyDescent="0.25">
      <c r="A296" s="13">
        <v>294</v>
      </c>
      <c r="B296" s="17">
        <v>12</v>
      </c>
      <c r="C296" s="1" t="s">
        <v>785</v>
      </c>
      <c r="D296" s="1" t="s">
        <v>4504</v>
      </c>
      <c r="E296" s="1" t="s">
        <v>4496</v>
      </c>
      <c r="F296" s="1" t="s">
        <v>3920</v>
      </c>
      <c r="G296" s="16">
        <v>17.3</v>
      </c>
      <c r="H296" s="16">
        <v>17.8</v>
      </c>
      <c r="I296" s="13" t="s">
        <v>3190</v>
      </c>
      <c r="J296" s="1" t="s">
        <v>4988</v>
      </c>
      <c r="K296" s="1">
        <v>0</v>
      </c>
      <c r="L296" s="1">
        <v>0</v>
      </c>
      <c r="M296" s="1">
        <v>10</v>
      </c>
      <c r="N296" s="1">
        <v>6</v>
      </c>
      <c r="O296" s="1">
        <v>44</v>
      </c>
      <c r="P296" s="16">
        <v>136.09375</v>
      </c>
      <c r="Q296" s="16">
        <v>1.2831410386043356</v>
      </c>
      <c r="R296" s="16">
        <v>23.409600713705807</v>
      </c>
      <c r="S296" s="16">
        <v>22.126459675101472</v>
      </c>
      <c r="T296" s="21">
        <v>9.697785741826935E-2</v>
      </c>
      <c r="U296" s="16">
        <v>4.4607421063683246</v>
      </c>
      <c r="V296" s="16">
        <v>4.363764248950055</v>
      </c>
      <c r="W296" s="13" t="str">
        <f>IF(Table467410[[#This Row],[PSI - FI]]&gt;5,"Red",(IF(AND(Table467410[[#This Row],[PSI - FI]]&lt;5,Table467410[[#This Row],[PSI - FI]]&gt;=3),"Blue","No")))</f>
        <v>Blue</v>
      </c>
      <c r="X296" s="19" t="str">
        <f>HYPERLINK("https://www.google.com/maps/dir/?api=1&amp;origin=" &amp; Table467410[[#This Row],[Begin Lat]] &amp; "," &amp; Table467410[[#This Row],[Begin Long]] &amp; "&amp;destination=" &amp; Table467410[[#This Row],[End Lat]] &amp; "," &amp; Table467410[[#This Row],[End Long]] &amp; "&amp;travelmode=driving", "Google Maps")</f>
        <v>Google Maps</v>
      </c>
      <c r="Y296" s="1">
        <v>41.504238755499998</v>
      </c>
      <c r="Z296" s="1">
        <v>-81.670059352699994</v>
      </c>
      <c r="AA296" s="1">
        <v>41.511260310700003</v>
      </c>
      <c r="AB296" s="1">
        <v>-81.672416444899994</v>
      </c>
    </row>
    <row r="297" spans="1:28" x14ac:dyDescent="0.25">
      <c r="A297" s="13">
        <v>295</v>
      </c>
      <c r="B297" s="17">
        <v>6</v>
      </c>
      <c r="C297" s="1" t="s">
        <v>784</v>
      </c>
      <c r="D297" s="1" t="s">
        <v>3848</v>
      </c>
      <c r="E297" s="1" t="s">
        <v>3855</v>
      </c>
      <c r="F297" s="1" t="s">
        <v>3917</v>
      </c>
      <c r="G297" s="16">
        <v>21.6</v>
      </c>
      <c r="H297" s="16">
        <v>22.1</v>
      </c>
      <c r="I297" s="13" t="s">
        <v>3190</v>
      </c>
      <c r="J297" s="1" t="s">
        <v>4989</v>
      </c>
      <c r="K297" s="1">
        <v>0</v>
      </c>
      <c r="L297" s="1">
        <v>1</v>
      </c>
      <c r="M297" s="1">
        <v>10</v>
      </c>
      <c r="N297" s="1">
        <v>3</v>
      </c>
      <c r="O297" s="1">
        <v>25</v>
      </c>
      <c r="P297" s="16">
        <v>149.45793968023256</v>
      </c>
      <c r="Q297" s="16">
        <v>1.0623940425014264</v>
      </c>
      <c r="R297" s="16">
        <v>15.214026417041456</v>
      </c>
      <c r="S297" s="16">
        <v>14.15163237454003</v>
      </c>
      <c r="T297" s="21">
        <v>9.4457245453566152E-2</v>
      </c>
      <c r="U297" s="16">
        <v>4.4447165256318488</v>
      </c>
      <c r="V297" s="16">
        <v>4.3502592801782827</v>
      </c>
      <c r="W297" s="13" t="str">
        <f>IF(Table467410[[#This Row],[PSI - FI]]&gt;5,"Red",(IF(AND(Table467410[[#This Row],[PSI - FI]]&lt;5,Table467410[[#This Row],[PSI - FI]]&gt;=3),"Blue","No")))</f>
        <v>Blue</v>
      </c>
      <c r="X297" s="19" t="str">
        <f>HYPERLINK("https://www.google.com/maps/dir/?api=1&amp;origin=" &amp; Table467410[[#This Row],[Begin Lat]] &amp; "," &amp; Table467410[[#This Row],[Begin Long]] &amp; "&amp;destination=" &amp; Table467410[[#This Row],[End Lat]] &amp; "," &amp; Table467410[[#This Row],[End Long]] &amp; "&amp;travelmode=driving", "Google Maps")</f>
        <v>Google Maps</v>
      </c>
      <c r="Y297" s="1">
        <v>40.018220011700002</v>
      </c>
      <c r="Z297" s="1">
        <v>-82.995104778699996</v>
      </c>
      <c r="AA297" s="1">
        <v>40.025426395300002</v>
      </c>
      <c r="AB297" s="1">
        <v>-82.994648467800005</v>
      </c>
    </row>
    <row r="298" spans="1:28" x14ac:dyDescent="0.25">
      <c r="A298" s="13">
        <v>296</v>
      </c>
      <c r="B298" s="17">
        <v>12</v>
      </c>
      <c r="C298" s="1" t="s">
        <v>785</v>
      </c>
      <c r="D298" s="1" t="s">
        <v>4504</v>
      </c>
      <c r="E298" s="1" t="s">
        <v>4514</v>
      </c>
      <c r="F298" s="1" t="s">
        <v>3920</v>
      </c>
      <c r="G298" s="16">
        <v>22.7</v>
      </c>
      <c r="H298" s="16">
        <v>23.2</v>
      </c>
      <c r="I298" s="13" t="s">
        <v>3190</v>
      </c>
      <c r="J298" s="1" t="s">
        <v>4985</v>
      </c>
      <c r="K298" s="1">
        <v>1</v>
      </c>
      <c r="L298" s="1">
        <v>3</v>
      </c>
      <c r="M298" s="1">
        <v>6</v>
      </c>
      <c r="N298" s="1">
        <v>8</v>
      </c>
      <c r="O298" s="1">
        <v>53</v>
      </c>
      <c r="P298" s="16">
        <v>310.48800872093022</v>
      </c>
      <c r="Q298" s="16">
        <v>1.3359333976274546</v>
      </c>
      <c r="R298" s="16">
        <v>28.233075695346979</v>
      </c>
      <c r="S298" s="16">
        <v>26.897142297719526</v>
      </c>
      <c r="T298" s="21">
        <v>9.7876772132527268E-2</v>
      </c>
      <c r="U298" s="16">
        <v>4.4366227944839514</v>
      </c>
      <c r="V298" s="16">
        <v>4.3387460223514243</v>
      </c>
      <c r="W298" s="13" t="str">
        <f>IF(Table467410[[#This Row],[PSI - FI]]&gt;5,"Red",(IF(AND(Table467410[[#This Row],[PSI - FI]]&lt;5,Table467410[[#This Row],[PSI - FI]]&gt;=3),"Blue","No")))</f>
        <v>Blue</v>
      </c>
      <c r="X298" s="19" t="str">
        <f>HYPERLINK("https://www.google.com/maps/dir/?api=1&amp;origin=" &amp; Table467410[[#This Row],[Begin Lat]] &amp; "," &amp; Table467410[[#This Row],[Begin Long]] &amp; "&amp;destination=" &amp; Table467410[[#This Row],[End Lat]] &amp; "," &amp; Table467410[[#This Row],[End Long]] &amp; "&amp;travelmode=driving", "Google Maps")</f>
        <v>Google Maps</v>
      </c>
      <c r="Y298" s="1">
        <v>41.551597041500003</v>
      </c>
      <c r="Z298" s="1">
        <v>-81.602521641699994</v>
      </c>
      <c r="AA298" s="1">
        <v>41.556227030199999</v>
      </c>
      <c r="AB298" s="1">
        <v>-81.595264839699993</v>
      </c>
    </row>
    <row r="299" spans="1:28" x14ac:dyDescent="0.25">
      <c r="A299" s="13">
        <v>297</v>
      </c>
      <c r="B299" s="17">
        <v>6</v>
      </c>
      <c r="C299" s="1" t="s">
        <v>784</v>
      </c>
      <c r="D299" s="1" t="s">
        <v>4493</v>
      </c>
      <c r="E299" s="1" t="s">
        <v>4508</v>
      </c>
      <c r="F299" s="1" t="s">
        <v>4565</v>
      </c>
      <c r="G299" s="16">
        <v>19.8</v>
      </c>
      <c r="H299" s="16">
        <v>20.3</v>
      </c>
      <c r="I299" s="13" t="s">
        <v>3190</v>
      </c>
      <c r="J299" s="1" t="s">
        <v>4987</v>
      </c>
      <c r="K299" s="1">
        <v>0</v>
      </c>
      <c r="L299" s="1">
        <v>0</v>
      </c>
      <c r="M299" s="1">
        <v>8</v>
      </c>
      <c r="N299" s="1">
        <v>4</v>
      </c>
      <c r="O299" s="1">
        <v>25</v>
      </c>
      <c r="P299" s="16">
        <v>95.125</v>
      </c>
      <c r="Q299" s="16">
        <v>1.1751985084927472</v>
      </c>
      <c r="R299" s="16">
        <v>14.945737954259195</v>
      </c>
      <c r="S299" s="16">
        <v>13.770539445766449</v>
      </c>
      <c r="T299" s="21">
        <v>8.1060547550575499E-2</v>
      </c>
      <c r="U299" s="16">
        <v>4.4244616075865917</v>
      </c>
      <c r="V299" s="16">
        <v>4.3434010600360162</v>
      </c>
      <c r="W299" s="13" t="str">
        <f>IF(Table467410[[#This Row],[PSI - FI]]&gt;5,"Red",(IF(AND(Table467410[[#This Row],[PSI - FI]]&lt;5,Table467410[[#This Row],[PSI - FI]]&gt;=3),"Blue","No")))</f>
        <v>Blue</v>
      </c>
      <c r="X299" s="19" t="str">
        <f>HYPERLINK("https://www.google.com/maps/dir/?api=1&amp;origin=" &amp; Table467410[[#This Row],[Begin Lat]] &amp; "," &amp; Table467410[[#This Row],[Begin Long]] &amp; "&amp;destination=" &amp; Table467410[[#This Row],[End Lat]] &amp; "," &amp; Table467410[[#This Row],[End Long]] &amp; "&amp;travelmode=driving", "Google Maps")</f>
        <v>Google Maps</v>
      </c>
      <c r="Y299" s="1">
        <v>40.109115756500003</v>
      </c>
      <c r="Z299" s="1">
        <v>-83.092261451100001</v>
      </c>
      <c r="AA299" s="1">
        <v>40.109390908599998</v>
      </c>
      <c r="AB299" s="1">
        <v>-83.082842528200004</v>
      </c>
    </row>
    <row r="300" spans="1:28" x14ac:dyDescent="0.25">
      <c r="A300" s="13">
        <v>298</v>
      </c>
      <c r="B300" s="17">
        <v>12</v>
      </c>
      <c r="C300" s="1" t="s">
        <v>785</v>
      </c>
      <c r="D300" s="1" t="s">
        <v>3848</v>
      </c>
      <c r="E300" s="1" t="s">
        <v>4507</v>
      </c>
      <c r="F300" s="1" t="s">
        <v>3917</v>
      </c>
      <c r="G300" s="16">
        <v>7.2</v>
      </c>
      <c r="H300" s="16">
        <v>7.7</v>
      </c>
      <c r="I300" s="13" t="s">
        <v>3190</v>
      </c>
      <c r="J300" s="1" t="s">
        <v>4986</v>
      </c>
      <c r="K300" s="1">
        <v>1</v>
      </c>
      <c r="L300" s="1">
        <v>1</v>
      </c>
      <c r="M300" s="1">
        <v>9</v>
      </c>
      <c r="N300" s="1">
        <v>4</v>
      </c>
      <c r="O300" s="1">
        <v>15</v>
      </c>
      <c r="P300" s="16">
        <v>183.02525436046511</v>
      </c>
      <c r="Q300" s="16">
        <v>0.86408379438169558</v>
      </c>
      <c r="R300" s="16">
        <v>11.813744480675945</v>
      </c>
      <c r="S300" s="16">
        <v>10.94966068629425</v>
      </c>
      <c r="T300" s="21">
        <v>4.919041787800861E-2</v>
      </c>
      <c r="U300" s="16">
        <v>4.4163626156509235</v>
      </c>
      <c r="V300" s="16">
        <v>4.3671721977729145</v>
      </c>
      <c r="W300" s="13" t="str">
        <f>IF(Table467410[[#This Row],[PSI - FI]]&gt;5,"Red",(IF(AND(Table467410[[#This Row],[PSI - FI]]&lt;5,Table467410[[#This Row],[PSI - FI]]&gt;=3),"Blue","No")))</f>
        <v>Blue</v>
      </c>
      <c r="X300" s="19" t="str">
        <f>HYPERLINK("https://www.google.com/maps/dir/?api=1&amp;origin=" &amp; Table467410[[#This Row],[Begin Lat]] &amp; "," &amp; Table467410[[#This Row],[Begin Long]] &amp; "&amp;destination=" &amp; Table467410[[#This Row],[End Lat]] &amp; "," &amp; Table467410[[#This Row],[End Long]] &amp; "&amp;travelmode=driving", "Google Maps")</f>
        <v>Google Maps</v>
      </c>
      <c r="Y300" s="1">
        <v>41.379100173399998</v>
      </c>
      <c r="Z300" s="1">
        <v>-81.819009371099995</v>
      </c>
      <c r="AA300" s="1">
        <v>41.386215439700003</v>
      </c>
      <c r="AB300" s="1">
        <v>-81.817222090200005</v>
      </c>
    </row>
    <row r="301" spans="1:28" x14ac:dyDescent="0.25">
      <c r="A301" s="13">
        <v>299</v>
      </c>
      <c r="B301" s="17">
        <v>12</v>
      </c>
      <c r="C301" s="1" t="s">
        <v>785</v>
      </c>
      <c r="D301" s="1" t="s">
        <v>3898</v>
      </c>
      <c r="E301" s="1" t="s">
        <v>4528</v>
      </c>
      <c r="F301" s="1" t="s">
        <v>3924</v>
      </c>
      <c r="G301" s="16">
        <v>9.6</v>
      </c>
      <c r="H301" s="16">
        <v>10.1</v>
      </c>
      <c r="I301" s="13" t="s">
        <v>3190</v>
      </c>
      <c r="J301" s="1" t="s">
        <v>4985</v>
      </c>
      <c r="K301" s="1">
        <v>0</v>
      </c>
      <c r="L301" s="1">
        <v>2</v>
      </c>
      <c r="M301" s="1">
        <v>7</v>
      </c>
      <c r="N301" s="1">
        <v>8</v>
      </c>
      <c r="O301" s="1">
        <v>25</v>
      </c>
      <c r="P301" s="16">
        <v>197.68150436046511</v>
      </c>
      <c r="Q301" s="16">
        <v>1.4646440666333498</v>
      </c>
      <c r="R301" s="16">
        <v>16.552003081413002</v>
      </c>
      <c r="S301" s="16">
        <v>15.087359014779652</v>
      </c>
      <c r="T301" s="21">
        <v>0.11449996180444261</v>
      </c>
      <c r="U301" s="16">
        <v>4.3983840527961338</v>
      </c>
      <c r="V301" s="16">
        <v>4.2838840909916911</v>
      </c>
      <c r="W301" s="13" t="str">
        <f>IF(Table467410[[#This Row],[PSI - FI]]&gt;5,"Red",(IF(AND(Table467410[[#This Row],[PSI - FI]]&lt;5,Table467410[[#This Row],[PSI - FI]]&gt;=3),"Blue","No")))</f>
        <v>Blue</v>
      </c>
      <c r="X301" s="19" t="str">
        <f>HYPERLINK("https://www.google.com/maps/dir/?api=1&amp;origin=" &amp; Table467410[[#This Row],[Begin Lat]] &amp; "," &amp; Table467410[[#This Row],[Begin Long]] &amp; "&amp;destination=" &amp; Table467410[[#This Row],[End Lat]] &amp; "," &amp; Table467410[[#This Row],[End Long]] &amp; "&amp;travelmode=driving", "Google Maps")</f>
        <v>Google Maps</v>
      </c>
      <c r="Y301" s="1">
        <v>41.484081568400001</v>
      </c>
      <c r="Z301" s="1">
        <v>-81.487092859100002</v>
      </c>
      <c r="AA301" s="1">
        <v>41.491331720300003</v>
      </c>
      <c r="AB301" s="1">
        <v>-81.486867180700003</v>
      </c>
    </row>
    <row r="302" spans="1:28" x14ac:dyDescent="0.25">
      <c r="A302" s="13">
        <v>300</v>
      </c>
      <c r="B302" s="17">
        <v>12</v>
      </c>
      <c r="C302" s="1" t="s">
        <v>785</v>
      </c>
      <c r="D302" s="1" t="s">
        <v>4504</v>
      </c>
      <c r="E302" s="1" t="s">
        <v>4514</v>
      </c>
      <c r="F302" s="1" t="s">
        <v>3920</v>
      </c>
      <c r="G302" s="16">
        <v>28.6</v>
      </c>
      <c r="H302" s="16">
        <v>29.1</v>
      </c>
      <c r="I302" s="13" t="s">
        <v>3190</v>
      </c>
      <c r="J302" s="1" t="s">
        <v>4985</v>
      </c>
      <c r="K302" s="1">
        <v>0</v>
      </c>
      <c r="L302" s="1">
        <v>4</v>
      </c>
      <c r="M302" s="1">
        <v>10</v>
      </c>
      <c r="N302" s="1">
        <v>8</v>
      </c>
      <c r="O302" s="1">
        <v>23</v>
      </c>
      <c r="P302" s="16">
        <v>306.67550872093022</v>
      </c>
      <c r="Q302" s="16">
        <v>0.97269139047995612</v>
      </c>
      <c r="R302" s="16">
        <v>17.007437875427485</v>
      </c>
      <c r="S302" s="16">
        <v>16.034746484947529</v>
      </c>
      <c r="T302" s="21">
        <v>6.5232018083586876E-2</v>
      </c>
      <c r="U302" s="16">
        <v>4.3976736776943097</v>
      </c>
      <c r="V302" s="16">
        <v>4.3324416596107227</v>
      </c>
      <c r="W302" s="13" t="str">
        <f>IF(Table467410[[#This Row],[PSI - FI]]&gt;5,"Red",(IF(AND(Table467410[[#This Row],[PSI - FI]]&lt;5,Table467410[[#This Row],[PSI - FI]]&gt;=3),"Blue","No")))</f>
        <v>Blue</v>
      </c>
      <c r="X302" s="19" t="str">
        <f>HYPERLINK("https://www.google.com/maps/dir/?api=1&amp;origin=" &amp; Table467410[[#This Row],[Begin Lat]] &amp; "," &amp; Table467410[[#This Row],[Begin Long]] &amp; "&amp;destination=" &amp; Table467410[[#This Row],[End Lat]] &amp; "," &amp; Table467410[[#This Row],[End Long]] &amp; "&amp;travelmode=driving", "Google Maps")</f>
        <v>Google Maps</v>
      </c>
      <c r="Y302" s="1">
        <v>41.597585854000002</v>
      </c>
      <c r="Z302" s="1">
        <v>-81.509471205300002</v>
      </c>
      <c r="AA302" s="1">
        <v>41.602080262199998</v>
      </c>
      <c r="AB302" s="1">
        <v>-81.501914515999999</v>
      </c>
    </row>
    <row r="303" spans="1:28" x14ac:dyDescent="0.25">
      <c r="A303" s="13">
        <v>301</v>
      </c>
      <c r="B303" s="17">
        <v>7</v>
      </c>
      <c r="C303" s="1" t="s">
        <v>3196</v>
      </c>
      <c r="D303" s="1" t="s">
        <v>4505</v>
      </c>
      <c r="E303" s="1" t="s">
        <v>4506</v>
      </c>
      <c r="F303" s="1" t="s">
        <v>3918</v>
      </c>
      <c r="G303" s="16">
        <v>17.8</v>
      </c>
      <c r="H303" s="16">
        <v>18.3</v>
      </c>
      <c r="I303" s="13" t="s">
        <v>3190</v>
      </c>
      <c r="J303" s="1" t="s">
        <v>4985</v>
      </c>
      <c r="K303" s="1">
        <v>1</v>
      </c>
      <c r="L303" s="1">
        <v>1</v>
      </c>
      <c r="M303" s="1">
        <v>13</v>
      </c>
      <c r="N303" s="1">
        <v>4</v>
      </c>
      <c r="O303" s="1">
        <v>51</v>
      </c>
      <c r="P303" s="16">
        <v>245.21275436046511</v>
      </c>
      <c r="Q303" s="16">
        <v>1.1643245247226988</v>
      </c>
      <c r="R303" s="16">
        <v>28.619998423116307</v>
      </c>
      <c r="S303" s="16">
        <v>27.455673898393609</v>
      </c>
      <c r="T303" s="21">
        <v>7.9026334194708878E-2</v>
      </c>
      <c r="U303" s="16">
        <v>4.3772005167940282</v>
      </c>
      <c r="V303" s="16">
        <v>4.2981741825993192</v>
      </c>
      <c r="W303" s="13" t="str">
        <f>IF(Table467410[[#This Row],[PSI - FI]]&gt;5,"Red",(IF(AND(Table467410[[#This Row],[PSI - FI]]&lt;5,Table467410[[#This Row],[PSI - FI]]&gt;=3),"Blue","No")))</f>
        <v>Blue</v>
      </c>
      <c r="X303" s="19" t="str">
        <f>HYPERLINK("https://www.google.com/maps/dir/?api=1&amp;origin=" &amp; Table467410[[#This Row],[Begin Lat]] &amp; "," &amp; Table467410[[#This Row],[Begin Long]] &amp; "&amp;destination=" &amp; Table467410[[#This Row],[End Lat]] &amp; "," &amp; Table467410[[#This Row],[End Long]] &amp; "&amp;travelmode=driving", "Google Maps")</f>
        <v>Google Maps</v>
      </c>
      <c r="Y303" s="1">
        <v>39.8276907698</v>
      </c>
      <c r="Z303" s="1">
        <v>-84.189457012600002</v>
      </c>
      <c r="AA303" s="1">
        <v>39.834935424299999</v>
      </c>
      <c r="AB303" s="1">
        <v>-84.189629308500002</v>
      </c>
    </row>
    <row r="304" spans="1:28" x14ac:dyDescent="0.25">
      <c r="A304" s="13">
        <v>302</v>
      </c>
      <c r="B304" s="17">
        <v>6</v>
      </c>
      <c r="C304" s="1" t="s">
        <v>784</v>
      </c>
      <c r="D304" s="1" t="s">
        <v>4493</v>
      </c>
      <c r="E304" s="1" t="s">
        <v>4508</v>
      </c>
      <c r="F304" s="1" t="s">
        <v>4565</v>
      </c>
      <c r="G304" s="16">
        <v>38.200000000000003</v>
      </c>
      <c r="H304" s="16">
        <v>38.700000000000003</v>
      </c>
      <c r="I304" s="13" t="s">
        <v>3190</v>
      </c>
      <c r="J304" s="1" t="s">
        <v>4986</v>
      </c>
      <c r="K304" s="1">
        <v>2</v>
      </c>
      <c r="L304" s="1">
        <v>1</v>
      </c>
      <c r="M304" s="1">
        <v>7</v>
      </c>
      <c r="N304" s="1">
        <v>7</v>
      </c>
      <c r="O304" s="1">
        <v>26</v>
      </c>
      <c r="P304" s="16">
        <v>239.92069404069767</v>
      </c>
      <c r="Q304" s="16">
        <v>0.95480408230744829</v>
      </c>
      <c r="R304" s="16">
        <v>17.40585544139951</v>
      </c>
      <c r="S304" s="16">
        <v>16.451051359092062</v>
      </c>
      <c r="T304" s="21">
        <v>3.6849321368620618E-2</v>
      </c>
      <c r="U304" s="16">
        <v>4.3747426955873667</v>
      </c>
      <c r="V304" s="16">
        <v>4.337893374218746</v>
      </c>
      <c r="W304" s="13" t="str">
        <f>IF(Table467410[[#This Row],[PSI - FI]]&gt;5,"Red",(IF(AND(Table467410[[#This Row],[PSI - FI]]&lt;5,Table467410[[#This Row],[PSI - FI]]&gt;=3),"Blue","No")))</f>
        <v>Blue</v>
      </c>
      <c r="X304" s="19" t="str">
        <f>HYPERLINK("https://www.google.com/maps/dir/?api=1&amp;origin=" &amp; Table467410[[#This Row],[Begin Lat]] &amp; "," &amp; Table467410[[#This Row],[Begin Long]] &amp; "&amp;destination=" &amp; Table467410[[#This Row],[End Lat]] &amp; "," &amp; Table467410[[#This Row],[End Long]] &amp; "&amp;travelmode=driving", "Google Maps")</f>
        <v>Google Maps</v>
      </c>
      <c r="Y304" s="1">
        <v>39.997628360500002</v>
      </c>
      <c r="Z304" s="1">
        <v>-82.856525713300002</v>
      </c>
      <c r="AA304" s="1">
        <v>39.990454806300001</v>
      </c>
      <c r="AB304" s="1">
        <v>-82.856739858200001</v>
      </c>
    </row>
    <row r="305" spans="1:28" x14ac:dyDescent="0.25">
      <c r="A305" s="13">
        <v>303</v>
      </c>
      <c r="B305" s="17">
        <v>12</v>
      </c>
      <c r="C305" s="1" t="s">
        <v>785</v>
      </c>
      <c r="D305" s="1" t="s">
        <v>3848</v>
      </c>
      <c r="E305" s="1" t="s">
        <v>4507</v>
      </c>
      <c r="F305" s="1" t="s">
        <v>3917</v>
      </c>
      <c r="G305" s="16">
        <v>16.7</v>
      </c>
      <c r="H305" s="16">
        <v>17.2</v>
      </c>
      <c r="I305" s="13" t="s">
        <v>3190</v>
      </c>
      <c r="J305" s="1" t="s">
        <v>4988</v>
      </c>
      <c r="K305" s="1">
        <v>0</v>
      </c>
      <c r="L305" s="1">
        <v>3</v>
      </c>
      <c r="M305" s="1">
        <v>6</v>
      </c>
      <c r="N305" s="1">
        <v>13</v>
      </c>
      <c r="O305" s="1">
        <v>18</v>
      </c>
      <c r="P305" s="16">
        <v>251.99881904069767</v>
      </c>
      <c r="Q305" s="16">
        <v>0.52134311087006391</v>
      </c>
      <c r="R305" s="16">
        <v>15.68240576439535</v>
      </c>
      <c r="S305" s="16">
        <v>15.161062653525287</v>
      </c>
      <c r="T305" s="21">
        <v>3.9906839027471219E-2</v>
      </c>
      <c r="U305" s="16">
        <v>4.3736627300525237</v>
      </c>
      <c r="V305" s="16">
        <v>4.3337558910250529</v>
      </c>
      <c r="W305" s="13" t="str">
        <f>IF(Table467410[[#This Row],[PSI - FI]]&gt;5,"Red",(IF(AND(Table467410[[#This Row],[PSI - FI]]&lt;5,Table467410[[#This Row],[PSI - FI]]&gt;=3),"Blue","No")))</f>
        <v>Blue</v>
      </c>
      <c r="X305" s="19" t="str">
        <f>HYPERLINK("https://www.google.com/maps/dir/?api=1&amp;origin=" &amp; Table467410[[#This Row],[Begin Lat]] &amp; "," &amp; Table467410[[#This Row],[Begin Long]] &amp; "&amp;destination=" &amp; Table467410[[#This Row],[End Lat]] &amp; "," &amp; Table467410[[#This Row],[End Long]] &amp; "&amp;travelmode=driving", "Google Maps")</f>
        <v>Google Maps</v>
      </c>
      <c r="Y305" s="1">
        <v>41.454749695499999</v>
      </c>
      <c r="Z305" s="1">
        <v>-81.7163811052</v>
      </c>
      <c r="AA305" s="1">
        <v>41.456149329699997</v>
      </c>
      <c r="AB305" s="1">
        <v>-81.707085881200001</v>
      </c>
    </row>
    <row r="306" spans="1:28" x14ac:dyDescent="0.25">
      <c r="A306" s="13">
        <v>304</v>
      </c>
      <c r="B306" s="17">
        <v>4</v>
      </c>
      <c r="C306" s="1" t="s">
        <v>795</v>
      </c>
      <c r="D306" s="1" t="s">
        <v>4520</v>
      </c>
      <c r="E306" s="1" t="s">
        <v>4521</v>
      </c>
      <c r="F306" s="1" t="s">
        <v>3922</v>
      </c>
      <c r="G306" s="16">
        <v>10.1</v>
      </c>
      <c r="H306" s="16">
        <v>10.6</v>
      </c>
      <c r="I306" s="13" t="s">
        <v>3190</v>
      </c>
      <c r="J306" s="1" t="s">
        <v>4988</v>
      </c>
      <c r="K306" s="1">
        <v>0</v>
      </c>
      <c r="L306" s="1">
        <v>4</v>
      </c>
      <c r="M306" s="1">
        <v>4</v>
      </c>
      <c r="N306" s="1">
        <v>10</v>
      </c>
      <c r="O306" s="1">
        <v>87</v>
      </c>
      <c r="P306" s="16">
        <v>340.26925872093022</v>
      </c>
      <c r="Q306" s="16">
        <v>0.95776686962722468</v>
      </c>
      <c r="R306" s="16">
        <v>38.456783323005716</v>
      </c>
      <c r="S306" s="16">
        <v>37.499016453378495</v>
      </c>
      <c r="T306" s="21">
        <v>7.3073059731561418E-2</v>
      </c>
      <c r="U306" s="16">
        <v>4.3658244262924102</v>
      </c>
      <c r="V306" s="16">
        <v>4.2927513665608483</v>
      </c>
      <c r="W306" s="13" t="str">
        <f>IF(Table467410[[#This Row],[PSI - FI]]&gt;5,"Red",(IF(AND(Table467410[[#This Row],[PSI - FI]]&lt;5,Table467410[[#This Row],[PSI - FI]]&gt;=3),"Blue","No")))</f>
        <v>Blue</v>
      </c>
      <c r="X306" s="19" t="str">
        <f>HYPERLINK("https://www.google.com/maps/dir/?api=1&amp;origin=" &amp; Table467410[[#This Row],[Begin Lat]] &amp; "," &amp; Table467410[[#This Row],[Begin Long]] &amp; "&amp;destination=" &amp; Table467410[[#This Row],[End Lat]] &amp; "," &amp; Table467410[[#This Row],[End Long]] &amp; "&amp;travelmode=driving", "Google Maps")</f>
        <v>Google Maps</v>
      </c>
      <c r="Y306" s="1">
        <v>41.033871429400001</v>
      </c>
      <c r="Z306" s="1">
        <v>-81.504987927499997</v>
      </c>
      <c r="AA306" s="1">
        <v>41.041136910699997</v>
      </c>
      <c r="AB306" s="1">
        <v>-81.504989379199998</v>
      </c>
    </row>
    <row r="307" spans="1:28" x14ac:dyDescent="0.25">
      <c r="A307" s="13">
        <v>305</v>
      </c>
      <c r="B307" s="17">
        <v>7</v>
      </c>
      <c r="C307" s="1" t="s">
        <v>3196</v>
      </c>
      <c r="D307" s="1" t="s">
        <v>4505</v>
      </c>
      <c r="E307" s="1" t="s">
        <v>4519</v>
      </c>
      <c r="F307" s="1" t="s">
        <v>3918</v>
      </c>
      <c r="G307" s="16">
        <v>13.1</v>
      </c>
      <c r="H307" s="16">
        <v>13.6</v>
      </c>
      <c r="I307" s="13" t="s">
        <v>3190</v>
      </c>
      <c r="J307" s="1" t="s">
        <v>4988</v>
      </c>
      <c r="K307" s="1">
        <v>0</v>
      </c>
      <c r="L307" s="1">
        <v>2</v>
      </c>
      <c r="M307" s="1">
        <v>9</v>
      </c>
      <c r="N307" s="1">
        <v>4</v>
      </c>
      <c r="O307" s="1">
        <v>51</v>
      </c>
      <c r="P307" s="16">
        <v>219.02525436046511</v>
      </c>
      <c r="Q307" s="16">
        <v>1.278873566996082</v>
      </c>
      <c r="R307" s="16">
        <v>27.879521183859897</v>
      </c>
      <c r="S307" s="16">
        <v>26.600647616863814</v>
      </c>
      <c r="T307" s="21">
        <v>9.6639560045914674E-2</v>
      </c>
      <c r="U307" s="16">
        <v>4.3429068979538998</v>
      </c>
      <c r="V307" s="16">
        <v>4.2462673379079856</v>
      </c>
      <c r="W307" s="13" t="str">
        <f>IF(Table467410[[#This Row],[PSI - FI]]&gt;5,"Red",(IF(AND(Table467410[[#This Row],[PSI - FI]]&lt;5,Table467410[[#This Row],[PSI - FI]]&gt;=3),"Blue","No")))</f>
        <v>Blue</v>
      </c>
      <c r="X307" s="19" t="str">
        <f>HYPERLINK("https://www.google.com/maps/dir/?api=1&amp;origin=" &amp; Table467410[[#This Row],[Begin Lat]] &amp; "," &amp; Table467410[[#This Row],[Begin Long]] &amp; "&amp;destination=" &amp; Table467410[[#This Row],[End Lat]] &amp; "," &amp; Table467410[[#This Row],[End Long]] &amp; "&amp;travelmode=driving", "Google Maps")</f>
        <v>Google Maps</v>
      </c>
      <c r="Y307" s="1">
        <v>39.7663951117</v>
      </c>
      <c r="Z307" s="1">
        <v>-84.198895017500007</v>
      </c>
      <c r="AA307" s="1">
        <v>39.771045911400002</v>
      </c>
      <c r="AB307" s="1">
        <v>-84.192467855499999</v>
      </c>
    </row>
    <row r="308" spans="1:28" x14ac:dyDescent="0.25">
      <c r="A308" s="13">
        <v>306</v>
      </c>
      <c r="B308" s="17">
        <v>6</v>
      </c>
      <c r="C308" s="1" t="s">
        <v>784</v>
      </c>
      <c r="D308" s="1" t="s">
        <v>4493</v>
      </c>
      <c r="E308" s="1" t="s">
        <v>4494</v>
      </c>
      <c r="F308" s="1" t="s">
        <v>4565</v>
      </c>
      <c r="G308" s="16">
        <v>21.8</v>
      </c>
      <c r="H308" s="16">
        <v>22.3</v>
      </c>
      <c r="I308" s="13" t="s">
        <v>3190</v>
      </c>
      <c r="J308" s="1" t="s">
        <v>4987</v>
      </c>
      <c r="K308" s="1">
        <v>0</v>
      </c>
      <c r="L308" s="1">
        <v>1</v>
      </c>
      <c r="M308" s="1">
        <v>8</v>
      </c>
      <c r="N308" s="1">
        <v>3</v>
      </c>
      <c r="O308" s="1">
        <v>29</v>
      </c>
      <c r="P308" s="16">
        <v>140.36418968023256</v>
      </c>
      <c r="Q308" s="16">
        <v>1.245569532135149</v>
      </c>
      <c r="R308" s="16">
        <v>16.867252168672167</v>
      </c>
      <c r="S308" s="16">
        <v>15.621682636537017</v>
      </c>
      <c r="T308" s="21">
        <v>7.1443562460357518E-2</v>
      </c>
      <c r="U308" s="16">
        <v>4.3276871396667014</v>
      </c>
      <c r="V308" s="16">
        <v>4.2562435772063436</v>
      </c>
      <c r="W308" s="13" t="str">
        <f>IF(Table467410[[#This Row],[PSI - FI]]&gt;5,"Red",(IF(AND(Table467410[[#This Row],[PSI - FI]]&lt;5,Table467410[[#This Row],[PSI - FI]]&gt;=3),"Blue","No")))</f>
        <v>Blue</v>
      </c>
      <c r="X308" s="19" t="str">
        <f>HYPERLINK("https://www.google.com/maps/dir/?api=1&amp;origin=" &amp; Table467410[[#This Row],[Begin Lat]] &amp; "," &amp; Table467410[[#This Row],[Begin Long]] &amp; "&amp;destination=" &amp; Table467410[[#This Row],[End Lat]] &amp; "," &amp; Table467410[[#This Row],[End Long]] &amp; "&amp;travelmode=driving", "Google Maps")</f>
        <v>Google Maps</v>
      </c>
      <c r="Y308" s="1">
        <v>40.111363614299997</v>
      </c>
      <c r="Z308" s="1">
        <v>-83.053954164000004</v>
      </c>
      <c r="AA308" s="1">
        <v>40.112071573599998</v>
      </c>
      <c r="AB308" s="1">
        <v>-83.044568593700006</v>
      </c>
    </row>
    <row r="309" spans="1:28" x14ac:dyDescent="0.25">
      <c r="A309" s="13">
        <v>307</v>
      </c>
      <c r="B309" s="17">
        <v>6</v>
      </c>
      <c r="C309" s="1" t="s">
        <v>784</v>
      </c>
      <c r="D309" s="1" t="s">
        <v>3848</v>
      </c>
      <c r="E309" s="1" t="s">
        <v>3855</v>
      </c>
      <c r="F309" s="1" t="s">
        <v>3917</v>
      </c>
      <c r="G309" s="16">
        <v>23.5</v>
      </c>
      <c r="H309" s="16">
        <v>24</v>
      </c>
      <c r="I309" s="13" t="s">
        <v>3190</v>
      </c>
      <c r="J309" s="1" t="s">
        <v>4989</v>
      </c>
      <c r="K309" s="1">
        <v>0</v>
      </c>
      <c r="L309" s="1">
        <v>0</v>
      </c>
      <c r="M309" s="1">
        <v>10</v>
      </c>
      <c r="N309" s="1">
        <v>4</v>
      </c>
      <c r="O309" s="1">
        <v>18</v>
      </c>
      <c r="P309" s="16">
        <v>101.21875</v>
      </c>
      <c r="Q309" s="16">
        <v>1.0318661454673705</v>
      </c>
      <c r="R309" s="16">
        <v>12.333696114018403</v>
      </c>
      <c r="S309" s="16">
        <v>11.301829968551033</v>
      </c>
      <c r="T309" s="21">
        <v>9.212790235903566E-2</v>
      </c>
      <c r="U309" s="16">
        <v>4.3230588091386535</v>
      </c>
      <c r="V309" s="16">
        <v>4.2309309067796175</v>
      </c>
      <c r="W309" s="13" t="str">
        <f>IF(Table467410[[#This Row],[PSI - FI]]&gt;5,"Red",(IF(AND(Table467410[[#This Row],[PSI - FI]]&lt;5,Table467410[[#This Row],[PSI - FI]]&gt;=3),"Blue","No")))</f>
        <v>Blue</v>
      </c>
      <c r="X309" s="19" t="str">
        <f>HYPERLINK("https://www.google.com/maps/dir/?api=1&amp;origin=" &amp; Table467410[[#This Row],[Begin Lat]] &amp; "," &amp; Table467410[[#This Row],[Begin Long]] &amp; "&amp;destination=" &amp; Table467410[[#This Row],[End Lat]] &amp; "," &amp; Table467410[[#This Row],[End Long]] &amp; "&amp;travelmode=driving", "Google Maps")</f>
        <v>Google Maps</v>
      </c>
      <c r="Y309" s="1">
        <v>40.045439655099997</v>
      </c>
      <c r="Z309" s="1">
        <v>-82.997448416799998</v>
      </c>
      <c r="AA309" s="1">
        <v>40.052670883700003</v>
      </c>
      <c r="AB309" s="1">
        <v>-82.9979711501</v>
      </c>
    </row>
    <row r="310" spans="1:28" x14ac:dyDescent="0.25">
      <c r="A310" s="13">
        <v>308</v>
      </c>
      <c r="B310" s="17">
        <v>6</v>
      </c>
      <c r="C310" s="1" t="s">
        <v>784</v>
      </c>
      <c r="D310" s="1" t="s">
        <v>4493</v>
      </c>
      <c r="E310" s="1" t="s">
        <v>4494</v>
      </c>
      <c r="F310" s="1" t="s">
        <v>4565</v>
      </c>
      <c r="G310" s="16">
        <v>11.7</v>
      </c>
      <c r="H310" s="16">
        <v>12.2</v>
      </c>
      <c r="I310" s="13" t="s">
        <v>3190</v>
      </c>
      <c r="J310" s="1" t="s">
        <v>4986</v>
      </c>
      <c r="K310" s="1">
        <v>0</v>
      </c>
      <c r="L310" s="1">
        <v>0</v>
      </c>
      <c r="M310" s="1">
        <v>8</v>
      </c>
      <c r="N310" s="1">
        <v>9</v>
      </c>
      <c r="O310" s="1">
        <v>17</v>
      </c>
      <c r="P310" s="16">
        <v>109.3125</v>
      </c>
      <c r="Q310" s="16">
        <v>0.97304428328774439</v>
      </c>
      <c r="R310" s="16">
        <v>13.720238116637329</v>
      </c>
      <c r="S310" s="16">
        <v>12.747193833349584</v>
      </c>
      <c r="T310" s="21">
        <v>3.4927143138895195E-2</v>
      </c>
      <c r="U310" s="16">
        <v>4.3204984315324078</v>
      </c>
      <c r="V310" s="16">
        <v>4.2855712883935126</v>
      </c>
      <c r="W310" s="13" t="str">
        <f>IF(Table467410[[#This Row],[PSI - FI]]&gt;5,"Red",(IF(AND(Table467410[[#This Row],[PSI - FI]]&lt;5,Table467410[[#This Row],[PSI - FI]]&gt;=3),"Blue","No")))</f>
        <v>Blue</v>
      </c>
      <c r="X310" s="19" t="str">
        <f>HYPERLINK("https://www.google.com/maps/dir/?api=1&amp;origin=" &amp; Table467410[[#This Row],[Begin Lat]] &amp; "," &amp; Table467410[[#This Row],[Begin Long]] &amp; "&amp;destination=" &amp; Table467410[[#This Row],[End Lat]] &amp; "," &amp; Table467410[[#This Row],[End Long]] &amp; "&amp;travelmode=driving", "Google Maps")</f>
        <v>Google Maps</v>
      </c>
      <c r="Y310" s="1">
        <v>40.019764167799998</v>
      </c>
      <c r="Z310" s="1">
        <v>-83.120926420499998</v>
      </c>
      <c r="AA310" s="1">
        <v>40.026935629800001</v>
      </c>
      <c r="AB310" s="1">
        <v>-83.1222360987</v>
      </c>
    </row>
    <row r="311" spans="1:28" x14ac:dyDescent="0.25">
      <c r="A311" s="13">
        <v>309</v>
      </c>
      <c r="B311" s="17">
        <v>4</v>
      </c>
      <c r="C311" s="1" t="s">
        <v>795</v>
      </c>
      <c r="D311" s="1" t="s">
        <v>4543</v>
      </c>
      <c r="E311" s="1" t="s">
        <v>4529</v>
      </c>
      <c r="F311" s="1" t="s">
        <v>3921</v>
      </c>
      <c r="G311" s="16">
        <v>11.4</v>
      </c>
      <c r="H311" s="16">
        <v>11.9</v>
      </c>
      <c r="I311" s="13" t="s">
        <v>3190</v>
      </c>
      <c r="J311" s="1" t="s">
        <v>4989</v>
      </c>
      <c r="K311" s="1">
        <v>0</v>
      </c>
      <c r="L311" s="1">
        <v>1</v>
      </c>
      <c r="M311" s="1">
        <v>7</v>
      </c>
      <c r="N311" s="1">
        <v>7</v>
      </c>
      <c r="O311" s="1">
        <v>69</v>
      </c>
      <c r="P311" s="16">
        <v>191.56731468023256</v>
      </c>
      <c r="Q311" s="16">
        <v>0.87733371320160969</v>
      </c>
      <c r="R311" s="16">
        <v>33.376341569163358</v>
      </c>
      <c r="S311" s="16">
        <v>32.49900785596175</v>
      </c>
      <c r="T311" s="21">
        <v>7.2736133856129273E-2</v>
      </c>
      <c r="U311" s="16">
        <v>4.3117103034077902</v>
      </c>
      <c r="V311" s="16">
        <v>4.2389741695516605</v>
      </c>
      <c r="W311" s="13" t="str">
        <f>IF(Table467410[[#This Row],[PSI - FI]]&gt;5,"Red",(IF(AND(Table467410[[#This Row],[PSI - FI]]&lt;5,Table467410[[#This Row],[PSI - FI]]&gt;=3),"Blue","No")))</f>
        <v>Blue</v>
      </c>
      <c r="X311" s="19" t="str">
        <f>HYPERLINK("https://www.google.com/maps/dir/?api=1&amp;origin=" &amp; Table467410[[#This Row],[Begin Lat]] &amp; "," &amp; Table467410[[#This Row],[Begin Long]] &amp; "&amp;destination=" &amp; Table467410[[#This Row],[End Lat]] &amp; "," &amp; Table467410[[#This Row],[End Long]] &amp; "&amp;travelmode=driving", "Google Maps")</f>
        <v>Google Maps</v>
      </c>
      <c r="Y311" s="1">
        <v>41.061989609500003</v>
      </c>
      <c r="Z311" s="1">
        <v>-81.507798169400004</v>
      </c>
      <c r="AA311" s="1">
        <v>41.062485079299996</v>
      </c>
      <c r="AB311" s="1">
        <v>-81.498435034600007</v>
      </c>
    </row>
    <row r="312" spans="1:28" x14ac:dyDescent="0.25">
      <c r="A312" s="13">
        <v>310</v>
      </c>
      <c r="B312" s="17">
        <v>8</v>
      </c>
      <c r="C312" s="1" t="s">
        <v>787</v>
      </c>
      <c r="D312" s="1" t="s">
        <v>4522</v>
      </c>
      <c r="E312" s="1" t="s">
        <v>4523</v>
      </c>
      <c r="F312" s="1" t="s">
        <v>3917</v>
      </c>
      <c r="G312" s="16">
        <v>2.6</v>
      </c>
      <c r="H312" s="16">
        <v>3.1</v>
      </c>
      <c r="I312" s="13" t="s">
        <v>3190</v>
      </c>
      <c r="J312" s="1" t="s">
        <v>4985</v>
      </c>
      <c r="K312" s="1">
        <v>0</v>
      </c>
      <c r="L312" s="1">
        <v>2</v>
      </c>
      <c r="M312" s="1">
        <v>8</v>
      </c>
      <c r="N312" s="1">
        <v>9</v>
      </c>
      <c r="O312" s="1">
        <v>73</v>
      </c>
      <c r="P312" s="16">
        <v>256.66587936046511</v>
      </c>
      <c r="Q312" s="16">
        <v>1.12690658670314</v>
      </c>
      <c r="R312" s="16">
        <v>37.793930407220159</v>
      </c>
      <c r="S312" s="16">
        <v>36.667023820517016</v>
      </c>
      <c r="T312" s="21">
        <v>7.5820576495361142E-2</v>
      </c>
      <c r="U312" s="16">
        <v>4.3085997792017929</v>
      </c>
      <c r="V312" s="16">
        <v>4.2327792027064319</v>
      </c>
      <c r="W312" s="13" t="str">
        <f>IF(Table467410[[#This Row],[PSI - FI]]&gt;5,"Red",(IF(AND(Table467410[[#This Row],[PSI - FI]]&lt;5,Table467410[[#This Row],[PSI - FI]]&gt;=3),"Blue","No")))</f>
        <v>Blue</v>
      </c>
      <c r="X312" s="19" t="str">
        <f>HYPERLINK("https://www.google.com/maps/dir/?api=1&amp;origin=" &amp; Table467410[[#This Row],[Begin Lat]] &amp; "," &amp; Table467410[[#This Row],[Begin Long]] &amp; "&amp;destination=" &amp; Table467410[[#This Row],[End Lat]] &amp; "," &amp; Table467410[[#This Row],[End Long]] &amp; "&amp;travelmode=driving", "Google Maps")</f>
        <v>Google Maps</v>
      </c>
      <c r="Y312" s="1">
        <v>39.116631999799999</v>
      </c>
      <c r="Z312" s="1">
        <v>-84.500442109199994</v>
      </c>
      <c r="AA312" s="1">
        <v>39.123533932699999</v>
      </c>
      <c r="AB312" s="1">
        <v>-84.497883757599993</v>
      </c>
    </row>
    <row r="313" spans="1:28" x14ac:dyDescent="0.25">
      <c r="A313" s="13">
        <v>311</v>
      </c>
      <c r="B313" s="17">
        <v>12</v>
      </c>
      <c r="C313" s="1" t="s">
        <v>785</v>
      </c>
      <c r="D313" s="1" t="s">
        <v>4504</v>
      </c>
      <c r="E313" s="1" t="s">
        <v>4514</v>
      </c>
      <c r="F313" s="1" t="s">
        <v>3920</v>
      </c>
      <c r="G313" s="16">
        <v>25.8</v>
      </c>
      <c r="H313" s="16">
        <v>26.3</v>
      </c>
      <c r="I313" s="13" t="s">
        <v>3190</v>
      </c>
      <c r="J313" s="1" t="s">
        <v>4985</v>
      </c>
      <c r="K313" s="1">
        <v>0</v>
      </c>
      <c r="L313" s="1">
        <v>3</v>
      </c>
      <c r="M313" s="1">
        <v>5</v>
      </c>
      <c r="N313" s="1">
        <v>13</v>
      </c>
      <c r="O313" s="1">
        <v>46</v>
      </c>
      <c r="P313" s="16">
        <v>273.45194404069764</v>
      </c>
      <c r="Q313" s="16">
        <v>1.0828330123392635</v>
      </c>
      <c r="R313" s="16">
        <v>25.119334574254346</v>
      </c>
      <c r="S313" s="16">
        <v>24.036501561915081</v>
      </c>
      <c r="T313" s="21">
        <v>7.1240980308718671E-2</v>
      </c>
      <c r="U313" s="16">
        <v>4.2990631875026564</v>
      </c>
      <c r="V313" s="16">
        <v>4.2278222071939373</v>
      </c>
      <c r="W313" s="13" t="str">
        <f>IF(Table467410[[#This Row],[PSI - FI]]&gt;5,"Red",(IF(AND(Table467410[[#This Row],[PSI - FI]]&lt;5,Table467410[[#This Row],[PSI - FI]]&gt;=3),"Blue","No")))</f>
        <v>Blue</v>
      </c>
      <c r="X313" s="19" t="str">
        <f>HYPERLINK("https://www.google.com/maps/dir/?api=1&amp;origin=" &amp; Table467410[[#This Row],[Begin Lat]] &amp; "," &amp; Table467410[[#This Row],[Begin Long]] &amp; "&amp;destination=" &amp; Table467410[[#This Row],[End Lat]] &amp; "," &amp; Table467410[[#This Row],[End Long]] &amp; "&amp;travelmode=driving", "Google Maps")</f>
        <v>Google Maps</v>
      </c>
      <c r="Y313" s="1">
        <v>41.575604050300001</v>
      </c>
      <c r="Z313" s="1">
        <v>-81.554517466799993</v>
      </c>
      <c r="AA313" s="1">
        <v>41.578895539299999</v>
      </c>
      <c r="AB313" s="1">
        <v>-81.545982650599996</v>
      </c>
    </row>
    <row r="314" spans="1:28" x14ac:dyDescent="0.25">
      <c r="A314" s="13">
        <v>312</v>
      </c>
      <c r="B314" s="17">
        <v>8</v>
      </c>
      <c r="C314" s="1" t="s">
        <v>787</v>
      </c>
      <c r="D314" s="1" t="s">
        <v>4510</v>
      </c>
      <c r="E314" s="1" t="s">
        <v>4511</v>
      </c>
      <c r="F314" s="1" t="s">
        <v>3917</v>
      </c>
      <c r="G314" s="16">
        <v>17.899999999999999</v>
      </c>
      <c r="H314" s="16">
        <v>18.399999999999999</v>
      </c>
      <c r="I314" s="13" t="s">
        <v>3190</v>
      </c>
      <c r="J314" s="1" t="s">
        <v>4986</v>
      </c>
      <c r="K314" s="1">
        <v>0</v>
      </c>
      <c r="L314" s="1">
        <v>0</v>
      </c>
      <c r="M314" s="1">
        <v>4</v>
      </c>
      <c r="N314" s="1">
        <v>8</v>
      </c>
      <c r="O314" s="1">
        <v>44</v>
      </c>
      <c r="P314" s="16">
        <v>105.6875</v>
      </c>
      <c r="Q314" s="16">
        <v>1.0421642814280894</v>
      </c>
      <c r="R314" s="16">
        <v>22.230121362659428</v>
      </c>
      <c r="S314" s="16">
        <v>21.187957081231339</v>
      </c>
      <c r="T314" s="21">
        <v>6.665901201593942E-2</v>
      </c>
      <c r="U314" s="16">
        <v>4.2476871432317775</v>
      </c>
      <c r="V314" s="16">
        <v>4.1810281312158377</v>
      </c>
      <c r="W314" s="13" t="str">
        <f>IF(Table467410[[#This Row],[PSI - FI]]&gt;5,"Red",(IF(AND(Table467410[[#This Row],[PSI - FI]]&lt;5,Table467410[[#This Row],[PSI - FI]]&gt;=3),"Blue","No")))</f>
        <v>Blue</v>
      </c>
      <c r="X314" s="19" t="str">
        <f>HYPERLINK("https://www.google.com/maps/dir/?api=1&amp;origin=" &amp; Table467410[[#This Row],[Begin Lat]] &amp; "," &amp; Table467410[[#This Row],[Begin Long]] &amp; "&amp;destination=" &amp; Table467410[[#This Row],[End Lat]] &amp; "," &amp; Table467410[[#This Row],[End Long]] &amp; "&amp;travelmode=driving", "Google Maps")</f>
        <v>Google Maps</v>
      </c>
      <c r="Y314" s="1">
        <v>39.274728291499997</v>
      </c>
      <c r="Z314" s="1">
        <v>-84.345849980899999</v>
      </c>
      <c r="AA314" s="1">
        <v>39.2787145717</v>
      </c>
      <c r="AB314" s="1">
        <v>-84.338058469299995</v>
      </c>
    </row>
    <row r="315" spans="1:28" x14ac:dyDescent="0.25">
      <c r="A315" s="13">
        <v>313</v>
      </c>
      <c r="B315" s="17">
        <v>8</v>
      </c>
      <c r="C315" s="1" t="s">
        <v>787</v>
      </c>
      <c r="D315" s="1" t="s">
        <v>3894</v>
      </c>
      <c r="E315" s="1" t="s">
        <v>3895</v>
      </c>
      <c r="F315" s="1" t="s">
        <v>3923</v>
      </c>
      <c r="G315" s="16">
        <v>33.700000000000003</v>
      </c>
      <c r="H315" s="16">
        <v>34.200000000000003</v>
      </c>
      <c r="I315" s="13" t="s">
        <v>3190</v>
      </c>
      <c r="J315" s="1" t="s">
        <v>4980</v>
      </c>
      <c r="K315" s="1">
        <v>0</v>
      </c>
      <c r="L315" s="1">
        <v>1</v>
      </c>
      <c r="M315" s="1">
        <v>8</v>
      </c>
      <c r="N315" s="1">
        <v>10</v>
      </c>
      <c r="O315" s="1">
        <v>46</v>
      </c>
      <c r="P315" s="16">
        <v>188.42668968023256</v>
      </c>
      <c r="Q315" s="16">
        <v>0.71153837062840741</v>
      </c>
      <c r="R315" s="16">
        <v>25.475758385172995</v>
      </c>
      <c r="S315" s="16">
        <v>24.764220014544588</v>
      </c>
      <c r="T315" s="21">
        <v>5.3352510921731197E-2</v>
      </c>
      <c r="U315" s="16">
        <v>4.2434851849694217</v>
      </c>
      <c r="V315" s="16">
        <v>4.1901326740476907</v>
      </c>
      <c r="W315" s="13" t="str">
        <f>IF(Table467410[[#This Row],[PSI - FI]]&gt;5,"Red",(IF(AND(Table467410[[#This Row],[PSI - FI]]&lt;5,Table467410[[#This Row],[PSI - FI]]&gt;=3),"Blue","No")))</f>
        <v>Blue</v>
      </c>
      <c r="X315" s="19" t="str">
        <f>HYPERLINK("https://www.google.com/maps/dir/?api=1&amp;origin=" &amp; Table467410[[#This Row],[Begin Lat]] &amp; "," &amp; Table467410[[#This Row],[Begin Long]] &amp; "&amp;destination=" &amp; Table467410[[#This Row],[End Lat]] &amp; "," &amp; Table467410[[#This Row],[End Long]] &amp; "&amp;travelmode=driving", "Google Maps")</f>
        <v>Google Maps</v>
      </c>
      <c r="Y315" s="1">
        <v>39.251519797999997</v>
      </c>
      <c r="Z315" s="1">
        <v>-84.314672057099997</v>
      </c>
      <c r="AA315" s="1">
        <v>39.248360851599998</v>
      </c>
      <c r="AB315" s="1">
        <v>-84.306614242699993</v>
      </c>
    </row>
    <row r="316" spans="1:28" x14ac:dyDescent="0.25">
      <c r="A316" s="13">
        <v>314</v>
      </c>
      <c r="B316" s="17">
        <v>8</v>
      </c>
      <c r="C316" s="1" t="s">
        <v>806</v>
      </c>
      <c r="D316" s="1" t="s">
        <v>3852</v>
      </c>
      <c r="E316" s="1" t="s">
        <v>4548</v>
      </c>
      <c r="F316" s="1" t="s">
        <v>3918</v>
      </c>
      <c r="G316" s="16">
        <v>9.1</v>
      </c>
      <c r="H316" s="16">
        <v>9.6</v>
      </c>
      <c r="I316" s="13" t="s">
        <v>3190</v>
      </c>
      <c r="J316" s="1" t="s">
        <v>4986</v>
      </c>
      <c r="K316" s="1">
        <v>0</v>
      </c>
      <c r="L316" s="1">
        <v>1</v>
      </c>
      <c r="M316" s="1">
        <v>6</v>
      </c>
      <c r="N316" s="1">
        <v>7</v>
      </c>
      <c r="O316" s="1">
        <v>43</v>
      </c>
      <c r="P316" s="16">
        <v>159.02043968023256</v>
      </c>
      <c r="Q316" s="16">
        <v>0.95328521823828327</v>
      </c>
      <c r="R316" s="16">
        <v>22.946872030930273</v>
      </c>
      <c r="S316" s="16">
        <v>21.993586812691991</v>
      </c>
      <c r="T316" s="21">
        <v>4.9084324549917936E-2</v>
      </c>
      <c r="U316" s="16">
        <v>4.239754774289616</v>
      </c>
      <c r="V316" s="16">
        <v>4.1906704497396978</v>
      </c>
      <c r="W316" s="13" t="str">
        <f>IF(Table467410[[#This Row],[PSI - FI]]&gt;5,"Red",(IF(AND(Table467410[[#This Row],[PSI - FI]]&lt;5,Table467410[[#This Row],[PSI - FI]]&gt;=3),"Blue","No")))</f>
        <v>Blue</v>
      </c>
      <c r="X316" s="19" t="str">
        <f>HYPERLINK("https://www.google.com/maps/dir/?api=1&amp;origin=" &amp; Table467410[[#This Row],[Begin Lat]] &amp; "," &amp; Table467410[[#This Row],[Begin Long]] &amp; "&amp;destination=" &amp; Table467410[[#This Row],[End Lat]] &amp; "," &amp; Table467410[[#This Row],[End Long]] &amp; "&amp;travelmode=driving", "Google Maps")</f>
        <v>Google Maps</v>
      </c>
      <c r="Y316" s="1">
        <v>39.552294431699998</v>
      </c>
      <c r="Z316" s="1">
        <v>-84.281120218400005</v>
      </c>
      <c r="AA316" s="1">
        <v>39.557739921200003</v>
      </c>
      <c r="AB316" s="1">
        <v>-84.274950933100001</v>
      </c>
    </row>
    <row r="317" spans="1:28" x14ac:dyDescent="0.25">
      <c r="A317" s="13">
        <v>315</v>
      </c>
      <c r="B317" s="17">
        <v>6</v>
      </c>
      <c r="C317" s="1" t="s">
        <v>784</v>
      </c>
      <c r="D317" s="1" t="s">
        <v>4493</v>
      </c>
      <c r="E317" s="1" t="s">
        <v>4494</v>
      </c>
      <c r="F317" s="1" t="s">
        <v>4565</v>
      </c>
      <c r="G317" s="16">
        <v>18.5</v>
      </c>
      <c r="H317" s="16">
        <v>19</v>
      </c>
      <c r="I317" s="13" t="s">
        <v>3190</v>
      </c>
      <c r="J317" s="1" t="s">
        <v>4986</v>
      </c>
      <c r="K317" s="1">
        <v>0</v>
      </c>
      <c r="L317" s="1">
        <v>0</v>
      </c>
      <c r="M317" s="1">
        <v>9</v>
      </c>
      <c r="N317" s="1">
        <v>7</v>
      </c>
      <c r="O317" s="1">
        <v>25</v>
      </c>
      <c r="P317" s="16">
        <v>114.984375</v>
      </c>
      <c r="Q317" s="16">
        <v>0.94027570973040897</v>
      </c>
      <c r="R317" s="16">
        <v>16.419838118379399</v>
      </c>
      <c r="S317" s="16">
        <v>15.47956240864899</v>
      </c>
      <c r="T317" s="21">
        <v>3.8493842470384829E-2</v>
      </c>
      <c r="U317" s="16">
        <v>4.2389669686495761</v>
      </c>
      <c r="V317" s="16">
        <v>4.2004731261791912</v>
      </c>
      <c r="W317" s="13" t="str">
        <f>IF(Table467410[[#This Row],[PSI - FI]]&gt;5,"Red",(IF(AND(Table467410[[#This Row],[PSI - FI]]&lt;5,Table467410[[#This Row],[PSI - FI]]&gt;=3),"Blue","No")))</f>
        <v>Blue</v>
      </c>
      <c r="X317" s="19" t="str">
        <f>HYPERLINK("https://www.google.com/maps/dir/?api=1&amp;origin=" &amp; Table467410[[#This Row],[Begin Lat]] &amp; "," &amp; Table467410[[#This Row],[Begin Long]] &amp; "&amp;destination=" &amp; Table467410[[#This Row],[End Lat]] &amp; "," &amp; Table467410[[#This Row],[End Long]] &amp; "&amp;travelmode=driving", "Google Maps")</f>
        <v>Google Maps</v>
      </c>
      <c r="Y317" s="1">
        <v>40.108302282799997</v>
      </c>
      <c r="Z317" s="1">
        <v>-83.115942279899997</v>
      </c>
      <c r="AA317" s="1">
        <v>40.109328339999998</v>
      </c>
      <c r="AB317" s="1">
        <v>-83.106601707199999</v>
      </c>
    </row>
    <row r="318" spans="1:28" x14ac:dyDescent="0.25">
      <c r="A318" s="13">
        <v>316</v>
      </c>
      <c r="B318" s="17">
        <v>7</v>
      </c>
      <c r="C318" s="1" t="s">
        <v>3196</v>
      </c>
      <c r="D318" s="1" t="s">
        <v>4505</v>
      </c>
      <c r="E318" s="1" t="s">
        <v>4506</v>
      </c>
      <c r="F318" s="1" t="s">
        <v>3918</v>
      </c>
      <c r="G318" s="16">
        <v>14.8</v>
      </c>
      <c r="H318" s="16">
        <v>15.3</v>
      </c>
      <c r="I318" s="13" t="s">
        <v>3190</v>
      </c>
      <c r="J318" s="1" t="s">
        <v>4985</v>
      </c>
      <c r="K318" s="1">
        <v>2</v>
      </c>
      <c r="L318" s="1">
        <v>1</v>
      </c>
      <c r="M318" s="1">
        <v>8</v>
      </c>
      <c r="N318" s="1">
        <v>7</v>
      </c>
      <c r="O318" s="1">
        <v>65</v>
      </c>
      <c r="P318" s="16">
        <v>285.46756904069764</v>
      </c>
      <c r="Q318" s="16">
        <v>1.2211495985638476</v>
      </c>
      <c r="R318" s="16">
        <v>33.367850948179232</v>
      </c>
      <c r="S318" s="16">
        <v>32.146701349615384</v>
      </c>
      <c r="T318" s="21">
        <v>8.4880141132187795E-2</v>
      </c>
      <c r="U318" s="16">
        <v>4.2236856583739044</v>
      </c>
      <c r="V318" s="16">
        <v>4.1388055172417166</v>
      </c>
      <c r="W318" s="13" t="str">
        <f>IF(Table467410[[#This Row],[PSI - FI]]&gt;5,"Red",(IF(AND(Table467410[[#This Row],[PSI - FI]]&lt;5,Table467410[[#This Row],[PSI - FI]]&gt;=3),"Blue","No")))</f>
        <v>Blue</v>
      </c>
      <c r="X318" s="19" t="str">
        <f>HYPERLINK("https://www.google.com/maps/dir/?api=1&amp;origin=" &amp; Table467410[[#This Row],[Begin Lat]] &amp; "," &amp; Table467410[[#This Row],[Begin Long]] &amp; "&amp;destination=" &amp; Table467410[[#This Row],[End Lat]] &amp; "," &amp; Table467410[[#This Row],[End Long]] &amp; "&amp;travelmode=driving", "Google Maps")</f>
        <v>Google Maps</v>
      </c>
      <c r="Y318" s="1">
        <v>39.785495986000001</v>
      </c>
      <c r="Z318" s="1">
        <v>-84.184688254700006</v>
      </c>
      <c r="AA318" s="1">
        <v>39.79222841</v>
      </c>
      <c r="AB318" s="1">
        <v>-84.186166886999999</v>
      </c>
    </row>
    <row r="319" spans="1:28" x14ac:dyDescent="0.25">
      <c r="A319" s="13">
        <v>317</v>
      </c>
      <c r="B319" s="17">
        <v>7</v>
      </c>
      <c r="C319" s="1" t="s">
        <v>3196</v>
      </c>
      <c r="D319" s="1" t="s">
        <v>4505</v>
      </c>
      <c r="E319" s="1" t="s">
        <v>4506</v>
      </c>
      <c r="F319" s="1" t="s">
        <v>3918</v>
      </c>
      <c r="G319" s="16">
        <v>2.8</v>
      </c>
      <c r="H319" s="16">
        <v>3.3</v>
      </c>
      <c r="I319" s="13" t="s">
        <v>3190</v>
      </c>
      <c r="J319" s="1" t="s">
        <v>4985</v>
      </c>
      <c r="K319" s="1">
        <v>0</v>
      </c>
      <c r="L319" s="1">
        <v>1</v>
      </c>
      <c r="M319" s="1">
        <v>10</v>
      </c>
      <c r="N319" s="1">
        <v>6</v>
      </c>
      <c r="O319" s="1">
        <v>36</v>
      </c>
      <c r="P319" s="16">
        <v>173.77043968023256</v>
      </c>
      <c r="Q319" s="16">
        <v>1.3158600998829555</v>
      </c>
      <c r="R319" s="16">
        <v>21.438703118460044</v>
      </c>
      <c r="S319" s="16">
        <v>20.12284301857709</v>
      </c>
      <c r="T319" s="21">
        <v>9.5768328149690704E-2</v>
      </c>
      <c r="U319" s="16">
        <v>4.2231116607970831</v>
      </c>
      <c r="V319" s="16">
        <v>4.1273433326473921</v>
      </c>
      <c r="W319" s="13" t="str">
        <f>IF(Table467410[[#This Row],[PSI - FI]]&gt;5,"Red",(IF(AND(Table467410[[#This Row],[PSI - FI]]&lt;5,Table467410[[#This Row],[PSI - FI]]&gt;=3),"Blue","No")))</f>
        <v>Blue</v>
      </c>
      <c r="X319" s="19" t="str">
        <f>HYPERLINK("https://www.google.com/maps/dir/?api=1&amp;origin=" &amp; Table467410[[#This Row],[Begin Lat]] &amp; "," &amp; Table467410[[#This Row],[Begin Long]] &amp; "&amp;destination=" &amp; Table467410[[#This Row],[End Lat]] &amp; "," &amp; Table467410[[#This Row],[End Long]] &amp; "&amp;travelmode=driving", "Google Maps")</f>
        <v>Google Maps</v>
      </c>
      <c r="Y319" s="1">
        <v>39.625821884799997</v>
      </c>
      <c r="Z319" s="1">
        <v>-84.230303771400003</v>
      </c>
      <c r="AA319" s="1">
        <v>39.633044693899997</v>
      </c>
      <c r="AB319" s="1">
        <v>-84.2309185254</v>
      </c>
    </row>
    <row r="320" spans="1:28" x14ac:dyDescent="0.25">
      <c r="A320" s="13">
        <v>318</v>
      </c>
      <c r="B320" s="17">
        <v>12</v>
      </c>
      <c r="C320" s="1" t="s">
        <v>785</v>
      </c>
      <c r="D320" s="1" t="s">
        <v>3898</v>
      </c>
      <c r="E320" s="1" t="s">
        <v>4528</v>
      </c>
      <c r="F320" s="1" t="s">
        <v>3924</v>
      </c>
      <c r="G320" s="16">
        <v>12.2</v>
      </c>
      <c r="H320" s="16">
        <v>12.7</v>
      </c>
      <c r="I320" s="13" t="s">
        <v>3190</v>
      </c>
      <c r="J320" s="1" t="s">
        <v>4985</v>
      </c>
      <c r="K320" s="1">
        <v>1</v>
      </c>
      <c r="L320" s="1">
        <v>0</v>
      </c>
      <c r="M320" s="1">
        <v>7</v>
      </c>
      <c r="N320" s="1">
        <v>11</v>
      </c>
      <c r="O320" s="1">
        <v>30</v>
      </c>
      <c r="P320" s="16">
        <v>170.31731468023256</v>
      </c>
      <c r="Q320" s="16">
        <v>1.1639425216293038</v>
      </c>
      <c r="R320" s="16">
        <v>19.191039896939991</v>
      </c>
      <c r="S320" s="16">
        <v>18.027097375310689</v>
      </c>
      <c r="T320" s="21">
        <v>7.9103246935374363E-2</v>
      </c>
      <c r="U320" s="16">
        <v>4.2207293354446591</v>
      </c>
      <c r="V320" s="16">
        <v>4.1416260885092848</v>
      </c>
      <c r="W320" s="13" t="str">
        <f>IF(Table467410[[#This Row],[PSI - FI]]&gt;5,"Red",(IF(AND(Table467410[[#This Row],[PSI - FI]]&lt;5,Table467410[[#This Row],[PSI - FI]]&gt;=3),"Blue","No")))</f>
        <v>Blue</v>
      </c>
      <c r="X320" s="19" t="str">
        <f>HYPERLINK("https://www.google.com/maps/dir/?api=1&amp;origin=" &amp; Table467410[[#This Row],[Begin Lat]] &amp; "," &amp; Table467410[[#This Row],[Begin Long]] &amp; "&amp;destination=" &amp; Table467410[[#This Row],[End Lat]] &amp; "," &amp; Table467410[[#This Row],[End Long]] &amp; "&amp;travelmode=driving", "Google Maps")</f>
        <v>Google Maps</v>
      </c>
      <c r="Y320" s="1">
        <v>41.510967257700003</v>
      </c>
      <c r="Z320" s="1">
        <v>-81.458965300499997</v>
      </c>
      <c r="AA320" s="1">
        <v>41.514432263300002</v>
      </c>
      <c r="AB320" s="1">
        <v>-81.450525651800007</v>
      </c>
    </row>
    <row r="321" spans="1:28" x14ac:dyDescent="0.25">
      <c r="A321" s="13">
        <v>319</v>
      </c>
      <c r="B321" s="17">
        <v>8</v>
      </c>
      <c r="C321" s="1" t="s">
        <v>788</v>
      </c>
      <c r="D321" s="1" t="s">
        <v>4524</v>
      </c>
      <c r="E321" s="1" t="s">
        <v>4537</v>
      </c>
      <c r="F321" s="1" t="s">
        <v>3918</v>
      </c>
      <c r="G321" s="16">
        <v>5.6</v>
      </c>
      <c r="H321" s="16">
        <v>6.1</v>
      </c>
      <c r="I321" s="13" t="s">
        <v>3190</v>
      </c>
      <c r="J321" s="1" t="s">
        <v>4987</v>
      </c>
      <c r="K321" s="1">
        <v>0</v>
      </c>
      <c r="L321" s="1">
        <v>0</v>
      </c>
      <c r="M321" s="1">
        <v>7</v>
      </c>
      <c r="N321" s="1">
        <v>4</v>
      </c>
      <c r="O321" s="1">
        <v>29</v>
      </c>
      <c r="P321" s="16">
        <v>92.578125</v>
      </c>
      <c r="Q321" s="16">
        <v>1.252254376337913</v>
      </c>
      <c r="R321" s="16">
        <v>16.333183365621892</v>
      </c>
      <c r="S321" s="16">
        <v>15.080928989283979</v>
      </c>
      <c r="T321" s="21">
        <v>0.1002414725268965</v>
      </c>
      <c r="U321" s="16">
        <v>4.2145855765288571</v>
      </c>
      <c r="V321" s="16">
        <v>4.1143441040019608</v>
      </c>
      <c r="W321" s="13" t="str">
        <f>IF(Table467410[[#This Row],[PSI - FI]]&gt;5,"Red",(IF(AND(Table467410[[#This Row],[PSI - FI]]&lt;5,Table467410[[#This Row],[PSI - FI]]&gt;=3),"Blue","No")))</f>
        <v>Blue</v>
      </c>
      <c r="X321" s="19" t="str">
        <f>HYPERLINK("https://www.google.com/maps/dir/?api=1&amp;origin=" &amp; Table467410[[#This Row],[Begin Lat]] &amp; "," &amp; Table467410[[#This Row],[Begin Long]] &amp; "&amp;destination=" &amp; Table467410[[#This Row],[End Lat]] &amp; "," &amp; Table467410[[#This Row],[End Long]] &amp; "&amp;travelmode=driving", "Google Maps")</f>
        <v>Google Maps</v>
      </c>
      <c r="Y321" s="1">
        <v>39.357628233900002</v>
      </c>
      <c r="Z321" s="1">
        <v>-84.370545784699999</v>
      </c>
      <c r="AA321" s="1">
        <v>39.364284615899997</v>
      </c>
      <c r="AB321" s="1">
        <v>-84.366971146500006</v>
      </c>
    </row>
    <row r="322" spans="1:28" x14ac:dyDescent="0.25">
      <c r="A322" s="13">
        <v>320</v>
      </c>
      <c r="B322" s="17">
        <v>8</v>
      </c>
      <c r="C322" s="1" t="s">
        <v>787</v>
      </c>
      <c r="D322" s="1" t="s">
        <v>3894</v>
      </c>
      <c r="E322" s="1" t="s">
        <v>3895</v>
      </c>
      <c r="F322" s="1" t="s">
        <v>3923</v>
      </c>
      <c r="G322" s="16">
        <v>26.7</v>
      </c>
      <c r="H322" s="16">
        <v>27.2</v>
      </c>
      <c r="I322" s="13" t="s">
        <v>3190</v>
      </c>
      <c r="J322" s="1" t="s">
        <v>4986</v>
      </c>
      <c r="K322" s="1">
        <v>0</v>
      </c>
      <c r="L322" s="1">
        <v>0</v>
      </c>
      <c r="M322" s="1">
        <v>4</v>
      </c>
      <c r="N322" s="1">
        <v>8</v>
      </c>
      <c r="O322" s="1">
        <v>30</v>
      </c>
      <c r="P322" s="16">
        <v>91.6875</v>
      </c>
      <c r="Q322" s="16">
        <v>1.0727651254832509</v>
      </c>
      <c r="R322" s="16">
        <v>16.854886210902215</v>
      </c>
      <c r="S322" s="16">
        <v>15.782121085418964</v>
      </c>
      <c r="T322" s="21">
        <v>6.6534368599287214E-2</v>
      </c>
      <c r="U322" s="16">
        <v>4.2047046217306843</v>
      </c>
      <c r="V322" s="16">
        <v>4.1381702531313973</v>
      </c>
      <c r="W322" s="13" t="str">
        <f>IF(Table467410[[#This Row],[PSI - FI]]&gt;5,"Red",(IF(AND(Table467410[[#This Row],[PSI - FI]]&lt;5,Table467410[[#This Row],[PSI - FI]]&gt;=3),"Blue","No")))</f>
        <v>Blue</v>
      </c>
      <c r="X322" s="19" t="str">
        <f>HYPERLINK("https://www.google.com/maps/dir/?api=1&amp;origin=" &amp; Table467410[[#This Row],[Begin Lat]] &amp; "," &amp; Table467410[[#This Row],[Begin Long]] &amp; "&amp;destination=" &amp; Table467410[[#This Row],[End Lat]] &amp; "," &amp; Table467410[[#This Row],[End Long]] &amp; "&amp;travelmode=driving", "Google Maps")</f>
        <v>Google Maps</v>
      </c>
      <c r="Y322" s="1">
        <v>39.285912681100001</v>
      </c>
      <c r="Z322" s="1">
        <v>-84.425293231500007</v>
      </c>
      <c r="AA322" s="1">
        <v>39.2845857983</v>
      </c>
      <c r="AB322" s="1">
        <v>-84.416183719800003</v>
      </c>
    </row>
    <row r="323" spans="1:28" x14ac:dyDescent="0.25">
      <c r="A323" s="13">
        <v>321</v>
      </c>
      <c r="B323" s="17">
        <v>6</v>
      </c>
      <c r="C323" s="1" t="s">
        <v>784</v>
      </c>
      <c r="D323" s="1" t="s">
        <v>4493</v>
      </c>
      <c r="E323" s="1" t="s">
        <v>4494</v>
      </c>
      <c r="F323" s="1" t="s">
        <v>4565</v>
      </c>
      <c r="G323" s="16">
        <v>17.600000000000001</v>
      </c>
      <c r="H323" s="16">
        <v>18.100000000000001</v>
      </c>
      <c r="I323" s="13" t="s">
        <v>3190</v>
      </c>
      <c r="J323" s="1" t="s">
        <v>4987</v>
      </c>
      <c r="K323" s="1">
        <v>1</v>
      </c>
      <c r="L323" s="1">
        <v>1</v>
      </c>
      <c r="M323" s="1">
        <v>6</v>
      </c>
      <c r="N323" s="1">
        <v>3</v>
      </c>
      <c r="O323" s="1">
        <v>13</v>
      </c>
      <c r="P323" s="16">
        <v>156.94712936046511</v>
      </c>
      <c r="Q323" s="16">
        <v>1.1799355737392814</v>
      </c>
      <c r="R323" s="16">
        <v>9.7400950519987806</v>
      </c>
      <c r="S323" s="16">
        <v>8.5601594782595001</v>
      </c>
      <c r="T323" s="21">
        <v>9.7118157500863986E-2</v>
      </c>
      <c r="U323" s="16">
        <v>4.1940502625023397</v>
      </c>
      <c r="V323" s="16">
        <v>4.0969321050014758</v>
      </c>
      <c r="W323" s="13" t="str">
        <f>IF(Table467410[[#This Row],[PSI - FI]]&gt;5,"Red",(IF(AND(Table467410[[#This Row],[PSI - FI]]&lt;5,Table467410[[#This Row],[PSI - FI]]&gt;=3),"Blue","No")))</f>
        <v>Blue</v>
      </c>
      <c r="X323" s="19" t="str">
        <f>HYPERLINK("https://www.google.com/maps/dir/?api=1&amp;origin=" &amp; Table467410[[#This Row],[Begin Lat]] &amp; "," &amp; Table467410[[#This Row],[Begin Long]] &amp; "&amp;destination=" &amp; Table467410[[#This Row],[End Lat]] &amp; "," &amp; Table467410[[#This Row],[End Long]] &amp; "&amp;travelmode=driving", "Google Maps")</f>
        <v>Google Maps</v>
      </c>
      <c r="Y323" s="1">
        <v>40.102401484700003</v>
      </c>
      <c r="Z323" s="1">
        <v>-83.130774871100002</v>
      </c>
      <c r="AA323" s="1">
        <v>40.106593853500002</v>
      </c>
      <c r="AB323" s="1">
        <v>-83.123131045299999</v>
      </c>
    </row>
    <row r="324" spans="1:28" x14ac:dyDescent="0.25">
      <c r="A324" s="13">
        <v>322</v>
      </c>
      <c r="B324" s="17">
        <v>12</v>
      </c>
      <c r="C324" s="1" t="s">
        <v>785</v>
      </c>
      <c r="D324" s="1" t="s">
        <v>4504</v>
      </c>
      <c r="E324" s="1" t="s">
        <v>4496</v>
      </c>
      <c r="F324" s="1" t="s">
        <v>3920</v>
      </c>
      <c r="G324" s="16">
        <v>15.4</v>
      </c>
      <c r="H324" s="16">
        <v>15.9</v>
      </c>
      <c r="I324" s="13" t="s">
        <v>3190</v>
      </c>
      <c r="J324" s="1" t="s">
        <v>4987</v>
      </c>
      <c r="K324" s="1">
        <v>0</v>
      </c>
      <c r="L324" s="1">
        <v>0</v>
      </c>
      <c r="M324" s="1">
        <v>8</v>
      </c>
      <c r="N324" s="1">
        <v>3</v>
      </c>
      <c r="O324" s="1">
        <v>28</v>
      </c>
      <c r="P324" s="16">
        <v>93.6875</v>
      </c>
      <c r="Q324" s="16">
        <v>1.3243727476131042</v>
      </c>
      <c r="R324" s="16">
        <v>15.621362404141987</v>
      </c>
      <c r="S324" s="16">
        <v>14.296989656528883</v>
      </c>
      <c r="T324" s="21">
        <v>0.10327315164429107</v>
      </c>
      <c r="U324" s="16">
        <v>4.1800634520283975</v>
      </c>
      <c r="V324" s="16">
        <v>4.0767903003841059</v>
      </c>
      <c r="W324" s="13" t="str">
        <f>IF(Table467410[[#This Row],[PSI - FI]]&gt;5,"Red",(IF(AND(Table467410[[#This Row],[PSI - FI]]&lt;5,Table467410[[#This Row],[PSI - FI]]&gt;=3),"Blue","No")))</f>
        <v>Blue</v>
      </c>
      <c r="X324" s="19" t="str">
        <f>HYPERLINK("https://www.google.com/maps/dir/?api=1&amp;origin=" &amp; Table467410[[#This Row],[Begin Lat]] &amp; "," &amp; Table467410[[#This Row],[Begin Long]] &amp; "&amp;destination=" &amp; Table467410[[#This Row],[End Lat]] &amp; "," &amp; Table467410[[#This Row],[End Long]] &amp; "&amp;travelmode=driving", "Google Maps")</f>
        <v>Google Maps</v>
      </c>
      <c r="Y324" s="1">
        <v>41.484305108999997</v>
      </c>
      <c r="Z324" s="1">
        <v>-81.691530654700003</v>
      </c>
      <c r="AA324" s="1">
        <v>41.490976257900002</v>
      </c>
      <c r="AB324" s="1">
        <v>-81.687803264300001</v>
      </c>
    </row>
    <row r="325" spans="1:28" x14ac:dyDescent="0.25">
      <c r="A325" s="13">
        <v>323</v>
      </c>
      <c r="B325" s="17">
        <v>12</v>
      </c>
      <c r="C325" s="1" t="s">
        <v>785</v>
      </c>
      <c r="D325" s="1" t="s">
        <v>4499</v>
      </c>
      <c r="E325" s="1" t="s">
        <v>4513</v>
      </c>
      <c r="F325" s="1" t="s">
        <v>4566</v>
      </c>
      <c r="G325" s="16">
        <v>23.8</v>
      </c>
      <c r="H325" s="16">
        <v>24.3</v>
      </c>
      <c r="I325" s="13" t="s">
        <v>3190</v>
      </c>
      <c r="J325" s="1" t="s">
        <v>4989</v>
      </c>
      <c r="K325" s="1">
        <v>0</v>
      </c>
      <c r="L325" s="1">
        <v>1</v>
      </c>
      <c r="M325" s="1">
        <v>8</v>
      </c>
      <c r="N325" s="1">
        <v>7</v>
      </c>
      <c r="O325" s="1">
        <v>31</v>
      </c>
      <c r="P325" s="16">
        <v>160.11418968023256</v>
      </c>
      <c r="Q325" s="16">
        <v>0.93364901159190505</v>
      </c>
      <c r="R325" s="16">
        <v>18.715090128973273</v>
      </c>
      <c r="S325" s="16">
        <v>17.78144111738137</v>
      </c>
      <c r="T325" s="21">
        <v>6.5980688930108833E-2</v>
      </c>
      <c r="U325" s="16">
        <v>4.1738458420060409</v>
      </c>
      <c r="V325" s="16">
        <v>4.1078651530759318</v>
      </c>
      <c r="W325" s="13" t="str">
        <f>IF(Table467410[[#This Row],[PSI - FI]]&gt;5,"Red",(IF(AND(Table467410[[#This Row],[PSI - FI]]&lt;5,Table467410[[#This Row],[PSI - FI]]&gt;=3),"Blue","No")))</f>
        <v>Blue</v>
      </c>
      <c r="X325" s="19" t="str">
        <f>HYPERLINK("https://www.google.com/maps/dir/?api=1&amp;origin=" &amp; Table467410[[#This Row],[Begin Lat]] &amp; "," &amp; Table467410[[#This Row],[Begin Long]] &amp; "&amp;destination=" &amp; Table467410[[#This Row],[End Lat]] &amp; "," &amp; Table467410[[#This Row],[End Long]] &amp; "&amp;travelmode=driving", "Google Maps")</f>
        <v>Google Maps</v>
      </c>
      <c r="Y325" s="1">
        <v>41.4247376454</v>
      </c>
      <c r="Z325" s="1">
        <v>-81.539013364300004</v>
      </c>
      <c r="AA325" s="1">
        <v>41.423709527699998</v>
      </c>
      <c r="AB325" s="1">
        <v>-81.529548858200002</v>
      </c>
    </row>
    <row r="326" spans="1:28" x14ac:dyDescent="0.25">
      <c r="A326" s="13">
        <v>324</v>
      </c>
      <c r="B326" s="17">
        <v>6</v>
      </c>
      <c r="C326" s="1" t="s">
        <v>784</v>
      </c>
      <c r="D326" s="1" t="s">
        <v>4491</v>
      </c>
      <c r="E326" s="1" t="s">
        <v>4492</v>
      </c>
      <c r="F326" s="1" t="s">
        <v>4564</v>
      </c>
      <c r="G326" s="16">
        <v>2.8</v>
      </c>
      <c r="H326" s="16">
        <v>3.3</v>
      </c>
      <c r="I326" s="13" t="s">
        <v>3190</v>
      </c>
      <c r="J326" s="1" t="s">
        <v>4985</v>
      </c>
      <c r="K326" s="1">
        <v>0</v>
      </c>
      <c r="L326" s="1">
        <v>2</v>
      </c>
      <c r="M326" s="1">
        <v>8</v>
      </c>
      <c r="N326" s="1">
        <v>6</v>
      </c>
      <c r="O326" s="1">
        <v>28</v>
      </c>
      <c r="P326" s="16">
        <v>198.35337936046511</v>
      </c>
      <c r="Q326" s="16">
        <v>1.3543214595274282</v>
      </c>
      <c r="R326" s="16">
        <v>18.389113377543108</v>
      </c>
      <c r="S326" s="16">
        <v>17.034791918015678</v>
      </c>
      <c r="T326" s="21">
        <v>0.10011375726118102</v>
      </c>
      <c r="U326" s="16">
        <v>4.1716991222405477</v>
      </c>
      <c r="V326" s="16">
        <v>4.0715853649793665</v>
      </c>
      <c r="W326" s="13" t="str">
        <f>IF(Table467410[[#This Row],[PSI - FI]]&gt;5,"Red",(IF(AND(Table467410[[#This Row],[PSI - FI]]&lt;5,Table467410[[#This Row],[PSI - FI]]&gt;=3),"Blue","No")))</f>
        <v>Blue</v>
      </c>
      <c r="X326" s="19" t="str">
        <f>HYPERLINK("https://www.google.com/maps/dir/?api=1&amp;origin=" &amp; Table467410[[#This Row],[Begin Lat]] &amp; "," &amp; Table467410[[#This Row],[Begin Long]] &amp; "&amp;destination=" &amp; Table467410[[#This Row],[End Lat]] &amp; "," &amp; Table467410[[#This Row],[End Long]] &amp; "&amp;travelmode=driving", "Google Maps")</f>
        <v>Google Maps</v>
      </c>
      <c r="Y326" s="1">
        <v>39.968262854899997</v>
      </c>
      <c r="Z326" s="1">
        <v>-83.023223783500001</v>
      </c>
      <c r="AA326" s="1">
        <v>39.972571939200002</v>
      </c>
      <c r="AB326" s="1">
        <v>-83.015652816499994</v>
      </c>
    </row>
    <row r="327" spans="1:28" x14ac:dyDescent="0.25">
      <c r="A327" s="13">
        <v>325</v>
      </c>
      <c r="B327" s="17">
        <v>6</v>
      </c>
      <c r="C327" s="1" t="s">
        <v>784</v>
      </c>
      <c r="D327" s="1" t="s">
        <v>4493</v>
      </c>
      <c r="E327" s="1" t="s">
        <v>4508</v>
      </c>
      <c r="F327" s="1" t="s">
        <v>4565</v>
      </c>
      <c r="G327" s="16">
        <v>28.3</v>
      </c>
      <c r="H327" s="16">
        <v>28.8</v>
      </c>
      <c r="I327" s="13" t="s">
        <v>3190</v>
      </c>
      <c r="J327" s="1" t="s">
        <v>4987</v>
      </c>
      <c r="K327" s="1">
        <v>0</v>
      </c>
      <c r="L327" s="1">
        <v>0</v>
      </c>
      <c r="M327" s="1">
        <v>6</v>
      </c>
      <c r="N327" s="1">
        <v>5</v>
      </c>
      <c r="O327" s="1">
        <v>15</v>
      </c>
      <c r="P327" s="16">
        <v>76.46875</v>
      </c>
      <c r="Q327" s="16">
        <v>1.3449370413337061</v>
      </c>
      <c r="R327" s="16">
        <v>10.336740190177776</v>
      </c>
      <c r="S327" s="16">
        <v>8.9918031488440704</v>
      </c>
      <c r="T327" s="21">
        <v>0.1041233777121456</v>
      </c>
      <c r="U327" s="16">
        <v>4.1660279870189099</v>
      </c>
      <c r="V327" s="16">
        <v>4.0619046093067643</v>
      </c>
      <c r="W327" s="13" t="str">
        <f>IF(Table467410[[#This Row],[PSI - FI]]&gt;5,"Red",(IF(AND(Table467410[[#This Row],[PSI - FI]]&lt;5,Table467410[[#This Row],[PSI - FI]]&gt;=3),"Blue","No")))</f>
        <v>Blue</v>
      </c>
      <c r="X327" s="19" t="str">
        <f>HYPERLINK("https://www.google.com/maps/dir/?api=1&amp;origin=" &amp; Table467410[[#This Row],[Begin Lat]] &amp; "," &amp; Table467410[[#This Row],[Begin Long]] &amp; "&amp;destination=" &amp; Table467410[[#This Row],[End Lat]] &amp; "," &amp; Table467410[[#This Row],[End Long]] &amp; "&amp;travelmode=driving", "Google Maps")</f>
        <v>Google Maps</v>
      </c>
      <c r="Y327" s="1">
        <v>40.102391232899997</v>
      </c>
      <c r="Z327" s="1">
        <v>-82.9333833492</v>
      </c>
      <c r="AA327" s="1">
        <v>40.100582321899999</v>
      </c>
      <c r="AB327" s="1">
        <v>-82.924241491000004</v>
      </c>
    </row>
    <row r="328" spans="1:28" x14ac:dyDescent="0.25">
      <c r="A328" s="13">
        <v>326</v>
      </c>
      <c r="B328" s="17">
        <v>8</v>
      </c>
      <c r="C328" s="1" t="s">
        <v>787</v>
      </c>
      <c r="D328" s="1" t="s">
        <v>4517</v>
      </c>
      <c r="E328" s="1" t="s">
        <v>4518</v>
      </c>
      <c r="F328" s="1" t="s">
        <v>3923</v>
      </c>
      <c r="G328" s="16">
        <v>30.7</v>
      </c>
      <c r="H328" s="16">
        <v>31.2</v>
      </c>
      <c r="I328" s="13" t="s">
        <v>3190</v>
      </c>
      <c r="J328" s="1" t="s">
        <v>4985</v>
      </c>
      <c r="K328" s="1">
        <v>0</v>
      </c>
      <c r="L328" s="1">
        <v>3</v>
      </c>
      <c r="M328" s="1">
        <v>8</v>
      </c>
      <c r="N328" s="1">
        <v>7</v>
      </c>
      <c r="O328" s="1">
        <v>57</v>
      </c>
      <c r="P328" s="16">
        <v>277.46756904069764</v>
      </c>
      <c r="Q328" s="16">
        <v>1.2140999454160251</v>
      </c>
      <c r="R328" s="16">
        <v>29.777463069980435</v>
      </c>
      <c r="S328" s="16">
        <v>28.563363124564411</v>
      </c>
      <c r="T328" s="21">
        <v>8.413662514182918E-2</v>
      </c>
      <c r="U328" s="16">
        <v>4.1653765192159877</v>
      </c>
      <c r="V328" s="16">
        <v>4.0812398940741588</v>
      </c>
      <c r="W328" s="13" t="str">
        <f>IF(Table467410[[#This Row],[PSI - FI]]&gt;5,"Red",(IF(AND(Table467410[[#This Row],[PSI - FI]]&lt;5,Table467410[[#This Row],[PSI - FI]]&gt;=3),"Blue","No")))</f>
        <v>Blue</v>
      </c>
      <c r="X328" s="19" t="str">
        <f>HYPERLINK("https://www.google.com/maps/dir/?api=1&amp;origin=" &amp; Table467410[[#This Row],[Begin Lat]] &amp; "," &amp; Table467410[[#This Row],[Begin Long]] &amp; "&amp;destination=" &amp; Table467410[[#This Row],[End Lat]] &amp; "," &amp; Table467410[[#This Row],[End Long]] &amp; "&amp;travelmode=driving", "Google Maps")</f>
        <v>Google Maps</v>
      </c>
      <c r="Y328" s="1">
        <v>39.2789665106</v>
      </c>
      <c r="Z328" s="1">
        <v>-84.361670839300004</v>
      </c>
      <c r="AA328" s="1">
        <v>39.273976273400002</v>
      </c>
      <c r="AB328" s="1">
        <v>-84.354923282399994</v>
      </c>
    </row>
    <row r="329" spans="1:28" x14ac:dyDescent="0.25">
      <c r="A329" s="13">
        <v>327</v>
      </c>
      <c r="B329" s="17">
        <v>12</v>
      </c>
      <c r="C329" s="1" t="s">
        <v>785</v>
      </c>
      <c r="D329" s="1" t="s">
        <v>4504</v>
      </c>
      <c r="E329" s="1" t="s">
        <v>4496</v>
      </c>
      <c r="F329" s="1" t="s">
        <v>3920</v>
      </c>
      <c r="G329" s="16">
        <v>29.4</v>
      </c>
      <c r="H329" s="16">
        <v>29.9</v>
      </c>
      <c r="I329" s="13" t="s">
        <v>3190</v>
      </c>
      <c r="J329" s="1" t="s">
        <v>4990</v>
      </c>
      <c r="K329" s="1">
        <v>0</v>
      </c>
      <c r="L329" s="1">
        <v>3</v>
      </c>
      <c r="M329" s="1">
        <v>8</v>
      </c>
      <c r="N329" s="1">
        <v>7</v>
      </c>
      <c r="O329" s="1">
        <v>22</v>
      </c>
      <c r="P329" s="16">
        <v>242.46756904069767</v>
      </c>
      <c r="Q329" s="16">
        <v>0.46454799404867064</v>
      </c>
      <c r="R329" s="16">
        <v>15.302555440966751</v>
      </c>
      <c r="S329" s="16">
        <v>14.83800744691808</v>
      </c>
      <c r="T329" s="21">
        <v>3.4670990771056905E-2</v>
      </c>
      <c r="U329" s="16">
        <v>4.1628218266791555</v>
      </c>
      <c r="V329" s="16">
        <v>4.1281508359080989</v>
      </c>
      <c r="W329" s="13" t="str">
        <f>IF(Table467410[[#This Row],[PSI - FI]]&gt;5,"Red",(IF(AND(Table467410[[#This Row],[PSI - FI]]&lt;5,Table467410[[#This Row],[PSI - FI]]&gt;=3),"Blue","No")))</f>
        <v>Blue</v>
      </c>
      <c r="X329" s="19" t="str">
        <f>HYPERLINK("https://www.google.com/maps/dir/?api=1&amp;origin=" &amp; Table467410[[#This Row],[Begin Lat]] &amp; "," &amp; Table467410[[#This Row],[Begin Long]] &amp; "&amp;destination=" &amp; Table467410[[#This Row],[End Lat]] &amp; "," &amp; Table467410[[#This Row],[End Long]] &amp; "&amp;travelmode=driving", "Google Maps")</f>
        <v>Google Maps</v>
      </c>
      <c r="Y329" s="1">
        <v>41.603623439499998</v>
      </c>
      <c r="Z329" s="1">
        <v>-81.498549683899995</v>
      </c>
      <c r="AA329" s="1">
        <v>41.601854904900001</v>
      </c>
      <c r="AB329" s="1">
        <v>-81.490545915699997</v>
      </c>
    </row>
    <row r="330" spans="1:28" x14ac:dyDescent="0.25">
      <c r="A330" s="13">
        <v>328</v>
      </c>
      <c r="B330" s="17">
        <v>6</v>
      </c>
      <c r="C330" s="1" t="s">
        <v>784</v>
      </c>
      <c r="D330" s="1" t="s">
        <v>3848</v>
      </c>
      <c r="E330" s="1" t="s">
        <v>3855</v>
      </c>
      <c r="F330" s="1" t="s">
        <v>3917</v>
      </c>
      <c r="G330" s="16">
        <v>14.3</v>
      </c>
      <c r="H330" s="16">
        <v>14.8</v>
      </c>
      <c r="I330" s="13" t="s">
        <v>3190</v>
      </c>
      <c r="J330" s="1" t="s">
        <v>4987</v>
      </c>
      <c r="K330" s="1">
        <v>0</v>
      </c>
      <c r="L330" s="1">
        <v>1</v>
      </c>
      <c r="M330" s="1">
        <v>8</v>
      </c>
      <c r="N330" s="1">
        <v>2</v>
      </c>
      <c r="O330" s="1">
        <v>22</v>
      </c>
      <c r="P330" s="16">
        <v>128.92668968023256</v>
      </c>
      <c r="Q330" s="16">
        <v>1.1579167779443669</v>
      </c>
      <c r="R330" s="16">
        <v>13.163265762579721</v>
      </c>
      <c r="S330" s="16">
        <v>12.005348984635354</v>
      </c>
      <c r="T330" s="21">
        <v>9.6149529781915793E-2</v>
      </c>
      <c r="U330" s="16">
        <v>4.1560483216145858</v>
      </c>
      <c r="V330" s="16">
        <v>4.0598987918326701</v>
      </c>
      <c r="W330" s="13" t="str">
        <f>IF(Table467410[[#This Row],[PSI - FI]]&gt;5,"Red",(IF(AND(Table467410[[#This Row],[PSI - FI]]&lt;5,Table467410[[#This Row],[PSI - FI]]&gt;=3),"Blue","No")))</f>
        <v>Blue</v>
      </c>
      <c r="X330" s="19" t="str">
        <f>HYPERLINK("https://www.google.com/maps/dir/?api=1&amp;origin=" &amp; Table467410[[#This Row],[Begin Lat]] &amp; "," &amp; Table467410[[#This Row],[Begin Long]] &amp; "&amp;destination=" &amp; Table467410[[#This Row],[End Lat]] &amp; "," &amp; Table467410[[#This Row],[End Long]] &amp; "&amp;travelmode=driving", "Google Maps")</f>
        <v>Google Maps</v>
      </c>
      <c r="Y330" s="1">
        <v>39.9381854377</v>
      </c>
      <c r="Z330" s="1">
        <v>-83.009583446299999</v>
      </c>
      <c r="AA330" s="1">
        <v>39.9447868321</v>
      </c>
      <c r="AB330" s="1">
        <v>-83.013358111399995</v>
      </c>
    </row>
    <row r="331" spans="1:28" x14ac:dyDescent="0.25">
      <c r="A331" s="13">
        <v>329</v>
      </c>
      <c r="B331" s="17">
        <v>6</v>
      </c>
      <c r="C331" s="1" t="s">
        <v>784</v>
      </c>
      <c r="D331" s="1" t="s">
        <v>3842</v>
      </c>
      <c r="E331" s="1" t="s">
        <v>4509</v>
      </c>
      <c r="F331" s="1" t="s">
        <v>3916</v>
      </c>
      <c r="G331" s="16">
        <v>6.3</v>
      </c>
      <c r="H331" s="16">
        <v>6.8</v>
      </c>
      <c r="I331" s="13" t="s">
        <v>3190</v>
      </c>
      <c r="J331" s="1" t="s">
        <v>4989</v>
      </c>
      <c r="K331" s="1">
        <v>0</v>
      </c>
      <c r="L331" s="1">
        <v>3</v>
      </c>
      <c r="M331" s="1">
        <v>7</v>
      </c>
      <c r="N331" s="1">
        <v>5</v>
      </c>
      <c r="O331" s="1">
        <v>26</v>
      </c>
      <c r="P331" s="16">
        <v>231.04569404069767</v>
      </c>
      <c r="Q331" s="16">
        <v>0.94023670684232619</v>
      </c>
      <c r="R331" s="16">
        <v>15.154279186511813</v>
      </c>
      <c r="S331" s="16">
        <v>14.214042479669487</v>
      </c>
      <c r="T331" s="21">
        <v>8.1706591734689804E-2</v>
      </c>
      <c r="U331" s="16">
        <v>4.1380589097333758</v>
      </c>
      <c r="V331" s="16">
        <v>4.0563523179986856</v>
      </c>
      <c r="W331" s="13" t="str">
        <f>IF(Table467410[[#This Row],[PSI - FI]]&gt;5,"Red",(IF(AND(Table467410[[#This Row],[PSI - FI]]&lt;5,Table467410[[#This Row],[PSI - FI]]&gt;=3),"Blue","No")))</f>
        <v>Blue</v>
      </c>
      <c r="X331" s="19" t="str">
        <f>HYPERLINK("https://www.google.com/maps/dir/?api=1&amp;origin=" &amp; Table467410[[#This Row],[Begin Lat]] &amp; "," &amp; Table467410[[#This Row],[Begin Long]] &amp; "&amp;destination=" &amp; Table467410[[#This Row],[End Lat]] &amp; "," &amp; Table467410[[#This Row],[End Long]] &amp; "&amp;travelmode=driving", "Google Maps")</f>
        <v>Google Maps</v>
      </c>
      <c r="Y331" s="1">
        <v>39.976606394400001</v>
      </c>
      <c r="Z331" s="1">
        <v>-83.130835598100006</v>
      </c>
      <c r="AA331" s="1">
        <v>39.9764007976</v>
      </c>
      <c r="AB331" s="1">
        <v>-83.121416878199994</v>
      </c>
    </row>
    <row r="332" spans="1:28" x14ac:dyDescent="0.25">
      <c r="A332" s="13">
        <v>330</v>
      </c>
      <c r="B332" s="17">
        <v>8</v>
      </c>
      <c r="C332" s="1" t="s">
        <v>787</v>
      </c>
      <c r="D332" s="1" t="s">
        <v>4522</v>
      </c>
      <c r="E332" s="1" t="s">
        <v>4523</v>
      </c>
      <c r="F332" s="1" t="s">
        <v>3917</v>
      </c>
      <c r="G332" s="16">
        <v>0.9</v>
      </c>
      <c r="H332" s="16">
        <v>1.4</v>
      </c>
      <c r="I332" s="13" t="s">
        <v>3190</v>
      </c>
      <c r="J332" s="1" t="s">
        <v>4985</v>
      </c>
      <c r="K332" s="1">
        <v>0</v>
      </c>
      <c r="L332" s="1">
        <v>0</v>
      </c>
      <c r="M332" s="1">
        <v>22</v>
      </c>
      <c r="N332" s="1">
        <v>20</v>
      </c>
      <c r="O332" s="1">
        <v>144</v>
      </c>
      <c r="P332" s="16">
        <v>376.78125</v>
      </c>
      <c r="Q332" s="16">
        <v>0.27278099015342566</v>
      </c>
      <c r="R332" s="16">
        <v>54.787725536273705</v>
      </c>
      <c r="S332" s="16">
        <v>54.514944546120276</v>
      </c>
      <c r="T332" s="21">
        <v>2.1557768121679921E-2</v>
      </c>
      <c r="U332" s="16">
        <v>4.1228482091200656</v>
      </c>
      <c r="V332" s="16">
        <v>4.1012904409983859</v>
      </c>
      <c r="W332" s="13" t="str">
        <f>IF(Table467410[[#This Row],[PSI - FI]]&gt;5,"Red",(IF(AND(Table467410[[#This Row],[PSI - FI]]&lt;5,Table467410[[#This Row],[PSI - FI]]&gt;=3),"Blue","No")))</f>
        <v>Blue</v>
      </c>
      <c r="X332" s="19" t="str">
        <f>HYPERLINK("https://www.google.com/maps/dir/?api=1&amp;origin=" &amp; Table467410[[#This Row],[Begin Lat]] &amp; "," &amp; Table467410[[#This Row],[Begin Long]] &amp; "&amp;destination=" &amp; Table467410[[#This Row],[End Lat]] &amp; "," &amp; Table467410[[#This Row],[End Long]] &amp; "&amp;travelmode=driving", "Google Maps")</f>
        <v>Google Maps</v>
      </c>
      <c r="Y332" s="1">
        <v>39.098224238299998</v>
      </c>
      <c r="Z332" s="1">
        <v>-84.513556418199997</v>
      </c>
      <c r="AA332" s="1">
        <v>39.100017236500001</v>
      </c>
      <c r="AB332" s="1">
        <v>-84.504651446599993</v>
      </c>
    </row>
    <row r="333" spans="1:28" x14ac:dyDescent="0.25">
      <c r="A333" s="13">
        <v>331</v>
      </c>
      <c r="B333" s="17">
        <v>7</v>
      </c>
      <c r="C333" s="1" t="s">
        <v>3196</v>
      </c>
      <c r="D333" s="1" t="s">
        <v>4505</v>
      </c>
      <c r="E333" s="1" t="s">
        <v>4519</v>
      </c>
      <c r="F333" s="1" t="s">
        <v>3918</v>
      </c>
      <c r="G333" s="16">
        <v>5.8</v>
      </c>
      <c r="H333" s="16">
        <v>6.3</v>
      </c>
      <c r="I333" s="13" t="s">
        <v>3190</v>
      </c>
      <c r="J333" s="1" t="s">
        <v>4980</v>
      </c>
      <c r="K333" s="1">
        <v>1</v>
      </c>
      <c r="L333" s="1">
        <v>2</v>
      </c>
      <c r="M333" s="1">
        <v>11</v>
      </c>
      <c r="N333" s="1">
        <v>3</v>
      </c>
      <c r="O333" s="1">
        <v>37</v>
      </c>
      <c r="P333" s="16">
        <v>259.35819404069764</v>
      </c>
      <c r="Q333" s="16">
        <v>0.81090503065330344</v>
      </c>
      <c r="R333" s="16">
        <v>21.450958569911538</v>
      </c>
      <c r="S333" s="16">
        <v>20.640053539258236</v>
      </c>
      <c r="T333" s="21">
        <v>6.3198146061148833E-2</v>
      </c>
      <c r="U333" s="16">
        <v>4.1182921997861985</v>
      </c>
      <c r="V333" s="16">
        <v>4.0550940537250497</v>
      </c>
      <c r="W333" s="13" t="str">
        <f>IF(Table467410[[#This Row],[PSI - FI]]&gt;5,"Red",(IF(AND(Table467410[[#This Row],[PSI - FI]]&lt;5,Table467410[[#This Row],[PSI - FI]]&gt;=3),"Blue","No")))</f>
        <v>Blue</v>
      </c>
      <c r="X333" s="19" t="str">
        <f>HYPERLINK("https://www.google.com/maps/dir/?api=1&amp;origin=" &amp; Table467410[[#This Row],[Begin Lat]] &amp; "," &amp; Table467410[[#This Row],[Begin Long]] &amp; "&amp;destination=" &amp; Table467410[[#This Row],[End Lat]] &amp; "," &amp; Table467410[[#This Row],[End Long]] &amp; "&amp;travelmode=driving", "Google Maps")</f>
        <v>Google Maps</v>
      </c>
      <c r="Y333" s="1">
        <v>39.668922876099998</v>
      </c>
      <c r="Z333" s="1">
        <v>-84.234350441900006</v>
      </c>
      <c r="AA333" s="1">
        <v>39.675911741599997</v>
      </c>
      <c r="AB333" s="1">
        <v>-84.231891123300002</v>
      </c>
    </row>
    <row r="334" spans="1:28" x14ac:dyDescent="0.25">
      <c r="A334" s="13">
        <v>332</v>
      </c>
      <c r="B334" s="17">
        <v>6</v>
      </c>
      <c r="C334" s="1" t="s">
        <v>799</v>
      </c>
      <c r="D334" s="1" t="s">
        <v>3844</v>
      </c>
      <c r="E334" s="1" t="s">
        <v>3851</v>
      </c>
      <c r="F334" s="1" t="s">
        <v>3917</v>
      </c>
      <c r="G334" s="16">
        <v>0</v>
      </c>
      <c r="H334" s="16">
        <v>0.5</v>
      </c>
      <c r="I334" s="13" t="s">
        <v>3190</v>
      </c>
      <c r="J334" s="1" t="s">
        <v>4988</v>
      </c>
      <c r="K334" s="1">
        <v>0</v>
      </c>
      <c r="L334" s="1">
        <v>0</v>
      </c>
      <c r="M334" s="1">
        <v>7</v>
      </c>
      <c r="N334" s="1">
        <v>5</v>
      </c>
      <c r="O334" s="1">
        <v>18</v>
      </c>
      <c r="P334" s="16">
        <v>86.015625</v>
      </c>
      <c r="Q334" s="16">
        <v>1.455925576330122</v>
      </c>
      <c r="R334" s="16">
        <v>14.586120033563747</v>
      </c>
      <c r="S334" s="16">
        <v>13.130194457233625</v>
      </c>
      <c r="T334" s="21">
        <v>0.11313737962632059</v>
      </c>
      <c r="U334" s="16">
        <v>4.1117308262738446</v>
      </c>
      <c r="V334" s="16">
        <v>3.9985934466475239</v>
      </c>
      <c r="W334" s="13" t="str">
        <f>IF(Table467410[[#This Row],[PSI - FI]]&gt;5,"Red",(IF(AND(Table467410[[#This Row],[PSI - FI]]&lt;5,Table467410[[#This Row],[PSI - FI]]&gt;=3),"Blue","No")))</f>
        <v>Blue</v>
      </c>
      <c r="X334" s="19" t="str">
        <f>HYPERLINK("https://www.google.com/maps/dir/?api=1&amp;origin=" &amp; Table467410[[#This Row],[Begin Lat]] &amp; "," &amp; Table467410[[#This Row],[Begin Long]] &amp; "&amp;destination=" &amp; Table467410[[#This Row],[End Lat]] &amp; "," &amp; Table467410[[#This Row],[End Long]] &amp; "&amp;travelmode=driving", "Google Maps")</f>
        <v>Google Maps</v>
      </c>
      <c r="Y334" s="1">
        <v>40.134947492899997</v>
      </c>
      <c r="Z334" s="1">
        <v>-82.971670709999998</v>
      </c>
      <c r="AA334" s="1">
        <v>40.142181001799997</v>
      </c>
      <c r="AB334" s="1">
        <v>-82.9711353868</v>
      </c>
    </row>
    <row r="335" spans="1:28" x14ac:dyDescent="0.25">
      <c r="A335" s="13">
        <v>333</v>
      </c>
      <c r="B335" s="17">
        <v>6</v>
      </c>
      <c r="C335" s="1" t="s">
        <v>784</v>
      </c>
      <c r="D335" s="1" t="s">
        <v>4493</v>
      </c>
      <c r="E335" s="1" t="s">
        <v>4508</v>
      </c>
      <c r="F335" s="1" t="s">
        <v>4565</v>
      </c>
      <c r="G335" s="16">
        <v>15.2</v>
      </c>
      <c r="H335" s="16">
        <v>15.7</v>
      </c>
      <c r="I335" s="13" t="s">
        <v>3190</v>
      </c>
      <c r="J335" s="1" t="s">
        <v>4987</v>
      </c>
      <c r="K335" s="1">
        <v>0</v>
      </c>
      <c r="L335" s="1">
        <v>1</v>
      </c>
      <c r="M335" s="1">
        <v>7</v>
      </c>
      <c r="N335" s="1">
        <v>3</v>
      </c>
      <c r="O335" s="1">
        <v>6</v>
      </c>
      <c r="P335" s="16">
        <v>110.81731468023256</v>
      </c>
      <c r="Q335" s="16">
        <v>1.120155053733876</v>
      </c>
      <c r="R335" s="16">
        <v>6.9276697159956617</v>
      </c>
      <c r="S335" s="16">
        <v>5.8075146622617861</v>
      </c>
      <c r="T335" s="21">
        <v>8.7297672449660815E-2</v>
      </c>
      <c r="U335" s="16">
        <v>4.0983569832820672</v>
      </c>
      <c r="V335" s="16">
        <v>4.0110593108324064</v>
      </c>
      <c r="W335" s="13" t="str">
        <f>IF(Table467410[[#This Row],[PSI - FI]]&gt;5,"Red",(IF(AND(Table467410[[#This Row],[PSI - FI]]&lt;5,Table467410[[#This Row],[PSI - FI]]&gt;=3),"Blue","No")))</f>
        <v>Blue</v>
      </c>
      <c r="X335" s="19" t="str">
        <f>HYPERLINK("https://www.google.com/maps/dir/?api=1&amp;origin=" &amp; Table467410[[#This Row],[Begin Lat]] &amp; "," &amp; Table467410[[#This Row],[Begin Long]] &amp; "&amp;destination=" &amp; Table467410[[#This Row],[End Lat]] &amp; "," &amp; Table467410[[#This Row],[End Long]] &amp; "&amp;travelmode=driving", "Google Maps")</f>
        <v>Google Maps</v>
      </c>
      <c r="Y335" s="1">
        <v>40.0692814063</v>
      </c>
      <c r="Z335" s="1">
        <v>-83.133991870200006</v>
      </c>
      <c r="AA335" s="1">
        <v>40.076371792899998</v>
      </c>
      <c r="AB335" s="1">
        <v>-83.135966051899999</v>
      </c>
    </row>
    <row r="336" spans="1:28" x14ac:dyDescent="0.25">
      <c r="A336" s="13">
        <v>334</v>
      </c>
      <c r="B336" s="17">
        <v>8</v>
      </c>
      <c r="C336" s="1" t="s">
        <v>787</v>
      </c>
      <c r="D336" s="1" t="s">
        <v>4522</v>
      </c>
      <c r="E336" s="1" t="s">
        <v>4523</v>
      </c>
      <c r="F336" s="1" t="s">
        <v>3917</v>
      </c>
      <c r="G336" s="16">
        <v>7.4</v>
      </c>
      <c r="H336" s="16">
        <v>7.9</v>
      </c>
      <c r="I336" s="13" t="s">
        <v>3190</v>
      </c>
      <c r="J336" s="1" t="s">
        <v>4985</v>
      </c>
      <c r="K336" s="1">
        <v>0</v>
      </c>
      <c r="L336" s="1">
        <v>4</v>
      </c>
      <c r="M336" s="1">
        <v>7</v>
      </c>
      <c r="N336" s="1">
        <v>5</v>
      </c>
      <c r="O336" s="1">
        <v>57</v>
      </c>
      <c r="P336" s="16">
        <v>307.72238372093022</v>
      </c>
      <c r="Q336" s="16">
        <v>1.3527188233914242</v>
      </c>
      <c r="R336" s="16">
        <v>29.9463295060722</v>
      </c>
      <c r="S336" s="16">
        <v>28.593610682680776</v>
      </c>
      <c r="T336" s="21">
        <v>9.991695829756439E-2</v>
      </c>
      <c r="U336" s="16">
        <v>4.0974822496470376</v>
      </c>
      <c r="V336" s="16">
        <v>3.9975652913494732</v>
      </c>
      <c r="W336" s="13" t="str">
        <f>IF(Table467410[[#This Row],[PSI - FI]]&gt;5,"Red",(IF(AND(Table467410[[#This Row],[PSI - FI]]&lt;5,Table467410[[#This Row],[PSI - FI]]&gt;=3),"Blue","No")))</f>
        <v>Blue</v>
      </c>
      <c r="X336" s="19" t="str">
        <f>HYPERLINK("https://www.google.com/maps/dir/?api=1&amp;origin=" &amp; Table467410[[#This Row],[Begin Lat]] &amp; "," &amp; Table467410[[#This Row],[Begin Long]] &amp; "&amp;destination=" &amp; Table467410[[#This Row],[End Lat]] &amp; "," &amp; Table467410[[#This Row],[End Long]] &amp; "&amp;travelmode=driving", "Google Maps")</f>
        <v>Google Maps</v>
      </c>
      <c r="Y336" s="1">
        <v>39.156582292300001</v>
      </c>
      <c r="Z336" s="1">
        <v>-84.440235083000005</v>
      </c>
      <c r="AA336" s="1">
        <v>39.162863206099999</v>
      </c>
      <c r="AB336" s="1">
        <v>-84.435584028600005</v>
      </c>
    </row>
    <row r="337" spans="1:28" x14ac:dyDescent="0.25">
      <c r="A337" s="13">
        <v>335</v>
      </c>
      <c r="B337" s="17">
        <v>12</v>
      </c>
      <c r="C337" s="1" t="s">
        <v>785</v>
      </c>
      <c r="D337" s="1" t="s">
        <v>4504</v>
      </c>
      <c r="E337" s="1" t="s">
        <v>4496</v>
      </c>
      <c r="F337" s="1" t="s">
        <v>3920</v>
      </c>
      <c r="G337" s="16">
        <v>26.1</v>
      </c>
      <c r="H337" s="16">
        <v>26.6</v>
      </c>
      <c r="I337" s="13" t="s">
        <v>3190</v>
      </c>
      <c r="J337" s="1" t="s">
        <v>4987</v>
      </c>
      <c r="K337" s="1">
        <v>0</v>
      </c>
      <c r="L337" s="1">
        <v>0</v>
      </c>
      <c r="M337" s="1">
        <v>6</v>
      </c>
      <c r="N337" s="1">
        <v>5</v>
      </c>
      <c r="O337" s="1">
        <v>36</v>
      </c>
      <c r="P337" s="16">
        <v>97.46875</v>
      </c>
      <c r="Q337" s="16">
        <v>1.110446737022148</v>
      </c>
      <c r="R337" s="16">
        <v>18.339810240019386</v>
      </c>
      <c r="S337" s="16">
        <v>17.229363502997238</v>
      </c>
      <c r="T337" s="21">
        <v>8.8885108689343392E-2</v>
      </c>
      <c r="U337" s="16">
        <v>4.0916520063816151</v>
      </c>
      <c r="V337" s="16">
        <v>4.0027668976922719</v>
      </c>
      <c r="W337" s="13" t="str">
        <f>IF(Table467410[[#This Row],[PSI - FI]]&gt;5,"Red",(IF(AND(Table467410[[#This Row],[PSI - FI]]&lt;5,Table467410[[#This Row],[PSI - FI]]&gt;=3),"Blue","No")))</f>
        <v>Blue</v>
      </c>
      <c r="X337" s="19" t="str">
        <f>HYPERLINK("https://www.google.com/maps/dir/?api=1&amp;origin=" &amp; Table467410[[#This Row],[Begin Lat]] &amp; "," &amp; Table467410[[#This Row],[Begin Long]] &amp; "&amp;destination=" &amp; Table467410[[#This Row],[End Lat]] &amp; "," &amp; Table467410[[#This Row],[End Long]] &amp; "&amp;travelmode=driving", "Google Maps")</f>
        <v>Google Maps</v>
      </c>
      <c r="Y337" s="1">
        <v>41.5770786382</v>
      </c>
      <c r="Z337" s="1">
        <v>-81.551133062199995</v>
      </c>
      <c r="AA337" s="1">
        <v>41.580015381800003</v>
      </c>
      <c r="AB337" s="1">
        <v>-81.542342562100004</v>
      </c>
    </row>
    <row r="338" spans="1:28" x14ac:dyDescent="0.25">
      <c r="A338" s="13">
        <v>336</v>
      </c>
      <c r="B338" s="17">
        <v>12</v>
      </c>
      <c r="C338" s="1" t="s">
        <v>785</v>
      </c>
      <c r="D338" s="1" t="s">
        <v>4499</v>
      </c>
      <c r="E338" s="1" t="s">
        <v>4513</v>
      </c>
      <c r="F338" s="1" t="s">
        <v>4566</v>
      </c>
      <c r="G338" s="16">
        <v>7.2</v>
      </c>
      <c r="H338" s="16">
        <v>7.7</v>
      </c>
      <c r="I338" s="13" t="s">
        <v>3190</v>
      </c>
      <c r="J338" s="1" t="s">
        <v>4986</v>
      </c>
      <c r="K338" s="1">
        <v>0</v>
      </c>
      <c r="L338" s="1">
        <v>1</v>
      </c>
      <c r="M338" s="1">
        <v>6</v>
      </c>
      <c r="N338" s="1">
        <v>4</v>
      </c>
      <c r="O338" s="1">
        <v>41</v>
      </c>
      <c r="P338" s="16">
        <v>143.70793968023256</v>
      </c>
      <c r="Q338" s="16">
        <v>1.0995924348362491</v>
      </c>
      <c r="R338" s="16">
        <v>20.863596664207829</v>
      </c>
      <c r="S338" s="16">
        <v>19.764004229371579</v>
      </c>
      <c r="T338" s="21">
        <v>8.5207408637722637E-2</v>
      </c>
      <c r="U338" s="16">
        <v>4.0904654919677874</v>
      </c>
      <c r="V338" s="16">
        <v>4.0052580833300651</v>
      </c>
      <c r="W338" s="13" t="str">
        <f>IF(Table467410[[#This Row],[PSI - FI]]&gt;5,"Red",(IF(AND(Table467410[[#This Row],[PSI - FI]]&lt;5,Table467410[[#This Row],[PSI - FI]]&gt;=3),"Blue","No")))</f>
        <v>Blue</v>
      </c>
      <c r="X338" s="19" t="str">
        <f>HYPERLINK("https://www.google.com/maps/dir/?api=1&amp;origin=" &amp; Table467410[[#This Row],[Begin Lat]] &amp; "," &amp; Table467410[[#This Row],[Begin Long]] &amp; "&amp;destination=" &amp; Table467410[[#This Row],[End Lat]] &amp; "," &amp; Table467410[[#This Row],[End Long]] &amp; "&amp;travelmode=driving", "Google Maps")</f>
        <v>Google Maps</v>
      </c>
      <c r="Y338" s="1">
        <v>41.422400893499997</v>
      </c>
      <c r="Z338" s="1">
        <v>-81.844295332100003</v>
      </c>
      <c r="AA338" s="1">
        <v>41.419974026299997</v>
      </c>
      <c r="AB338" s="1">
        <v>-81.835273229199998</v>
      </c>
    </row>
    <row r="339" spans="1:28" x14ac:dyDescent="0.25">
      <c r="A339" s="13">
        <v>337</v>
      </c>
      <c r="B339" s="17">
        <v>12</v>
      </c>
      <c r="C339" s="1" t="s">
        <v>785</v>
      </c>
      <c r="D339" s="1" t="s">
        <v>4499</v>
      </c>
      <c r="E339" s="1" t="s">
        <v>4500</v>
      </c>
      <c r="F339" s="1" t="s">
        <v>4566</v>
      </c>
      <c r="G339" s="16">
        <v>9.4</v>
      </c>
      <c r="H339" s="16">
        <v>9.9</v>
      </c>
      <c r="I339" s="13" t="s">
        <v>3190</v>
      </c>
      <c r="J339" s="1" t="s">
        <v>4985</v>
      </c>
      <c r="K339" s="1">
        <v>0</v>
      </c>
      <c r="L339" s="1">
        <v>2</v>
      </c>
      <c r="M339" s="1">
        <v>12</v>
      </c>
      <c r="N339" s="1">
        <v>9</v>
      </c>
      <c r="O339" s="1">
        <v>51</v>
      </c>
      <c r="P339" s="16">
        <v>260.85337936046511</v>
      </c>
      <c r="Q339" s="16">
        <v>0.81094538999097709</v>
      </c>
      <c r="R339" s="16">
        <v>29.219803715562652</v>
      </c>
      <c r="S339" s="16">
        <v>28.408858325571675</v>
      </c>
      <c r="T339" s="21">
        <v>4.9698529209482298E-2</v>
      </c>
      <c r="U339" s="16">
        <v>4.0884870684507719</v>
      </c>
      <c r="V339" s="16">
        <v>4.0387885392412892</v>
      </c>
      <c r="W339" s="13" t="str">
        <f>IF(Table467410[[#This Row],[PSI - FI]]&gt;5,"Red",(IF(AND(Table467410[[#This Row],[PSI - FI]]&lt;5,Table467410[[#This Row],[PSI - FI]]&gt;=3),"Blue","No")))</f>
        <v>Blue</v>
      </c>
      <c r="X339" s="19" t="str">
        <f>HYPERLINK("https://www.google.com/maps/dir/?api=1&amp;origin=" &amp; Table467410[[#This Row],[Begin Lat]] &amp; "," &amp; Table467410[[#This Row],[Begin Long]] &amp; "&amp;destination=" &amp; Table467410[[#This Row],[End Lat]] &amp; "," &amp; Table467410[[#This Row],[End Long]] &amp; "&amp;travelmode=driving", "Google Maps")</f>
        <v>Google Maps</v>
      </c>
      <c r="Y339" s="1">
        <v>41.420568277000001</v>
      </c>
      <c r="Z339" s="1">
        <v>-81.802619508999996</v>
      </c>
      <c r="AA339" s="1">
        <v>41.420487164599997</v>
      </c>
      <c r="AB339" s="1">
        <v>-81.7930032119</v>
      </c>
    </row>
    <row r="340" spans="1:28" x14ac:dyDescent="0.25">
      <c r="A340" s="13">
        <v>338</v>
      </c>
      <c r="B340" s="17">
        <v>4</v>
      </c>
      <c r="C340" s="1" t="s">
        <v>795</v>
      </c>
      <c r="D340" s="1" t="s">
        <v>4520</v>
      </c>
      <c r="E340" s="1" t="s">
        <v>4521</v>
      </c>
      <c r="F340" s="1" t="s">
        <v>3922</v>
      </c>
      <c r="G340" s="16">
        <v>8.5</v>
      </c>
      <c r="H340" s="16">
        <v>9</v>
      </c>
      <c r="I340" s="13" t="s">
        <v>3190</v>
      </c>
      <c r="J340" s="1" t="s">
        <v>4980</v>
      </c>
      <c r="K340" s="1">
        <v>0</v>
      </c>
      <c r="L340" s="1">
        <v>0</v>
      </c>
      <c r="M340" s="1">
        <v>12</v>
      </c>
      <c r="N340" s="1">
        <v>8</v>
      </c>
      <c r="O340" s="1">
        <v>71</v>
      </c>
      <c r="P340" s="16">
        <v>185.0625</v>
      </c>
      <c r="Q340" s="16">
        <v>0.72478030416404993</v>
      </c>
      <c r="R340" s="16">
        <v>31.156250383314255</v>
      </c>
      <c r="S340" s="16">
        <v>30.431470079150206</v>
      </c>
      <c r="T340" s="21">
        <v>5.4671865770232309E-2</v>
      </c>
      <c r="U340" s="16">
        <v>4.0859077427459747</v>
      </c>
      <c r="V340" s="16">
        <v>4.0312358769757424</v>
      </c>
      <c r="W340" s="13" t="str">
        <f>IF(Table467410[[#This Row],[PSI - FI]]&gt;5,"Red",(IF(AND(Table467410[[#This Row],[PSI - FI]]&lt;5,Table467410[[#This Row],[PSI - FI]]&gt;=3),"Blue","No")))</f>
        <v>Blue</v>
      </c>
      <c r="X340" s="19" t="str">
        <f>HYPERLINK("https://www.google.com/maps/dir/?api=1&amp;origin=" &amp; Table467410[[#This Row],[Begin Lat]] &amp; "," &amp; Table467410[[#This Row],[Begin Long]] &amp; "&amp;destination=" &amp; Table467410[[#This Row],[End Lat]] &amp; "," &amp; Table467410[[#This Row],[End Long]] &amp; "&amp;travelmode=driving", "Google Maps")</f>
        <v>Google Maps</v>
      </c>
      <c r="Y340" s="1">
        <v>41.012783489299999</v>
      </c>
      <c r="Z340" s="1">
        <v>-81.495020796899993</v>
      </c>
      <c r="AA340" s="1">
        <v>41.019916500400001</v>
      </c>
      <c r="AB340" s="1">
        <v>-81.4967807142</v>
      </c>
    </row>
    <row r="341" spans="1:28" x14ac:dyDescent="0.25">
      <c r="A341" s="13">
        <v>339</v>
      </c>
      <c r="B341" s="17">
        <v>8</v>
      </c>
      <c r="C341" s="1" t="s">
        <v>788</v>
      </c>
      <c r="D341" s="1" t="s">
        <v>4524</v>
      </c>
      <c r="E341" s="1" t="s">
        <v>4537</v>
      </c>
      <c r="F341" s="1" t="s">
        <v>3918</v>
      </c>
      <c r="G341" s="16">
        <v>0.3</v>
      </c>
      <c r="H341" s="16">
        <v>0.8</v>
      </c>
      <c r="I341" s="13" t="s">
        <v>3190</v>
      </c>
      <c r="J341" s="1" t="s">
        <v>4986</v>
      </c>
      <c r="K341" s="1">
        <v>0</v>
      </c>
      <c r="L341" s="1">
        <v>2</v>
      </c>
      <c r="M341" s="1">
        <v>9</v>
      </c>
      <c r="N341" s="1">
        <v>4</v>
      </c>
      <c r="O341" s="1">
        <v>59</v>
      </c>
      <c r="P341" s="16">
        <v>227.02525436046511</v>
      </c>
      <c r="Q341" s="16">
        <v>0.96361038624406581</v>
      </c>
      <c r="R341" s="16">
        <v>28.88008045082886</v>
      </c>
      <c r="S341" s="16">
        <v>27.916470064584793</v>
      </c>
      <c r="T341" s="21">
        <v>3.5902389187861795E-2</v>
      </c>
      <c r="U341" s="16">
        <v>4.0792996536593114</v>
      </c>
      <c r="V341" s="16">
        <v>4.0433972644714498</v>
      </c>
      <c r="W341" s="13" t="str">
        <f>IF(Table467410[[#This Row],[PSI - FI]]&gt;5,"Red",(IF(AND(Table467410[[#This Row],[PSI - FI]]&lt;5,Table467410[[#This Row],[PSI - FI]]&gt;=3),"Blue","No")))</f>
        <v>Blue</v>
      </c>
      <c r="X341" s="19" t="str">
        <f>HYPERLINK("https://www.google.com/maps/dir/?api=1&amp;origin=" &amp; Table467410[[#This Row],[Begin Lat]] &amp; "," &amp; Table467410[[#This Row],[Begin Long]] &amp; "&amp;destination=" &amp; Table467410[[#This Row],[End Lat]] &amp; "," &amp; Table467410[[#This Row],[End Long]] &amp; "&amp;travelmode=driving", "Google Maps")</f>
        <v>Google Maps</v>
      </c>
      <c r="Y341" s="1">
        <v>39.304036131099998</v>
      </c>
      <c r="Z341" s="1">
        <v>-84.437653865599998</v>
      </c>
      <c r="AA341" s="1">
        <v>39.310775854100001</v>
      </c>
      <c r="AB341" s="1">
        <v>-84.434211163900002</v>
      </c>
    </row>
    <row r="342" spans="1:28" x14ac:dyDescent="0.25">
      <c r="A342" s="13">
        <v>340</v>
      </c>
      <c r="B342" s="17">
        <v>6</v>
      </c>
      <c r="C342" s="1" t="s">
        <v>784</v>
      </c>
      <c r="D342" s="1" t="s">
        <v>4493</v>
      </c>
      <c r="E342" s="1" t="s">
        <v>4508</v>
      </c>
      <c r="F342" s="1" t="s">
        <v>4565</v>
      </c>
      <c r="G342" s="16">
        <v>20.9</v>
      </c>
      <c r="H342" s="16">
        <v>21.4</v>
      </c>
      <c r="I342" s="13" t="s">
        <v>3190</v>
      </c>
      <c r="J342" s="1" t="s">
        <v>4986</v>
      </c>
      <c r="K342" s="1">
        <v>0</v>
      </c>
      <c r="L342" s="1">
        <v>0</v>
      </c>
      <c r="M342" s="1">
        <v>7</v>
      </c>
      <c r="N342" s="1">
        <v>10</v>
      </c>
      <c r="O342" s="1">
        <v>5</v>
      </c>
      <c r="P342" s="16">
        <v>95.203125</v>
      </c>
      <c r="Q342" s="16">
        <v>1.0430950781148769</v>
      </c>
      <c r="R342" s="16">
        <v>8.8414169905942028</v>
      </c>
      <c r="S342" s="16">
        <v>7.7983219124793255</v>
      </c>
      <c r="T342" s="21">
        <v>2.8763335365449266E-2</v>
      </c>
      <c r="U342" s="16">
        <v>4.0733349040534224</v>
      </c>
      <c r="V342" s="16">
        <v>4.0445715686879735</v>
      </c>
      <c r="W342" s="13" t="str">
        <f>IF(Table467410[[#This Row],[PSI - FI]]&gt;5,"Red",(IF(AND(Table467410[[#This Row],[PSI - FI]]&lt;5,Table467410[[#This Row],[PSI - FI]]&gt;=3),"Blue","No")))</f>
        <v>Blue</v>
      </c>
      <c r="X342" s="19" t="str">
        <f>HYPERLINK("https://www.google.com/maps/dir/?api=1&amp;origin=" &amp; Table467410[[#This Row],[Begin Lat]] &amp; "," &amp; Table467410[[#This Row],[Begin Long]] &amp; "&amp;destination=" &amp; Table467410[[#This Row],[End Lat]] &amp; "," &amp; Table467410[[#This Row],[End Long]] &amp; "&amp;travelmode=driving", "Google Maps")</f>
        <v>Google Maps</v>
      </c>
      <c r="Y342" s="1">
        <v>40.110245511199999</v>
      </c>
      <c r="Z342" s="1">
        <v>-83.071574523899997</v>
      </c>
      <c r="AA342" s="1">
        <v>40.110964346700001</v>
      </c>
      <c r="AB342" s="1">
        <v>-83.062185618300006</v>
      </c>
    </row>
    <row r="343" spans="1:28" x14ac:dyDescent="0.25">
      <c r="A343" s="13">
        <v>341</v>
      </c>
      <c r="B343" s="17">
        <v>6</v>
      </c>
      <c r="C343" s="1" t="s">
        <v>784</v>
      </c>
      <c r="D343" s="1" t="s">
        <v>4493</v>
      </c>
      <c r="E343" s="1" t="s">
        <v>4508</v>
      </c>
      <c r="F343" s="1" t="s">
        <v>4565</v>
      </c>
      <c r="G343" s="16">
        <v>37.4</v>
      </c>
      <c r="H343" s="16">
        <v>37.9</v>
      </c>
      <c r="I343" s="13" t="s">
        <v>3190</v>
      </c>
      <c r="J343" s="1" t="s">
        <v>4987</v>
      </c>
      <c r="K343" s="1">
        <v>0</v>
      </c>
      <c r="L343" s="1">
        <v>0</v>
      </c>
      <c r="M343" s="1">
        <v>4</v>
      </c>
      <c r="N343" s="1">
        <v>7</v>
      </c>
      <c r="O343" s="1">
        <v>25</v>
      </c>
      <c r="P343" s="16">
        <v>82.25</v>
      </c>
      <c r="Q343" s="16">
        <v>1.1732763053004125</v>
      </c>
      <c r="R343" s="16">
        <v>14.505724194108408</v>
      </c>
      <c r="S343" s="16">
        <v>13.332447888807996</v>
      </c>
      <c r="T343" s="21">
        <v>8.591916425745541E-2</v>
      </c>
      <c r="U343" s="16">
        <v>4.067865122972627</v>
      </c>
      <c r="V343" s="16">
        <v>3.9819459587151718</v>
      </c>
      <c r="W343" s="13" t="str">
        <f>IF(Table467410[[#This Row],[PSI - FI]]&gt;5,"Red",(IF(AND(Table467410[[#This Row],[PSI - FI]]&lt;5,Table467410[[#This Row],[PSI - FI]]&gt;=3),"Blue","No")))</f>
        <v>Blue</v>
      </c>
      <c r="X343" s="19" t="str">
        <f>HYPERLINK("https://www.google.com/maps/dir/?api=1&amp;origin=" &amp; Table467410[[#This Row],[Begin Lat]] &amp; "," &amp; Table467410[[#This Row],[Begin Long]] &amp; "&amp;destination=" &amp; Table467410[[#This Row],[End Lat]] &amp; "," &amp; Table467410[[#This Row],[End Long]] &amp; "&amp;travelmode=driving", "Google Maps")</f>
        <v>Google Maps</v>
      </c>
      <c r="Y343" s="1">
        <v>40.004732199000003</v>
      </c>
      <c r="Z343" s="1">
        <v>-82.8675803183</v>
      </c>
      <c r="AA343" s="1">
        <v>40.001346595999998</v>
      </c>
      <c r="AB343" s="1">
        <v>-82.859352348499996</v>
      </c>
    </row>
    <row r="344" spans="1:28" x14ac:dyDescent="0.25">
      <c r="A344" s="13">
        <v>342</v>
      </c>
      <c r="B344" s="17">
        <v>8</v>
      </c>
      <c r="C344" s="1" t="s">
        <v>806</v>
      </c>
      <c r="D344" s="1" t="s">
        <v>3852</v>
      </c>
      <c r="E344" s="1" t="s">
        <v>4548</v>
      </c>
      <c r="F344" s="1" t="s">
        <v>3918</v>
      </c>
      <c r="G344" s="16">
        <v>8.1999999999999993</v>
      </c>
      <c r="H344" s="16">
        <v>8.6999999999999993</v>
      </c>
      <c r="I344" s="13" t="s">
        <v>3190</v>
      </c>
      <c r="J344" s="1" t="s">
        <v>4987</v>
      </c>
      <c r="K344" s="1">
        <v>0</v>
      </c>
      <c r="L344" s="1">
        <v>0</v>
      </c>
      <c r="M344" s="1">
        <v>5</v>
      </c>
      <c r="N344" s="1">
        <v>6</v>
      </c>
      <c r="O344" s="1">
        <v>27</v>
      </c>
      <c r="P344" s="16">
        <v>86.359375</v>
      </c>
      <c r="Q344" s="16">
        <v>1.1134116947575645</v>
      </c>
      <c r="R344" s="16">
        <v>15.501204322417724</v>
      </c>
      <c r="S344" s="16">
        <v>14.38779262766016</v>
      </c>
      <c r="T344" s="21">
        <v>8.132579561146025E-2</v>
      </c>
      <c r="U344" s="16">
        <v>4.0571309271517828</v>
      </c>
      <c r="V344" s="16">
        <v>3.9758051315403224</v>
      </c>
      <c r="W344" s="13" t="str">
        <f>IF(Table467410[[#This Row],[PSI - FI]]&gt;5,"Red",(IF(AND(Table467410[[#This Row],[PSI - FI]]&lt;5,Table467410[[#This Row],[PSI - FI]]&gt;=3),"Blue","No")))</f>
        <v>Blue</v>
      </c>
      <c r="X344" s="19" t="str">
        <f>HYPERLINK("https://www.google.com/maps/dir/?api=1&amp;origin=" &amp; Table467410[[#This Row],[Begin Lat]] &amp; "," &amp; Table467410[[#This Row],[Begin Long]] &amp; "&amp;destination=" &amp; Table467410[[#This Row],[End Lat]] &amp; "," &amp; Table467410[[#This Row],[End Long]] &amp; "&amp;travelmode=driving", "Google Maps")</f>
        <v>Google Maps</v>
      </c>
      <c r="Y344" s="1">
        <v>39.543090921699999</v>
      </c>
      <c r="Z344" s="1">
        <v>-84.293022724300002</v>
      </c>
      <c r="AA344" s="1">
        <v>39.548007945000002</v>
      </c>
      <c r="AB344" s="1">
        <v>-84.286154956700003</v>
      </c>
    </row>
    <row r="345" spans="1:28" x14ac:dyDescent="0.25">
      <c r="A345" s="13">
        <v>343</v>
      </c>
      <c r="B345" s="17">
        <v>2</v>
      </c>
      <c r="C345" s="1" t="s">
        <v>786</v>
      </c>
      <c r="D345" s="1" t="s">
        <v>4538</v>
      </c>
      <c r="E345" s="1" t="s">
        <v>4539</v>
      </c>
      <c r="F345" s="1" t="s">
        <v>4568</v>
      </c>
      <c r="G345" s="16">
        <v>15</v>
      </c>
      <c r="H345" s="16">
        <v>15.5</v>
      </c>
      <c r="I345" s="13" t="s">
        <v>3190</v>
      </c>
      <c r="J345" s="1" t="s">
        <v>4988</v>
      </c>
      <c r="K345" s="1">
        <v>0</v>
      </c>
      <c r="L345" s="1">
        <v>0</v>
      </c>
      <c r="M345" s="1">
        <v>7</v>
      </c>
      <c r="N345" s="1">
        <v>8</v>
      </c>
      <c r="O345" s="1">
        <v>46</v>
      </c>
      <c r="P345" s="16">
        <v>127.328125</v>
      </c>
      <c r="Q345" s="16">
        <v>1.0223012964059484</v>
      </c>
      <c r="R345" s="16">
        <v>25.158648470670702</v>
      </c>
      <c r="S345" s="16">
        <v>24.136347174264753</v>
      </c>
      <c r="T345" s="21">
        <v>7.745924941108949E-2</v>
      </c>
      <c r="U345" s="16">
        <v>4.0540210319240026</v>
      </c>
      <c r="V345" s="16">
        <v>3.9765617825129134</v>
      </c>
      <c r="W345" s="13" t="str">
        <f>IF(Table467410[[#This Row],[PSI - FI]]&gt;5,"Red",(IF(AND(Table467410[[#This Row],[PSI - FI]]&lt;5,Table467410[[#This Row],[PSI - FI]]&gt;=3),"Blue","No")))</f>
        <v>Blue</v>
      </c>
      <c r="X345" s="19" t="str">
        <f>HYPERLINK("https://www.google.com/maps/dir/?api=1&amp;origin=" &amp; Table467410[[#This Row],[Begin Lat]] &amp; "," &amp; Table467410[[#This Row],[Begin Long]] &amp; "&amp;destination=" &amp; Table467410[[#This Row],[End Lat]] &amp; "," &amp; Table467410[[#This Row],[End Long]] &amp; "&amp;travelmode=driving", "Google Maps")</f>
        <v>Google Maps</v>
      </c>
      <c r="Y345" s="1">
        <v>41.681717451499999</v>
      </c>
      <c r="Z345" s="1">
        <v>-83.596023458999994</v>
      </c>
      <c r="AA345" s="1">
        <v>41.6781183473</v>
      </c>
      <c r="AB345" s="1">
        <v>-83.587643999199997</v>
      </c>
    </row>
    <row r="346" spans="1:28" x14ac:dyDescent="0.25">
      <c r="A346" s="13">
        <v>344</v>
      </c>
      <c r="B346" s="17">
        <v>8</v>
      </c>
      <c r="C346" s="1" t="s">
        <v>787</v>
      </c>
      <c r="D346" s="1" t="s">
        <v>3894</v>
      </c>
      <c r="E346" s="1" t="s">
        <v>3895</v>
      </c>
      <c r="F346" s="1" t="s">
        <v>3923</v>
      </c>
      <c r="G346" s="16">
        <v>23.5</v>
      </c>
      <c r="H346" s="16">
        <v>24</v>
      </c>
      <c r="I346" s="13" t="s">
        <v>3190</v>
      </c>
      <c r="J346" s="1" t="s">
        <v>4987</v>
      </c>
      <c r="K346" s="1">
        <v>0</v>
      </c>
      <c r="L346" s="1">
        <v>0</v>
      </c>
      <c r="M346" s="1">
        <v>8</v>
      </c>
      <c r="N346" s="1">
        <v>3</v>
      </c>
      <c r="O346" s="1">
        <v>23</v>
      </c>
      <c r="P346" s="16">
        <v>88.6875</v>
      </c>
      <c r="Q346" s="16">
        <v>1.1456968592540637</v>
      </c>
      <c r="R346" s="16">
        <v>13.684186629499433</v>
      </c>
      <c r="S346" s="16">
        <v>12.538489770245368</v>
      </c>
      <c r="T346" s="21">
        <v>8.2193883921357125E-2</v>
      </c>
      <c r="U346" s="16">
        <v>4.0507660423920946</v>
      </c>
      <c r="V346" s="16">
        <v>3.9685721584707374</v>
      </c>
      <c r="W346" s="13" t="str">
        <f>IF(Table467410[[#This Row],[PSI - FI]]&gt;5,"Red",(IF(AND(Table467410[[#This Row],[PSI - FI]]&lt;5,Table467410[[#This Row],[PSI - FI]]&gt;=3),"Blue","No")))</f>
        <v>Blue</v>
      </c>
      <c r="X346" s="19" t="str">
        <f>HYPERLINK("https://www.google.com/maps/dir/?api=1&amp;origin=" &amp; Table467410[[#This Row],[Begin Lat]] &amp; "," &amp; Table467410[[#This Row],[Begin Long]] &amp; "&amp;destination=" &amp; Table467410[[#This Row],[End Lat]] &amp; "," &amp; Table467410[[#This Row],[End Long]] &amp; "&amp;travelmode=driving", "Google Maps")</f>
        <v>Google Maps</v>
      </c>
      <c r="Y346" s="1">
        <v>39.295100348799998</v>
      </c>
      <c r="Z346" s="1">
        <v>-84.483305146099994</v>
      </c>
      <c r="AA346" s="1">
        <v>39.295050473700002</v>
      </c>
      <c r="AB346" s="1">
        <v>-84.473993066199995</v>
      </c>
    </row>
    <row r="347" spans="1:28" x14ac:dyDescent="0.25">
      <c r="A347" s="13">
        <v>345</v>
      </c>
      <c r="B347" s="17">
        <v>8</v>
      </c>
      <c r="C347" s="1" t="s">
        <v>787</v>
      </c>
      <c r="D347" s="1" t="s">
        <v>4502</v>
      </c>
      <c r="E347" s="1" t="s">
        <v>4503</v>
      </c>
      <c r="F347" s="1" t="s">
        <v>3918</v>
      </c>
      <c r="G347" s="16">
        <v>14.6</v>
      </c>
      <c r="H347" s="16">
        <v>15.1</v>
      </c>
      <c r="I347" s="13" t="s">
        <v>3190</v>
      </c>
      <c r="J347" s="1" t="s">
        <v>4985</v>
      </c>
      <c r="K347" s="1">
        <v>0</v>
      </c>
      <c r="L347" s="1">
        <v>2</v>
      </c>
      <c r="M347" s="1">
        <v>8</v>
      </c>
      <c r="N347" s="1">
        <v>6</v>
      </c>
      <c r="O347" s="1">
        <v>30</v>
      </c>
      <c r="P347" s="16">
        <v>200.35337936046511</v>
      </c>
      <c r="Q347" s="16">
        <v>1.3788611111695002</v>
      </c>
      <c r="R347" s="16">
        <v>18.373119712827183</v>
      </c>
      <c r="S347" s="16">
        <v>16.994258601657684</v>
      </c>
      <c r="T347" s="21">
        <v>0.10317001077847993</v>
      </c>
      <c r="U347" s="16">
        <v>4.0457058321058499</v>
      </c>
      <c r="V347" s="16">
        <v>3.94253582132737</v>
      </c>
      <c r="W347" s="13" t="str">
        <f>IF(Table467410[[#This Row],[PSI - FI]]&gt;5,"Red",(IF(AND(Table467410[[#This Row],[PSI - FI]]&lt;5,Table467410[[#This Row],[PSI - FI]]&gt;=3),"Blue","No")))</f>
        <v>Blue</v>
      </c>
      <c r="X347" s="19" t="str">
        <f>HYPERLINK("https://www.google.com/maps/dir/?api=1&amp;origin=" &amp; Table467410[[#This Row],[Begin Lat]] &amp; "," &amp; Table467410[[#This Row],[Begin Long]] &amp; "&amp;destination=" &amp; Table467410[[#This Row],[End Lat]] &amp; "," &amp; Table467410[[#This Row],[End Long]] &amp; "&amp;travelmode=driving", "Google Maps")</f>
        <v>Google Maps</v>
      </c>
      <c r="Y347" s="1">
        <v>39.261814572799999</v>
      </c>
      <c r="Z347" s="1">
        <v>-84.440542444200005</v>
      </c>
      <c r="AA347" s="1">
        <v>39.269052115900003</v>
      </c>
      <c r="AB347" s="1">
        <v>-84.4407670338</v>
      </c>
    </row>
    <row r="348" spans="1:28" x14ac:dyDescent="0.25">
      <c r="A348" s="13">
        <v>346</v>
      </c>
      <c r="B348" s="17">
        <v>6</v>
      </c>
      <c r="C348" s="1" t="s">
        <v>784</v>
      </c>
      <c r="D348" s="1" t="s">
        <v>4493</v>
      </c>
      <c r="E348" s="1" t="s">
        <v>4494</v>
      </c>
      <c r="F348" s="1" t="s">
        <v>4565</v>
      </c>
      <c r="G348" s="16">
        <v>12.7</v>
      </c>
      <c r="H348" s="16">
        <v>13.2</v>
      </c>
      <c r="I348" s="13" t="s">
        <v>3190</v>
      </c>
      <c r="J348" s="1" t="s">
        <v>4987</v>
      </c>
      <c r="K348" s="1">
        <v>0</v>
      </c>
      <c r="L348" s="1">
        <v>0</v>
      </c>
      <c r="M348" s="1">
        <v>6</v>
      </c>
      <c r="N348" s="1">
        <v>5</v>
      </c>
      <c r="O348" s="1">
        <v>21</v>
      </c>
      <c r="P348" s="16">
        <v>82.46875</v>
      </c>
      <c r="Q348" s="16">
        <v>1.1273561574014315</v>
      </c>
      <c r="R348" s="16">
        <v>12.603405693671093</v>
      </c>
      <c r="S348" s="16">
        <v>11.476049536269661</v>
      </c>
      <c r="T348" s="21">
        <v>8.8552471704792995E-2</v>
      </c>
      <c r="U348" s="16">
        <v>4.0419645817608671</v>
      </c>
      <c r="V348" s="16">
        <v>3.9534121100560742</v>
      </c>
      <c r="W348" s="13" t="str">
        <f>IF(Table467410[[#This Row],[PSI - FI]]&gt;5,"Red",(IF(AND(Table467410[[#This Row],[PSI - FI]]&lt;5,Table467410[[#This Row],[PSI - FI]]&gt;=3),"Blue","No")))</f>
        <v>Blue</v>
      </c>
      <c r="X348" s="19" t="str">
        <f>HYPERLINK("https://www.google.com/maps/dir/?api=1&amp;origin=" &amp; Table467410[[#This Row],[Begin Lat]] &amp; "," &amp; Table467410[[#This Row],[Begin Long]] &amp; "&amp;destination=" &amp; Table467410[[#This Row],[End Lat]] &amp; "," &amp; Table467410[[#This Row],[End Long]] &amp; "&amp;travelmode=driving", "Google Maps")</f>
        <v>Google Maps</v>
      </c>
      <c r="Y348" s="1">
        <v>40.034057292</v>
      </c>
      <c r="Z348" s="1">
        <v>-83.123934306199999</v>
      </c>
      <c r="AA348" s="1">
        <v>40.041147371900003</v>
      </c>
      <c r="AB348" s="1">
        <v>-83.125892924599995</v>
      </c>
    </row>
    <row r="349" spans="1:28" x14ac:dyDescent="0.25">
      <c r="A349" s="13">
        <v>347</v>
      </c>
      <c r="B349" s="17">
        <v>8</v>
      </c>
      <c r="C349" s="1" t="s">
        <v>787</v>
      </c>
      <c r="D349" s="1" t="s">
        <v>4522</v>
      </c>
      <c r="E349" s="1" t="s">
        <v>4523</v>
      </c>
      <c r="F349" s="1" t="s">
        <v>3917</v>
      </c>
      <c r="G349" s="16">
        <v>17.2</v>
      </c>
      <c r="H349" s="16">
        <v>17.7</v>
      </c>
      <c r="I349" s="13" t="s">
        <v>3190</v>
      </c>
      <c r="J349" s="1" t="s">
        <v>4985</v>
      </c>
      <c r="K349" s="1">
        <v>0</v>
      </c>
      <c r="L349" s="1">
        <v>1</v>
      </c>
      <c r="M349" s="1">
        <v>10</v>
      </c>
      <c r="N349" s="1">
        <v>6</v>
      </c>
      <c r="O349" s="1">
        <v>68</v>
      </c>
      <c r="P349" s="16">
        <v>205.77043968023256</v>
      </c>
      <c r="Q349" s="16">
        <v>1.2529222501811283</v>
      </c>
      <c r="R349" s="16">
        <v>33.989275652226283</v>
      </c>
      <c r="S349" s="16">
        <v>32.736353402045154</v>
      </c>
      <c r="T349" s="21">
        <v>8.8314742544626984E-2</v>
      </c>
      <c r="U349" s="16">
        <v>4.0403985876199595</v>
      </c>
      <c r="V349" s="16">
        <v>3.9520838450753324</v>
      </c>
      <c r="W349" s="13" t="str">
        <f>IF(Table467410[[#This Row],[PSI - FI]]&gt;5,"Red",(IF(AND(Table467410[[#This Row],[PSI - FI]]&lt;5,Table467410[[#This Row],[PSI - FI]]&gt;=3),"Blue","No")))</f>
        <v>Blue</v>
      </c>
      <c r="X349" s="19" t="str">
        <f>HYPERLINK("https://www.google.com/maps/dir/?api=1&amp;origin=" &amp; Table467410[[#This Row],[Begin Lat]] &amp; "," &amp; Table467410[[#This Row],[Begin Long]] &amp; "&amp;destination=" &amp; Table467410[[#This Row],[End Lat]] &amp; "," &amp; Table467410[[#This Row],[End Long]] &amp; "&amp;travelmode=driving", "Google Maps")</f>
        <v>Google Maps</v>
      </c>
      <c r="Y349" s="1">
        <v>39.266273713899999</v>
      </c>
      <c r="Z349" s="1">
        <v>-84.356773375299994</v>
      </c>
      <c r="AA349" s="1">
        <v>39.271613244900003</v>
      </c>
      <c r="AB349" s="1">
        <v>-84.350498036700003</v>
      </c>
    </row>
    <row r="350" spans="1:28" x14ac:dyDescent="0.25">
      <c r="A350" s="13">
        <v>348</v>
      </c>
      <c r="B350" s="17">
        <v>12</v>
      </c>
      <c r="C350" s="1" t="s">
        <v>785</v>
      </c>
      <c r="D350" s="1" t="s">
        <v>3848</v>
      </c>
      <c r="E350" s="1" t="s">
        <v>4507</v>
      </c>
      <c r="F350" s="1" t="s">
        <v>3917</v>
      </c>
      <c r="G350" s="16">
        <v>12.6</v>
      </c>
      <c r="H350" s="16">
        <v>13.1</v>
      </c>
      <c r="I350" s="13" t="s">
        <v>3190</v>
      </c>
      <c r="J350" s="1" t="s">
        <v>4987</v>
      </c>
      <c r="K350" s="1">
        <v>0</v>
      </c>
      <c r="L350" s="1">
        <v>0</v>
      </c>
      <c r="M350" s="1">
        <v>8</v>
      </c>
      <c r="N350" s="1">
        <v>4</v>
      </c>
      <c r="O350" s="1">
        <v>20</v>
      </c>
      <c r="P350" s="16">
        <v>90.125</v>
      </c>
      <c r="Q350" s="16">
        <v>0.9630967061031116</v>
      </c>
      <c r="R350" s="16">
        <v>11.938711658022763</v>
      </c>
      <c r="S350" s="16">
        <v>10.975614951919651</v>
      </c>
      <c r="T350" s="21">
        <v>8.3308383841170064E-2</v>
      </c>
      <c r="U350" s="16">
        <v>4.0179278823262052</v>
      </c>
      <c r="V350" s="16">
        <v>3.9346194984850351</v>
      </c>
      <c r="W350" s="13" t="str">
        <f>IF(Table467410[[#This Row],[PSI - FI]]&gt;5,"Red",(IF(AND(Table467410[[#This Row],[PSI - FI]]&lt;5,Table467410[[#This Row],[PSI - FI]]&gt;=3),"Blue","No")))</f>
        <v>Blue</v>
      </c>
      <c r="X350" s="19" t="str">
        <f>HYPERLINK("https://www.google.com/maps/dir/?api=1&amp;origin=" &amp; Table467410[[#This Row],[Begin Lat]] &amp; "," &amp; Table467410[[#This Row],[Begin Long]] &amp; "&amp;destination=" &amp; Table467410[[#This Row],[End Lat]] &amp; "," &amp; Table467410[[#This Row],[End Long]] &amp; "&amp;travelmode=driving", "Google Maps")</f>
        <v>Google Maps</v>
      </c>
      <c r="Y350" s="1">
        <v>41.440194863099997</v>
      </c>
      <c r="Z350" s="1">
        <v>-81.788213829599997</v>
      </c>
      <c r="AA350" s="1">
        <v>41.444863161800001</v>
      </c>
      <c r="AB350" s="1">
        <v>-81.780876625700003</v>
      </c>
    </row>
    <row r="351" spans="1:28" x14ac:dyDescent="0.25">
      <c r="A351" s="13">
        <v>349</v>
      </c>
      <c r="B351" s="17">
        <v>8</v>
      </c>
      <c r="C351" s="1" t="s">
        <v>806</v>
      </c>
      <c r="D351" s="1" t="s">
        <v>3852</v>
      </c>
      <c r="E351" s="1" t="s">
        <v>4548</v>
      </c>
      <c r="F351" s="1" t="s">
        <v>3918</v>
      </c>
      <c r="G351" s="16">
        <v>11.3</v>
      </c>
      <c r="H351" s="16">
        <v>11.8</v>
      </c>
      <c r="I351" s="13" t="s">
        <v>3190</v>
      </c>
      <c r="J351" s="1" t="s">
        <v>4986</v>
      </c>
      <c r="K351" s="1">
        <v>0</v>
      </c>
      <c r="L351" s="1">
        <v>0</v>
      </c>
      <c r="M351" s="1">
        <v>10</v>
      </c>
      <c r="N351" s="1">
        <v>5</v>
      </c>
      <c r="O351" s="1">
        <v>35</v>
      </c>
      <c r="P351" s="16">
        <v>122.65625</v>
      </c>
      <c r="Q351" s="16">
        <v>0.93244237310742428</v>
      </c>
      <c r="R351" s="16">
        <v>20.008671727011397</v>
      </c>
      <c r="S351" s="16">
        <v>19.076229353903972</v>
      </c>
      <c r="T351" s="21">
        <v>3.9425770275703841E-2</v>
      </c>
      <c r="U351" s="16">
        <v>4.0169371862841574</v>
      </c>
      <c r="V351" s="16">
        <v>3.9775114160084537</v>
      </c>
      <c r="W351" s="13" t="str">
        <f>IF(Table467410[[#This Row],[PSI - FI]]&gt;5,"Red",(IF(AND(Table467410[[#This Row],[PSI - FI]]&lt;5,Table467410[[#This Row],[PSI - FI]]&gt;=3),"Blue","No")))</f>
        <v>Blue</v>
      </c>
      <c r="X351" s="19" t="str">
        <f>HYPERLINK("https://www.google.com/maps/dir/?api=1&amp;origin=" &amp; Table467410[[#This Row],[Begin Lat]] &amp; "," &amp; Table467410[[#This Row],[Begin Long]] &amp; "&amp;destination=" &amp; Table467410[[#This Row],[End Lat]] &amp; "," &amp; Table467410[[#This Row],[End Long]] &amp; "&amp;travelmode=driving", "Google Maps")</f>
        <v>Google Maps</v>
      </c>
      <c r="Y351" s="1">
        <v>39.576190720299998</v>
      </c>
      <c r="Z351" s="1">
        <v>-84.253878803800006</v>
      </c>
      <c r="AA351" s="1">
        <v>39.581636492999998</v>
      </c>
      <c r="AB351" s="1">
        <v>-84.247709228399998</v>
      </c>
    </row>
    <row r="352" spans="1:28" x14ac:dyDescent="0.25">
      <c r="A352" s="13">
        <v>350</v>
      </c>
      <c r="B352" s="17">
        <v>8</v>
      </c>
      <c r="C352" s="1" t="s">
        <v>788</v>
      </c>
      <c r="D352" s="1" t="s">
        <v>4524</v>
      </c>
      <c r="E352" s="1" t="s">
        <v>4537</v>
      </c>
      <c r="F352" s="1" t="s">
        <v>3918</v>
      </c>
      <c r="G352" s="16">
        <v>3.7</v>
      </c>
      <c r="H352" s="16">
        <v>4.2</v>
      </c>
      <c r="I352" s="13" t="s">
        <v>3190</v>
      </c>
      <c r="J352" s="1" t="s">
        <v>4987</v>
      </c>
      <c r="K352" s="1">
        <v>0</v>
      </c>
      <c r="L352" s="1">
        <v>1</v>
      </c>
      <c r="M352" s="1">
        <v>4</v>
      </c>
      <c r="N352" s="1">
        <v>6</v>
      </c>
      <c r="O352" s="1">
        <v>32</v>
      </c>
      <c r="P352" s="16">
        <v>130.48918968023256</v>
      </c>
      <c r="Q352" s="16">
        <v>1.1447688810912355</v>
      </c>
      <c r="R352" s="16">
        <v>17.008307901623457</v>
      </c>
      <c r="S352" s="16">
        <v>15.863539020532222</v>
      </c>
      <c r="T352" s="21">
        <v>7.7551101371550912E-2</v>
      </c>
      <c r="U352" s="16">
        <v>4.0121276919170974</v>
      </c>
      <c r="V352" s="16">
        <v>3.9345765905455465</v>
      </c>
      <c r="W352" s="13" t="str">
        <f>IF(Table467410[[#This Row],[PSI - FI]]&gt;5,"Red",(IF(AND(Table467410[[#This Row],[PSI - FI]]&lt;5,Table467410[[#This Row],[PSI - FI]]&gt;=3),"Blue","No")))</f>
        <v>Blue</v>
      </c>
      <c r="X352" s="19" t="str">
        <f>HYPERLINK("https://www.google.com/maps/dir/?api=1&amp;origin=" &amp; Table467410[[#This Row],[Begin Lat]] &amp; "," &amp; Table467410[[#This Row],[Begin Long]] &amp; "&amp;destination=" &amp; Table467410[[#This Row],[End Lat]] &amp; "," &amp; Table467410[[#This Row],[End Long]] &amp; "&amp;travelmode=driving", "Google Maps")</f>
        <v>Google Maps</v>
      </c>
      <c r="Y352" s="1">
        <v>39.340900802900002</v>
      </c>
      <c r="Z352" s="1">
        <v>-84.397591558800002</v>
      </c>
      <c r="AA352" s="1">
        <v>39.343778629500001</v>
      </c>
      <c r="AB352" s="1">
        <v>-84.389029834400006</v>
      </c>
    </row>
    <row r="353" spans="1:28" x14ac:dyDescent="0.25">
      <c r="A353" s="13">
        <v>351</v>
      </c>
      <c r="B353" s="17">
        <v>12</v>
      </c>
      <c r="C353" s="1" t="s">
        <v>785</v>
      </c>
      <c r="D353" s="1" t="s">
        <v>3898</v>
      </c>
      <c r="E353" s="1" t="s">
        <v>4528</v>
      </c>
      <c r="F353" s="1" t="s">
        <v>3924</v>
      </c>
      <c r="G353" s="16">
        <v>8</v>
      </c>
      <c r="H353" s="16">
        <v>8.5</v>
      </c>
      <c r="I353" s="13" t="s">
        <v>3190</v>
      </c>
      <c r="J353" s="1" t="s">
        <v>4985</v>
      </c>
      <c r="K353" s="1">
        <v>0</v>
      </c>
      <c r="L353" s="1">
        <v>2</v>
      </c>
      <c r="M353" s="1">
        <v>7</v>
      </c>
      <c r="N353" s="1">
        <v>6</v>
      </c>
      <c r="O353" s="1">
        <v>25</v>
      </c>
      <c r="P353" s="16">
        <v>188.80650436046511</v>
      </c>
      <c r="Q353" s="16">
        <v>1.5309339603356169</v>
      </c>
      <c r="R353" s="16">
        <v>15.803765817056</v>
      </c>
      <c r="S353" s="16">
        <v>14.272831856720384</v>
      </c>
      <c r="T353" s="21">
        <v>0.12395029615295237</v>
      </c>
      <c r="U353" s="16">
        <v>4.0058268598470423</v>
      </c>
      <c r="V353" s="16">
        <v>3.8818765636940902</v>
      </c>
      <c r="W353" s="13" t="str">
        <f>IF(Table467410[[#This Row],[PSI - FI]]&gt;5,"Red",(IF(AND(Table467410[[#This Row],[PSI - FI]]&lt;5,Table467410[[#This Row],[PSI - FI]]&gt;=3),"Blue","No")))</f>
        <v>Blue</v>
      </c>
      <c r="X353" s="19" t="str">
        <f>HYPERLINK("https://www.google.com/maps/dir/?api=1&amp;origin=" &amp; Table467410[[#This Row],[Begin Lat]] &amp; "," &amp; Table467410[[#This Row],[Begin Long]] &amp; "&amp;destination=" &amp; Table467410[[#This Row],[End Lat]] &amp; "," &amp; Table467410[[#This Row],[End Long]] &amp; "&amp;travelmode=driving", "Google Maps")</f>
        <v>Google Maps</v>
      </c>
      <c r="Y353" s="1">
        <v>41.4611280122</v>
      </c>
      <c r="Z353" s="1">
        <v>-81.491240740099997</v>
      </c>
      <c r="AA353" s="1">
        <v>41.468304303099998</v>
      </c>
      <c r="AB353" s="1">
        <v>-81.489983856899997</v>
      </c>
    </row>
    <row r="354" spans="1:28" x14ac:dyDescent="0.25">
      <c r="A354" s="13">
        <v>352</v>
      </c>
      <c r="B354" s="17">
        <v>6</v>
      </c>
      <c r="C354" s="1" t="s">
        <v>784</v>
      </c>
      <c r="D354" s="1" t="s">
        <v>3848</v>
      </c>
      <c r="E354" s="1" t="s">
        <v>3873</v>
      </c>
      <c r="F354" s="1" t="s">
        <v>3917</v>
      </c>
      <c r="G354" s="16">
        <v>21.5</v>
      </c>
      <c r="H354" s="16">
        <v>22</v>
      </c>
      <c r="I354" s="13" t="s">
        <v>3190</v>
      </c>
      <c r="J354" s="1" t="s">
        <v>4988</v>
      </c>
      <c r="K354" s="1">
        <v>1</v>
      </c>
      <c r="L354" s="1">
        <v>1</v>
      </c>
      <c r="M354" s="1">
        <v>9</v>
      </c>
      <c r="N354" s="1">
        <v>3</v>
      </c>
      <c r="O354" s="1">
        <v>31</v>
      </c>
      <c r="P354" s="16">
        <v>194.58775436046511</v>
      </c>
      <c r="Q354" s="16">
        <v>1.3441986070332637</v>
      </c>
      <c r="R354" s="16">
        <v>17.615175393105915</v>
      </c>
      <c r="S354" s="16">
        <v>16.270976786072652</v>
      </c>
      <c r="T354" s="21">
        <v>0.10400847997829789</v>
      </c>
      <c r="U354" s="16">
        <v>3.9906597393734073</v>
      </c>
      <c r="V354" s="16">
        <v>3.8866512593951095</v>
      </c>
      <c r="W354" s="13" t="str">
        <f>IF(Table467410[[#This Row],[PSI - FI]]&gt;5,"Red",(IF(AND(Table467410[[#This Row],[PSI - FI]]&lt;5,Table467410[[#This Row],[PSI - FI]]&gt;=3),"Blue","No")))</f>
        <v>Blue</v>
      </c>
      <c r="X354" s="19" t="str">
        <f>HYPERLINK("https://www.google.com/maps/dir/?api=1&amp;origin=" &amp; Table467410[[#This Row],[Begin Lat]] &amp; "," &amp; Table467410[[#This Row],[Begin Long]] &amp; "&amp;destination=" &amp; Table467410[[#This Row],[End Lat]] &amp; "," &amp; Table467410[[#This Row],[End Long]] &amp; "&amp;travelmode=driving", "Google Maps")</f>
        <v>Google Maps</v>
      </c>
      <c r="Y354" s="1">
        <v>40.018247519299997</v>
      </c>
      <c r="Z354" s="1">
        <v>-82.994910818099996</v>
      </c>
      <c r="AA354" s="1">
        <v>40.025461342299998</v>
      </c>
      <c r="AB354" s="1">
        <v>-82.994450564399997</v>
      </c>
    </row>
    <row r="355" spans="1:28" x14ac:dyDescent="0.25">
      <c r="A355" s="13">
        <v>353</v>
      </c>
      <c r="B355" s="17">
        <v>4</v>
      </c>
      <c r="C355" s="1" t="s">
        <v>795</v>
      </c>
      <c r="D355" s="1" t="s">
        <v>4520</v>
      </c>
      <c r="E355" s="1" t="s">
        <v>4550</v>
      </c>
      <c r="F355" s="1" t="s">
        <v>3922</v>
      </c>
      <c r="G355" s="16">
        <v>10.5</v>
      </c>
      <c r="H355" s="16">
        <v>11</v>
      </c>
      <c r="I355" s="13" t="s">
        <v>3190</v>
      </c>
      <c r="J355" s="1" t="s">
        <v>4985</v>
      </c>
      <c r="K355" s="1">
        <v>0</v>
      </c>
      <c r="L355" s="1">
        <v>0</v>
      </c>
      <c r="M355" s="1">
        <v>3</v>
      </c>
      <c r="N355" s="1">
        <v>17</v>
      </c>
      <c r="O355" s="1">
        <v>112</v>
      </c>
      <c r="P355" s="16">
        <v>207.078125</v>
      </c>
      <c r="Q355" s="16">
        <v>1.0638039277964586</v>
      </c>
      <c r="R355" s="16">
        <v>48.451919890209759</v>
      </c>
      <c r="S355" s="16">
        <v>47.388115962413302</v>
      </c>
      <c r="T355" s="21">
        <v>6.9520512202666251E-2</v>
      </c>
      <c r="U355" s="16">
        <v>3.9887020934330182</v>
      </c>
      <c r="V355" s="16">
        <v>3.9191815812303519</v>
      </c>
      <c r="W355" s="13" t="str">
        <f>IF(Table467410[[#This Row],[PSI - FI]]&gt;5,"Red",(IF(AND(Table467410[[#This Row],[PSI - FI]]&lt;5,Table467410[[#This Row],[PSI - FI]]&gt;=3),"Blue","No")))</f>
        <v>Blue</v>
      </c>
      <c r="X355" s="19" t="str">
        <f>HYPERLINK("https://www.google.com/maps/dir/?api=1&amp;origin=" &amp; Table467410[[#This Row],[Begin Lat]] &amp; "," &amp; Table467410[[#This Row],[Begin Long]] &amp; "&amp;destination=" &amp; Table467410[[#This Row],[End Lat]] &amp; "," &amp; Table467410[[#This Row],[End Long]] &amp; "&amp;travelmode=driving", "Google Maps")</f>
        <v>Google Maps</v>
      </c>
      <c r="Y355" s="1">
        <v>41.039656340900002</v>
      </c>
      <c r="Z355" s="1">
        <v>-81.505053011300006</v>
      </c>
      <c r="AA355" s="1">
        <v>41.047000019800002</v>
      </c>
      <c r="AB355" s="1">
        <v>-81.505568347899995</v>
      </c>
    </row>
    <row r="356" spans="1:28" x14ac:dyDescent="0.25">
      <c r="A356" s="13">
        <v>354</v>
      </c>
      <c r="B356" s="17">
        <v>12</v>
      </c>
      <c r="C356" s="1" t="s">
        <v>785</v>
      </c>
      <c r="D356" s="1" t="s">
        <v>4499</v>
      </c>
      <c r="E356" s="1" t="s">
        <v>4513</v>
      </c>
      <c r="F356" s="1" t="s">
        <v>4566</v>
      </c>
      <c r="G356" s="16">
        <v>20.5</v>
      </c>
      <c r="H356" s="16">
        <v>21</v>
      </c>
      <c r="I356" s="13" t="s">
        <v>3190</v>
      </c>
      <c r="J356" s="1" t="s">
        <v>4987</v>
      </c>
      <c r="K356" s="1">
        <v>0</v>
      </c>
      <c r="L356" s="1">
        <v>2</v>
      </c>
      <c r="M356" s="1">
        <v>3</v>
      </c>
      <c r="N356" s="1">
        <v>6</v>
      </c>
      <c r="O356" s="1">
        <v>24</v>
      </c>
      <c r="P356" s="16">
        <v>161.61900436046511</v>
      </c>
      <c r="Q356" s="16">
        <v>1.2503422306154472</v>
      </c>
      <c r="R356" s="16">
        <v>14.084344818228127</v>
      </c>
      <c r="S356" s="16">
        <v>12.83400258761268</v>
      </c>
      <c r="T356" s="21">
        <v>7.505615507750632E-2</v>
      </c>
      <c r="U356" s="16">
        <v>3.9817719443765327</v>
      </c>
      <c r="V356" s="16">
        <v>3.9067157892990263</v>
      </c>
      <c r="W356" s="13" t="str">
        <f>IF(Table467410[[#This Row],[PSI - FI]]&gt;5,"Red",(IF(AND(Table467410[[#This Row],[PSI - FI]]&lt;5,Table467410[[#This Row],[PSI - FI]]&gt;=3),"Blue","No")))</f>
        <v>Blue</v>
      </c>
      <c r="X356" s="19" t="str">
        <f>HYPERLINK("https://www.google.com/maps/dir/?api=1&amp;origin=" &amp; Table467410[[#This Row],[Begin Lat]] &amp; "," &amp; Table467410[[#This Row],[Begin Long]] &amp; "&amp;destination=" &amp; Table467410[[#This Row],[End Lat]] &amp; "," &amp; Table467410[[#This Row],[End Long]] &amp; "&amp;travelmode=driving", "Google Maps")</f>
        <v>Google Maps</v>
      </c>
      <c r="Y356" s="1">
        <v>41.414568420899997</v>
      </c>
      <c r="Z356" s="1">
        <v>-81.598387358500005</v>
      </c>
      <c r="AA356" s="1">
        <v>41.418760113099999</v>
      </c>
      <c r="AB356" s="1">
        <v>-81.590564903599997</v>
      </c>
    </row>
    <row r="357" spans="1:28" x14ac:dyDescent="0.25">
      <c r="A357" s="13">
        <v>355</v>
      </c>
      <c r="B357" s="17">
        <v>12</v>
      </c>
      <c r="C357" s="1" t="s">
        <v>785</v>
      </c>
      <c r="D357" s="1" t="s">
        <v>4504</v>
      </c>
      <c r="E357" s="1" t="s">
        <v>4514</v>
      </c>
      <c r="F357" s="1" t="s">
        <v>3920</v>
      </c>
      <c r="G357" s="16">
        <v>26.6</v>
      </c>
      <c r="H357" s="16">
        <v>27.1</v>
      </c>
      <c r="I357" s="13" t="s">
        <v>3190</v>
      </c>
      <c r="J357" s="1" t="s">
        <v>4985</v>
      </c>
      <c r="K357" s="1">
        <v>0</v>
      </c>
      <c r="L357" s="1">
        <v>4</v>
      </c>
      <c r="M357" s="1">
        <v>5</v>
      </c>
      <c r="N357" s="1">
        <v>10</v>
      </c>
      <c r="O357" s="1">
        <v>31</v>
      </c>
      <c r="P357" s="16">
        <v>290.81613372093022</v>
      </c>
      <c r="Q357" s="16">
        <v>1.0678490569968939</v>
      </c>
      <c r="R357" s="16">
        <v>19.417049259182264</v>
      </c>
      <c r="S357" s="16">
        <v>18.349200202185369</v>
      </c>
      <c r="T357" s="21">
        <v>6.9891879817181812E-2</v>
      </c>
      <c r="U357" s="16">
        <v>3.9673390631143151</v>
      </c>
      <c r="V357" s="16">
        <v>3.8974471832971331</v>
      </c>
      <c r="W357" s="13" t="str">
        <f>IF(Table467410[[#This Row],[PSI - FI]]&gt;5,"Red",(IF(AND(Table467410[[#This Row],[PSI - FI]]&lt;5,Table467410[[#This Row],[PSI - FI]]&gt;=3),"Blue","No")))</f>
        <v>Blue</v>
      </c>
      <c r="X357" s="19" t="str">
        <f>HYPERLINK("https://www.google.com/maps/dir/?api=1&amp;origin=" &amp; Table467410[[#This Row],[Begin Lat]] &amp; "," &amp; Table467410[[#This Row],[Begin Long]] &amp; "&amp;destination=" &amp; Table467410[[#This Row],[End Lat]] &amp; "," &amp; Table467410[[#This Row],[End Long]] &amp; "&amp;travelmode=driving", "Google Maps")</f>
        <v>Google Maps</v>
      </c>
      <c r="Y357" s="1">
        <v>41.580962673499997</v>
      </c>
      <c r="Z357" s="1">
        <v>-81.540923805099993</v>
      </c>
      <c r="AA357" s="1">
        <v>41.584716320799998</v>
      </c>
      <c r="AB357" s="1">
        <v>-81.532693124299996</v>
      </c>
    </row>
    <row r="358" spans="1:28" x14ac:dyDescent="0.25">
      <c r="A358" s="13">
        <v>356</v>
      </c>
      <c r="B358" s="17">
        <v>8</v>
      </c>
      <c r="C358" s="1" t="s">
        <v>806</v>
      </c>
      <c r="D358" s="1" t="s">
        <v>3852</v>
      </c>
      <c r="E358" s="1" t="s">
        <v>4548</v>
      </c>
      <c r="F358" s="1" t="s">
        <v>3918</v>
      </c>
      <c r="G358" s="16">
        <v>2.9</v>
      </c>
      <c r="H358" s="16">
        <v>3.4</v>
      </c>
      <c r="I358" s="13" t="s">
        <v>3190</v>
      </c>
      <c r="J358" s="1" t="s">
        <v>4986</v>
      </c>
      <c r="K358" s="1">
        <v>0</v>
      </c>
      <c r="L358" s="1">
        <v>2</v>
      </c>
      <c r="M358" s="1">
        <v>8</v>
      </c>
      <c r="N358" s="1">
        <v>5</v>
      </c>
      <c r="O358" s="1">
        <v>40</v>
      </c>
      <c r="P358" s="16">
        <v>205.91587936046511</v>
      </c>
      <c r="Q358" s="16">
        <v>0.92083311221010755</v>
      </c>
      <c r="R358" s="16">
        <v>22.255651677354745</v>
      </c>
      <c r="S358" s="16">
        <v>21.334818565144637</v>
      </c>
      <c r="T358" s="21">
        <v>4.0869355535391783E-2</v>
      </c>
      <c r="U358" s="16">
        <v>3.9523718791318658</v>
      </c>
      <c r="V358" s="16">
        <v>3.9115025235964742</v>
      </c>
      <c r="W358" s="13" t="str">
        <f>IF(Table467410[[#This Row],[PSI - FI]]&gt;5,"Red",(IF(AND(Table467410[[#This Row],[PSI - FI]]&lt;5,Table467410[[#This Row],[PSI - FI]]&gt;=3),"Blue","No")))</f>
        <v>Blue</v>
      </c>
      <c r="X358" s="19" t="str">
        <f>HYPERLINK("https://www.google.com/maps/dir/?api=1&amp;origin=" &amp; Table467410[[#This Row],[Begin Lat]] &amp; "," &amp; Table467410[[#This Row],[Begin Long]] &amp; "&amp;destination=" &amp; Table467410[[#This Row],[End Lat]] &amp; "," &amp; Table467410[[#This Row],[End Long]] &amp; "&amp;travelmode=driving", "Google Maps")</f>
        <v>Google Maps</v>
      </c>
      <c r="Y358" s="1">
        <v>39.474608609800001</v>
      </c>
      <c r="Z358" s="1">
        <v>-84.325496099600002</v>
      </c>
      <c r="AA358" s="1">
        <v>39.481841055499999</v>
      </c>
      <c r="AB358" s="1">
        <v>-84.324917249500004</v>
      </c>
    </row>
    <row r="359" spans="1:28" x14ac:dyDescent="0.25">
      <c r="A359" s="13">
        <v>357</v>
      </c>
      <c r="B359" s="17">
        <v>8</v>
      </c>
      <c r="C359" s="1" t="s">
        <v>787</v>
      </c>
      <c r="D359" s="1" t="s">
        <v>4497</v>
      </c>
      <c r="E359" s="1" t="s">
        <v>4498</v>
      </c>
      <c r="F359" s="1" t="s">
        <v>3918</v>
      </c>
      <c r="G359" s="16">
        <v>5.6</v>
      </c>
      <c r="H359" s="16">
        <v>6.1</v>
      </c>
      <c r="I359" s="13" t="s">
        <v>3190</v>
      </c>
      <c r="J359" s="1" t="s">
        <v>4980</v>
      </c>
      <c r="K359" s="1">
        <v>0</v>
      </c>
      <c r="L359" s="1">
        <v>0</v>
      </c>
      <c r="M359" s="1">
        <v>8</v>
      </c>
      <c r="N359" s="1">
        <v>7</v>
      </c>
      <c r="O359" s="1">
        <v>58</v>
      </c>
      <c r="P359" s="16">
        <v>141.4375</v>
      </c>
      <c r="Q359" s="16">
        <v>0.99960846467905073</v>
      </c>
      <c r="R359" s="16">
        <v>28.892336983507239</v>
      </c>
      <c r="S359" s="16">
        <v>27.892728518828189</v>
      </c>
      <c r="T359" s="21">
        <v>7.9780411330873102E-2</v>
      </c>
      <c r="U359" s="16">
        <v>3.9450562253429133</v>
      </c>
      <c r="V359" s="16">
        <v>3.8652758140120405</v>
      </c>
      <c r="W359" s="13" t="str">
        <f>IF(Table467410[[#This Row],[PSI - FI]]&gt;5,"Red",(IF(AND(Table467410[[#This Row],[PSI - FI]]&lt;5,Table467410[[#This Row],[PSI - FI]]&gt;=3),"Blue","No")))</f>
        <v>Blue</v>
      </c>
      <c r="X359" s="19" t="str">
        <f>HYPERLINK("https://www.google.com/maps/dir/?api=1&amp;origin=" &amp; Table467410[[#This Row],[Begin Lat]] &amp; "," &amp; Table467410[[#This Row],[Begin Long]] &amp; "&amp;destination=" &amp; Table467410[[#This Row],[End Lat]] &amp; "," &amp; Table467410[[#This Row],[End Long]] &amp; "&amp;travelmode=driving", "Google Maps")</f>
        <v>Google Maps</v>
      </c>
      <c r="Y359" s="1">
        <v>39.160237575899998</v>
      </c>
      <c r="Z359" s="1">
        <v>-84.524588058600003</v>
      </c>
      <c r="AA359" s="1">
        <v>39.161826425199997</v>
      </c>
      <c r="AB359" s="1">
        <v>-84.515805608299999</v>
      </c>
    </row>
    <row r="360" spans="1:28" x14ac:dyDescent="0.25">
      <c r="A360" s="13">
        <v>358</v>
      </c>
      <c r="B360" s="17">
        <v>6</v>
      </c>
      <c r="C360" s="1" t="s">
        <v>784</v>
      </c>
      <c r="D360" s="1" t="s">
        <v>4493</v>
      </c>
      <c r="E360" s="1" t="s">
        <v>4508</v>
      </c>
      <c r="F360" s="1" t="s">
        <v>4565</v>
      </c>
      <c r="G360" s="16">
        <v>43.6</v>
      </c>
      <c r="H360" s="16">
        <v>44.1</v>
      </c>
      <c r="I360" s="13" t="s">
        <v>3190</v>
      </c>
      <c r="J360" s="1" t="s">
        <v>4980</v>
      </c>
      <c r="K360" s="1">
        <v>0</v>
      </c>
      <c r="L360" s="1">
        <v>0</v>
      </c>
      <c r="M360" s="1">
        <v>11</v>
      </c>
      <c r="N360" s="1">
        <v>5</v>
      </c>
      <c r="O360" s="1">
        <v>15</v>
      </c>
      <c r="P360" s="16">
        <v>109.203125</v>
      </c>
      <c r="Q360" s="16">
        <v>0.79695628722248169</v>
      </c>
      <c r="R360" s="16">
        <v>12.793423515565852</v>
      </c>
      <c r="S360" s="16">
        <v>11.99646722834337</v>
      </c>
      <c r="T360" s="21">
        <v>6.1834031282674479E-2</v>
      </c>
      <c r="U360" s="16">
        <v>3.9427122476129797</v>
      </c>
      <c r="V360" s="16">
        <v>3.8808782163303053</v>
      </c>
      <c r="W360" s="13" t="str">
        <f>IF(Table467410[[#This Row],[PSI - FI]]&gt;5,"Red",(IF(AND(Table467410[[#This Row],[PSI - FI]]&lt;5,Table467410[[#This Row],[PSI - FI]]&gt;=3),"Blue","No")))</f>
        <v>Blue</v>
      </c>
      <c r="X360" s="19" t="str">
        <f>HYPERLINK("https://www.google.com/maps/dir/?api=1&amp;origin=" &amp; Table467410[[#This Row],[Begin Lat]] &amp; "," &amp; Table467410[[#This Row],[Begin Long]] &amp; "&amp;destination=" &amp; Table467410[[#This Row],[End Lat]] &amp; "," &amp; Table467410[[#This Row],[End Long]] &amp; "&amp;travelmode=driving", "Google Maps")</f>
        <v>Google Maps</v>
      </c>
      <c r="Y360" s="1">
        <v>39.927842055799999</v>
      </c>
      <c r="Z360" s="1">
        <v>-82.862909899800002</v>
      </c>
      <c r="AA360" s="1">
        <v>39.923628219199998</v>
      </c>
      <c r="AB360" s="1">
        <v>-82.870571833</v>
      </c>
    </row>
    <row r="361" spans="1:28" x14ac:dyDescent="0.25">
      <c r="A361" s="13">
        <v>359</v>
      </c>
      <c r="B361" s="17">
        <v>8</v>
      </c>
      <c r="C361" s="1" t="s">
        <v>787</v>
      </c>
      <c r="D361" s="1" t="s">
        <v>3894</v>
      </c>
      <c r="E361" s="1" t="s">
        <v>3895</v>
      </c>
      <c r="F361" s="1" t="s">
        <v>3923</v>
      </c>
      <c r="G361" s="16">
        <v>31.8</v>
      </c>
      <c r="H361" s="16">
        <v>32.299999999999997</v>
      </c>
      <c r="I361" s="13" t="s">
        <v>3190</v>
      </c>
      <c r="J361" s="1" t="s">
        <v>4980</v>
      </c>
      <c r="K361" s="1">
        <v>0</v>
      </c>
      <c r="L361" s="1">
        <v>2</v>
      </c>
      <c r="M361" s="1">
        <v>8</v>
      </c>
      <c r="N361" s="1">
        <v>6</v>
      </c>
      <c r="O361" s="1">
        <v>45</v>
      </c>
      <c r="P361" s="16">
        <v>215.35337936046511</v>
      </c>
      <c r="Q361" s="16">
        <v>0.86143294527067615</v>
      </c>
      <c r="R361" s="16">
        <v>24.157872669751924</v>
      </c>
      <c r="S361" s="16">
        <v>23.29643972448125</v>
      </c>
      <c r="T361" s="21">
        <v>6.5678735644892711E-2</v>
      </c>
      <c r="U361" s="16">
        <v>3.940188401231409</v>
      </c>
      <c r="V361" s="16">
        <v>3.8745096655865163</v>
      </c>
      <c r="W361" s="13" t="str">
        <f>IF(Table467410[[#This Row],[PSI - FI]]&gt;5,"Red",(IF(AND(Table467410[[#This Row],[PSI - FI]]&lt;5,Table467410[[#This Row],[PSI - FI]]&gt;=3),"Blue","No")))</f>
        <v>Blue</v>
      </c>
      <c r="X361" s="19" t="str">
        <f>HYPERLINK("https://www.google.com/maps/dir/?api=1&amp;origin=" &amp; Table467410[[#This Row],[Begin Lat]] &amp; "," &amp; Table467410[[#This Row],[Begin Long]] &amp; "&amp;destination=" &amp; Table467410[[#This Row],[End Lat]] &amp; "," &amp; Table467410[[#This Row],[End Long]] &amp; "&amp;travelmode=driving", "Google Maps")</f>
        <v>Google Maps</v>
      </c>
      <c r="Y361" s="1">
        <v>39.2653665311</v>
      </c>
      <c r="Z361" s="1">
        <v>-84.343762637500006</v>
      </c>
      <c r="AA361" s="1">
        <v>39.2603663903</v>
      </c>
      <c r="AB361" s="1">
        <v>-84.337004056500007</v>
      </c>
    </row>
    <row r="362" spans="1:28" x14ac:dyDescent="0.25">
      <c r="A362" s="13">
        <v>360</v>
      </c>
      <c r="B362" s="17">
        <v>6</v>
      </c>
      <c r="C362" s="1" t="s">
        <v>784</v>
      </c>
      <c r="D362" s="1" t="s">
        <v>4493</v>
      </c>
      <c r="E362" s="1" t="s">
        <v>4494</v>
      </c>
      <c r="F362" s="1" t="s">
        <v>4565</v>
      </c>
      <c r="G362" s="16">
        <v>53.3</v>
      </c>
      <c r="H362" s="16">
        <v>53.8</v>
      </c>
      <c r="I362" s="13" t="s">
        <v>3190</v>
      </c>
      <c r="J362" s="1" t="s">
        <v>4990</v>
      </c>
      <c r="K362" s="1">
        <v>0</v>
      </c>
      <c r="L362" s="1">
        <v>1</v>
      </c>
      <c r="M362" s="1">
        <v>6</v>
      </c>
      <c r="N362" s="1">
        <v>6</v>
      </c>
      <c r="O362" s="1">
        <v>13</v>
      </c>
      <c r="P362" s="16">
        <v>124.58293968023256</v>
      </c>
      <c r="Q362" s="16">
        <v>0.53852741543588156</v>
      </c>
      <c r="R362" s="16">
        <v>10.195832903479653</v>
      </c>
      <c r="S362" s="16">
        <v>9.6573054880437716</v>
      </c>
      <c r="T362" s="21">
        <v>4.1983134926795312E-2</v>
      </c>
      <c r="U362" s="16">
        <v>3.9387595916589437</v>
      </c>
      <c r="V362" s="16">
        <v>3.8967764567321486</v>
      </c>
      <c r="W362" s="13" t="str">
        <f>IF(Table467410[[#This Row],[PSI - FI]]&gt;5,"Red",(IF(AND(Table467410[[#This Row],[PSI - FI]]&lt;5,Table467410[[#This Row],[PSI - FI]]&gt;=3),"Blue","No")))</f>
        <v>Blue</v>
      </c>
      <c r="X362" s="19" t="str">
        <f>HYPERLINK("https://www.google.com/maps/dir/?api=1&amp;origin=" &amp; Table467410[[#This Row],[Begin Lat]] &amp; "," &amp; Table467410[[#This Row],[Begin Long]] &amp; "&amp;destination=" &amp; Table467410[[#This Row],[End Lat]] &amp; "," &amp; Table467410[[#This Row],[End Long]] &amp; "&amp;travelmode=driving", "Google Maps")</f>
        <v>Google Maps</v>
      </c>
      <c r="Y362" s="1">
        <v>39.878583864399999</v>
      </c>
      <c r="Z362" s="1">
        <v>-83.013914560200007</v>
      </c>
      <c r="AA362" s="1">
        <v>39.882727685799999</v>
      </c>
      <c r="AB362" s="1">
        <v>-83.021609632199997</v>
      </c>
    </row>
    <row r="363" spans="1:28" x14ac:dyDescent="0.25">
      <c r="A363" s="13">
        <v>361</v>
      </c>
      <c r="B363" s="17">
        <v>4</v>
      </c>
      <c r="C363" s="1" t="s">
        <v>795</v>
      </c>
      <c r="D363" s="1" t="s">
        <v>4520</v>
      </c>
      <c r="E363" s="1" t="s">
        <v>4521</v>
      </c>
      <c r="F363" s="1" t="s">
        <v>3922</v>
      </c>
      <c r="G363" s="16">
        <v>15.7</v>
      </c>
      <c r="H363" s="16">
        <v>16.2</v>
      </c>
      <c r="I363" s="13" t="s">
        <v>3190</v>
      </c>
      <c r="J363" s="1" t="s">
        <v>4988</v>
      </c>
      <c r="K363" s="1">
        <v>1</v>
      </c>
      <c r="L363" s="1">
        <v>1</v>
      </c>
      <c r="M363" s="1">
        <v>15</v>
      </c>
      <c r="N363" s="1">
        <v>4</v>
      </c>
      <c r="O363" s="1">
        <v>29</v>
      </c>
      <c r="P363" s="16">
        <v>236.30650436046511</v>
      </c>
      <c r="Q363" s="16">
        <v>0.55676044225664512</v>
      </c>
      <c r="R363" s="16">
        <v>18.468520212862959</v>
      </c>
      <c r="S363" s="16">
        <v>17.911759770606313</v>
      </c>
      <c r="T363" s="21">
        <v>3.9424617123150235E-2</v>
      </c>
      <c r="U363" s="16">
        <v>3.9373933554048919</v>
      </c>
      <c r="V363" s="16">
        <v>3.8979687382817416</v>
      </c>
      <c r="W363" s="13" t="str">
        <f>IF(Table467410[[#This Row],[PSI - FI]]&gt;5,"Red",(IF(AND(Table467410[[#This Row],[PSI - FI]]&lt;5,Table467410[[#This Row],[PSI - FI]]&gt;=3),"Blue","No")))</f>
        <v>Blue</v>
      </c>
      <c r="X363" s="19" t="str">
        <f>HYPERLINK("https://www.google.com/maps/dir/?api=1&amp;origin=" &amp; Table467410[[#This Row],[Begin Lat]] &amp; "," &amp; Table467410[[#This Row],[Begin Long]] &amp; "&amp;destination=" &amp; Table467410[[#This Row],[End Lat]] &amp; "," &amp; Table467410[[#This Row],[End Long]] &amp; "&amp;travelmode=driving", "Google Maps")</f>
        <v>Google Maps</v>
      </c>
      <c r="Y363" s="1">
        <v>41.063903362300003</v>
      </c>
      <c r="Z363" s="1">
        <v>-81.572629429900005</v>
      </c>
      <c r="AA363" s="1">
        <v>41.071106135800001</v>
      </c>
      <c r="AB363" s="1">
        <v>-81.573991442899995</v>
      </c>
    </row>
    <row r="364" spans="1:28" x14ac:dyDescent="0.25">
      <c r="A364" s="13">
        <v>362</v>
      </c>
      <c r="B364" s="17">
        <v>6</v>
      </c>
      <c r="C364" s="1" t="s">
        <v>784</v>
      </c>
      <c r="D364" s="1" t="s">
        <v>3842</v>
      </c>
      <c r="E364" s="1" t="s">
        <v>4509</v>
      </c>
      <c r="F364" s="1" t="s">
        <v>3916</v>
      </c>
      <c r="G364" s="16">
        <v>16.3</v>
      </c>
      <c r="H364" s="16">
        <v>16.8</v>
      </c>
      <c r="I364" s="13" t="s">
        <v>3190</v>
      </c>
      <c r="J364" s="1" t="s">
        <v>4986</v>
      </c>
      <c r="K364" s="1">
        <v>1</v>
      </c>
      <c r="L364" s="1">
        <v>0</v>
      </c>
      <c r="M364" s="1">
        <v>7</v>
      </c>
      <c r="N364" s="1">
        <v>4</v>
      </c>
      <c r="O364" s="1">
        <v>13</v>
      </c>
      <c r="P364" s="16">
        <v>122.25481468023256</v>
      </c>
      <c r="Q364" s="16">
        <v>1.0771383096930733</v>
      </c>
      <c r="R364" s="16">
        <v>10.288346422058481</v>
      </c>
      <c r="S364" s="16">
        <v>9.2112081123654086</v>
      </c>
      <c r="T364" s="21">
        <v>5.86549289361952E-2</v>
      </c>
      <c r="U364" s="16">
        <v>3.9307805137981102</v>
      </c>
      <c r="V364" s="16">
        <v>3.8721255848619149</v>
      </c>
      <c r="W364" s="13" t="str">
        <f>IF(Table467410[[#This Row],[PSI - FI]]&gt;5,"Red",(IF(AND(Table467410[[#This Row],[PSI - FI]]&lt;5,Table467410[[#This Row],[PSI - FI]]&gt;=3),"Blue","No")))</f>
        <v>Blue</v>
      </c>
      <c r="X364" s="19" t="str">
        <f>HYPERLINK("https://www.google.com/maps/dir/?api=1&amp;origin=" &amp; Table467410[[#This Row],[Begin Lat]] &amp; "," &amp; Table467410[[#This Row],[Begin Long]] &amp; "&amp;destination=" &amp; Table467410[[#This Row],[End Lat]] &amp; "," &amp; Table467410[[#This Row],[End Long]] &amp; "&amp;travelmode=driving", "Google Maps")</f>
        <v>Google Maps</v>
      </c>
      <c r="Y364" s="1">
        <v>39.953322401299999</v>
      </c>
      <c r="Z364" s="1">
        <v>-82.956802067599995</v>
      </c>
      <c r="AA364" s="1">
        <v>39.952823592999998</v>
      </c>
      <c r="AB364" s="1">
        <v>-82.947413602099999</v>
      </c>
    </row>
    <row r="365" spans="1:28" x14ac:dyDescent="0.25">
      <c r="A365" s="13">
        <v>363</v>
      </c>
      <c r="B365" s="17">
        <v>8</v>
      </c>
      <c r="C365" s="1" t="s">
        <v>787</v>
      </c>
      <c r="D365" s="1" t="s">
        <v>4517</v>
      </c>
      <c r="E365" s="1" t="s">
        <v>4518</v>
      </c>
      <c r="F365" s="1" t="s">
        <v>3923</v>
      </c>
      <c r="G365" s="16">
        <v>31.4</v>
      </c>
      <c r="H365" s="16">
        <v>31.9</v>
      </c>
      <c r="I365" s="13" t="s">
        <v>3190</v>
      </c>
      <c r="J365" s="1" t="s">
        <v>4985</v>
      </c>
      <c r="K365" s="1">
        <v>0</v>
      </c>
      <c r="L365" s="1">
        <v>0</v>
      </c>
      <c r="M365" s="1">
        <v>8</v>
      </c>
      <c r="N365" s="1">
        <v>9</v>
      </c>
      <c r="O365" s="1">
        <v>47</v>
      </c>
      <c r="P365" s="16">
        <v>139.3125</v>
      </c>
      <c r="Q365" s="16">
        <v>1.2074499007509114</v>
      </c>
      <c r="R365" s="16">
        <v>25.432008352800501</v>
      </c>
      <c r="S365" s="16">
        <v>24.224558452049589</v>
      </c>
      <c r="T365" s="21">
        <v>8.3434359440308623E-2</v>
      </c>
      <c r="U365" s="16">
        <v>3.9244567755107291</v>
      </c>
      <c r="V365" s="16">
        <v>3.8410224160704205</v>
      </c>
      <c r="W365" s="13" t="str">
        <f>IF(Table467410[[#This Row],[PSI - FI]]&gt;5,"Red",(IF(AND(Table467410[[#This Row],[PSI - FI]]&lt;5,Table467410[[#This Row],[PSI - FI]]&gt;=3),"Blue","No")))</f>
        <v>Blue</v>
      </c>
      <c r="X365" s="19" t="str">
        <f>HYPERLINK("https://www.google.com/maps/dir/?api=1&amp;origin=" &amp; Table467410[[#This Row],[Begin Lat]] &amp; "," &amp; Table467410[[#This Row],[Begin Long]] &amp; "&amp;destination=" &amp; Table467410[[#This Row],[End Lat]] &amp; "," &amp; Table467410[[#This Row],[End Long]] &amp; "&amp;travelmode=driving", "Google Maps")</f>
        <v>Google Maps</v>
      </c>
      <c r="Y365" s="1">
        <v>39.2719957515</v>
      </c>
      <c r="Z365" s="1">
        <v>-84.352210061199997</v>
      </c>
      <c r="AA365" s="1">
        <v>39.266995377000001</v>
      </c>
      <c r="AB365" s="1">
        <v>-84.345466713799993</v>
      </c>
    </row>
    <row r="366" spans="1:28" x14ac:dyDescent="0.25">
      <c r="A366" s="13">
        <v>364</v>
      </c>
      <c r="B366" s="17">
        <v>8</v>
      </c>
      <c r="C366" s="1" t="s">
        <v>788</v>
      </c>
      <c r="D366" s="1" t="s">
        <v>4524</v>
      </c>
      <c r="E366" s="1" t="s">
        <v>4525</v>
      </c>
      <c r="F366" s="1" t="s">
        <v>3918</v>
      </c>
      <c r="G366" s="16">
        <v>7</v>
      </c>
      <c r="H366" s="16">
        <v>7.5</v>
      </c>
      <c r="I366" s="13" t="s">
        <v>3190</v>
      </c>
      <c r="J366" s="1" t="s">
        <v>4985</v>
      </c>
      <c r="K366" s="1">
        <v>0</v>
      </c>
      <c r="L366" s="1">
        <v>0</v>
      </c>
      <c r="M366" s="1">
        <v>5</v>
      </c>
      <c r="N366" s="1">
        <v>11</v>
      </c>
      <c r="O366" s="1">
        <v>29</v>
      </c>
      <c r="P366" s="16">
        <v>110.546875</v>
      </c>
      <c r="Q366" s="16">
        <v>1.2605909329814462</v>
      </c>
      <c r="R366" s="16">
        <v>18.594897521817234</v>
      </c>
      <c r="S366" s="16">
        <v>17.334306588835787</v>
      </c>
      <c r="T366" s="21">
        <v>8.9162061594008649E-2</v>
      </c>
      <c r="U366" s="16">
        <v>3.9240418796032808</v>
      </c>
      <c r="V366" s="16">
        <v>3.8348798180092722</v>
      </c>
      <c r="W366" s="13" t="str">
        <f>IF(Table467410[[#This Row],[PSI - FI]]&gt;5,"Red",(IF(AND(Table467410[[#This Row],[PSI - FI]]&lt;5,Table467410[[#This Row],[PSI - FI]]&gt;=3),"Blue","No")))</f>
        <v>Blue</v>
      </c>
      <c r="X366" s="19" t="str">
        <f>HYPERLINK("https://www.google.com/maps/dir/?api=1&amp;origin=" &amp; Table467410[[#This Row],[Begin Lat]] &amp; "," &amp; Table467410[[#This Row],[Begin Long]] &amp; "&amp;destination=" &amp; Table467410[[#This Row],[End Lat]] &amp; "," &amp; Table467410[[#This Row],[End Long]] &amp; "&amp;travelmode=driving", "Google Maps")</f>
        <v>Google Maps</v>
      </c>
      <c r="Y366" s="1">
        <v>39.377151092299997</v>
      </c>
      <c r="Z366" s="1">
        <v>-84.365100633099999</v>
      </c>
      <c r="AA366" s="1">
        <v>39.384373436799997</v>
      </c>
      <c r="AB366" s="1">
        <v>-84.364317870799994</v>
      </c>
    </row>
    <row r="367" spans="1:28" x14ac:dyDescent="0.25">
      <c r="A367" s="13">
        <v>365</v>
      </c>
      <c r="B367" s="17">
        <v>12</v>
      </c>
      <c r="C367" s="1" t="s">
        <v>785</v>
      </c>
      <c r="D367" s="1" t="s">
        <v>3848</v>
      </c>
      <c r="E367" s="1" t="s">
        <v>4542</v>
      </c>
      <c r="F367" s="1" t="s">
        <v>3917</v>
      </c>
      <c r="G367" s="16">
        <v>11.9</v>
      </c>
      <c r="H367" s="16">
        <v>12.4</v>
      </c>
      <c r="I367" s="13" t="s">
        <v>3190</v>
      </c>
      <c r="J367" s="1" t="s">
        <v>4985</v>
      </c>
      <c r="K367" s="1">
        <v>0</v>
      </c>
      <c r="L367" s="1">
        <v>5</v>
      </c>
      <c r="M367" s="1">
        <v>4</v>
      </c>
      <c r="N367" s="1">
        <v>12</v>
      </c>
      <c r="O367" s="1">
        <v>47</v>
      </c>
      <c r="P367" s="16">
        <v>354.82094840116281</v>
      </c>
      <c r="Q367" s="16">
        <v>0.87153977582375175</v>
      </c>
      <c r="R367" s="16">
        <v>26.92299084978848</v>
      </c>
      <c r="S367" s="16">
        <v>26.051451073964728</v>
      </c>
      <c r="T367" s="21">
        <v>5.3975835110138634E-2</v>
      </c>
      <c r="U367" s="16">
        <v>3.9112723723476472</v>
      </c>
      <c r="V367" s="16">
        <v>3.8572965372375085</v>
      </c>
      <c r="W367" s="13" t="str">
        <f>IF(Table467410[[#This Row],[PSI - FI]]&gt;5,"Red",(IF(AND(Table467410[[#This Row],[PSI - FI]]&lt;5,Table467410[[#This Row],[PSI - FI]]&gt;=3),"Blue","No")))</f>
        <v>Blue</v>
      </c>
      <c r="X367" s="19" t="str">
        <f>HYPERLINK("https://www.google.com/maps/dir/?api=1&amp;origin=" &amp; Table467410[[#This Row],[Begin Lat]] &amp; "," &amp; Table467410[[#This Row],[Begin Long]] &amp; "&amp;destination=" &amp; Table467410[[#This Row],[End Lat]] &amp; "," &amp; Table467410[[#This Row],[End Long]] &amp; "&amp;travelmode=driving", "Google Maps")</f>
        <v>Google Maps</v>
      </c>
      <c r="Y367" s="1">
        <v>41.4389380235</v>
      </c>
      <c r="Z367" s="1">
        <v>-81.801922377699995</v>
      </c>
      <c r="AA367" s="1">
        <v>41.438814775200001</v>
      </c>
      <c r="AB367" s="1">
        <v>-81.792321298999994</v>
      </c>
    </row>
    <row r="368" spans="1:28" x14ac:dyDescent="0.25">
      <c r="A368" s="13">
        <v>366</v>
      </c>
      <c r="B368" s="17">
        <v>7</v>
      </c>
      <c r="C368" s="1" t="s">
        <v>3196</v>
      </c>
      <c r="D368" s="1" t="s">
        <v>4505</v>
      </c>
      <c r="E368" s="1" t="s">
        <v>4519</v>
      </c>
      <c r="F368" s="1" t="s">
        <v>3918</v>
      </c>
      <c r="G368" s="16">
        <v>2.8</v>
      </c>
      <c r="H368" s="16">
        <v>3.3</v>
      </c>
      <c r="I368" s="13" t="s">
        <v>3190</v>
      </c>
      <c r="J368" s="1" t="s">
        <v>4980</v>
      </c>
      <c r="K368" s="1">
        <v>1</v>
      </c>
      <c r="L368" s="1">
        <v>2</v>
      </c>
      <c r="M368" s="1">
        <v>8</v>
      </c>
      <c r="N368" s="1">
        <v>3</v>
      </c>
      <c r="O368" s="1">
        <v>47</v>
      </c>
      <c r="P368" s="16">
        <v>249.71756904069767</v>
      </c>
      <c r="Q368" s="16">
        <v>1.1758828555021132</v>
      </c>
      <c r="R368" s="16">
        <v>24.478605300089431</v>
      </c>
      <c r="S368" s="16">
        <v>23.302722444587317</v>
      </c>
      <c r="T368" s="21">
        <v>9.1467890284438497E-2</v>
      </c>
      <c r="U368" s="16">
        <v>3.9103839854063471</v>
      </c>
      <c r="V368" s="16">
        <v>3.8189160951219088</v>
      </c>
      <c r="W368" s="13" t="str">
        <f>IF(Table467410[[#This Row],[PSI - FI]]&gt;5,"Red",(IF(AND(Table467410[[#This Row],[PSI - FI]]&lt;5,Table467410[[#This Row],[PSI - FI]]&gt;=3),"Blue","No")))</f>
        <v>Blue</v>
      </c>
      <c r="X368" s="19" t="str">
        <f>HYPERLINK("https://www.google.com/maps/dir/?api=1&amp;origin=" &amp; Table467410[[#This Row],[Begin Lat]] &amp; "," &amp; Table467410[[#This Row],[Begin Long]] &amp; "&amp;destination=" &amp; Table467410[[#This Row],[End Lat]] &amp; "," &amp; Table467410[[#This Row],[End Long]] &amp; "&amp;travelmode=driving", "Google Maps")</f>
        <v>Google Maps</v>
      </c>
      <c r="Y368" s="1">
        <v>39.625781382</v>
      </c>
      <c r="Z368" s="1">
        <v>-84.229532827400007</v>
      </c>
      <c r="AA368" s="1">
        <v>39.633005435100003</v>
      </c>
      <c r="AB368" s="1">
        <v>-84.230133092399996</v>
      </c>
    </row>
    <row r="369" spans="1:28" x14ac:dyDescent="0.25">
      <c r="A369" s="13">
        <v>367</v>
      </c>
      <c r="B369" s="17">
        <v>4</v>
      </c>
      <c r="C369" s="1" t="s">
        <v>795</v>
      </c>
      <c r="D369" s="1" t="s">
        <v>4520</v>
      </c>
      <c r="E369" s="1" t="s">
        <v>4521</v>
      </c>
      <c r="F369" s="1" t="s">
        <v>3922</v>
      </c>
      <c r="G369" s="16">
        <v>10.6</v>
      </c>
      <c r="H369" s="16">
        <v>11.1</v>
      </c>
      <c r="I369" s="13" t="s">
        <v>3190</v>
      </c>
      <c r="J369" s="1" t="s">
        <v>4986</v>
      </c>
      <c r="K369" s="1">
        <v>1</v>
      </c>
      <c r="L369" s="1">
        <v>0</v>
      </c>
      <c r="M369" s="1">
        <v>4</v>
      </c>
      <c r="N369" s="1">
        <v>8</v>
      </c>
      <c r="O369" s="1">
        <v>36</v>
      </c>
      <c r="P369" s="16">
        <v>143.36418968023256</v>
      </c>
      <c r="Q369" s="16">
        <v>0.85546735771231663</v>
      </c>
      <c r="R369" s="16">
        <v>18.605882746502839</v>
      </c>
      <c r="S369" s="16">
        <v>17.750415388790522</v>
      </c>
      <c r="T369" s="21">
        <v>5.0598823728765736E-2</v>
      </c>
      <c r="U369" s="16">
        <v>3.9076642489802973</v>
      </c>
      <c r="V369" s="16">
        <v>3.8570654252515317</v>
      </c>
      <c r="W369" s="13" t="str">
        <f>IF(Table467410[[#This Row],[PSI - FI]]&gt;5,"Red",(IF(AND(Table467410[[#This Row],[PSI - FI]]&lt;5,Table467410[[#This Row],[PSI - FI]]&gt;=3),"Blue","No")))</f>
        <v>Blue</v>
      </c>
      <c r="X369" s="19" t="str">
        <f>HYPERLINK("https://www.google.com/maps/dir/?api=1&amp;origin=" &amp; Table467410[[#This Row],[Begin Lat]] &amp; "," &amp; Table467410[[#This Row],[Begin Long]] &amp; "&amp;destination=" &amp; Table467410[[#This Row],[End Lat]] &amp; "," &amp; Table467410[[#This Row],[End Long]] &amp; "&amp;travelmode=driving", "Google Maps")</f>
        <v>Google Maps</v>
      </c>
      <c r="Y369" s="1">
        <v>41.041136910699997</v>
      </c>
      <c r="Z369" s="1">
        <v>-81.504989379199998</v>
      </c>
      <c r="AA369" s="1">
        <v>41.048456660200003</v>
      </c>
      <c r="AB369" s="1">
        <v>-81.505347797100001</v>
      </c>
    </row>
    <row r="370" spans="1:28" x14ac:dyDescent="0.25">
      <c r="A370" s="13">
        <v>368</v>
      </c>
      <c r="B370" s="17">
        <v>6</v>
      </c>
      <c r="C370" s="1" t="s">
        <v>784</v>
      </c>
      <c r="D370" s="1" t="s">
        <v>4491</v>
      </c>
      <c r="E370" s="1" t="s">
        <v>4492</v>
      </c>
      <c r="F370" s="1" t="s">
        <v>4564</v>
      </c>
      <c r="G370" s="16">
        <v>7.3</v>
      </c>
      <c r="H370" s="16">
        <v>7.8</v>
      </c>
      <c r="I370" s="13" t="s">
        <v>3190</v>
      </c>
      <c r="J370" s="1" t="s">
        <v>4985</v>
      </c>
      <c r="K370" s="1">
        <v>0</v>
      </c>
      <c r="L370" s="1">
        <v>2</v>
      </c>
      <c r="M370" s="1">
        <v>11</v>
      </c>
      <c r="N370" s="1">
        <v>3</v>
      </c>
      <c r="O370" s="1">
        <v>19</v>
      </c>
      <c r="P370" s="16">
        <v>195.68150436046511</v>
      </c>
      <c r="Q370" s="16">
        <v>1.1940892268630585</v>
      </c>
      <c r="R370" s="16">
        <v>15.095038399666857</v>
      </c>
      <c r="S370" s="16">
        <v>13.900949172803799</v>
      </c>
      <c r="T370" s="21">
        <v>8.2046086298746629E-2</v>
      </c>
      <c r="U370" s="16">
        <v>3.9042322339030564</v>
      </c>
      <c r="V370" s="16">
        <v>3.82218614760431</v>
      </c>
      <c r="W370" s="13" t="str">
        <f>IF(Table467410[[#This Row],[PSI - FI]]&gt;5,"Red",(IF(AND(Table467410[[#This Row],[PSI - FI]]&lt;5,Table467410[[#This Row],[PSI - FI]]&gt;=3),"Blue","No")))</f>
        <v>Blue</v>
      </c>
      <c r="X370" s="19" t="str">
        <f>HYPERLINK("https://www.google.com/maps/dir/?api=1&amp;origin=" &amp; Table467410[[#This Row],[Begin Lat]] &amp; "," &amp; Table467410[[#This Row],[Begin Long]] &amp; "&amp;destination=" &amp; Table467410[[#This Row],[End Lat]] &amp; "," &amp; Table467410[[#This Row],[End Long]] &amp; "&amp;travelmode=driving", "Google Maps")</f>
        <v>Google Maps</v>
      </c>
      <c r="Y370" s="1">
        <v>39.981272366299997</v>
      </c>
      <c r="Z370" s="1">
        <v>-82.943060173999996</v>
      </c>
      <c r="AA370" s="1">
        <v>39.9872551339</v>
      </c>
      <c r="AB370" s="1">
        <v>-82.938723474300005</v>
      </c>
    </row>
    <row r="371" spans="1:28" x14ac:dyDescent="0.25">
      <c r="A371" s="13">
        <v>369</v>
      </c>
      <c r="B371" s="17">
        <v>8</v>
      </c>
      <c r="C371" s="1" t="s">
        <v>787</v>
      </c>
      <c r="D371" s="1" t="s">
        <v>3894</v>
      </c>
      <c r="E371" s="1" t="s">
        <v>3895</v>
      </c>
      <c r="F371" s="1" t="s">
        <v>3923</v>
      </c>
      <c r="G371" s="16">
        <v>29</v>
      </c>
      <c r="H371" s="16">
        <v>29.5</v>
      </c>
      <c r="I371" s="13" t="s">
        <v>3190</v>
      </c>
      <c r="J371" s="1" t="s">
        <v>4986</v>
      </c>
      <c r="K371" s="1">
        <v>0</v>
      </c>
      <c r="L371" s="1">
        <v>2</v>
      </c>
      <c r="M371" s="1">
        <v>3</v>
      </c>
      <c r="N371" s="1">
        <v>7</v>
      </c>
      <c r="O371" s="1">
        <v>43</v>
      </c>
      <c r="P371" s="16">
        <v>185.05650436046511</v>
      </c>
      <c r="Q371" s="16">
        <v>1.03365078979724</v>
      </c>
      <c r="R371" s="16">
        <v>21.943116829678903</v>
      </c>
      <c r="S371" s="16">
        <v>20.909466039881664</v>
      </c>
      <c r="T371" s="21">
        <v>5.1998179335335605E-2</v>
      </c>
      <c r="U371" s="16">
        <v>3.9040702825379303</v>
      </c>
      <c r="V371" s="16">
        <v>3.8520721032025946</v>
      </c>
      <c r="W371" s="13" t="str">
        <f>IF(Table467410[[#This Row],[PSI - FI]]&gt;5,"Red",(IF(AND(Table467410[[#This Row],[PSI - FI]]&lt;5,Table467410[[#This Row],[PSI - FI]]&gt;=3),"Blue","No")))</f>
        <v>Blue</v>
      </c>
      <c r="X371" s="19" t="str">
        <f>HYPERLINK("https://www.google.com/maps/dir/?api=1&amp;origin=" &amp; Table467410[[#This Row],[Begin Lat]] &amp; "," &amp; Table467410[[#This Row],[Begin Long]] &amp; "&amp;destination=" &amp; Table467410[[#This Row],[End Lat]] &amp; "," &amp; Table467410[[#This Row],[End Long]] &amp; "&amp;travelmode=driving", "Google Maps")</f>
        <v>Google Maps</v>
      </c>
      <c r="Y371" s="1">
        <v>39.290572293399997</v>
      </c>
      <c r="Z371" s="1">
        <v>-84.383702555200003</v>
      </c>
      <c r="AA371" s="1">
        <v>39.288234809899997</v>
      </c>
      <c r="AB371" s="1">
        <v>-84.374971952999999</v>
      </c>
    </row>
    <row r="372" spans="1:28" x14ac:dyDescent="0.25">
      <c r="A372" s="13">
        <v>370</v>
      </c>
      <c r="B372" s="17">
        <v>6</v>
      </c>
      <c r="C372" s="1" t="s">
        <v>784</v>
      </c>
      <c r="D372" s="1" t="s">
        <v>3848</v>
      </c>
      <c r="E372" s="1" t="s">
        <v>3873</v>
      </c>
      <c r="F372" s="1" t="s">
        <v>3917</v>
      </c>
      <c r="G372" s="16">
        <v>23.4</v>
      </c>
      <c r="H372" s="16">
        <v>23.9</v>
      </c>
      <c r="I372" s="13" t="s">
        <v>3190</v>
      </c>
      <c r="J372" s="1" t="s">
        <v>4988</v>
      </c>
      <c r="K372" s="1">
        <v>0</v>
      </c>
      <c r="L372" s="1">
        <v>3</v>
      </c>
      <c r="M372" s="1">
        <v>8</v>
      </c>
      <c r="N372" s="1">
        <v>3</v>
      </c>
      <c r="O372" s="1">
        <v>13</v>
      </c>
      <c r="P372" s="16">
        <v>215.71756904069767</v>
      </c>
      <c r="Q372" s="16">
        <v>1.2966361338201657</v>
      </c>
      <c r="R372" s="16">
        <v>10.425000175178397</v>
      </c>
      <c r="S372" s="16">
        <v>9.1283640413582319</v>
      </c>
      <c r="T372" s="21">
        <v>9.94118897071542E-2</v>
      </c>
      <c r="U372" s="16">
        <v>3.8948922290059151</v>
      </c>
      <c r="V372" s="16">
        <v>3.7954803392987611</v>
      </c>
      <c r="W372" s="13" t="str">
        <f>IF(Table467410[[#This Row],[PSI - FI]]&gt;5,"Red",(IF(AND(Table467410[[#This Row],[PSI - FI]]&lt;5,Table467410[[#This Row],[PSI - FI]]&gt;=3),"Blue","No")))</f>
        <v>Blue</v>
      </c>
      <c r="X372" s="19" t="str">
        <f>HYPERLINK("https://www.google.com/maps/dir/?api=1&amp;origin=" &amp; Table467410[[#This Row],[Begin Lat]] &amp; "," &amp; Table467410[[#This Row],[Begin Long]] &amp; "&amp;destination=" &amp; Table467410[[#This Row],[End Lat]] &amp; "," &amp; Table467410[[#This Row],[End Long]] &amp; "&amp;travelmode=driving", "Google Maps")</f>
        <v>Google Maps</v>
      </c>
      <c r="Y372" s="1">
        <v>40.045483714699998</v>
      </c>
      <c r="Z372" s="1">
        <v>-82.997203900800002</v>
      </c>
      <c r="AA372" s="1">
        <v>40.052716501699997</v>
      </c>
      <c r="AB372" s="1">
        <v>-82.997725183300005</v>
      </c>
    </row>
    <row r="373" spans="1:28" x14ac:dyDescent="0.25">
      <c r="A373" s="13">
        <v>371</v>
      </c>
      <c r="B373" s="17">
        <v>12</v>
      </c>
      <c r="C373" s="1" t="s">
        <v>785</v>
      </c>
      <c r="D373" s="1" t="s">
        <v>4499</v>
      </c>
      <c r="E373" s="1" t="s">
        <v>4513</v>
      </c>
      <c r="F373" s="1" t="s">
        <v>4566</v>
      </c>
      <c r="G373" s="16">
        <v>16.600000000000001</v>
      </c>
      <c r="H373" s="16">
        <v>17.100000000000001</v>
      </c>
      <c r="I373" s="13" t="s">
        <v>3190</v>
      </c>
      <c r="J373" s="1" t="s">
        <v>4987</v>
      </c>
      <c r="K373" s="1">
        <v>0</v>
      </c>
      <c r="L373" s="1">
        <v>3</v>
      </c>
      <c r="M373" s="1">
        <v>5</v>
      </c>
      <c r="N373" s="1">
        <v>3</v>
      </c>
      <c r="O373" s="1">
        <v>34</v>
      </c>
      <c r="P373" s="16">
        <v>217.07694404069767</v>
      </c>
      <c r="Q373" s="16">
        <v>1.1954082055660387</v>
      </c>
      <c r="R373" s="16">
        <v>17.580596752041192</v>
      </c>
      <c r="S373" s="16">
        <v>16.385188546475153</v>
      </c>
      <c r="T373" s="21">
        <v>9.1789880855891237E-2</v>
      </c>
      <c r="U373" s="16">
        <v>3.8940243119408837</v>
      </c>
      <c r="V373" s="16">
        <v>3.8022344310849925</v>
      </c>
      <c r="W373" s="13" t="str">
        <f>IF(Table467410[[#This Row],[PSI - FI]]&gt;5,"Red",(IF(AND(Table467410[[#This Row],[PSI - FI]]&lt;5,Table467410[[#This Row],[PSI - FI]]&gt;=3),"Blue","No")))</f>
        <v>Blue</v>
      </c>
      <c r="X373" s="19" t="str">
        <f>HYPERLINK("https://www.google.com/maps/dir/?api=1&amp;origin=" &amp; Table467410[[#This Row],[Begin Lat]] &amp; "," &amp; Table467410[[#This Row],[Begin Long]] &amp; "&amp;destination=" &amp; Table467410[[#This Row],[End Lat]] &amp; "," &amp; Table467410[[#This Row],[End Long]] &amp; "&amp;travelmode=driving", "Google Maps")</f>
        <v>Google Maps</v>
      </c>
      <c r="Y373" s="1">
        <v>41.4120386118</v>
      </c>
      <c r="Z373" s="1">
        <v>-81.671185137600006</v>
      </c>
      <c r="AA373" s="1">
        <v>41.409682587500001</v>
      </c>
      <c r="AB373" s="1">
        <v>-81.662185230299997</v>
      </c>
    </row>
    <row r="374" spans="1:28" x14ac:dyDescent="0.25">
      <c r="A374" s="13">
        <v>372</v>
      </c>
      <c r="B374" s="17">
        <v>7</v>
      </c>
      <c r="C374" s="1" t="s">
        <v>3196</v>
      </c>
      <c r="D374" s="1" t="s">
        <v>4505</v>
      </c>
      <c r="E374" s="1" t="s">
        <v>4519</v>
      </c>
      <c r="F374" s="1" t="s">
        <v>3918</v>
      </c>
      <c r="G374" s="16">
        <v>3.8</v>
      </c>
      <c r="H374" s="16">
        <v>4.3</v>
      </c>
      <c r="I374" s="13" t="s">
        <v>3190</v>
      </c>
      <c r="J374" s="1" t="s">
        <v>4988</v>
      </c>
      <c r="K374" s="1">
        <v>0</v>
      </c>
      <c r="L374" s="1">
        <v>4</v>
      </c>
      <c r="M374" s="1">
        <v>7</v>
      </c>
      <c r="N374" s="1">
        <v>3</v>
      </c>
      <c r="O374" s="1">
        <v>45</v>
      </c>
      <c r="P374" s="16">
        <v>286.84738372093022</v>
      </c>
      <c r="Q374" s="16">
        <v>1.1582976831939296</v>
      </c>
      <c r="R374" s="16">
        <v>23.861162869937282</v>
      </c>
      <c r="S374" s="16">
        <v>22.702865186743352</v>
      </c>
      <c r="T374" s="21">
        <v>8.7404318590930369E-2</v>
      </c>
      <c r="U374" s="16">
        <v>3.8913674245664525</v>
      </c>
      <c r="V374" s="16">
        <v>3.8039631059755221</v>
      </c>
      <c r="W374" s="13" t="str">
        <f>IF(Table467410[[#This Row],[PSI - FI]]&gt;5,"Red",(IF(AND(Table467410[[#This Row],[PSI - FI]]&lt;5,Table467410[[#This Row],[PSI - FI]]&gt;=3),"Blue","No")))</f>
        <v>Blue</v>
      </c>
      <c r="X374" s="19" t="str">
        <f>HYPERLINK("https://www.google.com/maps/dir/?api=1&amp;origin=" &amp; Table467410[[#This Row],[Begin Lat]] &amp; "," &amp; Table467410[[#This Row],[Begin Long]] &amp; "&amp;destination=" &amp; Table467410[[#This Row],[End Lat]] &amp; "," &amp; Table467410[[#This Row],[End Long]] &amp; "&amp;travelmode=driving", "Google Maps")</f>
        <v>Google Maps</v>
      </c>
      <c r="Y374" s="1">
        <v>39.640177303500003</v>
      </c>
      <c r="Z374" s="1">
        <v>-84.231479676899994</v>
      </c>
      <c r="AA374" s="1">
        <v>39.647348841199999</v>
      </c>
      <c r="AB374" s="1">
        <v>-84.232818756900002</v>
      </c>
    </row>
    <row r="375" spans="1:28" x14ac:dyDescent="0.25">
      <c r="A375" s="13">
        <v>373</v>
      </c>
      <c r="B375" s="17">
        <v>8</v>
      </c>
      <c r="C375" s="1" t="s">
        <v>806</v>
      </c>
      <c r="D375" s="1" t="s">
        <v>3852</v>
      </c>
      <c r="E375" s="1" t="s">
        <v>4548</v>
      </c>
      <c r="F375" s="1" t="s">
        <v>3918</v>
      </c>
      <c r="G375" s="16">
        <v>7.1</v>
      </c>
      <c r="H375" s="16">
        <v>7.6</v>
      </c>
      <c r="I375" s="13" t="s">
        <v>3190</v>
      </c>
      <c r="J375" s="1" t="s">
        <v>4986</v>
      </c>
      <c r="K375" s="1">
        <v>0</v>
      </c>
      <c r="L375" s="1">
        <v>0</v>
      </c>
      <c r="M375" s="1">
        <v>9</v>
      </c>
      <c r="N375" s="1">
        <v>5</v>
      </c>
      <c r="O375" s="1">
        <v>32</v>
      </c>
      <c r="P375" s="16">
        <v>113.109375</v>
      </c>
      <c r="Q375" s="16">
        <v>0.87845654702460729</v>
      </c>
      <c r="R375" s="16">
        <v>18.463323842825801</v>
      </c>
      <c r="S375" s="16">
        <v>17.584867295801192</v>
      </c>
      <c r="T375" s="21">
        <v>4.6860382476893225E-2</v>
      </c>
      <c r="U375" s="16">
        <v>3.8865314989577344</v>
      </c>
      <c r="V375" s="16">
        <v>3.839671116480841</v>
      </c>
      <c r="W375" s="13" t="str">
        <f>IF(Table467410[[#This Row],[PSI - FI]]&gt;5,"Red",(IF(AND(Table467410[[#This Row],[PSI - FI]]&lt;5,Table467410[[#This Row],[PSI - FI]]&gt;=3),"Blue","No")))</f>
        <v>Blue</v>
      </c>
      <c r="X375" s="19" t="str">
        <f>HYPERLINK("https://www.google.com/maps/dir/?api=1&amp;origin=" &amp; Table467410[[#This Row],[Begin Lat]] &amp; "," &amp; Table467410[[#This Row],[Begin Long]] &amp; "&amp;destination=" &amp; Table467410[[#This Row],[End Lat]] &amp; "," &amp; Table467410[[#This Row],[End Long]] &amp; "&amp;travelmode=driving", "Google Maps")</f>
        <v>Google Maps</v>
      </c>
      <c r="Y375" s="1">
        <v>39.532337540699999</v>
      </c>
      <c r="Z375" s="1">
        <v>-84.308218804500001</v>
      </c>
      <c r="AA375" s="1">
        <v>39.537228958999997</v>
      </c>
      <c r="AB375" s="1">
        <v>-84.3013108066</v>
      </c>
    </row>
    <row r="376" spans="1:28" x14ac:dyDescent="0.25">
      <c r="A376" s="13">
        <v>374</v>
      </c>
      <c r="B376" s="17">
        <v>2</v>
      </c>
      <c r="C376" s="1" t="s">
        <v>786</v>
      </c>
      <c r="D376" s="1" t="s">
        <v>4530</v>
      </c>
      <c r="E376" s="1" t="s">
        <v>4531</v>
      </c>
      <c r="F376" s="1" t="s">
        <v>3918</v>
      </c>
      <c r="G376" s="16">
        <v>2</v>
      </c>
      <c r="H376" s="16">
        <v>2.5</v>
      </c>
      <c r="I376" s="13" t="s">
        <v>3190</v>
      </c>
      <c r="J376" s="1" t="s">
        <v>4989</v>
      </c>
      <c r="K376" s="1">
        <v>0</v>
      </c>
      <c r="L376" s="1">
        <v>2</v>
      </c>
      <c r="M376" s="1">
        <v>11</v>
      </c>
      <c r="N376" s="1">
        <v>7</v>
      </c>
      <c r="O376" s="1">
        <v>38</v>
      </c>
      <c r="P376" s="16">
        <v>232.43150436046511</v>
      </c>
      <c r="Q376" s="16">
        <v>0.55218624752664702</v>
      </c>
      <c r="R376" s="16">
        <v>21.004837250268064</v>
      </c>
      <c r="S376" s="16">
        <v>20.452651002741419</v>
      </c>
      <c r="T376" s="21">
        <v>3.7856716486121184E-2</v>
      </c>
      <c r="U376" s="16">
        <v>3.8731395311638268</v>
      </c>
      <c r="V376" s="16">
        <v>3.8352828146777056</v>
      </c>
      <c r="W376" s="13" t="str">
        <f>IF(Table467410[[#This Row],[PSI - FI]]&gt;5,"Red",(IF(AND(Table467410[[#This Row],[PSI - FI]]&lt;5,Table467410[[#This Row],[PSI - FI]]&gt;=3),"Blue","No")))</f>
        <v>Blue</v>
      </c>
      <c r="X376" s="19" t="str">
        <f>HYPERLINK("https://www.google.com/maps/dir/?api=1&amp;origin=" &amp; Table467410[[#This Row],[Begin Lat]] &amp; "," &amp; Table467410[[#This Row],[Begin Long]] &amp; "&amp;destination=" &amp; Table467410[[#This Row],[End Lat]] &amp; "," &amp; Table467410[[#This Row],[End Long]] &amp; "&amp;travelmode=driving", "Google Maps")</f>
        <v>Google Maps</v>
      </c>
      <c r="Y376" s="1">
        <v>41.6453466488</v>
      </c>
      <c r="Z376" s="1">
        <v>-83.548500284400006</v>
      </c>
      <c r="AA376" s="1">
        <v>41.6523127261</v>
      </c>
      <c r="AB376" s="1">
        <v>-83.550144534599994</v>
      </c>
    </row>
    <row r="377" spans="1:28" x14ac:dyDescent="0.25">
      <c r="A377" s="13">
        <v>375</v>
      </c>
      <c r="B377" s="17">
        <v>12</v>
      </c>
      <c r="C377" s="1" t="s">
        <v>785</v>
      </c>
      <c r="D377" s="1" t="s">
        <v>4535</v>
      </c>
      <c r="E377" s="1" t="s">
        <v>4536</v>
      </c>
      <c r="F377" s="1" t="s">
        <v>3922</v>
      </c>
      <c r="G377" s="16">
        <v>6.5</v>
      </c>
      <c r="H377" s="16">
        <v>7</v>
      </c>
      <c r="I377" s="13" t="s">
        <v>3190</v>
      </c>
      <c r="J377" s="1" t="s">
        <v>4986</v>
      </c>
      <c r="K377" s="1">
        <v>0</v>
      </c>
      <c r="L377" s="1">
        <v>3</v>
      </c>
      <c r="M377" s="1">
        <v>3</v>
      </c>
      <c r="N377" s="1">
        <v>6</v>
      </c>
      <c r="O377" s="1">
        <v>17</v>
      </c>
      <c r="P377" s="16">
        <v>200.29569404069767</v>
      </c>
      <c r="Q377" s="16">
        <v>0.78694474712911033</v>
      </c>
      <c r="R377" s="16">
        <v>11.291516932147912</v>
      </c>
      <c r="S377" s="16">
        <v>10.504572185018802</v>
      </c>
      <c r="T377" s="21">
        <v>6.5226476384848589E-2</v>
      </c>
      <c r="U377" s="16">
        <v>3.8659893622477632</v>
      </c>
      <c r="V377" s="16">
        <v>3.8007628858629148</v>
      </c>
      <c r="W377" s="13" t="str">
        <f>IF(Table467410[[#This Row],[PSI - FI]]&gt;5,"Red",(IF(AND(Table467410[[#This Row],[PSI - FI]]&lt;5,Table467410[[#This Row],[PSI - FI]]&gt;=3),"Blue","No")))</f>
        <v>Blue</v>
      </c>
      <c r="X377" s="19" t="str">
        <f>HYPERLINK("https://www.google.com/maps/dir/?api=1&amp;origin=" &amp; Table467410[[#This Row],[Begin Lat]] &amp; "," &amp; Table467410[[#This Row],[Begin Long]] &amp; "&amp;destination=" &amp; Table467410[[#This Row],[End Lat]] &amp; "," &amp; Table467410[[#This Row],[End Long]] &amp; "&amp;travelmode=driving", "Google Maps")</f>
        <v>Google Maps</v>
      </c>
      <c r="Y377" s="1">
        <v>41.369379805999998</v>
      </c>
      <c r="Z377" s="1">
        <v>-81.651434316899994</v>
      </c>
      <c r="AA377" s="1">
        <v>41.376568643699997</v>
      </c>
      <c r="AB377" s="1">
        <v>-81.652532137199998</v>
      </c>
    </row>
    <row r="378" spans="1:28" x14ac:dyDescent="0.25">
      <c r="A378" s="13">
        <v>376</v>
      </c>
      <c r="B378" s="17">
        <v>6</v>
      </c>
      <c r="C378" s="1" t="s">
        <v>784</v>
      </c>
      <c r="D378" s="1" t="s">
        <v>3842</v>
      </c>
      <c r="E378" s="1" t="s">
        <v>4501</v>
      </c>
      <c r="F378" s="1" t="s">
        <v>3916</v>
      </c>
      <c r="G378" s="16">
        <v>9.1</v>
      </c>
      <c r="H378" s="16">
        <v>9.6</v>
      </c>
      <c r="I378" s="13" t="s">
        <v>3190</v>
      </c>
      <c r="J378" s="1" t="s">
        <v>4986</v>
      </c>
      <c r="K378" s="1">
        <v>1</v>
      </c>
      <c r="L378" s="1">
        <v>2</v>
      </c>
      <c r="M378" s="1">
        <v>7</v>
      </c>
      <c r="N378" s="1">
        <v>6</v>
      </c>
      <c r="O378" s="1">
        <v>21</v>
      </c>
      <c r="P378" s="16">
        <v>230.48319404069767</v>
      </c>
      <c r="Q378" s="16">
        <v>1.1070223980987091</v>
      </c>
      <c r="R378" s="16">
        <v>15.529570338582417</v>
      </c>
      <c r="S378" s="16">
        <v>14.422547940483708</v>
      </c>
      <c r="T378" s="21">
        <v>3.0810706449136332E-2</v>
      </c>
      <c r="U378" s="16">
        <v>3.8642245233586494</v>
      </c>
      <c r="V378" s="16">
        <v>3.8334138169095131</v>
      </c>
      <c r="W378" s="13" t="str">
        <f>IF(Table467410[[#This Row],[PSI - FI]]&gt;5,"Red",(IF(AND(Table467410[[#This Row],[PSI - FI]]&lt;5,Table467410[[#This Row],[PSI - FI]]&gt;=3),"Blue","No")))</f>
        <v>Blue</v>
      </c>
      <c r="X378" s="19" t="str">
        <f>HYPERLINK("https://www.google.com/maps/dir/?api=1&amp;origin=" &amp; Table467410[[#This Row],[Begin Lat]] &amp; "," &amp; Table467410[[#This Row],[Begin Long]] &amp; "&amp;destination=" &amp; Table467410[[#This Row],[End Lat]] &amp; "," &amp; Table467410[[#This Row],[End Long]] &amp; "&amp;travelmode=driving", "Google Maps")</f>
        <v>Google Maps</v>
      </c>
      <c r="Y378" s="1">
        <v>39.972751028099999</v>
      </c>
      <c r="Z378" s="1">
        <v>-83.078537319000006</v>
      </c>
      <c r="AA378" s="1">
        <v>39.970117744</v>
      </c>
      <c r="AB378" s="1">
        <v>-83.069766718300002</v>
      </c>
    </row>
    <row r="379" spans="1:28" x14ac:dyDescent="0.25">
      <c r="A379" s="13">
        <v>377</v>
      </c>
      <c r="B379" s="17">
        <v>8</v>
      </c>
      <c r="C379" s="1" t="s">
        <v>787</v>
      </c>
      <c r="D379" s="1" t="s">
        <v>4510</v>
      </c>
      <c r="E379" s="1" t="s">
        <v>4511</v>
      </c>
      <c r="F379" s="1" t="s">
        <v>3917</v>
      </c>
      <c r="G379" s="16">
        <v>12.3</v>
      </c>
      <c r="H379" s="16">
        <v>12.8</v>
      </c>
      <c r="I379" s="13" t="s">
        <v>3190</v>
      </c>
      <c r="J379" s="1" t="s">
        <v>4988</v>
      </c>
      <c r="K379" s="1">
        <v>1</v>
      </c>
      <c r="L379" s="1">
        <v>1</v>
      </c>
      <c r="M379" s="1">
        <v>3</v>
      </c>
      <c r="N379" s="1">
        <v>9</v>
      </c>
      <c r="O379" s="1">
        <v>32</v>
      </c>
      <c r="P379" s="16">
        <v>182.93150436046511</v>
      </c>
      <c r="Q379" s="16">
        <v>1.0993999611550744</v>
      </c>
      <c r="R379" s="16">
        <v>18.878361391263535</v>
      </c>
      <c r="S379" s="16">
        <v>17.77896143010846</v>
      </c>
      <c r="T379" s="21">
        <v>8.3128423419857045E-2</v>
      </c>
      <c r="U379" s="16">
        <v>3.8605739667152084</v>
      </c>
      <c r="V379" s="16">
        <v>3.7774455432953511</v>
      </c>
      <c r="W379" s="13" t="str">
        <f>IF(Table467410[[#This Row],[PSI - FI]]&gt;5,"Red",(IF(AND(Table467410[[#This Row],[PSI - FI]]&lt;5,Table467410[[#This Row],[PSI - FI]]&gt;=3),"Blue","No")))</f>
        <v>Blue</v>
      </c>
      <c r="X379" s="19" t="str">
        <f>HYPERLINK("https://www.google.com/maps/dir/?api=1&amp;origin=" &amp; Table467410[[#This Row],[Begin Lat]] &amp; "," &amp; Table467410[[#This Row],[Begin Long]] &amp; "&amp;destination=" &amp; Table467410[[#This Row],[End Lat]] &amp; "," &amp; Table467410[[#This Row],[End Long]] &amp; "&amp;travelmode=driving", "Google Maps")</f>
        <v>Google Maps</v>
      </c>
      <c r="Y379" s="1">
        <v>39.199308188300002</v>
      </c>
      <c r="Z379" s="1">
        <v>-84.374870610399995</v>
      </c>
      <c r="AA379" s="1">
        <v>39.206134361799997</v>
      </c>
      <c r="AB379" s="1">
        <v>-84.371746466600001</v>
      </c>
    </row>
    <row r="380" spans="1:28" x14ac:dyDescent="0.25">
      <c r="A380" s="13">
        <v>378</v>
      </c>
      <c r="B380" s="17">
        <v>12</v>
      </c>
      <c r="C380" s="1" t="s">
        <v>785</v>
      </c>
      <c r="D380" s="1" t="s">
        <v>4504</v>
      </c>
      <c r="E380" s="1" t="s">
        <v>4514</v>
      </c>
      <c r="F380" s="1" t="s">
        <v>3920</v>
      </c>
      <c r="G380" s="16">
        <v>13.8</v>
      </c>
      <c r="H380" s="16">
        <v>14.3</v>
      </c>
      <c r="I380" s="13" t="s">
        <v>3190</v>
      </c>
      <c r="J380" s="1" t="s">
        <v>4985</v>
      </c>
      <c r="K380" s="1">
        <v>0</v>
      </c>
      <c r="L380" s="1">
        <v>1</v>
      </c>
      <c r="M380" s="1">
        <v>11</v>
      </c>
      <c r="N380" s="1">
        <v>3</v>
      </c>
      <c r="O380" s="1">
        <v>32</v>
      </c>
      <c r="P380" s="16">
        <v>163.00481468023256</v>
      </c>
      <c r="Q380" s="16">
        <v>1.4115752788611657</v>
      </c>
      <c r="R380" s="16">
        <v>18.803958084236807</v>
      </c>
      <c r="S380" s="16">
        <v>17.392382805375643</v>
      </c>
      <c r="T380" s="21">
        <v>0.10737114748161408</v>
      </c>
      <c r="U380" s="16">
        <v>3.860109002207063</v>
      </c>
      <c r="V380" s="16">
        <v>3.7527378547254489</v>
      </c>
      <c r="W380" s="13" t="str">
        <f>IF(Table467410[[#This Row],[PSI - FI]]&gt;5,"Red",(IF(AND(Table467410[[#This Row],[PSI - FI]]&lt;5,Table467410[[#This Row],[PSI - FI]]&gt;=3),"Blue","No")))</f>
        <v>Blue</v>
      </c>
      <c r="X380" s="19" t="str">
        <f>HYPERLINK("https://www.google.com/maps/dir/?api=1&amp;origin=" &amp; Table467410[[#This Row],[Begin Lat]] &amp; "," &amp; Table467410[[#This Row],[Begin Long]] &amp; "&amp;destination=" &amp; Table467410[[#This Row],[End Lat]] &amp; "," &amp; Table467410[[#This Row],[End Long]] &amp; "&amp;travelmode=driving", "Google Maps")</f>
        <v>Google Maps</v>
      </c>
      <c r="Y380" s="1">
        <v>41.474227373200002</v>
      </c>
      <c r="Z380" s="1">
        <v>-81.709939868399999</v>
      </c>
      <c r="AA380" s="1">
        <v>41.474160642699999</v>
      </c>
      <c r="AB380" s="1">
        <v>-81.700348474400002</v>
      </c>
    </row>
    <row r="381" spans="1:28" x14ac:dyDescent="0.25">
      <c r="A381" s="13">
        <v>379</v>
      </c>
      <c r="B381" s="17">
        <v>8</v>
      </c>
      <c r="C381" s="1" t="s">
        <v>787</v>
      </c>
      <c r="D381" s="1" t="s">
        <v>4502</v>
      </c>
      <c r="E381" s="1" t="s">
        <v>4503</v>
      </c>
      <c r="F381" s="1" t="s">
        <v>3918</v>
      </c>
      <c r="G381" s="16">
        <v>11.3</v>
      </c>
      <c r="H381" s="16">
        <v>11.8</v>
      </c>
      <c r="I381" s="13" t="s">
        <v>3190</v>
      </c>
      <c r="J381" s="1" t="s">
        <v>4985</v>
      </c>
      <c r="K381" s="1">
        <v>0</v>
      </c>
      <c r="L381" s="1">
        <v>1</v>
      </c>
      <c r="M381" s="1">
        <v>8</v>
      </c>
      <c r="N381" s="1">
        <v>9</v>
      </c>
      <c r="O381" s="1">
        <v>69</v>
      </c>
      <c r="P381" s="16">
        <v>206.98918968023256</v>
      </c>
      <c r="Q381" s="16">
        <v>1.1349592394926897</v>
      </c>
      <c r="R381" s="16">
        <v>33.229343329366223</v>
      </c>
      <c r="S381" s="16">
        <v>32.094384089873536</v>
      </c>
      <c r="T381" s="21">
        <v>7.6140255707904475E-2</v>
      </c>
      <c r="U381" s="16">
        <v>3.8556076134102373</v>
      </c>
      <c r="V381" s="16">
        <v>3.779467357702333</v>
      </c>
      <c r="W381" s="13" t="str">
        <f>IF(Table467410[[#This Row],[PSI - FI]]&gt;5,"Red",(IF(AND(Table467410[[#This Row],[PSI - FI]]&lt;5,Table467410[[#This Row],[PSI - FI]]&gt;=3),"Blue","No")))</f>
        <v>Blue</v>
      </c>
      <c r="X381" s="19" t="str">
        <f>HYPERLINK("https://www.google.com/maps/dir/?api=1&amp;origin=" &amp; Table467410[[#This Row],[Begin Lat]] &amp; "," &amp; Table467410[[#This Row],[Begin Long]] &amp; "&amp;destination=" &amp; Table467410[[#This Row],[End Lat]] &amp; "," &amp; Table467410[[#This Row],[End Long]] &amp; "&amp;travelmode=driving", "Google Maps")</f>
        <v>Google Maps</v>
      </c>
      <c r="Y381" s="1">
        <v>39.218212459900002</v>
      </c>
      <c r="Z381" s="1">
        <v>-84.459801478599999</v>
      </c>
      <c r="AA381" s="1">
        <v>39.224000312800001</v>
      </c>
      <c r="AB381" s="1">
        <v>-84.454245391399994</v>
      </c>
    </row>
    <row r="382" spans="1:28" x14ac:dyDescent="0.25">
      <c r="A382" s="13">
        <v>380</v>
      </c>
      <c r="B382" s="17">
        <v>8</v>
      </c>
      <c r="C382" s="1" t="s">
        <v>787</v>
      </c>
      <c r="D382" s="1" t="s">
        <v>4497</v>
      </c>
      <c r="E382" s="1" t="s">
        <v>4498</v>
      </c>
      <c r="F382" s="1" t="s">
        <v>3918</v>
      </c>
      <c r="G382" s="16">
        <v>17</v>
      </c>
      <c r="H382" s="16">
        <v>17.5</v>
      </c>
      <c r="I382" s="13" t="s">
        <v>3190</v>
      </c>
      <c r="J382" s="1" t="s">
        <v>4988</v>
      </c>
      <c r="K382" s="1">
        <v>0</v>
      </c>
      <c r="L382" s="1">
        <v>0</v>
      </c>
      <c r="M382" s="1">
        <v>8</v>
      </c>
      <c r="N382" s="1">
        <v>5</v>
      </c>
      <c r="O382" s="1">
        <v>23</v>
      </c>
      <c r="P382" s="16">
        <v>97.5625</v>
      </c>
      <c r="Q382" s="16">
        <v>1.2005525116728586</v>
      </c>
      <c r="R382" s="16">
        <v>14.192652680748349</v>
      </c>
      <c r="S382" s="16">
        <v>12.99210016907549</v>
      </c>
      <c r="T382" s="21">
        <v>7.8938228958299592E-2</v>
      </c>
      <c r="U382" s="16">
        <v>3.8487501030580757</v>
      </c>
      <c r="V382" s="16">
        <v>3.7698118740997764</v>
      </c>
      <c r="W382" s="13" t="str">
        <f>IF(Table467410[[#This Row],[PSI - FI]]&gt;5,"Red",(IF(AND(Table467410[[#This Row],[PSI - FI]]&lt;5,Table467410[[#This Row],[PSI - FI]]&gt;=3),"Blue","No")))</f>
        <v>Blue</v>
      </c>
      <c r="X382" s="19" t="str">
        <f>HYPERLINK("https://www.google.com/maps/dir/?api=1&amp;origin=" &amp; Table467410[[#This Row],[Begin Lat]] &amp; "," &amp; Table467410[[#This Row],[Begin Long]] &amp; "&amp;destination=" &amp; Table467410[[#This Row],[End Lat]] &amp; "," &amp; Table467410[[#This Row],[End Long]] &amp; "&amp;travelmode=driving", "Google Maps")</f>
        <v>Google Maps</v>
      </c>
      <c r="Y382" s="1">
        <v>39.293120362300002</v>
      </c>
      <c r="Z382" s="1">
        <v>-84.441092085600005</v>
      </c>
      <c r="AA382" s="1">
        <v>0</v>
      </c>
      <c r="AB382" s="1">
        <v>0</v>
      </c>
    </row>
    <row r="383" spans="1:28" x14ac:dyDescent="0.25">
      <c r="A383" s="13">
        <v>381</v>
      </c>
      <c r="B383" s="17">
        <v>6</v>
      </c>
      <c r="C383" s="1" t="s">
        <v>784</v>
      </c>
      <c r="D383" s="1" t="s">
        <v>3842</v>
      </c>
      <c r="E383" s="1" t="s">
        <v>4509</v>
      </c>
      <c r="F383" s="1" t="s">
        <v>3916</v>
      </c>
      <c r="G383" s="16">
        <v>6.9</v>
      </c>
      <c r="H383" s="16">
        <v>7.4</v>
      </c>
      <c r="I383" s="13" t="s">
        <v>3190</v>
      </c>
      <c r="J383" s="1" t="s">
        <v>4989</v>
      </c>
      <c r="K383" s="1">
        <v>0</v>
      </c>
      <c r="L383" s="1">
        <v>0</v>
      </c>
      <c r="M383" s="1">
        <v>6</v>
      </c>
      <c r="N383" s="1">
        <v>5</v>
      </c>
      <c r="O383" s="1">
        <v>24</v>
      </c>
      <c r="P383" s="16">
        <v>85.46875</v>
      </c>
      <c r="Q383" s="16">
        <v>1.1547003420102462</v>
      </c>
      <c r="R383" s="16">
        <v>14.101527474923197</v>
      </c>
      <c r="S383" s="16">
        <v>12.946827132912951</v>
      </c>
      <c r="T383" s="21">
        <v>0.10243259970086654</v>
      </c>
      <c r="U383" s="16">
        <v>3.8422453777224788</v>
      </c>
      <c r="V383" s="16">
        <v>3.7398127780216122</v>
      </c>
      <c r="W383" s="13" t="str">
        <f>IF(Table467410[[#This Row],[PSI - FI]]&gt;5,"Red",(IF(AND(Table467410[[#This Row],[PSI - FI]]&lt;5,Table467410[[#This Row],[PSI - FI]]&gt;=3),"Blue","No")))</f>
        <v>Blue</v>
      </c>
      <c r="X383" s="19" t="str">
        <f>HYPERLINK("https://www.google.com/maps/dir/?api=1&amp;origin=" &amp; Table467410[[#This Row],[Begin Lat]] &amp; "," &amp; Table467410[[#This Row],[Begin Long]] &amp; "&amp;destination=" &amp; Table467410[[#This Row],[End Lat]] &amp; "," &amp; Table467410[[#This Row],[End Long]] &amp; "&amp;travelmode=driving", "Google Maps")</f>
        <v>Google Maps</v>
      </c>
      <c r="Y383" s="1">
        <v>39.976359052399999</v>
      </c>
      <c r="Z383" s="1">
        <v>-83.119533570100003</v>
      </c>
      <c r="AA383" s="1">
        <v>39.976039473900002</v>
      </c>
      <c r="AB383" s="1">
        <v>-83.110121112399995</v>
      </c>
    </row>
    <row r="384" spans="1:28" x14ac:dyDescent="0.25">
      <c r="A384" s="13">
        <v>382</v>
      </c>
      <c r="B384" s="17">
        <v>8</v>
      </c>
      <c r="C384" s="1" t="s">
        <v>788</v>
      </c>
      <c r="D384" s="1" t="s">
        <v>4524</v>
      </c>
      <c r="E384" s="1" t="s">
        <v>4537</v>
      </c>
      <c r="F384" s="1" t="s">
        <v>3918</v>
      </c>
      <c r="G384" s="16">
        <v>10.5</v>
      </c>
      <c r="H384" s="16">
        <v>11</v>
      </c>
      <c r="I384" s="13" t="s">
        <v>3190</v>
      </c>
      <c r="J384" s="1" t="s">
        <v>4986</v>
      </c>
      <c r="K384" s="1">
        <v>0</v>
      </c>
      <c r="L384" s="1">
        <v>2</v>
      </c>
      <c r="M384" s="1">
        <v>7</v>
      </c>
      <c r="N384" s="1">
        <v>6</v>
      </c>
      <c r="O384" s="1">
        <v>47</v>
      </c>
      <c r="P384" s="16">
        <v>210.80650436046511</v>
      </c>
      <c r="Q384" s="16">
        <v>0.94911334083929133</v>
      </c>
      <c r="R384" s="16">
        <v>25.10686978285251</v>
      </c>
      <c r="S384" s="16">
        <v>24.15775644201322</v>
      </c>
      <c r="T384" s="21">
        <v>3.7480916710059861E-2</v>
      </c>
      <c r="U384" s="16">
        <v>3.8413052624086834</v>
      </c>
      <c r="V384" s="16">
        <v>3.8038243456986236</v>
      </c>
      <c r="W384" s="13" t="str">
        <f>IF(Table467410[[#This Row],[PSI - FI]]&gt;5,"Red",(IF(AND(Table467410[[#This Row],[PSI - FI]]&lt;5,Table467410[[#This Row],[PSI - FI]]&gt;=3),"Blue","No")))</f>
        <v>Blue</v>
      </c>
      <c r="X384" s="19" t="str">
        <f>HYPERLINK("https://www.google.com/maps/dir/?api=1&amp;origin=" &amp; Table467410[[#This Row],[Begin Lat]] &amp; "," &amp; Table467410[[#This Row],[Begin Long]] &amp; "&amp;destination=" &amp; Table467410[[#This Row],[End Lat]] &amp; "," &amp; Table467410[[#This Row],[End Long]] &amp; "&amp;travelmode=driving", "Google Maps")</f>
        <v>Google Maps</v>
      </c>
      <c r="Y384" s="1">
        <v>39.424895067199998</v>
      </c>
      <c r="Z384" s="1">
        <v>-84.344907261900005</v>
      </c>
      <c r="AA384" s="1">
        <v>39.4314323917</v>
      </c>
      <c r="AB384" s="1">
        <v>-84.340929768899997</v>
      </c>
    </row>
    <row r="385" spans="1:28" x14ac:dyDescent="0.25">
      <c r="A385" s="13">
        <v>383</v>
      </c>
      <c r="B385" s="17">
        <v>6</v>
      </c>
      <c r="C385" s="1" t="s">
        <v>784</v>
      </c>
      <c r="D385" s="1" t="s">
        <v>4493</v>
      </c>
      <c r="E385" s="1" t="s">
        <v>4494</v>
      </c>
      <c r="F385" s="1" t="s">
        <v>4565</v>
      </c>
      <c r="G385" s="16">
        <v>7.9</v>
      </c>
      <c r="H385" s="16">
        <v>8.4</v>
      </c>
      <c r="I385" s="13" t="s">
        <v>3190</v>
      </c>
      <c r="J385" s="1" t="s">
        <v>4988</v>
      </c>
      <c r="K385" s="1">
        <v>0</v>
      </c>
      <c r="L385" s="1">
        <v>2</v>
      </c>
      <c r="M385" s="1">
        <v>8</v>
      </c>
      <c r="N385" s="1">
        <v>2</v>
      </c>
      <c r="O385" s="1">
        <v>25</v>
      </c>
      <c r="P385" s="16">
        <v>177.60337936046511</v>
      </c>
      <c r="Q385" s="16">
        <v>0.95416310719100517</v>
      </c>
      <c r="R385" s="16">
        <v>14.462386388941473</v>
      </c>
      <c r="S385" s="16">
        <v>13.508223281750467</v>
      </c>
      <c r="T385" s="21">
        <v>7.7274762905171823E-2</v>
      </c>
      <c r="U385" s="16">
        <v>3.8208794469949563</v>
      </c>
      <c r="V385" s="16">
        <v>3.7436046840897843</v>
      </c>
      <c r="W385" s="13" t="str">
        <f>IF(Table467410[[#This Row],[PSI - FI]]&gt;5,"Red",(IF(AND(Table467410[[#This Row],[PSI - FI]]&lt;5,Table467410[[#This Row],[PSI - FI]]&gt;=3),"Blue","No")))</f>
        <v>Blue</v>
      </c>
      <c r="X385" s="19" t="str">
        <f>HYPERLINK("https://www.google.com/maps/dir/?api=1&amp;origin=" &amp; Table467410[[#This Row],[Begin Lat]] &amp; "," &amp; Table467410[[#This Row],[Begin Long]] &amp; "&amp;destination=" &amp; Table467410[[#This Row],[End Lat]] &amp; "," &amp; Table467410[[#This Row],[End Long]] &amp; "&amp;travelmode=driving", "Google Maps")</f>
        <v>Google Maps</v>
      </c>
      <c r="Y385" s="1">
        <v>39.964866578900001</v>
      </c>
      <c r="Z385" s="1">
        <v>-83.119214375300004</v>
      </c>
      <c r="AA385" s="1">
        <v>39.972110674500001</v>
      </c>
      <c r="AB385" s="1">
        <v>-83.119148996000007</v>
      </c>
    </row>
    <row r="386" spans="1:28" x14ac:dyDescent="0.25">
      <c r="A386" s="13">
        <v>384</v>
      </c>
      <c r="B386" s="17">
        <v>8</v>
      </c>
      <c r="C386" s="1" t="s">
        <v>806</v>
      </c>
      <c r="D386" s="1" t="s">
        <v>3852</v>
      </c>
      <c r="E386" s="1" t="s">
        <v>4548</v>
      </c>
      <c r="F386" s="1" t="s">
        <v>3918</v>
      </c>
      <c r="G386" s="16">
        <v>10.1</v>
      </c>
      <c r="H386" s="16">
        <v>10.6</v>
      </c>
      <c r="I386" s="13" t="s">
        <v>3190</v>
      </c>
      <c r="J386" s="1" t="s">
        <v>4987</v>
      </c>
      <c r="K386" s="1">
        <v>1</v>
      </c>
      <c r="L386" s="1">
        <v>1</v>
      </c>
      <c r="M386" s="1">
        <v>4</v>
      </c>
      <c r="N386" s="1">
        <v>4</v>
      </c>
      <c r="O386" s="1">
        <v>32</v>
      </c>
      <c r="P386" s="16">
        <v>167.29087936046511</v>
      </c>
      <c r="Q386" s="16">
        <v>1.2129567018603664</v>
      </c>
      <c r="R386" s="16">
        <v>17.056657477412159</v>
      </c>
      <c r="S386" s="16">
        <v>15.843700775551792</v>
      </c>
      <c r="T386" s="21">
        <v>9.8555075202691036E-2</v>
      </c>
      <c r="U386" s="16">
        <v>3.8178316011302988</v>
      </c>
      <c r="V386" s="16">
        <v>3.7192765259276079</v>
      </c>
      <c r="W386" s="13" t="str">
        <f>IF(Table467410[[#This Row],[PSI - FI]]&gt;5,"Red",(IF(AND(Table467410[[#This Row],[PSI - FI]]&lt;5,Table467410[[#This Row],[PSI - FI]]&gt;=3),"Blue","No")))</f>
        <v>Blue</v>
      </c>
      <c r="X386" s="19" t="str">
        <f>HYPERLINK("https://www.google.com/maps/dir/?api=1&amp;origin=" &amp; Table467410[[#This Row],[Begin Lat]] &amp; "," &amp; Table467410[[#This Row],[Begin Long]] &amp; "&amp;destination=" &amp; Table467410[[#This Row],[End Lat]] &amp; "," &amp; Table467410[[#This Row],[End Long]] &amp; "&amp;travelmode=driving", "Google Maps")</f>
        <v>Google Maps</v>
      </c>
      <c r="Y386" s="1">
        <v>39.563096393199999</v>
      </c>
      <c r="Z386" s="1">
        <v>-84.268651111799997</v>
      </c>
      <c r="AA386" s="1">
        <v>39.568554108699999</v>
      </c>
      <c r="AB386" s="1">
        <v>-84.2624956776</v>
      </c>
    </row>
    <row r="387" spans="1:28" x14ac:dyDescent="0.25">
      <c r="A387" s="13">
        <v>385</v>
      </c>
      <c r="B387" s="17">
        <v>6</v>
      </c>
      <c r="C387" s="1" t="s">
        <v>784</v>
      </c>
      <c r="D387" s="1" t="s">
        <v>4493</v>
      </c>
      <c r="E387" s="1" t="s">
        <v>4508</v>
      </c>
      <c r="F387" s="1" t="s">
        <v>4565</v>
      </c>
      <c r="G387" s="16">
        <v>24.3</v>
      </c>
      <c r="H387" s="16">
        <v>24.8</v>
      </c>
      <c r="I387" s="13" t="s">
        <v>3190</v>
      </c>
      <c r="J387" s="1" t="s">
        <v>4986</v>
      </c>
      <c r="K387" s="1">
        <v>0</v>
      </c>
      <c r="L387" s="1">
        <v>1</v>
      </c>
      <c r="M387" s="1">
        <v>10</v>
      </c>
      <c r="N387" s="1">
        <v>7</v>
      </c>
      <c r="O387" s="1">
        <v>18</v>
      </c>
      <c r="P387" s="16">
        <v>160.20793968023256</v>
      </c>
      <c r="Q387" s="16">
        <v>1.1680509328429203</v>
      </c>
      <c r="R387" s="16">
        <v>14.477889857982619</v>
      </c>
      <c r="S387" s="16">
        <v>13.309838925139699</v>
      </c>
      <c r="T387" s="21">
        <v>2.111560540703342E-2</v>
      </c>
      <c r="U387" s="16">
        <v>3.8158327377970118</v>
      </c>
      <c r="V387" s="16">
        <v>3.7947171323899784</v>
      </c>
      <c r="W387" s="13" t="str">
        <f>IF(Table467410[[#This Row],[PSI - FI]]&gt;5,"Red",(IF(AND(Table467410[[#This Row],[PSI - FI]]&lt;5,Table467410[[#This Row],[PSI - FI]]&gt;=3),"Blue","No")))</f>
        <v>Blue</v>
      </c>
      <c r="X387" s="19" t="str">
        <f>HYPERLINK("https://www.google.com/maps/dir/?api=1&amp;origin=" &amp; Table467410[[#This Row],[Begin Lat]] &amp; "," &amp; Table467410[[#This Row],[Begin Long]] &amp; "&amp;destination=" &amp; Table467410[[#This Row],[End Lat]] &amp; "," &amp; Table467410[[#This Row],[End Long]] &amp; "&amp;travelmode=driving", "Google Maps")</f>
        <v>Google Maps</v>
      </c>
      <c r="Y387" s="1">
        <v>40.111772650399999</v>
      </c>
      <c r="Z387" s="1">
        <v>-83.007547359</v>
      </c>
      <c r="AA387" s="1">
        <v>40.111384469699999</v>
      </c>
      <c r="AB387" s="1">
        <v>-82.998123636399995</v>
      </c>
    </row>
    <row r="388" spans="1:28" x14ac:dyDescent="0.25">
      <c r="A388" s="13">
        <v>386</v>
      </c>
      <c r="B388" s="17">
        <v>8</v>
      </c>
      <c r="C388" s="1" t="s">
        <v>787</v>
      </c>
      <c r="D388" s="1" t="s">
        <v>4502</v>
      </c>
      <c r="E388" s="1" t="s">
        <v>4503</v>
      </c>
      <c r="F388" s="1" t="s">
        <v>3918</v>
      </c>
      <c r="G388" s="16">
        <v>5.2</v>
      </c>
      <c r="H388" s="16">
        <v>5.7</v>
      </c>
      <c r="I388" s="13" t="s">
        <v>3190</v>
      </c>
      <c r="J388" s="1" t="s">
        <v>4985</v>
      </c>
      <c r="K388" s="1">
        <v>0</v>
      </c>
      <c r="L388" s="1">
        <v>0</v>
      </c>
      <c r="M388" s="1">
        <v>9</v>
      </c>
      <c r="N388" s="1">
        <v>7</v>
      </c>
      <c r="O388" s="1">
        <v>47</v>
      </c>
      <c r="P388" s="16">
        <v>136.984375</v>
      </c>
      <c r="Q388" s="16">
        <v>1.2976158166798293</v>
      </c>
      <c r="R388" s="16">
        <v>24.235481682944439</v>
      </c>
      <c r="S388" s="16">
        <v>22.937865866264609</v>
      </c>
      <c r="T388" s="21">
        <v>9.3354696942761953E-2</v>
      </c>
      <c r="U388" s="16">
        <v>3.8090985039693179</v>
      </c>
      <c r="V388" s="16">
        <v>3.715743807026556</v>
      </c>
      <c r="W388" s="13" t="str">
        <f>IF(Table467410[[#This Row],[PSI - FI]]&gt;5,"Red",(IF(AND(Table467410[[#This Row],[PSI - FI]]&lt;5,Table467410[[#This Row],[PSI - FI]]&gt;=3),"Blue","No")))</f>
        <v>Blue</v>
      </c>
      <c r="X388" s="19" t="str">
        <f>HYPERLINK("https://www.google.com/maps/dir/?api=1&amp;origin=" &amp; Table467410[[#This Row],[Begin Lat]] &amp; "," &amp; Table467410[[#This Row],[Begin Long]] &amp; "&amp;destination=" &amp; Table467410[[#This Row],[End Lat]] &amp; "," &amp; Table467410[[#This Row],[End Long]] &amp; "&amp;travelmode=driving", "Google Maps")</f>
        <v>Google Maps</v>
      </c>
      <c r="Y388" s="1">
        <v>39.158135096499997</v>
      </c>
      <c r="Z388" s="1">
        <v>-84.530715835500004</v>
      </c>
      <c r="AA388" s="1">
        <v>39.161284199100002</v>
      </c>
      <c r="AB388" s="1">
        <v>-84.522329609600007</v>
      </c>
    </row>
    <row r="389" spans="1:28" x14ac:dyDescent="0.25">
      <c r="A389" s="13">
        <v>387</v>
      </c>
      <c r="B389" s="17">
        <v>4</v>
      </c>
      <c r="C389" s="1" t="s">
        <v>800</v>
      </c>
      <c r="D389" s="1" t="s">
        <v>3884</v>
      </c>
      <c r="E389" s="1" t="s">
        <v>4551</v>
      </c>
      <c r="F389" s="1" t="s">
        <v>3922</v>
      </c>
      <c r="G389" s="16">
        <v>11.9</v>
      </c>
      <c r="H389" s="16">
        <v>12.4</v>
      </c>
      <c r="I389" s="13" t="s">
        <v>3190</v>
      </c>
      <c r="J389" s="1" t="s">
        <v>4985</v>
      </c>
      <c r="K389" s="1">
        <v>0</v>
      </c>
      <c r="L389" s="1">
        <v>0</v>
      </c>
      <c r="M389" s="1">
        <v>14</v>
      </c>
      <c r="N389" s="1">
        <v>10</v>
      </c>
      <c r="O389" s="1">
        <v>75</v>
      </c>
      <c r="P389" s="16">
        <v>211.03125</v>
      </c>
      <c r="Q389" s="16">
        <v>0.75461850729610003</v>
      </c>
      <c r="R389" s="16">
        <v>34.01250583651403</v>
      </c>
      <c r="S389" s="16">
        <v>33.25788732921793</v>
      </c>
      <c r="T389" s="21">
        <v>4.6060639066126924E-2</v>
      </c>
      <c r="U389" s="16">
        <v>3.8083466279048208</v>
      </c>
      <c r="V389" s="16">
        <v>3.7622859888386939</v>
      </c>
      <c r="W389" s="13" t="str">
        <f>IF(Table467410[[#This Row],[PSI - FI]]&gt;5,"Red",(IF(AND(Table467410[[#This Row],[PSI - FI]]&lt;5,Table467410[[#This Row],[PSI - FI]]&gt;=3),"Blue","No")))</f>
        <v>Blue</v>
      </c>
      <c r="X389" s="19" t="str">
        <f>HYPERLINK("https://www.google.com/maps/dir/?api=1&amp;origin=" &amp; Table467410[[#This Row],[Begin Lat]] &amp; "," &amp; Table467410[[#This Row],[Begin Long]] &amp; "&amp;destination=" &amp; Table467410[[#This Row],[End Lat]] &amp; "," &amp; Table467410[[#This Row],[End Long]] &amp; "&amp;travelmode=driving", "Google Maps")</f>
        <v>Google Maps</v>
      </c>
      <c r="Y389" s="1">
        <v>40.819205984699998</v>
      </c>
      <c r="Z389" s="1">
        <v>-81.396334984399999</v>
      </c>
      <c r="AA389" s="1">
        <v>40.826432452600002</v>
      </c>
      <c r="AB389" s="1">
        <v>-81.396963991899995</v>
      </c>
    </row>
    <row r="390" spans="1:28" x14ac:dyDescent="0.25">
      <c r="A390" s="13">
        <v>388</v>
      </c>
      <c r="B390" s="17">
        <v>6</v>
      </c>
      <c r="C390" s="1" t="s">
        <v>784</v>
      </c>
      <c r="D390" s="1" t="s">
        <v>3848</v>
      </c>
      <c r="E390" s="1" t="s">
        <v>3873</v>
      </c>
      <c r="F390" s="1" t="s">
        <v>3917</v>
      </c>
      <c r="G390" s="16">
        <v>12.5</v>
      </c>
      <c r="H390" s="16">
        <v>13</v>
      </c>
      <c r="I390" s="13" t="s">
        <v>3190</v>
      </c>
      <c r="J390" s="1" t="s">
        <v>4987</v>
      </c>
      <c r="K390" s="1">
        <v>0</v>
      </c>
      <c r="L390" s="1">
        <v>0</v>
      </c>
      <c r="M390" s="1">
        <v>6</v>
      </c>
      <c r="N390" s="1">
        <v>4</v>
      </c>
      <c r="O390" s="1">
        <v>25</v>
      </c>
      <c r="P390" s="16">
        <v>82.03125</v>
      </c>
      <c r="Q390" s="16">
        <v>1.1579167779443669</v>
      </c>
      <c r="R390" s="16">
        <v>14.129518662054817</v>
      </c>
      <c r="S390" s="16">
        <v>12.97160188411045</v>
      </c>
      <c r="T390" s="21">
        <v>9.6149529781915793E-2</v>
      </c>
      <c r="U390" s="16">
        <v>3.8010162690190712</v>
      </c>
      <c r="V390" s="16">
        <v>3.7048667392371555</v>
      </c>
      <c r="W390" s="13" t="str">
        <f>IF(Table467410[[#This Row],[PSI - FI]]&gt;5,"Red",(IF(AND(Table467410[[#This Row],[PSI - FI]]&lt;5,Table467410[[#This Row],[PSI - FI]]&gt;=3),"Blue","No")))</f>
        <v>Blue</v>
      </c>
      <c r="X390" s="19" t="str">
        <f>HYPERLINK("https://www.google.com/maps/dir/?api=1&amp;origin=" &amp; Table467410[[#This Row],[Begin Lat]] &amp; "," &amp; Table467410[[#This Row],[Begin Long]] &amp; "&amp;destination=" &amp; Table467410[[#This Row],[End Lat]] &amp; "," &amp; Table467410[[#This Row],[End Long]] &amp; "&amp;travelmode=driving", "Google Maps")</f>
        <v>Google Maps</v>
      </c>
      <c r="Y390" s="1">
        <v>39.9134546298</v>
      </c>
      <c r="Z390" s="1">
        <v>-83.0174546195</v>
      </c>
      <c r="AA390" s="1">
        <v>39.9198015351</v>
      </c>
      <c r="AB390" s="1">
        <v>-83.013059002899993</v>
      </c>
    </row>
    <row r="391" spans="1:28" x14ac:dyDescent="0.25">
      <c r="A391" s="13">
        <v>389</v>
      </c>
      <c r="B391" s="17">
        <v>8</v>
      </c>
      <c r="C391" s="1" t="s">
        <v>787</v>
      </c>
      <c r="D391" s="1" t="s">
        <v>4517</v>
      </c>
      <c r="E391" s="1" t="s">
        <v>4518</v>
      </c>
      <c r="F391" s="1" t="s">
        <v>3923</v>
      </c>
      <c r="G391" s="16">
        <v>32.1</v>
      </c>
      <c r="H391" s="16">
        <v>32.6</v>
      </c>
      <c r="I391" s="13" t="s">
        <v>3190</v>
      </c>
      <c r="J391" s="1" t="s">
        <v>4985</v>
      </c>
      <c r="K391" s="1">
        <v>0</v>
      </c>
      <c r="L391" s="1">
        <v>5</v>
      </c>
      <c r="M391" s="1">
        <v>8</v>
      </c>
      <c r="N391" s="1">
        <v>6</v>
      </c>
      <c r="O391" s="1">
        <v>30</v>
      </c>
      <c r="P391" s="16">
        <v>337.38344840116281</v>
      </c>
      <c r="Q391" s="16">
        <v>0.95729975193067918</v>
      </c>
      <c r="R391" s="16">
        <v>19.681789784836241</v>
      </c>
      <c r="S391" s="16">
        <v>18.72449003290556</v>
      </c>
      <c r="T391" s="21">
        <v>6.0516902444486306E-2</v>
      </c>
      <c r="U391" s="16">
        <v>3.7952903560479694</v>
      </c>
      <c r="V391" s="16">
        <v>3.7347734536034829</v>
      </c>
      <c r="W391" s="13" t="str">
        <f>IF(Table467410[[#This Row],[PSI - FI]]&gt;5,"Red",(IF(AND(Table467410[[#This Row],[PSI - FI]]&lt;5,Table467410[[#This Row],[PSI - FI]]&gt;=3),"Blue","No")))</f>
        <v>Blue</v>
      </c>
      <c r="X391" s="19" t="str">
        <f>HYPERLINK("https://www.google.com/maps/dir/?api=1&amp;origin=" &amp; Table467410[[#This Row],[Begin Lat]] &amp; "," &amp; Table467410[[#This Row],[Begin Long]] &amp; "&amp;destination=" &amp; Table467410[[#This Row],[End Lat]] &amp; "," &amp; Table467410[[#This Row],[End Long]] &amp; "&amp;travelmode=driving", "Google Maps")</f>
        <v>Google Maps</v>
      </c>
      <c r="Y391" s="1">
        <v>39.2649825632</v>
      </c>
      <c r="Z391" s="1">
        <v>-84.342780664900005</v>
      </c>
      <c r="AA391" s="1">
        <v>39.259977218800003</v>
      </c>
      <c r="AB391" s="1">
        <v>-84.3360413913</v>
      </c>
    </row>
    <row r="392" spans="1:28" x14ac:dyDescent="0.25">
      <c r="A392" s="13">
        <v>390</v>
      </c>
      <c r="B392" s="17">
        <v>12</v>
      </c>
      <c r="C392" s="1" t="s">
        <v>794</v>
      </c>
      <c r="D392" s="1" t="s">
        <v>3870</v>
      </c>
      <c r="E392" s="1" t="s">
        <v>3871</v>
      </c>
      <c r="F392" s="1" t="s">
        <v>3920</v>
      </c>
      <c r="G392" s="16">
        <v>2.9</v>
      </c>
      <c r="H392" s="16">
        <v>3.4</v>
      </c>
      <c r="I392" s="13" t="s">
        <v>3190</v>
      </c>
      <c r="J392" s="1" t="s">
        <v>4987</v>
      </c>
      <c r="K392" s="1">
        <v>0</v>
      </c>
      <c r="L392" s="1">
        <v>3</v>
      </c>
      <c r="M392" s="1">
        <v>3</v>
      </c>
      <c r="N392" s="1">
        <v>4</v>
      </c>
      <c r="O392" s="1">
        <v>42</v>
      </c>
      <c r="P392" s="16">
        <v>216.42069404069767</v>
      </c>
      <c r="Q392" s="16">
        <v>0.94316847627947531</v>
      </c>
      <c r="R392" s="16">
        <v>21.152555877310419</v>
      </c>
      <c r="S392" s="16">
        <v>20.209387401030945</v>
      </c>
      <c r="T392" s="21">
        <v>8.6206767783469612E-2</v>
      </c>
      <c r="U392" s="16">
        <v>3.791965244492379</v>
      </c>
      <c r="V392" s="16">
        <v>3.7057584767089096</v>
      </c>
      <c r="W392" s="13" t="str">
        <f>IF(Table467410[[#This Row],[PSI - FI]]&gt;5,"Red",(IF(AND(Table467410[[#This Row],[PSI - FI]]&lt;5,Table467410[[#This Row],[PSI - FI]]&gt;=3),"Blue","No")))</f>
        <v>Blue</v>
      </c>
      <c r="X392" s="19" t="str">
        <f>HYPERLINK("https://www.google.com/maps/dir/?api=1&amp;origin=" &amp; Table467410[[#This Row],[Begin Lat]] &amp; "," &amp; Table467410[[#This Row],[Begin Long]] &amp; "&amp;destination=" &amp; Table467410[[#This Row],[End Lat]] &amp; "," &amp; Table467410[[#This Row],[End Long]] &amp; "&amp;travelmode=driving", "Google Maps")</f>
        <v>Google Maps</v>
      </c>
      <c r="Y392" s="1">
        <v>41.596886172200001</v>
      </c>
      <c r="Z392" s="1">
        <v>-81.444178535999995</v>
      </c>
      <c r="AA392" s="1">
        <v>41.602390456800002</v>
      </c>
      <c r="AB392" s="1">
        <v>-81.438105026299993</v>
      </c>
    </row>
    <row r="393" spans="1:28" x14ac:dyDescent="0.25">
      <c r="A393" s="13">
        <v>391</v>
      </c>
      <c r="B393" s="17">
        <v>8</v>
      </c>
      <c r="C393" s="1" t="s">
        <v>787</v>
      </c>
      <c r="D393" s="1" t="s">
        <v>4497</v>
      </c>
      <c r="E393" s="1" t="s">
        <v>4498</v>
      </c>
      <c r="F393" s="1" t="s">
        <v>3918</v>
      </c>
      <c r="G393" s="16">
        <v>16.100000000000001</v>
      </c>
      <c r="H393" s="16">
        <v>16.600000000000001</v>
      </c>
      <c r="I393" s="13" t="s">
        <v>3190</v>
      </c>
      <c r="J393" s="1" t="s">
        <v>4988</v>
      </c>
      <c r="K393" s="1">
        <v>0</v>
      </c>
      <c r="L393" s="1">
        <v>2</v>
      </c>
      <c r="M393" s="1">
        <v>3</v>
      </c>
      <c r="N393" s="1">
        <v>8</v>
      </c>
      <c r="O393" s="1">
        <v>35</v>
      </c>
      <c r="P393" s="16">
        <v>181.49400436046511</v>
      </c>
      <c r="Q393" s="16">
        <v>1.3644735366077443</v>
      </c>
      <c r="R393" s="16">
        <v>19.113235584792843</v>
      </c>
      <c r="S393" s="16">
        <v>17.7487620481851</v>
      </c>
      <c r="T393" s="21">
        <v>0.10392374197061506</v>
      </c>
      <c r="U393" s="16">
        <v>3.7650473335181656</v>
      </c>
      <c r="V393" s="16">
        <v>3.6611235915475504</v>
      </c>
      <c r="W393" s="13" t="str">
        <f>IF(Table467410[[#This Row],[PSI - FI]]&gt;5,"Red",(IF(AND(Table467410[[#This Row],[PSI - FI]]&lt;5,Table467410[[#This Row],[PSI - FI]]&gt;=3),"Blue","No")))</f>
        <v>Blue</v>
      </c>
      <c r="X393" s="19" t="str">
        <f>HYPERLINK("https://www.google.com/maps/dir/?api=1&amp;origin=" &amp; Table467410[[#This Row],[Begin Lat]] &amp; "," &amp; Table467410[[#This Row],[Begin Long]] &amp; "&amp;destination=" &amp; Table467410[[#This Row],[End Lat]] &amp; "," &amp; Table467410[[#This Row],[End Long]] &amp; "&amp;travelmode=driving", "Google Maps")</f>
        <v>Google Maps</v>
      </c>
      <c r="Y393" s="1">
        <v>39.280088385799999</v>
      </c>
      <c r="Z393" s="1">
        <v>-84.440703833800001</v>
      </c>
      <c r="AA393" s="1">
        <v>39.287328072100003</v>
      </c>
      <c r="AB393" s="1">
        <v>-84.441164204200007</v>
      </c>
    </row>
    <row r="394" spans="1:28" x14ac:dyDescent="0.25">
      <c r="A394" s="13">
        <v>392</v>
      </c>
      <c r="B394" s="17">
        <v>6</v>
      </c>
      <c r="C394" s="1" t="s">
        <v>784</v>
      </c>
      <c r="D394" s="1" t="s">
        <v>3848</v>
      </c>
      <c r="E394" s="1" t="s">
        <v>3873</v>
      </c>
      <c r="F394" s="1" t="s">
        <v>3917</v>
      </c>
      <c r="G394" s="16">
        <v>10.1</v>
      </c>
      <c r="H394" s="16">
        <v>10.6</v>
      </c>
      <c r="I394" s="13" t="s">
        <v>3190</v>
      </c>
      <c r="J394" s="1" t="s">
        <v>4988</v>
      </c>
      <c r="K394" s="1">
        <v>0</v>
      </c>
      <c r="L394" s="1">
        <v>0</v>
      </c>
      <c r="M394" s="1">
        <v>9</v>
      </c>
      <c r="N394" s="1">
        <v>4</v>
      </c>
      <c r="O394" s="1">
        <v>29</v>
      </c>
      <c r="P394" s="16">
        <v>105.671875</v>
      </c>
      <c r="Q394" s="16">
        <v>1.1118452932884713</v>
      </c>
      <c r="R394" s="16">
        <v>17.878520713856545</v>
      </c>
      <c r="S394" s="16">
        <v>16.766675420568074</v>
      </c>
      <c r="T394" s="21">
        <v>8.5833282410936837E-2</v>
      </c>
      <c r="U394" s="16">
        <v>3.762583885829184</v>
      </c>
      <c r="V394" s="16">
        <v>3.6767506034182471</v>
      </c>
      <c r="W394" s="13" t="str">
        <f>IF(Table467410[[#This Row],[PSI - FI]]&gt;5,"Red",(IF(AND(Table467410[[#This Row],[PSI - FI]]&lt;5,Table467410[[#This Row],[PSI - FI]]&gt;=3),"Blue","No")))</f>
        <v>Blue</v>
      </c>
      <c r="X394" s="19" t="str">
        <f>HYPERLINK("https://www.google.com/maps/dir/?api=1&amp;origin=" &amp; Table467410[[#This Row],[Begin Lat]] &amp; "," &amp; Table467410[[#This Row],[Begin Long]] &amp; "&amp;destination=" &amp; Table467410[[#This Row],[End Lat]] &amp; "," &amp; Table467410[[#This Row],[End Long]] &amp; "&amp;travelmode=driving", "Google Maps")</f>
        <v>Google Maps</v>
      </c>
      <c r="Y394" s="1">
        <v>39.885641760299997</v>
      </c>
      <c r="Z394" s="1">
        <v>-83.044557824699993</v>
      </c>
      <c r="AA394" s="1">
        <v>39.891606944999999</v>
      </c>
      <c r="AB394" s="1">
        <v>-83.039232636899996</v>
      </c>
    </row>
    <row r="395" spans="1:28" x14ac:dyDescent="0.25">
      <c r="A395" s="13">
        <v>393</v>
      </c>
      <c r="B395" s="17">
        <v>12</v>
      </c>
      <c r="C395" s="1" t="s">
        <v>785</v>
      </c>
      <c r="D395" s="1" t="s">
        <v>3848</v>
      </c>
      <c r="E395" s="1" t="s">
        <v>4542</v>
      </c>
      <c r="F395" s="1" t="s">
        <v>3917</v>
      </c>
      <c r="G395" s="16">
        <v>9.1999999999999993</v>
      </c>
      <c r="H395" s="16">
        <v>9.6999999999999993</v>
      </c>
      <c r="I395" s="13" t="s">
        <v>3190</v>
      </c>
      <c r="J395" s="1" t="s">
        <v>4985</v>
      </c>
      <c r="K395" s="1">
        <v>0</v>
      </c>
      <c r="L395" s="1">
        <v>2</v>
      </c>
      <c r="M395" s="1">
        <v>8</v>
      </c>
      <c r="N395" s="1">
        <v>7</v>
      </c>
      <c r="O395" s="1">
        <v>37</v>
      </c>
      <c r="P395" s="16">
        <v>211.79087936046511</v>
      </c>
      <c r="Q395" s="16">
        <v>1.1012671123248337</v>
      </c>
      <c r="R395" s="16">
        <v>21.970451947706415</v>
      </c>
      <c r="S395" s="16">
        <v>20.869184835381581</v>
      </c>
      <c r="T395" s="21">
        <v>7.2954410632159905E-2</v>
      </c>
      <c r="U395" s="16">
        <v>3.7547255548701157</v>
      </c>
      <c r="V395" s="16">
        <v>3.6817711442379557</v>
      </c>
      <c r="W395" s="13" t="str">
        <f>IF(Table467410[[#This Row],[PSI - FI]]&gt;5,"Red",(IF(AND(Table467410[[#This Row],[PSI - FI]]&lt;5,Table467410[[#This Row],[PSI - FI]]&gt;=3),"Blue","No")))</f>
        <v>Blue</v>
      </c>
      <c r="X395" s="19" t="str">
        <f>HYPERLINK("https://www.google.com/maps/dir/?api=1&amp;origin=" &amp; Table467410[[#This Row],[Begin Lat]] &amp; "," &amp; Table467410[[#This Row],[Begin Long]] &amp; "&amp;destination=" &amp; Table467410[[#This Row],[End Lat]] &amp; "," &amp; Table467410[[#This Row],[End Long]] &amp; "&amp;travelmode=driving", "Google Maps")</f>
        <v>Google Maps</v>
      </c>
      <c r="Y395" s="1">
        <v>41.407598045</v>
      </c>
      <c r="Z395" s="1">
        <v>-81.818281140099998</v>
      </c>
      <c r="AA395" s="1">
        <v>41.4148323581</v>
      </c>
      <c r="AB395" s="1">
        <v>-81.8177697661</v>
      </c>
    </row>
    <row r="396" spans="1:28" x14ac:dyDescent="0.25">
      <c r="A396" s="13">
        <v>394</v>
      </c>
      <c r="B396" s="17">
        <v>12</v>
      </c>
      <c r="C396" s="1" t="s">
        <v>785</v>
      </c>
      <c r="D396" s="1" t="s">
        <v>4499</v>
      </c>
      <c r="E396" s="1" t="s">
        <v>4500</v>
      </c>
      <c r="F396" s="1" t="s">
        <v>4566</v>
      </c>
      <c r="G396" s="16">
        <v>15.7</v>
      </c>
      <c r="H396" s="16">
        <v>16.2</v>
      </c>
      <c r="I396" s="13" t="s">
        <v>3190</v>
      </c>
      <c r="J396" s="1" t="s">
        <v>4985</v>
      </c>
      <c r="K396" s="1">
        <v>1</v>
      </c>
      <c r="L396" s="1">
        <v>0</v>
      </c>
      <c r="M396" s="1">
        <v>7</v>
      </c>
      <c r="N396" s="1">
        <v>9</v>
      </c>
      <c r="O396" s="1">
        <v>20</v>
      </c>
      <c r="P396" s="16">
        <v>151.44231468023256</v>
      </c>
      <c r="Q396" s="16">
        <v>1.2076077456557577</v>
      </c>
      <c r="R396" s="16">
        <v>14.095673704311213</v>
      </c>
      <c r="S396" s="16">
        <v>12.888065958655456</v>
      </c>
      <c r="T396" s="21">
        <v>8.3450882611946997E-2</v>
      </c>
      <c r="U396" s="16">
        <v>3.746395770494896</v>
      </c>
      <c r="V396" s="16">
        <v>3.6629448878829489</v>
      </c>
      <c r="W396" s="13" t="str">
        <f>IF(Table467410[[#This Row],[PSI - FI]]&gt;5,"Red",(IF(AND(Table467410[[#This Row],[PSI - FI]]&lt;5,Table467410[[#This Row],[PSI - FI]]&gt;=3),"Blue","No")))</f>
        <v>Blue</v>
      </c>
      <c r="X396" s="19" t="str">
        <f>HYPERLINK("https://www.google.com/maps/dir/?api=1&amp;origin=" &amp; Table467410[[#This Row],[Begin Lat]] &amp; "," &amp; Table467410[[#This Row],[Begin Long]] &amp; "&amp;destination=" &amp; Table467410[[#This Row],[End Lat]] &amp; "," &amp; Table467410[[#This Row],[End Long]] &amp; "&amp;travelmode=driving", "Google Maps")</f>
        <v>Google Maps</v>
      </c>
      <c r="Y396" s="1">
        <v>41.421101038400003</v>
      </c>
      <c r="Z396" s="1">
        <v>-81.683695643099995</v>
      </c>
      <c r="AA396" s="1">
        <v>41.416474145199999</v>
      </c>
      <c r="AB396" s="1">
        <v>-81.676461681700005</v>
      </c>
    </row>
    <row r="397" spans="1:28" x14ac:dyDescent="0.25">
      <c r="A397" s="13">
        <v>395</v>
      </c>
      <c r="B397" s="17">
        <v>12</v>
      </c>
      <c r="C397" s="1" t="s">
        <v>785</v>
      </c>
      <c r="D397" s="1" t="s">
        <v>4504</v>
      </c>
      <c r="E397" s="1" t="s">
        <v>4496</v>
      </c>
      <c r="F397" s="1" t="s">
        <v>3920</v>
      </c>
      <c r="G397" s="16">
        <v>26.7</v>
      </c>
      <c r="H397" s="16">
        <v>27.2</v>
      </c>
      <c r="I397" s="13" t="s">
        <v>3190</v>
      </c>
      <c r="J397" s="1" t="s">
        <v>4986</v>
      </c>
      <c r="K397" s="1">
        <v>1</v>
      </c>
      <c r="L397" s="1">
        <v>0</v>
      </c>
      <c r="M397" s="1">
        <v>6</v>
      </c>
      <c r="N397" s="1">
        <v>3</v>
      </c>
      <c r="O397" s="1">
        <v>34</v>
      </c>
      <c r="P397" s="16">
        <v>132.27043968023256</v>
      </c>
      <c r="Q397" s="16">
        <v>0.95120619289975261</v>
      </c>
      <c r="R397" s="16">
        <v>17.74179979723964</v>
      </c>
      <c r="S397" s="16">
        <v>16.790593604339886</v>
      </c>
      <c r="T397" s="21">
        <v>6.483062428577098E-2</v>
      </c>
      <c r="U397" s="16">
        <v>3.7397065420726814</v>
      </c>
      <c r="V397" s="16">
        <v>3.6748759177869106</v>
      </c>
      <c r="W397" s="13" t="str">
        <f>IF(Table467410[[#This Row],[PSI - FI]]&gt;5,"Red",(IF(AND(Table467410[[#This Row],[PSI - FI]]&lt;5,Table467410[[#This Row],[PSI - FI]]&gt;=3),"Blue","No")))</f>
        <v>Blue</v>
      </c>
      <c r="X397" s="19" t="str">
        <f>HYPERLINK("https://www.google.com/maps/dir/?api=1&amp;origin=" &amp; Table467410[[#This Row],[Begin Lat]] &amp; "," &amp; Table467410[[#This Row],[Begin Long]] &amp; "&amp;destination=" &amp; Table467410[[#This Row],[End Lat]] &amp; "," &amp; Table467410[[#This Row],[End Long]] &amp; "&amp;travelmode=driving", "Google Maps")</f>
        <v>Google Maps</v>
      </c>
      <c r="Y397" s="1">
        <v>41.580830679599998</v>
      </c>
      <c r="Z397" s="1">
        <v>-81.540747717399995</v>
      </c>
      <c r="AA397" s="1">
        <v>41.5845785124</v>
      </c>
      <c r="AB397" s="1">
        <v>-81.532505133800001</v>
      </c>
    </row>
    <row r="398" spans="1:28" x14ac:dyDescent="0.25">
      <c r="A398" s="13">
        <v>396</v>
      </c>
      <c r="B398" s="17">
        <v>12</v>
      </c>
      <c r="C398" s="1" t="s">
        <v>785</v>
      </c>
      <c r="D398" s="1" t="s">
        <v>4499</v>
      </c>
      <c r="E398" s="1" t="s">
        <v>4500</v>
      </c>
      <c r="F398" s="1" t="s">
        <v>4566</v>
      </c>
      <c r="G398" s="16">
        <v>8.4</v>
      </c>
      <c r="H398" s="16">
        <v>8.9</v>
      </c>
      <c r="I398" s="13" t="s">
        <v>3190</v>
      </c>
      <c r="J398" s="1" t="s">
        <v>4985</v>
      </c>
      <c r="K398" s="1">
        <v>0</v>
      </c>
      <c r="L398" s="1">
        <v>2</v>
      </c>
      <c r="M398" s="1">
        <v>9</v>
      </c>
      <c r="N398" s="1">
        <v>10</v>
      </c>
      <c r="O398" s="1">
        <v>45</v>
      </c>
      <c r="P398" s="16">
        <v>239.65025436046511</v>
      </c>
      <c r="Q398" s="16">
        <v>0.81094538999097709</v>
      </c>
      <c r="R398" s="16">
        <v>26.062918137399805</v>
      </c>
      <c r="S398" s="16">
        <v>25.251972747408828</v>
      </c>
      <c r="T398" s="21">
        <v>4.9698529209482298E-2</v>
      </c>
      <c r="U398" s="16">
        <v>3.7353913924043844</v>
      </c>
      <c r="V398" s="16">
        <v>3.6856928631949022</v>
      </c>
      <c r="W398" s="13" t="str">
        <f>IF(Table467410[[#This Row],[PSI - FI]]&gt;5,"Red",(IF(AND(Table467410[[#This Row],[PSI - FI]]&lt;5,Table467410[[#This Row],[PSI - FI]]&gt;=3),"Blue","No")))</f>
        <v>Blue</v>
      </c>
      <c r="X398" s="19" t="str">
        <f>HYPERLINK("https://www.google.com/maps/dir/?api=1&amp;origin=" &amp; Table467410[[#This Row],[Begin Lat]] &amp; "," &amp; Table467410[[#This Row],[Begin Long]] &amp; "&amp;destination=" &amp; Table467410[[#This Row],[End Lat]] &amp; "," &amp; Table467410[[#This Row],[End Long]] &amp; "&amp;travelmode=driving", "Google Maps")</f>
        <v>Google Maps</v>
      </c>
      <c r="Y398" s="1">
        <v>41.4207009394</v>
      </c>
      <c r="Z398" s="1">
        <v>-81.821866718899997</v>
      </c>
      <c r="AA398" s="1">
        <v>41.420637087499998</v>
      </c>
      <c r="AB398" s="1">
        <v>-81.812242385399998</v>
      </c>
    </row>
    <row r="399" spans="1:28" x14ac:dyDescent="0.25">
      <c r="A399" s="13">
        <v>397</v>
      </c>
      <c r="B399" s="17">
        <v>6</v>
      </c>
      <c r="C399" s="1" t="s">
        <v>784</v>
      </c>
      <c r="D399" s="1" t="s">
        <v>4491</v>
      </c>
      <c r="E399" s="1" t="s">
        <v>4512</v>
      </c>
      <c r="F399" s="1" t="s">
        <v>4564</v>
      </c>
      <c r="G399" s="16">
        <v>6.9</v>
      </c>
      <c r="H399" s="16">
        <v>7.4</v>
      </c>
      <c r="I399" s="13" t="s">
        <v>3190</v>
      </c>
      <c r="J399" s="1" t="s">
        <v>4980</v>
      </c>
      <c r="K399" s="1">
        <v>0</v>
      </c>
      <c r="L399" s="1">
        <v>1</v>
      </c>
      <c r="M399" s="1">
        <v>10</v>
      </c>
      <c r="N399" s="1">
        <v>3</v>
      </c>
      <c r="O399" s="1">
        <v>11</v>
      </c>
      <c r="P399" s="16">
        <v>135.45793968023256</v>
      </c>
      <c r="Q399" s="16">
        <v>0.98715980312487295</v>
      </c>
      <c r="R399" s="16">
        <v>10.211678604856415</v>
      </c>
      <c r="S399" s="16">
        <v>9.2245188017315414</v>
      </c>
      <c r="T399" s="21">
        <v>7.6865758407039811E-2</v>
      </c>
      <c r="U399" s="16">
        <v>3.7326877619675436</v>
      </c>
      <c r="V399" s="16">
        <v>3.6558220035605036</v>
      </c>
      <c r="W399" s="13" t="str">
        <f>IF(Table467410[[#This Row],[PSI - FI]]&gt;5,"Red",(IF(AND(Table467410[[#This Row],[PSI - FI]]&lt;5,Table467410[[#This Row],[PSI - FI]]&gt;=3),"Blue","No")))</f>
        <v>Blue</v>
      </c>
      <c r="X399" s="19" t="str">
        <f>HYPERLINK("https://www.google.com/maps/dir/?api=1&amp;origin=" &amp; Table467410[[#This Row],[Begin Lat]] &amp; "," &amp; Table467410[[#This Row],[Begin Long]] &amp; "&amp;destination=" &amp; Table467410[[#This Row],[End Lat]] &amp; "," &amp; Table467410[[#This Row],[End Long]] &amp; "&amp;travelmode=driving", "Google Maps")</f>
        <v>Google Maps</v>
      </c>
      <c r="Y399" s="1">
        <v>39.980775692800002</v>
      </c>
      <c r="Z399" s="1">
        <v>-82.949869562800004</v>
      </c>
      <c r="AA399" s="1">
        <v>39.982071186299997</v>
      </c>
      <c r="AB399" s="1">
        <v>-82.940863196600006</v>
      </c>
    </row>
    <row r="400" spans="1:28" x14ac:dyDescent="0.25">
      <c r="A400" s="13">
        <v>398</v>
      </c>
      <c r="B400" s="17">
        <v>6</v>
      </c>
      <c r="C400" s="1" t="s">
        <v>784</v>
      </c>
      <c r="D400" s="1" t="s">
        <v>4493</v>
      </c>
      <c r="E400" s="1" t="s">
        <v>4508</v>
      </c>
      <c r="F400" s="1" t="s">
        <v>4565</v>
      </c>
      <c r="G400" s="16">
        <v>41.3</v>
      </c>
      <c r="H400" s="16">
        <v>41.8</v>
      </c>
      <c r="I400" s="13" t="s">
        <v>3190</v>
      </c>
      <c r="J400" s="1" t="s">
        <v>4987</v>
      </c>
      <c r="K400" s="1">
        <v>0</v>
      </c>
      <c r="L400" s="1">
        <v>2</v>
      </c>
      <c r="M400" s="1">
        <v>6</v>
      </c>
      <c r="N400" s="1">
        <v>2</v>
      </c>
      <c r="O400" s="1">
        <v>16</v>
      </c>
      <c r="P400" s="16">
        <v>155.50962936046511</v>
      </c>
      <c r="Q400" s="16">
        <v>1.1034803213421571</v>
      </c>
      <c r="R400" s="16">
        <v>10.37936726392758</v>
      </c>
      <c r="S400" s="16">
        <v>9.2758869425854229</v>
      </c>
      <c r="T400" s="21">
        <v>8.8211408534463492E-2</v>
      </c>
      <c r="U400" s="16">
        <v>3.7294364195842773</v>
      </c>
      <c r="V400" s="16">
        <v>3.6412250110498139</v>
      </c>
      <c r="W400" s="13" t="str">
        <f>IF(Table467410[[#This Row],[PSI - FI]]&gt;5,"Red",(IF(AND(Table467410[[#This Row],[PSI - FI]]&lt;5,Table467410[[#This Row],[PSI - FI]]&gt;=3),"Blue","No")))</f>
        <v>Blue</v>
      </c>
      <c r="X400" s="19" t="str">
        <f>HYPERLINK("https://www.google.com/maps/dir/?api=1&amp;origin=" &amp; Table467410[[#This Row],[Begin Lat]] &amp; "," &amp; Table467410[[#This Row],[Begin Long]] &amp; "&amp;destination=" &amp; Table467410[[#This Row],[End Lat]] &amp; "," &amp; Table467410[[#This Row],[End Long]] &amp; "&amp;travelmode=driving", "Google Maps")</f>
        <v>Google Maps</v>
      </c>
      <c r="Y400" s="1">
        <v>39.955735278399999</v>
      </c>
      <c r="Z400" s="1">
        <v>-82.8439615379</v>
      </c>
      <c r="AA400" s="1">
        <v>39.948575854300003</v>
      </c>
      <c r="AB400" s="1">
        <v>-82.845412542600002</v>
      </c>
    </row>
    <row r="401" spans="1:28" x14ac:dyDescent="0.25">
      <c r="A401" s="13">
        <v>399</v>
      </c>
      <c r="B401" s="17">
        <v>6</v>
      </c>
      <c r="C401" s="1" t="s">
        <v>784</v>
      </c>
      <c r="D401" s="1" t="s">
        <v>3848</v>
      </c>
      <c r="E401" s="1" t="s">
        <v>3873</v>
      </c>
      <c r="F401" s="1" t="s">
        <v>3917</v>
      </c>
      <c r="G401" s="16">
        <v>20.399999999999999</v>
      </c>
      <c r="H401" s="16">
        <v>20.9</v>
      </c>
      <c r="I401" s="13" t="s">
        <v>3190</v>
      </c>
      <c r="J401" s="1" t="s">
        <v>4980</v>
      </c>
      <c r="K401" s="1">
        <v>1</v>
      </c>
      <c r="L401" s="1">
        <v>0</v>
      </c>
      <c r="M401" s="1">
        <v>7</v>
      </c>
      <c r="N401" s="1">
        <v>6</v>
      </c>
      <c r="O401" s="1">
        <v>13</v>
      </c>
      <c r="P401" s="16">
        <v>131.12981468023256</v>
      </c>
      <c r="Q401" s="16">
        <v>1.0409923860683388</v>
      </c>
      <c r="R401" s="16">
        <v>10.664828897295624</v>
      </c>
      <c r="S401" s="16">
        <v>9.6238365112272852</v>
      </c>
      <c r="T401" s="21">
        <v>8.2736520057303142E-2</v>
      </c>
      <c r="U401" s="16">
        <v>3.7204840816353508</v>
      </c>
      <c r="V401" s="16">
        <v>3.6377475615780477</v>
      </c>
      <c r="W401" s="13" t="str">
        <f>IF(Table467410[[#This Row],[PSI - FI]]&gt;5,"Red",(IF(AND(Table467410[[#This Row],[PSI - FI]]&lt;5,Table467410[[#This Row],[PSI - FI]]&gt;=3),"Blue","No")))</f>
        <v>Blue</v>
      </c>
      <c r="X401" s="19" t="str">
        <f>HYPERLINK("https://www.google.com/maps/dir/?api=1&amp;origin=" &amp; Table467410[[#This Row],[Begin Lat]] &amp; "," &amp; Table467410[[#This Row],[Begin Long]] &amp; "&amp;destination=" &amp; Table467410[[#This Row],[End Lat]] &amp; "," &amp; Table467410[[#This Row],[End Long]] &amp; "&amp;travelmode=driving", "Google Maps")</f>
        <v>Google Maps</v>
      </c>
      <c r="Y401" s="1">
        <v>40.005341442300001</v>
      </c>
      <c r="Z401" s="1">
        <v>-82.984462404300004</v>
      </c>
      <c r="AA401" s="1">
        <v>40.010959805399999</v>
      </c>
      <c r="AB401" s="1">
        <v>-82.989742294600006</v>
      </c>
    </row>
    <row r="402" spans="1:28" x14ac:dyDescent="0.25">
      <c r="A402" s="13">
        <v>400</v>
      </c>
      <c r="B402" s="17">
        <v>6</v>
      </c>
      <c r="C402" s="1" t="s">
        <v>784</v>
      </c>
      <c r="D402" s="1" t="s">
        <v>4493</v>
      </c>
      <c r="E402" s="1" t="s">
        <v>4508</v>
      </c>
      <c r="F402" s="1" t="s">
        <v>4565</v>
      </c>
      <c r="G402" s="16">
        <v>11.9</v>
      </c>
      <c r="H402" s="16">
        <v>12.4</v>
      </c>
      <c r="I402" s="13" t="s">
        <v>3190</v>
      </c>
      <c r="J402" s="1" t="s">
        <v>4986</v>
      </c>
      <c r="K402" s="1">
        <v>0</v>
      </c>
      <c r="L402" s="1">
        <v>2</v>
      </c>
      <c r="M402" s="1">
        <v>6</v>
      </c>
      <c r="N402" s="1">
        <v>3</v>
      </c>
      <c r="O402" s="1">
        <v>24</v>
      </c>
      <c r="P402" s="16">
        <v>167.94712936046511</v>
      </c>
      <c r="Q402" s="16">
        <v>1.0569161667690592</v>
      </c>
      <c r="R402" s="16">
        <v>13.977942822885852</v>
      </c>
      <c r="S402" s="16">
        <v>12.921026656116794</v>
      </c>
      <c r="T402" s="21">
        <v>6.0914802151564418E-2</v>
      </c>
      <c r="U402" s="16">
        <v>3.7110657521674839</v>
      </c>
      <c r="V402" s="16">
        <v>3.6501509500159193</v>
      </c>
      <c r="W402" s="13" t="str">
        <f>IF(Table467410[[#This Row],[PSI - FI]]&gt;5,"Red",(IF(AND(Table467410[[#This Row],[PSI - FI]]&lt;5,Table467410[[#This Row],[PSI - FI]]&gt;=3),"Blue","No")))</f>
        <v>Blue</v>
      </c>
      <c r="X402" s="19" t="str">
        <f>HYPERLINK("https://www.google.com/maps/dir/?api=1&amp;origin=" &amp; Table467410[[#This Row],[Begin Lat]] &amp; "," &amp; Table467410[[#This Row],[Begin Long]] &amp; "&amp;destination=" &amp; Table467410[[#This Row],[End Lat]] &amp; "," &amp; Table467410[[#This Row],[End Long]] &amp; "&amp;travelmode=driving", "Google Maps")</f>
        <v>Google Maps</v>
      </c>
      <c r="Y402" s="1">
        <v>40.0223895341</v>
      </c>
      <c r="Z402" s="1">
        <v>-83.121712771600002</v>
      </c>
      <c r="AA402" s="1">
        <v>40.029555899000002</v>
      </c>
      <c r="AB402" s="1">
        <v>-83.123053605999999</v>
      </c>
    </row>
    <row r="403" spans="1:28" x14ac:dyDescent="0.25">
      <c r="A403" s="13">
        <v>401</v>
      </c>
      <c r="B403" s="17">
        <v>8</v>
      </c>
      <c r="C403" s="1" t="s">
        <v>787</v>
      </c>
      <c r="D403" s="1" t="s">
        <v>4502</v>
      </c>
      <c r="E403" s="1" t="s">
        <v>4503</v>
      </c>
      <c r="F403" s="1" t="s">
        <v>3918</v>
      </c>
      <c r="G403" s="16">
        <v>7.2</v>
      </c>
      <c r="H403" s="16">
        <v>7.7</v>
      </c>
      <c r="I403" s="13" t="s">
        <v>3190</v>
      </c>
      <c r="J403" s="1" t="s">
        <v>4985</v>
      </c>
      <c r="K403" s="1">
        <v>1</v>
      </c>
      <c r="L403" s="1">
        <v>1</v>
      </c>
      <c r="M403" s="1">
        <v>7</v>
      </c>
      <c r="N403" s="1">
        <v>5</v>
      </c>
      <c r="O403" s="1">
        <v>22</v>
      </c>
      <c r="P403" s="16">
        <v>181.36900436046511</v>
      </c>
      <c r="Q403" s="16">
        <v>1.4583064050307435</v>
      </c>
      <c r="R403" s="16">
        <v>14.480457648472525</v>
      </c>
      <c r="S403" s="16">
        <v>13.022151243441781</v>
      </c>
      <c r="T403" s="21">
        <v>0.11362806076273038</v>
      </c>
      <c r="U403" s="16">
        <v>3.7033745469710162</v>
      </c>
      <c r="V403" s="16">
        <v>3.589746486208286</v>
      </c>
      <c r="W403" s="13" t="str">
        <f>IF(Table467410[[#This Row],[PSI - FI]]&gt;5,"Red",(IF(AND(Table467410[[#This Row],[PSI - FI]]&lt;5,Table467410[[#This Row],[PSI - FI]]&gt;=3),"Blue","No")))</f>
        <v>Blue</v>
      </c>
      <c r="X403" s="19" t="str">
        <f>HYPERLINK("https://www.google.com/maps/dir/?api=1&amp;origin=" &amp; Table467410[[#This Row],[Begin Lat]] &amp; "," &amp; Table467410[[#This Row],[Begin Long]] &amp; "&amp;destination=" &amp; Table467410[[#This Row],[End Lat]] &amp; "," &amp; Table467410[[#This Row],[End Long]] &amp; "&amp;travelmode=driving", "Google Maps")</f>
        <v>Google Maps</v>
      </c>
      <c r="Y403" s="1">
        <v>39.1710138714</v>
      </c>
      <c r="Z403" s="1">
        <v>-84.500249776299995</v>
      </c>
      <c r="AA403" s="1">
        <v>39.173248994200002</v>
      </c>
      <c r="AB403" s="1">
        <v>-84.491555872000006</v>
      </c>
    </row>
    <row r="404" spans="1:28" x14ac:dyDescent="0.25">
      <c r="A404" s="13">
        <v>402</v>
      </c>
      <c r="B404" s="17">
        <v>6</v>
      </c>
      <c r="C404" s="1" t="s">
        <v>784</v>
      </c>
      <c r="D404" s="1" t="s">
        <v>4493</v>
      </c>
      <c r="E404" s="1" t="s">
        <v>4508</v>
      </c>
      <c r="F404" s="1" t="s">
        <v>4565</v>
      </c>
      <c r="G404" s="16">
        <v>9.1</v>
      </c>
      <c r="H404" s="16">
        <v>9.6</v>
      </c>
      <c r="I404" s="13" t="s">
        <v>3190</v>
      </c>
      <c r="J404" s="1" t="s">
        <v>4986</v>
      </c>
      <c r="K404" s="1">
        <v>0</v>
      </c>
      <c r="L404" s="1">
        <v>1</v>
      </c>
      <c r="M404" s="1">
        <v>5</v>
      </c>
      <c r="N404" s="1">
        <v>5</v>
      </c>
      <c r="O404" s="1">
        <v>11</v>
      </c>
      <c r="P404" s="16">
        <v>111.59856468023256</v>
      </c>
      <c r="Q404" s="16">
        <v>1.0410269144738478</v>
      </c>
      <c r="R404" s="16">
        <v>8.7080020408480117</v>
      </c>
      <c r="S404" s="16">
        <v>7.6669751263741635</v>
      </c>
      <c r="T404" s="21">
        <v>6.1569433847387597E-2</v>
      </c>
      <c r="U404" s="16">
        <v>3.7032370075845535</v>
      </c>
      <c r="V404" s="16">
        <v>3.6416675737371658</v>
      </c>
      <c r="W404" s="13" t="str">
        <f>IF(Table467410[[#This Row],[PSI - FI]]&gt;5,"Red",(IF(AND(Table467410[[#This Row],[PSI - FI]]&lt;5,Table467410[[#This Row],[PSI - FI]]&gt;=3),"Blue","No")))</f>
        <v>Blue</v>
      </c>
      <c r="X404" s="19" t="str">
        <f>HYPERLINK("https://www.google.com/maps/dir/?api=1&amp;origin=" &amp; Table467410[[#This Row],[Begin Lat]] &amp; "," &amp; Table467410[[#This Row],[Begin Long]] &amp; "&amp;destination=" &amp; Table467410[[#This Row],[End Lat]] &amp; "," &amp; Table467410[[#This Row],[End Long]] &amp; "&amp;travelmode=driving", "Google Maps")</f>
        <v>Google Maps</v>
      </c>
      <c r="Y404" s="1">
        <v>39.982004164999999</v>
      </c>
      <c r="Z404" s="1">
        <v>-83.118999541400001</v>
      </c>
      <c r="AA404" s="1">
        <v>39.989242631899998</v>
      </c>
      <c r="AB404" s="1">
        <v>-83.118788573900005</v>
      </c>
    </row>
    <row r="405" spans="1:28" x14ac:dyDescent="0.25">
      <c r="A405" s="13">
        <v>403</v>
      </c>
      <c r="B405" s="17">
        <v>8</v>
      </c>
      <c r="C405" s="1" t="s">
        <v>787</v>
      </c>
      <c r="D405" s="1" t="s">
        <v>4502</v>
      </c>
      <c r="E405" s="1" t="s">
        <v>4503</v>
      </c>
      <c r="F405" s="1" t="s">
        <v>3918</v>
      </c>
      <c r="G405" s="16">
        <v>16.3</v>
      </c>
      <c r="H405" s="16">
        <v>16.8</v>
      </c>
      <c r="I405" s="13" t="s">
        <v>3190</v>
      </c>
      <c r="J405" s="1" t="s">
        <v>4985</v>
      </c>
      <c r="K405" s="1">
        <v>0</v>
      </c>
      <c r="L405" s="1">
        <v>1</v>
      </c>
      <c r="M405" s="1">
        <v>7</v>
      </c>
      <c r="N405" s="1">
        <v>7</v>
      </c>
      <c r="O405" s="1">
        <v>48</v>
      </c>
      <c r="P405" s="16">
        <v>170.56731468023256</v>
      </c>
      <c r="Q405" s="16">
        <v>1.3169210070916288</v>
      </c>
      <c r="R405" s="16">
        <v>25.093878438584806</v>
      </c>
      <c r="S405" s="16">
        <v>23.776957431493177</v>
      </c>
      <c r="T405" s="21">
        <v>9.5609086900253021E-2</v>
      </c>
      <c r="U405" s="16">
        <v>3.6748258260828308</v>
      </c>
      <c r="V405" s="16">
        <v>3.579216739182578</v>
      </c>
      <c r="W405" s="13" t="str">
        <f>IF(Table467410[[#This Row],[PSI - FI]]&gt;5,"Red",(IF(AND(Table467410[[#This Row],[PSI - FI]]&lt;5,Table467410[[#This Row],[PSI - FI]]&gt;=3),"Blue","No")))</f>
        <v>Blue</v>
      </c>
      <c r="X405" s="19" t="str">
        <f>HYPERLINK("https://www.google.com/maps/dir/?api=1&amp;origin=" &amp; Table467410[[#This Row],[Begin Lat]] &amp; "," &amp; Table467410[[#This Row],[Begin Long]] &amp; "&amp;destination=" &amp; Table467410[[#This Row],[End Lat]] &amp; "," &amp; Table467410[[#This Row],[End Long]] &amp; "&amp;travelmode=driving", "Google Maps")</f>
        <v>Google Maps</v>
      </c>
      <c r="Y405" s="1">
        <v>39.286426686600002</v>
      </c>
      <c r="Z405" s="1">
        <v>-84.441873953200002</v>
      </c>
      <c r="AA405" s="1">
        <v>39.293669910600002</v>
      </c>
      <c r="AB405" s="1">
        <v>-84.441792100499995</v>
      </c>
    </row>
    <row r="406" spans="1:28" x14ac:dyDescent="0.25">
      <c r="A406" s="13">
        <v>404</v>
      </c>
      <c r="B406" s="17">
        <v>4</v>
      </c>
      <c r="C406" s="1" t="s">
        <v>795</v>
      </c>
      <c r="D406" s="1" t="s">
        <v>4520</v>
      </c>
      <c r="E406" s="1" t="s">
        <v>4521</v>
      </c>
      <c r="F406" s="1" t="s">
        <v>3922</v>
      </c>
      <c r="G406" s="16">
        <v>6.1</v>
      </c>
      <c r="H406" s="16">
        <v>6.6</v>
      </c>
      <c r="I406" s="13" t="s">
        <v>3190</v>
      </c>
      <c r="J406" s="1" t="s">
        <v>4980</v>
      </c>
      <c r="K406" s="1">
        <v>1</v>
      </c>
      <c r="L406" s="1">
        <v>0</v>
      </c>
      <c r="M406" s="1">
        <v>8</v>
      </c>
      <c r="N406" s="1">
        <v>10</v>
      </c>
      <c r="O406" s="1">
        <v>62</v>
      </c>
      <c r="P406" s="16">
        <v>204.42668968023256</v>
      </c>
      <c r="Q406" s="16">
        <v>0.66184922085634179</v>
      </c>
      <c r="R406" s="16">
        <v>27.496966192258007</v>
      </c>
      <c r="S406" s="16">
        <v>26.835116971401664</v>
      </c>
      <c r="T406" s="21">
        <v>4.8229332448880204E-2</v>
      </c>
      <c r="U406" s="16">
        <v>3.6660214901641819</v>
      </c>
      <c r="V406" s="16">
        <v>3.6177921577153018</v>
      </c>
      <c r="W406" s="13" t="str">
        <f>IF(Table467410[[#This Row],[PSI - FI]]&gt;5,"Red",(IF(AND(Table467410[[#This Row],[PSI - FI]]&lt;5,Table467410[[#This Row],[PSI - FI]]&gt;=3),"Blue","No")))</f>
        <v>Blue</v>
      </c>
      <c r="X406" s="19" t="str">
        <f>HYPERLINK("https://www.google.com/maps/dir/?api=1&amp;origin=" &amp; Table467410[[#This Row],[Begin Lat]] &amp; "," &amp; Table467410[[#This Row],[Begin Long]] &amp; "&amp;destination=" &amp; Table467410[[#This Row],[End Lat]] &amp; "," &amp; Table467410[[#This Row],[End Long]] &amp; "&amp;travelmode=driving", "Google Maps")</f>
        <v>Google Maps</v>
      </c>
      <c r="Y406" s="1">
        <v>40.9804999387</v>
      </c>
      <c r="Z406" s="1">
        <v>-81.484888664699994</v>
      </c>
      <c r="AA406" s="1">
        <v>40.985841139400002</v>
      </c>
      <c r="AB406" s="1">
        <v>-81.491160108200006</v>
      </c>
    </row>
    <row r="407" spans="1:28" x14ac:dyDescent="0.25">
      <c r="A407" s="13">
        <v>405</v>
      </c>
      <c r="B407" s="17">
        <v>7</v>
      </c>
      <c r="C407" s="1" t="s">
        <v>3196</v>
      </c>
      <c r="D407" s="1" t="s">
        <v>4505</v>
      </c>
      <c r="E407" s="1" t="s">
        <v>4506</v>
      </c>
      <c r="F407" s="1" t="s">
        <v>3918</v>
      </c>
      <c r="G407" s="16">
        <v>18.600000000000001</v>
      </c>
      <c r="H407" s="16">
        <v>19.100000000000001</v>
      </c>
      <c r="I407" s="13" t="s">
        <v>3190</v>
      </c>
      <c r="J407" s="1" t="s">
        <v>4985</v>
      </c>
      <c r="K407" s="1">
        <v>1</v>
      </c>
      <c r="L407" s="1">
        <v>1</v>
      </c>
      <c r="M407" s="1">
        <v>10</v>
      </c>
      <c r="N407" s="1">
        <v>4</v>
      </c>
      <c r="O407" s="1">
        <v>42</v>
      </c>
      <c r="P407" s="16">
        <v>216.57212936046511</v>
      </c>
      <c r="Q407" s="16">
        <v>1.148943491372753</v>
      </c>
      <c r="R407" s="16">
        <v>23.690658546234918</v>
      </c>
      <c r="S407" s="16">
        <v>22.541715054862166</v>
      </c>
      <c r="T407" s="21">
        <v>7.7502687897108347E-2</v>
      </c>
      <c r="U407" s="16">
        <v>3.6557163165392774</v>
      </c>
      <c r="V407" s="16">
        <v>3.5782136286421693</v>
      </c>
      <c r="W407" s="13" t="str">
        <f>IF(Table467410[[#This Row],[PSI - FI]]&gt;5,"Red",(IF(AND(Table467410[[#This Row],[PSI - FI]]&lt;5,Table467410[[#This Row],[PSI - FI]]&gt;=3),"Blue","No")))</f>
        <v>Blue</v>
      </c>
      <c r="X407" s="19" t="str">
        <f>HYPERLINK("https://www.google.com/maps/dir/?api=1&amp;origin=" &amp; Table467410[[#This Row],[Begin Lat]] &amp; "," &amp; Table467410[[#This Row],[Begin Long]] &amp; "&amp;destination=" &amp; Table467410[[#This Row],[End Lat]] &amp; "," &amp; Table467410[[#This Row],[End Long]] &amp; "&amp;travelmode=driving", "Google Maps")</f>
        <v>Google Maps</v>
      </c>
      <c r="Y407" s="1">
        <v>39.8392855325</v>
      </c>
      <c r="Z407" s="1">
        <v>-84.189727257200005</v>
      </c>
      <c r="AA407" s="1">
        <v>39.846536564399997</v>
      </c>
      <c r="AB407" s="1">
        <v>-84.189919395199993</v>
      </c>
    </row>
    <row r="408" spans="1:28" x14ac:dyDescent="0.25">
      <c r="A408" s="13">
        <v>406</v>
      </c>
      <c r="B408" s="17">
        <v>4</v>
      </c>
      <c r="C408" s="1" t="s">
        <v>795</v>
      </c>
      <c r="D408" s="1" t="s">
        <v>4552</v>
      </c>
      <c r="E408" s="1" t="s">
        <v>4553</v>
      </c>
      <c r="F408" s="1" t="s">
        <v>4570</v>
      </c>
      <c r="G408" s="16">
        <v>3.4</v>
      </c>
      <c r="H408" s="16">
        <v>3.9</v>
      </c>
      <c r="I408" s="13" t="s">
        <v>3190</v>
      </c>
      <c r="J408" s="1" t="s">
        <v>4988</v>
      </c>
      <c r="K408" s="1">
        <v>0</v>
      </c>
      <c r="L408" s="1">
        <v>2</v>
      </c>
      <c r="M408" s="1">
        <v>8</v>
      </c>
      <c r="N408" s="1">
        <v>9</v>
      </c>
      <c r="O408" s="1">
        <v>75</v>
      </c>
      <c r="P408" s="16">
        <v>258.66587936046511</v>
      </c>
      <c r="Q408" s="16">
        <v>0.53382192529080075</v>
      </c>
      <c r="R408" s="16">
        <v>36.11046438425987</v>
      </c>
      <c r="S408" s="16">
        <v>35.576642458969069</v>
      </c>
      <c r="T408" s="21">
        <v>3.9249464022024887E-2</v>
      </c>
      <c r="U408" s="16">
        <v>3.6536677391746237</v>
      </c>
      <c r="V408" s="16">
        <v>3.6144182751525991</v>
      </c>
      <c r="W408" s="13" t="str">
        <f>IF(Table467410[[#This Row],[PSI - FI]]&gt;5,"Red",(IF(AND(Table467410[[#This Row],[PSI - FI]]&lt;5,Table467410[[#This Row],[PSI - FI]]&gt;=3),"Blue","No")))</f>
        <v>Blue</v>
      </c>
      <c r="X408" s="19" t="str">
        <f>HYPERLINK("https://www.google.com/maps/dir/?api=1&amp;origin=" &amp; Table467410[[#This Row],[Begin Lat]] &amp; "," &amp; Table467410[[#This Row],[Begin Long]] &amp; "&amp;destination=" &amp; Table467410[[#This Row],[End Lat]] &amp; "," &amp; Table467410[[#This Row],[End Long]] &amp; "&amp;travelmode=driving", "Google Maps")</f>
        <v>Google Maps</v>
      </c>
      <c r="Y408" s="1">
        <v>41.024883993099998</v>
      </c>
      <c r="Z408" s="1">
        <v>-81.508397269400007</v>
      </c>
      <c r="AA408" s="1">
        <v>41.025438324</v>
      </c>
      <c r="AB408" s="1">
        <v>-81.499758676100001</v>
      </c>
    </row>
    <row r="409" spans="1:28" x14ac:dyDescent="0.25">
      <c r="A409" s="13">
        <v>407</v>
      </c>
      <c r="B409" s="17">
        <v>2</v>
      </c>
      <c r="C409" s="1" t="s">
        <v>786</v>
      </c>
      <c r="D409" s="1" t="s">
        <v>4545</v>
      </c>
      <c r="E409" s="1" t="s">
        <v>4539</v>
      </c>
      <c r="F409" s="1" t="s">
        <v>4568</v>
      </c>
      <c r="G409" s="16">
        <v>4</v>
      </c>
      <c r="H409" s="16">
        <v>4.5</v>
      </c>
      <c r="I409" s="13" t="s">
        <v>3190</v>
      </c>
      <c r="J409" s="1" t="s">
        <v>4980</v>
      </c>
      <c r="K409" s="1">
        <v>0</v>
      </c>
      <c r="L409" s="1">
        <v>0</v>
      </c>
      <c r="M409" s="1">
        <v>11</v>
      </c>
      <c r="N409" s="1">
        <v>5</v>
      </c>
      <c r="O409" s="1">
        <v>34</v>
      </c>
      <c r="P409" s="16">
        <v>128.203125</v>
      </c>
      <c r="Q409" s="16">
        <v>0.64454951685184936</v>
      </c>
      <c r="R409" s="16">
        <v>19.478477879607514</v>
      </c>
      <c r="S409" s="16">
        <v>18.833928362755664</v>
      </c>
      <c r="T409" s="21">
        <v>4.7170924774458396E-2</v>
      </c>
      <c r="U409" s="16">
        <v>3.6515300491788687</v>
      </c>
      <c r="V409" s="16">
        <v>3.6043591244044104</v>
      </c>
      <c r="W409" s="13" t="str">
        <f>IF(Table467410[[#This Row],[PSI - FI]]&gt;5,"Red",(IF(AND(Table467410[[#This Row],[PSI - FI]]&lt;5,Table467410[[#This Row],[PSI - FI]]&gt;=3),"Blue","No")))</f>
        <v>Blue</v>
      </c>
      <c r="X409" s="19" t="str">
        <f>HYPERLINK("https://www.google.com/maps/dir/?api=1&amp;origin=" &amp; Table467410[[#This Row],[Begin Lat]] &amp; "," &amp; Table467410[[#This Row],[Begin Long]] &amp; "&amp;destination=" &amp; Table467410[[#This Row],[End Lat]] &amp; "," &amp; Table467410[[#This Row],[End Long]] &amp; "&amp;travelmode=driving", "Google Maps")</f>
        <v>Google Maps</v>
      </c>
      <c r="Y409" s="1">
        <v>41.602595945099999</v>
      </c>
      <c r="Z409" s="1">
        <v>-83.691104028699996</v>
      </c>
      <c r="AA409" s="1">
        <v>41.609838181900002</v>
      </c>
      <c r="AB409" s="1">
        <v>-83.691131316799996</v>
      </c>
    </row>
    <row r="410" spans="1:28" x14ac:dyDescent="0.25">
      <c r="A410" s="13">
        <v>408</v>
      </c>
      <c r="B410" s="17">
        <v>4</v>
      </c>
      <c r="C410" s="1" t="s">
        <v>800</v>
      </c>
      <c r="D410" s="1" t="s">
        <v>3884</v>
      </c>
      <c r="E410" s="1" t="s">
        <v>3906</v>
      </c>
      <c r="F410" s="1" t="s">
        <v>3922</v>
      </c>
      <c r="G410" s="16">
        <v>12.9</v>
      </c>
      <c r="H410" s="16">
        <v>13.4</v>
      </c>
      <c r="I410" s="13" t="s">
        <v>3190</v>
      </c>
      <c r="J410" s="1" t="s">
        <v>4980</v>
      </c>
      <c r="K410" s="1">
        <v>0</v>
      </c>
      <c r="L410" s="1">
        <v>4</v>
      </c>
      <c r="M410" s="1">
        <v>10</v>
      </c>
      <c r="N410" s="1">
        <v>4</v>
      </c>
      <c r="O410" s="1">
        <v>62</v>
      </c>
      <c r="P410" s="16">
        <v>327.92550872093022</v>
      </c>
      <c r="Q410" s="16">
        <v>0.66106685788715147</v>
      </c>
      <c r="R410" s="16">
        <v>28.123702797045908</v>
      </c>
      <c r="S410" s="16">
        <v>27.462635939158758</v>
      </c>
      <c r="T410" s="21">
        <v>4.8732472293686262E-2</v>
      </c>
      <c r="U410" s="16">
        <v>3.6387827672210502</v>
      </c>
      <c r="V410" s="16">
        <v>3.590050294927364</v>
      </c>
      <c r="W410" s="13" t="str">
        <f>IF(Table467410[[#This Row],[PSI - FI]]&gt;5,"Red",(IF(AND(Table467410[[#This Row],[PSI - FI]]&lt;5,Table467410[[#This Row],[PSI - FI]]&gt;=3),"Blue","No")))</f>
        <v>Blue</v>
      </c>
      <c r="X410" s="19" t="str">
        <f>HYPERLINK("https://www.google.com/maps/dir/?api=1&amp;origin=" &amp; Table467410[[#This Row],[Begin Lat]] &amp; "," &amp; Table467410[[#This Row],[Begin Long]] &amp; "&amp;destination=" &amp; Table467410[[#This Row],[End Lat]] &amp; "," &amp; Table467410[[#This Row],[End Long]] &amp; "&amp;travelmode=driving", "Google Maps")</f>
        <v>Google Maps</v>
      </c>
      <c r="Y410" s="1">
        <v>40.833456811700003</v>
      </c>
      <c r="Z410" s="1">
        <v>-81.397723464500004</v>
      </c>
      <c r="AA410" s="1">
        <v>40.839768219500002</v>
      </c>
      <c r="AB410" s="1">
        <v>-81.402232582300002</v>
      </c>
    </row>
    <row r="411" spans="1:28" x14ac:dyDescent="0.25">
      <c r="A411" s="13">
        <v>409</v>
      </c>
      <c r="B411" s="17">
        <v>6</v>
      </c>
      <c r="C411" s="1" t="s">
        <v>784</v>
      </c>
      <c r="D411" s="1" t="s">
        <v>4493</v>
      </c>
      <c r="E411" s="1" t="s">
        <v>4494</v>
      </c>
      <c r="F411" s="1" t="s">
        <v>4565</v>
      </c>
      <c r="G411" s="16">
        <v>54.5</v>
      </c>
      <c r="H411" s="16">
        <v>55</v>
      </c>
      <c r="I411" s="13" t="s">
        <v>3190</v>
      </c>
      <c r="J411" s="1" t="s">
        <v>4990</v>
      </c>
      <c r="K411" s="1">
        <v>0</v>
      </c>
      <c r="L411" s="1">
        <v>1</v>
      </c>
      <c r="M411" s="1">
        <v>6</v>
      </c>
      <c r="N411" s="1">
        <v>5</v>
      </c>
      <c r="O411" s="1">
        <v>20</v>
      </c>
      <c r="P411" s="16">
        <v>127.14543968023256</v>
      </c>
      <c r="Q411" s="16">
        <v>0.53852741543588156</v>
      </c>
      <c r="R411" s="16">
        <v>12.54405817294222</v>
      </c>
      <c r="S411" s="16">
        <v>12.005530757506339</v>
      </c>
      <c r="T411" s="21">
        <v>4.1983134926795312E-2</v>
      </c>
      <c r="U411" s="16">
        <v>3.6366078153109358</v>
      </c>
      <c r="V411" s="16">
        <v>3.5946246803841406</v>
      </c>
      <c r="W411" s="13" t="str">
        <f>IF(Table467410[[#This Row],[PSI - FI]]&gt;5,"Red",(IF(AND(Table467410[[#This Row],[PSI - FI]]&lt;5,Table467410[[#This Row],[PSI - FI]]&gt;=3),"Blue","No")))</f>
        <v>Blue</v>
      </c>
      <c r="X411" s="19" t="str">
        <f>HYPERLINK("https://www.google.com/maps/dir/?api=1&amp;origin=" &amp; Table467410[[#This Row],[Begin Lat]] &amp; "," &amp; Table467410[[#This Row],[Begin Long]] &amp; "&amp;destination=" &amp; Table467410[[#This Row],[End Lat]] &amp; "," &amp; Table467410[[#This Row],[End Long]] &amp; "&amp;travelmode=driving", "Google Maps")</f>
        <v>Google Maps</v>
      </c>
      <c r="Y411" s="1">
        <v>39.888652940199997</v>
      </c>
      <c r="Z411" s="1">
        <v>-83.032299847299996</v>
      </c>
      <c r="AA411" s="1">
        <v>0</v>
      </c>
      <c r="AB411" s="1">
        <v>0</v>
      </c>
    </row>
    <row r="412" spans="1:28" x14ac:dyDescent="0.25">
      <c r="A412" s="13">
        <v>410</v>
      </c>
      <c r="B412" s="17">
        <v>8</v>
      </c>
      <c r="C412" s="1" t="s">
        <v>806</v>
      </c>
      <c r="D412" s="1" t="s">
        <v>3852</v>
      </c>
      <c r="E412" s="1" t="s">
        <v>4548</v>
      </c>
      <c r="F412" s="1" t="s">
        <v>3918</v>
      </c>
      <c r="G412" s="16">
        <v>5.7</v>
      </c>
      <c r="H412" s="16">
        <v>6.2</v>
      </c>
      <c r="I412" s="13" t="s">
        <v>3190</v>
      </c>
      <c r="J412" s="1" t="s">
        <v>4986</v>
      </c>
      <c r="K412" s="1">
        <v>0</v>
      </c>
      <c r="L412" s="1">
        <v>0</v>
      </c>
      <c r="M412" s="1">
        <v>9</v>
      </c>
      <c r="N412" s="1">
        <v>4</v>
      </c>
      <c r="O412" s="1">
        <v>11</v>
      </c>
      <c r="P412" s="16">
        <v>87.671875</v>
      </c>
      <c r="Q412" s="16">
        <v>0.87845654702460729</v>
      </c>
      <c r="R412" s="16">
        <v>9.6397535037773157</v>
      </c>
      <c r="S412" s="16">
        <v>8.7612969567527088</v>
      </c>
      <c r="T412" s="21">
        <v>4.6860382476893225E-2</v>
      </c>
      <c r="U412" s="16">
        <v>3.6097795478519674</v>
      </c>
      <c r="V412" s="16">
        <v>3.562919165375074</v>
      </c>
      <c r="W412" s="13" t="str">
        <f>IF(Table467410[[#This Row],[PSI - FI]]&gt;5,"Red",(IF(AND(Table467410[[#This Row],[PSI - FI]]&lt;5,Table467410[[#This Row],[PSI - FI]]&gt;=3),"Blue","No")))</f>
        <v>Blue</v>
      </c>
      <c r="X412" s="19" t="str">
        <f>HYPERLINK("https://www.google.com/maps/dir/?api=1&amp;origin=" &amp; Table467410[[#This Row],[Begin Lat]] &amp; "," &amp; Table467410[[#This Row],[Begin Long]] &amp; "&amp;destination=" &amp; Table467410[[#This Row],[End Lat]] &amp; "," &amp; Table467410[[#This Row],[End Long]] &amp; "&amp;travelmode=driving", "Google Maps")</f>
        <v>Google Maps</v>
      </c>
      <c r="Y412" s="1">
        <v>39.515017764200003</v>
      </c>
      <c r="Z412" s="1">
        <v>-84.321094529899995</v>
      </c>
      <c r="AA412" s="1">
        <v>39.521852664999997</v>
      </c>
      <c r="AB412" s="1">
        <v>-84.318089266399994</v>
      </c>
    </row>
    <row r="413" spans="1:28" x14ac:dyDescent="0.25">
      <c r="A413" s="13">
        <v>411</v>
      </c>
      <c r="B413" s="17">
        <v>7</v>
      </c>
      <c r="C413" s="1" t="s">
        <v>3196</v>
      </c>
      <c r="D413" s="1" t="s">
        <v>3910</v>
      </c>
      <c r="E413" s="1" t="s">
        <v>3911</v>
      </c>
      <c r="F413" s="1" t="s">
        <v>3916</v>
      </c>
      <c r="G413" s="16">
        <v>16.5</v>
      </c>
      <c r="H413" s="16">
        <v>17</v>
      </c>
      <c r="I413" s="13" t="s">
        <v>3190</v>
      </c>
      <c r="J413" s="1" t="s">
        <v>4989</v>
      </c>
      <c r="K413" s="1">
        <v>0</v>
      </c>
      <c r="L413" s="1">
        <v>2</v>
      </c>
      <c r="M413" s="1">
        <v>8</v>
      </c>
      <c r="N413" s="1">
        <v>4</v>
      </c>
      <c r="O413" s="1">
        <v>20</v>
      </c>
      <c r="P413" s="16">
        <v>181.47837936046511</v>
      </c>
      <c r="Q413" s="16">
        <v>0.78786566367737354</v>
      </c>
      <c r="R413" s="16">
        <v>13.686280513426887</v>
      </c>
      <c r="S413" s="16">
        <v>12.898414849749514</v>
      </c>
      <c r="T413" s="21">
        <v>6.2009046914577565E-2</v>
      </c>
      <c r="U413" s="16">
        <v>3.6075287595833152</v>
      </c>
      <c r="V413" s="16">
        <v>3.5455197126687374</v>
      </c>
      <c r="W413" s="13" t="str">
        <f>IF(Table467410[[#This Row],[PSI - FI]]&gt;5,"Red",(IF(AND(Table467410[[#This Row],[PSI - FI]]&lt;5,Table467410[[#This Row],[PSI - FI]]&gt;=3),"Blue","No")))</f>
        <v>Blue</v>
      </c>
      <c r="X413" s="19" t="str">
        <f>HYPERLINK("https://www.google.com/maps/dir/?api=1&amp;origin=" &amp; Table467410[[#This Row],[Begin Lat]] &amp; "," &amp; Table467410[[#This Row],[Begin Long]] &amp; "&amp;destination=" &amp; Table467410[[#This Row],[End Lat]] &amp; "," &amp; Table467410[[#This Row],[End Long]] &amp; "&amp;travelmode=driving", "Google Maps")</f>
        <v>Google Maps</v>
      </c>
      <c r="Y413" s="1">
        <v>39.865604443400002</v>
      </c>
      <c r="Z413" s="1">
        <v>-84.183638477100004</v>
      </c>
      <c r="AA413" s="1">
        <v>39.8661170711</v>
      </c>
      <c r="AB413" s="1">
        <v>-84.174251378899996</v>
      </c>
    </row>
    <row r="414" spans="1:28" x14ac:dyDescent="0.25">
      <c r="A414" s="13">
        <v>412</v>
      </c>
      <c r="B414" s="17">
        <v>12</v>
      </c>
      <c r="C414" s="1" t="s">
        <v>785</v>
      </c>
      <c r="D414" s="1" t="s">
        <v>4504</v>
      </c>
      <c r="E414" s="1" t="s">
        <v>4514</v>
      </c>
      <c r="F414" s="1" t="s">
        <v>3920</v>
      </c>
      <c r="G414" s="16">
        <v>12</v>
      </c>
      <c r="H414" s="16">
        <v>12.5</v>
      </c>
      <c r="I414" s="13" t="s">
        <v>3190</v>
      </c>
      <c r="J414" s="1" t="s">
        <v>4985</v>
      </c>
      <c r="K414" s="1">
        <v>1</v>
      </c>
      <c r="L414" s="1">
        <v>2</v>
      </c>
      <c r="M414" s="1">
        <v>1</v>
      </c>
      <c r="N414" s="1">
        <v>10</v>
      </c>
      <c r="O414" s="1">
        <v>22</v>
      </c>
      <c r="P414" s="16">
        <v>209.95194404069767</v>
      </c>
      <c r="Q414" s="16">
        <v>1.4117478495741904</v>
      </c>
      <c r="R414" s="16">
        <v>14.407317979051596</v>
      </c>
      <c r="S414" s="16">
        <v>12.995570129477406</v>
      </c>
      <c r="T414" s="21">
        <v>0.10739369675999209</v>
      </c>
      <c r="U414" s="16">
        <v>3.6057010591988088</v>
      </c>
      <c r="V414" s="16">
        <v>3.4983073624388168</v>
      </c>
      <c r="W414" s="13" t="str">
        <f>IF(Table467410[[#This Row],[PSI - FI]]&gt;5,"Red",(IF(AND(Table467410[[#This Row],[PSI - FI]]&lt;5,Table467410[[#This Row],[PSI - FI]]&gt;=3),"Blue","No")))</f>
        <v>Blue</v>
      </c>
      <c r="X414" s="19" t="str">
        <f>HYPERLINK("https://www.google.com/maps/dir/?api=1&amp;origin=" &amp; Table467410[[#This Row],[Begin Lat]] &amp; "," &amp; Table467410[[#This Row],[Begin Long]] &amp; "&amp;destination=" &amp; Table467410[[#This Row],[End Lat]] &amp; "," &amp; Table467410[[#This Row],[End Long]] &amp; "&amp;travelmode=driving", "Google Maps")</f>
        <v>Google Maps</v>
      </c>
      <c r="Y414" s="1">
        <v>41.4701542675</v>
      </c>
      <c r="Z414" s="1">
        <v>-81.743227675200004</v>
      </c>
      <c r="AA414" s="1">
        <v>41.4713811648</v>
      </c>
      <c r="AB414" s="1">
        <v>-81.7337578331</v>
      </c>
    </row>
    <row r="415" spans="1:28" x14ac:dyDescent="0.25">
      <c r="A415" s="13">
        <v>413</v>
      </c>
      <c r="B415" s="17">
        <v>12</v>
      </c>
      <c r="C415" s="1" t="s">
        <v>785</v>
      </c>
      <c r="D415" s="1" t="s">
        <v>3898</v>
      </c>
      <c r="E415" s="1" t="s">
        <v>4528</v>
      </c>
      <c r="F415" s="1" t="s">
        <v>3924</v>
      </c>
      <c r="G415" s="16">
        <v>0.1</v>
      </c>
      <c r="H415" s="16">
        <v>0.6</v>
      </c>
      <c r="I415" s="13" t="s">
        <v>3190</v>
      </c>
      <c r="J415" s="1" t="s">
        <v>4985</v>
      </c>
      <c r="K415" s="1">
        <v>0</v>
      </c>
      <c r="L415" s="1">
        <v>3</v>
      </c>
      <c r="M415" s="1">
        <v>8</v>
      </c>
      <c r="N415" s="1">
        <v>5</v>
      </c>
      <c r="O415" s="1">
        <v>15</v>
      </c>
      <c r="P415" s="16">
        <v>226.59256904069767</v>
      </c>
      <c r="Q415" s="16">
        <v>1.1083255587475955</v>
      </c>
      <c r="R415" s="16">
        <v>12.859279986851929</v>
      </c>
      <c r="S415" s="16">
        <v>11.750954428104333</v>
      </c>
      <c r="T415" s="21">
        <v>7.3602256291737306E-2</v>
      </c>
      <c r="U415" s="16">
        <v>3.5993573985830087</v>
      </c>
      <c r="V415" s="16">
        <v>3.5257551422912714</v>
      </c>
      <c r="W415" s="13" t="str">
        <f>IF(Table467410[[#This Row],[PSI - FI]]&gt;5,"Red",(IF(AND(Table467410[[#This Row],[PSI - FI]]&lt;5,Table467410[[#This Row],[PSI - FI]]&gt;=3),"Blue","No")))</f>
        <v>Blue</v>
      </c>
      <c r="X415" s="19" t="str">
        <f>HYPERLINK("https://www.google.com/maps/dir/?api=1&amp;origin=" &amp; Table467410[[#This Row],[Begin Lat]] &amp; "," &amp; Table467410[[#This Row],[Begin Long]] &amp; "&amp;destination=" &amp; Table467410[[#This Row],[End Lat]] &amp; "," &amp; Table467410[[#This Row],[End Long]] &amp; "&amp;travelmode=driving", "Google Maps")</f>
        <v>Google Maps</v>
      </c>
      <c r="Y415" s="1">
        <v>41.351659318199999</v>
      </c>
      <c r="Z415" s="1">
        <v>-81.511828806799997</v>
      </c>
      <c r="AA415" s="1">
        <v>41.358619668499998</v>
      </c>
      <c r="AB415" s="1">
        <v>-81.514352694500005</v>
      </c>
    </row>
    <row r="416" spans="1:28" x14ac:dyDescent="0.25">
      <c r="A416" s="13">
        <v>414</v>
      </c>
      <c r="B416" s="17">
        <v>12</v>
      </c>
      <c r="C416" s="1" t="s">
        <v>785</v>
      </c>
      <c r="D416" s="1" t="s">
        <v>3898</v>
      </c>
      <c r="E416" s="1" t="s">
        <v>4528</v>
      </c>
      <c r="F416" s="1" t="s">
        <v>3924</v>
      </c>
      <c r="G416" s="16">
        <v>2.2000000000000002</v>
      </c>
      <c r="H416" s="16">
        <v>2.7</v>
      </c>
      <c r="I416" s="13" t="s">
        <v>3190</v>
      </c>
      <c r="J416" s="1" t="s">
        <v>4985</v>
      </c>
      <c r="K416" s="1">
        <v>2</v>
      </c>
      <c r="L416" s="1">
        <v>0</v>
      </c>
      <c r="M416" s="1">
        <v>6</v>
      </c>
      <c r="N416" s="1">
        <v>8</v>
      </c>
      <c r="O416" s="1">
        <v>29</v>
      </c>
      <c r="P416" s="16">
        <v>195.13462936046511</v>
      </c>
      <c r="Q416" s="16">
        <v>1.1083255587475955</v>
      </c>
      <c r="R416" s="16">
        <v>18.657874330281373</v>
      </c>
      <c r="S416" s="16">
        <v>17.549548771533779</v>
      </c>
      <c r="T416" s="21">
        <v>7.3602256291737306E-2</v>
      </c>
      <c r="U416" s="16">
        <v>3.5993573985830087</v>
      </c>
      <c r="V416" s="16">
        <v>3.5257551422912714</v>
      </c>
      <c r="W416" s="13" t="str">
        <f>IF(Table467410[[#This Row],[PSI - FI]]&gt;5,"Red",(IF(AND(Table467410[[#This Row],[PSI - FI]]&lt;5,Table467410[[#This Row],[PSI - FI]]&gt;=3),"Blue","No")))</f>
        <v>Blue</v>
      </c>
      <c r="X416" s="19" t="str">
        <f>HYPERLINK("https://www.google.com/maps/dir/?api=1&amp;origin=" &amp; Table467410[[#This Row],[Begin Lat]] &amp; "," &amp; Table467410[[#This Row],[Begin Long]] &amp; "&amp;destination=" &amp; Table467410[[#This Row],[End Lat]] &amp; "," &amp; Table467410[[#This Row],[End Long]] &amp; "&amp;travelmode=driving", "Google Maps")</f>
        <v>Google Maps</v>
      </c>
      <c r="Y416" s="1">
        <v>41.381295222699997</v>
      </c>
      <c r="Z416" s="1">
        <v>-81.513242509799994</v>
      </c>
      <c r="AA416" s="1">
        <v>41.388474404</v>
      </c>
      <c r="AB416" s="1">
        <v>-81.512181022700005</v>
      </c>
    </row>
    <row r="417" spans="1:28" x14ac:dyDescent="0.25">
      <c r="A417" s="13">
        <v>415</v>
      </c>
      <c r="B417" s="17">
        <v>8</v>
      </c>
      <c r="C417" s="1" t="s">
        <v>787</v>
      </c>
      <c r="D417" s="1" t="s">
        <v>4517</v>
      </c>
      <c r="E417" s="1" t="s">
        <v>4518</v>
      </c>
      <c r="F417" s="1" t="s">
        <v>3923</v>
      </c>
      <c r="G417" s="16">
        <v>24.3</v>
      </c>
      <c r="H417" s="16">
        <v>24.8</v>
      </c>
      <c r="I417" s="13" t="s">
        <v>3190</v>
      </c>
      <c r="J417" s="1" t="s">
        <v>4985</v>
      </c>
      <c r="K417" s="1">
        <v>0</v>
      </c>
      <c r="L417" s="1">
        <v>4</v>
      </c>
      <c r="M417" s="1">
        <v>8</v>
      </c>
      <c r="N417" s="1">
        <v>3</v>
      </c>
      <c r="O417" s="1">
        <v>35</v>
      </c>
      <c r="P417" s="16">
        <v>283.39425872093022</v>
      </c>
      <c r="Q417" s="16">
        <v>1.2487050097722046</v>
      </c>
      <c r="R417" s="16">
        <v>20.131658622722973</v>
      </c>
      <c r="S417" s="16">
        <v>18.882953612950768</v>
      </c>
      <c r="T417" s="21">
        <v>8.785180555735797E-2</v>
      </c>
      <c r="U417" s="16">
        <v>3.5830886969571054</v>
      </c>
      <c r="V417" s="16">
        <v>3.4952368913997476</v>
      </c>
      <c r="W417" s="13" t="str">
        <f>IF(Table467410[[#This Row],[PSI - FI]]&gt;5,"Red",(IF(AND(Table467410[[#This Row],[PSI - FI]]&lt;5,Table467410[[#This Row],[PSI - FI]]&gt;=3),"Blue","No")))</f>
        <v>Blue</v>
      </c>
      <c r="X417" s="19" t="str">
        <f>HYPERLINK("https://www.google.com/maps/dir/?api=1&amp;origin=" &amp; Table467410[[#This Row],[Begin Lat]] &amp; "," &amp; Table467410[[#This Row],[Begin Long]] &amp; "&amp;destination=" &amp; Table467410[[#This Row],[End Lat]] &amp; "," &amp; Table467410[[#This Row],[End Long]] &amp; "&amp;travelmode=driving", "Google Maps")</f>
        <v>Google Maps</v>
      </c>
      <c r="Y417" s="1">
        <v>39.295246881799997</v>
      </c>
      <c r="Z417" s="1">
        <v>-84.4726421437</v>
      </c>
      <c r="AA417" s="1">
        <v>39.294701857</v>
      </c>
      <c r="AB417" s="1">
        <v>-84.4633424883</v>
      </c>
    </row>
    <row r="418" spans="1:28" x14ac:dyDescent="0.25">
      <c r="A418" s="13">
        <v>416</v>
      </c>
      <c r="B418" s="17">
        <v>8</v>
      </c>
      <c r="C418" s="1" t="s">
        <v>787</v>
      </c>
      <c r="D418" s="1" t="s">
        <v>4510</v>
      </c>
      <c r="E418" s="1" t="s">
        <v>4511</v>
      </c>
      <c r="F418" s="1" t="s">
        <v>3917</v>
      </c>
      <c r="G418" s="16">
        <v>2.2000000000000002</v>
      </c>
      <c r="H418" s="16">
        <v>2.7</v>
      </c>
      <c r="I418" s="13" t="s">
        <v>3190</v>
      </c>
      <c r="J418" s="1" t="s">
        <v>4987</v>
      </c>
      <c r="K418" s="1">
        <v>2</v>
      </c>
      <c r="L418" s="1">
        <v>0</v>
      </c>
      <c r="M418" s="1">
        <v>7</v>
      </c>
      <c r="N418" s="1">
        <v>1</v>
      </c>
      <c r="O418" s="1">
        <v>32</v>
      </c>
      <c r="P418" s="16">
        <v>173.61900436046511</v>
      </c>
      <c r="Q418" s="16">
        <v>1.0438413406137264</v>
      </c>
      <c r="R418" s="16">
        <v>16.634348860827327</v>
      </c>
      <c r="S418" s="16">
        <v>15.590507520213601</v>
      </c>
      <c r="T418" s="21">
        <v>8.1554662633416208E-2</v>
      </c>
      <c r="U418" s="16">
        <v>3.5777345853093667</v>
      </c>
      <c r="V418" s="16">
        <v>3.4961799226759505</v>
      </c>
      <c r="W418" s="13" t="str">
        <f>IF(Table467410[[#This Row],[PSI - FI]]&gt;5,"Red",(IF(AND(Table467410[[#This Row],[PSI - FI]]&lt;5,Table467410[[#This Row],[PSI - FI]]&gt;=3),"Blue","No")))</f>
        <v>Blue</v>
      </c>
      <c r="X418" s="19" t="str">
        <f>HYPERLINK("https://www.google.com/maps/dir/?api=1&amp;origin=" &amp; Table467410[[#This Row],[Begin Lat]] &amp; "," &amp; Table467410[[#This Row],[Begin Long]] &amp; "&amp;destination=" &amp; Table467410[[#This Row],[End Lat]] &amp; "," &amp; Table467410[[#This Row],[End Long]] &amp; "&amp;travelmode=driving", "Google Maps")</f>
        <v>Google Maps</v>
      </c>
      <c r="Y418" s="1">
        <v>39.112243729799999</v>
      </c>
      <c r="Z418" s="1">
        <v>-84.500679187200006</v>
      </c>
      <c r="AA418" s="1">
        <v>39.1192702532</v>
      </c>
      <c r="AB418" s="1">
        <v>-84.498575941799999</v>
      </c>
    </row>
    <row r="419" spans="1:28" x14ac:dyDescent="0.25">
      <c r="A419" s="13">
        <v>417</v>
      </c>
      <c r="B419" s="17">
        <v>8</v>
      </c>
      <c r="C419" s="1" t="s">
        <v>787</v>
      </c>
      <c r="D419" s="1" t="s">
        <v>4522</v>
      </c>
      <c r="E419" s="1" t="s">
        <v>4523</v>
      </c>
      <c r="F419" s="1" t="s">
        <v>3917</v>
      </c>
      <c r="G419" s="16">
        <v>16.399999999999999</v>
      </c>
      <c r="H419" s="16">
        <v>16.899999999999999</v>
      </c>
      <c r="I419" s="13" t="s">
        <v>3190</v>
      </c>
      <c r="J419" s="1" t="s">
        <v>4985</v>
      </c>
      <c r="K419" s="1">
        <v>0</v>
      </c>
      <c r="L419" s="1">
        <v>0</v>
      </c>
      <c r="M419" s="1">
        <v>7</v>
      </c>
      <c r="N419" s="1">
        <v>8</v>
      </c>
      <c r="O419" s="1">
        <v>39</v>
      </c>
      <c r="P419" s="16">
        <v>120.328125</v>
      </c>
      <c r="Q419" s="16">
        <v>1.2529222501811283</v>
      </c>
      <c r="R419" s="16">
        <v>21.600061553508208</v>
      </c>
      <c r="S419" s="16">
        <v>20.347139303327079</v>
      </c>
      <c r="T419" s="21">
        <v>8.8314742544626984E-2</v>
      </c>
      <c r="U419" s="16">
        <v>3.5694335632547203</v>
      </c>
      <c r="V419" s="16">
        <v>3.4811188207100932</v>
      </c>
      <c r="W419" s="13" t="str">
        <f>IF(Table467410[[#This Row],[PSI - FI]]&gt;5,"Red",(IF(AND(Table467410[[#This Row],[PSI - FI]]&lt;5,Table467410[[#This Row],[PSI - FI]]&gt;=3),"Blue","No")))</f>
        <v>Blue</v>
      </c>
      <c r="X419" s="19" t="str">
        <f>HYPERLINK("https://www.google.com/maps/dir/?api=1&amp;origin=" &amp; Table467410[[#This Row],[Begin Lat]] &amp; "," &amp; Table467410[[#This Row],[Begin Long]] &amp; "&amp;destination=" &amp; Table467410[[#This Row],[End Lat]] &amp; "," &amp; Table467410[[#This Row],[End Long]] &amp; "&amp;travelmode=driving", "Google Maps")</f>
        <v>Google Maps</v>
      </c>
      <c r="Y419" s="1">
        <v>39.255855797599999</v>
      </c>
      <c r="Z419" s="1">
        <v>-84.363274902499995</v>
      </c>
      <c r="AA419" s="1">
        <v>39.262422147599999</v>
      </c>
      <c r="AB419" s="1">
        <v>-84.359340876199994</v>
      </c>
    </row>
    <row r="420" spans="1:28" x14ac:dyDescent="0.25">
      <c r="A420" s="13">
        <v>418</v>
      </c>
      <c r="B420" s="17">
        <v>12</v>
      </c>
      <c r="C420" s="1" t="s">
        <v>794</v>
      </c>
      <c r="D420" s="1" t="s">
        <v>4554</v>
      </c>
      <c r="E420" s="1" t="s">
        <v>4555</v>
      </c>
      <c r="F420" s="1" t="s">
        <v>3924</v>
      </c>
      <c r="G420" s="16">
        <v>0.7</v>
      </c>
      <c r="H420" s="16">
        <v>1.2</v>
      </c>
      <c r="I420" s="13" t="s">
        <v>3190</v>
      </c>
      <c r="J420" s="1" t="s">
        <v>4986</v>
      </c>
      <c r="K420" s="1">
        <v>0</v>
      </c>
      <c r="L420" s="1">
        <v>3</v>
      </c>
      <c r="M420" s="1">
        <v>2</v>
      </c>
      <c r="N420" s="1">
        <v>5</v>
      </c>
      <c r="O420" s="1">
        <v>14</v>
      </c>
      <c r="P420" s="16">
        <v>186.31131904069767</v>
      </c>
      <c r="Q420" s="16">
        <v>0.97980424183318016</v>
      </c>
      <c r="R420" s="16">
        <v>9.5403731858089742</v>
      </c>
      <c r="S420" s="16">
        <v>8.5605689439757935</v>
      </c>
      <c r="T420" s="21">
        <v>7.2106047517391289E-2</v>
      </c>
      <c r="U420" s="16">
        <v>3.5543191399144334</v>
      </c>
      <c r="V420" s="16">
        <v>3.4822130923970422</v>
      </c>
      <c r="W420" s="13" t="str">
        <f>IF(Table467410[[#This Row],[PSI - FI]]&gt;5,"Red",(IF(AND(Table467410[[#This Row],[PSI - FI]]&lt;5,Table467410[[#This Row],[PSI - FI]]&gt;=3),"Blue","No")))</f>
        <v>Blue</v>
      </c>
      <c r="X420" s="19" t="str">
        <f>HYPERLINK("https://www.google.com/maps/dir/?api=1&amp;origin=" &amp; Table467410[[#This Row],[Begin Lat]] &amp; "," &amp; Table467410[[#This Row],[Begin Long]] &amp; "&amp;destination=" &amp; Table467410[[#This Row],[End Lat]] &amp; "," &amp; Table467410[[#This Row],[End Long]] &amp; "&amp;travelmode=driving", "Google Maps")</f>
        <v>Google Maps</v>
      </c>
      <c r="Y420" s="1">
        <v>41.580054240300001</v>
      </c>
      <c r="Z420" s="1">
        <v>-81.447413706199995</v>
      </c>
      <c r="AA420" s="1">
        <v>41.587328398399997</v>
      </c>
      <c r="AB420" s="1">
        <v>-81.447802304800007</v>
      </c>
    </row>
    <row r="421" spans="1:28" x14ac:dyDescent="0.25">
      <c r="A421" s="13">
        <v>419</v>
      </c>
      <c r="B421" s="17">
        <v>7</v>
      </c>
      <c r="C421" s="1" t="s">
        <v>3196</v>
      </c>
      <c r="D421" s="1" t="s">
        <v>4505</v>
      </c>
      <c r="E421" s="1" t="s">
        <v>4519</v>
      </c>
      <c r="F421" s="1" t="s">
        <v>3918</v>
      </c>
      <c r="G421" s="16">
        <v>17.2</v>
      </c>
      <c r="H421" s="16">
        <v>17.7</v>
      </c>
      <c r="I421" s="13" t="s">
        <v>3190</v>
      </c>
      <c r="J421" s="1" t="s">
        <v>4988</v>
      </c>
      <c r="K421" s="1">
        <v>0</v>
      </c>
      <c r="L421" s="1">
        <v>3</v>
      </c>
      <c r="M421" s="1">
        <v>8</v>
      </c>
      <c r="N421" s="1">
        <v>2</v>
      </c>
      <c r="O421" s="1">
        <v>30</v>
      </c>
      <c r="P421" s="16">
        <v>228.28006904069767</v>
      </c>
      <c r="Q421" s="16">
        <v>1.0780420211876276</v>
      </c>
      <c r="R421" s="16">
        <v>17.483799657296469</v>
      </c>
      <c r="S421" s="16">
        <v>16.405757636108842</v>
      </c>
      <c r="T421" s="21">
        <v>8.2584519038638088E-2</v>
      </c>
      <c r="U421" s="16">
        <v>3.5510365854648884</v>
      </c>
      <c r="V421" s="16">
        <v>3.4684520664262504</v>
      </c>
      <c r="W421" s="13" t="str">
        <f>IF(Table467410[[#This Row],[PSI - FI]]&gt;5,"Red",(IF(AND(Table467410[[#This Row],[PSI - FI]]&lt;5,Table467410[[#This Row],[PSI - FI]]&gt;=3),"Blue","No")))</f>
        <v>Blue</v>
      </c>
      <c r="X421" s="19" t="str">
        <f>HYPERLINK("https://www.google.com/maps/dir/?api=1&amp;origin=" &amp; Table467410[[#This Row],[Begin Lat]] &amp; "," &amp; Table467410[[#This Row],[Begin Long]] &amp; "&amp;destination=" &amp; Table467410[[#This Row],[End Lat]] &amp; "," &amp; Table467410[[#This Row],[End Long]] &amp; "&amp;travelmode=driving", "Google Maps")</f>
        <v>Google Maps</v>
      </c>
      <c r="Y421" s="1">
        <v>39.819094979699997</v>
      </c>
      <c r="Z421" s="1">
        <v>-84.189065709999994</v>
      </c>
      <c r="AA421" s="1">
        <v>39.826343238100002</v>
      </c>
      <c r="AB421" s="1">
        <v>-84.189240295800005</v>
      </c>
    </row>
    <row r="422" spans="1:28" x14ac:dyDescent="0.25">
      <c r="A422" s="13">
        <v>420</v>
      </c>
      <c r="B422" s="17">
        <v>6</v>
      </c>
      <c r="C422" s="1" t="s">
        <v>784</v>
      </c>
      <c r="D422" s="1" t="s">
        <v>3842</v>
      </c>
      <c r="E422" s="1" t="s">
        <v>4501</v>
      </c>
      <c r="F422" s="1" t="s">
        <v>3916</v>
      </c>
      <c r="G422" s="16">
        <v>6.9</v>
      </c>
      <c r="H422" s="16">
        <v>7.4</v>
      </c>
      <c r="I422" s="13" t="s">
        <v>3190</v>
      </c>
      <c r="J422" s="1" t="s">
        <v>4988</v>
      </c>
      <c r="K422" s="1">
        <v>1</v>
      </c>
      <c r="L422" s="1">
        <v>0</v>
      </c>
      <c r="M422" s="1">
        <v>6</v>
      </c>
      <c r="N422" s="1">
        <v>3</v>
      </c>
      <c r="O422" s="1">
        <v>10</v>
      </c>
      <c r="P422" s="16">
        <v>108.27043968023256</v>
      </c>
      <c r="Q422" s="16">
        <v>1.3348545389504147</v>
      </c>
      <c r="R422" s="16">
        <v>8.1318058202241623</v>
      </c>
      <c r="S422" s="16">
        <v>6.7969512812737474</v>
      </c>
      <c r="T422" s="21">
        <v>0.10272208472712294</v>
      </c>
      <c r="U422" s="16">
        <v>3.5287075176489955</v>
      </c>
      <c r="V422" s="16">
        <v>3.4259854329218724</v>
      </c>
      <c r="W422" s="13" t="str">
        <f>IF(Table467410[[#This Row],[PSI - FI]]&gt;5,"Red",(IF(AND(Table467410[[#This Row],[PSI - FI]]&lt;5,Table467410[[#This Row],[PSI - FI]]&gt;=3),"Blue","No")))</f>
        <v>Blue</v>
      </c>
      <c r="X422" s="19" t="str">
        <f>HYPERLINK("https://www.google.com/maps/dir/?api=1&amp;origin=" &amp; Table467410[[#This Row],[Begin Lat]] &amp; "," &amp; Table467410[[#This Row],[Begin Long]] &amp; "&amp;destination=" &amp; Table467410[[#This Row],[End Lat]] &amp; "," &amp; Table467410[[#This Row],[End Long]] &amp; "&amp;travelmode=driving", "Google Maps")</f>
        <v>Google Maps</v>
      </c>
      <c r="Y422" s="1">
        <v>39.976582964499997</v>
      </c>
      <c r="Z422" s="1">
        <v>-83.119592983800004</v>
      </c>
      <c r="AA422" s="1">
        <v>39.976222733599997</v>
      </c>
      <c r="AB422" s="1">
        <v>-83.110180909700006</v>
      </c>
    </row>
    <row r="423" spans="1:28" x14ac:dyDescent="0.25">
      <c r="A423" s="13">
        <v>421</v>
      </c>
      <c r="B423" s="17">
        <v>6</v>
      </c>
      <c r="C423" s="1" t="s">
        <v>784</v>
      </c>
      <c r="D423" s="1" t="s">
        <v>3842</v>
      </c>
      <c r="E423" s="1" t="s">
        <v>4501</v>
      </c>
      <c r="F423" s="1" t="s">
        <v>3916</v>
      </c>
      <c r="G423" s="16">
        <v>8.5</v>
      </c>
      <c r="H423" s="16">
        <v>9</v>
      </c>
      <c r="I423" s="13" t="s">
        <v>3190</v>
      </c>
      <c r="J423" s="1" t="s">
        <v>4986</v>
      </c>
      <c r="K423" s="1">
        <v>0</v>
      </c>
      <c r="L423" s="1">
        <v>0</v>
      </c>
      <c r="M423" s="1">
        <v>8</v>
      </c>
      <c r="N423" s="1">
        <v>4</v>
      </c>
      <c r="O423" s="1">
        <v>29</v>
      </c>
      <c r="P423" s="16">
        <v>99.125</v>
      </c>
      <c r="Q423" s="16">
        <v>1.057174581675226</v>
      </c>
      <c r="R423" s="16">
        <v>16.583109483380671</v>
      </c>
      <c r="S423" s="16">
        <v>15.525934901705444</v>
      </c>
      <c r="T423" s="21">
        <v>4.1183698274374458E-2</v>
      </c>
      <c r="U423" s="16">
        <v>3.5097440481001452</v>
      </c>
      <c r="V423" s="16">
        <v>3.4685603498257707</v>
      </c>
      <c r="W423" s="13" t="str">
        <f>IF(Table467410[[#This Row],[PSI - FI]]&gt;5,"Red",(IF(AND(Table467410[[#This Row],[PSI - FI]]&lt;5,Table467410[[#This Row],[PSI - FI]]&gt;=3),"Blue","No")))</f>
        <v>Blue</v>
      </c>
      <c r="X423" s="19" t="str">
        <f>HYPERLINK("https://www.google.com/maps/dir/?api=1&amp;origin=" &amp; Table467410[[#This Row],[Begin Lat]] &amp; "," &amp; Table467410[[#This Row],[Begin Long]] &amp; "&amp;destination=" &amp; Table467410[[#This Row],[End Lat]] &amp; "," &amp; Table467410[[#This Row],[End Long]] &amp; "&amp;travelmode=driving", "Google Maps")</f>
        <v>Google Maps</v>
      </c>
      <c r="Y423" s="1">
        <v>39.974182887399998</v>
      </c>
      <c r="Z423" s="1">
        <v>-83.089646546099999</v>
      </c>
      <c r="AA423" s="1">
        <v>39.973140144200002</v>
      </c>
      <c r="AB423" s="1">
        <v>-83.080352714499995</v>
      </c>
    </row>
    <row r="424" spans="1:28" x14ac:dyDescent="0.25">
      <c r="A424" s="13">
        <v>422</v>
      </c>
      <c r="B424" s="17">
        <v>8</v>
      </c>
      <c r="C424" s="1" t="s">
        <v>787</v>
      </c>
      <c r="D424" s="1" t="s">
        <v>4510</v>
      </c>
      <c r="E424" s="1" t="s">
        <v>4511</v>
      </c>
      <c r="F424" s="1" t="s">
        <v>3917</v>
      </c>
      <c r="G424" s="16">
        <v>13.7</v>
      </c>
      <c r="H424" s="16">
        <v>14.2</v>
      </c>
      <c r="I424" s="13" t="s">
        <v>3190</v>
      </c>
      <c r="J424" s="1" t="s">
        <v>4988</v>
      </c>
      <c r="K424" s="1">
        <v>0</v>
      </c>
      <c r="L424" s="1">
        <v>1</v>
      </c>
      <c r="M424" s="1">
        <v>2</v>
      </c>
      <c r="N424" s="1">
        <v>9</v>
      </c>
      <c r="O424" s="1">
        <v>50</v>
      </c>
      <c r="P424" s="16">
        <v>148.70793968023256</v>
      </c>
      <c r="Q424" s="16">
        <v>1.3295014282917501</v>
      </c>
      <c r="R424" s="16">
        <v>25.128445092516461</v>
      </c>
      <c r="S424" s="16">
        <v>23.798943664224712</v>
      </c>
      <c r="T424" s="21">
        <v>0.10086362281134872</v>
      </c>
      <c r="U424" s="16">
        <v>3.4977641706175282</v>
      </c>
      <c r="V424" s="16">
        <v>3.3969005478061796</v>
      </c>
      <c r="W424" s="13" t="str">
        <f>IF(Table467410[[#This Row],[PSI - FI]]&gt;5,"Red",(IF(AND(Table467410[[#This Row],[PSI - FI]]&lt;5,Table467410[[#This Row],[PSI - FI]]&gt;=3),"Blue","No")))</f>
        <v>Blue</v>
      </c>
      <c r="X424" s="19" t="str">
        <f>HYPERLINK("https://www.google.com/maps/dir/?api=1&amp;origin=" &amp; Table467410[[#This Row],[Begin Lat]] &amp; "," &amp; Table467410[[#This Row],[Begin Long]] &amp; "&amp;destination=" &amp; Table467410[[#This Row],[End Lat]] &amp; "," &amp; Table467410[[#This Row],[End Long]] &amp; "&amp;travelmode=driving", "Google Maps")</f>
        <v>Google Maps</v>
      </c>
      <c r="Y424" s="1">
        <v>39.218975542599999</v>
      </c>
      <c r="Z424" s="1">
        <v>-84.368808095299997</v>
      </c>
      <c r="AA424" s="1">
        <v>39.2260061096</v>
      </c>
      <c r="AB424" s="1">
        <v>-84.366627287599997</v>
      </c>
    </row>
    <row r="425" spans="1:28" x14ac:dyDescent="0.25">
      <c r="A425" s="13">
        <v>423</v>
      </c>
      <c r="B425" s="17">
        <v>8</v>
      </c>
      <c r="C425" s="1" t="s">
        <v>787</v>
      </c>
      <c r="D425" s="1" t="s">
        <v>4556</v>
      </c>
      <c r="E425" s="1" t="s">
        <v>4557</v>
      </c>
      <c r="F425" s="1" t="s">
        <v>4569</v>
      </c>
      <c r="G425" s="16">
        <v>18.899999999999999</v>
      </c>
      <c r="H425" s="16">
        <v>19.399999999999999</v>
      </c>
      <c r="I425" s="13" t="s">
        <v>3190</v>
      </c>
      <c r="J425" s="1" t="s">
        <v>4985</v>
      </c>
      <c r="K425" s="1">
        <v>0</v>
      </c>
      <c r="L425" s="1">
        <v>0</v>
      </c>
      <c r="M425" s="1">
        <v>9</v>
      </c>
      <c r="N425" s="1">
        <v>11</v>
      </c>
      <c r="O425" s="1">
        <v>55</v>
      </c>
      <c r="P425" s="16">
        <v>162.734375</v>
      </c>
      <c r="Q425" s="16">
        <v>0.66311879784233252</v>
      </c>
      <c r="R425" s="16">
        <v>38.10094772821018</v>
      </c>
      <c r="S425" s="16">
        <v>37.43782893036785</v>
      </c>
      <c r="T425" s="21">
        <v>4.2029795763849603E-2</v>
      </c>
      <c r="U425" s="16">
        <v>3.4977121166989069</v>
      </c>
      <c r="V425" s="16">
        <v>3.4556823209350571</v>
      </c>
      <c r="W425" s="13" t="str">
        <f>IF(Table467410[[#This Row],[PSI - FI]]&gt;5,"Red",(IF(AND(Table467410[[#This Row],[PSI - FI]]&lt;5,Table467410[[#This Row],[PSI - FI]]&gt;=3),"Blue","No")))</f>
        <v>Blue</v>
      </c>
      <c r="X425" s="19" t="str">
        <f>HYPERLINK("https://www.google.com/maps/dir/?api=1&amp;origin=" &amp; Table467410[[#This Row],[Begin Lat]] &amp; "," &amp; Table467410[[#This Row],[Begin Long]] &amp; "&amp;destination=" &amp; Table467410[[#This Row],[End Lat]] &amp; "," &amp; Table467410[[#This Row],[End Long]] &amp; "&amp;travelmode=driving", "Google Maps")</f>
        <v>Google Maps</v>
      </c>
      <c r="Y425" s="1">
        <v>39.156410959799999</v>
      </c>
      <c r="Z425" s="1">
        <v>-84.546145664400001</v>
      </c>
      <c r="AA425" s="1">
        <v>39.150960540699998</v>
      </c>
      <c r="AB425" s="1">
        <v>-84.540450755199998</v>
      </c>
    </row>
    <row r="426" spans="1:28" x14ac:dyDescent="0.25">
      <c r="A426" s="13">
        <v>424</v>
      </c>
      <c r="B426" s="17">
        <v>6</v>
      </c>
      <c r="C426" s="1" t="s">
        <v>784</v>
      </c>
      <c r="D426" s="1" t="s">
        <v>3842</v>
      </c>
      <c r="E426" s="1" t="s">
        <v>4509</v>
      </c>
      <c r="F426" s="1" t="s">
        <v>3916</v>
      </c>
      <c r="G426" s="16">
        <v>21.9</v>
      </c>
      <c r="H426" s="16">
        <v>22.4</v>
      </c>
      <c r="I426" s="13" t="s">
        <v>3190</v>
      </c>
      <c r="J426" s="1" t="s">
        <v>4980</v>
      </c>
      <c r="K426" s="1">
        <v>0</v>
      </c>
      <c r="L426" s="1">
        <v>0</v>
      </c>
      <c r="M426" s="1">
        <v>10</v>
      </c>
      <c r="N426" s="1">
        <v>6</v>
      </c>
      <c r="O426" s="1">
        <v>33</v>
      </c>
      <c r="P426" s="16">
        <v>125.09375</v>
      </c>
      <c r="Q426" s="16">
        <v>0.66616422243879769</v>
      </c>
      <c r="R426" s="16">
        <v>19.295279073818243</v>
      </c>
      <c r="S426" s="16">
        <v>18.629114851379445</v>
      </c>
      <c r="T426" s="21">
        <v>4.9141094479207004E-2</v>
      </c>
      <c r="U426" s="16">
        <v>3.4960983916562105</v>
      </c>
      <c r="V426" s="16">
        <v>3.4469572971770033</v>
      </c>
      <c r="W426" s="13" t="str">
        <f>IF(Table467410[[#This Row],[PSI - FI]]&gt;5,"Red",(IF(AND(Table467410[[#This Row],[PSI - FI]]&lt;5,Table467410[[#This Row],[PSI - FI]]&gt;=3),"Blue","No")))</f>
        <v>Blue</v>
      </c>
      <c r="X426" s="19" t="str">
        <f>HYPERLINK("https://www.google.com/maps/dir/?api=1&amp;origin=" &amp; Table467410[[#This Row],[Begin Lat]] &amp; "," &amp; Table467410[[#This Row],[Begin Long]] &amp; "&amp;destination=" &amp; Table467410[[#This Row],[End Lat]] &amp; "," &amp; Table467410[[#This Row],[End Long]] &amp; "&amp;travelmode=driving", "Google Maps")</f>
        <v>Google Maps</v>
      </c>
      <c r="Y426" s="1">
        <v>39.936514334500004</v>
      </c>
      <c r="Z426" s="1">
        <v>-82.868629897299996</v>
      </c>
      <c r="AA426" s="1">
        <v>39.934359329000003</v>
      </c>
      <c r="AB426" s="1">
        <v>-82.859643407199997</v>
      </c>
    </row>
    <row r="427" spans="1:28" x14ac:dyDescent="0.25">
      <c r="A427" s="13">
        <v>425</v>
      </c>
      <c r="B427" s="17">
        <v>6</v>
      </c>
      <c r="C427" s="1" t="s">
        <v>784</v>
      </c>
      <c r="D427" s="1" t="s">
        <v>4491</v>
      </c>
      <c r="E427" s="1" t="s">
        <v>4492</v>
      </c>
      <c r="F427" s="1" t="s">
        <v>4564</v>
      </c>
      <c r="G427" s="16">
        <v>1.8</v>
      </c>
      <c r="H427" s="16">
        <v>2.2999999999999998</v>
      </c>
      <c r="I427" s="13" t="s">
        <v>3190</v>
      </c>
      <c r="J427" s="1" t="s">
        <v>4985</v>
      </c>
      <c r="K427" s="1">
        <v>0</v>
      </c>
      <c r="L427" s="1">
        <v>1</v>
      </c>
      <c r="M427" s="1">
        <v>11</v>
      </c>
      <c r="N427" s="1">
        <v>4</v>
      </c>
      <c r="O427" s="1">
        <v>25</v>
      </c>
      <c r="P427" s="16">
        <v>160.44231468023256</v>
      </c>
      <c r="Q427" s="16">
        <v>1.0381917565085852</v>
      </c>
      <c r="R427" s="16">
        <v>17.314786313111352</v>
      </c>
      <c r="S427" s="16">
        <v>16.276594556602767</v>
      </c>
      <c r="T427" s="21">
        <v>6.7260112775863884E-2</v>
      </c>
      <c r="U427" s="16">
        <v>3.4817804215308255</v>
      </c>
      <c r="V427" s="16">
        <v>3.4145203087549616</v>
      </c>
      <c r="W427" s="13" t="str">
        <f>IF(Table467410[[#This Row],[PSI - FI]]&gt;5,"Red",(IF(AND(Table467410[[#This Row],[PSI - FI]]&lt;5,Table467410[[#This Row],[PSI - FI]]&gt;=3),"Blue","No")))</f>
        <v>Blue</v>
      </c>
      <c r="X427" s="19" t="str">
        <f>HYPERLINK("https://www.google.com/maps/dir/?api=1&amp;origin=" &amp; Table467410[[#This Row],[Begin Lat]] &amp; "," &amp; Table467410[[#This Row],[Begin Long]] &amp; "&amp;destination=" &amp; Table467410[[#This Row],[End Lat]] &amp; "," &amp; Table467410[[#This Row],[End Long]] &amp; "&amp;travelmode=driving", "Google Maps")</f>
        <v>Google Maps</v>
      </c>
      <c r="Y427" s="1">
        <v>39.966992059100001</v>
      </c>
      <c r="Z427" s="1">
        <v>-83.0395887488</v>
      </c>
      <c r="AA427" s="1">
        <v>39.964442927</v>
      </c>
      <c r="AB427" s="1">
        <v>-83.030826632699998</v>
      </c>
    </row>
    <row r="428" spans="1:28" x14ac:dyDescent="0.25">
      <c r="A428" s="13">
        <v>426</v>
      </c>
      <c r="B428" s="17">
        <v>12</v>
      </c>
      <c r="C428" s="1" t="s">
        <v>785</v>
      </c>
      <c r="D428" s="1" t="s">
        <v>4499</v>
      </c>
      <c r="E428" s="1" t="s">
        <v>4513</v>
      </c>
      <c r="F428" s="1" t="s">
        <v>4566</v>
      </c>
      <c r="G428" s="16">
        <v>9.4</v>
      </c>
      <c r="H428" s="16">
        <v>9.9</v>
      </c>
      <c r="I428" s="13" t="s">
        <v>3190</v>
      </c>
      <c r="J428" s="1" t="s">
        <v>4986</v>
      </c>
      <c r="K428" s="1">
        <v>0</v>
      </c>
      <c r="L428" s="1">
        <v>1</v>
      </c>
      <c r="M428" s="1">
        <v>4</v>
      </c>
      <c r="N428" s="1">
        <v>6</v>
      </c>
      <c r="O428" s="1">
        <v>29</v>
      </c>
      <c r="P428" s="16">
        <v>127.48918968023256</v>
      </c>
      <c r="Q428" s="16">
        <v>0.75849101829095955</v>
      </c>
      <c r="R428" s="16">
        <v>15.799446926877454</v>
      </c>
      <c r="S428" s="16">
        <v>15.040955908586495</v>
      </c>
      <c r="T428" s="21">
        <v>7.316749485226659E-2</v>
      </c>
      <c r="U428" s="16">
        <v>3.4793917840088904</v>
      </c>
      <c r="V428" s="16">
        <v>3.4062242891566239</v>
      </c>
      <c r="W428" s="13" t="str">
        <f>IF(Table467410[[#This Row],[PSI - FI]]&gt;5,"Red",(IF(AND(Table467410[[#This Row],[PSI - FI]]&lt;5,Table467410[[#This Row],[PSI - FI]]&gt;=3),"Blue","No")))</f>
        <v>Blue</v>
      </c>
      <c r="X428" s="19" t="str">
        <f>HYPERLINK("https://www.google.com/maps/dir/?api=1&amp;origin=" &amp; Table467410[[#This Row],[Begin Lat]] &amp; "," &amp; Table467410[[#This Row],[Begin Long]] &amp; "&amp;destination=" &amp; Table467410[[#This Row],[End Lat]] &amp; "," &amp; Table467410[[#This Row],[End Long]] &amp; "&amp;travelmode=driving", "Google Maps")</f>
        <v>Google Maps</v>
      </c>
      <c r="Y428" s="1">
        <v>41.420368403300003</v>
      </c>
      <c r="Z428" s="1">
        <v>-81.802619639300005</v>
      </c>
      <c r="AA428" s="1">
        <v>41.420282132799997</v>
      </c>
      <c r="AB428" s="1">
        <v>-81.793001379299994</v>
      </c>
    </row>
    <row r="429" spans="1:28" x14ac:dyDescent="0.25">
      <c r="A429" s="13">
        <v>427</v>
      </c>
      <c r="B429" s="17">
        <v>12</v>
      </c>
      <c r="C429" s="1" t="s">
        <v>785</v>
      </c>
      <c r="D429" s="1" t="s">
        <v>4499</v>
      </c>
      <c r="E429" s="1" t="s">
        <v>4500</v>
      </c>
      <c r="F429" s="1" t="s">
        <v>4566</v>
      </c>
      <c r="G429" s="16">
        <v>14.6</v>
      </c>
      <c r="H429" s="16">
        <v>15.1</v>
      </c>
      <c r="I429" s="13" t="s">
        <v>3190</v>
      </c>
      <c r="J429" s="1" t="s">
        <v>4985</v>
      </c>
      <c r="K429" s="1">
        <v>0</v>
      </c>
      <c r="L429" s="1">
        <v>1</v>
      </c>
      <c r="M429" s="1">
        <v>7</v>
      </c>
      <c r="N429" s="1">
        <v>6</v>
      </c>
      <c r="O429" s="1">
        <v>55</v>
      </c>
      <c r="P429" s="16">
        <v>173.12981468023256</v>
      </c>
      <c r="Q429" s="16">
        <v>1.3649960307338727</v>
      </c>
      <c r="R429" s="16">
        <v>27.19328605303043</v>
      </c>
      <c r="S429" s="16">
        <v>25.828290022296557</v>
      </c>
      <c r="T429" s="21">
        <v>0.10143334197769008</v>
      </c>
      <c r="U429" s="16">
        <v>3.474682884470528</v>
      </c>
      <c r="V429" s="16">
        <v>3.3732495424928377</v>
      </c>
      <c r="W429" s="13" t="str">
        <f>IF(Table467410[[#This Row],[PSI - FI]]&gt;5,"Red",(IF(AND(Table467410[[#This Row],[PSI - FI]]&lt;5,Table467410[[#This Row],[PSI - FI]]&gt;=3),"Blue","No")))</f>
        <v>Blue</v>
      </c>
      <c r="X429" s="19" t="str">
        <f>HYPERLINK("https://www.google.com/maps/dir/?api=1&amp;origin=" &amp; Table467410[[#This Row],[Begin Lat]] &amp; "," &amp; Table467410[[#This Row],[Begin Long]] &amp; "&amp;destination=" &amp; Table467410[[#This Row],[End Lat]] &amp; "," &amp; Table467410[[#This Row],[End Long]] &amp; "&amp;travelmode=driving", "Google Maps")</f>
        <v>Google Maps</v>
      </c>
      <c r="Y429" s="1">
        <v>41.421368973200003</v>
      </c>
      <c r="Z429" s="1">
        <v>-81.704796951399999</v>
      </c>
      <c r="AA429" s="1">
        <v>41.421105620399999</v>
      </c>
      <c r="AB429" s="1">
        <v>-81.695191124199994</v>
      </c>
    </row>
    <row r="430" spans="1:28" x14ac:dyDescent="0.25">
      <c r="A430" s="13">
        <v>428</v>
      </c>
      <c r="B430" s="17">
        <v>8</v>
      </c>
      <c r="C430" s="1" t="s">
        <v>788</v>
      </c>
      <c r="D430" s="1" t="s">
        <v>4524</v>
      </c>
      <c r="E430" s="1" t="s">
        <v>4537</v>
      </c>
      <c r="F430" s="1" t="s">
        <v>3918</v>
      </c>
      <c r="G430" s="16">
        <v>6.5</v>
      </c>
      <c r="H430" s="16">
        <v>7</v>
      </c>
      <c r="I430" s="13" t="s">
        <v>3190</v>
      </c>
      <c r="J430" s="1" t="s">
        <v>4987</v>
      </c>
      <c r="K430" s="1">
        <v>0</v>
      </c>
      <c r="L430" s="1">
        <v>0</v>
      </c>
      <c r="M430" s="1">
        <v>7</v>
      </c>
      <c r="N430" s="1">
        <v>2</v>
      </c>
      <c r="O430" s="1">
        <v>32</v>
      </c>
      <c r="P430" s="16">
        <v>86.703125</v>
      </c>
      <c r="Q430" s="16">
        <v>1.2522543763379133</v>
      </c>
      <c r="R430" s="16">
        <v>16.741438190116487</v>
      </c>
      <c r="S430" s="16">
        <v>15.489183813778574</v>
      </c>
      <c r="T430" s="21">
        <v>0.1002414725268965</v>
      </c>
      <c r="U430" s="16">
        <v>3.4493024789389213</v>
      </c>
      <c r="V430" s="16">
        <v>3.349061006412025</v>
      </c>
      <c r="W430" s="13" t="str">
        <f>IF(Table467410[[#This Row],[PSI - FI]]&gt;5,"Red",(IF(AND(Table467410[[#This Row],[PSI - FI]]&lt;5,Table467410[[#This Row],[PSI - FI]]&gt;=3),"Blue","No")))</f>
        <v>Blue</v>
      </c>
      <c r="X430" s="19" t="str">
        <f>HYPERLINK("https://www.google.com/maps/dir/?api=1&amp;origin=" &amp; Table467410[[#This Row],[Begin Lat]] &amp; "," &amp; Table467410[[#This Row],[Begin Long]] &amp; "&amp;destination=" &amp; Table467410[[#This Row],[End Lat]] &amp; "," &amp; Table467410[[#This Row],[End Long]] &amp; "&amp;travelmode=driving", "Google Maps")</f>
        <v>Google Maps</v>
      </c>
      <c r="Y430" s="1">
        <v>39.369972551899998</v>
      </c>
      <c r="Z430" s="1">
        <v>-84.365587853299999</v>
      </c>
      <c r="AA430" s="1">
        <v>39.377197188300002</v>
      </c>
      <c r="AB430" s="1">
        <v>-84.364797067200001</v>
      </c>
    </row>
    <row r="431" spans="1:28" x14ac:dyDescent="0.25">
      <c r="A431" s="13">
        <v>429</v>
      </c>
      <c r="B431" s="17">
        <v>8</v>
      </c>
      <c r="C431" s="1" t="s">
        <v>787</v>
      </c>
      <c r="D431" s="1" t="s">
        <v>4510</v>
      </c>
      <c r="E431" s="1" t="s">
        <v>4511</v>
      </c>
      <c r="F431" s="1" t="s">
        <v>3917</v>
      </c>
      <c r="G431" s="16">
        <v>8.3000000000000007</v>
      </c>
      <c r="H431" s="16">
        <v>8.8000000000000007</v>
      </c>
      <c r="I431" s="13" t="s">
        <v>3190</v>
      </c>
      <c r="J431" s="1" t="s">
        <v>4988</v>
      </c>
      <c r="K431" s="1">
        <v>0</v>
      </c>
      <c r="L431" s="1">
        <v>1</v>
      </c>
      <c r="M431" s="1">
        <v>5</v>
      </c>
      <c r="N431" s="1">
        <v>6</v>
      </c>
      <c r="O431" s="1">
        <v>33</v>
      </c>
      <c r="P431" s="16">
        <v>138.03606468023256</v>
      </c>
      <c r="Q431" s="16">
        <v>1.2858181483775231</v>
      </c>
      <c r="R431" s="16">
        <v>18.180794487850672</v>
      </c>
      <c r="S431" s="16">
        <v>16.89497633947315</v>
      </c>
      <c r="T431" s="21">
        <v>9.7411393260920007E-2</v>
      </c>
      <c r="U431" s="16">
        <v>3.4492719857387661</v>
      </c>
      <c r="V431" s="16">
        <v>3.3518605924778462</v>
      </c>
      <c r="W431" s="13" t="str">
        <f>IF(Table467410[[#This Row],[PSI - FI]]&gt;5,"Red",(IF(AND(Table467410[[#This Row],[PSI - FI]]&lt;5,Table467410[[#This Row],[PSI - FI]]&gt;=3),"Blue","No")))</f>
        <v>Blue</v>
      </c>
      <c r="X431" s="19" t="str">
        <f>HYPERLINK("https://www.google.com/maps/dir/?api=1&amp;origin=" &amp; Table467410[[#This Row],[Begin Lat]] &amp; "," &amp; Table467410[[#This Row],[Begin Long]] &amp; "&amp;destination=" &amp; Table467410[[#This Row],[End Lat]] &amp; "," &amp; Table467410[[#This Row],[End Long]] &amp; "&amp;travelmode=driving", "Google Maps")</f>
        <v>Google Maps</v>
      </c>
      <c r="Y431" s="1">
        <v>39.165393858100003</v>
      </c>
      <c r="Z431" s="1">
        <v>-84.426482908099999</v>
      </c>
      <c r="AA431" s="1">
        <v>39.169857726899998</v>
      </c>
      <c r="AB431" s="1">
        <v>-84.419193839599998</v>
      </c>
    </row>
    <row r="432" spans="1:28" x14ac:dyDescent="0.25">
      <c r="A432" s="13">
        <v>430</v>
      </c>
      <c r="B432" s="17">
        <v>12</v>
      </c>
      <c r="C432" s="1" t="s">
        <v>785</v>
      </c>
      <c r="D432" s="1" t="s">
        <v>3898</v>
      </c>
      <c r="E432" s="1" t="s">
        <v>4528</v>
      </c>
      <c r="F432" s="1" t="s">
        <v>3924</v>
      </c>
      <c r="G432" s="16">
        <v>12.8</v>
      </c>
      <c r="H432" s="16">
        <v>13.3</v>
      </c>
      <c r="I432" s="13" t="s">
        <v>3190</v>
      </c>
      <c r="J432" s="1" t="s">
        <v>4985</v>
      </c>
      <c r="K432" s="1">
        <v>0</v>
      </c>
      <c r="L432" s="1">
        <v>1</v>
      </c>
      <c r="M432" s="1">
        <v>12</v>
      </c>
      <c r="N432" s="1">
        <v>3</v>
      </c>
      <c r="O432" s="1">
        <v>23</v>
      </c>
      <c r="P432" s="16">
        <v>160.55168968023256</v>
      </c>
      <c r="Q432" s="16">
        <v>1.1283452340354487</v>
      </c>
      <c r="R432" s="16">
        <v>15.069735831119639</v>
      </c>
      <c r="S432" s="16">
        <v>13.94139059708419</v>
      </c>
      <c r="T432" s="21">
        <v>7.550309059167927E-2</v>
      </c>
      <c r="U432" s="16">
        <v>3.4462692765675551</v>
      </c>
      <c r="V432" s="16">
        <v>3.3707661859758757</v>
      </c>
      <c r="W432" s="13" t="str">
        <f>IF(Table467410[[#This Row],[PSI - FI]]&gt;5,"Red",(IF(AND(Table467410[[#This Row],[PSI - FI]]&lt;5,Table467410[[#This Row],[PSI - FI]]&gt;=3),"Blue","No")))</f>
        <v>Blue</v>
      </c>
      <c r="X432" s="19" t="str">
        <f>HYPERLINK("https://www.google.com/maps/dir/?api=1&amp;origin=" &amp; Table467410[[#This Row],[Begin Lat]] &amp; "," &amp; Table467410[[#This Row],[Begin Long]] &amp; "&amp;destination=" &amp; Table467410[[#This Row],[End Lat]] &amp; "," &amp; Table467410[[#This Row],[End Long]] &amp; "&amp;travelmode=driving", "Google Maps")</f>
        <v>Google Maps</v>
      </c>
      <c r="Y432" s="1">
        <v>41.5153848032</v>
      </c>
      <c r="Z432" s="1">
        <v>-81.449063479299994</v>
      </c>
      <c r="AA432" s="1">
        <v>41.5218031709</v>
      </c>
      <c r="AB432" s="1">
        <v>-81.445040978799994</v>
      </c>
    </row>
    <row r="433" spans="1:28" x14ac:dyDescent="0.25">
      <c r="A433" s="13">
        <v>431</v>
      </c>
      <c r="B433" s="17">
        <v>8</v>
      </c>
      <c r="C433" s="1" t="s">
        <v>787</v>
      </c>
      <c r="D433" s="1" t="s">
        <v>4522</v>
      </c>
      <c r="E433" s="1" t="s">
        <v>4523</v>
      </c>
      <c r="F433" s="1" t="s">
        <v>3917</v>
      </c>
      <c r="G433" s="16">
        <v>10.1</v>
      </c>
      <c r="H433" s="16">
        <v>10.6</v>
      </c>
      <c r="I433" s="13" t="s">
        <v>3190</v>
      </c>
      <c r="J433" s="1" t="s">
        <v>4985</v>
      </c>
      <c r="K433" s="1">
        <v>0</v>
      </c>
      <c r="L433" s="1">
        <v>1</v>
      </c>
      <c r="M433" s="1">
        <v>4</v>
      </c>
      <c r="N433" s="1">
        <v>10</v>
      </c>
      <c r="O433" s="1">
        <v>60</v>
      </c>
      <c r="P433" s="16">
        <v>176.23918968023256</v>
      </c>
      <c r="Q433" s="16">
        <v>1.2143918128526467</v>
      </c>
      <c r="R433" s="16">
        <v>29.438577142363158</v>
      </c>
      <c r="S433" s="16">
        <v>28.224185329510512</v>
      </c>
      <c r="T433" s="21">
        <v>8.4163748701357025E-2</v>
      </c>
      <c r="U433" s="16">
        <v>3.4406862609600068</v>
      </c>
      <c r="V433" s="16">
        <v>3.3565225122586497</v>
      </c>
      <c r="W433" s="13" t="str">
        <f>IF(Table467410[[#This Row],[PSI - FI]]&gt;5,"Red",(IF(AND(Table467410[[#This Row],[PSI - FI]]&lt;5,Table467410[[#This Row],[PSI - FI]]&gt;=3),"Blue","No")))</f>
        <v>Blue</v>
      </c>
      <c r="X433" s="19" t="str">
        <f>HYPERLINK("https://www.google.com/maps/dir/?api=1&amp;origin=" &amp; Table467410[[#This Row],[Begin Lat]] &amp; "," &amp; Table467410[[#This Row],[Begin Long]] &amp; "&amp;destination=" &amp; Table467410[[#This Row],[End Lat]] &amp; "," &amp; Table467410[[#This Row],[End Long]] &amp; "&amp;travelmode=driving", "Google Maps")</f>
        <v>Google Maps</v>
      </c>
      <c r="Y433" s="1">
        <v>39.173827382200002</v>
      </c>
      <c r="Z433" s="1">
        <v>-84.399128342699996</v>
      </c>
      <c r="AA433" s="1">
        <v>39.180854015900003</v>
      </c>
      <c r="AB433" s="1">
        <v>-84.396871867200005</v>
      </c>
    </row>
    <row r="434" spans="1:28" x14ac:dyDescent="0.25">
      <c r="A434" s="13">
        <v>432</v>
      </c>
      <c r="B434" s="17">
        <v>6</v>
      </c>
      <c r="C434" s="1" t="s">
        <v>784</v>
      </c>
      <c r="D434" s="1" t="s">
        <v>4493</v>
      </c>
      <c r="E434" s="1" t="s">
        <v>4494</v>
      </c>
      <c r="F434" s="1" t="s">
        <v>4565</v>
      </c>
      <c r="G434" s="16">
        <v>26.9</v>
      </c>
      <c r="H434" s="16">
        <v>27.4</v>
      </c>
      <c r="I434" s="13" t="s">
        <v>3190</v>
      </c>
      <c r="J434" s="1" t="s">
        <v>4987</v>
      </c>
      <c r="K434" s="1">
        <v>0</v>
      </c>
      <c r="L434" s="1">
        <v>2</v>
      </c>
      <c r="M434" s="1">
        <v>2</v>
      </c>
      <c r="N434" s="1">
        <v>5</v>
      </c>
      <c r="O434" s="1">
        <v>17</v>
      </c>
      <c r="P434" s="16">
        <v>143.63462936046511</v>
      </c>
      <c r="Q434" s="16">
        <v>1.3742798259642388</v>
      </c>
      <c r="R434" s="16">
        <v>10.504937872552404</v>
      </c>
      <c r="S434" s="16">
        <v>9.1306580465881648</v>
      </c>
      <c r="T434" s="21">
        <v>0.10532608730126798</v>
      </c>
      <c r="U434" s="16">
        <v>3.4397472425265718</v>
      </c>
      <c r="V434" s="16">
        <v>3.334421155225304</v>
      </c>
      <c r="W434" s="13" t="str">
        <f>IF(Table467410[[#This Row],[PSI - FI]]&gt;5,"Red",(IF(AND(Table467410[[#This Row],[PSI - FI]]&lt;5,Table467410[[#This Row],[PSI - FI]]&gt;=3),"Blue","No")))</f>
        <v>Blue</v>
      </c>
      <c r="X434" s="19" t="str">
        <f>HYPERLINK("https://www.google.com/maps/dir/?api=1&amp;origin=" &amp; Table467410[[#This Row],[Begin Lat]] &amp; "," &amp; Table467410[[#This Row],[Begin Long]] &amp; "&amp;destination=" &amp; Table467410[[#This Row],[End Lat]] &amp; "," &amp; Table467410[[#This Row],[End Long]] &amp; "&amp;travelmode=driving", "Google Maps")</f>
        <v>Google Maps</v>
      </c>
      <c r="Y434" s="1">
        <v>40.107102560500003</v>
      </c>
      <c r="Z434" s="1">
        <v>-82.958288795499996</v>
      </c>
      <c r="AA434" s="1">
        <v>40.1053023634</v>
      </c>
      <c r="AB434" s="1">
        <v>-82.949148326100001</v>
      </c>
    </row>
    <row r="435" spans="1:28" x14ac:dyDescent="0.25">
      <c r="A435" s="13">
        <v>433</v>
      </c>
      <c r="B435" s="17">
        <v>8</v>
      </c>
      <c r="C435" s="1" t="s">
        <v>787</v>
      </c>
      <c r="D435" s="1" t="s">
        <v>4497</v>
      </c>
      <c r="E435" s="1" t="s">
        <v>4498</v>
      </c>
      <c r="F435" s="1" t="s">
        <v>3918</v>
      </c>
      <c r="G435" s="16">
        <v>15.5</v>
      </c>
      <c r="H435" s="16">
        <v>16</v>
      </c>
      <c r="I435" s="13" t="s">
        <v>3190</v>
      </c>
      <c r="J435" s="1" t="s">
        <v>4988</v>
      </c>
      <c r="K435" s="1">
        <v>1</v>
      </c>
      <c r="L435" s="1">
        <v>0</v>
      </c>
      <c r="M435" s="1">
        <v>5</v>
      </c>
      <c r="N435" s="1">
        <v>6</v>
      </c>
      <c r="O435" s="1">
        <v>47</v>
      </c>
      <c r="P435" s="16">
        <v>152.03606468023256</v>
      </c>
      <c r="Q435" s="16">
        <v>1.2912092191898683</v>
      </c>
      <c r="R435" s="16">
        <v>23.543455398764603</v>
      </c>
      <c r="S435" s="16">
        <v>22.252246179574733</v>
      </c>
      <c r="T435" s="21">
        <v>9.9851400371784554E-2</v>
      </c>
      <c r="U435" s="16">
        <v>3.437186914117099</v>
      </c>
      <c r="V435" s="16">
        <v>3.3373355137453142</v>
      </c>
      <c r="W435" s="13" t="str">
        <f>IF(Table467410[[#This Row],[PSI - FI]]&gt;5,"Red",(IF(AND(Table467410[[#This Row],[PSI - FI]]&lt;5,Table467410[[#This Row],[PSI - FI]]&gt;=3),"Blue","No")))</f>
        <v>Blue</v>
      </c>
      <c r="X435" s="19" t="str">
        <f>HYPERLINK("https://www.google.com/maps/dir/?api=1&amp;origin=" &amp; Table467410[[#This Row],[Begin Lat]] &amp; "," &amp; Table467410[[#This Row],[Begin Long]] &amp; "&amp;destination=" &amp; Table467410[[#This Row],[End Lat]] &amp; "," &amp; Table467410[[#This Row],[End Long]] &amp; "&amp;travelmode=driving", "Google Maps")</f>
        <v>Google Maps</v>
      </c>
      <c r="Y435" s="1">
        <v>39.271406077499996</v>
      </c>
      <c r="Z435" s="1">
        <v>-84.440153241999994</v>
      </c>
      <c r="AA435" s="1">
        <v>39.278639380599998</v>
      </c>
      <c r="AB435" s="1">
        <v>-84.440611809399996</v>
      </c>
    </row>
    <row r="436" spans="1:28" x14ac:dyDescent="0.25">
      <c r="A436" s="13">
        <v>434</v>
      </c>
      <c r="B436" s="17">
        <v>8</v>
      </c>
      <c r="C436" s="1" t="s">
        <v>787</v>
      </c>
      <c r="D436" s="1" t="s">
        <v>4517</v>
      </c>
      <c r="E436" s="1" t="s">
        <v>4518</v>
      </c>
      <c r="F436" s="1" t="s">
        <v>3923</v>
      </c>
      <c r="G436" s="16">
        <v>29.7</v>
      </c>
      <c r="H436" s="16">
        <v>30.2</v>
      </c>
      <c r="I436" s="13" t="s">
        <v>3190</v>
      </c>
      <c r="J436" s="1" t="s">
        <v>4985</v>
      </c>
      <c r="K436" s="1">
        <v>0</v>
      </c>
      <c r="L436" s="1">
        <v>3</v>
      </c>
      <c r="M436" s="1">
        <v>4</v>
      </c>
      <c r="N436" s="1">
        <v>7</v>
      </c>
      <c r="O436" s="1">
        <v>34</v>
      </c>
      <c r="P436" s="16">
        <v>228.28006904069767</v>
      </c>
      <c r="Q436" s="16">
        <v>1.2890349221854138</v>
      </c>
      <c r="R436" s="16">
        <v>19.441965766554954</v>
      </c>
      <c r="S436" s="16">
        <v>18.152930844369539</v>
      </c>
      <c r="T436" s="21">
        <v>9.2367821162691086E-2</v>
      </c>
      <c r="U436" s="16">
        <v>3.4365102716052323</v>
      </c>
      <c r="V436" s="16">
        <v>3.3441424504425412</v>
      </c>
      <c r="W436" s="13" t="str">
        <f>IF(Table467410[[#This Row],[PSI - FI]]&gt;5,"Red",(IF(AND(Table467410[[#This Row],[PSI - FI]]&lt;5,Table467410[[#This Row],[PSI - FI]]&gt;=3),"Blue","No")))</f>
        <v>Blue</v>
      </c>
      <c r="X436" s="19" t="str">
        <f>HYPERLINK("https://www.google.com/maps/dir/?api=1&amp;origin=" &amp; Table467410[[#This Row],[Begin Lat]] &amp; "," &amp; Table467410[[#This Row],[Begin Long]] &amp; "&amp;destination=" &amp; Table467410[[#This Row],[End Lat]] &amp; "," &amp; Table467410[[#This Row],[End Long]] &amp; "&amp;travelmode=driving", "Google Maps")</f>
        <v>Google Maps</v>
      </c>
      <c r="Y436" s="1">
        <v>39.288704200600002</v>
      </c>
      <c r="Z436" s="1">
        <v>-84.375449183900002</v>
      </c>
      <c r="AA436" s="1">
        <v>39.283959882200001</v>
      </c>
      <c r="AB436" s="1">
        <v>-84.368430127300002</v>
      </c>
    </row>
    <row r="437" spans="1:28" x14ac:dyDescent="0.25">
      <c r="A437" s="13">
        <v>435</v>
      </c>
      <c r="B437" s="17">
        <v>8</v>
      </c>
      <c r="C437" s="1" t="s">
        <v>787</v>
      </c>
      <c r="D437" s="1" t="s">
        <v>4497</v>
      </c>
      <c r="E437" s="1" t="s">
        <v>4498</v>
      </c>
      <c r="F437" s="1" t="s">
        <v>3918</v>
      </c>
      <c r="G437" s="16">
        <v>14.5</v>
      </c>
      <c r="H437" s="16">
        <v>15</v>
      </c>
      <c r="I437" s="13" t="s">
        <v>3190</v>
      </c>
      <c r="J437" s="1" t="s">
        <v>4980</v>
      </c>
      <c r="K437" s="1">
        <v>0</v>
      </c>
      <c r="L437" s="1">
        <v>0</v>
      </c>
      <c r="M437" s="1">
        <v>7</v>
      </c>
      <c r="N437" s="1">
        <v>6</v>
      </c>
      <c r="O437" s="1">
        <v>34</v>
      </c>
      <c r="P437" s="16">
        <v>106.453125</v>
      </c>
      <c r="Q437" s="16">
        <v>1.013291002048043</v>
      </c>
      <c r="R437" s="16">
        <v>18.590432926471394</v>
      </c>
      <c r="S437" s="16">
        <v>17.577141924423351</v>
      </c>
      <c r="T437" s="21">
        <v>8.0656367658693745E-2</v>
      </c>
      <c r="U437" s="16">
        <v>3.4346798137252903</v>
      </c>
      <c r="V437" s="16">
        <v>3.3540234460665967</v>
      </c>
      <c r="W437" s="13" t="str">
        <f>IF(Table467410[[#This Row],[PSI - FI]]&gt;5,"Red",(IF(AND(Table467410[[#This Row],[PSI - FI]]&lt;5,Table467410[[#This Row],[PSI - FI]]&gt;=3),"Blue","No")))</f>
        <v>Blue</v>
      </c>
      <c r="X437" s="19" t="str">
        <f>HYPERLINK("https://www.google.com/maps/dir/?api=1&amp;origin=" &amp; Table467410[[#This Row],[Begin Lat]] &amp; "," &amp; Table467410[[#This Row],[Begin Long]] &amp; "&amp;destination=" &amp; Table467410[[#This Row],[End Lat]] &amp; "," &amp; Table467410[[#This Row],[End Long]] &amp; "&amp;travelmode=driving", "Google Maps")</f>
        <v>Google Maps</v>
      </c>
      <c r="Y437" s="1">
        <v>39.257182577000002</v>
      </c>
      <c r="Z437" s="1">
        <v>-84.4419721103</v>
      </c>
      <c r="AA437" s="1">
        <v>39.264166338300001</v>
      </c>
      <c r="AB437" s="1">
        <v>-84.439706023799999</v>
      </c>
    </row>
    <row r="438" spans="1:28" x14ac:dyDescent="0.25">
      <c r="A438" s="13">
        <v>436</v>
      </c>
      <c r="B438" s="17">
        <v>6</v>
      </c>
      <c r="C438" s="1" t="s">
        <v>784</v>
      </c>
      <c r="D438" s="1" t="s">
        <v>4493</v>
      </c>
      <c r="E438" s="1" t="s">
        <v>4508</v>
      </c>
      <c r="F438" s="1" t="s">
        <v>4565</v>
      </c>
      <c r="G438" s="16">
        <v>17.2</v>
      </c>
      <c r="H438" s="16">
        <v>17.7</v>
      </c>
      <c r="I438" s="13" t="s">
        <v>3190</v>
      </c>
      <c r="J438" s="1" t="s">
        <v>4987</v>
      </c>
      <c r="K438" s="1">
        <v>0</v>
      </c>
      <c r="L438" s="1">
        <v>2</v>
      </c>
      <c r="M438" s="1">
        <v>5</v>
      </c>
      <c r="N438" s="1">
        <v>3</v>
      </c>
      <c r="O438" s="1">
        <v>26</v>
      </c>
      <c r="P438" s="16">
        <v>163.40025436046511</v>
      </c>
      <c r="Q438" s="16">
        <v>1.1799355737392814</v>
      </c>
      <c r="R438" s="16">
        <v>14.202943222493424</v>
      </c>
      <c r="S438" s="16">
        <v>13.023007648754142</v>
      </c>
      <c r="T438" s="21">
        <v>9.7118157500863986E-2</v>
      </c>
      <c r="U438" s="16">
        <v>3.4324959606487426</v>
      </c>
      <c r="V438" s="16">
        <v>3.3353778031478787</v>
      </c>
      <c r="W438" s="13" t="str">
        <f>IF(Table467410[[#This Row],[PSI - FI]]&gt;5,"Red",(IF(AND(Table467410[[#This Row],[PSI - FI]]&lt;5,Table467410[[#This Row],[PSI - FI]]&gt;=3),"Blue","No")))</f>
        <v>Blue</v>
      </c>
      <c r="X438" s="19" t="str">
        <f>HYPERLINK("https://www.google.com/maps/dir/?api=1&amp;origin=" &amp; Table467410[[#This Row],[Begin Lat]] &amp; "," &amp; Table467410[[#This Row],[Begin Long]] &amp; "&amp;destination=" &amp; Table467410[[#This Row],[End Lat]] &amp; "," &amp; Table467410[[#This Row],[End Long]] &amp; "&amp;travelmode=driving", "Google Maps")</f>
        <v>Google Maps</v>
      </c>
      <c r="Y438" s="1">
        <v>40.097571182899998</v>
      </c>
      <c r="Z438" s="1">
        <v>-83.135681259899997</v>
      </c>
      <c r="AA438" s="1">
        <v>40.103311075000001</v>
      </c>
      <c r="AB438" s="1">
        <v>-83.129991316499996</v>
      </c>
    </row>
    <row r="439" spans="1:28" x14ac:dyDescent="0.25">
      <c r="A439" s="13">
        <v>437</v>
      </c>
      <c r="B439" s="17">
        <v>4</v>
      </c>
      <c r="C439" s="1" t="s">
        <v>795</v>
      </c>
      <c r="D439" s="1" t="s">
        <v>4520</v>
      </c>
      <c r="E439" s="1" t="s">
        <v>4521</v>
      </c>
      <c r="F439" s="1" t="s">
        <v>3922</v>
      </c>
      <c r="G439" s="16">
        <v>16.7</v>
      </c>
      <c r="H439" s="16">
        <v>17.2</v>
      </c>
      <c r="I439" s="13" t="s">
        <v>3190</v>
      </c>
      <c r="J439" s="1" t="s">
        <v>4980</v>
      </c>
      <c r="K439" s="1">
        <v>0</v>
      </c>
      <c r="L439" s="1">
        <v>0</v>
      </c>
      <c r="M439" s="1">
        <v>9</v>
      </c>
      <c r="N439" s="1">
        <v>9</v>
      </c>
      <c r="O439" s="1">
        <v>41</v>
      </c>
      <c r="P439" s="16">
        <v>139.859375</v>
      </c>
      <c r="Q439" s="16">
        <v>0.56635601044531769</v>
      </c>
      <c r="R439" s="16">
        <v>21.783702361830763</v>
      </c>
      <c r="S439" s="16">
        <v>21.217346351385444</v>
      </c>
      <c r="T439" s="21">
        <v>4.0544541345768265E-2</v>
      </c>
      <c r="U439" s="16">
        <v>3.4324573116278572</v>
      </c>
      <c r="V439" s="16">
        <v>3.3919127702820888</v>
      </c>
      <c r="W439" s="13" t="str">
        <f>IF(Table467410[[#This Row],[PSI - FI]]&gt;5,"Red",(IF(AND(Table467410[[#This Row],[PSI - FI]]&lt;5,Table467410[[#This Row],[PSI - FI]]&gt;=3),"Blue","No")))</f>
        <v>Blue</v>
      </c>
      <c r="X439" s="19" t="str">
        <f>HYPERLINK("https://www.google.com/maps/dir/?api=1&amp;origin=" &amp; Table467410[[#This Row],[Begin Lat]] &amp; "," &amp; Table467410[[#This Row],[Begin Long]] &amp; "&amp;destination=" &amp; Table467410[[#This Row],[End Lat]] &amp; "," &amp; Table467410[[#This Row],[End Long]] &amp; "&amp;travelmode=driving", "Google Maps")</f>
        <v>Google Maps</v>
      </c>
      <c r="Y439" s="1">
        <v>41.078305475999997</v>
      </c>
      <c r="Z439" s="1">
        <v>-81.574230233099996</v>
      </c>
      <c r="AA439" s="1">
        <v>41.084269828300002</v>
      </c>
      <c r="AB439" s="1">
        <v>-81.579300788099999</v>
      </c>
    </row>
    <row r="440" spans="1:28" x14ac:dyDescent="0.25">
      <c r="A440" s="13">
        <v>438</v>
      </c>
      <c r="B440" s="17">
        <v>8</v>
      </c>
      <c r="C440" s="1" t="s">
        <v>787</v>
      </c>
      <c r="D440" s="1" t="s">
        <v>4510</v>
      </c>
      <c r="E440" s="1" t="s">
        <v>4511</v>
      </c>
      <c r="F440" s="1" t="s">
        <v>3917</v>
      </c>
      <c r="G440" s="16">
        <v>17.399999999999999</v>
      </c>
      <c r="H440" s="16">
        <v>17.899999999999999</v>
      </c>
      <c r="I440" s="13" t="s">
        <v>3190</v>
      </c>
      <c r="J440" s="1" t="s">
        <v>4988</v>
      </c>
      <c r="K440" s="1">
        <v>1</v>
      </c>
      <c r="L440" s="1">
        <v>1</v>
      </c>
      <c r="M440" s="1">
        <v>6</v>
      </c>
      <c r="N440" s="1">
        <v>3</v>
      </c>
      <c r="O440" s="1">
        <v>17</v>
      </c>
      <c r="P440" s="16">
        <v>160.94712936046511</v>
      </c>
      <c r="Q440" s="16">
        <v>1.3153079226064164</v>
      </c>
      <c r="R440" s="16">
        <v>11.248259589237849</v>
      </c>
      <c r="S440" s="16">
        <v>9.9329516666314319</v>
      </c>
      <c r="T440" s="21">
        <v>9.9956030549641389E-2</v>
      </c>
      <c r="U440" s="16">
        <v>3.4270768168112751</v>
      </c>
      <c r="V440" s="16">
        <v>3.3271207862616339</v>
      </c>
      <c r="W440" s="13" t="str">
        <f>IF(Table467410[[#This Row],[PSI - FI]]&gt;5,"Red",(IF(AND(Table467410[[#This Row],[PSI - FI]]&lt;5,Table467410[[#This Row],[PSI - FI]]&gt;=3),"Blue","No")))</f>
        <v>Blue</v>
      </c>
      <c r="X440" s="19" t="str">
        <f>HYPERLINK("https://www.google.com/maps/dir/?api=1&amp;origin=" &amp; Table467410[[#This Row],[Begin Lat]] &amp; "," &amp; Table467410[[#This Row],[Begin Long]] &amp; "&amp;destination=" &amp; Table467410[[#This Row],[End Lat]] &amp; "," &amp; Table467410[[#This Row],[End Long]] &amp; "&amp;travelmode=driving", "Google Maps")</f>
        <v>Google Maps</v>
      </c>
      <c r="Y440" s="1">
        <v>39.269660257300004</v>
      </c>
      <c r="Z440" s="1">
        <v>-84.352512334400004</v>
      </c>
      <c r="AA440" s="1">
        <v>39.274728291499997</v>
      </c>
      <c r="AB440" s="1">
        <v>-84.345849980899999</v>
      </c>
    </row>
    <row r="441" spans="1:28" x14ac:dyDescent="0.25">
      <c r="A441" s="13">
        <v>439</v>
      </c>
      <c r="B441" s="17">
        <v>8</v>
      </c>
      <c r="C441" s="1" t="s">
        <v>806</v>
      </c>
      <c r="D441" s="1" t="s">
        <v>3852</v>
      </c>
      <c r="E441" s="1" t="s">
        <v>4548</v>
      </c>
      <c r="F441" s="1" t="s">
        <v>3918</v>
      </c>
      <c r="G441" s="16">
        <v>2.1</v>
      </c>
      <c r="H441" s="16">
        <v>2.6</v>
      </c>
      <c r="I441" s="13" t="s">
        <v>3190</v>
      </c>
      <c r="J441" s="1" t="s">
        <v>4986</v>
      </c>
      <c r="K441" s="1">
        <v>0</v>
      </c>
      <c r="L441" s="1">
        <v>1</v>
      </c>
      <c r="M441" s="1">
        <v>9</v>
      </c>
      <c r="N441" s="1">
        <v>3</v>
      </c>
      <c r="O441" s="1">
        <v>31</v>
      </c>
      <c r="P441" s="16">
        <v>148.91106468023256</v>
      </c>
      <c r="Q441" s="16">
        <v>0.92083311221010755</v>
      </c>
      <c r="R441" s="16">
        <v>17.807352664107047</v>
      </c>
      <c r="S441" s="16">
        <v>16.886519551896939</v>
      </c>
      <c r="T441" s="21">
        <v>4.0869355535391783E-2</v>
      </c>
      <c r="U441" s="16">
        <v>3.4269084355949486</v>
      </c>
      <c r="V441" s="16">
        <v>3.386039080059557</v>
      </c>
      <c r="W441" s="13" t="str">
        <f>IF(Table467410[[#This Row],[PSI - FI]]&gt;5,"Red",(IF(AND(Table467410[[#This Row],[PSI - FI]]&lt;5,Table467410[[#This Row],[PSI - FI]]&gt;=3),"Blue","No")))</f>
        <v>Blue</v>
      </c>
      <c r="X441" s="19" t="str">
        <f>HYPERLINK("https://www.google.com/maps/dir/?api=1&amp;origin=" &amp; Table467410[[#This Row],[Begin Lat]] &amp; "," &amp; Table467410[[#This Row],[Begin Long]] &amp; "&amp;destination=" &amp; Table467410[[#This Row],[End Lat]] &amp; "," &amp; Table467410[[#This Row],[End Long]] &amp; "&amp;travelmode=driving", "Google Maps")</f>
        <v>Google Maps</v>
      </c>
      <c r="Y441" s="1">
        <v>39.4630375542</v>
      </c>
      <c r="Z441" s="1">
        <v>-84.326426999500001</v>
      </c>
      <c r="AA441" s="1">
        <v>39.470269503099999</v>
      </c>
      <c r="AB441" s="1">
        <v>-84.325844981900005</v>
      </c>
    </row>
    <row r="442" spans="1:28" x14ac:dyDescent="0.25">
      <c r="A442" s="13">
        <v>440</v>
      </c>
      <c r="B442" s="17">
        <v>12</v>
      </c>
      <c r="C442" s="1" t="s">
        <v>785</v>
      </c>
      <c r="D442" s="1" t="s">
        <v>4504</v>
      </c>
      <c r="E442" s="1" t="s">
        <v>4496</v>
      </c>
      <c r="F442" s="1" t="s">
        <v>3920</v>
      </c>
      <c r="G442" s="16">
        <v>12.3</v>
      </c>
      <c r="H442" s="16">
        <v>12.8</v>
      </c>
      <c r="I442" s="13" t="s">
        <v>3190</v>
      </c>
      <c r="J442" s="1" t="s">
        <v>4987</v>
      </c>
      <c r="K442" s="1">
        <v>0</v>
      </c>
      <c r="L442" s="1">
        <v>0</v>
      </c>
      <c r="M442" s="1">
        <v>6</v>
      </c>
      <c r="N442" s="1">
        <v>3</v>
      </c>
      <c r="O442" s="1">
        <v>21</v>
      </c>
      <c r="P442" s="16">
        <v>73.59375</v>
      </c>
      <c r="Q442" s="16">
        <v>1.2963518303157495</v>
      </c>
      <c r="R442" s="16">
        <v>12.052818735989414</v>
      </c>
      <c r="S442" s="16">
        <v>10.756466905673664</v>
      </c>
      <c r="T442" s="21">
        <v>0.10209868152426751</v>
      </c>
      <c r="U442" s="16">
        <v>3.4240405356170598</v>
      </c>
      <c r="V442" s="16">
        <v>3.3219418540927923</v>
      </c>
      <c r="W442" s="13" t="str">
        <f>IF(Table467410[[#This Row],[PSI - FI]]&gt;5,"Red",(IF(AND(Table467410[[#This Row],[PSI - FI]]&lt;5,Table467410[[#This Row],[PSI - FI]]&gt;=3),"Blue","No")))</f>
        <v>Blue</v>
      </c>
      <c r="X442" s="19" t="str">
        <f>HYPERLINK("https://www.google.com/maps/dir/?api=1&amp;origin=" &amp; Table467410[[#This Row],[Begin Lat]] &amp; "," &amp; Table467410[[#This Row],[Begin Long]] &amp; "&amp;destination=" &amp; Table467410[[#This Row],[End Lat]] &amp; "," &amp; Table467410[[#This Row],[End Long]] &amp; "&amp;travelmode=driving", "Google Maps")</f>
        <v>Google Maps</v>
      </c>
      <c r="Y442" s="1">
        <v>41.470445022699998</v>
      </c>
      <c r="Z442" s="1">
        <v>-81.737482639000007</v>
      </c>
      <c r="AA442" s="1">
        <v>41.472403939000003</v>
      </c>
      <c r="AB442" s="1">
        <v>-81.728282352600004</v>
      </c>
    </row>
    <row r="443" spans="1:28" x14ac:dyDescent="0.25">
      <c r="A443" s="13">
        <v>441</v>
      </c>
      <c r="B443" s="17">
        <v>8</v>
      </c>
      <c r="C443" s="1" t="s">
        <v>787</v>
      </c>
      <c r="D443" s="1" t="s">
        <v>4497</v>
      </c>
      <c r="E443" s="1" t="s">
        <v>4498</v>
      </c>
      <c r="F443" s="1" t="s">
        <v>3918</v>
      </c>
      <c r="G443" s="16">
        <v>12.5</v>
      </c>
      <c r="H443" s="16">
        <v>13</v>
      </c>
      <c r="I443" s="13" t="s">
        <v>3190</v>
      </c>
      <c r="J443" s="1" t="s">
        <v>4988</v>
      </c>
      <c r="K443" s="1">
        <v>0</v>
      </c>
      <c r="L443" s="1">
        <v>0</v>
      </c>
      <c r="M443" s="1">
        <v>5</v>
      </c>
      <c r="N443" s="1">
        <v>7</v>
      </c>
      <c r="O443" s="1">
        <v>62</v>
      </c>
      <c r="P443" s="16">
        <v>125.796875</v>
      </c>
      <c r="Q443" s="16">
        <v>1.2344815851244009</v>
      </c>
      <c r="R443" s="16">
        <v>29.916567913905965</v>
      </c>
      <c r="S443" s="16">
        <v>28.682086328781565</v>
      </c>
      <c r="T443" s="21">
        <v>9.4488736726273392E-2</v>
      </c>
      <c r="U443" s="16">
        <v>3.4152310779552519</v>
      </c>
      <c r="V443" s="16">
        <v>3.3207423412289785</v>
      </c>
      <c r="W443" s="13" t="str">
        <f>IF(Table467410[[#This Row],[PSI - FI]]&gt;5,"Red",(IF(AND(Table467410[[#This Row],[PSI - FI]]&lt;5,Table467410[[#This Row],[PSI - FI]]&gt;=3),"Blue","No")))</f>
        <v>Blue</v>
      </c>
      <c r="X443" s="19" t="str">
        <f>HYPERLINK("https://www.google.com/maps/dir/?api=1&amp;origin=" &amp; Table467410[[#This Row],[Begin Lat]] &amp; "," &amp; Table467410[[#This Row],[Begin Long]] &amp; "&amp;destination=" &amp; Table467410[[#This Row],[End Lat]] &amp; "," &amp; Table467410[[#This Row],[End Long]] &amp; "&amp;travelmode=driving", "Google Maps")</f>
        <v>Google Maps</v>
      </c>
      <c r="Y443" s="1">
        <v>39.229782221299999</v>
      </c>
      <c r="Z443" s="1">
        <v>-84.449849685000004</v>
      </c>
      <c r="AA443" s="1">
        <v>39.236943398000001</v>
      </c>
      <c r="AB443" s="1">
        <v>-84.450885571900002</v>
      </c>
    </row>
    <row r="444" spans="1:28" x14ac:dyDescent="0.25">
      <c r="A444" s="13">
        <v>442</v>
      </c>
      <c r="B444" s="17">
        <v>12</v>
      </c>
      <c r="C444" s="1" t="s">
        <v>785</v>
      </c>
      <c r="D444" s="1" t="s">
        <v>4499</v>
      </c>
      <c r="E444" s="1" t="s">
        <v>4513</v>
      </c>
      <c r="F444" s="1" t="s">
        <v>4566</v>
      </c>
      <c r="G444" s="16">
        <v>10.4</v>
      </c>
      <c r="H444" s="16">
        <v>10.9</v>
      </c>
      <c r="I444" s="13" t="s">
        <v>3190</v>
      </c>
      <c r="J444" s="1" t="s">
        <v>4987</v>
      </c>
      <c r="K444" s="1">
        <v>0</v>
      </c>
      <c r="L444" s="1">
        <v>1</v>
      </c>
      <c r="M444" s="1">
        <v>6</v>
      </c>
      <c r="N444" s="1">
        <v>2</v>
      </c>
      <c r="O444" s="1">
        <v>25</v>
      </c>
      <c r="P444" s="16">
        <v>118.83293968023256</v>
      </c>
      <c r="Q444" s="16">
        <v>1.1941257825733727</v>
      </c>
      <c r="R444" s="16">
        <v>13.771519238513376</v>
      </c>
      <c r="S444" s="16">
        <v>12.577393455940003</v>
      </c>
      <c r="T444" s="21">
        <v>9.5104609933949355E-2</v>
      </c>
      <c r="U444" s="16">
        <v>3.4140937306736836</v>
      </c>
      <c r="V444" s="16">
        <v>3.3189891207397344</v>
      </c>
      <c r="W444" s="13" t="str">
        <f>IF(Table467410[[#This Row],[PSI - FI]]&gt;5,"Red",(IF(AND(Table467410[[#This Row],[PSI - FI]]&lt;5,Table467410[[#This Row],[PSI - FI]]&gt;=3),"Blue","No")))</f>
        <v>Blue</v>
      </c>
      <c r="X444" s="19" t="str">
        <f>HYPERLINK("https://www.google.com/maps/dir/?api=1&amp;origin=" &amp; Table467410[[#This Row],[Begin Lat]] &amp; "," &amp; Table467410[[#This Row],[Begin Long]] &amp; "&amp;destination=" &amp; Table467410[[#This Row],[End Lat]] &amp; "," &amp; Table467410[[#This Row],[End Long]] &amp; "&amp;travelmode=driving", "Google Maps")</f>
        <v>Google Maps</v>
      </c>
      <c r="Y444" s="1">
        <v>41.420228068900002</v>
      </c>
      <c r="Z444" s="1">
        <v>-81.783383333200007</v>
      </c>
      <c r="AA444" s="1">
        <v>41.422519684100003</v>
      </c>
      <c r="AB444" s="1">
        <v>-81.774366927399996</v>
      </c>
    </row>
    <row r="445" spans="1:28" x14ac:dyDescent="0.25">
      <c r="A445" s="13">
        <v>443</v>
      </c>
      <c r="B445" s="17">
        <v>8</v>
      </c>
      <c r="C445" s="1" t="s">
        <v>787</v>
      </c>
      <c r="D445" s="1" t="s">
        <v>3894</v>
      </c>
      <c r="E445" s="1" t="s">
        <v>3895</v>
      </c>
      <c r="F445" s="1" t="s">
        <v>3923</v>
      </c>
      <c r="G445" s="16">
        <v>32.4</v>
      </c>
      <c r="H445" s="16">
        <v>32.9</v>
      </c>
      <c r="I445" s="13" t="s">
        <v>3190</v>
      </c>
      <c r="J445" s="1" t="s">
        <v>4980</v>
      </c>
      <c r="K445" s="1">
        <v>0</v>
      </c>
      <c r="L445" s="1">
        <v>0</v>
      </c>
      <c r="M445" s="1">
        <v>6</v>
      </c>
      <c r="N445" s="1">
        <v>8</v>
      </c>
      <c r="O445" s="1">
        <v>21</v>
      </c>
      <c r="P445" s="16">
        <v>95.78125</v>
      </c>
      <c r="Q445" s="16">
        <v>0.84095390218961596</v>
      </c>
      <c r="R445" s="16">
        <v>13.904540763311008</v>
      </c>
      <c r="S445" s="16">
        <v>13.063586861121392</v>
      </c>
      <c r="T445" s="21">
        <v>6.3435375440356448E-2</v>
      </c>
      <c r="U445" s="16">
        <v>3.411679533192796</v>
      </c>
      <c r="V445" s="16">
        <v>3.3482441577524398</v>
      </c>
      <c r="W445" s="13" t="str">
        <f>IF(Table467410[[#This Row],[PSI - FI]]&gt;5,"Red",(IF(AND(Table467410[[#This Row],[PSI - FI]]&lt;5,Table467410[[#This Row],[PSI - FI]]&gt;=3),"Blue","No")))</f>
        <v>Blue</v>
      </c>
      <c r="X445" s="19" t="str">
        <f>HYPERLINK("https://www.google.com/maps/dir/?api=1&amp;origin=" &amp; Table467410[[#This Row],[Begin Lat]] &amp; "," &amp; Table467410[[#This Row],[Begin Long]] &amp; "&amp;destination=" &amp; Table467410[[#This Row],[End Lat]] &amp; "," &amp; Table467410[[#This Row],[End Long]] &amp; "&amp;travelmode=driving", "Google Maps")</f>
        <v>Google Maps</v>
      </c>
      <c r="Y445" s="1">
        <v>39.259348252499997</v>
      </c>
      <c r="Z445" s="1">
        <v>-84.3356780668</v>
      </c>
      <c r="AA445" s="1">
        <v>39.254350519799999</v>
      </c>
      <c r="AB445" s="1">
        <v>-84.3289092216</v>
      </c>
    </row>
    <row r="446" spans="1:28" x14ac:dyDescent="0.25">
      <c r="A446" s="13">
        <v>444</v>
      </c>
      <c r="B446" s="17">
        <v>7</v>
      </c>
      <c r="C446" s="1" t="s">
        <v>3196</v>
      </c>
      <c r="D446" s="1" t="s">
        <v>4505</v>
      </c>
      <c r="E446" s="1" t="s">
        <v>4506</v>
      </c>
      <c r="F446" s="1" t="s">
        <v>3918</v>
      </c>
      <c r="G446" s="16">
        <v>8.4</v>
      </c>
      <c r="H446" s="16">
        <v>8.9</v>
      </c>
      <c r="I446" s="13" t="s">
        <v>3190</v>
      </c>
      <c r="J446" s="1" t="s">
        <v>4985</v>
      </c>
      <c r="K446" s="1">
        <v>0</v>
      </c>
      <c r="L446" s="1">
        <v>0</v>
      </c>
      <c r="M446" s="1">
        <v>10</v>
      </c>
      <c r="N446" s="1">
        <v>6</v>
      </c>
      <c r="O446" s="1">
        <v>39</v>
      </c>
      <c r="P446" s="16">
        <v>131.09375</v>
      </c>
      <c r="Q446" s="16">
        <v>1.0542216157936688</v>
      </c>
      <c r="R446" s="16">
        <v>22.117978768267495</v>
      </c>
      <c r="S446" s="16">
        <v>21.063757152473826</v>
      </c>
      <c r="T446" s="21">
        <v>6.8667487763849233E-2</v>
      </c>
      <c r="U446" s="16">
        <v>3.4109606374477957</v>
      </c>
      <c r="V446" s="16">
        <v>3.3422931496839463</v>
      </c>
      <c r="W446" s="13" t="str">
        <f>IF(Table467410[[#This Row],[PSI - FI]]&gt;5,"Red",(IF(AND(Table467410[[#This Row],[PSI - FI]]&lt;5,Table467410[[#This Row],[PSI - FI]]&gt;=3),"Blue","No")))</f>
        <v>Blue</v>
      </c>
      <c r="X446" s="19" t="str">
        <f>HYPERLINK("https://www.google.com/maps/dir/?api=1&amp;origin=" &amp; Table467410[[#This Row],[Begin Lat]] &amp; "," &amp; Table467410[[#This Row],[Begin Long]] &amp; "&amp;destination=" &amp; Table467410[[#This Row],[End Lat]] &amp; "," &amp; Table467410[[#This Row],[End Long]] &amp; "&amp;travelmode=driving", "Google Maps")</f>
        <v>Google Maps</v>
      </c>
      <c r="Y446" s="1">
        <v>39.706020865600003</v>
      </c>
      <c r="Z446" s="1">
        <v>-84.228974789399999</v>
      </c>
      <c r="AA446" s="1">
        <v>39.712725723399998</v>
      </c>
      <c r="AB446" s="1">
        <v>-84.2262222831</v>
      </c>
    </row>
    <row r="447" spans="1:28" x14ac:dyDescent="0.25">
      <c r="A447" s="13">
        <v>445</v>
      </c>
      <c r="B447" s="17">
        <v>8</v>
      </c>
      <c r="C447" s="1" t="s">
        <v>787</v>
      </c>
      <c r="D447" s="1" t="s">
        <v>4510</v>
      </c>
      <c r="E447" s="1" t="s">
        <v>4511</v>
      </c>
      <c r="F447" s="1" t="s">
        <v>3917</v>
      </c>
      <c r="G447" s="16">
        <v>3.9</v>
      </c>
      <c r="H447" s="16">
        <v>4.4000000000000004</v>
      </c>
      <c r="I447" s="13" t="s">
        <v>3190</v>
      </c>
      <c r="J447" s="1" t="s">
        <v>4987</v>
      </c>
      <c r="K447" s="1">
        <v>0</v>
      </c>
      <c r="L447" s="1">
        <v>0</v>
      </c>
      <c r="M447" s="1">
        <v>5</v>
      </c>
      <c r="N447" s="1">
        <v>4</v>
      </c>
      <c r="O447" s="1">
        <v>27</v>
      </c>
      <c r="P447" s="16">
        <v>77.484375</v>
      </c>
      <c r="Q447" s="16">
        <v>1.1455286406254392</v>
      </c>
      <c r="R447" s="16">
        <v>14.664928298125954</v>
      </c>
      <c r="S447" s="16">
        <v>13.519399657500514</v>
      </c>
      <c r="T447" s="21">
        <v>8.8461457397097015E-2</v>
      </c>
      <c r="U447" s="16">
        <v>3.3981115913853102</v>
      </c>
      <c r="V447" s="16">
        <v>3.3096501339882129</v>
      </c>
      <c r="W447" s="13" t="str">
        <f>IF(Table467410[[#This Row],[PSI - FI]]&gt;5,"Red",(IF(AND(Table467410[[#This Row],[PSI - FI]]&lt;5,Table467410[[#This Row],[PSI - FI]]&gt;=3),"Blue","No")))</f>
        <v>Blue</v>
      </c>
      <c r="X447" s="19" t="str">
        <f>HYPERLINK("https://www.google.com/maps/dir/?api=1&amp;origin=" &amp; Table467410[[#This Row],[Begin Lat]] &amp; "," &amp; Table467410[[#This Row],[Begin Long]] &amp; "&amp;destination=" &amp; Table467410[[#This Row],[End Lat]] &amp; "," &amp; Table467410[[#This Row],[End Long]] &amp; "&amp;travelmode=driving", "Google Maps")</f>
        <v>Google Maps</v>
      </c>
      <c r="Y447" s="1">
        <v>39.135659644699999</v>
      </c>
      <c r="Z447" s="1">
        <v>-84.492018365099995</v>
      </c>
      <c r="AA447" s="1">
        <v>39.1399400914</v>
      </c>
      <c r="AB447" s="1">
        <v>-84.484577235100005</v>
      </c>
    </row>
    <row r="448" spans="1:28" x14ac:dyDescent="0.25">
      <c r="A448" s="13">
        <v>446</v>
      </c>
      <c r="B448" s="17">
        <v>7</v>
      </c>
      <c r="C448" s="1" t="s">
        <v>3196</v>
      </c>
      <c r="D448" s="1" t="s">
        <v>4505</v>
      </c>
      <c r="E448" s="1" t="s">
        <v>4506</v>
      </c>
      <c r="F448" s="1" t="s">
        <v>3918</v>
      </c>
      <c r="G448" s="16">
        <v>19.8</v>
      </c>
      <c r="H448" s="16">
        <v>20.3</v>
      </c>
      <c r="I448" s="13" t="s">
        <v>3190</v>
      </c>
      <c r="J448" s="1" t="s">
        <v>4985</v>
      </c>
      <c r="K448" s="1">
        <v>0</v>
      </c>
      <c r="L448" s="1">
        <v>1</v>
      </c>
      <c r="M448" s="1">
        <v>9</v>
      </c>
      <c r="N448" s="1">
        <v>4</v>
      </c>
      <c r="O448" s="1">
        <v>41</v>
      </c>
      <c r="P448" s="16">
        <v>163.34856468023256</v>
      </c>
      <c r="Q448" s="16">
        <v>1.148943491372753</v>
      </c>
      <c r="R448" s="16">
        <v>24.60294802456886</v>
      </c>
      <c r="S448" s="16">
        <v>23.454004533196109</v>
      </c>
      <c r="T448" s="21">
        <v>7.7502687897108347E-2</v>
      </c>
      <c r="U448" s="16">
        <v>3.3972410557926191</v>
      </c>
      <c r="V448" s="16">
        <v>3.3197383678955106</v>
      </c>
      <c r="W448" s="13" t="str">
        <f>IF(Table467410[[#This Row],[PSI - FI]]&gt;5,"Red",(IF(AND(Table467410[[#This Row],[PSI - FI]]&lt;5,Table467410[[#This Row],[PSI - FI]]&gt;=3),"Blue","No")))</f>
        <v>Blue</v>
      </c>
      <c r="X448" s="19" t="str">
        <f>HYPERLINK("https://www.google.com/maps/dir/?api=1&amp;origin=" &amp; Table467410[[#This Row],[Begin Lat]] &amp; "," &amp; Table467410[[#This Row],[Begin Long]] &amp; "&amp;destination=" &amp; Table467410[[#This Row],[End Lat]] &amp; "," &amp; Table467410[[#This Row],[End Long]] &amp; "&amp;travelmode=driving", "Google Maps")</f>
        <v>Google Maps</v>
      </c>
      <c r="Y448" s="1">
        <v>39.8566689827</v>
      </c>
      <c r="Z448" s="1">
        <v>-84.189686402800007</v>
      </c>
      <c r="AA448" s="1">
        <v>39.863901216599999</v>
      </c>
      <c r="AB448" s="1">
        <v>-84.189057244300002</v>
      </c>
    </row>
    <row r="449" spans="1:28" x14ac:dyDescent="0.25">
      <c r="A449" s="13">
        <v>447</v>
      </c>
      <c r="B449" s="17">
        <v>8</v>
      </c>
      <c r="C449" s="1" t="s">
        <v>806</v>
      </c>
      <c r="D449" s="1" t="s">
        <v>3856</v>
      </c>
      <c r="E449" s="1" t="s">
        <v>3857</v>
      </c>
      <c r="F449" s="1" t="s">
        <v>3917</v>
      </c>
      <c r="G449" s="16">
        <v>2.6</v>
      </c>
      <c r="H449" s="16">
        <v>3.1</v>
      </c>
      <c r="I449" s="13" t="s">
        <v>3190</v>
      </c>
      <c r="J449" s="1" t="s">
        <v>4987</v>
      </c>
      <c r="K449" s="1">
        <v>0</v>
      </c>
      <c r="L449" s="1">
        <v>1</v>
      </c>
      <c r="M449" s="1">
        <v>5</v>
      </c>
      <c r="N449" s="1">
        <v>3</v>
      </c>
      <c r="O449" s="1">
        <v>13</v>
      </c>
      <c r="P449" s="16">
        <v>104.72356468023256</v>
      </c>
      <c r="Q449" s="16">
        <v>0.90980240910815846</v>
      </c>
      <c r="R449" s="16">
        <v>8.8221735930864149</v>
      </c>
      <c r="S449" s="16">
        <v>7.9123711839782569</v>
      </c>
      <c r="T449" s="21">
        <v>8.5114629727628635E-2</v>
      </c>
      <c r="U449" s="16">
        <v>3.3801454489567293</v>
      </c>
      <c r="V449" s="16">
        <v>3.2950308192291007</v>
      </c>
      <c r="W449" s="13" t="str">
        <f>IF(Table467410[[#This Row],[PSI - FI]]&gt;5,"Red",(IF(AND(Table467410[[#This Row],[PSI - FI]]&lt;5,Table467410[[#This Row],[PSI - FI]]&gt;=3),"Blue","No")))</f>
        <v>Blue</v>
      </c>
      <c r="X449" s="19" t="str">
        <f>HYPERLINK("https://www.google.com/maps/dir/?api=1&amp;origin=" &amp; Table467410[[#This Row],[Begin Lat]] &amp; "," &amp; Table467410[[#This Row],[Begin Long]] &amp; "&amp;destination=" &amp; Table467410[[#This Row],[End Lat]] &amp; "," &amp; Table467410[[#This Row],[End Long]] &amp; "&amp;travelmode=driving", "Google Maps")</f>
        <v>Google Maps</v>
      </c>
      <c r="Y449" s="1">
        <v>39.322366922699999</v>
      </c>
      <c r="Z449" s="1">
        <v>-84.287555534399999</v>
      </c>
      <c r="AA449" s="1">
        <v>39.329281818600002</v>
      </c>
      <c r="AB449" s="1">
        <v>-84.284788470899997</v>
      </c>
    </row>
    <row r="450" spans="1:28" x14ac:dyDescent="0.25">
      <c r="A450" s="13">
        <v>448</v>
      </c>
      <c r="B450" s="17">
        <v>6</v>
      </c>
      <c r="C450" s="1" t="s">
        <v>784</v>
      </c>
      <c r="D450" s="1" t="s">
        <v>4491</v>
      </c>
      <c r="E450" s="1" t="s">
        <v>4512</v>
      </c>
      <c r="F450" s="1" t="s">
        <v>4564</v>
      </c>
      <c r="G450" s="16">
        <v>1</v>
      </c>
      <c r="H450" s="16">
        <v>1.5</v>
      </c>
      <c r="I450" s="13" t="s">
        <v>3190</v>
      </c>
      <c r="J450" s="1" t="s">
        <v>4987</v>
      </c>
      <c r="K450" s="1">
        <v>0</v>
      </c>
      <c r="L450" s="1">
        <v>1</v>
      </c>
      <c r="M450" s="1">
        <v>6</v>
      </c>
      <c r="N450" s="1">
        <v>2</v>
      </c>
      <c r="O450" s="1">
        <v>18</v>
      </c>
      <c r="P450" s="16">
        <v>111.83293968023256</v>
      </c>
      <c r="Q450" s="16">
        <v>1.0729081020993447</v>
      </c>
      <c r="R450" s="16">
        <v>10.877607387779481</v>
      </c>
      <c r="S450" s="16">
        <v>9.8046992856801367</v>
      </c>
      <c r="T450" s="21">
        <v>8.8536900839759361E-2</v>
      </c>
      <c r="U450" s="16">
        <v>3.3784198208809766</v>
      </c>
      <c r="V450" s="16">
        <v>3.2898829200412174</v>
      </c>
      <c r="W450" s="13" t="str">
        <f>IF(Table467410[[#This Row],[PSI - FI]]&gt;5,"Red",(IF(AND(Table467410[[#This Row],[PSI - FI]]&lt;5,Table467410[[#This Row],[PSI - FI]]&gt;=3),"Blue","No")))</f>
        <v>Blue</v>
      </c>
      <c r="X450" s="19" t="str">
        <f>HYPERLINK("https://www.google.com/maps/dir/?api=1&amp;origin=" &amp; Table467410[[#This Row],[Begin Lat]] &amp; "," &amp; Table467410[[#This Row],[Begin Long]] &amp; "&amp;destination=" &amp; Table467410[[#This Row],[End Lat]] &amp; "," &amp; Table467410[[#This Row],[End Long]] &amp; "&amp;travelmode=driving", "Google Maps")</f>
        <v>Google Maps</v>
      </c>
      <c r="Y450" s="1">
        <v>39.968846549600002</v>
      </c>
      <c r="Z450" s="1">
        <v>-83.048825832899993</v>
      </c>
      <c r="AA450" s="1">
        <v>39.966861936599997</v>
      </c>
      <c r="AB450" s="1">
        <v>-83.039819187299997</v>
      </c>
    </row>
    <row r="451" spans="1:28" x14ac:dyDescent="0.25">
      <c r="A451" s="13">
        <v>449</v>
      </c>
      <c r="B451" s="17">
        <v>8</v>
      </c>
      <c r="C451" s="1" t="s">
        <v>787</v>
      </c>
      <c r="D451" s="1" t="s">
        <v>3894</v>
      </c>
      <c r="E451" s="1" t="s">
        <v>3895</v>
      </c>
      <c r="F451" s="1" t="s">
        <v>3923</v>
      </c>
      <c r="G451" s="16">
        <v>34.5</v>
      </c>
      <c r="H451" s="16">
        <v>35</v>
      </c>
      <c r="I451" s="13" t="s">
        <v>3190</v>
      </c>
      <c r="J451" s="1" t="s">
        <v>4988</v>
      </c>
      <c r="K451" s="1">
        <v>0</v>
      </c>
      <c r="L451" s="1">
        <v>0</v>
      </c>
      <c r="M451" s="1">
        <v>7</v>
      </c>
      <c r="N451" s="1">
        <v>6</v>
      </c>
      <c r="O451" s="1">
        <v>26</v>
      </c>
      <c r="P451" s="16">
        <v>98.453125</v>
      </c>
      <c r="Q451" s="16">
        <v>0.96704868944811262</v>
      </c>
      <c r="R451" s="16">
        <v>15.565530506212115</v>
      </c>
      <c r="S451" s="16">
        <v>14.598481816764002</v>
      </c>
      <c r="T451" s="21">
        <v>7.3349197127000193E-2</v>
      </c>
      <c r="U451" s="16">
        <v>3.3771512173865923</v>
      </c>
      <c r="V451" s="16">
        <v>3.3038020202595919</v>
      </c>
      <c r="W451" s="13" t="str">
        <f>IF(Table467410[[#This Row],[PSI - FI]]&gt;5,"Red",(IF(AND(Table467410[[#This Row],[PSI - FI]]&lt;5,Table467410[[#This Row],[PSI - FI]]&gt;=3),"Blue","No")))</f>
        <v>Blue</v>
      </c>
      <c r="X451" s="19" t="str">
        <f>HYPERLINK("https://www.google.com/maps/dir/?api=1&amp;origin=" &amp; Table467410[[#This Row],[Begin Lat]] &amp; "," &amp; Table467410[[#This Row],[Begin Long]] &amp; "&amp;destination=" &amp; Table467410[[#This Row],[End Lat]] &amp; "," &amp; Table467410[[#This Row],[End Long]] &amp; "&amp;travelmode=driving", "Google Maps")</f>
        <v>Google Maps</v>
      </c>
      <c r="Y451" s="1">
        <v>39.244870455399997</v>
      </c>
      <c r="Z451" s="1">
        <v>-84.303281972700006</v>
      </c>
      <c r="AA451" s="1">
        <v>39.239033897299997</v>
      </c>
      <c r="AB451" s="1">
        <v>-84.297745610700005</v>
      </c>
    </row>
    <row r="452" spans="1:28" x14ac:dyDescent="0.25">
      <c r="A452" s="13">
        <v>450</v>
      </c>
      <c r="B452" s="17">
        <v>6</v>
      </c>
      <c r="C452" s="1" t="s">
        <v>784</v>
      </c>
      <c r="D452" s="1" t="s">
        <v>4493</v>
      </c>
      <c r="E452" s="1" t="s">
        <v>4508</v>
      </c>
      <c r="F452" s="1" t="s">
        <v>4565</v>
      </c>
      <c r="G452" s="16">
        <v>12.5</v>
      </c>
      <c r="H452" s="16">
        <v>13</v>
      </c>
      <c r="I452" s="13" t="s">
        <v>3190</v>
      </c>
      <c r="J452" s="1" t="s">
        <v>4987</v>
      </c>
      <c r="K452" s="1">
        <v>1</v>
      </c>
      <c r="L452" s="1">
        <v>1</v>
      </c>
      <c r="M452" s="1">
        <v>5</v>
      </c>
      <c r="N452" s="1">
        <v>2</v>
      </c>
      <c r="O452" s="1">
        <v>23</v>
      </c>
      <c r="P452" s="16">
        <v>155.96275436046511</v>
      </c>
      <c r="Q452" s="16">
        <v>1.1727392439575415</v>
      </c>
      <c r="R452" s="16">
        <v>12.538515864024911</v>
      </c>
      <c r="S452" s="16">
        <v>11.365776620067368</v>
      </c>
      <c r="T452" s="21">
        <v>9.6802521740488603E-2</v>
      </c>
      <c r="U452" s="16">
        <v>3.3717871022323167</v>
      </c>
      <c r="V452" s="16">
        <v>3.2749845804918283</v>
      </c>
      <c r="W452" s="13" t="str">
        <f>IF(Table467410[[#This Row],[PSI - FI]]&gt;5,"Red",(IF(AND(Table467410[[#This Row],[PSI - FI]]&lt;5,Table467410[[#This Row],[PSI - FI]]&gt;=3),"Blue","No")))</f>
        <v>Blue</v>
      </c>
      <c r="X452" s="19" t="str">
        <f>HYPERLINK("https://www.google.com/maps/dir/?api=1&amp;origin=" &amp; Table467410[[#This Row],[Begin Lat]] &amp; "," &amp; Table467410[[#This Row],[Begin Long]] &amp; "&amp;destination=" &amp; Table467410[[#This Row],[End Lat]] &amp; "," &amp; Table467410[[#This Row],[End Long]] &amp; "&amp;travelmode=driving", "Google Maps")</f>
        <v>Google Maps</v>
      </c>
      <c r="Y452" s="1">
        <v>40.030980231999997</v>
      </c>
      <c r="Z452" s="1">
        <v>-83.123394793299994</v>
      </c>
      <c r="AA452" s="1">
        <v>40.038067310499997</v>
      </c>
      <c r="AB452" s="1">
        <v>-83.125352057000001</v>
      </c>
    </row>
    <row r="453" spans="1:28" x14ac:dyDescent="0.25">
      <c r="A453" s="13">
        <v>451</v>
      </c>
      <c r="B453" s="17">
        <v>12</v>
      </c>
      <c r="C453" s="1" t="s">
        <v>785</v>
      </c>
      <c r="D453" s="1" t="s">
        <v>3898</v>
      </c>
      <c r="E453" s="1" t="s">
        <v>4527</v>
      </c>
      <c r="F453" s="1" t="s">
        <v>3924</v>
      </c>
      <c r="G453" s="16">
        <v>7.2</v>
      </c>
      <c r="H453" s="16">
        <v>7.7</v>
      </c>
      <c r="I453" s="13" t="s">
        <v>3190</v>
      </c>
      <c r="J453" s="1" t="s">
        <v>4987</v>
      </c>
      <c r="K453" s="1">
        <v>0</v>
      </c>
      <c r="L453" s="1">
        <v>0</v>
      </c>
      <c r="M453" s="1">
        <v>4</v>
      </c>
      <c r="N453" s="1">
        <v>5</v>
      </c>
      <c r="O453" s="1">
        <v>33</v>
      </c>
      <c r="P453" s="16">
        <v>81.375</v>
      </c>
      <c r="Q453" s="16">
        <v>1.3960148878314729</v>
      </c>
      <c r="R453" s="16">
        <v>16.654153933214342</v>
      </c>
      <c r="S453" s="16">
        <v>15.258139045382869</v>
      </c>
      <c r="T453" s="21">
        <v>9.3654230582208703E-2</v>
      </c>
      <c r="U453" s="16">
        <v>3.363967220844839</v>
      </c>
      <c r="V453" s="16">
        <v>3.2703129902626302</v>
      </c>
      <c r="W453" s="13" t="str">
        <f>IF(Table467410[[#This Row],[PSI - FI]]&gt;5,"Red",(IF(AND(Table467410[[#This Row],[PSI - FI]]&lt;5,Table467410[[#This Row],[PSI - FI]]&gt;=3),"Blue","No")))</f>
        <v>Blue</v>
      </c>
      <c r="X453" s="19" t="str">
        <f>HYPERLINK("https://www.google.com/maps/dir/?api=1&amp;origin=" &amp; Table467410[[#This Row],[Begin Lat]] &amp; "," &amp; Table467410[[#This Row],[Begin Long]] &amp; "&amp;destination=" &amp; Table467410[[#This Row],[End Lat]] &amp; "," &amp; Table467410[[#This Row],[End Long]] &amp; "&amp;travelmode=driving", "Google Maps")</f>
        <v>Google Maps</v>
      </c>
      <c r="Y453" s="1">
        <v>41.449512417699999</v>
      </c>
      <c r="Z453" s="1">
        <v>-81.491230779600002</v>
      </c>
      <c r="AA453" s="1">
        <v>41.456713526000001</v>
      </c>
      <c r="AB453" s="1">
        <v>-81.490500903799997</v>
      </c>
    </row>
    <row r="454" spans="1:28" x14ac:dyDescent="0.25">
      <c r="A454" s="13">
        <v>452</v>
      </c>
      <c r="B454" s="17">
        <v>12</v>
      </c>
      <c r="C454" s="1" t="s">
        <v>785</v>
      </c>
      <c r="D454" s="1" t="s">
        <v>3898</v>
      </c>
      <c r="E454" s="1" t="s">
        <v>4527</v>
      </c>
      <c r="F454" s="1" t="s">
        <v>3924</v>
      </c>
      <c r="G454" s="16">
        <v>2.2000000000000002</v>
      </c>
      <c r="H454" s="16">
        <v>2.7</v>
      </c>
      <c r="I454" s="13" t="s">
        <v>3190</v>
      </c>
      <c r="J454" s="1" t="s">
        <v>4980</v>
      </c>
      <c r="K454" s="1">
        <v>0</v>
      </c>
      <c r="L454" s="1">
        <v>3</v>
      </c>
      <c r="M454" s="1">
        <v>2</v>
      </c>
      <c r="N454" s="1">
        <v>7</v>
      </c>
      <c r="O454" s="1">
        <v>25</v>
      </c>
      <c r="P454" s="16">
        <v>206.18631904069767</v>
      </c>
      <c r="Q454" s="16">
        <v>0.8836333325921869</v>
      </c>
      <c r="R454" s="16">
        <v>15.365511903335493</v>
      </c>
      <c r="S454" s="16">
        <v>14.481878570743307</v>
      </c>
      <c r="T454" s="21">
        <v>7.0289833952981981E-2</v>
      </c>
      <c r="U454" s="16">
        <v>3.3593365131290263</v>
      </c>
      <c r="V454" s="16">
        <v>3.2890466791760442</v>
      </c>
      <c r="W454" s="13" t="str">
        <f>IF(Table467410[[#This Row],[PSI - FI]]&gt;5,"Red",(IF(AND(Table467410[[#This Row],[PSI - FI]]&lt;5,Table467410[[#This Row],[PSI - FI]]&gt;=3),"Blue","No")))</f>
        <v>Blue</v>
      </c>
      <c r="X454" s="19" t="str">
        <f>HYPERLINK("https://www.google.com/maps/dir/?api=1&amp;origin=" &amp; Table467410[[#This Row],[Begin Lat]] &amp; "," &amp; Table467410[[#This Row],[Begin Long]] &amp; "&amp;destination=" &amp; Table467410[[#This Row],[End Lat]] &amp; "," &amp; Table467410[[#This Row],[End Long]] &amp; "&amp;travelmode=driving", "Google Maps")</f>
        <v>Google Maps</v>
      </c>
      <c r="Y454" s="1">
        <v>41.381372231199997</v>
      </c>
      <c r="Z454" s="1">
        <v>-81.512692537800007</v>
      </c>
      <c r="AA454" s="1">
        <v>41.388538874600002</v>
      </c>
      <c r="AB454" s="1">
        <v>-81.511351203999993</v>
      </c>
    </row>
    <row r="455" spans="1:28" x14ac:dyDescent="0.25">
      <c r="A455" s="13">
        <v>453</v>
      </c>
      <c r="B455" s="17">
        <v>6</v>
      </c>
      <c r="C455" s="1" t="s">
        <v>784</v>
      </c>
      <c r="D455" s="1" t="s">
        <v>3848</v>
      </c>
      <c r="E455" s="1" t="s">
        <v>3855</v>
      </c>
      <c r="F455" s="1" t="s">
        <v>3917</v>
      </c>
      <c r="G455" s="16">
        <v>25</v>
      </c>
      <c r="H455" s="16">
        <v>25.5</v>
      </c>
      <c r="I455" s="13" t="s">
        <v>3190</v>
      </c>
      <c r="J455" s="1" t="s">
        <v>4990</v>
      </c>
      <c r="K455" s="1">
        <v>0</v>
      </c>
      <c r="L455" s="1">
        <v>1</v>
      </c>
      <c r="M455" s="1">
        <v>6</v>
      </c>
      <c r="N455" s="1">
        <v>4</v>
      </c>
      <c r="O455" s="1">
        <v>14</v>
      </c>
      <c r="P455" s="16">
        <v>116.70793968023256</v>
      </c>
      <c r="Q455" s="16">
        <v>0.62828810005226265</v>
      </c>
      <c r="R455" s="16">
        <v>9.4692094854917155</v>
      </c>
      <c r="S455" s="16">
        <v>8.8409213854394526</v>
      </c>
      <c r="T455" s="21">
        <v>4.8990058095934326E-2</v>
      </c>
      <c r="U455" s="16">
        <v>3.3520184628749212</v>
      </c>
      <c r="V455" s="16">
        <v>3.3030284047789871</v>
      </c>
      <c r="W455" s="13" t="str">
        <f>IF(Table467410[[#This Row],[PSI - FI]]&gt;5,"Red",(IF(AND(Table467410[[#This Row],[PSI - FI]]&lt;5,Table467410[[#This Row],[PSI - FI]]&gt;=3),"Blue","No")))</f>
        <v>Blue</v>
      </c>
      <c r="X455" s="19" t="str">
        <f>HYPERLINK("https://www.google.com/maps/dir/?api=1&amp;origin=" &amp; Table467410[[#This Row],[Begin Lat]] &amp; "," &amp; Table467410[[#This Row],[Begin Long]] &amp; "&amp;destination=" &amp; Table467410[[#This Row],[End Lat]] &amp; "," &amp; Table467410[[#This Row],[End Long]] &amp; "&amp;travelmode=driving", "Google Maps")</f>
        <v>Google Maps</v>
      </c>
      <c r="Y455" s="1">
        <v>40.066416954799998</v>
      </c>
      <c r="Z455" s="1">
        <v>-82.994689793899994</v>
      </c>
      <c r="AA455" s="1">
        <v>40.072183738600003</v>
      </c>
      <c r="AB455" s="1">
        <v>-82.989084760200001</v>
      </c>
    </row>
    <row r="456" spans="1:28" x14ac:dyDescent="0.25">
      <c r="A456" s="13">
        <v>454</v>
      </c>
      <c r="B456" s="17">
        <v>8</v>
      </c>
      <c r="C456" s="1" t="s">
        <v>787</v>
      </c>
      <c r="D456" s="1" t="s">
        <v>4517</v>
      </c>
      <c r="E456" s="1" t="s">
        <v>4518</v>
      </c>
      <c r="F456" s="1" t="s">
        <v>3923</v>
      </c>
      <c r="G456" s="16">
        <v>28</v>
      </c>
      <c r="H456" s="16">
        <v>28.5</v>
      </c>
      <c r="I456" s="13" t="s">
        <v>3190</v>
      </c>
      <c r="J456" s="1" t="s">
        <v>4985</v>
      </c>
      <c r="K456" s="1">
        <v>0</v>
      </c>
      <c r="L456" s="1">
        <v>1</v>
      </c>
      <c r="M456" s="1">
        <v>11</v>
      </c>
      <c r="N456" s="1">
        <v>4</v>
      </c>
      <c r="O456" s="1">
        <v>33</v>
      </c>
      <c r="P456" s="16">
        <v>168.44231468023256</v>
      </c>
      <c r="Q456" s="16">
        <v>1.0928293256363484</v>
      </c>
      <c r="R456" s="16">
        <v>18.596857596726341</v>
      </c>
      <c r="S456" s="16">
        <v>17.504028271089993</v>
      </c>
      <c r="T456" s="21">
        <v>7.2225738389829139E-2</v>
      </c>
      <c r="U456" s="16">
        <v>3.3412138215335343</v>
      </c>
      <c r="V456" s="16">
        <v>3.268988083143705</v>
      </c>
      <c r="W456" s="13" t="str">
        <f>IF(Table467410[[#This Row],[PSI - FI]]&gt;5,"Red",(IF(AND(Table467410[[#This Row],[PSI - FI]]&lt;5,Table467410[[#This Row],[PSI - FI]]&gt;=3),"Blue","No")))</f>
        <v>Blue</v>
      </c>
      <c r="X456" s="19" t="str">
        <f>HYPERLINK("https://www.google.com/maps/dir/?api=1&amp;origin=" &amp; Table467410[[#This Row],[Begin Lat]] &amp; "," &amp; Table467410[[#This Row],[Begin Long]] &amp; "&amp;destination=" &amp; Table467410[[#This Row],[End Lat]] &amp; "," &amp; Table467410[[#This Row],[End Long]] &amp; "&amp;travelmode=driving", "Google Maps")</f>
        <v>Google Maps</v>
      </c>
      <c r="Y456" s="1">
        <v>39.286693571400001</v>
      </c>
      <c r="Z456" s="1">
        <v>-84.405853411099997</v>
      </c>
      <c r="AA456" s="1">
        <v>39.288832464999999</v>
      </c>
      <c r="AB456" s="1">
        <v>-84.396946266599997</v>
      </c>
    </row>
    <row r="457" spans="1:28" x14ac:dyDescent="0.25">
      <c r="A457" s="13">
        <v>455</v>
      </c>
      <c r="B457" s="17">
        <v>12</v>
      </c>
      <c r="C457" s="1" t="s">
        <v>785</v>
      </c>
      <c r="D457" s="1" t="s">
        <v>4535</v>
      </c>
      <c r="E457" s="1" t="s">
        <v>4536</v>
      </c>
      <c r="F457" s="1" t="s">
        <v>3922</v>
      </c>
      <c r="G457" s="16">
        <v>14.9</v>
      </c>
      <c r="H457" s="16">
        <v>15.4</v>
      </c>
      <c r="I457" s="13" t="s">
        <v>3190</v>
      </c>
      <c r="J457" s="1" t="s">
        <v>4988</v>
      </c>
      <c r="K457" s="1">
        <v>0</v>
      </c>
      <c r="L457" s="1">
        <v>1</v>
      </c>
      <c r="M457" s="1">
        <v>5</v>
      </c>
      <c r="N457" s="1">
        <v>12</v>
      </c>
      <c r="O457" s="1">
        <v>22</v>
      </c>
      <c r="P457" s="16">
        <v>153.66106468023256</v>
      </c>
      <c r="Q457" s="16">
        <v>0.49410487407218961</v>
      </c>
      <c r="R457" s="16">
        <v>14.82575456754353</v>
      </c>
      <c r="S457" s="16">
        <v>14.331649693471341</v>
      </c>
      <c r="T457" s="21">
        <v>3.7119296136863197E-2</v>
      </c>
      <c r="U457" s="16">
        <v>3.340855095953926</v>
      </c>
      <c r="V457" s="16">
        <v>3.3037357998170629</v>
      </c>
      <c r="W457" s="13" t="str">
        <f>IF(Table467410[[#This Row],[PSI - FI]]&gt;5,"Red",(IF(AND(Table467410[[#This Row],[PSI - FI]]&lt;5,Table467410[[#This Row],[PSI - FI]]&gt;=3),"Blue","No")))</f>
        <v>Blue</v>
      </c>
      <c r="X457" s="19" t="str">
        <f>HYPERLINK("https://www.google.com/maps/dir/?api=1&amp;origin=" &amp; Table467410[[#This Row],[Begin Lat]] &amp; "," &amp; Table467410[[#This Row],[Begin Long]] &amp; "&amp;destination=" &amp; Table467410[[#This Row],[End Lat]] &amp; "," &amp; Table467410[[#This Row],[End Long]] &amp; "&amp;travelmode=driving", "Google Maps")</f>
        <v>Google Maps</v>
      </c>
      <c r="Y457" s="1">
        <v>41.486958414299998</v>
      </c>
      <c r="Z457" s="1">
        <v>-81.664046358099995</v>
      </c>
      <c r="AA457" s="1">
        <v>41.491456748899999</v>
      </c>
      <c r="AB457" s="1">
        <v>-81.670818838800002</v>
      </c>
    </row>
    <row r="458" spans="1:28" x14ac:dyDescent="0.25">
      <c r="A458" s="13">
        <v>456</v>
      </c>
      <c r="B458" s="17">
        <v>6</v>
      </c>
      <c r="C458" s="1" t="s">
        <v>784</v>
      </c>
      <c r="D458" s="1" t="s">
        <v>4493</v>
      </c>
      <c r="E458" s="1" t="s">
        <v>4508</v>
      </c>
      <c r="F458" s="1" t="s">
        <v>4565</v>
      </c>
      <c r="G458" s="16">
        <v>8.3000000000000007</v>
      </c>
      <c r="H458" s="16">
        <v>8.8000000000000007</v>
      </c>
      <c r="I458" s="13" t="s">
        <v>3190</v>
      </c>
      <c r="J458" s="1" t="s">
        <v>4987</v>
      </c>
      <c r="K458" s="1">
        <v>0</v>
      </c>
      <c r="L458" s="1">
        <v>1</v>
      </c>
      <c r="M458" s="1">
        <v>6</v>
      </c>
      <c r="N458" s="1">
        <v>2</v>
      </c>
      <c r="O458" s="1">
        <v>6</v>
      </c>
      <c r="P458" s="16">
        <v>99.832939680232556</v>
      </c>
      <c r="Q458" s="16">
        <v>1.1393112534370518</v>
      </c>
      <c r="R458" s="16">
        <v>5.773464734849882</v>
      </c>
      <c r="S458" s="16">
        <v>4.63415348141283</v>
      </c>
      <c r="T458" s="21">
        <v>9.5324316834230316E-2</v>
      </c>
      <c r="U458" s="16">
        <v>3.3386950446499783</v>
      </c>
      <c r="V458" s="16">
        <v>3.2433707278157482</v>
      </c>
      <c r="W458" s="13" t="str">
        <f>IF(Table467410[[#This Row],[PSI - FI]]&gt;5,"Red",(IF(AND(Table467410[[#This Row],[PSI - FI]]&lt;5,Table467410[[#This Row],[PSI - FI]]&gt;=3),"Blue","No")))</f>
        <v>Blue</v>
      </c>
      <c r="X458" s="19" t="str">
        <f>HYPERLINK("https://www.google.com/maps/dir/?api=1&amp;origin=" &amp; Table467410[[#This Row],[Begin Lat]] &amp; "," &amp; Table467410[[#This Row],[Begin Long]] &amp; "&amp;destination=" &amp; Table467410[[#This Row],[End Lat]] &amp; "," &amp; Table467410[[#This Row],[End Long]] &amp; "&amp;travelmode=driving", "Google Maps")</f>
        <v>Google Maps</v>
      </c>
      <c r="Y458" s="1">
        <v>39.970416138399997</v>
      </c>
      <c r="Z458" s="1">
        <v>-83.119414079799995</v>
      </c>
      <c r="AA458" s="1">
        <v>39.977658072899999</v>
      </c>
      <c r="AB458" s="1">
        <v>-83.119156164499998</v>
      </c>
    </row>
    <row r="459" spans="1:28" x14ac:dyDescent="0.25">
      <c r="A459" s="13">
        <v>457</v>
      </c>
      <c r="B459" s="17">
        <v>8</v>
      </c>
      <c r="C459" s="1" t="s">
        <v>787</v>
      </c>
      <c r="D459" s="1" t="s">
        <v>4517</v>
      </c>
      <c r="E459" s="1" t="s">
        <v>4518</v>
      </c>
      <c r="F459" s="1" t="s">
        <v>3923</v>
      </c>
      <c r="G459" s="16">
        <v>25.6</v>
      </c>
      <c r="H459" s="16">
        <v>26.1</v>
      </c>
      <c r="I459" s="13" t="s">
        <v>3190</v>
      </c>
      <c r="J459" s="1" t="s">
        <v>4985</v>
      </c>
      <c r="K459" s="1">
        <v>0</v>
      </c>
      <c r="L459" s="1">
        <v>1</v>
      </c>
      <c r="M459" s="1">
        <v>5</v>
      </c>
      <c r="N459" s="1">
        <v>8</v>
      </c>
      <c r="O459" s="1">
        <v>27</v>
      </c>
      <c r="P459" s="16">
        <v>140.91106468023256</v>
      </c>
      <c r="Q459" s="16">
        <v>1.2470550692665627</v>
      </c>
      <c r="R459" s="16">
        <v>16.443994274272971</v>
      </c>
      <c r="S459" s="16">
        <v>15.196939205006409</v>
      </c>
      <c r="T459" s="21">
        <v>8.7671269711871405E-2</v>
      </c>
      <c r="U459" s="16">
        <v>3.3322938019884081</v>
      </c>
      <c r="V459" s="16">
        <v>3.2446225322765367</v>
      </c>
      <c r="W459" s="13" t="str">
        <f>IF(Table467410[[#This Row],[PSI - FI]]&gt;5,"Red",(IF(AND(Table467410[[#This Row],[PSI - FI]]&lt;5,Table467410[[#This Row],[PSI - FI]]&gt;=3),"Blue","No")))</f>
        <v>Blue</v>
      </c>
      <c r="X459" s="19" t="str">
        <f>HYPERLINK("https://www.google.com/maps/dir/?api=1&amp;origin=" &amp; Table467410[[#This Row],[Begin Lat]] &amp; "," &amp; Table467410[[#This Row],[Begin Long]] &amp; "&amp;destination=" &amp; Table467410[[#This Row],[End Lat]] &amp; "," &amp; Table467410[[#This Row],[End Long]] &amp; "&amp;travelmode=driving", "Google Maps")</f>
        <v>Google Maps</v>
      </c>
      <c r="Y459" s="1">
        <v>39.292229798199998</v>
      </c>
      <c r="Z459" s="1">
        <v>-84.448803919300005</v>
      </c>
      <c r="AA459" s="1">
        <v>39.289931616399997</v>
      </c>
      <c r="AB459" s="1">
        <v>-84.4399427667</v>
      </c>
    </row>
    <row r="460" spans="1:28" x14ac:dyDescent="0.25">
      <c r="A460" s="13">
        <v>458</v>
      </c>
      <c r="B460" s="17">
        <v>8</v>
      </c>
      <c r="C460" s="1" t="s">
        <v>788</v>
      </c>
      <c r="D460" s="1" t="s">
        <v>4524</v>
      </c>
      <c r="E460" s="1" t="s">
        <v>4525</v>
      </c>
      <c r="F460" s="1" t="s">
        <v>3918</v>
      </c>
      <c r="G460" s="16">
        <v>4</v>
      </c>
      <c r="H460" s="16">
        <v>4.5</v>
      </c>
      <c r="I460" s="13" t="s">
        <v>3190</v>
      </c>
      <c r="J460" s="1" t="s">
        <v>4985</v>
      </c>
      <c r="K460" s="1">
        <v>0</v>
      </c>
      <c r="L460" s="1">
        <v>1</v>
      </c>
      <c r="M460" s="1">
        <v>6</v>
      </c>
      <c r="N460" s="1">
        <v>7</v>
      </c>
      <c r="O460" s="1">
        <v>41</v>
      </c>
      <c r="P460" s="16">
        <v>157.02043968023256</v>
      </c>
      <c r="Q460" s="16">
        <v>1.288991545598104</v>
      </c>
      <c r="R460" s="16">
        <v>21.553461218584097</v>
      </c>
      <c r="S460" s="16">
        <v>20.264469672985992</v>
      </c>
      <c r="T460" s="21">
        <v>9.2362855989199827E-2</v>
      </c>
      <c r="U460" s="16">
        <v>3.3247165988611376</v>
      </c>
      <c r="V460" s="16">
        <v>3.2323537428719376</v>
      </c>
      <c r="W460" s="13" t="str">
        <f>IF(Table467410[[#This Row],[PSI - FI]]&gt;5,"Red",(IF(AND(Table467410[[#This Row],[PSI - FI]]&lt;5,Table467410[[#This Row],[PSI - FI]]&gt;=3),"Blue","No")))</f>
        <v>Blue</v>
      </c>
      <c r="X460" s="19" t="str">
        <f>HYPERLINK("https://www.google.com/maps/dir/?api=1&amp;origin=" &amp; Table467410[[#This Row],[Begin Lat]] &amp; "," &amp; Table467410[[#This Row],[Begin Long]] &amp; "&amp;destination=" &amp; Table467410[[#This Row],[End Lat]] &amp; "," &amp; Table467410[[#This Row],[End Long]] &amp; "&amp;travelmode=driving", "Google Maps")</f>
        <v>Google Maps</v>
      </c>
      <c r="Y460" s="1">
        <v>39.342860815500003</v>
      </c>
      <c r="Z460" s="1">
        <v>-84.393435893000003</v>
      </c>
      <c r="AA460" s="1">
        <v>39.346156273799998</v>
      </c>
      <c r="AB460" s="1">
        <v>-84.385202466899997</v>
      </c>
    </row>
    <row r="461" spans="1:28" x14ac:dyDescent="0.25">
      <c r="A461" s="13">
        <v>459</v>
      </c>
      <c r="B461" s="17">
        <v>8</v>
      </c>
      <c r="C461" s="1" t="s">
        <v>788</v>
      </c>
      <c r="D461" s="1" t="s">
        <v>4524</v>
      </c>
      <c r="E461" s="1" t="s">
        <v>4525</v>
      </c>
      <c r="F461" s="1" t="s">
        <v>3918</v>
      </c>
      <c r="G461" s="16">
        <v>2.2999999999999998</v>
      </c>
      <c r="H461" s="16">
        <v>2.8</v>
      </c>
      <c r="I461" s="13" t="s">
        <v>3190</v>
      </c>
      <c r="J461" s="1" t="s">
        <v>4985</v>
      </c>
      <c r="K461" s="1">
        <v>0</v>
      </c>
      <c r="L461" s="1">
        <v>0</v>
      </c>
      <c r="M461" s="1">
        <v>10</v>
      </c>
      <c r="N461" s="1">
        <v>4</v>
      </c>
      <c r="O461" s="1">
        <v>42</v>
      </c>
      <c r="P461" s="16">
        <v>125.21875</v>
      </c>
      <c r="Q461" s="16">
        <v>1.288991545598104</v>
      </c>
      <c r="R461" s="16">
        <v>21.945006558238308</v>
      </c>
      <c r="S461" s="16">
        <v>20.656015012640204</v>
      </c>
      <c r="T461" s="21">
        <v>9.2362855989199827E-2</v>
      </c>
      <c r="U461" s="16">
        <v>3.3247165988611376</v>
      </c>
      <c r="V461" s="16">
        <v>3.2323537428719376</v>
      </c>
      <c r="W461" s="13" t="str">
        <f>IF(Table467410[[#This Row],[PSI - FI]]&gt;5,"Red",(IF(AND(Table467410[[#This Row],[PSI - FI]]&lt;5,Table467410[[#This Row],[PSI - FI]]&gt;=3),"Blue","No")))</f>
        <v>Blue</v>
      </c>
      <c r="X461" s="19" t="str">
        <f>HYPERLINK("https://www.google.com/maps/dir/?api=1&amp;origin=" &amp; Table467410[[#This Row],[Begin Lat]] &amp; "," &amp; Table467410[[#This Row],[Begin Long]] &amp; "&amp;destination=" &amp; Table467410[[#This Row],[End Lat]] &amp; "," &amp; Table467410[[#This Row],[End Long]] &amp; "&amp;travelmode=driving", "Google Maps")</f>
        <v>Google Maps</v>
      </c>
      <c r="Y461" s="1">
        <v>39.328242947600003</v>
      </c>
      <c r="Z461" s="1">
        <v>-84.418249916799994</v>
      </c>
      <c r="AA461" s="1">
        <v>39.333774056099998</v>
      </c>
      <c r="AB461" s="1">
        <v>-84.412234610799999</v>
      </c>
    </row>
    <row r="462" spans="1:28" x14ac:dyDescent="0.25">
      <c r="A462" s="13">
        <v>460</v>
      </c>
      <c r="B462" s="17">
        <v>12</v>
      </c>
      <c r="C462" s="1" t="s">
        <v>785</v>
      </c>
      <c r="D462" s="1" t="s">
        <v>4499</v>
      </c>
      <c r="E462" s="1" t="s">
        <v>4513</v>
      </c>
      <c r="F462" s="1" t="s">
        <v>4566</v>
      </c>
      <c r="G462" s="16">
        <v>17.8</v>
      </c>
      <c r="H462" s="16">
        <v>18.3</v>
      </c>
      <c r="I462" s="13" t="s">
        <v>3190</v>
      </c>
      <c r="J462" s="1" t="s">
        <v>4988</v>
      </c>
      <c r="K462" s="1">
        <v>2</v>
      </c>
      <c r="L462" s="1">
        <v>1</v>
      </c>
      <c r="M462" s="1">
        <v>4</v>
      </c>
      <c r="N462" s="1">
        <v>4</v>
      </c>
      <c r="O462" s="1">
        <v>30</v>
      </c>
      <c r="P462" s="16">
        <v>210.96756904069767</v>
      </c>
      <c r="Q462" s="16">
        <v>1.5330465756495917</v>
      </c>
      <c r="R462" s="16">
        <v>16.337426657638598</v>
      </c>
      <c r="S462" s="16">
        <v>14.804380081989006</v>
      </c>
      <c r="T462" s="21">
        <v>0.11984032408731897</v>
      </c>
      <c r="U462" s="16">
        <v>3.3229896042770029</v>
      </c>
      <c r="V462" s="16">
        <v>3.2031492801896837</v>
      </c>
      <c r="W462" s="13" t="str">
        <f>IF(Table467410[[#This Row],[PSI - FI]]&gt;5,"Red",(IF(AND(Table467410[[#This Row],[PSI - FI]]&lt;5,Table467410[[#This Row],[PSI - FI]]&gt;=3),"Blue","No")))</f>
        <v>Blue</v>
      </c>
      <c r="X462" s="19" t="str">
        <f>HYPERLINK("https://www.google.com/maps/dir/?api=1&amp;origin=" &amp; Table467410[[#This Row],[Begin Lat]] &amp; "," &amp; Table467410[[#This Row],[Begin Long]] &amp; "&amp;destination=" &amp; Table467410[[#This Row],[End Lat]] &amp; "," &amp; Table467410[[#This Row],[End Long]] &amp; "&amp;travelmode=driving", "Google Maps")</f>
        <v>Google Maps</v>
      </c>
      <c r="Y462" s="1">
        <v>41.4073770866</v>
      </c>
      <c r="Z462" s="1">
        <v>-81.649071121600002</v>
      </c>
      <c r="AA462" s="1">
        <v>41.407248684700001</v>
      </c>
      <c r="AB462" s="1">
        <v>-81.639582273800002</v>
      </c>
    </row>
    <row r="463" spans="1:28" x14ac:dyDescent="0.25">
      <c r="A463" s="13">
        <v>461</v>
      </c>
      <c r="B463" s="17">
        <v>8</v>
      </c>
      <c r="C463" s="1" t="s">
        <v>787</v>
      </c>
      <c r="D463" s="1" t="s">
        <v>4517</v>
      </c>
      <c r="E463" s="1" t="s">
        <v>3895</v>
      </c>
      <c r="F463" s="1" t="s">
        <v>3923</v>
      </c>
      <c r="G463" s="16">
        <v>39.799999999999997</v>
      </c>
      <c r="H463" s="16">
        <v>40.299999999999997</v>
      </c>
      <c r="I463" s="13" t="s">
        <v>3190</v>
      </c>
      <c r="J463" s="1" t="s">
        <v>4980</v>
      </c>
      <c r="K463" s="1">
        <v>1</v>
      </c>
      <c r="L463" s="1">
        <v>4</v>
      </c>
      <c r="M463" s="1">
        <v>4</v>
      </c>
      <c r="N463" s="1">
        <v>7</v>
      </c>
      <c r="O463" s="1">
        <v>29</v>
      </c>
      <c r="P463" s="16">
        <v>314.63344840116281</v>
      </c>
      <c r="Q463" s="16">
        <v>0.45883084896633369</v>
      </c>
      <c r="R463" s="16">
        <v>16.500893563516168</v>
      </c>
      <c r="S463" s="16">
        <v>16.042062714549836</v>
      </c>
      <c r="T463" s="21">
        <v>3.173141315998166E-2</v>
      </c>
      <c r="U463" s="16">
        <v>3.2953472004902067</v>
      </c>
      <c r="V463" s="16">
        <v>3.2636157873302252</v>
      </c>
      <c r="W463" s="13" t="str">
        <f>IF(Table467410[[#This Row],[PSI - FI]]&gt;5,"Red",(IF(AND(Table467410[[#This Row],[PSI - FI]]&lt;5,Table467410[[#This Row],[PSI - FI]]&gt;=3),"Blue","No")))</f>
        <v>Blue</v>
      </c>
      <c r="X463" s="19" t="str">
        <f>HYPERLINK("https://www.google.com/maps/dir/?api=1&amp;origin=" &amp; Table467410[[#This Row],[Begin Lat]] &amp; "," &amp; Table467410[[#This Row],[Begin Long]] &amp; "&amp;destination=" &amp; Table467410[[#This Row],[End Lat]] &amp; "," &amp; Table467410[[#This Row],[End Long]] &amp; "&amp;travelmode=driving", "Google Maps")</f>
        <v>Google Maps</v>
      </c>
      <c r="Y463" s="1">
        <v>39.055062952299998</v>
      </c>
      <c r="Z463" s="1">
        <v>-84.398880385200002</v>
      </c>
      <c r="AA463" s="1">
        <v>39.056563936899998</v>
      </c>
      <c r="AB463" s="1">
        <v>-84.407920580999999</v>
      </c>
    </row>
    <row r="464" spans="1:28" x14ac:dyDescent="0.25">
      <c r="A464" s="13">
        <v>462</v>
      </c>
      <c r="B464" s="17">
        <v>6</v>
      </c>
      <c r="C464" s="1" t="s">
        <v>784</v>
      </c>
      <c r="D464" s="1" t="s">
        <v>4493</v>
      </c>
      <c r="E464" s="1" t="s">
        <v>4508</v>
      </c>
      <c r="F464" s="1" t="s">
        <v>4565</v>
      </c>
      <c r="G464" s="16">
        <v>30.8</v>
      </c>
      <c r="H464" s="16">
        <v>31.3</v>
      </c>
      <c r="I464" s="13" t="s">
        <v>3190</v>
      </c>
      <c r="J464" s="1" t="s">
        <v>4988</v>
      </c>
      <c r="K464" s="1">
        <v>0</v>
      </c>
      <c r="L464" s="1">
        <v>1</v>
      </c>
      <c r="M464" s="1">
        <v>4</v>
      </c>
      <c r="N464" s="1">
        <v>6</v>
      </c>
      <c r="O464" s="1">
        <v>22</v>
      </c>
      <c r="P464" s="16">
        <v>120.48918968023256</v>
      </c>
      <c r="Q464" s="16">
        <v>1.543389938949181</v>
      </c>
      <c r="R464" s="16">
        <v>13.010985940522044</v>
      </c>
      <c r="S464" s="16">
        <v>11.467596001572863</v>
      </c>
      <c r="T464" s="21">
        <v>0.12105377942416713</v>
      </c>
      <c r="U464" s="16">
        <v>3.2928594685971335</v>
      </c>
      <c r="V464" s="16">
        <v>3.1718056891729662</v>
      </c>
      <c r="W464" s="13" t="str">
        <f>IF(Table467410[[#This Row],[PSI - FI]]&gt;5,"Red",(IF(AND(Table467410[[#This Row],[PSI - FI]]&lt;5,Table467410[[#This Row],[PSI - FI]]&gt;=3),"Blue","No")))</f>
        <v>Blue</v>
      </c>
      <c r="X464" s="19" t="str">
        <f>HYPERLINK("https://www.google.com/maps/dir/?api=1&amp;origin=" &amp; Table467410[[#This Row],[Begin Lat]] &amp; "," &amp; Table467410[[#This Row],[Begin Long]] &amp; "&amp;destination=" &amp; Table467410[[#This Row],[End Lat]] &amp; "," &amp; Table467410[[#This Row],[End Long]] &amp; "&amp;travelmode=driving", "Google Maps")</f>
        <v>Google Maps</v>
      </c>
      <c r="Y464" s="1">
        <v>40.079059616400002</v>
      </c>
      <c r="Z464" s="1">
        <v>-82.907185299099993</v>
      </c>
      <c r="AA464" s="1">
        <v>40.071826774900003</v>
      </c>
      <c r="AB464" s="1">
        <v>-82.907610563399999</v>
      </c>
    </row>
    <row r="465" spans="1:28" x14ac:dyDescent="0.25">
      <c r="A465" s="13">
        <v>463</v>
      </c>
      <c r="B465" s="17">
        <v>8</v>
      </c>
      <c r="C465" s="1" t="s">
        <v>787</v>
      </c>
      <c r="D465" s="1" t="s">
        <v>4497</v>
      </c>
      <c r="E465" s="1" t="s">
        <v>4498</v>
      </c>
      <c r="F465" s="1" t="s">
        <v>3918</v>
      </c>
      <c r="G465" s="16">
        <v>13.5</v>
      </c>
      <c r="H465" s="16">
        <v>14</v>
      </c>
      <c r="I465" s="13" t="s">
        <v>3190</v>
      </c>
      <c r="J465" s="1" t="s">
        <v>4988</v>
      </c>
      <c r="K465" s="1">
        <v>0</v>
      </c>
      <c r="L465" s="1">
        <v>0</v>
      </c>
      <c r="M465" s="1">
        <v>3</v>
      </c>
      <c r="N465" s="1">
        <v>8</v>
      </c>
      <c r="O465" s="1">
        <v>34</v>
      </c>
      <c r="P465" s="16">
        <v>89.140625</v>
      </c>
      <c r="Q465" s="16">
        <v>1.3361006900787396</v>
      </c>
      <c r="R465" s="16">
        <v>18.87763357245489</v>
      </c>
      <c r="S465" s="16">
        <v>17.541532882376149</v>
      </c>
      <c r="T465" s="21">
        <v>0.10126467759512871</v>
      </c>
      <c r="U465" s="16">
        <v>3.2920771676049418</v>
      </c>
      <c r="V465" s="16">
        <v>3.1908124900098129</v>
      </c>
      <c r="W465" s="13" t="str">
        <f>IF(Table467410[[#This Row],[PSI - FI]]&gt;5,"Red",(IF(AND(Table467410[[#This Row],[PSI - FI]]&lt;5,Table467410[[#This Row],[PSI - FI]]&gt;=3),"Blue","No")))</f>
        <v>Blue</v>
      </c>
      <c r="X465" s="19" t="str">
        <f>HYPERLINK("https://www.google.com/maps/dir/?api=1&amp;origin=" &amp; Table467410[[#This Row],[Begin Lat]] &amp; "," &amp; Table467410[[#This Row],[Begin Long]] &amp; "&amp;destination=" &amp; Table467410[[#This Row],[End Lat]] &amp; "," &amp; Table467410[[#This Row],[End Long]] &amp; "&amp;travelmode=driving", "Google Maps")</f>
        <v>Google Maps</v>
      </c>
      <c r="Y465" s="1">
        <v>39.243727519499998</v>
      </c>
      <c r="Z465" s="1">
        <v>-84.448764087100002</v>
      </c>
      <c r="AA465" s="1">
        <v>39.250339733200001</v>
      </c>
      <c r="AB465" s="1">
        <v>-84.445032855500003</v>
      </c>
    </row>
    <row r="466" spans="1:28" x14ac:dyDescent="0.25">
      <c r="A466" s="13">
        <v>464</v>
      </c>
      <c r="B466" s="17">
        <v>12</v>
      </c>
      <c r="C466" s="1" t="s">
        <v>785</v>
      </c>
      <c r="D466" s="1" t="s">
        <v>3848</v>
      </c>
      <c r="E466" s="1" t="s">
        <v>4507</v>
      </c>
      <c r="F466" s="1" t="s">
        <v>3917</v>
      </c>
      <c r="G466" s="16">
        <v>18.399999999999999</v>
      </c>
      <c r="H466" s="16">
        <v>18.899999999999999</v>
      </c>
      <c r="I466" s="13" t="s">
        <v>3190</v>
      </c>
      <c r="J466" s="1" t="s">
        <v>4989</v>
      </c>
      <c r="K466" s="1">
        <v>0</v>
      </c>
      <c r="L466" s="1">
        <v>0</v>
      </c>
      <c r="M466" s="1">
        <v>8</v>
      </c>
      <c r="N466" s="1">
        <v>5</v>
      </c>
      <c r="O466" s="1">
        <v>39</v>
      </c>
      <c r="P466" s="16">
        <v>113.5625</v>
      </c>
      <c r="Q466" s="16">
        <v>0.82337447886054638</v>
      </c>
      <c r="R466" s="16">
        <v>20.065171827898752</v>
      </c>
      <c r="S466" s="16">
        <v>19.241797349038205</v>
      </c>
      <c r="T466" s="21">
        <v>6.5230200656978335E-2</v>
      </c>
      <c r="U466" s="16">
        <v>3.2888998591820768</v>
      </c>
      <c r="V466" s="16">
        <v>3.2236696585250986</v>
      </c>
      <c r="W466" s="13" t="str">
        <f>IF(Table467410[[#This Row],[PSI - FI]]&gt;5,"Red",(IF(AND(Table467410[[#This Row],[PSI - FI]]&lt;5,Table467410[[#This Row],[PSI - FI]]&gt;=3),"Blue","No")))</f>
        <v>Blue</v>
      </c>
      <c r="X466" s="19" t="str">
        <f>HYPERLINK("https://www.google.com/maps/dir/?api=1&amp;origin=" &amp; Table467410[[#This Row],[Begin Lat]] &amp; "," &amp; Table467410[[#This Row],[Begin Long]] &amp; "&amp;destination=" &amp; Table467410[[#This Row],[End Lat]] &amp; "," &amp; Table467410[[#This Row],[End Long]] &amp; "&amp;travelmode=driving", "Google Maps")</f>
        <v>Google Maps</v>
      </c>
      <c r="Y466" s="1">
        <v>41.466590771</v>
      </c>
      <c r="Z466" s="1">
        <v>-81.692863000900005</v>
      </c>
      <c r="AA466" s="1">
        <v>41.473817397300003</v>
      </c>
      <c r="AB466" s="1">
        <v>-81.692941776799998</v>
      </c>
    </row>
    <row r="467" spans="1:28" x14ac:dyDescent="0.25">
      <c r="A467" s="13">
        <v>465</v>
      </c>
      <c r="B467" s="17">
        <v>12</v>
      </c>
      <c r="C467" s="1" t="s">
        <v>785</v>
      </c>
      <c r="D467" s="1" t="s">
        <v>4499</v>
      </c>
      <c r="E467" s="1" t="s">
        <v>4500</v>
      </c>
      <c r="F467" s="1" t="s">
        <v>4566</v>
      </c>
      <c r="G467" s="16">
        <v>18.899999999999999</v>
      </c>
      <c r="H467" s="16">
        <v>19.399999999999999</v>
      </c>
      <c r="I467" s="13" t="s">
        <v>3190</v>
      </c>
      <c r="J467" s="1" t="s">
        <v>4985</v>
      </c>
      <c r="K467" s="1">
        <v>0</v>
      </c>
      <c r="L467" s="1">
        <v>2</v>
      </c>
      <c r="M467" s="1">
        <v>6</v>
      </c>
      <c r="N467" s="1">
        <v>4</v>
      </c>
      <c r="O467" s="1">
        <v>32</v>
      </c>
      <c r="P467" s="16">
        <v>180.38462936046511</v>
      </c>
      <c r="Q467" s="16">
        <v>1.5262106425212236</v>
      </c>
      <c r="R467" s="16">
        <v>17.704113267875805</v>
      </c>
      <c r="S467" s="16">
        <v>16.17790262535458</v>
      </c>
      <c r="T467" s="21">
        <v>0.12325737012679433</v>
      </c>
      <c r="U467" s="16">
        <v>3.2781286840817399</v>
      </c>
      <c r="V467" s="16">
        <v>3.1548713139549456</v>
      </c>
      <c r="W467" s="13" t="str">
        <f>IF(Table467410[[#This Row],[PSI - FI]]&gt;5,"Red",(IF(AND(Table467410[[#This Row],[PSI - FI]]&lt;5,Table467410[[#This Row],[PSI - FI]]&gt;=3),"Blue","No")))</f>
        <v>Blue</v>
      </c>
      <c r="X467" s="19" t="str">
        <f>HYPERLINK("https://www.google.com/maps/dir/?api=1&amp;origin=" &amp; Table467410[[#This Row],[Begin Lat]] &amp; "," &amp; Table467410[[#This Row],[Begin Long]] &amp; "&amp;destination=" &amp; Table467410[[#This Row],[End Lat]] &amp; "," &amp; Table467410[[#This Row],[End Long]] &amp; "&amp;travelmode=driving", "Google Maps")</f>
        <v>Google Maps</v>
      </c>
      <c r="Y467" s="1">
        <v>41.409724181199998</v>
      </c>
      <c r="Z467" s="1">
        <v>-81.628150019800003</v>
      </c>
      <c r="AA467" s="1">
        <v>41.411314145699997</v>
      </c>
      <c r="AB467" s="1">
        <v>-81.618765561700002</v>
      </c>
    </row>
    <row r="468" spans="1:28" x14ac:dyDescent="0.25">
      <c r="A468" s="13">
        <v>466</v>
      </c>
      <c r="B468" s="17">
        <v>6</v>
      </c>
      <c r="C468" s="1" t="s">
        <v>784</v>
      </c>
      <c r="D468" s="1" t="s">
        <v>4493</v>
      </c>
      <c r="E468" s="1" t="s">
        <v>4508</v>
      </c>
      <c r="F468" s="1" t="s">
        <v>4565</v>
      </c>
      <c r="G468" s="16">
        <v>32.200000000000003</v>
      </c>
      <c r="H468" s="16">
        <v>32.700000000000003</v>
      </c>
      <c r="I468" s="13" t="s">
        <v>3190</v>
      </c>
      <c r="J468" s="1" t="s">
        <v>4988</v>
      </c>
      <c r="K468" s="1">
        <v>0</v>
      </c>
      <c r="L468" s="1">
        <v>0</v>
      </c>
      <c r="M468" s="1">
        <v>5</v>
      </c>
      <c r="N468" s="1">
        <v>6</v>
      </c>
      <c r="O468" s="1">
        <v>14</v>
      </c>
      <c r="P468" s="16">
        <v>73.359375</v>
      </c>
      <c r="Q468" s="16">
        <v>1.543389938949181</v>
      </c>
      <c r="R468" s="16">
        <v>9.8136032205894654</v>
      </c>
      <c r="S468" s="16">
        <v>8.2702132816402845</v>
      </c>
      <c r="T468" s="21">
        <v>0.12105377942416713</v>
      </c>
      <c r="U468" s="16">
        <v>3.2740974328758252</v>
      </c>
      <c r="V468" s="16">
        <v>3.1530436534516579</v>
      </c>
      <c r="W468" s="13" t="str">
        <f>IF(Table467410[[#This Row],[PSI - FI]]&gt;5,"Red",(IF(AND(Table467410[[#This Row],[PSI - FI]]&lt;5,Table467410[[#This Row],[PSI - FI]]&gt;=3),"Blue","No")))</f>
        <v>Blue</v>
      </c>
      <c r="X468" s="19" t="str">
        <f>HYPERLINK("https://www.google.com/maps/dir/?api=1&amp;origin=" &amp; Table467410[[#This Row],[Begin Lat]] &amp; "," &amp; Table467410[[#This Row],[Begin Long]] &amp; "&amp;destination=" &amp; Table467410[[#This Row],[End Lat]] &amp; "," &amp; Table467410[[#This Row],[End Long]] &amp; "&amp;travelmode=driving", "Google Maps")</f>
        <v>Google Maps</v>
      </c>
      <c r="Y468" s="1">
        <v>40.0590988362</v>
      </c>
      <c r="Z468" s="1">
        <v>-82.903887067200003</v>
      </c>
      <c r="AA468" s="1">
        <v>40.0519869751</v>
      </c>
      <c r="AB468" s="1">
        <v>-82.902124377600003</v>
      </c>
    </row>
    <row r="469" spans="1:28" x14ac:dyDescent="0.25">
      <c r="A469" s="13">
        <v>467</v>
      </c>
      <c r="B469" s="17">
        <v>2</v>
      </c>
      <c r="C469" s="1" t="s">
        <v>807</v>
      </c>
      <c r="D469" s="1" t="s">
        <v>3852</v>
      </c>
      <c r="E469" s="1" t="s">
        <v>3853</v>
      </c>
      <c r="F469" s="1" t="s">
        <v>3918</v>
      </c>
      <c r="G469" s="16">
        <v>26.6</v>
      </c>
      <c r="H469" s="16">
        <v>27.1</v>
      </c>
      <c r="I469" s="13" t="s">
        <v>3190</v>
      </c>
      <c r="J469" s="1" t="s">
        <v>4986</v>
      </c>
      <c r="K469" s="1">
        <v>0</v>
      </c>
      <c r="L469" s="1">
        <v>0</v>
      </c>
      <c r="M469" s="1">
        <v>6</v>
      </c>
      <c r="N469" s="1">
        <v>4</v>
      </c>
      <c r="O469" s="1">
        <v>20</v>
      </c>
      <c r="P469" s="16">
        <v>77.03125</v>
      </c>
      <c r="Q469" s="16">
        <v>0.70712320255214378</v>
      </c>
      <c r="R469" s="16">
        <v>12.042382200584058</v>
      </c>
      <c r="S469" s="16">
        <v>11.335258998031915</v>
      </c>
      <c r="T469" s="21">
        <v>0.10038930617137312</v>
      </c>
      <c r="U469" s="16">
        <v>3.2685180036198531</v>
      </c>
      <c r="V469" s="16">
        <v>3.1681286974484801</v>
      </c>
      <c r="W469" s="13" t="str">
        <f>IF(Table467410[[#This Row],[PSI - FI]]&gt;5,"Red",(IF(AND(Table467410[[#This Row],[PSI - FI]]&lt;5,Table467410[[#This Row],[PSI - FI]]&gt;=3),"Blue","No")))</f>
        <v>Blue</v>
      </c>
      <c r="X469" s="19" t="str">
        <f>HYPERLINK("https://www.google.com/maps/dir/?api=1&amp;origin=" &amp; Table467410[[#This Row],[Begin Lat]] &amp; "," &amp; Table467410[[#This Row],[Begin Long]] &amp; "&amp;destination=" &amp; Table467410[[#This Row],[End Lat]] &amp; "," &amp; Table467410[[#This Row],[End Long]] &amp; "&amp;travelmode=driving", "Google Maps")</f>
        <v>Google Maps</v>
      </c>
      <c r="Y469" s="1">
        <v>41.544907438499997</v>
      </c>
      <c r="Z469" s="1">
        <v>-83.608464073799993</v>
      </c>
      <c r="AA469" s="1">
        <v>41.550532039899998</v>
      </c>
      <c r="AB469" s="1">
        <v>-83.602597799199998</v>
      </c>
    </row>
    <row r="470" spans="1:28" x14ac:dyDescent="0.25">
      <c r="A470" s="13">
        <v>468</v>
      </c>
      <c r="B470" s="17">
        <v>4</v>
      </c>
      <c r="C470" s="1" t="s">
        <v>801</v>
      </c>
      <c r="D470" s="1" t="s">
        <v>4558</v>
      </c>
      <c r="E470" s="1" t="s">
        <v>4559</v>
      </c>
      <c r="F470" s="1" t="s">
        <v>4571</v>
      </c>
      <c r="G470" s="16">
        <v>3.7</v>
      </c>
      <c r="H470" s="16">
        <v>4.2</v>
      </c>
      <c r="I470" s="13" t="s">
        <v>3190</v>
      </c>
      <c r="J470" s="1" t="s">
        <v>4990</v>
      </c>
      <c r="K470" s="1">
        <v>0</v>
      </c>
      <c r="L470" s="1">
        <v>4</v>
      </c>
      <c r="M470" s="1">
        <v>3</v>
      </c>
      <c r="N470" s="1">
        <v>6</v>
      </c>
      <c r="O470" s="1">
        <v>24</v>
      </c>
      <c r="P470" s="16">
        <v>252.97238372093022</v>
      </c>
      <c r="Q470" s="16">
        <v>0.31439174568668782</v>
      </c>
      <c r="R470" s="16">
        <v>13.737134772347265</v>
      </c>
      <c r="S470" s="16">
        <v>13.422743026660577</v>
      </c>
      <c r="T470" s="21">
        <v>2.4493545381567731E-2</v>
      </c>
      <c r="U470" s="16">
        <v>3.2665815852315956</v>
      </c>
      <c r="V470" s="16">
        <v>3.242088039850028</v>
      </c>
      <c r="W470" s="13" t="str">
        <f>IF(Table467410[[#This Row],[PSI - FI]]&gt;5,"Red",(IF(AND(Table467410[[#This Row],[PSI - FI]]&lt;5,Table467410[[#This Row],[PSI - FI]]&gt;=3),"Blue","No")))</f>
        <v>Blue</v>
      </c>
      <c r="X470" s="19" t="str">
        <f>HYPERLINK("https://www.google.com/maps/dir/?api=1&amp;origin=" &amp; Table467410[[#This Row],[Begin Lat]] &amp; "," &amp; Table467410[[#This Row],[Begin Long]] &amp; "&amp;destination=" &amp; Table467410[[#This Row],[End Lat]] &amp; "," &amp; Table467410[[#This Row],[End Long]] &amp; "&amp;travelmode=driving", "Google Maps")</f>
        <v>Google Maps</v>
      </c>
      <c r="Y470" s="1">
        <v>41.1099179363</v>
      </c>
      <c r="Z470" s="1">
        <v>-80.690178361299999</v>
      </c>
      <c r="AA470" s="1">
        <v>41.105332202900001</v>
      </c>
      <c r="AB470" s="1">
        <v>-80.683145020699996</v>
      </c>
    </row>
    <row r="471" spans="1:28" x14ac:dyDescent="0.25">
      <c r="A471" s="13">
        <v>469</v>
      </c>
      <c r="B471" s="17">
        <v>12</v>
      </c>
      <c r="C471" s="1" t="s">
        <v>785</v>
      </c>
      <c r="D471" s="1" t="s">
        <v>3898</v>
      </c>
      <c r="E471" s="1" t="s">
        <v>4527</v>
      </c>
      <c r="F471" s="1" t="s">
        <v>3924</v>
      </c>
      <c r="G471" s="16">
        <v>15.2</v>
      </c>
      <c r="H471" s="16">
        <v>15.7</v>
      </c>
      <c r="I471" s="13" t="s">
        <v>3190</v>
      </c>
      <c r="J471" s="1" t="s">
        <v>4986</v>
      </c>
      <c r="K471" s="1">
        <v>0</v>
      </c>
      <c r="L471" s="1">
        <v>1</v>
      </c>
      <c r="M471" s="1">
        <v>4</v>
      </c>
      <c r="N471" s="1">
        <v>6</v>
      </c>
      <c r="O471" s="1">
        <v>12</v>
      </c>
      <c r="P471" s="16">
        <v>110.48918968023256</v>
      </c>
      <c r="Q471" s="16">
        <v>0.85699741634950422</v>
      </c>
      <c r="R471" s="16">
        <v>9.0508471925891651</v>
      </c>
      <c r="S471" s="16">
        <v>8.1938497762396612</v>
      </c>
      <c r="T471" s="21">
        <v>5.0403079159961402E-2</v>
      </c>
      <c r="U471" s="16">
        <v>3.26505901941891</v>
      </c>
      <c r="V471" s="16">
        <v>3.2146559402589485</v>
      </c>
      <c r="W471" s="13" t="str">
        <f>IF(Table467410[[#This Row],[PSI - FI]]&gt;5,"Red",(IF(AND(Table467410[[#This Row],[PSI - FI]]&lt;5,Table467410[[#This Row],[PSI - FI]]&gt;=3),"Blue","No")))</f>
        <v>Blue</v>
      </c>
      <c r="X471" s="19" t="str">
        <f>HYPERLINK("https://www.google.com/maps/dir/?api=1&amp;origin=" &amp; Table467410[[#This Row],[Begin Lat]] &amp; "," &amp; Table467410[[#This Row],[Begin Long]] &amp; "&amp;destination=" &amp; Table467410[[#This Row],[End Lat]] &amp; "," &amp; Table467410[[#This Row],[End Long]] &amp; "&amp;travelmode=driving", "Google Maps")</f>
        <v>Google Maps</v>
      </c>
      <c r="Y471" s="1">
        <v>41.5488355922</v>
      </c>
      <c r="Z471" s="1">
        <v>-81.448248095500006</v>
      </c>
      <c r="AA471" s="1">
        <v>41.556065348499999</v>
      </c>
      <c r="AB471" s="1">
        <v>-81.447681624200001</v>
      </c>
    </row>
    <row r="472" spans="1:28" x14ac:dyDescent="0.25">
      <c r="A472" s="13">
        <v>470</v>
      </c>
      <c r="B472" s="17">
        <v>6</v>
      </c>
      <c r="C472" s="1" t="s">
        <v>784</v>
      </c>
      <c r="D472" s="1" t="s">
        <v>4493</v>
      </c>
      <c r="E472" s="1" t="s">
        <v>4508</v>
      </c>
      <c r="F472" s="1" t="s">
        <v>4565</v>
      </c>
      <c r="G472" s="16">
        <v>29</v>
      </c>
      <c r="H472" s="16">
        <v>29.5</v>
      </c>
      <c r="I472" s="13" t="s">
        <v>3190</v>
      </c>
      <c r="J472" s="1" t="s">
        <v>4986</v>
      </c>
      <c r="K472" s="1">
        <v>1</v>
      </c>
      <c r="L472" s="1">
        <v>1</v>
      </c>
      <c r="M472" s="1">
        <v>2</v>
      </c>
      <c r="N472" s="1">
        <v>6</v>
      </c>
      <c r="O472" s="1">
        <v>19</v>
      </c>
      <c r="P472" s="16">
        <v>150.07212936046511</v>
      </c>
      <c r="Q472" s="16">
        <v>1.1568056166480853</v>
      </c>
      <c r="R472" s="16">
        <v>11.458933719330862</v>
      </c>
      <c r="S472" s="16">
        <v>10.302128102682776</v>
      </c>
      <c r="T472" s="21">
        <v>4.7990710592156031E-2</v>
      </c>
      <c r="U472" s="16">
        <v>3.2595304415002877</v>
      </c>
      <c r="V472" s="16">
        <v>3.2115397309081315</v>
      </c>
      <c r="W472" s="13" t="str">
        <f>IF(Table467410[[#This Row],[PSI - FI]]&gt;5,"Red",(IF(AND(Table467410[[#This Row],[PSI - FI]]&lt;5,Table467410[[#This Row],[PSI - FI]]&gt;=3),"Blue","No")))</f>
        <v>Blue</v>
      </c>
      <c r="X472" s="19" t="str">
        <f>HYPERLINK("https://www.google.com/maps/dir/?api=1&amp;origin=" &amp; Table467410[[#This Row],[Begin Lat]] &amp; "," &amp; Table467410[[#This Row],[Begin Long]] &amp; "&amp;destination=" &amp; Table467410[[#This Row],[End Lat]] &amp; "," &amp; Table467410[[#This Row],[End Long]] &amp; "&amp;travelmode=driving", "Google Maps")</f>
        <v>Google Maps</v>
      </c>
      <c r="Y472" s="1">
        <v>40.099861820999998</v>
      </c>
      <c r="Z472" s="1">
        <v>-82.9205848645</v>
      </c>
      <c r="AA472" s="1">
        <v>40.096634595899999</v>
      </c>
      <c r="AB472" s="1">
        <v>-82.912259861500004</v>
      </c>
    </row>
    <row r="473" spans="1:28" x14ac:dyDescent="0.25">
      <c r="A473" s="13">
        <v>471</v>
      </c>
      <c r="B473" s="17">
        <v>8</v>
      </c>
      <c r="C473" s="1" t="s">
        <v>787</v>
      </c>
      <c r="D473" s="1" t="s">
        <v>4502</v>
      </c>
      <c r="E473" s="1" t="s">
        <v>4503</v>
      </c>
      <c r="F473" s="1" t="s">
        <v>3918</v>
      </c>
      <c r="G473" s="16">
        <v>9.1</v>
      </c>
      <c r="H473" s="16">
        <v>9.6</v>
      </c>
      <c r="I473" s="13" t="s">
        <v>3190</v>
      </c>
      <c r="J473" s="1" t="s">
        <v>4985</v>
      </c>
      <c r="K473" s="1">
        <v>0</v>
      </c>
      <c r="L473" s="1">
        <v>0</v>
      </c>
      <c r="M473" s="1">
        <v>7</v>
      </c>
      <c r="N473" s="1">
        <v>5</v>
      </c>
      <c r="O473" s="1">
        <v>71</v>
      </c>
      <c r="P473" s="16">
        <v>139.015625</v>
      </c>
      <c r="Q473" s="16">
        <v>1.4967422703726105</v>
      </c>
      <c r="R473" s="16">
        <v>33.519509615176126</v>
      </c>
      <c r="S473" s="16">
        <v>32.022767344803519</v>
      </c>
      <c r="T473" s="21">
        <v>0.11900121652009127</v>
      </c>
      <c r="U473" s="16">
        <v>3.2509402379472641</v>
      </c>
      <c r="V473" s="16">
        <v>3.131939021427173</v>
      </c>
      <c r="W473" s="13" t="str">
        <f>IF(Table467410[[#This Row],[PSI - FI]]&gt;5,"Red",(IF(AND(Table467410[[#This Row],[PSI - FI]]&lt;5,Table467410[[#This Row],[PSI - FI]]&gt;=3),"Blue","No")))</f>
        <v>Blue</v>
      </c>
      <c r="X473" s="19" t="str">
        <f>HYPERLINK("https://www.google.com/maps/dir/?api=1&amp;origin=" &amp; Table467410[[#This Row],[Begin Lat]] &amp; "," &amp; Table467410[[#This Row],[Begin Long]] &amp; "&amp;destination=" &amp; Table467410[[#This Row],[End Lat]] &amp; "," &amp; Table467410[[#This Row],[End Long]] &amp; "&amp;travelmode=driving", "Google Maps")</f>
        <v>Google Maps</v>
      </c>
      <c r="Y473" s="1">
        <v>39.191000485000004</v>
      </c>
      <c r="Z473" s="1">
        <v>-84.479733715899997</v>
      </c>
      <c r="AA473" s="1">
        <v>39.196322262800003</v>
      </c>
      <c r="AB473" s="1">
        <v>-84.473418323100006</v>
      </c>
    </row>
    <row r="474" spans="1:28" x14ac:dyDescent="0.25">
      <c r="A474" s="13">
        <v>472</v>
      </c>
      <c r="B474" s="17">
        <v>6</v>
      </c>
      <c r="C474" s="1" t="s">
        <v>784</v>
      </c>
      <c r="D474" s="1" t="s">
        <v>4493</v>
      </c>
      <c r="E474" s="1" t="s">
        <v>4494</v>
      </c>
      <c r="F474" s="1" t="s">
        <v>4565</v>
      </c>
      <c r="G474" s="16">
        <v>13.6</v>
      </c>
      <c r="H474" s="16">
        <v>14.1</v>
      </c>
      <c r="I474" s="13" t="s">
        <v>3190</v>
      </c>
      <c r="J474" s="1" t="s">
        <v>4986</v>
      </c>
      <c r="K474" s="1">
        <v>0</v>
      </c>
      <c r="L474" s="1">
        <v>3</v>
      </c>
      <c r="M474" s="1">
        <v>7</v>
      </c>
      <c r="N474" s="1">
        <v>2</v>
      </c>
      <c r="O474" s="1">
        <v>17</v>
      </c>
      <c r="P474" s="16">
        <v>208.73319404069767</v>
      </c>
      <c r="Q474" s="16">
        <v>0.88909495298185393</v>
      </c>
      <c r="R474" s="16">
        <v>11.741237835618962</v>
      </c>
      <c r="S474" s="16">
        <v>10.852142882637109</v>
      </c>
      <c r="T474" s="21">
        <v>4.5239709017391105E-2</v>
      </c>
      <c r="U474" s="16">
        <v>3.246092212267611</v>
      </c>
      <c r="V474" s="16">
        <v>3.20085250325022</v>
      </c>
      <c r="W474" s="13" t="str">
        <f>IF(Table467410[[#This Row],[PSI - FI]]&gt;5,"Red",(IF(AND(Table467410[[#This Row],[PSI - FI]]&lt;5,Table467410[[#This Row],[PSI - FI]]&gt;=3),"Blue","No")))</f>
        <v>Blue</v>
      </c>
      <c r="X474" s="19" t="str">
        <f>HYPERLINK("https://www.google.com/maps/dir/?api=1&amp;origin=" &amp; Table467410[[#This Row],[Begin Lat]] &amp; "," &amp; Table467410[[#This Row],[Begin Long]] &amp; "&amp;destination=" &amp; Table467410[[#This Row],[End Lat]] &amp; "," &amp; Table467410[[#This Row],[End Long]] &amp; "&amp;travelmode=driving", "Google Maps")</f>
        <v>Google Maps</v>
      </c>
      <c r="Y474" s="1">
        <v>40.046817363899997</v>
      </c>
      <c r="Z474" s="1">
        <v>-83.127463239899996</v>
      </c>
      <c r="AA474" s="1">
        <v>40.053904382100001</v>
      </c>
      <c r="AB474" s="1">
        <v>-83.129423805800002</v>
      </c>
    </row>
    <row r="475" spans="1:28" x14ac:dyDescent="0.25">
      <c r="A475" s="13">
        <v>473</v>
      </c>
      <c r="B475" s="17">
        <v>4</v>
      </c>
      <c r="C475" s="1" t="s">
        <v>795</v>
      </c>
      <c r="D475" s="1" t="s">
        <v>4520</v>
      </c>
      <c r="E475" s="1" t="s">
        <v>4529</v>
      </c>
      <c r="F475" s="1" t="s">
        <v>3921</v>
      </c>
      <c r="G475" s="16">
        <v>10.8</v>
      </c>
      <c r="H475" s="16">
        <v>11.3</v>
      </c>
      <c r="I475" s="13" t="s">
        <v>3190</v>
      </c>
      <c r="J475" s="1" t="s">
        <v>4987</v>
      </c>
      <c r="K475" s="1">
        <v>0</v>
      </c>
      <c r="L475" s="1">
        <v>0</v>
      </c>
      <c r="M475" s="1">
        <v>3</v>
      </c>
      <c r="N475" s="1">
        <v>6</v>
      </c>
      <c r="O475" s="1">
        <v>83</v>
      </c>
      <c r="P475" s="16">
        <v>129.265625</v>
      </c>
      <c r="Q475" s="16">
        <v>1.0045768546267662</v>
      </c>
      <c r="R475" s="16">
        <v>36.853567346927576</v>
      </c>
      <c r="S475" s="16">
        <v>35.848990492300807</v>
      </c>
      <c r="T475" s="21">
        <v>7.7055431098733709E-2</v>
      </c>
      <c r="U475" s="16">
        <v>3.2435985885286076</v>
      </c>
      <c r="V475" s="16">
        <v>3.1665431574298739</v>
      </c>
      <c r="W475" s="13" t="str">
        <f>IF(Table467410[[#This Row],[PSI - FI]]&gt;5,"Red",(IF(AND(Table467410[[#This Row],[PSI - FI]]&lt;5,Table467410[[#This Row],[PSI - FI]]&gt;=3),"Blue","No")))</f>
        <v>Blue</v>
      </c>
      <c r="X475" s="19" t="str">
        <f>HYPERLINK("https://www.google.com/maps/dir/?api=1&amp;origin=" &amp; Table467410[[#This Row],[Begin Lat]] &amp; "," &amp; Table467410[[#This Row],[Begin Long]] &amp; "&amp;destination=" &amp; Table467410[[#This Row],[End Lat]] &amp; "," &amp; Table467410[[#This Row],[End Long]] &amp; "&amp;travelmode=driving", "Google Maps")</f>
        <v>Google Maps</v>
      </c>
      <c r="Y475" s="1">
        <v>41.062539945300003</v>
      </c>
      <c r="Z475" s="1">
        <v>-81.519061847399996</v>
      </c>
      <c r="AA475" s="1">
        <v>41.062287822000002</v>
      </c>
      <c r="AB475" s="1">
        <v>-81.509688807800003</v>
      </c>
    </row>
    <row r="476" spans="1:28" x14ac:dyDescent="0.25">
      <c r="A476" s="13">
        <v>474</v>
      </c>
      <c r="B476" s="17">
        <v>12</v>
      </c>
      <c r="C476" s="1" t="s">
        <v>785</v>
      </c>
      <c r="D476" s="1" t="s">
        <v>4499</v>
      </c>
      <c r="E476" s="1" t="s">
        <v>4500</v>
      </c>
      <c r="F476" s="1" t="s">
        <v>4566</v>
      </c>
      <c r="G476" s="16">
        <v>11.8</v>
      </c>
      <c r="H476" s="16">
        <v>12.3</v>
      </c>
      <c r="I476" s="13" t="s">
        <v>3190</v>
      </c>
      <c r="J476" s="1" t="s">
        <v>4985</v>
      </c>
      <c r="K476" s="1">
        <v>0</v>
      </c>
      <c r="L476" s="1">
        <v>2</v>
      </c>
      <c r="M476" s="1">
        <v>2</v>
      </c>
      <c r="N476" s="1">
        <v>9</v>
      </c>
      <c r="O476" s="1">
        <v>32</v>
      </c>
      <c r="P476" s="16">
        <v>176.38462936046511</v>
      </c>
      <c r="Q476" s="16">
        <v>1.3198295887853138</v>
      </c>
      <c r="R476" s="16">
        <v>18.106736365059064</v>
      </c>
      <c r="S476" s="16">
        <v>16.786906776273749</v>
      </c>
      <c r="T476" s="21">
        <v>9.5953746203282619E-2</v>
      </c>
      <c r="U476" s="16">
        <v>3.2236619399830322</v>
      </c>
      <c r="V476" s="16">
        <v>3.1277081937797497</v>
      </c>
      <c r="W476" s="13" t="str">
        <f>IF(Table467410[[#This Row],[PSI - FI]]&gt;5,"Red",(IF(AND(Table467410[[#This Row],[PSI - FI]]&lt;5,Table467410[[#This Row],[PSI - FI]]&gt;=3),"Blue","No")))</f>
        <v>Blue</v>
      </c>
      <c r="X476" s="19" t="str">
        <f>HYPERLINK("https://www.google.com/maps/dir/?api=1&amp;origin=" &amp; Table467410[[#This Row],[Begin Lat]] &amp; "," &amp; Table467410[[#This Row],[Begin Long]] &amp; "&amp;destination=" &amp; Table467410[[#This Row],[End Lat]] &amp; "," &amp; Table467410[[#This Row],[End Long]] &amp; "&amp;travelmode=driving", "Google Maps")</f>
        <v>Google Maps</v>
      </c>
      <c r="Y476" s="1">
        <v>41.425983206300003</v>
      </c>
      <c r="Z476" s="1">
        <v>-81.7580057917</v>
      </c>
      <c r="AA476" s="1">
        <v>41.4242319138</v>
      </c>
      <c r="AB476" s="1">
        <v>-81.748679839000005</v>
      </c>
    </row>
    <row r="477" spans="1:28" x14ac:dyDescent="0.25">
      <c r="A477" s="13">
        <v>475</v>
      </c>
      <c r="B477" s="17">
        <v>6</v>
      </c>
      <c r="C477" s="1" t="s">
        <v>784</v>
      </c>
      <c r="D477" s="1" t="s">
        <v>4493</v>
      </c>
      <c r="E477" s="1" t="s">
        <v>4508</v>
      </c>
      <c r="F477" s="1" t="s">
        <v>4565</v>
      </c>
      <c r="G477" s="16">
        <v>40.4</v>
      </c>
      <c r="H477" s="16">
        <v>40.9</v>
      </c>
      <c r="I477" s="13" t="s">
        <v>3190</v>
      </c>
      <c r="J477" s="1" t="s">
        <v>4986</v>
      </c>
      <c r="K477" s="1">
        <v>0</v>
      </c>
      <c r="L477" s="1">
        <v>0</v>
      </c>
      <c r="M477" s="1">
        <v>6</v>
      </c>
      <c r="N477" s="1">
        <v>5</v>
      </c>
      <c r="O477" s="1">
        <v>5</v>
      </c>
      <c r="P477" s="16">
        <v>66.46875</v>
      </c>
      <c r="Q477" s="16">
        <v>0.86692703424453754</v>
      </c>
      <c r="R477" s="16">
        <v>6.3244394106123396</v>
      </c>
      <c r="S477" s="16">
        <v>5.4575123763678022</v>
      </c>
      <c r="T477" s="21">
        <v>4.8716031318817771E-2</v>
      </c>
      <c r="U477" s="16">
        <v>3.222744948725428</v>
      </c>
      <c r="V477" s="16">
        <v>3.1740289174066101</v>
      </c>
      <c r="W477" s="13" t="str">
        <f>IF(Table467410[[#This Row],[PSI - FI]]&gt;5,"Red",(IF(AND(Table467410[[#This Row],[PSI - FI]]&lt;5,Table467410[[#This Row],[PSI - FI]]&gt;=3),"Blue","No")))</f>
        <v>Blue</v>
      </c>
      <c r="X477" s="19" t="str">
        <f>HYPERLINK("https://www.google.com/maps/dir/?api=1&amp;origin=" &amp; Table467410[[#This Row],[Begin Lat]] &amp; "," &amp; Table467410[[#This Row],[Begin Long]] &amp; "&amp;destination=" &amp; Table467410[[#This Row],[End Lat]] &amp; "," &amp; Table467410[[#This Row],[End Long]] &amp; "&amp;travelmode=driving", "Google Maps")</f>
        <v>Google Maps</v>
      </c>
      <c r="Y477" s="1">
        <v>39.968571912800002</v>
      </c>
      <c r="Z477" s="1">
        <v>-82.844174038000006</v>
      </c>
      <c r="AA477" s="1">
        <v>39.961468202900001</v>
      </c>
      <c r="AB477" s="1">
        <v>-82.842856185200006</v>
      </c>
    </row>
    <row r="478" spans="1:28" x14ac:dyDescent="0.25">
      <c r="A478" s="13">
        <v>476</v>
      </c>
      <c r="B478" s="17">
        <v>2</v>
      </c>
      <c r="C478" s="1" t="s">
        <v>786</v>
      </c>
      <c r="D478" s="1" t="s">
        <v>4560</v>
      </c>
      <c r="E478" s="1" t="s">
        <v>4561</v>
      </c>
      <c r="F478" s="1" t="s">
        <v>4568</v>
      </c>
      <c r="G478" s="16">
        <v>8.6</v>
      </c>
      <c r="H478" s="16">
        <v>9.1</v>
      </c>
      <c r="I478" s="13" t="s">
        <v>3190</v>
      </c>
      <c r="J478" s="1" t="s">
        <v>4985</v>
      </c>
      <c r="K478" s="1">
        <v>0</v>
      </c>
      <c r="L478" s="1">
        <v>1</v>
      </c>
      <c r="M478" s="1">
        <v>9</v>
      </c>
      <c r="N478" s="1">
        <v>7</v>
      </c>
      <c r="O478" s="1">
        <v>30</v>
      </c>
      <c r="P478" s="16">
        <v>165.66106468023256</v>
      </c>
      <c r="Q478" s="16">
        <v>0.85556603333280712</v>
      </c>
      <c r="R478" s="16">
        <v>19.563707289022009</v>
      </c>
      <c r="S478" s="16">
        <v>18.708141255689203</v>
      </c>
      <c r="T478" s="21">
        <v>5.282169493633182E-2</v>
      </c>
      <c r="U478" s="16">
        <v>3.2204390652019352</v>
      </c>
      <c r="V478" s="16">
        <v>3.1676173702656034</v>
      </c>
      <c r="W478" s="13" t="str">
        <f>IF(Table467410[[#This Row],[PSI - FI]]&gt;5,"Red",(IF(AND(Table467410[[#This Row],[PSI - FI]]&lt;5,Table467410[[#This Row],[PSI - FI]]&gt;=3),"Blue","No")))</f>
        <v>Blue</v>
      </c>
      <c r="X478" s="19" t="str">
        <f>HYPERLINK("https://www.google.com/maps/dir/?api=1&amp;origin=" &amp; Table467410[[#This Row],[Begin Lat]] &amp; "," &amp; Table467410[[#This Row],[Begin Long]] &amp; "&amp;destination=" &amp; Table467410[[#This Row],[End Lat]] &amp; "," &amp; Table467410[[#This Row],[End Long]] &amp; "&amp;travelmode=driving", "Google Maps")</f>
        <v>Google Maps</v>
      </c>
      <c r="Y478" s="1">
        <v>41.668844730899998</v>
      </c>
      <c r="Z478" s="1">
        <v>-83.693752017799994</v>
      </c>
      <c r="AA478" s="1">
        <v>41.676074916700003</v>
      </c>
      <c r="AB478" s="1">
        <v>-83.694257787300003</v>
      </c>
    </row>
    <row r="479" spans="1:28" x14ac:dyDescent="0.25">
      <c r="A479" s="13">
        <v>477</v>
      </c>
      <c r="B479" s="17">
        <v>2</v>
      </c>
      <c r="C479" s="1" t="s">
        <v>786</v>
      </c>
      <c r="D479" s="1" t="s">
        <v>4545</v>
      </c>
      <c r="E479" s="1" t="s">
        <v>4539</v>
      </c>
      <c r="F479" s="1" t="s">
        <v>4568</v>
      </c>
      <c r="G479" s="16">
        <v>1.8</v>
      </c>
      <c r="H479" s="16">
        <v>2.2999999999999998</v>
      </c>
      <c r="I479" s="13" t="s">
        <v>3190</v>
      </c>
      <c r="J479" s="1" t="s">
        <v>4990</v>
      </c>
      <c r="K479" s="1">
        <v>0</v>
      </c>
      <c r="L479" s="1">
        <v>0</v>
      </c>
      <c r="M479" s="1">
        <v>7</v>
      </c>
      <c r="N479" s="1">
        <v>4</v>
      </c>
      <c r="O479" s="1">
        <v>34</v>
      </c>
      <c r="P479" s="16">
        <v>97.578125</v>
      </c>
      <c r="Q479" s="16">
        <v>0.55866763309896916</v>
      </c>
      <c r="R479" s="16">
        <v>17.769424701351273</v>
      </c>
      <c r="S479" s="16">
        <v>17.210757068252303</v>
      </c>
      <c r="T479" s="21">
        <v>4.3655243683410103E-2</v>
      </c>
      <c r="U479" s="16">
        <v>3.2197628769777364</v>
      </c>
      <c r="V479" s="16">
        <v>3.1761076332943263</v>
      </c>
      <c r="W479" s="13" t="str">
        <f>IF(Table467410[[#This Row],[PSI - FI]]&gt;5,"Red",(IF(AND(Table467410[[#This Row],[PSI - FI]]&lt;5,Table467410[[#This Row],[PSI - FI]]&gt;=3),"Blue","No")))</f>
        <v>Blue</v>
      </c>
      <c r="X479" s="19" t="str">
        <f>HYPERLINK("https://www.google.com/maps/dir/?api=1&amp;origin=" &amp; Table467410[[#This Row],[Begin Lat]] &amp; "," &amp; Table467410[[#This Row],[Begin Long]] &amp; "&amp;destination=" &amp; Table467410[[#This Row],[End Lat]] &amp; "," &amp; Table467410[[#This Row],[End Long]] &amp; "&amp;travelmode=driving", "Google Maps")</f>
        <v>Google Maps</v>
      </c>
      <c r="Y479" s="1">
        <v>41.570715173799996</v>
      </c>
      <c r="Z479" s="1">
        <v>-83.690931825199996</v>
      </c>
      <c r="AA479" s="1">
        <v>41.577964266400002</v>
      </c>
      <c r="AB479" s="1">
        <v>-83.691011880399998</v>
      </c>
    </row>
    <row r="480" spans="1:28" x14ac:dyDescent="0.25">
      <c r="A480" s="13">
        <v>478</v>
      </c>
      <c r="B480" s="17">
        <v>4</v>
      </c>
      <c r="C480" s="1" t="s">
        <v>795</v>
      </c>
      <c r="D480" s="1" t="s">
        <v>3886</v>
      </c>
      <c r="E480" s="1" t="s">
        <v>4544</v>
      </c>
      <c r="F480" s="1" t="s">
        <v>3921</v>
      </c>
      <c r="G480" s="16">
        <v>12.8</v>
      </c>
      <c r="H480" s="16">
        <v>13.3</v>
      </c>
      <c r="I480" s="13" t="s">
        <v>3190</v>
      </c>
      <c r="J480" s="1" t="s">
        <v>4985</v>
      </c>
      <c r="K480" s="1">
        <v>1</v>
      </c>
      <c r="L480" s="1">
        <v>0</v>
      </c>
      <c r="M480" s="1">
        <v>8</v>
      </c>
      <c r="N480" s="1">
        <v>10</v>
      </c>
      <c r="O480" s="1">
        <v>60</v>
      </c>
      <c r="P480" s="16">
        <v>202.42668968023256</v>
      </c>
      <c r="Q480" s="16">
        <v>0.74682645702247541</v>
      </c>
      <c r="R480" s="16">
        <v>31.208450486385679</v>
      </c>
      <c r="S480" s="16">
        <v>30.461624029363204</v>
      </c>
      <c r="T480" s="21">
        <v>4.5458232414707034E-2</v>
      </c>
      <c r="U480" s="16">
        <v>3.2192017916361801</v>
      </c>
      <c r="V480" s="16">
        <v>3.1737435592214731</v>
      </c>
      <c r="W480" s="13" t="str">
        <f>IF(Table467410[[#This Row],[PSI - FI]]&gt;5,"Red",(IF(AND(Table467410[[#This Row],[PSI - FI]]&lt;5,Table467410[[#This Row],[PSI - FI]]&gt;=3),"Blue","No")))</f>
        <v>Blue</v>
      </c>
      <c r="X480" s="19" t="str">
        <f>HYPERLINK("https://www.google.com/maps/dir/?api=1&amp;origin=" &amp; Table467410[[#This Row],[Begin Lat]] &amp; "," &amp; Table467410[[#This Row],[Begin Long]] &amp; "&amp;destination=" &amp; Table467410[[#This Row],[End Lat]] &amp; "," &amp; Table467410[[#This Row],[End Long]] &amp; "&amp;travelmode=driving", "Google Maps")</f>
        <v>Google Maps</v>
      </c>
      <c r="Y480" s="1">
        <v>41.062400645399997</v>
      </c>
      <c r="Z480" s="1">
        <v>-81.481345129800005</v>
      </c>
      <c r="AA480" s="1">
        <v>41.062203127700002</v>
      </c>
      <c r="AB480" s="1">
        <v>-81.472039710800004</v>
      </c>
    </row>
    <row r="481" spans="1:28" x14ac:dyDescent="0.25">
      <c r="A481" s="13">
        <v>479</v>
      </c>
      <c r="B481" s="17">
        <v>12</v>
      </c>
      <c r="C481" s="1" t="s">
        <v>785</v>
      </c>
      <c r="D481" s="1" t="s">
        <v>3898</v>
      </c>
      <c r="E481" s="1" t="s">
        <v>4527</v>
      </c>
      <c r="F481" s="1" t="s">
        <v>3924</v>
      </c>
      <c r="G481" s="16">
        <v>3.5</v>
      </c>
      <c r="H481" s="16">
        <v>4</v>
      </c>
      <c r="I481" s="13" t="s">
        <v>3190</v>
      </c>
      <c r="J481" s="1" t="s">
        <v>4990</v>
      </c>
      <c r="K481" s="1">
        <v>1</v>
      </c>
      <c r="L481" s="1">
        <v>0</v>
      </c>
      <c r="M481" s="1">
        <v>2</v>
      </c>
      <c r="N481" s="1">
        <v>8</v>
      </c>
      <c r="O481" s="1">
        <v>20</v>
      </c>
      <c r="P481" s="16">
        <v>114.27043968023256</v>
      </c>
      <c r="Q481" s="16">
        <v>0.50025834334792241</v>
      </c>
      <c r="R481" s="16">
        <v>12.27176146827988</v>
      </c>
      <c r="S481" s="16">
        <v>11.771503124931957</v>
      </c>
      <c r="T481" s="21">
        <v>3.9246760773186631E-2</v>
      </c>
      <c r="U481" s="16">
        <v>3.213595707951733</v>
      </c>
      <c r="V481" s="16">
        <v>3.1743489471785464</v>
      </c>
      <c r="W481" s="13" t="str">
        <f>IF(Table467410[[#This Row],[PSI - FI]]&gt;5,"Red",(IF(AND(Table467410[[#This Row],[PSI - FI]]&lt;5,Table467410[[#This Row],[PSI - FI]]&gt;=3),"Blue","No")))</f>
        <v>Blue</v>
      </c>
      <c r="X481" s="19" t="str">
        <f>HYPERLINK("https://www.google.com/maps/dir/?api=1&amp;origin=" &amp; Table467410[[#This Row],[Begin Lat]] &amp; "," &amp; Table467410[[#This Row],[Begin Long]] &amp; "&amp;destination=" &amp; Table467410[[#This Row],[End Lat]] &amp; "," &amp; Table467410[[#This Row],[End Long]] &amp; "&amp;travelmode=driving", "Google Maps")</f>
        <v>Google Maps</v>
      </c>
      <c r="Y481" s="1">
        <v>41.399816204700002</v>
      </c>
      <c r="Z481" s="1">
        <v>-81.507836072000003</v>
      </c>
      <c r="AA481" s="1">
        <v>41.406928568600001</v>
      </c>
      <c r="AB481" s="1">
        <v>-81.506167203499999</v>
      </c>
    </row>
    <row r="482" spans="1:28" x14ac:dyDescent="0.25">
      <c r="A482" s="13">
        <v>480</v>
      </c>
      <c r="B482" s="17">
        <v>12</v>
      </c>
      <c r="C482" s="1" t="s">
        <v>785</v>
      </c>
      <c r="D482" s="1" t="s">
        <v>4504</v>
      </c>
      <c r="E482" s="1" t="s">
        <v>4514</v>
      </c>
      <c r="F482" s="1" t="s">
        <v>3920</v>
      </c>
      <c r="G482" s="16">
        <v>22.2</v>
      </c>
      <c r="H482" s="16">
        <v>22.7</v>
      </c>
      <c r="I482" s="13" t="s">
        <v>3190</v>
      </c>
      <c r="J482" s="1" t="s">
        <v>4985</v>
      </c>
      <c r="K482" s="1">
        <v>2</v>
      </c>
      <c r="L482" s="1">
        <v>0</v>
      </c>
      <c r="M482" s="1">
        <v>2</v>
      </c>
      <c r="N482" s="1">
        <v>9</v>
      </c>
      <c r="O482" s="1">
        <v>24</v>
      </c>
      <c r="P482" s="16">
        <v>168.38462936046511</v>
      </c>
      <c r="Q482" s="16">
        <v>1.3401315246065271</v>
      </c>
      <c r="R482" s="16">
        <v>14.675491002714992</v>
      </c>
      <c r="S482" s="16">
        <v>13.335359478108465</v>
      </c>
      <c r="T482" s="21">
        <v>9.8383089964862197E-2</v>
      </c>
      <c r="U482" s="16">
        <v>3.2098955440817898</v>
      </c>
      <c r="V482" s="16">
        <v>3.1115124541169275</v>
      </c>
      <c r="W482" s="13" t="str">
        <f>IF(Table467410[[#This Row],[PSI - FI]]&gt;5,"Red",(IF(AND(Table467410[[#This Row],[PSI - FI]]&lt;5,Table467410[[#This Row],[PSI - FI]]&gt;=3),"Blue","No")))</f>
        <v>Blue</v>
      </c>
      <c r="X482" s="19" t="str">
        <f>HYPERLINK("https://www.google.com/maps/dir/?api=1&amp;origin=" &amp; Table467410[[#This Row],[Begin Lat]] &amp; "," &amp; Table467410[[#This Row],[Begin Long]] &amp; "&amp;destination=" &amp; Table467410[[#This Row],[End Lat]] &amp; "," &amp; Table467410[[#This Row],[End Long]] &amp; "&amp;travelmode=driving", "Google Maps")</f>
        <v>Google Maps</v>
      </c>
      <c r="Y482" s="1">
        <v>41.5477471409</v>
      </c>
      <c r="Z482" s="1">
        <v>-81.610679648800001</v>
      </c>
      <c r="AA482" s="1">
        <v>41.551597041500003</v>
      </c>
      <c r="AB482" s="1">
        <v>-81.602521641699994</v>
      </c>
    </row>
    <row r="483" spans="1:28" x14ac:dyDescent="0.25">
      <c r="A483" s="13">
        <v>481</v>
      </c>
      <c r="B483" s="17">
        <v>12</v>
      </c>
      <c r="C483" s="1" t="s">
        <v>785</v>
      </c>
      <c r="D483" s="1" t="s">
        <v>4499</v>
      </c>
      <c r="E483" s="1" t="s">
        <v>4500</v>
      </c>
      <c r="F483" s="1" t="s">
        <v>4566</v>
      </c>
      <c r="G483" s="16">
        <v>8.9</v>
      </c>
      <c r="H483" s="16">
        <v>9.4</v>
      </c>
      <c r="I483" s="13" t="s">
        <v>3190</v>
      </c>
      <c r="J483" s="1" t="s">
        <v>4985</v>
      </c>
      <c r="K483" s="1">
        <v>0</v>
      </c>
      <c r="L483" s="1">
        <v>1</v>
      </c>
      <c r="M483" s="1">
        <v>4</v>
      </c>
      <c r="N483" s="1">
        <v>13</v>
      </c>
      <c r="O483" s="1">
        <v>34</v>
      </c>
      <c r="P483" s="16">
        <v>163.55168968023256</v>
      </c>
      <c r="Q483" s="16">
        <v>0.81094538999097709</v>
      </c>
      <c r="R483" s="16">
        <v>20.538368375614834</v>
      </c>
      <c r="S483" s="16">
        <v>19.727422985623857</v>
      </c>
      <c r="T483" s="21">
        <v>4.9698529209482305E-2</v>
      </c>
      <c r="U483" s="16">
        <v>3.2057478783348028</v>
      </c>
      <c r="V483" s="16">
        <v>3.1560493491253205</v>
      </c>
      <c r="W483" s="13" t="str">
        <f>IF(Table467410[[#This Row],[PSI - FI]]&gt;5,"Red",(IF(AND(Table467410[[#This Row],[PSI - FI]]&lt;5,Table467410[[#This Row],[PSI - FI]]&gt;=3),"Blue","No")))</f>
        <v>Blue</v>
      </c>
      <c r="X483" s="19" t="str">
        <f>HYPERLINK("https://www.google.com/maps/dir/?api=1&amp;origin=" &amp; Table467410[[#This Row],[Begin Lat]] &amp; "," &amp; Table467410[[#This Row],[Begin Long]] &amp; "&amp;destination=" &amp; Table467410[[#This Row],[End Lat]] &amp; "," &amp; Table467410[[#This Row],[End Long]] &amp; "&amp;travelmode=driving", "Google Maps")</f>
        <v>Google Maps</v>
      </c>
      <c r="Y483" s="1">
        <v>41.420637087499998</v>
      </c>
      <c r="Z483" s="1">
        <v>-81.812242385399998</v>
      </c>
      <c r="AA483" s="1">
        <v>41.420568277000001</v>
      </c>
      <c r="AB483" s="1">
        <v>-81.802619508999996</v>
      </c>
    </row>
    <row r="484" spans="1:28" x14ac:dyDescent="0.25">
      <c r="A484" s="13">
        <v>482</v>
      </c>
      <c r="B484" s="17">
        <v>12</v>
      </c>
      <c r="C484" s="1" t="s">
        <v>785</v>
      </c>
      <c r="D484" s="1" t="s">
        <v>3848</v>
      </c>
      <c r="E484" s="1" t="s">
        <v>4507</v>
      </c>
      <c r="F484" s="1" t="s">
        <v>3917</v>
      </c>
      <c r="G484" s="16">
        <v>14.4</v>
      </c>
      <c r="H484" s="16">
        <v>14.9</v>
      </c>
      <c r="I484" s="13" t="s">
        <v>3190</v>
      </c>
      <c r="J484" s="1" t="s">
        <v>4986</v>
      </c>
      <c r="K484" s="1">
        <v>0</v>
      </c>
      <c r="L484" s="1">
        <v>2</v>
      </c>
      <c r="M484" s="1">
        <v>4</v>
      </c>
      <c r="N484" s="1">
        <v>4</v>
      </c>
      <c r="O484" s="1">
        <v>12</v>
      </c>
      <c r="P484" s="16">
        <v>147.29087936046511</v>
      </c>
      <c r="Q484" s="16">
        <v>0.73539651851197041</v>
      </c>
      <c r="R484" s="16">
        <v>8.7289809034169004</v>
      </c>
      <c r="S484" s="16">
        <v>7.9935843849049295</v>
      </c>
      <c r="T484" s="21">
        <v>8.0728638854292906E-2</v>
      </c>
      <c r="U484" s="16">
        <v>3.2015334766179864</v>
      </c>
      <c r="V484" s="16">
        <v>3.1208048377636937</v>
      </c>
      <c r="W484" s="13" t="str">
        <f>IF(Table467410[[#This Row],[PSI - FI]]&gt;5,"Red",(IF(AND(Table467410[[#This Row],[PSI - FI]]&lt;5,Table467410[[#This Row],[PSI - FI]]&gt;=3),"Blue","No")))</f>
        <v>Blue</v>
      </c>
      <c r="X484" s="19" t="str">
        <f>HYPERLINK("https://www.google.com/maps/dir/?api=1&amp;origin=" &amp; Table467410[[#This Row],[Begin Lat]] &amp; "," &amp; Table467410[[#This Row],[Begin Long]] &amp; "&amp;destination=" &amp; Table467410[[#This Row],[End Lat]] &amp; "," &amp; Table467410[[#This Row],[End Long]] &amp; "&amp;travelmode=driving", "Google Maps")</f>
        <v>Google Maps</v>
      </c>
      <c r="Y484" s="1">
        <v>41.4471812743</v>
      </c>
      <c r="Z484" s="1">
        <v>-81.756409435999998</v>
      </c>
      <c r="AA484" s="1">
        <v>41.448216352999999</v>
      </c>
      <c r="AB484" s="1">
        <v>-81.747503477199999</v>
      </c>
    </row>
    <row r="485" spans="1:28" x14ac:dyDescent="0.25">
      <c r="A485" s="13">
        <v>483</v>
      </c>
      <c r="B485" s="17">
        <v>12</v>
      </c>
      <c r="C485" s="1" t="s">
        <v>785</v>
      </c>
      <c r="D485" s="1" t="s">
        <v>4504</v>
      </c>
      <c r="E485" s="1" t="s">
        <v>4496</v>
      </c>
      <c r="F485" s="1" t="s">
        <v>3920</v>
      </c>
      <c r="G485" s="16">
        <v>21.1</v>
      </c>
      <c r="H485" s="16">
        <v>21.6</v>
      </c>
      <c r="I485" s="13" t="s">
        <v>3190</v>
      </c>
      <c r="J485" s="1" t="s">
        <v>4987</v>
      </c>
      <c r="K485" s="1">
        <v>2</v>
      </c>
      <c r="L485" s="1">
        <v>1</v>
      </c>
      <c r="M485" s="1">
        <v>3</v>
      </c>
      <c r="N485" s="1">
        <v>3</v>
      </c>
      <c r="O485" s="1">
        <v>39</v>
      </c>
      <c r="P485" s="16">
        <v>208.98319404069767</v>
      </c>
      <c r="Q485" s="16">
        <v>1.1060428303779031</v>
      </c>
      <c r="R485" s="16">
        <v>19.049163577317543</v>
      </c>
      <c r="S485" s="16">
        <v>17.943120746939641</v>
      </c>
      <c r="T485" s="21">
        <v>6.6899839758078061E-2</v>
      </c>
      <c r="U485" s="16">
        <v>3.1854048607143217</v>
      </c>
      <c r="V485" s="16">
        <v>3.1185050209562437</v>
      </c>
      <c r="W485" s="13" t="str">
        <f>IF(Table467410[[#This Row],[PSI - FI]]&gt;5,"Red",(IF(AND(Table467410[[#This Row],[PSI - FI]]&lt;5,Table467410[[#This Row],[PSI - FI]]&gt;=3),"Blue","No")))</f>
        <v>Blue</v>
      </c>
      <c r="X485" s="19" t="str">
        <f>HYPERLINK("https://www.google.com/maps/dir/?api=1&amp;origin=" &amp; Table467410[[#This Row],[Begin Lat]] &amp; "," &amp; Table467410[[#This Row],[Begin Long]] &amp; "&amp;destination=" &amp; Table467410[[#This Row],[End Lat]] &amp; "," &amp; Table467410[[#This Row],[End Long]] &amp; "&amp;travelmode=driving", "Google Maps")</f>
        <v>Google Maps</v>
      </c>
      <c r="Y485" s="1">
        <v>41.539088242600002</v>
      </c>
      <c r="Z485" s="1">
        <v>-81.630452233</v>
      </c>
      <c r="AA485" s="1">
        <v>41.542316151999998</v>
      </c>
      <c r="AB485" s="1">
        <v>-81.621967506800004</v>
      </c>
    </row>
    <row r="486" spans="1:28" x14ac:dyDescent="0.25">
      <c r="A486" s="13">
        <v>484</v>
      </c>
      <c r="B486" s="17">
        <v>6</v>
      </c>
      <c r="C486" s="1" t="s">
        <v>784</v>
      </c>
      <c r="D486" s="1" t="s">
        <v>4491</v>
      </c>
      <c r="E486" s="1" t="s">
        <v>4492</v>
      </c>
      <c r="F486" s="1" t="s">
        <v>4564</v>
      </c>
      <c r="G486" s="16">
        <v>5.8</v>
      </c>
      <c r="H486" s="16">
        <v>6.3</v>
      </c>
      <c r="I486" s="13" t="s">
        <v>3190</v>
      </c>
      <c r="J486" s="1" t="s">
        <v>4985</v>
      </c>
      <c r="K486" s="1">
        <v>0</v>
      </c>
      <c r="L486" s="1">
        <v>0</v>
      </c>
      <c r="M486" s="1">
        <v>10</v>
      </c>
      <c r="N486" s="1">
        <v>3</v>
      </c>
      <c r="O486" s="1">
        <v>31</v>
      </c>
      <c r="P486" s="16">
        <v>109.78125</v>
      </c>
      <c r="Q486" s="16">
        <v>1.2547873222253638</v>
      </c>
      <c r="R486" s="16">
        <v>18.143714853059929</v>
      </c>
      <c r="S486" s="16">
        <v>16.888927530834565</v>
      </c>
      <c r="T486" s="21">
        <v>8.8520160314438129E-2</v>
      </c>
      <c r="U486" s="16">
        <v>3.1836855918678908</v>
      </c>
      <c r="V486" s="16">
        <v>3.0951654315534527</v>
      </c>
      <c r="W486" s="13" t="str">
        <f>IF(Table467410[[#This Row],[PSI - FI]]&gt;5,"Red",(IF(AND(Table467410[[#This Row],[PSI - FI]]&lt;5,Table467410[[#This Row],[PSI - FI]]&gt;=3),"Blue","No")))</f>
        <v>Blue</v>
      </c>
      <c r="X486" s="19" t="str">
        <f>HYPERLINK("https://www.google.com/maps/dir/?api=1&amp;origin=" &amp; Table467410[[#This Row],[Begin Lat]] &amp; "," &amp; Table467410[[#This Row],[Begin Long]] &amp; "&amp;destination=" &amp; Table467410[[#This Row],[End Lat]] &amp; "," &amp; Table467410[[#This Row],[End Long]] &amp; "&amp;travelmode=driving", "Google Maps")</f>
        <v>Google Maps</v>
      </c>
      <c r="Y486" s="1">
        <v>39.978995844099998</v>
      </c>
      <c r="Z486" s="1">
        <v>-82.971070634499995</v>
      </c>
      <c r="AA486" s="1">
        <v>39.980475273700002</v>
      </c>
      <c r="AB486" s="1">
        <v>-82.961848059900007</v>
      </c>
    </row>
    <row r="487" spans="1:28" x14ac:dyDescent="0.25">
      <c r="A487" s="13">
        <v>485</v>
      </c>
      <c r="B487" s="17">
        <v>8</v>
      </c>
      <c r="C487" s="1" t="s">
        <v>787</v>
      </c>
      <c r="D487" s="1" t="s">
        <v>4510</v>
      </c>
      <c r="E487" s="1" t="s">
        <v>4511</v>
      </c>
      <c r="F487" s="1" t="s">
        <v>3917</v>
      </c>
      <c r="G487" s="16">
        <v>18.5</v>
      </c>
      <c r="H487" s="16">
        <v>19</v>
      </c>
      <c r="I487" s="13" t="s">
        <v>3190</v>
      </c>
      <c r="J487" s="1" t="s">
        <v>4986</v>
      </c>
      <c r="K487" s="1">
        <v>0</v>
      </c>
      <c r="L487" s="1">
        <v>1</v>
      </c>
      <c r="M487" s="1">
        <v>4</v>
      </c>
      <c r="N487" s="1">
        <v>6</v>
      </c>
      <c r="O487" s="1">
        <v>36</v>
      </c>
      <c r="P487" s="16">
        <v>134.48918968023256</v>
      </c>
      <c r="Q487" s="16">
        <v>0.90655971256525303</v>
      </c>
      <c r="R487" s="16">
        <v>18.334233934735959</v>
      </c>
      <c r="S487" s="16">
        <v>17.427674222170705</v>
      </c>
      <c r="T487" s="21">
        <v>4.2753791564786731E-2</v>
      </c>
      <c r="U487" s="16">
        <v>3.1831117223364429</v>
      </c>
      <c r="V487" s="16">
        <v>3.140357930771656</v>
      </c>
      <c r="W487" s="13" t="str">
        <f>IF(Table467410[[#This Row],[PSI - FI]]&gt;5,"Red",(IF(AND(Table467410[[#This Row],[PSI - FI]]&lt;5,Table467410[[#This Row],[PSI - FI]]&gt;=3),"Blue","No")))</f>
        <v>Blue</v>
      </c>
      <c r="X487" s="19" t="str">
        <f>HYPERLINK("https://www.google.com/maps/dir/?api=1&amp;origin=" &amp; Table467410[[#This Row],[Begin Lat]] &amp; "," &amp; Table467410[[#This Row],[Begin Long]] &amp; "&amp;destination=" &amp; Table467410[[#This Row],[End Lat]] &amp; "," &amp; Table467410[[#This Row],[End Long]] &amp; "&amp;travelmode=driving", "Google Maps")</f>
        <v>Google Maps</v>
      </c>
      <c r="Y487" s="1">
        <v>39.279505117299998</v>
      </c>
      <c r="Z487" s="1">
        <v>-84.336495878600005</v>
      </c>
      <c r="AA487" s="1">
        <v>39.283582421399998</v>
      </c>
      <c r="AB487" s="1">
        <v>-84.328779413199996</v>
      </c>
    </row>
    <row r="488" spans="1:28" x14ac:dyDescent="0.25">
      <c r="A488" s="13">
        <v>486</v>
      </c>
      <c r="B488" s="17">
        <v>4</v>
      </c>
      <c r="C488" s="1" t="s">
        <v>800</v>
      </c>
      <c r="D488" s="1" t="s">
        <v>3884</v>
      </c>
      <c r="E488" s="1" t="s">
        <v>3906</v>
      </c>
      <c r="F488" s="1" t="s">
        <v>3922</v>
      </c>
      <c r="G488" s="16">
        <v>6.4</v>
      </c>
      <c r="H488" s="16">
        <v>6.9</v>
      </c>
      <c r="I488" s="13" t="s">
        <v>3190</v>
      </c>
      <c r="J488" s="1" t="s">
        <v>4990</v>
      </c>
      <c r="K488" s="1">
        <v>0</v>
      </c>
      <c r="L488" s="1">
        <v>2</v>
      </c>
      <c r="M488" s="1">
        <v>8</v>
      </c>
      <c r="N488" s="1">
        <v>3</v>
      </c>
      <c r="O488" s="1">
        <v>11</v>
      </c>
      <c r="P488" s="16">
        <v>168.04087936046511</v>
      </c>
      <c r="Q488" s="16">
        <v>0.29801808366168331</v>
      </c>
      <c r="R488" s="16">
        <v>8.9090538388593981</v>
      </c>
      <c r="S488" s="16">
        <v>8.6110357551977152</v>
      </c>
      <c r="T488" s="21">
        <v>2.2866295131261954E-2</v>
      </c>
      <c r="U488" s="16">
        <v>3.1636080458838469</v>
      </c>
      <c r="V488" s="16">
        <v>3.1407417507525848</v>
      </c>
      <c r="W488" s="13" t="str">
        <f>IF(Table467410[[#This Row],[PSI - FI]]&gt;5,"Red",(IF(AND(Table467410[[#This Row],[PSI - FI]]&lt;5,Table467410[[#This Row],[PSI - FI]]&gt;=3),"Blue","No")))</f>
        <v>Blue</v>
      </c>
      <c r="X488" s="19" t="str">
        <f>HYPERLINK("https://www.google.com/maps/dir/?api=1&amp;origin=" &amp; Table467410[[#This Row],[Begin Lat]] &amp; "," &amp; Table467410[[#This Row],[Begin Long]] &amp; "&amp;destination=" &amp; Table467410[[#This Row],[End Lat]] &amp; "," &amp; Table467410[[#This Row],[End Long]] &amp; "&amp;travelmode=driving", "Google Maps")</f>
        <v>Google Maps</v>
      </c>
      <c r="Y488" s="1">
        <v>40.750811939599998</v>
      </c>
      <c r="Z488" s="1">
        <v>-81.405405370799997</v>
      </c>
      <c r="AA488" s="1">
        <v>40.757894948999997</v>
      </c>
      <c r="AB488" s="1">
        <v>-81.4034451391</v>
      </c>
    </row>
    <row r="489" spans="1:28" x14ac:dyDescent="0.25">
      <c r="A489" s="13">
        <v>487</v>
      </c>
      <c r="B489" s="17">
        <v>12</v>
      </c>
      <c r="C489" s="1" t="s">
        <v>785</v>
      </c>
      <c r="D489" s="1" t="s">
        <v>3848</v>
      </c>
      <c r="E489" s="1" t="s">
        <v>4507</v>
      </c>
      <c r="F489" s="1" t="s">
        <v>3917</v>
      </c>
      <c r="G489" s="16">
        <v>2.5</v>
      </c>
      <c r="H489" s="16">
        <v>3</v>
      </c>
      <c r="I489" s="13" t="s">
        <v>3190</v>
      </c>
      <c r="J489" s="1" t="s">
        <v>4987</v>
      </c>
      <c r="K489" s="1">
        <v>0</v>
      </c>
      <c r="L489" s="1">
        <v>0</v>
      </c>
      <c r="M489" s="1">
        <v>4</v>
      </c>
      <c r="N489" s="1">
        <v>5</v>
      </c>
      <c r="O489" s="1">
        <v>17</v>
      </c>
      <c r="P489" s="16">
        <v>65.375</v>
      </c>
      <c r="Q489" s="16">
        <v>0.81687644388421887</v>
      </c>
      <c r="R489" s="16">
        <v>10.346395335582018</v>
      </c>
      <c r="S489" s="16">
        <v>9.5295188916977995</v>
      </c>
      <c r="T489" s="21">
        <v>6.8103728975102987E-2</v>
      </c>
      <c r="U489" s="16">
        <v>3.1607210209283183</v>
      </c>
      <c r="V489" s="16">
        <v>3.0926172919532151</v>
      </c>
      <c r="W489" s="13" t="str">
        <f>IF(Table467410[[#This Row],[PSI - FI]]&gt;5,"Red",(IF(AND(Table467410[[#This Row],[PSI - FI]]&lt;5,Table467410[[#This Row],[PSI - FI]]&gt;=3),"Blue","No")))</f>
        <v>Blue</v>
      </c>
      <c r="X489" s="19" t="str">
        <f>HYPERLINK("https://www.google.com/maps/dir/?api=1&amp;origin=" &amp; Table467410[[#This Row],[Begin Lat]] &amp; "," &amp; Table467410[[#This Row],[Begin Long]] &amp; "&amp;destination=" &amp; Table467410[[#This Row],[End Lat]] &amp; "," &amp; Table467410[[#This Row],[End Long]] &amp; "&amp;travelmode=driving", "Google Maps")</f>
        <v>Google Maps</v>
      </c>
      <c r="Y489" s="1">
        <v>41.3120277672</v>
      </c>
      <c r="Z489" s="1">
        <v>-81.810581066300003</v>
      </c>
      <c r="AA489" s="1">
        <v>41.319032987200004</v>
      </c>
      <c r="AB489" s="1">
        <v>-81.812999885300002</v>
      </c>
    </row>
    <row r="490" spans="1:28" x14ac:dyDescent="0.25">
      <c r="A490" s="13">
        <v>488</v>
      </c>
      <c r="B490" s="17">
        <v>4</v>
      </c>
      <c r="C490" s="1" t="s">
        <v>795</v>
      </c>
      <c r="D490" s="1" t="s">
        <v>4520</v>
      </c>
      <c r="E490" s="1" t="s">
        <v>4550</v>
      </c>
      <c r="F490" s="1" t="s">
        <v>3922</v>
      </c>
      <c r="G490" s="16">
        <v>9.9</v>
      </c>
      <c r="H490" s="16">
        <v>10.4</v>
      </c>
      <c r="I490" s="13" t="s">
        <v>3190</v>
      </c>
      <c r="J490" s="1" t="s">
        <v>4985</v>
      </c>
      <c r="K490" s="1">
        <v>0</v>
      </c>
      <c r="L490" s="1">
        <v>0</v>
      </c>
      <c r="M490" s="1">
        <v>5</v>
      </c>
      <c r="N490" s="1">
        <v>11</v>
      </c>
      <c r="O490" s="1">
        <v>95</v>
      </c>
      <c r="P490" s="16">
        <v>176.546875</v>
      </c>
      <c r="Q490" s="16">
        <v>1.0428638551867595</v>
      </c>
      <c r="R490" s="16">
        <v>40.516800180458851</v>
      </c>
      <c r="S490" s="16">
        <v>39.473936325272092</v>
      </c>
      <c r="T490" s="21">
        <v>6.7772766511308091E-2</v>
      </c>
      <c r="U490" s="16">
        <v>3.1502822486074713</v>
      </c>
      <c r="V490" s="16">
        <v>3.0825094820961634</v>
      </c>
      <c r="W490" s="13" t="str">
        <f>IF(Table467410[[#This Row],[PSI - FI]]&gt;5,"Red",(IF(AND(Table467410[[#This Row],[PSI - FI]]&lt;5,Table467410[[#This Row],[PSI - FI]]&gt;=3),"Blue","No")))</f>
        <v>Blue</v>
      </c>
      <c r="X490" s="19" t="str">
        <f>HYPERLINK("https://www.google.com/maps/dir/?api=1&amp;origin=" &amp; Table467410[[#This Row],[Begin Lat]] &amp; "," &amp; Table467410[[#This Row],[Begin Long]] &amp; "&amp;destination=" &amp; Table467410[[#This Row],[End Lat]] &amp; "," &amp; Table467410[[#This Row],[End Long]] &amp; "&amp;travelmode=driving", "Google Maps")</f>
        <v>Google Maps</v>
      </c>
      <c r="Y490" s="1">
        <v>41.030975056300001</v>
      </c>
      <c r="Z490" s="1">
        <v>-81.505210129399998</v>
      </c>
      <c r="AA490" s="1">
        <v>41.0382182528</v>
      </c>
      <c r="AB490" s="1">
        <v>-81.505073938500004</v>
      </c>
    </row>
    <row r="491" spans="1:28" x14ac:dyDescent="0.25">
      <c r="A491" s="13">
        <v>489</v>
      </c>
      <c r="B491" s="17">
        <v>12</v>
      </c>
      <c r="C491" s="1" t="s">
        <v>785</v>
      </c>
      <c r="D491" s="1" t="s">
        <v>3898</v>
      </c>
      <c r="E491" s="1" t="s">
        <v>4528</v>
      </c>
      <c r="F491" s="1" t="s">
        <v>3924</v>
      </c>
      <c r="G491" s="16">
        <v>8.8000000000000007</v>
      </c>
      <c r="H491" s="16">
        <v>9.3000000000000007</v>
      </c>
      <c r="I491" s="13" t="s">
        <v>3190</v>
      </c>
      <c r="J491" s="1" t="s">
        <v>4985</v>
      </c>
      <c r="K491" s="1">
        <v>0</v>
      </c>
      <c r="L491" s="1">
        <v>1</v>
      </c>
      <c r="M491" s="1">
        <v>7</v>
      </c>
      <c r="N491" s="1">
        <v>4</v>
      </c>
      <c r="O491" s="1">
        <v>24</v>
      </c>
      <c r="P491" s="16">
        <v>133.25481468023256</v>
      </c>
      <c r="Q491" s="16">
        <v>1.4857242528306709</v>
      </c>
      <c r="R491" s="16">
        <v>14.201587834595559</v>
      </c>
      <c r="S491" s="16">
        <v>12.715863581764888</v>
      </c>
      <c r="T491" s="21">
        <v>0.11750516812726872</v>
      </c>
      <c r="U491" s="16">
        <v>3.1483231440758264</v>
      </c>
      <c r="V491" s="16">
        <v>3.0308179759485578</v>
      </c>
      <c r="W491" s="13" t="str">
        <f>IF(Table467410[[#This Row],[PSI - FI]]&gt;5,"Red",(IF(AND(Table467410[[#This Row],[PSI - FI]]&lt;5,Table467410[[#This Row],[PSI - FI]]&gt;=3),"Blue","No")))</f>
        <v>Blue</v>
      </c>
      <c r="X491" s="19" t="str">
        <f>HYPERLINK("https://www.google.com/maps/dir/?api=1&amp;origin=" &amp; Table467410[[#This Row],[Begin Lat]] &amp; "," &amp; Table467410[[#This Row],[Begin Long]] &amp; "&amp;destination=" &amp; Table467410[[#This Row],[End Lat]] &amp; "," &amp; Table467410[[#This Row],[End Long]] &amp; "&amp;travelmode=driving", "Google Maps")</f>
        <v>Google Maps</v>
      </c>
      <c r="Y491" s="1">
        <v>41.472600765499998</v>
      </c>
      <c r="Z491" s="1">
        <v>-81.4891240874</v>
      </c>
      <c r="AA491" s="1">
        <v>41.479764687399999</v>
      </c>
      <c r="AB491" s="1">
        <v>-81.487697743300004</v>
      </c>
    </row>
    <row r="492" spans="1:28" x14ac:dyDescent="0.25">
      <c r="A492" s="13">
        <v>490</v>
      </c>
      <c r="B492" s="17">
        <v>8</v>
      </c>
      <c r="C492" s="1" t="s">
        <v>787</v>
      </c>
      <c r="D492" s="1" t="s">
        <v>4517</v>
      </c>
      <c r="E492" s="1" t="s">
        <v>4518</v>
      </c>
      <c r="F492" s="1" t="s">
        <v>3923</v>
      </c>
      <c r="G492" s="16">
        <v>29</v>
      </c>
      <c r="H492" s="16">
        <v>29.5</v>
      </c>
      <c r="I492" s="13" t="s">
        <v>3190</v>
      </c>
      <c r="J492" s="1" t="s">
        <v>4985</v>
      </c>
      <c r="K492" s="1">
        <v>0</v>
      </c>
      <c r="L492" s="1">
        <v>2</v>
      </c>
      <c r="M492" s="1">
        <v>5</v>
      </c>
      <c r="N492" s="1">
        <v>6</v>
      </c>
      <c r="O492" s="1">
        <v>37</v>
      </c>
      <c r="P492" s="16">
        <v>187.71275436046511</v>
      </c>
      <c r="Q492" s="16">
        <v>1.2890349221854138</v>
      </c>
      <c r="R492" s="16">
        <v>19.914405023110788</v>
      </c>
      <c r="S492" s="16">
        <v>18.625370100925373</v>
      </c>
      <c r="T492" s="21">
        <v>9.2367821162691086E-2</v>
      </c>
      <c r="U492" s="16">
        <v>3.1459442388926404</v>
      </c>
      <c r="V492" s="16">
        <v>3.0535764177299494</v>
      </c>
      <c r="W492" s="13" t="str">
        <f>IF(Table467410[[#This Row],[PSI - FI]]&gt;5,"Red",(IF(AND(Table467410[[#This Row],[PSI - FI]]&lt;5,Table467410[[#This Row],[PSI - FI]]&gt;=3),"Blue","No")))</f>
        <v>Blue</v>
      </c>
      <c r="X492" s="19" t="str">
        <f>HYPERLINK("https://www.google.com/maps/dir/?api=1&amp;origin=" &amp; Table467410[[#This Row],[Begin Lat]] &amp; "," &amp; Table467410[[#This Row],[Begin Long]] &amp; "&amp;destination=" &amp; Table467410[[#This Row],[End Lat]] &amp; "," &amp; Table467410[[#This Row],[End Long]] &amp; "&amp;travelmode=driving", "Google Maps")</f>
        <v>Google Maps</v>
      </c>
      <c r="Y492" s="1">
        <v>39.290756699600003</v>
      </c>
      <c r="Z492" s="1">
        <v>-84.387972417599997</v>
      </c>
      <c r="AA492" s="1">
        <v>39.2899775781</v>
      </c>
      <c r="AB492" s="1">
        <v>-84.378789845</v>
      </c>
    </row>
    <row r="493" spans="1:28" x14ac:dyDescent="0.25">
      <c r="A493" s="13">
        <v>491</v>
      </c>
      <c r="B493" s="17">
        <v>6</v>
      </c>
      <c r="C493" s="1" t="s">
        <v>784</v>
      </c>
      <c r="D493" s="1" t="s">
        <v>3842</v>
      </c>
      <c r="E493" s="1" t="s">
        <v>4501</v>
      </c>
      <c r="F493" s="1" t="s">
        <v>3916</v>
      </c>
      <c r="G493" s="16">
        <v>24.4</v>
      </c>
      <c r="H493" s="16">
        <v>24.9</v>
      </c>
      <c r="I493" s="13" t="s">
        <v>3190</v>
      </c>
      <c r="J493" s="1" t="s">
        <v>4980</v>
      </c>
      <c r="K493" s="1">
        <v>0</v>
      </c>
      <c r="L493" s="1">
        <v>0</v>
      </c>
      <c r="M493" s="1">
        <v>7</v>
      </c>
      <c r="N493" s="1">
        <v>7</v>
      </c>
      <c r="O493" s="1">
        <v>9</v>
      </c>
      <c r="P493" s="16">
        <v>85.890625</v>
      </c>
      <c r="Q493" s="16">
        <v>0.70817506741170988</v>
      </c>
      <c r="R493" s="16">
        <v>9.0831422232575054</v>
      </c>
      <c r="S493" s="16">
        <v>8.3749671558457948</v>
      </c>
      <c r="T493" s="21">
        <v>5.3017737576780792E-2</v>
      </c>
      <c r="U493" s="16">
        <v>3.1375843988929542</v>
      </c>
      <c r="V493" s="16">
        <v>3.0845666613161735</v>
      </c>
      <c r="W493" s="13" t="str">
        <f>IF(Table467410[[#This Row],[PSI - FI]]&gt;5,"Red",(IF(AND(Table467410[[#This Row],[PSI - FI]]&lt;5,Table467410[[#This Row],[PSI - FI]]&gt;=3),"Blue","No")))</f>
        <v>Blue</v>
      </c>
      <c r="X493" s="19" t="str">
        <f>HYPERLINK("https://www.google.com/maps/dir/?api=1&amp;origin=" &amp; Table467410[[#This Row],[Begin Lat]] &amp; "," &amp; Table467410[[#This Row],[Begin Long]] &amp; "&amp;destination=" &amp; Table467410[[#This Row],[End Lat]] &amp; "," &amp; Table467410[[#This Row],[End Long]] &amp; "&amp;travelmode=driving", "Google Maps")</f>
        <v>Google Maps</v>
      </c>
      <c r="Y493" s="1">
        <v>39.932473397000003</v>
      </c>
      <c r="Z493" s="1">
        <v>-82.822428553199998</v>
      </c>
      <c r="AA493" s="1">
        <v>39.931945693700001</v>
      </c>
      <c r="AB493" s="1">
        <v>-82.8130338884</v>
      </c>
    </row>
    <row r="494" spans="1:28" x14ac:dyDescent="0.25">
      <c r="A494" s="13">
        <v>492</v>
      </c>
      <c r="B494" s="17">
        <v>6</v>
      </c>
      <c r="C494" s="1" t="s">
        <v>784</v>
      </c>
      <c r="D494" s="1" t="s">
        <v>4493</v>
      </c>
      <c r="E494" s="1" t="s">
        <v>4494</v>
      </c>
      <c r="F494" s="1" t="s">
        <v>4565</v>
      </c>
      <c r="G494" s="16">
        <v>29.5</v>
      </c>
      <c r="H494" s="16">
        <v>30</v>
      </c>
      <c r="I494" s="13" t="s">
        <v>3190</v>
      </c>
      <c r="J494" s="1" t="s">
        <v>4986</v>
      </c>
      <c r="K494" s="1">
        <v>0</v>
      </c>
      <c r="L494" s="1">
        <v>2</v>
      </c>
      <c r="M494" s="1">
        <v>5</v>
      </c>
      <c r="N494" s="1">
        <v>6</v>
      </c>
      <c r="O494" s="1">
        <v>15</v>
      </c>
      <c r="P494" s="16">
        <v>165.71275436046511</v>
      </c>
      <c r="Q494" s="16">
        <v>1.0829155584846524</v>
      </c>
      <c r="R494" s="16">
        <v>10.979615441488397</v>
      </c>
      <c r="S494" s="16">
        <v>9.8966998830037447</v>
      </c>
      <c r="T494" s="21">
        <v>2.5944175595168484E-2</v>
      </c>
      <c r="U494" s="16">
        <v>3.13496995903638</v>
      </c>
      <c r="V494" s="16">
        <v>3.1090257834412114</v>
      </c>
      <c r="W494" s="13" t="str">
        <f>IF(Table467410[[#This Row],[PSI - FI]]&gt;5,"Red",(IF(AND(Table467410[[#This Row],[PSI - FI]]&lt;5,Table467410[[#This Row],[PSI - FI]]&gt;=3),"Blue","No")))</f>
        <v>Blue</v>
      </c>
      <c r="X494" s="19" t="str">
        <f>HYPERLINK("https://www.google.com/maps/dir/?api=1&amp;origin=" &amp; Table467410[[#This Row],[Begin Lat]] &amp; "," &amp; Table467410[[#This Row],[Begin Long]] &amp; "&amp;destination=" &amp; Table467410[[#This Row],[End Lat]] &amp; "," &amp; Table467410[[#This Row],[End Long]] &amp; "&amp;travelmode=driving", "Google Maps")</f>
        <v>Google Maps</v>
      </c>
      <c r="Y494" s="1">
        <v>40.095979718099997</v>
      </c>
      <c r="Z494" s="1">
        <v>-82.911792167100003</v>
      </c>
      <c r="AA494" s="1">
        <v>40.089685889199998</v>
      </c>
      <c r="AB494" s="1">
        <v>-82.907343604700003</v>
      </c>
    </row>
    <row r="495" spans="1:28" x14ac:dyDescent="0.25">
      <c r="A495" s="13">
        <v>493</v>
      </c>
      <c r="B495" s="17">
        <v>6</v>
      </c>
      <c r="C495" s="1" t="s">
        <v>784</v>
      </c>
      <c r="D495" s="1" t="s">
        <v>3848</v>
      </c>
      <c r="E495" s="1" t="s">
        <v>3873</v>
      </c>
      <c r="F495" s="1" t="s">
        <v>3917</v>
      </c>
      <c r="G495" s="16">
        <v>14.7</v>
      </c>
      <c r="H495" s="16">
        <v>15.2</v>
      </c>
      <c r="I495" s="13" t="s">
        <v>3190</v>
      </c>
      <c r="J495" s="1" t="s">
        <v>4985</v>
      </c>
      <c r="K495" s="1">
        <v>0</v>
      </c>
      <c r="L495" s="1">
        <v>0</v>
      </c>
      <c r="M495" s="1">
        <v>8</v>
      </c>
      <c r="N495" s="1">
        <v>7</v>
      </c>
      <c r="O495" s="1">
        <v>53</v>
      </c>
      <c r="P495" s="16">
        <v>136.4375</v>
      </c>
      <c r="Q495" s="16">
        <v>0.54246929542836186</v>
      </c>
      <c r="R495" s="16">
        <v>26.256781776784766</v>
      </c>
      <c r="S495" s="16">
        <v>25.714312481356405</v>
      </c>
      <c r="T495" s="21">
        <v>3.0349108138899482E-2</v>
      </c>
      <c r="U495" s="16">
        <v>3.1333445333005554</v>
      </c>
      <c r="V495" s="16">
        <v>3.1029954251616561</v>
      </c>
      <c r="W495" s="13" t="str">
        <f>IF(Table467410[[#This Row],[PSI - FI]]&gt;5,"Red",(IF(AND(Table467410[[#This Row],[PSI - FI]]&lt;5,Table467410[[#This Row],[PSI - FI]]&gt;=3),"Blue","No")))</f>
        <v>Blue</v>
      </c>
      <c r="X495" s="19" t="str">
        <f>HYPERLINK("https://www.google.com/maps/dir/?api=1&amp;origin=" &amp; Table467410[[#This Row],[Begin Lat]] &amp; "," &amp; Table467410[[#This Row],[Begin Long]] &amp; "&amp;destination=" &amp; Table467410[[#This Row],[End Lat]] &amp; "," &amp; Table467410[[#This Row],[End Long]] &amp; "&amp;travelmode=driving", "Google Maps")</f>
        <v>Google Maps</v>
      </c>
      <c r="Y495" s="1">
        <v>39.943691690599998</v>
      </c>
      <c r="Z495" s="1">
        <v>-83.012307009699995</v>
      </c>
      <c r="AA495" s="1">
        <v>39.950555126700003</v>
      </c>
      <c r="AB495" s="1">
        <v>-83.014484900599996</v>
      </c>
    </row>
    <row r="496" spans="1:28" x14ac:dyDescent="0.25">
      <c r="A496" s="13">
        <v>494</v>
      </c>
      <c r="B496" s="17">
        <v>12</v>
      </c>
      <c r="C496" s="1" t="s">
        <v>785</v>
      </c>
      <c r="D496" s="1" t="s">
        <v>4562</v>
      </c>
      <c r="E496" s="1" t="s">
        <v>4563</v>
      </c>
      <c r="F496" s="1" t="s">
        <v>4566</v>
      </c>
      <c r="G496" s="16">
        <v>1.4</v>
      </c>
      <c r="H496" s="16">
        <v>1.9</v>
      </c>
      <c r="I496" s="13" t="s">
        <v>3190</v>
      </c>
      <c r="J496" s="1" t="s">
        <v>4989</v>
      </c>
      <c r="K496" s="1">
        <v>0</v>
      </c>
      <c r="L496" s="1">
        <v>2</v>
      </c>
      <c r="M496" s="1">
        <v>6</v>
      </c>
      <c r="N496" s="1">
        <v>5</v>
      </c>
      <c r="O496" s="1">
        <v>17</v>
      </c>
      <c r="P496" s="16">
        <v>169.82212936046511</v>
      </c>
      <c r="Q496" s="16">
        <v>0.71437167467147011</v>
      </c>
      <c r="R496" s="16">
        <v>11.682877056671723</v>
      </c>
      <c r="S496" s="16">
        <v>10.968505382000252</v>
      </c>
      <c r="T496" s="21">
        <v>5.2489025111372947E-2</v>
      </c>
      <c r="U496" s="16">
        <v>3.1316638999089403</v>
      </c>
      <c r="V496" s="16">
        <v>3.0791748747975674</v>
      </c>
      <c r="W496" s="13" t="str">
        <f>IF(Table467410[[#This Row],[PSI - FI]]&gt;5,"Red",(IF(AND(Table467410[[#This Row],[PSI - FI]]&lt;5,Table467410[[#This Row],[PSI - FI]]&gt;=3),"Blue","No")))</f>
        <v>Blue</v>
      </c>
      <c r="X496" s="19" t="str">
        <f>HYPERLINK("https://www.google.com/maps/dir/?api=1&amp;origin=" &amp; Table467410[[#This Row],[Begin Lat]] &amp; "," &amp; Table467410[[#This Row],[Begin Long]] &amp; "&amp;destination=" &amp; Table467410[[#This Row],[End Lat]] &amp; "," &amp; Table467410[[#This Row],[End Long]] &amp; "&amp;travelmode=driving", "Google Maps")</f>
        <v>Google Maps</v>
      </c>
      <c r="Y496" s="1">
        <v>41.4280162266</v>
      </c>
      <c r="Z496" s="1">
        <v>-81.510649909899996</v>
      </c>
      <c r="AA496" s="1">
        <v>41.430748380899999</v>
      </c>
      <c r="AB496" s="1">
        <v>-81.501896651199999</v>
      </c>
    </row>
    <row r="497" spans="1:28" x14ac:dyDescent="0.25">
      <c r="A497" s="13">
        <v>495</v>
      </c>
      <c r="B497" s="17">
        <v>8</v>
      </c>
      <c r="C497" s="1" t="s">
        <v>806</v>
      </c>
      <c r="D497" s="1" t="s">
        <v>3852</v>
      </c>
      <c r="E497" s="1" t="s">
        <v>4548</v>
      </c>
      <c r="F497" s="1" t="s">
        <v>3918</v>
      </c>
      <c r="G497" s="16">
        <v>3.4</v>
      </c>
      <c r="H497" s="16">
        <v>3.9</v>
      </c>
      <c r="I497" s="13" t="s">
        <v>3190</v>
      </c>
      <c r="J497" s="1" t="s">
        <v>4986</v>
      </c>
      <c r="K497" s="1">
        <v>0</v>
      </c>
      <c r="L497" s="1">
        <v>0</v>
      </c>
      <c r="M497" s="1">
        <v>6</v>
      </c>
      <c r="N497" s="1">
        <v>3</v>
      </c>
      <c r="O497" s="1">
        <v>30</v>
      </c>
      <c r="P497" s="16">
        <v>82.59375</v>
      </c>
      <c r="Q497" s="16">
        <v>1.049962480474538</v>
      </c>
      <c r="R497" s="16">
        <v>15.877514607604319</v>
      </c>
      <c r="S497" s="16">
        <v>14.827552127129781</v>
      </c>
      <c r="T497" s="21">
        <v>6.8166745318523181E-2</v>
      </c>
      <c r="U497" s="16">
        <v>3.1297445063611158</v>
      </c>
      <c r="V497" s="16">
        <v>3.0615777610425927</v>
      </c>
      <c r="W497" s="13" t="str">
        <f>IF(Table467410[[#This Row],[PSI - FI]]&gt;5,"Red",(IF(AND(Table467410[[#This Row],[PSI - FI]]&lt;5,Table467410[[#This Row],[PSI - FI]]&gt;=3),"Blue","No")))</f>
        <v>Blue</v>
      </c>
      <c r="X497" s="19" t="str">
        <f>HYPERLINK("https://www.google.com/maps/dir/?api=1&amp;origin=" &amp; Table467410[[#This Row],[Begin Lat]] &amp; "," &amp; Table467410[[#This Row],[Begin Long]] &amp; "&amp;destination=" &amp; Table467410[[#This Row],[End Lat]] &amp; "," &amp; Table467410[[#This Row],[End Long]] &amp; "&amp;travelmode=driving", "Google Maps")</f>
        <v>Google Maps</v>
      </c>
      <c r="Y497" s="1">
        <v>39.481841055499999</v>
      </c>
      <c r="Z497" s="1">
        <v>-84.324917249500004</v>
      </c>
      <c r="AA497" s="1">
        <v>39.489070519599998</v>
      </c>
      <c r="AB497" s="1">
        <v>-84.324337435499999</v>
      </c>
    </row>
    <row r="498" spans="1:28" x14ac:dyDescent="0.25">
      <c r="A498" s="13">
        <v>496</v>
      </c>
      <c r="B498" s="17">
        <v>6</v>
      </c>
      <c r="C498" s="1" t="s">
        <v>784</v>
      </c>
      <c r="D498" s="1" t="s">
        <v>3848</v>
      </c>
      <c r="E498" s="1" t="s">
        <v>3855</v>
      </c>
      <c r="F498" s="1" t="s">
        <v>3917</v>
      </c>
      <c r="G498" s="16">
        <v>22.8</v>
      </c>
      <c r="H498" s="16">
        <v>23.3</v>
      </c>
      <c r="I498" s="13" t="s">
        <v>3190</v>
      </c>
      <c r="J498" s="1" t="s">
        <v>4990</v>
      </c>
      <c r="K498" s="1">
        <v>1</v>
      </c>
      <c r="L498" s="1">
        <v>1</v>
      </c>
      <c r="M498" s="1">
        <v>6</v>
      </c>
      <c r="N498" s="1">
        <v>2</v>
      </c>
      <c r="O498" s="1">
        <v>20</v>
      </c>
      <c r="P498" s="16">
        <v>159.50962936046511</v>
      </c>
      <c r="Q498" s="16">
        <v>0.72266546493885764</v>
      </c>
      <c r="R498" s="16">
        <v>11.473388971248422</v>
      </c>
      <c r="S498" s="16">
        <v>10.750723506309564</v>
      </c>
      <c r="T498" s="21">
        <v>5.792326994013141E-2</v>
      </c>
      <c r="U498" s="16">
        <v>3.1285964748349842</v>
      </c>
      <c r="V498" s="16">
        <v>3.0706732048948528</v>
      </c>
      <c r="W498" s="13" t="str">
        <f>IF(Table467410[[#This Row],[PSI - FI]]&gt;5,"Red",(IF(AND(Table467410[[#This Row],[PSI - FI]]&lt;5,Table467410[[#This Row],[PSI - FI]]&gt;=3),"Blue","No")))</f>
        <v>Blue</v>
      </c>
      <c r="X498" s="19" t="str">
        <f>HYPERLINK("https://www.google.com/maps/dir/?api=1&amp;origin=" &amp; Table467410[[#This Row],[Begin Lat]] &amp; "," &amp; Table467410[[#This Row],[Begin Long]] &amp; "&amp;destination=" &amp; Table467410[[#This Row],[End Lat]] &amp; "," &amp; Table467410[[#This Row],[End Long]] &amp; "&amp;travelmode=driving", "Google Maps")</f>
        <v>Google Maps</v>
      </c>
      <c r="Y498" s="1">
        <v>40.035328468899998</v>
      </c>
      <c r="Z498" s="1">
        <v>-82.996497413499995</v>
      </c>
      <c r="AA498" s="1">
        <v>40.0425473815</v>
      </c>
      <c r="AB498" s="1">
        <v>-82.997234645600003</v>
      </c>
    </row>
    <row r="499" spans="1:28" x14ac:dyDescent="0.25">
      <c r="A499" s="13">
        <v>497</v>
      </c>
      <c r="B499" s="17">
        <v>12</v>
      </c>
      <c r="C499" s="1" t="s">
        <v>785</v>
      </c>
      <c r="D499" s="1" t="s">
        <v>3848</v>
      </c>
      <c r="E499" s="1" t="s">
        <v>4542</v>
      </c>
      <c r="F499" s="1" t="s">
        <v>3917</v>
      </c>
      <c r="G499" s="16">
        <v>18.5</v>
      </c>
      <c r="H499" s="16">
        <v>19</v>
      </c>
      <c r="I499" s="13" t="s">
        <v>3190</v>
      </c>
      <c r="J499" s="1" t="s">
        <v>4985</v>
      </c>
      <c r="K499" s="1">
        <v>0</v>
      </c>
      <c r="L499" s="1">
        <v>1</v>
      </c>
      <c r="M499" s="1">
        <v>8</v>
      </c>
      <c r="N499" s="1">
        <v>9</v>
      </c>
      <c r="O499" s="1">
        <v>36</v>
      </c>
      <c r="P499" s="16">
        <v>173.98918968023256</v>
      </c>
      <c r="Q499" s="16">
        <v>0.77432305663007828</v>
      </c>
      <c r="R499" s="16">
        <v>21.410603308954297</v>
      </c>
      <c r="S499" s="16">
        <v>20.636280252324219</v>
      </c>
      <c r="T499" s="21">
        <v>4.7241986810322156E-2</v>
      </c>
      <c r="U499" s="16">
        <v>3.122559260706419</v>
      </c>
      <c r="V499" s="16">
        <v>3.075317273896097</v>
      </c>
      <c r="W499" s="13" t="str">
        <f>IF(Table467410[[#This Row],[PSI - FI]]&gt;5,"Red",(IF(AND(Table467410[[#This Row],[PSI - FI]]&lt;5,Table467410[[#This Row],[PSI - FI]]&gt;=3),"Blue","No")))</f>
        <v>Blue</v>
      </c>
      <c r="X499" s="19" t="str">
        <f>HYPERLINK("https://www.google.com/maps/dir/?api=1&amp;origin=" &amp; Table467410[[#This Row],[Begin Lat]] &amp; "," &amp; Table467410[[#This Row],[Begin Long]] &amp; "&amp;destination=" &amp; Table467410[[#This Row],[End Lat]] &amp; "," &amp; Table467410[[#This Row],[End Long]] &amp; "&amp;travelmode=driving", "Google Maps")</f>
        <v>Google Maps</v>
      </c>
      <c r="Y499" s="1">
        <v>41.4680993785</v>
      </c>
      <c r="Z499" s="1">
        <v>-81.692862037899999</v>
      </c>
      <c r="AA499" s="1">
        <v>41.475327031299997</v>
      </c>
      <c r="AB499" s="1">
        <v>-81.693227606400001</v>
      </c>
    </row>
    <row r="500" spans="1:28" x14ac:dyDescent="0.25">
      <c r="A500" s="13">
        <v>498</v>
      </c>
      <c r="B500" s="17">
        <v>8</v>
      </c>
      <c r="C500" s="1" t="s">
        <v>787</v>
      </c>
      <c r="D500" s="1" t="s">
        <v>4502</v>
      </c>
      <c r="E500" s="1" t="s">
        <v>4503</v>
      </c>
      <c r="F500" s="1" t="s">
        <v>3918</v>
      </c>
      <c r="G500" s="16">
        <v>4.5999999999999996</v>
      </c>
      <c r="H500" s="16">
        <v>5.0999999999999996</v>
      </c>
      <c r="I500" s="13" t="s">
        <v>3190</v>
      </c>
      <c r="J500" s="1" t="s">
        <v>4985</v>
      </c>
      <c r="K500" s="1">
        <v>0</v>
      </c>
      <c r="L500" s="1">
        <v>0</v>
      </c>
      <c r="M500" s="1">
        <v>5</v>
      </c>
      <c r="N500" s="1">
        <v>8</v>
      </c>
      <c r="O500" s="1">
        <v>61</v>
      </c>
      <c r="P500" s="16">
        <v>129.234375</v>
      </c>
      <c r="Q500" s="16">
        <v>1.2976158166798293</v>
      </c>
      <c r="R500" s="16">
        <v>29.091308146432443</v>
      </c>
      <c r="S500" s="16">
        <v>27.793692329752613</v>
      </c>
      <c r="T500" s="21">
        <v>9.3354696942761939E-2</v>
      </c>
      <c r="U500" s="16">
        <v>3.1190472161958303</v>
      </c>
      <c r="V500" s="16">
        <v>3.0256925192530684</v>
      </c>
      <c r="W500" s="13" t="str">
        <f>IF(Table467410[[#This Row],[PSI - FI]]&gt;5,"Red",(IF(AND(Table467410[[#This Row],[PSI - FI]]&lt;5,Table467410[[#This Row],[PSI - FI]]&gt;=3),"Blue","No")))</f>
        <v>Blue</v>
      </c>
      <c r="X500" s="19" t="str">
        <f>HYPERLINK("https://www.google.com/maps/dir/?api=1&amp;origin=" &amp; Table467410[[#This Row],[Begin Lat]] &amp; "," &amp; Table467410[[#This Row],[Begin Long]] &amp; "&amp;destination=" &amp; Table467410[[#This Row],[End Lat]] &amp; "," &amp; Table467410[[#This Row],[End Long]] &amp; "&amp;travelmode=driving", "Google Maps")</f>
        <v>Google Maps</v>
      </c>
      <c r="Y500" s="1">
        <v>39.1533218844</v>
      </c>
      <c r="Z500" s="1">
        <v>-84.539155184199998</v>
      </c>
      <c r="AA500" s="1">
        <v>39.1577707442</v>
      </c>
      <c r="AB500" s="1">
        <v>-84.532516019799999</v>
      </c>
    </row>
    <row r="501" spans="1:28" x14ac:dyDescent="0.25">
      <c r="A501" s="13">
        <v>499</v>
      </c>
      <c r="B501" s="17">
        <v>8</v>
      </c>
      <c r="C501" s="1" t="s">
        <v>787</v>
      </c>
      <c r="D501" s="1" t="s">
        <v>4517</v>
      </c>
      <c r="E501" s="1" t="s">
        <v>3895</v>
      </c>
      <c r="F501" s="1" t="s">
        <v>3923</v>
      </c>
      <c r="G501" s="16">
        <v>40.799999999999997</v>
      </c>
      <c r="H501" s="16">
        <v>41.3</v>
      </c>
      <c r="I501" s="13" t="s">
        <v>3190</v>
      </c>
      <c r="J501" s="1" t="s">
        <v>4980</v>
      </c>
      <c r="K501" s="1">
        <v>0</v>
      </c>
      <c r="L501" s="1">
        <v>1</v>
      </c>
      <c r="M501" s="1">
        <v>7</v>
      </c>
      <c r="N501" s="1">
        <v>8</v>
      </c>
      <c r="O501" s="1">
        <v>47</v>
      </c>
      <c r="P501" s="16">
        <v>174.00481468023256</v>
      </c>
      <c r="Q501" s="16">
        <v>0.56690875933760543</v>
      </c>
      <c r="R501" s="16">
        <v>23.921660596492487</v>
      </c>
      <c r="S501" s="16">
        <v>23.354751837154883</v>
      </c>
      <c r="T501" s="21">
        <v>4.0786009272249873E-2</v>
      </c>
      <c r="U501" s="16">
        <v>3.1176564136804106</v>
      </c>
      <c r="V501" s="16">
        <v>3.0768704044081607</v>
      </c>
      <c r="W501" s="13" t="str">
        <f>IF(Table467410[[#This Row],[PSI - FI]]&gt;5,"Red",(IF(AND(Table467410[[#This Row],[PSI - FI]]&lt;5,Table467410[[#This Row],[PSI - FI]]&gt;=3),"Blue","No")))</f>
        <v>Blue</v>
      </c>
      <c r="X501" s="19" t="str">
        <f>HYPERLINK("https://www.google.com/maps/dir/?api=1&amp;origin=" &amp; Table467410[[#This Row],[Begin Lat]] &amp; "," &amp; Table467410[[#This Row],[Begin Long]] &amp; "&amp;destination=" &amp; Table467410[[#This Row],[End Lat]] &amp; "," &amp; Table467410[[#This Row],[End Long]] &amp; "&amp;travelmode=driving", "Google Maps")</f>
        <v>Google Maps</v>
      </c>
      <c r="Y501" s="1">
        <v>39.059766496899996</v>
      </c>
      <c r="Z501" s="1">
        <v>-84.416253420999993</v>
      </c>
      <c r="AA501" s="1">
        <v>39.059782095800003</v>
      </c>
      <c r="AB501" s="1">
        <v>-84.425153184999999</v>
      </c>
    </row>
    <row r="502" spans="1:28" x14ac:dyDescent="0.25">
      <c r="A502" s="13">
        <v>500</v>
      </c>
      <c r="B502" s="17">
        <v>4</v>
      </c>
      <c r="C502" s="1" t="s">
        <v>801</v>
      </c>
      <c r="D502" s="1" t="s">
        <v>4558</v>
      </c>
      <c r="E502" s="1" t="s">
        <v>4559</v>
      </c>
      <c r="F502" s="1" t="s">
        <v>4571</v>
      </c>
      <c r="G502" s="16">
        <v>5.9</v>
      </c>
      <c r="H502" s="16">
        <v>6.4</v>
      </c>
      <c r="I502" s="13" t="s">
        <v>3190</v>
      </c>
      <c r="J502" s="1" t="s">
        <v>4988</v>
      </c>
      <c r="K502" s="1">
        <v>0</v>
      </c>
      <c r="L502" s="1">
        <v>2</v>
      </c>
      <c r="M502" s="1">
        <v>10</v>
      </c>
      <c r="N502" s="1">
        <v>9</v>
      </c>
      <c r="O502" s="1">
        <v>33</v>
      </c>
      <c r="P502" s="16">
        <v>229.75962936046511</v>
      </c>
      <c r="Q502" s="16">
        <v>0.35453858992333126</v>
      </c>
      <c r="R502" s="16">
        <v>20.589115608157496</v>
      </c>
      <c r="S502" s="16">
        <v>20.234577018234166</v>
      </c>
      <c r="T502" s="21">
        <v>2.4126484710384741E-2</v>
      </c>
      <c r="U502" s="16">
        <v>3.1170233475904148</v>
      </c>
      <c r="V502" s="16">
        <v>3.0928968628800302</v>
      </c>
      <c r="W502" s="13" t="str">
        <f>IF(Table467410[[#This Row],[PSI - FI]]&gt;5,"Red",(IF(AND(Table467410[[#This Row],[PSI - FI]]&lt;5,Table467410[[#This Row],[PSI - FI]]&gt;=3),"Blue","No")))</f>
        <v>Blue</v>
      </c>
      <c r="X502" s="19" t="str">
        <f>HYPERLINK("https://www.google.com/maps/dir/?api=1&amp;origin=" &amp; Table467410[[#This Row],[Begin Lat]] &amp; "," &amp; Table467410[[#This Row],[Begin Long]] &amp; "&amp;destination=" &amp; Table467410[[#This Row],[End Lat]] &amp; "," &amp; Table467410[[#This Row],[End Long]] &amp; "&amp;travelmode=driving", "Google Maps")</f>
        <v>Google Maps</v>
      </c>
      <c r="Y502" s="1">
        <v>41.095333484500003</v>
      </c>
      <c r="Z502" s="1">
        <v>-80.656804249800004</v>
      </c>
      <c r="AA502" s="1">
        <v>41.090463387699998</v>
      </c>
      <c r="AB502" s="1">
        <v>-80.650491338199998</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BF06E-FC41-4F82-A52E-ABC0FF916720}">
  <sheetPr>
    <tabColor theme="8" tint="0.79998168889431442"/>
  </sheetPr>
  <dimension ref="A1:AC516"/>
  <sheetViews>
    <sheetView workbookViewId="0">
      <selection activeCell="E3" sqref="E3"/>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51" style="1" bestFit="1" customWidth="1"/>
    <col min="5" max="5" width="17.28515625" style="1" bestFit="1" customWidth="1"/>
    <col min="6" max="6" width="33.42578125" style="1" bestFit="1" customWidth="1"/>
    <col min="7" max="7" width="14.140625" style="1" bestFit="1" customWidth="1"/>
    <col min="8" max="8" width="12.5703125" style="1" bestFit="1" customWidth="1"/>
    <col min="9" max="9" width="13.42578125" style="1" bestFit="1" customWidth="1"/>
    <col min="10" max="10" width="32" style="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1.5703125" style="1" bestFit="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250</v>
      </c>
      <c r="R1" s="46"/>
      <c r="S1" s="46"/>
      <c r="T1" s="47" t="s">
        <v>244</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799</v>
      </c>
      <c r="D3" s="1" t="s">
        <v>1854</v>
      </c>
      <c r="E3" s="1" t="s">
        <v>3244</v>
      </c>
      <c r="F3" s="1" t="s">
        <v>1341</v>
      </c>
      <c r="G3" s="21">
        <v>1.3950000000040745</v>
      </c>
      <c r="H3" s="21">
        <v>0</v>
      </c>
      <c r="I3" s="1" t="s">
        <v>258</v>
      </c>
      <c r="J3" s="1" t="s">
        <v>259</v>
      </c>
      <c r="K3" s="1">
        <v>0</v>
      </c>
      <c r="L3" s="1">
        <v>0</v>
      </c>
      <c r="M3" s="1">
        <v>27</v>
      </c>
      <c r="N3" s="1">
        <v>34</v>
      </c>
      <c r="O3" s="1">
        <v>98</v>
      </c>
      <c r="P3" s="16">
        <v>425.640625</v>
      </c>
      <c r="Q3" s="21">
        <v>12.802869773704238</v>
      </c>
      <c r="R3" s="21">
        <v>30.872480107598694</v>
      </c>
      <c r="S3" s="21">
        <v>18.069610333894456</v>
      </c>
      <c r="T3" s="21">
        <v>0.89354008802924634</v>
      </c>
      <c r="U3" s="21">
        <v>10.9408652298861</v>
      </c>
      <c r="V3" s="21">
        <v>10.047325141856854</v>
      </c>
      <c r="W3" s="13" t="str">
        <f>IF(Table46[[#This Row],[PSI - FI]]&gt;5,"Red",(IF(AND(Table46[[#This Row],[PSI - FI]]&lt;5,Table46[[#This Row],[PSI - FI]]&gt;=3),"Blue","No")))</f>
        <v>Red</v>
      </c>
      <c r="X3" s="19" t="str">
        <f>HYPERLINK("https://www.google.com/maps/search/?api=1&amp;query="&amp;Table46[[#This Row],[Begin Lat]]&amp;","&amp;Table46[[#This Row],[Begin Long]],"Google Maps")</f>
        <v>Google Maps</v>
      </c>
      <c r="Y3" s="1">
        <v>40.1569</v>
      </c>
      <c r="Z3" s="1">
        <v>-83.018495000000001</v>
      </c>
      <c r="AA3" s="1">
        <v>0</v>
      </c>
      <c r="AB3" s="1">
        <v>0</v>
      </c>
    </row>
    <row r="4" spans="1:29" x14ac:dyDescent="0.25">
      <c r="A4" s="13">
        <v>2</v>
      </c>
      <c r="B4" s="17">
        <v>4</v>
      </c>
      <c r="C4" s="1" t="s">
        <v>801</v>
      </c>
      <c r="D4" s="1" t="s">
        <v>1855</v>
      </c>
      <c r="E4" s="1" t="s">
        <v>3312</v>
      </c>
      <c r="F4" s="1" t="s">
        <v>1342</v>
      </c>
      <c r="G4" s="21">
        <v>8.717000000004191</v>
      </c>
      <c r="H4" s="21">
        <v>0</v>
      </c>
      <c r="I4" s="1" t="s">
        <v>258</v>
      </c>
      <c r="J4" s="1" t="s">
        <v>259</v>
      </c>
      <c r="K4" s="1">
        <v>0</v>
      </c>
      <c r="L4" s="1">
        <v>4</v>
      </c>
      <c r="M4" s="1">
        <v>26</v>
      </c>
      <c r="N4" s="1">
        <v>20</v>
      </c>
      <c r="O4" s="1">
        <v>96</v>
      </c>
      <c r="P4" s="16">
        <v>537.67550872093022</v>
      </c>
      <c r="Q4" s="21">
        <v>19.927106375658102</v>
      </c>
      <c r="R4" s="21">
        <v>29.708961781480536</v>
      </c>
      <c r="S4" s="21">
        <v>9.7818554058224336</v>
      </c>
      <c r="T4" s="21">
        <v>1.3907560335921474</v>
      </c>
      <c r="U4" s="21">
        <v>9.6700942186505028</v>
      </c>
      <c r="V4" s="21">
        <v>8.2793381850583554</v>
      </c>
      <c r="W4" s="13" t="str">
        <f>IF(Table46[[#This Row],[PSI - FI]]&gt;5,"Red",(IF(AND(Table46[[#This Row],[PSI - FI]]&lt;5,Table46[[#This Row],[PSI - FI]]&gt;=3),"Blue","No")))</f>
        <v>Red</v>
      </c>
      <c r="X4" s="19" t="str">
        <f>HYPERLINK("https://www.google.com/maps/search/?api=1&amp;query="&amp;Table46[[#This Row],[Begin Lat]]&amp;","&amp;Table46[[#This Row],[Begin Long]],"Google Maps")</f>
        <v>Google Maps</v>
      </c>
      <c r="Y4" s="1">
        <v>41.024371000000002</v>
      </c>
      <c r="Z4" s="1">
        <v>-80.662724999999995</v>
      </c>
      <c r="AA4" s="1">
        <v>0</v>
      </c>
      <c r="AB4" s="1">
        <v>0</v>
      </c>
    </row>
    <row r="5" spans="1:29" x14ac:dyDescent="0.25">
      <c r="A5" s="13">
        <v>3</v>
      </c>
      <c r="B5" s="17">
        <v>6</v>
      </c>
      <c r="C5" s="1" t="s">
        <v>784</v>
      </c>
      <c r="D5" s="1" t="s">
        <v>1856</v>
      </c>
      <c r="E5" s="1" t="s">
        <v>5247</v>
      </c>
      <c r="F5" s="1" t="s">
        <v>1343</v>
      </c>
      <c r="G5" s="21">
        <v>6.135999999998603</v>
      </c>
      <c r="H5" s="21">
        <v>0</v>
      </c>
      <c r="I5" s="1" t="s">
        <v>258</v>
      </c>
      <c r="J5" s="1" t="s">
        <v>259</v>
      </c>
      <c r="K5" s="1">
        <v>0</v>
      </c>
      <c r="L5" s="1">
        <v>4</v>
      </c>
      <c r="M5" s="1">
        <v>28</v>
      </c>
      <c r="N5" s="1">
        <v>12</v>
      </c>
      <c r="O5" s="1">
        <v>83</v>
      </c>
      <c r="P5" s="16">
        <v>502.26925872093022</v>
      </c>
      <c r="Q5" s="21">
        <v>9.784178718636749</v>
      </c>
      <c r="R5" s="21">
        <v>30.927231906286366</v>
      </c>
      <c r="S5" s="21">
        <v>21.143053187649617</v>
      </c>
      <c r="T5" s="21">
        <v>0.68285908300815956</v>
      </c>
      <c r="U5" s="21">
        <v>9.4277505486510513</v>
      </c>
      <c r="V5" s="21">
        <v>8.7448914656428922</v>
      </c>
      <c r="W5" s="13" t="str">
        <f>IF(Table46[[#This Row],[PSI - FI]]&gt;5,"Red",(IF(AND(Table46[[#This Row],[PSI - FI]]&lt;5,Table46[[#This Row],[PSI - FI]]&gt;=3),"Blue","No")))</f>
        <v>Red</v>
      </c>
      <c r="X5" s="19" t="str">
        <f>HYPERLINK("https://www.google.com/maps/search/?api=1&amp;query="&amp;Table46[[#This Row],[Begin Lat]]&amp;","&amp;Table46[[#This Row],[Begin Long]],"Google Maps")</f>
        <v>Google Maps</v>
      </c>
      <c r="Y5" s="1">
        <v>40.06823</v>
      </c>
      <c r="Z5" s="1">
        <v>-83.105120999999997</v>
      </c>
      <c r="AA5" s="1">
        <v>0</v>
      </c>
      <c r="AB5" s="1">
        <v>0</v>
      </c>
    </row>
    <row r="6" spans="1:29" x14ac:dyDescent="0.25">
      <c r="A6" s="13">
        <v>4</v>
      </c>
      <c r="B6" s="17">
        <v>8</v>
      </c>
      <c r="C6" s="1" t="s">
        <v>788</v>
      </c>
      <c r="D6" s="1" t="s">
        <v>1857</v>
      </c>
      <c r="E6" s="1" t="s">
        <v>5248</v>
      </c>
      <c r="F6" s="1" t="s">
        <v>1344</v>
      </c>
      <c r="G6" s="21">
        <v>9.1830000000045402</v>
      </c>
      <c r="H6" s="21">
        <v>0</v>
      </c>
      <c r="I6" s="1" t="s">
        <v>258</v>
      </c>
      <c r="J6" s="1" t="s">
        <v>259</v>
      </c>
      <c r="K6" s="1">
        <v>0</v>
      </c>
      <c r="L6" s="1">
        <v>3</v>
      </c>
      <c r="M6" s="1">
        <v>23</v>
      </c>
      <c r="N6" s="1">
        <v>22</v>
      </c>
      <c r="O6" s="1">
        <v>130</v>
      </c>
      <c r="P6" s="16">
        <v>515.23319404069764</v>
      </c>
      <c r="Q6" s="21">
        <v>6.9652384899225801</v>
      </c>
      <c r="R6" s="21">
        <v>36.604427930949193</v>
      </c>
      <c r="S6" s="21">
        <v>29.639189441026613</v>
      </c>
      <c r="T6" s="21">
        <v>0.48611912199661594</v>
      </c>
      <c r="U6" s="21">
        <v>8.4792865584376091</v>
      </c>
      <c r="V6" s="21">
        <v>7.9931674364409933</v>
      </c>
      <c r="W6" s="13" t="str">
        <f>IF(Table46[[#This Row],[PSI - FI]]&gt;5,"Red",(IF(AND(Table46[[#This Row],[PSI - FI]]&lt;5,Table46[[#This Row],[PSI - FI]]&gt;=3),"Blue","No")))</f>
        <v>Red</v>
      </c>
      <c r="X6" s="19" t="str">
        <f>HYPERLINK("https://www.google.com/maps/search/?api=1&amp;query="&amp;Table46[[#This Row],[Begin Lat]]&amp;","&amp;Table46[[#This Row],[Begin Long]],"Google Maps")</f>
        <v>Google Maps</v>
      </c>
      <c r="Y6" s="1">
        <v>39.357419999999998</v>
      </c>
      <c r="Z6" s="1">
        <v>-84.395015000000001</v>
      </c>
      <c r="AA6" s="1">
        <v>0</v>
      </c>
      <c r="AB6" s="1">
        <v>0</v>
      </c>
    </row>
    <row r="7" spans="1:29" x14ac:dyDescent="0.25">
      <c r="A7" s="13">
        <v>5</v>
      </c>
      <c r="B7" s="17">
        <v>7</v>
      </c>
      <c r="C7" s="1" t="s">
        <v>3196</v>
      </c>
      <c r="D7" s="1" t="s">
        <v>1858</v>
      </c>
      <c r="E7" s="1" t="s">
        <v>5249</v>
      </c>
      <c r="F7" s="1" t="s">
        <v>1345</v>
      </c>
      <c r="G7" s="21">
        <v>18.49199999999837</v>
      </c>
      <c r="H7" s="21">
        <v>0</v>
      </c>
      <c r="I7" s="1" t="s">
        <v>258</v>
      </c>
      <c r="J7" s="1" t="s">
        <v>261</v>
      </c>
      <c r="K7" s="1">
        <v>0</v>
      </c>
      <c r="L7" s="1">
        <v>1</v>
      </c>
      <c r="M7" s="1">
        <v>35</v>
      </c>
      <c r="N7" s="1">
        <v>12</v>
      </c>
      <c r="O7" s="1">
        <v>71</v>
      </c>
      <c r="P7" s="16">
        <v>399.06731468023258</v>
      </c>
      <c r="Q7" s="21">
        <v>7.2093683128047097</v>
      </c>
      <c r="R7" s="21">
        <v>23.651842292104686</v>
      </c>
      <c r="S7" s="21">
        <v>16.442473979299976</v>
      </c>
      <c r="T7" s="21">
        <v>0.52047501688626652</v>
      </c>
      <c r="U7" s="21">
        <v>8.3867265786275844</v>
      </c>
      <c r="V7" s="21">
        <v>7.8662515617413176</v>
      </c>
      <c r="W7" s="13" t="str">
        <f>IF(Table46[[#This Row],[PSI - FI]]&gt;5,"Red",(IF(AND(Table46[[#This Row],[PSI - FI]]&lt;5,Table46[[#This Row],[PSI - FI]]&gt;=3),"Blue","No")))</f>
        <v>Red</v>
      </c>
      <c r="X7" s="19" t="str">
        <f>HYPERLINK("https://www.google.com/maps/search/?api=1&amp;query="&amp;Table46[[#This Row],[Begin Lat]]&amp;","&amp;Table46[[#This Row],[Begin Long]],"Google Maps")</f>
        <v>Google Maps</v>
      </c>
      <c r="Y7" s="1">
        <v>39.819628000000002</v>
      </c>
      <c r="Z7" s="1">
        <v>-84.198267000000001</v>
      </c>
      <c r="AA7" s="1">
        <v>0</v>
      </c>
      <c r="AB7" s="1">
        <v>0</v>
      </c>
    </row>
    <row r="8" spans="1:29" x14ac:dyDescent="0.25">
      <c r="A8" s="13">
        <v>6</v>
      </c>
      <c r="B8" s="17">
        <v>8</v>
      </c>
      <c r="C8" s="1" t="s">
        <v>787</v>
      </c>
      <c r="D8" s="1" t="s">
        <v>1859</v>
      </c>
      <c r="E8" s="1" t="s">
        <v>5250</v>
      </c>
      <c r="F8" s="1" t="s">
        <v>1346</v>
      </c>
      <c r="G8" s="21">
        <v>0.83900000000721775</v>
      </c>
      <c r="H8" s="21">
        <v>0</v>
      </c>
      <c r="I8" s="1" t="s">
        <v>258</v>
      </c>
      <c r="J8" s="1" t="s">
        <v>261</v>
      </c>
      <c r="K8" s="1">
        <v>2</v>
      </c>
      <c r="L8" s="1">
        <v>1</v>
      </c>
      <c r="M8" s="1">
        <v>24</v>
      </c>
      <c r="N8" s="1">
        <v>10</v>
      </c>
      <c r="O8" s="1">
        <v>71</v>
      </c>
      <c r="P8" s="16">
        <v>409.53006904069764</v>
      </c>
      <c r="Q8" s="21">
        <v>12.171701581946069</v>
      </c>
      <c r="R8" s="21">
        <v>25.373949062400204</v>
      </c>
      <c r="S8" s="21">
        <v>13.202247480454135</v>
      </c>
      <c r="T8" s="21">
        <v>0.8960994268106236</v>
      </c>
      <c r="U8" s="21">
        <v>8.0195346646554242</v>
      </c>
      <c r="V8" s="21">
        <v>7.1234352378448005</v>
      </c>
      <c r="W8" s="13" t="str">
        <f>IF(Table46[[#This Row],[PSI - FI]]&gt;5,"Red",(IF(AND(Table46[[#This Row],[PSI - FI]]&lt;5,Table46[[#This Row],[PSI - FI]]&gt;=3),"Blue","No")))</f>
        <v>Red</v>
      </c>
      <c r="X8" s="19" t="str">
        <f>HYPERLINK("https://www.google.com/maps/search/?api=1&amp;query="&amp;Table46[[#This Row],[Begin Lat]]&amp;","&amp;Table46[[#This Row],[Begin Long]],"Google Maps")</f>
        <v>Google Maps</v>
      </c>
      <c r="Y8" s="1">
        <v>39.211288000000003</v>
      </c>
      <c r="Z8" s="1">
        <v>-84.584304000000003</v>
      </c>
      <c r="AA8" s="1">
        <v>0</v>
      </c>
      <c r="AB8" s="1">
        <v>0</v>
      </c>
    </row>
    <row r="9" spans="1:29" x14ac:dyDescent="0.25">
      <c r="A9" s="13">
        <v>7</v>
      </c>
      <c r="B9" s="17">
        <v>1</v>
      </c>
      <c r="C9" s="1" t="s">
        <v>803</v>
      </c>
      <c r="D9" s="1" t="s">
        <v>1860</v>
      </c>
      <c r="E9" s="1" t="s">
        <v>5251</v>
      </c>
      <c r="F9" s="1" t="s">
        <v>1347</v>
      </c>
      <c r="G9" s="21">
        <v>14.470000000001164</v>
      </c>
      <c r="H9" s="21">
        <v>0</v>
      </c>
      <c r="I9" s="1" t="s">
        <v>258</v>
      </c>
      <c r="J9" s="1" t="s">
        <v>259</v>
      </c>
      <c r="K9" s="1">
        <v>0</v>
      </c>
      <c r="L9" s="1">
        <v>3</v>
      </c>
      <c r="M9" s="1">
        <v>19</v>
      </c>
      <c r="N9" s="1">
        <v>20</v>
      </c>
      <c r="O9" s="1">
        <v>93</v>
      </c>
      <c r="P9" s="16">
        <v>443.17069404069764</v>
      </c>
      <c r="Q9" s="21">
        <v>12.738158529204462</v>
      </c>
      <c r="R9" s="21">
        <v>27.639521684422938</v>
      </c>
      <c r="S9" s="21">
        <v>14.901363155218476</v>
      </c>
      <c r="T9" s="21">
        <v>0.8890237497294089</v>
      </c>
      <c r="U9" s="21">
        <v>7.9278235435837043</v>
      </c>
      <c r="V9" s="21">
        <v>7.0387997938542952</v>
      </c>
      <c r="W9" s="13" t="str">
        <f>IF(Table46[[#This Row],[PSI - FI]]&gt;5,"Red",(IF(AND(Table46[[#This Row],[PSI - FI]]&lt;5,Table46[[#This Row],[PSI - FI]]&gt;=3),"Blue","No")))</f>
        <v>Red</v>
      </c>
      <c r="X9" s="19" t="str">
        <f>HYPERLINK("https://www.google.com/maps/search/?api=1&amp;query="&amp;Table46[[#This Row],[Begin Lat]]&amp;","&amp;Table46[[#This Row],[Begin Long]],"Google Maps")</f>
        <v>Google Maps</v>
      </c>
      <c r="Y9" s="1">
        <v>40.748429000000002</v>
      </c>
      <c r="Z9" s="1">
        <v>-84.146991</v>
      </c>
      <c r="AA9" s="1">
        <v>0</v>
      </c>
      <c r="AB9" s="1">
        <v>0</v>
      </c>
    </row>
    <row r="10" spans="1:29" x14ac:dyDescent="0.25">
      <c r="A10" s="13">
        <v>8</v>
      </c>
      <c r="B10" s="17">
        <v>8</v>
      </c>
      <c r="C10" s="1" t="s">
        <v>787</v>
      </c>
      <c r="D10" s="1" t="s">
        <v>1861</v>
      </c>
      <c r="E10" s="1" t="s">
        <v>5252</v>
      </c>
      <c r="F10" s="1" t="s">
        <v>1348</v>
      </c>
      <c r="G10" s="21">
        <v>4.9719999999942956</v>
      </c>
      <c r="H10" s="21">
        <v>0</v>
      </c>
      <c r="I10" s="1" t="s">
        <v>258</v>
      </c>
      <c r="J10" s="1" t="s">
        <v>259</v>
      </c>
      <c r="K10" s="1">
        <v>1</v>
      </c>
      <c r="L10" s="1">
        <v>1</v>
      </c>
      <c r="M10" s="1">
        <v>19</v>
      </c>
      <c r="N10" s="1">
        <v>24</v>
      </c>
      <c r="O10" s="1">
        <v>143</v>
      </c>
      <c r="P10" s="16">
        <v>465.24400436046511</v>
      </c>
      <c r="Q10" s="21">
        <v>8.2938248315660292</v>
      </c>
      <c r="R10" s="21">
        <v>37.393261906312311</v>
      </c>
      <c r="S10" s="21">
        <v>29.099437074746284</v>
      </c>
      <c r="T10" s="21">
        <v>0.5788440483334294</v>
      </c>
      <c r="U10" s="21">
        <v>7.9129024976419045</v>
      </c>
      <c r="V10" s="21">
        <v>7.3340584493084755</v>
      </c>
      <c r="W10" s="13" t="str">
        <f>IF(Table46[[#This Row],[PSI - FI]]&gt;5,"Red",(IF(AND(Table46[[#This Row],[PSI - FI]]&lt;5,Table46[[#This Row],[PSI - FI]]&gt;=3),"Blue","No")))</f>
        <v>Red</v>
      </c>
      <c r="X10" s="19" t="str">
        <f>HYPERLINK("https://www.google.com/maps/search/?api=1&amp;query="&amp;Table46[[#This Row],[Begin Lat]]&amp;","&amp;Table46[[#This Row],[Begin Long]],"Google Maps")</f>
        <v>Google Maps</v>
      </c>
      <c r="Y10" s="1">
        <v>39.215893999999999</v>
      </c>
      <c r="Z10" s="1">
        <v>-84.518253000000001</v>
      </c>
      <c r="AA10" s="1">
        <v>0</v>
      </c>
      <c r="AB10" s="1">
        <v>0</v>
      </c>
    </row>
    <row r="11" spans="1:29" x14ac:dyDescent="0.25">
      <c r="A11" s="13">
        <v>9</v>
      </c>
      <c r="B11" s="17">
        <v>4</v>
      </c>
      <c r="C11" s="1" t="s">
        <v>801</v>
      </c>
      <c r="D11" s="1" t="s">
        <v>1862</v>
      </c>
      <c r="E11" s="1" t="s">
        <v>3555</v>
      </c>
      <c r="F11" s="1" t="s">
        <v>1349</v>
      </c>
      <c r="G11" s="21">
        <v>14.698000000003958</v>
      </c>
      <c r="H11" s="21">
        <v>0</v>
      </c>
      <c r="I11" s="1" t="s">
        <v>258</v>
      </c>
      <c r="J11" s="1" t="s">
        <v>259</v>
      </c>
      <c r="K11" s="1">
        <v>0</v>
      </c>
      <c r="L11" s="1">
        <v>1</v>
      </c>
      <c r="M11" s="1">
        <v>24</v>
      </c>
      <c r="N11" s="1">
        <v>21</v>
      </c>
      <c r="O11" s="1">
        <v>119</v>
      </c>
      <c r="P11" s="16">
        <v>414.98918968023258</v>
      </c>
      <c r="Q11" s="21">
        <v>6.5253605312957905</v>
      </c>
      <c r="R11" s="21">
        <v>32.987594693834637</v>
      </c>
      <c r="S11" s="21">
        <v>26.462234162538849</v>
      </c>
      <c r="T11" s="21">
        <v>0.45541908389415958</v>
      </c>
      <c r="U11" s="21">
        <v>7.8587841245351591</v>
      </c>
      <c r="V11" s="21">
        <v>7.4033650406409999</v>
      </c>
      <c r="W11" s="13" t="str">
        <f>IF(Table46[[#This Row],[PSI - FI]]&gt;5,"Red",(IF(AND(Table46[[#This Row],[PSI - FI]]&lt;5,Table46[[#This Row],[PSI - FI]]&gt;=3),"Blue","No")))</f>
        <v>Red</v>
      </c>
      <c r="X11" s="19" t="str">
        <f>HYPERLINK("https://www.google.com/maps/search/?api=1&amp;query="&amp;Table46[[#This Row],[Begin Lat]]&amp;","&amp;Table46[[#This Row],[Begin Long]],"Google Maps")</f>
        <v>Google Maps</v>
      </c>
      <c r="Y11" s="1">
        <v>41.099614000000003</v>
      </c>
      <c r="Z11" s="1">
        <v>-80.763852</v>
      </c>
      <c r="AA11" s="1">
        <v>0</v>
      </c>
      <c r="AB11" s="1">
        <v>0</v>
      </c>
    </row>
    <row r="12" spans="1:29" x14ac:dyDescent="0.25">
      <c r="A12" s="13">
        <v>10</v>
      </c>
      <c r="B12" s="17">
        <v>6</v>
      </c>
      <c r="C12" s="1" t="s">
        <v>784</v>
      </c>
      <c r="D12" s="1" t="s">
        <v>1863</v>
      </c>
      <c r="E12" s="1" t="s">
        <v>5253</v>
      </c>
      <c r="F12" s="1" t="s">
        <v>1350</v>
      </c>
      <c r="G12" s="21">
        <v>0.51099999999860302</v>
      </c>
      <c r="H12" s="21">
        <v>0</v>
      </c>
      <c r="I12" s="1" t="s">
        <v>258</v>
      </c>
      <c r="J12" s="1" t="s">
        <v>259</v>
      </c>
      <c r="K12" s="1">
        <v>0</v>
      </c>
      <c r="L12" s="1">
        <v>4</v>
      </c>
      <c r="M12" s="1">
        <v>13</v>
      </c>
      <c r="N12" s="1">
        <v>22</v>
      </c>
      <c r="O12" s="1">
        <v>65</v>
      </c>
      <c r="P12" s="16">
        <v>430.44113372093022</v>
      </c>
      <c r="Q12" s="21">
        <v>11.733812081112539</v>
      </c>
      <c r="R12" s="21">
        <v>21.445682706559527</v>
      </c>
      <c r="S12" s="21">
        <v>9.7118706254469878</v>
      </c>
      <c r="T12" s="21">
        <v>0.81892822977941038</v>
      </c>
      <c r="U12" s="21">
        <v>7.3587439316100065</v>
      </c>
      <c r="V12" s="21">
        <v>6.5398157018305962</v>
      </c>
      <c r="W12" s="13" t="str">
        <f>IF(Table46[[#This Row],[PSI - FI]]&gt;5,"Red",(IF(AND(Table46[[#This Row],[PSI - FI]]&lt;5,Table46[[#This Row],[PSI - FI]]&gt;=3),"Blue","No")))</f>
        <v>Red</v>
      </c>
      <c r="X12" s="19" t="str">
        <f>HYPERLINK("https://www.google.com/maps/search/?api=1&amp;query="&amp;Table46[[#This Row],[Begin Lat]]&amp;","&amp;Table46[[#This Row],[Begin Long]],"Google Maps")</f>
        <v>Google Maps</v>
      </c>
      <c r="Y12" s="1">
        <v>40.037208999999997</v>
      </c>
      <c r="Z12" s="1">
        <v>-82.952871999999999</v>
      </c>
      <c r="AA12" s="1">
        <v>0</v>
      </c>
      <c r="AB12" s="1">
        <v>0</v>
      </c>
    </row>
    <row r="13" spans="1:29" x14ac:dyDescent="0.25">
      <c r="A13" s="13">
        <v>11</v>
      </c>
      <c r="B13" s="17">
        <v>8</v>
      </c>
      <c r="C13" s="1" t="s">
        <v>806</v>
      </c>
      <c r="D13" s="1" t="s">
        <v>1864</v>
      </c>
      <c r="E13" s="1" t="s">
        <v>5254</v>
      </c>
      <c r="F13" s="1" t="s">
        <v>1351</v>
      </c>
      <c r="G13" s="21">
        <v>0</v>
      </c>
      <c r="H13" s="21">
        <v>0</v>
      </c>
      <c r="I13" s="1" t="s">
        <v>258</v>
      </c>
      <c r="J13" s="1" t="s">
        <v>259</v>
      </c>
      <c r="K13" s="1">
        <v>1</v>
      </c>
      <c r="L13" s="1">
        <v>4</v>
      </c>
      <c r="M13" s="1">
        <v>12</v>
      </c>
      <c r="N13" s="1">
        <v>24</v>
      </c>
      <c r="O13" s="1">
        <v>78</v>
      </c>
      <c r="P13" s="16">
        <v>491.44594840116281</v>
      </c>
      <c r="Q13" s="21">
        <v>8.5969130963818827</v>
      </c>
      <c r="R13" s="21">
        <v>23.896336905873877</v>
      </c>
      <c r="S13" s="21">
        <v>15.299423809491994</v>
      </c>
      <c r="T13" s="21">
        <v>0.59999723661160986</v>
      </c>
      <c r="U13" s="21">
        <v>7.3059560467842717</v>
      </c>
      <c r="V13" s="21">
        <v>6.7059588101726622</v>
      </c>
      <c r="W13" s="13" t="str">
        <f>IF(Table46[[#This Row],[PSI - FI]]&gt;5,"Red",(IF(AND(Table46[[#This Row],[PSI - FI]]&lt;5,Table46[[#This Row],[PSI - FI]]&gt;=3),"Blue","No")))</f>
        <v>Red</v>
      </c>
      <c r="X13" s="19" t="str">
        <f>HYPERLINK("https://www.google.com/maps/search/?api=1&amp;query="&amp;Table46[[#This Row],[Begin Lat]]&amp;","&amp;Table46[[#This Row],[Begin Long]],"Google Maps")</f>
        <v>Google Maps</v>
      </c>
      <c r="Y13" s="1">
        <v>39.351815999999999</v>
      </c>
      <c r="Z13" s="1">
        <v>-84.347915</v>
      </c>
      <c r="AA13" s="1">
        <v>0</v>
      </c>
      <c r="AB13" s="1">
        <v>0</v>
      </c>
    </row>
    <row r="14" spans="1:29" x14ac:dyDescent="0.25">
      <c r="A14" s="13">
        <v>12</v>
      </c>
      <c r="B14" s="17">
        <v>8</v>
      </c>
      <c r="C14" s="1" t="s">
        <v>788</v>
      </c>
      <c r="D14" s="1" t="s">
        <v>1865</v>
      </c>
      <c r="E14" s="1" t="s">
        <v>5255</v>
      </c>
      <c r="F14" s="1" t="s">
        <v>1352</v>
      </c>
      <c r="G14" s="21">
        <v>8.6560000000026776</v>
      </c>
      <c r="H14" s="21">
        <v>0</v>
      </c>
      <c r="I14" s="1" t="s">
        <v>258</v>
      </c>
      <c r="J14" s="1" t="s">
        <v>261</v>
      </c>
      <c r="K14" s="1">
        <v>2</v>
      </c>
      <c r="L14" s="1">
        <v>1</v>
      </c>
      <c r="M14" s="1">
        <v>16</v>
      </c>
      <c r="N14" s="1">
        <v>16</v>
      </c>
      <c r="O14" s="1">
        <v>89</v>
      </c>
      <c r="P14" s="16">
        <v>401.78006904069764</v>
      </c>
      <c r="Q14" s="21">
        <v>10.660965164722805</v>
      </c>
      <c r="R14" s="21">
        <v>26.678975894036718</v>
      </c>
      <c r="S14" s="21">
        <v>16.018010729313914</v>
      </c>
      <c r="T14" s="21">
        <v>0.79227137361604894</v>
      </c>
      <c r="U14" s="21">
        <v>6.921666194673195</v>
      </c>
      <c r="V14" s="21">
        <v>6.1293948210571463</v>
      </c>
      <c r="W14" s="13" t="str">
        <f>IF(Table46[[#This Row],[PSI - FI]]&gt;5,"Red",(IF(AND(Table46[[#This Row],[PSI - FI]]&lt;5,Table46[[#This Row],[PSI - FI]]&gt;=3),"Blue","No")))</f>
        <v>Red</v>
      </c>
      <c r="X14" s="19" t="str">
        <f>HYPERLINK("https://www.google.com/maps/search/?api=1&amp;query="&amp;Table46[[#This Row],[Begin Lat]]&amp;","&amp;Table46[[#This Row],[Begin Long]],"Google Maps")</f>
        <v>Google Maps</v>
      </c>
      <c r="Y14" s="1">
        <v>39.323892999999998</v>
      </c>
      <c r="Z14" s="1">
        <v>-84.427745999999999</v>
      </c>
      <c r="AA14" s="1">
        <v>0</v>
      </c>
      <c r="AB14" s="1">
        <v>0</v>
      </c>
    </row>
    <row r="15" spans="1:29" x14ac:dyDescent="0.25">
      <c r="A15" s="13">
        <v>13</v>
      </c>
      <c r="B15" s="17">
        <v>8</v>
      </c>
      <c r="C15" s="1" t="s">
        <v>1329</v>
      </c>
      <c r="D15" s="1" t="s">
        <v>1866</v>
      </c>
      <c r="E15" s="1" t="s">
        <v>3221</v>
      </c>
      <c r="F15" s="1" t="s">
        <v>1353</v>
      </c>
      <c r="G15" s="21">
        <v>0.57379193838502529</v>
      </c>
      <c r="H15" s="21">
        <v>0</v>
      </c>
      <c r="I15" s="1" t="s">
        <v>258</v>
      </c>
      <c r="J15" s="1" t="s">
        <v>259</v>
      </c>
      <c r="K15" s="1">
        <v>0</v>
      </c>
      <c r="L15" s="1">
        <v>2</v>
      </c>
      <c r="M15" s="1">
        <v>17</v>
      </c>
      <c r="N15" s="1">
        <v>18</v>
      </c>
      <c r="O15" s="1">
        <v>144</v>
      </c>
      <c r="P15" s="16">
        <v>426.52525436046511</v>
      </c>
      <c r="Q15" s="21">
        <v>15.288133364377391</v>
      </c>
      <c r="R15" s="21">
        <v>35.606785939363419</v>
      </c>
      <c r="S15" s="21">
        <v>20.318652574986029</v>
      </c>
      <c r="T15" s="21">
        <v>1.0669920317604105</v>
      </c>
      <c r="U15" s="21">
        <v>6.8388637405562225</v>
      </c>
      <c r="V15" s="21">
        <v>5.7718717087958122</v>
      </c>
      <c r="W15" s="13" t="str">
        <f>IF(Table46[[#This Row],[PSI - FI]]&gt;5,"Red",(IF(AND(Table46[[#This Row],[PSI - FI]]&lt;5,Table46[[#This Row],[PSI - FI]]&gt;=3),"Blue","No")))</f>
        <v>Red</v>
      </c>
      <c r="X15" s="19" t="str">
        <f>HYPERLINK("https://www.google.com/maps/search/?api=1&amp;query="&amp;Table46[[#This Row],[Begin Lat]]&amp;","&amp;Table46[[#This Row],[Begin Long]],"Google Maps")</f>
        <v>Google Maps</v>
      </c>
      <c r="Y15" s="1">
        <v>39.070157999999999</v>
      </c>
      <c r="Z15" s="1">
        <v>-84.302820999999994</v>
      </c>
      <c r="AA15" s="1">
        <v>0</v>
      </c>
      <c r="AB15" s="1">
        <v>0</v>
      </c>
    </row>
    <row r="16" spans="1:29" x14ac:dyDescent="0.25">
      <c r="A16" s="13">
        <v>14</v>
      </c>
      <c r="B16" s="17">
        <v>8</v>
      </c>
      <c r="C16" s="1" t="s">
        <v>787</v>
      </c>
      <c r="D16" s="1" t="s">
        <v>1867</v>
      </c>
      <c r="E16" s="1" t="s">
        <v>5256</v>
      </c>
      <c r="F16" s="1" t="s">
        <v>1354</v>
      </c>
      <c r="G16" s="21">
        <v>7.4239999999990687</v>
      </c>
      <c r="H16" s="21">
        <v>0</v>
      </c>
      <c r="I16" s="1" t="s">
        <v>258</v>
      </c>
      <c r="J16" s="1" t="s">
        <v>259</v>
      </c>
      <c r="K16" s="1">
        <v>0</v>
      </c>
      <c r="L16" s="1">
        <v>1</v>
      </c>
      <c r="M16" s="1">
        <v>18</v>
      </c>
      <c r="N16" s="1">
        <v>17</v>
      </c>
      <c r="O16" s="1">
        <v>135</v>
      </c>
      <c r="P16" s="16">
        <v>373.95793968023258</v>
      </c>
      <c r="Q16" s="21">
        <v>11.836064782786586</v>
      </c>
      <c r="R16" s="21">
        <v>35.329704361008496</v>
      </c>
      <c r="S16" s="21">
        <v>23.493639578221909</v>
      </c>
      <c r="T16" s="21">
        <v>0.8260646679116419</v>
      </c>
      <c r="U16" s="21">
        <v>6.8194176965007474</v>
      </c>
      <c r="V16" s="21">
        <v>5.9933530285891052</v>
      </c>
      <c r="W16" s="13" t="str">
        <f>IF(Table46[[#This Row],[PSI - FI]]&gt;5,"Red",(IF(AND(Table46[[#This Row],[PSI - FI]]&lt;5,Table46[[#This Row],[PSI - FI]]&gt;=3),"Blue","No")))</f>
        <v>Red</v>
      </c>
      <c r="X16" s="19" t="str">
        <f>HYPERLINK("https://www.google.com/maps/search/?api=1&amp;query="&amp;Table46[[#This Row],[Begin Lat]]&amp;","&amp;Table46[[#This Row],[Begin Long]],"Google Maps")</f>
        <v>Google Maps</v>
      </c>
      <c r="Y16" s="1">
        <v>39.201358999999997</v>
      </c>
      <c r="Z16" s="1">
        <v>-84.520910000000001</v>
      </c>
      <c r="AA16" s="1">
        <v>0</v>
      </c>
      <c r="AB16" s="1">
        <v>0</v>
      </c>
    </row>
    <row r="17" spans="1:28" x14ac:dyDescent="0.25">
      <c r="A17" s="13">
        <v>15</v>
      </c>
      <c r="B17" s="17">
        <v>4</v>
      </c>
      <c r="C17" s="1" t="s">
        <v>800</v>
      </c>
      <c r="D17" s="1" t="s">
        <v>1868</v>
      </c>
      <c r="E17" s="1" t="s">
        <v>5257</v>
      </c>
      <c r="F17" s="1" t="s">
        <v>1355</v>
      </c>
      <c r="G17" s="21">
        <v>4.6940000000031432</v>
      </c>
      <c r="H17" s="21">
        <v>0</v>
      </c>
      <c r="I17" s="1" t="s">
        <v>258</v>
      </c>
      <c r="J17" s="1" t="s">
        <v>259</v>
      </c>
      <c r="K17" s="1">
        <v>1</v>
      </c>
      <c r="L17" s="1">
        <v>1</v>
      </c>
      <c r="M17" s="1">
        <v>15</v>
      </c>
      <c r="N17" s="1">
        <v>20</v>
      </c>
      <c r="O17" s="1">
        <v>100</v>
      </c>
      <c r="P17" s="16">
        <v>378.30650436046511</v>
      </c>
      <c r="Q17" s="21">
        <v>12.019853369548935</v>
      </c>
      <c r="R17" s="21">
        <v>27.236738631645789</v>
      </c>
      <c r="S17" s="21">
        <v>15.216885262096854</v>
      </c>
      <c r="T17" s="21">
        <v>0.83889167255178088</v>
      </c>
      <c r="U17" s="21">
        <v>6.8193011767964986</v>
      </c>
      <c r="V17" s="21">
        <v>5.9804095042447178</v>
      </c>
      <c r="W17" s="13" t="str">
        <f>IF(Table46[[#This Row],[PSI - FI]]&gt;5,"Red",(IF(AND(Table46[[#This Row],[PSI - FI]]&lt;5,Table46[[#This Row],[PSI - FI]]&gt;=3),"Blue","No")))</f>
        <v>Red</v>
      </c>
      <c r="X17" s="19" t="str">
        <f>HYPERLINK("https://www.google.com/maps/search/?api=1&amp;query="&amp;Table46[[#This Row],[Begin Lat]]&amp;","&amp;Table46[[#This Row],[Begin Long]],"Google Maps")</f>
        <v>Google Maps</v>
      </c>
      <c r="Y17" s="1">
        <v>40.848781000000002</v>
      </c>
      <c r="Z17" s="1">
        <v>-81.443287999999995</v>
      </c>
      <c r="AA17" s="1">
        <v>0</v>
      </c>
      <c r="AB17" s="1">
        <v>0</v>
      </c>
    </row>
    <row r="18" spans="1:28" x14ac:dyDescent="0.25">
      <c r="A18" s="13">
        <v>16</v>
      </c>
      <c r="B18" s="17">
        <v>8</v>
      </c>
      <c r="C18" s="1" t="s">
        <v>806</v>
      </c>
      <c r="D18" s="1" t="s">
        <v>1869</v>
      </c>
      <c r="E18" s="1" t="s">
        <v>5258</v>
      </c>
      <c r="F18" s="1" t="s">
        <v>1356</v>
      </c>
      <c r="G18" s="21">
        <v>5.3690000000060536</v>
      </c>
      <c r="H18" s="21">
        <v>0</v>
      </c>
      <c r="I18" s="1" t="s">
        <v>258</v>
      </c>
      <c r="J18" s="1" t="s">
        <v>259</v>
      </c>
      <c r="K18" s="1">
        <v>0</v>
      </c>
      <c r="L18" s="1">
        <v>0</v>
      </c>
      <c r="M18" s="1">
        <v>24</v>
      </c>
      <c r="N18" s="1">
        <v>15</v>
      </c>
      <c r="O18" s="1">
        <v>96</v>
      </c>
      <c r="P18" s="16">
        <v>319.6875</v>
      </c>
      <c r="Q18" s="21">
        <v>6.480227822091134</v>
      </c>
      <c r="R18" s="21">
        <v>27.5375583397296</v>
      </c>
      <c r="S18" s="21">
        <v>21.057330517638466</v>
      </c>
      <c r="T18" s="21">
        <v>0.45226917409514278</v>
      </c>
      <c r="U18" s="21">
        <v>6.7797170706277807</v>
      </c>
      <c r="V18" s="21">
        <v>6.3274478965326377</v>
      </c>
      <c r="W18" s="13" t="str">
        <f>IF(Table46[[#This Row],[PSI - FI]]&gt;5,"Red",(IF(AND(Table46[[#This Row],[PSI - FI]]&lt;5,Table46[[#This Row],[PSI - FI]]&gt;=3),"Blue","No")))</f>
        <v>Red</v>
      </c>
      <c r="X18" s="19" t="str">
        <f>HYPERLINK("https://www.google.com/maps/search/?api=1&amp;query="&amp;Table46[[#This Row],[Begin Lat]]&amp;","&amp;Table46[[#This Row],[Begin Long]],"Google Maps")</f>
        <v>Google Maps</v>
      </c>
      <c r="Y18" s="1">
        <v>39.339005</v>
      </c>
      <c r="Z18" s="1">
        <v>-84.219404999999995</v>
      </c>
      <c r="AA18" s="1">
        <v>0</v>
      </c>
      <c r="AB18" s="1">
        <v>0</v>
      </c>
    </row>
    <row r="19" spans="1:28" x14ac:dyDescent="0.25">
      <c r="A19" s="13">
        <v>17</v>
      </c>
      <c r="B19" s="17">
        <v>4</v>
      </c>
      <c r="C19" s="1" t="s">
        <v>801</v>
      </c>
      <c r="D19" s="1" t="s">
        <v>1870</v>
      </c>
      <c r="E19" s="1" t="s">
        <v>3397</v>
      </c>
      <c r="F19" s="1" t="s">
        <v>1357</v>
      </c>
      <c r="G19" s="21">
        <v>19.264999999999418</v>
      </c>
      <c r="H19" s="21">
        <v>0</v>
      </c>
      <c r="I19" s="1" t="s">
        <v>258</v>
      </c>
      <c r="J19" s="1" t="s">
        <v>259</v>
      </c>
      <c r="K19" s="1">
        <v>0</v>
      </c>
      <c r="L19" s="1">
        <v>1</v>
      </c>
      <c r="M19" s="1">
        <v>16</v>
      </c>
      <c r="N19" s="1">
        <v>18</v>
      </c>
      <c r="O19" s="1">
        <v>122</v>
      </c>
      <c r="P19" s="16">
        <v>352.30168968023258</v>
      </c>
      <c r="Q19" s="21">
        <v>18.376998821968797</v>
      </c>
      <c r="R19" s="21">
        <v>31.508624498572019</v>
      </c>
      <c r="S19" s="21">
        <v>13.131625676603221</v>
      </c>
      <c r="T19" s="21">
        <v>1.2825706607452596</v>
      </c>
      <c r="U19" s="21">
        <v>6.6741575170885099</v>
      </c>
      <c r="V19" s="21">
        <v>5.3915868563432507</v>
      </c>
      <c r="W19" s="13" t="str">
        <f>IF(Table46[[#This Row],[PSI - FI]]&gt;5,"Red",(IF(AND(Table46[[#This Row],[PSI - FI]]&lt;5,Table46[[#This Row],[PSI - FI]]&gt;=3),"Blue","No")))</f>
        <v>Red</v>
      </c>
      <c r="X19" s="19" t="str">
        <f>HYPERLINK("https://www.google.com/maps/search/?api=1&amp;query="&amp;Table46[[#This Row],[Begin Lat]]&amp;","&amp;Table46[[#This Row],[Begin Long]],"Google Maps")</f>
        <v>Google Maps</v>
      </c>
      <c r="Y19" s="1">
        <v>41.024237999999997</v>
      </c>
      <c r="Z19" s="1">
        <v>-80.634421000000003</v>
      </c>
      <c r="AA19" s="1">
        <v>0</v>
      </c>
      <c r="AB19" s="1">
        <v>0</v>
      </c>
    </row>
    <row r="20" spans="1:28" x14ac:dyDescent="0.25">
      <c r="A20" s="13">
        <v>18</v>
      </c>
      <c r="B20" s="17">
        <v>8</v>
      </c>
      <c r="C20" s="1" t="s">
        <v>787</v>
      </c>
      <c r="D20" s="1" t="s">
        <v>1871</v>
      </c>
      <c r="E20" s="1" t="s">
        <v>5256</v>
      </c>
      <c r="F20" s="1" t="s">
        <v>1358</v>
      </c>
      <c r="G20" s="21">
        <v>6.8110000000015134</v>
      </c>
      <c r="H20" s="21">
        <v>0</v>
      </c>
      <c r="I20" s="1" t="s">
        <v>258</v>
      </c>
      <c r="J20" s="1" t="s">
        <v>262</v>
      </c>
      <c r="K20" s="1">
        <v>0</v>
      </c>
      <c r="L20" s="1">
        <v>1</v>
      </c>
      <c r="M20" s="1">
        <v>24</v>
      </c>
      <c r="N20" s="1">
        <v>16</v>
      </c>
      <c r="O20" s="1">
        <v>59</v>
      </c>
      <c r="P20" s="16">
        <v>332.80168968023258</v>
      </c>
      <c r="Q20" s="21">
        <v>5.8071746990490087</v>
      </c>
      <c r="R20" s="21">
        <v>20.596918986625102</v>
      </c>
      <c r="S20" s="21">
        <v>14.789744287576093</v>
      </c>
      <c r="T20" s="21">
        <v>0.40529533483555485</v>
      </c>
      <c r="U20" s="21">
        <v>6.6639389084129697</v>
      </c>
      <c r="V20" s="21">
        <v>6.2586435735774151</v>
      </c>
      <c r="W20" s="13" t="str">
        <f>IF(Table46[[#This Row],[PSI - FI]]&gt;5,"Red",(IF(AND(Table46[[#This Row],[PSI - FI]]&lt;5,Table46[[#This Row],[PSI - FI]]&gt;=3),"Blue","No")))</f>
        <v>Red</v>
      </c>
      <c r="X20" s="19" t="str">
        <f>HYPERLINK("https://www.google.com/maps/search/?api=1&amp;query="&amp;Table46[[#This Row],[Begin Lat]]&amp;","&amp;Table46[[#This Row],[Begin Long]],"Google Maps")</f>
        <v>Google Maps</v>
      </c>
      <c r="Y20" s="1">
        <v>39.202089000000001</v>
      </c>
      <c r="Z20" s="1">
        <v>-84.532275999999996</v>
      </c>
      <c r="AA20" s="1">
        <v>0</v>
      </c>
      <c r="AB20" s="1">
        <v>0</v>
      </c>
    </row>
    <row r="21" spans="1:28" x14ac:dyDescent="0.25">
      <c r="A21" s="13">
        <v>19</v>
      </c>
      <c r="B21" s="17">
        <v>2</v>
      </c>
      <c r="C21" s="1" t="s">
        <v>786</v>
      </c>
      <c r="D21" s="1" t="s">
        <v>1872</v>
      </c>
      <c r="E21" s="1" t="s">
        <v>5259</v>
      </c>
      <c r="F21" s="1" t="s">
        <v>1359</v>
      </c>
      <c r="G21" s="21">
        <v>0.39299999999639113</v>
      </c>
      <c r="H21" s="21">
        <v>0</v>
      </c>
      <c r="I21" s="1" t="s">
        <v>258</v>
      </c>
      <c r="J21" s="1" t="s">
        <v>259</v>
      </c>
      <c r="K21" s="1">
        <v>1</v>
      </c>
      <c r="L21" s="1">
        <v>3</v>
      </c>
      <c r="M21" s="1">
        <v>16</v>
      </c>
      <c r="N21" s="1">
        <v>17</v>
      </c>
      <c r="O21" s="1">
        <v>90</v>
      </c>
      <c r="P21" s="16">
        <v>452.89425872093022</v>
      </c>
      <c r="Q21" s="21">
        <v>9.5380848876768365</v>
      </c>
      <c r="R21" s="21">
        <v>25.274255379202508</v>
      </c>
      <c r="S21" s="21">
        <v>15.736170491525671</v>
      </c>
      <c r="T21" s="21">
        <v>0.6656836600548609</v>
      </c>
      <c r="U21" s="21">
        <v>6.6269919541280853</v>
      </c>
      <c r="V21" s="21">
        <v>5.9613082940732243</v>
      </c>
      <c r="W21" s="13" t="str">
        <f>IF(Table46[[#This Row],[PSI - FI]]&gt;5,"Red",(IF(AND(Table46[[#This Row],[PSI - FI]]&lt;5,Table46[[#This Row],[PSI - FI]]&gt;=3),"Blue","No")))</f>
        <v>Red</v>
      </c>
      <c r="X21" s="19" t="str">
        <f>HYPERLINK("https://www.google.com/maps/search/?api=1&amp;query="&amp;Table46[[#This Row],[Begin Lat]]&amp;","&amp;Table46[[#This Row],[Begin Long]],"Google Maps")</f>
        <v>Google Maps</v>
      </c>
      <c r="Y21" s="1">
        <v>41.690995000000001</v>
      </c>
      <c r="Z21" s="1">
        <v>-83.664353000000006</v>
      </c>
      <c r="AA21" s="1">
        <v>0</v>
      </c>
      <c r="AB21" s="1">
        <v>0</v>
      </c>
    </row>
    <row r="22" spans="1:28" x14ac:dyDescent="0.25">
      <c r="A22" s="13">
        <v>20</v>
      </c>
      <c r="B22" s="17">
        <v>7</v>
      </c>
      <c r="C22" s="1" t="s">
        <v>789</v>
      </c>
      <c r="D22" s="1" t="s">
        <v>1873</v>
      </c>
      <c r="E22" s="1" t="s">
        <v>5260</v>
      </c>
      <c r="F22" s="1" t="s">
        <v>1360</v>
      </c>
      <c r="G22" s="21">
        <v>6.8279999999940628</v>
      </c>
      <c r="H22" s="21">
        <v>0</v>
      </c>
      <c r="I22" s="1" t="s">
        <v>258</v>
      </c>
      <c r="J22" s="1" t="s">
        <v>261</v>
      </c>
      <c r="K22" s="1">
        <v>0</v>
      </c>
      <c r="L22" s="1">
        <v>1</v>
      </c>
      <c r="M22" s="1">
        <v>21</v>
      </c>
      <c r="N22" s="1">
        <v>16</v>
      </c>
      <c r="O22" s="1">
        <v>65</v>
      </c>
      <c r="P22" s="16">
        <v>319.16106468023258</v>
      </c>
      <c r="Q22" s="21">
        <v>7.004140603440753</v>
      </c>
      <c r="R22" s="21">
        <v>20.338963543955995</v>
      </c>
      <c r="S22" s="21">
        <v>13.334822940515242</v>
      </c>
      <c r="T22" s="21">
        <v>0.50592977182924248</v>
      </c>
      <c r="U22" s="21">
        <v>6.5847848371633857</v>
      </c>
      <c r="V22" s="21">
        <v>6.0788550653341433</v>
      </c>
      <c r="W22" s="13" t="str">
        <f>IF(Table46[[#This Row],[PSI - FI]]&gt;5,"Red",(IF(AND(Table46[[#This Row],[PSI - FI]]&lt;5,Table46[[#This Row],[PSI - FI]]&gt;=3),"Blue","No")))</f>
        <v>Red</v>
      </c>
      <c r="X22" s="19" t="str">
        <f>HYPERLINK("https://www.google.com/maps/search/?api=1&amp;query="&amp;Table46[[#This Row],[Begin Lat]]&amp;","&amp;Table46[[#This Row],[Begin Long]],"Google Maps")</f>
        <v>Google Maps</v>
      </c>
      <c r="Y22" s="1">
        <v>39.894799999999996</v>
      </c>
      <c r="Z22" s="1">
        <v>-83.811490000000006</v>
      </c>
      <c r="AA22" s="1">
        <v>0</v>
      </c>
      <c r="AB22" s="1">
        <v>0</v>
      </c>
    </row>
    <row r="23" spans="1:28" x14ac:dyDescent="0.25">
      <c r="A23" s="13">
        <v>21</v>
      </c>
      <c r="B23" s="17">
        <v>2</v>
      </c>
      <c r="C23" s="1" t="s">
        <v>786</v>
      </c>
      <c r="D23" s="1" t="s">
        <v>1874</v>
      </c>
      <c r="E23" s="1" t="s">
        <v>5261</v>
      </c>
      <c r="F23" s="1" t="s">
        <v>1361</v>
      </c>
      <c r="G23" s="21">
        <v>1.3659999999945285</v>
      </c>
      <c r="H23" s="21">
        <v>0</v>
      </c>
      <c r="I23" s="1" t="s">
        <v>258</v>
      </c>
      <c r="J23" s="1" t="s">
        <v>259</v>
      </c>
      <c r="K23" s="1">
        <v>0</v>
      </c>
      <c r="L23" s="1">
        <v>1</v>
      </c>
      <c r="M23" s="1">
        <v>23</v>
      </c>
      <c r="N23" s="1">
        <v>15</v>
      </c>
      <c r="O23" s="1">
        <v>100</v>
      </c>
      <c r="P23" s="16">
        <v>362.81731468023258</v>
      </c>
      <c r="Q23" s="21">
        <v>10.076037769522655</v>
      </c>
      <c r="R23" s="21">
        <v>25.646785263896092</v>
      </c>
      <c r="S23" s="21">
        <v>15.570747494373437</v>
      </c>
      <c r="T23" s="21">
        <v>0.70322856005746581</v>
      </c>
      <c r="U23" s="21">
        <v>6.5606681937092715</v>
      </c>
      <c r="V23" s="21">
        <v>5.857439633651806</v>
      </c>
      <c r="W23" s="13" t="str">
        <f>IF(Table46[[#This Row],[PSI - FI]]&gt;5,"Red",(IF(AND(Table46[[#This Row],[PSI - FI]]&lt;5,Table46[[#This Row],[PSI - FI]]&gt;=3),"Blue","No")))</f>
        <v>Red</v>
      </c>
      <c r="X23" s="19" t="str">
        <f>HYPERLINK("https://www.google.com/maps/search/?api=1&amp;query="&amp;Table46[[#This Row],[Begin Lat]]&amp;","&amp;Table46[[#This Row],[Begin Long]],"Google Maps")</f>
        <v>Google Maps</v>
      </c>
      <c r="Y23" s="1">
        <v>41.613711000000002</v>
      </c>
      <c r="Z23" s="1">
        <v>-83.684143000000006</v>
      </c>
      <c r="AA23" s="1">
        <v>0</v>
      </c>
      <c r="AB23" s="1">
        <v>0</v>
      </c>
    </row>
    <row r="24" spans="1:28" x14ac:dyDescent="0.25">
      <c r="A24" s="13">
        <v>22</v>
      </c>
      <c r="B24" s="17">
        <v>8</v>
      </c>
      <c r="C24" s="1" t="s">
        <v>788</v>
      </c>
      <c r="D24" s="1" t="s">
        <v>1875</v>
      </c>
      <c r="E24" s="1" t="s">
        <v>5262</v>
      </c>
      <c r="F24" s="1" t="s">
        <v>1362</v>
      </c>
      <c r="G24" s="21">
        <v>1.3010000000067521</v>
      </c>
      <c r="H24" s="21">
        <v>0</v>
      </c>
      <c r="I24" s="1" t="s">
        <v>258</v>
      </c>
      <c r="J24" s="1" t="s">
        <v>259</v>
      </c>
      <c r="K24" s="1">
        <v>0</v>
      </c>
      <c r="L24" s="1">
        <v>6</v>
      </c>
      <c r="M24" s="1">
        <v>11</v>
      </c>
      <c r="N24" s="1">
        <v>19</v>
      </c>
      <c r="O24" s="1">
        <v>105</v>
      </c>
      <c r="P24" s="16">
        <v>535.38826308139528</v>
      </c>
      <c r="Q24" s="21">
        <v>9.5685227726037247</v>
      </c>
      <c r="R24" s="21">
        <v>27.627225905521119</v>
      </c>
      <c r="S24" s="21">
        <v>18.058703132917394</v>
      </c>
      <c r="T24" s="21">
        <v>0.66780798615187831</v>
      </c>
      <c r="U24" s="21">
        <v>6.3638481031787268</v>
      </c>
      <c r="V24" s="21">
        <v>5.6960401170268486</v>
      </c>
      <c r="W24" s="13" t="str">
        <f>IF(Table46[[#This Row],[PSI - FI]]&gt;5,"Red",(IF(AND(Table46[[#This Row],[PSI - FI]]&lt;5,Table46[[#This Row],[PSI - FI]]&gt;=3),"Blue","No")))</f>
        <v>Red</v>
      </c>
      <c r="X24" s="19" t="str">
        <f>HYPERLINK("https://www.google.com/maps/search/?api=1&amp;query="&amp;Table46[[#This Row],[Begin Lat]]&amp;","&amp;Table46[[#This Row],[Begin Long]],"Google Maps")</f>
        <v>Google Maps</v>
      </c>
      <c r="Y24" s="1">
        <v>39.317697000000003</v>
      </c>
      <c r="Z24" s="1">
        <v>-84.464267000000007</v>
      </c>
      <c r="AA24" s="1">
        <v>0</v>
      </c>
      <c r="AB24" s="1">
        <v>0</v>
      </c>
    </row>
    <row r="25" spans="1:28" x14ac:dyDescent="0.25">
      <c r="A25" s="13">
        <v>23</v>
      </c>
      <c r="B25" s="17">
        <v>8</v>
      </c>
      <c r="C25" s="1" t="s">
        <v>787</v>
      </c>
      <c r="D25" s="1" t="s">
        <v>1876</v>
      </c>
      <c r="E25" s="1" t="s">
        <v>5263</v>
      </c>
      <c r="F25" s="1" t="s">
        <v>1363</v>
      </c>
      <c r="G25" s="21">
        <v>3.4140000000043074</v>
      </c>
      <c r="H25" s="21">
        <v>0</v>
      </c>
      <c r="I25" s="1" t="s">
        <v>258</v>
      </c>
      <c r="J25" s="1" t="s">
        <v>259</v>
      </c>
      <c r="K25" s="1">
        <v>0</v>
      </c>
      <c r="L25" s="1">
        <v>1</v>
      </c>
      <c r="M25" s="1">
        <v>19</v>
      </c>
      <c r="N25" s="1">
        <v>14</v>
      </c>
      <c r="O25" s="1">
        <v>124</v>
      </c>
      <c r="P25" s="16">
        <v>356.19231468023258</v>
      </c>
      <c r="Q25" s="21">
        <v>15.327261348912366</v>
      </c>
      <c r="R25" s="21">
        <v>31.462633138632384</v>
      </c>
      <c r="S25" s="21">
        <v>16.135371789720018</v>
      </c>
      <c r="T25" s="21">
        <v>1.0697228587830829</v>
      </c>
      <c r="U25" s="21">
        <v>6.3625973745378266</v>
      </c>
      <c r="V25" s="21">
        <v>5.2928745157547432</v>
      </c>
      <c r="W25" s="13" t="str">
        <f>IF(Table46[[#This Row],[PSI - FI]]&gt;5,"Red",(IF(AND(Table46[[#This Row],[PSI - FI]]&lt;5,Table46[[#This Row],[PSI - FI]]&gt;=3),"Blue","No")))</f>
        <v>Red</v>
      </c>
      <c r="X25" s="19" t="str">
        <f>HYPERLINK("https://www.google.com/maps/search/?api=1&amp;query="&amp;Table46[[#This Row],[Begin Lat]]&amp;","&amp;Table46[[#This Row],[Begin Long]],"Google Maps")</f>
        <v>Google Maps</v>
      </c>
      <c r="Y25" s="1">
        <v>39.188110999999999</v>
      </c>
      <c r="Z25" s="1">
        <v>-84.601962</v>
      </c>
      <c r="AA25" s="1">
        <v>0</v>
      </c>
      <c r="AB25" s="1">
        <v>0</v>
      </c>
    </row>
    <row r="26" spans="1:28" x14ac:dyDescent="0.25">
      <c r="A26" s="13">
        <v>24</v>
      </c>
      <c r="B26" s="17">
        <v>8</v>
      </c>
      <c r="C26" s="1" t="s">
        <v>788</v>
      </c>
      <c r="D26" s="1" t="s">
        <v>1877</v>
      </c>
      <c r="E26" s="1" t="s">
        <v>5264</v>
      </c>
      <c r="F26" s="1" t="s">
        <v>1364</v>
      </c>
      <c r="G26" s="21">
        <v>0</v>
      </c>
      <c r="H26" s="21">
        <v>0</v>
      </c>
      <c r="I26" s="1" t="s">
        <v>258</v>
      </c>
      <c r="J26" s="1" t="s">
        <v>259</v>
      </c>
      <c r="K26" s="1">
        <v>1</v>
      </c>
      <c r="L26" s="1">
        <v>2</v>
      </c>
      <c r="M26" s="1">
        <v>15</v>
      </c>
      <c r="N26" s="1">
        <v>17</v>
      </c>
      <c r="O26" s="1">
        <v>60</v>
      </c>
      <c r="P26" s="16">
        <v>370.67069404069764</v>
      </c>
      <c r="Q26" s="21">
        <v>7.9437964027375907</v>
      </c>
      <c r="R26" s="21">
        <v>19.52146906601968</v>
      </c>
      <c r="S26" s="21">
        <v>11.57767266328209</v>
      </c>
      <c r="T26" s="21">
        <v>0.55441480405958021</v>
      </c>
      <c r="U26" s="21">
        <v>6.3098224742713951</v>
      </c>
      <c r="V26" s="21">
        <v>5.7554076702118149</v>
      </c>
      <c r="W26" s="13" t="str">
        <f>IF(Table46[[#This Row],[PSI - FI]]&gt;5,"Red",(IF(AND(Table46[[#This Row],[PSI - FI]]&lt;5,Table46[[#This Row],[PSI - FI]]&gt;=3),"Blue","No")))</f>
        <v>Red</v>
      </c>
      <c r="X26" s="19" t="str">
        <f>HYPERLINK("https://www.google.com/maps/search/?api=1&amp;query="&amp;Table46[[#This Row],[Begin Lat]]&amp;","&amp;Table46[[#This Row],[Begin Long]],"Google Maps")</f>
        <v>Google Maps</v>
      </c>
      <c r="Y26" s="1">
        <v>39.373694999999998</v>
      </c>
      <c r="Z26" s="1">
        <v>-84.455028999999996</v>
      </c>
      <c r="AA26" s="1">
        <v>0</v>
      </c>
      <c r="AB26" s="1">
        <v>0</v>
      </c>
    </row>
    <row r="27" spans="1:28" x14ac:dyDescent="0.25">
      <c r="A27" s="13">
        <v>25</v>
      </c>
      <c r="B27" s="17">
        <v>8</v>
      </c>
      <c r="C27" s="1" t="s">
        <v>787</v>
      </c>
      <c r="D27" s="1" t="s">
        <v>1878</v>
      </c>
      <c r="E27" s="1" t="s">
        <v>5252</v>
      </c>
      <c r="F27" s="1" t="s">
        <v>1365</v>
      </c>
      <c r="G27" s="21">
        <v>1.3150000000023283</v>
      </c>
      <c r="H27" s="21">
        <v>0</v>
      </c>
      <c r="I27" s="1" t="s">
        <v>258</v>
      </c>
      <c r="J27" s="1" t="s">
        <v>261</v>
      </c>
      <c r="K27" s="1">
        <v>0</v>
      </c>
      <c r="L27" s="1">
        <v>0</v>
      </c>
      <c r="M27" s="1">
        <v>14</v>
      </c>
      <c r="N27" s="1">
        <v>15</v>
      </c>
      <c r="O27" s="1">
        <v>121</v>
      </c>
      <c r="P27" s="16">
        <v>279.21875</v>
      </c>
      <c r="Q27" s="21">
        <v>11.61026967448101</v>
      </c>
      <c r="R27" s="21">
        <v>35.286884369622975</v>
      </c>
      <c r="S27" s="21">
        <v>23.676614695141964</v>
      </c>
      <c r="T27" s="21">
        <v>0.87446090921297148</v>
      </c>
      <c r="U27" s="21">
        <v>6.2946668194546449</v>
      </c>
      <c r="V27" s="21">
        <v>5.4202059102416733</v>
      </c>
      <c r="W27" s="13" t="str">
        <f>IF(Table46[[#This Row],[PSI - FI]]&gt;5,"Red",(IF(AND(Table46[[#This Row],[PSI - FI]]&lt;5,Table46[[#This Row],[PSI - FI]]&gt;=3),"Blue","No")))</f>
        <v>Red</v>
      </c>
      <c r="X27" s="19" t="str">
        <f>HYPERLINK("https://www.google.com/maps/search/?api=1&amp;query="&amp;Table46[[#This Row],[Begin Lat]]&amp;","&amp;Table46[[#This Row],[Begin Long]],"Google Maps")</f>
        <v>Google Maps</v>
      </c>
      <c r="Y27" s="1">
        <v>39.220024000000002</v>
      </c>
      <c r="Z27" s="1">
        <v>-84.586106000000001</v>
      </c>
      <c r="AA27" s="1">
        <v>0</v>
      </c>
      <c r="AB27" s="1">
        <v>0</v>
      </c>
    </row>
    <row r="28" spans="1:28" x14ac:dyDescent="0.25">
      <c r="A28" s="13">
        <v>26</v>
      </c>
      <c r="B28" s="17">
        <v>8</v>
      </c>
      <c r="C28" s="1" t="s">
        <v>788</v>
      </c>
      <c r="D28" s="1" t="s">
        <v>1879</v>
      </c>
      <c r="E28" s="1" t="s">
        <v>5248</v>
      </c>
      <c r="F28" s="1" t="s">
        <v>1366</v>
      </c>
      <c r="G28" s="21">
        <v>10.570999999996275</v>
      </c>
      <c r="H28" s="21">
        <v>0</v>
      </c>
      <c r="I28" s="1" t="s">
        <v>258</v>
      </c>
      <c r="J28" s="1" t="s">
        <v>259</v>
      </c>
      <c r="K28" s="1">
        <v>0</v>
      </c>
      <c r="L28" s="1">
        <v>2</v>
      </c>
      <c r="M28" s="1">
        <v>9</v>
      </c>
      <c r="N28" s="1">
        <v>26</v>
      </c>
      <c r="O28" s="1">
        <v>125</v>
      </c>
      <c r="P28" s="16">
        <v>390.65025436046511</v>
      </c>
      <c r="Q28" s="21">
        <v>10.772396760362337</v>
      </c>
      <c r="R28" s="21">
        <v>29.315651095665835</v>
      </c>
      <c r="S28" s="21">
        <v>18.543254335303498</v>
      </c>
      <c r="T28" s="21">
        <v>0.75182896644860409</v>
      </c>
      <c r="U28" s="21">
        <v>6.1582340767058978</v>
      </c>
      <c r="V28" s="21">
        <v>5.4064051102572934</v>
      </c>
      <c r="W28" s="13" t="str">
        <f>IF(Table46[[#This Row],[PSI - FI]]&gt;5,"Red",(IF(AND(Table46[[#This Row],[PSI - FI]]&lt;5,Table46[[#This Row],[PSI - FI]]&gt;=3),"Blue","No")))</f>
        <v>Red</v>
      </c>
      <c r="X28" s="19" t="str">
        <f>HYPERLINK("https://www.google.com/maps/search/?api=1&amp;query="&amp;Table46[[#This Row],[Begin Lat]]&amp;","&amp;Table46[[#This Row],[Begin Long]],"Google Maps")</f>
        <v>Google Maps</v>
      </c>
      <c r="Y28" s="1">
        <v>39.353765000000003</v>
      </c>
      <c r="Z28" s="1">
        <v>-84.369667000000007</v>
      </c>
      <c r="AA28" s="1">
        <v>0</v>
      </c>
      <c r="AB28" s="1">
        <v>0</v>
      </c>
    </row>
    <row r="29" spans="1:28" x14ac:dyDescent="0.25">
      <c r="A29" s="13">
        <v>27</v>
      </c>
      <c r="B29" s="17">
        <v>6</v>
      </c>
      <c r="C29" s="1" t="s">
        <v>784</v>
      </c>
      <c r="D29" s="1" t="s">
        <v>1880</v>
      </c>
      <c r="E29" s="1" t="s">
        <v>5265</v>
      </c>
      <c r="F29" s="1" t="s">
        <v>1367</v>
      </c>
      <c r="G29" s="21">
        <v>6.6100000000005821</v>
      </c>
      <c r="H29" s="21">
        <v>0</v>
      </c>
      <c r="I29" s="1" t="s">
        <v>258</v>
      </c>
      <c r="J29" s="1" t="s">
        <v>259</v>
      </c>
      <c r="K29" s="1">
        <v>1</v>
      </c>
      <c r="L29" s="1">
        <v>5</v>
      </c>
      <c r="M29" s="1">
        <v>12</v>
      </c>
      <c r="N29" s="1">
        <v>17</v>
      </c>
      <c r="O29" s="1">
        <v>47</v>
      </c>
      <c r="P29" s="16">
        <v>475.06013808139534</v>
      </c>
      <c r="Q29" s="21">
        <v>6.8332938945327113</v>
      </c>
      <c r="R29" s="21">
        <v>16.706551416219302</v>
      </c>
      <c r="S29" s="21">
        <v>9.8732575216865897</v>
      </c>
      <c r="T29" s="21">
        <v>0.47691042211420392</v>
      </c>
      <c r="U29" s="21">
        <v>6.1314922685440409</v>
      </c>
      <c r="V29" s="21">
        <v>5.6545818464298367</v>
      </c>
      <c r="W29" s="13" t="str">
        <f>IF(Table46[[#This Row],[PSI - FI]]&gt;5,"Red",(IF(AND(Table46[[#This Row],[PSI - FI]]&lt;5,Table46[[#This Row],[PSI - FI]]&gt;=3),"Blue","No")))</f>
        <v>Red</v>
      </c>
      <c r="X29" s="19" t="str">
        <f>HYPERLINK("https://www.google.com/maps/search/?api=1&amp;query="&amp;Table46[[#This Row],[Begin Lat]]&amp;","&amp;Table46[[#This Row],[Begin Long]],"Google Maps")</f>
        <v>Google Maps</v>
      </c>
      <c r="Y29" s="1">
        <v>39.921090999999997</v>
      </c>
      <c r="Z29" s="1">
        <v>-83.061340000000001</v>
      </c>
      <c r="AA29" s="1">
        <v>0</v>
      </c>
      <c r="AB29" s="1">
        <v>0</v>
      </c>
    </row>
    <row r="30" spans="1:28" x14ac:dyDescent="0.25">
      <c r="A30" s="13">
        <v>28</v>
      </c>
      <c r="B30" s="17">
        <v>8</v>
      </c>
      <c r="C30" s="1" t="s">
        <v>1329</v>
      </c>
      <c r="D30" s="1" t="s">
        <v>1881</v>
      </c>
      <c r="E30" s="1" t="s">
        <v>3221</v>
      </c>
      <c r="F30" s="1" t="s">
        <v>1368</v>
      </c>
      <c r="G30" s="21">
        <v>5.1173571798168886</v>
      </c>
      <c r="H30" s="21">
        <v>0</v>
      </c>
      <c r="I30" s="1" t="s">
        <v>258</v>
      </c>
      <c r="J30" s="1" t="s">
        <v>262</v>
      </c>
      <c r="K30" s="1">
        <v>0</v>
      </c>
      <c r="L30" s="1">
        <v>1</v>
      </c>
      <c r="M30" s="1">
        <v>23</v>
      </c>
      <c r="N30" s="1">
        <v>11</v>
      </c>
      <c r="O30" s="1">
        <v>56</v>
      </c>
      <c r="P30" s="16">
        <v>301.06731468023258</v>
      </c>
      <c r="Q30" s="21">
        <v>7.6412518181737035</v>
      </c>
      <c r="R30" s="21">
        <v>18.415929932404143</v>
      </c>
      <c r="S30" s="21">
        <v>10.77467811423044</v>
      </c>
      <c r="T30" s="21">
        <v>0.53329956040700255</v>
      </c>
      <c r="U30" s="21">
        <v>5.9317267302527767</v>
      </c>
      <c r="V30" s="21">
        <v>5.3984271698457746</v>
      </c>
      <c r="W30" s="13" t="str">
        <f>IF(Table46[[#This Row],[PSI - FI]]&gt;5,"Red",(IF(AND(Table46[[#This Row],[PSI - FI]]&lt;5,Table46[[#This Row],[PSI - FI]]&gt;=3),"Blue","No")))</f>
        <v>Red</v>
      </c>
      <c r="X30" s="19" t="str">
        <f>HYPERLINK("https://www.google.com/maps/search/?api=1&amp;query="&amp;Table46[[#This Row],[Begin Lat]]&amp;","&amp;Table46[[#This Row],[Begin Long]],"Google Maps")</f>
        <v>Google Maps</v>
      </c>
      <c r="Y30" s="1">
        <v>39.038130000000002</v>
      </c>
      <c r="Z30" s="1">
        <v>-84.232006999999996</v>
      </c>
      <c r="AA30" s="1">
        <v>0</v>
      </c>
      <c r="AB30" s="1">
        <v>0</v>
      </c>
    </row>
    <row r="31" spans="1:28" x14ac:dyDescent="0.25">
      <c r="A31" s="13">
        <v>29</v>
      </c>
      <c r="B31" s="17">
        <v>8</v>
      </c>
      <c r="C31" s="1" t="s">
        <v>788</v>
      </c>
      <c r="D31" s="1" t="s">
        <v>1882</v>
      </c>
      <c r="E31" s="1" t="s">
        <v>5248</v>
      </c>
      <c r="F31" s="1" t="s">
        <v>1369</v>
      </c>
      <c r="G31" s="21">
        <v>5.657999999995809</v>
      </c>
      <c r="H31" s="21">
        <v>0</v>
      </c>
      <c r="I31" s="1" t="s">
        <v>258</v>
      </c>
      <c r="J31" s="1" t="s">
        <v>259</v>
      </c>
      <c r="K31" s="1">
        <v>0</v>
      </c>
      <c r="L31" s="1">
        <v>3</v>
      </c>
      <c r="M31" s="1">
        <v>18</v>
      </c>
      <c r="N31" s="1">
        <v>13</v>
      </c>
      <c r="O31" s="1">
        <v>103</v>
      </c>
      <c r="P31" s="16">
        <v>415.56131904069764</v>
      </c>
      <c r="Q31" s="21">
        <v>7.6335130441001526</v>
      </c>
      <c r="R31" s="21">
        <v>27.001291328645543</v>
      </c>
      <c r="S31" s="21">
        <v>19.367778284545391</v>
      </c>
      <c r="T31" s="21">
        <v>0.53275945455658447</v>
      </c>
      <c r="U31" s="21">
        <v>5.8848396792344619</v>
      </c>
      <c r="V31" s="21">
        <v>5.3520802246778771</v>
      </c>
      <c r="W31" s="13" t="str">
        <f>IF(Table46[[#This Row],[PSI - FI]]&gt;5,"Red",(IF(AND(Table46[[#This Row],[PSI - FI]]&lt;5,Table46[[#This Row],[PSI - FI]]&gt;=3),"Blue","No")))</f>
        <v>Red</v>
      </c>
      <c r="X31" s="19" t="str">
        <f>HYPERLINK("https://www.google.com/maps/search/?api=1&amp;query="&amp;Table46[[#This Row],[Begin Lat]]&amp;","&amp;Table46[[#This Row],[Begin Long]],"Google Maps")</f>
        <v>Google Maps</v>
      </c>
      <c r="Y31" s="1">
        <v>39.362659000000001</v>
      </c>
      <c r="Z31" s="1">
        <v>-84.460160999999999</v>
      </c>
      <c r="AA31" s="1">
        <v>0</v>
      </c>
      <c r="AB31" s="1">
        <v>0</v>
      </c>
    </row>
    <row r="32" spans="1:28" x14ac:dyDescent="0.25">
      <c r="A32" s="13">
        <v>30</v>
      </c>
      <c r="B32" s="17">
        <v>6</v>
      </c>
      <c r="C32" s="1" t="s">
        <v>784</v>
      </c>
      <c r="D32" s="1" t="s">
        <v>1883</v>
      </c>
      <c r="E32" s="1" t="s">
        <v>5266</v>
      </c>
      <c r="F32" s="1" t="s">
        <v>1370</v>
      </c>
      <c r="G32" s="21">
        <v>0.67699999999604188</v>
      </c>
      <c r="H32" s="21">
        <v>0</v>
      </c>
      <c r="I32" s="1" t="s">
        <v>258</v>
      </c>
      <c r="J32" s="1" t="s">
        <v>259</v>
      </c>
      <c r="K32" s="1">
        <v>1</v>
      </c>
      <c r="L32" s="1">
        <v>1</v>
      </c>
      <c r="M32" s="1">
        <v>21</v>
      </c>
      <c r="N32" s="1">
        <v>10</v>
      </c>
      <c r="O32" s="1">
        <v>55</v>
      </c>
      <c r="P32" s="16">
        <v>328.21275436046511</v>
      </c>
      <c r="Q32" s="21">
        <v>7.7154692015574966</v>
      </c>
      <c r="R32" s="21">
        <v>17.899849905189186</v>
      </c>
      <c r="S32" s="21">
        <v>10.184380703631689</v>
      </c>
      <c r="T32" s="21">
        <v>0.53847935278591597</v>
      </c>
      <c r="U32" s="21">
        <v>5.8777754045154493</v>
      </c>
      <c r="V32" s="21">
        <v>5.3392960517295336</v>
      </c>
      <c r="W32" s="13" t="str">
        <f>IF(Table46[[#This Row],[PSI - FI]]&gt;5,"Red",(IF(AND(Table46[[#This Row],[PSI - FI]]&lt;5,Table46[[#This Row],[PSI - FI]]&gt;=3),"Blue","No")))</f>
        <v>Red</v>
      </c>
      <c r="X32" s="19" t="str">
        <f>HYPERLINK("https://www.google.com/maps/search/?api=1&amp;query="&amp;Table46[[#This Row],[Begin Lat]]&amp;","&amp;Table46[[#This Row],[Begin Long]],"Google Maps")</f>
        <v>Google Maps</v>
      </c>
      <c r="Y32" s="1">
        <v>40.048171000000004</v>
      </c>
      <c r="Z32" s="1">
        <v>-82.945147000000006</v>
      </c>
      <c r="AA32" s="1">
        <v>0</v>
      </c>
      <c r="AB32" s="1">
        <v>0</v>
      </c>
    </row>
    <row r="33" spans="1:28" x14ac:dyDescent="0.25">
      <c r="A33" s="13">
        <v>31</v>
      </c>
      <c r="B33" s="17">
        <v>8</v>
      </c>
      <c r="C33" s="1" t="s">
        <v>1329</v>
      </c>
      <c r="D33" s="1" t="s">
        <v>1884</v>
      </c>
      <c r="E33" s="1" t="s">
        <v>5267</v>
      </c>
      <c r="F33" s="1" t="s">
        <v>1371</v>
      </c>
      <c r="G33" s="21">
        <v>1.769351523094935</v>
      </c>
      <c r="H33" s="21">
        <v>0</v>
      </c>
      <c r="I33" s="1" t="s">
        <v>258</v>
      </c>
      <c r="J33" s="1" t="s">
        <v>259</v>
      </c>
      <c r="K33" s="1">
        <v>0</v>
      </c>
      <c r="L33" s="1">
        <v>2</v>
      </c>
      <c r="M33" s="1">
        <v>15</v>
      </c>
      <c r="N33" s="1">
        <v>14</v>
      </c>
      <c r="O33" s="1">
        <v>132</v>
      </c>
      <c r="P33" s="16">
        <v>383.68150436046511</v>
      </c>
      <c r="Q33" s="21">
        <v>14.917585890243489</v>
      </c>
      <c r="R33" s="21">
        <v>32.89378559245651</v>
      </c>
      <c r="S33" s="21">
        <v>17.976199702213023</v>
      </c>
      <c r="T33" s="21">
        <v>1.0411307187494274</v>
      </c>
      <c r="U33" s="21">
        <v>5.8689620049811388</v>
      </c>
      <c r="V33" s="21">
        <v>4.8278312862317119</v>
      </c>
      <c r="W33" s="13" t="str">
        <f>IF(Table46[[#This Row],[PSI - FI]]&gt;5,"Red",(IF(AND(Table46[[#This Row],[PSI - FI]]&lt;5,Table46[[#This Row],[PSI - FI]]&gt;=3),"Blue","No")))</f>
        <v>Blue</v>
      </c>
      <c r="X33" s="19" t="str">
        <f>HYPERLINK("https://www.google.com/maps/search/?api=1&amp;query="&amp;Table46[[#This Row],[Begin Lat]]&amp;","&amp;Table46[[#This Row],[Begin Long]],"Google Maps")</f>
        <v>Google Maps</v>
      </c>
      <c r="Y33" s="1">
        <v>39.188594000000002</v>
      </c>
      <c r="Z33" s="1">
        <v>-84.258432999999997</v>
      </c>
      <c r="AA33" s="1">
        <v>0</v>
      </c>
      <c r="AB33" s="1">
        <v>0</v>
      </c>
    </row>
    <row r="34" spans="1:28" x14ac:dyDescent="0.25">
      <c r="A34" s="13">
        <v>32</v>
      </c>
      <c r="B34" s="17">
        <v>8</v>
      </c>
      <c r="C34" s="1" t="s">
        <v>788</v>
      </c>
      <c r="D34" s="1" t="s">
        <v>1885</v>
      </c>
      <c r="E34" s="1" t="s">
        <v>5268</v>
      </c>
      <c r="F34" s="1" t="s">
        <v>1372</v>
      </c>
      <c r="G34" s="21">
        <v>0.58999999999650754</v>
      </c>
      <c r="H34" s="21">
        <v>0</v>
      </c>
      <c r="I34" s="1" t="s">
        <v>258</v>
      </c>
      <c r="J34" s="1" t="s">
        <v>259</v>
      </c>
      <c r="K34" s="1">
        <v>0</v>
      </c>
      <c r="L34" s="1">
        <v>0</v>
      </c>
      <c r="M34" s="1">
        <v>17</v>
      </c>
      <c r="N34" s="1">
        <v>17</v>
      </c>
      <c r="O34" s="1">
        <v>109</v>
      </c>
      <c r="P34" s="16">
        <v>295.734375</v>
      </c>
      <c r="Q34" s="21">
        <v>6.4878502696709779</v>
      </c>
      <c r="R34" s="21">
        <v>28.608691327000372</v>
      </c>
      <c r="S34" s="21">
        <v>22.120841057329393</v>
      </c>
      <c r="T34" s="21">
        <v>0.45280116126691589</v>
      </c>
      <c r="U34" s="21">
        <v>5.8247868439850166</v>
      </c>
      <c r="V34" s="21">
        <v>5.3719856827181003</v>
      </c>
      <c r="W34" s="13" t="str">
        <f>IF(Table46[[#This Row],[PSI - FI]]&gt;5,"Red",(IF(AND(Table46[[#This Row],[PSI - FI]]&lt;5,Table46[[#This Row],[PSI - FI]]&gt;=3),"Blue","No")))</f>
        <v>Red</v>
      </c>
      <c r="X34" s="19" t="str">
        <f>HYPERLINK("https://www.google.com/maps/search/?api=1&amp;query="&amp;Table46[[#This Row],[Begin Lat]]&amp;","&amp;Table46[[#This Row],[Begin Long]],"Google Maps")</f>
        <v>Google Maps</v>
      </c>
      <c r="Y34" s="1">
        <v>39.376908999999998</v>
      </c>
      <c r="Z34" s="1">
        <v>-84.379247000000007</v>
      </c>
      <c r="AA34" s="1">
        <v>0</v>
      </c>
      <c r="AB34" s="1">
        <v>0</v>
      </c>
    </row>
    <row r="35" spans="1:28" x14ac:dyDescent="0.25">
      <c r="A35" s="13">
        <v>33</v>
      </c>
      <c r="B35" s="17">
        <v>2</v>
      </c>
      <c r="C35" s="1" t="s">
        <v>786</v>
      </c>
      <c r="D35" s="1" t="s">
        <v>1886</v>
      </c>
      <c r="E35" s="1" t="s">
        <v>5269</v>
      </c>
      <c r="F35" s="1" t="s">
        <v>1373</v>
      </c>
      <c r="G35" s="21">
        <v>1.8690000000060536</v>
      </c>
      <c r="H35" s="21">
        <v>0</v>
      </c>
      <c r="I35" s="1" t="s">
        <v>258</v>
      </c>
      <c r="J35" s="1" t="s">
        <v>259</v>
      </c>
      <c r="K35" s="1">
        <v>0</v>
      </c>
      <c r="L35" s="1">
        <v>2</v>
      </c>
      <c r="M35" s="1">
        <v>21</v>
      </c>
      <c r="N35" s="1">
        <v>13</v>
      </c>
      <c r="O35" s="1">
        <v>57</v>
      </c>
      <c r="P35" s="16">
        <v>343.52525436046511</v>
      </c>
      <c r="Q35" s="21">
        <v>4.3560315340767257</v>
      </c>
      <c r="R35" s="21">
        <v>18.728741911617533</v>
      </c>
      <c r="S35" s="21">
        <v>14.372710377540807</v>
      </c>
      <c r="T35" s="21">
        <v>0.30401690161774875</v>
      </c>
      <c r="U35" s="21">
        <v>5.7605765803877356</v>
      </c>
      <c r="V35" s="21">
        <v>5.4565596787699864</v>
      </c>
      <c r="W35" s="13" t="str">
        <f>IF(Table46[[#This Row],[PSI - FI]]&gt;5,"Red",(IF(AND(Table46[[#This Row],[PSI - FI]]&lt;5,Table46[[#This Row],[PSI - FI]]&gt;=3),"Blue","No")))</f>
        <v>Red</v>
      </c>
      <c r="X35" s="19" t="str">
        <f>HYPERLINK("https://www.google.com/maps/search/?api=1&amp;query="&amp;Table46[[#This Row],[Begin Lat]]&amp;","&amp;Table46[[#This Row],[Begin Long]],"Google Maps")</f>
        <v>Google Maps</v>
      </c>
      <c r="Y35" s="1">
        <v>41.638841999999997</v>
      </c>
      <c r="Z35" s="1">
        <v>-83.703558000000001</v>
      </c>
      <c r="AA35" s="1">
        <v>0</v>
      </c>
      <c r="AB35" s="1">
        <v>0</v>
      </c>
    </row>
    <row r="36" spans="1:28" x14ac:dyDescent="0.25">
      <c r="A36" s="13">
        <v>34</v>
      </c>
      <c r="B36" s="17">
        <v>7</v>
      </c>
      <c r="C36" s="1" t="s">
        <v>3196</v>
      </c>
      <c r="D36" s="1" t="s">
        <v>1887</v>
      </c>
      <c r="E36" s="1" t="s">
        <v>5270</v>
      </c>
      <c r="F36" s="1" t="s">
        <v>1374</v>
      </c>
      <c r="G36" s="21">
        <v>16.504000000000815</v>
      </c>
      <c r="H36" s="21">
        <v>0</v>
      </c>
      <c r="I36" s="1" t="s">
        <v>258</v>
      </c>
      <c r="J36" s="1" t="s">
        <v>259</v>
      </c>
      <c r="K36" s="1">
        <v>1</v>
      </c>
      <c r="L36" s="1">
        <v>0</v>
      </c>
      <c r="M36" s="1">
        <v>16</v>
      </c>
      <c r="N36" s="1">
        <v>15</v>
      </c>
      <c r="O36" s="1">
        <v>39</v>
      </c>
      <c r="P36" s="16">
        <v>255.98918968023256</v>
      </c>
      <c r="Q36" s="21">
        <v>8.5563732130522805</v>
      </c>
      <c r="R36" s="21">
        <v>13.992115937737291</v>
      </c>
      <c r="S36" s="21">
        <v>5.4357427246850101</v>
      </c>
      <c r="T36" s="21">
        <v>0.59716787010556061</v>
      </c>
      <c r="U36" s="21">
        <v>5.6175310175121327</v>
      </c>
      <c r="V36" s="21">
        <v>5.020363147406572</v>
      </c>
      <c r="W36" s="13" t="str">
        <f>IF(Table46[[#This Row],[PSI - FI]]&gt;5,"Red",(IF(AND(Table46[[#This Row],[PSI - FI]]&lt;5,Table46[[#This Row],[PSI - FI]]&gt;=3),"Blue","No")))</f>
        <v>Red</v>
      </c>
      <c r="X36" s="19" t="str">
        <f>HYPERLINK("https://www.google.com/maps/search/?api=1&amp;query="&amp;Table46[[#This Row],[Begin Lat]]&amp;","&amp;Table46[[#This Row],[Begin Long]],"Google Maps")</f>
        <v>Google Maps</v>
      </c>
      <c r="Y36" s="1">
        <v>39.631219999999999</v>
      </c>
      <c r="Z36" s="1">
        <v>-84.198632000000003</v>
      </c>
      <c r="AA36" s="1">
        <v>0</v>
      </c>
      <c r="AB36" s="1">
        <v>0</v>
      </c>
    </row>
    <row r="37" spans="1:28" x14ac:dyDescent="0.25">
      <c r="A37" s="13">
        <v>35</v>
      </c>
      <c r="B37" s="17">
        <v>1</v>
      </c>
      <c r="C37" s="1" t="s">
        <v>803</v>
      </c>
      <c r="D37" s="1" t="s">
        <v>1888</v>
      </c>
      <c r="E37" s="1" t="s">
        <v>5271</v>
      </c>
      <c r="F37" s="1" t="s">
        <v>1375</v>
      </c>
      <c r="G37" s="21">
        <v>9.786999999996624</v>
      </c>
      <c r="H37" s="21">
        <v>0</v>
      </c>
      <c r="I37" s="1" t="s">
        <v>258</v>
      </c>
      <c r="J37" s="1" t="s">
        <v>261</v>
      </c>
      <c r="K37" s="1">
        <v>0</v>
      </c>
      <c r="L37" s="1">
        <v>1</v>
      </c>
      <c r="M37" s="1">
        <v>11</v>
      </c>
      <c r="N37" s="1">
        <v>19</v>
      </c>
      <c r="O37" s="1">
        <v>78</v>
      </c>
      <c r="P37" s="16">
        <v>280.00481468023258</v>
      </c>
      <c r="Q37" s="21">
        <v>9.1462523062924532</v>
      </c>
      <c r="R37" s="21">
        <v>21.746070411655744</v>
      </c>
      <c r="S37" s="21">
        <v>12.59981810536329</v>
      </c>
      <c r="T37" s="21">
        <v>0.67029049174201338</v>
      </c>
      <c r="U37" s="21">
        <v>5.613061404404216</v>
      </c>
      <c r="V37" s="21">
        <v>4.942770912662203</v>
      </c>
      <c r="W37" s="13" t="str">
        <f>IF(Table46[[#This Row],[PSI - FI]]&gt;5,"Red",(IF(AND(Table46[[#This Row],[PSI - FI]]&lt;5,Table46[[#This Row],[PSI - FI]]&gt;=3),"Blue","No")))</f>
        <v>Blue</v>
      </c>
      <c r="X37" s="19" t="str">
        <f>HYPERLINK("https://www.google.com/maps/search/?api=1&amp;query="&amp;Table46[[#This Row],[Begin Lat]]&amp;","&amp;Table46[[#This Row],[Begin Long]],"Google Maps")</f>
        <v>Google Maps</v>
      </c>
      <c r="Y37" s="1">
        <v>40.761851999999998</v>
      </c>
      <c r="Z37" s="1">
        <v>-84.147152000000006</v>
      </c>
      <c r="AA37" s="1">
        <v>0</v>
      </c>
      <c r="AB37" s="1">
        <v>0</v>
      </c>
    </row>
    <row r="38" spans="1:28" x14ac:dyDescent="0.25">
      <c r="A38" s="13">
        <v>36</v>
      </c>
      <c r="B38" s="17">
        <v>4</v>
      </c>
      <c r="C38" s="1" t="s">
        <v>800</v>
      </c>
      <c r="D38" s="1" t="s">
        <v>1889</v>
      </c>
      <c r="E38" s="1" t="s">
        <v>5272</v>
      </c>
      <c r="F38" s="1" t="s">
        <v>1376</v>
      </c>
      <c r="G38" s="21">
        <v>0.9360000000015134</v>
      </c>
      <c r="H38" s="21">
        <v>0</v>
      </c>
      <c r="I38" s="1" t="s">
        <v>258</v>
      </c>
      <c r="J38" s="1" t="s">
        <v>259</v>
      </c>
      <c r="K38" s="1">
        <v>0</v>
      </c>
      <c r="L38" s="1">
        <v>1</v>
      </c>
      <c r="M38" s="1">
        <v>13</v>
      </c>
      <c r="N38" s="1">
        <v>16</v>
      </c>
      <c r="O38" s="1">
        <v>77</v>
      </c>
      <c r="P38" s="16">
        <v>278.78606468023258</v>
      </c>
      <c r="Q38" s="21">
        <v>12.463530368106975</v>
      </c>
      <c r="R38" s="21">
        <v>21.633058615071089</v>
      </c>
      <c r="S38" s="21">
        <v>9.1695282469641146</v>
      </c>
      <c r="T38" s="21">
        <v>0.86985685390216505</v>
      </c>
      <c r="U38" s="21">
        <v>5.6082169521607286</v>
      </c>
      <c r="V38" s="21">
        <v>4.7383600982585632</v>
      </c>
      <c r="W38" s="13" t="str">
        <f>IF(Table46[[#This Row],[PSI - FI]]&gt;5,"Red",(IF(AND(Table46[[#This Row],[PSI - FI]]&lt;5,Table46[[#This Row],[PSI - FI]]&gt;=3),"Blue","No")))</f>
        <v>Blue</v>
      </c>
      <c r="X38" s="19" t="str">
        <f>HYPERLINK("https://www.google.com/maps/search/?api=1&amp;query="&amp;Table46[[#This Row],[Begin Lat]]&amp;","&amp;Table46[[#This Row],[Begin Long]],"Google Maps")</f>
        <v>Google Maps</v>
      </c>
      <c r="Y38" s="1">
        <v>40.796326000000001</v>
      </c>
      <c r="Z38" s="1">
        <v>-81.426338999999999</v>
      </c>
      <c r="AA38" s="1">
        <v>0</v>
      </c>
      <c r="AB38" s="1">
        <v>0</v>
      </c>
    </row>
    <row r="39" spans="1:28" x14ac:dyDescent="0.25">
      <c r="A39" s="13">
        <v>37</v>
      </c>
      <c r="B39" s="17">
        <v>4</v>
      </c>
      <c r="C39" s="1" t="s">
        <v>800</v>
      </c>
      <c r="D39" s="1" t="s">
        <v>1890</v>
      </c>
      <c r="E39" s="1" t="s">
        <v>5273</v>
      </c>
      <c r="F39" s="1" t="s">
        <v>1377</v>
      </c>
      <c r="G39" s="21">
        <v>2.9499999999970896</v>
      </c>
      <c r="H39" s="21">
        <v>0</v>
      </c>
      <c r="I39" s="1" t="s">
        <v>258</v>
      </c>
      <c r="J39" s="1" t="s">
        <v>259</v>
      </c>
      <c r="K39" s="1">
        <v>0</v>
      </c>
      <c r="L39" s="1">
        <v>1</v>
      </c>
      <c r="M39" s="1">
        <v>11</v>
      </c>
      <c r="N39" s="1">
        <v>18</v>
      </c>
      <c r="O39" s="1">
        <v>70</v>
      </c>
      <c r="P39" s="16">
        <v>267.56731468023258</v>
      </c>
      <c r="Q39" s="21">
        <v>12.544829324934559</v>
      </c>
      <c r="R39" s="21">
        <v>20.002123151160294</v>
      </c>
      <c r="S39" s="21">
        <v>7.4572938262257349</v>
      </c>
      <c r="T39" s="21">
        <v>0.87553088467217322</v>
      </c>
      <c r="U39" s="21">
        <v>5.5561675325338946</v>
      </c>
      <c r="V39" s="21">
        <v>4.6806366478617214</v>
      </c>
      <c r="W39" s="13" t="str">
        <f>IF(Table46[[#This Row],[PSI - FI]]&gt;5,"Red",(IF(AND(Table46[[#This Row],[PSI - FI]]&lt;5,Table46[[#This Row],[PSI - FI]]&gt;=3),"Blue","No")))</f>
        <v>Blue</v>
      </c>
      <c r="X39" s="19" t="str">
        <f>HYPERLINK("https://www.google.com/maps/search/?api=1&amp;query="&amp;Table46[[#This Row],[Begin Lat]]&amp;","&amp;Table46[[#This Row],[Begin Long]],"Google Maps")</f>
        <v>Google Maps</v>
      </c>
      <c r="Y39" s="1">
        <v>40.792591999999999</v>
      </c>
      <c r="Z39" s="1">
        <v>-81.445999999999998</v>
      </c>
      <c r="AA39" s="1">
        <v>0</v>
      </c>
      <c r="AB39" s="1">
        <v>0</v>
      </c>
    </row>
    <row r="40" spans="1:28" x14ac:dyDescent="0.25">
      <c r="A40" s="13">
        <v>38</v>
      </c>
      <c r="B40" s="17">
        <v>3</v>
      </c>
      <c r="C40" s="1" t="s">
        <v>1330</v>
      </c>
      <c r="D40" s="1" t="s">
        <v>1891</v>
      </c>
      <c r="E40" s="1" t="s">
        <v>5274</v>
      </c>
      <c r="F40" s="1" t="s">
        <v>1378</v>
      </c>
      <c r="G40" s="21">
        <v>1.2899999999935972</v>
      </c>
      <c r="H40" s="21">
        <v>0</v>
      </c>
      <c r="I40" s="1" t="s">
        <v>258</v>
      </c>
      <c r="J40" s="1" t="s">
        <v>259</v>
      </c>
      <c r="K40" s="1">
        <v>0</v>
      </c>
      <c r="L40" s="1">
        <v>0</v>
      </c>
      <c r="M40" s="1">
        <v>17</v>
      </c>
      <c r="N40" s="1">
        <v>11</v>
      </c>
      <c r="O40" s="1">
        <v>88</v>
      </c>
      <c r="P40" s="16">
        <v>248.109375</v>
      </c>
      <c r="Q40" s="21">
        <v>11.640234340975672</v>
      </c>
      <c r="R40" s="21">
        <v>24.792997322519096</v>
      </c>
      <c r="S40" s="21">
        <v>13.152762981543423</v>
      </c>
      <c r="T40" s="21">
        <v>0.81239723605398717</v>
      </c>
      <c r="U40" s="21">
        <v>5.4766468767677665</v>
      </c>
      <c r="V40" s="21">
        <v>4.6642496407137797</v>
      </c>
      <c r="W40" s="13" t="str">
        <f>IF(Table46[[#This Row],[PSI - FI]]&gt;5,"Red",(IF(AND(Table46[[#This Row],[PSI - FI]]&lt;5,Table46[[#This Row],[PSI - FI]]&gt;=3),"Blue","No")))</f>
        <v>Blue</v>
      </c>
      <c r="X40" s="19" t="str">
        <f>HYPERLINK("https://www.google.com/maps/search/?api=1&amp;query="&amp;Table46[[#This Row],[Begin Lat]]&amp;","&amp;Table46[[#This Row],[Begin Long]],"Google Maps")</f>
        <v>Google Maps</v>
      </c>
      <c r="Y40" s="1">
        <v>41.433151000000002</v>
      </c>
      <c r="Z40" s="1">
        <v>-82.714939999999999</v>
      </c>
      <c r="AA40" s="1">
        <v>0</v>
      </c>
      <c r="AB40" s="1">
        <v>0</v>
      </c>
    </row>
    <row r="41" spans="1:28" x14ac:dyDescent="0.25">
      <c r="A41" s="13">
        <v>39</v>
      </c>
      <c r="B41" s="17">
        <v>6</v>
      </c>
      <c r="C41" s="1" t="s">
        <v>784</v>
      </c>
      <c r="D41" s="1" t="s">
        <v>1892</v>
      </c>
      <c r="E41" s="1" t="s">
        <v>5275</v>
      </c>
      <c r="F41" s="1" t="s">
        <v>1379</v>
      </c>
      <c r="G41" s="21">
        <v>2.9060000000026776</v>
      </c>
      <c r="H41" s="21">
        <v>0</v>
      </c>
      <c r="I41" s="1" t="s">
        <v>258</v>
      </c>
      <c r="J41" s="1" t="s">
        <v>261</v>
      </c>
      <c r="K41" s="1">
        <v>0</v>
      </c>
      <c r="L41" s="1">
        <v>4</v>
      </c>
      <c r="M41" s="1">
        <v>11</v>
      </c>
      <c r="N41" s="1">
        <v>17</v>
      </c>
      <c r="O41" s="1">
        <v>45</v>
      </c>
      <c r="P41" s="16">
        <v>375.15988372093022</v>
      </c>
      <c r="Q41" s="21">
        <v>5.7068944154847872</v>
      </c>
      <c r="R41" s="21">
        <v>15.378226715910797</v>
      </c>
      <c r="S41" s="21">
        <v>9.671332300426009</v>
      </c>
      <c r="T41" s="21">
        <v>0.41058531722538932</v>
      </c>
      <c r="U41" s="21">
        <v>5.443031577704156</v>
      </c>
      <c r="V41" s="21">
        <v>5.0324462604787668</v>
      </c>
      <c r="W41" s="13" t="str">
        <f>IF(Table46[[#This Row],[PSI - FI]]&gt;5,"Red",(IF(AND(Table46[[#This Row],[PSI - FI]]&lt;5,Table46[[#This Row],[PSI - FI]]&gt;=3),"Blue","No")))</f>
        <v>Red</v>
      </c>
      <c r="X41" s="19" t="str">
        <f>HYPERLINK("https://www.google.com/maps/search/?api=1&amp;query="&amp;Table46[[#This Row],[Begin Lat]]&amp;","&amp;Table46[[#This Row],[Begin Long]],"Google Maps")</f>
        <v>Google Maps</v>
      </c>
      <c r="Y41" s="1">
        <v>39.971873000000002</v>
      </c>
      <c r="Z41" s="1">
        <v>-83.080702000000002</v>
      </c>
      <c r="AA41" s="1">
        <v>0</v>
      </c>
      <c r="AB41" s="1">
        <v>0</v>
      </c>
    </row>
    <row r="42" spans="1:28" x14ac:dyDescent="0.25">
      <c r="A42" s="13">
        <v>40</v>
      </c>
      <c r="B42" s="17">
        <v>7</v>
      </c>
      <c r="C42" s="1" t="s">
        <v>3196</v>
      </c>
      <c r="D42" s="1" t="s">
        <v>931</v>
      </c>
      <c r="E42" s="1" t="s">
        <v>5276</v>
      </c>
      <c r="F42" s="1" t="s">
        <v>1380</v>
      </c>
      <c r="G42" s="21">
        <v>2.1830000000045402</v>
      </c>
      <c r="H42" s="21">
        <v>0</v>
      </c>
      <c r="I42" s="1" t="s">
        <v>258</v>
      </c>
      <c r="J42" s="1" t="s">
        <v>261</v>
      </c>
      <c r="K42" s="1">
        <v>1</v>
      </c>
      <c r="L42" s="1">
        <v>3</v>
      </c>
      <c r="M42" s="1">
        <v>15</v>
      </c>
      <c r="N42" s="1">
        <v>12</v>
      </c>
      <c r="O42" s="1">
        <v>28</v>
      </c>
      <c r="P42" s="16">
        <v>362.15988372093022</v>
      </c>
      <c r="Q42" s="21">
        <v>6.805304308029279</v>
      </c>
      <c r="R42" s="21">
        <v>11.764688414783153</v>
      </c>
      <c r="S42" s="21">
        <v>4.9593841067538742</v>
      </c>
      <c r="T42" s="21">
        <v>0.49759006417027291</v>
      </c>
      <c r="U42" s="21">
        <v>5.4130052674859908</v>
      </c>
      <c r="V42" s="21">
        <v>4.9154152033157175</v>
      </c>
      <c r="W42" s="13" t="str">
        <f>IF(Table46[[#This Row],[PSI - FI]]&gt;5,"Red",(IF(AND(Table46[[#This Row],[PSI - FI]]&lt;5,Table46[[#This Row],[PSI - FI]]&gt;=3),"Blue","No")))</f>
        <v>Blue</v>
      </c>
      <c r="X42" s="19" t="str">
        <f>HYPERLINK("https://www.google.com/maps/search/?api=1&amp;query="&amp;Table46[[#This Row],[Begin Lat]]&amp;","&amp;Table46[[#This Row],[Begin Long]],"Google Maps")</f>
        <v>Google Maps</v>
      </c>
      <c r="Y42" s="1">
        <v>39.820073000000001</v>
      </c>
      <c r="Z42" s="1">
        <v>-84.167559999999995</v>
      </c>
      <c r="AA42" s="1">
        <v>0</v>
      </c>
      <c r="AB42" s="1">
        <v>0</v>
      </c>
    </row>
    <row r="43" spans="1:28" x14ac:dyDescent="0.25">
      <c r="A43" s="13">
        <v>41</v>
      </c>
      <c r="B43" s="17">
        <v>7</v>
      </c>
      <c r="C43" s="1" t="s">
        <v>3196</v>
      </c>
      <c r="D43" s="1" t="s">
        <v>1893</v>
      </c>
      <c r="E43" s="1" t="s">
        <v>5277</v>
      </c>
      <c r="F43" s="1" t="s">
        <v>1381</v>
      </c>
      <c r="G43" s="21">
        <v>6.0439999999944121</v>
      </c>
      <c r="H43" s="21">
        <v>0</v>
      </c>
      <c r="I43" s="1" t="s">
        <v>258</v>
      </c>
      <c r="J43" s="1" t="s">
        <v>259</v>
      </c>
      <c r="K43" s="1">
        <v>0</v>
      </c>
      <c r="L43" s="1">
        <v>2</v>
      </c>
      <c r="M43" s="1">
        <v>16</v>
      </c>
      <c r="N43" s="1">
        <v>11</v>
      </c>
      <c r="O43" s="1">
        <v>91</v>
      </c>
      <c r="P43" s="16">
        <v>335.91587936046511</v>
      </c>
      <c r="Q43" s="21">
        <v>11.757102704742703</v>
      </c>
      <c r="R43" s="21">
        <v>24.315835774649869</v>
      </c>
      <c r="S43" s="21">
        <v>12.558733069907166</v>
      </c>
      <c r="T43" s="21">
        <v>0.82055373298740963</v>
      </c>
      <c r="U43" s="21">
        <v>5.4073773769345532</v>
      </c>
      <c r="V43" s="21">
        <v>4.5868236439471435</v>
      </c>
      <c r="W43" s="13" t="str">
        <f>IF(Table46[[#This Row],[PSI - FI]]&gt;5,"Red",(IF(AND(Table46[[#This Row],[PSI - FI]]&lt;5,Table46[[#This Row],[PSI - FI]]&gt;=3),"Blue","No")))</f>
        <v>Blue</v>
      </c>
      <c r="X43" s="19" t="str">
        <f>HYPERLINK("https://www.google.com/maps/search/?api=1&amp;query="&amp;Table46[[#This Row],[Begin Lat]]&amp;","&amp;Table46[[#This Row],[Begin Long]],"Google Maps")</f>
        <v>Google Maps</v>
      </c>
      <c r="Y43" s="1">
        <v>39.673200999999999</v>
      </c>
      <c r="Z43" s="1">
        <v>-84.221880999999996</v>
      </c>
      <c r="AA43" s="1">
        <v>0</v>
      </c>
      <c r="AB43" s="1">
        <v>0</v>
      </c>
    </row>
    <row r="44" spans="1:28" x14ac:dyDescent="0.25">
      <c r="A44" s="13">
        <v>42</v>
      </c>
      <c r="B44" s="17">
        <v>6</v>
      </c>
      <c r="C44" s="1" t="s">
        <v>784</v>
      </c>
      <c r="D44" s="1" t="s">
        <v>1894</v>
      </c>
      <c r="E44" s="1" t="s">
        <v>5253</v>
      </c>
      <c r="F44" s="1" t="s">
        <v>1382</v>
      </c>
      <c r="G44" s="21">
        <v>0</v>
      </c>
      <c r="H44" s="21">
        <v>0</v>
      </c>
      <c r="I44" s="1" t="s">
        <v>258</v>
      </c>
      <c r="J44" s="1" t="s">
        <v>262</v>
      </c>
      <c r="K44" s="1">
        <v>1</v>
      </c>
      <c r="L44" s="1">
        <v>1</v>
      </c>
      <c r="M44" s="1">
        <v>14</v>
      </c>
      <c r="N44" s="1">
        <v>17</v>
      </c>
      <c r="O44" s="1">
        <v>91</v>
      </c>
      <c r="P44" s="16">
        <v>349.44712936046511</v>
      </c>
      <c r="Q44" s="21">
        <v>5.7069338134749579</v>
      </c>
      <c r="R44" s="21">
        <v>25.412445736870279</v>
      </c>
      <c r="S44" s="21">
        <v>19.705511923395321</v>
      </c>
      <c r="T44" s="21">
        <v>0.39829930571840072</v>
      </c>
      <c r="U44" s="21">
        <v>5.3420366824465368</v>
      </c>
      <c r="V44" s="21">
        <v>4.9437373767281363</v>
      </c>
      <c r="W44" s="13" t="str">
        <f>IF(Table46[[#This Row],[PSI - FI]]&gt;5,"Red",(IF(AND(Table46[[#This Row],[PSI - FI]]&lt;5,Table46[[#This Row],[PSI - FI]]&gt;=3),"Blue","No")))</f>
        <v>Blue</v>
      </c>
      <c r="X44" s="19" t="str">
        <f>HYPERLINK("https://www.google.com/maps/search/?api=1&amp;query="&amp;Table46[[#This Row],[Begin Lat]]&amp;","&amp;Table46[[#This Row],[Begin Long]],"Google Maps")</f>
        <v>Google Maps</v>
      </c>
      <c r="Y44" s="1">
        <v>40.037408999999997</v>
      </c>
      <c r="Z44" s="1">
        <v>-82.962480999999997</v>
      </c>
      <c r="AA44" s="1">
        <v>0</v>
      </c>
      <c r="AB44" s="1">
        <v>0</v>
      </c>
    </row>
    <row r="45" spans="1:28" x14ac:dyDescent="0.25">
      <c r="A45" s="13">
        <v>43</v>
      </c>
      <c r="B45" s="17">
        <v>4</v>
      </c>
      <c r="C45" s="1" t="s">
        <v>800</v>
      </c>
      <c r="D45" s="1" t="s">
        <v>1895</v>
      </c>
      <c r="E45" s="1" t="s">
        <v>5278</v>
      </c>
      <c r="F45" s="1" t="s">
        <v>1383</v>
      </c>
      <c r="G45" s="21">
        <v>4.4940000000060536</v>
      </c>
      <c r="H45" s="21">
        <v>0</v>
      </c>
      <c r="I45" s="1" t="s">
        <v>258</v>
      </c>
      <c r="J45" s="1" t="s">
        <v>259</v>
      </c>
      <c r="K45" s="1">
        <v>0</v>
      </c>
      <c r="L45" s="1">
        <v>0</v>
      </c>
      <c r="M45" s="1">
        <v>16</v>
      </c>
      <c r="N45" s="1">
        <v>14</v>
      </c>
      <c r="O45" s="1">
        <v>94</v>
      </c>
      <c r="P45" s="16">
        <v>260.875</v>
      </c>
      <c r="Q45" s="21">
        <v>9.2017885026584736</v>
      </c>
      <c r="R45" s="21">
        <v>24.547622947901601</v>
      </c>
      <c r="S45" s="21">
        <v>15.345834445243128</v>
      </c>
      <c r="T45" s="21">
        <v>0.64221280494311017</v>
      </c>
      <c r="U45" s="21">
        <v>5.3407621618473957</v>
      </c>
      <c r="V45" s="21">
        <v>4.6985493569042855</v>
      </c>
      <c r="W45" s="13" t="str">
        <f>IF(Table46[[#This Row],[PSI - FI]]&gt;5,"Red",(IF(AND(Table46[[#This Row],[PSI - FI]]&lt;5,Table46[[#This Row],[PSI - FI]]&gt;=3),"Blue","No")))</f>
        <v>Blue</v>
      </c>
      <c r="X45" s="19" t="str">
        <f>HYPERLINK("https://www.google.com/maps/search/?api=1&amp;query="&amp;Table46[[#This Row],[Begin Lat]]&amp;","&amp;Table46[[#This Row],[Begin Long]],"Google Maps")</f>
        <v>Google Maps</v>
      </c>
      <c r="Y45" s="1">
        <v>40.858640999999999</v>
      </c>
      <c r="Z45" s="1">
        <v>-81.432575</v>
      </c>
      <c r="AA45" s="1">
        <v>0</v>
      </c>
      <c r="AB45" s="1">
        <v>0</v>
      </c>
    </row>
    <row r="46" spans="1:28" x14ac:dyDescent="0.25">
      <c r="A46" s="13">
        <v>44</v>
      </c>
      <c r="B46" s="17">
        <v>7</v>
      </c>
      <c r="C46" s="1" t="s">
        <v>3196</v>
      </c>
      <c r="D46" s="1" t="s">
        <v>1896</v>
      </c>
      <c r="E46" s="1" t="s">
        <v>5279</v>
      </c>
      <c r="F46" s="1" t="s">
        <v>1384</v>
      </c>
      <c r="G46" s="21">
        <v>2.6340000000054715</v>
      </c>
      <c r="H46" s="21">
        <v>0</v>
      </c>
      <c r="I46" s="1" t="s">
        <v>258</v>
      </c>
      <c r="J46" s="1" t="s">
        <v>259</v>
      </c>
      <c r="K46" s="1">
        <v>0</v>
      </c>
      <c r="L46" s="1">
        <v>4</v>
      </c>
      <c r="M46" s="1">
        <v>18</v>
      </c>
      <c r="N46" s="1">
        <v>9</v>
      </c>
      <c r="O46" s="1">
        <v>38</v>
      </c>
      <c r="P46" s="16">
        <v>378.48800872093022</v>
      </c>
      <c r="Q46" s="21">
        <v>7.0100155529508799</v>
      </c>
      <c r="R46" s="21">
        <v>13.653441803926542</v>
      </c>
      <c r="S46" s="21">
        <v>6.6434262509756623</v>
      </c>
      <c r="T46" s="21">
        <v>0.48924421047655775</v>
      </c>
      <c r="U46" s="21">
        <v>5.3232919727104981</v>
      </c>
      <c r="V46" s="21">
        <v>4.8340477622339399</v>
      </c>
      <c r="W46" s="13" t="str">
        <f>IF(Table46[[#This Row],[PSI - FI]]&gt;5,"Red",(IF(AND(Table46[[#This Row],[PSI - FI]]&lt;5,Table46[[#This Row],[PSI - FI]]&gt;=3),"Blue","No")))</f>
        <v>Blue</v>
      </c>
      <c r="X46" s="19" t="str">
        <f>HYPERLINK("https://www.google.com/maps/search/?api=1&amp;query="&amp;Table46[[#This Row],[Begin Lat]]&amp;","&amp;Table46[[#This Row],[Begin Long]],"Google Maps")</f>
        <v>Google Maps</v>
      </c>
      <c r="Y46" s="1">
        <v>39.631767000000004</v>
      </c>
      <c r="Z46" s="1">
        <v>-84.235061999999999</v>
      </c>
      <c r="AA46" s="1">
        <v>0</v>
      </c>
      <c r="AB46" s="1">
        <v>0</v>
      </c>
    </row>
    <row r="47" spans="1:28" x14ac:dyDescent="0.25">
      <c r="A47" s="13">
        <v>45</v>
      </c>
      <c r="B47" s="17">
        <v>6</v>
      </c>
      <c r="C47" s="1" t="s">
        <v>799</v>
      </c>
      <c r="D47" s="1" t="s">
        <v>1897</v>
      </c>
      <c r="E47" s="1" t="s">
        <v>5280</v>
      </c>
      <c r="F47" s="1" t="s">
        <v>1385</v>
      </c>
      <c r="G47" s="21">
        <v>0</v>
      </c>
      <c r="H47" s="21">
        <v>0</v>
      </c>
      <c r="I47" s="1" t="s">
        <v>258</v>
      </c>
      <c r="J47" s="1" t="s">
        <v>259</v>
      </c>
      <c r="K47" s="1">
        <v>0</v>
      </c>
      <c r="L47" s="1">
        <v>5</v>
      </c>
      <c r="M47" s="1">
        <v>15</v>
      </c>
      <c r="N47" s="1">
        <v>15</v>
      </c>
      <c r="O47" s="1">
        <v>38</v>
      </c>
      <c r="P47" s="16">
        <v>431.14907340116281</v>
      </c>
      <c r="Q47" s="21">
        <v>5.5736309128207955</v>
      </c>
      <c r="R47" s="21">
        <v>12.897074592942731</v>
      </c>
      <c r="S47" s="21">
        <v>7.3234436801219358</v>
      </c>
      <c r="T47" s="21">
        <v>0.3889958067614937</v>
      </c>
      <c r="U47" s="21">
        <v>5.2664870533203851</v>
      </c>
      <c r="V47" s="21">
        <v>4.8774912465588915</v>
      </c>
      <c r="W47" s="13" t="str">
        <f>IF(Table46[[#This Row],[PSI - FI]]&gt;5,"Red",(IF(AND(Table46[[#This Row],[PSI - FI]]&lt;5,Table46[[#This Row],[PSI - FI]]&gt;=3),"Blue","No")))</f>
        <v>Blue</v>
      </c>
      <c r="X47" s="19" t="str">
        <f>HYPERLINK("https://www.google.com/maps/search/?api=1&amp;query="&amp;Table46[[#This Row],[Begin Lat]]&amp;","&amp;Table46[[#This Row],[Begin Long]],"Google Maps")</f>
        <v>Google Maps</v>
      </c>
      <c r="Y47" s="1">
        <v>40.153892999999997</v>
      </c>
      <c r="Z47" s="1">
        <v>-83.122664999999998</v>
      </c>
      <c r="AA47" s="1">
        <v>0</v>
      </c>
      <c r="AB47" s="1">
        <v>0</v>
      </c>
    </row>
    <row r="48" spans="1:28" x14ac:dyDescent="0.25">
      <c r="A48" s="13">
        <v>46</v>
      </c>
      <c r="B48" s="17">
        <v>4</v>
      </c>
      <c r="C48" s="1" t="s">
        <v>800</v>
      </c>
      <c r="D48" s="1" t="s">
        <v>1898</v>
      </c>
      <c r="E48" s="1" t="s">
        <v>5281</v>
      </c>
      <c r="F48" s="1" t="s">
        <v>1386</v>
      </c>
      <c r="G48" s="21">
        <v>2.0529999999998836</v>
      </c>
      <c r="H48" s="21">
        <v>0</v>
      </c>
      <c r="I48" s="1" t="s">
        <v>258</v>
      </c>
      <c r="J48" s="1" t="s">
        <v>259</v>
      </c>
      <c r="K48" s="1">
        <v>0</v>
      </c>
      <c r="L48" s="1">
        <v>2</v>
      </c>
      <c r="M48" s="1">
        <v>14</v>
      </c>
      <c r="N48" s="1">
        <v>12</v>
      </c>
      <c r="O48" s="1">
        <v>57</v>
      </c>
      <c r="P48" s="16">
        <v>293.25962936046511</v>
      </c>
      <c r="Q48" s="21">
        <v>14.116260074906107</v>
      </c>
      <c r="R48" s="21">
        <v>17.045023895236046</v>
      </c>
      <c r="S48" s="21">
        <v>2.9287638203299391</v>
      </c>
      <c r="T48" s="21">
        <v>0.9852044496993978</v>
      </c>
      <c r="U48" s="21">
        <v>5.2518777409365445</v>
      </c>
      <c r="V48" s="21">
        <v>4.2666732912371463</v>
      </c>
      <c r="W48" s="13" t="str">
        <f>IF(Table46[[#This Row],[PSI - FI]]&gt;5,"Red",(IF(AND(Table46[[#This Row],[PSI - FI]]&lt;5,Table46[[#This Row],[PSI - FI]]&gt;=3),"Blue","No")))</f>
        <v>Blue</v>
      </c>
      <c r="X48" s="19" t="str">
        <f>HYPERLINK("https://www.google.com/maps/search/?api=1&amp;query="&amp;Table46[[#This Row],[Begin Lat]]&amp;","&amp;Table46[[#This Row],[Begin Long]],"Google Maps")</f>
        <v>Google Maps</v>
      </c>
      <c r="Y48" s="1">
        <v>40.879291000000002</v>
      </c>
      <c r="Z48" s="1">
        <v>-81.441258000000005</v>
      </c>
      <c r="AA48" s="1">
        <v>0</v>
      </c>
      <c r="AB48" s="1">
        <v>0</v>
      </c>
    </row>
    <row r="49" spans="1:28" x14ac:dyDescent="0.25">
      <c r="A49" s="13">
        <v>47</v>
      </c>
      <c r="B49" s="17">
        <v>4</v>
      </c>
      <c r="C49" s="1" t="s">
        <v>795</v>
      </c>
      <c r="D49" s="1" t="s">
        <v>1899</v>
      </c>
      <c r="E49" s="1" t="s">
        <v>5282</v>
      </c>
      <c r="F49" s="1" t="s">
        <v>1387</v>
      </c>
      <c r="G49" s="21">
        <v>1.4589391083180882E-3</v>
      </c>
      <c r="H49" s="21">
        <v>0</v>
      </c>
      <c r="I49" s="1" t="s">
        <v>258</v>
      </c>
      <c r="J49" s="1" t="s">
        <v>259</v>
      </c>
      <c r="K49" s="1">
        <v>1</v>
      </c>
      <c r="L49" s="1">
        <v>1</v>
      </c>
      <c r="M49" s="1">
        <v>13</v>
      </c>
      <c r="N49" s="1">
        <v>15</v>
      </c>
      <c r="O49" s="1">
        <v>86</v>
      </c>
      <c r="P49" s="16">
        <v>329.02525436046511</v>
      </c>
      <c r="Q49" s="21">
        <v>11.664575170422813</v>
      </c>
      <c r="R49" s="21">
        <v>21.718287139328488</v>
      </c>
      <c r="S49" s="21">
        <v>10.053711968905676</v>
      </c>
      <c r="T49" s="21">
        <v>0.81409603540689279</v>
      </c>
      <c r="U49" s="21">
        <v>5.1987192114584255</v>
      </c>
      <c r="V49" s="21">
        <v>4.3846231760515328</v>
      </c>
      <c r="W49" s="13" t="str">
        <f>IF(Table46[[#This Row],[PSI - FI]]&gt;5,"Red",(IF(AND(Table46[[#This Row],[PSI - FI]]&lt;5,Table46[[#This Row],[PSI - FI]]&gt;=3),"Blue","No")))</f>
        <v>Blue</v>
      </c>
      <c r="X49" s="19" t="str">
        <f>HYPERLINK("https://www.google.com/maps/search/?api=1&amp;query="&amp;Table46[[#This Row],[Begin Lat]]&amp;","&amp;Table46[[#This Row],[Begin Long]],"Google Maps")</f>
        <v>Google Maps</v>
      </c>
      <c r="Y49" s="1">
        <v>41.135964999999999</v>
      </c>
      <c r="Z49" s="1">
        <v>-81.657315999999994</v>
      </c>
      <c r="AA49" s="1">
        <v>0</v>
      </c>
      <c r="AB49" s="1">
        <v>0</v>
      </c>
    </row>
    <row r="50" spans="1:28" x14ac:dyDescent="0.25">
      <c r="A50" s="13">
        <v>48</v>
      </c>
      <c r="B50" s="17">
        <v>3</v>
      </c>
      <c r="C50" s="1" t="s">
        <v>791</v>
      </c>
      <c r="D50" s="1" t="s">
        <v>1900</v>
      </c>
      <c r="E50" s="1" t="s">
        <v>3634</v>
      </c>
      <c r="F50" s="1" t="s">
        <v>1388</v>
      </c>
      <c r="G50" s="21">
        <v>16.547999999995227</v>
      </c>
      <c r="H50" s="21">
        <v>0</v>
      </c>
      <c r="I50" s="1" t="s">
        <v>258</v>
      </c>
      <c r="J50" s="1" t="s">
        <v>261</v>
      </c>
      <c r="K50" s="1">
        <v>0</v>
      </c>
      <c r="L50" s="1">
        <v>1</v>
      </c>
      <c r="M50" s="1">
        <v>8</v>
      </c>
      <c r="N50" s="1">
        <v>20</v>
      </c>
      <c r="O50" s="1">
        <v>73</v>
      </c>
      <c r="P50" s="16">
        <v>259.80168968023258</v>
      </c>
      <c r="Q50" s="21">
        <v>8.3893231605567795</v>
      </c>
      <c r="R50" s="21">
        <v>19.867829356635532</v>
      </c>
      <c r="S50" s="21">
        <v>11.478506196078753</v>
      </c>
      <c r="T50" s="21">
        <v>0.61007498203128196</v>
      </c>
      <c r="U50" s="21">
        <v>5.0890694827305314</v>
      </c>
      <c r="V50" s="21">
        <v>4.4789945006992493</v>
      </c>
      <c r="W50" s="13" t="str">
        <f>IF(Table46[[#This Row],[PSI - FI]]&gt;5,"Red",(IF(AND(Table46[[#This Row],[PSI - FI]]&lt;5,Table46[[#This Row],[PSI - FI]]&gt;=3),"Blue","No")))</f>
        <v>Blue</v>
      </c>
      <c r="X50" s="19" t="str">
        <f>HYPERLINK("https://www.google.com/maps/search/?api=1&amp;query="&amp;Table46[[#This Row],[Begin Lat]]&amp;","&amp;Table46[[#This Row],[Begin Long]],"Google Maps")</f>
        <v>Google Maps</v>
      </c>
      <c r="Y50" s="1">
        <v>41.343397000000003</v>
      </c>
      <c r="Z50" s="1">
        <v>-82.068064000000007</v>
      </c>
      <c r="AA50" s="1">
        <v>0</v>
      </c>
      <c r="AB50" s="1">
        <v>0</v>
      </c>
    </row>
    <row r="51" spans="1:28" x14ac:dyDescent="0.25">
      <c r="A51" s="13">
        <v>49</v>
      </c>
      <c r="B51" s="17">
        <v>7</v>
      </c>
      <c r="C51" s="1" t="s">
        <v>3196</v>
      </c>
      <c r="D51" s="1" t="s">
        <v>1901</v>
      </c>
      <c r="E51" s="1" t="s">
        <v>5283</v>
      </c>
      <c r="F51" s="1" t="s">
        <v>1389</v>
      </c>
      <c r="G51" s="21">
        <v>5.3589999999967404</v>
      </c>
      <c r="H51" s="21">
        <v>0</v>
      </c>
      <c r="I51" s="1" t="s">
        <v>258</v>
      </c>
      <c r="J51" s="1" t="s">
        <v>259</v>
      </c>
      <c r="K51" s="1">
        <v>0</v>
      </c>
      <c r="L51" s="1">
        <v>0</v>
      </c>
      <c r="M51" s="1">
        <v>21</v>
      </c>
      <c r="N51" s="1">
        <v>8</v>
      </c>
      <c r="O51" s="1">
        <v>57</v>
      </c>
      <c r="P51" s="16">
        <v>229.984375</v>
      </c>
      <c r="Q51" s="21">
        <v>7.9178533760199761</v>
      </c>
      <c r="R51" s="21">
        <v>16.917447933685036</v>
      </c>
      <c r="S51" s="21">
        <v>8.9995945576650591</v>
      </c>
      <c r="T51" s="21">
        <v>0.55260418387935983</v>
      </c>
      <c r="U51" s="21">
        <v>5.0427825651937521</v>
      </c>
      <c r="V51" s="21">
        <v>4.4901783813143918</v>
      </c>
      <c r="W51" s="13" t="str">
        <f>IF(Table46[[#This Row],[PSI - FI]]&gt;5,"Red",(IF(AND(Table46[[#This Row],[PSI - FI]]&lt;5,Table46[[#This Row],[PSI - FI]]&gt;=3),"Blue","No")))</f>
        <v>Blue</v>
      </c>
      <c r="X51" s="19" t="str">
        <f>HYPERLINK("https://www.google.com/maps/search/?api=1&amp;query="&amp;Table46[[#This Row],[Begin Lat]]&amp;","&amp;Table46[[#This Row],[Begin Long]],"Google Maps")</f>
        <v>Google Maps</v>
      </c>
      <c r="Y51" s="1">
        <v>39.658918999999997</v>
      </c>
      <c r="Z51" s="1">
        <v>-84.157633000000004</v>
      </c>
      <c r="AA51" s="1">
        <v>0</v>
      </c>
      <c r="AB51" s="1">
        <v>0</v>
      </c>
    </row>
    <row r="52" spans="1:28" x14ac:dyDescent="0.25">
      <c r="A52" s="13">
        <v>50</v>
      </c>
      <c r="B52" s="17">
        <v>8</v>
      </c>
      <c r="C52" s="1" t="s">
        <v>787</v>
      </c>
      <c r="D52" s="1" t="s">
        <v>1878</v>
      </c>
      <c r="E52" s="1" t="s">
        <v>5284</v>
      </c>
      <c r="F52" s="1" t="s">
        <v>1390</v>
      </c>
      <c r="G52" s="21">
        <v>12.786999999996624</v>
      </c>
      <c r="H52" s="21">
        <v>0</v>
      </c>
      <c r="I52" s="1" t="s">
        <v>258</v>
      </c>
      <c r="J52" s="1" t="s">
        <v>261</v>
      </c>
      <c r="K52" s="1">
        <v>0</v>
      </c>
      <c r="L52" s="1">
        <v>0</v>
      </c>
      <c r="M52" s="1">
        <v>18</v>
      </c>
      <c r="N52" s="1">
        <v>8</v>
      </c>
      <c r="O52" s="1">
        <v>60</v>
      </c>
      <c r="P52" s="16">
        <v>213.34375</v>
      </c>
      <c r="Q52" s="21">
        <v>10.789329698325551</v>
      </c>
      <c r="R52" s="21">
        <v>17.975566979607425</v>
      </c>
      <c r="S52" s="21">
        <v>7.1862372812818744</v>
      </c>
      <c r="T52" s="21">
        <v>0.78751459660485545</v>
      </c>
      <c r="U52" s="21">
        <v>5.011185912142972</v>
      </c>
      <c r="V52" s="21">
        <v>4.2236713155381169</v>
      </c>
      <c r="W52" s="13" t="str">
        <f>IF(Table46[[#This Row],[PSI - FI]]&gt;5,"Red",(IF(AND(Table46[[#This Row],[PSI - FI]]&lt;5,Table46[[#This Row],[PSI - FI]]&gt;=3),"Blue","No")))</f>
        <v>Blue</v>
      </c>
      <c r="X52" s="19" t="str">
        <f>HYPERLINK("https://www.google.com/maps/search/?api=1&amp;query="&amp;Table46[[#This Row],[Begin Lat]]&amp;","&amp;Table46[[#This Row],[Begin Long]],"Google Maps")</f>
        <v>Google Maps</v>
      </c>
      <c r="Y52" s="1">
        <v>39.236918000000003</v>
      </c>
      <c r="Z52" s="1">
        <v>-84.592395999999994</v>
      </c>
      <c r="AA52" s="1">
        <v>0</v>
      </c>
      <c r="AB52" s="1">
        <v>0</v>
      </c>
    </row>
    <row r="53" spans="1:28" x14ac:dyDescent="0.25">
      <c r="A53" s="13">
        <v>51</v>
      </c>
      <c r="B53" s="17">
        <v>6</v>
      </c>
      <c r="C53" s="1" t="s">
        <v>799</v>
      </c>
      <c r="D53" s="1" t="s">
        <v>1902</v>
      </c>
      <c r="E53" s="1" t="s">
        <v>3244</v>
      </c>
      <c r="F53" s="1" t="s">
        <v>1391</v>
      </c>
      <c r="G53" s="21">
        <v>2.6640000000043074</v>
      </c>
      <c r="H53" s="21">
        <v>0</v>
      </c>
      <c r="I53" s="1" t="s">
        <v>258</v>
      </c>
      <c r="J53" s="1" t="s">
        <v>259</v>
      </c>
      <c r="K53" s="1">
        <v>0</v>
      </c>
      <c r="L53" s="1">
        <v>1</v>
      </c>
      <c r="M53" s="1">
        <v>14</v>
      </c>
      <c r="N53" s="1">
        <v>13</v>
      </c>
      <c r="O53" s="1">
        <v>39</v>
      </c>
      <c r="P53" s="16">
        <v>234.02043968023256</v>
      </c>
      <c r="Q53" s="21">
        <v>10.338633624048997</v>
      </c>
      <c r="R53" s="21">
        <v>12.917348816830041</v>
      </c>
      <c r="S53" s="21">
        <v>2.5787151927810434</v>
      </c>
      <c r="T53" s="21">
        <v>0.72155569507617145</v>
      </c>
      <c r="U53" s="21">
        <v>4.9287267029239938</v>
      </c>
      <c r="V53" s="21">
        <v>4.2071710078478226</v>
      </c>
      <c r="W53" s="13" t="str">
        <f>IF(Table46[[#This Row],[PSI - FI]]&gt;5,"Red",(IF(AND(Table46[[#This Row],[PSI - FI]]&lt;5,Table46[[#This Row],[PSI - FI]]&gt;=3),"Blue","No")))</f>
        <v>Blue</v>
      </c>
      <c r="X53" s="19" t="str">
        <f>HYPERLINK("https://www.google.com/maps/search/?api=1&amp;query="&amp;Table46[[#This Row],[Begin Lat]]&amp;","&amp;Table46[[#This Row],[Begin Long]],"Google Maps")</f>
        <v>Google Maps</v>
      </c>
      <c r="Y53" s="1">
        <v>40.175122999999999</v>
      </c>
      <c r="Z53" s="1">
        <v>-83.021777</v>
      </c>
      <c r="AA53" s="1">
        <v>0</v>
      </c>
      <c r="AB53" s="1">
        <v>0</v>
      </c>
    </row>
    <row r="54" spans="1:28" x14ac:dyDescent="0.25">
      <c r="A54" s="13">
        <v>52</v>
      </c>
      <c r="B54" s="17">
        <v>4</v>
      </c>
      <c r="C54" s="1" t="s">
        <v>801</v>
      </c>
      <c r="D54" s="1" t="s">
        <v>1903</v>
      </c>
      <c r="E54" s="1" t="s">
        <v>5285</v>
      </c>
      <c r="F54" s="1" t="s">
        <v>1392</v>
      </c>
      <c r="G54" s="21">
        <v>19.644000000000233</v>
      </c>
      <c r="H54" s="21">
        <v>0</v>
      </c>
      <c r="I54" s="1" t="s">
        <v>258</v>
      </c>
      <c r="J54" s="1" t="s">
        <v>259</v>
      </c>
      <c r="K54" s="1">
        <v>1</v>
      </c>
      <c r="L54" s="1">
        <v>1</v>
      </c>
      <c r="M54" s="1">
        <v>13</v>
      </c>
      <c r="N54" s="1">
        <v>11</v>
      </c>
      <c r="O54" s="1">
        <v>74</v>
      </c>
      <c r="P54" s="16">
        <v>299.27525436046511</v>
      </c>
      <c r="Q54" s="21">
        <v>12.067711484289422</v>
      </c>
      <c r="R54" s="21">
        <v>20.391860636420489</v>
      </c>
      <c r="S54" s="21">
        <v>8.3241491521310671</v>
      </c>
      <c r="T54" s="21">
        <v>0.8422317943224451</v>
      </c>
      <c r="U54" s="21">
        <v>4.8945589253179582</v>
      </c>
      <c r="V54" s="21">
        <v>4.0523271309955131</v>
      </c>
      <c r="W54" s="13" t="str">
        <f>IF(Table46[[#This Row],[PSI - FI]]&gt;5,"Red",(IF(AND(Table46[[#This Row],[PSI - FI]]&lt;5,Table46[[#This Row],[PSI - FI]]&gt;=3),"Blue","No")))</f>
        <v>Blue</v>
      </c>
      <c r="X54" s="19" t="str">
        <f>HYPERLINK("https://www.google.com/maps/search/?api=1&amp;query="&amp;Table46[[#This Row],[Begin Lat]]&amp;","&amp;Table46[[#This Row],[Begin Long]],"Google Maps")</f>
        <v>Google Maps</v>
      </c>
      <c r="Y54" s="1">
        <v>40.987932999999998</v>
      </c>
      <c r="Z54" s="1">
        <v>-80.662749000000005</v>
      </c>
      <c r="AA54" s="1">
        <v>0</v>
      </c>
      <c r="AB54" s="1">
        <v>0</v>
      </c>
    </row>
    <row r="55" spans="1:28" x14ac:dyDescent="0.25">
      <c r="A55" s="13">
        <v>53</v>
      </c>
      <c r="B55" s="17">
        <v>6</v>
      </c>
      <c r="C55" s="1" t="s">
        <v>784</v>
      </c>
      <c r="D55" s="1" t="s">
        <v>1904</v>
      </c>
      <c r="E55" s="1" t="s">
        <v>5286</v>
      </c>
      <c r="F55" s="1" t="s">
        <v>1393</v>
      </c>
      <c r="G55" s="21">
        <v>6.3800000000046566</v>
      </c>
      <c r="H55" s="21">
        <v>0</v>
      </c>
      <c r="I55" s="1" t="s">
        <v>258</v>
      </c>
      <c r="J55" s="1" t="s">
        <v>259</v>
      </c>
      <c r="K55" s="1">
        <v>0</v>
      </c>
      <c r="L55" s="1">
        <v>0</v>
      </c>
      <c r="M55" s="1">
        <v>11</v>
      </c>
      <c r="N55" s="1">
        <v>17</v>
      </c>
      <c r="O55" s="1">
        <v>54</v>
      </c>
      <c r="P55" s="16">
        <v>201.453125</v>
      </c>
      <c r="Q55" s="21">
        <v>7.8766858786259215</v>
      </c>
      <c r="R55" s="21">
        <v>16.039774684844286</v>
      </c>
      <c r="S55" s="21">
        <v>8.1630888062183651</v>
      </c>
      <c r="T55" s="21">
        <v>0.54973101482463904</v>
      </c>
      <c r="U55" s="21">
        <v>4.8438783552333584</v>
      </c>
      <c r="V55" s="21">
        <v>4.2941473404087196</v>
      </c>
      <c r="W55" s="13" t="str">
        <f>IF(Table46[[#This Row],[PSI - FI]]&gt;5,"Red",(IF(AND(Table46[[#This Row],[PSI - FI]]&lt;5,Table46[[#This Row],[PSI - FI]]&gt;=3),"Blue","No")))</f>
        <v>Blue</v>
      </c>
      <c r="X55" s="19" t="str">
        <f>HYPERLINK("https://www.google.com/maps/search/?api=1&amp;query="&amp;Table46[[#This Row],[Begin Lat]]&amp;","&amp;Table46[[#This Row],[Begin Long]],"Google Maps")</f>
        <v>Google Maps</v>
      </c>
      <c r="Y55" s="1">
        <v>39.953963999999999</v>
      </c>
      <c r="Z55" s="1">
        <v>-83.094686999999993</v>
      </c>
      <c r="AA55" s="1">
        <v>0</v>
      </c>
      <c r="AB55" s="1">
        <v>0</v>
      </c>
    </row>
    <row r="56" spans="1:28" x14ac:dyDescent="0.25">
      <c r="A56" s="13">
        <v>54</v>
      </c>
      <c r="B56" s="17">
        <v>2</v>
      </c>
      <c r="C56" s="1" t="s">
        <v>786</v>
      </c>
      <c r="D56" s="1" t="s">
        <v>1905</v>
      </c>
      <c r="E56" s="1" t="s">
        <v>5287</v>
      </c>
      <c r="F56" s="1" t="s">
        <v>1394</v>
      </c>
      <c r="G56" s="21">
        <v>10.296000000002095</v>
      </c>
      <c r="H56" s="21">
        <v>0</v>
      </c>
      <c r="I56" s="1" t="s">
        <v>258</v>
      </c>
      <c r="J56" s="1" t="s">
        <v>259</v>
      </c>
      <c r="K56" s="1">
        <v>0</v>
      </c>
      <c r="L56" s="1">
        <v>2</v>
      </c>
      <c r="M56" s="1">
        <v>16</v>
      </c>
      <c r="N56" s="1">
        <v>12</v>
      </c>
      <c r="O56" s="1">
        <v>51</v>
      </c>
      <c r="P56" s="16">
        <v>300.35337936046511</v>
      </c>
      <c r="Q56" s="21">
        <v>5.010388622109005</v>
      </c>
      <c r="R56" s="21">
        <v>15.843800577093422</v>
      </c>
      <c r="S56" s="21">
        <v>10.833411954984417</v>
      </c>
      <c r="T56" s="21">
        <v>0.34968590398812555</v>
      </c>
      <c r="U56" s="21">
        <v>4.8329862478126602</v>
      </c>
      <c r="V56" s="21">
        <v>4.4833003438245349</v>
      </c>
      <c r="W56" s="13" t="str">
        <f>IF(Table46[[#This Row],[PSI - FI]]&gt;5,"Red",(IF(AND(Table46[[#This Row],[PSI - FI]]&lt;5,Table46[[#This Row],[PSI - FI]]&gt;=3),"Blue","No")))</f>
        <v>Blue</v>
      </c>
      <c r="X56" s="19" t="str">
        <f>HYPERLINK("https://www.google.com/maps/search/?api=1&amp;query="&amp;Table46[[#This Row],[Begin Lat]]&amp;","&amp;Table46[[#This Row],[Begin Long]],"Google Maps")</f>
        <v>Google Maps</v>
      </c>
      <c r="Y56" s="1">
        <v>41.623804</v>
      </c>
      <c r="Z56" s="1">
        <v>-83.684152999999995</v>
      </c>
      <c r="AA56" s="1">
        <v>0</v>
      </c>
      <c r="AB56" s="1">
        <v>0</v>
      </c>
    </row>
    <row r="57" spans="1:28" x14ac:dyDescent="0.25">
      <c r="A57" s="13">
        <v>55</v>
      </c>
      <c r="B57" s="17">
        <v>8</v>
      </c>
      <c r="C57" s="1" t="s">
        <v>788</v>
      </c>
      <c r="D57" s="1" t="s">
        <v>1906</v>
      </c>
      <c r="E57" s="1" t="s">
        <v>5288</v>
      </c>
      <c r="F57" s="1" t="s">
        <v>1395</v>
      </c>
      <c r="G57" s="21">
        <v>0</v>
      </c>
      <c r="H57" s="21">
        <v>0</v>
      </c>
      <c r="I57" s="1" t="s">
        <v>258</v>
      </c>
      <c r="J57" s="1" t="s">
        <v>259</v>
      </c>
      <c r="K57" s="1">
        <v>0</v>
      </c>
      <c r="L57" s="1">
        <v>3</v>
      </c>
      <c r="M57" s="1">
        <v>14</v>
      </c>
      <c r="N57" s="1">
        <v>10</v>
      </c>
      <c r="O57" s="1">
        <v>61</v>
      </c>
      <c r="P57" s="16">
        <v>334.06131904069764</v>
      </c>
      <c r="Q57" s="21">
        <v>7.5200493525474332</v>
      </c>
      <c r="R57" s="21">
        <v>17.450820255960291</v>
      </c>
      <c r="S57" s="21">
        <v>9.9307709034128582</v>
      </c>
      <c r="T57" s="21">
        <v>0.52484057709159815</v>
      </c>
      <c r="U57" s="21">
        <v>4.7013873270216919</v>
      </c>
      <c r="V57" s="21">
        <v>4.1765467499300941</v>
      </c>
      <c r="W57" s="13" t="str">
        <f>IF(Table46[[#This Row],[PSI - FI]]&gt;5,"Red",(IF(AND(Table46[[#This Row],[PSI - FI]]&lt;5,Table46[[#This Row],[PSI - FI]]&gt;=3),"Blue","No")))</f>
        <v>Blue</v>
      </c>
      <c r="X57" s="19" t="str">
        <f>HYPERLINK("https://www.google.com/maps/search/?api=1&amp;query="&amp;Table46[[#This Row],[Begin Lat]]&amp;","&amp;Table46[[#This Row],[Begin Long]],"Google Maps")</f>
        <v>Google Maps</v>
      </c>
      <c r="Y57" s="1">
        <v>39.351470999999997</v>
      </c>
      <c r="Z57" s="1">
        <v>-84.461365999999998</v>
      </c>
      <c r="AA57" s="1">
        <v>0</v>
      </c>
      <c r="AB57" s="1">
        <v>0</v>
      </c>
    </row>
    <row r="58" spans="1:28" x14ac:dyDescent="0.25">
      <c r="A58" s="13">
        <v>56</v>
      </c>
      <c r="B58" s="17">
        <v>8</v>
      </c>
      <c r="C58" s="1" t="s">
        <v>787</v>
      </c>
      <c r="D58" s="1" t="s">
        <v>1907</v>
      </c>
      <c r="E58" s="1" t="s">
        <v>5289</v>
      </c>
      <c r="F58" s="1" t="s">
        <v>1396</v>
      </c>
      <c r="G58" s="21">
        <v>2.0179999999963911</v>
      </c>
      <c r="H58" s="21">
        <v>0</v>
      </c>
      <c r="I58" s="1" t="s">
        <v>258</v>
      </c>
      <c r="J58" s="1" t="s">
        <v>259</v>
      </c>
      <c r="K58" s="1">
        <v>0</v>
      </c>
      <c r="L58" s="1">
        <v>1</v>
      </c>
      <c r="M58" s="1">
        <v>12</v>
      </c>
      <c r="N58" s="1">
        <v>11</v>
      </c>
      <c r="O58" s="1">
        <v>105</v>
      </c>
      <c r="P58" s="16">
        <v>278.05168968023258</v>
      </c>
      <c r="Q58" s="21">
        <v>11.241769351451826</v>
      </c>
      <c r="R58" s="21">
        <v>27.576306519836034</v>
      </c>
      <c r="S58" s="21">
        <v>16.334537168384209</v>
      </c>
      <c r="T58" s="21">
        <v>0.78458749900995439</v>
      </c>
      <c r="U58" s="21">
        <v>4.6909096508225625</v>
      </c>
      <c r="V58" s="21">
        <v>3.9063221518126081</v>
      </c>
      <c r="W58" s="13" t="str">
        <f>IF(Table46[[#This Row],[PSI - FI]]&gt;5,"Red",(IF(AND(Table46[[#This Row],[PSI - FI]]&lt;5,Table46[[#This Row],[PSI - FI]]&gt;=3),"Blue","No")))</f>
        <v>Blue</v>
      </c>
      <c r="X58" s="19" t="str">
        <f>HYPERLINK("https://www.google.com/maps/search/?api=1&amp;query="&amp;Table46[[#This Row],[Begin Lat]]&amp;","&amp;Table46[[#This Row],[Begin Long]],"Google Maps")</f>
        <v>Google Maps</v>
      </c>
      <c r="Y58" s="1">
        <v>39.198726000000001</v>
      </c>
      <c r="Z58" s="1">
        <v>-84.601026000000005</v>
      </c>
      <c r="AA58" s="1">
        <v>0</v>
      </c>
      <c r="AB58" s="1">
        <v>0</v>
      </c>
    </row>
    <row r="59" spans="1:28" x14ac:dyDescent="0.25">
      <c r="A59" s="13">
        <v>57</v>
      </c>
      <c r="B59" s="17">
        <v>4</v>
      </c>
      <c r="C59" s="1" t="s">
        <v>801</v>
      </c>
      <c r="D59" s="1" t="s">
        <v>1908</v>
      </c>
      <c r="E59" s="1" t="s">
        <v>5290</v>
      </c>
      <c r="F59" s="1" t="s">
        <v>1397</v>
      </c>
      <c r="G59" s="21">
        <v>2.5339999999996508</v>
      </c>
      <c r="H59" s="21">
        <v>0</v>
      </c>
      <c r="I59" s="1" t="s">
        <v>258</v>
      </c>
      <c r="J59" s="1" t="s">
        <v>259</v>
      </c>
      <c r="K59" s="1">
        <v>0</v>
      </c>
      <c r="L59" s="1">
        <v>2</v>
      </c>
      <c r="M59" s="1">
        <v>12</v>
      </c>
      <c r="N59" s="1">
        <v>10</v>
      </c>
      <c r="O59" s="1">
        <v>76</v>
      </c>
      <c r="P59" s="16">
        <v>290.29087936046511</v>
      </c>
      <c r="Q59" s="21">
        <v>16.082278727941855</v>
      </c>
      <c r="R59" s="21">
        <v>20.079949506438847</v>
      </c>
      <c r="S59" s="21">
        <v>3.9976707784969925</v>
      </c>
      <c r="T59" s="21">
        <v>1.1224171614860017</v>
      </c>
      <c r="U59" s="21">
        <v>4.5623119143326711</v>
      </c>
      <c r="V59" s="21">
        <v>3.4398947528466692</v>
      </c>
      <c r="W59" s="13" t="str">
        <f>IF(Table46[[#This Row],[PSI - FI]]&gt;5,"Red",(IF(AND(Table46[[#This Row],[PSI - FI]]&lt;5,Table46[[#This Row],[PSI - FI]]&gt;=3),"Blue","No")))</f>
        <v>Blue</v>
      </c>
      <c r="X59" s="19" t="str">
        <f>HYPERLINK("https://www.google.com/maps/search/?api=1&amp;query="&amp;Table46[[#This Row],[Begin Lat]]&amp;","&amp;Table46[[#This Row],[Begin Long]],"Google Maps")</f>
        <v>Google Maps</v>
      </c>
      <c r="Y59" s="1">
        <v>41.024335000000001</v>
      </c>
      <c r="Z59" s="1">
        <v>-80.655135000000001</v>
      </c>
      <c r="AA59" s="1">
        <v>0</v>
      </c>
      <c r="AB59" s="1">
        <v>0</v>
      </c>
    </row>
    <row r="60" spans="1:28" x14ac:dyDescent="0.25">
      <c r="A60" s="13">
        <v>58</v>
      </c>
      <c r="B60" s="17">
        <v>8</v>
      </c>
      <c r="C60" s="1" t="s">
        <v>787</v>
      </c>
      <c r="D60" s="1" t="s">
        <v>1909</v>
      </c>
      <c r="E60" s="1" t="s">
        <v>5252</v>
      </c>
      <c r="F60" s="1" t="s">
        <v>1398</v>
      </c>
      <c r="G60" s="21">
        <v>2.0149999999994179</v>
      </c>
      <c r="H60" s="21">
        <v>0</v>
      </c>
      <c r="I60" s="1" t="s">
        <v>258</v>
      </c>
      <c r="J60" s="1" t="s">
        <v>259</v>
      </c>
      <c r="K60" s="1">
        <v>0</v>
      </c>
      <c r="L60" s="1">
        <v>1</v>
      </c>
      <c r="M60" s="1">
        <v>13</v>
      </c>
      <c r="N60" s="1">
        <v>12</v>
      </c>
      <c r="O60" s="1">
        <v>100</v>
      </c>
      <c r="P60" s="16">
        <v>284.03606468023258</v>
      </c>
      <c r="Q60" s="21">
        <v>7.0869433712515066</v>
      </c>
      <c r="R60" s="21">
        <v>25.197893189200901</v>
      </c>
      <c r="S60" s="21">
        <v>18.110949817949393</v>
      </c>
      <c r="T60" s="21">
        <v>0.49461316999510418</v>
      </c>
      <c r="U60" s="21">
        <v>4.5276457899456206</v>
      </c>
      <c r="V60" s="21">
        <v>4.0330326199505162</v>
      </c>
      <c r="W60" s="13" t="str">
        <f>IF(Table46[[#This Row],[PSI - FI]]&gt;5,"Red",(IF(AND(Table46[[#This Row],[PSI - FI]]&lt;5,Table46[[#This Row],[PSI - FI]]&gt;=3),"Blue","No")))</f>
        <v>Blue</v>
      </c>
      <c r="X60" s="19" t="str">
        <f>HYPERLINK("https://www.google.com/maps/search/?api=1&amp;query="&amp;Table46[[#This Row],[Begin Lat]]&amp;","&amp;Table46[[#This Row],[Begin Long]],"Google Maps")</f>
        <v>Google Maps</v>
      </c>
      <c r="Y60" s="1">
        <v>39.219279999999998</v>
      </c>
      <c r="Z60" s="1">
        <v>-84.573104999999998</v>
      </c>
      <c r="AA60" s="1">
        <v>0</v>
      </c>
      <c r="AB60" s="1">
        <v>0</v>
      </c>
    </row>
    <row r="61" spans="1:28" x14ac:dyDescent="0.25">
      <c r="A61" s="13">
        <v>59</v>
      </c>
      <c r="B61" s="17">
        <v>8</v>
      </c>
      <c r="C61" s="1" t="s">
        <v>1329</v>
      </c>
      <c r="D61" s="1" t="s">
        <v>1910</v>
      </c>
      <c r="E61" s="1" t="s">
        <v>5291</v>
      </c>
      <c r="F61" s="1" t="s">
        <v>1399</v>
      </c>
      <c r="G61" s="21">
        <v>2.451100549449865</v>
      </c>
      <c r="H61" s="21">
        <v>0</v>
      </c>
      <c r="I61" s="1" t="s">
        <v>258</v>
      </c>
      <c r="J61" s="1" t="s">
        <v>259</v>
      </c>
      <c r="K61" s="1">
        <v>0</v>
      </c>
      <c r="L61" s="1">
        <v>1</v>
      </c>
      <c r="M61" s="1">
        <v>12</v>
      </c>
      <c r="N61" s="1">
        <v>11</v>
      </c>
      <c r="O61" s="1">
        <v>88</v>
      </c>
      <c r="P61" s="16">
        <v>261.05168968023258</v>
      </c>
      <c r="Q61" s="21">
        <v>14.080505584670259</v>
      </c>
      <c r="R61" s="21">
        <v>22.517258908747763</v>
      </c>
      <c r="S61" s="21">
        <v>8.4367533240775039</v>
      </c>
      <c r="T61" s="21">
        <v>0.98270906617074572</v>
      </c>
      <c r="U61" s="21">
        <v>4.5242270920219685</v>
      </c>
      <c r="V61" s="21">
        <v>3.5415180258512229</v>
      </c>
      <c r="W61" s="13" t="str">
        <f>IF(Table46[[#This Row],[PSI - FI]]&gt;5,"Red",(IF(AND(Table46[[#This Row],[PSI - FI]]&lt;5,Table46[[#This Row],[PSI - FI]]&gt;=3),"Blue","No")))</f>
        <v>Blue</v>
      </c>
      <c r="X61" s="19" t="str">
        <f>HYPERLINK("https://www.google.com/maps/search/?api=1&amp;query="&amp;Table46[[#This Row],[Begin Lat]]&amp;","&amp;Table46[[#This Row],[Begin Long]],"Google Maps")</f>
        <v>Google Maps</v>
      </c>
      <c r="Y61" s="1">
        <v>39.175063999999999</v>
      </c>
      <c r="Z61" s="1">
        <v>-84.236304000000004</v>
      </c>
      <c r="AA61" s="1">
        <v>0</v>
      </c>
      <c r="AB61" s="1">
        <v>0</v>
      </c>
    </row>
    <row r="62" spans="1:28" x14ac:dyDescent="0.25">
      <c r="A62" s="13">
        <v>60</v>
      </c>
      <c r="B62" s="17">
        <v>8</v>
      </c>
      <c r="C62" s="1" t="s">
        <v>787</v>
      </c>
      <c r="D62" s="1" t="s">
        <v>1911</v>
      </c>
      <c r="E62" s="1" t="s">
        <v>5292</v>
      </c>
      <c r="F62" s="1" t="s">
        <v>1400</v>
      </c>
      <c r="G62" s="21">
        <v>3.44100000000617</v>
      </c>
      <c r="H62" s="21">
        <v>0</v>
      </c>
      <c r="I62" s="1" t="s">
        <v>258</v>
      </c>
      <c r="J62" s="1" t="s">
        <v>259</v>
      </c>
      <c r="K62" s="1">
        <v>0</v>
      </c>
      <c r="L62" s="1">
        <v>0</v>
      </c>
      <c r="M62" s="1">
        <v>10</v>
      </c>
      <c r="N62" s="1">
        <v>14</v>
      </c>
      <c r="O62" s="1">
        <v>62</v>
      </c>
      <c r="P62" s="16">
        <v>189.59375</v>
      </c>
      <c r="Q62" s="21">
        <v>9.9724699978407454</v>
      </c>
      <c r="R62" s="21">
        <v>17.829753662357003</v>
      </c>
      <c r="S62" s="21">
        <v>7.8572836645162578</v>
      </c>
      <c r="T62" s="21">
        <v>0.69600034033318825</v>
      </c>
      <c r="U62" s="21">
        <v>4.5050166566000787</v>
      </c>
      <c r="V62" s="21">
        <v>3.8090163162668906</v>
      </c>
      <c r="W62" s="13" t="str">
        <f>IF(Table46[[#This Row],[PSI - FI]]&gt;5,"Red",(IF(AND(Table46[[#This Row],[PSI - FI]]&lt;5,Table46[[#This Row],[PSI - FI]]&gt;=3),"Blue","No")))</f>
        <v>Blue</v>
      </c>
      <c r="X62" s="19" t="str">
        <f>HYPERLINK("https://www.google.com/maps/search/?api=1&amp;query="&amp;Table46[[#This Row],[Begin Lat]]&amp;","&amp;Table46[[#This Row],[Begin Long]],"Google Maps")</f>
        <v>Google Maps</v>
      </c>
      <c r="Y62" s="1">
        <v>39.299872000000001</v>
      </c>
      <c r="Z62" s="1">
        <v>-84.563058999999996</v>
      </c>
      <c r="AA62" s="1">
        <v>0</v>
      </c>
      <c r="AB62" s="1">
        <v>0</v>
      </c>
    </row>
    <row r="63" spans="1:28" x14ac:dyDescent="0.25">
      <c r="A63" s="13">
        <v>61</v>
      </c>
      <c r="B63" s="17">
        <v>7</v>
      </c>
      <c r="C63" s="1" t="s">
        <v>3196</v>
      </c>
      <c r="D63" s="1" t="s">
        <v>1912</v>
      </c>
      <c r="E63" s="1" t="s">
        <v>5293</v>
      </c>
      <c r="F63" s="1" t="s">
        <v>1401</v>
      </c>
      <c r="G63" s="21">
        <v>10.283999999999651</v>
      </c>
      <c r="H63" s="21">
        <v>0</v>
      </c>
      <c r="I63" s="1" t="s">
        <v>258</v>
      </c>
      <c r="J63" s="1" t="s">
        <v>259</v>
      </c>
      <c r="K63" s="1">
        <v>1</v>
      </c>
      <c r="L63" s="1">
        <v>3</v>
      </c>
      <c r="M63" s="1">
        <v>10</v>
      </c>
      <c r="N63" s="1">
        <v>12</v>
      </c>
      <c r="O63" s="1">
        <v>43</v>
      </c>
      <c r="P63" s="16">
        <v>344.42550872093022</v>
      </c>
      <c r="Q63" s="21">
        <v>6.6686473633785539</v>
      </c>
      <c r="R63" s="21">
        <v>13.844067911346649</v>
      </c>
      <c r="S63" s="21">
        <v>7.1754205479680948</v>
      </c>
      <c r="T63" s="21">
        <v>0.46541938310954567</v>
      </c>
      <c r="U63" s="21">
        <v>4.4966026132537298</v>
      </c>
      <c r="V63" s="21">
        <v>4.0311832301441841</v>
      </c>
      <c r="W63" s="13" t="str">
        <f>IF(Table46[[#This Row],[PSI - FI]]&gt;5,"Red",(IF(AND(Table46[[#This Row],[PSI - FI]]&lt;5,Table46[[#This Row],[PSI - FI]]&gt;=3),"Blue","No")))</f>
        <v>Blue</v>
      </c>
      <c r="X63" s="19" t="str">
        <f>HYPERLINK("https://www.google.com/maps/search/?api=1&amp;query="&amp;Table46[[#This Row],[Begin Lat]]&amp;","&amp;Table46[[#This Row],[Begin Long]],"Google Maps")</f>
        <v>Google Maps</v>
      </c>
      <c r="Y63" s="1">
        <v>39.746457999999997</v>
      </c>
      <c r="Z63" s="1">
        <v>-84.288736</v>
      </c>
      <c r="AA63" s="1">
        <v>0</v>
      </c>
      <c r="AB63" s="1">
        <v>0</v>
      </c>
    </row>
    <row r="64" spans="1:28" x14ac:dyDescent="0.25">
      <c r="A64" s="13">
        <v>62</v>
      </c>
      <c r="B64" s="17">
        <v>4</v>
      </c>
      <c r="C64" s="1" t="s">
        <v>800</v>
      </c>
      <c r="D64" s="1" t="s">
        <v>1913</v>
      </c>
      <c r="E64" s="1" t="s">
        <v>5294</v>
      </c>
      <c r="F64" s="1" t="s">
        <v>1402</v>
      </c>
      <c r="G64" s="21">
        <v>0.88700000000244472</v>
      </c>
      <c r="H64" s="21">
        <v>0</v>
      </c>
      <c r="I64" s="1" t="s">
        <v>258</v>
      </c>
      <c r="J64" s="1" t="s">
        <v>259</v>
      </c>
      <c r="K64" s="1">
        <v>1</v>
      </c>
      <c r="L64" s="1">
        <v>0</v>
      </c>
      <c r="M64" s="1">
        <v>12</v>
      </c>
      <c r="N64" s="1">
        <v>12</v>
      </c>
      <c r="O64" s="1">
        <v>31</v>
      </c>
      <c r="P64" s="16">
        <v>208.48918968023256</v>
      </c>
      <c r="Q64" s="21">
        <v>8.6846857511394298</v>
      </c>
      <c r="R64" s="21">
        <v>11.229430532186116</v>
      </c>
      <c r="S64" s="21">
        <v>2.5447447810466866</v>
      </c>
      <c r="T64" s="21">
        <v>0.60612308082035926</v>
      </c>
      <c r="U64" s="21">
        <v>4.4783741438891758</v>
      </c>
      <c r="V64" s="21">
        <v>3.8722510630688163</v>
      </c>
      <c r="W64" s="13" t="str">
        <f>IF(Table46[[#This Row],[PSI - FI]]&gt;5,"Red",(IF(AND(Table46[[#This Row],[PSI - FI]]&lt;5,Table46[[#This Row],[PSI - FI]]&gt;=3),"Blue","No")))</f>
        <v>Blue</v>
      </c>
      <c r="X64" s="19" t="str">
        <f>HYPERLINK("https://www.google.com/maps/search/?api=1&amp;query="&amp;Table46[[#This Row],[Begin Lat]]&amp;","&amp;Table46[[#This Row],[Begin Long]],"Google Maps")</f>
        <v>Google Maps</v>
      </c>
      <c r="Y64" s="1">
        <v>40.803407</v>
      </c>
      <c r="Z64" s="1">
        <v>-81.425912999999994</v>
      </c>
      <c r="AA64" s="1">
        <v>0</v>
      </c>
      <c r="AB64" s="1">
        <v>0</v>
      </c>
    </row>
    <row r="65" spans="1:28" x14ac:dyDescent="0.25">
      <c r="A65" s="13">
        <v>63</v>
      </c>
      <c r="B65" s="17">
        <v>4</v>
      </c>
      <c r="C65" s="1" t="s">
        <v>800</v>
      </c>
      <c r="D65" s="1" t="s">
        <v>1914</v>
      </c>
      <c r="E65" s="1" t="s">
        <v>5257</v>
      </c>
      <c r="F65" s="1" t="s">
        <v>1403</v>
      </c>
      <c r="G65" s="21">
        <v>4.536999999996624</v>
      </c>
      <c r="H65" s="21">
        <v>0</v>
      </c>
      <c r="I65" s="1" t="s">
        <v>258</v>
      </c>
      <c r="J65" s="1" t="s">
        <v>259</v>
      </c>
      <c r="K65" s="1">
        <v>0</v>
      </c>
      <c r="L65" s="1">
        <v>2</v>
      </c>
      <c r="M65" s="1">
        <v>12</v>
      </c>
      <c r="N65" s="1">
        <v>10</v>
      </c>
      <c r="O65" s="1">
        <v>54</v>
      </c>
      <c r="P65" s="16">
        <v>268.29087936046511</v>
      </c>
      <c r="Q65" s="21">
        <v>12.571864664708304</v>
      </c>
      <c r="R65" s="21">
        <v>15.64027615370844</v>
      </c>
      <c r="S65" s="21">
        <v>3.0684114890001357</v>
      </c>
      <c r="T65" s="21">
        <v>0.8774177397529731</v>
      </c>
      <c r="U65" s="21">
        <v>4.4695675340074388</v>
      </c>
      <c r="V65" s="21">
        <v>3.5921497942544658</v>
      </c>
      <c r="W65" s="13" t="str">
        <f>IF(Table46[[#This Row],[PSI - FI]]&gt;5,"Red",(IF(AND(Table46[[#This Row],[PSI - FI]]&lt;5,Table46[[#This Row],[PSI - FI]]&gt;=3),"Blue","No")))</f>
        <v>Blue</v>
      </c>
      <c r="X65" s="19" t="str">
        <f>HYPERLINK("https://www.google.com/maps/search/?api=1&amp;query="&amp;Table46[[#This Row],[Begin Lat]]&amp;","&amp;Table46[[#This Row],[Begin Long]],"Google Maps")</f>
        <v>Google Maps</v>
      </c>
      <c r="Y65" s="1">
        <v>40.850313</v>
      </c>
      <c r="Z65" s="1">
        <v>-81.445498000000001</v>
      </c>
      <c r="AA65" s="1">
        <v>0</v>
      </c>
      <c r="AB65" s="1">
        <v>0</v>
      </c>
    </row>
    <row r="66" spans="1:28" x14ac:dyDescent="0.25">
      <c r="A66" s="13">
        <v>64</v>
      </c>
      <c r="B66" s="17">
        <v>7</v>
      </c>
      <c r="C66" s="1" t="s">
        <v>3196</v>
      </c>
      <c r="D66" s="1" t="s">
        <v>1915</v>
      </c>
      <c r="E66" s="1" t="s">
        <v>5295</v>
      </c>
      <c r="F66" s="1" t="s">
        <v>1404</v>
      </c>
      <c r="G66" s="21">
        <v>1.088000000003376</v>
      </c>
      <c r="H66" s="21">
        <v>0</v>
      </c>
      <c r="I66" s="1" t="s">
        <v>258</v>
      </c>
      <c r="J66" s="1" t="s">
        <v>259</v>
      </c>
      <c r="K66" s="1">
        <v>2</v>
      </c>
      <c r="L66" s="1">
        <v>1</v>
      </c>
      <c r="M66" s="1">
        <v>17</v>
      </c>
      <c r="N66" s="1">
        <v>6</v>
      </c>
      <c r="O66" s="1">
        <v>19</v>
      </c>
      <c r="P66" s="16">
        <v>293.95194404069764</v>
      </c>
      <c r="Q66" s="21">
        <v>6.2337934036766764</v>
      </c>
      <c r="R66" s="21">
        <v>9.0217557253442315</v>
      </c>
      <c r="S66" s="21">
        <v>2.7879623216675551</v>
      </c>
      <c r="T66" s="21">
        <v>0.43506998080367026</v>
      </c>
      <c r="U66" s="21">
        <v>4.4430682728747035</v>
      </c>
      <c r="V66" s="21">
        <v>4.0079982920710329</v>
      </c>
      <c r="W66" s="13" t="str">
        <f>IF(Table46[[#This Row],[PSI - FI]]&gt;5,"Red",(IF(AND(Table46[[#This Row],[PSI - FI]]&lt;5,Table46[[#This Row],[PSI - FI]]&gt;=3),"Blue","No")))</f>
        <v>Blue</v>
      </c>
      <c r="X66" s="19" t="str">
        <f>HYPERLINK("https://www.google.com/maps/search/?api=1&amp;query="&amp;Table46[[#This Row],[Begin Lat]]&amp;","&amp;Table46[[#This Row],[Begin Long]],"Google Maps")</f>
        <v>Google Maps</v>
      </c>
      <c r="Y66" s="1">
        <v>39.819971000000002</v>
      </c>
      <c r="Z66" s="1">
        <v>-84.179450000000003</v>
      </c>
      <c r="AA66" s="1">
        <v>0</v>
      </c>
      <c r="AB66" s="1">
        <v>0</v>
      </c>
    </row>
    <row r="67" spans="1:28" x14ac:dyDescent="0.25">
      <c r="A67" s="13">
        <v>65</v>
      </c>
      <c r="B67" s="17">
        <v>2</v>
      </c>
      <c r="C67" s="1" t="s">
        <v>786</v>
      </c>
      <c r="D67" s="1" t="s">
        <v>1916</v>
      </c>
      <c r="E67" s="1" t="s">
        <v>5261</v>
      </c>
      <c r="F67" s="1" t="s">
        <v>1405</v>
      </c>
      <c r="G67" s="21">
        <v>6.7339999999967404</v>
      </c>
      <c r="H67" s="21">
        <v>0</v>
      </c>
      <c r="I67" s="1" t="s">
        <v>258</v>
      </c>
      <c r="J67" s="1" t="s">
        <v>259</v>
      </c>
      <c r="K67" s="1">
        <v>0</v>
      </c>
      <c r="L67" s="1">
        <v>2</v>
      </c>
      <c r="M67" s="1">
        <v>9</v>
      </c>
      <c r="N67" s="1">
        <v>14</v>
      </c>
      <c r="O67" s="1">
        <v>80</v>
      </c>
      <c r="P67" s="16">
        <v>292.40025436046511</v>
      </c>
      <c r="Q67" s="21">
        <v>8.0847036361901594</v>
      </c>
      <c r="R67" s="21">
        <v>20.935585310893266</v>
      </c>
      <c r="S67" s="21">
        <v>12.850881674703107</v>
      </c>
      <c r="T67" s="21">
        <v>0.56424902591832038</v>
      </c>
      <c r="U67" s="21">
        <v>4.4216136986391197</v>
      </c>
      <c r="V67" s="21">
        <v>3.8573646727207995</v>
      </c>
      <c r="W67" s="13" t="str">
        <f>IF(Table46[[#This Row],[PSI - FI]]&gt;5,"Red",(IF(AND(Table46[[#This Row],[PSI - FI]]&lt;5,Table46[[#This Row],[PSI - FI]]&gt;=3),"Blue","No")))</f>
        <v>Blue</v>
      </c>
      <c r="X67" s="19" t="str">
        <f>HYPERLINK("https://www.google.com/maps/search/?api=1&amp;query="&amp;Table46[[#This Row],[Begin Lat]]&amp;","&amp;Table46[[#This Row],[Begin Long]],"Google Maps")</f>
        <v>Google Maps</v>
      </c>
      <c r="Y67" s="1">
        <v>41.690930000000002</v>
      </c>
      <c r="Z67" s="1">
        <v>-83.684717000000006</v>
      </c>
      <c r="AA67" s="1">
        <v>0</v>
      </c>
      <c r="AB67" s="1">
        <v>0</v>
      </c>
    </row>
    <row r="68" spans="1:28" x14ac:dyDescent="0.25">
      <c r="A68" s="13">
        <v>66</v>
      </c>
      <c r="B68" s="17">
        <v>6</v>
      </c>
      <c r="C68" s="1" t="s">
        <v>784</v>
      </c>
      <c r="D68" s="1" t="s">
        <v>1917</v>
      </c>
      <c r="E68" s="1" t="s">
        <v>5296</v>
      </c>
      <c r="F68" s="1" t="s">
        <v>1406</v>
      </c>
      <c r="G68" s="21">
        <v>0.92600000000675209</v>
      </c>
      <c r="H68" s="21">
        <v>0</v>
      </c>
      <c r="I68" s="1" t="s">
        <v>258</v>
      </c>
      <c r="J68" s="1" t="s">
        <v>261</v>
      </c>
      <c r="K68" s="1">
        <v>0</v>
      </c>
      <c r="L68" s="1">
        <v>0</v>
      </c>
      <c r="M68" s="1">
        <v>10</v>
      </c>
      <c r="N68" s="1">
        <v>9</v>
      </c>
      <c r="O68" s="1">
        <v>63</v>
      </c>
      <c r="P68" s="16">
        <v>168.40625</v>
      </c>
      <c r="Q68" s="21">
        <v>12.709011174288557</v>
      </c>
      <c r="R68" s="21">
        <v>20.243838807065725</v>
      </c>
      <c r="S68" s="21">
        <v>7.5348276327771675</v>
      </c>
      <c r="T68" s="21">
        <v>0.95001217717780062</v>
      </c>
      <c r="U68" s="21">
        <v>4.3785479379571202</v>
      </c>
      <c r="V68" s="21">
        <v>3.4285357607793197</v>
      </c>
      <c r="W68" s="13" t="str">
        <f>IF(Table46[[#This Row],[PSI - FI]]&gt;5,"Red",(IF(AND(Table46[[#This Row],[PSI - FI]]&lt;5,Table46[[#This Row],[PSI - FI]]&gt;=3),"Blue","No")))</f>
        <v>Blue</v>
      </c>
      <c r="X68" s="19" t="str">
        <f>HYPERLINK("https://www.google.com/maps/search/?api=1&amp;query="&amp;Table46[[#This Row],[Begin Lat]]&amp;","&amp;Table46[[#This Row],[Begin Long]],"Google Maps")</f>
        <v>Google Maps</v>
      </c>
      <c r="Y68" s="1">
        <v>39.952178000000004</v>
      </c>
      <c r="Z68" s="1">
        <v>-83.129253000000006</v>
      </c>
      <c r="AA68" s="1">
        <v>0</v>
      </c>
      <c r="AB68" s="1">
        <v>0</v>
      </c>
    </row>
    <row r="69" spans="1:28" x14ac:dyDescent="0.25">
      <c r="A69" s="13">
        <v>67</v>
      </c>
      <c r="B69" s="17">
        <v>6</v>
      </c>
      <c r="C69" s="1" t="s">
        <v>799</v>
      </c>
      <c r="D69" s="1" t="s">
        <v>1918</v>
      </c>
      <c r="E69" s="1" t="s">
        <v>3244</v>
      </c>
      <c r="F69" s="1" t="s">
        <v>1407</v>
      </c>
      <c r="G69" s="21">
        <v>1.7290000000066357</v>
      </c>
      <c r="H69" s="21">
        <v>0</v>
      </c>
      <c r="I69" s="1" t="s">
        <v>258</v>
      </c>
      <c r="J69" s="1" t="s">
        <v>259</v>
      </c>
      <c r="K69" s="1">
        <v>0</v>
      </c>
      <c r="L69" s="1">
        <v>0</v>
      </c>
      <c r="M69" s="1">
        <v>13</v>
      </c>
      <c r="N69" s="1">
        <v>10</v>
      </c>
      <c r="O69" s="1">
        <v>31</v>
      </c>
      <c r="P69" s="16">
        <v>160.484375</v>
      </c>
      <c r="Q69" s="21">
        <v>11.689312493440728</v>
      </c>
      <c r="R69" s="21">
        <v>11.156330933660755</v>
      </c>
      <c r="S69" s="21">
        <v>-0.53298155977997297</v>
      </c>
      <c r="T69" s="21">
        <v>0.81582250690724611</v>
      </c>
      <c r="U69" s="21">
        <v>4.3728940438372002</v>
      </c>
      <c r="V69" s="21">
        <v>3.5570715369299539</v>
      </c>
      <c r="W69" s="13" t="str">
        <f>IF(Table46[[#This Row],[PSI - FI]]&gt;5,"Red",(IF(AND(Table46[[#This Row],[PSI - FI]]&lt;5,Table46[[#This Row],[PSI - FI]]&gt;=3),"Blue","No")))</f>
        <v>Blue</v>
      </c>
      <c r="X69" s="19" t="str">
        <f>HYPERLINK("https://www.google.com/maps/search/?api=1&amp;query="&amp;Table46[[#This Row],[Begin Lat]]&amp;","&amp;Table46[[#This Row],[Begin Long]],"Google Maps")</f>
        <v>Google Maps</v>
      </c>
      <c r="Y69" s="1">
        <v>40.161693</v>
      </c>
      <c r="Z69" s="1">
        <v>-83.019289000000001</v>
      </c>
      <c r="AA69" s="1">
        <v>0</v>
      </c>
      <c r="AB69" s="1">
        <v>0</v>
      </c>
    </row>
    <row r="70" spans="1:28" x14ac:dyDescent="0.25">
      <c r="A70" s="13">
        <v>68</v>
      </c>
      <c r="B70" s="17">
        <v>8</v>
      </c>
      <c r="C70" s="1" t="s">
        <v>788</v>
      </c>
      <c r="D70" s="1" t="s">
        <v>1919</v>
      </c>
      <c r="E70" s="1" t="s">
        <v>5255</v>
      </c>
      <c r="F70" s="1" t="s">
        <v>1408</v>
      </c>
      <c r="G70" s="21">
        <v>6.0069999999977881</v>
      </c>
      <c r="H70" s="21">
        <v>0</v>
      </c>
      <c r="I70" s="1" t="s">
        <v>258</v>
      </c>
      <c r="J70" s="1" t="s">
        <v>259</v>
      </c>
      <c r="K70" s="1">
        <v>0</v>
      </c>
      <c r="L70" s="1">
        <v>5</v>
      </c>
      <c r="M70" s="1">
        <v>8</v>
      </c>
      <c r="N70" s="1">
        <v>12</v>
      </c>
      <c r="O70" s="1">
        <v>72</v>
      </c>
      <c r="P70" s="16">
        <v>406.00844840116281</v>
      </c>
      <c r="Q70" s="21">
        <v>7.6189850502835226</v>
      </c>
      <c r="R70" s="21">
        <v>19.232147893947058</v>
      </c>
      <c r="S70" s="21">
        <v>11.613162843663535</v>
      </c>
      <c r="T70" s="21">
        <v>0.53174551431480654</v>
      </c>
      <c r="U70" s="21">
        <v>4.3659591146939434</v>
      </c>
      <c r="V70" s="21">
        <v>3.8342136003791367</v>
      </c>
      <c r="W70" s="13" t="str">
        <f>IF(Table46[[#This Row],[PSI - FI]]&gt;5,"Red",(IF(AND(Table46[[#This Row],[PSI - FI]]&lt;5,Table46[[#This Row],[PSI - FI]]&gt;=3),"Blue","No")))</f>
        <v>Blue</v>
      </c>
      <c r="X70" s="19" t="str">
        <f>HYPERLINK("https://www.google.com/maps/search/?api=1&amp;query="&amp;Table46[[#This Row],[Begin Lat]]&amp;","&amp;Table46[[#This Row],[Begin Long]],"Google Maps")</f>
        <v>Google Maps</v>
      </c>
      <c r="Y70" s="1">
        <v>39.342695999999997</v>
      </c>
      <c r="Z70" s="1">
        <v>-84.461569999999995</v>
      </c>
      <c r="AA70" s="1">
        <v>0</v>
      </c>
      <c r="AB70" s="1">
        <v>0</v>
      </c>
    </row>
    <row r="71" spans="1:28" x14ac:dyDescent="0.25">
      <c r="A71" s="13">
        <v>69</v>
      </c>
      <c r="B71" s="17">
        <v>4</v>
      </c>
      <c r="C71" s="1" t="s">
        <v>795</v>
      </c>
      <c r="D71" s="1" t="s">
        <v>1920</v>
      </c>
      <c r="E71" s="1" t="s">
        <v>5297</v>
      </c>
      <c r="F71" s="1" t="s">
        <v>1409</v>
      </c>
      <c r="G71" s="21">
        <v>1.635999999998603</v>
      </c>
      <c r="H71" s="21">
        <v>0</v>
      </c>
      <c r="I71" s="1" t="s">
        <v>258</v>
      </c>
      <c r="J71" s="1" t="s">
        <v>259</v>
      </c>
      <c r="K71" s="1">
        <v>0</v>
      </c>
      <c r="L71" s="1">
        <v>1</v>
      </c>
      <c r="M71" s="1">
        <v>12</v>
      </c>
      <c r="N71" s="1">
        <v>11</v>
      </c>
      <c r="O71" s="1">
        <v>71</v>
      </c>
      <c r="P71" s="16">
        <v>244.05168968023256</v>
      </c>
      <c r="Q71" s="21">
        <v>9.7246359451569795</v>
      </c>
      <c r="R71" s="21">
        <v>19.02379961198827</v>
      </c>
      <c r="S71" s="21">
        <v>9.2991636668312907</v>
      </c>
      <c r="T71" s="21">
        <v>0.67870346352619826</v>
      </c>
      <c r="U71" s="21">
        <v>4.3564430244508623</v>
      </c>
      <c r="V71" s="21">
        <v>3.6777395609246639</v>
      </c>
      <c r="W71" s="13" t="str">
        <f>IF(Table46[[#This Row],[PSI - FI]]&gt;5,"Red",(IF(AND(Table46[[#This Row],[PSI - FI]]&lt;5,Table46[[#This Row],[PSI - FI]]&gt;=3),"Blue","No")))</f>
        <v>Blue</v>
      </c>
      <c r="X71" s="19" t="str">
        <f>HYPERLINK("https://www.google.com/maps/search/?api=1&amp;query="&amp;Table46[[#This Row],[Begin Lat]]&amp;","&amp;Table46[[#This Row],[Begin Long]],"Google Maps")</f>
        <v>Google Maps</v>
      </c>
      <c r="Y71" s="1">
        <v>40.997388999999998</v>
      </c>
      <c r="Z71" s="1">
        <v>-81.492217999999994</v>
      </c>
      <c r="AA71" s="1">
        <v>0</v>
      </c>
      <c r="AB71" s="1">
        <v>0</v>
      </c>
    </row>
    <row r="72" spans="1:28" x14ac:dyDescent="0.25">
      <c r="A72" s="13">
        <v>70</v>
      </c>
      <c r="B72" s="17">
        <v>4</v>
      </c>
      <c r="C72" s="1" t="s">
        <v>801</v>
      </c>
      <c r="D72" s="1" t="s">
        <v>1921</v>
      </c>
      <c r="E72" s="1" t="s">
        <v>5298</v>
      </c>
      <c r="F72" s="1" t="s">
        <v>1410</v>
      </c>
      <c r="G72" s="21">
        <v>3.6539999999949941</v>
      </c>
      <c r="H72" s="21">
        <v>0</v>
      </c>
      <c r="I72" s="1" t="s">
        <v>258</v>
      </c>
      <c r="J72" s="1" t="s">
        <v>259</v>
      </c>
      <c r="K72" s="1">
        <v>0</v>
      </c>
      <c r="L72" s="1">
        <v>0</v>
      </c>
      <c r="M72" s="1">
        <v>8</v>
      </c>
      <c r="N72" s="1">
        <v>16</v>
      </c>
      <c r="O72" s="1">
        <v>58</v>
      </c>
      <c r="P72" s="16">
        <v>181.375</v>
      </c>
      <c r="Q72" s="21">
        <v>9.5230828131019134</v>
      </c>
      <c r="R72" s="21">
        <v>16.466440424510854</v>
      </c>
      <c r="S72" s="21">
        <v>6.9433576114089401</v>
      </c>
      <c r="T72" s="21">
        <v>0.66463663268730677</v>
      </c>
      <c r="U72" s="21">
        <v>4.3564229882010244</v>
      </c>
      <c r="V72" s="21">
        <v>3.6917863555137176</v>
      </c>
      <c r="W72" s="13" t="str">
        <f>IF(Table46[[#This Row],[PSI - FI]]&gt;5,"Red",(IF(AND(Table46[[#This Row],[PSI - FI]]&lt;5,Table46[[#This Row],[PSI - FI]]&gt;=3),"Blue","No")))</f>
        <v>Blue</v>
      </c>
      <c r="X72" s="19" t="str">
        <f>HYPERLINK("https://www.google.com/maps/search/?api=1&amp;query="&amp;Table46[[#This Row],[Begin Lat]]&amp;","&amp;Table46[[#This Row],[Begin Long]],"Google Maps")</f>
        <v>Google Maps</v>
      </c>
      <c r="Y72" s="1">
        <v>41.038904000000002</v>
      </c>
      <c r="Z72" s="1">
        <v>-80.634741000000005</v>
      </c>
      <c r="AA72" s="1">
        <v>0</v>
      </c>
      <c r="AB72" s="1">
        <v>0</v>
      </c>
    </row>
    <row r="73" spans="1:28" x14ac:dyDescent="0.25">
      <c r="A73" s="13">
        <v>71</v>
      </c>
      <c r="B73" s="17">
        <v>8</v>
      </c>
      <c r="C73" s="1" t="s">
        <v>787</v>
      </c>
      <c r="D73" s="1" t="s">
        <v>1922</v>
      </c>
      <c r="E73" s="1" t="s">
        <v>5299</v>
      </c>
      <c r="F73" s="1" t="s">
        <v>1411</v>
      </c>
      <c r="G73" s="21">
        <v>0.25500000000465661</v>
      </c>
      <c r="H73" s="21">
        <v>0</v>
      </c>
      <c r="I73" s="1" t="s">
        <v>258</v>
      </c>
      <c r="J73" s="1" t="s">
        <v>259</v>
      </c>
      <c r="K73" s="1">
        <v>0</v>
      </c>
      <c r="L73" s="1">
        <v>2</v>
      </c>
      <c r="M73" s="1">
        <v>3</v>
      </c>
      <c r="N73" s="1">
        <v>21</v>
      </c>
      <c r="O73" s="1">
        <v>59</v>
      </c>
      <c r="P73" s="16">
        <v>263.18150436046511</v>
      </c>
      <c r="Q73" s="21">
        <v>6.9155891220514665</v>
      </c>
      <c r="R73" s="21">
        <v>16.323921316042899</v>
      </c>
      <c r="S73" s="21">
        <v>9.4083321939914324</v>
      </c>
      <c r="T73" s="21">
        <v>0.48265398477954691</v>
      </c>
      <c r="U73" s="21">
        <v>4.3557648795094241</v>
      </c>
      <c r="V73" s="21">
        <v>3.8731108947298774</v>
      </c>
      <c r="W73" s="13" t="str">
        <f>IF(Table46[[#This Row],[PSI - FI]]&gt;5,"Red",(IF(AND(Table46[[#This Row],[PSI - FI]]&lt;5,Table46[[#This Row],[PSI - FI]]&gt;=3),"Blue","No")))</f>
        <v>Blue</v>
      </c>
      <c r="X73" s="19" t="str">
        <f>HYPERLINK("https://www.google.com/maps/search/?api=1&amp;query="&amp;Table46[[#This Row],[Begin Lat]]&amp;","&amp;Table46[[#This Row],[Begin Long]],"Google Maps")</f>
        <v>Google Maps</v>
      </c>
      <c r="Y73" s="1">
        <v>39.287607000000001</v>
      </c>
      <c r="Z73" s="1">
        <v>-84.305057000000005</v>
      </c>
      <c r="AA73" s="1">
        <v>0</v>
      </c>
      <c r="AB73" s="1">
        <v>0</v>
      </c>
    </row>
    <row r="74" spans="1:28" x14ac:dyDescent="0.25">
      <c r="A74" s="13">
        <v>72</v>
      </c>
      <c r="B74" s="17">
        <v>4</v>
      </c>
      <c r="C74" s="1" t="s">
        <v>800</v>
      </c>
      <c r="D74" s="1" t="s">
        <v>1923</v>
      </c>
      <c r="E74" s="1" t="s">
        <v>5300</v>
      </c>
      <c r="F74" s="1" t="s">
        <v>1412</v>
      </c>
      <c r="G74" s="21">
        <v>2.1199999999953434</v>
      </c>
      <c r="H74" s="21">
        <v>0</v>
      </c>
      <c r="I74" s="1" t="s">
        <v>258</v>
      </c>
      <c r="J74" s="1" t="s">
        <v>259</v>
      </c>
      <c r="K74" s="1">
        <v>0</v>
      </c>
      <c r="L74" s="1">
        <v>1</v>
      </c>
      <c r="M74" s="1">
        <v>15</v>
      </c>
      <c r="N74" s="1">
        <v>9</v>
      </c>
      <c r="O74" s="1">
        <v>71</v>
      </c>
      <c r="P74" s="16">
        <v>254.81731468023256</v>
      </c>
      <c r="Q74" s="21">
        <v>7.2490221193370417</v>
      </c>
      <c r="R74" s="21">
        <v>19.100807039278486</v>
      </c>
      <c r="S74" s="21">
        <v>11.851784919941444</v>
      </c>
      <c r="T74" s="21">
        <v>0.50592499784244138</v>
      </c>
      <c r="U74" s="21">
        <v>4.3497150501195492</v>
      </c>
      <c r="V74" s="21">
        <v>3.8437900522771078</v>
      </c>
      <c r="W74" s="13" t="str">
        <f>IF(Table46[[#This Row],[PSI - FI]]&gt;5,"Red",(IF(AND(Table46[[#This Row],[PSI - FI]]&lt;5,Table46[[#This Row],[PSI - FI]]&gt;=3),"Blue","No")))</f>
        <v>Blue</v>
      </c>
      <c r="X74" s="19" t="str">
        <f>HYPERLINK("https://www.google.com/maps/search/?api=1&amp;query="&amp;Table46[[#This Row],[Begin Lat]]&amp;","&amp;Table46[[#This Row],[Begin Long]],"Google Maps")</f>
        <v>Google Maps</v>
      </c>
      <c r="Y74" s="1">
        <v>40.789152000000001</v>
      </c>
      <c r="Z74" s="1">
        <v>-81.320199000000002</v>
      </c>
      <c r="AA74" s="1">
        <v>0</v>
      </c>
      <c r="AB74" s="1">
        <v>0</v>
      </c>
    </row>
    <row r="75" spans="1:28" x14ac:dyDescent="0.25">
      <c r="A75" s="13">
        <v>73</v>
      </c>
      <c r="B75" s="17">
        <v>4</v>
      </c>
      <c r="C75" s="1" t="s">
        <v>798</v>
      </c>
      <c r="D75" s="1" t="s">
        <v>1924</v>
      </c>
      <c r="E75" s="1" t="s">
        <v>3301</v>
      </c>
      <c r="F75" s="1" t="s">
        <v>1413</v>
      </c>
      <c r="G75" s="21">
        <v>12.581999999994878</v>
      </c>
      <c r="H75" s="21">
        <v>0</v>
      </c>
      <c r="I75" s="1" t="s">
        <v>258</v>
      </c>
      <c r="J75" s="1" t="s">
        <v>259</v>
      </c>
      <c r="K75" s="1">
        <v>0</v>
      </c>
      <c r="L75" s="1">
        <v>1</v>
      </c>
      <c r="M75" s="1">
        <v>11</v>
      </c>
      <c r="N75" s="1">
        <v>14</v>
      </c>
      <c r="O75" s="1">
        <v>50</v>
      </c>
      <c r="P75" s="16">
        <v>229.81731468023256</v>
      </c>
      <c r="Q75" s="21">
        <v>5.7372136645939564</v>
      </c>
      <c r="R75" s="21">
        <v>15.063341584785999</v>
      </c>
      <c r="S75" s="21">
        <v>9.3261279201920431</v>
      </c>
      <c r="T75" s="21">
        <v>0.40041260229273234</v>
      </c>
      <c r="U75" s="21">
        <v>4.3460615409710392</v>
      </c>
      <c r="V75" s="21">
        <v>3.9456489386783069</v>
      </c>
      <c r="W75" s="13" t="str">
        <f>IF(Table46[[#This Row],[PSI - FI]]&gt;5,"Red",(IF(AND(Table46[[#This Row],[PSI - FI]]&lt;5,Table46[[#This Row],[PSI - FI]]&gt;=3),"Blue","No")))</f>
        <v>Blue</v>
      </c>
      <c r="X75" s="19" t="str">
        <f>HYPERLINK("https://www.google.com/maps/search/?api=1&amp;query="&amp;Table46[[#This Row],[Begin Lat]]&amp;","&amp;Table46[[#This Row],[Begin Long]],"Google Maps")</f>
        <v>Google Maps</v>
      </c>
      <c r="Y75" s="1">
        <v>41.156903</v>
      </c>
      <c r="Z75" s="1">
        <v>-81.218954999999994</v>
      </c>
      <c r="AA75" s="1">
        <v>0</v>
      </c>
      <c r="AB75" s="1">
        <v>0</v>
      </c>
    </row>
    <row r="76" spans="1:28" x14ac:dyDescent="0.25">
      <c r="A76" s="13">
        <v>74</v>
      </c>
      <c r="B76" s="17">
        <v>8</v>
      </c>
      <c r="C76" s="1" t="s">
        <v>788</v>
      </c>
      <c r="D76" s="1" t="s">
        <v>1925</v>
      </c>
      <c r="E76" s="1" t="s">
        <v>5301</v>
      </c>
      <c r="F76" s="1" t="s">
        <v>1414</v>
      </c>
      <c r="G76" s="21">
        <v>0</v>
      </c>
      <c r="H76" s="21">
        <v>0</v>
      </c>
      <c r="I76" s="1" t="s">
        <v>258</v>
      </c>
      <c r="J76" s="1" t="s">
        <v>259</v>
      </c>
      <c r="K76" s="1">
        <v>1</v>
      </c>
      <c r="L76" s="1">
        <v>0</v>
      </c>
      <c r="M76" s="1">
        <v>9</v>
      </c>
      <c r="N76" s="1">
        <v>14</v>
      </c>
      <c r="O76" s="1">
        <v>138</v>
      </c>
      <c r="P76" s="16">
        <v>304.72356468023258</v>
      </c>
      <c r="Q76" s="21">
        <v>8.8604019659974345</v>
      </c>
      <c r="R76" s="21">
        <v>32.627231246233229</v>
      </c>
      <c r="S76" s="21">
        <v>23.766829280235797</v>
      </c>
      <c r="T76" s="21">
        <v>0.61838669709292871</v>
      </c>
      <c r="U76" s="21">
        <v>4.3353469947032721</v>
      </c>
      <c r="V76" s="21">
        <v>3.7169602976103433</v>
      </c>
      <c r="W76" s="13" t="str">
        <f>IF(Table46[[#This Row],[PSI - FI]]&gt;5,"Red",(IF(AND(Table46[[#This Row],[PSI - FI]]&lt;5,Table46[[#This Row],[PSI - FI]]&gt;=3),"Blue","No")))</f>
        <v>Blue</v>
      </c>
      <c r="X76" s="19" t="str">
        <f>HYPERLINK("https://www.google.com/maps/search/?api=1&amp;query="&amp;Table46[[#This Row],[Begin Lat]]&amp;","&amp;Table46[[#This Row],[Begin Long]],"Google Maps")</f>
        <v>Google Maps</v>
      </c>
      <c r="Y76" s="1">
        <v>39.390779000000002</v>
      </c>
      <c r="Z76" s="1">
        <v>-84.505651999999998</v>
      </c>
      <c r="AA76" s="1">
        <v>0</v>
      </c>
      <c r="AB76" s="1">
        <v>0</v>
      </c>
    </row>
    <row r="77" spans="1:28" x14ac:dyDescent="0.25">
      <c r="A77" s="13">
        <v>75</v>
      </c>
      <c r="B77" s="17">
        <v>4</v>
      </c>
      <c r="C77" s="1" t="s">
        <v>798</v>
      </c>
      <c r="D77" s="1" t="s">
        <v>1926</v>
      </c>
      <c r="E77" s="1" t="s">
        <v>5302</v>
      </c>
      <c r="F77" s="1" t="s">
        <v>1415</v>
      </c>
      <c r="G77" s="21">
        <v>2.1849999999976717</v>
      </c>
      <c r="H77" s="21">
        <v>0</v>
      </c>
      <c r="I77" s="1" t="s">
        <v>258</v>
      </c>
      <c r="J77" s="1" t="s">
        <v>259</v>
      </c>
      <c r="K77" s="1">
        <v>1</v>
      </c>
      <c r="L77" s="1">
        <v>2</v>
      </c>
      <c r="M77" s="1">
        <v>15</v>
      </c>
      <c r="N77" s="1">
        <v>8</v>
      </c>
      <c r="O77" s="1">
        <v>31</v>
      </c>
      <c r="P77" s="16">
        <v>301.73319404069764</v>
      </c>
      <c r="Q77" s="21">
        <v>6.0783171855034208</v>
      </c>
      <c r="R77" s="21">
        <v>11.036239102380774</v>
      </c>
      <c r="S77" s="21">
        <v>4.9579219168773534</v>
      </c>
      <c r="T77" s="21">
        <v>0.42421895785893005</v>
      </c>
      <c r="U77" s="21">
        <v>4.2998132947671257</v>
      </c>
      <c r="V77" s="21">
        <v>3.8755943369081955</v>
      </c>
      <c r="W77" s="13" t="str">
        <f>IF(Table46[[#This Row],[PSI - FI]]&gt;5,"Red",(IF(AND(Table46[[#This Row],[PSI - FI]]&lt;5,Table46[[#This Row],[PSI - FI]]&gt;=3),"Blue","No")))</f>
        <v>Blue</v>
      </c>
      <c r="X77" s="19" t="str">
        <f>HYPERLINK("https://www.google.com/maps/search/?api=1&amp;query="&amp;Table46[[#This Row],[Begin Lat]]&amp;","&amp;Table46[[#This Row],[Begin Long]],"Google Maps")</f>
        <v>Google Maps</v>
      </c>
      <c r="Y77" s="1">
        <v>41.179358000000001</v>
      </c>
      <c r="Z77" s="1">
        <v>-81.246369999999999</v>
      </c>
      <c r="AA77" s="1">
        <v>0</v>
      </c>
      <c r="AB77" s="1">
        <v>0</v>
      </c>
    </row>
    <row r="78" spans="1:28" x14ac:dyDescent="0.25">
      <c r="A78" s="13">
        <v>76</v>
      </c>
      <c r="B78" s="17">
        <v>8</v>
      </c>
      <c r="C78" s="1" t="s">
        <v>787</v>
      </c>
      <c r="D78" s="1" t="s">
        <v>1927</v>
      </c>
      <c r="E78" s="1" t="s">
        <v>5303</v>
      </c>
      <c r="F78" s="1" t="s">
        <v>1416</v>
      </c>
      <c r="G78" s="21">
        <v>1.6570000000065193</v>
      </c>
      <c r="H78" s="21">
        <v>0</v>
      </c>
      <c r="I78" s="1" t="s">
        <v>258</v>
      </c>
      <c r="J78" s="1" t="s">
        <v>259</v>
      </c>
      <c r="K78" s="1">
        <v>0</v>
      </c>
      <c r="L78" s="1">
        <v>1</v>
      </c>
      <c r="M78" s="1">
        <v>6</v>
      </c>
      <c r="N78" s="1">
        <v>17</v>
      </c>
      <c r="O78" s="1">
        <v>102</v>
      </c>
      <c r="P78" s="16">
        <v>262.39543968023258</v>
      </c>
      <c r="Q78" s="21">
        <v>7.2821399288703956</v>
      </c>
      <c r="R78" s="21">
        <v>25.314236672099248</v>
      </c>
      <c r="S78" s="21">
        <v>18.032096743228852</v>
      </c>
      <c r="T78" s="21">
        <v>0.50823636169826591</v>
      </c>
      <c r="U78" s="21">
        <v>4.2175971663498979</v>
      </c>
      <c r="V78" s="21">
        <v>3.7093608046516318</v>
      </c>
      <c r="W78" s="13" t="str">
        <f>IF(Table46[[#This Row],[PSI - FI]]&gt;5,"Red",(IF(AND(Table46[[#This Row],[PSI - FI]]&lt;5,Table46[[#This Row],[PSI - FI]]&gt;=3),"Blue","No")))</f>
        <v>Blue</v>
      </c>
      <c r="X78" s="19" t="str">
        <f>HYPERLINK("https://www.google.com/maps/search/?api=1&amp;query="&amp;Table46[[#This Row],[Begin Lat]]&amp;","&amp;Table46[[#This Row],[Begin Long]],"Google Maps")</f>
        <v>Google Maps</v>
      </c>
      <c r="Y78" s="1">
        <v>39.169998</v>
      </c>
      <c r="Z78" s="1">
        <v>-84.425218999999998</v>
      </c>
      <c r="AA78" s="1">
        <v>0</v>
      </c>
      <c r="AB78" s="1">
        <v>0</v>
      </c>
    </row>
    <row r="79" spans="1:28" x14ac:dyDescent="0.25">
      <c r="A79" s="13">
        <v>77</v>
      </c>
      <c r="B79" s="17">
        <v>4</v>
      </c>
      <c r="C79" s="1" t="s">
        <v>800</v>
      </c>
      <c r="D79" s="1" t="s">
        <v>1928</v>
      </c>
      <c r="E79" s="1" t="s">
        <v>5294</v>
      </c>
      <c r="F79" s="1" t="s">
        <v>1417</v>
      </c>
      <c r="G79" s="21">
        <v>1.3999999999941792</v>
      </c>
      <c r="H79" s="21">
        <v>0</v>
      </c>
      <c r="I79" s="1" t="s">
        <v>258</v>
      </c>
      <c r="J79" s="1" t="s">
        <v>259</v>
      </c>
      <c r="K79" s="1">
        <v>0</v>
      </c>
      <c r="L79" s="1">
        <v>2</v>
      </c>
      <c r="M79" s="1">
        <v>11</v>
      </c>
      <c r="N79" s="1">
        <v>10</v>
      </c>
      <c r="O79" s="1">
        <v>40</v>
      </c>
      <c r="P79" s="16">
        <v>247.74400436046511</v>
      </c>
      <c r="Q79" s="21">
        <v>10.46907083214778</v>
      </c>
      <c r="R79" s="21">
        <v>12.632876412240643</v>
      </c>
      <c r="S79" s="21">
        <v>2.1638055800928626</v>
      </c>
      <c r="T79" s="21">
        <v>0.7306591911256477</v>
      </c>
      <c r="U79" s="21">
        <v>4.2125911139703431</v>
      </c>
      <c r="V79" s="21">
        <v>3.4819319228446952</v>
      </c>
      <c r="W79" s="13" t="str">
        <f>IF(Table46[[#This Row],[PSI - FI]]&gt;5,"Red",(IF(AND(Table46[[#This Row],[PSI - FI]]&lt;5,Table46[[#This Row],[PSI - FI]]&gt;=3),"Blue","No")))</f>
        <v>Blue</v>
      </c>
      <c r="X79" s="19" t="str">
        <f>HYPERLINK("https://www.google.com/maps/search/?api=1&amp;query="&amp;Table46[[#This Row],[Begin Lat]]&amp;","&amp;Table46[[#This Row],[Begin Long]],"Google Maps")</f>
        <v>Google Maps</v>
      </c>
      <c r="Y79" s="1">
        <v>40.810848</v>
      </c>
      <c r="Z79" s="1">
        <v>-81.425471999999999</v>
      </c>
      <c r="AA79" s="1">
        <v>0</v>
      </c>
      <c r="AB79" s="1">
        <v>0</v>
      </c>
    </row>
    <row r="80" spans="1:28" x14ac:dyDescent="0.25">
      <c r="A80" s="13">
        <v>78</v>
      </c>
      <c r="B80" s="17">
        <v>3</v>
      </c>
      <c r="C80" s="1" t="s">
        <v>1330</v>
      </c>
      <c r="D80" s="1" t="s">
        <v>1929</v>
      </c>
      <c r="E80" s="1" t="s">
        <v>5304</v>
      </c>
      <c r="F80" s="1" t="s">
        <v>1418</v>
      </c>
      <c r="G80" s="21">
        <v>0.90099999999802094</v>
      </c>
      <c r="H80" s="21">
        <v>0</v>
      </c>
      <c r="I80" s="1" t="s">
        <v>258</v>
      </c>
      <c r="J80" s="1" t="s">
        <v>259</v>
      </c>
      <c r="K80" s="1">
        <v>0</v>
      </c>
      <c r="L80" s="1">
        <v>2</v>
      </c>
      <c r="M80" s="1">
        <v>10</v>
      </c>
      <c r="N80" s="1">
        <v>13</v>
      </c>
      <c r="O80" s="1">
        <v>33</v>
      </c>
      <c r="P80" s="16">
        <v>247.50962936046511</v>
      </c>
      <c r="Q80" s="21">
        <v>4.9272203853408483</v>
      </c>
      <c r="R80" s="21">
        <v>11.853478968724541</v>
      </c>
      <c r="S80" s="21">
        <v>6.9262585833836932</v>
      </c>
      <c r="T80" s="21">
        <v>0.34388141211118012</v>
      </c>
      <c r="U80" s="21">
        <v>4.1687736056924392</v>
      </c>
      <c r="V80" s="21">
        <v>3.8248921935812592</v>
      </c>
      <c r="W80" s="13" t="str">
        <f>IF(Table46[[#This Row],[PSI - FI]]&gt;5,"Red",(IF(AND(Table46[[#This Row],[PSI - FI]]&lt;5,Table46[[#This Row],[PSI - FI]]&gt;=3),"Blue","No")))</f>
        <v>Blue</v>
      </c>
      <c r="X80" s="19" t="str">
        <f>HYPERLINK("https://www.google.com/maps/search/?api=1&amp;query="&amp;Table46[[#This Row],[Begin Lat]]&amp;","&amp;Table46[[#This Row],[Begin Long]],"Google Maps")</f>
        <v>Google Maps</v>
      </c>
      <c r="Y80" s="1">
        <v>41.409393999999999</v>
      </c>
      <c r="Z80" s="1">
        <v>-82.726208</v>
      </c>
      <c r="AA80" s="1">
        <v>0</v>
      </c>
      <c r="AB80" s="1">
        <v>0</v>
      </c>
    </row>
    <row r="81" spans="1:28" x14ac:dyDescent="0.25">
      <c r="A81" s="13">
        <v>79</v>
      </c>
      <c r="B81" s="17">
        <v>7</v>
      </c>
      <c r="C81" s="1" t="s">
        <v>3196</v>
      </c>
      <c r="D81" s="1" t="s">
        <v>1930</v>
      </c>
      <c r="E81" s="1" t="s">
        <v>5283</v>
      </c>
      <c r="F81" s="1" t="s">
        <v>1419</v>
      </c>
      <c r="G81" s="21">
        <v>17.043000000005122</v>
      </c>
      <c r="H81" s="21">
        <v>0</v>
      </c>
      <c r="I81" s="1" t="s">
        <v>258</v>
      </c>
      <c r="J81" s="1" t="s">
        <v>259</v>
      </c>
      <c r="K81" s="1">
        <v>0</v>
      </c>
      <c r="L81" s="1">
        <v>3</v>
      </c>
      <c r="M81" s="1">
        <v>14</v>
      </c>
      <c r="N81" s="1">
        <v>8</v>
      </c>
      <c r="O81" s="1">
        <v>46</v>
      </c>
      <c r="P81" s="16">
        <v>310.18631904069764</v>
      </c>
      <c r="Q81" s="21">
        <v>6.0370207252974657</v>
      </c>
      <c r="R81" s="21">
        <v>13.810307352568516</v>
      </c>
      <c r="S81" s="21">
        <v>7.7732866272710508</v>
      </c>
      <c r="T81" s="21">
        <v>0.42133678820947273</v>
      </c>
      <c r="U81" s="21">
        <v>4.150355747334622</v>
      </c>
      <c r="V81" s="21">
        <v>3.729018959125149</v>
      </c>
      <c r="W81" s="13" t="str">
        <f>IF(Table46[[#This Row],[PSI - FI]]&gt;5,"Red",(IF(AND(Table46[[#This Row],[PSI - FI]]&lt;5,Table46[[#This Row],[PSI - FI]]&gt;=3),"Blue","No")))</f>
        <v>Blue</v>
      </c>
      <c r="X81" s="19" t="str">
        <f>HYPERLINK("https://www.google.com/maps/search/?api=1&amp;query="&amp;Table46[[#This Row],[Begin Lat]]&amp;","&amp;Table46[[#This Row],[Begin Long]],"Google Maps")</f>
        <v>Google Maps</v>
      </c>
      <c r="Y81" s="1">
        <v>39.812860999999998</v>
      </c>
      <c r="Z81" s="1">
        <v>-84.227462000000003</v>
      </c>
      <c r="AA81" s="1">
        <v>0</v>
      </c>
      <c r="AB81" s="1">
        <v>0</v>
      </c>
    </row>
    <row r="82" spans="1:28" x14ac:dyDescent="0.25">
      <c r="A82" s="13">
        <v>80</v>
      </c>
      <c r="B82" s="17">
        <v>8</v>
      </c>
      <c r="C82" s="1" t="s">
        <v>788</v>
      </c>
      <c r="D82" s="1" t="s">
        <v>1931</v>
      </c>
      <c r="E82" s="1" t="s">
        <v>5305</v>
      </c>
      <c r="F82" s="1" t="s">
        <v>1420</v>
      </c>
      <c r="G82" s="21">
        <v>0</v>
      </c>
      <c r="H82" s="21">
        <v>0</v>
      </c>
      <c r="I82" s="1" t="s">
        <v>258</v>
      </c>
      <c r="J82" s="1" t="s">
        <v>259</v>
      </c>
      <c r="K82" s="1">
        <v>0</v>
      </c>
      <c r="L82" s="1">
        <v>3</v>
      </c>
      <c r="M82" s="1">
        <v>11</v>
      </c>
      <c r="N82" s="1">
        <v>9</v>
      </c>
      <c r="O82" s="1">
        <v>52</v>
      </c>
      <c r="P82" s="16">
        <v>300.98319404069764</v>
      </c>
      <c r="Q82" s="21">
        <v>8.5740501518528784</v>
      </c>
      <c r="R82" s="21">
        <v>14.969679779000368</v>
      </c>
      <c r="S82" s="21">
        <v>6.3956296271474891</v>
      </c>
      <c r="T82" s="21">
        <v>0.59840158205695571</v>
      </c>
      <c r="U82" s="21">
        <v>4.105183904791013</v>
      </c>
      <c r="V82" s="21">
        <v>3.5067823227340575</v>
      </c>
      <c r="W82" s="13" t="str">
        <f>IF(Table46[[#This Row],[PSI - FI]]&gt;5,"Red",(IF(AND(Table46[[#This Row],[PSI - FI]]&lt;5,Table46[[#This Row],[PSI - FI]]&gt;=3),"Blue","No")))</f>
        <v>Blue</v>
      </c>
      <c r="X82" s="19" t="str">
        <f>HYPERLINK("https://www.google.com/maps/search/?api=1&amp;query="&amp;Table46[[#This Row],[Begin Lat]]&amp;","&amp;Table46[[#This Row],[Begin Long]],"Google Maps")</f>
        <v>Google Maps</v>
      </c>
      <c r="Y82" s="1">
        <v>39.332774000000001</v>
      </c>
      <c r="Z82" s="1">
        <v>-84.462935000000002</v>
      </c>
      <c r="AA82" s="1">
        <v>0</v>
      </c>
      <c r="AB82" s="1">
        <v>0</v>
      </c>
    </row>
    <row r="83" spans="1:28" x14ac:dyDescent="0.25">
      <c r="A83" s="13">
        <v>81</v>
      </c>
      <c r="B83" s="17">
        <v>4</v>
      </c>
      <c r="C83" s="1" t="s">
        <v>801</v>
      </c>
      <c r="D83" s="1" t="s">
        <v>1932</v>
      </c>
      <c r="E83" s="1" t="s">
        <v>3397</v>
      </c>
      <c r="F83" s="1" t="s">
        <v>1421</v>
      </c>
      <c r="G83" s="21">
        <v>17.282999999995809</v>
      </c>
      <c r="H83" s="21">
        <v>0</v>
      </c>
      <c r="I83" s="1" t="s">
        <v>258</v>
      </c>
      <c r="J83" s="1" t="s">
        <v>259</v>
      </c>
      <c r="K83" s="1">
        <v>0</v>
      </c>
      <c r="L83" s="1">
        <v>0</v>
      </c>
      <c r="M83" s="1">
        <v>8</v>
      </c>
      <c r="N83" s="1">
        <v>13</v>
      </c>
      <c r="O83" s="1">
        <v>64</v>
      </c>
      <c r="P83" s="16">
        <v>174.0625</v>
      </c>
      <c r="Q83" s="21">
        <v>17.311276790719081</v>
      </c>
      <c r="R83" s="21">
        <v>17.380397420307503</v>
      </c>
      <c r="S83" s="21">
        <v>6.9120629588422133E-2</v>
      </c>
      <c r="T83" s="21">
        <v>1.2081916055451953</v>
      </c>
      <c r="U83" s="21">
        <v>4.0892100428353482</v>
      </c>
      <c r="V83" s="21">
        <v>2.8810184372901526</v>
      </c>
      <c r="W83" s="13" t="str">
        <f>IF(Table46[[#This Row],[PSI - FI]]&gt;5,"Red",(IF(AND(Table46[[#This Row],[PSI - FI]]&lt;5,Table46[[#This Row],[PSI - FI]]&gt;=3),"Blue","No")))</f>
        <v>No</v>
      </c>
      <c r="X83" s="19" t="str">
        <f>HYPERLINK("https://www.google.com/maps/search/?api=1&amp;query="&amp;Table46[[#This Row],[Begin Lat]]&amp;","&amp;Table46[[#This Row],[Begin Long]],"Google Maps")</f>
        <v>Google Maps</v>
      </c>
      <c r="Y83" s="1">
        <v>41.024439000000001</v>
      </c>
      <c r="Z83" s="1">
        <v>-80.672335000000004</v>
      </c>
      <c r="AA83" s="1">
        <v>0</v>
      </c>
      <c r="AB83" s="1">
        <v>0</v>
      </c>
    </row>
    <row r="84" spans="1:28" x14ac:dyDescent="0.25">
      <c r="A84" s="13">
        <v>82</v>
      </c>
      <c r="B84" s="17">
        <v>6</v>
      </c>
      <c r="C84" s="1" t="s">
        <v>1331</v>
      </c>
      <c r="D84" s="1" t="s">
        <v>1933</v>
      </c>
      <c r="E84" s="1" t="s">
        <v>5306</v>
      </c>
      <c r="F84" s="1" t="s">
        <v>1422</v>
      </c>
      <c r="G84" s="21">
        <v>1.3429999999934807</v>
      </c>
      <c r="H84" s="21">
        <v>0</v>
      </c>
      <c r="I84" s="1" t="s">
        <v>258</v>
      </c>
      <c r="J84" s="1" t="s">
        <v>259</v>
      </c>
      <c r="K84" s="1">
        <v>0</v>
      </c>
      <c r="L84" s="1">
        <v>1</v>
      </c>
      <c r="M84" s="1">
        <v>13</v>
      </c>
      <c r="N84" s="1">
        <v>9</v>
      </c>
      <c r="O84" s="1">
        <v>38</v>
      </c>
      <c r="P84" s="16">
        <v>208.72356468023256</v>
      </c>
      <c r="Q84" s="21">
        <v>8.971975434287442</v>
      </c>
      <c r="R84" s="21">
        <v>11.989392023845456</v>
      </c>
      <c r="S84" s="21">
        <v>3.0174165895580138</v>
      </c>
      <c r="T84" s="21">
        <v>0.6261736517710389</v>
      </c>
      <c r="U84" s="21">
        <v>4.0697626017488808</v>
      </c>
      <c r="V84" s="21">
        <v>3.4435889499778418</v>
      </c>
      <c r="W84" s="13" t="str">
        <f>IF(Table46[[#This Row],[PSI - FI]]&gt;5,"Red",(IF(AND(Table46[[#This Row],[PSI - FI]]&lt;5,Table46[[#This Row],[PSI - FI]]&gt;=3),"Blue","No")))</f>
        <v>Blue</v>
      </c>
      <c r="X84" s="19" t="str">
        <f>HYPERLINK("https://www.google.com/maps/search/?api=1&amp;query="&amp;Table46[[#This Row],[Begin Lat]]&amp;","&amp;Table46[[#This Row],[Begin Long]],"Google Maps")</f>
        <v>Google Maps</v>
      </c>
      <c r="Y84" s="1">
        <v>40.563974000000002</v>
      </c>
      <c r="Z84" s="1">
        <v>-83.119879999999995</v>
      </c>
      <c r="AA84" s="1">
        <v>0</v>
      </c>
      <c r="AB84" s="1">
        <v>0</v>
      </c>
    </row>
    <row r="85" spans="1:28" x14ac:dyDescent="0.25">
      <c r="A85" s="13">
        <v>83</v>
      </c>
      <c r="B85" s="17">
        <v>8</v>
      </c>
      <c r="C85" s="1" t="s">
        <v>787</v>
      </c>
      <c r="D85" s="1" t="s">
        <v>1934</v>
      </c>
      <c r="E85" s="1" t="s">
        <v>5307</v>
      </c>
      <c r="F85" s="1" t="s">
        <v>1423</v>
      </c>
      <c r="G85" s="21">
        <v>5.4360000000015134</v>
      </c>
      <c r="H85" s="21">
        <v>0</v>
      </c>
      <c r="I85" s="1" t="s">
        <v>258</v>
      </c>
      <c r="J85" s="1" t="s">
        <v>259</v>
      </c>
      <c r="K85" s="1">
        <v>0</v>
      </c>
      <c r="L85" s="1">
        <v>0</v>
      </c>
      <c r="M85" s="1">
        <v>6</v>
      </c>
      <c r="N85" s="1">
        <v>16</v>
      </c>
      <c r="O85" s="1">
        <v>88</v>
      </c>
      <c r="P85" s="16">
        <v>198.28125</v>
      </c>
      <c r="Q85" s="21">
        <v>13.075957494769508</v>
      </c>
      <c r="R85" s="21">
        <v>21.724579097010224</v>
      </c>
      <c r="S85" s="21">
        <v>8.6486216022407163</v>
      </c>
      <c r="T85" s="21">
        <v>0.9125994732009638</v>
      </c>
      <c r="U85" s="21">
        <v>4.062089951553606</v>
      </c>
      <c r="V85" s="21">
        <v>3.1494904783526421</v>
      </c>
      <c r="W85" s="13" t="str">
        <f>IF(Table46[[#This Row],[PSI - FI]]&gt;5,"Red",(IF(AND(Table46[[#This Row],[PSI - FI]]&lt;5,Table46[[#This Row],[PSI - FI]]&gt;=3),"Blue","No")))</f>
        <v>Blue</v>
      </c>
      <c r="X85" s="19" t="str">
        <f>HYPERLINK("https://www.google.com/maps/search/?api=1&amp;query="&amp;Table46[[#This Row],[Begin Lat]]&amp;","&amp;Table46[[#This Row],[Begin Long]],"Google Maps")</f>
        <v>Google Maps</v>
      </c>
      <c r="Y85" s="1">
        <v>39.072830000000003</v>
      </c>
      <c r="Z85" s="1">
        <v>-84.352046999999999</v>
      </c>
      <c r="AA85" s="1">
        <v>0</v>
      </c>
      <c r="AB85" s="1">
        <v>0</v>
      </c>
    </row>
    <row r="86" spans="1:28" x14ac:dyDescent="0.25">
      <c r="A86" s="13">
        <v>84</v>
      </c>
      <c r="B86" s="17">
        <v>1</v>
      </c>
      <c r="C86" s="1" t="s">
        <v>803</v>
      </c>
      <c r="D86" s="1" t="s">
        <v>1935</v>
      </c>
      <c r="E86" s="1" t="s">
        <v>5271</v>
      </c>
      <c r="F86" s="1" t="s">
        <v>1424</v>
      </c>
      <c r="G86" s="21">
        <v>8.6699999999982538</v>
      </c>
      <c r="H86" s="21">
        <v>0</v>
      </c>
      <c r="I86" s="1" t="s">
        <v>258</v>
      </c>
      <c r="J86" s="1" t="s">
        <v>261</v>
      </c>
      <c r="K86" s="1">
        <v>0</v>
      </c>
      <c r="L86" s="1">
        <v>1</v>
      </c>
      <c r="M86" s="1">
        <v>7</v>
      </c>
      <c r="N86" s="1">
        <v>14</v>
      </c>
      <c r="O86" s="1">
        <v>69</v>
      </c>
      <c r="P86" s="16">
        <v>222.62981468023256</v>
      </c>
      <c r="Q86" s="21">
        <v>9.2446676973525026</v>
      </c>
      <c r="R86" s="21">
        <v>18.329526868168166</v>
      </c>
      <c r="S86" s="21">
        <v>9.0848591708156636</v>
      </c>
      <c r="T86" s="21">
        <v>0.67249427233195669</v>
      </c>
      <c r="U86" s="21">
        <v>4.040208074907774</v>
      </c>
      <c r="V86" s="21">
        <v>3.3677138025758175</v>
      </c>
      <c r="W86" s="13" t="str">
        <f>IF(Table46[[#This Row],[PSI - FI]]&gt;5,"Red",(IF(AND(Table46[[#This Row],[PSI - FI]]&lt;5,Table46[[#This Row],[PSI - FI]]&gt;=3),"Blue","No")))</f>
        <v>Blue</v>
      </c>
      <c r="X86" s="19" t="str">
        <f>HYPERLINK("https://www.google.com/maps/search/?api=1&amp;query="&amp;Table46[[#This Row],[Begin Lat]]&amp;","&amp;Table46[[#This Row],[Begin Long]],"Google Maps")</f>
        <v>Google Maps</v>
      </c>
      <c r="Y86" s="1">
        <v>40.770392999999999</v>
      </c>
      <c r="Z86" s="1">
        <v>-84.165233000000001</v>
      </c>
      <c r="AA86" s="1">
        <v>0</v>
      </c>
      <c r="AB86" s="1">
        <v>0</v>
      </c>
    </row>
    <row r="87" spans="1:28" x14ac:dyDescent="0.25">
      <c r="A87" s="13">
        <v>85</v>
      </c>
      <c r="B87" s="17">
        <v>8</v>
      </c>
      <c r="C87" s="1" t="s">
        <v>788</v>
      </c>
      <c r="D87" s="1" t="s">
        <v>1936</v>
      </c>
      <c r="E87" s="1" t="s">
        <v>5308</v>
      </c>
      <c r="F87" s="1" t="s">
        <v>1425</v>
      </c>
      <c r="G87" s="21">
        <v>0</v>
      </c>
      <c r="H87" s="21">
        <v>0</v>
      </c>
      <c r="I87" s="1" t="s">
        <v>258</v>
      </c>
      <c r="J87" s="1" t="s">
        <v>259</v>
      </c>
      <c r="K87" s="1">
        <v>0</v>
      </c>
      <c r="L87" s="1">
        <v>0</v>
      </c>
      <c r="M87" s="1">
        <v>10</v>
      </c>
      <c r="N87" s="1">
        <v>13</v>
      </c>
      <c r="O87" s="1">
        <v>58</v>
      </c>
      <c r="P87" s="16">
        <v>181.15625</v>
      </c>
      <c r="Q87" s="21">
        <v>6.8868520296417959</v>
      </c>
      <c r="R87" s="21">
        <v>16.229794649267063</v>
      </c>
      <c r="S87" s="21">
        <v>9.3429426196252674</v>
      </c>
      <c r="T87" s="21">
        <v>0.48064836068625327</v>
      </c>
      <c r="U87" s="21">
        <v>4.0014629891371243</v>
      </c>
      <c r="V87" s="21">
        <v>3.520814628450871</v>
      </c>
      <c r="W87" s="13" t="str">
        <f>IF(Table46[[#This Row],[PSI - FI]]&gt;5,"Red",(IF(AND(Table46[[#This Row],[PSI - FI]]&lt;5,Table46[[#This Row],[PSI - FI]]&gt;=3),"Blue","No")))</f>
        <v>Blue</v>
      </c>
      <c r="X87" s="19" t="str">
        <f>HYPERLINK("https://www.google.com/maps/search/?api=1&amp;query="&amp;Table46[[#This Row],[Begin Lat]]&amp;","&amp;Table46[[#This Row],[Begin Long]],"Google Maps")</f>
        <v>Google Maps</v>
      </c>
      <c r="Y87" s="1">
        <v>39.370162000000001</v>
      </c>
      <c r="Z87" s="1">
        <v>-84.385031999999995</v>
      </c>
      <c r="AA87" s="1">
        <v>0</v>
      </c>
      <c r="AB87" s="1">
        <v>0</v>
      </c>
    </row>
    <row r="88" spans="1:28" x14ac:dyDescent="0.25">
      <c r="A88" s="13">
        <v>86</v>
      </c>
      <c r="B88" s="17">
        <v>4</v>
      </c>
      <c r="C88" s="1" t="s">
        <v>801</v>
      </c>
      <c r="D88" s="1" t="s">
        <v>1937</v>
      </c>
      <c r="E88" s="1" t="s">
        <v>5309</v>
      </c>
      <c r="F88" s="1" t="s">
        <v>1426</v>
      </c>
      <c r="G88" s="21">
        <v>0.53699999999662396</v>
      </c>
      <c r="H88" s="21">
        <v>0</v>
      </c>
      <c r="I88" s="1" t="s">
        <v>258</v>
      </c>
      <c r="J88" s="1" t="s">
        <v>259</v>
      </c>
      <c r="K88" s="1">
        <v>0</v>
      </c>
      <c r="L88" s="1">
        <v>0</v>
      </c>
      <c r="M88" s="1">
        <v>10</v>
      </c>
      <c r="N88" s="1">
        <v>11</v>
      </c>
      <c r="O88" s="1">
        <v>81</v>
      </c>
      <c r="P88" s="16">
        <v>195.28125</v>
      </c>
      <c r="Q88" s="21">
        <v>15.950837912666017</v>
      </c>
      <c r="R88" s="21">
        <v>20.479372567718936</v>
      </c>
      <c r="S88" s="21">
        <v>4.5285346550529191</v>
      </c>
      <c r="T88" s="21">
        <v>1.1132436215119068</v>
      </c>
      <c r="U88" s="21">
        <v>3.9992893256471604</v>
      </c>
      <c r="V88" s="21">
        <v>2.8860457041352534</v>
      </c>
      <c r="W88" s="13" t="str">
        <f>IF(Table46[[#This Row],[PSI - FI]]&gt;5,"Red",(IF(AND(Table46[[#This Row],[PSI - FI]]&lt;5,Table46[[#This Row],[PSI - FI]]&gt;=3),"Blue","No")))</f>
        <v>No</v>
      </c>
      <c r="X88" s="19" t="str">
        <f>HYPERLINK("https://www.google.com/maps/search/?api=1&amp;query="&amp;Table46[[#This Row],[Begin Lat]]&amp;","&amp;Table46[[#This Row],[Begin Long]],"Google Maps")</f>
        <v>Google Maps</v>
      </c>
      <c r="Y88" s="1">
        <v>41.024254999999997</v>
      </c>
      <c r="Z88" s="1">
        <v>-80.630044999999996</v>
      </c>
      <c r="AA88" s="1">
        <v>0</v>
      </c>
      <c r="AB88" s="1">
        <v>0</v>
      </c>
    </row>
    <row r="89" spans="1:28" x14ac:dyDescent="0.25">
      <c r="A89" s="13">
        <v>87</v>
      </c>
      <c r="B89" s="17">
        <v>4</v>
      </c>
      <c r="C89" s="1" t="s">
        <v>801</v>
      </c>
      <c r="D89" s="1" t="s">
        <v>1938</v>
      </c>
      <c r="E89" s="1" t="s">
        <v>5310</v>
      </c>
      <c r="F89" s="1" t="s">
        <v>1427</v>
      </c>
      <c r="G89" s="21">
        <v>7.9740000000019791</v>
      </c>
      <c r="H89" s="21">
        <v>0</v>
      </c>
      <c r="I89" s="1" t="s">
        <v>258</v>
      </c>
      <c r="J89" s="1" t="s">
        <v>259</v>
      </c>
      <c r="K89" s="1">
        <v>0</v>
      </c>
      <c r="L89" s="1">
        <v>0</v>
      </c>
      <c r="M89" s="1">
        <v>8</v>
      </c>
      <c r="N89" s="1">
        <v>16</v>
      </c>
      <c r="O89" s="1">
        <v>59</v>
      </c>
      <c r="P89" s="16">
        <v>182.375</v>
      </c>
      <c r="Q89" s="21">
        <v>5.2103500251005528</v>
      </c>
      <c r="R89" s="21">
        <v>16.568959468926298</v>
      </c>
      <c r="S89" s="21">
        <v>11.358609443825745</v>
      </c>
      <c r="T89" s="21">
        <v>0.36364164459860149</v>
      </c>
      <c r="U89" s="21">
        <v>3.9734472675344898</v>
      </c>
      <c r="V89" s="21">
        <v>3.6098056229358884</v>
      </c>
      <c r="W89" s="13" t="str">
        <f>IF(Table46[[#This Row],[PSI - FI]]&gt;5,"Red",(IF(AND(Table46[[#This Row],[PSI - FI]]&lt;5,Table46[[#This Row],[PSI - FI]]&gt;=3),"Blue","No")))</f>
        <v>Blue</v>
      </c>
      <c r="X89" s="19" t="str">
        <f>HYPERLINK("https://www.google.com/maps/search/?api=1&amp;query="&amp;Table46[[#This Row],[Begin Lat]]&amp;","&amp;Table46[[#This Row],[Begin Long]],"Google Maps")</f>
        <v>Google Maps</v>
      </c>
      <c r="Y89" s="1">
        <v>41.102997000000002</v>
      </c>
      <c r="Z89" s="1">
        <v>-80.711085999999995</v>
      </c>
      <c r="AA89" s="1">
        <v>0</v>
      </c>
      <c r="AB89" s="1">
        <v>0</v>
      </c>
    </row>
    <row r="90" spans="1:28" x14ac:dyDescent="0.25">
      <c r="A90" s="13">
        <v>88</v>
      </c>
      <c r="B90" s="17">
        <v>7</v>
      </c>
      <c r="C90" s="1" t="s">
        <v>3196</v>
      </c>
      <c r="D90" s="1" t="s">
        <v>1939</v>
      </c>
      <c r="E90" s="1" t="s">
        <v>5311</v>
      </c>
      <c r="F90" s="1" t="s">
        <v>1428</v>
      </c>
      <c r="G90" s="21">
        <v>0.88400000000547152</v>
      </c>
      <c r="H90" s="21">
        <v>0</v>
      </c>
      <c r="I90" s="1" t="s">
        <v>258</v>
      </c>
      <c r="J90" s="1" t="s">
        <v>259</v>
      </c>
      <c r="K90" s="1">
        <v>0</v>
      </c>
      <c r="L90" s="1">
        <v>2</v>
      </c>
      <c r="M90" s="1">
        <v>16</v>
      </c>
      <c r="N90" s="1">
        <v>5</v>
      </c>
      <c r="O90" s="1">
        <v>28</v>
      </c>
      <c r="P90" s="16">
        <v>246.29087936046511</v>
      </c>
      <c r="Q90" s="21">
        <v>5.593539877045056</v>
      </c>
      <c r="R90" s="21">
        <v>10.415588769730372</v>
      </c>
      <c r="S90" s="21">
        <v>4.8220488926853156</v>
      </c>
      <c r="T90" s="21">
        <v>0.39038529661493687</v>
      </c>
      <c r="U90" s="21">
        <v>3.9290600913873077</v>
      </c>
      <c r="V90" s="21">
        <v>3.5386747947723709</v>
      </c>
      <c r="W90" s="13" t="str">
        <f>IF(Table46[[#This Row],[PSI - FI]]&gt;5,"Red",(IF(AND(Table46[[#This Row],[PSI - FI]]&lt;5,Table46[[#This Row],[PSI - FI]]&gt;=3),"Blue","No")))</f>
        <v>Blue</v>
      </c>
      <c r="X90" s="19" t="str">
        <f>HYPERLINK("https://www.google.com/maps/search/?api=1&amp;query="&amp;Table46[[#This Row],[Begin Lat]]&amp;","&amp;Table46[[#This Row],[Begin Long]],"Google Maps")</f>
        <v>Google Maps</v>
      </c>
      <c r="Y90" s="1">
        <v>39.819724999999998</v>
      </c>
      <c r="Z90" s="1">
        <v>-84.191522000000006</v>
      </c>
      <c r="AA90" s="1">
        <v>0</v>
      </c>
      <c r="AB90" s="1">
        <v>0</v>
      </c>
    </row>
    <row r="91" spans="1:28" x14ac:dyDescent="0.25">
      <c r="A91" s="13">
        <v>89</v>
      </c>
      <c r="B91" s="17">
        <v>6</v>
      </c>
      <c r="C91" s="1" t="s">
        <v>808</v>
      </c>
      <c r="D91" s="1" t="s">
        <v>1940</v>
      </c>
      <c r="E91" s="1" t="s">
        <v>3228</v>
      </c>
      <c r="F91" s="1" t="s">
        <v>1429</v>
      </c>
      <c r="G91" s="21">
        <v>7.3600000000005821</v>
      </c>
      <c r="H91" s="21">
        <v>0</v>
      </c>
      <c r="I91" s="1" t="s">
        <v>258</v>
      </c>
      <c r="J91" s="1" t="s">
        <v>261</v>
      </c>
      <c r="K91" s="1">
        <v>0</v>
      </c>
      <c r="L91" s="1">
        <v>4</v>
      </c>
      <c r="M91" s="1">
        <v>13</v>
      </c>
      <c r="N91" s="1">
        <v>5</v>
      </c>
      <c r="O91" s="1">
        <v>26</v>
      </c>
      <c r="P91" s="16">
        <v>316.00363372093022</v>
      </c>
      <c r="Q91" s="21">
        <v>8.44491992219948</v>
      </c>
      <c r="R91" s="21">
        <v>9.5037182181055186</v>
      </c>
      <c r="S91" s="21">
        <v>1.0587982959060387</v>
      </c>
      <c r="T91" s="21">
        <v>0.6141266099940641</v>
      </c>
      <c r="U91" s="21">
        <v>3.9164727165138684</v>
      </c>
      <c r="V91" s="21">
        <v>3.3023461065198045</v>
      </c>
      <c r="W91" s="13" t="str">
        <f>IF(Table46[[#This Row],[PSI - FI]]&gt;5,"Red",(IF(AND(Table46[[#This Row],[PSI - FI]]&lt;5,Table46[[#This Row],[PSI - FI]]&gt;=3),"Blue","No")))</f>
        <v>Blue</v>
      </c>
      <c r="X91" s="19" t="str">
        <f>HYPERLINK("https://www.google.com/maps/search/?api=1&amp;query="&amp;Table46[[#This Row],[Begin Lat]]&amp;","&amp;Table46[[#This Row],[Begin Long]],"Google Maps")</f>
        <v>Google Maps</v>
      </c>
      <c r="Y91" s="1">
        <v>39.583126</v>
      </c>
      <c r="Z91" s="1">
        <v>-82.953186000000002</v>
      </c>
      <c r="AA91" s="1">
        <v>0</v>
      </c>
      <c r="AB91" s="1">
        <v>0</v>
      </c>
    </row>
    <row r="92" spans="1:28" x14ac:dyDescent="0.25">
      <c r="A92" s="13">
        <v>90</v>
      </c>
      <c r="B92" s="17">
        <v>8</v>
      </c>
      <c r="C92" s="1" t="s">
        <v>788</v>
      </c>
      <c r="D92" s="1" t="s">
        <v>1941</v>
      </c>
      <c r="E92" s="1" t="s">
        <v>5308</v>
      </c>
      <c r="F92" s="1" t="s">
        <v>1430</v>
      </c>
      <c r="G92" s="21">
        <v>1.260999999998603</v>
      </c>
      <c r="H92" s="21">
        <v>0</v>
      </c>
      <c r="I92" s="1" t="s">
        <v>258</v>
      </c>
      <c r="J92" s="1" t="s">
        <v>259</v>
      </c>
      <c r="K92" s="1">
        <v>0</v>
      </c>
      <c r="L92" s="1">
        <v>0</v>
      </c>
      <c r="M92" s="1">
        <v>9</v>
      </c>
      <c r="N92" s="1">
        <v>13</v>
      </c>
      <c r="O92" s="1">
        <v>95</v>
      </c>
      <c r="P92" s="16">
        <v>211.609375</v>
      </c>
      <c r="Q92" s="21">
        <v>8.2489316335848777</v>
      </c>
      <c r="R92" s="21">
        <v>23.248231506093497</v>
      </c>
      <c r="S92" s="21">
        <v>14.999299872508619</v>
      </c>
      <c r="T92" s="21">
        <v>0.57571085454289495</v>
      </c>
      <c r="U92" s="21">
        <v>3.8983545193704261</v>
      </c>
      <c r="V92" s="21">
        <v>3.322643664827531</v>
      </c>
      <c r="W92" s="13" t="str">
        <f>IF(Table46[[#This Row],[PSI - FI]]&gt;5,"Red",(IF(AND(Table46[[#This Row],[PSI - FI]]&lt;5,Table46[[#This Row],[PSI - FI]]&gt;=3),"Blue","No")))</f>
        <v>Blue</v>
      </c>
      <c r="X92" s="19" t="str">
        <f>HYPERLINK("https://www.google.com/maps/search/?api=1&amp;query="&amp;Table46[[#This Row],[Begin Lat]]&amp;","&amp;Table46[[#This Row],[Begin Long]],"Google Maps")</f>
        <v>Google Maps</v>
      </c>
      <c r="Y92" s="1">
        <v>39.368675000000003</v>
      </c>
      <c r="Z92" s="1">
        <v>-84.361605999999995</v>
      </c>
      <c r="AA92" s="1">
        <v>0</v>
      </c>
      <c r="AB92" s="1">
        <v>0</v>
      </c>
    </row>
    <row r="93" spans="1:28" x14ac:dyDescent="0.25">
      <c r="A93" s="13">
        <v>91</v>
      </c>
      <c r="B93" s="17">
        <v>1</v>
      </c>
      <c r="C93" s="1" t="s">
        <v>803</v>
      </c>
      <c r="D93" s="1" t="s">
        <v>1942</v>
      </c>
      <c r="E93" s="1" t="s">
        <v>5251</v>
      </c>
      <c r="F93" s="1" t="s">
        <v>1431</v>
      </c>
      <c r="G93" s="21">
        <v>13.467000000004191</v>
      </c>
      <c r="H93" s="21">
        <v>0</v>
      </c>
      <c r="I93" s="1" t="s">
        <v>258</v>
      </c>
      <c r="J93" s="1" t="s">
        <v>259</v>
      </c>
      <c r="K93" s="1">
        <v>0</v>
      </c>
      <c r="L93" s="1">
        <v>2</v>
      </c>
      <c r="M93" s="1">
        <v>8</v>
      </c>
      <c r="N93" s="1">
        <v>10</v>
      </c>
      <c r="O93" s="1">
        <v>46</v>
      </c>
      <c r="P93" s="16">
        <v>234.10337936046511</v>
      </c>
      <c r="Q93" s="21">
        <v>12.314564601952753</v>
      </c>
      <c r="R93" s="21">
        <v>13.819792873278043</v>
      </c>
      <c r="S93" s="21">
        <v>1.50522827132529</v>
      </c>
      <c r="T93" s="21">
        <v>0.85946020954386848</v>
      </c>
      <c r="U93" s="21">
        <v>3.8797628958625485</v>
      </c>
      <c r="V93" s="21">
        <v>3.0203026863186802</v>
      </c>
      <c r="W93" s="13" t="str">
        <f>IF(Table46[[#This Row],[PSI - FI]]&gt;5,"Red",(IF(AND(Table46[[#This Row],[PSI - FI]]&lt;5,Table46[[#This Row],[PSI - FI]]&gt;=3),"Blue","No")))</f>
        <v>Blue</v>
      </c>
      <c r="X93" s="19" t="str">
        <f>HYPERLINK("https://www.google.com/maps/search/?api=1&amp;query="&amp;Table46[[#This Row],[Begin Lat]]&amp;","&amp;Table46[[#This Row],[Begin Long]],"Google Maps")</f>
        <v>Google Maps</v>
      </c>
      <c r="Y93" s="1">
        <v>40.753109000000002</v>
      </c>
      <c r="Z93" s="1">
        <v>-84.165080000000003</v>
      </c>
      <c r="AA93" s="1">
        <v>0</v>
      </c>
      <c r="AB93" s="1">
        <v>0</v>
      </c>
    </row>
    <row r="94" spans="1:28" x14ac:dyDescent="0.25">
      <c r="A94" s="13">
        <v>92</v>
      </c>
      <c r="B94" s="17">
        <v>8</v>
      </c>
      <c r="C94" s="1" t="s">
        <v>1329</v>
      </c>
      <c r="D94" s="1" t="s">
        <v>1943</v>
      </c>
      <c r="E94" s="1" t="s">
        <v>5312</v>
      </c>
      <c r="F94" s="1" t="s">
        <v>1432</v>
      </c>
      <c r="G94" s="21">
        <v>2.3650000000052387</v>
      </c>
      <c r="H94" s="21">
        <v>0</v>
      </c>
      <c r="I94" s="1" t="s">
        <v>258</v>
      </c>
      <c r="J94" s="1" t="s">
        <v>259</v>
      </c>
      <c r="K94" s="1">
        <v>0</v>
      </c>
      <c r="L94" s="1">
        <v>1</v>
      </c>
      <c r="M94" s="1">
        <v>9</v>
      </c>
      <c r="N94" s="1">
        <v>9</v>
      </c>
      <c r="O94" s="1">
        <v>74</v>
      </c>
      <c r="P94" s="16">
        <v>218.53606468023256</v>
      </c>
      <c r="Q94" s="21">
        <v>10.572165306498173</v>
      </c>
      <c r="R94" s="21">
        <v>20.913337086228797</v>
      </c>
      <c r="S94" s="21">
        <v>10.341171779730624</v>
      </c>
      <c r="T94" s="21">
        <v>0.73785437840120538</v>
      </c>
      <c r="U94" s="21">
        <v>3.8765952324437611</v>
      </c>
      <c r="V94" s="21">
        <v>3.1387408540425557</v>
      </c>
      <c r="W94" s="13" t="str">
        <f>IF(Table46[[#This Row],[PSI - FI]]&gt;5,"Red",(IF(AND(Table46[[#This Row],[PSI - FI]]&lt;5,Table46[[#This Row],[PSI - FI]]&gt;=3),"Blue","No")))</f>
        <v>Blue</v>
      </c>
      <c r="X94" s="19" t="str">
        <f>HYPERLINK("https://www.google.com/maps/search/?api=1&amp;query="&amp;Table46[[#This Row],[Begin Lat]]&amp;","&amp;Table46[[#This Row],[Begin Long]],"Google Maps")</f>
        <v>Google Maps</v>
      </c>
      <c r="Y94" s="1">
        <v>39.092427999999998</v>
      </c>
      <c r="Z94" s="1">
        <v>-84.263424000000001</v>
      </c>
      <c r="AA94" s="1">
        <v>0</v>
      </c>
      <c r="AB94" s="1">
        <v>0</v>
      </c>
    </row>
    <row r="95" spans="1:28" x14ac:dyDescent="0.25">
      <c r="A95" s="13">
        <v>93</v>
      </c>
      <c r="B95" s="17">
        <v>8</v>
      </c>
      <c r="C95" s="1" t="s">
        <v>788</v>
      </c>
      <c r="D95" s="1" t="s">
        <v>1944</v>
      </c>
      <c r="E95" s="1" t="s">
        <v>5301</v>
      </c>
      <c r="F95" s="1" t="s">
        <v>1433</v>
      </c>
      <c r="G95" s="21">
        <v>2.7780000000057044</v>
      </c>
      <c r="H95" s="21">
        <v>0</v>
      </c>
      <c r="I95" s="1" t="s">
        <v>258</v>
      </c>
      <c r="J95" s="1" t="s">
        <v>259</v>
      </c>
      <c r="K95" s="1">
        <v>0</v>
      </c>
      <c r="L95" s="1">
        <v>1</v>
      </c>
      <c r="M95" s="1">
        <v>6</v>
      </c>
      <c r="N95" s="1">
        <v>15</v>
      </c>
      <c r="O95" s="1">
        <v>62</v>
      </c>
      <c r="P95" s="16">
        <v>213.52043968023256</v>
      </c>
      <c r="Q95" s="21">
        <v>6.0268537565680314</v>
      </c>
      <c r="R95" s="21">
        <v>17.178564882576616</v>
      </c>
      <c r="S95" s="21">
        <v>11.151711126008585</v>
      </c>
      <c r="T95" s="21">
        <v>0.42062721338023029</v>
      </c>
      <c r="U95" s="21">
        <v>3.8173810668437334</v>
      </c>
      <c r="V95" s="21">
        <v>3.3967538534635029</v>
      </c>
      <c r="W95" s="13" t="str">
        <f>IF(Table46[[#This Row],[PSI - FI]]&gt;5,"Red",(IF(AND(Table46[[#This Row],[PSI - FI]]&lt;5,Table46[[#This Row],[PSI - FI]]&gt;=3),"Blue","No")))</f>
        <v>Blue</v>
      </c>
      <c r="X95" s="19" t="str">
        <f>HYPERLINK("https://www.google.com/maps/search/?api=1&amp;query="&amp;Table46[[#This Row],[Begin Lat]]&amp;","&amp;Table46[[#This Row],[Begin Long]],"Google Maps")</f>
        <v>Google Maps</v>
      </c>
      <c r="Y95" s="1">
        <v>39.388199999999998</v>
      </c>
      <c r="Z95" s="1">
        <v>-84.453901000000002</v>
      </c>
      <c r="AA95" s="1">
        <v>0</v>
      </c>
      <c r="AB95" s="1">
        <v>0</v>
      </c>
    </row>
    <row r="96" spans="1:28" x14ac:dyDescent="0.25">
      <c r="A96" s="13">
        <v>94</v>
      </c>
      <c r="B96" s="17">
        <v>7</v>
      </c>
      <c r="C96" s="1" t="s">
        <v>3196</v>
      </c>
      <c r="D96" s="1" t="s">
        <v>1945</v>
      </c>
      <c r="E96" s="1" t="s">
        <v>5277</v>
      </c>
      <c r="F96" s="1" t="s">
        <v>1434</v>
      </c>
      <c r="G96" s="21">
        <v>2.93399999999383</v>
      </c>
      <c r="H96" s="21">
        <v>0</v>
      </c>
      <c r="I96" s="1" t="s">
        <v>258</v>
      </c>
      <c r="J96" s="1" t="s">
        <v>259</v>
      </c>
      <c r="K96" s="1">
        <v>1</v>
      </c>
      <c r="L96" s="1">
        <v>1</v>
      </c>
      <c r="M96" s="1">
        <v>13</v>
      </c>
      <c r="N96" s="1">
        <v>8</v>
      </c>
      <c r="O96" s="1">
        <v>72</v>
      </c>
      <c r="P96" s="16">
        <v>283.96275436046511</v>
      </c>
      <c r="Q96" s="21">
        <v>7.3238112217531333</v>
      </c>
      <c r="R96" s="21">
        <v>17.761600640671258</v>
      </c>
      <c r="S96" s="21">
        <v>10.437789418918126</v>
      </c>
      <c r="T96" s="21">
        <v>0.51114469173433408</v>
      </c>
      <c r="U96" s="21">
        <v>3.8025706648192825</v>
      </c>
      <c r="V96" s="21">
        <v>3.2914259730849484</v>
      </c>
      <c r="W96" s="13" t="str">
        <f>IF(Table46[[#This Row],[PSI - FI]]&gt;5,"Red",(IF(AND(Table46[[#This Row],[PSI - FI]]&lt;5,Table46[[#This Row],[PSI - FI]]&gt;=3),"Blue","No")))</f>
        <v>Blue</v>
      </c>
      <c r="X96" s="19" t="str">
        <f>HYPERLINK("https://www.google.com/maps/search/?api=1&amp;query="&amp;Table46[[#This Row],[Begin Lat]]&amp;","&amp;Table46[[#This Row],[Begin Long]],"Google Maps")</f>
        <v>Google Maps</v>
      </c>
      <c r="Y96" s="1">
        <v>39.628275000000002</v>
      </c>
      <c r="Z96" s="1">
        <v>-84.226054000000005</v>
      </c>
      <c r="AA96" s="1">
        <v>0</v>
      </c>
      <c r="AB96" s="1">
        <v>0</v>
      </c>
    </row>
    <row r="97" spans="1:28" x14ac:dyDescent="0.25">
      <c r="A97" s="13">
        <v>95</v>
      </c>
      <c r="B97" s="17">
        <v>4</v>
      </c>
      <c r="C97" s="1" t="s">
        <v>801</v>
      </c>
      <c r="D97" s="1" t="s">
        <v>1946</v>
      </c>
      <c r="E97" s="1" t="s">
        <v>3397</v>
      </c>
      <c r="F97" s="1" t="s">
        <v>1435</v>
      </c>
      <c r="G97" s="21">
        <v>18.805999999996857</v>
      </c>
      <c r="H97" s="21">
        <v>0</v>
      </c>
      <c r="I97" s="1" t="s">
        <v>258</v>
      </c>
      <c r="J97" s="1" t="s">
        <v>262</v>
      </c>
      <c r="K97" s="1">
        <v>0</v>
      </c>
      <c r="L97" s="1">
        <v>0</v>
      </c>
      <c r="M97" s="1">
        <v>9</v>
      </c>
      <c r="N97" s="1">
        <v>13</v>
      </c>
      <c r="O97" s="1">
        <v>47</v>
      </c>
      <c r="P97" s="16">
        <v>163.609375</v>
      </c>
      <c r="Q97" s="21">
        <v>8.4635680574599679</v>
      </c>
      <c r="R97" s="21">
        <v>13.81430858269704</v>
      </c>
      <c r="S97" s="21">
        <v>5.3507405252370717</v>
      </c>
      <c r="T97" s="21">
        <v>0.59069079673347635</v>
      </c>
      <c r="U97" s="21">
        <v>3.7913804654871144</v>
      </c>
      <c r="V97" s="21">
        <v>3.2006896687536379</v>
      </c>
      <c r="W97" s="13" t="str">
        <f>IF(Table46[[#This Row],[PSI - FI]]&gt;5,"Red",(IF(AND(Table46[[#This Row],[PSI - FI]]&lt;5,Table46[[#This Row],[PSI - FI]]&gt;=3),"Blue","No")))</f>
        <v>Blue</v>
      </c>
      <c r="X97" s="19" t="str">
        <f>HYPERLINK("https://www.google.com/maps/search/?api=1&amp;query="&amp;Table46[[#This Row],[Begin Lat]]&amp;","&amp;Table46[[#This Row],[Begin Long]],"Google Maps")</f>
        <v>Google Maps</v>
      </c>
      <c r="Y97" s="1">
        <v>41.024287999999999</v>
      </c>
      <c r="Z97" s="1">
        <v>-80.643193999999994</v>
      </c>
      <c r="AA97" s="1">
        <v>0</v>
      </c>
      <c r="AB97" s="1">
        <v>0</v>
      </c>
    </row>
    <row r="98" spans="1:28" x14ac:dyDescent="0.25">
      <c r="A98" s="13">
        <v>96</v>
      </c>
      <c r="B98" s="17">
        <v>8</v>
      </c>
      <c r="C98" s="1" t="s">
        <v>1329</v>
      </c>
      <c r="D98" s="1" t="s">
        <v>1947</v>
      </c>
      <c r="E98" s="1" t="s">
        <v>3221</v>
      </c>
      <c r="F98" s="1" t="s">
        <v>1436</v>
      </c>
      <c r="G98" s="21">
        <v>1.0460000000020955</v>
      </c>
      <c r="H98" s="21">
        <v>0</v>
      </c>
      <c r="I98" s="1" t="s">
        <v>258</v>
      </c>
      <c r="J98" s="1" t="s">
        <v>259</v>
      </c>
      <c r="K98" s="1">
        <v>0</v>
      </c>
      <c r="L98" s="1">
        <v>1</v>
      </c>
      <c r="M98" s="1">
        <v>6</v>
      </c>
      <c r="N98" s="1">
        <v>13</v>
      </c>
      <c r="O98" s="1">
        <v>78</v>
      </c>
      <c r="P98" s="16">
        <v>220.64543968023256</v>
      </c>
      <c r="Q98" s="21">
        <v>18.176519844006506</v>
      </c>
      <c r="R98" s="21">
        <v>19.337418232607504</v>
      </c>
      <c r="S98" s="21">
        <v>1.160898388600998</v>
      </c>
      <c r="T98" s="21">
        <v>1.2685787974534555</v>
      </c>
      <c r="U98" s="21">
        <v>3.7825187495521173</v>
      </c>
      <c r="V98" s="21">
        <v>2.5139399520986618</v>
      </c>
      <c r="W98" s="13" t="str">
        <f>IF(Table46[[#This Row],[PSI - FI]]&gt;5,"Red",(IF(AND(Table46[[#This Row],[PSI - FI]]&lt;5,Table46[[#This Row],[PSI - FI]]&gt;=3),"Blue","No")))</f>
        <v>No</v>
      </c>
      <c r="X98" s="19" t="str">
        <f>HYPERLINK("https://www.google.com/maps/search/?api=1&amp;query="&amp;Table46[[#This Row],[Begin Lat]]&amp;","&amp;Table46[[#This Row],[Begin Long]],"Google Maps")</f>
        <v>Google Maps</v>
      </c>
      <c r="Y98" s="1">
        <v>39.065803000000002</v>
      </c>
      <c r="Z98" s="1">
        <v>-84.296262999999996</v>
      </c>
      <c r="AA98" s="1">
        <v>0</v>
      </c>
      <c r="AB98" s="1">
        <v>0</v>
      </c>
    </row>
    <row r="99" spans="1:28" x14ac:dyDescent="0.25">
      <c r="A99" s="13">
        <v>97</v>
      </c>
      <c r="B99" s="17">
        <v>8</v>
      </c>
      <c r="C99" s="1" t="s">
        <v>787</v>
      </c>
      <c r="D99" s="1" t="s">
        <v>1948</v>
      </c>
      <c r="E99" s="1" t="s">
        <v>5313</v>
      </c>
      <c r="F99" s="1" t="s">
        <v>1437</v>
      </c>
      <c r="G99" s="21">
        <v>8.1999999999970896</v>
      </c>
      <c r="H99" s="21">
        <v>0</v>
      </c>
      <c r="I99" s="1" t="s">
        <v>258</v>
      </c>
      <c r="J99" s="1" t="s">
        <v>259</v>
      </c>
      <c r="K99" s="1">
        <v>0</v>
      </c>
      <c r="L99" s="1">
        <v>2</v>
      </c>
      <c r="M99" s="1">
        <v>10</v>
      </c>
      <c r="N99" s="1">
        <v>7</v>
      </c>
      <c r="O99" s="1">
        <v>44</v>
      </c>
      <c r="P99" s="16">
        <v>231.88462936046511</v>
      </c>
      <c r="Q99" s="21">
        <v>12.927792076973194</v>
      </c>
      <c r="R99" s="21">
        <v>13.406239749072938</v>
      </c>
      <c r="S99" s="21">
        <v>0.47844767209974393</v>
      </c>
      <c r="T99" s="21">
        <v>0.90225868689284028</v>
      </c>
      <c r="U99" s="21">
        <v>3.7603358459726755</v>
      </c>
      <c r="V99" s="21">
        <v>2.8580771590798353</v>
      </c>
      <c r="W99" s="13" t="str">
        <f>IF(Table46[[#This Row],[PSI - FI]]&gt;5,"Red",(IF(AND(Table46[[#This Row],[PSI - FI]]&lt;5,Table46[[#This Row],[PSI - FI]]&gt;=3),"Blue","No")))</f>
        <v>No</v>
      </c>
      <c r="X99" s="19" t="str">
        <f>HYPERLINK("https://www.google.com/maps/search/?api=1&amp;query="&amp;Table46[[#This Row],[Begin Lat]]&amp;","&amp;Table46[[#This Row],[Begin Long]],"Google Maps")</f>
        <v>Google Maps</v>
      </c>
      <c r="Y99" s="1">
        <v>39.201093</v>
      </c>
      <c r="Z99" s="1">
        <v>-84.579818000000003</v>
      </c>
      <c r="AA99" s="1">
        <v>0</v>
      </c>
      <c r="AB99" s="1">
        <v>0</v>
      </c>
    </row>
    <row r="100" spans="1:28" x14ac:dyDescent="0.25">
      <c r="A100" s="13">
        <v>98</v>
      </c>
      <c r="B100" s="17">
        <v>8</v>
      </c>
      <c r="C100" s="1" t="s">
        <v>1329</v>
      </c>
      <c r="D100" s="1" t="s">
        <v>1949</v>
      </c>
      <c r="E100" s="1" t="s">
        <v>3221</v>
      </c>
      <c r="F100" s="1" t="s">
        <v>1438</v>
      </c>
      <c r="G100" s="21">
        <v>0.36999999999534339</v>
      </c>
      <c r="H100" s="21">
        <v>0</v>
      </c>
      <c r="I100" s="1" t="s">
        <v>258</v>
      </c>
      <c r="J100" s="1" t="s">
        <v>259</v>
      </c>
      <c r="K100" s="1">
        <v>0</v>
      </c>
      <c r="L100" s="1">
        <v>1</v>
      </c>
      <c r="M100" s="1">
        <v>8</v>
      </c>
      <c r="N100" s="1">
        <v>11</v>
      </c>
      <c r="O100" s="1">
        <v>66</v>
      </c>
      <c r="P100" s="16">
        <v>212.86418968023256</v>
      </c>
      <c r="Q100" s="21">
        <v>16.70408993345848</v>
      </c>
      <c r="R100" s="21">
        <v>16.936621924062887</v>
      </c>
      <c r="S100" s="21">
        <v>0.23253199060440721</v>
      </c>
      <c r="T100" s="21">
        <v>1.1658147160292864</v>
      </c>
      <c r="U100" s="21">
        <v>3.7551157282489096</v>
      </c>
      <c r="V100" s="21">
        <v>2.5893010122196234</v>
      </c>
      <c r="W100" s="13" t="str">
        <f>IF(Table46[[#This Row],[PSI - FI]]&gt;5,"Red",(IF(AND(Table46[[#This Row],[PSI - FI]]&lt;5,Table46[[#This Row],[PSI - FI]]&gt;=3),"Blue","No")))</f>
        <v>No</v>
      </c>
      <c r="X100" s="19" t="str">
        <f>HYPERLINK("https://www.google.com/maps/search/?api=1&amp;query="&amp;Table46[[#This Row],[Begin Lat]]&amp;","&amp;Table46[[#This Row],[Begin Long]],"Google Maps")</f>
        <v>Google Maps</v>
      </c>
      <c r="Y100" s="1">
        <v>39.071199999999997</v>
      </c>
      <c r="Z100" s="1">
        <v>-84.306325999999999</v>
      </c>
      <c r="AA100" s="1">
        <v>0</v>
      </c>
      <c r="AB100" s="1">
        <v>0</v>
      </c>
    </row>
    <row r="101" spans="1:28" x14ac:dyDescent="0.25">
      <c r="A101" s="13">
        <v>99</v>
      </c>
      <c r="B101" s="17">
        <v>4</v>
      </c>
      <c r="C101" s="1" t="s">
        <v>795</v>
      </c>
      <c r="D101" s="1" t="s">
        <v>1950</v>
      </c>
      <c r="E101" s="1" t="s">
        <v>5314</v>
      </c>
      <c r="F101" s="1" t="s">
        <v>1439</v>
      </c>
      <c r="G101" s="21">
        <v>1.8410000000003492</v>
      </c>
      <c r="H101" s="21">
        <v>0</v>
      </c>
      <c r="I101" s="1" t="s">
        <v>258</v>
      </c>
      <c r="J101" s="1" t="s">
        <v>259</v>
      </c>
      <c r="K101" s="1">
        <v>0</v>
      </c>
      <c r="L101" s="1">
        <v>3</v>
      </c>
      <c r="M101" s="1">
        <v>12</v>
      </c>
      <c r="N101" s="1">
        <v>7</v>
      </c>
      <c r="O101" s="1">
        <v>51</v>
      </c>
      <c r="P101" s="16">
        <v>297.65506904069764</v>
      </c>
      <c r="Q101" s="21">
        <v>6.9436082685894487</v>
      </c>
      <c r="R101" s="21">
        <v>14.241536533320224</v>
      </c>
      <c r="S101" s="21">
        <v>7.2979282647307748</v>
      </c>
      <c r="T101" s="21">
        <v>0.48460950187115043</v>
      </c>
      <c r="U101" s="21">
        <v>3.7478281757229848</v>
      </c>
      <c r="V101" s="21">
        <v>3.2632186738518345</v>
      </c>
      <c r="W101" s="13" t="str">
        <f>IF(Table46[[#This Row],[PSI - FI]]&gt;5,"Red",(IF(AND(Table46[[#This Row],[PSI - FI]]&lt;5,Table46[[#This Row],[PSI - FI]]&gt;=3),"Blue","No")))</f>
        <v>Blue</v>
      </c>
      <c r="X101" s="19" t="str">
        <f>HYPERLINK("https://www.google.com/maps/search/?api=1&amp;query="&amp;Table46[[#This Row],[Begin Lat]]&amp;","&amp;Table46[[#This Row],[Begin Long]],"Google Maps")</f>
        <v>Google Maps</v>
      </c>
      <c r="Y101" s="1">
        <v>41.010499000000003</v>
      </c>
      <c r="Z101" s="1">
        <v>-81.554719000000006</v>
      </c>
      <c r="AA101" s="1">
        <v>0</v>
      </c>
      <c r="AB101" s="1">
        <v>0</v>
      </c>
    </row>
    <row r="102" spans="1:28" x14ac:dyDescent="0.25">
      <c r="A102" s="13">
        <v>100</v>
      </c>
      <c r="B102" s="17">
        <v>6</v>
      </c>
      <c r="C102" s="1" t="s">
        <v>784</v>
      </c>
      <c r="D102" s="1" t="s">
        <v>1951</v>
      </c>
      <c r="E102" s="1" t="s">
        <v>5315</v>
      </c>
      <c r="F102" s="1" t="s">
        <v>1440</v>
      </c>
      <c r="G102" s="21">
        <v>8.0010000000038417</v>
      </c>
      <c r="H102" s="21">
        <v>0</v>
      </c>
      <c r="I102" s="1" t="s">
        <v>258</v>
      </c>
      <c r="J102" s="1" t="s">
        <v>259</v>
      </c>
      <c r="K102" s="1">
        <v>0</v>
      </c>
      <c r="L102" s="1">
        <v>1</v>
      </c>
      <c r="M102" s="1">
        <v>12</v>
      </c>
      <c r="N102" s="1">
        <v>8</v>
      </c>
      <c r="O102" s="1">
        <v>22</v>
      </c>
      <c r="P102" s="16">
        <v>181.73918968023256</v>
      </c>
      <c r="Q102" s="21">
        <v>8.4481873581926088</v>
      </c>
      <c r="R102" s="21">
        <v>8.5914133213214026</v>
      </c>
      <c r="S102" s="21">
        <v>0.14322596312879377</v>
      </c>
      <c r="T102" s="21">
        <v>0.58961734432630319</v>
      </c>
      <c r="U102" s="21">
        <v>3.7466687616530079</v>
      </c>
      <c r="V102" s="21">
        <v>3.1570514173267048</v>
      </c>
      <c r="W102" s="13" t="str">
        <f>IF(Table46[[#This Row],[PSI - FI]]&gt;5,"Red",(IF(AND(Table46[[#This Row],[PSI - FI]]&lt;5,Table46[[#This Row],[PSI - FI]]&gt;=3),"Blue","No")))</f>
        <v>Blue</v>
      </c>
      <c r="X102" s="19" t="str">
        <f>HYPERLINK("https://www.google.com/maps/search/?api=1&amp;query="&amp;Table46[[#This Row],[Begin Lat]]&amp;","&amp;Table46[[#This Row],[Begin Long]],"Google Maps")</f>
        <v>Google Maps</v>
      </c>
      <c r="Y102" s="1">
        <v>40.028407000000001</v>
      </c>
      <c r="Z102" s="1">
        <v>-83.102739</v>
      </c>
      <c r="AA102" s="1">
        <v>0</v>
      </c>
      <c r="AB102" s="1">
        <v>0</v>
      </c>
    </row>
    <row r="103" spans="1:28" x14ac:dyDescent="0.25">
      <c r="A103" s="13">
        <v>101</v>
      </c>
      <c r="B103" s="17">
        <v>8</v>
      </c>
      <c r="C103" s="1" t="s">
        <v>787</v>
      </c>
      <c r="D103" s="1" t="s">
        <v>1952</v>
      </c>
      <c r="E103" s="1" t="s">
        <v>5316</v>
      </c>
      <c r="F103" s="1" t="s">
        <v>1441</v>
      </c>
      <c r="G103" s="21">
        <v>0</v>
      </c>
      <c r="H103" s="21">
        <v>0</v>
      </c>
      <c r="I103" s="1" t="s">
        <v>258</v>
      </c>
      <c r="J103" s="1" t="s">
        <v>259</v>
      </c>
      <c r="K103" s="1">
        <v>0</v>
      </c>
      <c r="L103" s="1">
        <v>0</v>
      </c>
      <c r="M103" s="1">
        <v>11</v>
      </c>
      <c r="N103" s="1">
        <v>13</v>
      </c>
      <c r="O103" s="1">
        <v>80</v>
      </c>
      <c r="P103" s="16">
        <v>209.703125</v>
      </c>
      <c r="Q103" s="21">
        <v>7.0419673565416572</v>
      </c>
      <c r="R103" s="21">
        <v>18.262072819318906</v>
      </c>
      <c r="S103" s="21">
        <v>11.220105462777248</v>
      </c>
      <c r="T103" s="21">
        <v>0.49147419624520433</v>
      </c>
      <c r="U103" s="21">
        <v>3.7355818361593669</v>
      </c>
      <c r="V103" s="21">
        <v>3.2441076399141626</v>
      </c>
      <c r="W103" s="13" t="str">
        <f>IF(Table46[[#This Row],[PSI - FI]]&gt;5,"Red",(IF(AND(Table46[[#This Row],[PSI - FI]]&lt;5,Table46[[#This Row],[PSI - FI]]&gt;=3),"Blue","No")))</f>
        <v>Blue</v>
      </c>
      <c r="X103" s="19" t="str">
        <f>HYPERLINK("https://www.google.com/maps/search/?api=1&amp;query="&amp;Table46[[#This Row],[Begin Lat]]&amp;","&amp;Table46[[#This Row],[Begin Long]],"Google Maps")</f>
        <v>Google Maps</v>
      </c>
      <c r="Y103" s="1">
        <v>39.180202999999999</v>
      </c>
      <c r="Z103" s="1">
        <v>-84.647045000000006</v>
      </c>
      <c r="AA103" s="1">
        <v>0</v>
      </c>
      <c r="AB103" s="1">
        <v>0</v>
      </c>
    </row>
    <row r="104" spans="1:28" x14ac:dyDescent="0.25">
      <c r="A104" s="13">
        <v>102</v>
      </c>
      <c r="B104" s="17">
        <v>8</v>
      </c>
      <c r="C104" s="1" t="s">
        <v>787</v>
      </c>
      <c r="D104" s="1" t="s">
        <v>1953</v>
      </c>
      <c r="E104" s="1" t="s">
        <v>5317</v>
      </c>
      <c r="F104" s="1" t="s">
        <v>1442</v>
      </c>
      <c r="G104" s="21">
        <v>7.6110000000044238</v>
      </c>
      <c r="H104" s="21">
        <v>0</v>
      </c>
      <c r="I104" s="1" t="s">
        <v>258</v>
      </c>
      <c r="J104" s="1" t="s">
        <v>259</v>
      </c>
      <c r="K104" s="1">
        <v>0</v>
      </c>
      <c r="L104" s="1">
        <v>0</v>
      </c>
      <c r="M104" s="1">
        <v>12</v>
      </c>
      <c r="N104" s="1">
        <v>8</v>
      </c>
      <c r="O104" s="1">
        <v>55</v>
      </c>
      <c r="P104" s="16">
        <v>169.0625</v>
      </c>
      <c r="Q104" s="21">
        <v>10.408233163575986</v>
      </c>
      <c r="R104" s="21">
        <v>15.306625766614781</v>
      </c>
      <c r="S104" s="21">
        <v>4.8983926030387952</v>
      </c>
      <c r="T104" s="21">
        <v>0.72641319810283445</v>
      </c>
      <c r="U104" s="21">
        <v>3.73056679419502</v>
      </c>
      <c r="V104" s="21">
        <v>3.0041535960921855</v>
      </c>
      <c r="W104" s="13" t="str">
        <f>IF(Table46[[#This Row],[PSI - FI]]&gt;5,"Red",(IF(AND(Table46[[#This Row],[PSI - FI]]&lt;5,Table46[[#This Row],[PSI - FI]]&gt;=3),"Blue","No")))</f>
        <v>Blue</v>
      </c>
      <c r="X104" s="19" t="str">
        <f>HYPERLINK("https://www.google.com/maps/search/?api=1&amp;query="&amp;Table46[[#This Row],[Begin Lat]]&amp;","&amp;Table46[[#This Row],[Begin Long]],"Google Maps")</f>
        <v>Google Maps</v>
      </c>
      <c r="Y104" s="1">
        <v>39.259625</v>
      </c>
      <c r="Z104" s="1">
        <v>-84.557171999999994</v>
      </c>
      <c r="AA104" s="1">
        <v>0</v>
      </c>
      <c r="AB104" s="1">
        <v>0</v>
      </c>
    </row>
    <row r="105" spans="1:28" x14ac:dyDescent="0.25">
      <c r="A105" s="13">
        <v>103</v>
      </c>
      <c r="B105" s="17">
        <v>8</v>
      </c>
      <c r="C105" s="1" t="s">
        <v>787</v>
      </c>
      <c r="D105" s="1" t="s">
        <v>1954</v>
      </c>
      <c r="E105" s="1" t="s">
        <v>5318</v>
      </c>
      <c r="F105" s="1" t="s">
        <v>1443</v>
      </c>
      <c r="G105" s="21">
        <v>0</v>
      </c>
      <c r="H105" s="21">
        <v>0</v>
      </c>
      <c r="I105" s="1" t="s">
        <v>258</v>
      </c>
      <c r="J105" s="1" t="s">
        <v>259</v>
      </c>
      <c r="K105" s="1">
        <v>0</v>
      </c>
      <c r="L105" s="1">
        <v>2</v>
      </c>
      <c r="M105" s="1">
        <v>9</v>
      </c>
      <c r="N105" s="1">
        <v>9</v>
      </c>
      <c r="O105" s="1">
        <v>83</v>
      </c>
      <c r="P105" s="16">
        <v>273.21275436046511</v>
      </c>
      <c r="Q105" s="21">
        <v>13.454698554954224</v>
      </c>
      <c r="R105" s="21">
        <v>20.413370426280323</v>
      </c>
      <c r="S105" s="21">
        <v>6.9586718713261</v>
      </c>
      <c r="T105" s="21">
        <v>0.93903263437806339</v>
      </c>
      <c r="U105" s="21">
        <v>3.719885546038824</v>
      </c>
      <c r="V105" s="21">
        <v>2.7808529116607605</v>
      </c>
      <c r="W105" s="13" t="str">
        <f>IF(Table46[[#This Row],[PSI - FI]]&gt;5,"Red",(IF(AND(Table46[[#This Row],[PSI - FI]]&lt;5,Table46[[#This Row],[PSI - FI]]&gt;=3),"Blue","No")))</f>
        <v>No</v>
      </c>
      <c r="X105" s="19" t="str">
        <f>HYPERLINK("https://www.google.com/maps/search/?api=1&amp;query="&amp;Table46[[#This Row],[Begin Lat]]&amp;","&amp;Table46[[#This Row],[Begin Long]],"Google Maps")</f>
        <v>Google Maps</v>
      </c>
      <c r="Y105" s="1">
        <v>39.157705</v>
      </c>
      <c r="Z105" s="1">
        <v>-84.629752999999994</v>
      </c>
      <c r="AA105" s="1">
        <v>0</v>
      </c>
      <c r="AB105" s="1">
        <v>0</v>
      </c>
    </row>
    <row r="106" spans="1:28" x14ac:dyDescent="0.25">
      <c r="A106" s="13">
        <v>104</v>
      </c>
      <c r="B106" s="17">
        <v>8</v>
      </c>
      <c r="C106" s="1" t="s">
        <v>787</v>
      </c>
      <c r="D106" s="1" t="s">
        <v>1955</v>
      </c>
      <c r="E106" s="1" t="s">
        <v>5307</v>
      </c>
      <c r="F106" s="1" t="s">
        <v>1444</v>
      </c>
      <c r="G106" s="21">
        <v>7.0270000000018626</v>
      </c>
      <c r="H106" s="21">
        <v>0</v>
      </c>
      <c r="I106" s="1" t="s">
        <v>258</v>
      </c>
      <c r="J106" s="1" t="s">
        <v>259</v>
      </c>
      <c r="K106" s="1">
        <v>1</v>
      </c>
      <c r="L106" s="1">
        <v>0</v>
      </c>
      <c r="M106" s="1">
        <v>5</v>
      </c>
      <c r="N106" s="1">
        <v>13</v>
      </c>
      <c r="O106" s="1">
        <v>91</v>
      </c>
      <c r="P106" s="16">
        <v>227.09856468023256</v>
      </c>
      <c r="Q106" s="21">
        <v>14.87386339989312</v>
      </c>
      <c r="R106" s="21">
        <v>22.81204958464966</v>
      </c>
      <c r="S106" s="21">
        <v>7.9381861847565407</v>
      </c>
      <c r="T106" s="21">
        <v>1.0380792311871021</v>
      </c>
      <c r="U106" s="21">
        <v>3.7179466088125417</v>
      </c>
      <c r="V106" s="21">
        <v>2.6798673776254396</v>
      </c>
      <c r="W106" s="13" t="str">
        <f>IF(Table46[[#This Row],[PSI - FI]]&gt;5,"Red",(IF(AND(Table46[[#This Row],[PSI - FI]]&lt;5,Table46[[#This Row],[PSI - FI]]&gt;=3),"Blue","No")))</f>
        <v>No</v>
      </c>
      <c r="X106" s="19" t="str">
        <f>HYPERLINK("https://www.google.com/maps/search/?api=1&amp;query="&amp;Table46[[#This Row],[Begin Lat]]&amp;","&amp;Table46[[#This Row],[Begin Long]],"Google Maps")</f>
        <v>Google Maps</v>
      </c>
      <c r="Y106" s="1">
        <v>39.072415999999997</v>
      </c>
      <c r="Z106" s="1">
        <v>-84.322519</v>
      </c>
      <c r="AA106" s="1">
        <v>0</v>
      </c>
      <c r="AB106" s="1">
        <v>0</v>
      </c>
    </row>
    <row r="107" spans="1:28" x14ac:dyDescent="0.25">
      <c r="A107" s="13">
        <v>105</v>
      </c>
      <c r="B107" s="17">
        <v>6</v>
      </c>
      <c r="C107" s="1" t="s">
        <v>784</v>
      </c>
      <c r="D107" s="1" t="s">
        <v>1956</v>
      </c>
      <c r="E107" s="1" t="s">
        <v>5319</v>
      </c>
      <c r="F107" s="1" t="s">
        <v>1445</v>
      </c>
      <c r="G107" s="21">
        <v>24.501000000003842</v>
      </c>
      <c r="H107" s="21">
        <v>0</v>
      </c>
      <c r="I107" s="1" t="s">
        <v>258</v>
      </c>
      <c r="J107" s="1" t="s">
        <v>259</v>
      </c>
      <c r="K107" s="1">
        <v>0</v>
      </c>
      <c r="L107" s="1">
        <v>1</v>
      </c>
      <c r="M107" s="1">
        <v>7</v>
      </c>
      <c r="N107" s="1">
        <v>14</v>
      </c>
      <c r="O107" s="1">
        <v>33</v>
      </c>
      <c r="P107" s="16">
        <v>186.62981468023256</v>
      </c>
      <c r="Q107" s="21">
        <v>6.5928196496079092</v>
      </c>
      <c r="R107" s="21">
        <v>10.719560794237395</v>
      </c>
      <c r="S107" s="21">
        <v>4.1267411446294862</v>
      </c>
      <c r="T107" s="21">
        <v>0.46012720227546111</v>
      </c>
      <c r="U107" s="21">
        <v>3.7147600103155463</v>
      </c>
      <c r="V107" s="21">
        <v>3.254632808040085</v>
      </c>
      <c r="W107" s="13" t="str">
        <f>IF(Table46[[#This Row],[PSI - FI]]&gt;5,"Red",(IF(AND(Table46[[#This Row],[PSI - FI]]&lt;5,Table46[[#This Row],[PSI - FI]]&gt;=3),"Blue","No")))</f>
        <v>Blue</v>
      </c>
      <c r="X107" s="19" t="str">
        <f>HYPERLINK("https://www.google.com/maps/search/?api=1&amp;query="&amp;Table46[[#This Row],[Begin Lat]]&amp;","&amp;Table46[[#This Row],[Begin Long]],"Google Maps")</f>
        <v>Google Maps</v>
      </c>
      <c r="Y107" s="1">
        <v>40.080731999999998</v>
      </c>
      <c r="Z107" s="1">
        <v>-82.928526000000005</v>
      </c>
      <c r="AA107" s="1">
        <v>0</v>
      </c>
      <c r="AB107" s="1">
        <v>0</v>
      </c>
    </row>
    <row r="108" spans="1:28" x14ac:dyDescent="0.25">
      <c r="A108" s="13">
        <v>106</v>
      </c>
      <c r="B108" s="17">
        <v>4</v>
      </c>
      <c r="C108" s="1" t="s">
        <v>800</v>
      </c>
      <c r="D108" s="1" t="s">
        <v>1957</v>
      </c>
      <c r="E108" s="1" t="s">
        <v>5320</v>
      </c>
      <c r="F108" s="1" t="s">
        <v>1446</v>
      </c>
      <c r="G108" s="21">
        <v>3.1380000000062864</v>
      </c>
      <c r="H108" s="21">
        <v>0</v>
      </c>
      <c r="I108" s="1" t="s">
        <v>258</v>
      </c>
      <c r="J108" s="1" t="s">
        <v>259</v>
      </c>
      <c r="K108" s="1">
        <v>0</v>
      </c>
      <c r="L108" s="1">
        <v>1</v>
      </c>
      <c r="M108" s="1">
        <v>14</v>
      </c>
      <c r="N108" s="1">
        <v>6</v>
      </c>
      <c r="O108" s="1">
        <v>50</v>
      </c>
      <c r="P108" s="16">
        <v>213.95793968023256</v>
      </c>
      <c r="Q108" s="21">
        <v>10.030276369615056</v>
      </c>
      <c r="R108" s="21">
        <v>13.716863151972332</v>
      </c>
      <c r="S108" s="21">
        <v>3.686586782357276</v>
      </c>
      <c r="T108" s="21">
        <v>0.70003477256883884</v>
      </c>
      <c r="U108" s="21">
        <v>3.7108143905294786</v>
      </c>
      <c r="V108" s="21">
        <v>3.0107796179606399</v>
      </c>
      <c r="W108" s="13" t="str">
        <f>IF(Table46[[#This Row],[PSI - FI]]&gt;5,"Red",(IF(AND(Table46[[#This Row],[PSI - FI]]&lt;5,Table46[[#This Row],[PSI - FI]]&gt;=3),"Blue","No")))</f>
        <v>Blue</v>
      </c>
      <c r="X108" s="19" t="str">
        <f>HYPERLINK("https://www.google.com/maps/search/?api=1&amp;query="&amp;Table46[[#This Row],[Begin Lat]]&amp;","&amp;Table46[[#This Row],[Begin Long]],"Google Maps")</f>
        <v>Google Maps</v>
      </c>
      <c r="Y108" s="1">
        <v>40.881669000000002</v>
      </c>
      <c r="Z108" s="1">
        <v>-81.423803000000007</v>
      </c>
      <c r="AA108" s="1">
        <v>0</v>
      </c>
      <c r="AB108" s="1">
        <v>0</v>
      </c>
    </row>
    <row r="109" spans="1:28" x14ac:dyDescent="0.25">
      <c r="A109" s="13">
        <v>107</v>
      </c>
      <c r="B109" s="17">
        <v>4</v>
      </c>
      <c r="C109" s="1" t="s">
        <v>801</v>
      </c>
      <c r="D109" s="1" t="s">
        <v>1958</v>
      </c>
      <c r="E109" s="1" t="s">
        <v>5321</v>
      </c>
      <c r="F109" s="1" t="s">
        <v>1447</v>
      </c>
      <c r="G109" s="21">
        <v>0.46499999999650754</v>
      </c>
      <c r="H109" s="21">
        <v>0</v>
      </c>
      <c r="I109" s="1" t="s">
        <v>258</v>
      </c>
      <c r="J109" s="1" t="s">
        <v>259</v>
      </c>
      <c r="K109" s="1">
        <v>0</v>
      </c>
      <c r="L109" s="1">
        <v>0</v>
      </c>
      <c r="M109" s="1">
        <v>11</v>
      </c>
      <c r="N109" s="1">
        <v>8</v>
      </c>
      <c r="O109" s="1">
        <v>41</v>
      </c>
      <c r="P109" s="16">
        <v>148.515625</v>
      </c>
      <c r="Q109" s="21">
        <v>17.245041056228153</v>
      </c>
      <c r="R109" s="21">
        <v>12.237006177851226</v>
      </c>
      <c r="S109" s="21">
        <v>-5.0080348783769271</v>
      </c>
      <c r="T109" s="21">
        <v>1.2035688697778393</v>
      </c>
      <c r="U109" s="21">
        <v>3.6951814914262449</v>
      </c>
      <c r="V109" s="21">
        <v>2.4916126216484056</v>
      </c>
      <c r="W109" s="13" t="str">
        <f>IF(Table46[[#This Row],[PSI - FI]]&gt;5,"Red",(IF(AND(Table46[[#This Row],[PSI - FI]]&lt;5,Table46[[#This Row],[PSI - FI]]&gt;=3),"Blue","No")))</f>
        <v>No</v>
      </c>
      <c r="X109" s="19" t="str">
        <f>HYPERLINK("https://www.google.com/maps/search/?api=1&amp;query="&amp;Table46[[#This Row],[Begin Lat]]&amp;","&amp;Table46[[#This Row],[Begin Long]],"Google Maps")</f>
        <v>Google Maps</v>
      </c>
      <c r="Y109" s="1">
        <v>41.024501000000001</v>
      </c>
      <c r="Z109" s="1">
        <v>-80.682029</v>
      </c>
      <c r="AA109" s="1">
        <v>0</v>
      </c>
      <c r="AB109" s="1">
        <v>0</v>
      </c>
    </row>
    <row r="110" spans="1:28" x14ac:dyDescent="0.25">
      <c r="A110" s="13">
        <v>108</v>
      </c>
      <c r="B110" s="17">
        <v>8</v>
      </c>
      <c r="C110" s="1" t="s">
        <v>787</v>
      </c>
      <c r="D110" s="1" t="s">
        <v>1878</v>
      </c>
      <c r="E110" s="1" t="s">
        <v>5284</v>
      </c>
      <c r="F110" s="1" t="s">
        <v>1448</v>
      </c>
      <c r="G110" s="21">
        <v>13.187999999994645</v>
      </c>
      <c r="H110" s="21">
        <v>0</v>
      </c>
      <c r="I110" s="1" t="s">
        <v>258</v>
      </c>
      <c r="J110" s="1" t="s">
        <v>261</v>
      </c>
      <c r="K110" s="1">
        <v>1</v>
      </c>
      <c r="L110" s="1">
        <v>1</v>
      </c>
      <c r="M110" s="1">
        <v>6</v>
      </c>
      <c r="N110" s="1">
        <v>11</v>
      </c>
      <c r="O110" s="1">
        <v>53</v>
      </c>
      <c r="P110" s="16">
        <v>232.44712936046511</v>
      </c>
      <c r="Q110" s="21">
        <v>10.988017937339334</v>
      </c>
      <c r="R110" s="21">
        <v>15.11255630893467</v>
      </c>
      <c r="S110" s="21">
        <v>4.1245383715953352</v>
      </c>
      <c r="T110" s="21">
        <v>0.79498818089977452</v>
      </c>
      <c r="U110" s="21">
        <v>3.6920336788381043</v>
      </c>
      <c r="V110" s="21">
        <v>2.89704549793833</v>
      </c>
      <c r="W110" s="13" t="str">
        <f>IF(Table46[[#This Row],[PSI - FI]]&gt;5,"Red",(IF(AND(Table46[[#This Row],[PSI - FI]]&lt;5,Table46[[#This Row],[PSI - FI]]&gt;=3),"Blue","No")))</f>
        <v>No</v>
      </c>
      <c r="X110" s="19" t="str">
        <f>HYPERLINK("https://www.google.com/maps/search/?api=1&amp;query="&amp;Table46[[#This Row],[Begin Lat]]&amp;","&amp;Table46[[#This Row],[Begin Long]],"Google Maps")</f>
        <v>Google Maps</v>
      </c>
      <c r="Y110" s="1">
        <v>39.242476000000003</v>
      </c>
      <c r="Z110" s="1">
        <v>-84.594481999999999</v>
      </c>
      <c r="AA110" s="1">
        <v>0</v>
      </c>
      <c r="AB110" s="1">
        <v>0</v>
      </c>
    </row>
    <row r="111" spans="1:28" x14ac:dyDescent="0.25">
      <c r="A111" s="13">
        <v>109</v>
      </c>
      <c r="B111" s="17">
        <v>8</v>
      </c>
      <c r="C111" s="1" t="s">
        <v>792</v>
      </c>
      <c r="D111" s="1" t="s">
        <v>1959</v>
      </c>
      <c r="E111" s="1" t="s">
        <v>5322</v>
      </c>
      <c r="F111" s="1" t="s">
        <v>1449</v>
      </c>
      <c r="G111" s="21">
        <v>5.0359999999927823</v>
      </c>
      <c r="H111" s="21">
        <v>0</v>
      </c>
      <c r="I111" s="1" t="s">
        <v>258</v>
      </c>
      <c r="J111" s="1" t="s">
        <v>261</v>
      </c>
      <c r="K111" s="1">
        <v>0</v>
      </c>
      <c r="L111" s="1">
        <v>1</v>
      </c>
      <c r="M111" s="1">
        <v>8</v>
      </c>
      <c r="N111" s="1">
        <v>11</v>
      </c>
      <c r="O111" s="1">
        <v>36</v>
      </c>
      <c r="P111" s="16">
        <v>182.86418968023256</v>
      </c>
      <c r="Q111" s="21">
        <v>10.849716951478573</v>
      </c>
      <c r="R111" s="21">
        <v>11.019470010010483</v>
      </c>
      <c r="S111" s="21">
        <v>0.16975305853191003</v>
      </c>
      <c r="T111" s="21">
        <v>0.80552055171932946</v>
      </c>
      <c r="U111" s="21">
        <v>3.6754590057254735</v>
      </c>
      <c r="V111" s="21">
        <v>2.8699384540061441</v>
      </c>
      <c r="W111" s="13" t="str">
        <f>IF(Table46[[#This Row],[PSI - FI]]&gt;5,"Red",(IF(AND(Table46[[#This Row],[PSI - FI]]&lt;5,Table46[[#This Row],[PSI - FI]]&gt;=3),"Blue","No")))</f>
        <v>No</v>
      </c>
      <c r="X111" s="19" t="str">
        <f>HYPERLINK("https://www.google.com/maps/search/?api=1&amp;query="&amp;Table46[[#This Row],[Begin Lat]]&amp;","&amp;Table46[[#This Row],[Begin Long]],"Google Maps")</f>
        <v>Google Maps</v>
      </c>
      <c r="Y111" s="1">
        <v>39.706274000000001</v>
      </c>
      <c r="Z111" s="1">
        <v>-84.019689999999997</v>
      </c>
      <c r="AA111" s="1">
        <v>0</v>
      </c>
      <c r="AB111" s="1">
        <v>0</v>
      </c>
    </row>
    <row r="112" spans="1:28" x14ac:dyDescent="0.25">
      <c r="A112" s="13">
        <v>110</v>
      </c>
      <c r="B112" s="17">
        <v>8</v>
      </c>
      <c r="C112" s="1" t="s">
        <v>788</v>
      </c>
      <c r="D112" s="1" t="s">
        <v>1960</v>
      </c>
      <c r="E112" s="1" t="s">
        <v>5323</v>
      </c>
      <c r="F112" s="1" t="s">
        <v>1450</v>
      </c>
      <c r="G112" s="21">
        <v>0.65899999999965075</v>
      </c>
      <c r="H112" s="21">
        <v>0</v>
      </c>
      <c r="I112" s="1" t="s">
        <v>258</v>
      </c>
      <c r="J112" s="1" t="s">
        <v>259</v>
      </c>
      <c r="K112" s="1">
        <v>0</v>
      </c>
      <c r="L112" s="1">
        <v>1</v>
      </c>
      <c r="M112" s="1">
        <v>10</v>
      </c>
      <c r="N112" s="1">
        <v>11</v>
      </c>
      <c r="O112" s="1">
        <v>56</v>
      </c>
      <c r="P112" s="16">
        <v>215.95793968023256</v>
      </c>
      <c r="Q112" s="21">
        <v>5.1107623632524506</v>
      </c>
      <c r="R112" s="21">
        <v>15.673535770116668</v>
      </c>
      <c r="S112" s="21">
        <v>10.562773406864217</v>
      </c>
      <c r="T112" s="21">
        <v>0.35669120538401639</v>
      </c>
      <c r="U112" s="21">
        <v>3.6541816768618012</v>
      </c>
      <c r="V112" s="21">
        <v>3.2974904714777846</v>
      </c>
      <c r="W112" s="13" t="str">
        <f>IF(Table46[[#This Row],[PSI - FI]]&gt;5,"Red",(IF(AND(Table46[[#This Row],[PSI - FI]]&lt;5,Table46[[#This Row],[PSI - FI]]&gt;=3),"Blue","No")))</f>
        <v>Blue</v>
      </c>
      <c r="X112" s="19" t="str">
        <f>HYPERLINK("https://www.google.com/maps/search/?api=1&amp;query="&amp;Table46[[#This Row],[Begin Lat]]&amp;","&amp;Table46[[#This Row],[Begin Long]],"Google Maps")</f>
        <v>Google Maps</v>
      </c>
      <c r="Y112" s="1">
        <v>39.481023</v>
      </c>
      <c r="Z112" s="1">
        <v>-84.419961000000001</v>
      </c>
      <c r="AA112" s="1">
        <v>0</v>
      </c>
      <c r="AB112" s="1">
        <v>0</v>
      </c>
    </row>
    <row r="113" spans="1:28" x14ac:dyDescent="0.25">
      <c r="A113" s="13">
        <v>111</v>
      </c>
      <c r="B113" s="17">
        <v>4</v>
      </c>
      <c r="C113" s="1" t="s">
        <v>800</v>
      </c>
      <c r="D113" s="1" t="s">
        <v>1961</v>
      </c>
      <c r="E113" s="1" t="s">
        <v>5278</v>
      </c>
      <c r="F113" s="1" t="s">
        <v>1451</v>
      </c>
      <c r="G113" s="21">
        <v>5.2670000000071013</v>
      </c>
      <c r="H113" s="21">
        <v>0</v>
      </c>
      <c r="I113" s="1" t="s">
        <v>258</v>
      </c>
      <c r="J113" s="1" t="s">
        <v>262</v>
      </c>
      <c r="K113" s="1">
        <v>0</v>
      </c>
      <c r="L113" s="1">
        <v>0</v>
      </c>
      <c r="M113" s="1">
        <v>11</v>
      </c>
      <c r="N113" s="1">
        <v>13</v>
      </c>
      <c r="O113" s="1">
        <v>51</v>
      </c>
      <c r="P113" s="16">
        <v>180.703125</v>
      </c>
      <c r="Q113" s="21">
        <v>4.7016793317742884</v>
      </c>
      <c r="R113" s="21">
        <v>14.918562651894904</v>
      </c>
      <c r="S113" s="21">
        <v>10.216883320120616</v>
      </c>
      <c r="T113" s="21">
        <v>0.32814041213069184</v>
      </c>
      <c r="U113" s="21">
        <v>3.6470767584364707</v>
      </c>
      <c r="V113" s="21">
        <v>3.3189363463057791</v>
      </c>
      <c r="W113" s="13" t="str">
        <f>IF(Table46[[#This Row],[PSI - FI]]&gt;5,"Red",(IF(AND(Table46[[#This Row],[PSI - FI]]&lt;5,Table46[[#This Row],[PSI - FI]]&gt;=3),"Blue","No")))</f>
        <v>Blue</v>
      </c>
      <c r="X113" s="19" t="str">
        <f>HYPERLINK("https://www.google.com/maps/search/?api=1&amp;query="&amp;Table46[[#This Row],[Begin Lat]]&amp;","&amp;Table46[[#This Row],[Begin Long]],"Google Maps")</f>
        <v>Google Maps</v>
      </c>
      <c r="Y113" s="1">
        <v>40.869517999999999</v>
      </c>
      <c r="Z113" s="1">
        <v>-81.431038000000001</v>
      </c>
      <c r="AA113" s="1">
        <v>0</v>
      </c>
      <c r="AB113" s="1">
        <v>0</v>
      </c>
    </row>
    <row r="114" spans="1:28" x14ac:dyDescent="0.25">
      <c r="A114" s="13">
        <v>112</v>
      </c>
      <c r="B114" s="17">
        <v>8</v>
      </c>
      <c r="C114" s="1" t="s">
        <v>787</v>
      </c>
      <c r="D114" s="1" t="s">
        <v>1962</v>
      </c>
      <c r="E114" s="1" t="s">
        <v>5324</v>
      </c>
      <c r="F114" s="1" t="s">
        <v>1452</v>
      </c>
      <c r="G114" s="21">
        <v>1.2909999999974389</v>
      </c>
      <c r="H114" s="21">
        <v>0</v>
      </c>
      <c r="I114" s="1" t="s">
        <v>258</v>
      </c>
      <c r="J114" s="1" t="s">
        <v>261</v>
      </c>
      <c r="K114" s="1">
        <v>0</v>
      </c>
      <c r="L114" s="1">
        <v>2</v>
      </c>
      <c r="M114" s="1">
        <v>2</v>
      </c>
      <c r="N114" s="1">
        <v>16</v>
      </c>
      <c r="O114" s="1">
        <v>81</v>
      </c>
      <c r="P114" s="16">
        <v>256.44712936046511</v>
      </c>
      <c r="Q114" s="21">
        <v>5.0289842946019006</v>
      </c>
      <c r="R114" s="21">
        <v>22.199847272297866</v>
      </c>
      <c r="S114" s="21">
        <v>17.170862977695965</v>
      </c>
      <c r="T114" s="21">
        <v>0.3626238419481716</v>
      </c>
      <c r="U114" s="21">
        <v>3.6438709854270441</v>
      </c>
      <c r="V114" s="21">
        <v>3.2812471434788724</v>
      </c>
      <c r="W114" s="13" t="str">
        <f>IF(Table46[[#This Row],[PSI - FI]]&gt;5,"Red",(IF(AND(Table46[[#This Row],[PSI - FI]]&lt;5,Table46[[#This Row],[PSI - FI]]&gt;=3),"Blue","No")))</f>
        <v>Blue</v>
      </c>
      <c r="X114" s="19" t="str">
        <f>HYPERLINK("https://www.google.com/maps/search/?api=1&amp;query="&amp;Table46[[#This Row],[Begin Lat]]&amp;","&amp;Table46[[#This Row],[Begin Long]],"Google Maps")</f>
        <v>Google Maps</v>
      </c>
      <c r="Y114" s="1">
        <v>39.247230999999999</v>
      </c>
      <c r="Z114" s="1">
        <v>-84.297132000000005</v>
      </c>
      <c r="AA114" s="1">
        <v>0</v>
      </c>
      <c r="AB114" s="1">
        <v>0</v>
      </c>
    </row>
    <row r="115" spans="1:28" x14ac:dyDescent="0.25">
      <c r="A115" s="13">
        <v>113</v>
      </c>
      <c r="B115" s="17">
        <v>8</v>
      </c>
      <c r="C115" s="1" t="s">
        <v>806</v>
      </c>
      <c r="D115" s="1" t="s">
        <v>1864</v>
      </c>
      <c r="E115" s="1" t="s">
        <v>5325</v>
      </c>
      <c r="F115" s="1" t="s">
        <v>1453</v>
      </c>
      <c r="G115" s="21">
        <v>0</v>
      </c>
      <c r="H115" s="21">
        <v>0</v>
      </c>
      <c r="I115" s="1" t="s">
        <v>258</v>
      </c>
      <c r="J115" s="1" t="s">
        <v>259</v>
      </c>
      <c r="K115" s="1">
        <v>0</v>
      </c>
      <c r="L115" s="1">
        <v>1</v>
      </c>
      <c r="M115" s="1">
        <v>13</v>
      </c>
      <c r="N115" s="1">
        <v>7</v>
      </c>
      <c r="O115" s="1">
        <v>59</v>
      </c>
      <c r="P115" s="16">
        <v>220.84856468023256</v>
      </c>
      <c r="Q115" s="21">
        <v>6.1321559660851426</v>
      </c>
      <c r="R115" s="21">
        <v>16.269055549752323</v>
      </c>
      <c r="S115" s="21">
        <v>10.13689958366718</v>
      </c>
      <c r="T115" s="21">
        <v>0.42797648328804805</v>
      </c>
      <c r="U115" s="21">
        <v>3.6401653924770123</v>
      </c>
      <c r="V115" s="21">
        <v>3.2121889091889644</v>
      </c>
      <c r="W115" s="13" t="str">
        <f>IF(Table46[[#This Row],[PSI - FI]]&gt;5,"Red",(IF(AND(Table46[[#This Row],[PSI - FI]]&lt;5,Table46[[#This Row],[PSI - FI]]&gt;=3),"Blue","No")))</f>
        <v>Blue</v>
      </c>
      <c r="X115" s="19" t="str">
        <f>HYPERLINK("https://www.google.com/maps/search/?api=1&amp;query="&amp;Table46[[#This Row],[Begin Lat]]&amp;","&amp;Table46[[#This Row],[Begin Long]],"Google Maps")</f>
        <v>Google Maps</v>
      </c>
      <c r="Y115" s="1">
        <v>39.366503999999999</v>
      </c>
      <c r="Z115" s="1">
        <v>-84.346566999999993</v>
      </c>
      <c r="AA115" s="1">
        <v>0</v>
      </c>
      <c r="AB115" s="1">
        <v>0</v>
      </c>
    </row>
    <row r="116" spans="1:28" x14ac:dyDescent="0.25">
      <c r="A116" s="13">
        <v>114</v>
      </c>
      <c r="B116" s="17">
        <v>4</v>
      </c>
      <c r="C116" s="1" t="s">
        <v>801</v>
      </c>
      <c r="D116" s="1" t="s">
        <v>1963</v>
      </c>
      <c r="E116" s="1" t="s">
        <v>5326</v>
      </c>
      <c r="F116" s="1" t="s">
        <v>1454</v>
      </c>
      <c r="G116" s="21">
        <v>2.6520000000018626</v>
      </c>
      <c r="H116" s="21">
        <v>0</v>
      </c>
      <c r="I116" s="1" t="s">
        <v>258</v>
      </c>
      <c r="J116" s="1" t="s">
        <v>259</v>
      </c>
      <c r="K116" s="1">
        <v>0</v>
      </c>
      <c r="L116" s="1">
        <v>1</v>
      </c>
      <c r="M116" s="1">
        <v>5</v>
      </c>
      <c r="N116" s="1">
        <v>13</v>
      </c>
      <c r="O116" s="1">
        <v>61</v>
      </c>
      <c r="P116" s="16">
        <v>197.09856468023256</v>
      </c>
      <c r="Q116" s="21">
        <v>18.304721528823592</v>
      </c>
      <c r="R116" s="21">
        <v>15.930637414319223</v>
      </c>
      <c r="S116" s="21">
        <v>-2.3740841145043685</v>
      </c>
      <c r="T116" s="21">
        <v>1.2775262714777746</v>
      </c>
      <c r="U116" s="21">
        <v>3.6287572661172693</v>
      </c>
      <c r="V116" s="21">
        <v>2.3512309946394945</v>
      </c>
      <c r="W116" s="13" t="str">
        <f>IF(Table46[[#This Row],[PSI - FI]]&gt;5,"Red",(IF(AND(Table46[[#This Row],[PSI - FI]]&lt;5,Table46[[#This Row],[PSI - FI]]&gt;=3),"Blue","No")))</f>
        <v>No</v>
      </c>
      <c r="X116" s="19" t="str">
        <f>HYPERLINK("https://www.google.com/maps/search/?api=1&amp;query="&amp;Table46[[#This Row],[Begin Lat]]&amp;","&amp;Table46[[#This Row],[Begin Long]],"Google Maps")</f>
        <v>Google Maps</v>
      </c>
      <c r="Y116" s="1">
        <v>41.024704</v>
      </c>
      <c r="Z116" s="1">
        <v>-80.736934000000005</v>
      </c>
      <c r="AA116" s="1">
        <v>0</v>
      </c>
      <c r="AB116" s="1">
        <v>0</v>
      </c>
    </row>
    <row r="117" spans="1:28" x14ac:dyDescent="0.25">
      <c r="A117" s="13">
        <v>115</v>
      </c>
      <c r="B117" s="17">
        <v>4</v>
      </c>
      <c r="C117" s="1" t="s">
        <v>800</v>
      </c>
      <c r="D117" s="1" t="s">
        <v>1964</v>
      </c>
      <c r="E117" s="1" t="s">
        <v>5278</v>
      </c>
      <c r="F117" s="1" t="s">
        <v>1455</v>
      </c>
      <c r="G117" s="21">
        <v>3.3549999999959255</v>
      </c>
      <c r="H117" s="21">
        <v>0</v>
      </c>
      <c r="I117" s="1" t="s">
        <v>258</v>
      </c>
      <c r="J117" s="1" t="s">
        <v>259</v>
      </c>
      <c r="K117" s="1">
        <v>0</v>
      </c>
      <c r="L117" s="1">
        <v>1</v>
      </c>
      <c r="M117" s="1">
        <v>10</v>
      </c>
      <c r="N117" s="1">
        <v>9</v>
      </c>
      <c r="O117" s="1">
        <v>43</v>
      </c>
      <c r="P117" s="16">
        <v>194.08293968023256</v>
      </c>
      <c r="Q117" s="21">
        <v>9.3938805465612525</v>
      </c>
      <c r="R117" s="21">
        <v>12.623871617324466</v>
      </c>
      <c r="S117" s="21">
        <v>3.229991070763214</v>
      </c>
      <c r="T117" s="21">
        <v>0.65561932589133853</v>
      </c>
      <c r="U117" s="21">
        <v>3.6287143580203396</v>
      </c>
      <c r="V117" s="21">
        <v>2.9730950321290011</v>
      </c>
      <c r="W117" s="13" t="str">
        <f>IF(Table46[[#This Row],[PSI - FI]]&gt;5,"Red",(IF(AND(Table46[[#This Row],[PSI - FI]]&lt;5,Table46[[#This Row],[PSI - FI]]&gt;=3),"Blue","No")))</f>
        <v>No</v>
      </c>
      <c r="X117" s="19" t="str">
        <f>HYPERLINK("https://www.google.com/maps/search/?api=1&amp;query="&amp;Table46[[#This Row],[Begin Lat]]&amp;","&amp;Table46[[#This Row],[Begin Long]],"Google Maps")</f>
        <v>Google Maps</v>
      </c>
      <c r="Y117" s="1">
        <v>40.843111999999998</v>
      </c>
      <c r="Z117" s="1">
        <v>-81.434978000000001</v>
      </c>
      <c r="AA117" s="1">
        <v>0</v>
      </c>
      <c r="AB117" s="1">
        <v>0</v>
      </c>
    </row>
    <row r="118" spans="1:28" x14ac:dyDescent="0.25">
      <c r="A118" s="13">
        <v>116</v>
      </c>
      <c r="B118" s="17">
        <v>3</v>
      </c>
      <c r="C118" s="1" t="s">
        <v>802</v>
      </c>
      <c r="D118" s="1" t="s">
        <v>1965</v>
      </c>
      <c r="E118" s="1" t="s">
        <v>5327</v>
      </c>
      <c r="F118" s="1" t="s">
        <v>1456</v>
      </c>
      <c r="G118" s="21">
        <v>1.5259999999980209</v>
      </c>
      <c r="H118" s="21">
        <v>0</v>
      </c>
      <c r="I118" s="1" t="s">
        <v>258</v>
      </c>
      <c r="J118" s="1" t="s">
        <v>259</v>
      </c>
      <c r="K118" s="1">
        <v>0</v>
      </c>
      <c r="L118" s="1">
        <v>0</v>
      </c>
      <c r="M118" s="1">
        <v>11</v>
      </c>
      <c r="N118" s="1">
        <v>10</v>
      </c>
      <c r="O118" s="1">
        <v>41</v>
      </c>
      <c r="P118" s="16">
        <v>157.390625</v>
      </c>
      <c r="Q118" s="21">
        <v>6.8425536573778256</v>
      </c>
      <c r="R118" s="21">
        <v>12.275026173232407</v>
      </c>
      <c r="S118" s="21">
        <v>5.432472515854581</v>
      </c>
      <c r="T118" s="21">
        <v>0.4775566810744214</v>
      </c>
      <c r="U118" s="21">
        <v>3.61746346378031</v>
      </c>
      <c r="V118" s="21">
        <v>3.1399067827058884</v>
      </c>
      <c r="W118" s="13" t="str">
        <f>IF(Table46[[#This Row],[PSI - FI]]&gt;5,"Red",(IF(AND(Table46[[#This Row],[PSI - FI]]&lt;5,Table46[[#This Row],[PSI - FI]]&gt;=3),"Blue","No")))</f>
        <v>Blue</v>
      </c>
      <c r="X118" s="19" t="str">
        <f>HYPERLINK("https://www.google.com/maps/search/?api=1&amp;query="&amp;Table46[[#This Row],[Begin Lat]]&amp;","&amp;Table46[[#This Row],[Begin Long]],"Google Maps")</f>
        <v>Google Maps</v>
      </c>
      <c r="Y118" s="1">
        <v>40.776808000000003</v>
      </c>
      <c r="Z118" s="1">
        <v>-82.474765000000005</v>
      </c>
      <c r="AA118" s="1">
        <v>0</v>
      </c>
      <c r="AB118" s="1">
        <v>0</v>
      </c>
    </row>
    <row r="119" spans="1:28" x14ac:dyDescent="0.25">
      <c r="A119" s="13">
        <v>117</v>
      </c>
      <c r="B119" s="17">
        <v>8</v>
      </c>
      <c r="C119" s="1" t="s">
        <v>788</v>
      </c>
      <c r="D119" s="1" t="s">
        <v>1966</v>
      </c>
      <c r="E119" s="1" t="s">
        <v>5328</v>
      </c>
      <c r="F119" s="1" t="s">
        <v>1457</v>
      </c>
      <c r="G119" s="21">
        <v>0.51499999999941792</v>
      </c>
      <c r="H119" s="21">
        <v>0</v>
      </c>
      <c r="I119" s="1" t="s">
        <v>258</v>
      </c>
      <c r="J119" s="1" t="s">
        <v>261</v>
      </c>
      <c r="K119" s="1">
        <v>0</v>
      </c>
      <c r="L119" s="1">
        <v>1</v>
      </c>
      <c r="M119" s="1">
        <v>7</v>
      </c>
      <c r="N119" s="1">
        <v>10</v>
      </c>
      <c r="O119" s="1">
        <v>43</v>
      </c>
      <c r="P119" s="16">
        <v>178.87981468023256</v>
      </c>
      <c r="Q119" s="21">
        <v>10.921847999908124</v>
      </c>
      <c r="R119" s="21">
        <v>13.210373213673938</v>
      </c>
      <c r="S119" s="21">
        <v>2.2885252137658139</v>
      </c>
      <c r="T119" s="21">
        <v>0.8022481731230342</v>
      </c>
      <c r="U119" s="21">
        <v>3.6101950155541274</v>
      </c>
      <c r="V119" s="21">
        <v>2.8079468424310932</v>
      </c>
      <c r="W119" s="13" t="str">
        <f>IF(Table46[[#This Row],[PSI - FI]]&gt;5,"Red",(IF(AND(Table46[[#This Row],[PSI - FI]]&lt;5,Table46[[#This Row],[PSI - FI]]&gt;=3),"Blue","No")))</f>
        <v>No</v>
      </c>
      <c r="X119" s="19" t="str">
        <f>HYPERLINK("https://www.google.com/maps/search/?api=1&amp;query="&amp;Table46[[#This Row],[Begin Lat]]&amp;","&amp;Table46[[#This Row],[Begin Long]],"Google Maps")</f>
        <v>Google Maps</v>
      </c>
      <c r="Y119" s="1">
        <v>39.329563999999998</v>
      </c>
      <c r="Z119" s="1">
        <v>-84.435085999999998</v>
      </c>
      <c r="AA119" s="1">
        <v>0</v>
      </c>
      <c r="AB119" s="1">
        <v>0</v>
      </c>
    </row>
    <row r="120" spans="1:28" x14ac:dyDescent="0.25">
      <c r="A120" s="13">
        <v>118</v>
      </c>
      <c r="B120" s="17">
        <v>8</v>
      </c>
      <c r="C120" s="1" t="s">
        <v>788</v>
      </c>
      <c r="D120" s="1" t="s">
        <v>1967</v>
      </c>
      <c r="E120" s="1" t="s">
        <v>5329</v>
      </c>
      <c r="F120" s="1" t="s">
        <v>1458</v>
      </c>
      <c r="G120" s="21">
        <v>2.2189999999973224</v>
      </c>
      <c r="H120" s="21">
        <v>0</v>
      </c>
      <c r="I120" s="1" t="s">
        <v>258</v>
      </c>
      <c r="J120" s="1" t="s">
        <v>259</v>
      </c>
      <c r="K120" s="1">
        <v>0</v>
      </c>
      <c r="L120" s="1">
        <v>0</v>
      </c>
      <c r="M120" s="1">
        <v>10</v>
      </c>
      <c r="N120" s="1">
        <v>10</v>
      </c>
      <c r="O120" s="1">
        <v>29</v>
      </c>
      <c r="P120" s="16">
        <v>138.84375</v>
      </c>
      <c r="Q120" s="21">
        <v>9.7399414737823751</v>
      </c>
      <c r="R120" s="21">
        <v>9.6939319013110943</v>
      </c>
      <c r="S120" s="21">
        <v>-4.6009572471280791E-2</v>
      </c>
      <c r="T120" s="21">
        <v>0.67977166961100588</v>
      </c>
      <c r="U120" s="21">
        <v>3.599721865673605</v>
      </c>
      <c r="V120" s="21">
        <v>2.9199501960625991</v>
      </c>
      <c r="W120" s="13" t="str">
        <f>IF(Table46[[#This Row],[PSI - FI]]&gt;5,"Red",(IF(AND(Table46[[#This Row],[PSI - FI]]&lt;5,Table46[[#This Row],[PSI - FI]]&gt;=3),"Blue","No")))</f>
        <v>No</v>
      </c>
      <c r="X120" s="19" t="str">
        <f>HYPERLINK("https://www.google.com/maps/search/?api=1&amp;query="&amp;Table46[[#This Row],[Begin Lat]]&amp;","&amp;Table46[[#This Row],[Begin Long]],"Google Maps")</f>
        <v>Google Maps</v>
      </c>
      <c r="Y120" s="1">
        <v>39.310915000000001</v>
      </c>
      <c r="Z120" s="1">
        <v>-84.379863999999998</v>
      </c>
      <c r="AA120" s="1">
        <v>0</v>
      </c>
      <c r="AB120" s="1">
        <v>0</v>
      </c>
    </row>
    <row r="121" spans="1:28" x14ac:dyDescent="0.25">
      <c r="A121" s="13">
        <v>119</v>
      </c>
      <c r="B121" s="17">
        <v>8</v>
      </c>
      <c r="C121" s="1" t="s">
        <v>788</v>
      </c>
      <c r="D121" s="1" t="s">
        <v>1941</v>
      </c>
      <c r="E121" s="1" t="s">
        <v>5248</v>
      </c>
      <c r="F121" s="1" t="s">
        <v>1459</v>
      </c>
      <c r="G121" s="21">
        <v>10.839999999996508</v>
      </c>
      <c r="H121" s="21">
        <v>0</v>
      </c>
      <c r="I121" s="1" t="s">
        <v>258</v>
      </c>
      <c r="J121" s="1" t="s">
        <v>259</v>
      </c>
      <c r="K121" s="1">
        <v>0</v>
      </c>
      <c r="L121" s="1">
        <v>1</v>
      </c>
      <c r="M121" s="1">
        <v>9</v>
      </c>
      <c r="N121" s="1">
        <v>11</v>
      </c>
      <c r="O121" s="1">
        <v>103</v>
      </c>
      <c r="P121" s="16">
        <v>256.41106468023258</v>
      </c>
      <c r="Q121" s="21">
        <v>10.492776746412694</v>
      </c>
      <c r="R121" s="21">
        <v>22.728762555394379</v>
      </c>
      <c r="S121" s="21">
        <v>12.235985808981685</v>
      </c>
      <c r="T121" s="21">
        <v>0.73231367836901495</v>
      </c>
      <c r="U121" s="21">
        <v>3.5569963174519907</v>
      </c>
      <c r="V121" s="21">
        <v>2.824682639082976</v>
      </c>
      <c r="W121" s="13" t="str">
        <f>IF(Table46[[#This Row],[PSI - FI]]&gt;5,"Red",(IF(AND(Table46[[#This Row],[PSI - FI]]&lt;5,Table46[[#This Row],[PSI - FI]]&gt;=3),"Blue","No")))</f>
        <v>No</v>
      </c>
      <c r="X121" s="19" t="str">
        <f>HYPERLINK("https://www.google.com/maps/search/?api=1&amp;query="&amp;Table46[[#This Row],[Begin Lat]]&amp;","&amp;Table46[[#This Row],[Begin Long]],"Google Maps")</f>
        <v>Google Maps</v>
      </c>
      <c r="Y121" s="1">
        <v>39.352868999999998</v>
      </c>
      <c r="Z121" s="1">
        <v>-84.364763999999994</v>
      </c>
      <c r="AA121" s="1">
        <v>0</v>
      </c>
      <c r="AB121" s="1">
        <v>0</v>
      </c>
    </row>
    <row r="122" spans="1:28" x14ac:dyDescent="0.25">
      <c r="A122" s="13">
        <v>120</v>
      </c>
      <c r="B122" s="17">
        <v>7</v>
      </c>
      <c r="C122" s="1" t="s">
        <v>3196</v>
      </c>
      <c r="D122" s="1" t="s">
        <v>1968</v>
      </c>
      <c r="E122" s="1" t="s">
        <v>5330</v>
      </c>
      <c r="F122" s="1" t="s">
        <v>1460</v>
      </c>
      <c r="G122" s="21">
        <v>3.3179999999993015</v>
      </c>
      <c r="H122" s="21">
        <v>0</v>
      </c>
      <c r="I122" s="1" t="s">
        <v>258</v>
      </c>
      <c r="J122" s="1" t="s">
        <v>261</v>
      </c>
      <c r="K122" s="1">
        <v>0</v>
      </c>
      <c r="L122" s="1">
        <v>0</v>
      </c>
      <c r="M122" s="1">
        <v>13</v>
      </c>
      <c r="N122" s="1">
        <v>7</v>
      </c>
      <c r="O122" s="1">
        <v>26</v>
      </c>
      <c r="P122" s="16">
        <v>142.171875</v>
      </c>
      <c r="Q122" s="21">
        <v>6.3747442235816321</v>
      </c>
      <c r="R122" s="21">
        <v>9.2270818809753159</v>
      </c>
      <c r="S122" s="21">
        <v>2.8523376573936838</v>
      </c>
      <c r="T122" s="21">
        <v>0.4580487223286514</v>
      </c>
      <c r="U122" s="21">
        <v>3.4958830256360134</v>
      </c>
      <c r="V122" s="21">
        <v>3.037834303307362</v>
      </c>
      <c r="W122" s="13" t="str">
        <f>IF(Table46[[#This Row],[PSI - FI]]&gt;5,"Red",(IF(AND(Table46[[#This Row],[PSI - FI]]&lt;5,Table46[[#This Row],[PSI - FI]]&gt;=3),"Blue","No")))</f>
        <v>Blue</v>
      </c>
      <c r="X122" s="19" t="str">
        <f>HYPERLINK("https://www.google.com/maps/search/?api=1&amp;query="&amp;Table46[[#This Row],[Begin Lat]]&amp;","&amp;Table46[[#This Row],[Begin Long]],"Google Maps")</f>
        <v>Google Maps</v>
      </c>
      <c r="Y122" s="1">
        <v>39.813028000000003</v>
      </c>
      <c r="Z122" s="1">
        <v>-84.235264999999998</v>
      </c>
      <c r="AA122" s="1">
        <v>0</v>
      </c>
      <c r="AB122" s="1">
        <v>0</v>
      </c>
    </row>
    <row r="123" spans="1:28" x14ac:dyDescent="0.25">
      <c r="A123" s="13">
        <v>121</v>
      </c>
      <c r="B123" s="17">
        <v>8</v>
      </c>
      <c r="C123" s="1" t="s">
        <v>806</v>
      </c>
      <c r="D123" s="1" t="s">
        <v>1969</v>
      </c>
      <c r="E123" s="1" t="s">
        <v>5331</v>
      </c>
      <c r="F123" s="1" t="s">
        <v>1461</v>
      </c>
      <c r="G123" s="21">
        <v>1.1649999999935972</v>
      </c>
      <c r="H123" s="21">
        <v>0</v>
      </c>
      <c r="I123" s="1" t="s">
        <v>258</v>
      </c>
      <c r="J123" s="1" t="s">
        <v>259</v>
      </c>
      <c r="K123" s="1">
        <v>1</v>
      </c>
      <c r="L123" s="1">
        <v>0</v>
      </c>
      <c r="M123" s="1">
        <v>10</v>
      </c>
      <c r="N123" s="1">
        <v>8</v>
      </c>
      <c r="O123" s="1">
        <v>96</v>
      </c>
      <c r="P123" s="16">
        <v>242.64543968023256</v>
      </c>
      <c r="Q123" s="21">
        <v>8.3624350498120137</v>
      </c>
      <c r="R123" s="21">
        <v>23.573911235772609</v>
      </c>
      <c r="S123" s="21">
        <v>15.211476185960596</v>
      </c>
      <c r="T123" s="21">
        <v>0.58363250447918669</v>
      </c>
      <c r="U123" s="21">
        <v>3.4759118817402732</v>
      </c>
      <c r="V123" s="21">
        <v>2.8922793772610866</v>
      </c>
      <c r="W123" s="13" t="str">
        <f>IF(Table46[[#This Row],[PSI - FI]]&gt;5,"Red",(IF(AND(Table46[[#This Row],[PSI - FI]]&lt;5,Table46[[#This Row],[PSI - FI]]&gt;=3),"Blue","No")))</f>
        <v>No</v>
      </c>
      <c r="X123" s="19" t="str">
        <f>HYPERLINK("https://www.google.com/maps/search/?api=1&amp;query="&amp;Table46[[#This Row],[Begin Lat]]&amp;","&amp;Table46[[#This Row],[Begin Long]],"Google Maps")</f>
        <v>Google Maps</v>
      </c>
      <c r="Y123" s="1">
        <v>39.306274999999999</v>
      </c>
      <c r="Z123" s="1">
        <v>-84.279773000000006</v>
      </c>
      <c r="AA123" s="1">
        <v>0</v>
      </c>
      <c r="AB123" s="1">
        <v>0</v>
      </c>
    </row>
    <row r="124" spans="1:28" x14ac:dyDescent="0.25">
      <c r="A124" s="13">
        <v>122</v>
      </c>
      <c r="B124" s="17">
        <v>8</v>
      </c>
      <c r="C124" s="1" t="s">
        <v>1329</v>
      </c>
      <c r="D124" s="1" t="s">
        <v>1970</v>
      </c>
      <c r="E124" s="1" t="s">
        <v>3221</v>
      </c>
      <c r="F124" s="1" t="s">
        <v>1462</v>
      </c>
      <c r="G124" s="21">
        <v>3.4380081037678725</v>
      </c>
      <c r="H124" s="21">
        <v>0</v>
      </c>
      <c r="I124" s="1" t="s">
        <v>258</v>
      </c>
      <c r="J124" s="1" t="s">
        <v>259</v>
      </c>
      <c r="K124" s="1">
        <v>0</v>
      </c>
      <c r="L124" s="1">
        <v>2</v>
      </c>
      <c r="M124" s="1">
        <v>9</v>
      </c>
      <c r="N124" s="1">
        <v>7</v>
      </c>
      <c r="O124" s="1">
        <v>50</v>
      </c>
      <c r="P124" s="16">
        <v>231.33775436046511</v>
      </c>
      <c r="Q124" s="21">
        <v>14.189083339837804</v>
      </c>
      <c r="R124" s="21">
        <v>13.916096112634953</v>
      </c>
      <c r="S124" s="21">
        <v>-0.27298722720285085</v>
      </c>
      <c r="T124" s="21">
        <v>0.99028694352365698</v>
      </c>
      <c r="U124" s="21">
        <v>3.4684299965732266</v>
      </c>
      <c r="V124" s="21">
        <v>2.4781430530495694</v>
      </c>
      <c r="W124" s="13" t="str">
        <f>IF(Table46[[#This Row],[PSI - FI]]&gt;5,"Red",(IF(AND(Table46[[#This Row],[PSI - FI]]&lt;5,Table46[[#This Row],[PSI - FI]]&gt;=3),"Blue","No")))</f>
        <v>No</v>
      </c>
      <c r="X124" s="19" t="str">
        <f>HYPERLINK("https://www.google.com/maps/search/?api=1&amp;query="&amp;Table46[[#This Row],[Begin Lat]]&amp;","&amp;Table46[[#This Row],[Begin Long]],"Google Maps")</f>
        <v>Google Maps</v>
      </c>
      <c r="Y124" s="1">
        <v>39.053873000000003</v>
      </c>
      <c r="Z124" s="1">
        <v>-84.255829000000006</v>
      </c>
      <c r="AA124" s="1">
        <v>0</v>
      </c>
      <c r="AB124" s="1">
        <v>0</v>
      </c>
    </row>
    <row r="125" spans="1:28" x14ac:dyDescent="0.25">
      <c r="A125" s="13">
        <v>123</v>
      </c>
      <c r="B125" s="17">
        <v>6</v>
      </c>
      <c r="C125" s="1" t="s">
        <v>799</v>
      </c>
      <c r="D125" s="1" t="s">
        <v>1971</v>
      </c>
      <c r="E125" s="1" t="s">
        <v>5280</v>
      </c>
      <c r="F125" s="1" t="s">
        <v>1463</v>
      </c>
      <c r="G125" s="21">
        <v>6.1799999999930151</v>
      </c>
      <c r="H125" s="21">
        <v>0</v>
      </c>
      <c r="I125" s="1" t="s">
        <v>258</v>
      </c>
      <c r="J125" s="1" t="s">
        <v>259</v>
      </c>
      <c r="K125" s="1">
        <v>0</v>
      </c>
      <c r="L125" s="1">
        <v>1</v>
      </c>
      <c r="M125" s="1">
        <v>8</v>
      </c>
      <c r="N125" s="1">
        <v>9</v>
      </c>
      <c r="O125" s="1">
        <v>32</v>
      </c>
      <c r="P125" s="16">
        <v>169.98918968023256</v>
      </c>
      <c r="Q125" s="21">
        <v>10.66533974812984</v>
      </c>
      <c r="R125" s="21">
        <v>10.502178869471175</v>
      </c>
      <c r="S125" s="21">
        <v>-0.16316087865866535</v>
      </c>
      <c r="T125" s="21">
        <v>0.74435722504802782</v>
      </c>
      <c r="U125" s="21">
        <v>3.4588994533086797</v>
      </c>
      <c r="V125" s="21">
        <v>2.7145422282606519</v>
      </c>
      <c r="W125" s="13" t="str">
        <f>IF(Table46[[#This Row],[PSI - FI]]&gt;5,"Red",(IF(AND(Table46[[#This Row],[PSI - FI]]&lt;5,Table46[[#This Row],[PSI - FI]]&gt;=3),"Blue","No")))</f>
        <v>No</v>
      </c>
      <c r="X125" s="19" t="str">
        <f>HYPERLINK("https://www.google.com/maps/search/?api=1&amp;query="&amp;Table46[[#This Row],[Begin Lat]]&amp;","&amp;Table46[[#This Row],[Begin Long]],"Google Maps")</f>
        <v>Google Maps</v>
      </c>
      <c r="Y125" s="1">
        <v>40.156982999999997</v>
      </c>
      <c r="Z125" s="1">
        <v>-83.012974999999997</v>
      </c>
      <c r="AA125" s="1">
        <v>0</v>
      </c>
      <c r="AB125" s="1">
        <v>0</v>
      </c>
    </row>
    <row r="126" spans="1:28" x14ac:dyDescent="0.25">
      <c r="A126" s="13">
        <v>124</v>
      </c>
      <c r="B126" s="17">
        <v>4</v>
      </c>
      <c r="C126" s="1" t="s">
        <v>801</v>
      </c>
      <c r="D126" s="1" t="s">
        <v>1972</v>
      </c>
      <c r="E126" s="1" t="s">
        <v>3312</v>
      </c>
      <c r="F126" s="1" t="s">
        <v>1464</v>
      </c>
      <c r="G126" s="21">
        <v>11.252999999996973</v>
      </c>
      <c r="H126" s="21">
        <v>0</v>
      </c>
      <c r="I126" s="1" t="s">
        <v>258</v>
      </c>
      <c r="J126" s="1" t="s">
        <v>259</v>
      </c>
      <c r="K126" s="1">
        <v>0</v>
      </c>
      <c r="L126" s="1">
        <v>1</v>
      </c>
      <c r="M126" s="1">
        <v>9</v>
      </c>
      <c r="N126" s="1">
        <v>9</v>
      </c>
      <c r="O126" s="1">
        <v>47</v>
      </c>
      <c r="P126" s="16">
        <v>191.53606468023256</v>
      </c>
      <c r="Q126" s="21">
        <v>10.698830830212161</v>
      </c>
      <c r="R126" s="21">
        <v>13.017149458223139</v>
      </c>
      <c r="S126" s="21">
        <v>2.318318628010978</v>
      </c>
      <c r="T126" s="21">
        <v>0.74669464040575451</v>
      </c>
      <c r="U126" s="21">
        <v>3.4491433415243735</v>
      </c>
      <c r="V126" s="21">
        <v>2.7024487011186191</v>
      </c>
      <c r="W126" s="13" t="str">
        <f>IF(Table46[[#This Row],[PSI - FI]]&gt;5,"Red",(IF(AND(Table46[[#This Row],[PSI - FI]]&lt;5,Table46[[#This Row],[PSI - FI]]&gt;=3),"Blue","No")))</f>
        <v>No</v>
      </c>
      <c r="X126" s="19" t="str">
        <f>HYPERLINK("https://www.google.com/maps/search/?api=1&amp;query="&amp;Table46[[#This Row],[Begin Lat]]&amp;","&amp;Table46[[#This Row],[Begin Long]],"Google Maps")</f>
        <v>Google Maps</v>
      </c>
      <c r="Y126" s="1">
        <v>41.060941999999997</v>
      </c>
      <c r="Z126" s="1">
        <v>-80.661818999999994</v>
      </c>
      <c r="AA126" s="1">
        <v>0</v>
      </c>
      <c r="AB126" s="1">
        <v>0</v>
      </c>
    </row>
    <row r="127" spans="1:28" x14ac:dyDescent="0.25">
      <c r="A127" s="13">
        <v>125</v>
      </c>
      <c r="B127" s="17">
        <v>6</v>
      </c>
      <c r="C127" s="1" t="s">
        <v>808</v>
      </c>
      <c r="D127" s="1" t="s">
        <v>1973</v>
      </c>
      <c r="E127" s="1" t="s">
        <v>5482</v>
      </c>
      <c r="F127" s="1" t="s">
        <v>1465</v>
      </c>
      <c r="G127" s="21">
        <v>13.388</v>
      </c>
      <c r="H127" s="21">
        <v>0</v>
      </c>
      <c r="I127" s="1" t="s">
        <v>258</v>
      </c>
      <c r="J127" s="1" t="s">
        <v>1326</v>
      </c>
      <c r="K127" s="1">
        <v>1</v>
      </c>
      <c r="L127" s="1">
        <v>3</v>
      </c>
      <c r="M127" s="1">
        <v>22</v>
      </c>
      <c r="N127" s="1">
        <v>9</v>
      </c>
      <c r="O127" s="1">
        <v>27</v>
      </c>
      <c r="P127" s="16">
        <v>393.67550872093022</v>
      </c>
      <c r="Q127" s="21">
        <v>1.0649207557747196</v>
      </c>
      <c r="R127" s="21">
        <v>11.547345265428927</v>
      </c>
      <c r="S127" s="21">
        <v>10.482424509654207</v>
      </c>
      <c r="T127" s="21">
        <v>0.10619232273767702</v>
      </c>
      <c r="U127" s="21">
        <v>3.4240969545207434</v>
      </c>
      <c r="V127" s="21">
        <v>3.3179046317830663</v>
      </c>
      <c r="W127" s="13" t="str">
        <f>IF(Table46[[#This Row],[PSI - FI]]&gt;5,"Red",(IF(AND(Table46[[#This Row],[PSI - FI]]&lt;5,Table46[[#This Row],[PSI - FI]]&gt;=3),"Blue","No")))</f>
        <v>Blue</v>
      </c>
      <c r="X127" s="41" t="str">
        <f>HYPERLINK("https://www.google.com/maps/search/?api=1&amp;query="&amp;Table46[[#This Row],[Begin Lat]]&amp;","&amp;Table46[[#This Row],[Begin Long]],"Google Maps")</f>
        <v>Google Maps</v>
      </c>
      <c r="Y127" s="1">
        <v>39.771698000000001</v>
      </c>
      <c r="Z127" s="1">
        <v>-82.949354</v>
      </c>
      <c r="AA127" s="1">
        <v>0</v>
      </c>
      <c r="AB127" s="1">
        <v>0</v>
      </c>
    </row>
    <row r="128" spans="1:28" x14ac:dyDescent="0.25">
      <c r="A128" s="13">
        <v>126</v>
      </c>
      <c r="B128" s="17">
        <v>7</v>
      </c>
      <c r="C128" s="1" t="s">
        <v>3196</v>
      </c>
      <c r="D128" s="1" t="s">
        <v>1974</v>
      </c>
      <c r="E128" s="1" t="s">
        <v>5332</v>
      </c>
      <c r="F128" s="1" t="s">
        <v>1466</v>
      </c>
      <c r="G128" s="21">
        <v>0.50100000000384171</v>
      </c>
      <c r="H128" s="21">
        <v>0</v>
      </c>
      <c r="I128" s="1" t="s">
        <v>258</v>
      </c>
      <c r="J128" s="1" t="s">
        <v>261</v>
      </c>
      <c r="K128" s="1">
        <v>0</v>
      </c>
      <c r="L128" s="1">
        <v>2</v>
      </c>
      <c r="M128" s="1">
        <v>9</v>
      </c>
      <c r="N128" s="1">
        <v>9</v>
      </c>
      <c r="O128" s="1">
        <v>44</v>
      </c>
      <c r="P128" s="16">
        <v>234.21275436046511</v>
      </c>
      <c r="Q128" s="21">
        <v>5.5108020891070986</v>
      </c>
      <c r="R128" s="21">
        <v>12.802460203821994</v>
      </c>
      <c r="S128" s="21">
        <v>7.2916581147148953</v>
      </c>
      <c r="T128" s="21">
        <v>0.39810528884418722</v>
      </c>
      <c r="U128" s="21">
        <v>3.4199759491250812</v>
      </c>
      <c r="V128" s="21">
        <v>3.0218706602808938</v>
      </c>
      <c r="W128" s="13" t="str">
        <f>IF(Table46[[#This Row],[PSI - FI]]&gt;5,"Red",(IF(AND(Table46[[#This Row],[PSI - FI]]&lt;5,Table46[[#This Row],[PSI - FI]]&gt;=3),"Blue","No")))</f>
        <v>Blue</v>
      </c>
      <c r="X128" s="19" t="str">
        <f>HYPERLINK("https://www.google.com/maps/search/?api=1&amp;query="&amp;Table46[[#This Row],[Begin Lat]]&amp;","&amp;Table46[[#This Row],[Begin Long]],"Google Maps")</f>
        <v>Google Maps</v>
      </c>
      <c r="Y128" s="1">
        <v>39.841686000000003</v>
      </c>
      <c r="Z128" s="1">
        <v>-84.192190999999994</v>
      </c>
      <c r="AA128" s="1">
        <v>0</v>
      </c>
      <c r="AB128" s="1">
        <v>0</v>
      </c>
    </row>
    <row r="129" spans="1:28" x14ac:dyDescent="0.25">
      <c r="A129" s="13">
        <v>127</v>
      </c>
      <c r="B129" s="17">
        <v>6</v>
      </c>
      <c r="C129" s="1" t="s">
        <v>808</v>
      </c>
      <c r="D129" s="1" t="s">
        <v>1975</v>
      </c>
      <c r="E129" s="1" t="s">
        <v>3228</v>
      </c>
      <c r="F129" s="1" t="s">
        <v>1467</v>
      </c>
      <c r="G129" s="21">
        <v>6.2359431466627004</v>
      </c>
      <c r="H129" s="21">
        <v>0</v>
      </c>
      <c r="I129" s="1" t="s">
        <v>258</v>
      </c>
      <c r="J129" s="1" t="s">
        <v>261</v>
      </c>
      <c r="K129" s="1">
        <v>0</v>
      </c>
      <c r="L129" s="1">
        <v>4</v>
      </c>
      <c r="M129" s="1">
        <v>10</v>
      </c>
      <c r="N129" s="1">
        <v>5</v>
      </c>
      <c r="O129" s="1">
        <v>37</v>
      </c>
      <c r="P129" s="16">
        <v>307.36300872093022</v>
      </c>
      <c r="Q129" s="21">
        <v>8.8163046914964909</v>
      </c>
      <c r="R129" s="21">
        <v>11.054455274881095</v>
      </c>
      <c r="S129" s="21">
        <v>2.2381505833846038</v>
      </c>
      <c r="T129" s="21">
        <v>0.6413810321357265</v>
      </c>
      <c r="U129" s="21">
        <v>3.4134875515305723</v>
      </c>
      <c r="V129" s="21">
        <v>2.7721065193948458</v>
      </c>
      <c r="W129" s="13" t="str">
        <f>IF(Table46[[#This Row],[PSI - FI]]&gt;5,"Red",(IF(AND(Table46[[#This Row],[PSI - FI]]&lt;5,Table46[[#This Row],[PSI - FI]]&gt;=3),"Blue","No")))</f>
        <v>No</v>
      </c>
      <c r="X129" s="19" t="str">
        <f>HYPERLINK("https://www.google.com/maps/search/?api=1&amp;query="&amp;Table46[[#This Row],[Begin Lat]]&amp;","&amp;Table46[[#This Row],[Begin Long]],"Google Maps")</f>
        <v>Google Maps</v>
      </c>
      <c r="Y129" s="1">
        <v>39.567002000000002</v>
      </c>
      <c r="Z129" s="1">
        <v>-82.954842999999997</v>
      </c>
      <c r="AA129" s="1">
        <v>0</v>
      </c>
      <c r="AB129" s="1">
        <v>0</v>
      </c>
    </row>
    <row r="130" spans="1:28" x14ac:dyDescent="0.25">
      <c r="A130" s="13">
        <v>128</v>
      </c>
      <c r="B130" s="17">
        <v>6</v>
      </c>
      <c r="C130" s="1" t="s">
        <v>799</v>
      </c>
      <c r="D130" s="1" t="s">
        <v>1976</v>
      </c>
      <c r="E130" s="1" t="s">
        <v>3244</v>
      </c>
      <c r="F130" s="1" t="s">
        <v>1468</v>
      </c>
      <c r="G130" s="21">
        <v>1.114000000001397</v>
      </c>
      <c r="H130" s="21">
        <v>0</v>
      </c>
      <c r="I130" s="1" t="s">
        <v>258</v>
      </c>
      <c r="J130" s="1" t="s">
        <v>259</v>
      </c>
      <c r="K130" s="1">
        <v>0</v>
      </c>
      <c r="L130" s="1">
        <v>1</v>
      </c>
      <c r="M130" s="1">
        <v>6</v>
      </c>
      <c r="N130" s="1">
        <v>11</v>
      </c>
      <c r="O130" s="1">
        <v>21</v>
      </c>
      <c r="P130" s="16">
        <v>154.77043968023256</v>
      </c>
      <c r="Q130" s="21">
        <v>14.237237273481524</v>
      </c>
      <c r="R130" s="21">
        <v>7.8406306845060465</v>
      </c>
      <c r="S130" s="21">
        <v>-6.3966065889754775</v>
      </c>
      <c r="T130" s="21">
        <v>0.99364771113806627</v>
      </c>
      <c r="U130" s="21">
        <v>3.4080198269050799</v>
      </c>
      <c r="V130" s="21">
        <v>2.4143721157670135</v>
      </c>
      <c r="W130" s="13" t="str">
        <f>IF(Table46[[#This Row],[PSI - FI]]&gt;5,"Red",(IF(AND(Table46[[#This Row],[PSI - FI]]&lt;5,Table46[[#This Row],[PSI - FI]]&gt;=3),"Blue","No")))</f>
        <v>No</v>
      </c>
      <c r="X130" s="19" t="str">
        <f>HYPERLINK("https://www.google.com/maps/search/?api=1&amp;query="&amp;Table46[[#This Row],[Begin Lat]]&amp;","&amp;Table46[[#This Row],[Begin Long]],"Google Maps")</f>
        <v>Google Maps</v>
      </c>
      <c r="Y130" s="1">
        <v>40.152838000000003</v>
      </c>
      <c r="Z130" s="1">
        <v>-83.018169</v>
      </c>
      <c r="AA130" s="1">
        <v>0</v>
      </c>
      <c r="AB130" s="1">
        <v>0</v>
      </c>
    </row>
    <row r="131" spans="1:28" x14ac:dyDescent="0.25">
      <c r="A131" s="13">
        <v>129</v>
      </c>
      <c r="B131" s="17">
        <v>6</v>
      </c>
      <c r="C131" s="1" t="s">
        <v>784</v>
      </c>
      <c r="D131" s="1" t="s">
        <v>1977</v>
      </c>
      <c r="E131" s="1" t="s">
        <v>5333</v>
      </c>
      <c r="F131" s="1" t="s">
        <v>1469</v>
      </c>
      <c r="G131" s="21">
        <v>4.1180000000022119</v>
      </c>
      <c r="H131" s="21">
        <v>0</v>
      </c>
      <c r="I131" s="1" t="s">
        <v>258</v>
      </c>
      <c r="J131" s="1" t="s">
        <v>259</v>
      </c>
      <c r="K131" s="1">
        <v>0</v>
      </c>
      <c r="L131" s="1">
        <v>3</v>
      </c>
      <c r="M131" s="1">
        <v>13</v>
      </c>
      <c r="N131" s="1">
        <v>5</v>
      </c>
      <c r="O131" s="1">
        <v>28</v>
      </c>
      <c r="P131" s="16">
        <v>272.32694404069764</v>
      </c>
      <c r="Q131" s="21">
        <v>4.5557848997855688</v>
      </c>
      <c r="R131" s="21">
        <v>9.797073983093183</v>
      </c>
      <c r="S131" s="21">
        <v>5.2412890833076142</v>
      </c>
      <c r="T131" s="21">
        <v>0.31795812285442904</v>
      </c>
      <c r="U131" s="21">
        <v>3.396830885085778</v>
      </c>
      <c r="V131" s="21">
        <v>3.0788727622313488</v>
      </c>
      <c r="W131" s="13" t="str">
        <f>IF(Table46[[#This Row],[PSI - FI]]&gt;5,"Red",(IF(AND(Table46[[#This Row],[PSI - FI]]&lt;5,Table46[[#This Row],[PSI - FI]]&gt;=3),"Blue","No")))</f>
        <v>Blue</v>
      </c>
      <c r="X131" s="19" t="str">
        <f>HYPERLINK("https://www.google.com/maps/search/?api=1&amp;query="&amp;Table46[[#This Row],[Begin Lat]]&amp;","&amp;Table46[[#This Row],[Begin Long]],"Google Maps")</f>
        <v>Google Maps</v>
      </c>
      <c r="Y131" s="1">
        <v>39.890185000000002</v>
      </c>
      <c r="Z131" s="1">
        <v>-82.862920000000003</v>
      </c>
      <c r="AA131" s="1">
        <v>0</v>
      </c>
      <c r="AB131" s="1">
        <v>0</v>
      </c>
    </row>
    <row r="132" spans="1:28" x14ac:dyDescent="0.25">
      <c r="A132" s="13">
        <v>130</v>
      </c>
      <c r="B132" s="17">
        <v>7</v>
      </c>
      <c r="C132" s="1" t="s">
        <v>3196</v>
      </c>
      <c r="D132" s="1" t="s">
        <v>1978</v>
      </c>
      <c r="E132" s="1" t="s">
        <v>5334</v>
      </c>
      <c r="F132" s="1" t="s">
        <v>1470</v>
      </c>
      <c r="G132" s="21">
        <v>0.95399999999790452</v>
      </c>
      <c r="H132" s="21">
        <v>0</v>
      </c>
      <c r="I132" s="1" t="s">
        <v>258</v>
      </c>
      <c r="J132" s="1" t="s">
        <v>259</v>
      </c>
      <c r="K132" s="1">
        <v>0</v>
      </c>
      <c r="L132" s="1">
        <v>1</v>
      </c>
      <c r="M132" s="1">
        <v>7</v>
      </c>
      <c r="N132" s="1">
        <v>11</v>
      </c>
      <c r="O132" s="1">
        <v>45</v>
      </c>
      <c r="P132" s="16">
        <v>185.31731468023256</v>
      </c>
      <c r="Q132" s="21">
        <v>8.2904715779894964</v>
      </c>
      <c r="R132" s="21">
        <v>12.781479755118818</v>
      </c>
      <c r="S132" s="21">
        <v>4.4910081771293218</v>
      </c>
      <c r="T132" s="21">
        <v>0.5786100174833998</v>
      </c>
      <c r="U132" s="21">
        <v>3.3908597736524397</v>
      </c>
      <c r="V132" s="21">
        <v>2.8122497561690398</v>
      </c>
      <c r="W132" s="13" t="str">
        <f>IF(Table46[[#This Row],[PSI - FI]]&gt;5,"Red",(IF(AND(Table46[[#This Row],[PSI - FI]]&lt;5,Table46[[#This Row],[PSI - FI]]&gt;=3),"Blue","No")))</f>
        <v>No</v>
      </c>
      <c r="X132" s="19" t="str">
        <f>HYPERLINK("https://www.google.com/maps/search/?api=1&amp;query="&amp;Table46[[#This Row],[Begin Lat]]&amp;","&amp;Table46[[#This Row],[Begin Long]],"Google Maps")</f>
        <v>Google Maps</v>
      </c>
      <c r="Y132" s="1">
        <v>39.634511000000003</v>
      </c>
      <c r="Z132" s="1">
        <v>-84.212676000000002</v>
      </c>
      <c r="AA132" s="1">
        <v>0</v>
      </c>
      <c r="AB132" s="1">
        <v>0</v>
      </c>
    </row>
    <row r="133" spans="1:28" x14ac:dyDescent="0.25">
      <c r="A133" s="13">
        <v>131</v>
      </c>
      <c r="B133" s="17">
        <v>7</v>
      </c>
      <c r="C133" s="1" t="s">
        <v>3196</v>
      </c>
      <c r="D133" s="1" t="s">
        <v>1979</v>
      </c>
      <c r="E133" s="1" t="s">
        <v>5335</v>
      </c>
      <c r="F133" s="1" t="s">
        <v>1471</v>
      </c>
      <c r="G133" s="21">
        <v>2.103000000002794</v>
      </c>
      <c r="H133" s="21">
        <v>0</v>
      </c>
      <c r="I133" s="1" t="s">
        <v>258</v>
      </c>
      <c r="J133" s="1" t="s">
        <v>259</v>
      </c>
      <c r="K133" s="1">
        <v>0</v>
      </c>
      <c r="L133" s="1">
        <v>2</v>
      </c>
      <c r="M133" s="1">
        <v>14</v>
      </c>
      <c r="N133" s="1">
        <v>3</v>
      </c>
      <c r="O133" s="1">
        <v>22</v>
      </c>
      <c r="P133" s="16">
        <v>218.32212936046511</v>
      </c>
      <c r="Q133" s="21">
        <v>7.8715511422692908</v>
      </c>
      <c r="R133" s="21">
        <v>8.2296648178960687</v>
      </c>
      <c r="S133" s="21">
        <v>0.35811367562677798</v>
      </c>
      <c r="T133" s="21">
        <v>0.54937265042218808</v>
      </c>
      <c r="U133" s="21">
        <v>3.3798955525954213</v>
      </c>
      <c r="V133" s="21">
        <v>2.8305229021732332</v>
      </c>
      <c r="W133" s="13" t="str">
        <f>IF(Table46[[#This Row],[PSI - FI]]&gt;5,"Red",(IF(AND(Table46[[#This Row],[PSI - FI]]&lt;5,Table46[[#This Row],[PSI - FI]]&gt;=3),"Blue","No")))</f>
        <v>No</v>
      </c>
      <c r="X133" s="19" t="str">
        <f>HYPERLINK("https://www.google.com/maps/search/?api=1&amp;query="&amp;Table46[[#This Row],[Begin Lat]]&amp;","&amp;Table46[[#This Row],[Begin Long]],"Google Maps")</f>
        <v>Google Maps</v>
      </c>
      <c r="Y133" s="1">
        <v>39.614283999999998</v>
      </c>
      <c r="Z133" s="1">
        <v>-84.198671000000004</v>
      </c>
      <c r="AA133" s="1">
        <v>0</v>
      </c>
      <c r="AB133" s="1">
        <v>0</v>
      </c>
    </row>
    <row r="134" spans="1:28" x14ac:dyDescent="0.25">
      <c r="A134" s="13">
        <v>132</v>
      </c>
      <c r="B134" s="17">
        <v>4</v>
      </c>
      <c r="C134" s="1" t="s">
        <v>795</v>
      </c>
      <c r="D134" s="1" t="s">
        <v>1980</v>
      </c>
      <c r="E134" s="1" t="s">
        <v>5336</v>
      </c>
      <c r="F134" s="1" t="s">
        <v>1472</v>
      </c>
      <c r="G134" s="21">
        <v>10.18300000000454</v>
      </c>
      <c r="H134" s="21">
        <v>0</v>
      </c>
      <c r="I134" s="1" t="s">
        <v>258</v>
      </c>
      <c r="J134" s="1" t="s">
        <v>261</v>
      </c>
      <c r="K134" s="1">
        <v>0</v>
      </c>
      <c r="L134" s="1">
        <v>2</v>
      </c>
      <c r="M134" s="1">
        <v>11</v>
      </c>
      <c r="N134" s="1">
        <v>6</v>
      </c>
      <c r="O134" s="1">
        <v>19</v>
      </c>
      <c r="P134" s="16">
        <v>208.99400436046511</v>
      </c>
      <c r="Q134" s="21">
        <v>10.590336588534662</v>
      </c>
      <c r="R134" s="21">
        <v>7.1712043379774224</v>
      </c>
      <c r="S134" s="21">
        <v>-3.4191322505572392</v>
      </c>
      <c r="T134" s="21">
        <v>0.79462507881219158</v>
      </c>
      <c r="U134" s="21">
        <v>3.3348646466095495</v>
      </c>
      <c r="V134" s="21">
        <v>2.5402395677973582</v>
      </c>
      <c r="W134" s="13" t="str">
        <f>IF(Table46[[#This Row],[PSI - FI]]&gt;5,"Red",(IF(AND(Table46[[#This Row],[PSI - FI]]&lt;5,Table46[[#This Row],[PSI - FI]]&gt;=3),"Blue","No")))</f>
        <v>No</v>
      </c>
      <c r="X134" s="19" t="str">
        <f>HYPERLINK("https://www.google.com/maps/search/?api=1&amp;query="&amp;Table46[[#This Row],[Begin Lat]]&amp;","&amp;Table46[[#This Row],[Begin Long]],"Google Maps")</f>
        <v>Google Maps</v>
      </c>
      <c r="Y134" s="1">
        <v>41.135956</v>
      </c>
      <c r="Z134" s="1">
        <v>-81.686989999999994</v>
      </c>
      <c r="AA134" s="1">
        <v>0</v>
      </c>
      <c r="AB134" s="1">
        <v>0</v>
      </c>
    </row>
    <row r="135" spans="1:28" x14ac:dyDescent="0.25">
      <c r="A135" s="13">
        <v>133</v>
      </c>
      <c r="B135" s="17">
        <v>4</v>
      </c>
      <c r="C135" s="1" t="s">
        <v>795</v>
      </c>
      <c r="D135" s="1" t="s">
        <v>1981</v>
      </c>
      <c r="E135" s="1" t="s">
        <v>5337</v>
      </c>
      <c r="F135" s="1" t="s">
        <v>1473</v>
      </c>
      <c r="G135" s="21">
        <v>3.2989999999990687</v>
      </c>
      <c r="H135" s="21">
        <v>0</v>
      </c>
      <c r="I135" s="1" t="s">
        <v>258</v>
      </c>
      <c r="J135" s="1" t="s">
        <v>259</v>
      </c>
      <c r="K135" s="1">
        <v>0</v>
      </c>
      <c r="L135" s="1">
        <v>3</v>
      </c>
      <c r="M135" s="1">
        <v>12</v>
      </c>
      <c r="N135" s="1">
        <v>5</v>
      </c>
      <c r="O135" s="1">
        <v>78</v>
      </c>
      <c r="P135" s="16">
        <v>315.78006904069764</v>
      </c>
      <c r="Q135" s="21">
        <v>7.3581354513690833</v>
      </c>
      <c r="R135" s="21">
        <v>18.410827787534526</v>
      </c>
      <c r="S135" s="21">
        <v>11.052692336165443</v>
      </c>
      <c r="T135" s="21">
        <v>0.51354025426794403</v>
      </c>
      <c r="U135" s="21">
        <v>3.3315364695778307</v>
      </c>
      <c r="V135" s="21">
        <v>2.8179962153098868</v>
      </c>
      <c r="W135" s="13" t="str">
        <f>IF(Table46[[#This Row],[PSI - FI]]&gt;5,"Red",(IF(AND(Table46[[#This Row],[PSI - FI]]&lt;5,Table46[[#This Row],[PSI - FI]]&gt;=3),"Blue","No")))</f>
        <v>No</v>
      </c>
      <c r="X135" s="19" t="str">
        <f>HYPERLINK("https://www.google.com/maps/search/?api=1&amp;query="&amp;Table46[[#This Row],[Begin Lat]]&amp;","&amp;Table46[[#This Row],[Begin Long]],"Google Maps")</f>
        <v>Google Maps</v>
      </c>
      <c r="Y135" s="1">
        <v>41.031322000000003</v>
      </c>
      <c r="Z135" s="1">
        <v>-81.427616</v>
      </c>
      <c r="AA135" s="1">
        <v>0</v>
      </c>
      <c r="AB135" s="1">
        <v>0</v>
      </c>
    </row>
    <row r="136" spans="1:28" x14ac:dyDescent="0.25">
      <c r="A136" s="13">
        <v>134</v>
      </c>
      <c r="B136" s="17">
        <v>2</v>
      </c>
      <c r="C136" s="1" t="s">
        <v>807</v>
      </c>
      <c r="D136" s="1" t="s">
        <v>1982</v>
      </c>
      <c r="E136" s="1" t="s">
        <v>5338</v>
      </c>
      <c r="F136" s="1" t="s">
        <v>1474</v>
      </c>
      <c r="G136" s="21">
        <v>3.2620000000024447</v>
      </c>
      <c r="H136" s="21">
        <v>0</v>
      </c>
      <c r="I136" s="1" t="s">
        <v>258</v>
      </c>
      <c r="J136" s="1" t="s">
        <v>261</v>
      </c>
      <c r="K136" s="1">
        <v>0</v>
      </c>
      <c r="L136" s="1">
        <v>4</v>
      </c>
      <c r="M136" s="1">
        <v>11</v>
      </c>
      <c r="N136" s="1">
        <v>3</v>
      </c>
      <c r="O136" s="1">
        <v>31</v>
      </c>
      <c r="P136" s="16">
        <v>299.03488372093022</v>
      </c>
      <c r="Q136" s="21">
        <v>6.8298089639344548</v>
      </c>
      <c r="R136" s="21">
        <v>10.243559614751613</v>
      </c>
      <c r="S136" s="21">
        <v>3.4137506508171578</v>
      </c>
      <c r="T136" s="21">
        <v>0.50713019059568065</v>
      </c>
      <c r="U136" s="21">
        <v>3.3246366183403837</v>
      </c>
      <c r="V136" s="21">
        <v>2.8175064277447031</v>
      </c>
      <c r="W136" s="13" t="str">
        <f>IF(Table46[[#This Row],[PSI - FI]]&gt;5,"Red",(IF(AND(Table46[[#This Row],[PSI - FI]]&lt;5,Table46[[#This Row],[PSI - FI]]&gt;=3),"Blue","No")))</f>
        <v>No</v>
      </c>
      <c r="X136" s="19" t="str">
        <f>HYPERLINK("https://www.google.com/maps/search/?api=1&amp;query="&amp;Table46[[#This Row],[Begin Lat]]&amp;","&amp;Table46[[#This Row],[Begin Long]],"Google Maps")</f>
        <v>Google Maps</v>
      </c>
      <c r="Y136" s="1">
        <v>41.564776000000002</v>
      </c>
      <c r="Z136" s="1">
        <v>-83.567358999999996</v>
      </c>
      <c r="AA136" s="1">
        <v>0</v>
      </c>
      <c r="AB136" s="1">
        <v>0</v>
      </c>
    </row>
    <row r="137" spans="1:28" x14ac:dyDescent="0.25">
      <c r="A137" s="13">
        <v>135</v>
      </c>
      <c r="B137" s="17">
        <v>6</v>
      </c>
      <c r="C137" s="1" t="s">
        <v>799</v>
      </c>
      <c r="D137" s="1" t="s">
        <v>1983</v>
      </c>
      <c r="E137" s="1" t="s">
        <v>3244</v>
      </c>
      <c r="F137" s="1" t="s">
        <v>1475</v>
      </c>
      <c r="G137" s="21">
        <v>2.0099999999947613</v>
      </c>
      <c r="H137" s="21">
        <v>0</v>
      </c>
      <c r="I137" s="1" t="s">
        <v>258</v>
      </c>
      <c r="J137" s="1" t="s">
        <v>262</v>
      </c>
      <c r="K137" s="1">
        <v>0</v>
      </c>
      <c r="L137" s="1">
        <v>2</v>
      </c>
      <c r="M137" s="1">
        <v>8</v>
      </c>
      <c r="N137" s="1">
        <v>11</v>
      </c>
      <c r="O137" s="1">
        <v>32</v>
      </c>
      <c r="P137" s="16">
        <v>224.54087936046511</v>
      </c>
      <c r="Q137" s="21">
        <v>6.0498382256919321</v>
      </c>
      <c r="R137" s="21">
        <v>10.263306453619171</v>
      </c>
      <c r="S137" s="21">
        <v>4.2134682279272386</v>
      </c>
      <c r="T137" s="21">
        <v>0.42223134940030116</v>
      </c>
      <c r="U137" s="21">
        <v>3.3165623653556233</v>
      </c>
      <c r="V137" s="21">
        <v>2.8943310159553222</v>
      </c>
      <c r="W137" s="13" t="str">
        <f>IF(Table46[[#This Row],[PSI - FI]]&gt;5,"Red",(IF(AND(Table46[[#This Row],[PSI - FI]]&lt;5,Table46[[#This Row],[PSI - FI]]&gt;=3),"Blue","No")))</f>
        <v>No</v>
      </c>
      <c r="X137" s="19" t="str">
        <f>HYPERLINK("https://www.google.com/maps/search/?api=1&amp;query="&amp;Table46[[#This Row],[Begin Lat]]&amp;","&amp;Table46[[#This Row],[Begin Long]],"Google Maps")</f>
        <v>Google Maps</v>
      </c>
      <c r="Y137" s="1">
        <v>40.165733000000003</v>
      </c>
      <c r="Z137" s="1">
        <v>-83.020002000000005</v>
      </c>
      <c r="AA137" s="1">
        <v>0</v>
      </c>
      <c r="AB137" s="1">
        <v>0</v>
      </c>
    </row>
    <row r="138" spans="1:28" x14ac:dyDescent="0.25">
      <c r="A138" s="13">
        <v>136</v>
      </c>
      <c r="B138" s="17">
        <v>8</v>
      </c>
      <c r="C138" s="1" t="s">
        <v>787</v>
      </c>
      <c r="D138" s="1" t="s">
        <v>1878</v>
      </c>
      <c r="E138" s="1" t="s">
        <v>5284</v>
      </c>
      <c r="F138" s="1" t="s">
        <v>1476</v>
      </c>
      <c r="G138" s="21">
        <v>12.142000000007101</v>
      </c>
      <c r="H138" s="21">
        <v>0</v>
      </c>
      <c r="I138" s="1" t="s">
        <v>258</v>
      </c>
      <c r="J138" s="1" t="s">
        <v>261</v>
      </c>
      <c r="K138" s="1">
        <v>0</v>
      </c>
      <c r="L138" s="1">
        <v>0</v>
      </c>
      <c r="M138" s="1">
        <v>8</v>
      </c>
      <c r="N138" s="1">
        <v>9</v>
      </c>
      <c r="O138" s="1">
        <v>57</v>
      </c>
      <c r="P138" s="16">
        <v>149.3125</v>
      </c>
      <c r="Q138" s="21">
        <v>10.286583848543524</v>
      </c>
      <c r="R138" s="21">
        <v>15.527310880296787</v>
      </c>
      <c r="S138" s="21">
        <v>5.2407270317532628</v>
      </c>
      <c r="T138" s="21">
        <v>0.77028407179690184</v>
      </c>
      <c r="U138" s="21">
        <v>3.3040364765568504</v>
      </c>
      <c r="V138" s="21">
        <v>2.5337524047599485</v>
      </c>
      <c r="W138" s="13" t="str">
        <f>IF(Table46[[#This Row],[PSI - FI]]&gt;5,"Red",(IF(AND(Table46[[#This Row],[PSI - FI]]&lt;5,Table46[[#This Row],[PSI - FI]]&gt;=3),"Blue","No")))</f>
        <v>No</v>
      </c>
      <c r="X138" s="19" t="str">
        <f>HYPERLINK("https://www.google.com/maps/search/?api=1&amp;query="&amp;Table46[[#This Row],[Begin Lat]]&amp;","&amp;Table46[[#This Row],[Begin Long]],"Google Maps")</f>
        <v>Google Maps</v>
      </c>
      <c r="Y138" s="1">
        <v>39.228023</v>
      </c>
      <c r="Z138" s="1">
        <v>-84.589044000000001</v>
      </c>
      <c r="AA138" s="1">
        <v>0</v>
      </c>
      <c r="AB138" s="1">
        <v>0</v>
      </c>
    </row>
    <row r="139" spans="1:28" x14ac:dyDescent="0.25">
      <c r="A139" s="13">
        <v>137</v>
      </c>
      <c r="B139" s="17">
        <v>4</v>
      </c>
      <c r="C139" s="1" t="s">
        <v>801</v>
      </c>
      <c r="D139" s="1" t="s">
        <v>1984</v>
      </c>
      <c r="E139" s="1" t="s">
        <v>5298</v>
      </c>
      <c r="F139" s="1" t="s">
        <v>1477</v>
      </c>
      <c r="G139" s="21">
        <v>2.9210000000020955</v>
      </c>
      <c r="H139" s="21">
        <v>0</v>
      </c>
      <c r="I139" s="1" t="s">
        <v>258</v>
      </c>
      <c r="J139" s="1" t="s">
        <v>259</v>
      </c>
      <c r="K139" s="1">
        <v>0</v>
      </c>
      <c r="L139" s="1">
        <v>0</v>
      </c>
      <c r="M139" s="1">
        <v>8</v>
      </c>
      <c r="N139" s="1">
        <v>10</v>
      </c>
      <c r="O139" s="1">
        <v>34</v>
      </c>
      <c r="P139" s="16">
        <v>130.75</v>
      </c>
      <c r="Q139" s="21">
        <v>9.5895986462362934</v>
      </c>
      <c r="R139" s="21">
        <v>10.442079631980546</v>
      </c>
      <c r="S139" s="21">
        <v>0.85248098574425235</v>
      </c>
      <c r="T139" s="21">
        <v>0.66927891714733501</v>
      </c>
      <c r="U139" s="21">
        <v>3.2856386048475557</v>
      </c>
      <c r="V139" s="21">
        <v>2.6163596877002204</v>
      </c>
      <c r="W139" s="13" t="str">
        <f>IF(Table46[[#This Row],[PSI - FI]]&gt;5,"Red",(IF(AND(Table46[[#This Row],[PSI - FI]]&lt;5,Table46[[#This Row],[PSI - FI]]&gt;=3),"Blue","No")))</f>
        <v>No</v>
      </c>
      <c r="X139" s="19" t="str">
        <f>HYPERLINK("https://www.google.com/maps/search/?api=1&amp;query="&amp;Table46[[#This Row],[Begin Lat]]&amp;","&amp;Table46[[#This Row],[Begin Long]],"Google Maps")</f>
        <v>Google Maps</v>
      </c>
      <c r="Y139" s="1">
        <v>41.028297000000002</v>
      </c>
      <c r="Z139" s="1">
        <v>-80.634501999999998</v>
      </c>
      <c r="AA139" s="1">
        <v>0</v>
      </c>
      <c r="AB139" s="1">
        <v>0</v>
      </c>
    </row>
    <row r="140" spans="1:28" x14ac:dyDescent="0.25">
      <c r="A140" s="13">
        <v>138</v>
      </c>
      <c r="B140" s="17">
        <v>4</v>
      </c>
      <c r="C140" s="1" t="s">
        <v>800</v>
      </c>
      <c r="D140" s="1" t="s">
        <v>1985</v>
      </c>
      <c r="E140" s="1" t="s">
        <v>5339</v>
      </c>
      <c r="F140" s="1" t="s">
        <v>1478</v>
      </c>
      <c r="G140" s="21">
        <v>15.615999999994528</v>
      </c>
      <c r="H140" s="21">
        <v>0</v>
      </c>
      <c r="I140" s="1" t="s">
        <v>258</v>
      </c>
      <c r="J140" s="1" t="s">
        <v>259</v>
      </c>
      <c r="K140" s="1">
        <v>0</v>
      </c>
      <c r="L140" s="1">
        <v>2</v>
      </c>
      <c r="M140" s="1">
        <v>8</v>
      </c>
      <c r="N140" s="1">
        <v>8</v>
      </c>
      <c r="O140" s="1">
        <v>44</v>
      </c>
      <c r="P140" s="16">
        <v>223.22837936046511</v>
      </c>
      <c r="Q140" s="21">
        <v>9.6896050484662126</v>
      </c>
      <c r="R140" s="21">
        <v>12.419818267340126</v>
      </c>
      <c r="S140" s="21">
        <v>2.7302132188739137</v>
      </c>
      <c r="T140" s="21">
        <v>0.67625858116262838</v>
      </c>
      <c r="U140" s="21">
        <v>3.2834784477500292</v>
      </c>
      <c r="V140" s="21">
        <v>2.6072198665874007</v>
      </c>
      <c r="W140" s="13" t="str">
        <f>IF(Table46[[#This Row],[PSI - FI]]&gt;5,"Red",(IF(AND(Table46[[#This Row],[PSI - FI]]&lt;5,Table46[[#This Row],[PSI - FI]]&gt;=3),"Blue","No")))</f>
        <v>No</v>
      </c>
      <c r="X140" s="19" t="str">
        <f>HYPERLINK("https://www.google.com/maps/search/?api=1&amp;query="&amp;Table46[[#This Row],[Begin Lat]]&amp;","&amp;Table46[[#This Row],[Begin Long]],"Google Maps")</f>
        <v>Google Maps</v>
      </c>
      <c r="Y140" s="1">
        <v>40.878870999999997</v>
      </c>
      <c r="Z140" s="1">
        <v>-81.479635000000002</v>
      </c>
      <c r="AA140" s="1">
        <v>0</v>
      </c>
      <c r="AB140" s="1">
        <v>0</v>
      </c>
    </row>
    <row r="141" spans="1:28" x14ac:dyDescent="0.25">
      <c r="A141" s="13">
        <v>139</v>
      </c>
      <c r="B141" s="17">
        <v>3</v>
      </c>
      <c r="C141" s="1" t="s">
        <v>802</v>
      </c>
      <c r="D141" s="1" t="s">
        <v>1986</v>
      </c>
      <c r="E141" s="1" t="s">
        <v>5340</v>
      </c>
      <c r="F141" s="1" t="s">
        <v>1479</v>
      </c>
      <c r="G141" s="21">
        <v>17.104999999995925</v>
      </c>
      <c r="H141" s="21">
        <v>0</v>
      </c>
      <c r="I141" s="1" t="s">
        <v>258</v>
      </c>
      <c r="J141" s="1" t="s">
        <v>259</v>
      </c>
      <c r="K141" s="1">
        <v>0</v>
      </c>
      <c r="L141" s="1">
        <v>0</v>
      </c>
      <c r="M141" s="1">
        <v>12</v>
      </c>
      <c r="N141" s="1">
        <v>7</v>
      </c>
      <c r="O141" s="1">
        <v>20</v>
      </c>
      <c r="P141" s="16">
        <v>129.625</v>
      </c>
      <c r="Q141" s="21">
        <v>6.1729662257548021</v>
      </c>
      <c r="R141" s="21">
        <v>7.8131233421953352</v>
      </c>
      <c r="S141" s="21">
        <v>1.6401571164405331</v>
      </c>
      <c r="T141" s="21">
        <v>0.4308247199460995</v>
      </c>
      <c r="U141" s="21">
        <v>3.257452772213282</v>
      </c>
      <c r="V141" s="21">
        <v>2.8266280522671825</v>
      </c>
      <c r="W141" s="13" t="str">
        <f>IF(Table46[[#This Row],[PSI - FI]]&gt;5,"Red",(IF(AND(Table46[[#This Row],[PSI - FI]]&lt;5,Table46[[#This Row],[PSI - FI]]&gt;=3),"Blue","No")))</f>
        <v>No</v>
      </c>
      <c r="X141" s="19" t="str">
        <f>HYPERLINK("https://www.google.com/maps/search/?api=1&amp;query="&amp;Table46[[#This Row],[Begin Lat]]&amp;","&amp;Table46[[#This Row],[Begin Long]],"Google Maps")</f>
        <v>Google Maps</v>
      </c>
      <c r="Y141" s="1">
        <v>40.758206999999999</v>
      </c>
      <c r="Z141" s="1">
        <v>-82.484249000000005</v>
      </c>
      <c r="AA141" s="1">
        <v>0</v>
      </c>
      <c r="AB141" s="1">
        <v>0</v>
      </c>
    </row>
    <row r="142" spans="1:28" x14ac:dyDescent="0.25">
      <c r="A142" s="13">
        <v>140</v>
      </c>
      <c r="B142" s="17">
        <v>8</v>
      </c>
      <c r="C142" s="1" t="s">
        <v>787</v>
      </c>
      <c r="D142" s="1" t="s">
        <v>1987</v>
      </c>
      <c r="E142" s="1" t="s">
        <v>5341</v>
      </c>
      <c r="F142" s="1" t="s">
        <v>1480</v>
      </c>
      <c r="G142" s="21">
        <v>14.043999999994412</v>
      </c>
      <c r="H142" s="21">
        <v>0</v>
      </c>
      <c r="I142" s="1" t="s">
        <v>258</v>
      </c>
      <c r="J142" s="1" t="s">
        <v>259</v>
      </c>
      <c r="K142" s="1">
        <v>0</v>
      </c>
      <c r="L142" s="1">
        <v>0</v>
      </c>
      <c r="M142" s="1">
        <v>11</v>
      </c>
      <c r="N142" s="1">
        <v>7</v>
      </c>
      <c r="O142" s="1">
        <v>67</v>
      </c>
      <c r="P142" s="16">
        <v>170.078125</v>
      </c>
      <c r="Q142" s="21">
        <v>12.582968005477637</v>
      </c>
      <c r="R142" s="21">
        <v>16.315559316668878</v>
      </c>
      <c r="S142" s="21">
        <v>3.732591311191241</v>
      </c>
      <c r="T142" s="21">
        <v>0.87819266602058421</v>
      </c>
      <c r="U142" s="21">
        <v>3.2398470048079009</v>
      </c>
      <c r="V142" s="21">
        <v>2.3616543387873166</v>
      </c>
      <c r="W142" s="13" t="str">
        <f>IF(Table46[[#This Row],[PSI - FI]]&gt;5,"Red",(IF(AND(Table46[[#This Row],[PSI - FI]]&lt;5,Table46[[#This Row],[PSI - FI]]&gt;=3),"Blue","No")))</f>
        <v>No</v>
      </c>
      <c r="X142" s="19" t="str">
        <f>HYPERLINK("https://www.google.com/maps/search/?api=1&amp;query="&amp;Table46[[#This Row],[Begin Lat]]&amp;","&amp;Table46[[#This Row],[Begin Long]],"Google Maps")</f>
        <v>Google Maps</v>
      </c>
      <c r="Y142" s="1">
        <v>39.164285999999997</v>
      </c>
      <c r="Z142" s="1">
        <v>-84.630174999999994</v>
      </c>
      <c r="AA142" s="1">
        <v>0</v>
      </c>
      <c r="AB142" s="1">
        <v>0</v>
      </c>
    </row>
    <row r="143" spans="1:28" x14ac:dyDescent="0.25">
      <c r="A143" s="13">
        <v>141</v>
      </c>
      <c r="B143" s="17">
        <v>8</v>
      </c>
      <c r="C143" s="1" t="s">
        <v>787</v>
      </c>
      <c r="D143" s="1" t="s">
        <v>1988</v>
      </c>
      <c r="E143" s="1" t="s">
        <v>5307</v>
      </c>
      <c r="F143" s="1" t="s">
        <v>1481</v>
      </c>
      <c r="G143" s="21">
        <v>5.56600000000617</v>
      </c>
      <c r="H143" s="21">
        <v>0</v>
      </c>
      <c r="I143" s="1" t="s">
        <v>258</v>
      </c>
      <c r="J143" s="1" t="s">
        <v>262</v>
      </c>
      <c r="K143" s="1">
        <v>0</v>
      </c>
      <c r="L143" s="1">
        <v>1</v>
      </c>
      <c r="M143" s="1">
        <v>5</v>
      </c>
      <c r="N143" s="1">
        <v>13</v>
      </c>
      <c r="O143" s="1">
        <v>55</v>
      </c>
      <c r="P143" s="16">
        <v>191.09856468023256</v>
      </c>
      <c r="Q143" s="21">
        <v>6.5843607715514514</v>
      </c>
      <c r="R143" s="21">
        <v>15.090788661377188</v>
      </c>
      <c r="S143" s="21">
        <v>8.5064278898257371</v>
      </c>
      <c r="T143" s="21">
        <v>0.45953683880408375</v>
      </c>
      <c r="U143" s="21">
        <v>3.1931973431005867</v>
      </c>
      <c r="V143" s="21">
        <v>2.7336605042965028</v>
      </c>
      <c r="W143" s="13" t="str">
        <f>IF(Table46[[#This Row],[PSI - FI]]&gt;5,"Red",(IF(AND(Table46[[#This Row],[PSI - FI]]&lt;5,Table46[[#This Row],[PSI - FI]]&gt;=3),"Blue","No")))</f>
        <v>No</v>
      </c>
      <c r="X143" s="19" t="str">
        <f>HYPERLINK("https://www.google.com/maps/search/?api=1&amp;query="&amp;Table46[[#This Row],[Begin Lat]]&amp;","&amp;Table46[[#This Row],[Begin Long]],"Google Maps")</f>
        <v>Google Maps</v>
      </c>
      <c r="Y143" s="1">
        <v>39.072805000000002</v>
      </c>
      <c r="Z143" s="1">
        <v>-84.349624000000006</v>
      </c>
      <c r="AA143" s="1">
        <v>0</v>
      </c>
      <c r="AB143" s="1">
        <v>0</v>
      </c>
    </row>
    <row r="144" spans="1:28" x14ac:dyDescent="0.25">
      <c r="A144" s="13">
        <v>142</v>
      </c>
      <c r="B144" s="17">
        <v>7</v>
      </c>
      <c r="C144" s="1" t="s">
        <v>3196</v>
      </c>
      <c r="D144" s="1" t="s">
        <v>1989</v>
      </c>
      <c r="E144" s="1" t="s">
        <v>5342</v>
      </c>
      <c r="F144" s="1" t="s">
        <v>1482</v>
      </c>
      <c r="G144" s="21">
        <v>2.7909999999974389</v>
      </c>
      <c r="H144" s="21">
        <v>0</v>
      </c>
      <c r="I144" s="1" t="s">
        <v>258</v>
      </c>
      <c r="J144" s="1" t="s">
        <v>1327</v>
      </c>
      <c r="K144" s="1">
        <v>0</v>
      </c>
      <c r="L144" s="1">
        <v>1</v>
      </c>
      <c r="M144" s="1">
        <v>14</v>
      </c>
      <c r="N144" s="1">
        <v>8</v>
      </c>
      <c r="O144" s="1">
        <v>36</v>
      </c>
      <c r="P144" s="16">
        <v>208.83293968023256</v>
      </c>
      <c r="Q144" s="21">
        <v>3.906388035889274</v>
      </c>
      <c r="R144" s="21">
        <v>11.711698615492931</v>
      </c>
      <c r="S144" s="21">
        <v>7.8053105796036579</v>
      </c>
      <c r="T144" s="21">
        <v>0.2593502192918648</v>
      </c>
      <c r="U144" s="21">
        <v>3.1830424888719984</v>
      </c>
      <c r="V144" s="21">
        <v>2.9236922695801337</v>
      </c>
      <c r="W144" s="13" t="str">
        <f>IF(Table46[[#This Row],[PSI - FI]]&gt;5,"Red",(IF(AND(Table46[[#This Row],[PSI - FI]]&lt;5,Table46[[#This Row],[PSI - FI]]&gt;=3),"Blue","No")))</f>
        <v>No</v>
      </c>
      <c r="X144" s="19" t="str">
        <f>HYPERLINK("https://www.google.com/maps/search/?api=1&amp;query="&amp;Table46[[#This Row],[Begin Lat]]&amp;","&amp;Table46[[#This Row],[Begin Long]],"Google Maps")</f>
        <v>Google Maps</v>
      </c>
      <c r="Y144" s="1">
        <v>39.798412999999996</v>
      </c>
      <c r="Z144" s="1">
        <v>-84.225876999999997</v>
      </c>
      <c r="AA144" s="1">
        <v>0</v>
      </c>
      <c r="AB144" s="1">
        <v>0</v>
      </c>
    </row>
    <row r="145" spans="1:28" x14ac:dyDescent="0.25">
      <c r="A145" s="13">
        <v>143</v>
      </c>
      <c r="B145" s="17">
        <v>7</v>
      </c>
      <c r="C145" s="1" t="s">
        <v>3196</v>
      </c>
      <c r="D145" s="1" t="s">
        <v>1990</v>
      </c>
      <c r="E145" s="1" t="s">
        <v>5343</v>
      </c>
      <c r="F145" s="1" t="s">
        <v>1483</v>
      </c>
      <c r="G145" s="21">
        <v>2.4389999999984866</v>
      </c>
      <c r="H145" s="21">
        <v>0</v>
      </c>
      <c r="I145" s="1" t="s">
        <v>258</v>
      </c>
      <c r="J145" s="1" t="s">
        <v>259</v>
      </c>
      <c r="K145" s="1">
        <v>1</v>
      </c>
      <c r="L145" s="1">
        <v>0</v>
      </c>
      <c r="M145" s="1">
        <v>17</v>
      </c>
      <c r="N145" s="1">
        <v>0</v>
      </c>
      <c r="O145" s="1">
        <v>25</v>
      </c>
      <c r="P145" s="16">
        <v>181.97356468023256</v>
      </c>
      <c r="Q145" s="21">
        <v>7.3183879586521918</v>
      </c>
      <c r="R145" s="21">
        <v>8.5956870948404926</v>
      </c>
      <c r="S145" s="21">
        <v>1.2772991361883008</v>
      </c>
      <c r="T145" s="21">
        <v>0.51076619042374716</v>
      </c>
      <c r="U145" s="21">
        <v>3.1638777284196933</v>
      </c>
      <c r="V145" s="21">
        <v>2.653111537995946</v>
      </c>
      <c r="W145" s="13" t="str">
        <f>IF(Table46[[#This Row],[PSI - FI]]&gt;5,"Red",(IF(AND(Table46[[#This Row],[PSI - FI]]&lt;5,Table46[[#This Row],[PSI - FI]]&gt;=3),"Blue","No")))</f>
        <v>No</v>
      </c>
      <c r="X145" s="19" t="str">
        <f>HYPERLINK("https://www.google.com/maps/search/?api=1&amp;query="&amp;Table46[[#This Row],[Begin Lat]]&amp;","&amp;Table46[[#This Row],[Begin Long]],"Google Maps")</f>
        <v>Google Maps</v>
      </c>
      <c r="Y145" s="1">
        <v>39.797981</v>
      </c>
      <c r="Z145" s="1">
        <v>-84.252239000000003</v>
      </c>
      <c r="AA145" s="1">
        <v>0</v>
      </c>
      <c r="AB145" s="1">
        <v>0</v>
      </c>
    </row>
    <row r="146" spans="1:28" x14ac:dyDescent="0.25">
      <c r="A146" s="13">
        <v>144</v>
      </c>
      <c r="B146" s="17">
        <v>8</v>
      </c>
      <c r="C146" s="1" t="s">
        <v>787</v>
      </c>
      <c r="D146" s="1" t="s">
        <v>1991</v>
      </c>
      <c r="E146" s="1" t="s">
        <v>5344</v>
      </c>
      <c r="F146" s="1" t="s">
        <v>1484</v>
      </c>
      <c r="G146" s="21">
        <v>0</v>
      </c>
      <c r="H146" s="21">
        <v>0</v>
      </c>
      <c r="I146" s="1" t="s">
        <v>258</v>
      </c>
      <c r="J146" s="1" t="s">
        <v>259</v>
      </c>
      <c r="K146" s="1">
        <v>0</v>
      </c>
      <c r="L146" s="1">
        <v>2</v>
      </c>
      <c r="M146" s="1">
        <v>8</v>
      </c>
      <c r="N146" s="1">
        <v>10</v>
      </c>
      <c r="O146" s="1">
        <v>75</v>
      </c>
      <c r="P146" s="16">
        <v>263.10337936046511</v>
      </c>
      <c r="Q146" s="21">
        <v>6.6482670924849039</v>
      </c>
      <c r="R146" s="21">
        <v>17.080059606669522</v>
      </c>
      <c r="S146" s="21">
        <v>10.431792514184618</v>
      </c>
      <c r="T146" s="21">
        <v>0.4639969997400159</v>
      </c>
      <c r="U146" s="21">
        <v>3.1637982150519304</v>
      </c>
      <c r="V146" s="21">
        <v>2.6998012153119144</v>
      </c>
      <c r="W146" s="13" t="str">
        <f>IF(Table46[[#This Row],[PSI - FI]]&gt;5,"Red",(IF(AND(Table46[[#This Row],[PSI - FI]]&lt;5,Table46[[#This Row],[PSI - FI]]&gt;=3),"Blue","No")))</f>
        <v>No</v>
      </c>
      <c r="X146" s="19" t="str">
        <f>HYPERLINK("https://www.google.com/maps/search/?api=1&amp;query="&amp;Table46[[#This Row],[Begin Lat]]&amp;","&amp;Table46[[#This Row],[Begin Long]],"Google Maps")</f>
        <v>Google Maps</v>
      </c>
      <c r="Y146" s="1">
        <v>39.272877000000001</v>
      </c>
      <c r="Z146" s="1">
        <v>-84.327122000000003</v>
      </c>
      <c r="AA146" s="1">
        <v>0</v>
      </c>
      <c r="AB146" s="1">
        <v>0</v>
      </c>
    </row>
    <row r="147" spans="1:28" x14ac:dyDescent="0.25">
      <c r="A147" s="13">
        <v>145</v>
      </c>
      <c r="B147" s="17">
        <v>12</v>
      </c>
      <c r="C147" s="1" t="s">
        <v>1332</v>
      </c>
      <c r="D147" s="1" t="s">
        <v>1992</v>
      </c>
      <c r="E147" s="1" t="s">
        <v>5345</v>
      </c>
      <c r="F147" s="1" t="s">
        <v>1485</v>
      </c>
      <c r="G147" s="21">
        <v>2.9590000000025611</v>
      </c>
      <c r="H147" s="21">
        <v>0</v>
      </c>
      <c r="I147" s="1" t="s">
        <v>258</v>
      </c>
      <c r="J147" s="1" t="s">
        <v>259</v>
      </c>
      <c r="K147" s="1">
        <v>0</v>
      </c>
      <c r="L147" s="1">
        <v>1</v>
      </c>
      <c r="M147" s="1">
        <v>7</v>
      </c>
      <c r="N147" s="1">
        <v>9</v>
      </c>
      <c r="O147" s="1">
        <v>49</v>
      </c>
      <c r="P147" s="16">
        <v>180.44231468023256</v>
      </c>
      <c r="Q147" s="21">
        <v>14.282332300449829</v>
      </c>
      <c r="R147" s="21">
        <v>12.966141307579113</v>
      </c>
      <c r="S147" s="21">
        <v>-1.3161909928707161</v>
      </c>
      <c r="T147" s="21">
        <v>0.99679499101196611</v>
      </c>
      <c r="U147" s="21">
        <v>3.1600604130583743</v>
      </c>
      <c r="V147" s="21">
        <v>2.163265422046408</v>
      </c>
      <c r="W147" s="13" t="str">
        <f>IF(Table46[[#This Row],[PSI - FI]]&gt;5,"Red",(IF(AND(Table46[[#This Row],[PSI - FI]]&lt;5,Table46[[#This Row],[PSI - FI]]&gt;=3),"Blue","No")))</f>
        <v>No</v>
      </c>
      <c r="X147" s="19" t="str">
        <f>HYPERLINK("https://www.google.com/maps/search/?api=1&amp;query="&amp;Table46[[#This Row],[Begin Lat]]&amp;","&amp;Table46[[#This Row],[Begin Long]],"Google Maps")</f>
        <v>Google Maps</v>
      </c>
      <c r="Y147" s="1">
        <v>41.388888000000001</v>
      </c>
      <c r="Z147" s="1">
        <v>-81.339206000000004</v>
      </c>
      <c r="AA147" s="1">
        <v>0</v>
      </c>
      <c r="AB147" s="1">
        <v>0</v>
      </c>
    </row>
    <row r="148" spans="1:28" x14ac:dyDescent="0.25">
      <c r="A148" s="13">
        <v>146</v>
      </c>
      <c r="B148" s="17">
        <v>7</v>
      </c>
      <c r="C148" s="1" t="s">
        <v>3196</v>
      </c>
      <c r="D148" s="1" t="s">
        <v>1993</v>
      </c>
      <c r="E148" s="1" t="s">
        <v>5346</v>
      </c>
      <c r="F148" s="1" t="s">
        <v>1486</v>
      </c>
      <c r="G148" s="21">
        <v>0.10799999999289867</v>
      </c>
      <c r="H148" s="21">
        <v>0</v>
      </c>
      <c r="I148" s="1" t="s">
        <v>258</v>
      </c>
      <c r="J148" s="1" t="s">
        <v>261</v>
      </c>
      <c r="K148" s="1">
        <v>0</v>
      </c>
      <c r="L148" s="1">
        <v>1</v>
      </c>
      <c r="M148" s="1">
        <v>10</v>
      </c>
      <c r="N148" s="1">
        <v>7</v>
      </c>
      <c r="O148" s="1">
        <v>36</v>
      </c>
      <c r="P148" s="16">
        <v>178.20793968023256</v>
      </c>
      <c r="Q148" s="21">
        <v>7.4226975988769448</v>
      </c>
      <c r="R148" s="21">
        <v>10.607452640010733</v>
      </c>
      <c r="S148" s="21">
        <v>3.1847550411337879</v>
      </c>
      <c r="T148" s="21">
        <v>0.53311545623711754</v>
      </c>
      <c r="U148" s="21">
        <v>3.1569340325102084</v>
      </c>
      <c r="V148" s="21">
        <v>2.623818576273091</v>
      </c>
      <c r="W148" s="13" t="str">
        <f>IF(Table46[[#This Row],[PSI - FI]]&gt;5,"Red",(IF(AND(Table46[[#This Row],[PSI - FI]]&lt;5,Table46[[#This Row],[PSI - FI]]&gt;=3),"Blue","No")))</f>
        <v>No</v>
      </c>
      <c r="X148" s="19" t="str">
        <f>HYPERLINK("https://www.google.com/maps/search/?api=1&amp;query="&amp;Table46[[#This Row],[Begin Lat]]&amp;","&amp;Table46[[#This Row],[Begin Long]],"Google Maps")</f>
        <v>Google Maps</v>
      </c>
      <c r="Y148" s="1">
        <v>39.637270000000001</v>
      </c>
      <c r="Z148" s="1">
        <v>-84.221815000000007</v>
      </c>
      <c r="AA148" s="1">
        <v>0</v>
      </c>
      <c r="AB148" s="1">
        <v>0</v>
      </c>
    </row>
    <row r="149" spans="1:28" x14ac:dyDescent="0.25">
      <c r="A149" s="13">
        <v>147</v>
      </c>
      <c r="B149" s="17">
        <v>4</v>
      </c>
      <c r="C149" s="1" t="s">
        <v>800</v>
      </c>
      <c r="D149" s="1" t="s">
        <v>1994</v>
      </c>
      <c r="E149" s="1" t="s">
        <v>5347</v>
      </c>
      <c r="F149" s="1" t="s">
        <v>1487</v>
      </c>
      <c r="G149" s="21">
        <v>5.1159999999945285</v>
      </c>
      <c r="H149" s="21">
        <v>0</v>
      </c>
      <c r="I149" s="1" t="s">
        <v>258</v>
      </c>
      <c r="J149" s="1" t="s">
        <v>262</v>
      </c>
      <c r="K149" s="1">
        <v>0</v>
      </c>
      <c r="L149" s="1">
        <v>0</v>
      </c>
      <c r="M149" s="1">
        <v>11</v>
      </c>
      <c r="N149" s="1">
        <v>10</v>
      </c>
      <c r="O149" s="1">
        <v>66</v>
      </c>
      <c r="P149" s="16">
        <v>182.390625</v>
      </c>
      <c r="Q149" s="21">
        <v>4.3605550008513001</v>
      </c>
      <c r="R149" s="21">
        <v>17.273684179461227</v>
      </c>
      <c r="S149" s="21">
        <v>12.913129178609928</v>
      </c>
      <c r="T149" s="21">
        <v>0.30433260418845304</v>
      </c>
      <c r="U149" s="21">
        <v>3.1368890491288197</v>
      </c>
      <c r="V149" s="21">
        <v>2.8325564449403666</v>
      </c>
      <c r="W149" s="13" t="str">
        <f>IF(Table46[[#This Row],[PSI - FI]]&gt;5,"Red",(IF(AND(Table46[[#This Row],[PSI - FI]]&lt;5,Table46[[#This Row],[PSI - FI]]&gt;=3),"Blue","No")))</f>
        <v>No</v>
      </c>
      <c r="X149" s="19" t="str">
        <f>HYPERLINK("https://www.google.com/maps/search/?api=1&amp;query="&amp;Table46[[#This Row],[Begin Lat]]&amp;","&amp;Table46[[#This Row],[Begin Long]],"Google Maps")</f>
        <v>Google Maps</v>
      </c>
      <c r="Y149" s="1">
        <v>40.859254999999997</v>
      </c>
      <c r="Z149" s="1">
        <v>-81.428183000000004</v>
      </c>
      <c r="AA149" s="1">
        <v>0</v>
      </c>
      <c r="AB149" s="1">
        <v>0</v>
      </c>
    </row>
    <row r="150" spans="1:28" x14ac:dyDescent="0.25">
      <c r="A150" s="13">
        <v>148</v>
      </c>
      <c r="B150" s="17">
        <v>2</v>
      </c>
      <c r="C150" s="1" t="s">
        <v>786</v>
      </c>
      <c r="D150" s="1" t="s">
        <v>1995</v>
      </c>
      <c r="E150" s="1" t="s">
        <v>5269</v>
      </c>
      <c r="F150" s="1" t="s">
        <v>1488</v>
      </c>
      <c r="G150" s="21">
        <v>5.4250000000029104</v>
      </c>
      <c r="H150" s="21">
        <v>0</v>
      </c>
      <c r="I150" s="1" t="s">
        <v>258</v>
      </c>
      <c r="J150" s="1" t="s">
        <v>259</v>
      </c>
      <c r="K150" s="1">
        <v>0</v>
      </c>
      <c r="L150" s="1">
        <v>0</v>
      </c>
      <c r="M150" s="1">
        <v>5</v>
      </c>
      <c r="N150" s="1">
        <v>13</v>
      </c>
      <c r="O150" s="1">
        <v>68</v>
      </c>
      <c r="P150" s="16">
        <v>158.421875</v>
      </c>
      <c r="Q150" s="21">
        <v>6.5065039703603436</v>
      </c>
      <c r="R150" s="21">
        <v>17.242653288914386</v>
      </c>
      <c r="S150" s="21">
        <v>10.736149318554043</v>
      </c>
      <c r="T150" s="21">
        <v>0.45410304355195491</v>
      </c>
      <c r="U150" s="21">
        <v>3.122542648331244</v>
      </c>
      <c r="V150" s="21">
        <v>2.6684396047792891</v>
      </c>
      <c r="W150" s="13" t="str">
        <f>IF(Table46[[#This Row],[PSI - FI]]&gt;5,"Red",(IF(AND(Table46[[#This Row],[PSI - FI]]&lt;5,Table46[[#This Row],[PSI - FI]]&gt;=3),"Blue","No")))</f>
        <v>No</v>
      </c>
      <c r="X150" s="19" t="str">
        <f>HYPERLINK("https://www.google.com/maps/search/?api=1&amp;query="&amp;Table46[[#This Row],[Begin Lat]]&amp;","&amp;Table46[[#This Row],[Begin Long]],"Google Maps")</f>
        <v>Google Maps</v>
      </c>
      <c r="Y150" s="1">
        <v>41.690097999999999</v>
      </c>
      <c r="Z150" s="1">
        <v>-83.703467000000003</v>
      </c>
      <c r="AA150" s="1">
        <v>0</v>
      </c>
      <c r="AB150" s="1">
        <v>0</v>
      </c>
    </row>
    <row r="151" spans="1:28" x14ac:dyDescent="0.25">
      <c r="A151" s="13">
        <v>149</v>
      </c>
      <c r="B151" s="17">
        <v>8</v>
      </c>
      <c r="C151" s="1" t="s">
        <v>787</v>
      </c>
      <c r="D151" s="1" t="s">
        <v>1996</v>
      </c>
      <c r="E151" s="1" t="s">
        <v>5252</v>
      </c>
      <c r="F151" s="1" t="s">
        <v>1489</v>
      </c>
      <c r="G151" s="21">
        <v>0.48900000000139698</v>
      </c>
      <c r="H151" s="21">
        <v>0</v>
      </c>
      <c r="I151" s="1" t="s">
        <v>258</v>
      </c>
      <c r="J151" s="1" t="s">
        <v>259</v>
      </c>
      <c r="K151" s="1">
        <v>0</v>
      </c>
      <c r="L151" s="1">
        <v>1</v>
      </c>
      <c r="M151" s="1">
        <v>9</v>
      </c>
      <c r="N151" s="1">
        <v>7</v>
      </c>
      <c r="O151" s="1">
        <v>48</v>
      </c>
      <c r="P151" s="16">
        <v>183.66106468023256</v>
      </c>
      <c r="Q151" s="21">
        <v>9.4364585576202771</v>
      </c>
      <c r="R151" s="21">
        <v>13.124793762839818</v>
      </c>
      <c r="S151" s="21">
        <v>3.6883352052195413</v>
      </c>
      <c r="T151" s="21">
        <v>0.65859093775822886</v>
      </c>
      <c r="U151" s="21">
        <v>3.1185107761759743</v>
      </c>
      <c r="V151" s="21">
        <v>2.4599198384177452</v>
      </c>
      <c r="W151" s="13" t="str">
        <f>IF(Table46[[#This Row],[PSI - FI]]&gt;5,"Red",(IF(AND(Table46[[#This Row],[PSI - FI]]&lt;5,Table46[[#This Row],[PSI - FI]]&gt;=3),"Blue","No")))</f>
        <v>No</v>
      </c>
      <c r="X151" s="19" t="str">
        <f>HYPERLINK("https://www.google.com/maps/search/?api=1&amp;query="&amp;Table46[[#This Row],[Begin Lat]]&amp;","&amp;Table46[[#This Row],[Begin Long]],"Google Maps")</f>
        <v>Google Maps</v>
      </c>
      <c r="Y151" s="1">
        <v>39.220680999999999</v>
      </c>
      <c r="Z151" s="1">
        <v>-84.601499000000004</v>
      </c>
      <c r="AA151" s="1">
        <v>0</v>
      </c>
      <c r="AB151" s="1">
        <v>0</v>
      </c>
    </row>
    <row r="152" spans="1:28" x14ac:dyDescent="0.25">
      <c r="A152" s="13">
        <v>150</v>
      </c>
      <c r="B152" s="17">
        <v>4</v>
      </c>
      <c r="C152" s="1" t="s">
        <v>800</v>
      </c>
      <c r="D152" s="1" t="s">
        <v>1997</v>
      </c>
      <c r="E152" s="1" t="s">
        <v>5294</v>
      </c>
      <c r="F152" s="1" t="s">
        <v>1490</v>
      </c>
      <c r="G152" s="21">
        <v>2.9279999999998836</v>
      </c>
      <c r="H152" s="21">
        <v>0</v>
      </c>
      <c r="I152" s="1" t="s">
        <v>258</v>
      </c>
      <c r="J152" s="1" t="s">
        <v>259</v>
      </c>
      <c r="K152" s="1">
        <v>0</v>
      </c>
      <c r="L152" s="1">
        <v>0</v>
      </c>
      <c r="M152" s="1">
        <v>6</v>
      </c>
      <c r="N152" s="1">
        <v>11</v>
      </c>
      <c r="O152" s="1">
        <v>60</v>
      </c>
      <c r="P152" s="16">
        <v>148.09375</v>
      </c>
      <c r="Q152" s="21">
        <v>10.658168956492315</v>
      </c>
      <c r="R152" s="21">
        <v>15.251544580871416</v>
      </c>
      <c r="S152" s="21">
        <v>4.5933756243791013</v>
      </c>
      <c r="T152" s="21">
        <v>0.74385675992541955</v>
      </c>
      <c r="U152" s="21">
        <v>3.1055453665222279</v>
      </c>
      <c r="V152" s="21">
        <v>2.3616886065968083</v>
      </c>
      <c r="W152" s="13" t="str">
        <f>IF(Table46[[#This Row],[PSI - FI]]&gt;5,"Red",(IF(AND(Table46[[#This Row],[PSI - FI]]&lt;5,Table46[[#This Row],[PSI - FI]]&gt;=3),"Blue","No")))</f>
        <v>No</v>
      </c>
      <c r="X152" s="19" t="str">
        <f>HYPERLINK("https://www.google.com/maps/search/?api=1&amp;query="&amp;Table46[[#This Row],[Begin Lat]]&amp;","&amp;Table46[[#This Row],[Begin Long]],"Google Maps")</f>
        <v>Google Maps</v>
      </c>
      <c r="Y152" s="1">
        <v>40.832912</v>
      </c>
      <c r="Z152" s="1">
        <v>-81.424085000000005</v>
      </c>
      <c r="AA152" s="1">
        <v>0</v>
      </c>
      <c r="AB152" s="1">
        <v>0</v>
      </c>
    </row>
    <row r="153" spans="1:28" x14ac:dyDescent="0.25">
      <c r="A153" s="13">
        <v>151</v>
      </c>
      <c r="B153" s="17">
        <v>8</v>
      </c>
      <c r="C153" s="1" t="s">
        <v>788</v>
      </c>
      <c r="D153" s="1" t="s">
        <v>1998</v>
      </c>
      <c r="E153" s="1" t="s">
        <v>5348</v>
      </c>
      <c r="F153" s="1" t="s">
        <v>1491</v>
      </c>
      <c r="G153" s="21">
        <v>2.9949999999953434</v>
      </c>
      <c r="H153" s="21">
        <v>0</v>
      </c>
      <c r="I153" s="1" t="s">
        <v>258</v>
      </c>
      <c r="J153" s="1" t="s">
        <v>259</v>
      </c>
      <c r="K153" s="1">
        <v>0</v>
      </c>
      <c r="L153" s="1">
        <v>2</v>
      </c>
      <c r="M153" s="1">
        <v>10</v>
      </c>
      <c r="N153" s="1">
        <v>6</v>
      </c>
      <c r="O153" s="1">
        <v>39</v>
      </c>
      <c r="P153" s="16">
        <v>222.44712936046511</v>
      </c>
      <c r="Q153" s="21">
        <v>5.2852702419996795</v>
      </c>
      <c r="R153" s="21">
        <v>11.84185899443599</v>
      </c>
      <c r="S153" s="21">
        <v>6.5565887524363102</v>
      </c>
      <c r="T153" s="21">
        <v>0.36887048925503257</v>
      </c>
      <c r="U153" s="21">
        <v>3.1024299042300498</v>
      </c>
      <c r="V153" s="21">
        <v>2.7335594149750171</v>
      </c>
      <c r="W153" s="13" t="str">
        <f>IF(Table46[[#This Row],[PSI - FI]]&gt;5,"Red",(IF(AND(Table46[[#This Row],[PSI - FI]]&lt;5,Table46[[#This Row],[PSI - FI]]&gt;=3),"Blue","No")))</f>
        <v>No</v>
      </c>
      <c r="X153" s="19" t="str">
        <f>HYPERLINK("https://www.google.com/maps/search/?api=1&amp;query="&amp;Table46[[#This Row],[Begin Lat]]&amp;","&amp;Table46[[#This Row],[Begin Long]],"Google Maps")</f>
        <v>Google Maps</v>
      </c>
      <c r="Y153" s="1">
        <v>39.403633999999997</v>
      </c>
      <c r="Z153" s="1">
        <v>-84.451901000000007</v>
      </c>
      <c r="AA153" s="1">
        <v>0</v>
      </c>
      <c r="AB153" s="1">
        <v>0</v>
      </c>
    </row>
    <row r="154" spans="1:28" x14ac:dyDescent="0.25">
      <c r="A154" s="13">
        <v>152</v>
      </c>
      <c r="B154" s="17">
        <v>8</v>
      </c>
      <c r="C154" s="1" t="s">
        <v>792</v>
      </c>
      <c r="D154" s="1" t="s">
        <v>1999</v>
      </c>
      <c r="E154" s="1" t="s">
        <v>5349</v>
      </c>
      <c r="F154" s="1" t="s">
        <v>1492</v>
      </c>
      <c r="G154" s="21">
        <v>0.83599999999569263</v>
      </c>
      <c r="H154" s="21">
        <v>0</v>
      </c>
      <c r="I154" s="1" t="s">
        <v>258</v>
      </c>
      <c r="J154" s="1" t="s">
        <v>259</v>
      </c>
      <c r="K154" s="1">
        <v>0</v>
      </c>
      <c r="L154" s="1">
        <v>0</v>
      </c>
      <c r="M154" s="1">
        <v>8</v>
      </c>
      <c r="N154" s="1">
        <v>11</v>
      </c>
      <c r="O154" s="1">
        <v>61</v>
      </c>
      <c r="P154" s="16">
        <v>162.1875</v>
      </c>
      <c r="Q154" s="21">
        <v>5.7860908966042395</v>
      </c>
      <c r="R154" s="21">
        <v>15.259044475900119</v>
      </c>
      <c r="S154" s="21">
        <v>9.4729535792958792</v>
      </c>
      <c r="T154" s="21">
        <v>0.403823850471074</v>
      </c>
      <c r="U154" s="21">
        <v>3.0984140482482192</v>
      </c>
      <c r="V154" s="21">
        <v>2.6945901977771451</v>
      </c>
      <c r="W154" s="13" t="str">
        <f>IF(Table46[[#This Row],[PSI - FI]]&gt;5,"Red",(IF(AND(Table46[[#This Row],[PSI - FI]]&lt;5,Table46[[#This Row],[PSI - FI]]&gt;=3),"Blue","No")))</f>
        <v>No</v>
      </c>
      <c r="X154" s="19" t="str">
        <f>HYPERLINK("https://www.google.com/maps/search/?api=1&amp;query="&amp;Table46[[#This Row],[Begin Lat]]&amp;","&amp;Table46[[#This Row],[Begin Long]],"Google Maps")</f>
        <v>Google Maps</v>
      </c>
      <c r="Y154" s="1">
        <v>39.649963</v>
      </c>
      <c r="Z154" s="1">
        <v>-84.110101999999998</v>
      </c>
      <c r="AA154" s="1">
        <v>0</v>
      </c>
      <c r="AB154" s="1">
        <v>0</v>
      </c>
    </row>
    <row r="155" spans="1:28" x14ac:dyDescent="0.25">
      <c r="A155" s="13">
        <v>153</v>
      </c>
      <c r="B155" s="17">
        <v>4</v>
      </c>
      <c r="C155" s="1" t="s">
        <v>790</v>
      </c>
      <c r="D155" s="1" t="s">
        <v>2000</v>
      </c>
      <c r="E155" s="1" t="s">
        <v>5350</v>
      </c>
      <c r="F155" s="1" t="s">
        <v>1493</v>
      </c>
      <c r="G155" s="21">
        <v>1.9719999999942956</v>
      </c>
      <c r="H155" s="21">
        <v>0</v>
      </c>
      <c r="I155" s="1" t="s">
        <v>258</v>
      </c>
      <c r="J155" s="1" t="s">
        <v>259</v>
      </c>
      <c r="K155" s="1">
        <v>0</v>
      </c>
      <c r="L155" s="1">
        <v>2</v>
      </c>
      <c r="M155" s="1">
        <v>6</v>
      </c>
      <c r="N155" s="1">
        <v>10</v>
      </c>
      <c r="O155" s="1">
        <v>39</v>
      </c>
      <c r="P155" s="16">
        <v>214.00962936046511</v>
      </c>
      <c r="Q155" s="21">
        <v>6.8193391272088846</v>
      </c>
      <c r="R155" s="21">
        <v>11.233874780572783</v>
      </c>
      <c r="S155" s="21">
        <v>4.4145356533638989</v>
      </c>
      <c r="T155" s="21">
        <v>0.47593648859434812</v>
      </c>
      <c r="U155" s="21">
        <v>3.096682813693302</v>
      </c>
      <c r="V155" s="21">
        <v>2.620746325098954</v>
      </c>
      <c r="W155" s="13" t="str">
        <f>IF(Table46[[#This Row],[PSI - FI]]&gt;5,"Red",(IF(AND(Table46[[#This Row],[PSI - FI]]&lt;5,Table46[[#This Row],[PSI - FI]]&gt;=3),"Blue","No")))</f>
        <v>No</v>
      </c>
      <c r="X155" s="19" t="str">
        <f>HYPERLINK("https://www.google.com/maps/search/?api=1&amp;query="&amp;Table46[[#This Row],[Begin Lat]]&amp;","&amp;Table46[[#This Row],[Begin Long]],"Google Maps")</f>
        <v>Google Maps</v>
      </c>
      <c r="Y155" s="1">
        <v>41.162270999999997</v>
      </c>
      <c r="Z155" s="1">
        <v>-80.664811999999998</v>
      </c>
      <c r="AA155" s="1">
        <v>0</v>
      </c>
      <c r="AB155" s="1">
        <v>0</v>
      </c>
    </row>
    <row r="156" spans="1:28" x14ac:dyDescent="0.25">
      <c r="A156" s="13">
        <v>154</v>
      </c>
      <c r="B156" s="17">
        <v>8</v>
      </c>
      <c r="C156" s="1" t="s">
        <v>1329</v>
      </c>
      <c r="D156" s="1" t="s">
        <v>2001</v>
      </c>
      <c r="E156" s="1" t="s">
        <v>3221</v>
      </c>
      <c r="F156" s="1" t="s">
        <v>1494</v>
      </c>
      <c r="G156" s="21">
        <v>1.9684294574003798</v>
      </c>
      <c r="H156" s="21">
        <v>0</v>
      </c>
      <c r="I156" s="1" t="s">
        <v>258</v>
      </c>
      <c r="J156" s="1" t="s">
        <v>262</v>
      </c>
      <c r="K156" s="1">
        <v>0</v>
      </c>
      <c r="L156" s="1">
        <v>2</v>
      </c>
      <c r="M156" s="1">
        <v>6</v>
      </c>
      <c r="N156" s="1">
        <v>10</v>
      </c>
      <c r="O156" s="1">
        <v>36</v>
      </c>
      <c r="P156" s="16">
        <v>211.00962936046511</v>
      </c>
      <c r="Q156" s="21">
        <v>8.0364719458948972</v>
      </c>
      <c r="R156" s="21">
        <v>10.821688804991746</v>
      </c>
      <c r="S156" s="21">
        <v>2.7852168590968489</v>
      </c>
      <c r="T156" s="21">
        <v>0.56088283149832052</v>
      </c>
      <c r="U156" s="21">
        <v>3.0934766865778824</v>
      </c>
      <c r="V156" s="21">
        <v>2.5325938550795621</v>
      </c>
      <c r="W156" s="13" t="str">
        <f>IF(Table46[[#This Row],[PSI - FI]]&gt;5,"Red",(IF(AND(Table46[[#This Row],[PSI - FI]]&lt;5,Table46[[#This Row],[PSI - FI]]&gt;=3),"Blue","No")))</f>
        <v>No</v>
      </c>
      <c r="X156" s="19" t="str">
        <f>HYPERLINK("https://www.google.com/maps/search/?api=1&amp;query="&amp;Table46[[#This Row],[Begin Lat]]&amp;","&amp;Table46[[#This Row],[Begin Long]],"Google Maps")</f>
        <v>Google Maps</v>
      </c>
      <c r="Y156" s="1">
        <v>39.064523000000001</v>
      </c>
      <c r="Z156" s="1">
        <v>-84.279295000000005</v>
      </c>
      <c r="AA156" s="1">
        <v>0</v>
      </c>
      <c r="AB156" s="1">
        <v>0</v>
      </c>
    </row>
    <row r="157" spans="1:28" x14ac:dyDescent="0.25">
      <c r="A157" s="13">
        <v>155</v>
      </c>
      <c r="B157" s="17">
        <v>2</v>
      </c>
      <c r="C157" s="1" t="s">
        <v>786</v>
      </c>
      <c r="D157" s="1" t="s">
        <v>2002</v>
      </c>
      <c r="E157" s="1" t="s">
        <v>5351</v>
      </c>
      <c r="F157" s="1" t="s">
        <v>1495</v>
      </c>
      <c r="G157" s="21">
        <v>11.55800000000454</v>
      </c>
      <c r="H157" s="21">
        <v>0</v>
      </c>
      <c r="I157" s="1" t="s">
        <v>258</v>
      </c>
      <c r="J157" s="1" t="s">
        <v>259</v>
      </c>
      <c r="K157" s="1">
        <v>0</v>
      </c>
      <c r="L157" s="1">
        <v>0</v>
      </c>
      <c r="M157" s="1">
        <v>4</v>
      </c>
      <c r="N157" s="1">
        <v>13</v>
      </c>
      <c r="O157" s="1">
        <v>33</v>
      </c>
      <c r="P157" s="16">
        <v>116.875</v>
      </c>
      <c r="Q157" s="21">
        <v>9.2856827438890104</v>
      </c>
      <c r="R157" s="21">
        <v>10.028092912589335</v>
      </c>
      <c r="S157" s="21">
        <v>0.74241016870032439</v>
      </c>
      <c r="T157" s="21">
        <v>0.64806796624829233</v>
      </c>
      <c r="U157" s="21">
        <v>3.0925047696338659</v>
      </c>
      <c r="V157" s="21">
        <v>2.4444368033855737</v>
      </c>
      <c r="W157" s="13" t="str">
        <f>IF(Table46[[#This Row],[PSI - FI]]&gt;5,"Red",(IF(AND(Table46[[#This Row],[PSI - FI]]&lt;5,Table46[[#This Row],[PSI - FI]]&gt;=3),"Blue","No")))</f>
        <v>No</v>
      </c>
      <c r="X157" s="19" t="str">
        <f>HYPERLINK("https://www.google.com/maps/search/?api=1&amp;query="&amp;Table46[[#This Row],[Begin Lat]]&amp;","&amp;Table46[[#This Row],[Begin Long]],"Google Maps")</f>
        <v>Google Maps</v>
      </c>
      <c r="Y157" s="1">
        <v>41.706271000000001</v>
      </c>
      <c r="Z157" s="1">
        <v>-83.665304000000006</v>
      </c>
      <c r="AA157" s="1">
        <v>0</v>
      </c>
      <c r="AB157" s="1">
        <v>0</v>
      </c>
    </row>
    <row r="158" spans="1:28" x14ac:dyDescent="0.25">
      <c r="A158" s="13">
        <v>156</v>
      </c>
      <c r="B158" s="17">
        <v>3</v>
      </c>
      <c r="C158" s="1" t="s">
        <v>1330</v>
      </c>
      <c r="D158" s="1" t="s">
        <v>2003</v>
      </c>
      <c r="E158" s="1" t="s">
        <v>5274</v>
      </c>
      <c r="F158" s="1" t="s">
        <v>1496</v>
      </c>
      <c r="G158" s="21">
        <v>2.6769999999960419</v>
      </c>
      <c r="H158" s="21">
        <v>0</v>
      </c>
      <c r="I158" s="1" t="s">
        <v>258</v>
      </c>
      <c r="J158" s="1" t="s">
        <v>259</v>
      </c>
      <c r="K158" s="1">
        <v>0</v>
      </c>
      <c r="L158" s="1">
        <v>0</v>
      </c>
      <c r="M158" s="1">
        <v>8</v>
      </c>
      <c r="N158" s="1">
        <v>9</v>
      </c>
      <c r="O158" s="1">
        <v>61</v>
      </c>
      <c r="P158" s="16">
        <v>153.3125</v>
      </c>
      <c r="Q158" s="21">
        <v>11.134371948759888</v>
      </c>
      <c r="R158" s="21">
        <v>15.28011311847729</v>
      </c>
      <c r="S158" s="21">
        <v>4.145741169717402</v>
      </c>
      <c r="T158" s="21">
        <v>0.77709200101992038</v>
      </c>
      <c r="U158" s="21">
        <v>3.0877072132390042</v>
      </c>
      <c r="V158" s="21">
        <v>2.3106152122190839</v>
      </c>
      <c r="W158" s="13" t="str">
        <f>IF(Table46[[#This Row],[PSI - FI]]&gt;5,"Red",(IF(AND(Table46[[#This Row],[PSI - FI]]&lt;5,Table46[[#This Row],[PSI - FI]]&gt;=3),"Blue","No")))</f>
        <v>No</v>
      </c>
      <c r="X158" s="19" t="str">
        <f>HYPERLINK("https://www.google.com/maps/search/?api=1&amp;query="&amp;Table46[[#This Row],[Begin Lat]]&amp;","&amp;Table46[[#This Row],[Begin Long]],"Google Maps")</f>
        <v>Google Maps</v>
      </c>
      <c r="Y158" s="1">
        <v>41.432645999999998</v>
      </c>
      <c r="Z158" s="1">
        <v>-82.688242000000002</v>
      </c>
      <c r="AA158" s="1">
        <v>0</v>
      </c>
      <c r="AB158" s="1">
        <v>0</v>
      </c>
    </row>
    <row r="159" spans="1:28" x14ac:dyDescent="0.25">
      <c r="A159" s="13">
        <v>157</v>
      </c>
      <c r="B159" s="17">
        <v>5</v>
      </c>
      <c r="C159" s="1" t="s">
        <v>1333</v>
      </c>
      <c r="D159" s="1" t="s">
        <v>2004</v>
      </c>
      <c r="E159" s="1" t="s">
        <v>5352</v>
      </c>
      <c r="F159" s="1" t="s">
        <v>1497</v>
      </c>
      <c r="G159" s="21">
        <v>1.7810000000026776</v>
      </c>
      <c r="H159" s="21">
        <v>0</v>
      </c>
      <c r="I159" s="1" t="s">
        <v>258</v>
      </c>
      <c r="J159" s="1" t="s">
        <v>259</v>
      </c>
      <c r="K159" s="1">
        <v>0</v>
      </c>
      <c r="L159" s="1">
        <v>0</v>
      </c>
      <c r="M159" s="1">
        <v>8</v>
      </c>
      <c r="N159" s="1">
        <v>8</v>
      </c>
      <c r="O159" s="1">
        <v>72</v>
      </c>
      <c r="P159" s="16">
        <v>159.875</v>
      </c>
      <c r="Q159" s="21">
        <v>7.9074586231065638</v>
      </c>
      <c r="R159" s="21">
        <v>19.17748864061301</v>
      </c>
      <c r="S159" s="21">
        <v>11.270030017506446</v>
      </c>
      <c r="T159" s="21">
        <v>0.5518787114971937</v>
      </c>
      <c r="U159" s="21">
        <v>3.0753255323385784</v>
      </c>
      <c r="V159" s="21">
        <v>2.5234468208413849</v>
      </c>
      <c r="W159" s="13" t="str">
        <f>IF(Table46[[#This Row],[PSI - FI]]&gt;5,"Red",(IF(AND(Table46[[#This Row],[PSI - FI]]&lt;5,Table46[[#This Row],[PSI - FI]]&gt;=3),"Blue","No")))</f>
        <v>No</v>
      </c>
      <c r="X159" s="19" t="str">
        <f>HYPERLINK("https://www.google.com/maps/search/?api=1&amp;query="&amp;Table46[[#This Row],[Begin Lat]]&amp;","&amp;Table46[[#This Row],[Begin Long]],"Google Maps")</f>
        <v>Google Maps</v>
      </c>
      <c r="Y159" s="1">
        <v>39.979534000000001</v>
      </c>
      <c r="Z159" s="1">
        <v>-82.017037000000002</v>
      </c>
      <c r="AA159" s="1">
        <v>0</v>
      </c>
      <c r="AB159" s="1">
        <v>0</v>
      </c>
    </row>
    <row r="160" spans="1:28" x14ac:dyDescent="0.25">
      <c r="A160" s="13">
        <v>158</v>
      </c>
      <c r="B160" s="17">
        <v>8</v>
      </c>
      <c r="C160" s="1" t="s">
        <v>787</v>
      </c>
      <c r="D160" s="1" t="s">
        <v>2005</v>
      </c>
      <c r="E160" s="1" t="s">
        <v>5307</v>
      </c>
      <c r="F160" s="1" t="s">
        <v>1498</v>
      </c>
      <c r="G160" s="21">
        <v>6.5029999999969732</v>
      </c>
      <c r="H160" s="21">
        <v>0</v>
      </c>
      <c r="I160" s="1" t="s">
        <v>258</v>
      </c>
      <c r="J160" s="1" t="s">
        <v>262</v>
      </c>
      <c r="K160" s="1">
        <v>0</v>
      </c>
      <c r="L160" s="1">
        <v>1</v>
      </c>
      <c r="M160" s="1">
        <v>5</v>
      </c>
      <c r="N160" s="1">
        <v>12</v>
      </c>
      <c r="O160" s="1">
        <v>41</v>
      </c>
      <c r="P160" s="16">
        <v>172.66106468023256</v>
      </c>
      <c r="Q160" s="21">
        <v>6.9132606881608929</v>
      </c>
      <c r="R160" s="21">
        <v>12.061401332090909</v>
      </c>
      <c r="S160" s="21">
        <v>5.1481406439300166</v>
      </c>
      <c r="T160" s="21">
        <v>0.4824914783212037</v>
      </c>
      <c r="U160" s="21">
        <v>3.0627293530286019</v>
      </c>
      <c r="V160" s="21">
        <v>2.5802378747073984</v>
      </c>
      <c r="W160" s="13" t="str">
        <f>IF(Table46[[#This Row],[PSI - FI]]&gt;5,"Red",(IF(AND(Table46[[#This Row],[PSI - FI]]&lt;5,Table46[[#This Row],[PSI - FI]]&gt;=3),"Blue","No")))</f>
        <v>No</v>
      </c>
      <c r="X160" s="19" t="str">
        <f>HYPERLINK("https://www.google.com/maps/search/?api=1&amp;query="&amp;Table46[[#This Row],[Begin Lat]]&amp;","&amp;Table46[[#This Row],[Begin Long]],"Google Maps")</f>
        <v>Google Maps</v>
      </c>
      <c r="Y160" s="1">
        <v>39.073028000000001</v>
      </c>
      <c r="Z160" s="1">
        <v>-84.332228000000001</v>
      </c>
      <c r="AA160" s="1">
        <v>0</v>
      </c>
      <c r="AB160" s="1">
        <v>0</v>
      </c>
    </row>
    <row r="161" spans="1:28" x14ac:dyDescent="0.25">
      <c r="A161" s="13">
        <v>159</v>
      </c>
      <c r="B161" s="17">
        <v>8</v>
      </c>
      <c r="C161" s="1" t="s">
        <v>787</v>
      </c>
      <c r="D161" s="1" t="s">
        <v>2006</v>
      </c>
      <c r="E161" s="1" t="s">
        <v>5353</v>
      </c>
      <c r="F161" s="1" t="s">
        <v>1499</v>
      </c>
      <c r="G161" s="21">
        <v>3.4660000000003492</v>
      </c>
      <c r="H161" s="21">
        <v>0</v>
      </c>
      <c r="I161" s="1" t="s">
        <v>258</v>
      </c>
      <c r="J161" s="1" t="s">
        <v>259</v>
      </c>
      <c r="K161" s="1">
        <v>0</v>
      </c>
      <c r="L161" s="1">
        <v>0</v>
      </c>
      <c r="M161" s="1">
        <v>8</v>
      </c>
      <c r="N161" s="1">
        <v>9</v>
      </c>
      <c r="O161" s="1">
        <v>71</v>
      </c>
      <c r="P161" s="16">
        <v>163.3125</v>
      </c>
      <c r="Q161" s="21">
        <v>9.4893012973224984</v>
      </c>
      <c r="R161" s="21">
        <v>17.381135433507168</v>
      </c>
      <c r="S161" s="21">
        <v>7.89183413618467</v>
      </c>
      <c r="T161" s="21">
        <v>0.66227894733106762</v>
      </c>
      <c r="U161" s="21">
        <v>3.0612996712058935</v>
      </c>
      <c r="V161" s="21">
        <v>2.399020723874826</v>
      </c>
      <c r="W161" s="13" t="str">
        <f>IF(Table46[[#This Row],[PSI - FI]]&gt;5,"Red",(IF(AND(Table46[[#This Row],[PSI - FI]]&lt;5,Table46[[#This Row],[PSI - FI]]&gt;=3),"Blue","No")))</f>
        <v>No</v>
      </c>
      <c r="X161" s="19" t="str">
        <f>HYPERLINK("https://www.google.com/maps/search/?api=1&amp;query="&amp;Table46[[#This Row],[Begin Lat]]&amp;","&amp;Table46[[#This Row],[Begin Long]],"Google Maps")</f>
        <v>Google Maps</v>
      </c>
      <c r="Y161" s="1">
        <v>39.257809999999999</v>
      </c>
      <c r="Z161" s="1">
        <v>-84.573633000000001</v>
      </c>
      <c r="AA161" s="1">
        <v>0</v>
      </c>
      <c r="AB161" s="1">
        <v>0</v>
      </c>
    </row>
    <row r="162" spans="1:28" x14ac:dyDescent="0.25">
      <c r="A162" s="13">
        <v>160</v>
      </c>
      <c r="B162" s="17">
        <v>8</v>
      </c>
      <c r="C162" s="1" t="s">
        <v>806</v>
      </c>
      <c r="D162" s="1" t="s">
        <v>2007</v>
      </c>
      <c r="E162" s="1" t="s">
        <v>5354</v>
      </c>
      <c r="F162" s="1" t="s">
        <v>1500</v>
      </c>
      <c r="G162" s="21">
        <v>2.1089999999967404</v>
      </c>
      <c r="H162" s="21">
        <v>0</v>
      </c>
      <c r="I162" s="1" t="s">
        <v>258</v>
      </c>
      <c r="J162" s="1" t="s">
        <v>259</v>
      </c>
      <c r="K162" s="1">
        <v>0</v>
      </c>
      <c r="L162" s="1">
        <v>1</v>
      </c>
      <c r="M162" s="1">
        <v>6</v>
      </c>
      <c r="N162" s="1">
        <v>9</v>
      </c>
      <c r="O162" s="1">
        <v>59</v>
      </c>
      <c r="P162" s="16">
        <v>183.89543968023256</v>
      </c>
      <c r="Q162" s="21">
        <v>8.8427513881053397</v>
      </c>
      <c r="R162" s="21">
        <v>15.965702550729448</v>
      </c>
      <c r="S162" s="21">
        <v>7.1229511626241084</v>
      </c>
      <c r="T162" s="21">
        <v>0.61715482492659124</v>
      </c>
      <c r="U162" s="21">
        <v>3.0571556629886332</v>
      </c>
      <c r="V162" s="21">
        <v>2.4400008380620419</v>
      </c>
      <c r="W162" s="13" t="str">
        <f>IF(Table46[[#This Row],[PSI - FI]]&gt;5,"Red",(IF(AND(Table46[[#This Row],[PSI - FI]]&lt;5,Table46[[#This Row],[PSI - FI]]&gt;=3),"Blue","No")))</f>
        <v>No</v>
      </c>
      <c r="X162" s="19" t="str">
        <f>HYPERLINK("https://www.google.com/maps/search/?api=1&amp;query="&amp;Table46[[#This Row],[Begin Lat]]&amp;","&amp;Table46[[#This Row],[Begin Long]],"Google Maps")</f>
        <v>Google Maps</v>
      </c>
      <c r="Y162" s="1">
        <v>39.322665999999998</v>
      </c>
      <c r="Z162" s="1">
        <v>-84.312556000000001</v>
      </c>
      <c r="AA162" s="1">
        <v>0</v>
      </c>
      <c r="AB162" s="1">
        <v>0</v>
      </c>
    </row>
    <row r="163" spans="1:28" x14ac:dyDescent="0.25">
      <c r="A163" s="13">
        <v>161</v>
      </c>
      <c r="B163" s="17">
        <v>8</v>
      </c>
      <c r="C163" s="1" t="s">
        <v>1329</v>
      </c>
      <c r="D163" s="1" t="s">
        <v>2008</v>
      </c>
      <c r="E163" s="1" t="s">
        <v>5291</v>
      </c>
      <c r="F163" s="1" t="s">
        <v>1501</v>
      </c>
      <c r="G163" s="21">
        <v>3.837875626208656</v>
      </c>
      <c r="H163" s="21">
        <v>0</v>
      </c>
      <c r="I163" s="1" t="s">
        <v>258</v>
      </c>
      <c r="J163" s="1" t="s">
        <v>259</v>
      </c>
      <c r="K163" s="1">
        <v>0</v>
      </c>
      <c r="L163" s="1">
        <v>0</v>
      </c>
      <c r="M163" s="1">
        <v>8</v>
      </c>
      <c r="N163" s="1">
        <v>8</v>
      </c>
      <c r="O163" s="1">
        <v>43</v>
      </c>
      <c r="P163" s="16">
        <v>130.875</v>
      </c>
      <c r="Q163" s="21">
        <v>14.284681238588201</v>
      </c>
      <c r="R163" s="21">
        <v>11.880360143754208</v>
      </c>
      <c r="S163" s="21">
        <v>-2.4043210948339926</v>
      </c>
      <c r="T163" s="21">
        <v>0.9969589285062963</v>
      </c>
      <c r="U163" s="21">
        <v>3.0466755925371425</v>
      </c>
      <c r="V163" s="21">
        <v>2.0497166640308464</v>
      </c>
      <c r="W163" s="13" t="str">
        <f>IF(Table46[[#This Row],[PSI - FI]]&gt;5,"Red",(IF(AND(Table46[[#This Row],[PSI - FI]]&lt;5,Table46[[#This Row],[PSI - FI]]&gt;=3),"Blue","No")))</f>
        <v>No</v>
      </c>
      <c r="X163" s="19" t="str">
        <f>HYPERLINK("https://www.google.com/maps/search/?api=1&amp;query="&amp;Table46[[#This Row],[Begin Lat]]&amp;","&amp;Table46[[#This Row],[Begin Long]],"Google Maps")</f>
        <v>Google Maps</v>
      </c>
      <c r="Y163" s="1">
        <v>39.193894</v>
      </c>
      <c r="Z163" s="1">
        <v>-84.240059000000002</v>
      </c>
      <c r="AA163" s="1">
        <v>0</v>
      </c>
      <c r="AB163" s="1">
        <v>0</v>
      </c>
    </row>
    <row r="164" spans="1:28" x14ac:dyDescent="0.25">
      <c r="A164" s="13">
        <v>162</v>
      </c>
      <c r="B164" s="17">
        <v>1</v>
      </c>
      <c r="C164" s="1" t="s">
        <v>803</v>
      </c>
      <c r="D164" s="1" t="s">
        <v>2009</v>
      </c>
      <c r="E164" s="1" t="s">
        <v>5271</v>
      </c>
      <c r="F164" s="1" t="s">
        <v>1502</v>
      </c>
      <c r="G164" s="21">
        <v>10.979999999995925</v>
      </c>
      <c r="H164" s="21">
        <v>0</v>
      </c>
      <c r="I164" s="1" t="s">
        <v>258</v>
      </c>
      <c r="J164" s="1" t="s">
        <v>261</v>
      </c>
      <c r="K164" s="1">
        <v>0</v>
      </c>
      <c r="L164" s="1">
        <v>1</v>
      </c>
      <c r="M164" s="1">
        <v>7</v>
      </c>
      <c r="N164" s="1">
        <v>10</v>
      </c>
      <c r="O164" s="1">
        <v>26</v>
      </c>
      <c r="P164" s="16">
        <v>161.87981468023256</v>
      </c>
      <c r="Q164" s="21">
        <v>5.0144994151793654</v>
      </c>
      <c r="R164" s="21">
        <v>8.8861173337256556</v>
      </c>
      <c r="S164" s="21">
        <v>3.8716179185462902</v>
      </c>
      <c r="T164" s="21">
        <v>0.35829048557367488</v>
      </c>
      <c r="U164" s="21">
        <v>3.0458329826000252</v>
      </c>
      <c r="V164" s="21">
        <v>2.6875424970263504</v>
      </c>
      <c r="W164" s="13" t="str">
        <f>IF(Table46[[#This Row],[PSI - FI]]&gt;5,"Red",(IF(AND(Table46[[#This Row],[PSI - FI]]&lt;5,Table46[[#This Row],[PSI - FI]]&gt;=3),"Blue","No")))</f>
        <v>No</v>
      </c>
      <c r="X164" s="19" t="str">
        <f>HYPERLINK("https://www.google.com/maps/search/?api=1&amp;query="&amp;Table46[[#This Row],[Begin Lat]]&amp;","&amp;Table46[[#This Row],[Begin Long]],"Google Maps")</f>
        <v>Google Maps</v>
      </c>
      <c r="Y164" s="1">
        <v>40.753020999999997</v>
      </c>
      <c r="Z164" s="1">
        <v>-84.127808999999999</v>
      </c>
      <c r="AA164" s="1">
        <v>0</v>
      </c>
      <c r="AB164" s="1">
        <v>0</v>
      </c>
    </row>
    <row r="165" spans="1:28" x14ac:dyDescent="0.25">
      <c r="A165" s="13">
        <v>163</v>
      </c>
      <c r="B165" s="17">
        <v>4</v>
      </c>
      <c r="C165" s="1" t="s">
        <v>800</v>
      </c>
      <c r="D165" s="1" t="s">
        <v>2010</v>
      </c>
      <c r="E165" s="1" t="s">
        <v>5355</v>
      </c>
      <c r="F165" s="1" t="s">
        <v>1503</v>
      </c>
      <c r="G165" s="21">
        <v>10.679000000003725</v>
      </c>
      <c r="H165" s="21">
        <v>0</v>
      </c>
      <c r="I165" s="1" t="s">
        <v>258</v>
      </c>
      <c r="J165" s="1" t="s">
        <v>259</v>
      </c>
      <c r="K165" s="1">
        <v>0</v>
      </c>
      <c r="L165" s="1">
        <v>1</v>
      </c>
      <c r="M165" s="1">
        <v>6</v>
      </c>
      <c r="N165" s="1">
        <v>11</v>
      </c>
      <c r="O165" s="1">
        <v>39</v>
      </c>
      <c r="P165" s="16">
        <v>172.77043968023256</v>
      </c>
      <c r="Q165" s="21">
        <v>6.0145708883779161</v>
      </c>
      <c r="R165" s="21">
        <v>11.204493010608127</v>
      </c>
      <c r="S165" s="21">
        <v>5.189922122230211</v>
      </c>
      <c r="T165" s="21">
        <v>0.41976996533210992</v>
      </c>
      <c r="U165" s="21">
        <v>3.0311272261101752</v>
      </c>
      <c r="V165" s="21">
        <v>2.6113572607780653</v>
      </c>
      <c r="W165" s="13" t="str">
        <f>IF(Table46[[#This Row],[PSI - FI]]&gt;5,"Red",(IF(AND(Table46[[#This Row],[PSI - FI]]&lt;5,Table46[[#This Row],[PSI - FI]]&gt;=3),"Blue","No")))</f>
        <v>No</v>
      </c>
      <c r="X165" s="19" t="str">
        <f>HYPERLINK("https://www.google.com/maps/search/?api=1&amp;query="&amp;Table46[[#This Row],[Begin Lat]]&amp;","&amp;Table46[[#This Row],[Begin Long]],"Google Maps")</f>
        <v>Google Maps</v>
      </c>
      <c r="Y165" s="1">
        <v>40.747335999999997</v>
      </c>
      <c r="Z165" s="1">
        <v>-81.517022999999995</v>
      </c>
      <c r="AA165" s="1">
        <v>0</v>
      </c>
      <c r="AB165" s="1">
        <v>0</v>
      </c>
    </row>
    <row r="166" spans="1:28" x14ac:dyDescent="0.25">
      <c r="A166" s="13">
        <v>164</v>
      </c>
      <c r="B166" s="17">
        <v>1</v>
      </c>
      <c r="C166" s="1" t="s">
        <v>803</v>
      </c>
      <c r="D166" s="1" t="s">
        <v>2011</v>
      </c>
      <c r="E166" s="1" t="s">
        <v>5356</v>
      </c>
      <c r="F166" s="1" t="s">
        <v>1504</v>
      </c>
      <c r="G166" s="21">
        <v>0.64400000000023283</v>
      </c>
      <c r="H166" s="21">
        <v>0</v>
      </c>
      <c r="I166" s="1" t="s">
        <v>258</v>
      </c>
      <c r="J166" s="1" t="s">
        <v>259</v>
      </c>
      <c r="K166" s="1">
        <v>0</v>
      </c>
      <c r="L166" s="1">
        <v>1</v>
      </c>
      <c r="M166" s="1">
        <v>9</v>
      </c>
      <c r="N166" s="1">
        <v>7</v>
      </c>
      <c r="O166" s="1">
        <v>34</v>
      </c>
      <c r="P166" s="16">
        <v>169.66106468023256</v>
      </c>
      <c r="Q166" s="21">
        <v>7.7040277954282219</v>
      </c>
      <c r="R166" s="21">
        <v>10.2338226369477</v>
      </c>
      <c r="S166" s="21">
        <v>2.529794841519478</v>
      </c>
      <c r="T166" s="21">
        <v>0.53768083220259111</v>
      </c>
      <c r="U166" s="21">
        <v>3.0242504683442379</v>
      </c>
      <c r="V166" s="21">
        <v>2.4865696361416467</v>
      </c>
      <c r="W166" s="13" t="str">
        <f>IF(Table46[[#This Row],[PSI - FI]]&gt;5,"Red",(IF(AND(Table46[[#This Row],[PSI - FI]]&lt;5,Table46[[#This Row],[PSI - FI]]&gt;=3),"Blue","No")))</f>
        <v>No</v>
      </c>
      <c r="X166" s="19" t="str">
        <f>HYPERLINK("https://www.google.com/maps/search/?api=1&amp;query="&amp;Table46[[#This Row],[Begin Lat]]&amp;","&amp;Table46[[#This Row],[Begin Long]],"Google Maps")</f>
        <v>Google Maps</v>
      </c>
      <c r="Y166" s="1">
        <v>40.758754000000003</v>
      </c>
      <c r="Z166" s="1">
        <v>-84.127921999999998</v>
      </c>
      <c r="AA166" s="1">
        <v>0</v>
      </c>
      <c r="AB166" s="1">
        <v>0</v>
      </c>
    </row>
    <row r="167" spans="1:28" x14ac:dyDescent="0.25">
      <c r="A167" s="13">
        <v>165</v>
      </c>
      <c r="B167" s="17">
        <v>5</v>
      </c>
      <c r="C167" s="1" t="s">
        <v>793</v>
      </c>
      <c r="D167" s="1" t="s">
        <v>2012</v>
      </c>
      <c r="E167" s="1" t="s">
        <v>3659</v>
      </c>
      <c r="F167" s="1" t="s">
        <v>1505</v>
      </c>
      <c r="G167" s="21">
        <v>1.6999999999970896</v>
      </c>
      <c r="H167" s="21">
        <v>0</v>
      </c>
      <c r="I167" s="1" t="s">
        <v>258</v>
      </c>
      <c r="J167" s="1" t="s">
        <v>261</v>
      </c>
      <c r="K167" s="1">
        <v>0</v>
      </c>
      <c r="L167" s="1">
        <v>0</v>
      </c>
      <c r="M167" s="1">
        <v>6</v>
      </c>
      <c r="N167" s="1">
        <v>9</v>
      </c>
      <c r="O167" s="1">
        <v>40</v>
      </c>
      <c r="P167" s="16">
        <v>119.21875</v>
      </c>
      <c r="Q167" s="21">
        <v>10.892270131410404</v>
      </c>
      <c r="R167" s="21">
        <v>11.877993401970999</v>
      </c>
      <c r="S167" s="21">
        <v>0.9857232705605945</v>
      </c>
      <c r="T167" s="21">
        <v>0.80559515760875111</v>
      </c>
      <c r="U167" s="21">
        <v>3.0147775475180612</v>
      </c>
      <c r="V167" s="21">
        <v>2.2091823899093099</v>
      </c>
      <c r="W167" s="13" t="str">
        <f>IF(Table46[[#This Row],[PSI - FI]]&gt;5,"Red",(IF(AND(Table46[[#This Row],[PSI - FI]]&lt;5,Table46[[#This Row],[PSI - FI]]&gt;=3),"Blue","No")))</f>
        <v>No</v>
      </c>
      <c r="X167" s="19" t="str">
        <f>HYPERLINK("https://www.google.com/maps/search/?api=1&amp;query="&amp;Table46[[#This Row],[Begin Lat]]&amp;","&amp;Table46[[#This Row],[Begin Long]],"Google Maps")</f>
        <v>Google Maps</v>
      </c>
      <c r="Y167" s="1">
        <v>39.958919999999999</v>
      </c>
      <c r="Z167" s="1">
        <v>-82.682627999999994</v>
      </c>
      <c r="AA167" s="1">
        <v>0</v>
      </c>
      <c r="AB167" s="1">
        <v>0</v>
      </c>
    </row>
    <row r="168" spans="1:28" x14ac:dyDescent="0.25">
      <c r="A168" s="13">
        <v>166</v>
      </c>
      <c r="B168" s="17">
        <v>2</v>
      </c>
      <c r="C168" s="1" t="s">
        <v>786</v>
      </c>
      <c r="D168" s="1" t="s">
        <v>2013</v>
      </c>
      <c r="E168" s="1" t="s">
        <v>5357</v>
      </c>
      <c r="F168" s="1" t="s">
        <v>1506</v>
      </c>
      <c r="G168" s="21">
        <v>1.8549999999959255</v>
      </c>
      <c r="H168" s="21">
        <v>0</v>
      </c>
      <c r="I168" s="1" t="s">
        <v>258</v>
      </c>
      <c r="J168" s="1" t="s">
        <v>259</v>
      </c>
      <c r="K168" s="1">
        <v>0</v>
      </c>
      <c r="L168" s="1">
        <v>1</v>
      </c>
      <c r="M168" s="1">
        <v>8</v>
      </c>
      <c r="N168" s="1">
        <v>8</v>
      </c>
      <c r="O168" s="1">
        <v>22</v>
      </c>
      <c r="P168" s="16">
        <v>155.55168968023256</v>
      </c>
      <c r="Q168" s="21">
        <v>6.5404852166535328</v>
      </c>
      <c r="R168" s="21">
        <v>7.7992864242157696</v>
      </c>
      <c r="S168" s="21">
        <v>1.2588012075622368</v>
      </c>
      <c r="T168" s="21">
        <v>0.4564746685345446</v>
      </c>
      <c r="U168" s="21">
        <v>3.009213037148839</v>
      </c>
      <c r="V168" s="21">
        <v>2.5527383686142944</v>
      </c>
      <c r="W168" s="13" t="str">
        <f>IF(Table46[[#This Row],[PSI - FI]]&gt;5,"Red",(IF(AND(Table46[[#This Row],[PSI - FI]]&lt;5,Table46[[#This Row],[PSI - FI]]&gt;=3),"Blue","No")))</f>
        <v>No</v>
      </c>
      <c r="X168" s="19" t="str">
        <f>HYPERLINK("https://www.google.com/maps/search/?api=1&amp;query="&amp;Table46[[#This Row],[Begin Lat]]&amp;","&amp;Table46[[#This Row],[Begin Long]],"Google Maps")</f>
        <v>Google Maps</v>
      </c>
      <c r="Y168" s="1">
        <v>41.717832999999999</v>
      </c>
      <c r="Z168" s="1">
        <v>-83.665874000000002</v>
      </c>
      <c r="AA168" s="1">
        <v>0</v>
      </c>
      <c r="AB168" s="1">
        <v>0</v>
      </c>
    </row>
    <row r="169" spans="1:28" x14ac:dyDescent="0.25">
      <c r="A169" s="13">
        <v>167</v>
      </c>
      <c r="B169" s="17">
        <v>7</v>
      </c>
      <c r="C169" s="1" t="s">
        <v>3196</v>
      </c>
      <c r="D169" s="1" t="s">
        <v>2014</v>
      </c>
      <c r="E169" s="1" t="s">
        <v>5358</v>
      </c>
      <c r="F169" s="1" t="s">
        <v>1507</v>
      </c>
      <c r="G169" s="21">
        <v>0.3779999999969732</v>
      </c>
      <c r="H169" s="21">
        <v>0</v>
      </c>
      <c r="I169" s="1" t="s">
        <v>258</v>
      </c>
      <c r="J169" s="1" t="s">
        <v>259</v>
      </c>
      <c r="K169" s="1">
        <v>0</v>
      </c>
      <c r="L169" s="1">
        <v>2</v>
      </c>
      <c r="M169" s="1">
        <v>8</v>
      </c>
      <c r="N169" s="1">
        <v>7</v>
      </c>
      <c r="O169" s="1">
        <v>33</v>
      </c>
      <c r="P169" s="16">
        <v>207.79087936046511</v>
      </c>
      <c r="Q169" s="21">
        <v>7.1041230589049089</v>
      </c>
      <c r="R169" s="21">
        <v>10.018419619187032</v>
      </c>
      <c r="S169" s="21">
        <v>2.9142965602821231</v>
      </c>
      <c r="T169" s="21">
        <v>0.49581217770895791</v>
      </c>
      <c r="U169" s="21">
        <v>2.9868918203569206</v>
      </c>
      <c r="V169" s="21">
        <v>2.4910796426479624</v>
      </c>
      <c r="W169" s="13" t="str">
        <f>IF(Table46[[#This Row],[PSI - FI]]&gt;5,"Red",(IF(AND(Table46[[#This Row],[PSI - FI]]&lt;5,Table46[[#This Row],[PSI - FI]]&gt;=3),"Blue","No")))</f>
        <v>No</v>
      </c>
      <c r="X169" s="19" t="str">
        <f>HYPERLINK("https://www.google.com/maps/search/?api=1&amp;query="&amp;Table46[[#This Row],[Begin Lat]]&amp;","&amp;Table46[[#This Row],[Begin Long]],"Google Maps")</f>
        <v>Google Maps</v>
      </c>
      <c r="Y169" s="1">
        <v>39.798115000000003</v>
      </c>
      <c r="Z169" s="1">
        <v>-84.244788999999997</v>
      </c>
      <c r="AA169" s="1">
        <v>0</v>
      </c>
      <c r="AB169" s="1">
        <v>0</v>
      </c>
    </row>
    <row r="170" spans="1:28" x14ac:dyDescent="0.25">
      <c r="A170" s="13">
        <v>168</v>
      </c>
      <c r="B170" s="17">
        <v>4</v>
      </c>
      <c r="C170" s="1" t="s">
        <v>801</v>
      </c>
      <c r="D170" s="1" t="s">
        <v>2015</v>
      </c>
      <c r="E170" s="1" t="s">
        <v>5359</v>
      </c>
      <c r="F170" s="1" t="s">
        <v>1508</v>
      </c>
      <c r="G170" s="21">
        <v>2.5190000000002328</v>
      </c>
      <c r="H170" s="21">
        <v>0</v>
      </c>
      <c r="I170" s="1" t="s">
        <v>258</v>
      </c>
      <c r="J170" s="1" t="s">
        <v>262</v>
      </c>
      <c r="K170" s="1">
        <v>0</v>
      </c>
      <c r="L170" s="1">
        <v>1</v>
      </c>
      <c r="M170" s="1">
        <v>7</v>
      </c>
      <c r="N170" s="1">
        <v>9</v>
      </c>
      <c r="O170" s="1">
        <v>36</v>
      </c>
      <c r="P170" s="16">
        <v>167.44231468023256</v>
      </c>
      <c r="Q170" s="21">
        <v>8.2543718737888199</v>
      </c>
      <c r="R170" s="21">
        <v>10.762845205088475</v>
      </c>
      <c r="S170" s="21">
        <v>2.5084733312996548</v>
      </c>
      <c r="T170" s="21">
        <v>0.57609054072237287</v>
      </c>
      <c r="U170" s="21">
        <v>2.9722987188767167</v>
      </c>
      <c r="V170" s="21">
        <v>2.3962081781543438</v>
      </c>
      <c r="W170" s="13" t="str">
        <f>IF(Table46[[#This Row],[PSI - FI]]&gt;5,"Red",(IF(AND(Table46[[#This Row],[PSI - FI]]&lt;5,Table46[[#This Row],[PSI - FI]]&gt;=3),"Blue","No")))</f>
        <v>No</v>
      </c>
      <c r="X170" s="19" t="str">
        <f>HYPERLINK("https://www.google.com/maps/search/?api=1&amp;query="&amp;Table46[[#This Row],[Begin Lat]]&amp;","&amp;Table46[[#This Row],[Begin Long]],"Google Maps")</f>
        <v>Google Maps</v>
      </c>
      <c r="Y170" s="1">
        <v>41.024467000000001</v>
      </c>
      <c r="Z170" s="1">
        <v>-80.676998999999995</v>
      </c>
      <c r="AA170" s="1">
        <v>0</v>
      </c>
      <c r="AB170" s="1">
        <v>0</v>
      </c>
    </row>
    <row r="171" spans="1:28" x14ac:dyDescent="0.25">
      <c r="A171" s="13">
        <v>169</v>
      </c>
      <c r="B171" s="17">
        <v>6</v>
      </c>
      <c r="C171" s="1" t="s">
        <v>784</v>
      </c>
      <c r="D171" s="1" t="s">
        <v>2016</v>
      </c>
      <c r="E171" s="1" t="s">
        <v>5360</v>
      </c>
      <c r="F171" s="1" t="s">
        <v>1509</v>
      </c>
      <c r="G171" s="21">
        <v>1.3880000000062864</v>
      </c>
      <c r="H171" s="21">
        <v>0</v>
      </c>
      <c r="I171" s="1" t="s">
        <v>258</v>
      </c>
      <c r="J171" s="1" t="s">
        <v>259</v>
      </c>
      <c r="K171" s="1">
        <v>0</v>
      </c>
      <c r="L171" s="1">
        <v>2</v>
      </c>
      <c r="M171" s="1">
        <v>8</v>
      </c>
      <c r="N171" s="1">
        <v>7</v>
      </c>
      <c r="O171" s="1">
        <v>47</v>
      </c>
      <c r="P171" s="16">
        <v>221.79087936046511</v>
      </c>
      <c r="Q171" s="21">
        <v>6.5736025474974058</v>
      </c>
      <c r="R171" s="21">
        <v>12.853573698169962</v>
      </c>
      <c r="S171" s="21">
        <v>6.279971150672556</v>
      </c>
      <c r="T171" s="21">
        <v>0.45878599898159067</v>
      </c>
      <c r="U171" s="21">
        <v>2.9604960245982008</v>
      </c>
      <c r="V171" s="21">
        <v>2.5017100256166103</v>
      </c>
      <c r="W171" s="13" t="str">
        <f>IF(Table46[[#This Row],[PSI - FI]]&gt;5,"Red",(IF(AND(Table46[[#This Row],[PSI - FI]]&lt;5,Table46[[#This Row],[PSI - FI]]&gt;=3),"Blue","No")))</f>
        <v>No</v>
      </c>
      <c r="X171" s="19" t="str">
        <f>HYPERLINK("https://www.google.com/maps/search/?api=1&amp;query="&amp;Table46[[#This Row],[Begin Lat]]&amp;","&amp;Table46[[#This Row],[Begin Long]],"Google Maps")</f>
        <v>Google Maps</v>
      </c>
      <c r="Y171" s="1">
        <v>39.916569000000003</v>
      </c>
      <c r="Z171" s="1">
        <v>-83.036090000000002</v>
      </c>
      <c r="AA171" s="1">
        <v>0</v>
      </c>
      <c r="AB171" s="1">
        <v>0</v>
      </c>
    </row>
    <row r="172" spans="1:28" x14ac:dyDescent="0.25">
      <c r="A172" s="13">
        <v>170</v>
      </c>
      <c r="B172" s="17">
        <v>2</v>
      </c>
      <c r="C172" s="1" t="s">
        <v>786</v>
      </c>
      <c r="D172" s="1" t="s">
        <v>2017</v>
      </c>
      <c r="E172" s="1" t="s">
        <v>5261</v>
      </c>
      <c r="F172" s="1" t="s">
        <v>1510</v>
      </c>
      <c r="G172" s="21">
        <v>7.8980000000010477</v>
      </c>
      <c r="H172" s="21">
        <v>0</v>
      </c>
      <c r="I172" s="1" t="s">
        <v>258</v>
      </c>
      <c r="J172" s="1" t="s">
        <v>259</v>
      </c>
      <c r="K172" s="1">
        <v>0</v>
      </c>
      <c r="L172" s="1">
        <v>2</v>
      </c>
      <c r="M172" s="1">
        <v>6</v>
      </c>
      <c r="N172" s="1">
        <v>8</v>
      </c>
      <c r="O172" s="1">
        <v>34</v>
      </c>
      <c r="P172" s="16">
        <v>200.13462936046511</v>
      </c>
      <c r="Q172" s="21">
        <v>5.3989380548770312</v>
      </c>
      <c r="R172" s="21">
        <v>11.190391193342078</v>
      </c>
      <c r="S172" s="21">
        <v>5.7914531384650472</v>
      </c>
      <c r="T172" s="21">
        <v>0.37680361279059549</v>
      </c>
      <c r="U172" s="21">
        <v>2.9483310680078452</v>
      </c>
      <c r="V172" s="21">
        <v>2.5715274552172498</v>
      </c>
      <c r="W172" s="13" t="str">
        <f>IF(Table46[[#This Row],[PSI - FI]]&gt;5,"Red",(IF(AND(Table46[[#This Row],[PSI - FI]]&lt;5,Table46[[#This Row],[PSI - FI]]&gt;=3),"Blue","No")))</f>
        <v>No</v>
      </c>
      <c r="X172" s="19" t="str">
        <f>HYPERLINK("https://www.google.com/maps/search/?api=1&amp;query="&amp;Table46[[#This Row],[Begin Lat]]&amp;","&amp;Table46[[#This Row],[Begin Long]],"Google Maps")</f>
        <v>Google Maps</v>
      </c>
      <c r="Y172" s="1">
        <v>41.705101999999997</v>
      </c>
      <c r="Z172" s="1">
        <v>-83.696865000000003</v>
      </c>
      <c r="AA172" s="1">
        <v>0</v>
      </c>
      <c r="AB172" s="1">
        <v>0</v>
      </c>
    </row>
    <row r="173" spans="1:28" x14ac:dyDescent="0.25">
      <c r="A173" s="13">
        <v>171</v>
      </c>
      <c r="B173" s="17">
        <v>1</v>
      </c>
      <c r="C173" s="1" t="s">
        <v>803</v>
      </c>
      <c r="D173" s="1" t="s">
        <v>2018</v>
      </c>
      <c r="E173" s="1" t="s">
        <v>5361</v>
      </c>
      <c r="F173" s="1" t="s">
        <v>1511</v>
      </c>
      <c r="G173" s="21">
        <v>1.7489999999961583</v>
      </c>
      <c r="H173" s="21">
        <v>0</v>
      </c>
      <c r="I173" s="1" t="s">
        <v>258</v>
      </c>
      <c r="J173" s="1" t="s">
        <v>259</v>
      </c>
      <c r="K173" s="1">
        <v>0</v>
      </c>
      <c r="L173" s="1">
        <v>0</v>
      </c>
      <c r="M173" s="1">
        <v>7</v>
      </c>
      <c r="N173" s="1">
        <v>9</v>
      </c>
      <c r="O173" s="1">
        <v>31</v>
      </c>
      <c r="P173" s="16">
        <v>116.765625</v>
      </c>
      <c r="Q173" s="21">
        <v>8.8565241613242591</v>
      </c>
      <c r="R173" s="21">
        <v>9.6069161401949703</v>
      </c>
      <c r="S173" s="21">
        <v>0.75039197887071118</v>
      </c>
      <c r="T173" s="21">
        <v>0.61811605668259306</v>
      </c>
      <c r="U173" s="21">
        <v>2.9476307008267923</v>
      </c>
      <c r="V173" s="21">
        <v>2.3295146441441994</v>
      </c>
      <c r="W173" s="13" t="str">
        <f>IF(Table46[[#This Row],[PSI - FI]]&gt;5,"Red",(IF(AND(Table46[[#This Row],[PSI - FI]]&lt;5,Table46[[#This Row],[PSI - FI]]&gt;=3),"Blue","No")))</f>
        <v>No</v>
      </c>
      <c r="X173" s="19" t="str">
        <f>HYPERLINK("https://www.google.com/maps/search/?api=1&amp;query="&amp;Table46[[#This Row],[Begin Lat]]&amp;","&amp;Table46[[#This Row],[Begin Long]],"Google Maps")</f>
        <v>Google Maps</v>
      </c>
      <c r="Y173" s="1">
        <v>40.736942999999997</v>
      </c>
      <c r="Z173" s="1">
        <v>-84.164743999999999</v>
      </c>
      <c r="AA173" s="1">
        <v>0</v>
      </c>
      <c r="AB173" s="1">
        <v>0</v>
      </c>
    </row>
    <row r="174" spans="1:28" x14ac:dyDescent="0.25">
      <c r="A174" s="13">
        <v>172</v>
      </c>
      <c r="B174" s="17">
        <v>8</v>
      </c>
      <c r="C174" s="1" t="s">
        <v>788</v>
      </c>
      <c r="D174" s="1" t="s">
        <v>2019</v>
      </c>
      <c r="E174" s="1" t="s">
        <v>5362</v>
      </c>
      <c r="F174" s="1" t="s">
        <v>1512</v>
      </c>
      <c r="G174" s="21">
        <v>1.0249999999941792</v>
      </c>
      <c r="H174" s="21">
        <v>0</v>
      </c>
      <c r="I174" s="1" t="s">
        <v>258</v>
      </c>
      <c r="J174" s="1" t="s">
        <v>259</v>
      </c>
      <c r="K174" s="1">
        <v>0</v>
      </c>
      <c r="L174" s="1">
        <v>1</v>
      </c>
      <c r="M174" s="1">
        <v>8</v>
      </c>
      <c r="N174" s="1">
        <v>7</v>
      </c>
      <c r="O174" s="1">
        <v>59</v>
      </c>
      <c r="P174" s="16">
        <v>188.11418968023256</v>
      </c>
      <c r="Q174" s="21">
        <v>12.402633295888423</v>
      </c>
      <c r="R174" s="21">
        <v>14.740982164034479</v>
      </c>
      <c r="S174" s="21">
        <v>2.3383488681460562</v>
      </c>
      <c r="T174" s="21">
        <v>0.86560671496982589</v>
      </c>
      <c r="U174" s="21">
        <v>2.9472605543503656</v>
      </c>
      <c r="V174" s="21">
        <v>2.0816538393805395</v>
      </c>
      <c r="W174" s="13" t="str">
        <f>IF(Table46[[#This Row],[PSI - FI]]&gt;5,"Red",(IF(AND(Table46[[#This Row],[PSI - FI]]&lt;5,Table46[[#This Row],[PSI - FI]]&gt;=3),"Blue","No")))</f>
        <v>No</v>
      </c>
      <c r="X174" s="19" t="str">
        <f>HYPERLINK("https://www.google.com/maps/search/?api=1&amp;query="&amp;Table46[[#This Row],[Begin Lat]]&amp;","&amp;Table46[[#This Row],[Begin Long]],"Google Maps")</f>
        <v>Google Maps</v>
      </c>
      <c r="Y174" s="1">
        <v>39.302931000000001</v>
      </c>
      <c r="Z174" s="1">
        <v>-84.465456000000003</v>
      </c>
      <c r="AA174" s="1">
        <v>0</v>
      </c>
      <c r="AB174" s="1">
        <v>0</v>
      </c>
    </row>
    <row r="175" spans="1:28" x14ac:dyDescent="0.25">
      <c r="A175" s="13">
        <v>173</v>
      </c>
      <c r="B175" s="17">
        <v>4</v>
      </c>
      <c r="C175" s="1" t="s">
        <v>800</v>
      </c>
      <c r="D175" s="1" t="s">
        <v>2020</v>
      </c>
      <c r="E175" s="1" t="s">
        <v>5320</v>
      </c>
      <c r="F175" s="1" t="s">
        <v>1513</v>
      </c>
      <c r="G175" s="21">
        <v>2.3899999999994179</v>
      </c>
      <c r="H175" s="21">
        <v>0</v>
      </c>
      <c r="I175" s="1" t="s">
        <v>258</v>
      </c>
      <c r="J175" s="1" t="s">
        <v>259</v>
      </c>
      <c r="K175" s="1">
        <v>0</v>
      </c>
      <c r="L175" s="1">
        <v>1</v>
      </c>
      <c r="M175" s="1">
        <v>2</v>
      </c>
      <c r="N175" s="1">
        <v>13</v>
      </c>
      <c r="O175" s="1">
        <v>63</v>
      </c>
      <c r="P175" s="16">
        <v>179.45793968023256</v>
      </c>
      <c r="Q175" s="21">
        <v>9.4771648013715382</v>
      </c>
      <c r="R175" s="21">
        <v>15.923090100301057</v>
      </c>
      <c r="S175" s="21">
        <v>6.4459252989295184</v>
      </c>
      <c r="T175" s="21">
        <v>0.66143191491942344</v>
      </c>
      <c r="U175" s="21">
        <v>2.9372201622207652</v>
      </c>
      <c r="V175" s="21">
        <v>2.2757882473013415</v>
      </c>
      <c r="W175" s="13" t="str">
        <f>IF(Table46[[#This Row],[PSI - FI]]&gt;5,"Red",(IF(AND(Table46[[#This Row],[PSI - FI]]&lt;5,Table46[[#This Row],[PSI - FI]]&gt;=3),"Blue","No")))</f>
        <v>No</v>
      </c>
      <c r="X175" s="19" t="str">
        <f>HYPERLINK("https://www.google.com/maps/search/?api=1&amp;query="&amp;Table46[[#This Row],[Begin Lat]]&amp;","&amp;Table46[[#This Row],[Begin Long]],"Google Maps")</f>
        <v>Google Maps</v>
      </c>
      <c r="Y175" s="1">
        <v>40.871077999999997</v>
      </c>
      <c r="Z175" s="1">
        <v>-81.422149000000005</v>
      </c>
      <c r="AA175" s="1">
        <v>0</v>
      </c>
      <c r="AB175" s="1">
        <v>0</v>
      </c>
    </row>
    <row r="176" spans="1:28" x14ac:dyDescent="0.25">
      <c r="A176" s="13">
        <v>174</v>
      </c>
      <c r="B176" s="17">
        <v>8</v>
      </c>
      <c r="C176" s="1" t="s">
        <v>1329</v>
      </c>
      <c r="D176" s="1" t="s">
        <v>2021</v>
      </c>
      <c r="E176" s="1" t="s">
        <v>3221</v>
      </c>
      <c r="F176" s="1" t="s">
        <v>1514</v>
      </c>
      <c r="G176" s="21">
        <v>4.1286601223177941</v>
      </c>
      <c r="H176" s="21">
        <v>0</v>
      </c>
      <c r="I176" s="1" t="s">
        <v>258</v>
      </c>
      <c r="J176" s="1" t="s">
        <v>262</v>
      </c>
      <c r="K176" s="1">
        <v>0</v>
      </c>
      <c r="L176" s="1">
        <v>0</v>
      </c>
      <c r="M176" s="1">
        <v>11</v>
      </c>
      <c r="N176" s="1">
        <v>6</v>
      </c>
      <c r="O176" s="1">
        <v>35</v>
      </c>
      <c r="P176" s="16">
        <v>133.640625</v>
      </c>
      <c r="Q176" s="21">
        <v>7.5862604168544037</v>
      </c>
      <c r="R176" s="21">
        <v>10.573678223987304</v>
      </c>
      <c r="S176" s="21">
        <v>2.9874178071329007</v>
      </c>
      <c r="T176" s="21">
        <v>0.52946159107323476</v>
      </c>
      <c r="U176" s="21">
        <v>2.9331541403725696</v>
      </c>
      <c r="V176" s="21">
        <v>2.4036925492993348</v>
      </c>
      <c r="W176" s="13" t="str">
        <f>IF(Table46[[#This Row],[PSI - FI]]&gt;5,"Red",(IF(AND(Table46[[#This Row],[PSI - FI]]&lt;5,Table46[[#This Row],[PSI - FI]]&gt;=3),"Blue","No")))</f>
        <v>No</v>
      </c>
      <c r="X176" s="19" t="str">
        <f>HYPERLINK("https://www.google.com/maps/search/?api=1&amp;query="&amp;Table46[[#This Row],[Begin Lat]]&amp;","&amp;Table46[[#This Row],[Begin Long]],"Google Maps")</f>
        <v>Google Maps</v>
      </c>
      <c r="Y176" s="1">
        <v>39.047361000000002</v>
      </c>
      <c r="Z176" s="1">
        <v>-84.246072999999996</v>
      </c>
      <c r="AA176" s="1">
        <v>0</v>
      </c>
      <c r="AB176" s="1">
        <v>0</v>
      </c>
    </row>
    <row r="177" spans="1:28" x14ac:dyDescent="0.25">
      <c r="A177" s="13">
        <v>175</v>
      </c>
      <c r="B177" s="17">
        <v>8</v>
      </c>
      <c r="C177" s="1" t="s">
        <v>806</v>
      </c>
      <c r="D177" s="1" t="s">
        <v>2022</v>
      </c>
      <c r="E177" s="1" t="s">
        <v>3524</v>
      </c>
      <c r="F177" s="1" t="s">
        <v>1515</v>
      </c>
      <c r="G177" s="21">
        <v>4.7550000000046566</v>
      </c>
      <c r="H177" s="21">
        <v>0</v>
      </c>
      <c r="I177" s="1" t="s">
        <v>258</v>
      </c>
      <c r="J177" s="1" t="s">
        <v>259</v>
      </c>
      <c r="K177" s="1">
        <v>0</v>
      </c>
      <c r="L177" s="1">
        <v>0</v>
      </c>
      <c r="M177" s="1">
        <v>9</v>
      </c>
      <c r="N177" s="1">
        <v>8</v>
      </c>
      <c r="O177" s="1">
        <v>32</v>
      </c>
      <c r="P177" s="16">
        <v>126.421875</v>
      </c>
      <c r="Q177" s="21">
        <v>4.6156754458972218</v>
      </c>
      <c r="R177" s="21">
        <v>10.292796430433976</v>
      </c>
      <c r="S177" s="21">
        <v>5.6771209845367538</v>
      </c>
      <c r="T177" s="21">
        <v>0.32213801414369608</v>
      </c>
      <c r="U177" s="21">
        <v>2.8805001252189157</v>
      </c>
      <c r="V177" s="21">
        <v>2.5583621110752195</v>
      </c>
      <c r="W177" s="13" t="str">
        <f>IF(Table46[[#This Row],[PSI - FI]]&gt;5,"Red",(IF(AND(Table46[[#This Row],[PSI - FI]]&lt;5,Table46[[#This Row],[PSI - FI]]&gt;=3),"Blue","No")))</f>
        <v>No</v>
      </c>
      <c r="X177" s="19" t="str">
        <f>HYPERLINK("https://www.google.com/maps/search/?api=1&amp;query="&amp;Table46[[#This Row],[Begin Lat]]&amp;","&amp;Table46[[#This Row],[Begin Long]],"Google Maps")</f>
        <v>Google Maps</v>
      </c>
      <c r="Y177" s="1">
        <v>39.491157000000001</v>
      </c>
      <c r="Z177" s="1">
        <v>-84.249707000000001</v>
      </c>
      <c r="AA177" s="1">
        <v>0</v>
      </c>
      <c r="AB177" s="1">
        <v>0</v>
      </c>
    </row>
    <row r="178" spans="1:28" x14ac:dyDescent="0.25">
      <c r="A178" s="13">
        <v>176</v>
      </c>
      <c r="B178" s="17">
        <v>4</v>
      </c>
      <c r="C178" s="1" t="s">
        <v>800</v>
      </c>
      <c r="D178" s="1" t="s">
        <v>2023</v>
      </c>
      <c r="E178" s="1" t="s">
        <v>5363</v>
      </c>
      <c r="F178" s="1" t="s">
        <v>1516</v>
      </c>
      <c r="G178" s="21">
        <v>2.2880000000004657</v>
      </c>
      <c r="H178" s="21">
        <v>0</v>
      </c>
      <c r="I178" s="1" t="s">
        <v>258</v>
      </c>
      <c r="J178" s="1" t="s">
        <v>259</v>
      </c>
      <c r="K178" s="1">
        <v>0</v>
      </c>
      <c r="L178" s="1">
        <v>0</v>
      </c>
      <c r="M178" s="1">
        <v>7</v>
      </c>
      <c r="N178" s="1">
        <v>8</v>
      </c>
      <c r="O178" s="1">
        <v>38</v>
      </c>
      <c r="P178" s="16">
        <v>119.328125</v>
      </c>
      <c r="Q178" s="21">
        <v>12.144640671297605</v>
      </c>
      <c r="R178" s="21">
        <v>10.910732744237478</v>
      </c>
      <c r="S178" s="21">
        <v>-1.2339079270601268</v>
      </c>
      <c r="T178" s="21">
        <v>0.84760084936606461</v>
      </c>
      <c r="U178" s="21">
        <v>2.8798445031017388</v>
      </c>
      <c r="V178" s="21">
        <v>2.0322436537356743</v>
      </c>
      <c r="W178" s="13" t="str">
        <f>IF(Table46[[#This Row],[PSI - FI]]&gt;5,"Red",(IF(AND(Table46[[#This Row],[PSI - FI]]&lt;5,Table46[[#This Row],[PSI - FI]]&gt;=3),"Blue","No")))</f>
        <v>No</v>
      </c>
      <c r="X178" s="19" t="str">
        <f>HYPERLINK("https://www.google.com/maps/search/?api=1&amp;query="&amp;Table46[[#This Row],[Begin Lat]]&amp;","&amp;Table46[[#This Row],[Begin Long]],"Google Maps")</f>
        <v>Google Maps</v>
      </c>
      <c r="Y178" s="1">
        <v>40.856323000000003</v>
      </c>
      <c r="Z178" s="1">
        <v>-81.461397000000005</v>
      </c>
      <c r="AA178" s="1">
        <v>0</v>
      </c>
      <c r="AB178" s="1">
        <v>0</v>
      </c>
    </row>
    <row r="179" spans="1:28" x14ac:dyDescent="0.25">
      <c r="A179" s="13">
        <v>177</v>
      </c>
      <c r="B179" s="17">
        <v>8</v>
      </c>
      <c r="C179" s="1" t="s">
        <v>788</v>
      </c>
      <c r="D179" s="1" t="s">
        <v>2024</v>
      </c>
      <c r="E179" s="1" t="s">
        <v>5364</v>
      </c>
      <c r="F179" s="1" t="s">
        <v>1517</v>
      </c>
      <c r="G179" s="21">
        <v>0</v>
      </c>
      <c r="H179" s="21">
        <v>0</v>
      </c>
      <c r="I179" s="1" t="s">
        <v>258</v>
      </c>
      <c r="J179" s="1" t="s">
        <v>259</v>
      </c>
      <c r="K179" s="1">
        <v>0</v>
      </c>
      <c r="L179" s="1">
        <v>1</v>
      </c>
      <c r="M179" s="1">
        <v>10</v>
      </c>
      <c r="N179" s="1">
        <v>6</v>
      </c>
      <c r="O179" s="1">
        <v>33</v>
      </c>
      <c r="P179" s="16">
        <v>170.77043968023256</v>
      </c>
      <c r="Q179" s="21">
        <v>6.2830243820279899</v>
      </c>
      <c r="R179" s="21">
        <v>9.6978879293271536</v>
      </c>
      <c r="S179" s="21">
        <v>3.4148635472991637</v>
      </c>
      <c r="T179" s="21">
        <v>0.43850591770745329</v>
      </c>
      <c r="U179" s="21">
        <v>2.8530822972188594</v>
      </c>
      <c r="V179" s="21">
        <v>2.4145763795114061</v>
      </c>
      <c r="W179" s="13" t="str">
        <f>IF(Table46[[#This Row],[PSI - FI]]&gt;5,"Red",(IF(AND(Table46[[#This Row],[PSI - FI]]&lt;5,Table46[[#This Row],[PSI - FI]]&gt;=3),"Blue","No")))</f>
        <v>No</v>
      </c>
      <c r="X179" s="19" t="str">
        <f>HYPERLINK("https://www.google.com/maps/search/?api=1&amp;query="&amp;Table46[[#This Row],[Begin Lat]]&amp;","&amp;Table46[[#This Row],[Begin Long]],"Google Maps")</f>
        <v>Google Maps</v>
      </c>
      <c r="Y179" s="1">
        <v>39.345134999999999</v>
      </c>
      <c r="Z179" s="1">
        <v>-84.395689000000004</v>
      </c>
      <c r="AA179" s="1">
        <v>0</v>
      </c>
      <c r="AB179" s="1">
        <v>0</v>
      </c>
    </row>
    <row r="180" spans="1:28" x14ac:dyDescent="0.25">
      <c r="A180" s="13">
        <v>178</v>
      </c>
      <c r="B180" s="17">
        <v>8</v>
      </c>
      <c r="C180" s="1" t="s">
        <v>787</v>
      </c>
      <c r="D180" s="1" t="s">
        <v>2025</v>
      </c>
      <c r="E180" s="1" t="s">
        <v>5307</v>
      </c>
      <c r="F180" s="1" t="s">
        <v>1518</v>
      </c>
      <c r="G180" s="21">
        <v>7.4260000000067521</v>
      </c>
      <c r="H180" s="21">
        <v>0</v>
      </c>
      <c r="I180" s="1" t="s">
        <v>258</v>
      </c>
      <c r="J180" s="1" t="s">
        <v>262</v>
      </c>
      <c r="K180" s="1">
        <v>0</v>
      </c>
      <c r="L180" s="1">
        <v>1</v>
      </c>
      <c r="M180" s="1">
        <v>5</v>
      </c>
      <c r="N180" s="1">
        <v>11</v>
      </c>
      <c r="O180" s="1">
        <v>46</v>
      </c>
      <c r="P180" s="16">
        <v>173.22356468023256</v>
      </c>
      <c r="Q180" s="21">
        <v>7.0151852480677146</v>
      </c>
      <c r="R180" s="21">
        <v>12.586332706557441</v>
      </c>
      <c r="S180" s="21">
        <v>5.571147458489726</v>
      </c>
      <c r="T180" s="21">
        <v>0.48960501472681023</v>
      </c>
      <c r="U180" s="21">
        <v>2.8525819409849626</v>
      </c>
      <c r="V180" s="21">
        <v>2.3629769262581526</v>
      </c>
      <c r="W180" s="13" t="str">
        <f>IF(Table46[[#This Row],[PSI - FI]]&gt;5,"Red",(IF(AND(Table46[[#This Row],[PSI - FI]]&lt;5,Table46[[#This Row],[PSI - FI]]&gt;=3),"Blue","No")))</f>
        <v>No</v>
      </c>
      <c r="X180" s="19" t="str">
        <f>HYPERLINK("https://www.google.com/maps/search/?api=1&amp;query="&amp;Table46[[#This Row],[Begin Lat]]&amp;","&amp;Table46[[#This Row],[Begin Long]],"Google Maps")</f>
        <v>Google Maps</v>
      </c>
      <c r="Y180" s="1">
        <v>39.071939999999998</v>
      </c>
      <c r="Z180" s="1">
        <v>-84.315116000000003</v>
      </c>
      <c r="AA180" s="1">
        <v>0</v>
      </c>
      <c r="AB180" s="1">
        <v>0</v>
      </c>
    </row>
    <row r="181" spans="1:28" x14ac:dyDescent="0.25">
      <c r="A181" s="13">
        <v>179</v>
      </c>
      <c r="B181" s="17">
        <v>6</v>
      </c>
      <c r="C181" s="1" t="s">
        <v>784</v>
      </c>
      <c r="D181" s="1" t="s">
        <v>2026</v>
      </c>
      <c r="E181" s="1" t="s">
        <v>5319</v>
      </c>
      <c r="F181" s="1" t="s">
        <v>1519</v>
      </c>
      <c r="G181" s="21">
        <v>25.561000000001513</v>
      </c>
      <c r="H181" s="21">
        <v>0</v>
      </c>
      <c r="I181" s="1" t="s">
        <v>258</v>
      </c>
      <c r="J181" s="1" t="s">
        <v>259</v>
      </c>
      <c r="K181" s="1">
        <v>0</v>
      </c>
      <c r="L181" s="1">
        <v>2</v>
      </c>
      <c r="M181" s="1">
        <v>6</v>
      </c>
      <c r="N181" s="1">
        <v>10</v>
      </c>
      <c r="O181" s="1">
        <v>39</v>
      </c>
      <c r="P181" s="16">
        <v>214.00962936046511</v>
      </c>
      <c r="Q181" s="21">
        <v>7.9124460124514115</v>
      </c>
      <c r="R181" s="21">
        <v>9.9579930253541455</v>
      </c>
      <c r="S181" s="21">
        <v>2.045547012902734</v>
      </c>
      <c r="T181" s="21">
        <v>0.55222679223166959</v>
      </c>
      <c r="U181" s="21">
        <v>2.8421696562238044</v>
      </c>
      <c r="V181" s="21">
        <v>2.2899428639921346</v>
      </c>
      <c r="W181" s="13" t="str">
        <f>IF(Table46[[#This Row],[PSI - FI]]&gt;5,"Red",(IF(AND(Table46[[#This Row],[PSI - FI]]&lt;5,Table46[[#This Row],[PSI - FI]]&gt;=3),"Blue","No")))</f>
        <v>No</v>
      </c>
      <c r="X181" s="19" t="str">
        <f>HYPERLINK("https://www.google.com/maps/search/?api=1&amp;query="&amp;Table46[[#This Row],[Begin Lat]]&amp;","&amp;Table46[[#This Row],[Begin Long]],"Google Maps")</f>
        <v>Google Maps</v>
      </c>
      <c r="Y181" s="1">
        <v>40.095838000000001</v>
      </c>
      <c r="Z181" s="1">
        <v>-82.925360999999995</v>
      </c>
      <c r="AA181" s="1">
        <v>0</v>
      </c>
      <c r="AB181" s="1">
        <v>0</v>
      </c>
    </row>
    <row r="182" spans="1:28" x14ac:dyDescent="0.25">
      <c r="A182" s="13">
        <v>180</v>
      </c>
      <c r="B182" s="17">
        <v>2</v>
      </c>
      <c r="C182" s="1" t="s">
        <v>807</v>
      </c>
      <c r="D182" s="1" t="s">
        <v>2027</v>
      </c>
      <c r="E182" s="1" t="s">
        <v>3482</v>
      </c>
      <c r="F182" s="1" t="s">
        <v>1520</v>
      </c>
      <c r="G182" s="21">
        <v>3.5289999999949941</v>
      </c>
      <c r="H182" s="21">
        <v>0</v>
      </c>
      <c r="I182" s="1" t="s">
        <v>258</v>
      </c>
      <c r="J182" s="1" t="s">
        <v>261</v>
      </c>
      <c r="K182" s="1">
        <v>0</v>
      </c>
      <c r="L182" s="1">
        <v>1</v>
      </c>
      <c r="M182" s="1">
        <v>8</v>
      </c>
      <c r="N182" s="1">
        <v>6</v>
      </c>
      <c r="O182" s="1">
        <v>48</v>
      </c>
      <c r="P182" s="16">
        <v>172.67668968023256</v>
      </c>
      <c r="Q182" s="21">
        <v>9.4501238663824143</v>
      </c>
      <c r="R182" s="21">
        <v>12.878472227398927</v>
      </c>
      <c r="S182" s="21">
        <v>3.4283483610165124</v>
      </c>
      <c r="T182" s="21">
        <v>0.71190229366981206</v>
      </c>
      <c r="U182" s="21">
        <v>2.8307145445667605</v>
      </c>
      <c r="V182" s="21">
        <v>2.1188122508969487</v>
      </c>
      <c r="W182" s="13" t="str">
        <f>IF(Table46[[#This Row],[PSI - FI]]&gt;5,"Red",(IF(AND(Table46[[#This Row],[PSI - FI]]&lt;5,Table46[[#This Row],[PSI - FI]]&gt;=3),"Blue","No")))</f>
        <v>No</v>
      </c>
      <c r="X182" s="19" t="str">
        <f>HYPERLINK("https://www.google.com/maps/search/?api=1&amp;query="&amp;Table46[[#This Row],[Begin Lat]]&amp;","&amp;Table46[[#This Row],[Begin Long]],"Google Maps")</f>
        <v>Google Maps</v>
      </c>
      <c r="Y182" s="1">
        <v>41.545394999999999</v>
      </c>
      <c r="Z182" s="1">
        <v>-83.591770999999994</v>
      </c>
      <c r="AA182" s="1">
        <v>0</v>
      </c>
      <c r="AB182" s="1">
        <v>0</v>
      </c>
    </row>
    <row r="183" spans="1:28" x14ac:dyDescent="0.25">
      <c r="A183" s="13">
        <v>181</v>
      </c>
      <c r="B183" s="17">
        <v>3</v>
      </c>
      <c r="C183" s="1" t="s">
        <v>805</v>
      </c>
      <c r="D183" s="1" t="s">
        <v>2028</v>
      </c>
      <c r="E183" s="1" t="s">
        <v>5365</v>
      </c>
      <c r="F183" s="1" t="s">
        <v>1521</v>
      </c>
      <c r="G183" s="21">
        <v>3.364000000001397</v>
      </c>
      <c r="H183" s="21">
        <v>0</v>
      </c>
      <c r="I183" s="1" t="s">
        <v>258</v>
      </c>
      <c r="J183" s="1" t="s">
        <v>259</v>
      </c>
      <c r="K183" s="1">
        <v>0</v>
      </c>
      <c r="L183" s="1">
        <v>1</v>
      </c>
      <c r="M183" s="1">
        <v>5</v>
      </c>
      <c r="N183" s="1">
        <v>10</v>
      </c>
      <c r="O183" s="1">
        <v>48</v>
      </c>
      <c r="P183" s="16">
        <v>170.78606468023256</v>
      </c>
      <c r="Q183" s="21">
        <v>6.9164756997771555</v>
      </c>
      <c r="R183" s="21">
        <v>12.945398324777514</v>
      </c>
      <c r="S183" s="21">
        <v>6.0289226250003587</v>
      </c>
      <c r="T183" s="21">
        <v>0.4827158609645788</v>
      </c>
      <c r="U183" s="21">
        <v>2.828871773570742</v>
      </c>
      <c r="V183" s="21">
        <v>2.3461559126061631</v>
      </c>
      <c r="W183" s="13" t="str">
        <f>IF(Table46[[#This Row],[PSI - FI]]&gt;5,"Red",(IF(AND(Table46[[#This Row],[PSI - FI]]&lt;5,Table46[[#This Row],[PSI - FI]]&gt;=3),"Blue","No")))</f>
        <v>No</v>
      </c>
      <c r="X183" s="19" t="str">
        <f>HYPERLINK("https://www.google.com/maps/search/?api=1&amp;query="&amp;Table46[[#This Row],[Begin Lat]]&amp;","&amp;Table46[[#This Row],[Begin Long]],"Google Maps")</f>
        <v>Google Maps</v>
      </c>
      <c r="Y183" s="1">
        <v>41.170771999999999</v>
      </c>
      <c r="Z183" s="1">
        <v>-81.860557</v>
      </c>
      <c r="AA183" s="1">
        <v>0</v>
      </c>
      <c r="AB183" s="1">
        <v>0</v>
      </c>
    </row>
    <row r="184" spans="1:28" x14ac:dyDescent="0.25">
      <c r="A184" s="13">
        <v>182</v>
      </c>
      <c r="B184" s="17">
        <v>8</v>
      </c>
      <c r="C184" s="1" t="s">
        <v>787</v>
      </c>
      <c r="D184" s="1" t="s">
        <v>2029</v>
      </c>
      <c r="E184" s="1" t="s">
        <v>5366</v>
      </c>
      <c r="F184" s="1" t="s">
        <v>1522</v>
      </c>
      <c r="G184" s="21">
        <v>4.077000000004773</v>
      </c>
      <c r="H184" s="21">
        <v>0</v>
      </c>
      <c r="I184" s="1" t="s">
        <v>258</v>
      </c>
      <c r="J184" s="1" t="s">
        <v>259</v>
      </c>
      <c r="K184" s="1">
        <v>0</v>
      </c>
      <c r="L184" s="1">
        <v>0</v>
      </c>
      <c r="M184" s="1">
        <v>6</v>
      </c>
      <c r="N184" s="1">
        <v>9</v>
      </c>
      <c r="O184" s="1">
        <v>61</v>
      </c>
      <c r="P184" s="16">
        <v>140.21875</v>
      </c>
      <c r="Q184" s="21">
        <v>12.016189344251098</v>
      </c>
      <c r="R184" s="21">
        <v>15.338951338322861</v>
      </c>
      <c r="S184" s="21">
        <v>3.3227619940717634</v>
      </c>
      <c r="T184" s="21">
        <v>0.83863595226835708</v>
      </c>
      <c r="U184" s="21">
        <v>2.8278067197219316</v>
      </c>
      <c r="V184" s="21">
        <v>1.9891707674535746</v>
      </c>
      <c r="W184" s="13" t="str">
        <f>IF(Table46[[#This Row],[PSI - FI]]&gt;5,"Red",(IF(AND(Table46[[#This Row],[PSI - FI]]&lt;5,Table46[[#This Row],[PSI - FI]]&gt;=3),"Blue","No")))</f>
        <v>No</v>
      </c>
      <c r="X184" s="19" t="str">
        <f>HYPERLINK("https://www.google.com/maps/search/?api=1&amp;query="&amp;Table46[[#This Row],[Begin Lat]]&amp;","&amp;Table46[[#This Row],[Begin Long]],"Google Maps")</f>
        <v>Google Maps</v>
      </c>
      <c r="Y184" s="1">
        <v>39.292738999999997</v>
      </c>
      <c r="Z184" s="1">
        <v>-84.315732999999994</v>
      </c>
      <c r="AA184" s="1">
        <v>0</v>
      </c>
      <c r="AB184" s="1">
        <v>0</v>
      </c>
    </row>
    <row r="185" spans="1:28" x14ac:dyDescent="0.25">
      <c r="A185" s="13">
        <v>183</v>
      </c>
      <c r="B185" s="17">
        <v>4</v>
      </c>
      <c r="C185" s="1" t="s">
        <v>801</v>
      </c>
      <c r="D185" s="1" t="s">
        <v>2030</v>
      </c>
      <c r="E185" s="1" t="s">
        <v>3555</v>
      </c>
      <c r="F185" s="1" t="s">
        <v>1523</v>
      </c>
      <c r="G185" s="21">
        <v>13.619000000006054</v>
      </c>
      <c r="H185" s="21">
        <v>0</v>
      </c>
      <c r="I185" s="1" t="s">
        <v>258</v>
      </c>
      <c r="J185" s="1" t="s">
        <v>259</v>
      </c>
      <c r="K185" s="1">
        <v>1</v>
      </c>
      <c r="L185" s="1">
        <v>3</v>
      </c>
      <c r="M185" s="1">
        <v>6</v>
      </c>
      <c r="N185" s="1">
        <v>6</v>
      </c>
      <c r="O185" s="1">
        <v>22</v>
      </c>
      <c r="P185" s="16">
        <v>270.61300872093022</v>
      </c>
      <c r="Q185" s="21">
        <v>6.0858147637313449</v>
      </c>
      <c r="R185" s="21">
        <v>7.8695606287099826</v>
      </c>
      <c r="S185" s="21">
        <v>1.7837458649786377</v>
      </c>
      <c r="T185" s="21">
        <v>0.42474223012742923</v>
      </c>
      <c r="U185" s="21">
        <v>2.8250210515495189</v>
      </c>
      <c r="V185" s="21">
        <v>2.4002788214220896</v>
      </c>
      <c r="W185" s="13" t="str">
        <f>IF(Table46[[#This Row],[PSI - FI]]&gt;5,"Red",(IF(AND(Table46[[#This Row],[PSI - FI]]&lt;5,Table46[[#This Row],[PSI - FI]]&gt;=3),"Blue","No")))</f>
        <v>No</v>
      </c>
      <c r="X185" s="19" t="str">
        <f>HYPERLINK("https://www.google.com/maps/search/?api=1&amp;query="&amp;Table46[[#This Row],[Begin Lat]]&amp;","&amp;Table46[[#This Row],[Begin Long]],"Google Maps")</f>
        <v>Google Maps</v>
      </c>
      <c r="Y185" s="1">
        <v>41.084012999999999</v>
      </c>
      <c r="Z185" s="1">
        <v>-80.762743</v>
      </c>
      <c r="AA185" s="1">
        <v>0</v>
      </c>
      <c r="AB185" s="1">
        <v>0</v>
      </c>
    </row>
    <row r="186" spans="1:28" x14ac:dyDescent="0.25">
      <c r="A186" s="13">
        <v>184</v>
      </c>
      <c r="B186" s="17">
        <v>7</v>
      </c>
      <c r="C186" s="1" t="s">
        <v>3196</v>
      </c>
      <c r="D186" s="1" t="s">
        <v>2031</v>
      </c>
      <c r="E186" s="1" t="s">
        <v>5335</v>
      </c>
      <c r="F186" s="1" t="s">
        <v>1524</v>
      </c>
      <c r="G186" s="21">
        <v>2.8990000000048894</v>
      </c>
      <c r="H186" s="21">
        <v>0</v>
      </c>
      <c r="I186" s="1" t="s">
        <v>258</v>
      </c>
      <c r="J186" s="1" t="s">
        <v>259</v>
      </c>
      <c r="K186" s="1">
        <v>0</v>
      </c>
      <c r="L186" s="1">
        <v>2</v>
      </c>
      <c r="M186" s="1">
        <v>13</v>
      </c>
      <c r="N186" s="1">
        <v>1</v>
      </c>
      <c r="O186" s="1">
        <v>21</v>
      </c>
      <c r="P186" s="16">
        <v>201.90025436046511</v>
      </c>
      <c r="Q186" s="21">
        <v>7.1101797014847969</v>
      </c>
      <c r="R186" s="21">
        <v>7.3936253539872068</v>
      </c>
      <c r="S186" s="21">
        <v>0.28344565250240983</v>
      </c>
      <c r="T186" s="21">
        <v>0.49623488394901588</v>
      </c>
      <c r="U186" s="21">
        <v>2.8068562248690707</v>
      </c>
      <c r="V186" s="21">
        <v>2.3106213409200547</v>
      </c>
      <c r="W186" s="13" t="str">
        <f>IF(Table46[[#This Row],[PSI - FI]]&gt;5,"Red",(IF(AND(Table46[[#This Row],[PSI - FI]]&lt;5,Table46[[#This Row],[PSI - FI]]&gt;=3),"Blue","No")))</f>
        <v>No</v>
      </c>
      <c r="X186" s="19" t="str">
        <f>HYPERLINK("https://www.google.com/maps/search/?api=1&amp;query="&amp;Table46[[#This Row],[Begin Lat]]&amp;","&amp;Table46[[#This Row],[Begin Long]],"Google Maps")</f>
        <v>Google Maps</v>
      </c>
      <c r="Y186" s="1">
        <v>39.625681</v>
      </c>
      <c r="Z186" s="1">
        <v>-84.199822999999995</v>
      </c>
      <c r="AA186" s="1">
        <v>0</v>
      </c>
      <c r="AB186" s="1">
        <v>0</v>
      </c>
    </row>
    <row r="187" spans="1:28" x14ac:dyDescent="0.25">
      <c r="A187" s="13">
        <v>185</v>
      </c>
      <c r="B187" s="17">
        <v>7</v>
      </c>
      <c r="C187" s="1" t="s">
        <v>3196</v>
      </c>
      <c r="D187" s="1" t="s">
        <v>2032</v>
      </c>
      <c r="E187" s="1" t="s">
        <v>5277</v>
      </c>
      <c r="F187" s="1" t="s">
        <v>1525</v>
      </c>
      <c r="G187" s="21">
        <v>3.592000000004191</v>
      </c>
      <c r="H187" s="21">
        <v>0</v>
      </c>
      <c r="I187" s="1" t="s">
        <v>258</v>
      </c>
      <c r="J187" s="1" t="s">
        <v>261</v>
      </c>
      <c r="K187" s="1">
        <v>0</v>
      </c>
      <c r="L187" s="1">
        <v>1</v>
      </c>
      <c r="M187" s="1">
        <v>6</v>
      </c>
      <c r="N187" s="1">
        <v>10</v>
      </c>
      <c r="O187" s="1">
        <v>64</v>
      </c>
      <c r="P187" s="16">
        <v>193.33293968023256</v>
      </c>
      <c r="Q187" s="21">
        <v>7.4666440880083336</v>
      </c>
      <c r="R187" s="21">
        <v>14.81921675177678</v>
      </c>
      <c r="S187" s="21">
        <v>7.3525726637684468</v>
      </c>
      <c r="T187" s="21">
        <v>0.53741679461077396</v>
      </c>
      <c r="U187" s="21">
        <v>2.8048795814301082</v>
      </c>
      <c r="V187" s="21">
        <v>2.2674627868193342</v>
      </c>
      <c r="W187" s="13" t="str">
        <f>IF(Table46[[#This Row],[PSI - FI]]&gt;5,"Red",(IF(AND(Table46[[#This Row],[PSI - FI]]&lt;5,Table46[[#This Row],[PSI - FI]]&gt;=3),"Blue","No")))</f>
        <v>No</v>
      </c>
      <c r="X187" s="19" t="str">
        <f>HYPERLINK("https://www.google.com/maps/search/?api=1&amp;query="&amp;Table46[[#This Row],[Begin Lat]]&amp;","&amp;Table46[[#This Row],[Begin Long]],"Google Maps")</f>
        <v>Google Maps</v>
      </c>
      <c r="Y187" s="1">
        <v>39.637774999999998</v>
      </c>
      <c r="Z187" s="1">
        <v>-84.225082999999998</v>
      </c>
      <c r="AA187" s="1">
        <v>0</v>
      </c>
      <c r="AB187" s="1">
        <v>0</v>
      </c>
    </row>
    <row r="188" spans="1:28" x14ac:dyDescent="0.25">
      <c r="A188" s="13">
        <v>186</v>
      </c>
      <c r="B188" s="17">
        <v>1</v>
      </c>
      <c r="C188" s="1" t="s">
        <v>803</v>
      </c>
      <c r="D188" s="1" t="s">
        <v>2033</v>
      </c>
      <c r="E188" s="1" t="s">
        <v>5367</v>
      </c>
      <c r="F188" s="1" t="s">
        <v>1526</v>
      </c>
      <c r="G188" s="21">
        <v>0</v>
      </c>
      <c r="H188" s="21">
        <v>0</v>
      </c>
      <c r="I188" s="1" t="s">
        <v>258</v>
      </c>
      <c r="J188" s="1" t="s">
        <v>262</v>
      </c>
      <c r="K188" s="1">
        <v>0</v>
      </c>
      <c r="L188" s="1">
        <v>1</v>
      </c>
      <c r="M188" s="1">
        <v>3</v>
      </c>
      <c r="N188" s="1">
        <v>13</v>
      </c>
      <c r="O188" s="1">
        <v>50</v>
      </c>
      <c r="P188" s="16">
        <v>173.00481468023256</v>
      </c>
      <c r="Q188" s="21">
        <v>5.7639499933332408</v>
      </c>
      <c r="R188" s="21">
        <v>13.612018060175846</v>
      </c>
      <c r="S188" s="21">
        <v>7.8480680668426048</v>
      </c>
      <c r="T188" s="21">
        <v>0.40227858874401584</v>
      </c>
      <c r="U188" s="21">
        <v>2.7796605321462162</v>
      </c>
      <c r="V188" s="21">
        <v>2.3773819434022005</v>
      </c>
      <c r="W188" s="13" t="str">
        <f>IF(Table46[[#This Row],[PSI - FI]]&gt;5,"Red",(IF(AND(Table46[[#This Row],[PSI - FI]]&lt;5,Table46[[#This Row],[PSI - FI]]&gt;=3),"Blue","No")))</f>
        <v>No</v>
      </c>
      <c r="X188" s="19" t="str">
        <f>HYPERLINK("https://www.google.com/maps/search/?api=1&amp;query="&amp;Table46[[#This Row],[Begin Lat]]&amp;","&amp;Table46[[#This Row],[Begin Long]],"Google Maps")</f>
        <v>Google Maps</v>
      </c>
      <c r="Y188" s="1">
        <v>40.751992999999999</v>
      </c>
      <c r="Z188" s="1">
        <v>-84.147054999999995</v>
      </c>
      <c r="AA188" s="1">
        <v>0</v>
      </c>
      <c r="AB188" s="1">
        <v>0</v>
      </c>
    </row>
    <row r="189" spans="1:28" x14ac:dyDescent="0.25">
      <c r="A189" s="13">
        <v>187</v>
      </c>
      <c r="B189" s="17">
        <v>12</v>
      </c>
      <c r="C189" s="1" t="s">
        <v>794</v>
      </c>
      <c r="D189" s="1" t="s">
        <v>2034</v>
      </c>
      <c r="E189" s="1" t="s">
        <v>5368</v>
      </c>
      <c r="F189" s="1" t="s">
        <v>1527</v>
      </c>
      <c r="G189" s="21">
        <v>4.7299999999959255</v>
      </c>
      <c r="H189" s="21">
        <v>0</v>
      </c>
      <c r="I189" s="1" t="s">
        <v>258</v>
      </c>
      <c r="J189" s="1" t="s">
        <v>259</v>
      </c>
      <c r="K189" s="1">
        <v>0</v>
      </c>
      <c r="L189" s="1">
        <v>1</v>
      </c>
      <c r="M189" s="1">
        <v>9</v>
      </c>
      <c r="N189" s="1">
        <v>6</v>
      </c>
      <c r="O189" s="1">
        <v>15</v>
      </c>
      <c r="P189" s="16">
        <v>146.22356468023256</v>
      </c>
      <c r="Q189" s="21">
        <v>7.0311130480066151</v>
      </c>
      <c r="R189" s="21">
        <v>6.1190807196312003</v>
      </c>
      <c r="S189" s="21">
        <v>-0.91203232837541481</v>
      </c>
      <c r="T189" s="21">
        <v>0.49071665047809687</v>
      </c>
      <c r="U189" s="21">
        <v>2.7712844072273342</v>
      </c>
      <c r="V189" s="21">
        <v>2.2805677567492371</v>
      </c>
      <c r="W189" s="13" t="str">
        <f>IF(Table46[[#This Row],[PSI - FI]]&gt;5,"Red",(IF(AND(Table46[[#This Row],[PSI - FI]]&lt;5,Table46[[#This Row],[PSI - FI]]&gt;=3),"Blue","No")))</f>
        <v>No</v>
      </c>
      <c r="X189" s="19" t="str">
        <f>HYPERLINK("https://www.google.com/maps/search/?api=1&amp;query="&amp;Table46[[#This Row],[Begin Lat]]&amp;","&amp;Table46[[#This Row],[Begin Long]],"Google Maps")</f>
        <v>Google Maps</v>
      </c>
      <c r="Y189" s="1">
        <v>41.706764999999997</v>
      </c>
      <c r="Z189" s="1">
        <v>-81.238873999999996</v>
      </c>
      <c r="AA189" s="1">
        <v>0</v>
      </c>
      <c r="AB189" s="1">
        <v>0</v>
      </c>
    </row>
    <row r="190" spans="1:28" x14ac:dyDescent="0.25">
      <c r="A190" s="13">
        <v>188</v>
      </c>
      <c r="B190" s="17">
        <v>4</v>
      </c>
      <c r="C190" s="1" t="s">
        <v>800</v>
      </c>
      <c r="D190" s="1" t="s">
        <v>2035</v>
      </c>
      <c r="E190" s="1" t="s">
        <v>5363</v>
      </c>
      <c r="F190" s="1" t="s">
        <v>1528</v>
      </c>
      <c r="G190" s="21">
        <v>0.76300000000628643</v>
      </c>
      <c r="H190" s="21">
        <v>0</v>
      </c>
      <c r="I190" s="1" t="s">
        <v>258</v>
      </c>
      <c r="J190" s="1" t="s">
        <v>259</v>
      </c>
      <c r="K190" s="1">
        <v>0</v>
      </c>
      <c r="L190" s="1">
        <v>1</v>
      </c>
      <c r="M190" s="1">
        <v>10</v>
      </c>
      <c r="N190" s="1">
        <v>5</v>
      </c>
      <c r="O190" s="1">
        <v>35</v>
      </c>
      <c r="P190" s="16">
        <v>168.33293968023256</v>
      </c>
      <c r="Q190" s="21">
        <v>6.2728149190186189</v>
      </c>
      <c r="R190" s="21">
        <v>10.238560596245168</v>
      </c>
      <c r="S190" s="21">
        <v>3.9657456772265496</v>
      </c>
      <c r="T190" s="21">
        <v>0.43779337711012084</v>
      </c>
      <c r="U190" s="21">
        <v>2.7681141691415991</v>
      </c>
      <c r="V190" s="21">
        <v>2.3303207920314781</v>
      </c>
      <c r="W190" s="13" t="str">
        <f>IF(Table46[[#This Row],[PSI - FI]]&gt;5,"Red",(IF(AND(Table46[[#This Row],[PSI - FI]]&lt;5,Table46[[#This Row],[PSI - FI]]&gt;=3),"Blue","No")))</f>
        <v>No</v>
      </c>
      <c r="X190" s="19" t="str">
        <f>HYPERLINK("https://www.google.com/maps/search/?api=1&amp;query="&amp;Table46[[#This Row],[Begin Lat]]&amp;","&amp;Table46[[#This Row],[Begin Long]],"Google Maps")</f>
        <v>Google Maps</v>
      </c>
      <c r="Y190" s="1">
        <v>40.834257999999998</v>
      </c>
      <c r="Z190" s="1">
        <v>-81.462753000000006</v>
      </c>
      <c r="AA190" s="1">
        <v>0</v>
      </c>
      <c r="AB190" s="1">
        <v>0</v>
      </c>
    </row>
    <row r="191" spans="1:28" x14ac:dyDescent="0.25">
      <c r="A191" s="13">
        <v>189</v>
      </c>
      <c r="B191" s="17">
        <v>8</v>
      </c>
      <c r="C191" s="1" t="s">
        <v>787</v>
      </c>
      <c r="D191" s="1" t="s">
        <v>1878</v>
      </c>
      <c r="E191" s="1" t="s">
        <v>5369</v>
      </c>
      <c r="F191" s="1" t="s">
        <v>1529</v>
      </c>
      <c r="G191" s="21">
        <v>0</v>
      </c>
      <c r="H191" s="21">
        <v>0</v>
      </c>
      <c r="I191" s="1" t="s">
        <v>258</v>
      </c>
      <c r="J191" s="1" t="s">
        <v>261</v>
      </c>
      <c r="K191" s="1">
        <v>0</v>
      </c>
      <c r="L191" s="1">
        <v>4</v>
      </c>
      <c r="M191" s="1">
        <v>6</v>
      </c>
      <c r="N191" s="1">
        <v>4</v>
      </c>
      <c r="O191" s="1">
        <v>43</v>
      </c>
      <c r="P191" s="16">
        <v>282.73800872093022</v>
      </c>
      <c r="Q191" s="21">
        <v>10.643373204288837</v>
      </c>
      <c r="R191" s="21">
        <v>12.08322280088804</v>
      </c>
      <c r="S191" s="21">
        <v>1.4398495965992026</v>
      </c>
      <c r="T191" s="21">
        <v>0.79409261369349704</v>
      </c>
      <c r="U191" s="21">
        <v>2.7661486963709025</v>
      </c>
      <c r="V191" s="21">
        <v>1.9720560826774056</v>
      </c>
      <c r="W191" s="13" t="str">
        <f>IF(Table46[[#This Row],[PSI - FI]]&gt;5,"Red",(IF(AND(Table46[[#This Row],[PSI - FI]]&lt;5,Table46[[#This Row],[PSI - FI]]&gt;=3),"Blue","No")))</f>
        <v>No</v>
      </c>
      <c r="X191" s="19" t="str">
        <f>HYPERLINK("https://www.google.com/maps/search/?api=1&amp;query="&amp;Table46[[#This Row],[Begin Lat]]&amp;","&amp;Table46[[#This Row],[Begin Long]],"Google Maps")</f>
        <v>Google Maps</v>
      </c>
      <c r="Y191" s="1">
        <v>39.263981999999999</v>
      </c>
      <c r="Z191" s="1">
        <v>-84.604619999999997</v>
      </c>
      <c r="AA191" s="1">
        <v>0</v>
      </c>
      <c r="AB191" s="1">
        <v>0</v>
      </c>
    </row>
    <row r="192" spans="1:28" x14ac:dyDescent="0.25">
      <c r="A192" s="13">
        <v>190</v>
      </c>
      <c r="B192" s="17">
        <v>3</v>
      </c>
      <c r="C192" s="1" t="s">
        <v>1330</v>
      </c>
      <c r="D192" s="1" t="s">
        <v>2036</v>
      </c>
      <c r="E192" s="1" t="s">
        <v>5370</v>
      </c>
      <c r="F192" s="1" t="s">
        <v>1530</v>
      </c>
      <c r="G192" s="21">
        <v>3.5789999999979045</v>
      </c>
      <c r="H192" s="21">
        <v>0</v>
      </c>
      <c r="I192" s="1" t="s">
        <v>258</v>
      </c>
      <c r="J192" s="1" t="s">
        <v>262</v>
      </c>
      <c r="K192" s="1">
        <v>0</v>
      </c>
      <c r="L192" s="1">
        <v>3</v>
      </c>
      <c r="M192" s="1">
        <v>8</v>
      </c>
      <c r="N192" s="1">
        <v>6</v>
      </c>
      <c r="O192" s="1">
        <v>34</v>
      </c>
      <c r="P192" s="16">
        <v>250.03006904069767</v>
      </c>
      <c r="Q192" s="21">
        <v>5.117960665979524</v>
      </c>
      <c r="R192" s="21">
        <v>10.670050372547676</v>
      </c>
      <c r="S192" s="21">
        <v>5.552089706568152</v>
      </c>
      <c r="T192" s="21">
        <v>0.35719359056531541</v>
      </c>
      <c r="U192" s="21">
        <v>2.7634593006493064</v>
      </c>
      <c r="V192" s="21">
        <v>2.406265710083991</v>
      </c>
      <c r="W192" s="13" t="str">
        <f>IF(Table46[[#This Row],[PSI - FI]]&gt;5,"Red",(IF(AND(Table46[[#This Row],[PSI - FI]]&lt;5,Table46[[#This Row],[PSI - FI]]&gt;=3),"Blue","No")))</f>
        <v>No</v>
      </c>
      <c r="X192" s="19" t="str">
        <f>HYPERLINK("https://www.google.com/maps/search/?api=1&amp;query="&amp;Table46[[#This Row],[Begin Lat]]&amp;","&amp;Table46[[#This Row],[Begin Long]],"Google Maps")</f>
        <v>Google Maps</v>
      </c>
      <c r="Y192" s="1">
        <v>41.404311</v>
      </c>
      <c r="Z192" s="1">
        <v>-82.660094000000001</v>
      </c>
      <c r="AA192" s="1">
        <v>0</v>
      </c>
      <c r="AB192" s="1">
        <v>0</v>
      </c>
    </row>
    <row r="193" spans="1:28" x14ac:dyDescent="0.25">
      <c r="A193" s="13">
        <v>191</v>
      </c>
      <c r="B193" s="17">
        <v>4</v>
      </c>
      <c r="C193" s="1" t="s">
        <v>801</v>
      </c>
      <c r="D193" s="1" t="s">
        <v>2037</v>
      </c>
      <c r="E193" s="1" t="s">
        <v>5298</v>
      </c>
      <c r="F193" s="1" t="s">
        <v>1531</v>
      </c>
      <c r="G193" s="21">
        <v>5.3190000000031432</v>
      </c>
      <c r="H193" s="21">
        <v>0</v>
      </c>
      <c r="I193" s="1" t="s">
        <v>258</v>
      </c>
      <c r="J193" s="1" t="s">
        <v>259</v>
      </c>
      <c r="K193" s="1">
        <v>0</v>
      </c>
      <c r="L193" s="1">
        <v>1</v>
      </c>
      <c r="M193" s="1">
        <v>6</v>
      </c>
      <c r="N193" s="1">
        <v>8</v>
      </c>
      <c r="O193" s="1">
        <v>24</v>
      </c>
      <c r="P193" s="16">
        <v>144.45793968023256</v>
      </c>
      <c r="Q193" s="21">
        <v>8.015861331063407</v>
      </c>
      <c r="R193" s="21">
        <v>8.0737703475858602</v>
      </c>
      <c r="S193" s="21">
        <v>5.7909016522453172E-2</v>
      </c>
      <c r="T193" s="21">
        <v>0.55944437192508545</v>
      </c>
      <c r="U193" s="21">
        <v>2.762891588500358</v>
      </c>
      <c r="V193" s="21">
        <v>2.2034472165752725</v>
      </c>
      <c r="W193" s="13" t="str">
        <f>IF(Table46[[#This Row],[PSI - FI]]&gt;5,"Red",(IF(AND(Table46[[#This Row],[PSI - FI]]&lt;5,Table46[[#This Row],[PSI - FI]]&gt;=3),"Blue","No")))</f>
        <v>No</v>
      </c>
      <c r="X193" s="19" t="str">
        <f>HYPERLINK("https://www.google.com/maps/search/?api=1&amp;query="&amp;Table46[[#This Row],[Begin Lat]]&amp;","&amp;Table46[[#This Row],[Begin Long]],"Google Maps")</f>
        <v>Google Maps</v>
      </c>
      <c r="Y193" s="1">
        <v>41.060791999999999</v>
      </c>
      <c r="Z193" s="1">
        <v>-80.644974000000005</v>
      </c>
      <c r="AA193" s="1">
        <v>0</v>
      </c>
      <c r="AB193" s="1">
        <v>0</v>
      </c>
    </row>
    <row r="194" spans="1:28" x14ac:dyDescent="0.25">
      <c r="A194" s="13">
        <v>192</v>
      </c>
      <c r="B194" s="17">
        <v>4</v>
      </c>
      <c r="C194" s="1" t="s">
        <v>801</v>
      </c>
      <c r="D194" s="1" t="s">
        <v>2038</v>
      </c>
      <c r="E194" s="1" t="s">
        <v>5310</v>
      </c>
      <c r="F194" s="1" t="s">
        <v>1532</v>
      </c>
      <c r="G194" s="21">
        <v>2.521999999997206</v>
      </c>
      <c r="H194" s="21">
        <v>0</v>
      </c>
      <c r="I194" s="1" t="s">
        <v>258</v>
      </c>
      <c r="J194" s="1" t="s">
        <v>259</v>
      </c>
      <c r="K194" s="1">
        <v>0</v>
      </c>
      <c r="L194" s="1">
        <v>0</v>
      </c>
      <c r="M194" s="1">
        <v>6</v>
      </c>
      <c r="N194" s="1">
        <v>8</v>
      </c>
      <c r="O194" s="1">
        <v>63</v>
      </c>
      <c r="P194" s="16">
        <v>137.78125</v>
      </c>
      <c r="Q194" s="21">
        <v>18.305654423012431</v>
      </c>
      <c r="R194" s="21">
        <v>15.745321294271784</v>
      </c>
      <c r="S194" s="21">
        <v>-2.5603331287406466</v>
      </c>
      <c r="T194" s="21">
        <v>1.2775913801893641</v>
      </c>
      <c r="U194" s="21">
        <v>2.7622658731188046</v>
      </c>
      <c r="V194" s="21">
        <v>1.4846744929294404</v>
      </c>
      <c r="W194" s="13" t="str">
        <f>IF(Table46[[#This Row],[PSI - FI]]&gt;5,"Red",(IF(AND(Table46[[#This Row],[PSI - FI]]&lt;5,Table46[[#This Row],[PSI - FI]]&gt;=3),"Blue","No")))</f>
        <v>No</v>
      </c>
      <c r="X194" s="19" t="str">
        <f>HYPERLINK("https://www.google.com/maps/search/?api=1&amp;query="&amp;Table46[[#This Row],[Begin Lat]]&amp;","&amp;Table46[[#This Row],[Begin Long]],"Google Maps")</f>
        <v>Google Maps</v>
      </c>
      <c r="Y194" s="1">
        <v>41.024608000000001</v>
      </c>
      <c r="Z194" s="1">
        <v>-80.711268000000004</v>
      </c>
      <c r="AA194" s="1">
        <v>0</v>
      </c>
      <c r="AB194" s="1">
        <v>0</v>
      </c>
    </row>
    <row r="195" spans="1:28" x14ac:dyDescent="0.25">
      <c r="A195" s="13">
        <v>193</v>
      </c>
      <c r="B195" s="17">
        <v>8</v>
      </c>
      <c r="C195" s="1" t="s">
        <v>1329</v>
      </c>
      <c r="D195" s="1" t="s">
        <v>2039</v>
      </c>
      <c r="E195" s="1" t="s">
        <v>5267</v>
      </c>
      <c r="F195" s="1" t="s">
        <v>1533</v>
      </c>
      <c r="G195" s="21">
        <v>3.0771638987113508</v>
      </c>
      <c r="H195" s="21">
        <v>0</v>
      </c>
      <c r="I195" s="1" t="s">
        <v>258</v>
      </c>
      <c r="J195" s="1" t="s">
        <v>262</v>
      </c>
      <c r="K195" s="1">
        <v>0</v>
      </c>
      <c r="L195" s="1">
        <v>1</v>
      </c>
      <c r="M195" s="1">
        <v>11</v>
      </c>
      <c r="N195" s="1">
        <v>6</v>
      </c>
      <c r="O195" s="1">
        <v>46</v>
      </c>
      <c r="P195" s="16">
        <v>190.31731468023256</v>
      </c>
      <c r="Q195" s="21">
        <v>4.7297318937509996</v>
      </c>
      <c r="R195" s="21">
        <v>12.738446305390998</v>
      </c>
      <c r="S195" s="21">
        <v>8.008714411639998</v>
      </c>
      <c r="T195" s="21">
        <v>0.3300982613583392</v>
      </c>
      <c r="U195" s="21">
        <v>2.7608011568813935</v>
      </c>
      <c r="V195" s="21">
        <v>2.4307028955230541</v>
      </c>
      <c r="W195" s="13" t="str">
        <f>IF(Table46[[#This Row],[PSI - FI]]&gt;5,"Red",(IF(AND(Table46[[#This Row],[PSI - FI]]&lt;5,Table46[[#This Row],[PSI - FI]]&gt;=3),"Blue","No")))</f>
        <v>No</v>
      </c>
      <c r="X195" s="19" t="str">
        <f>HYPERLINK("https://www.google.com/maps/search/?api=1&amp;query="&amp;Table46[[#This Row],[Begin Lat]]&amp;","&amp;Table46[[#This Row],[Begin Long]],"Google Maps")</f>
        <v>Google Maps</v>
      </c>
      <c r="Y195" s="1">
        <v>39.194114999999996</v>
      </c>
      <c r="Z195" s="1">
        <v>-84.237337999999994</v>
      </c>
      <c r="AA195" s="1">
        <v>0</v>
      </c>
      <c r="AB195" s="1">
        <v>0</v>
      </c>
    </row>
    <row r="196" spans="1:28" x14ac:dyDescent="0.25">
      <c r="A196" s="13">
        <v>194</v>
      </c>
      <c r="B196" s="17">
        <v>8</v>
      </c>
      <c r="C196" s="1" t="s">
        <v>787</v>
      </c>
      <c r="D196" s="1" t="s">
        <v>2040</v>
      </c>
      <c r="E196" s="1" t="s">
        <v>5371</v>
      </c>
      <c r="F196" s="1" t="s">
        <v>1534</v>
      </c>
      <c r="G196" s="21">
        <v>1.1089999999967404</v>
      </c>
      <c r="H196" s="21">
        <v>0</v>
      </c>
      <c r="I196" s="1" t="s">
        <v>258</v>
      </c>
      <c r="J196" s="1" t="s">
        <v>259</v>
      </c>
      <c r="K196" s="1">
        <v>0</v>
      </c>
      <c r="L196" s="1">
        <v>0</v>
      </c>
      <c r="M196" s="1">
        <v>9</v>
      </c>
      <c r="N196" s="1">
        <v>6</v>
      </c>
      <c r="O196" s="1">
        <v>42</v>
      </c>
      <c r="P196" s="16">
        <v>127.546875</v>
      </c>
      <c r="Q196" s="21">
        <v>9.2465158654158994</v>
      </c>
      <c r="R196" s="21">
        <v>11.452856314394403</v>
      </c>
      <c r="S196" s="21">
        <v>2.2063404489785032</v>
      </c>
      <c r="T196" s="21">
        <v>0.64533442473320368</v>
      </c>
      <c r="U196" s="21">
        <v>2.7414158502241035</v>
      </c>
      <c r="V196" s="21">
        <v>2.0960814254908997</v>
      </c>
      <c r="W196" s="13" t="str">
        <f>IF(Table46[[#This Row],[PSI - FI]]&gt;5,"Red",(IF(AND(Table46[[#This Row],[PSI - FI]]&lt;5,Table46[[#This Row],[PSI - FI]]&gt;=3),"Blue","No")))</f>
        <v>No</v>
      </c>
      <c r="X196" s="19" t="str">
        <f>HYPERLINK("https://www.google.com/maps/search/?api=1&amp;query="&amp;Table46[[#This Row],[Begin Lat]]&amp;","&amp;Table46[[#This Row],[Begin Long]],"Google Maps")</f>
        <v>Google Maps</v>
      </c>
      <c r="Y196" s="1">
        <v>39.253081000000002</v>
      </c>
      <c r="Z196" s="1">
        <v>-84.590526999999994</v>
      </c>
      <c r="AA196" s="1">
        <v>0</v>
      </c>
      <c r="AB196" s="1">
        <v>0</v>
      </c>
    </row>
    <row r="197" spans="1:28" x14ac:dyDescent="0.25">
      <c r="A197" s="13">
        <v>195</v>
      </c>
      <c r="B197" s="17">
        <v>3</v>
      </c>
      <c r="C197" s="1" t="s">
        <v>1330</v>
      </c>
      <c r="D197" s="1" t="s">
        <v>2041</v>
      </c>
      <c r="E197" s="1" t="s">
        <v>5274</v>
      </c>
      <c r="F197" s="1" t="s">
        <v>1535</v>
      </c>
      <c r="G197" s="21">
        <v>1.9710000000050059</v>
      </c>
      <c r="H197" s="21">
        <v>0</v>
      </c>
      <c r="I197" s="1" t="s">
        <v>258</v>
      </c>
      <c r="J197" s="1" t="s">
        <v>262</v>
      </c>
      <c r="K197" s="1">
        <v>0</v>
      </c>
      <c r="L197" s="1">
        <v>3</v>
      </c>
      <c r="M197" s="1">
        <v>10</v>
      </c>
      <c r="N197" s="1">
        <v>4</v>
      </c>
      <c r="O197" s="1">
        <v>24</v>
      </c>
      <c r="P197" s="16">
        <v>244.24881904069767</v>
      </c>
      <c r="Q197" s="21">
        <v>6.0526206805422911</v>
      </c>
      <c r="R197" s="21">
        <v>8.0287027951606333</v>
      </c>
      <c r="S197" s="21">
        <v>1.9760821146183423</v>
      </c>
      <c r="T197" s="21">
        <v>0.42242554296751478</v>
      </c>
      <c r="U197" s="21">
        <v>2.7230431921895351</v>
      </c>
      <c r="V197" s="21">
        <v>2.3006176492220201</v>
      </c>
      <c r="W197" s="13" t="str">
        <f>IF(Table46[[#This Row],[PSI - FI]]&gt;5,"Red",(IF(AND(Table46[[#This Row],[PSI - FI]]&lt;5,Table46[[#This Row],[PSI - FI]]&gt;=3),"Blue","No")))</f>
        <v>No</v>
      </c>
      <c r="X197" s="19" t="str">
        <f>HYPERLINK("https://www.google.com/maps/search/?api=1&amp;query="&amp;Table46[[#This Row],[Begin Lat]]&amp;","&amp;Table46[[#This Row],[Begin Long]],"Google Maps")</f>
        <v>Google Maps</v>
      </c>
      <c r="Y197" s="1">
        <v>41.432879</v>
      </c>
      <c r="Z197" s="1">
        <v>-82.701836999999998</v>
      </c>
      <c r="AA197" s="1">
        <v>0</v>
      </c>
      <c r="AB197" s="1">
        <v>0</v>
      </c>
    </row>
    <row r="198" spans="1:28" x14ac:dyDescent="0.25">
      <c r="A198" s="13">
        <v>196</v>
      </c>
      <c r="B198" s="17">
        <v>8</v>
      </c>
      <c r="C198" s="1" t="s">
        <v>1329</v>
      </c>
      <c r="D198" s="1" t="s">
        <v>2042</v>
      </c>
      <c r="E198" s="1" t="s">
        <v>5372</v>
      </c>
      <c r="F198" s="1" t="s">
        <v>1536</v>
      </c>
      <c r="G198" s="21">
        <v>1.2430000000022119</v>
      </c>
      <c r="H198" s="21">
        <v>0</v>
      </c>
      <c r="I198" s="1" t="s">
        <v>258</v>
      </c>
      <c r="J198" s="1" t="s">
        <v>259</v>
      </c>
      <c r="K198" s="1">
        <v>0</v>
      </c>
      <c r="L198" s="1">
        <v>0</v>
      </c>
      <c r="M198" s="1">
        <v>6</v>
      </c>
      <c r="N198" s="1">
        <v>9</v>
      </c>
      <c r="O198" s="1">
        <v>78</v>
      </c>
      <c r="P198" s="16">
        <v>157.21875</v>
      </c>
      <c r="Q198" s="21">
        <v>9.0207590969722968</v>
      </c>
      <c r="R198" s="21">
        <v>18.583329028162233</v>
      </c>
      <c r="S198" s="21">
        <v>9.5625699311899357</v>
      </c>
      <c r="T198" s="21">
        <v>0.62957836954293589</v>
      </c>
      <c r="U198" s="21">
        <v>2.7226701077120343</v>
      </c>
      <c r="V198" s="21">
        <v>2.0930917381690985</v>
      </c>
      <c r="W198" s="13" t="str">
        <f>IF(Table46[[#This Row],[PSI - FI]]&gt;5,"Red",(IF(AND(Table46[[#This Row],[PSI - FI]]&lt;5,Table46[[#This Row],[PSI - FI]]&gt;=3),"Blue","No")))</f>
        <v>No</v>
      </c>
      <c r="X198" s="19" t="str">
        <f>HYPERLINK("https://www.google.com/maps/search/?api=1&amp;query="&amp;Table46[[#This Row],[Begin Lat]]&amp;","&amp;Table46[[#This Row],[Begin Long]],"Google Maps")</f>
        <v>Google Maps</v>
      </c>
      <c r="Y198" s="1">
        <v>39.085830000000001</v>
      </c>
      <c r="Z198" s="1">
        <v>-84.300405999999995</v>
      </c>
      <c r="AA198" s="1">
        <v>0</v>
      </c>
      <c r="AB198" s="1">
        <v>0</v>
      </c>
    </row>
    <row r="199" spans="1:28" x14ac:dyDescent="0.25">
      <c r="A199" s="13">
        <v>197</v>
      </c>
      <c r="B199" s="17">
        <v>8</v>
      </c>
      <c r="C199" s="1" t="s">
        <v>806</v>
      </c>
      <c r="D199" s="1" t="s">
        <v>2043</v>
      </c>
      <c r="E199" s="1" t="s">
        <v>5373</v>
      </c>
      <c r="F199" s="1" t="s">
        <v>1537</v>
      </c>
      <c r="G199" s="21">
        <v>2.1079999999928987</v>
      </c>
      <c r="H199" s="21">
        <v>0</v>
      </c>
      <c r="I199" s="1" t="s">
        <v>258</v>
      </c>
      <c r="J199" s="1" t="s">
        <v>259</v>
      </c>
      <c r="K199" s="1">
        <v>0</v>
      </c>
      <c r="L199" s="1">
        <v>0</v>
      </c>
      <c r="M199" s="1">
        <v>10</v>
      </c>
      <c r="N199" s="1">
        <v>5</v>
      </c>
      <c r="O199" s="1">
        <v>49</v>
      </c>
      <c r="P199" s="16">
        <v>136.65625</v>
      </c>
      <c r="Q199" s="21">
        <v>8.8232374127223725</v>
      </c>
      <c r="R199" s="21">
        <v>12.825683316525648</v>
      </c>
      <c r="S199" s="21">
        <v>4.0024459038032756</v>
      </c>
      <c r="T199" s="21">
        <v>0.61579290220225724</v>
      </c>
      <c r="U199" s="21">
        <v>2.7209868430846167</v>
      </c>
      <c r="V199" s="21">
        <v>2.1051939408823594</v>
      </c>
      <c r="W199" s="13" t="str">
        <f>IF(Table46[[#This Row],[PSI - FI]]&gt;5,"Red",(IF(AND(Table46[[#This Row],[PSI - FI]]&lt;5,Table46[[#This Row],[PSI - FI]]&gt;=3),"Blue","No")))</f>
        <v>No</v>
      </c>
      <c r="X199" s="19" t="str">
        <f>HYPERLINK("https://www.google.com/maps/search/?api=1&amp;query="&amp;Table46[[#This Row],[Begin Lat]]&amp;","&amp;Table46[[#This Row],[Begin Long]],"Google Maps")</f>
        <v>Google Maps</v>
      </c>
      <c r="Y199" s="1">
        <v>39.310113000000001</v>
      </c>
      <c r="Z199" s="1">
        <v>-84.313817</v>
      </c>
      <c r="AA199" s="1">
        <v>0</v>
      </c>
      <c r="AB199" s="1">
        <v>0</v>
      </c>
    </row>
    <row r="200" spans="1:28" x14ac:dyDescent="0.25">
      <c r="A200" s="13">
        <v>198</v>
      </c>
      <c r="B200" s="17">
        <v>6</v>
      </c>
      <c r="C200" s="1" t="s">
        <v>1331</v>
      </c>
      <c r="D200" s="1" t="s">
        <v>2044</v>
      </c>
      <c r="E200" s="1" t="s">
        <v>5374</v>
      </c>
      <c r="F200" s="1" t="s">
        <v>1538</v>
      </c>
      <c r="G200" s="21">
        <v>17.914999999993597</v>
      </c>
      <c r="H200" s="21">
        <v>0</v>
      </c>
      <c r="I200" s="1" t="s">
        <v>258</v>
      </c>
      <c r="J200" s="1" t="s">
        <v>262</v>
      </c>
      <c r="K200" s="1">
        <v>0</v>
      </c>
      <c r="L200" s="1">
        <v>1</v>
      </c>
      <c r="M200" s="1">
        <v>10</v>
      </c>
      <c r="N200" s="1">
        <v>9</v>
      </c>
      <c r="O200" s="1">
        <v>36</v>
      </c>
      <c r="P200" s="16">
        <v>187.08293968023256</v>
      </c>
      <c r="Q200" s="21">
        <v>3.465576005107267</v>
      </c>
      <c r="R200" s="21">
        <v>10.67662953319196</v>
      </c>
      <c r="S200" s="21">
        <v>7.211053528084693</v>
      </c>
      <c r="T200" s="21">
        <v>0.24187007627272358</v>
      </c>
      <c r="U200" s="21">
        <v>2.7190333904307362</v>
      </c>
      <c r="V200" s="21">
        <v>2.4771633141580125</v>
      </c>
      <c r="W200" s="13" t="str">
        <f>IF(Table46[[#This Row],[PSI - FI]]&gt;5,"Red",(IF(AND(Table46[[#This Row],[PSI - FI]]&lt;5,Table46[[#This Row],[PSI - FI]]&gt;=3),"Blue","No")))</f>
        <v>No</v>
      </c>
      <c r="X200" s="19" t="str">
        <f>HYPERLINK("https://www.google.com/maps/search/?api=1&amp;query="&amp;Table46[[#This Row],[Begin Lat]]&amp;","&amp;Table46[[#This Row],[Begin Long]],"Google Maps")</f>
        <v>Google Maps</v>
      </c>
      <c r="Y200" s="1">
        <v>40.581266999999997</v>
      </c>
      <c r="Z200" s="1">
        <v>-83.079096000000007</v>
      </c>
      <c r="AA200" s="1">
        <v>0</v>
      </c>
      <c r="AB200" s="1">
        <v>0</v>
      </c>
    </row>
    <row r="201" spans="1:28" x14ac:dyDescent="0.25">
      <c r="A201" s="13">
        <v>199</v>
      </c>
      <c r="B201" s="17">
        <v>8</v>
      </c>
      <c r="C201" s="1" t="s">
        <v>788</v>
      </c>
      <c r="D201" s="1" t="s">
        <v>2045</v>
      </c>
      <c r="E201" s="1" t="s">
        <v>5375</v>
      </c>
      <c r="F201" s="1" t="s">
        <v>1539</v>
      </c>
      <c r="G201" s="21">
        <v>3.500000000349246E-2</v>
      </c>
      <c r="H201" s="21">
        <v>0</v>
      </c>
      <c r="I201" s="1" t="s">
        <v>258</v>
      </c>
      <c r="J201" s="1" t="s">
        <v>261</v>
      </c>
      <c r="K201" s="1">
        <v>0</v>
      </c>
      <c r="L201" s="1">
        <v>3</v>
      </c>
      <c r="M201" s="1">
        <v>8</v>
      </c>
      <c r="N201" s="1">
        <v>4</v>
      </c>
      <c r="O201" s="1">
        <v>33</v>
      </c>
      <c r="P201" s="16">
        <v>240.15506904069767</v>
      </c>
      <c r="Q201" s="21">
        <v>8.312759647155767</v>
      </c>
      <c r="R201" s="21">
        <v>9.5611223880529455</v>
      </c>
      <c r="S201" s="21">
        <v>1.2483627408971785</v>
      </c>
      <c r="T201" s="21">
        <v>0.61070417102341612</v>
      </c>
      <c r="U201" s="21">
        <v>2.716555648680655</v>
      </c>
      <c r="V201" s="21">
        <v>2.105851477657239</v>
      </c>
      <c r="W201" s="13" t="str">
        <f>IF(Table46[[#This Row],[PSI - FI]]&gt;5,"Red",(IF(AND(Table46[[#This Row],[PSI - FI]]&lt;5,Table46[[#This Row],[PSI - FI]]&gt;=3),"Blue","No")))</f>
        <v>No</v>
      </c>
      <c r="X201" s="19" t="str">
        <f>HYPERLINK("https://www.google.com/maps/search/?api=1&amp;query="&amp;Table46[[#This Row],[Begin Lat]]&amp;","&amp;Table46[[#This Row],[Begin Long]],"Google Maps")</f>
        <v>Google Maps</v>
      </c>
      <c r="Y201" s="1">
        <v>39.378658000000001</v>
      </c>
      <c r="Z201" s="1">
        <v>-84.506968999999998</v>
      </c>
      <c r="AA201" s="1">
        <v>0</v>
      </c>
      <c r="AB201" s="1">
        <v>0</v>
      </c>
    </row>
    <row r="202" spans="1:28" x14ac:dyDescent="0.25">
      <c r="A202" s="13">
        <v>200</v>
      </c>
      <c r="B202" s="17">
        <v>6</v>
      </c>
      <c r="C202" s="1" t="s">
        <v>799</v>
      </c>
      <c r="D202" s="1" t="s">
        <v>2046</v>
      </c>
      <c r="E202" s="1" t="s">
        <v>3244</v>
      </c>
      <c r="F202" s="1" t="s">
        <v>1540</v>
      </c>
      <c r="G202" s="21">
        <v>4.4560000000055879</v>
      </c>
      <c r="H202" s="21">
        <v>0</v>
      </c>
      <c r="I202" s="1" t="s">
        <v>258</v>
      </c>
      <c r="J202" s="1" t="s">
        <v>259</v>
      </c>
      <c r="K202" s="1">
        <v>1</v>
      </c>
      <c r="L202" s="1">
        <v>2</v>
      </c>
      <c r="M202" s="1">
        <v>4</v>
      </c>
      <c r="N202" s="1">
        <v>8</v>
      </c>
      <c r="O202" s="1">
        <v>23</v>
      </c>
      <c r="P202" s="16">
        <v>221.71756904069767</v>
      </c>
      <c r="Q202" s="21">
        <v>9.0394161209645034</v>
      </c>
      <c r="R202" s="21">
        <v>7.5280464598744095</v>
      </c>
      <c r="S202" s="21">
        <v>-1.511369661090094</v>
      </c>
      <c r="T202" s="21">
        <v>0.63088048376849815</v>
      </c>
      <c r="U202" s="21">
        <v>2.6973615131427424</v>
      </c>
      <c r="V202" s="21">
        <v>2.0664810293742444</v>
      </c>
      <c r="W202" s="13" t="str">
        <f>IF(Table46[[#This Row],[PSI - FI]]&gt;5,"Red",(IF(AND(Table46[[#This Row],[PSI - FI]]&lt;5,Table46[[#This Row],[PSI - FI]]&gt;=3),"Blue","No")))</f>
        <v>No</v>
      </c>
      <c r="X202" s="19" t="str">
        <f>HYPERLINK("https://www.google.com/maps/search/?api=1&amp;query="&amp;Table46[[#This Row],[Begin Lat]]&amp;","&amp;Table46[[#This Row],[Begin Long]],"Google Maps")</f>
        <v>Google Maps</v>
      </c>
      <c r="Y202" s="1">
        <v>40.200445999999999</v>
      </c>
      <c r="Z202" s="1">
        <v>-83.029032999999998</v>
      </c>
      <c r="AA202" s="1">
        <v>0</v>
      </c>
      <c r="AB202" s="1">
        <v>0</v>
      </c>
    </row>
    <row r="203" spans="1:28" x14ac:dyDescent="0.25">
      <c r="A203" s="13">
        <v>201</v>
      </c>
      <c r="B203" s="17">
        <v>8</v>
      </c>
      <c r="C203" s="1" t="s">
        <v>806</v>
      </c>
      <c r="D203" s="1" t="s">
        <v>2047</v>
      </c>
      <c r="E203" s="1" t="s">
        <v>5376</v>
      </c>
      <c r="F203" s="1" t="s">
        <v>1541</v>
      </c>
      <c r="G203" s="21">
        <v>0.48699999999371357</v>
      </c>
      <c r="H203" s="21">
        <v>0</v>
      </c>
      <c r="I203" s="1" t="s">
        <v>258</v>
      </c>
      <c r="J203" s="1" t="s">
        <v>259</v>
      </c>
      <c r="K203" s="1">
        <v>2</v>
      </c>
      <c r="L203" s="1">
        <v>1</v>
      </c>
      <c r="M203" s="1">
        <v>10</v>
      </c>
      <c r="N203" s="1">
        <v>3</v>
      </c>
      <c r="O203" s="1">
        <v>13</v>
      </c>
      <c r="P203" s="16">
        <v>228.81131904069767</v>
      </c>
      <c r="Q203" s="21">
        <v>5.3936366674376375</v>
      </c>
      <c r="R203" s="21">
        <v>5.8239126047843204</v>
      </c>
      <c r="S203" s="21">
        <v>0.4302759373466829</v>
      </c>
      <c r="T203" s="21">
        <v>0.37643361744712944</v>
      </c>
      <c r="U203" s="21">
        <v>2.6947534826512043</v>
      </c>
      <c r="V203" s="21">
        <v>2.3183198652040748</v>
      </c>
      <c r="W203" s="13" t="str">
        <f>IF(Table46[[#This Row],[PSI - FI]]&gt;5,"Red",(IF(AND(Table46[[#This Row],[PSI - FI]]&lt;5,Table46[[#This Row],[PSI - FI]]&gt;=3),"Blue","No")))</f>
        <v>No</v>
      </c>
      <c r="X203" s="19" t="str">
        <f>HYPERLINK("https://www.google.com/maps/search/?api=1&amp;query="&amp;Table46[[#This Row],[Begin Lat]]&amp;","&amp;Table46[[#This Row],[Begin Long]],"Google Maps")</f>
        <v>Google Maps</v>
      </c>
      <c r="Y203" s="1">
        <v>39.524391999999999</v>
      </c>
      <c r="Z203" s="1">
        <v>-84.325049000000007</v>
      </c>
      <c r="AA203" s="1">
        <v>0</v>
      </c>
      <c r="AB203" s="1">
        <v>0</v>
      </c>
    </row>
    <row r="204" spans="1:28" x14ac:dyDescent="0.25">
      <c r="A204" s="13">
        <v>202</v>
      </c>
      <c r="B204" s="17">
        <v>7</v>
      </c>
      <c r="C204" s="1" t="s">
        <v>3196</v>
      </c>
      <c r="D204" s="1" t="s">
        <v>2048</v>
      </c>
      <c r="E204" s="1" t="s">
        <v>5343</v>
      </c>
      <c r="F204" s="1" t="s">
        <v>1542</v>
      </c>
      <c r="G204" s="21">
        <v>2.2989999999990687</v>
      </c>
      <c r="H204" s="21">
        <v>0</v>
      </c>
      <c r="I204" s="1" t="s">
        <v>258</v>
      </c>
      <c r="J204" s="1" t="s">
        <v>259</v>
      </c>
      <c r="K204" s="1">
        <v>0</v>
      </c>
      <c r="L204" s="1">
        <v>1</v>
      </c>
      <c r="M204" s="1">
        <v>9</v>
      </c>
      <c r="N204" s="1">
        <v>7</v>
      </c>
      <c r="O204" s="1">
        <v>23</v>
      </c>
      <c r="P204" s="16">
        <v>158.66106468023256</v>
      </c>
      <c r="Q204" s="21">
        <v>4.2955577453137712</v>
      </c>
      <c r="R204" s="21">
        <v>7.8413702935499145</v>
      </c>
      <c r="S204" s="21">
        <v>3.5458125482361433</v>
      </c>
      <c r="T204" s="21">
        <v>0.2997963045571041</v>
      </c>
      <c r="U204" s="21">
        <v>2.6852552283875326</v>
      </c>
      <c r="V204" s="21">
        <v>2.3854589238304285</v>
      </c>
      <c r="W204" s="13" t="str">
        <f>IF(Table46[[#This Row],[PSI - FI]]&gt;5,"Red",(IF(AND(Table46[[#This Row],[PSI - FI]]&lt;5,Table46[[#This Row],[PSI - FI]]&gt;=3),"Blue","No")))</f>
        <v>No</v>
      </c>
      <c r="X204" s="19" t="str">
        <f>HYPERLINK("https://www.google.com/maps/search/?api=1&amp;query="&amp;Table46[[#This Row],[Begin Lat]]&amp;","&amp;Table46[[#This Row],[Begin Long]],"Google Maps")</f>
        <v>Google Maps</v>
      </c>
      <c r="Y204" s="1">
        <v>39.799872999999998</v>
      </c>
      <c r="Z204" s="1">
        <v>-84.253179000000003</v>
      </c>
      <c r="AA204" s="1">
        <v>0</v>
      </c>
      <c r="AB204" s="1">
        <v>0</v>
      </c>
    </row>
    <row r="205" spans="1:28" x14ac:dyDescent="0.25">
      <c r="A205" s="13">
        <v>203</v>
      </c>
      <c r="B205" s="17">
        <v>4</v>
      </c>
      <c r="C205" s="1" t="s">
        <v>801</v>
      </c>
      <c r="D205" s="1" t="s">
        <v>2049</v>
      </c>
      <c r="E205" s="1" t="s">
        <v>5326</v>
      </c>
      <c r="F205" s="1" t="s">
        <v>1543</v>
      </c>
      <c r="G205" s="21">
        <v>6.8010000000067521</v>
      </c>
      <c r="H205" s="21">
        <v>0</v>
      </c>
      <c r="I205" s="1" t="s">
        <v>258</v>
      </c>
      <c r="J205" s="1" t="s">
        <v>259</v>
      </c>
      <c r="K205" s="1">
        <v>0</v>
      </c>
      <c r="L205" s="1">
        <v>0</v>
      </c>
      <c r="M205" s="1">
        <v>7</v>
      </c>
      <c r="N205" s="1">
        <v>8</v>
      </c>
      <c r="O205" s="1">
        <v>71</v>
      </c>
      <c r="P205" s="16">
        <v>152.328125</v>
      </c>
      <c r="Q205" s="21">
        <v>7.7718911975474407</v>
      </c>
      <c r="R205" s="21">
        <v>17.22831317464442</v>
      </c>
      <c r="S205" s="21">
        <v>9.45642197709698</v>
      </c>
      <c r="T205" s="21">
        <v>0.54241716642885307</v>
      </c>
      <c r="U205" s="21">
        <v>2.678879119359395</v>
      </c>
      <c r="V205" s="21">
        <v>2.1364619529305422</v>
      </c>
      <c r="W205" s="13" t="str">
        <f>IF(Table46[[#This Row],[PSI - FI]]&gt;5,"Red",(IF(AND(Table46[[#This Row],[PSI - FI]]&lt;5,Table46[[#This Row],[PSI - FI]]&gt;=3),"Blue","No")))</f>
        <v>No</v>
      </c>
      <c r="X205" s="19" t="str">
        <f>HYPERLINK("https://www.google.com/maps/search/?api=1&amp;query="&amp;Table46[[#This Row],[Begin Lat]]&amp;","&amp;Table46[[#This Row],[Begin Long]],"Google Maps")</f>
        <v>Google Maps</v>
      </c>
      <c r="Y205" s="1">
        <v>41.083424000000001</v>
      </c>
      <c r="Z205" s="1">
        <v>-80.732328999999993</v>
      </c>
      <c r="AA205" s="1">
        <v>0</v>
      </c>
      <c r="AB205" s="1">
        <v>0</v>
      </c>
    </row>
    <row r="206" spans="1:28" x14ac:dyDescent="0.25">
      <c r="A206" s="13">
        <v>204</v>
      </c>
      <c r="B206" s="17">
        <v>4</v>
      </c>
      <c r="C206" s="1" t="s">
        <v>800</v>
      </c>
      <c r="D206" s="1" t="s">
        <v>2050</v>
      </c>
      <c r="E206" s="1" t="s">
        <v>5377</v>
      </c>
      <c r="F206" s="1" t="s">
        <v>1544</v>
      </c>
      <c r="G206" s="21">
        <v>2.5409999999974389</v>
      </c>
      <c r="H206" s="21">
        <v>0</v>
      </c>
      <c r="I206" s="1" t="s">
        <v>258</v>
      </c>
      <c r="J206" s="1" t="s">
        <v>259</v>
      </c>
      <c r="K206" s="1">
        <v>1</v>
      </c>
      <c r="L206" s="1">
        <v>2</v>
      </c>
      <c r="M206" s="1">
        <v>4</v>
      </c>
      <c r="N206" s="1">
        <v>8</v>
      </c>
      <c r="O206" s="1">
        <v>40</v>
      </c>
      <c r="P206" s="16">
        <v>238.71756904069767</v>
      </c>
      <c r="Q206" s="21">
        <v>7.6527123500276364</v>
      </c>
      <c r="R206" s="21">
        <v>11.020182401734209</v>
      </c>
      <c r="S206" s="21">
        <v>3.3674700517065723</v>
      </c>
      <c r="T206" s="21">
        <v>0.53409941581619047</v>
      </c>
      <c r="U206" s="21">
        <v>2.6717026069736542</v>
      </c>
      <c r="V206" s="21">
        <v>2.1376031911574636</v>
      </c>
      <c r="W206" s="13" t="str">
        <f>IF(Table46[[#This Row],[PSI - FI]]&gt;5,"Red",(IF(AND(Table46[[#This Row],[PSI - FI]]&lt;5,Table46[[#This Row],[PSI - FI]]&gt;=3),"Blue","No")))</f>
        <v>No</v>
      </c>
      <c r="X206" s="19" t="str">
        <f>HYPERLINK("https://www.google.com/maps/search/?api=1&amp;query="&amp;Table46[[#This Row],[Begin Lat]]&amp;","&amp;Table46[[#This Row],[Begin Long]],"Google Maps")</f>
        <v>Google Maps</v>
      </c>
      <c r="Y206" s="1">
        <v>40.811636999999997</v>
      </c>
      <c r="Z206" s="1">
        <v>-81.447892999999993</v>
      </c>
      <c r="AA206" s="1">
        <v>0</v>
      </c>
      <c r="AB206" s="1">
        <v>0</v>
      </c>
    </row>
    <row r="207" spans="1:28" x14ac:dyDescent="0.25">
      <c r="A207" s="13">
        <v>205</v>
      </c>
      <c r="B207" s="17">
        <v>3</v>
      </c>
      <c r="C207" s="1" t="s">
        <v>805</v>
      </c>
      <c r="D207" s="1" t="s">
        <v>2051</v>
      </c>
      <c r="E207" s="1" t="s">
        <v>3413</v>
      </c>
      <c r="F207" s="1" t="s">
        <v>1545</v>
      </c>
      <c r="G207" s="21">
        <v>25.836999999999534</v>
      </c>
      <c r="H207" s="21">
        <v>0</v>
      </c>
      <c r="I207" s="1" t="s">
        <v>258</v>
      </c>
      <c r="J207" s="1" t="s">
        <v>259</v>
      </c>
      <c r="K207" s="1">
        <v>0</v>
      </c>
      <c r="L207" s="1">
        <v>0</v>
      </c>
      <c r="M207" s="1">
        <v>8</v>
      </c>
      <c r="N207" s="1">
        <v>7</v>
      </c>
      <c r="O207" s="1">
        <v>28</v>
      </c>
      <c r="P207" s="16">
        <v>111.4375</v>
      </c>
      <c r="Q207" s="21">
        <v>7.7644200239652594</v>
      </c>
      <c r="R207" s="21">
        <v>8.5955827214335905</v>
      </c>
      <c r="S207" s="21">
        <v>0.83116269746833105</v>
      </c>
      <c r="T207" s="21">
        <v>0.54189573699792859</v>
      </c>
      <c r="U207" s="21">
        <v>2.669713944859172</v>
      </c>
      <c r="V207" s="21">
        <v>2.1278182078612433</v>
      </c>
      <c r="W207" s="13" t="str">
        <f>IF(Table46[[#This Row],[PSI - FI]]&gt;5,"Red",(IF(AND(Table46[[#This Row],[PSI - FI]]&lt;5,Table46[[#This Row],[PSI - FI]]&gt;=3),"Blue","No")))</f>
        <v>No</v>
      </c>
      <c r="X207" s="19" t="str">
        <f>HYPERLINK("https://www.google.com/maps/search/?api=1&amp;query="&amp;Table46[[#This Row],[Begin Lat]]&amp;","&amp;Table46[[#This Row],[Begin Long]],"Google Maps")</f>
        <v>Google Maps</v>
      </c>
      <c r="Y207" s="1">
        <v>41.261007999999997</v>
      </c>
      <c r="Z207" s="1">
        <v>-81.841155000000001</v>
      </c>
      <c r="AA207" s="1">
        <v>0</v>
      </c>
      <c r="AB207" s="1">
        <v>0</v>
      </c>
    </row>
    <row r="208" spans="1:28" x14ac:dyDescent="0.25">
      <c r="A208" s="13">
        <v>206</v>
      </c>
      <c r="B208" s="17">
        <v>3</v>
      </c>
      <c r="C208" s="1" t="s">
        <v>1330</v>
      </c>
      <c r="D208" s="1" t="s">
        <v>2052</v>
      </c>
      <c r="E208" s="1" t="s">
        <v>5370</v>
      </c>
      <c r="F208" s="1" t="s">
        <v>1546</v>
      </c>
      <c r="G208" s="21">
        <v>2.0969999999942956</v>
      </c>
      <c r="H208" s="21">
        <v>0</v>
      </c>
      <c r="I208" s="1" t="s">
        <v>258</v>
      </c>
      <c r="J208" s="1" t="s">
        <v>259</v>
      </c>
      <c r="K208" s="1">
        <v>0</v>
      </c>
      <c r="L208" s="1">
        <v>1</v>
      </c>
      <c r="M208" s="1">
        <v>10</v>
      </c>
      <c r="N208" s="1">
        <v>4</v>
      </c>
      <c r="O208" s="1">
        <v>73</v>
      </c>
      <c r="P208" s="16">
        <v>201.89543968023256</v>
      </c>
      <c r="Q208" s="21">
        <v>7.4082753248990816</v>
      </c>
      <c r="R208" s="21">
        <v>17.671010683744225</v>
      </c>
      <c r="S208" s="21">
        <v>10.262735358845143</v>
      </c>
      <c r="T208" s="21">
        <v>0.51703962494027467</v>
      </c>
      <c r="U208" s="21">
        <v>2.6672794701654996</v>
      </c>
      <c r="V208" s="21">
        <v>2.1502398452252249</v>
      </c>
      <c r="W208" s="13" t="str">
        <f>IF(Table46[[#This Row],[PSI - FI]]&gt;5,"Red",(IF(AND(Table46[[#This Row],[PSI - FI]]&lt;5,Table46[[#This Row],[PSI - FI]]&gt;=3),"Blue","No")))</f>
        <v>No</v>
      </c>
      <c r="X208" s="19" t="str">
        <f>HYPERLINK("https://www.google.com/maps/search/?api=1&amp;query="&amp;Table46[[#This Row],[Begin Lat]]&amp;","&amp;Table46[[#This Row],[Begin Long]],"Google Maps")</f>
        <v>Google Maps</v>
      </c>
      <c r="Y208" s="1">
        <v>41.421419</v>
      </c>
      <c r="Z208" s="1">
        <v>-82.677324999999996</v>
      </c>
      <c r="AA208" s="1">
        <v>0</v>
      </c>
      <c r="AB208" s="1">
        <v>0</v>
      </c>
    </row>
    <row r="209" spans="1:28" x14ac:dyDescent="0.25">
      <c r="A209" s="13">
        <v>207</v>
      </c>
      <c r="B209" s="17">
        <v>2</v>
      </c>
      <c r="C209" s="1" t="s">
        <v>786</v>
      </c>
      <c r="D209" s="1" t="s">
        <v>2053</v>
      </c>
      <c r="E209" s="1" t="s">
        <v>5378</v>
      </c>
      <c r="F209" s="1" t="s">
        <v>1547</v>
      </c>
      <c r="G209" s="21">
        <v>3.3760000000038417</v>
      </c>
      <c r="H209" s="21">
        <v>0</v>
      </c>
      <c r="I209" s="1" t="s">
        <v>258</v>
      </c>
      <c r="J209" s="1" t="s">
        <v>259</v>
      </c>
      <c r="K209" s="1">
        <v>0</v>
      </c>
      <c r="L209" s="1">
        <v>1</v>
      </c>
      <c r="M209" s="1">
        <v>8</v>
      </c>
      <c r="N209" s="1">
        <v>5</v>
      </c>
      <c r="O209" s="1">
        <v>33</v>
      </c>
      <c r="P209" s="16">
        <v>153.23918968023256</v>
      </c>
      <c r="Q209" s="21">
        <v>7.6680742796710781</v>
      </c>
      <c r="R209" s="21">
        <v>10.143055658869249</v>
      </c>
      <c r="S209" s="21">
        <v>2.4749813791981712</v>
      </c>
      <c r="T209" s="21">
        <v>0.53517155825054474</v>
      </c>
      <c r="U209" s="21">
        <v>2.6634448055795312</v>
      </c>
      <c r="V209" s="21">
        <v>2.1282732473289867</v>
      </c>
      <c r="W209" s="13" t="str">
        <f>IF(Table46[[#This Row],[PSI - FI]]&gt;5,"Red",(IF(AND(Table46[[#This Row],[PSI - FI]]&lt;5,Table46[[#This Row],[PSI - FI]]&gt;=3),"Blue","No")))</f>
        <v>No</v>
      </c>
      <c r="X209" s="19" t="str">
        <f>HYPERLINK("https://www.google.com/maps/search/?api=1&amp;query="&amp;Table46[[#This Row],[Begin Lat]]&amp;","&amp;Table46[[#This Row],[Begin Long]],"Google Maps")</f>
        <v>Google Maps</v>
      </c>
      <c r="Y209" s="1">
        <v>41.673577000000002</v>
      </c>
      <c r="Z209" s="1">
        <v>-83.741994000000005</v>
      </c>
      <c r="AA209" s="1">
        <v>0</v>
      </c>
      <c r="AB209" s="1">
        <v>0</v>
      </c>
    </row>
    <row r="210" spans="1:28" x14ac:dyDescent="0.25">
      <c r="A210" s="13">
        <v>208</v>
      </c>
      <c r="B210" s="17">
        <v>9</v>
      </c>
      <c r="C210" s="1" t="s">
        <v>1334</v>
      </c>
      <c r="D210" s="1" t="s">
        <v>2054</v>
      </c>
      <c r="E210" s="1" t="s">
        <v>5379</v>
      </c>
      <c r="F210" s="1" t="s">
        <v>1548</v>
      </c>
      <c r="G210" s="21">
        <v>0.17296079325616351</v>
      </c>
      <c r="H210" s="21">
        <v>0</v>
      </c>
      <c r="I210" s="1" t="s">
        <v>258</v>
      </c>
      <c r="J210" s="1" t="s">
        <v>259</v>
      </c>
      <c r="K210" s="1">
        <v>0</v>
      </c>
      <c r="L210" s="1">
        <v>1</v>
      </c>
      <c r="M210" s="1">
        <v>7</v>
      </c>
      <c r="N210" s="1">
        <v>7</v>
      </c>
      <c r="O210" s="1">
        <v>56</v>
      </c>
      <c r="P210" s="16">
        <v>178.56731468023256</v>
      </c>
      <c r="Q210" s="21">
        <v>7.424313717923047</v>
      </c>
      <c r="R210" s="21">
        <v>14.219660214916949</v>
      </c>
      <c r="S210" s="21">
        <v>6.7953464969939024</v>
      </c>
      <c r="T210" s="21">
        <v>0.51815897922316489</v>
      </c>
      <c r="U210" s="21">
        <v>2.6611073201981683</v>
      </c>
      <c r="V210" s="21">
        <v>2.1429483409750034</v>
      </c>
      <c r="W210" s="13" t="str">
        <f>IF(Table46[[#This Row],[PSI - FI]]&gt;5,"Red",(IF(AND(Table46[[#This Row],[PSI - FI]]&lt;5,Table46[[#This Row],[PSI - FI]]&gt;=3),"Blue","No")))</f>
        <v>No</v>
      </c>
      <c r="X210" s="19" t="str">
        <f>HYPERLINK("https://www.google.com/maps/search/?api=1&amp;query="&amp;Table46[[#This Row],[Begin Lat]]&amp;","&amp;Table46[[#This Row],[Begin Long]],"Google Maps")</f>
        <v>Google Maps</v>
      </c>
      <c r="Y210" s="1">
        <v>38.728923999999999</v>
      </c>
      <c r="Z210" s="1">
        <v>-82.859763999999998</v>
      </c>
      <c r="AA210" s="1">
        <v>0</v>
      </c>
      <c r="AB210" s="1">
        <v>0</v>
      </c>
    </row>
    <row r="211" spans="1:28" x14ac:dyDescent="0.25">
      <c r="A211" s="13">
        <v>209</v>
      </c>
      <c r="B211" s="17">
        <v>8</v>
      </c>
      <c r="C211" s="1" t="s">
        <v>787</v>
      </c>
      <c r="D211" s="1" t="s">
        <v>2055</v>
      </c>
      <c r="E211" s="1" t="s">
        <v>5252</v>
      </c>
      <c r="F211" s="1" t="s">
        <v>1549</v>
      </c>
      <c r="G211" s="21">
        <v>12.649000000004889</v>
      </c>
      <c r="H211" s="21">
        <v>0</v>
      </c>
      <c r="I211" s="1" t="s">
        <v>258</v>
      </c>
      <c r="J211" s="1" t="s">
        <v>259</v>
      </c>
      <c r="K211" s="1">
        <v>0</v>
      </c>
      <c r="L211" s="1">
        <v>1</v>
      </c>
      <c r="M211" s="1">
        <v>5</v>
      </c>
      <c r="N211" s="1">
        <v>9</v>
      </c>
      <c r="O211" s="1">
        <v>63</v>
      </c>
      <c r="P211" s="16">
        <v>181.34856468023256</v>
      </c>
      <c r="Q211" s="21">
        <v>7.3567107256363196</v>
      </c>
      <c r="R211" s="21">
        <v>15.6074833349049</v>
      </c>
      <c r="S211" s="21">
        <v>8.25077260926858</v>
      </c>
      <c r="T211" s="21">
        <v>0.513440819564696</v>
      </c>
      <c r="U211" s="21">
        <v>2.6561087775499508</v>
      </c>
      <c r="V211" s="21">
        <v>2.142667957985255</v>
      </c>
      <c r="W211" s="13" t="str">
        <f>IF(Table46[[#This Row],[PSI - FI]]&gt;5,"Red",(IF(AND(Table46[[#This Row],[PSI - FI]]&lt;5,Table46[[#This Row],[PSI - FI]]&gt;=3),"Blue","No")))</f>
        <v>No</v>
      </c>
      <c r="X211" s="19" t="str">
        <f>HYPERLINK("https://www.google.com/maps/search/?api=1&amp;query="&amp;Table46[[#This Row],[Begin Lat]]&amp;","&amp;Table46[[#This Row],[Begin Long]],"Google Maps")</f>
        <v>Google Maps</v>
      </c>
      <c r="Y211" s="1">
        <v>39.206716999999998</v>
      </c>
      <c r="Z211" s="1">
        <v>-84.379622999999995</v>
      </c>
      <c r="AA211" s="1">
        <v>0</v>
      </c>
      <c r="AB211" s="1">
        <v>0</v>
      </c>
    </row>
    <row r="212" spans="1:28" x14ac:dyDescent="0.25">
      <c r="A212" s="13">
        <v>210</v>
      </c>
      <c r="B212" s="17">
        <v>4</v>
      </c>
      <c r="C212" s="1" t="s">
        <v>801</v>
      </c>
      <c r="D212" s="1" t="s">
        <v>2056</v>
      </c>
      <c r="E212" s="1" t="s">
        <v>5380</v>
      </c>
      <c r="F212" s="1" t="s">
        <v>1550</v>
      </c>
      <c r="G212" s="21">
        <v>3.0310000000026776</v>
      </c>
      <c r="H212" s="21">
        <v>0</v>
      </c>
      <c r="I212" s="1" t="s">
        <v>258</v>
      </c>
      <c r="J212" s="1" t="s">
        <v>259</v>
      </c>
      <c r="K212" s="1">
        <v>0</v>
      </c>
      <c r="L212" s="1">
        <v>0</v>
      </c>
      <c r="M212" s="1">
        <v>5</v>
      </c>
      <c r="N212" s="1">
        <v>10</v>
      </c>
      <c r="O212" s="1">
        <v>54</v>
      </c>
      <c r="P212" s="16">
        <v>131.109375</v>
      </c>
      <c r="Q212" s="21">
        <v>5.6003142696099113</v>
      </c>
      <c r="R212" s="21">
        <v>14.414959281215715</v>
      </c>
      <c r="S212" s="21">
        <v>8.8146450116058048</v>
      </c>
      <c r="T212" s="21">
        <v>0.3908580961853253</v>
      </c>
      <c r="U212" s="21">
        <v>2.6377649361662794</v>
      </c>
      <c r="V212" s="21">
        <v>2.2469068399809542</v>
      </c>
      <c r="W212" s="13" t="str">
        <f>IF(Table46[[#This Row],[PSI - FI]]&gt;5,"Red",(IF(AND(Table46[[#This Row],[PSI - FI]]&lt;5,Table46[[#This Row],[PSI - FI]]&gt;=3),"Blue","No")))</f>
        <v>No</v>
      </c>
      <c r="X212" s="19" t="str">
        <f>HYPERLINK("https://www.google.com/maps/search/?api=1&amp;query="&amp;Table46[[#This Row],[Begin Lat]]&amp;","&amp;Table46[[#This Row],[Begin Long]],"Google Maps")</f>
        <v>Google Maps</v>
      </c>
      <c r="Y212" s="1">
        <v>40.987952</v>
      </c>
      <c r="Z212" s="1">
        <v>-80.669167000000002</v>
      </c>
      <c r="AA212" s="1">
        <v>0</v>
      </c>
      <c r="AB212" s="1">
        <v>0</v>
      </c>
    </row>
    <row r="213" spans="1:28" x14ac:dyDescent="0.25">
      <c r="A213" s="13">
        <v>211</v>
      </c>
      <c r="B213" s="17">
        <v>6</v>
      </c>
      <c r="C213" s="1" t="s">
        <v>799</v>
      </c>
      <c r="D213" s="1" t="s">
        <v>2057</v>
      </c>
      <c r="E213" s="1" t="s">
        <v>5050</v>
      </c>
      <c r="F213" s="1" t="s">
        <v>1551</v>
      </c>
      <c r="G213" s="21">
        <v>1.4199999999982538</v>
      </c>
      <c r="H213" s="21">
        <v>0</v>
      </c>
      <c r="I213" s="1" t="s">
        <v>258</v>
      </c>
      <c r="J213" s="1" t="s">
        <v>259</v>
      </c>
      <c r="K213" s="1">
        <v>0</v>
      </c>
      <c r="L213" s="1">
        <v>0</v>
      </c>
      <c r="M213" s="1">
        <v>9</v>
      </c>
      <c r="N213" s="1">
        <v>7</v>
      </c>
      <c r="O213" s="1">
        <v>43</v>
      </c>
      <c r="P213" s="16">
        <v>132.984375</v>
      </c>
      <c r="Q213" s="21">
        <v>6.8922599754382246</v>
      </c>
      <c r="R213" s="21">
        <v>10.956967226814669</v>
      </c>
      <c r="S213" s="21">
        <v>4.0647072513764444</v>
      </c>
      <c r="T213" s="21">
        <v>0.4810257929688907</v>
      </c>
      <c r="U213" s="21">
        <v>2.6270898740466171</v>
      </c>
      <c r="V213" s="21">
        <v>2.1460640810777263</v>
      </c>
      <c r="W213" s="13" t="str">
        <f>IF(Table46[[#This Row],[PSI - FI]]&gt;5,"Red",(IF(AND(Table46[[#This Row],[PSI - FI]]&lt;5,Table46[[#This Row],[PSI - FI]]&gt;=3),"Blue","No")))</f>
        <v>No</v>
      </c>
      <c r="X213" s="19" t="str">
        <f>HYPERLINK("https://www.google.com/maps/search/?api=1&amp;query="&amp;Table46[[#This Row],[Begin Lat]]&amp;","&amp;Table46[[#This Row],[Begin Long]],"Google Maps")</f>
        <v>Google Maps</v>
      </c>
      <c r="Y213" s="1">
        <v>40.156916000000002</v>
      </c>
      <c r="Z213" s="1">
        <v>-83.045778999999996</v>
      </c>
      <c r="AA213" s="1">
        <v>0</v>
      </c>
      <c r="AB213" s="1">
        <v>0</v>
      </c>
    </row>
    <row r="214" spans="1:28" x14ac:dyDescent="0.25">
      <c r="A214" s="13">
        <v>212</v>
      </c>
      <c r="B214" s="17">
        <v>8</v>
      </c>
      <c r="C214" s="1" t="s">
        <v>787</v>
      </c>
      <c r="D214" s="1" t="s">
        <v>2058</v>
      </c>
      <c r="E214" s="1" t="s">
        <v>5381</v>
      </c>
      <c r="F214" s="1" t="s">
        <v>1552</v>
      </c>
      <c r="G214" s="21">
        <v>2.1459999999933643</v>
      </c>
      <c r="H214" s="21">
        <v>0</v>
      </c>
      <c r="I214" s="1" t="s">
        <v>258</v>
      </c>
      <c r="J214" s="1" t="s">
        <v>259</v>
      </c>
      <c r="K214" s="1">
        <v>0</v>
      </c>
      <c r="L214" s="1">
        <v>1</v>
      </c>
      <c r="M214" s="1">
        <v>8</v>
      </c>
      <c r="N214" s="1">
        <v>4</v>
      </c>
      <c r="O214" s="1">
        <v>47</v>
      </c>
      <c r="P214" s="16">
        <v>162.80168968023256</v>
      </c>
      <c r="Q214" s="21">
        <v>6.7138895156330376</v>
      </c>
      <c r="R214" s="21">
        <v>14.174727312237861</v>
      </c>
      <c r="S214" s="21">
        <v>7.4608377966048236</v>
      </c>
      <c r="T214" s="21">
        <v>0.46857693117670901</v>
      </c>
      <c r="U214" s="21">
        <v>2.6220319874383362</v>
      </c>
      <c r="V214" s="21">
        <v>2.153455056261627</v>
      </c>
      <c r="W214" s="13" t="str">
        <f>IF(Table46[[#This Row],[PSI - FI]]&gt;5,"Red",(IF(AND(Table46[[#This Row],[PSI - FI]]&lt;5,Table46[[#This Row],[PSI - FI]]&gt;=3),"Blue","No")))</f>
        <v>No</v>
      </c>
      <c r="X214" s="19" t="str">
        <f>HYPERLINK("https://www.google.com/maps/search/?api=1&amp;query="&amp;Table46[[#This Row],[Begin Lat]]&amp;","&amp;Table46[[#This Row],[Begin Long]],"Google Maps")</f>
        <v>Google Maps</v>
      </c>
      <c r="Y214" s="1">
        <v>39.095191999999997</v>
      </c>
      <c r="Z214" s="1">
        <v>-84.605692000000005</v>
      </c>
      <c r="AA214" s="1">
        <v>0</v>
      </c>
      <c r="AB214" s="1">
        <v>0</v>
      </c>
    </row>
    <row r="215" spans="1:28" x14ac:dyDescent="0.25">
      <c r="A215" s="13">
        <v>213</v>
      </c>
      <c r="B215" s="17">
        <v>9</v>
      </c>
      <c r="C215" s="1" t="s">
        <v>796</v>
      </c>
      <c r="D215" s="1" t="s">
        <v>2059</v>
      </c>
      <c r="E215" s="1" t="s">
        <v>5382</v>
      </c>
      <c r="F215" s="1" t="s">
        <v>1553</v>
      </c>
      <c r="G215" s="21">
        <v>1.5399999999935972</v>
      </c>
      <c r="H215" s="21">
        <v>0</v>
      </c>
      <c r="I215" s="1" t="s">
        <v>258</v>
      </c>
      <c r="J215" s="1" t="s">
        <v>259</v>
      </c>
      <c r="K215" s="1">
        <v>0</v>
      </c>
      <c r="L215" s="1">
        <v>0</v>
      </c>
      <c r="M215" s="1">
        <v>8</v>
      </c>
      <c r="N215" s="1">
        <v>6</v>
      </c>
      <c r="O215" s="1">
        <v>26</v>
      </c>
      <c r="P215" s="16">
        <v>105</v>
      </c>
      <c r="Q215" s="21">
        <v>7.4259811591259917</v>
      </c>
      <c r="R215" s="21">
        <v>8.5245688614515203</v>
      </c>
      <c r="S215" s="21">
        <v>1.0985877023255286</v>
      </c>
      <c r="T215" s="21">
        <v>0.51827535356623</v>
      </c>
      <c r="U215" s="21">
        <v>2.6216840500712633</v>
      </c>
      <c r="V215" s="21">
        <v>2.1034086965050331</v>
      </c>
      <c r="W215" s="13" t="str">
        <f>IF(Table46[[#This Row],[PSI - FI]]&gt;5,"Red",(IF(AND(Table46[[#This Row],[PSI - FI]]&lt;5,Table46[[#This Row],[PSI - FI]]&gt;=3),"Blue","No")))</f>
        <v>No</v>
      </c>
      <c r="X215" s="19" t="str">
        <f>HYPERLINK("https://www.google.com/maps/search/?api=1&amp;query="&amp;Table46[[#This Row],[Begin Lat]]&amp;","&amp;Table46[[#This Row],[Begin Long]],"Google Maps")</f>
        <v>Google Maps</v>
      </c>
      <c r="Y215" s="1">
        <v>39.369163</v>
      </c>
      <c r="Z215" s="1">
        <v>-83.034557000000007</v>
      </c>
      <c r="AA215" s="1">
        <v>0</v>
      </c>
      <c r="AB215" s="1">
        <v>0</v>
      </c>
    </row>
    <row r="216" spans="1:28" x14ac:dyDescent="0.25">
      <c r="A216" s="13">
        <v>214</v>
      </c>
      <c r="B216" s="17">
        <v>7</v>
      </c>
      <c r="C216" s="1" t="s">
        <v>3196</v>
      </c>
      <c r="D216" s="1" t="s">
        <v>2060</v>
      </c>
      <c r="E216" s="1" t="s">
        <v>5270</v>
      </c>
      <c r="F216" s="1" t="s">
        <v>1554</v>
      </c>
      <c r="G216" s="21">
        <v>15.411999999996624</v>
      </c>
      <c r="H216" s="21">
        <v>0</v>
      </c>
      <c r="I216" s="1" t="s">
        <v>258</v>
      </c>
      <c r="J216" s="1" t="s">
        <v>259</v>
      </c>
      <c r="K216" s="1">
        <v>1</v>
      </c>
      <c r="L216" s="1">
        <v>1</v>
      </c>
      <c r="M216" s="1">
        <v>5</v>
      </c>
      <c r="N216" s="1">
        <v>8</v>
      </c>
      <c r="O216" s="1">
        <v>27</v>
      </c>
      <c r="P216" s="16">
        <v>186.58775436046511</v>
      </c>
      <c r="Q216" s="21">
        <v>7.5778933675131084</v>
      </c>
      <c r="R216" s="21">
        <v>8.2122984102847791</v>
      </c>
      <c r="S216" s="21">
        <v>0.63440504277167076</v>
      </c>
      <c r="T216" s="21">
        <v>0.52887763652733122</v>
      </c>
      <c r="U216" s="21">
        <v>2.6104580831073201</v>
      </c>
      <c r="V216" s="21">
        <v>2.0815804465799888</v>
      </c>
      <c r="W216" s="13" t="str">
        <f>IF(Table46[[#This Row],[PSI - FI]]&gt;5,"Red",(IF(AND(Table46[[#This Row],[PSI - FI]]&lt;5,Table46[[#This Row],[PSI - FI]]&gt;=3),"Blue","No")))</f>
        <v>No</v>
      </c>
      <c r="X216" s="19" t="str">
        <f>HYPERLINK("https://www.google.com/maps/search/?api=1&amp;query="&amp;Table46[[#This Row],[Begin Lat]]&amp;","&amp;Table46[[#This Row],[Begin Long]],"Google Maps")</f>
        <v>Google Maps</v>
      </c>
      <c r="Y216" s="1">
        <v>39.636172999999999</v>
      </c>
      <c r="Z216" s="1">
        <v>-84.217782999999997</v>
      </c>
      <c r="AA216" s="1">
        <v>0</v>
      </c>
      <c r="AB216" s="1">
        <v>0</v>
      </c>
    </row>
    <row r="217" spans="1:28" x14ac:dyDescent="0.25">
      <c r="A217" s="13">
        <v>215</v>
      </c>
      <c r="B217" s="17">
        <v>8</v>
      </c>
      <c r="C217" s="1" t="s">
        <v>787</v>
      </c>
      <c r="D217" s="1" t="s">
        <v>2061</v>
      </c>
      <c r="E217" s="1" t="s">
        <v>5341</v>
      </c>
      <c r="F217" s="1" t="s">
        <v>1555</v>
      </c>
      <c r="G217" s="21">
        <v>11.346999999994296</v>
      </c>
      <c r="H217" s="21">
        <v>0</v>
      </c>
      <c r="I217" s="1" t="s">
        <v>258</v>
      </c>
      <c r="J217" s="1" t="s">
        <v>262</v>
      </c>
      <c r="K217" s="1">
        <v>0</v>
      </c>
      <c r="L217" s="1">
        <v>1</v>
      </c>
      <c r="M217" s="1">
        <v>6</v>
      </c>
      <c r="N217" s="1">
        <v>11</v>
      </c>
      <c r="O217" s="1">
        <v>81</v>
      </c>
      <c r="P217" s="16">
        <v>214.77043968023256</v>
      </c>
      <c r="Q217" s="21">
        <v>4.3878703734968809</v>
      </c>
      <c r="R217" s="21">
        <v>18.52432194438677</v>
      </c>
      <c r="S217" s="21">
        <v>14.136451570889889</v>
      </c>
      <c r="T217" s="21">
        <v>0.30623900337158105</v>
      </c>
      <c r="U217" s="21">
        <v>2.5894394522622859</v>
      </c>
      <c r="V217" s="21">
        <v>2.2832004488907049</v>
      </c>
      <c r="W217" s="13" t="str">
        <f>IF(Table46[[#This Row],[PSI - FI]]&gt;5,"Red",(IF(AND(Table46[[#This Row],[PSI - FI]]&lt;5,Table46[[#This Row],[PSI - FI]]&gt;=3),"Blue","No")))</f>
        <v>No</v>
      </c>
      <c r="X217" s="19" t="str">
        <f>HYPERLINK("https://www.google.com/maps/search/?api=1&amp;query="&amp;Table46[[#This Row],[Begin Lat]]&amp;","&amp;Table46[[#This Row],[Begin Long]],"Google Maps")</f>
        <v>Google Maps</v>
      </c>
      <c r="Y217" s="1">
        <v>39.194370999999997</v>
      </c>
      <c r="Z217" s="1">
        <v>-84.660886000000005</v>
      </c>
      <c r="AA217" s="1">
        <v>0</v>
      </c>
      <c r="AB217" s="1">
        <v>0</v>
      </c>
    </row>
    <row r="218" spans="1:28" x14ac:dyDescent="0.25">
      <c r="A218" s="13">
        <v>216</v>
      </c>
      <c r="B218" s="17">
        <v>7</v>
      </c>
      <c r="C218" s="1" t="s">
        <v>3196</v>
      </c>
      <c r="D218" s="1" t="s">
        <v>2062</v>
      </c>
      <c r="E218" s="1" t="s">
        <v>5270</v>
      </c>
      <c r="F218" s="1" t="s">
        <v>1556</v>
      </c>
      <c r="G218" s="21">
        <v>16.069000000003143</v>
      </c>
      <c r="H218" s="21">
        <v>0</v>
      </c>
      <c r="I218" s="1" t="s">
        <v>258</v>
      </c>
      <c r="J218" s="1" t="s">
        <v>259</v>
      </c>
      <c r="K218" s="1">
        <v>0</v>
      </c>
      <c r="L218" s="1">
        <v>0</v>
      </c>
      <c r="M218" s="1">
        <v>11</v>
      </c>
      <c r="N218" s="1">
        <v>4</v>
      </c>
      <c r="O218" s="1">
        <v>17</v>
      </c>
      <c r="P218" s="16">
        <v>106.765625</v>
      </c>
      <c r="Q218" s="21">
        <v>6.6381739883199273</v>
      </c>
      <c r="R218" s="21">
        <v>6.3214497736475854</v>
      </c>
      <c r="S218" s="21">
        <v>-0.31672421467234191</v>
      </c>
      <c r="T218" s="21">
        <v>0.46329258007915325</v>
      </c>
      <c r="U218" s="21">
        <v>2.583003452545019</v>
      </c>
      <c r="V218" s="21">
        <v>2.1197108724658658</v>
      </c>
      <c r="W218" s="13" t="str">
        <f>IF(Table46[[#This Row],[PSI - FI]]&gt;5,"Red",(IF(AND(Table46[[#This Row],[PSI - FI]]&lt;5,Table46[[#This Row],[PSI - FI]]&gt;=3),"Blue","No")))</f>
        <v>No</v>
      </c>
      <c r="X218" s="19" t="str">
        <f>HYPERLINK("https://www.google.com/maps/search/?api=1&amp;query="&amp;Table46[[#This Row],[Begin Lat]]&amp;","&amp;Table46[[#This Row],[Begin Long]],"Google Maps")</f>
        <v>Google Maps</v>
      </c>
      <c r="Y218" s="1">
        <v>39.633692000000003</v>
      </c>
      <c r="Z218" s="1">
        <v>-84.206115999999994</v>
      </c>
      <c r="AA218" s="1">
        <v>0</v>
      </c>
      <c r="AB218" s="1">
        <v>0</v>
      </c>
    </row>
    <row r="219" spans="1:28" x14ac:dyDescent="0.25">
      <c r="A219" s="13">
        <v>217</v>
      </c>
      <c r="B219" s="17">
        <v>7</v>
      </c>
      <c r="C219" s="1" t="s">
        <v>3196</v>
      </c>
      <c r="D219" s="1" t="s">
        <v>2063</v>
      </c>
      <c r="E219" s="1" t="s">
        <v>5383</v>
      </c>
      <c r="F219" s="1" t="s">
        <v>1557</v>
      </c>
      <c r="G219" s="21">
        <v>0.27199999999720603</v>
      </c>
      <c r="H219" s="21">
        <v>0</v>
      </c>
      <c r="I219" s="1" t="s">
        <v>258</v>
      </c>
      <c r="J219" s="1" t="s">
        <v>259</v>
      </c>
      <c r="K219" s="1">
        <v>0</v>
      </c>
      <c r="L219" s="1">
        <v>0</v>
      </c>
      <c r="M219" s="1">
        <v>13</v>
      </c>
      <c r="N219" s="1">
        <v>2</v>
      </c>
      <c r="O219" s="1">
        <v>14</v>
      </c>
      <c r="P219" s="16">
        <v>107.984375</v>
      </c>
      <c r="Q219" s="21">
        <v>5.5372451098721012</v>
      </c>
      <c r="R219" s="21">
        <v>5.9325308101813725</v>
      </c>
      <c r="S219" s="21">
        <v>0.39528570030927135</v>
      </c>
      <c r="T219" s="21">
        <v>0.3864563625474654</v>
      </c>
      <c r="U219" s="21">
        <v>2.5814228239820971</v>
      </c>
      <c r="V219" s="21">
        <v>2.1949664614346318</v>
      </c>
      <c r="W219" s="13" t="str">
        <f>IF(Table46[[#This Row],[PSI - FI]]&gt;5,"Red",(IF(AND(Table46[[#This Row],[PSI - FI]]&lt;5,Table46[[#This Row],[PSI - FI]]&gt;=3),"Blue","No")))</f>
        <v>No</v>
      </c>
      <c r="X219" s="19" t="str">
        <f>HYPERLINK("https://www.google.com/maps/search/?api=1&amp;query="&amp;Table46[[#This Row],[Begin Lat]]&amp;","&amp;Table46[[#This Row],[Begin Long]],"Google Maps")</f>
        <v>Google Maps</v>
      </c>
      <c r="Y219" s="1">
        <v>39.792664000000002</v>
      </c>
      <c r="Z219" s="1">
        <v>-84.244491999999994</v>
      </c>
      <c r="AA219" s="1">
        <v>0</v>
      </c>
      <c r="AB219" s="1">
        <v>0</v>
      </c>
    </row>
    <row r="220" spans="1:28" x14ac:dyDescent="0.25">
      <c r="A220" s="13">
        <v>218</v>
      </c>
      <c r="B220" s="17">
        <v>4</v>
      </c>
      <c r="C220" s="1" t="s">
        <v>795</v>
      </c>
      <c r="D220" s="1" t="s">
        <v>2064</v>
      </c>
      <c r="E220" s="1" t="s">
        <v>5384</v>
      </c>
      <c r="F220" s="1" t="s">
        <v>1558</v>
      </c>
      <c r="G220" s="21">
        <v>2.1666688296619707</v>
      </c>
      <c r="H220" s="21">
        <v>0</v>
      </c>
      <c r="I220" s="1" t="s">
        <v>258</v>
      </c>
      <c r="J220" s="1" t="s">
        <v>259</v>
      </c>
      <c r="K220" s="1">
        <v>0</v>
      </c>
      <c r="L220" s="1">
        <v>2</v>
      </c>
      <c r="M220" s="1">
        <v>5</v>
      </c>
      <c r="N220" s="1">
        <v>6</v>
      </c>
      <c r="O220" s="1">
        <v>23</v>
      </c>
      <c r="P220" s="16">
        <v>173.71275436046511</v>
      </c>
      <c r="Q220" s="21">
        <v>7.2073427428769872</v>
      </c>
      <c r="R220" s="21">
        <v>8.2248488686586114</v>
      </c>
      <c r="S220" s="21">
        <v>1.0175061257816242</v>
      </c>
      <c r="T220" s="21">
        <v>0.5030161036359555</v>
      </c>
      <c r="U220" s="21">
        <v>2.5760365222585588</v>
      </c>
      <c r="V220" s="21">
        <v>2.0730204186226033</v>
      </c>
      <c r="W220" s="13" t="str">
        <f>IF(Table46[[#This Row],[PSI - FI]]&gt;5,"Red",(IF(AND(Table46[[#This Row],[PSI - FI]]&lt;5,Table46[[#This Row],[PSI - FI]]&gt;=3),"Blue","No")))</f>
        <v>No</v>
      </c>
      <c r="X220" s="19" t="str">
        <f>HYPERLINK("https://www.google.com/maps/search/?api=1&amp;query="&amp;Table46[[#This Row],[Begin Lat]]&amp;","&amp;Table46[[#This Row],[Begin Long]],"Google Maps")</f>
        <v>Google Maps</v>
      </c>
      <c r="Y220" s="1">
        <v>41.029018000000001</v>
      </c>
      <c r="Z220" s="1">
        <v>-81.393266999999994</v>
      </c>
      <c r="AA220" s="1">
        <v>0</v>
      </c>
      <c r="AB220" s="1">
        <v>0</v>
      </c>
    </row>
    <row r="221" spans="1:28" x14ac:dyDescent="0.25">
      <c r="A221" s="13">
        <v>219</v>
      </c>
      <c r="B221" s="17">
        <v>4</v>
      </c>
      <c r="C221" s="1" t="s">
        <v>801</v>
      </c>
      <c r="D221" s="1" t="s">
        <v>2065</v>
      </c>
      <c r="E221" s="1" t="s">
        <v>5285</v>
      </c>
      <c r="F221" s="1" t="s">
        <v>1559</v>
      </c>
      <c r="G221" s="21">
        <v>21.167000000001281</v>
      </c>
      <c r="H221" s="21">
        <v>0</v>
      </c>
      <c r="I221" s="1" t="s">
        <v>258</v>
      </c>
      <c r="J221" s="1" t="s">
        <v>261</v>
      </c>
      <c r="K221" s="1">
        <v>0</v>
      </c>
      <c r="L221" s="1">
        <v>0</v>
      </c>
      <c r="M221" s="1">
        <v>5</v>
      </c>
      <c r="N221" s="1">
        <v>9</v>
      </c>
      <c r="O221" s="1">
        <v>39</v>
      </c>
      <c r="P221" s="16">
        <v>111.671875</v>
      </c>
      <c r="Q221" s="21">
        <v>8.662479905850514</v>
      </c>
      <c r="R221" s="21">
        <v>10.608533056318645</v>
      </c>
      <c r="S221" s="21">
        <v>1.9460531504681313</v>
      </c>
      <c r="T221" s="21">
        <v>0.62922453099034559</v>
      </c>
      <c r="U221" s="21">
        <v>2.5619384599418247</v>
      </c>
      <c r="V221" s="21">
        <v>1.932713928951479</v>
      </c>
      <c r="W221" s="13" t="str">
        <f>IF(Table46[[#This Row],[PSI - FI]]&gt;5,"Red",(IF(AND(Table46[[#This Row],[PSI - FI]]&lt;5,Table46[[#This Row],[PSI - FI]]&gt;=3),"Blue","No")))</f>
        <v>No</v>
      </c>
      <c r="X221" s="19" t="str">
        <f>HYPERLINK("https://www.google.com/maps/search/?api=1&amp;query="&amp;Table46[[#This Row],[Begin Lat]]&amp;","&amp;Table46[[#This Row],[Begin Long]],"Google Maps")</f>
        <v>Google Maps</v>
      </c>
      <c r="Y221" s="1">
        <v>40.987895000000002</v>
      </c>
      <c r="Z221" s="1">
        <v>-80.633624999999995</v>
      </c>
      <c r="AA221" s="1">
        <v>0</v>
      </c>
      <c r="AB221" s="1">
        <v>0</v>
      </c>
    </row>
    <row r="222" spans="1:28" x14ac:dyDescent="0.25">
      <c r="A222" s="13">
        <v>220</v>
      </c>
      <c r="B222" s="17">
        <v>6</v>
      </c>
      <c r="C222" s="1" t="s">
        <v>784</v>
      </c>
      <c r="D222" s="1" t="s">
        <v>2066</v>
      </c>
      <c r="E222" s="1" t="s">
        <v>5385</v>
      </c>
      <c r="F222" s="1" t="s">
        <v>1560</v>
      </c>
      <c r="G222" s="21">
        <v>11.274999999994179</v>
      </c>
      <c r="H222" s="21">
        <v>0</v>
      </c>
      <c r="I222" s="1" t="s">
        <v>258</v>
      </c>
      <c r="J222" s="1" t="s">
        <v>262</v>
      </c>
      <c r="K222" s="1">
        <v>0</v>
      </c>
      <c r="L222" s="1">
        <v>3</v>
      </c>
      <c r="M222" s="1">
        <v>10</v>
      </c>
      <c r="N222" s="1">
        <v>3</v>
      </c>
      <c r="O222" s="1">
        <v>36</v>
      </c>
      <c r="P222" s="16">
        <v>251.81131904069767</v>
      </c>
      <c r="Q222" s="21">
        <v>5.0385024130830445</v>
      </c>
      <c r="R222" s="21">
        <v>10.622607240467646</v>
      </c>
      <c r="S222" s="21">
        <v>5.5841048273846017</v>
      </c>
      <c r="T222" s="21">
        <v>0.35164802652047955</v>
      </c>
      <c r="U222" s="21">
        <v>2.5500139064239109</v>
      </c>
      <c r="V222" s="21">
        <v>2.1983658799034314</v>
      </c>
      <c r="W222" s="13" t="str">
        <f>IF(Table46[[#This Row],[PSI - FI]]&gt;5,"Red",(IF(AND(Table46[[#This Row],[PSI - FI]]&lt;5,Table46[[#This Row],[PSI - FI]]&gt;=3),"Blue","No")))</f>
        <v>No</v>
      </c>
      <c r="X222" s="19" t="str">
        <f>HYPERLINK("https://www.google.com/maps/search/?api=1&amp;query="&amp;Table46[[#This Row],[Begin Lat]]&amp;","&amp;Table46[[#This Row],[Begin Long]],"Google Maps")</f>
        <v>Google Maps</v>
      </c>
      <c r="Y222" s="1">
        <v>39.951734999999999</v>
      </c>
      <c r="Z222" s="1">
        <v>-83.139450999999994</v>
      </c>
      <c r="AA222" s="1">
        <v>0</v>
      </c>
      <c r="AB222" s="1">
        <v>0</v>
      </c>
    </row>
    <row r="223" spans="1:28" x14ac:dyDescent="0.25">
      <c r="A223" s="13">
        <v>221</v>
      </c>
      <c r="B223" s="17">
        <v>8</v>
      </c>
      <c r="C223" s="1" t="s">
        <v>787</v>
      </c>
      <c r="D223" s="1" t="s">
        <v>2067</v>
      </c>
      <c r="E223" s="1" t="s">
        <v>5366</v>
      </c>
      <c r="F223" s="1" t="s">
        <v>1561</v>
      </c>
      <c r="G223" s="21">
        <v>5.0029999999969732</v>
      </c>
      <c r="H223" s="21">
        <v>0</v>
      </c>
      <c r="I223" s="1" t="s">
        <v>258</v>
      </c>
      <c r="J223" s="1" t="s">
        <v>259</v>
      </c>
      <c r="K223" s="1">
        <v>0</v>
      </c>
      <c r="L223" s="1">
        <v>1</v>
      </c>
      <c r="M223" s="1">
        <v>3</v>
      </c>
      <c r="N223" s="1">
        <v>9</v>
      </c>
      <c r="O223" s="1">
        <v>53</v>
      </c>
      <c r="P223" s="16">
        <v>158.25481468023256</v>
      </c>
      <c r="Q223" s="21">
        <v>16.703120683786086</v>
      </c>
      <c r="R223" s="21">
        <v>13.448116787771038</v>
      </c>
      <c r="S223" s="21">
        <v>-3.2550038960150474</v>
      </c>
      <c r="T223" s="21">
        <v>1.1657470699895387</v>
      </c>
      <c r="U223" s="21">
        <v>2.5464434484087093</v>
      </c>
      <c r="V223" s="21">
        <v>1.3806963784191706</v>
      </c>
      <c r="W223" s="13" t="str">
        <f>IF(Table46[[#This Row],[PSI - FI]]&gt;5,"Red",(IF(AND(Table46[[#This Row],[PSI - FI]]&lt;5,Table46[[#This Row],[PSI - FI]]&gt;=3),"Blue","No")))</f>
        <v>No</v>
      </c>
      <c r="X223" s="19" t="str">
        <f>HYPERLINK("https://www.google.com/maps/search/?api=1&amp;query="&amp;Table46[[#This Row],[Begin Lat]]&amp;","&amp;Table46[[#This Row],[Begin Long]],"Google Maps")</f>
        <v>Google Maps</v>
      </c>
      <c r="Y223" s="1">
        <v>39.290799</v>
      </c>
      <c r="Z223" s="1">
        <v>-84.29889</v>
      </c>
      <c r="AA223" s="1">
        <v>0</v>
      </c>
      <c r="AB223" s="1">
        <v>0</v>
      </c>
    </row>
    <row r="224" spans="1:28" x14ac:dyDescent="0.25">
      <c r="A224" s="13">
        <v>222</v>
      </c>
      <c r="B224" s="17">
        <v>8</v>
      </c>
      <c r="C224" s="1" t="s">
        <v>792</v>
      </c>
      <c r="D224" s="1" t="s">
        <v>2068</v>
      </c>
      <c r="E224" s="1" t="s">
        <v>5386</v>
      </c>
      <c r="F224" s="1" t="s">
        <v>1562</v>
      </c>
      <c r="G224" s="21">
        <v>4.2100000000064028</v>
      </c>
      <c r="H224" s="21">
        <v>0</v>
      </c>
      <c r="I224" s="1" t="s">
        <v>258</v>
      </c>
      <c r="J224" s="1" t="s">
        <v>259</v>
      </c>
      <c r="K224" s="1">
        <v>0</v>
      </c>
      <c r="L224" s="1">
        <v>0</v>
      </c>
      <c r="M224" s="1">
        <v>3</v>
      </c>
      <c r="N224" s="1">
        <v>11</v>
      </c>
      <c r="O224" s="1">
        <v>59</v>
      </c>
      <c r="P224" s="16">
        <v>127.453125</v>
      </c>
      <c r="Q224" s="21">
        <v>11.678800534317872</v>
      </c>
      <c r="R224" s="21">
        <v>14.136710981391184</v>
      </c>
      <c r="S224" s="21">
        <v>2.4579104470733117</v>
      </c>
      <c r="T224" s="21">
        <v>0.8150888544491629</v>
      </c>
      <c r="U224" s="21">
        <v>2.5400492220635882</v>
      </c>
      <c r="V224" s="21">
        <v>1.7249603676144254</v>
      </c>
      <c r="W224" s="13" t="str">
        <f>IF(Table46[[#This Row],[PSI - FI]]&gt;5,"Red",(IF(AND(Table46[[#This Row],[PSI - FI]]&lt;5,Table46[[#This Row],[PSI - FI]]&gt;=3),"Blue","No")))</f>
        <v>No</v>
      </c>
      <c r="X224" s="19" t="str">
        <f>HYPERLINK("https://www.google.com/maps/search/?api=1&amp;query="&amp;Table46[[#This Row],[Begin Lat]]&amp;","&amp;Table46[[#This Row],[Begin Long]],"Google Maps")</f>
        <v>Google Maps</v>
      </c>
      <c r="Y224" s="1">
        <v>39.637990000000002</v>
      </c>
      <c r="Z224" s="1">
        <v>-84.110037000000005</v>
      </c>
      <c r="AA224" s="1">
        <v>0</v>
      </c>
      <c r="AB224" s="1">
        <v>0</v>
      </c>
    </row>
    <row r="225" spans="1:28" x14ac:dyDescent="0.25">
      <c r="A225" s="13">
        <v>223</v>
      </c>
      <c r="B225" s="17">
        <v>8</v>
      </c>
      <c r="C225" s="1" t="s">
        <v>787</v>
      </c>
      <c r="D225" s="1" t="s">
        <v>2069</v>
      </c>
      <c r="E225" s="1" t="s">
        <v>5250</v>
      </c>
      <c r="F225" s="1" t="s">
        <v>1563</v>
      </c>
      <c r="G225" s="21">
        <v>0</v>
      </c>
      <c r="H225" s="21">
        <v>0</v>
      </c>
      <c r="I225" s="1" t="s">
        <v>258</v>
      </c>
      <c r="J225" s="1" t="s">
        <v>259</v>
      </c>
      <c r="K225" s="1">
        <v>0</v>
      </c>
      <c r="L225" s="1">
        <v>1</v>
      </c>
      <c r="M225" s="1">
        <v>5</v>
      </c>
      <c r="N225" s="1">
        <v>7</v>
      </c>
      <c r="O225" s="1">
        <v>46</v>
      </c>
      <c r="P225" s="16">
        <v>155.47356468023256</v>
      </c>
      <c r="Q225" s="21">
        <v>12.054454982448156</v>
      </c>
      <c r="R225" s="21">
        <v>12.331494779578053</v>
      </c>
      <c r="S225" s="21">
        <v>0.27703979712989657</v>
      </c>
      <c r="T225" s="21">
        <v>0.84130659426717846</v>
      </c>
      <c r="U225" s="21">
        <v>2.5399945795350822</v>
      </c>
      <c r="V225" s="21">
        <v>1.6986879852679038</v>
      </c>
      <c r="W225" s="13" t="str">
        <f>IF(Table46[[#This Row],[PSI - FI]]&gt;5,"Red",(IF(AND(Table46[[#This Row],[PSI - FI]]&lt;5,Table46[[#This Row],[PSI - FI]]&gt;=3),"Blue","No")))</f>
        <v>No</v>
      </c>
      <c r="X225" s="19" t="str">
        <f>HYPERLINK("https://www.google.com/maps/search/?api=1&amp;query="&amp;Table46[[#This Row],[Begin Lat]]&amp;","&amp;Table46[[#This Row],[Begin Long]],"Google Maps")</f>
        <v>Google Maps</v>
      </c>
      <c r="Y225" s="1">
        <v>39.212831000000001</v>
      </c>
      <c r="Z225" s="1">
        <v>-84.599680000000006</v>
      </c>
      <c r="AA225" s="1">
        <v>0</v>
      </c>
      <c r="AB225" s="1">
        <v>0</v>
      </c>
    </row>
    <row r="226" spans="1:28" x14ac:dyDescent="0.25">
      <c r="A226" s="13">
        <v>224</v>
      </c>
      <c r="B226" s="17">
        <v>6</v>
      </c>
      <c r="C226" s="1" t="s">
        <v>1331</v>
      </c>
      <c r="D226" s="1" t="s">
        <v>2070</v>
      </c>
      <c r="E226" s="1" t="s">
        <v>5374</v>
      </c>
      <c r="F226" s="1" t="s">
        <v>1564</v>
      </c>
      <c r="G226" s="21">
        <v>17.19999999999709</v>
      </c>
      <c r="H226" s="21">
        <v>0</v>
      </c>
      <c r="I226" s="1" t="s">
        <v>258</v>
      </c>
      <c r="J226" s="1" t="s">
        <v>259</v>
      </c>
      <c r="K226" s="1">
        <v>0</v>
      </c>
      <c r="L226" s="1">
        <v>2</v>
      </c>
      <c r="M226" s="1">
        <v>9</v>
      </c>
      <c r="N226" s="1">
        <v>4</v>
      </c>
      <c r="O226" s="1">
        <v>24</v>
      </c>
      <c r="P226" s="16">
        <v>192.02525436046511</v>
      </c>
      <c r="Q226" s="21">
        <v>6.6985093625838648</v>
      </c>
      <c r="R226" s="21">
        <v>7.5198320143628017</v>
      </c>
      <c r="S226" s="21">
        <v>0.82132265177893693</v>
      </c>
      <c r="T226" s="21">
        <v>0.46750351689128938</v>
      </c>
      <c r="U226" s="21">
        <v>2.5351792782805402</v>
      </c>
      <c r="V226" s="21">
        <v>2.0676757613892507</v>
      </c>
      <c r="W226" s="13" t="str">
        <f>IF(Table46[[#This Row],[PSI - FI]]&gt;5,"Red",(IF(AND(Table46[[#This Row],[PSI - FI]]&lt;5,Table46[[#This Row],[PSI - FI]]&gt;=3),"Blue","No")))</f>
        <v>No</v>
      </c>
      <c r="X226" s="19" t="str">
        <f>HYPERLINK("https://www.google.com/maps/search/?api=1&amp;query="&amp;Table46[[#This Row],[Begin Lat]]&amp;","&amp;Table46[[#This Row],[Begin Long]],"Google Maps")</f>
        <v>Google Maps</v>
      </c>
      <c r="Y226" s="1">
        <v>40.581018999999998</v>
      </c>
      <c r="Z226" s="1">
        <v>-83.092680000000001</v>
      </c>
      <c r="AA226" s="1">
        <v>0</v>
      </c>
      <c r="AB226" s="1">
        <v>0</v>
      </c>
    </row>
    <row r="227" spans="1:28" x14ac:dyDescent="0.25">
      <c r="A227" s="13">
        <v>225</v>
      </c>
      <c r="B227" s="17">
        <v>4</v>
      </c>
      <c r="C227" s="1" t="s">
        <v>801</v>
      </c>
      <c r="D227" s="1" t="s">
        <v>2071</v>
      </c>
      <c r="E227" s="1" t="s">
        <v>5387</v>
      </c>
      <c r="F227" s="1" t="s">
        <v>1565</v>
      </c>
      <c r="G227" s="21">
        <v>1.1799999999930151</v>
      </c>
      <c r="H227" s="21">
        <v>0</v>
      </c>
      <c r="I227" s="1" t="s">
        <v>258</v>
      </c>
      <c r="J227" s="1" t="s">
        <v>259</v>
      </c>
      <c r="K227" s="1">
        <v>0</v>
      </c>
      <c r="L227" s="1">
        <v>1</v>
      </c>
      <c r="M227" s="1">
        <v>5</v>
      </c>
      <c r="N227" s="1">
        <v>9</v>
      </c>
      <c r="O227" s="1">
        <v>30</v>
      </c>
      <c r="P227" s="16">
        <v>148.34856468023256</v>
      </c>
      <c r="Q227" s="21">
        <v>5.4088780126357685</v>
      </c>
      <c r="R227" s="21">
        <v>9.0082487950090364</v>
      </c>
      <c r="S227" s="21">
        <v>3.5993707823732679</v>
      </c>
      <c r="T227" s="21">
        <v>0.37749734403114843</v>
      </c>
      <c r="U227" s="21">
        <v>2.5288573556640794</v>
      </c>
      <c r="V227" s="21">
        <v>2.151360011632931</v>
      </c>
      <c r="W227" s="13" t="str">
        <f>IF(Table46[[#This Row],[PSI - FI]]&gt;5,"Red",(IF(AND(Table46[[#This Row],[PSI - FI]]&lt;5,Table46[[#This Row],[PSI - FI]]&gt;=3),"Blue","No")))</f>
        <v>No</v>
      </c>
      <c r="X227" s="19" t="str">
        <f>HYPERLINK("https://www.google.com/maps/search/?api=1&amp;query="&amp;Table46[[#This Row],[Begin Lat]]&amp;","&amp;Table46[[#This Row],[Begin Long]],"Google Maps")</f>
        <v>Google Maps</v>
      </c>
      <c r="Y227" s="1">
        <v>41.100617</v>
      </c>
      <c r="Z227" s="1">
        <v>-80.743955999999997</v>
      </c>
      <c r="AA227" s="1">
        <v>0</v>
      </c>
      <c r="AB227" s="1">
        <v>0</v>
      </c>
    </row>
    <row r="228" spans="1:28" x14ac:dyDescent="0.25">
      <c r="A228" s="13">
        <v>226</v>
      </c>
      <c r="B228" s="17">
        <v>4</v>
      </c>
      <c r="C228" s="1" t="s">
        <v>790</v>
      </c>
      <c r="D228" s="1" t="s">
        <v>2072</v>
      </c>
      <c r="E228" s="1" t="s">
        <v>5388</v>
      </c>
      <c r="F228" s="1" t="s">
        <v>1566</v>
      </c>
      <c r="G228" s="21">
        <v>7.8610000000044238</v>
      </c>
      <c r="H228" s="21">
        <v>0</v>
      </c>
      <c r="I228" s="1" t="s">
        <v>258</v>
      </c>
      <c r="J228" s="1" t="s">
        <v>259</v>
      </c>
      <c r="K228" s="1">
        <v>0</v>
      </c>
      <c r="L228" s="1">
        <v>0</v>
      </c>
      <c r="M228" s="1">
        <v>8</v>
      </c>
      <c r="N228" s="1">
        <v>7</v>
      </c>
      <c r="O228" s="1">
        <v>57</v>
      </c>
      <c r="P228" s="16">
        <v>140.4375</v>
      </c>
      <c r="Q228" s="21">
        <v>5.2567167334693004</v>
      </c>
      <c r="R228" s="21">
        <v>14.445378429792521</v>
      </c>
      <c r="S228" s="21">
        <v>9.1886616963232211</v>
      </c>
      <c r="T228" s="21">
        <v>0.36687767787940007</v>
      </c>
      <c r="U228" s="21">
        <v>2.5228949994836478</v>
      </c>
      <c r="V228" s="21">
        <v>2.1560173216042475</v>
      </c>
      <c r="W228" s="13" t="str">
        <f>IF(Table46[[#This Row],[PSI - FI]]&gt;5,"Red",(IF(AND(Table46[[#This Row],[PSI - FI]]&lt;5,Table46[[#This Row],[PSI - FI]]&gt;=3),"Blue","No")))</f>
        <v>No</v>
      </c>
      <c r="X228" s="19" t="str">
        <f>HYPERLINK("https://www.google.com/maps/search/?api=1&amp;query="&amp;Table46[[#This Row],[Begin Lat]]&amp;","&amp;Table46[[#This Row],[Begin Long]],"Google Maps")</f>
        <v>Google Maps</v>
      </c>
      <c r="Y228" s="1">
        <v>41.238236000000001</v>
      </c>
      <c r="Z228" s="1">
        <v>-80.740527999999998</v>
      </c>
      <c r="AA228" s="1">
        <v>0</v>
      </c>
      <c r="AB228" s="1">
        <v>0</v>
      </c>
    </row>
    <row r="229" spans="1:28" x14ac:dyDescent="0.25">
      <c r="A229" s="13">
        <v>227</v>
      </c>
      <c r="B229" s="17">
        <v>6</v>
      </c>
      <c r="C229" s="1" t="s">
        <v>784</v>
      </c>
      <c r="D229" s="1" t="s">
        <v>2073</v>
      </c>
      <c r="E229" s="1" t="s">
        <v>5389</v>
      </c>
      <c r="F229" s="1" t="s">
        <v>1567</v>
      </c>
      <c r="G229" s="21">
        <v>0.76600000000325963</v>
      </c>
      <c r="H229" s="21">
        <v>0</v>
      </c>
      <c r="I229" s="1" t="s">
        <v>258</v>
      </c>
      <c r="J229" s="1" t="s">
        <v>259</v>
      </c>
      <c r="K229" s="1">
        <v>0</v>
      </c>
      <c r="L229" s="1">
        <v>4</v>
      </c>
      <c r="M229" s="1">
        <v>8</v>
      </c>
      <c r="N229" s="1">
        <v>3</v>
      </c>
      <c r="O229" s="1">
        <v>19</v>
      </c>
      <c r="P229" s="16">
        <v>267.39425872093022</v>
      </c>
      <c r="Q229" s="21">
        <v>5.2396901898131727</v>
      </c>
      <c r="R229" s="21">
        <v>6.8224877964620312</v>
      </c>
      <c r="S229" s="21">
        <v>1.5827976066488585</v>
      </c>
      <c r="T229" s="21">
        <v>0.36568935841772926</v>
      </c>
      <c r="U229" s="21">
        <v>2.5172110243700727</v>
      </c>
      <c r="V229" s="21">
        <v>2.1515216659523433</v>
      </c>
      <c r="W229" s="13" t="str">
        <f>IF(Table46[[#This Row],[PSI - FI]]&gt;5,"Red",(IF(AND(Table46[[#This Row],[PSI - FI]]&lt;5,Table46[[#This Row],[PSI - FI]]&gt;=3),"Blue","No")))</f>
        <v>No</v>
      </c>
      <c r="X229" s="19" t="str">
        <f>HYPERLINK("https://www.google.com/maps/search/?api=1&amp;query="&amp;Table46[[#This Row],[Begin Lat]]&amp;","&amp;Table46[[#This Row],[Begin Long]],"Google Maps")</f>
        <v>Google Maps</v>
      </c>
      <c r="Y229" s="1">
        <v>39.830064</v>
      </c>
      <c r="Z229" s="1">
        <v>-82.933839000000006</v>
      </c>
      <c r="AA229" s="1">
        <v>0</v>
      </c>
      <c r="AB229" s="1">
        <v>0</v>
      </c>
    </row>
    <row r="230" spans="1:28" x14ac:dyDescent="0.25">
      <c r="A230" s="13">
        <v>228</v>
      </c>
      <c r="B230" s="17">
        <v>5</v>
      </c>
      <c r="C230" s="1" t="s">
        <v>793</v>
      </c>
      <c r="D230" s="1" t="s">
        <v>2074</v>
      </c>
      <c r="E230" s="1" t="s">
        <v>5390</v>
      </c>
      <c r="F230" s="1" t="s">
        <v>1568</v>
      </c>
      <c r="G230" s="21">
        <v>1.2149999999965075</v>
      </c>
      <c r="H230" s="21">
        <v>0</v>
      </c>
      <c r="I230" s="1" t="s">
        <v>258</v>
      </c>
      <c r="J230" s="1" t="s">
        <v>1326</v>
      </c>
      <c r="K230" s="1">
        <v>0</v>
      </c>
      <c r="L230" s="1">
        <v>1</v>
      </c>
      <c r="M230" s="1">
        <v>12</v>
      </c>
      <c r="N230" s="1">
        <v>14</v>
      </c>
      <c r="O230" s="1">
        <v>11</v>
      </c>
      <c r="P230" s="16">
        <v>197.36418968023256</v>
      </c>
      <c r="Q230" s="21">
        <v>0.96464071612758862</v>
      </c>
      <c r="R230" s="21">
        <v>7.2121703740929837</v>
      </c>
      <c r="S230" s="21">
        <v>6.2475296579653952</v>
      </c>
      <c r="T230" s="21">
        <v>9.4805841904596247E-2</v>
      </c>
      <c r="U230" s="21">
        <v>2.5170823418888788</v>
      </c>
      <c r="V230" s="21">
        <v>2.4222764999842825</v>
      </c>
      <c r="W230" s="13" t="str">
        <f>IF(Table46[[#This Row],[PSI - FI]]&gt;5,"Red",(IF(AND(Table46[[#This Row],[PSI - FI]]&lt;5,Table46[[#This Row],[PSI - FI]]&gt;=3),"Blue","No")))</f>
        <v>No</v>
      </c>
      <c r="X230" s="19" t="str">
        <f>HYPERLINK("https://www.google.com/maps/search/?api=1&amp;query="&amp;Table46[[#This Row],[Begin Lat]]&amp;","&amp;Table46[[#This Row],[Begin Long]],"Google Maps")</f>
        <v>Google Maps</v>
      </c>
      <c r="Y230" s="1">
        <v>39.973007000000003</v>
      </c>
      <c r="Z230" s="1">
        <v>-82.706045000000003</v>
      </c>
      <c r="AA230" s="1">
        <v>0</v>
      </c>
      <c r="AB230" s="1">
        <v>0</v>
      </c>
    </row>
    <row r="231" spans="1:28" x14ac:dyDescent="0.25">
      <c r="A231" s="13">
        <v>229</v>
      </c>
      <c r="B231" s="17">
        <v>4</v>
      </c>
      <c r="C231" s="1" t="s">
        <v>801</v>
      </c>
      <c r="D231" s="1" t="s">
        <v>2075</v>
      </c>
      <c r="E231" s="1" t="s">
        <v>5310</v>
      </c>
      <c r="F231" s="1" t="s">
        <v>1569</v>
      </c>
      <c r="G231" s="21">
        <v>5.5939999999973224</v>
      </c>
      <c r="H231" s="21">
        <v>0</v>
      </c>
      <c r="I231" s="1" t="s">
        <v>258</v>
      </c>
      <c r="J231" s="1" t="s">
        <v>259</v>
      </c>
      <c r="K231" s="1">
        <v>0</v>
      </c>
      <c r="L231" s="1">
        <v>0</v>
      </c>
      <c r="M231" s="1">
        <v>7</v>
      </c>
      <c r="N231" s="1">
        <v>6</v>
      </c>
      <c r="O231" s="1">
        <v>19</v>
      </c>
      <c r="P231" s="16">
        <v>91.453125</v>
      </c>
      <c r="Q231" s="21">
        <v>7.1715237998364012</v>
      </c>
      <c r="R231" s="21">
        <v>7.0967745805259277</v>
      </c>
      <c r="S231" s="21">
        <v>-7.4749219310473514E-2</v>
      </c>
      <c r="T231" s="21">
        <v>0.5005162218060758</v>
      </c>
      <c r="U231" s="21">
        <v>2.5091286302909328</v>
      </c>
      <c r="V231" s="21">
        <v>2.0086124084848569</v>
      </c>
      <c r="W231" s="13" t="str">
        <f>IF(Table46[[#This Row],[PSI - FI]]&gt;5,"Red",(IF(AND(Table46[[#This Row],[PSI - FI]]&lt;5,Table46[[#This Row],[PSI - FI]]&gt;=3),"Blue","No")))</f>
        <v>No</v>
      </c>
      <c r="X231" s="19" t="str">
        <f>HYPERLINK("https://www.google.com/maps/search/?api=1&amp;query="&amp;Table46[[#This Row],[Begin Lat]]&amp;","&amp;Table46[[#This Row],[Begin Long]],"Google Maps")</f>
        <v>Google Maps</v>
      </c>
      <c r="Y231" s="1">
        <v>41.068514999999998</v>
      </c>
      <c r="Z231" s="1">
        <v>-80.711016000000001</v>
      </c>
      <c r="AA231" s="1">
        <v>0</v>
      </c>
      <c r="AB231" s="1">
        <v>0</v>
      </c>
    </row>
    <row r="232" spans="1:28" x14ac:dyDescent="0.25">
      <c r="A232" s="13">
        <v>230</v>
      </c>
      <c r="B232" s="17">
        <v>7</v>
      </c>
      <c r="C232" s="1" t="s">
        <v>1335</v>
      </c>
      <c r="D232" s="1" t="s">
        <v>2076</v>
      </c>
      <c r="E232" s="1" t="s">
        <v>5391</v>
      </c>
      <c r="F232" s="1" t="s">
        <v>1570</v>
      </c>
      <c r="G232" s="21">
        <v>2.7379999999975553</v>
      </c>
      <c r="H232" s="21">
        <v>0</v>
      </c>
      <c r="I232" s="1" t="s">
        <v>258</v>
      </c>
      <c r="J232" s="1" t="s">
        <v>259</v>
      </c>
      <c r="K232" s="1">
        <v>2</v>
      </c>
      <c r="L232" s="1">
        <v>0</v>
      </c>
      <c r="M232" s="1">
        <v>7</v>
      </c>
      <c r="N232" s="1">
        <v>5</v>
      </c>
      <c r="O232" s="1">
        <v>27</v>
      </c>
      <c r="P232" s="16">
        <v>186.36900436046511</v>
      </c>
      <c r="Q232" s="21">
        <v>7.7015998027806507</v>
      </c>
      <c r="R232" s="21">
        <v>8.1558424220964358</v>
      </c>
      <c r="S232" s="21">
        <v>0.45424261931578513</v>
      </c>
      <c r="T232" s="21">
        <v>0.53751137732236565</v>
      </c>
      <c r="U232" s="21">
        <v>2.4830124799615643</v>
      </c>
      <c r="V232" s="21">
        <v>1.9455011026391986</v>
      </c>
      <c r="W232" s="13" t="str">
        <f>IF(Table46[[#This Row],[PSI - FI]]&gt;5,"Red",(IF(AND(Table46[[#This Row],[PSI - FI]]&lt;5,Table46[[#This Row],[PSI - FI]]&gt;=3),"Blue","No")))</f>
        <v>No</v>
      </c>
      <c r="X232" s="19" t="str">
        <f>HYPERLINK("https://www.google.com/maps/search/?api=1&amp;query="&amp;Table46[[#This Row],[Begin Lat]]&amp;","&amp;Table46[[#This Row],[Begin Long]],"Google Maps")</f>
        <v>Google Maps</v>
      </c>
      <c r="Y232" s="1">
        <v>39.962474</v>
      </c>
      <c r="Z232" s="1">
        <v>-84.199235000000002</v>
      </c>
      <c r="AA232" s="1">
        <v>0</v>
      </c>
      <c r="AB232" s="1">
        <v>0</v>
      </c>
    </row>
    <row r="233" spans="1:28" x14ac:dyDescent="0.25">
      <c r="A233" s="13">
        <v>231</v>
      </c>
      <c r="B233" s="17">
        <v>6</v>
      </c>
      <c r="C233" s="1" t="s">
        <v>799</v>
      </c>
      <c r="D233" s="1" t="s">
        <v>2077</v>
      </c>
      <c r="E233" s="1" t="s">
        <v>5392</v>
      </c>
      <c r="F233" s="1" t="s">
        <v>1571</v>
      </c>
      <c r="G233" s="21">
        <v>2.0779999999940628</v>
      </c>
      <c r="H233" s="21">
        <v>0</v>
      </c>
      <c r="I233" s="1" t="s">
        <v>258</v>
      </c>
      <c r="J233" s="1" t="s">
        <v>259</v>
      </c>
      <c r="K233" s="1">
        <v>0</v>
      </c>
      <c r="L233" s="1">
        <v>0</v>
      </c>
      <c r="M233" s="1">
        <v>11</v>
      </c>
      <c r="N233" s="1">
        <v>4</v>
      </c>
      <c r="O233" s="1">
        <v>27</v>
      </c>
      <c r="P233" s="16">
        <v>116.765625</v>
      </c>
      <c r="Q233" s="21">
        <v>5.3943973543335035</v>
      </c>
      <c r="R233" s="21">
        <v>8.217726277741539</v>
      </c>
      <c r="S233" s="21">
        <v>2.8233289234080354</v>
      </c>
      <c r="T233" s="21">
        <v>0.376486707437726</v>
      </c>
      <c r="U233" s="21">
        <v>2.4800869632176519</v>
      </c>
      <c r="V233" s="21">
        <v>2.1036002557799258</v>
      </c>
      <c r="W233" s="13" t="str">
        <f>IF(Table46[[#This Row],[PSI - FI]]&gt;5,"Red",(IF(AND(Table46[[#This Row],[PSI - FI]]&lt;5,Table46[[#This Row],[PSI - FI]]&gt;=3),"Blue","No")))</f>
        <v>No</v>
      </c>
      <c r="X233" s="19" t="str">
        <f>HYPERLINK("https://www.google.com/maps/search/?api=1&amp;query="&amp;Table46[[#This Row],[Begin Lat]]&amp;","&amp;Table46[[#This Row],[Begin Long]],"Google Maps")</f>
        <v>Google Maps</v>
      </c>
      <c r="Y233" s="1">
        <v>40.198410000000003</v>
      </c>
      <c r="Z233" s="1">
        <v>-82.989965999999995</v>
      </c>
      <c r="AA233" s="1">
        <v>0</v>
      </c>
      <c r="AB233" s="1">
        <v>0</v>
      </c>
    </row>
    <row r="234" spans="1:28" x14ac:dyDescent="0.25">
      <c r="A234" s="13">
        <v>232</v>
      </c>
      <c r="B234" s="17">
        <v>6</v>
      </c>
      <c r="C234" s="1" t="s">
        <v>784</v>
      </c>
      <c r="D234" s="1" t="s">
        <v>2078</v>
      </c>
      <c r="E234" s="1" t="s">
        <v>5393</v>
      </c>
      <c r="F234" s="1" t="s">
        <v>1572</v>
      </c>
      <c r="G234" s="21">
        <v>0.97400000000197906</v>
      </c>
      <c r="H234" s="21">
        <v>0</v>
      </c>
      <c r="I234" s="1" t="s">
        <v>258</v>
      </c>
      <c r="J234" s="1" t="s">
        <v>262</v>
      </c>
      <c r="K234" s="1">
        <v>0</v>
      </c>
      <c r="L234" s="1">
        <v>1</v>
      </c>
      <c r="M234" s="1">
        <v>10</v>
      </c>
      <c r="N234" s="1">
        <v>8</v>
      </c>
      <c r="O234" s="1">
        <v>55</v>
      </c>
      <c r="P234" s="16">
        <v>201.64543968023256</v>
      </c>
      <c r="Q234" s="21">
        <v>2.8268935192878302</v>
      </c>
      <c r="R234" s="21">
        <v>14.621039916243479</v>
      </c>
      <c r="S234" s="21">
        <v>11.794146396955648</v>
      </c>
      <c r="T234" s="21">
        <v>0.19729503843441235</v>
      </c>
      <c r="U234" s="21">
        <v>2.4790972225889245</v>
      </c>
      <c r="V234" s="21">
        <v>2.281802184154512</v>
      </c>
      <c r="W234" s="13" t="str">
        <f>IF(Table46[[#This Row],[PSI - FI]]&gt;5,"Red",(IF(AND(Table46[[#This Row],[PSI - FI]]&lt;5,Table46[[#This Row],[PSI - FI]]&gt;=3),"Blue","No")))</f>
        <v>No</v>
      </c>
      <c r="X234" s="19" t="str">
        <f>HYPERLINK("https://www.google.com/maps/search/?api=1&amp;query="&amp;Table46[[#This Row],[Begin Lat]]&amp;","&amp;Table46[[#This Row],[Begin Long]],"Google Maps")</f>
        <v>Google Maps</v>
      </c>
      <c r="Y234" s="1">
        <v>40.035094999999998</v>
      </c>
      <c r="Z234" s="1">
        <v>-82.963496000000006</v>
      </c>
      <c r="AA234" s="1">
        <v>0</v>
      </c>
      <c r="AB234" s="1">
        <v>0</v>
      </c>
    </row>
    <row r="235" spans="1:28" x14ac:dyDescent="0.25">
      <c r="A235" s="13">
        <v>233</v>
      </c>
      <c r="B235" s="17">
        <v>8</v>
      </c>
      <c r="C235" s="1" t="s">
        <v>787</v>
      </c>
      <c r="D235" s="1" t="s">
        <v>2079</v>
      </c>
      <c r="E235" s="1" t="s">
        <v>5366</v>
      </c>
      <c r="F235" s="1" t="s">
        <v>1573</v>
      </c>
      <c r="G235" s="21">
        <v>4.6820000000006985</v>
      </c>
      <c r="H235" s="21">
        <v>0</v>
      </c>
      <c r="I235" s="1" t="s">
        <v>258</v>
      </c>
      <c r="J235" s="1" t="s">
        <v>259</v>
      </c>
      <c r="K235" s="1">
        <v>0</v>
      </c>
      <c r="L235" s="1">
        <v>0</v>
      </c>
      <c r="M235" s="1">
        <v>4</v>
      </c>
      <c r="N235" s="1">
        <v>9</v>
      </c>
      <c r="O235" s="1">
        <v>49</v>
      </c>
      <c r="P235" s="16">
        <v>115.125</v>
      </c>
      <c r="Q235" s="21">
        <v>13.664653777105114</v>
      </c>
      <c r="R235" s="21">
        <v>12.468610049075204</v>
      </c>
      <c r="S235" s="21">
        <v>-1.1960437280299097</v>
      </c>
      <c r="T235" s="21">
        <v>0.95368586533322186</v>
      </c>
      <c r="U235" s="21">
        <v>2.4788082284560131</v>
      </c>
      <c r="V235" s="21">
        <v>1.5251223631227913</v>
      </c>
      <c r="W235" s="13" t="str">
        <f>IF(Table46[[#This Row],[PSI - FI]]&gt;5,"Red",(IF(AND(Table46[[#This Row],[PSI - FI]]&lt;5,Table46[[#This Row],[PSI - FI]]&gt;=3),"Blue","No")))</f>
        <v>No</v>
      </c>
      <c r="X235" s="19" t="str">
        <f>HYPERLINK("https://www.google.com/maps/search/?api=1&amp;query="&amp;Table46[[#This Row],[Begin Lat]]&amp;","&amp;Table46[[#This Row],[Begin Long]],"Google Maps")</f>
        <v>Google Maps</v>
      </c>
      <c r="Y235" s="1">
        <v>39.291142999999998</v>
      </c>
      <c r="Z235" s="1">
        <v>-84.304861000000002</v>
      </c>
      <c r="AA235" s="1">
        <v>0</v>
      </c>
      <c r="AB235" s="1">
        <v>0</v>
      </c>
    </row>
    <row r="236" spans="1:28" x14ac:dyDescent="0.25">
      <c r="A236" s="13">
        <v>234</v>
      </c>
      <c r="B236" s="17">
        <v>8</v>
      </c>
      <c r="C236" s="1" t="s">
        <v>787</v>
      </c>
      <c r="D236" s="1" t="s">
        <v>2080</v>
      </c>
      <c r="E236" s="1" t="s">
        <v>5394</v>
      </c>
      <c r="F236" s="1" t="s">
        <v>1574</v>
      </c>
      <c r="G236" s="21">
        <v>2.7569999999977881</v>
      </c>
      <c r="H236" s="21">
        <v>0</v>
      </c>
      <c r="I236" s="1" t="s">
        <v>258</v>
      </c>
      <c r="J236" s="1" t="s">
        <v>262</v>
      </c>
      <c r="K236" s="1">
        <v>0</v>
      </c>
      <c r="L236" s="1">
        <v>1</v>
      </c>
      <c r="M236" s="1">
        <v>9</v>
      </c>
      <c r="N236" s="1">
        <v>8</v>
      </c>
      <c r="O236" s="1">
        <v>20</v>
      </c>
      <c r="P236" s="16">
        <v>160.09856468023256</v>
      </c>
      <c r="Q236" s="21">
        <v>3.2265112311220112</v>
      </c>
      <c r="R236" s="21">
        <v>7.6087251532030589</v>
      </c>
      <c r="S236" s="21">
        <v>4.3822139220810481</v>
      </c>
      <c r="T236" s="21">
        <v>0.22518522647207825</v>
      </c>
      <c r="U236" s="21">
        <v>2.4780009475655413</v>
      </c>
      <c r="V236" s="21">
        <v>2.2528157210934632</v>
      </c>
      <c r="W236" s="13" t="str">
        <f>IF(Table46[[#This Row],[PSI - FI]]&gt;5,"Red",(IF(AND(Table46[[#This Row],[PSI - FI]]&lt;5,Table46[[#This Row],[PSI - FI]]&gt;=3),"Blue","No")))</f>
        <v>No</v>
      </c>
      <c r="X236" s="19" t="str">
        <f>HYPERLINK("https://www.google.com/maps/search/?api=1&amp;query="&amp;Table46[[#This Row],[Begin Lat]]&amp;","&amp;Table46[[#This Row],[Begin Long]],"Google Maps")</f>
        <v>Google Maps</v>
      </c>
      <c r="Y236" s="1">
        <v>39.169569000000003</v>
      </c>
      <c r="Z236" s="1">
        <v>-84.777109999999993</v>
      </c>
      <c r="AA236" s="1">
        <v>0</v>
      </c>
      <c r="AB236" s="1">
        <v>0</v>
      </c>
    </row>
    <row r="237" spans="1:28" x14ac:dyDescent="0.25">
      <c r="A237" s="13">
        <v>235</v>
      </c>
      <c r="B237" s="17">
        <v>4</v>
      </c>
      <c r="C237" s="1" t="s">
        <v>801</v>
      </c>
      <c r="D237" s="1" t="s">
        <v>2081</v>
      </c>
      <c r="E237" s="1" t="s">
        <v>5395</v>
      </c>
      <c r="F237" s="1" t="s">
        <v>1575</v>
      </c>
      <c r="G237" s="21">
        <v>0</v>
      </c>
      <c r="H237" s="21">
        <v>0</v>
      </c>
      <c r="I237" s="1" t="s">
        <v>258</v>
      </c>
      <c r="J237" s="1" t="s">
        <v>259</v>
      </c>
      <c r="K237" s="1">
        <v>0</v>
      </c>
      <c r="L237" s="1">
        <v>0</v>
      </c>
      <c r="M237" s="1">
        <v>6</v>
      </c>
      <c r="N237" s="1">
        <v>7</v>
      </c>
      <c r="O237" s="1">
        <v>20</v>
      </c>
      <c r="P237" s="16">
        <v>90.34375</v>
      </c>
      <c r="Q237" s="21">
        <v>11.642047932463866</v>
      </c>
      <c r="R237" s="21">
        <v>6.7462195216498024</v>
      </c>
      <c r="S237" s="21">
        <v>-4.8958284108140635</v>
      </c>
      <c r="T237" s="21">
        <v>0.81252381054288325</v>
      </c>
      <c r="U237" s="21">
        <v>2.4772146569910376</v>
      </c>
      <c r="V237" s="21">
        <v>1.6646908464481545</v>
      </c>
      <c r="W237" s="13" t="str">
        <f>IF(Table46[[#This Row],[PSI - FI]]&gt;5,"Red",(IF(AND(Table46[[#This Row],[PSI - FI]]&lt;5,Table46[[#This Row],[PSI - FI]]&gt;=3),"Blue","No")))</f>
        <v>No</v>
      </c>
      <c r="X237" s="19" t="str">
        <f>HYPERLINK("https://www.google.com/maps/search/?api=1&amp;query="&amp;Table46[[#This Row],[Begin Lat]]&amp;","&amp;Table46[[#This Row],[Begin Long]],"Google Maps")</f>
        <v>Google Maps</v>
      </c>
      <c r="Y237" s="1">
        <v>41.015546000000001</v>
      </c>
      <c r="Z237" s="1">
        <v>-80.662733000000003</v>
      </c>
      <c r="AA237" s="1">
        <v>0</v>
      </c>
      <c r="AB237" s="1">
        <v>0</v>
      </c>
    </row>
    <row r="238" spans="1:28" x14ac:dyDescent="0.25">
      <c r="A238" s="13">
        <v>236</v>
      </c>
      <c r="B238" s="17">
        <v>8</v>
      </c>
      <c r="C238" s="1" t="s">
        <v>788</v>
      </c>
      <c r="D238" s="1" t="s">
        <v>2082</v>
      </c>
      <c r="E238" s="1" t="s">
        <v>5396</v>
      </c>
      <c r="F238" s="1" t="s">
        <v>1576</v>
      </c>
      <c r="G238" s="21">
        <v>0.51600000000325963</v>
      </c>
      <c r="H238" s="21">
        <v>0</v>
      </c>
      <c r="I238" s="1" t="s">
        <v>258</v>
      </c>
      <c r="J238" s="1" t="s">
        <v>259</v>
      </c>
      <c r="K238" s="1">
        <v>0</v>
      </c>
      <c r="L238" s="1">
        <v>0</v>
      </c>
      <c r="M238" s="1">
        <v>9</v>
      </c>
      <c r="N238" s="1">
        <v>5</v>
      </c>
      <c r="O238" s="1">
        <v>31</v>
      </c>
      <c r="P238" s="16">
        <v>112.109375</v>
      </c>
      <c r="Q238" s="21">
        <v>7.7576601097751832</v>
      </c>
      <c r="R238" s="21">
        <v>8.9149819537589075</v>
      </c>
      <c r="S238" s="21">
        <v>1.1573218439837243</v>
      </c>
      <c r="T238" s="21">
        <v>0.54142394790476156</v>
      </c>
      <c r="U238" s="21">
        <v>2.4772026599589907</v>
      </c>
      <c r="V238" s="21">
        <v>1.9357787120542291</v>
      </c>
      <c r="W238" s="13" t="str">
        <f>IF(Table46[[#This Row],[PSI - FI]]&gt;5,"Red",(IF(AND(Table46[[#This Row],[PSI - FI]]&lt;5,Table46[[#This Row],[PSI - FI]]&gt;=3),"Blue","No")))</f>
        <v>No</v>
      </c>
      <c r="X238" s="19" t="str">
        <f>HYPERLINK("https://www.google.com/maps/search/?api=1&amp;query="&amp;Table46[[#This Row],[Begin Lat]]&amp;","&amp;Table46[[#This Row],[Begin Long]],"Google Maps")</f>
        <v>Google Maps</v>
      </c>
      <c r="Y238" s="1">
        <v>39.318216999999997</v>
      </c>
      <c r="Z238" s="1">
        <v>-84.433606999999995</v>
      </c>
      <c r="AA238" s="1">
        <v>0</v>
      </c>
      <c r="AB238" s="1">
        <v>0</v>
      </c>
    </row>
    <row r="239" spans="1:28" x14ac:dyDescent="0.25">
      <c r="A239" s="13">
        <v>237</v>
      </c>
      <c r="B239" s="17">
        <v>4</v>
      </c>
      <c r="C239" s="1" t="s">
        <v>798</v>
      </c>
      <c r="D239" s="1" t="s">
        <v>1577</v>
      </c>
      <c r="E239" s="1" t="s">
        <v>5397</v>
      </c>
      <c r="F239" s="1" t="s">
        <v>1577</v>
      </c>
      <c r="G239" s="21">
        <v>5.0580000000045402</v>
      </c>
      <c r="H239" s="21">
        <v>0</v>
      </c>
      <c r="I239" s="1" t="s">
        <v>258</v>
      </c>
      <c r="J239" s="1" t="s">
        <v>262</v>
      </c>
      <c r="K239" s="1">
        <v>0</v>
      </c>
      <c r="L239" s="1">
        <v>0</v>
      </c>
      <c r="M239" s="1">
        <v>10</v>
      </c>
      <c r="N239" s="1">
        <v>9</v>
      </c>
      <c r="O239" s="1">
        <v>38</v>
      </c>
      <c r="P239" s="16">
        <v>143.40625</v>
      </c>
      <c r="Q239" s="21">
        <v>3.1449907376943425</v>
      </c>
      <c r="R239" s="21">
        <v>10.632449197479682</v>
      </c>
      <c r="S239" s="21">
        <v>7.4874584597853389</v>
      </c>
      <c r="T239" s="21">
        <v>0.21949573418159535</v>
      </c>
      <c r="U239" s="21">
        <v>2.4724441997228834</v>
      </c>
      <c r="V239" s="21">
        <v>2.2529484655412881</v>
      </c>
      <c r="W239" s="13" t="str">
        <f>IF(Table46[[#This Row],[PSI - FI]]&gt;5,"Red",(IF(AND(Table46[[#This Row],[PSI - FI]]&lt;5,Table46[[#This Row],[PSI - FI]]&gt;=3),"Blue","No")))</f>
        <v>No</v>
      </c>
      <c r="X239" s="19" t="str">
        <f>HYPERLINK("https://www.google.com/maps/search/?api=1&amp;query="&amp;Table46[[#This Row],[Begin Lat]]&amp;","&amp;Table46[[#This Row],[Begin Long]],"Google Maps")</f>
        <v>Google Maps</v>
      </c>
      <c r="Y239" s="1">
        <v>41.155636000000001</v>
      </c>
      <c r="Z239" s="1">
        <v>-81.321509000000006</v>
      </c>
      <c r="AA239" s="1">
        <v>0</v>
      </c>
      <c r="AB239" s="1">
        <v>0</v>
      </c>
    </row>
    <row r="240" spans="1:28" x14ac:dyDescent="0.25">
      <c r="A240" s="13">
        <v>238</v>
      </c>
      <c r="B240" s="17">
        <v>8</v>
      </c>
      <c r="C240" s="1" t="s">
        <v>787</v>
      </c>
      <c r="D240" s="1" t="s">
        <v>2083</v>
      </c>
      <c r="E240" s="1" t="s">
        <v>5398</v>
      </c>
      <c r="F240" s="1" t="s">
        <v>1578</v>
      </c>
      <c r="G240" s="21">
        <v>0</v>
      </c>
      <c r="H240" s="21">
        <v>0</v>
      </c>
      <c r="I240" s="1" t="s">
        <v>258</v>
      </c>
      <c r="J240" s="1" t="s">
        <v>261</v>
      </c>
      <c r="K240" s="1">
        <v>0</v>
      </c>
      <c r="L240" s="1">
        <v>0</v>
      </c>
      <c r="M240" s="1">
        <v>7</v>
      </c>
      <c r="N240" s="1">
        <v>7</v>
      </c>
      <c r="O240" s="1">
        <v>43</v>
      </c>
      <c r="P240" s="16">
        <v>119.890625</v>
      </c>
      <c r="Q240" s="21">
        <v>9.3946857034721187</v>
      </c>
      <c r="R240" s="21">
        <v>10.856368014357741</v>
      </c>
      <c r="S240" s="21">
        <v>1.4616823108856227</v>
      </c>
      <c r="T240" s="21">
        <v>0.68023066240997732</v>
      </c>
      <c r="U240" s="21">
        <v>2.4674724906016983</v>
      </c>
      <c r="V240" s="21">
        <v>1.7872418281917208</v>
      </c>
      <c r="W240" s="13" t="str">
        <f>IF(Table46[[#This Row],[PSI - FI]]&gt;5,"Red",(IF(AND(Table46[[#This Row],[PSI - FI]]&lt;5,Table46[[#This Row],[PSI - FI]]&gt;=3),"Blue","No")))</f>
        <v>No</v>
      </c>
      <c r="X240" s="19" t="str">
        <f>HYPERLINK("https://www.google.com/maps/search/?api=1&amp;query="&amp;Table46[[#This Row],[Begin Lat]]&amp;","&amp;Table46[[#This Row],[Begin Long]],"Google Maps")</f>
        <v>Google Maps</v>
      </c>
      <c r="Y240" s="1">
        <v>39.264519</v>
      </c>
      <c r="Z240" s="1">
        <v>-84.334631000000002</v>
      </c>
      <c r="AA240" s="1">
        <v>0</v>
      </c>
      <c r="AB240" s="1">
        <v>0</v>
      </c>
    </row>
    <row r="241" spans="1:28" x14ac:dyDescent="0.25">
      <c r="A241" s="13">
        <v>239</v>
      </c>
      <c r="B241" s="17">
        <v>3</v>
      </c>
      <c r="C241" s="1" t="s">
        <v>1330</v>
      </c>
      <c r="D241" s="1" t="s">
        <v>2084</v>
      </c>
      <c r="E241" s="1" t="s">
        <v>5399</v>
      </c>
      <c r="F241" s="1" t="s">
        <v>1579</v>
      </c>
      <c r="G241" s="21">
        <v>0</v>
      </c>
      <c r="H241" s="21">
        <v>0</v>
      </c>
      <c r="I241" s="1" t="s">
        <v>258</v>
      </c>
      <c r="J241" s="1" t="s">
        <v>259</v>
      </c>
      <c r="K241" s="1">
        <v>1</v>
      </c>
      <c r="L241" s="1">
        <v>0</v>
      </c>
      <c r="M241" s="1">
        <v>5</v>
      </c>
      <c r="N241" s="1">
        <v>8</v>
      </c>
      <c r="O241" s="1">
        <v>32</v>
      </c>
      <c r="P241" s="16">
        <v>145.91106468023256</v>
      </c>
      <c r="Q241" s="21">
        <v>6.0737256306916283</v>
      </c>
      <c r="R241" s="21">
        <v>9.3928805994666273</v>
      </c>
      <c r="S241" s="21">
        <v>3.319154968774999</v>
      </c>
      <c r="T241" s="21">
        <v>0.42389850327622813</v>
      </c>
      <c r="U241" s="21">
        <v>2.4524036908791884</v>
      </c>
      <c r="V241" s="21">
        <v>2.0285051876029603</v>
      </c>
      <c r="W241" s="13" t="str">
        <f>IF(Table46[[#This Row],[PSI - FI]]&gt;5,"Red",(IF(AND(Table46[[#This Row],[PSI - FI]]&lt;5,Table46[[#This Row],[PSI - FI]]&gt;=3),"Blue","No")))</f>
        <v>No</v>
      </c>
      <c r="X241" s="19" t="str">
        <f>HYPERLINK("https://www.google.com/maps/search/?api=1&amp;query="&amp;Table46[[#This Row],[Begin Lat]]&amp;","&amp;Table46[[#This Row],[Begin Long]],"Google Maps")</f>
        <v>Google Maps</v>
      </c>
      <c r="Y241" s="1">
        <v>41.418430000000001</v>
      </c>
      <c r="Z241" s="1">
        <v>-82.674301999999997</v>
      </c>
      <c r="AA241" s="1">
        <v>0</v>
      </c>
      <c r="AB241" s="1">
        <v>0</v>
      </c>
    </row>
    <row r="242" spans="1:28" x14ac:dyDescent="0.25">
      <c r="A242" s="13">
        <v>240</v>
      </c>
      <c r="B242" s="17">
        <v>8</v>
      </c>
      <c r="C242" s="1" t="s">
        <v>787</v>
      </c>
      <c r="D242" s="1" t="s">
        <v>2085</v>
      </c>
      <c r="E242" s="1" t="s">
        <v>5256</v>
      </c>
      <c r="F242" s="1" t="s">
        <v>1580</v>
      </c>
      <c r="G242" s="21">
        <v>2.6059999999997672</v>
      </c>
      <c r="H242" s="21">
        <v>0</v>
      </c>
      <c r="I242" s="1" t="s">
        <v>258</v>
      </c>
      <c r="J242" s="1" t="s">
        <v>262</v>
      </c>
      <c r="K242" s="1">
        <v>0</v>
      </c>
      <c r="L242" s="1">
        <v>0</v>
      </c>
      <c r="M242" s="1">
        <v>7</v>
      </c>
      <c r="N242" s="1">
        <v>7</v>
      </c>
      <c r="O242" s="1">
        <v>46</v>
      </c>
      <c r="P242" s="16">
        <v>122.890625</v>
      </c>
      <c r="Q242" s="21">
        <v>8.1265310544711333</v>
      </c>
      <c r="R242" s="21">
        <v>12.064940897400334</v>
      </c>
      <c r="S242" s="21">
        <v>3.9384098429292003</v>
      </c>
      <c r="T242" s="21">
        <v>0.56716825228501988</v>
      </c>
      <c r="U242" s="21">
        <v>2.4395481519313829</v>
      </c>
      <c r="V242" s="21">
        <v>1.872379899646363</v>
      </c>
      <c r="W242" s="13" t="str">
        <f>IF(Table46[[#This Row],[PSI - FI]]&gt;5,"Red",(IF(AND(Table46[[#This Row],[PSI - FI]]&lt;5,Table46[[#This Row],[PSI - FI]]&gt;=3),"Blue","No")))</f>
        <v>No</v>
      </c>
      <c r="X242" s="19" t="str">
        <f>HYPERLINK("https://www.google.com/maps/search/?api=1&amp;query="&amp;Table46[[#This Row],[Begin Lat]]&amp;","&amp;Table46[[#This Row],[Begin Long]],"Google Maps")</f>
        <v>Google Maps</v>
      </c>
      <c r="Y242" s="1">
        <v>39.190812000000001</v>
      </c>
      <c r="Z242" s="1">
        <v>-84.599322000000001</v>
      </c>
      <c r="AA242" s="1">
        <v>0</v>
      </c>
      <c r="AB242" s="1">
        <v>0</v>
      </c>
    </row>
    <row r="243" spans="1:28" x14ac:dyDescent="0.25">
      <c r="A243" s="13">
        <v>241</v>
      </c>
      <c r="B243" s="17">
        <v>2</v>
      </c>
      <c r="C243" s="1" t="s">
        <v>786</v>
      </c>
      <c r="D243" s="1" t="s">
        <v>2086</v>
      </c>
      <c r="E243" s="1" t="s">
        <v>3452</v>
      </c>
      <c r="F243" s="1" t="s">
        <v>1581</v>
      </c>
      <c r="G243" s="21">
        <v>7.9020000000018626</v>
      </c>
      <c r="H243" s="21">
        <v>0</v>
      </c>
      <c r="I243" s="1" t="s">
        <v>258</v>
      </c>
      <c r="J243" s="1" t="s">
        <v>259</v>
      </c>
      <c r="K243" s="1">
        <v>0</v>
      </c>
      <c r="L243" s="1">
        <v>0</v>
      </c>
      <c r="M243" s="1">
        <v>7</v>
      </c>
      <c r="N243" s="1">
        <v>7</v>
      </c>
      <c r="O243" s="1">
        <v>18</v>
      </c>
      <c r="P243" s="16">
        <v>94.890625</v>
      </c>
      <c r="Q243" s="21">
        <v>5.7548569304088346</v>
      </c>
      <c r="R243" s="21">
        <v>6.5330409472955688</v>
      </c>
      <c r="S243" s="21">
        <v>0.77818401688673422</v>
      </c>
      <c r="T243" s="21">
        <v>0.40164396413331982</v>
      </c>
      <c r="U243" s="21">
        <v>2.4271999053222246</v>
      </c>
      <c r="V243" s="21">
        <v>2.0255559411889048</v>
      </c>
      <c r="W243" s="13" t="str">
        <f>IF(Table46[[#This Row],[PSI - FI]]&gt;5,"Red",(IF(AND(Table46[[#This Row],[PSI - FI]]&lt;5,Table46[[#This Row],[PSI - FI]]&gt;=3),"Blue","No")))</f>
        <v>No</v>
      </c>
      <c r="X243" s="19" t="str">
        <f>HYPERLINK("https://www.google.com/maps/search/?api=1&amp;query="&amp;Table46[[#This Row],[Begin Lat]]&amp;","&amp;Table46[[#This Row],[Begin Long]],"Google Maps")</f>
        <v>Google Maps</v>
      </c>
      <c r="Y243" s="1">
        <v>41.610345000000002</v>
      </c>
      <c r="Z243" s="1">
        <v>-83.737358999999998</v>
      </c>
      <c r="AA243" s="1">
        <v>0</v>
      </c>
      <c r="AB243" s="1">
        <v>0</v>
      </c>
    </row>
    <row r="244" spans="1:28" x14ac:dyDescent="0.25">
      <c r="A244" s="13">
        <v>242</v>
      </c>
      <c r="B244" s="17">
        <v>4</v>
      </c>
      <c r="C244" s="1" t="s">
        <v>800</v>
      </c>
      <c r="D244" s="1" t="s">
        <v>2087</v>
      </c>
      <c r="E244" s="1" t="s">
        <v>5278</v>
      </c>
      <c r="F244" s="1" t="s">
        <v>1582</v>
      </c>
      <c r="G244" s="21">
        <v>4.3399999999965075</v>
      </c>
      <c r="H244" s="21">
        <v>0</v>
      </c>
      <c r="I244" s="1" t="s">
        <v>258</v>
      </c>
      <c r="J244" s="1" t="s">
        <v>259</v>
      </c>
      <c r="K244" s="1">
        <v>0</v>
      </c>
      <c r="L244" s="1">
        <v>0</v>
      </c>
      <c r="M244" s="1">
        <v>7</v>
      </c>
      <c r="N244" s="1">
        <v>6</v>
      </c>
      <c r="O244" s="1">
        <v>47</v>
      </c>
      <c r="P244" s="16">
        <v>119.453125</v>
      </c>
      <c r="Q244" s="21">
        <v>9.705371486891611</v>
      </c>
      <c r="R244" s="21">
        <v>12.002077676901738</v>
      </c>
      <c r="S244" s="21">
        <v>2.2967061900101271</v>
      </c>
      <c r="T244" s="21">
        <v>0.67735895514342714</v>
      </c>
      <c r="U244" s="21">
        <v>2.3894200001360102</v>
      </c>
      <c r="V244" s="21">
        <v>1.712061044992583</v>
      </c>
      <c r="W244" s="13" t="str">
        <f>IF(Table46[[#This Row],[PSI - FI]]&gt;5,"Red",(IF(AND(Table46[[#This Row],[PSI - FI]]&lt;5,Table46[[#This Row],[PSI - FI]]&gt;=3),"Blue","No")))</f>
        <v>No</v>
      </c>
      <c r="X244" s="19" t="str">
        <f>HYPERLINK("https://www.google.com/maps/search/?api=1&amp;query="&amp;Table46[[#This Row],[Begin Lat]]&amp;","&amp;Table46[[#This Row],[Begin Long]],"Google Maps")</f>
        <v>Google Maps</v>
      </c>
      <c r="Y244" s="1">
        <v>40.856414000000001</v>
      </c>
      <c r="Z244" s="1">
        <v>-81.432693</v>
      </c>
      <c r="AA244" s="1">
        <v>0</v>
      </c>
      <c r="AB244" s="1">
        <v>0</v>
      </c>
    </row>
    <row r="245" spans="1:28" x14ac:dyDescent="0.25">
      <c r="A245" s="13">
        <v>243</v>
      </c>
      <c r="B245" s="17">
        <v>8</v>
      </c>
      <c r="C245" s="1" t="s">
        <v>788</v>
      </c>
      <c r="D245" s="1" t="s">
        <v>2088</v>
      </c>
      <c r="E245" s="1" t="s">
        <v>5262</v>
      </c>
      <c r="F245" s="1" t="s">
        <v>1583</v>
      </c>
      <c r="G245" s="21">
        <v>2.3099999999976717</v>
      </c>
      <c r="H245" s="21">
        <v>0</v>
      </c>
      <c r="I245" s="1" t="s">
        <v>258</v>
      </c>
      <c r="J245" s="1" t="s">
        <v>262</v>
      </c>
      <c r="K245" s="1">
        <v>0</v>
      </c>
      <c r="L245" s="1">
        <v>0</v>
      </c>
      <c r="M245" s="1">
        <v>11</v>
      </c>
      <c r="N245" s="1">
        <v>5</v>
      </c>
      <c r="O245" s="1">
        <v>28</v>
      </c>
      <c r="P245" s="16">
        <v>122.203125</v>
      </c>
      <c r="Q245" s="21">
        <v>4.1818679409409869</v>
      </c>
      <c r="R245" s="21">
        <v>8.764024472760946</v>
      </c>
      <c r="S245" s="21">
        <v>4.5821565318199591</v>
      </c>
      <c r="T245" s="21">
        <v>0.29186164618731164</v>
      </c>
      <c r="U245" s="21">
        <v>2.3834962743377677</v>
      </c>
      <c r="V245" s="21">
        <v>2.0916346281504561</v>
      </c>
      <c r="W245" s="13" t="str">
        <f>IF(Table46[[#This Row],[PSI - FI]]&gt;5,"Red",(IF(AND(Table46[[#This Row],[PSI - FI]]&lt;5,Table46[[#This Row],[PSI - FI]]&gt;=3),"Blue","No")))</f>
        <v>No</v>
      </c>
      <c r="X245" s="19" t="str">
        <f>HYPERLINK("https://www.google.com/maps/search/?api=1&amp;query="&amp;Table46[[#This Row],[Begin Lat]]&amp;","&amp;Table46[[#This Row],[Begin Long]],"Google Maps")</f>
        <v>Google Maps</v>
      </c>
      <c r="Y245" s="1">
        <v>39.316004</v>
      </c>
      <c r="Z245" s="1">
        <v>-84.445582000000002</v>
      </c>
      <c r="AA245" s="1">
        <v>0</v>
      </c>
      <c r="AB245" s="1">
        <v>0</v>
      </c>
    </row>
    <row r="246" spans="1:28" x14ac:dyDescent="0.25">
      <c r="A246" s="13">
        <v>244</v>
      </c>
      <c r="B246" s="17">
        <v>8</v>
      </c>
      <c r="C246" s="1" t="s">
        <v>788</v>
      </c>
      <c r="D246" s="1" t="s">
        <v>2089</v>
      </c>
      <c r="E246" s="1" t="s">
        <v>5400</v>
      </c>
      <c r="F246" s="1" t="s">
        <v>1584</v>
      </c>
      <c r="G246" s="21">
        <v>4.7029999999940628</v>
      </c>
      <c r="H246" s="21">
        <v>0</v>
      </c>
      <c r="I246" s="1" t="s">
        <v>258</v>
      </c>
      <c r="J246" s="1" t="s">
        <v>259</v>
      </c>
      <c r="K246" s="1">
        <v>0</v>
      </c>
      <c r="L246" s="1">
        <v>0</v>
      </c>
      <c r="M246" s="1">
        <v>9</v>
      </c>
      <c r="N246" s="1">
        <v>6</v>
      </c>
      <c r="O246" s="1">
        <v>34</v>
      </c>
      <c r="P246" s="16">
        <v>119.546875</v>
      </c>
      <c r="Q246" s="21">
        <v>5.7237375166015934</v>
      </c>
      <c r="R246" s="21">
        <v>9.0280350621465271</v>
      </c>
      <c r="S246" s="21">
        <v>3.3042975455449337</v>
      </c>
      <c r="T246" s="21">
        <v>0.39947207265553153</v>
      </c>
      <c r="U246" s="21">
        <v>2.383333737178555</v>
      </c>
      <c r="V246" s="21">
        <v>1.9838616645230234</v>
      </c>
      <c r="W246" s="13" t="str">
        <f>IF(Table46[[#This Row],[PSI - FI]]&gt;5,"Red",(IF(AND(Table46[[#This Row],[PSI - FI]]&lt;5,Table46[[#This Row],[PSI - FI]]&gt;=3),"Blue","No")))</f>
        <v>No</v>
      </c>
      <c r="X246" s="19" t="str">
        <f>HYPERLINK("https://www.google.com/maps/search/?api=1&amp;query="&amp;Table46[[#This Row],[Begin Lat]]&amp;","&amp;Table46[[#This Row],[Begin Long]],"Google Maps")</f>
        <v>Google Maps</v>
      </c>
      <c r="Y246" s="1">
        <v>39.361466</v>
      </c>
      <c r="Z246" s="1">
        <v>-84.396214999999998</v>
      </c>
      <c r="AA246" s="1">
        <v>0</v>
      </c>
      <c r="AB246" s="1">
        <v>0</v>
      </c>
    </row>
    <row r="247" spans="1:28" x14ac:dyDescent="0.25">
      <c r="A247" s="13">
        <v>245</v>
      </c>
      <c r="B247" s="17">
        <v>8</v>
      </c>
      <c r="C247" s="1" t="s">
        <v>788</v>
      </c>
      <c r="D247" s="1" t="s">
        <v>2090</v>
      </c>
      <c r="E247" s="1" t="s">
        <v>5401</v>
      </c>
      <c r="F247" s="1" t="s">
        <v>1585</v>
      </c>
      <c r="G247" s="21">
        <v>0</v>
      </c>
      <c r="H247" s="21">
        <v>0</v>
      </c>
      <c r="I247" s="1" t="s">
        <v>258</v>
      </c>
      <c r="J247" s="1" t="s">
        <v>259</v>
      </c>
      <c r="K247" s="1">
        <v>0</v>
      </c>
      <c r="L247" s="1">
        <v>4</v>
      </c>
      <c r="M247" s="1">
        <v>6</v>
      </c>
      <c r="N247" s="1">
        <v>3</v>
      </c>
      <c r="O247" s="1">
        <v>36</v>
      </c>
      <c r="P247" s="16">
        <v>271.30050872093022</v>
      </c>
      <c r="Q247" s="21">
        <v>8.5066735734610237</v>
      </c>
      <c r="R247" s="21">
        <v>9.8515838409294911</v>
      </c>
      <c r="S247" s="21">
        <v>1.3449102674684674</v>
      </c>
      <c r="T247" s="21">
        <v>0.59369922431595767</v>
      </c>
      <c r="U247" s="21">
        <v>2.3630886443681867</v>
      </c>
      <c r="V247" s="21">
        <v>1.7693894200522289</v>
      </c>
      <c r="W247" s="13" t="str">
        <f>IF(Table46[[#This Row],[PSI - FI]]&gt;5,"Red",(IF(AND(Table46[[#This Row],[PSI - FI]]&lt;5,Table46[[#This Row],[PSI - FI]]&gt;=3),"Blue","No")))</f>
        <v>No</v>
      </c>
      <c r="X247" s="19" t="str">
        <f>HYPERLINK("https://www.google.com/maps/search/?api=1&amp;query="&amp;Table46[[#This Row],[Begin Lat]]&amp;","&amp;Table46[[#This Row],[Begin Long]],"Google Maps")</f>
        <v>Google Maps</v>
      </c>
      <c r="Y247" s="1">
        <v>39.325358999999999</v>
      </c>
      <c r="Z247" s="1">
        <v>-84.410551999999996</v>
      </c>
      <c r="AA247" s="1">
        <v>0</v>
      </c>
      <c r="AB247" s="1">
        <v>0</v>
      </c>
    </row>
    <row r="248" spans="1:28" x14ac:dyDescent="0.25">
      <c r="A248" s="13">
        <v>246</v>
      </c>
      <c r="B248" s="17">
        <v>4</v>
      </c>
      <c r="C248" s="1" t="s">
        <v>800</v>
      </c>
      <c r="D248" s="1" t="s">
        <v>2091</v>
      </c>
      <c r="E248" s="1" t="s">
        <v>5294</v>
      </c>
      <c r="F248" s="1" t="s">
        <v>1586</v>
      </c>
      <c r="G248" s="21">
        <v>3.1769999999960419</v>
      </c>
      <c r="H248" s="21">
        <v>0</v>
      </c>
      <c r="I248" s="1" t="s">
        <v>258</v>
      </c>
      <c r="J248" s="1" t="s">
        <v>259</v>
      </c>
      <c r="K248" s="1">
        <v>0</v>
      </c>
      <c r="L248" s="1">
        <v>0</v>
      </c>
      <c r="M248" s="1">
        <v>8</v>
      </c>
      <c r="N248" s="1">
        <v>5</v>
      </c>
      <c r="O248" s="1">
        <v>48</v>
      </c>
      <c r="P248" s="16">
        <v>122.5625</v>
      </c>
      <c r="Q248" s="21">
        <v>10.0466258445654</v>
      </c>
      <c r="R248" s="21">
        <v>11.961999154564262</v>
      </c>
      <c r="S248" s="21">
        <v>1.9153733099988628</v>
      </c>
      <c r="T248" s="21">
        <v>0.70117583793500904</v>
      </c>
      <c r="U248" s="21">
        <v>2.3559379290786295</v>
      </c>
      <c r="V248" s="21">
        <v>1.6547620911436205</v>
      </c>
      <c r="W248" s="13" t="str">
        <f>IF(Table46[[#This Row],[PSI - FI]]&gt;5,"Red",(IF(AND(Table46[[#This Row],[PSI - FI]]&lt;5,Table46[[#This Row],[PSI - FI]]&gt;=3),"Blue","No")))</f>
        <v>No</v>
      </c>
      <c r="X248" s="19" t="str">
        <f>HYPERLINK("https://www.google.com/maps/search/?api=1&amp;query="&amp;Table46[[#This Row],[Begin Lat]]&amp;","&amp;Table46[[#This Row],[Begin Long]],"Google Maps")</f>
        <v>Google Maps</v>
      </c>
      <c r="Y248" s="1">
        <v>40.836514999999999</v>
      </c>
      <c r="Z248" s="1">
        <v>-81.423992999999996</v>
      </c>
      <c r="AA248" s="1">
        <v>0</v>
      </c>
      <c r="AB248" s="1">
        <v>0</v>
      </c>
    </row>
    <row r="249" spans="1:28" x14ac:dyDescent="0.25">
      <c r="A249" s="13">
        <v>247</v>
      </c>
      <c r="B249" s="17">
        <v>4</v>
      </c>
      <c r="C249" s="1" t="s">
        <v>800</v>
      </c>
      <c r="D249" s="1" t="s">
        <v>2092</v>
      </c>
      <c r="E249" s="1" t="s">
        <v>5320</v>
      </c>
      <c r="F249" s="1" t="s">
        <v>1587</v>
      </c>
      <c r="G249" s="21">
        <v>3.6159999999945285</v>
      </c>
      <c r="H249" s="21">
        <v>0</v>
      </c>
      <c r="I249" s="1" t="s">
        <v>258</v>
      </c>
      <c r="J249" s="1" t="s">
        <v>259</v>
      </c>
      <c r="K249" s="1">
        <v>0</v>
      </c>
      <c r="L249" s="1">
        <v>0</v>
      </c>
      <c r="M249" s="1">
        <v>8</v>
      </c>
      <c r="N249" s="1">
        <v>5</v>
      </c>
      <c r="O249" s="1">
        <v>46</v>
      </c>
      <c r="P249" s="16">
        <v>120.5625</v>
      </c>
      <c r="Q249" s="21">
        <v>9.4160499035584095</v>
      </c>
      <c r="R249" s="21">
        <v>11.639804574222676</v>
      </c>
      <c r="S249" s="21">
        <v>2.2237546706642668</v>
      </c>
      <c r="T249" s="21">
        <v>0.65716657346574392</v>
      </c>
      <c r="U249" s="21">
        <v>2.3522908151535211</v>
      </c>
      <c r="V249" s="21">
        <v>1.6951242416877772</v>
      </c>
      <c r="W249" s="13" t="str">
        <f>IF(Table46[[#This Row],[PSI - FI]]&gt;5,"Red",(IF(AND(Table46[[#This Row],[PSI - FI]]&lt;5,Table46[[#This Row],[PSI - FI]]&gt;=3),"Blue","No")))</f>
        <v>No</v>
      </c>
      <c r="X249" s="19" t="str">
        <f>HYPERLINK("https://www.google.com/maps/search/?api=1&amp;query="&amp;Table46[[#This Row],[Begin Lat]]&amp;","&amp;Table46[[#This Row],[Begin Long]],"Google Maps")</f>
        <v>Google Maps</v>
      </c>
      <c r="Y249" s="1">
        <v>40.888353000000002</v>
      </c>
      <c r="Z249" s="1">
        <v>-81.423895999999999</v>
      </c>
      <c r="AA249" s="1">
        <v>0</v>
      </c>
      <c r="AB249" s="1">
        <v>0</v>
      </c>
    </row>
    <row r="250" spans="1:28" x14ac:dyDescent="0.25">
      <c r="A250" s="13">
        <v>248</v>
      </c>
      <c r="B250" s="17">
        <v>8</v>
      </c>
      <c r="C250" s="1" t="s">
        <v>787</v>
      </c>
      <c r="D250" s="1" t="s">
        <v>2093</v>
      </c>
      <c r="E250" s="1" t="s">
        <v>5402</v>
      </c>
      <c r="F250" s="1" t="s">
        <v>1588</v>
      </c>
      <c r="G250" s="21">
        <v>2.0749999999970896</v>
      </c>
      <c r="H250" s="21">
        <v>0</v>
      </c>
      <c r="I250" s="1" t="s">
        <v>258</v>
      </c>
      <c r="J250" s="1" t="s">
        <v>259</v>
      </c>
      <c r="K250" s="1">
        <v>0</v>
      </c>
      <c r="L250" s="1">
        <v>2</v>
      </c>
      <c r="M250" s="1">
        <v>7</v>
      </c>
      <c r="N250" s="1">
        <v>4</v>
      </c>
      <c r="O250" s="1">
        <v>36</v>
      </c>
      <c r="P250" s="16">
        <v>190.93150436046511</v>
      </c>
      <c r="Q250" s="21">
        <v>7.9756491859804299</v>
      </c>
      <c r="R250" s="21">
        <v>9.8475855538866224</v>
      </c>
      <c r="S250" s="21">
        <v>1.8719363679061924</v>
      </c>
      <c r="T250" s="21">
        <v>0.55663787898308226</v>
      </c>
      <c r="U250" s="21">
        <v>2.3432738954815715</v>
      </c>
      <c r="V250" s="21">
        <v>1.7866360164984894</v>
      </c>
      <c r="W250" s="13" t="str">
        <f>IF(Table46[[#This Row],[PSI - FI]]&gt;5,"Red",(IF(AND(Table46[[#This Row],[PSI - FI]]&lt;5,Table46[[#This Row],[PSI - FI]]&gt;=3),"Blue","No")))</f>
        <v>No</v>
      </c>
      <c r="X250" s="19" t="str">
        <f>HYPERLINK("https://www.google.com/maps/search/?api=1&amp;query="&amp;Table46[[#This Row],[Begin Lat]]&amp;","&amp;Table46[[#This Row],[Begin Long]],"Google Maps")</f>
        <v>Google Maps</v>
      </c>
      <c r="Y250" s="1">
        <v>39.232104</v>
      </c>
      <c r="Z250" s="1">
        <v>-84.529450999999995</v>
      </c>
      <c r="AA250" s="1">
        <v>0</v>
      </c>
      <c r="AB250" s="1">
        <v>0</v>
      </c>
    </row>
    <row r="251" spans="1:28" x14ac:dyDescent="0.25">
      <c r="A251" s="13">
        <v>249</v>
      </c>
      <c r="B251" s="17">
        <v>12</v>
      </c>
      <c r="C251" s="1" t="s">
        <v>1332</v>
      </c>
      <c r="D251" s="1" t="s">
        <v>2094</v>
      </c>
      <c r="E251" s="1" t="s">
        <v>5017</v>
      </c>
      <c r="F251" s="1" t="s">
        <v>1589</v>
      </c>
      <c r="G251" s="21">
        <v>12.085999999995693</v>
      </c>
      <c r="H251" s="21">
        <v>0</v>
      </c>
      <c r="I251" s="1" t="s">
        <v>258</v>
      </c>
      <c r="J251" s="1" t="s">
        <v>259</v>
      </c>
      <c r="K251" s="1">
        <v>0</v>
      </c>
      <c r="L251" s="1">
        <v>0</v>
      </c>
      <c r="M251" s="1">
        <v>1</v>
      </c>
      <c r="N251" s="1">
        <v>13</v>
      </c>
      <c r="O251" s="1">
        <v>38</v>
      </c>
      <c r="P251" s="16">
        <v>102.234375</v>
      </c>
      <c r="Q251" s="21">
        <v>6.3792105208548193</v>
      </c>
      <c r="R251" s="21">
        <v>9.9620846078291692</v>
      </c>
      <c r="S251" s="21">
        <v>3.5828740869743498</v>
      </c>
      <c r="T251" s="21">
        <v>0.445218957242624</v>
      </c>
      <c r="U251" s="21">
        <v>2.3427289390485586</v>
      </c>
      <c r="V251" s="21">
        <v>1.8975099818059347</v>
      </c>
      <c r="W251" s="13" t="str">
        <f>IF(Table46[[#This Row],[PSI - FI]]&gt;5,"Red",(IF(AND(Table46[[#This Row],[PSI - FI]]&lt;5,Table46[[#This Row],[PSI - FI]]&gt;=3),"Blue","No")))</f>
        <v>No</v>
      </c>
      <c r="X251" s="19" t="str">
        <f>HYPERLINK("https://www.google.com/maps/search/?api=1&amp;query="&amp;Table46[[#This Row],[Begin Lat]]&amp;","&amp;Table46[[#This Row],[Begin Long]],"Google Maps")</f>
        <v>Google Maps</v>
      </c>
      <c r="Y251" s="1">
        <v>41.522129</v>
      </c>
      <c r="Z251" s="1">
        <v>-81.337970999999996</v>
      </c>
      <c r="AA251" s="1">
        <v>0</v>
      </c>
      <c r="AB251" s="1">
        <v>0</v>
      </c>
    </row>
    <row r="252" spans="1:28" x14ac:dyDescent="0.25">
      <c r="A252" s="13">
        <v>250</v>
      </c>
      <c r="B252" s="17">
        <v>6</v>
      </c>
      <c r="C252" s="1" t="s">
        <v>799</v>
      </c>
      <c r="D252" s="1" t="s">
        <v>2095</v>
      </c>
      <c r="E252" s="1" t="s">
        <v>5403</v>
      </c>
      <c r="F252" s="1" t="s">
        <v>1590</v>
      </c>
      <c r="G252" s="21">
        <v>1.7559999999939464</v>
      </c>
      <c r="H252" s="21">
        <v>0</v>
      </c>
      <c r="I252" s="1" t="s">
        <v>258</v>
      </c>
      <c r="J252" s="1" t="s">
        <v>259</v>
      </c>
      <c r="K252" s="1">
        <v>0</v>
      </c>
      <c r="L252" s="1">
        <v>1</v>
      </c>
      <c r="M252" s="1">
        <v>5</v>
      </c>
      <c r="N252" s="1">
        <v>9</v>
      </c>
      <c r="O252" s="1">
        <v>23</v>
      </c>
      <c r="P252" s="16">
        <v>141.34856468023256</v>
      </c>
      <c r="Q252" s="21">
        <v>4.9840759680217896</v>
      </c>
      <c r="R252" s="21">
        <v>7.0525548494098649</v>
      </c>
      <c r="S252" s="21">
        <v>2.0684788813880752</v>
      </c>
      <c r="T252" s="21">
        <v>0.34784948671098792</v>
      </c>
      <c r="U252" s="21">
        <v>2.3408784195870291</v>
      </c>
      <c r="V252" s="21">
        <v>1.9930289328760411</v>
      </c>
      <c r="W252" s="13" t="str">
        <f>IF(Table46[[#This Row],[PSI - FI]]&gt;5,"Red",(IF(AND(Table46[[#This Row],[PSI - FI]]&lt;5,Table46[[#This Row],[PSI - FI]]&gt;=3),"Blue","No")))</f>
        <v>No</v>
      </c>
      <c r="X252" s="19" t="str">
        <f>HYPERLINK("https://www.google.com/maps/search/?api=1&amp;query="&amp;Table46[[#This Row],[Begin Lat]]&amp;","&amp;Table46[[#This Row],[Begin Long]],"Google Maps")</f>
        <v>Google Maps</v>
      </c>
      <c r="Y252" s="1">
        <v>40.156291000000003</v>
      </c>
      <c r="Z252" s="1">
        <v>-82.947809000000007</v>
      </c>
      <c r="AA252" s="1">
        <v>0</v>
      </c>
      <c r="AB252" s="1">
        <v>0</v>
      </c>
    </row>
    <row r="253" spans="1:28" x14ac:dyDescent="0.25">
      <c r="A253" s="13">
        <v>251</v>
      </c>
      <c r="B253" s="17">
        <v>8</v>
      </c>
      <c r="C253" s="1" t="s">
        <v>787</v>
      </c>
      <c r="D253" s="1" t="s">
        <v>2096</v>
      </c>
      <c r="E253" s="1" t="s">
        <v>5404</v>
      </c>
      <c r="F253" s="1" t="s">
        <v>1591</v>
      </c>
      <c r="G253" s="21">
        <v>0</v>
      </c>
      <c r="H253" s="21">
        <v>0</v>
      </c>
      <c r="I253" s="1" t="s">
        <v>258</v>
      </c>
      <c r="J253" s="1" t="s">
        <v>259</v>
      </c>
      <c r="K253" s="1">
        <v>1</v>
      </c>
      <c r="L253" s="1">
        <v>1</v>
      </c>
      <c r="M253" s="1">
        <v>7</v>
      </c>
      <c r="N253" s="1">
        <v>3</v>
      </c>
      <c r="O253" s="1">
        <v>19</v>
      </c>
      <c r="P253" s="16">
        <v>169.49400436046511</v>
      </c>
      <c r="Q253" s="21">
        <v>18.303927737980004</v>
      </c>
      <c r="R253" s="21">
        <v>6.2461341812295972</v>
      </c>
      <c r="S253" s="21">
        <v>-12.057793556750408</v>
      </c>
      <c r="T253" s="21">
        <v>1.2774708710907681</v>
      </c>
      <c r="U253" s="21">
        <v>2.3404054073534946</v>
      </c>
      <c r="V253" s="21">
        <v>1.0629345362627265</v>
      </c>
      <c r="W253" s="13" t="str">
        <f>IF(Table46[[#This Row],[PSI - FI]]&gt;5,"Red",(IF(AND(Table46[[#This Row],[PSI - FI]]&lt;5,Table46[[#This Row],[PSI - FI]]&gt;=3),"Blue","No")))</f>
        <v>No</v>
      </c>
      <c r="X253" s="19" t="str">
        <f>HYPERLINK("https://www.google.com/maps/search/?api=1&amp;query="&amp;Table46[[#This Row],[Begin Lat]]&amp;","&amp;Table46[[#This Row],[Begin Long]],"Google Maps")</f>
        <v>Google Maps</v>
      </c>
      <c r="Y253" s="1">
        <v>39.172252999999998</v>
      </c>
      <c r="Z253" s="1">
        <v>-84.601859000000005</v>
      </c>
      <c r="AA253" s="1">
        <v>0</v>
      </c>
      <c r="AB253" s="1">
        <v>0</v>
      </c>
    </row>
    <row r="254" spans="1:28" x14ac:dyDescent="0.25">
      <c r="A254" s="13">
        <v>252</v>
      </c>
      <c r="B254" s="17">
        <v>8</v>
      </c>
      <c r="C254" s="1" t="s">
        <v>787</v>
      </c>
      <c r="D254" s="1" t="s">
        <v>2097</v>
      </c>
      <c r="E254" s="1" t="s">
        <v>5341</v>
      </c>
      <c r="F254" s="1" t="s">
        <v>1592</v>
      </c>
      <c r="G254" s="21">
        <v>13.721000000005006</v>
      </c>
      <c r="H254" s="21">
        <v>0</v>
      </c>
      <c r="I254" s="1" t="s">
        <v>258</v>
      </c>
      <c r="J254" s="1" t="s">
        <v>259</v>
      </c>
      <c r="K254" s="1">
        <v>1</v>
      </c>
      <c r="L254" s="1">
        <v>0</v>
      </c>
      <c r="M254" s="1">
        <v>8</v>
      </c>
      <c r="N254" s="1">
        <v>6</v>
      </c>
      <c r="O254" s="1">
        <v>22</v>
      </c>
      <c r="P254" s="16">
        <v>146.67668968023256</v>
      </c>
      <c r="Q254" s="21">
        <v>6.2362063344271483</v>
      </c>
      <c r="R254" s="21">
        <v>6.5627431434485368</v>
      </c>
      <c r="S254" s="21">
        <v>0.32653680902138849</v>
      </c>
      <c r="T254" s="21">
        <v>0.43523838448138424</v>
      </c>
      <c r="U254" s="21">
        <v>2.3357298906524959</v>
      </c>
      <c r="V254" s="21">
        <v>1.9004915061711116</v>
      </c>
      <c r="W254" s="13" t="str">
        <f>IF(Table46[[#This Row],[PSI - FI]]&gt;5,"Red",(IF(AND(Table46[[#This Row],[PSI - FI]]&lt;5,Table46[[#This Row],[PSI - FI]]&gt;=3),"Blue","No")))</f>
        <v>No</v>
      </c>
      <c r="X254" s="19" t="str">
        <f>HYPERLINK("https://www.google.com/maps/search/?api=1&amp;query="&amp;Table46[[#This Row],[Begin Lat]]&amp;","&amp;Table46[[#This Row],[Begin Long]],"Google Maps")</f>
        <v>Google Maps</v>
      </c>
      <c r="Y254" s="1">
        <v>39.166777000000003</v>
      </c>
      <c r="Z254" s="1">
        <v>-84.635137</v>
      </c>
      <c r="AA254" s="1">
        <v>0</v>
      </c>
      <c r="AB254" s="1">
        <v>0</v>
      </c>
    </row>
    <row r="255" spans="1:28" x14ac:dyDescent="0.25">
      <c r="A255" s="13">
        <v>253</v>
      </c>
      <c r="B255" s="17">
        <v>8</v>
      </c>
      <c r="C255" s="1" t="s">
        <v>787</v>
      </c>
      <c r="D255" s="1" t="s">
        <v>2098</v>
      </c>
      <c r="E255" s="1" t="s">
        <v>5344</v>
      </c>
      <c r="F255" s="1" t="s">
        <v>1593</v>
      </c>
      <c r="G255" s="21">
        <v>2.3990000000048894</v>
      </c>
      <c r="H255" s="21">
        <v>0</v>
      </c>
      <c r="I255" s="1" t="s">
        <v>258</v>
      </c>
      <c r="J255" s="1" t="s">
        <v>259</v>
      </c>
      <c r="K255" s="1">
        <v>0</v>
      </c>
      <c r="L255" s="1">
        <v>0</v>
      </c>
      <c r="M255" s="1">
        <v>7</v>
      </c>
      <c r="N255" s="1">
        <v>5</v>
      </c>
      <c r="O255" s="1">
        <v>35</v>
      </c>
      <c r="P255" s="16">
        <v>103.015625</v>
      </c>
      <c r="Q255" s="21">
        <v>6.9669996435105679</v>
      </c>
      <c r="R255" s="21">
        <v>10.526667568123397</v>
      </c>
      <c r="S255" s="21">
        <v>3.5596679246128291</v>
      </c>
      <c r="T255" s="21">
        <v>0.48624203673056693</v>
      </c>
      <c r="U255" s="21">
        <v>2.3338009219818003</v>
      </c>
      <c r="V255" s="21">
        <v>1.8475588852512335</v>
      </c>
      <c r="W255" s="13" t="str">
        <f>IF(Table46[[#This Row],[PSI - FI]]&gt;5,"Red",(IF(AND(Table46[[#This Row],[PSI - FI]]&lt;5,Table46[[#This Row],[PSI - FI]]&gt;=3),"Blue","No")))</f>
        <v>No</v>
      </c>
      <c r="X255" s="19" t="str">
        <f>HYPERLINK("https://www.google.com/maps/search/?api=1&amp;query="&amp;Table46[[#This Row],[Begin Lat]]&amp;","&amp;Table46[[#This Row],[Begin Long]],"Google Maps")</f>
        <v>Google Maps</v>
      </c>
      <c r="Y255" s="1">
        <v>39.250677000000003</v>
      </c>
      <c r="Z255" s="1">
        <v>-84.296629999999993</v>
      </c>
      <c r="AA255" s="1">
        <v>0</v>
      </c>
      <c r="AB255" s="1">
        <v>0</v>
      </c>
    </row>
    <row r="256" spans="1:28" x14ac:dyDescent="0.25">
      <c r="A256" s="13">
        <v>254</v>
      </c>
      <c r="B256" s="17">
        <v>2</v>
      </c>
      <c r="C256" s="1" t="s">
        <v>1336</v>
      </c>
      <c r="D256" s="1" t="s">
        <v>2099</v>
      </c>
      <c r="E256" s="1" t="s">
        <v>5090</v>
      </c>
      <c r="F256" s="1" t="s">
        <v>1594</v>
      </c>
      <c r="G256" s="21">
        <v>29.732000000003609</v>
      </c>
      <c r="H256" s="21">
        <v>0</v>
      </c>
      <c r="I256" s="1" t="s">
        <v>258</v>
      </c>
      <c r="J256" s="1" t="s">
        <v>259</v>
      </c>
      <c r="K256" s="1">
        <v>0</v>
      </c>
      <c r="L256" s="1">
        <v>1</v>
      </c>
      <c r="M256" s="1">
        <v>8</v>
      </c>
      <c r="N256" s="1">
        <v>6</v>
      </c>
      <c r="O256" s="1">
        <v>43</v>
      </c>
      <c r="P256" s="16">
        <v>167.67668968023256</v>
      </c>
      <c r="Q256" s="21">
        <v>4.1241391704488537</v>
      </c>
      <c r="R256" s="21">
        <v>11.124301781309031</v>
      </c>
      <c r="S256" s="21">
        <v>7.0001626108601771</v>
      </c>
      <c r="T256" s="21">
        <v>0.28783262991368624</v>
      </c>
      <c r="U256" s="21">
        <v>2.3182813351886473</v>
      </c>
      <c r="V256" s="21">
        <v>2.0304487052749609</v>
      </c>
      <c r="W256" s="13" t="str">
        <f>IF(Table46[[#This Row],[PSI - FI]]&gt;5,"Red",(IF(AND(Table46[[#This Row],[PSI - FI]]&lt;5,Table46[[#This Row],[PSI - FI]]&gt;=3),"Blue","No")))</f>
        <v>No</v>
      </c>
      <c r="X256" s="19" t="str">
        <f>HYPERLINK("https://www.google.com/maps/search/?api=1&amp;query="&amp;Table46[[#This Row],[Begin Lat]]&amp;","&amp;Table46[[#This Row],[Begin Long]],"Google Maps")</f>
        <v>Google Maps</v>
      </c>
      <c r="Y256" s="1">
        <v>41.523879999999998</v>
      </c>
      <c r="Z256" s="1">
        <v>-82.858705</v>
      </c>
      <c r="AA256" s="1">
        <v>0</v>
      </c>
      <c r="AB256" s="1">
        <v>0</v>
      </c>
    </row>
    <row r="257" spans="1:28" x14ac:dyDescent="0.25">
      <c r="A257" s="13">
        <v>255</v>
      </c>
      <c r="B257" s="17">
        <v>8</v>
      </c>
      <c r="C257" s="1" t="s">
        <v>787</v>
      </c>
      <c r="D257" s="1" t="s">
        <v>2100</v>
      </c>
      <c r="E257" s="1" t="s">
        <v>5405</v>
      </c>
      <c r="F257" s="1" t="s">
        <v>1595</v>
      </c>
      <c r="G257" s="21">
        <v>3.7339999999967404</v>
      </c>
      <c r="H257" s="21">
        <v>0</v>
      </c>
      <c r="I257" s="1" t="s">
        <v>258</v>
      </c>
      <c r="J257" s="1" t="s">
        <v>261</v>
      </c>
      <c r="K257" s="1">
        <v>0</v>
      </c>
      <c r="L257" s="1">
        <v>0</v>
      </c>
      <c r="M257" s="1">
        <v>8</v>
      </c>
      <c r="N257" s="1">
        <v>5</v>
      </c>
      <c r="O257" s="1">
        <v>25</v>
      </c>
      <c r="P257" s="16">
        <v>99.5625</v>
      </c>
      <c r="Q257" s="21">
        <v>6.5079917726585048</v>
      </c>
      <c r="R257" s="21">
        <v>7.680999932579204</v>
      </c>
      <c r="S257" s="21">
        <v>1.1730081599206992</v>
      </c>
      <c r="T257" s="21">
        <v>0.46941004126631242</v>
      </c>
      <c r="U257" s="21">
        <v>2.3164509757161427</v>
      </c>
      <c r="V257" s="21">
        <v>1.8470409344498302</v>
      </c>
      <c r="W257" s="13" t="str">
        <f>IF(Table46[[#This Row],[PSI - FI]]&gt;5,"Red",(IF(AND(Table46[[#This Row],[PSI - FI]]&lt;5,Table46[[#This Row],[PSI - FI]]&gt;=3),"Blue","No")))</f>
        <v>No</v>
      </c>
      <c r="X257" s="19" t="str">
        <f>HYPERLINK("https://www.google.com/maps/search/?api=1&amp;query="&amp;Table46[[#This Row],[Begin Lat]]&amp;","&amp;Table46[[#This Row],[Begin Long]],"Google Maps")</f>
        <v>Google Maps</v>
      </c>
      <c r="Y257" s="1">
        <v>39.170510999999998</v>
      </c>
      <c r="Z257" s="1">
        <v>-84.759493000000006</v>
      </c>
      <c r="AA257" s="1">
        <v>0</v>
      </c>
      <c r="AB257" s="1">
        <v>0</v>
      </c>
    </row>
    <row r="258" spans="1:28" x14ac:dyDescent="0.25">
      <c r="A258" s="13">
        <v>256</v>
      </c>
      <c r="B258" s="17">
        <v>8</v>
      </c>
      <c r="C258" s="1" t="s">
        <v>787</v>
      </c>
      <c r="D258" s="1" t="s">
        <v>2101</v>
      </c>
      <c r="E258" s="1" t="s">
        <v>5406</v>
      </c>
      <c r="F258" s="1" t="s">
        <v>1596</v>
      </c>
      <c r="G258" s="21">
        <v>2.1059999999997672</v>
      </c>
      <c r="H258" s="21">
        <v>0</v>
      </c>
      <c r="I258" s="1" t="s">
        <v>258</v>
      </c>
      <c r="J258" s="1" t="s">
        <v>259</v>
      </c>
      <c r="K258" s="1">
        <v>0</v>
      </c>
      <c r="L258" s="1">
        <v>1</v>
      </c>
      <c r="M258" s="1">
        <v>7</v>
      </c>
      <c r="N258" s="1">
        <v>4</v>
      </c>
      <c r="O258" s="1">
        <v>37</v>
      </c>
      <c r="P258" s="16">
        <v>146.25481468023256</v>
      </c>
      <c r="Q258" s="21">
        <v>7.5845833458062488</v>
      </c>
      <c r="R258" s="21">
        <v>10.629577243992182</v>
      </c>
      <c r="S258" s="21">
        <v>3.0449938981859335</v>
      </c>
      <c r="T258" s="21">
        <v>0.52934454464235736</v>
      </c>
      <c r="U258" s="21">
        <v>2.3008928518238863</v>
      </c>
      <c r="V258" s="21">
        <v>1.7715483071815288</v>
      </c>
      <c r="W258" s="13" t="str">
        <f>IF(Table46[[#This Row],[PSI - FI]]&gt;5,"Red",(IF(AND(Table46[[#This Row],[PSI - FI]]&lt;5,Table46[[#This Row],[PSI - FI]]&gt;=3),"Blue","No")))</f>
        <v>No</v>
      </c>
      <c r="X258" s="19" t="str">
        <f>HYPERLINK("https://www.google.com/maps/search/?api=1&amp;query="&amp;Table46[[#This Row],[Begin Lat]]&amp;","&amp;Table46[[#This Row],[Begin Long]],"Google Maps")</f>
        <v>Google Maps</v>
      </c>
      <c r="Y258" s="1">
        <v>39.142128999999997</v>
      </c>
      <c r="Z258" s="1">
        <v>-84.630709999999993</v>
      </c>
      <c r="AA258" s="1">
        <v>0</v>
      </c>
      <c r="AB258" s="1">
        <v>0</v>
      </c>
    </row>
    <row r="259" spans="1:28" x14ac:dyDescent="0.25">
      <c r="A259" s="13">
        <v>257</v>
      </c>
      <c r="B259" s="17">
        <v>8</v>
      </c>
      <c r="C259" s="1" t="s">
        <v>787</v>
      </c>
      <c r="D259" s="1" t="s">
        <v>2102</v>
      </c>
      <c r="E259" s="1" t="s">
        <v>5407</v>
      </c>
      <c r="F259" s="1" t="s">
        <v>1597</v>
      </c>
      <c r="G259" s="21">
        <v>14.100999999995111</v>
      </c>
      <c r="H259" s="21">
        <v>0</v>
      </c>
      <c r="I259" s="1" t="s">
        <v>258</v>
      </c>
      <c r="J259" s="1" t="s">
        <v>259</v>
      </c>
      <c r="K259" s="1">
        <v>0</v>
      </c>
      <c r="L259" s="1">
        <v>0</v>
      </c>
      <c r="M259" s="1">
        <v>5</v>
      </c>
      <c r="N259" s="1">
        <v>7</v>
      </c>
      <c r="O259" s="1">
        <v>36</v>
      </c>
      <c r="P259" s="16">
        <v>99.796875</v>
      </c>
      <c r="Q259" s="21">
        <v>11.398326760400119</v>
      </c>
      <c r="R259" s="21">
        <v>9.8268097055673245</v>
      </c>
      <c r="S259" s="21">
        <v>-1.5715170548327944</v>
      </c>
      <c r="T259" s="21">
        <v>0.79551398060712009</v>
      </c>
      <c r="U259" s="21">
        <v>2.2938145706659183</v>
      </c>
      <c r="V259" s="21">
        <v>1.4983005900587982</v>
      </c>
      <c r="W259" s="13" t="str">
        <f>IF(Table46[[#This Row],[PSI - FI]]&gt;5,"Red",(IF(AND(Table46[[#This Row],[PSI - FI]]&lt;5,Table46[[#This Row],[PSI - FI]]&gt;=3),"Blue","No")))</f>
        <v>No</v>
      </c>
      <c r="X259" s="19" t="str">
        <f>HYPERLINK("https://www.google.com/maps/search/?api=1&amp;query="&amp;Table46[[#This Row],[Begin Lat]]&amp;","&amp;Table46[[#This Row],[Begin Long]],"Google Maps")</f>
        <v>Google Maps</v>
      </c>
      <c r="Y259" s="1">
        <v>39.277487999999998</v>
      </c>
      <c r="Z259" s="1">
        <v>-84.563529000000003</v>
      </c>
      <c r="AA259" s="1">
        <v>0</v>
      </c>
      <c r="AB259" s="1">
        <v>0</v>
      </c>
    </row>
    <row r="260" spans="1:28" x14ac:dyDescent="0.25">
      <c r="A260" s="13">
        <v>258</v>
      </c>
      <c r="B260" s="17">
        <v>4</v>
      </c>
      <c r="C260" s="1" t="s">
        <v>800</v>
      </c>
      <c r="D260" s="1" t="s">
        <v>2103</v>
      </c>
      <c r="E260" s="1" t="s">
        <v>5278</v>
      </c>
      <c r="F260" s="1" t="s">
        <v>1598</v>
      </c>
      <c r="G260" s="21">
        <v>4.7850000000034925</v>
      </c>
      <c r="H260" s="21">
        <v>0</v>
      </c>
      <c r="I260" s="1" t="s">
        <v>258</v>
      </c>
      <c r="J260" s="1" t="s">
        <v>262</v>
      </c>
      <c r="K260" s="1">
        <v>0</v>
      </c>
      <c r="L260" s="1">
        <v>0</v>
      </c>
      <c r="M260" s="1">
        <v>5</v>
      </c>
      <c r="N260" s="1">
        <v>10</v>
      </c>
      <c r="O260" s="1">
        <v>26</v>
      </c>
      <c r="P260" s="16">
        <v>103.109375</v>
      </c>
      <c r="Q260" s="21">
        <v>4.6700067500746076</v>
      </c>
      <c r="R260" s="21">
        <v>8.1099980283968414</v>
      </c>
      <c r="S260" s="21">
        <v>3.4399912783222337</v>
      </c>
      <c r="T260" s="21">
        <v>0.32592991386426617</v>
      </c>
      <c r="U260" s="21">
        <v>2.2930308543575713</v>
      </c>
      <c r="V260" s="21">
        <v>1.9671009404933051</v>
      </c>
      <c r="W260" s="13" t="str">
        <f>IF(Table46[[#This Row],[PSI - FI]]&gt;5,"Red",(IF(AND(Table46[[#This Row],[PSI - FI]]&lt;5,Table46[[#This Row],[PSI - FI]]&gt;=3),"Blue","No")))</f>
        <v>No</v>
      </c>
      <c r="X260" s="19" t="str">
        <f>HYPERLINK("https://www.google.com/maps/search/?api=1&amp;query="&amp;Table46[[#This Row],[Begin Lat]]&amp;","&amp;Table46[[#This Row],[Begin Long]],"Google Maps")</f>
        <v>Google Maps</v>
      </c>
      <c r="Y260" s="1">
        <v>40.862842000000001</v>
      </c>
      <c r="Z260" s="1">
        <v>-81.432306999999994</v>
      </c>
      <c r="AA260" s="1">
        <v>0</v>
      </c>
      <c r="AB260" s="1">
        <v>0</v>
      </c>
    </row>
    <row r="261" spans="1:28" x14ac:dyDescent="0.25">
      <c r="A261" s="13">
        <v>259</v>
      </c>
      <c r="B261" s="17">
        <v>8</v>
      </c>
      <c r="C261" s="1" t="s">
        <v>806</v>
      </c>
      <c r="D261" s="1" t="s">
        <v>2104</v>
      </c>
      <c r="E261" s="1" t="s">
        <v>5373</v>
      </c>
      <c r="F261" s="1" t="s">
        <v>1599</v>
      </c>
      <c r="G261" s="21">
        <v>1.036999999996624</v>
      </c>
      <c r="H261" s="21">
        <v>0</v>
      </c>
      <c r="I261" s="1" t="s">
        <v>258</v>
      </c>
      <c r="J261" s="1" t="s">
        <v>259</v>
      </c>
      <c r="K261" s="1">
        <v>0</v>
      </c>
      <c r="L261" s="1">
        <v>0</v>
      </c>
      <c r="M261" s="1">
        <v>6</v>
      </c>
      <c r="N261" s="1">
        <v>8</v>
      </c>
      <c r="O261" s="1">
        <v>12</v>
      </c>
      <c r="P261" s="16">
        <v>86.78125</v>
      </c>
      <c r="Q261" s="21">
        <v>4.0796282711968228</v>
      </c>
      <c r="R261" s="21">
        <v>5.3796899129269891</v>
      </c>
      <c r="S261" s="21">
        <v>1.3000616417301663</v>
      </c>
      <c r="T261" s="21">
        <v>0.28472611758177074</v>
      </c>
      <c r="U261" s="21">
        <v>2.2889660420016456</v>
      </c>
      <c r="V261" s="21">
        <v>2.004239924419875</v>
      </c>
      <c r="W261" s="13" t="str">
        <f>IF(Table46[[#This Row],[PSI - FI]]&gt;5,"Red",(IF(AND(Table46[[#This Row],[PSI - FI]]&lt;5,Table46[[#This Row],[PSI - FI]]&gt;=3),"Blue","No")))</f>
        <v>No</v>
      </c>
      <c r="X261" s="19" t="str">
        <f>HYPERLINK("https://www.google.com/maps/search/?api=1&amp;query="&amp;Table46[[#This Row],[Begin Lat]]&amp;","&amp;Table46[[#This Row],[Begin Long]],"Google Maps")</f>
        <v>Google Maps</v>
      </c>
      <c r="Y261" s="1">
        <v>39.307983999999998</v>
      </c>
      <c r="Z261" s="1">
        <v>-84.332678000000001</v>
      </c>
      <c r="AA261" s="1">
        <v>0</v>
      </c>
      <c r="AB261" s="1">
        <v>0</v>
      </c>
    </row>
    <row r="262" spans="1:28" x14ac:dyDescent="0.25">
      <c r="A262" s="13">
        <v>260</v>
      </c>
      <c r="B262" s="17">
        <v>8</v>
      </c>
      <c r="C262" s="1" t="s">
        <v>1329</v>
      </c>
      <c r="D262" s="1" t="s">
        <v>2105</v>
      </c>
      <c r="E262" s="1" t="s">
        <v>3221</v>
      </c>
      <c r="F262" s="1" t="s">
        <v>1600</v>
      </c>
      <c r="G262" s="21">
        <v>1.4799999999959255</v>
      </c>
      <c r="H262" s="21">
        <v>0</v>
      </c>
      <c r="I262" s="1" t="s">
        <v>258</v>
      </c>
      <c r="J262" s="1" t="s">
        <v>262</v>
      </c>
      <c r="K262" s="1">
        <v>1</v>
      </c>
      <c r="L262" s="1">
        <v>0</v>
      </c>
      <c r="M262" s="1">
        <v>10</v>
      </c>
      <c r="N262" s="1">
        <v>2</v>
      </c>
      <c r="O262" s="1">
        <v>47</v>
      </c>
      <c r="P262" s="16">
        <v>167.02043968023256</v>
      </c>
      <c r="Q262" s="21">
        <v>9.3174076137925965</v>
      </c>
      <c r="R262" s="21">
        <v>11.828951218745738</v>
      </c>
      <c r="S262" s="21">
        <v>2.5115436049531414</v>
      </c>
      <c r="T262" s="21">
        <v>0.65028211382203316</v>
      </c>
      <c r="U262" s="21">
        <v>2.2819348836281832</v>
      </c>
      <c r="V262" s="21">
        <v>1.63165276980615</v>
      </c>
      <c r="W262" s="13" t="str">
        <f>IF(Table46[[#This Row],[PSI - FI]]&gt;5,"Red",(IF(AND(Table46[[#This Row],[PSI - FI]]&lt;5,Table46[[#This Row],[PSI - FI]]&gt;=3),"Blue","No")))</f>
        <v>No</v>
      </c>
      <c r="X262" s="19" t="str">
        <f>HYPERLINK("https://www.google.com/maps/search/?api=1&amp;query="&amp;Table46[[#This Row],[Begin Lat]]&amp;","&amp;Table46[[#This Row],[Begin Long]],"Google Maps")</f>
        <v>Google Maps</v>
      </c>
      <c r="Y262" s="1">
        <v>39.065215000000002</v>
      </c>
      <c r="Z262" s="1">
        <v>-84.288319999999999</v>
      </c>
      <c r="AA262" s="1">
        <v>0</v>
      </c>
      <c r="AB262" s="1">
        <v>0</v>
      </c>
    </row>
    <row r="263" spans="1:28" x14ac:dyDescent="0.25">
      <c r="A263" s="13">
        <v>261</v>
      </c>
      <c r="B263" s="17">
        <v>4</v>
      </c>
      <c r="C263" s="1" t="s">
        <v>790</v>
      </c>
      <c r="D263" s="1" t="s">
        <v>2106</v>
      </c>
      <c r="E263" s="1" t="s">
        <v>5408</v>
      </c>
      <c r="F263" s="1" t="s">
        <v>1601</v>
      </c>
      <c r="G263" s="21">
        <v>3.239000000001397</v>
      </c>
      <c r="H263" s="21">
        <v>0</v>
      </c>
      <c r="I263" s="1" t="s">
        <v>258</v>
      </c>
      <c r="J263" s="1" t="s">
        <v>259</v>
      </c>
      <c r="K263" s="1">
        <v>0</v>
      </c>
      <c r="L263" s="1">
        <v>0</v>
      </c>
      <c r="M263" s="1">
        <v>10</v>
      </c>
      <c r="N263" s="1">
        <v>2</v>
      </c>
      <c r="O263" s="1">
        <v>23</v>
      </c>
      <c r="P263" s="16">
        <v>97.34375</v>
      </c>
      <c r="Q263" s="21">
        <v>12.144271556671802</v>
      </c>
      <c r="R263" s="21">
        <v>7.0760334516506491</v>
      </c>
      <c r="S263" s="21">
        <v>-5.0682381050211527</v>
      </c>
      <c r="T263" s="21">
        <v>0.84757508805465065</v>
      </c>
      <c r="U263" s="21">
        <v>2.2788294407532246</v>
      </c>
      <c r="V263" s="21">
        <v>1.4312543526985739</v>
      </c>
      <c r="W263" s="13" t="str">
        <f>IF(Table46[[#This Row],[PSI - FI]]&gt;5,"Red",(IF(AND(Table46[[#This Row],[PSI - FI]]&lt;5,Table46[[#This Row],[PSI - FI]]&gt;=3),"Blue","No")))</f>
        <v>No</v>
      </c>
      <c r="X263" s="19" t="str">
        <f>HYPERLINK("https://www.google.com/maps/search/?api=1&amp;query="&amp;Table46[[#This Row],[Begin Lat]]&amp;","&amp;Table46[[#This Row],[Begin Long]],"Google Maps")</f>
        <v>Google Maps</v>
      </c>
      <c r="Y263" s="1">
        <v>41.271655000000003</v>
      </c>
      <c r="Z263" s="1">
        <v>-80.779967999999997</v>
      </c>
      <c r="AA263" s="1">
        <v>0</v>
      </c>
      <c r="AB263" s="1">
        <v>0</v>
      </c>
    </row>
    <row r="264" spans="1:28" x14ac:dyDescent="0.25">
      <c r="A264" s="13">
        <v>262</v>
      </c>
      <c r="B264" s="17">
        <v>1</v>
      </c>
      <c r="C264" s="1" t="s">
        <v>803</v>
      </c>
      <c r="D264" s="1" t="s">
        <v>2107</v>
      </c>
      <c r="E264" s="1" t="s">
        <v>5251</v>
      </c>
      <c r="F264" s="1" t="s">
        <v>1602</v>
      </c>
      <c r="G264" s="21">
        <v>18.13300000000163</v>
      </c>
      <c r="H264" s="21">
        <v>0</v>
      </c>
      <c r="I264" s="1" t="s">
        <v>258</v>
      </c>
      <c r="J264" s="1" t="s">
        <v>259</v>
      </c>
      <c r="K264" s="1">
        <v>0</v>
      </c>
      <c r="L264" s="1">
        <v>0</v>
      </c>
      <c r="M264" s="1">
        <v>7</v>
      </c>
      <c r="N264" s="1">
        <v>6</v>
      </c>
      <c r="O264" s="1">
        <v>40</v>
      </c>
      <c r="P264" s="16">
        <v>112.453125</v>
      </c>
      <c r="Q264" s="21">
        <v>6.6597640354555585</v>
      </c>
      <c r="R264" s="21">
        <v>10.403356405693607</v>
      </c>
      <c r="S264" s="21">
        <v>3.7435923702380487</v>
      </c>
      <c r="T264" s="21">
        <v>0.46479939636012102</v>
      </c>
      <c r="U264" s="21">
        <v>2.2767374026174942</v>
      </c>
      <c r="V264" s="21">
        <v>1.8119380062573733</v>
      </c>
      <c r="W264" s="13" t="str">
        <f>IF(Table46[[#This Row],[PSI - FI]]&gt;5,"Red",(IF(AND(Table46[[#This Row],[PSI - FI]]&lt;5,Table46[[#This Row],[PSI - FI]]&gt;=3),"Blue","No")))</f>
        <v>No</v>
      </c>
      <c r="X264" s="19" t="str">
        <f>HYPERLINK("https://www.google.com/maps/search/?api=1&amp;query="&amp;Table46[[#This Row],[Begin Lat]]&amp;","&amp;Table46[[#This Row],[Begin Long]],"Google Maps")</f>
        <v>Google Maps</v>
      </c>
      <c r="Y264" s="1">
        <v>40.753360999999998</v>
      </c>
      <c r="Z264" s="1">
        <v>-84.089493000000004</v>
      </c>
      <c r="AA264" s="1">
        <v>0</v>
      </c>
      <c r="AB264" s="1">
        <v>0</v>
      </c>
    </row>
    <row r="265" spans="1:28" x14ac:dyDescent="0.25">
      <c r="A265" s="13">
        <v>263</v>
      </c>
      <c r="B265" s="17">
        <v>4</v>
      </c>
      <c r="C265" s="1" t="s">
        <v>800</v>
      </c>
      <c r="D265" s="1" t="s">
        <v>2108</v>
      </c>
      <c r="E265" s="1" t="s">
        <v>5409</v>
      </c>
      <c r="F265" s="1" t="s">
        <v>1603</v>
      </c>
      <c r="G265" s="21">
        <v>9.6999999994295649E-2</v>
      </c>
      <c r="H265" s="21">
        <v>0</v>
      </c>
      <c r="I265" s="1" t="s">
        <v>258</v>
      </c>
      <c r="J265" s="1" t="s">
        <v>259</v>
      </c>
      <c r="K265" s="1">
        <v>0</v>
      </c>
      <c r="L265" s="1">
        <v>0</v>
      </c>
      <c r="M265" s="1">
        <v>2</v>
      </c>
      <c r="N265" s="1">
        <v>10</v>
      </c>
      <c r="O265" s="1">
        <v>43</v>
      </c>
      <c r="P265" s="16">
        <v>100.46875</v>
      </c>
      <c r="Q265" s="21">
        <v>12.957790627010246</v>
      </c>
      <c r="R265" s="21">
        <v>10.794619668252315</v>
      </c>
      <c r="S265" s="21">
        <v>-2.1631709587579309</v>
      </c>
      <c r="T265" s="21">
        <v>0.9043523508537058</v>
      </c>
      <c r="U265" s="21">
        <v>2.2709334807341057</v>
      </c>
      <c r="V265" s="21">
        <v>1.3665811298803998</v>
      </c>
      <c r="W265" s="13" t="str">
        <f>IF(Table46[[#This Row],[PSI - FI]]&gt;5,"Red",(IF(AND(Table46[[#This Row],[PSI - FI]]&lt;5,Table46[[#This Row],[PSI - FI]]&gt;=3),"Blue","No")))</f>
        <v>No</v>
      </c>
      <c r="X265" s="19" t="str">
        <f>HYPERLINK("https://www.google.com/maps/search/?api=1&amp;query="&amp;Table46[[#This Row],[Begin Lat]]&amp;","&amp;Table46[[#This Row],[Begin Long]],"Google Maps")</f>
        <v>Google Maps</v>
      </c>
      <c r="Y265" s="1">
        <v>40.831530000000001</v>
      </c>
      <c r="Z265" s="1">
        <v>-81.346727999999999</v>
      </c>
      <c r="AA265" s="1">
        <v>0</v>
      </c>
      <c r="AB265" s="1">
        <v>0</v>
      </c>
    </row>
    <row r="266" spans="1:28" x14ac:dyDescent="0.25">
      <c r="A266" s="13">
        <v>264</v>
      </c>
      <c r="B266" s="17">
        <v>8</v>
      </c>
      <c r="C266" s="1" t="s">
        <v>1329</v>
      </c>
      <c r="D266" s="1" t="s">
        <v>2109</v>
      </c>
      <c r="E266" s="1" t="s">
        <v>5267</v>
      </c>
      <c r="F266" s="1" t="s">
        <v>1604</v>
      </c>
      <c r="G266" s="21">
        <v>4.1459999999933643</v>
      </c>
      <c r="H266" s="21">
        <v>0</v>
      </c>
      <c r="I266" s="1" t="s">
        <v>258</v>
      </c>
      <c r="J266" s="1" t="s">
        <v>262</v>
      </c>
      <c r="K266" s="1">
        <v>0</v>
      </c>
      <c r="L266" s="1">
        <v>0</v>
      </c>
      <c r="M266" s="1">
        <v>6</v>
      </c>
      <c r="N266" s="1">
        <v>10</v>
      </c>
      <c r="O266" s="1">
        <v>68</v>
      </c>
      <c r="P266" s="16">
        <v>151.65625</v>
      </c>
      <c r="Q266" s="21">
        <v>4.3665501492173133</v>
      </c>
      <c r="R266" s="21">
        <v>15.374003381287309</v>
      </c>
      <c r="S266" s="21">
        <v>11.007453232069995</v>
      </c>
      <c r="T266" s="21">
        <v>0.30475101861376558</v>
      </c>
      <c r="U266" s="21">
        <v>2.2691380418216256</v>
      </c>
      <c r="V266" s="21">
        <v>1.96438702320786</v>
      </c>
      <c r="W266" s="13" t="str">
        <f>IF(Table46[[#This Row],[PSI - FI]]&gt;5,"Red",(IF(AND(Table46[[#This Row],[PSI - FI]]&lt;5,Table46[[#This Row],[PSI - FI]]&gt;=3),"Blue","No")))</f>
        <v>No</v>
      </c>
      <c r="X266" s="19" t="str">
        <f>HYPERLINK("https://www.google.com/maps/search/?api=1&amp;query="&amp;Table46[[#This Row],[Begin Lat]]&amp;","&amp;Table46[[#This Row],[Begin Long]],"Google Maps")</f>
        <v>Google Maps</v>
      </c>
      <c r="Y266" s="1">
        <v>39.202871999999999</v>
      </c>
      <c r="Z266" s="1">
        <v>-84.221039000000005</v>
      </c>
      <c r="AA266" s="1">
        <v>0</v>
      </c>
      <c r="AB266" s="1">
        <v>0</v>
      </c>
    </row>
    <row r="267" spans="1:28" x14ac:dyDescent="0.25">
      <c r="A267" s="13">
        <v>265</v>
      </c>
      <c r="B267" s="17">
        <v>6</v>
      </c>
      <c r="C267" s="1" t="s">
        <v>784</v>
      </c>
      <c r="D267" s="1" t="s">
        <v>2110</v>
      </c>
      <c r="E267" s="1" t="s">
        <v>5319</v>
      </c>
      <c r="F267" s="1" t="s">
        <v>1605</v>
      </c>
      <c r="G267" s="21">
        <v>20.676999999996042</v>
      </c>
      <c r="H267" s="21">
        <v>0</v>
      </c>
      <c r="I267" s="1" t="s">
        <v>258</v>
      </c>
      <c r="J267" s="1" t="s">
        <v>262</v>
      </c>
      <c r="K267" s="1">
        <v>0</v>
      </c>
      <c r="L267" s="1">
        <v>1</v>
      </c>
      <c r="M267" s="1">
        <v>9</v>
      </c>
      <c r="N267" s="1">
        <v>7</v>
      </c>
      <c r="O267" s="1">
        <v>49</v>
      </c>
      <c r="P267" s="16">
        <v>184.66106468023256</v>
      </c>
      <c r="Q267" s="21">
        <v>3.2176231932908781</v>
      </c>
      <c r="R267" s="21">
        <v>12.56384456501652</v>
      </c>
      <c r="S267" s="21">
        <v>9.3462213717256422</v>
      </c>
      <c r="T267" s="21">
        <v>0.22456491100793521</v>
      </c>
      <c r="U267" s="21">
        <v>2.2680997761905806</v>
      </c>
      <c r="V267" s="21">
        <v>2.0435348651826453</v>
      </c>
      <c r="W267" s="13" t="str">
        <f>IF(Table46[[#This Row],[PSI - FI]]&gt;5,"Red",(IF(AND(Table46[[#This Row],[PSI - FI]]&lt;5,Table46[[#This Row],[PSI - FI]]&gt;=3),"Blue","No")))</f>
        <v>No</v>
      </c>
      <c r="X267" s="19" t="str">
        <f>HYPERLINK("https://www.google.com/maps/search/?api=1&amp;query="&amp;Table46[[#This Row],[Begin Lat]]&amp;","&amp;Table46[[#This Row],[Begin Long]],"Google Maps")</f>
        <v>Google Maps</v>
      </c>
      <c r="Y267" s="1">
        <v>40.031008</v>
      </c>
      <c r="Z267" s="1">
        <v>-82.95729</v>
      </c>
      <c r="AA267" s="1">
        <v>0</v>
      </c>
      <c r="AB267" s="1">
        <v>0</v>
      </c>
    </row>
    <row r="268" spans="1:28" x14ac:dyDescent="0.25">
      <c r="A268" s="13">
        <v>266</v>
      </c>
      <c r="B268" s="17">
        <v>4</v>
      </c>
      <c r="C268" s="1" t="s">
        <v>800</v>
      </c>
      <c r="D268" s="1" t="s">
        <v>2111</v>
      </c>
      <c r="E268" s="1" t="s">
        <v>5410</v>
      </c>
      <c r="F268" s="1" t="s">
        <v>1606</v>
      </c>
      <c r="G268" s="21">
        <v>0.65799999999580905</v>
      </c>
      <c r="H268" s="21">
        <v>0</v>
      </c>
      <c r="I268" s="1" t="s">
        <v>258</v>
      </c>
      <c r="J268" s="1" t="s">
        <v>259</v>
      </c>
      <c r="K268" s="1">
        <v>0</v>
      </c>
      <c r="L268" s="1">
        <v>1</v>
      </c>
      <c r="M268" s="1">
        <v>4</v>
      </c>
      <c r="N268" s="1">
        <v>7</v>
      </c>
      <c r="O268" s="1">
        <v>22</v>
      </c>
      <c r="P268" s="16">
        <v>124.92668968023256</v>
      </c>
      <c r="Q268" s="21">
        <v>11.82030982836457</v>
      </c>
      <c r="R268" s="21">
        <v>6.8514154587001608</v>
      </c>
      <c r="S268" s="21">
        <v>-4.968894369664409</v>
      </c>
      <c r="T268" s="21">
        <v>0.82496509542438134</v>
      </c>
      <c r="U268" s="21">
        <v>2.2663039074990476</v>
      </c>
      <c r="V268" s="21">
        <v>1.4413388120746662</v>
      </c>
      <c r="W268" s="13" t="str">
        <f>IF(Table46[[#This Row],[PSI - FI]]&gt;5,"Red",(IF(AND(Table46[[#This Row],[PSI - FI]]&lt;5,Table46[[#This Row],[PSI - FI]]&gt;=3),"Blue","No")))</f>
        <v>No</v>
      </c>
      <c r="X268" s="19" t="str">
        <f>HYPERLINK("https://www.google.com/maps/search/?api=1&amp;query="&amp;Table46[[#This Row],[Begin Lat]]&amp;","&amp;Table46[[#This Row],[Begin Long]],"Google Maps")</f>
        <v>Google Maps</v>
      </c>
      <c r="Y268" s="1">
        <v>40.890838000000002</v>
      </c>
      <c r="Z268" s="1">
        <v>-81.419512999999995</v>
      </c>
      <c r="AA268" s="1">
        <v>0</v>
      </c>
      <c r="AB268" s="1">
        <v>0</v>
      </c>
    </row>
    <row r="269" spans="1:28" x14ac:dyDescent="0.25">
      <c r="A269" s="13">
        <v>267</v>
      </c>
      <c r="B269" s="17">
        <v>4</v>
      </c>
      <c r="C269" s="1" t="s">
        <v>800</v>
      </c>
      <c r="D269" s="1" t="s">
        <v>2112</v>
      </c>
      <c r="E269" s="1" t="s">
        <v>5411</v>
      </c>
      <c r="F269" s="1" t="s">
        <v>1607</v>
      </c>
      <c r="G269" s="21">
        <v>1.5320000000065193</v>
      </c>
      <c r="H269" s="21">
        <v>0</v>
      </c>
      <c r="I269" s="1" t="s">
        <v>258</v>
      </c>
      <c r="J269" s="1" t="s">
        <v>261</v>
      </c>
      <c r="K269" s="1">
        <v>0</v>
      </c>
      <c r="L269" s="1">
        <v>0</v>
      </c>
      <c r="M269" s="1">
        <v>7</v>
      </c>
      <c r="N269" s="1">
        <v>5</v>
      </c>
      <c r="O269" s="1">
        <v>33</v>
      </c>
      <c r="P269" s="16">
        <v>101.015625</v>
      </c>
      <c r="Q269" s="21">
        <v>11.062617223163475</v>
      </c>
      <c r="R269" s="21">
        <v>9.00263488669537</v>
      </c>
      <c r="S269" s="21">
        <v>-2.0599823364681047</v>
      </c>
      <c r="T269" s="21">
        <v>0.84039999419453448</v>
      </c>
      <c r="U269" s="21">
        <v>2.2642689443559716</v>
      </c>
      <c r="V269" s="21">
        <v>1.4238689501614372</v>
      </c>
      <c r="W269" s="13" t="str">
        <f>IF(Table46[[#This Row],[PSI - FI]]&gt;5,"Red",(IF(AND(Table46[[#This Row],[PSI - FI]]&lt;5,Table46[[#This Row],[PSI - FI]]&gt;=3),"Blue","No")))</f>
        <v>No</v>
      </c>
      <c r="X269" s="19" t="str">
        <f>HYPERLINK("https://www.google.com/maps/search/?api=1&amp;query="&amp;Table46[[#This Row],[Begin Lat]]&amp;","&amp;Table46[[#This Row],[Begin Long]],"Google Maps")</f>
        <v>Google Maps</v>
      </c>
      <c r="Y269" s="1">
        <v>40.830630999999997</v>
      </c>
      <c r="Z269" s="1">
        <v>-81.352951000000004</v>
      </c>
      <c r="AA269" s="1">
        <v>0</v>
      </c>
      <c r="AB269" s="1">
        <v>0</v>
      </c>
    </row>
    <row r="270" spans="1:28" x14ac:dyDescent="0.25">
      <c r="A270" s="13">
        <v>268</v>
      </c>
      <c r="B270" s="17">
        <v>7</v>
      </c>
      <c r="C270" s="1" t="s">
        <v>3196</v>
      </c>
      <c r="D270" s="1" t="s">
        <v>2113</v>
      </c>
      <c r="E270" s="1" t="s">
        <v>5283</v>
      </c>
      <c r="F270" s="1" t="s">
        <v>1608</v>
      </c>
      <c r="G270" s="21">
        <v>16.486999999993714</v>
      </c>
      <c r="H270" s="21">
        <v>0</v>
      </c>
      <c r="I270" s="1" t="s">
        <v>258</v>
      </c>
      <c r="J270" s="1" t="s">
        <v>259</v>
      </c>
      <c r="K270" s="1">
        <v>0</v>
      </c>
      <c r="L270" s="1">
        <v>0</v>
      </c>
      <c r="M270" s="1">
        <v>11</v>
      </c>
      <c r="N270" s="1">
        <v>2</v>
      </c>
      <c r="O270" s="1">
        <v>14</v>
      </c>
      <c r="P270" s="16">
        <v>94.890625</v>
      </c>
      <c r="Q270" s="21">
        <v>5.4206811784882172</v>
      </c>
      <c r="R270" s="21">
        <v>5.5726090457861259</v>
      </c>
      <c r="S270" s="21">
        <v>0.15192786729790875</v>
      </c>
      <c r="T270" s="21">
        <v>0.37832111261125867</v>
      </c>
      <c r="U270" s="21">
        <v>2.2537060530733943</v>
      </c>
      <c r="V270" s="21">
        <v>1.8753849404621357</v>
      </c>
      <c r="W270" s="13" t="str">
        <f>IF(Table46[[#This Row],[PSI - FI]]&gt;5,"Red",(IF(AND(Table46[[#This Row],[PSI - FI]]&lt;5,Table46[[#This Row],[PSI - FI]]&gt;=3),"Blue","No")))</f>
        <v>No</v>
      </c>
      <c r="X270" s="19" t="str">
        <f>HYPERLINK("https://www.google.com/maps/search/?api=1&amp;query="&amp;Table46[[#This Row],[Begin Lat]]&amp;","&amp;Table46[[#This Row],[Begin Long]],"Google Maps")</f>
        <v>Google Maps</v>
      </c>
      <c r="Y270" s="1">
        <v>39.805805999999997</v>
      </c>
      <c r="Z270" s="1">
        <v>-84.222431</v>
      </c>
      <c r="AA270" s="1">
        <v>0</v>
      </c>
      <c r="AB270" s="1">
        <v>0</v>
      </c>
    </row>
    <row r="271" spans="1:28" x14ac:dyDescent="0.25">
      <c r="A271" s="13">
        <v>269</v>
      </c>
      <c r="B271" s="17">
        <v>6</v>
      </c>
      <c r="C271" s="1" t="s">
        <v>784</v>
      </c>
      <c r="D271" s="1" t="s">
        <v>2114</v>
      </c>
      <c r="E271" s="1" t="s">
        <v>5412</v>
      </c>
      <c r="F271" s="1" t="s">
        <v>1609</v>
      </c>
      <c r="G271" s="21">
        <v>0.81900000000314321</v>
      </c>
      <c r="H271" s="21">
        <v>0</v>
      </c>
      <c r="I271" s="1" t="s">
        <v>258</v>
      </c>
      <c r="J271" s="1" t="s">
        <v>259</v>
      </c>
      <c r="K271" s="1">
        <v>0</v>
      </c>
      <c r="L271" s="1">
        <v>0</v>
      </c>
      <c r="M271" s="1">
        <v>3</v>
      </c>
      <c r="N271" s="1">
        <v>11</v>
      </c>
      <c r="O271" s="1">
        <v>34</v>
      </c>
      <c r="P271" s="16">
        <v>102.453125</v>
      </c>
      <c r="Q271" s="21">
        <v>4.6927245305125886</v>
      </c>
      <c r="R271" s="21">
        <v>9.3164588679935907</v>
      </c>
      <c r="S271" s="21">
        <v>4.623734337481002</v>
      </c>
      <c r="T271" s="21">
        <v>0.3275154371017262</v>
      </c>
      <c r="U271" s="21">
        <v>2.2462264878840998</v>
      </c>
      <c r="V271" s="21">
        <v>1.9187110507823737</v>
      </c>
      <c r="W271" s="13" t="str">
        <f>IF(Table46[[#This Row],[PSI - FI]]&gt;5,"Red",(IF(AND(Table46[[#This Row],[PSI - FI]]&lt;5,Table46[[#This Row],[PSI - FI]]&gt;=3),"Blue","No")))</f>
        <v>No</v>
      </c>
      <c r="X271" s="19" t="str">
        <f>HYPERLINK("https://www.google.com/maps/search/?api=1&amp;query="&amp;Table46[[#This Row],[Begin Lat]]&amp;","&amp;Table46[[#This Row],[Begin Long]],"Google Maps")</f>
        <v>Google Maps</v>
      </c>
      <c r="Y271" s="1">
        <v>40.041727000000002</v>
      </c>
      <c r="Z271" s="1">
        <v>-82.960628999999997</v>
      </c>
      <c r="AA271" s="1">
        <v>0</v>
      </c>
      <c r="AB271" s="1">
        <v>0</v>
      </c>
    </row>
    <row r="272" spans="1:28" x14ac:dyDescent="0.25">
      <c r="A272" s="13">
        <v>270</v>
      </c>
      <c r="B272" s="17">
        <v>4</v>
      </c>
      <c r="C272" s="1" t="s">
        <v>800</v>
      </c>
      <c r="D272" s="1" t="s">
        <v>2115</v>
      </c>
      <c r="E272" s="1" t="s">
        <v>5339</v>
      </c>
      <c r="F272" s="1" t="s">
        <v>1610</v>
      </c>
      <c r="G272" s="21">
        <v>14.288000000000466</v>
      </c>
      <c r="H272" s="21">
        <v>0</v>
      </c>
      <c r="I272" s="1" t="s">
        <v>258</v>
      </c>
      <c r="J272" s="1" t="s">
        <v>259</v>
      </c>
      <c r="K272" s="1">
        <v>0</v>
      </c>
      <c r="L272" s="1">
        <v>0</v>
      </c>
      <c r="M272" s="1">
        <v>4</v>
      </c>
      <c r="N272" s="1">
        <v>8</v>
      </c>
      <c r="O272" s="1">
        <v>43</v>
      </c>
      <c r="P272" s="16">
        <v>104.6875</v>
      </c>
      <c r="Q272" s="21">
        <v>10.535675312366362</v>
      </c>
      <c r="R272" s="21">
        <v>11.023273895951435</v>
      </c>
      <c r="S272" s="21">
        <v>0.4875985835850738</v>
      </c>
      <c r="T272" s="21">
        <v>0.73530766245821477</v>
      </c>
      <c r="U272" s="21">
        <v>2.2337885875690011</v>
      </c>
      <c r="V272" s="21">
        <v>1.4984809251107865</v>
      </c>
      <c r="W272" s="13" t="str">
        <f>IF(Table46[[#This Row],[PSI - FI]]&gt;5,"Red",(IF(AND(Table46[[#This Row],[PSI - FI]]&lt;5,Table46[[#This Row],[PSI - FI]]&gt;=3),"Blue","No")))</f>
        <v>No</v>
      </c>
      <c r="X272" s="19" t="str">
        <f>HYPERLINK("https://www.google.com/maps/search/?api=1&amp;query="&amp;Table46[[#This Row],[Begin Lat]]&amp;","&amp;Table46[[#This Row],[Begin Long]],"Google Maps")</f>
        <v>Google Maps</v>
      </c>
      <c r="Y272" s="1">
        <v>40.860653999999997</v>
      </c>
      <c r="Z272" s="1">
        <v>-81.485121000000007</v>
      </c>
      <c r="AA272" s="1">
        <v>0</v>
      </c>
      <c r="AB272" s="1">
        <v>0</v>
      </c>
    </row>
    <row r="273" spans="1:28" x14ac:dyDescent="0.25">
      <c r="A273" s="13">
        <v>271</v>
      </c>
      <c r="B273" s="17">
        <v>4</v>
      </c>
      <c r="C273" s="1" t="s">
        <v>801</v>
      </c>
      <c r="D273" s="1" t="s">
        <v>2116</v>
      </c>
      <c r="E273" s="1" t="s">
        <v>5413</v>
      </c>
      <c r="F273" s="1" t="s">
        <v>1611</v>
      </c>
      <c r="G273" s="21">
        <v>4.0899999999965075</v>
      </c>
      <c r="H273" s="21">
        <v>0</v>
      </c>
      <c r="I273" s="1" t="s">
        <v>258</v>
      </c>
      <c r="J273" s="1" t="s">
        <v>259</v>
      </c>
      <c r="K273" s="1">
        <v>0</v>
      </c>
      <c r="L273" s="1">
        <v>1</v>
      </c>
      <c r="M273" s="1">
        <v>3</v>
      </c>
      <c r="N273" s="1">
        <v>8</v>
      </c>
      <c r="O273" s="1">
        <v>13</v>
      </c>
      <c r="P273" s="16">
        <v>113.81731468023256</v>
      </c>
      <c r="Q273" s="21">
        <v>10.252924953425767</v>
      </c>
      <c r="R273" s="21">
        <v>5.0381420588312418</v>
      </c>
      <c r="S273" s="21">
        <v>-5.2147828945945252</v>
      </c>
      <c r="T273" s="21">
        <v>0.71557390080291816</v>
      </c>
      <c r="U273" s="21">
        <v>2.2324508428127388</v>
      </c>
      <c r="V273" s="21">
        <v>1.5168769420098207</v>
      </c>
      <c r="W273" s="13" t="str">
        <f>IF(Table46[[#This Row],[PSI - FI]]&gt;5,"Red",(IF(AND(Table46[[#This Row],[PSI - FI]]&lt;5,Table46[[#This Row],[PSI - FI]]&gt;=3),"Blue","No")))</f>
        <v>No</v>
      </c>
      <c r="X273" s="19" t="str">
        <f>HYPERLINK("https://www.google.com/maps/search/?api=1&amp;query="&amp;Table46[[#This Row],[Begin Lat]]&amp;","&amp;Table46[[#This Row],[Begin Long]],"Google Maps")</f>
        <v>Google Maps</v>
      </c>
      <c r="Y273" s="1">
        <v>41.046515999999997</v>
      </c>
      <c r="Z273" s="1">
        <v>-80.672280999999998</v>
      </c>
      <c r="AA273" s="1">
        <v>0</v>
      </c>
      <c r="AB273" s="1">
        <v>0</v>
      </c>
    </row>
    <row r="274" spans="1:28" x14ac:dyDescent="0.25">
      <c r="A274" s="13">
        <v>272</v>
      </c>
      <c r="B274" s="17">
        <v>8</v>
      </c>
      <c r="C274" s="1" t="s">
        <v>1329</v>
      </c>
      <c r="D274" s="1" t="s">
        <v>2117</v>
      </c>
      <c r="E274" s="1" t="s">
        <v>5414</v>
      </c>
      <c r="F274" s="1" t="s">
        <v>1612</v>
      </c>
      <c r="G274" s="21">
        <v>0.40200000000186265</v>
      </c>
      <c r="H274" s="21">
        <v>0</v>
      </c>
      <c r="I274" s="1" t="s">
        <v>258</v>
      </c>
      <c r="J274" s="1" t="s">
        <v>259</v>
      </c>
      <c r="K274" s="1">
        <v>0</v>
      </c>
      <c r="L274" s="1">
        <v>0</v>
      </c>
      <c r="M274" s="1">
        <v>8</v>
      </c>
      <c r="N274" s="1">
        <v>4</v>
      </c>
      <c r="O274" s="1">
        <v>29</v>
      </c>
      <c r="P274" s="16">
        <v>99.125</v>
      </c>
      <c r="Q274" s="21">
        <v>10.501711933690059</v>
      </c>
      <c r="R274" s="21">
        <v>8.1828641675038174</v>
      </c>
      <c r="S274" s="21">
        <v>-2.3188477661862414</v>
      </c>
      <c r="T274" s="21">
        <v>0.73293728449541418</v>
      </c>
      <c r="U274" s="21">
        <v>2.2228798475028775</v>
      </c>
      <c r="V274" s="21">
        <v>1.4899425630074634</v>
      </c>
      <c r="W274" s="13" t="str">
        <f>IF(Table46[[#This Row],[PSI - FI]]&gt;5,"Red",(IF(AND(Table46[[#This Row],[PSI - FI]]&lt;5,Table46[[#This Row],[PSI - FI]]&gt;=3),"Blue","No")))</f>
        <v>No</v>
      </c>
      <c r="X274" s="19" t="str">
        <f>HYPERLINK("https://www.google.com/maps/search/?api=1&amp;query="&amp;Table46[[#This Row],[Begin Lat]]&amp;","&amp;Table46[[#This Row],[Begin Long]],"Google Maps")</f>
        <v>Google Maps</v>
      </c>
      <c r="Y274" s="1">
        <v>39.196598000000002</v>
      </c>
      <c r="Z274" s="1">
        <v>-84.231775999999996</v>
      </c>
      <c r="AA274" s="1">
        <v>0</v>
      </c>
      <c r="AB274" s="1">
        <v>0</v>
      </c>
    </row>
    <row r="275" spans="1:28" x14ac:dyDescent="0.25">
      <c r="A275" s="13">
        <v>273</v>
      </c>
      <c r="B275" s="17">
        <v>8</v>
      </c>
      <c r="C275" s="1" t="s">
        <v>787</v>
      </c>
      <c r="D275" s="1" t="s">
        <v>2118</v>
      </c>
      <c r="E275" s="1" t="s">
        <v>5415</v>
      </c>
      <c r="F275" s="1" t="s">
        <v>1613</v>
      </c>
      <c r="G275" s="21">
        <v>8.6459999999933643</v>
      </c>
      <c r="H275" s="21">
        <v>0</v>
      </c>
      <c r="I275" s="1" t="s">
        <v>258</v>
      </c>
      <c r="J275" s="1" t="s">
        <v>262</v>
      </c>
      <c r="K275" s="1">
        <v>1</v>
      </c>
      <c r="L275" s="1">
        <v>1</v>
      </c>
      <c r="M275" s="1">
        <v>8</v>
      </c>
      <c r="N275" s="1">
        <v>3</v>
      </c>
      <c r="O275" s="1">
        <v>43</v>
      </c>
      <c r="P275" s="16">
        <v>200.04087936046511</v>
      </c>
      <c r="Q275" s="21">
        <v>6.5518545339300944</v>
      </c>
      <c r="R275" s="21">
        <v>11.454243482012837</v>
      </c>
      <c r="S275" s="21">
        <v>4.9023889480827423</v>
      </c>
      <c r="T275" s="21">
        <v>0.45726815788026898</v>
      </c>
      <c r="U275" s="21">
        <v>2.2155701582646325</v>
      </c>
      <c r="V275" s="21">
        <v>1.7583020003843637</v>
      </c>
      <c r="W275" s="13" t="str">
        <f>IF(Table46[[#This Row],[PSI - FI]]&gt;5,"Red",(IF(AND(Table46[[#This Row],[PSI - FI]]&lt;5,Table46[[#This Row],[PSI - FI]]&gt;=3),"Blue","No")))</f>
        <v>No</v>
      </c>
      <c r="X275" s="19" t="str">
        <f>HYPERLINK("https://www.google.com/maps/search/?api=1&amp;query="&amp;Table46[[#This Row],[Begin Lat]]&amp;","&amp;Table46[[#This Row],[Begin Long]],"Google Maps")</f>
        <v>Google Maps</v>
      </c>
      <c r="Y275" s="1">
        <v>39.148580000000003</v>
      </c>
      <c r="Z275" s="1">
        <v>-84.627583000000001</v>
      </c>
      <c r="AA275" s="1">
        <v>0</v>
      </c>
      <c r="AB275" s="1">
        <v>0</v>
      </c>
    </row>
    <row r="276" spans="1:28" x14ac:dyDescent="0.25">
      <c r="A276" s="13">
        <v>274</v>
      </c>
      <c r="B276" s="17">
        <v>7</v>
      </c>
      <c r="C276" s="1" t="s">
        <v>3196</v>
      </c>
      <c r="D276" s="1" t="s">
        <v>2119</v>
      </c>
      <c r="E276" s="1" t="s">
        <v>5416</v>
      </c>
      <c r="F276" s="1" t="s">
        <v>1614</v>
      </c>
      <c r="G276" s="21">
        <v>0.68200000000069849</v>
      </c>
      <c r="H276" s="21">
        <v>0</v>
      </c>
      <c r="I276" s="1" t="s">
        <v>258</v>
      </c>
      <c r="J276" s="1" t="s">
        <v>261</v>
      </c>
      <c r="K276" s="1">
        <v>0</v>
      </c>
      <c r="L276" s="1">
        <v>0</v>
      </c>
      <c r="M276" s="1">
        <v>7</v>
      </c>
      <c r="N276" s="1">
        <v>5</v>
      </c>
      <c r="O276" s="1">
        <v>17</v>
      </c>
      <c r="P276" s="16">
        <v>85.015625</v>
      </c>
      <c r="Q276" s="21">
        <v>5.624433960137508</v>
      </c>
      <c r="R276" s="21">
        <v>6.2295027513643229</v>
      </c>
      <c r="S276" s="21">
        <v>0.60506879122681489</v>
      </c>
      <c r="T276" s="21">
        <v>0.40694635522799261</v>
      </c>
      <c r="U276" s="21">
        <v>2.2081734568842841</v>
      </c>
      <c r="V276" s="21">
        <v>1.8012271016562915</v>
      </c>
      <c r="W276" s="13" t="str">
        <f>IF(Table46[[#This Row],[PSI - FI]]&gt;5,"Red",(IF(AND(Table46[[#This Row],[PSI - FI]]&lt;5,Table46[[#This Row],[PSI - FI]]&gt;=3),"Blue","No")))</f>
        <v>No</v>
      </c>
      <c r="X276" s="19" t="str">
        <f>HYPERLINK("https://www.google.com/maps/search/?api=1&amp;query="&amp;Table46[[#This Row],[Begin Lat]]&amp;","&amp;Table46[[#This Row],[Begin Long]],"Google Maps")</f>
        <v>Google Maps</v>
      </c>
      <c r="Y276" s="1">
        <v>39.596944999999998</v>
      </c>
      <c r="Z276" s="1">
        <v>-84.247546999999997</v>
      </c>
      <c r="AA276" s="1">
        <v>0</v>
      </c>
      <c r="AB276" s="1">
        <v>0</v>
      </c>
    </row>
    <row r="277" spans="1:28" x14ac:dyDescent="0.25">
      <c r="A277" s="13">
        <v>275</v>
      </c>
      <c r="B277" s="17">
        <v>7</v>
      </c>
      <c r="C277" s="1" t="s">
        <v>3196</v>
      </c>
      <c r="D277" s="1" t="s">
        <v>2120</v>
      </c>
      <c r="E277" s="1" t="s">
        <v>5277</v>
      </c>
      <c r="F277" s="1" t="s">
        <v>1615</v>
      </c>
      <c r="G277" s="21">
        <v>3.0859999999956926</v>
      </c>
      <c r="H277" s="21">
        <v>0</v>
      </c>
      <c r="I277" s="1" t="s">
        <v>258</v>
      </c>
      <c r="J277" s="1" t="s">
        <v>262</v>
      </c>
      <c r="K277" s="1">
        <v>0</v>
      </c>
      <c r="L277" s="1">
        <v>0</v>
      </c>
      <c r="M277" s="1">
        <v>6</v>
      </c>
      <c r="N277" s="1">
        <v>9</v>
      </c>
      <c r="O277" s="1">
        <v>48</v>
      </c>
      <c r="P277" s="16">
        <v>127.21875</v>
      </c>
      <c r="Q277" s="21">
        <v>4.2488714461693986</v>
      </c>
      <c r="R277" s="21">
        <v>12.202482853286766</v>
      </c>
      <c r="S277" s="21">
        <v>7.9536114071173669</v>
      </c>
      <c r="T277" s="21">
        <v>0.29653796634195623</v>
      </c>
      <c r="U277" s="21">
        <v>2.206586550545981</v>
      </c>
      <c r="V277" s="21">
        <v>1.9100485842040247</v>
      </c>
      <c r="W277" s="13" t="str">
        <f>IF(Table46[[#This Row],[PSI - FI]]&gt;5,"Red",(IF(AND(Table46[[#This Row],[PSI - FI]]&lt;5,Table46[[#This Row],[PSI - FI]]&gt;=3),"Blue","No")))</f>
        <v>No</v>
      </c>
      <c r="X277" s="19" t="str">
        <f>HYPERLINK("https://www.google.com/maps/search/?api=1&amp;query="&amp;Table46[[#This Row],[Begin Lat]]&amp;","&amp;Table46[[#This Row],[Begin Long]],"Google Maps")</f>
        <v>Google Maps</v>
      </c>
      <c r="Y277" s="1">
        <v>39.630473000000002</v>
      </c>
      <c r="Z277" s="1">
        <v>-84.225845000000007</v>
      </c>
      <c r="AA277" s="1">
        <v>0</v>
      </c>
      <c r="AB277" s="1">
        <v>0</v>
      </c>
    </row>
    <row r="278" spans="1:28" x14ac:dyDescent="0.25">
      <c r="A278" s="13">
        <v>276</v>
      </c>
      <c r="B278" s="17">
        <v>5</v>
      </c>
      <c r="C278" s="1" t="s">
        <v>797</v>
      </c>
      <c r="D278" s="1" t="s">
        <v>2121</v>
      </c>
      <c r="E278" s="1" t="s">
        <v>5417</v>
      </c>
      <c r="F278" s="1" t="s">
        <v>1616</v>
      </c>
      <c r="G278" s="21">
        <v>1.19100000000617</v>
      </c>
      <c r="H278" s="21">
        <v>0</v>
      </c>
      <c r="I278" s="1" t="s">
        <v>258</v>
      </c>
      <c r="J278" s="1" t="s">
        <v>259</v>
      </c>
      <c r="K278" s="1">
        <v>1</v>
      </c>
      <c r="L278" s="1">
        <v>0</v>
      </c>
      <c r="M278" s="1">
        <v>7</v>
      </c>
      <c r="N278" s="1">
        <v>4</v>
      </c>
      <c r="O278" s="1">
        <v>13</v>
      </c>
      <c r="P278" s="16">
        <v>122.25481468023256</v>
      </c>
      <c r="Q278" s="21">
        <v>5.0717944602589053</v>
      </c>
      <c r="R278" s="21">
        <v>5.595404615581101</v>
      </c>
      <c r="S278" s="21">
        <v>0.52361015532219568</v>
      </c>
      <c r="T278" s="21">
        <v>0.35397155079980103</v>
      </c>
      <c r="U278" s="21">
        <v>2.1974776370400733</v>
      </c>
      <c r="V278" s="21">
        <v>1.8435060862402723</v>
      </c>
      <c r="W278" s="13" t="str">
        <f>IF(Table46[[#This Row],[PSI - FI]]&gt;5,"Red",(IF(AND(Table46[[#This Row],[PSI - FI]]&lt;5,Table46[[#This Row],[PSI - FI]]&gt;=3),"Blue","No")))</f>
        <v>No</v>
      </c>
      <c r="X278" s="19" t="str">
        <f>HYPERLINK("https://www.google.com/maps/search/?api=1&amp;query="&amp;Table46[[#This Row],[Begin Lat]]&amp;","&amp;Table46[[#This Row],[Begin Long]],"Google Maps")</f>
        <v>Google Maps</v>
      </c>
      <c r="Y278" s="1">
        <v>39.908276000000001</v>
      </c>
      <c r="Z278" s="1">
        <v>-82.747394</v>
      </c>
      <c r="AA278" s="1">
        <v>0</v>
      </c>
      <c r="AB278" s="1">
        <v>0</v>
      </c>
    </row>
    <row r="279" spans="1:28" x14ac:dyDescent="0.25">
      <c r="A279" s="13">
        <v>277</v>
      </c>
      <c r="B279" s="17">
        <v>8</v>
      </c>
      <c r="C279" s="1" t="s">
        <v>1329</v>
      </c>
      <c r="D279" s="1" t="s">
        <v>2122</v>
      </c>
      <c r="E279" s="1" t="s">
        <v>5418</v>
      </c>
      <c r="F279" s="1" t="s">
        <v>1617</v>
      </c>
      <c r="G279" s="21">
        <v>1.9780039202847544</v>
      </c>
      <c r="H279" s="21">
        <v>0</v>
      </c>
      <c r="I279" s="1" t="s">
        <v>258</v>
      </c>
      <c r="J279" s="1" t="s">
        <v>259</v>
      </c>
      <c r="K279" s="1">
        <v>0</v>
      </c>
      <c r="L279" s="1">
        <v>0</v>
      </c>
      <c r="M279" s="1">
        <v>4</v>
      </c>
      <c r="N279" s="1">
        <v>8</v>
      </c>
      <c r="O279" s="1">
        <v>33</v>
      </c>
      <c r="P279" s="16">
        <v>94.6875</v>
      </c>
      <c r="Q279" s="21">
        <v>8.8762951176900895</v>
      </c>
      <c r="R279" s="21">
        <v>9.033109738444109</v>
      </c>
      <c r="S279" s="21">
        <v>0.15681462075401953</v>
      </c>
      <c r="T279" s="21">
        <v>0.61949591466785747</v>
      </c>
      <c r="U279" s="21">
        <v>2.1945809792858784</v>
      </c>
      <c r="V279" s="21">
        <v>1.5750850646180208</v>
      </c>
      <c r="W279" s="13" t="str">
        <f>IF(Table46[[#This Row],[PSI - FI]]&gt;5,"Red",(IF(AND(Table46[[#This Row],[PSI - FI]]&lt;5,Table46[[#This Row],[PSI - FI]]&gt;=3),"Blue","No")))</f>
        <v>No</v>
      </c>
      <c r="X279" s="19" t="str">
        <f>HYPERLINK("https://www.google.com/maps/search/?api=1&amp;query="&amp;Table46[[#This Row],[Begin Lat]]&amp;","&amp;Table46[[#This Row],[Begin Long]],"Google Maps")</f>
        <v>Google Maps</v>
      </c>
      <c r="Y279" s="1">
        <v>39.083818000000001</v>
      </c>
      <c r="Z279" s="1">
        <v>-84.274557999999999</v>
      </c>
      <c r="AA279" s="1">
        <v>0</v>
      </c>
      <c r="AB279" s="1">
        <v>0</v>
      </c>
    </row>
    <row r="280" spans="1:28" x14ac:dyDescent="0.25">
      <c r="A280" s="13">
        <v>278</v>
      </c>
      <c r="B280" s="17">
        <v>2</v>
      </c>
      <c r="C280" s="1" t="s">
        <v>786</v>
      </c>
      <c r="D280" s="1" t="s">
        <v>2123</v>
      </c>
      <c r="E280" s="1" t="s">
        <v>3452</v>
      </c>
      <c r="F280" s="1" t="s">
        <v>1618</v>
      </c>
      <c r="G280" s="21">
        <v>9.6799999999930151</v>
      </c>
      <c r="H280" s="21">
        <v>0</v>
      </c>
      <c r="I280" s="1" t="s">
        <v>258</v>
      </c>
      <c r="J280" s="1" t="s">
        <v>261</v>
      </c>
      <c r="K280" s="1">
        <v>0</v>
      </c>
      <c r="L280" s="1">
        <v>0</v>
      </c>
      <c r="M280" s="1">
        <v>8</v>
      </c>
      <c r="N280" s="1">
        <v>4</v>
      </c>
      <c r="O280" s="1">
        <v>27</v>
      </c>
      <c r="P280" s="16">
        <v>97.125</v>
      </c>
      <c r="Q280" s="21">
        <v>8.7728884147132042</v>
      </c>
      <c r="R280" s="21">
        <v>7.7336337337877863</v>
      </c>
      <c r="S280" s="21">
        <v>-1.039254680925418</v>
      </c>
      <c r="T280" s="21">
        <v>0.64234959637946587</v>
      </c>
      <c r="U280" s="21">
        <v>2.1886880302846312</v>
      </c>
      <c r="V280" s="21">
        <v>1.5463384339051653</v>
      </c>
      <c r="W280" s="13" t="str">
        <f>IF(Table46[[#This Row],[PSI - FI]]&gt;5,"Red",(IF(AND(Table46[[#This Row],[PSI - FI]]&lt;5,Table46[[#This Row],[PSI - FI]]&gt;=3),"Blue","No")))</f>
        <v>No</v>
      </c>
      <c r="X280" s="19" t="str">
        <f>HYPERLINK("https://www.google.com/maps/search/?api=1&amp;query="&amp;Table46[[#This Row],[Begin Lat]]&amp;","&amp;Table46[[#This Row],[Begin Long]],"Google Maps")</f>
        <v>Google Maps</v>
      </c>
      <c r="Y280" s="1">
        <v>41.611846</v>
      </c>
      <c r="Z280" s="1">
        <v>-83.703446999999997</v>
      </c>
      <c r="AA280" s="1">
        <v>0</v>
      </c>
      <c r="AB280" s="1">
        <v>0</v>
      </c>
    </row>
    <row r="281" spans="1:28" x14ac:dyDescent="0.25">
      <c r="A281" s="13">
        <v>279</v>
      </c>
      <c r="B281" s="17">
        <v>8</v>
      </c>
      <c r="C281" s="1" t="s">
        <v>788</v>
      </c>
      <c r="D281" s="1" t="s">
        <v>2124</v>
      </c>
      <c r="E281" s="1" t="s">
        <v>5419</v>
      </c>
      <c r="F281" s="1" t="s">
        <v>1619</v>
      </c>
      <c r="G281" s="21">
        <v>0.45699999999487773</v>
      </c>
      <c r="H281" s="21">
        <v>0</v>
      </c>
      <c r="I281" s="1" t="s">
        <v>258</v>
      </c>
      <c r="J281" s="1" t="s">
        <v>259</v>
      </c>
      <c r="K281" s="1">
        <v>0</v>
      </c>
      <c r="L281" s="1">
        <v>1</v>
      </c>
      <c r="M281" s="1">
        <v>4</v>
      </c>
      <c r="N281" s="1">
        <v>7</v>
      </c>
      <c r="O281" s="1">
        <v>22</v>
      </c>
      <c r="P281" s="16">
        <v>124.92668968023256</v>
      </c>
      <c r="Q281" s="21">
        <v>8.4676122458471426</v>
      </c>
      <c r="R281" s="21">
        <v>6.8236962932425076</v>
      </c>
      <c r="S281" s="21">
        <v>-1.643915952604635</v>
      </c>
      <c r="T281" s="21">
        <v>0.59097304942458029</v>
      </c>
      <c r="U281" s="21">
        <v>2.1799480589242219</v>
      </c>
      <c r="V281" s="21">
        <v>1.5889750094996415</v>
      </c>
      <c r="W281" s="13" t="str">
        <f>IF(Table46[[#This Row],[PSI - FI]]&gt;5,"Red",(IF(AND(Table46[[#This Row],[PSI - FI]]&lt;5,Table46[[#This Row],[PSI - FI]]&gt;=3),"Blue","No")))</f>
        <v>No</v>
      </c>
      <c r="X281" s="19" t="str">
        <f>HYPERLINK("https://www.google.com/maps/search/?api=1&amp;query="&amp;Table46[[#This Row],[Begin Lat]]&amp;","&amp;Table46[[#This Row],[Begin Long]],"Google Maps")</f>
        <v>Google Maps</v>
      </c>
      <c r="Y281" s="1">
        <v>39.356713999999997</v>
      </c>
      <c r="Z281" s="1">
        <v>-84.364351999999997</v>
      </c>
      <c r="AA281" s="1">
        <v>0</v>
      </c>
      <c r="AB281" s="1">
        <v>0</v>
      </c>
    </row>
    <row r="282" spans="1:28" x14ac:dyDescent="0.25">
      <c r="A282" s="13">
        <v>280</v>
      </c>
      <c r="B282" s="17">
        <v>12</v>
      </c>
      <c r="C282" s="1" t="s">
        <v>794</v>
      </c>
      <c r="D282" s="1" t="s">
        <v>2125</v>
      </c>
      <c r="E282" s="1" t="s">
        <v>5420</v>
      </c>
      <c r="F282" s="1" t="s">
        <v>1620</v>
      </c>
      <c r="G282" s="21">
        <v>2.5688048275443798</v>
      </c>
      <c r="H282" s="21">
        <v>0</v>
      </c>
      <c r="I282" s="1" t="s">
        <v>258</v>
      </c>
      <c r="J282" s="1" t="s">
        <v>259</v>
      </c>
      <c r="K282" s="1">
        <v>0</v>
      </c>
      <c r="L282" s="1">
        <v>1</v>
      </c>
      <c r="M282" s="1">
        <v>7</v>
      </c>
      <c r="N282" s="1">
        <v>4</v>
      </c>
      <c r="O282" s="1">
        <v>20</v>
      </c>
      <c r="P282" s="16">
        <v>129.25481468023256</v>
      </c>
      <c r="Q282" s="21">
        <v>6.9450201816933319</v>
      </c>
      <c r="R282" s="21">
        <v>6.5738564112487241</v>
      </c>
      <c r="S282" s="21">
        <v>-0.3711637704446078</v>
      </c>
      <c r="T282" s="21">
        <v>0.48470804235320114</v>
      </c>
      <c r="U282" s="21">
        <v>2.1654772799495645</v>
      </c>
      <c r="V282" s="21">
        <v>1.6807692375963634</v>
      </c>
      <c r="W282" s="13" t="str">
        <f>IF(Table46[[#This Row],[PSI - FI]]&gt;5,"Red",(IF(AND(Table46[[#This Row],[PSI - FI]]&lt;5,Table46[[#This Row],[PSI - FI]]&gt;=3),"Blue","No")))</f>
        <v>No</v>
      </c>
      <c r="X282" s="19" t="str">
        <f>HYPERLINK("https://www.google.com/maps/search/?api=1&amp;query="&amp;Table46[[#This Row],[Begin Lat]]&amp;","&amp;Table46[[#This Row],[Begin Long]],"Google Maps")</f>
        <v>Google Maps</v>
      </c>
      <c r="Y282" s="1">
        <v>41.766286999999998</v>
      </c>
      <c r="Z282" s="1">
        <v>-81.181022999999996</v>
      </c>
      <c r="AA282" s="1">
        <v>0</v>
      </c>
      <c r="AB282" s="1">
        <v>0</v>
      </c>
    </row>
    <row r="283" spans="1:28" x14ac:dyDescent="0.25">
      <c r="A283" s="13">
        <v>281</v>
      </c>
      <c r="B283" s="17">
        <v>4</v>
      </c>
      <c r="C283" s="1" t="s">
        <v>800</v>
      </c>
      <c r="D283" s="1" t="s">
        <v>2126</v>
      </c>
      <c r="E283" s="1" t="s">
        <v>5363</v>
      </c>
      <c r="F283" s="1" t="s">
        <v>1621</v>
      </c>
      <c r="G283" s="21">
        <v>3.3029999999998836</v>
      </c>
      <c r="H283" s="21">
        <v>0</v>
      </c>
      <c r="I283" s="1" t="s">
        <v>258</v>
      </c>
      <c r="J283" s="1" t="s">
        <v>1326</v>
      </c>
      <c r="K283" s="1">
        <v>0</v>
      </c>
      <c r="L283" s="1">
        <v>0</v>
      </c>
      <c r="M283" s="1">
        <v>17</v>
      </c>
      <c r="N283" s="1">
        <v>5</v>
      </c>
      <c r="O283" s="1">
        <v>13</v>
      </c>
      <c r="P283" s="16">
        <v>146.484375</v>
      </c>
      <c r="Q283" s="21">
        <v>1.067270335149807</v>
      </c>
      <c r="R283" s="21">
        <v>6.670149001578757</v>
      </c>
      <c r="S283" s="21">
        <v>5.6028786664289498</v>
      </c>
      <c r="T283" s="21">
        <v>0.10402222141076269</v>
      </c>
      <c r="U283" s="21">
        <v>2.1651400788604764</v>
      </c>
      <c r="V283" s="21">
        <v>2.0611178574497138</v>
      </c>
      <c r="W283" s="13" t="str">
        <f>IF(Table46[[#This Row],[PSI - FI]]&gt;5,"Red",(IF(AND(Table46[[#This Row],[PSI - FI]]&lt;5,Table46[[#This Row],[PSI - FI]]&gt;=3),"Blue","No")))</f>
        <v>No</v>
      </c>
      <c r="X283" s="19" t="str">
        <f>HYPERLINK("https://www.google.com/maps/search/?api=1&amp;query="&amp;Table46[[#This Row],[Begin Lat]]&amp;","&amp;Table46[[#This Row],[Begin Long]],"Google Maps")</f>
        <v>Google Maps</v>
      </c>
      <c r="Y283" s="1">
        <v>40.892927</v>
      </c>
      <c r="Z283" s="1">
        <v>-81.459350999999998</v>
      </c>
      <c r="AA283" s="1">
        <v>0</v>
      </c>
      <c r="AB283" s="1">
        <v>0</v>
      </c>
    </row>
    <row r="284" spans="1:28" x14ac:dyDescent="0.25">
      <c r="A284" s="13">
        <v>282</v>
      </c>
      <c r="B284" s="17">
        <v>8</v>
      </c>
      <c r="C284" s="1" t="s">
        <v>787</v>
      </c>
      <c r="D284" s="1" t="s">
        <v>2127</v>
      </c>
      <c r="E284" s="1" t="s">
        <v>5421</v>
      </c>
      <c r="F284" s="1" t="s">
        <v>1622</v>
      </c>
      <c r="G284" s="21">
        <v>0</v>
      </c>
      <c r="H284" s="21">
        <v>0</v>
      </c>
      <c r="I284" s="1" t="s">
        <v>258</v>
      </c>
      <c r="J284" s="1" t="s">
        <v>262</v>
      </c>
      <c r="K284" s="1">
        <v>0</v>
      </c>
      <c r="L284" s="1">
        <v>0</v>
      </c>
      <c r="M284" s="1">
        <v>10</v>
      </c>
      <c r="N284" s="1">
        <v>4</v>
      </c>
      <c r="O284" s="1">
        <v>33</v>
      </c>
      <c r="P284" s="16">
        <v>116.21875</v>
      </c>
      <c r="Q284" s="21">
        <v>6.2407252516854719</v>
      </c>
      <c r="R284" s="21">
        <v>8.6223903519672298</v>
      </c>
      <c r="S284" s="21">
        <v>2.3816651002817579</v>
      </c>
      <c r="T284" s="21">
        <v>0.43555376953146829</v>
      </c>
      <c r="U284" s="21">
        <v>2.1570896331346123</v>
      </c>
      <c r="V284" s="21">
        <v>1.7215358636031439</v>
      </c>
      <c r="W284" s="13" t="str">
        <f>IF(Table46[[#This Row],[PSI - FI]]&gt;5,"Red",(IF(AND(Table46[[#This Row],[PSI - FI]]&lt;5,Table46[[#This Row],[PSI - FI]]&gt;=3),"Blue","No")))</f>
        <v>No</v>
      </c>
      <c r="X284" s="19" t="str">
        <f>HYPERLINK("https://www.google.com/maps/search/?api=1&amp;query="&amp;Table46[[#This Row],[Begin Lat]]&amp;","&amp;Table46[[#This Row],[Begin Long]],"Google Maps")</f>
        <v>Google Maps</v>
      </c>
      <c r="Y284" s="1">
        <v>39.243971999999999</v>
      </c>
      <c r="Z284" s="1">
        <v>-84.547188000000006</v>
      </c>
      <c r="AA284" s="1">
        <v>0</v>
      </c>
      <c r="AB284" s="1">
        <v>0</v>
      </c>
    </row>
    <row r="285" spans="1:28" x14ac:dyDescent="0.25">
      <c r="A285" s="13">
        <v>283</v>
      </c>
      <c r="B285" s="17">
        <v>7</v>
      </c>
      <c r="C285" s="1" t="s">
        <v>3196</v>
      </c>
      <c r="D285" s="1" t="s">
        <v>2128</v>
      </c>
      <c r="E285" s="1" t="s">
        <v>5422</v>
      </c>
      <c r="F285" s="1" t="s">
        <v>1623</v>
      </c>
      <c r="G285" s="21">
        <v>2.6319999999977881</v>
      </c>
      <c r="H285" s="21">
        <v>0</v>
      </c>
      <c r="I285" s="1" t="s">
        <v>258</v>
      </c>
      <c r="J285" s="1" t="s">
        <v>1326</v>
      </c>
      <c r="K285" s="1">
        <v>1</v>
      </c>
      <c r="L285" s="1">
        <v>2</v>
      </c>
      <c r="M285" s="1">
        <v>14</v>
      </c>
      <c r="N285" s="1">
        <v>5</v>
      </c>
      <c r="O285" s="1">
        <v>10</v>
      </c>
      <c r="P285" s="16">
        <v>260.87381904069764</v>
      </c>
      <c r="Q285" s="21">
        <v>0.98170741432047937</v>
      </c>
      <c r="R285" s="21">
        <v>5.9976670594167603</v>
      </c>
      <c r="S285" s="21">
        <v>5.0159596450962809</v>
      </c>
      <c r="T285" s="21">
        <v>0.1038295176069437</v>
      </c>
      <c r="U285" s="21">
        <v>2.1492856302015588</v>
      </c>
      <c r="V285" s="21">
        <v>2.0454561125946151</v>
      </c>
      <c r="W285" s="13" t="str">
        <f>IF(Table46[[#This Row],[PSI - FI]]&gt;5,"Red",(IF(AND(Table46[[#This Row],[PSI - FI]]&lt;5,Table46[[#This Row],[PSI - FI]]&gt;=3),"Blue","No")))</f>
        <v>No</v>
      </c>
      <c r="X285" s="19" t="str">
        <f>HYPERLINK("https://www.google.com/maps/search/?api=1&amp;query="&amp;Table46[[#This Row],[Begin Lat]]&amp;","&amp;Table46[[#This Row],[Begin Long]],"Google Maps")</f>
        <v>Google Maps</v>
      </c>
      <c r="Y285" s="1">
        <v>39.709313000000002</v>
      </c>
      <c r="Z285" s="1">
        <v>-84.280135000000001</v>
      </c>
      <c r="AA285" s="1">
        <v>0</v>
      </c>
      <c r="AB285" s="1">
        <v>0</v>
      </c>
    </row>
    <row r="286" spans="1:28" x14ac:dyDescent="0.25">
      <c r="A286" s="13">
        <v>284</v>
      </c>
      <c r="B286" s="17">
        <v>3</v>
      </c>
      <c r="C286" s="1" t="s">
        <v>791</v>
      </c>
      <c r="D286" s="1" t="s">
        <v>2129</v>
      </c>
      <c r="E286" s="1" t="s">
        <v>5423</v>
      </c>
      <c r="F286" s="1" t="s">
        <v>1624</v>
      </c>
      <c r="G286" s="21">
        <v>0.32099999999627471</v>
      </c>
      <c r="H286" s="21">
        <v>0</v>
      </c>
      <c r="I286" s="1" t="s">
        <v>258</v>
      </c>
      <c r="J286" s="1" t="s">
        <v>259</v>
      </c>
      <c r="K286" s="1">
        <v>0</v>
      </c>
      <c r="L286" s="1">
        <v>0</v>
      </c>
      <c r="M286" s="1">
        <v>4</v>
      </c>
      <c r="N286" s="1">
        <v>7</v>
      </c>
      <c r="O286" s="1">
        <v>23</v>
      </c>
      <c r="P286" s="16">
        <v>80.25</v>
      </c>
      <c r="Q286" s="21">
        <v>8.891873577022805</v>
      </c>
      <c r="R286" s="21">
        <v>7.3197101219605978</v>
      </c>
      <c r="S286" s="21">
        <v>-1.5721634550622072</v>
      </c>
      <c r="T286" s="21">
        <v>0.62058316917950651</v>
      </c>
      <c r="U286" s="21">
        <v>2.1445123357418643</v>
      </c>
      <c r="V286" s="21">
        <v>1.5239291665623578</v>
      </c>
      <c r="W286" s="13" t="str">
        <f>IF(Table46[[#This Row],[PSI - FI]]&gt;5,"Red",(IF(AND(Table46[[#This Row],[PSI - FI]]&lt;5,Table46[[#This Row],[PSI - FI]]&gt;=3),"Blue","No")))</f>
        <v>No</v>
      </c>
      <c r="X286" s="19" t="str">
        <f>HYPERLINK("https://www.google.com/maps/search/?api=1&amp;query="&amp;Table46[[#This Row],[Begin Lat]]&amp;","&amp;Table46[[#This Row],[Begin Long]],"Google Maps")</f>
        <v>Google Maps</v>
      </c>
      <c r="Y286" s="1">
        <v>41.388782999999997</v>
      </c>
      <c r="Z286" s="1">
        <v>-82.209992</v>
      </c>
      <c r="AA286" s="1">
        <v>0</v>
      </c>
      <c r="AB286" s="1">
        <v>0</v>
      </c>
    </row>
    <row r="287" spans="1:28" x14ac:dyDescent="0.25">
      <c r="A287" s="13">
        <v>285</v>
      </c>
      <c r="B287" s="17">
        <v>6</v>
      </c>
      <c r="C287" s="1" t="s">
        <v>784</v>
      </c>
      <c r="D287" s="1" t="s">
        <v>2130</v>
      </c>
      <c r="E287" s="1" t="s">
        <v>5424</v>
      </c>
      <c r="F287" s="1" t="s">
        <v>1625</v>
      </c>
      <c r="G287" s="21">
        <v>8.4539999999979045</v>
      </c>
      <c r="H287" s="21">
        <v>0</v>
      </c>
      <c r="I287" s="1" t="s">
        <v>258</v>
      </c>
      <c r="J287" s="1" t="s">
        <v>259</v>
      </c>
      <c r="K287" s="1">
        <v>0</v>
      </c>
      <c r="L287" s="1">
        <v>1</v>
      </c>
      <c r="M287" s="1">
        <v>6</v>
      </c>
      <c r="N287" s="1">
        <v>6</v>
      </c>
      <c r="O287" s="1">
        <v>56</v>
      </c>
      <c r="P287" s="16">
        <v>167.58293968023256</v>
      </c>
      <c r="Q287" s="21">
        <v>4.6499986867002425</v>
      </c>
      <c r="R287" s="21">
        <v>13.828630402316467</v>
      </c>
      <c r="S287" s="21">
        <v>9.1786317156162234</v>
      </c>
      <c r="T287" s="21">
        <v>0.32453350766590394</v>
      </c>
      <c r="U287" s="21">
        <v>2.1425094813965866</v>
      </c>
      <c r="V287" s="21">
        <v>1.8179759737306826</v>
      </c>
      <c r="W287" s="13" t="str">
        <f>IF(Table46[[#This Row],[PSI - FI]]&gt;5,"Red",(IF(AND(Table46[[#This Row],[PSI - FI]]&lt;5,Table46[[#This Row],[PSI - FI]]&gt;=3),"Blue","No")))</f>
        <v>No</v>
      </c>
      <c r="X287" s="19" t="str">
        <f>HYPERLINK("https://www.google.com/maps/search/?api=1&amp;query="&amp;Table46[[#This Row],[Begin Lat]]&amp;","&amp;Table46[[#This Row],[Begin Long]],"Google Maps")</f>
        <v>Google Maps</v>
      </c>
      <c r="Y287" s="1">
        <v>40.085619999999999</v>
      </c>
      <c r="Z287" s="1">
        <v>-82.895391000000004</v>
      </c>
      <c r="AA287" s="1">
        <v>0</v>
      </c>
      <c r="AB287" s="1">
        <v>0</v>
      </c>
    </row>
    <row r="288" spans="1:28" x14ac:dyDescent="0.25">
      <c r="A288" s="13">
        <v>286</v>
      </c>
      <c r="B288" s="17">
        <v>8</v>
      </c>
      <c r="C288" s="1" t="s">
        <v>1329</v>
      </c>
      <c r="D288" s="1" t="s">
        <v>2131</v>
      </c>
      <c r="E288" s="1" t="s">
        <v>5425</v>
      </c>
      <c r="F288" s="1" t="s">
        <v>1626</v>
      </c>
      <c r="G288" s="21">
        <v>2.4410583442906901</v>
      </c>
      <c r="H288" s="21">
        <v>0</v>
      </c>
      <c r="I288" s="1" t="s">
        <v>258</v>
      </c>
      <c r="J288" s="1" t="s">
        <v>262</v>
      </c>
      <c r="K288" s="1">
        <v>0</v>
      </c>
      <c r="L288" s="1">
        <v>1</v>
      </c>
      <c r="M288" s="1">
        <v>8</v>
      </c>
      <c r="N288" s="1">
        <v>4</v>
      </c>
      <c r="O288" s="1">
        <v>52</v>
      </c>
      <c r="P288" s="16">
        <v>167.80168968023256</v>
      </c>
      <c r="Q288" s="21">
        <v>5.8619624015194516</v>
      </c>
      <c r="R288" s="21">
        <v>13.104050864039346</v>
      </c>
      <c r="S288" s="21">
        <v>7.2420884625198942</v>
      </c>
      <c r="T288" s="21">
        <v>0.40911908758424786</v>
      </c>
      <c r="U288" s="21">
        <v>2.1416088583230457</v>
      </c>
      <c r="V288" s="21">
        <v>1.7324897707387978</v>
      </c>
      <c r="W288" s="13" t="str">
        <f>IF(Table46[[#This Row],[PSI - FI]]&gt;5,"Red",(IF(AND(Table46[[#This Row],[PSI - FI]]&lt;5,Table46[[#This Row],[PSI - FI]]&gt;=3),"Blue","No")))</f>
        <v>No</v>
      </c>
      <c r="X288" s="19" t="str">
        <f>HYPERLINK("https://www.google.com/maps/search/?api=1&amp;query="&amp;Table46[[#This Row],[Begin Lat]]&amp;","&amp;Table46[[#This Row],[Begin Long]],"Google Maps")</f>
        <v>Google Maps</v>
      </c>
      <c r="Y288" s="1">
        <v>39.100597</v>
      </c>
      <c r="Z288" s="1">
        <v>-84.262495000000001</v>
      </c>
      <c r="AA288" s="1">
        <v>0</v>
      </c>
      <c r="AB288" s="1">
        <v>0</v>
      </c>
    </row>
    <row r="289" spans="1:28" x14ac:dyDescent="0.25">
      <c r="A289" s="13">
        <v>287</v>
      </c>
      <c r="B289" s="17">
        <v>3</v>
      </c>
      <c r="C289" s="1" t="s">
        <v>791</v>
      </c>
      <c r="D289" s="1" t="s">
        <v>2132</v>
      </c>
      <c r="E289" s="1" t="s">
        <v>3513</v>
      </c>
      <c r="F289" s="1" t="s">
        <v>1627</v>
      </c>
      <c r="G289" s="21">
        <v>23.711999999999534</v>
      </c>
      <c r="H289" s="21">
        <v>0</v>
      </c>
      <c r="I289" s="1" t="s">
        <v>258</v>
      </c>
      <c r="J289" s="1" t="s">
        <v>259</v>
      </c>
      <c r="K289" s="1">
        <v>0</v>
      </c>
      <c r="L289" s="1">
        <v>2</v>
      </c>
      <c r="M289" s="1">
        <v>2</v>
      </c>
      <c r="N289" s="1">
        <v>7</v>
      </c>
      <c r="O289" s="1">
        <v>34</v>
      </c>
      <c r="P289" s="16">
        <v>169.50962936046511</v>
      </c>
      <c r="Q289" s="21">
        <v>8.4916197718328803</v>
      </c>
      <c r="R289" s="21">
        <v>9.7215779605837849</v>
      </c>
      <c r="S289" s="21">
        <v>1.2299581887509046</v>
      </c>
      <c r="T289" s="21">
        <v>0.59264858680501364</v>
      </c>
      <c r="U289" s="21">
        <v>2.1403874390464712</v>
      </c>
      <c r="V289" s="21">
        <v>1.5477388522414577</v>
      </c>
      <c r="W289" s="13" t="str">
        <f>IF(Table46[[#This Row],[PSI - FI]]&gt;5,"Red",(IF(AND(Table46[[#This Row],[PSI - FI]]&lt;5,Table46[[#This Row],[PSI - FI]]&gt;=3),"Blue","No")))</f>
        <v>No</v>
      </c>
      <c r="X289" s="19" t="str">
        <f>HYPERLINK("https://www.google.com/maps/search/?api=1&amp;query="&amp;Table46[[#This Row],[Begin Lat]]&amp;","&amp;Table46[[#This Row],[Begin Long]],"Google Maps")</f>
        <v>Google Maps</v>
      </c>
      <c r="Y289" s="1">
        <v>41.405836000000001</v>
      </c>
      <c r="Z289" s="1">
        <v>-82.209331000000006</v>
      </c>
      <c r="AA289" s="1">
        <v>0</v>
      </c>
      <c r="AB289" s="1">
        <v>0</v>
      </c>
    </row>
    <row r="290" spans="1:28" x14ac:dyDescent="0.25">
      <c r="A290" s="13">
        <v>288</v>
      </c>
      <c r="B290" s="17">
        <v>7</v>
      </c>
      <c r="C290" s="1" t="s">
        <v>789</v>
      </c>
      <c r="D290" s="1" t="s">
        <v>2133</v>
      </c>
      <c r="E290" s="1" t="s">
        <v>5426</v>
      </c>
      <c r="F290" s="1" t="s">
        <v>1628</v>
      </c>
      <c r="G290" s="21">
        <v>0</v>
      </c>
      <c r="H290" s="21">
        <v>0</v>
      </c>
      <c r="I290" s="1" t="s">
        <v>258</v>
      </c>
      <c r="J290" s="1" t="s">
        <v>259</v>
      </c>
      <c r="K290" s="1">
        <v>0</v>
      </c>
      <c r="L290" s="1">
        <v>1</v>
      </c>
      <c r="M290" s="1">
        <v>5</v>
      </c>
      <c r="N290" s="1">
        <v>5</v>
      </c>
      <c r="O290" s="1">
        <v>8</v>
      </c>
      <c r="P290" s="16">
        <v>108.59856468023256</v>
      </c>
      <c r="Q290" s="21">
        <v>9.4269236571003887</v>
      </c>
      <c r="R290" s="21">
        <v>4.0589270538541138</v>
      </c>
      <c r="S290" s="21">
        <v>-5.3679966032462749</v>
      </c>
      <c r="T290" s="21">
        <v>0.65792547634211818</v>
      </c>
      <c r="U290" s="21">
        <v>2.1388643689168716</v>
      </c>
      <c r="V290" s="21">
        <v>1.4809388925747533</v>
      </c>
      <c r="W290" s="13" t="str">
        <f>IF(Table46[[#This Row],[PSI - FI]]&gt;5,"Red",(IF(AND(Table46[[#This Row],[PSI - FI]]&lt;5,Table46[[#This Row],[PSI - FI]]&gt;=3),"Blue","No")))</f>
        <v>No</v>
      </c>
      <c r="X290" s="19" t="str">
        <f>HYPERLINK("https://www.google.com/maps/search/?api=1&amp;query="&amp;Table46[[#This Row],[Begin Lat]]&amp;","&amp;Table46[[#This Row],[Begin Long]],"Google Maps")</f>
        <v>Google Maps</v>
      </c>
      <c r="Y290" s="1">
        <v>39.950885999999997</v>
      </c>
      <c r="Z290" s="1">
        <v>-83.765186999999997</v>
      </c>
      <c r="AA290" s="1">
        <v>0</v>
      </c>
      <c r="AB290" s="1">
        <v>0</v>
      </c>
    </row>
    <row r="291" spans="1:28" x14ac:dyDescent="0.25">
      <c r="A291" s="13">
        <v>289</v>
      </c>
      <c r="B291" s="17">
        <v>8</v>
      </c>
      <c r="C291" s="1" t="s">
        <v>806</v>
      </c>
      <c r="D291" s="1" t="s">
        <v>2134</v>
      </c>
      <c r="E291" s="1" t="s">
        <v>5427</v>
      </c>
      <c r="F291" s="1" t="s">
        <v>1629</v>
      </c>
      <c r="G291" s="21">
        <v>0</v>
      </c>
      <c r="H291" s="21">
        <v>0</v>
      </c>
      <c r="I291" s="1" t="s">
        <v>258</v>
      </c>
      <c r="J291" s="1" t="s">
        <v>259</v>
      </c>
      <c r="K291" s="1">
        <v>0</v>
      </c>
      <c r="L291" s="1">
        <v>0</v>
      </c>
      <c r="M291" s="1">
        <v>4</v>
      </c>
      <c r="N291" s="1">
        <v>8</v>
      </c>
      <c r="O291" s="1">
        <v>51</v>
      </c>
      <c r="P291" s="16">
        <v>112.6875</v>
      </c>
      <c r="Q291" s="21">
        <v>6.13241972757148</v>
      </c>
      <c r="R291" s="21">
        <v>13.001774840978415</v>
      </c>
      <c r="S291" s="21">
        <v>6.8693551134069351</v>
      </c>
      <c r="T291" s="21">
        <v>0.42799489177504246</v>
      </c>
      <c r="U291" s="21">
        <v>2.1359771419186253</v>
      </c>
      <c r="V291" s="21">
        <v>1.7079822501435828</v>
      </c>
      <c r="W291" s="13" t="str">
        <f>IF(Table46[[#This Row],[PSI - FI]]&gt;5,"Red",(IF(AND(Table46[[#This Row],[PSI - FI]]&lt;5,Table46[[#This Row],[PSI - FI]]&gt;=3),"Blue","No")))</f>
        <v>No</v>
      </c>
      <c r="X291" s="19" t="str">
        <f>HYPERLINK("https://www.google.com/maps/search/?api=1&amp;query="&amp;Table46[[#This Row],[Begin Lat]]&amp;","&amp;Table46[[#This Row],[Begin Long]],"Google Maps")</f>
        <v>Google Maps</v>
      </c>
      <c r="Y291" s="1">
        <v>39.345914</v>
      </c>
      <c r="Z291" s="1">
        <v>-84.218988999999993</v>
      </c>
      <c r="AA291" s="1">
        <v>0</v>
      </c>
      <c r="AB291" s="1">
        <v>0</v>
      </c>
    </row>
    <row r="292" spans="1:28" x14ac:dyDescent="0.25">
      <c r="A292" s="13">
        <v>290</v>
      </c>
      <c r="B292" s="17">
        <v>12</v>
      </c>
      <c r="C292" s="1" t="s">
        <v>1332</v>
      </c>
      <c r="D292" s="1" t="s">
        <v>2135</v>
      </c>
      <c r="E292" s="1" t="s">
        <v>5017</v>
      </c>
      <c r="F292" s="1" t="s">
        <v>1630</v>
      </c>
      <c r="G292" s="21">
        <v>4.4529999999940628</v>
      </c>
      <c r="H292" s="21">
        <v>0</v>
      </c>
      <c r="I292" s="1" t="s">
        <v>258</v>
      </c>
      <c r="J292" s="1" t="s">
        <v>259</v>
      </c>
      <c r="K292" s="1">
        <v>0</v>
      </c>
      <c r="L292" s="1">
        <v>1</v>
      </c>
      <c r="M292" s="1">
        <v>7</v>
      </c>
      <c r="N292" s="1">
        <v>3</v>
      </c>
      <c r="O292" s="1">
        <v>65</v>
      </c>
      <c r="P292" s="16">
        <v>169.81731468023256</v>
      </c>
      <c r="Q292" s="21">
        <v>9.2690761854132884</v>
      </c>
      <c r="R292" s="21">
        <v>16.034838449461496</v>
      </c>
      <c r="S292" s="21">
        <v>6.7657622640482078</v>
      </c>
      <c r="T292" s="21">
        <v>0.6469089584645269</v>
      </c>
      <c r="U292" s="21">
        <v>2.1216879093169241</v>
      </c>
      <c r="V292" s="21">
        <v>1.4747789508523972</v>
      </c>
      <c r="W292" s="13" t="str">
        <f>IF(Table46[[#This Row],[PSI - FI]]&gt;5,"Red",(IF(AND(Table46[[#This Row],[PSI - FI]]&lt;5,Table46[[#This Row],[PSI - FI]]&gt;=3),"Blue","No")))</f>
        <v>No</v>
      </c>
      <c r="X292" s="19" t="str">
        <f>HYPERLINK("https://www.google.com/maps/search/?api=1&amp;query="&amp;Table46[[#This Row],[Begin Lat]]&amp;","&amp;Table46[[#This Row],[Begin Long]],"Google Maps")</f>
        <v>Google Maps</v>
      </c>
      <c r="Y292" s="1">
        <v>41.411771999999999</v>
      </c>
      <c r="Z292" s="1">
        <v>-81.338138000000001</v>
      </c>
      <c r="AA292" s="1">
        <v>0</v>
      </c>
      <c r="AB292" s="1">
        <v>0</v>
      </c>
    </row>
    <row r="293" spans="1:28" x14ac:dyDescent="0.25">
      <c r="A293" s="13">
        <v>291</v>
      </c>
      <c r="B293" s="17">
        <v>6</v>
      </c>
      <c r="C293" s="1" t="s">
        <v>784</v>
      </c>
      <c r="D293" s="1" t="s">
        <v>2136</v>
      </c>
      <c r="E293" s="1" t="s">
        <v>5428</v>
      </c>
      <c r="F293" s="1" t="s">
        <v>1631</v>
      </c>
      <c r="G293" s="21">
        <v>0.16700000000128057</v>
      </c>
      <c r="H293" s="21">
        <v>0</v>
      </c>
      <c r="I293" s="1" t="s">
        <v>258</v>
      </c>
      <c r="J293" s="1" t="s">
        <v>262</v>
      </c>
      <c r="K293" s="1">
        <v>1</v>
      </c>
      <c r="L293" s="1">
        <v>0</v>
      </c>
      <c r="M293" s="1">
        <v>6</v>
      </c>
      <c r="N293" s="1">
        <v>7</v>
      </c>
      <c r="O293" s="1">
        <v>14</v>
      </c>
      <c r="P293" s="16">
        <v>130.02043968023256</v>
      </c>
      <c r="Q293" s="21">
        <v>4.3599050488495816</v>
      </c>
      <c r="R293" s="21">
        <v>5.5760048213402111</v>
      </c>
      <c r="S293" s="21">
        <v>1.2160997724906295</v>
      </c>
      <c r="T293" s="21">
        <v>0.30428724262662393</v>
      </c>
      <c r="U293" s="21">
        <v>2.1142433369965947</v>
      </c>
      <c r="V293" s="21">
        <v>1.8099560943699708</v>
      </c>
      <c r="W293" s="13" t="str">
        <f>IF(Table46[[#This Row],[PSI - FI]]&gt;5,"Red",(IF(AND(Table46[[#This Row],[PSI - FI]]&lt;5,Table46[[#This Row],[PSI - FI]]&gt;=3),"Blue","No")))</f>
        <v>No</v>
      </c>
      <c r="X293" s="19" t="str">
        <f>HYPERLINK("https://www.google.com/maps/search/?api=1&amp;query="&amp;Table46[[#This Row],[Begin Lat]]&amp;","&amp;Table46[[#This Row],[Begin Long]],"Google Maps")</f>
        <v>Google Maps</v>
      </c>
      <c r="Y293" s="1">
        <v>39.953840999999997</v>
      </c>
      <c r="Z293" s="1">
        <v>-83.097309999999993</v>
      </c>
      <c r="AA293" s="1">
        <v>0</v>
      </c>
      <c r="AB293" s="1">
        <v>0</v>
      </c>
    </row>
    <row r="294" spans="1:28" x14ac:dyDescent="0.25">
      <c r="A294" s="13">
        <v>292</v>
      </c>
      <c r="B294" s="17">
        <v>8</v>
      </c>
      <c r="C294" s="1" t="s">
        <v>1329</v>
      </c>
      <c r="D294" s="1" t="s">
        <v>2137</v>
      </c>
      <c r="E294" s="1" t="s">
        <v>5429</v>
      </c>
      <c r="F294" s="1" t="s">
        <v>1632</v>
      </c>
      <c r="G294" s="21">
        <v>4.1881641021326201</v>
      </c>
      <c r="H294" s="21">
        <v>0</v>
      </c>
      <c r="I294" s="1" t="s">
        <v>258</v>
      </c>
      <c r="J294" s="1" t="s">
        <v>261</v>
      </c>
      <c r="K294" s="1">
        <v>0</v>
      </c>
      <c r="L294" s="1">
        <v>0</v>
      </c>
      <c r="M294" s="1">
        <v>8</v>
      </c>
      <c r="N294" s="1">
        <v>3</v>
      </c>
      <c r="O294" s="1">
        <v>72</v>
      </c>
      <c r="P294" s="16">
        <v>137.6875</v>
      </c>
      <c r="Q294" s="21">
        <v>11.645783753212488</v>
      </c>
      <c r="R294" s="21">
        <v>16.812360350126355</v>
      </c>
      <c r="S294" s="21">
        <v>5.1665765969138668</v>
      </c>
      <c r="T294" s="21">
        <v>0.85147713645267908</v>
      </c>
      <c r="U294" s="21">
        <v>2.1124275287848713</v>
      </c>
      <c r="V294" s="21">
        <v>1.2609503923321923</v>
      </c>
      <c r="W294" s="13" t="str">
        <f>IF(Table46[[#This Row],[PSI - FI]]&gt;5,"Red",(IF(AND(Table46[[#This Row],[PSI - FI]]&lt;5,Table46[[#This Row],[PSI - FI]]&gt;=3),"Blue","No")))</f>
        <v>No</v>
      </c>
      <c r="X294" s="19" t="str">
        <f>HYPERLINK("https://www.google.com/maps/search/?api=1&amp;query="&amp;Table46[[#This Row],[Begin Lat]]&amp;","&amp;Table46[[#This Row],[Begin Long]],"Google Maps")</f>
        <v>Google Maps</v>
      </c>
      <c r="Y294" s="1">
        <v>39.088729000000001</v>
      </c>
      <c r="Z294" s="1">
        <v>-84.237072999999995</v>
      </c>
      <c r="AA294" s="1">
        <v>0</v>
      </c>
      <c r="AB294" s="1">
        <v>0</v>
      </c>
    </row>
    <row r="295" spans="1:28" x14ac:dyDescent="0.25">
      <c r="A295" s="13">
        <v>293</v>
      </c>
      <c r="B295" s="17">
        <v>2</v>
      </c>
      <c r="C295" s="1" t="s">
        <v>786</v>
      </c>
      <c r="D295" s="1" t="s">
        <v>2138</v>
      </c>
      <c r="E295" s="1" t="s">
        <v>3286</v>
      </c>
      <c r="F295" s="1" t="s">
        <v>1633</v>
      </c>
      <c r="G295" s="21">
        <v>10.69100000000617</v>
      </c>
      <c r="H295" s="21">
        <v>0</v>
      </c>
      <c r="I295" s="1" t="s">
        <v>258</v>
      </c>
      <c r="J295" s="1" t="s">
        <v>262</v>
      </c>
      <c r="K295" s="1">
        <v>0</v>
      </c>
      <c r="L295" s="1">
        <v>1</v>
      </c>
      <c r="M295" s="1">
        <v>6</v>
      </c>
      <c r="N295" s="1">
        <v>7</v>
      </c>
      <c r="O295" s="1">
        <v>37</v>
      </c>
      <c r="P295" s="16">
        <v>153.02043968023256</v>
      </c>
      <c r="Q295" s="21">
        <v>4.577773572720254</v>
      </c>
      <c r="R295" s="21">
        <v>9.8424732307889844</v>
      </c>
      <c r="S295" s="21">
        <v>5.2646996580687304</v>
      </c>
      <c r="T295" s="21">
        <v>0.31949276009568722</v>
      </c>
      <c r="U295" s="21">
        <v>2.0978909789799065</v>
      </c>
      <c r="V295" s="21">
        <v>1.7783982188842193</v>
      </c>
      <c r="W295" s="13" t="str">
        <f>IF(Table46[[#This Row],[PSI - FI]]&gt;5,"Red",(IF(AND(Table46[[#This Row],[PSI - FI]]&lt;5,Table46[[#This Row],[PSI - FI]]&gt;=3),"Blue","No")))</f>
        <v>No</v>
      </c>
      <c r="X295" s="19" t="str">
        <f>HYPERLINK("https://www.google.com/maps/search/?api=1&amp;query="&amp;Table46[[#This Row],[Begin Lat]]&amp;","&amp;Table46[[#This Row],[Begin Long]],"Google Maps")</f>
        <v>Google Maps</v>
      </c>
      <c r="Y295" s="1">
        <v>41.676614999999998</v>
      </c>
      <c r="Z295" s="1">
        <v>-83.673265999999998</v>
      </c>
      <c r="AA295" s="1">
        <v>0</v>
      </c>
      <c r="AB295" s="1">
        <v>0</v>
      </c>
    </row>
    <row r="296" spans="1:28" x14ac:dyDescent="0.25">
      <c r="A296" s="13">
        <v>294</v>
      </c>
      <c r="B296" s="17">
        <v>8</v>
      </c>
      <c r="C296" s="1" t="s">
        <v>806</v>
      </c>
      <c r="D296" s="1" t="s">
        <v>2139</v>
      </c>
      <c r="E296" s="1" t="s">
        <v>5430</v>
      </c>
      <c r="F296" s="1" t="s">
        <v>1634</v>
      </c>
      <c r="G296" s="21">
        <v>3.1769999999960419</v>
      </c>
      <c r="H296" s="21">
        <v>0</v>
      </c>
      <c r="I296" s="1" t="s">
        <v>258</v>
      </c>
      <c r="J296" s="1" t="s">
        <v>259</v>
      </c>
      <c r="K296" s="1">
        <v>1</v>
      </c>
      <c r="L296" s="1">
        <v>1</v>
      </c>
      <c r="M296" s="1">
        <v>4</v>
      </c>
      <c r="N296" s="1">
        <v>6</v>
      </c>
      <c r="O296" s="1">
        <v>30</v>
      </c>
      <c r="P296" s="16">
        <v>174.16587936046511</v>
      </c>
      <c r="Q296" s="21">
        <v>5.7427121889517858</v>
      </c>
      <c r="R296" s="21">
        <v>8.6020411723109085</v>
      </c>
      <c r="S296" s="21">
        <v>2.8593289833591227</v>
      </c>
      <c r="T296" s="21">
        <v>0.40079635624989723</v>
      </c>
      <c r="U296" s="21">
        <v>2.0971455915986703</v>
      </c>
      <c r="V296" s="21">
        <v>1.696349235348773</v>
      </c>
      <c r="W296" s="13" t="str">
        <f>IF(Table46[[#This Row],[PSI - FI]]&gt;5,"Red",(IF(AND(Table46[[#This Row],[PSI - FI]]&lt;5,Table46[[#This Row],[PSI - FI]]&gt;=3),"Blue","No")))</f>
        <v>No</v>
      </c>
      <c r="X296" s="19" t="str">
        <f>HYPERLINK("https://www.google.com/maps/search/?api=1&amp;query="&amp;Table46[[#This Row],[Begin Lat]]&amp;","&amp;Table46[[#This Row],[Begin Long]],"Google Maps")</f>
        <v>Google Maps</v>
      </c>
      <c r="Y296" s="1">
        <v>39.437942</v>
      </c>
      <c r="Z296" s="1">
        <v>-84.27946</v>
      </c>
      <c r="AA296" s="1">
        <v>0</v>
      </c>
      <c r="AB296" s="1">
        <v>0</v>
      </c>
    </row>
    <row r="297" spans="1:28" x14ac:dyDescent="0.25">
      <c r="A297" s="13">
        <v>295</v>
      </c>
      <c r="B297" s="17">
        <v>8</v>
      </c>
      <c r="C297" s="1" t="s">
        <v>1329</v>
      </c>
      <c r="D297" s="1" t="s">
        <v>2140</v>
      </c>
      <c r="E297" s="1" t="s">
        <v>5431</v>
      </c>
      <c r="F297" s="1" t="s">
        <v>1635</v>
      </c>
      <c r="G297" s="21">
        <v>4.7161680557070471E-2</v>
      </c>
      <c r="H297" s="21">
        <v>0</v>
      </c>
      <c r="I297" s="1" t="s">
        <v>258</v>
      </c>
      <c r="J297" s="1" t="s">
        <v>259</v>
      </c>
      <c r="K297" s="1">
        <v>0</v>
      </c>
      <c r="L297" s="1">
        <v>0</v>
      </c>
      <c r="M297" s="1">
        <v>4</v>
      </c>
      <c r="N297" s="1">
        <v>8</v>
      </c>
      <c r="O297" s="1">
        <v>116</v>
      </c>
      <c r="P297" s="16">
        <v>177.6875</v>
      </c>
      <c r="Q297" s="21">
        <v>5.6931282343725034</v>
      </c>
      <c r="R297" s="21">
        <v>25.901112204674927</v>
      </c>
      <c r="S297" s="21">
        <v>20.207983970302422</v>
      </c>
      <c r="T297" s="21">
        <v>0.397335784368536</v>
      </c>
      <c r="U297" s="21">
        <v>2.0905688999002505</v>
      </c>
      <c r="V297" s="21">
        <v>1.6932331155317146</v>
      </c>
      <c r="W297" s="13" t="str">
        <f>IF(Table46[[#This Row],[PSI - FI]]&gt;5,"Red",(IF(AND(Table46[[#This Row],[PSI - FI]]&lt;5,Table46[[#This Row],[PSI - FI]]&gt;=3),"Blue","No")))</f>
        <v>No</v>
      </c>
      <c r="X297" s="19" t="str">
        <f>HYPERLINK("https://www.google.com/maps/search/?api=1&amp;query="&amp;Table46[[#This Row],[Begin Lat]]&amp;","&amp;Table46[[#This Row],[Begin Long]],"Google Maps")</f>
        <v>Google Maps</v>
      </c>
      <c r="Y297" s="1">
        <v>39.096361999999999</v>
      </c>
      <c r="Z297" s="1">
        <v>-84.277085999999997</v>
      </c>
      <c r="AA297" s="1">
        <v>0</v>
      </c>
      <c r="AB297" s="1">
        <v>0</v>
      </c>
    </row>
    <row r="298" spans="1:28" x14ac:dyDescent="0.25">
      <c r="A298" s="13">
        <v>296</v>
      </c>
      <c r="B298" s="17">
        <v>8</v>
      </c>
      <c r="C298" s="1" t="s">
        <v>787</v>
      </c>
      <c r="D298" s="1" t="s">
        <v>2141</v>
      </c>
      <c r="E298" s="1" t="s">
        <v>5284</v>
      </c>
      <c r="F298" s="1" t="s">
        <v>1636</v>
      </c>
      <c r="G298" s="21">
        <v>10.532999999995809</v>
      </c>
      <c r="H298" s="21">
        <v>0</v>
      </c>
      <c r="I298" s="1" t="s">
        <v>258</v>
      </c>
      <c r="J298" s="1" t="s">
        <v>259</v>
      </c>
      <c r="K298" s="1">
        <v>0</v>
      </c>
      <c r="L298" s="1">
        <v>0</v>
      </c>
      <c r="M298" s="1">
        <v>4</v>
      </c>
      <c r="N298" s="1">
        <v>5</v>
      </c>
      <c r="O298" s="1">
        <v>26</v>
      </c>
      <c r="P298" s="16">
        <v>74.375</v>
      </c>
      <c r="Q298" s="21">
        <v>15.019780778986778</v>
      </c>
      <c r="R298" s="21">
        <v>8.5371044590463026</v>
      </c>
      <c r="S298" s="21">
        <v>-6.4826763199404756</v>
      </c>
      <c r="T298" s="21">
        <v>1.0482631219916574</v>
      </c>
      <c r="U298" s="21">
        <v>2.0898145631876059</v>
      </c>
      <c r="V298" s="21">
        <v>1.0415514411959486</v>
      </c>
      <c r="W298" s="13" t="str">
        <f>IF(Table46[[#This Row],[PSI - FI]]&gt;5,"Red",(IF(AND(Table46[[#This Row],[PSI - FI]]&lt;5,Table46[[#This Row],[PSI - FI]]&gt;=3),"Blue","No")))</f>
        <v>No</v>
      </c>
      <c r="X298" s="19" t="str">
        <f>HYPERLINK("https://www.google.com/maps/search/?api=1&amp;query="&amp;Table46[[#This Row],[Begin Lat]]&amp;","&amp;Table46[[#This Row],[Begin Long]],"Google Maps")</f>
        <v>Google Maps</v>
      </c>
      <c r="Y298" s="1">
        <v>39.205365</v>
      </c>
      <c r="Z298" s="1">
        <v>-84.582694000000004</v>
      </c>
      <c r="AA298" s="1">
        <v>0</v>
      </c>
      <c r="AB298" s="1">
        <v>0</v>
      </c>
    </row>
    <row r="299" spans="1:28" x14ac:dyDescent="0.25">
      <c r="A299" s="13">
        <v>297</v>
      </c>
      <c r="B299" s="17">
        <v>8</v>
      </c>
      <c r="C299" s="1" t="s">
        <v>1329</v>
      </c>
      <c r="D299" s="1" t="s">
        <v>2142</v>
      </c>
      <c r="E299" s="1" t="s">
        <v>5432</v>
      </c>
      <c r="F299" s="1" t="s">
        <v>1637</v>
      </c>
      <c r="G299" s="21">
        <v>1.70269238992838E-3</v>
      </c>
      <c r="H299" s="21">
        <v>0</v>
      </c>
      <c r="I299" s="1" t="s">
        <v>258</v>
      </c>
      <c r="J299" s="1" t="s">
        <v>262</v>
      </c>
      <c r="K299" s="1">
        <v>0</v>
      </c>
      <c r="L299" s="1">
        <v>0</v>
      </c>
      <c r="M299" s="1">
        <v>7</v>
      </c>
      <c r="N299" s="1">
        <v>5</v>
      </c>
      <c r="O299" s="1">
        <v>30</v>
      </c>
      <c r="P299" s="16">
        <v>98.015625</v>
      </c>
      <c r="Q299" s="21">
        <v>7.7722743508563061</v>
      </c>
      <c r="R299" s="21">
        <v>8.4600736600333946</v>
      </c>
      <c r="S299" s="21">
        <v>0.68779930917708842</v>
      </c>
      <c r="T299" s="21">
        <v>0.54244390753044858</v>
      </c>
      <c r="U299" s="21">
        <v>2.0890445201623762</v>
      </c>
      <c r="V299" s="21">
        <v>1.5466006126319276</v>
      </c>
      <c r="W299" s="13" t="str">
        <f>IF(Table46[[#This Row],[PSI - FI]]&gt;5,"Red",(IF(AND(Table46[[#This Row],[PSI - FI]]&lt;5,Table46[[#This Row],[PSI - FI]]&gt;=3),"Blue","No")))</f>
        <v>No</v>
      </c>
      <c r="X299" s="19" t="str">
        <f>HYPERLINK("https://www.google.com/maps/search/?api=1&amp;query="&amp;Table46[[#This Row],[Begin Lat]]&amp;","&amp;Table46[[#This Row],[Begin Long]],"Google Maps")</f>
        <v>Google Maps</v>
      </c>
      <c r="Y299" s="1">
        <v>39.036763000000001</v>
      </c>
      <c r="Z299" s="1">
        <v>-84.229742000000002</v>
      </c>
      <c r="AA299" s="1">
        <v>0</v>
      </c>
      <c r="AB299" s="1">
        <v>0</v>
      </c>
    </row>
    <row r="300" spans="1:28" x14ac:dyDescent="0.25">
      <c r="A300" s="13">
        <v>298</v>
      </c>
      <c r="B300" s="17">
        <v>6</v>
      </c>
      <c r="C300" s="1" t="s">
        <v>784</v>
      </c>
      <c r="D300" s="1" t="s">
        <v>2143</v>
      </c>
      <c r="E300" s="1" t="s">
        <v>5286</v>
      </c>
      <c r="F300" s="1" t="s">
        <v>1638</v>
      </c>
      <c r="G300" s="21">
        <v>4.1560000000026776</v>
      </c>
      <c r="H300" s="21">
        <v>0</v>
      </c>
      <c r="I300" s="1" t="s">
        <v>258</v>
      </c>
      <c r="J300" s="1" t="s">
        <v>259</v>
      </c>
      <c r="K300" s="1">
        <v>0</v>
      </c>
      <c r="L300" s="1">
        <v>0</v>
      </c>
      <c r="M300" s="1">
        <v>3</v>
      </c>
      <c r="N300" s="1">
        <v>9</v>
      </c>
      <c r="O300" s="1">
        <v>20</v>
      </c>
      <c r="P300" s="16">
        <v>79.578125</v>
      </c>
      <c r="Q300" s="21">
        <v>6.1307542821538901</v>
      </c>
      <c r="R300" s="21">
        <v>6.4335588009387754</v>
      </c>
      <c r="S300" s="21">
        <v>0.30280451878488535</v>
      </c>
      <c r="T300" s="21">
        <v>0.42787865672217185</v>
      </c>
      <c r="U300" s="21">
        <v>2.0858300584231291</v>
      </c>
      <c r="V300" s="21">
        <v>1.6579514017009571</v>
      </c>
      <c r="W300" s="13" t="str">
        <f>IF(Table46[[#This Row],[PSI - FI]]&gt;5,"Red",(IF(AND(Table46[[#This Row],[PSI - FI]]&lt;5,Table46[[#This Row],[PSI - FI]]&gt;=3),"Blue","No")))</f>
        <v>No</v>
      </c>
      <c r="X300" s="19" t="str">
        <f>HYPERLINK("https://www.google.com/maps/search/?api=1&amp;query="&amp;Table46[[#This Row],[Begin Lat]]&amp;","&amp;Table46[[#This Row],[Begin Long]],"Google Maps")</f>
        <v>Google Maps</v>
      </c>
      <c r="Y300" s="1">
        <v>39.933802999999997</v>
      </c>
      <c r="Z300" s="1">
        <v>-83.090022000000005</v>
      </c>
      <c r="AA300" s="1">
        <v>0</v>
      </c>
      <c r="AB300" s="1">
        <v>0</v>
      </c>
    </row>
    <row r="301" spans="1:28" x14ac:dyDescent="0.25">
      <c r="A301" s="13">
        <v>299</v>
      </c>
      <c r="B301" s="17">
        <v>8</v>
      </c>
      <c r="C301" s="1" t="s">
        <v>787</v>
      </c>
      <c r="D301" s="1" t="s">
        <v>2144</v>
      </c>
      <c r="E301" s="1" t="s">
        <v>5433</v>
      </c>
      <c r="F301" s="1" t="s">
        <v>1639</v>
      </c>
      <c r="G301" s="21">
        <v>1.0669999999954598</v>
      </c>
      <c r="H301" s="21">
        <v>0</v>
      </c>
      <c r="I301" s="1" t="s">
        <v>258</v>
      </c>
      <c r="J301" s="1" t="s">
        <v>259</v>
      </c>
      <c r="K301" s="1">
        <v>0</v>
      </c>
      <c r="L301" s="1">
        <v>0</v>
      </c>
      <c r="M301" s="1">
        <v>6</v>
      </c>
      <c r="N301" s="1">
        <v>6</v>
      </c>
      <c r="O301" s="1">
        <v>34</v>
      </c>
      <c r="P301" s="16">
        <v>99.90625</v>
      </c>
      <c r="Q301" s="21">
        <v>5.4963300396620598</v>
      </c>
      <c r="R301" s="21">
        <v>9.3434874613338366</v>
      </c>
      <c r="S301" s="21">
        <v>3.8471574216717768</v>
      </c>
      <c r="T301" s="21">
        <v>0.38360081093416287</v>
      </c>
      <c r="U301" s="21">
        <v>2.0673963018043708</v>
      </c>
      <c r="V301" s="21">
        <v>1.683795490870208</v>
      </c>
      <c r="W301" s="13" t="str">
        <f>IF(Table46[[#This Row],[PSI - FI]]&gt;5,"Red",(IF(AND(Table46[[#This Row],[PSI - FI]]&lt;5,Table46[[#This Row],[PSI - FI]]&gt;=3),"Blue","No")))</f>
        <v>No</v>
      </c>
      <c r="X301" s="19" t="str">
        <f>HYPERLINK("https://www.google.com/maps/search/?api=1&amp;query="&amp;Table46[[#This Row],[Begin Lat]]&amp;","&amp;Table46[[#This Row],[Begin Long]],"Google Maps")</f>
        <v>Google Maps</v>
      </c>
      <c r="Y301" s="1">
        <v>39.182352000000002</v>
      </c>
      <c r="Z301" s="1">
        <v>-84.666149000000004</v>
      </c>
      <c r="AA301" s="1">
        <v>0</v>
      </c>
      <c r="AB301" s="1">
        <v>0</v>
      </c>
    </row>
    <row r="302" spans="1:28" x14ac:dyDescent="0.25">
      <c r="A302" s="13">
        <v>300</v>
      </c>
      <c r="B302" s="17">
        <v>8</v>
      </c>
      <c r="C302" s="1" t="s">
        <v>787</v>
      </c>
      <c r="D302" s="1" t="s">
        <v>2145</v>
      </c>
      <c r="E302" s="1" t="s">
        <v>5317</v>
      </c>
      <c r="F302" s="1" t="s">
        <v>1640</v>
      </c>
      <c r="G302" s="21">
        <v>8.2569999999977881</v>
      </c>
      <c r="H302" s="21">
        <v>0</v>
      </c>
      <c r="I302" s="1" t="s">
        <v>258</v>
      </c>
      <c r="J302" s="1" t="s">
        <v>1327</v>
      </c>
      <c r="K302" s="1">
        <v>0</v>
      </c>
      <c r="L302" s="1">
        <v>0</v>
      </c>
      <c r="M302" s="1">
        <v>6</v>
      </c>
      <c r="N302" s="1">
        <v>10</v>
      </c>
      <c r="O302" s="1">
        <v>37</v>
      </c>
      <c r="P302" s="16">
        <v>120.65625</v>
      </c>
      <c r="Q302" s="21">
        <v>3.1231409934258312</v>
      </c>
      <c r="R302" s="21">
        <v>10.448266326843436</v>
      </c>
      <c r="S302" s="21">
        <v>7.3251253334176045</v>
      </c>
      <c r="T302" s="21">
        <v>0.20740907327097627</v>
      </c>
      <c r="U302" s="21">
        <v>2.0654735133191906</v>
      </c>
      <c r="V302" s="21">
        <v>1.8580644400482142</v>
      </c>
      <c r="W302" s="13" t="str">
        <f>IF(Table46[[#This Row],[PSI - FI]]&gt;5,"Red",(IF(AND(Table46[[#This Row],[PSI - FI]]&lt;5,Table46[[#This Row],[PSI - FI]]&gt;=3),"Blue","No")))</f>
        <v>No</v>
      </c>
      <c r="X302" s="19" t="str">
        <f>HYPERLINK("https://www.google.com/maps/search/?api=1&amp;query="&amp;Table46[[#This Row],[Begin Lat]]&amp;","&amp;Table46[[#This Row],[Begin Long]],"Google Maps")</f>
        <v>Google Maps</v>
      </c>
      <c r="Y302" s="1">
        <v>39.261809</v>
      </c>
      <c r="Z302" s="1">
        <v>-84.545844000000002</v>
      </c>
      <c r="AA302" s="1">
        <v>0</v>
      </c>
      <c r="AB302" s="1">
        <v>0</v>
      </c>
    </row>
    <row r="303" spans="1:28" x14ac:dyDescent="0.25">
      <c r="A303" s="13">
        <v>301</v>
      </c>
      <c r="B303" s="17">
        <v>4</v>
      </c>
      <c r="C303" s="1" t="s">
        <v>800</v>
      </c>
      <c r="D303" s="1" t="s">
        <v>2146</v>
      </c>
      <c r="E303" s="1" t="s">
        <v>5434</v>
      </c>
      <c r="F303" s="1" t="s">
        <v>1641</v>
      </c>
      <c r="G303" s="21">
        <v>3.7559999999939464</v>
      </c>
      <c r="H303" s="21">
        <v>0</v>
      </c>
      <c r="I303" s="1" t="s">
        <v>258</v>
      </c>
      <c r="J303" s="1" t="s">
        <v>259</v>
      </c>
      <c r="K303" s="1">
        <v>0</v>
      </c>
      <c r="L303" s="1">
        <v>0</v>
      </c>
      <c r="M303" s="1">
        <v>4</v>
      </c>
      <c r="N303" s="1">
        <v>9</v>
      </c>
      <c r="O303" s="1">
        <v>55</v>
      </c>
      <c r="P303" s="16">
        <v>121.125</v>
      </c>
      <c r="Q303" s="21">
        <v>3.9609027287874508</v>
      </c>
      <c r="R303" s="21">
        <v>13.587678280976061</v>
      </c>
      <c r="S303" s="21">
        <v>9.6267755521886098</v>
      </c>
      <c r="T303" s="21">
        <v>0.2764400041172973</v>
      </c>
      <c r="U303" s="21">
        <v>2.0650533023525548</v>
      </c>
      <c r="V303" s="21">
        <v>1.7886132982352576</v>
      </c>
      <c r="W303" s="13" t="str">
        <f>IF(Table46[[#This Row],[PSI - FI]]&gt;5,"Red",(IF(AND(Table46[[#This Row],[PSI - FI]]&lt;5,Table46[[#This Row],[PSI - FI]]&gt;=3),"Blue","No")))</f>
        <v>No</v>
      </c>
      <c r="X303" s="19" t="str">
        <f>HYPERLINK("https://www.google.com/maps/search/?api=1&amp;query="&amp;Table46[[#This Row],[Begin Lat]]&amp;","&amp;Table46[[#This Row],[Begin Long]],"Google Maps")</f>
        <v>Google Maps</v>
      </c>
      <c r="Y303" s="1">
        <v>40.873860999999998</v>
      </c>
      <c r="Z303" s="1">
        <v>-81.334175000000002</v>
      </c>
      <c r="AA303" s="1">
        <v>0</v>
      </c>
      <c r="AB303" s="1">
        <v>0</v>
      </c>
    </row>
    <row r="304" spans="1:28" x14ac:dyDescent="0.25">
      <c r="A304" s="13">
        <v>302</v>
      </c>
      <c r="B304" s="17">
        <v>2</v>
      </c>
      <c r="C304" s="1" t="s">
        <v>786</v>
      </c>
      <c r="D304" s="1" t="s">
        <v>2147</v>
      </c>
      <c r="E304" s="1" t="s">
        <v>5435</v>
      </c>
      <c r="F304" s="1" t="s">
        <v>1642</v>
      </c>
      <c r="G304" s="21">
        <v>0.93200000000069849</v>
      </c>
      <c r="H304" s="21">
        <v>0</v>
      </c>
      <c r="I304" s="1" t="s">
        <v>258</v>
      </c>
      <c r="J304" s="1" t="s">
        <v>259</v>
      </c>
      <c r="K304" s="1">
        <v>0</v>
      </c>
      <c r="L304" s="1">
        <v>3</v>
      </c>
      <c r="M304" s="1">
        <v>4</v>
      </c>
      <c r="N304" s="1">
        <v>5</v>
      </c>
      <c r="O304" s="1">
        <v>18</v>
      </c>
      <c r="P304" s="16">
        <v>203.40506904069767</v>
      </c>
      <c r="Q304" s="21">
        <v>5.6357561995783412</v>
      </c>
      <c r="R304" s="21">
        <v>6.0284975747789966</v>
      </c>
      <c r="S304" s="21">
        <v>0.39274137520065544</v>
      </c>
      <c r="T304" s="21">
        <v>0.39333166545406545</v>
      </c>
      <c r="U304" s="21">
        <v>2.0554136689033218</v>
      </c>
      <c r="V304" s="21">
        <v>1.6620820034492563</v>
      </c>
      <c r="W304" s="13" t="str">
        <f>IF(Table46[[#This Row],[PSI - FI]]&gt;5,"Red",(IF(AND(Table46[[#This Row],[PSI - FI]]&lt;5,Table46[[#This Row],[PSI - FI]]&gt;=3),"Blue","No")))</f>
        <v>No</v>
      </c>
      <c r="X304" s="19" t="str">
        <f>HYPERLINK("https://www.google.com/maps/search/?api=1&amp;query="&amp;Table46[[#This Row],[Begin Lat]]&amp;","&amp;Table46[[#This Row],[Begin Long]],"Google Maps")</f>
        <v>Google Maps</v>
      </c>
      <c r="Y304" s="1">
        <v>41.719084000000002</v>
      </c>
      <c r="Z304" s="1">
        <v>-83.655980999999997</v>
      </c>
      <c r="AA304" s="1">
        <v>0</v>
      </c>
      <c r="AB304" s="1">
        <v>0</v>
      </c>
    </row>
    <row r="305" spans="1:28" x14ac:dyDescent="0.25">
      <c r="A305" s="13">
        <v>303</v>
      </c>
      <c r="B305" s="17">
        <v>8</v>
      </c>
      <c r="C305" s="1" t="s">
        <v>787</v>
      </c>
      <c r="D305" s="1" t="s">
        <v>2148</v>
      </c>
      <c r="E305" s="1" t="s">
        <v>5436</v>
      </c>
      <c r="F305" s="1" t="s">
        <v>1643</v>
      </c>
      <c r="G305" s="21">
        <v>1.3279999999940628</v>
      </c>
      <c r="H305" s="21">
        <v>0</v>
      </c>
      <c r="I305" s="1" t="s">
        <v>258</v>
      </c>
      <c r="J305" s="1" t="s">
        <v>1327</v>
      </c>
      <c r="K305" s="1">
        <v>0</v>
      </c>
      <c r="L305" s="1">
        <v>0</v>
      </c>
      <c r="M305" s="1">
        <v>5</v>
      </c>
      <c r="N305" s="1">
        <v>10</v>
      </c>
      <c r="O305" s="1">
        <v>39</v>
      </c>
      <c r="P305" s="16">
        <v>116.109375</v>
      </c>
      <c r="Q305" s="21">
        <v>4.0164991390394595</v>
      </c>
      <c r="R305" s="21">
        <v>10.165905948611593</v>
      </c>
      <c r="S305" s="21">
        <v>6.1494068095721337</v>
      </c>
      <c r="T305" s="21">
        <v>0.26925241927793314</v>
      </c>
      <c r="U305" s="21">
        <v>2.0539436314872224</v>
      </c>
      <c r="V305" s="21">
        <v>1.7846912122092893</v>
      </c>
      <c r="W305" s="13" t="str">
        <f>IF(Table46[[#This Row],[PSI - FI]]&gt;5,"Red",(IF(AND(Table46[[#This Row],[PSI - FI]]&lt;5,Table46[[#This Row],[PSI - FI]]&gt;=3),"Blue","No")))</f>
        <v>No</v>
      </c>
      <c r="X305" s="19" t="str">
        <f>HYPERLINK("https://www.google.com/maps/search/?api=1&amp;query="&amp;Table46[[#This Row],[Begin Lat]]&amp;","&amp;Table46[[#This Row],[Begin Long]],"Google Maps")</f>
        <v>Google Maps</v>
      </c>
      <c r="Y305" s="1">
        <v>39.246940000000002</v>
      </c>
      <c r="Z305" s="1">
        <v>-84.574637999999993</v>
      </c>
      <c r="AA305" s="1">
        <v>0</v>
      </c>
      <c r="AB305" s="1">
        <v>0</v>
      </c>
    </row>
    <row r="306" spans="1:28" x14ac:dyDescent="0.25">
      <c r="A306" s="13">
        <v>304</v>
      </c>
      <c r="B306" s="17">
        <v>4</v>
      </c>
      <c r="C306" s="1" t="s">
        <v>790</v>
      </c>
      <c r="D306" s="1" t="s">
        <v>2149</v>
      </c>
      <c r="E306" s="1" t="s">
        <v>5437</v>
      </c>
      <c r="F306" s="1" t="s">
        <v>1644</v>
      </c>
      <c r="G306" s="21">
        <v>1.1609999999927823</v>
      </c>
      <c r="H306" s="21">
        <v>0</v>
      </c>
      <c r="I306" s="1" t="s">
        <v>258</v>
      </c>
      <c r="J306" s="1" t="s">
        <v>262</v>
      </c>
      <c r="K306" s="1">
        <v>0</v>
      </c>
      <c r="L306" s="1">
        <v>1</v>
      </c>
      <c r="M306" s="1">
        <v>9</v>
      </c>
      <c r="N306" s="1">
        <v>3</v>
      </c>
      <c r="O306" s="1">
        <v>22</v>
      </c>
      <c r="P306" s="16">
        <v>139.91106468023256</v>
      </c>
      <c r="Q306" s="21">
        <v>4.6917132077507882</v>
      </c>
      <c r="R306" s="21">
        <v>7.1774535372996828</v>
      </c>
      <c r="S306" s="21">
        <v>2.4857403295488947</v>
      </c>
      <c r="T306" s="21">
        <v>0.3274448546896907</v>
      </c>
      <c r="U306" s="21">
        <v>2.0538861096288752</v>
      </c>
      <c r="V306" s="21">
        <v>1.7264412549391845</v>
      </c>
      <c r="W306" s="13" t="str">
        <f>IF(Table46[[#This Row],[PSI - FI]]&gt;5,"Red",(IF(AND(Table46[[#This Row],[PSI - FI]]&lt;5,Table46[[#This Row],[PSI - FI]]&gt;=3),"Blue","No")))</f>
        <v>No</v>
      </c>
      <c r="X306" s="19" t="str">
        <f>HYPERLINK("https://www.google.com/maps/search/?api=1&amp;query="&amp;Table46[[#This Row],[Begin Lat]]&amp;","&amp;Table46[[#This Row],[Begin Long]],"Google Maps")</f>
        <v>Google Maps</v>
      </c>
      <c r="Y306" s="1">
        <v>41.253252000000003</v>
      </c>
      <c r="Z306" s="1">
        <v>-80.793047000000001</v>
      </c>
      <c r="AA306" s="1">
        <v>0</v>
      </c>
      <c r="AB306" s="1">
        <v>0</v>
      </c>
    </row>
    <row r="307" spans="1:28" x14ac:dyDescent="0.25">
      <c r="A307" s="13">
        <v>305</v>
      </c>
      <c r="B307" s="17">
        <v>3</v>
      </c>
      <c r="C307" s="1" t="s">
        <v>805</v>
      </c>
      <c r="D307" s="1" t="s">
        <v>2150</v>
      </c>
      <c r="E307" s="1" t="s">
        <v>5438</v>
      </c>
      <c r="F307" s="1" t="s">
        <v>1645</v>
      </c>
      <c r="G307" s="21">
        <v>7.9729999999981374</v>
      </c>
      <c r="H307" s="21">
        <v>0</v>
      </c>
      <c r="I307" s="1" t="s">
        <v>258</v>
      </c>
      <c r="J307" s="1" t="s">
        <v>259</v>
      </c>
      <c r="K307" s="1">
        <v>0</v>
      </c>
      <c r="L307" s="1">
        <v>1</v>
      </c>
      <c r="M307" s="1">
        <v>6</v>
      </c>
      <c r="N307" s="1">
        <v>4</v>
      </c>
      <c r="O307" s="1">
        <v>29</v>
      </c>
      <c r="P307" s="16">
        <v>131.70793968023256</v>
      </c>
      <c r="Q307" s="21">
        <v>8.7082147463121515</v>
      </c>
      <c r="R307" s="21">
        <v>8.1890819301111168</v>
      </c>
      <c r="S307" s="21">
        <v>-0.51913281620103469</v>
      </c>
      <c r="T307" s="21">
        <v>0.6077652204960321</v>
      </c>
      <c r="U307" s="21">
        <v>2.0478184422401147</v>
      </c>
      <c r="V307" s="21">
        <v>1.4400532217440825</v>
      </c>
      <c r="W307" s="13" t="str">
        <f>IF(Table46[[#This Row],[PSI - FI]]&gt;5,"Red",(IF(AND(Table46[[#This Row],[PSI - FI]]&lt;5,Table46[[#This Row],[PSI - FI]]&gt;=3),"Blue","No")))</f>
        <v>No</v>
      </c>
      <c r="X307" s="19" t="str">
        <f>HYPERLINK("https://www.google.com/maps/search/?api=1&amp;query="&amp;Table46[[#This Row],[Begin Lat]]&amp;","&amp;Table46[[#This Row],[Begin Long]],"Google Maps")</f>
        <v>Google Maps</v>
      </c>
      <c r="Y307" s="1">
        <v>41.136330999999998</v>
      </c>
      <c r="Z307" s="1">
        <v>-81.811504999999997</v>
      </c>
      <c r="AA307" s="1">
        <v>0</v>
      </c>
      <c r="AB307" s="1">
        <v>0</v>
      </c>
    </row>
    <row r="308" spans="1:28" x14ac:dyDescent="0.25">
      <c r="A308" s="13">
        <v>306</v>
      </c>
      <c r="B308" s="17">
        <v>6</v>
      </c>
      <c r="C308" s="1" t="s">
        <v>799</v>
      </c>
      <c r="D308" s="1" t="s">
        <v>2151</v>
      </c>
      <c r="E308" s="1" t="s">
        <v>5280</v>
      </c>
      <c r="F308" s="1" t="s">
        <v>1646</v>
      </c>
      <c r="G308" s="21">
        <v>6.9539999999979045</v>
      </c>
      <c r="H308" s="21">
        <v>0</v>
      </c>
      <c r="I308" s="1" t="s">
        <v>258</v>
      </c>
      <c r="J308" s="1" t="s">
        <v>259</v>
      </c>
      <c r="K308" s="1">
        <v>0</v>
      </c>
      <c r="L308" s="1">
        <v>0</v>
      </c>
      <c r="M308" s="1">
        <v>3</v>
      </c>
      <c r="N308" s="1">
        <v>7</v>
      </c>
      <c r="O308" s="1">
        <v>9</v>
      </c>
      <c r="P308" s="16">
        <v>59.703125</v>
      </c>
      <c r="Q308" s="21">
        <v>13.529653449207004</v>
      </c>
      <c r="R308" s="21">
        <v>4.1076629482157045</v>
      </c>
      <c r="S308" s="21">
        <v>-9.4219905009912992</v>
      </c>
      <c r="T308" s="21">
        <v>0.94426389924232157</v>
      </c>
      <c r="U308" s="21">
        <v>2.0454275284196579</v>
      </c>
      <c r="V308" s="21">
        <v>1.1011636291773363</v>
      </c>
      <c r="W308" s="13" t="str">
        <f>IF(Table46[[#This Row],[PSI - FI]]&gt;5,"Red",(IF(AND(Table46[[#This Row],[PSI - FI]]&lt;5,Table46[[#This Row],[PSI - FI]]&gt;=3),"Blue","No")))</f>
        <v>No</v>
      </c>
      <c r="X308" s="19" t="str">
        <f>HYPERLINK("https://www.google.com/maps/search/?api=1&amp;query="&amp;Table46[[#This Row],[Begin Lat]]&amp;","&amp;Table46[[#This Row],[Begin Long]],"Google Maps")</f>
        <v>Google Maps</v>
      </c>
      <c r="Y308" s="1">
        <v>40.153672999999998</v>
      </c>
      <c r="Z308" s="1">
        <v>-83.001219000000006</v>
      </c>
      <c r="AA308" s="1">
        <v>0</v>
      </c>
      <c r="AB308" s="1">
        <v>0</v>
      </c>
    </row>
    <row r="309" spans="1:28" x14ac:dyDescent="0.25">
      <c r="A309" s="13">
        <v>307</v>
      </c>
      <c r="B309" s="17">
        <v>4</v>
      </c>
      <c r="C309" s="1" t="s">
        <v>801</v>
      </c>
      <c r="D309" s="1" t="s">
        <v>2152</v>
      </c>
      <c r="E309" s="1" t="s">
        <v>5298</v>
      </c>
      <c r="F309" s="1" t="s">
        <v>1647</v>
      </c>
      <c r="G309" s="21">
        <v>3.0529999999998836</v>
      </c>
      <c r="H309" s="21">
        <v>0</v>
      </c>
      <c r="I309" s="1" t="s">
        <v>258</v>
      </c>
      <c r="J309" s="1" t="s">
        <v>262</v>
      </c>
      <c r="K309" s="1">
        <v>0</v>
      </c>
      <c r="L309" s="1">
        <v>1</v>
      </c>
      <c r="M309" s="1">
        <v>6</v>
      </c>
      <c r="N309" s="1">
        <v>6</v>
      </c>
      <c r="O309" s="1">
        <v>27</v>
      </c>
      <c r="P309" s="16">
        <v>138.58293968023256</v>
      </c>
      <c r="Q309" s="21">
        <v>4.9584929384784786</v>
      </c>
      <c r="R309" s="21">
        <v>7.9956269637002171</v>
      </c>
      <c r="S309" s="21">
        <v>3.0371340252217385</v>
      </c>
      <c r="T309" s="21">
        <v>0.34606399151543921</v>
      </c>
      <c r="U309" s="21">
        <v>2.0441532092432904</v>
      </c>
      <c r="V309" s="21">
        <v>1.6980892177278513</v>
      </c>
      <c r="W309" s="13" t="str">
        <f>IF(Table46[[#This Row],[PSI - FI]]&gt;5,"Red",(IF(AND(Table46[[#This Row],[PSI - FI]]&lt;5,Table46[[#This Row],[PSI - FI]]&gt;=3),"Blue","No")))</f>
        <v>No</v>
      </c>
      <c r="X309" s="19" t="str">
        <f>HYPERLINK("https://www.google.com/maps/search/?api=1&amp;query="&amp;Table46[[#This Row],[Begin Lat]]&amp;","&amp;Table46[[#This Row],[Begin Long]],"Google Maps")</f>
        <v>Google Maps</v>
      </c>
      <c r="Y309" s="1">
        <v>41.030211999999999</v>
      </c>
      <c r="Z309" s="1">
        <v>-80.634557000000001</v>
      </c>
      <c r="AA309" s="1">
        <v>0</v>
      </c>
      <c r="AB309" s="1">
        <v>0</v>
      </c>
    </row>
    <row r="310" spans="1:28" x14ac:dyDescent="0.25">
      <c r="A310" s="13">
        <v>308</v>
      </c>
      <c r="B310" s="17">
        <v>9</v>
      </c>
      <c r="C310" s="1" t="s">
        <v>796</v>
      </c>
      <c r="D310" s="1" t="s">
        <v>2153</v>
      </c>
      <c r="E310" s="1" t="s">
        <v>3440</v>
      </c>
      <c r="F310" s="1" t="s">
        <v>1648</v>
      </c>
      <c r="G310" s="21">
        <v>19.418000000005122</v>
      </c>
      <c r="H310" s="21">
        <v>0</v>
      </c>
      <c r="I310" s="1" t="s">
        <v>258</v>
      </c>
      <c r="J310" s="1" t="s">
        <v>259</v>
      </c>
      <c r="K310" s="1">
        <v>0</v>
      </c>
      <c r="L310" s="1">
        <v>0</v>
      </c>
      <c r="M310" s="1">
        <v>8</v>
      </c>
      <c r="N310" s="1">
        <v>3</v>
      </c>
      <c r="O310" s="1">
        <v>14</v>
      </c>
      <c r="P310" s="16">
        <v>79.6875</v>
      </c>
      <c r="Q310" s="21">
        <v>8.0525998791115612</v>
      </c>
      <c r="R310" s="21">
        <v>5.1568548706102169</v>
      </c>
      <c r="S310" s="21">
        <v>-2.8957450085013443</v>
      </c>
      <c r="T310" s="21">
        <v>0.56200843498573139</v>
      </c>
      <c r="U310" s="21">
        <v>2.037418692253341</v>
      </c>
      <c r="V310" s="21">
        <v>1.4754102572676095</v>
      </c>
      <c r="W310" s="13" t="str">
        <f>IF(Table46[[#This Row],[PSI - FI]]&gt;5,"Red",(IF(AND(Table46[[#This Row],[PSI - FI]]&lt;5,Table46[[#This Row],[PSI - FI]]&gt;=3),"Blue","No")))</f>
        <v>No</v>
      </c>
      <c r="X310" s="19" t="str">
        <f>HYPERLINK("https://www.google.com/maps/search/?api=1&amp;query="&amp;Table46[[#This Row],[Begin Lat]]&amp;","&amp;Table46[[#This Row],[Begin Long]],"Google Maps")</f>
        <v>Google Maps</v>
      </c>
      <c r="Y310" s="1">
        <v>39.349966999999999</v>
      </c>
      <c r="Z310" s="1">
        <v>-83.050678000000005</v>
      </c>
      <c r="AA310" s="1">
        <v>0</v>
      </c>
      <c r="AB310" s="1">
        <v>0</v>
      </c>
    </row>
    <row r="311" spans="1:28" x14ac:dyDescent="0.25">
      <c r="A311" s="13">
        <v>309</v>
      </c>
      <c r="B311" s="17">
        <v>8</v>
      </c>
      <c r="C311" s="1" t="s">
        <v>788</v>
      </c>
      <c r="D311" s="1" t="s">
        <v>2154</v>
      </c>
      <c r="E311" s="1" t="s">
        <v>5364</v>
      </c>
      <c r="F311" s="1" t="s">
        <v>1649</v>
      </c>
      <c r="G311" s="21">
        <v>0.39500000000407454</v>
      </c>
      <c r="H311" s="21">
        <v>0</v>
      </c>
      <c r="I311" s="1" t="s">
        <v>258</v>
      </c>
      <c r="J311" s="1" t="s">
        <v>259</v>
      </c>
      <c r="K311" s="1">
        <v>1</v>
      </c>
      <c r="L311" s="1">
        <v>1</v>
      </c>
      <c r="M311" s="1">
        <v>8</v>
      </c>
      <c r="N311" s="1">
        <v>1</v>
      </c>
      <c r="O311" s="1">
        <v>31</v>
      </c>
      <c r="P311" s="16">
        <v>179.16587936046511</v>
      </c>
      <c r="Q311" s="21">
        <v>7.1494931821835825</v>
      </c>
      <c r="R311" s="21">
        <v>8.8049241448027757</v>
      </c>
      <c r="S311" s="21">
        <v>1.6554309626191932</v>
      </c>
      <c r="T311" s="21">
        <v>0.49897865715183942</v>
      </c>
      <c r="U311" s="21">
        <v>2.0363426631223773</v>
      </c>
      <c r="V311" s="21">
        <v>1.537364005970538</v>
      </c>
      <c r="W311" s="13" t="str">
        <f>IF(Table46[[#This Row],[PSI - FI]]&gt;5,"Red",(IF(AND(Table46[[#This Row],[PSI - FI]]&lt;5,Table46[[#This Row],[PSI - FI]]&gt;=3),"Blue","No")))</f>
        <v>No</v>
      </c>
      <c r="X311" s="19" t="str">
        <f>HYPERLINK("https://www.google.com/maps/search/?api=1&amp;query="&amp;Table46[[#This Row],[Begin Lat]]&amp;","&amp;Table46[[#This Row],[Begin Long]],"Google Maps")</f>
        <v>Google Maps</v>
      </c>
      <c r="Y311" s="1">
        <v>39.349027</v>
      </c>
      <c r="Z311" s="1">
        <v>-84.395360999999994</v>
      </c>
      <c r="AA311" s="1">
        <v>0</v>
      </c>
      <c r="AB311" s="1">
        <v>0</v>
      </c>
    </row>
    <row r="312" spans="1:28" x14ac:dyDescent="0.25">
      <c r="A312" s="13">
        <v>310</v>
      </c>
      <c r="B312" s="17">
        <v>3</v>
      </c>
      <c r="C312" s="1" t="s">
        <v>791</v>
      </c>
      <c r="D312" s="1" t="s">
        <v>2155</v>
      </c>
      <c r="E312" s="1" t="s">
        <v>5439</v>
      </c>
      <c r="F312" s="1" t="s">
        <v>1650</v>
      </c>
      <c r="G312" s="21">
        <v>2.1399999999994179</v>
      </c>
      <c r="H312" s="21">
        <v>0</v>
      </c>
      <c r="I312" s="1" t="s">
        <v>258</v>
      </c>
      <c r="J312" s="1" t="s">
        <v>259</v>
      </c>
      <c r="K312" s="1">
        <v>0</v>
      </c>
      <c r="L312" s="1">
        <v>1</v>
      </c>
      <c r="M312" s="1">
        <v>5</v>
      </c>
      <c r="N312" s="1">
        <v>6</v>
      </c>
      <c r="O312" s="1">
        <v>24</v>
      </c>
      <c r="P312" s="16">
        <v>129.03606468023256</v>
      </c>
      <c r="Q312" s="21">
        <v>4.7844190052003954</v>
      </c>
      <c r="R312" s="21">
        <v>7.3940537846500574</v>
      </c>
      <c r="S312" s="21">
        <v>2.6096347794496619</v>
      </c>
      <c r="T312" s="21">
        <v>0.33391499364119992</v>
      </c>
      <c r="U312" s="21">
        <v>2.0306705269001584</v>
      </c>
      <c r="V312" s="21">
        <v>1.6967555332589583</v>
      </c>
      <c r="W312" s="13" t="str">
        <f>IF(Table46[[#This Row],[PSI - FI]]&gt;5,"Red",(IF(AND(Table46[[#This Row],[PSI - FI]]&lt;5,Table46[[#This Row],[PSI - FI]]&gt;=3),"Blue","No")))</f>
        <v>No</v>
      </c>
      <c r="X312" s="19" t="str">
        <f>HYPERLINK("https://www.google.com/maps/search/?api=1&amp;query="&amp;Table46[[#This Row],[Begin Lat]]&amp;","&amp;Table46[[#This Row],[Begin Long]],"Google Maps")</f>
        <v>Google Maps</v>
      </c>
      <c r="Y312" s="1">
        <v>41.346488000000001</v>
      </c>
      <c r="Z312" s="1">
        <v>-82.097232000000005</v>
      </c>
      <c r="AA312" s="1">
        <v>0</v>
      </c>
      <c r="AB312" s="1">
        <v>0</v>
      </c>
    </row>
    <row r="313" spans="1:28" x14ac:dyDescent="0.25">
      <c r="A313" s="13">
        <v>311</v>
      </c>
      <c r="B313" s="17">
        <v>4</v>
      </c>
      <c r="C313" s="1" t="s">
        <v>795</v>
      </c>
      <c r="D313" s="1" t="s">
        <v>2156</v>
      </c>
      <c r="E313" s="1" t="s">
        <v>5440</v>
      </c>
      <c r="F313" s="1" t="s">
        <v>1651</v>
      </c>
      <c r="G313" s="21">
        <v>1.4239013720966831</v>
      </c>
      <c r="H313" s="21">
        <v>0</v>
      </c>
      <c r="I313" s="1" t="s">
        <v>258</v>
      </c>
      <c r="J313" s="1" t="s">
        <v>262</v>
      </c>
      <c r="K313" s="1">
        <v>1</v>
      </c>
      <c r="L313" s="1">
        <v>1</v>
      </c>
      <c r="M313" s="1">
        <v>6</v>
      </c>
      <c r="N313" s="1">
        <v>5</v>
      </c>
      <c r="O313" s="1">
        <v>25</v>
      </c>
      <c r="P313" s="16">
        <v>177.82212936046511</v>
      </c>
      <c r="Q313" s="21">
        <v>5.7474960277734546</v>
      </c>
      <c r="R313" s="21">
        <v>7.1863667514444076</v>
      </c>
      <c r="S313" s="21">
        <v>1.438870723670953</v>
      </c>
      <c r="T313" s="21">
        <v>0.40113023075126963</v>
      </c>
      <c r="U313" s="21">
        <v>2.0233978054883854</v>
      </c>
      <c r="V313" s="21">
        <v>1.6222675747371158</v>
      </c>
      <c r="W313" s="13" t="str">
        <f>IF(Table46[[#This Row],[PSI - FI]]&gt;5,"Red",(IF(AND(Table46[[#This Row],[PSI - FI]]&lt;5,Table46[[#This Row],[PSI - FI]]&gt;=3),"Blue","No")))</f>
        <v>No</v>
      </c>
      <c r="X313" s="19" t="str">
        <f>HYPERLINK("https://www.google.com/maps/search/?api=1&amp;query="&amp;Table46[[#This Row],[Begin Lat]]&amp;","&amp;Table46[[#This Row],[Begin Long]],"Google Maps")</f>
        <v>Google Maps</v>
      </c>
      <c r="Y313" s="1">
        <v>41.135956</v>
      </c>
      <c r="Z313" s="1">
        <v>-81.659717000000001</v>
      </c>
      <c r="AA313" s="1">
        <v>0</v>
      </c>
      <c r="AB313" s="1">
        <v>0</v>
      </c>
    </row>
    <row r="314" spans="1:28" x14ac:dyDescent="0.25">
      <c r="A314" s="13">
        <v>312</v>
      </c>
      <c r="B314" s="17">
        <v>2</v>
      </c>
      <c r="C314" s="1" t="s">
        <v>786</v>
      </c>
      <c r="D314" s="1" t="s">
        <v>2157</v>
      </c>
      <c r="E314" s="1" t="s">
        <v>5441</v>
      </c>
      <c r="F314" s="1" t="s">
        <v>1652</v>
      </c>
      <c r="G314" s="21">
        <v>9.1300000000046566</v>
      </c>
      <c r="H314" s="21">
        <v>0</v>
      </c>
      <c r="I314" s="1" t="s">
        <v>258</v>
      </c>
      <c r="J314" s="1" t="s">
        <v>259</v>
      </c>
      <c r="K314" s="1">
        <v>0</v>
      </c>
      <c r="L314" s="1">
        <v>0</v>
      </c>
      <c r="M314" s="1">
        <v>6</v>
      </c>
      <c r="N314" s="1">
        <v>6</v>
      </c>
      <c r="O314" s="1">
        <v>33</v>
      </c>
      <c r="P314" s="16">
        <v>98.90625</v>
      </c>
      <c r="Q314" s="21">
        <v>5.3086893127900217</v>
      </c>
      <c r="R314" s="21">
        <v>8.9695166129842505</v>
      </c>
      <c r="S314" s="21">
        <v>3.6608273001942289</v>
      </c>
      <c r="T314" s="21">
        <v>0.37050495706931469</v>
      </c>
      <c r="U314" s="21">
        <v>2.0228812578098965</v>
      </c>
      <c r="V314" s="21">
        <v>1.6523763007405818</v>
      </c>
      <c r="W314" s="13" t="str">
        <f>IF(Table46[[#This Row],[PSI - FI]]&gt;5,"Red",(IF(AND(Table46[[#This Row],[PSI - FI]]&lt;5,Table46[[#This Row],[PSI - FI]]&gt;=3),"Blue","No")))</f>
        <v>No</v>
      </c>
      <c r="X314" s="19" t="str">
        <f>HYPERLINK("https://www.google.com/maps/search/?api=1&amp;query="&amp;Table46[[#This Row],[Begin Lat]]&amp;","&amp;Table46[[#This Row],[Begin Long]],"Google Maps")</f>
        <v>Google Maps</v>
      </c>
      <c r="Y314" s="1">
        <v>41.660395000000001</v>
      </c>
      <c r="Z314" s="1">
        <v>-83.702140999999997</v>
      </c>
      <c r="AA314" s="1">
        <v>0</v>
      </c>
      <c r="AB314" s="1">
        <v>0</v>
      </c>
    </row>
    <row r="315" spans="1:28" x14ac:dyDescent="0.25">
      <c r="A315" s="13">
        <v>313</v>
      </c>
      <c r="B315" s="17">
        <v>6</v>
      </c>
      <c r="C315" s="1" t="s">
        <v>799</v>
      </c>
      <c r="D315" s="1" t="s">
        <v>2158</v>
      </c>
      <c r="E315" s="1" t="s">
        <v>3244</v>
      </c>
      <c r="F315" s="1" t="s">
        <v>1653</v>
      </c>
      <c r="G315" s="21">
        <v>3.5800000000017462</v>
      </c>
      <c r="H315" s="21">
        <v>0</v>
      </c>
      <c r="I315" s="1" t="s">
        <v>258</v>
      </c>
      <c r="J315" s="1" t="s">
        <v>259</v>
      </c>
      <c r="K315" s="1">
        <v>0</v>
      </c>
      <c r="L315" s="1">
        <v>1</v>
      </c>
      <c r="M315" s="1">
        <v>5</v>
      </c>
      <c r="N315" s="1">
        <v>5</v>
      </c>
      <c r="O315" s="1">
        <v>20</v>
      </c>
      <c r="P315" s="16">
        <v>120.59856468023256</v>
      </c>
      <c r="Q315" s="21">
        <v>12.972898703170289</v>
      </c>
      <c r="R315" s="21">
        <v>5.991407045629793</v>
      </c>
      <c r="S315" s="21">
        <v>-6.9814916575404959</v>
      </c>
      <c r="T315" s="21">
        <v>0.90540677630210975</v>
      </c>
      <c r="U315" s="21">
        <v>2.020996384544302</v>
      </c>
      <c r="V315" s="21">
        <v>1.1155896082421921</v>
      </c>
      <c r="W315" s="13" t="str">
        <f>IF(Table46[[#This Row],[PSI - FI]]&gt;5,"Red",(IF(AND(Table46[[#This Row],[PSI - FI]]&lt;5,Table46[[#This Row],[PSI - FI]]&gt;=3),"Blue","No")))</f>
        <v>No</v>
      </c>
      <c r="X315" s="19" t="str">
        <f>HYPERLINK("https://www.google.com/maps/search/?api=1&amp;query="&amp;Table46[[#This Row],[Begin Lat]]&amp;","&amp;Table46[[#This Row],[Begin Long]],"Google Maps")</f>
        <v>Google Maps</v>
      </c>
      <c r="Y315" s="1">
        <v>40.188079999999999</v>
      </c>
      <c r="Z315" s="1">
        <v>-83.025463999999999</v>
      </c>
      <c r="AA315" s="1">
        <v>0</v>
      </c>
      <c r="AB315" s="1">
        <v>0</v>
      </c>
    </row>
    <row r="316" spans="1:28" x14ac:dyDescent="0.25">
      <c r="A316" s="13">
        <v>314</v>
      </c>
      <c r="B316" s="17">
        <v>6</v>
      </c>
      <c r="C316" s="1" t="s">
        <v>799</v>
      </c>
      <c r="D316" s="1" t="s">
        <v>2159</v>
      </c>
      <c r="E316" s="1" t="s">
        <v>3244</v>
      </c>
      <c r="F316" s="1" t="s">
        <v>1654</v>
      </c>
      <c r="G316" s="21">
        <v>3.0690000000031432</v>
      </c>
      <c r="H316" s="21">
        <v>0</v>
      </c>
      <c r="I316" s="1" t="s">
        <v>258</v>
      </c>
      <c r="J316" s="1" t="s">
        <v>259</v>
      </c>
      <c r="K316" s="1">
        <v>0</v>
      </c>
      <c r="L316" s="1">
        <v>0</v>
      </c>
      <c r="M316" s="1">
        <v>7</v>
      </c>
      <c r="N316" s="1">
        <v>4</v>
      </c>
      <c r="O316" s="1">
        <v>19</v>
      </c>
      <c r="P316" s="16">
        <v>82.578125</v>
      </c>
      <c r="Q316" s="21">
        <v>12.972898703170289</v>
      </c>
      <c r="R316" s="21">
        <v>5.7990138289896107</v>
      </c>
      <c r="S316" s="21">
        <v>-7.1738848741806782</v>
      </c>
      <c r="T316" s="21">
        <v>0.90540677630210975</v>
      </c>
      <c r="U316" s="21">
        <v>2.020996384544302</v>
      </c>
      <c r="V316" s="21">
        <v>1.1155896082421921</v>
      </c>
      <c r="W316" s="13" t="str">
        <f>IF(Table46[[#This Row],[PSI - FI]]&gt;5,"Red",(IF(AND(Table46[[#This Row],[PSI - FI]]&lt;5,Table46[[#This Row],[PSI - FI]]&gt;=3),"Blue","No")))</f>
        <v>No</v>
      </c>
      <c r="X316" s="19" t="str">
        <f>HYPERLINK("https://www.google.com/maps/search/?api=1&amp;query="&amp;Table46[[#This Row],[Begin Lat]]&amp;","&amp;Table46[[#This Row],[Begin Long]],"Google Maps")</f>
        <v>Google Maps</v>
      </c>
      <c r="Y316" s="1">
        <v>40.180847999999997</v>
      </c>
      <c r="Z316" s="1">
        <v>-83.023418000000007</v>
      </c>
      <c r="AA316" s="1">
        <v>0</v>
      </c>
      <c r="AB316" s="1">
        <v>0</v>
      </c>
    </row>
    <row r="317" spans="1:28" x14ac:dyDescent="0.25">
      <c r="A317" s="13">
        <v>315</v>
      </c>
      <c r="B317" s="17">
        <v>8</v>
      </c>
      <c r="C317" s="1" t="s">
        <v>806</v>
      </c>
      <c r="D317" s="1" t="s">
        <v>2160</v>
      </c>
      <c r="E317" s="1" t="s">
        <v>5442</v>
      </c>
      <c r="F317" s="1" t="s">
        <v>1655</v>
      </c>
      <c r="G317" s="21">
        <v>0</v>
      </c>
      <c r="H317" s="21">
        <v>0</v>
      </c>
      <c r="I317" s="1" t="s">
        <v>258</v>
      </c>
      <c r="J317" s="1" t="s">
        <v>259</v>
      </c>
      <c r="K317" s="1">
        <v>0</v>
      </c>
      <c r="L317" s="1">
        <v>2</v>
      </c>
      <c r="M317" s="1">
        <v>6</v>
      </c>
      <c r="N317" s="1">
        <v>3</v>
      </c>
      <c r="O317" s="1">
        <v>23</v>
      </c>
      <c r="P317" s="16">
        <v>166.94712936046511</v>
      </c>
      <c r="Q317" s="21">
        <v>6.8683326579427764</v>
      </c>
      <c r="R317" s="21">
        <v>7.1021816827188884</v>
      </c>
      <c r="S317" s="21">
        <v>0.23384902477611202</v>
      </c>
      <c r="T317" s="21">
        <v>0.47935585351319937</v>
      </c>
      <c r="U317" s="21">
        <v>2.0166712645375005</v>
      </c>
      <c r="V317" s="21">
        <v>1.537315411024301</v>
      </c>
      <c r="W317" s="13" t="str">
        <f>IF(Table46[[#This Row],[PSI - FI]]&gt;5,"Red",(IF(AND(Table46[[#This Row],[PSI - FI]]&lt;5,Table46[[#This Row],[PSI - FI]]&gt;=3),"Blue","No")))</f>
        <v>No</v>
      </c>
      <c r="X317" s="19" t="str">
        <f>HYPERLINK("https://www.google.com/maps/search/?api=1&amp;query="&amp;Table46[[#This Row],[Begin Lat]]&amp;","&amp;Table46[[#This Row],[Begin Long]],"Google Maps")</f>
        <v>Google Maps</v>
      </c>
      <c r="Y317" s="1">
        <v>39.351576000000001</v>
      </c>
      <c r="Z317" s="1">
        <v>-84.219116999999997</v>
      </c>
      <c r="AA317" s="1">
        <v>0</v>
      </c>
      <c r="AB317" s="1">
        <v>0</v>
      </c>
    </row>
    <row r="318" spans="1:28" x14ac:dyDescent="0.25">
      <c r="A318" s="13">
        <v>316</v>
      </c>
      <c r="B318" s="17">
        <v>12</v>
      </c>
      <c r="C318" s="1" t="s">
        <v>1332</v>
      </c>
      <c r="D318" s="1" t="s">
        <v>2161</v>
      </c>
      <c r="E318" s="1" t="s">
        <v>5443</v>
      </c>
      <c r="F318" s="1" t="s">
        <v>1656</v>
      </c>
      <c r="G318" s="21">
        <v>4.9710000000050059</v>
      </c>
      <c r="H318" s="21">
        <v>0</v>
      </c>
      <c r="I318" s="1" t="s">
        <v>258</v>
      </c>
      <c r="J318" s="1" t="s">
        <v>1326</v>
      </c>
      <c r="K318" s="1">
        <v>0</v>
      </c>
      <c r="L318" s="1">
        <v>2</v>
      </c>
      <c r="M318" s="1">
        <v>6</v>
      </c>
      <c r="N318" s="1">
        <v>11</v>
      </c>
      <c r="O318" s="1">
        <v>18</v>
      </c>
      <c r="P318" s="16">
        <v>197.44712936046511</v>
      </c>
      <c r="Q318" s="21">
        <v>1.1716524827350279</v>
      </c>
      <c r="R318" s="21">
        <v>6.8860676750385768</v>
      </c>
      <c r="S318" s="21">
        <v>5.7144151923035489</v>
      </c>
      <c r="T318" s="21">
        <v>0.12304000379438483</v>
      </c>
      <c r="U318" s="21">
        <v>2.0156821266867571</v>
      </c>
      <c r="V318" s="21">
        <v>1.8926421228923722</v>
      </c>
      <c r="W318" s="13" t="str">
        <f>IF(Table46[[#This Row],[PSI - FI]]&gt;5,"Red",(IF(AND(Table46[[#This Row],[PSI - FI]]&lt;5,Table46[[#This Row],[PSI - FI]]&gt;=3),"Blue","No")))</f>
        <v>No</v>
      </c>
      <c r="X318" s="19" t="str">
        <f>HYPERLINK("https://www.google.com/maps/search/?api=1&amp;query="&amp;Table46[[#This Row],[Begin Lat]]&amp;","&amp;Table46[[#This Row],[Begin Long]],"Google Maps")</f>
        <v>Google Maps</v>
      </c>
      <c r="Y318" s="1">
        <v>41.521648999999996</v>
      </c>
      <c r="Z318" s="1">
        <v>-81.313209000000001</v>
      </c>
      <c r="AA318" s="1">
        <v>0</v>
      </c>
      <c r="AB318" s="1">
        <v>0</v>
      </c>
    </row>
    <row r="319" spans="1:28" x14ac:dyDescent="0.25">
      <c r="A319" s="13">
        <v>317</v>
      </c>
      <c r="B319" s="17">
        <v>7</v>
      </c>
      <c r="C319" s="1" t="s">
        <v>3196</v>
      </c>
      <c r="D319" s="1" t="s">
        <v>2162</v>
      </c>
      <c r="E319" s="1" t="s">
        <v>5277</v>
      </c>
      <c r="F319" s="1" t="s">
        <v>1657</v>
      </c>
      <c r="G319" s="21">
        <v>1.8779999999969732</v>
      </c>
      <c r="H319" s="21">
        <v>0</v>
      </c>
      <c r="I319" s="1" t="s">
        <v>258</v>
      </c>
      <c r="J319" s="1" t="s">
        <v>262</v>
      </c>
      <c r="K319" s="1">
        <v>0</v>
      </c>
      <c r="L319" s="1">
        <v>0</v>
      </c>
      <c r="M319" s="1">
        <v>8</v>
      </c>
      <c r="N319" s="1">
        <v>6</v>
      </c>
      <c r="O319" s="1">
        <v>22</v>
      </c>
      <c r="P319" s="16">
        <v>101</v>
      </c>
      <c r="Q319" s="21">
        <v>3.79846106525773</v>
      </c>
      <c r="R319" s="21">
        <v>7.0415397655451342</v>
      </c>
      <c r="S319" s="21">
        <v>3.2430787002874042</v>
      </c>
      <c r="T319" s="21">
        <v>0.26510284761289521</v>
      </c>
      <c r="U319" s="21">
        <v>2.0116225891865502</v>
      </c>
      <c r="V319" s="21">
        <v>1.7465197415736551</v>
      </c>
      <c r="W319" s="13" t="str">
        <f>IF(Table46[[#This Row],[PSI - FI]]&gt;5,"Red",(IF(AND(Table46[[#This Row],[PSI - FI]]&lt;5,Table46[[#This Row],[PSI - FI]]&gt;=3),"Blue","No")))</f>
        <v>No</v>
      </c>
      <c r="X319" s="19" t="str">
        <f>HYPERLINK("https://www.google.com/maps/search/?api=1&amp;query="&amp;Table46[[#This Row],[Begin Lat]]&amp;","&amp;Table46[[#This Row],[Begin Long]],"Google Maps")</f>
        <v>Google Maps</v>
      </c>
      <c r="Y319" s="1">
        <v>39.613002000000002</v>
      </c>
      <c r="Z319" s="1">
        <v>-84.227531999999997</v>
      </c>
      <c r="AA319" s="1">
        <v>0</v>
      </c>
      <c r="AB319" s="1">
        <v>0</v>
      </c>
    </row>
    <row r="320" spans="1:28" x14ac:dyDescent="0.25">
      <c r="A320" s="13">
        <v>318</v>
      </c>
      <c r="B320" s="17">
        <v>4</v>
      </c>
      <c r="C320" s="1" t="s">
        <v>800</v>
      </c>
      <c r="D320" s="1" t="s">
        <v>2163</v>
      </c>
      <c r="E320" s="1" t="s">
        <v>5278</v>
      </c>
      <c r="F320" s="1" t="s">
        <v>1658</v>
      </c>
      <c r="G320" s="21">
        <v>2.6670000000012806</v>
      </c>
      <c r="H320" s="21">
        <v>0</v>
      </c>
      <c r="I320" s="1" t="s">
        <v>258</v>
      </c>
      <c r="J320" s="1" t="s">
        <v>259</v>
      </c>
      <c r="K320" s="1">
        <v>0</v>
      </c>
      <c r="L320" s="1">
        <v>1</v>
      </c>
      <c r="M320" s="1">
        <v>4</v>
      </c>
      <c r="N320" s="1">
        <v>6</v>
      </c>
      <c r="O320" s="1">
        <v>26</v>
      </c>
      <c r="P320" s="16">
        <v>124.48918968023256</v>
      </c>
      <c r="Q320" s="21">
        <v>8.2802831393105798</v>
      </c>
      <c r="R320" s="21">
        <v>7.4253082807371333</v>
      </c>
      <c r="S320" s="21">
        <v>-0.85497485857344646</v>
      </c>
      <c r="T320" s="21">
        <v>0.57789894421975241</v>
      </c>
      <c r="U320" s="21">
        <v>1.9993958475756926</v>
      </c>
      <c r="V320" s="21">
        <v>1.4214969033559401</v>
      </c>
      <c r="W320" s="13" t="str">
        <f>IF(Table46[[#This Row],[PSI - FI]]&gt;5,"Red",(IF(AND(Table46[[#This Row],[PSI - FI]]&lt;5,Table46[[#This Row],[PSI - FI]]&gt;=3),"Blue","No")))</f>
        <v>No</v>
      </c>
      <c r="X320" s="19" t="str">
        <f>HYPERLINK("https://www.google.com/maps/search/?api=1&amp;query="&amp;Table46[[#This Row],[Begin Lat]]&amp;","&amp;Table46[[#This Row],[Begin Long]],"Google Maps")</f>
        <v>Google Maps</v>
      </c>
      <c r="Y320" s="1">
        <v>40.833255000000001</v>
      </c>
      <c r="Z320" s="1">
        <v>-81.433873000000006</v>
      </c>
      <c r="AA320" s="1">
        <v>0</v>
      </c>
      <c r="AB320" s="1">
        <v>0</v>
      </c>
    </row>
    <row r="321" spans="1:28" x14ac:dyDescent="0.25">
      <c r="A321" s="13">
        <v>319</v>
      </c>
      <c r="B321" s="17">
        <v>8</v>
      </c>
      <c r="C321" s="1" t="s">
        <v>788</v>
      </c>
      <c r="D321" s="1" t="s">
        <v>2164</v>
      </c>
      <c r="E321" s="1" t="s">
        <v>5401</v>
      </c>
      <c r="F321" s="1" t="s">
        <v>1659</v>
      </c>
      <c r="G321" s="21">
        <v>2.3950000000040745</v>
      </c>
      <c r="H321" s="21">
        <v>0</v>
      </c>
      <c r="I321" s="1" t="s">
        <v>258</v>
      </c>
      <c r="J321" s="1" t="s">
        <v>259</v>
      </c>
      <c r="K321" s="1">
        <v>0</v>
      </c>
      <c r="L321" s="1">
        <v>0</v>
      </c>
      <c r="M321" s="1">
        <v>5</v>
      </c>
      <c r="N321" s="1">
        <v>6</v>
      </c>
      <c r="O321" s="1">
        <v>37</v>
      </c>
      <c r="P321" s="16">
        <v>96.359375</v>
      </c>
      <c r="Q321" s="21">
        <v>8.9854508919202356</v>
      </c>
      <c r="R321" s="21">
        <v>9.514039221288888</v>
      </c>
      <c r="S321" s="21">
        <v>0.52858832936865241</v>
      </c>
      <c r="T321" s="21">
        <v>0.62711413322654597</v>
      </c>
      <c r="U321" s="21">
        <v>1.9985783341085279</v>
      </c>
      <c r="V321" s="21">
        <v>1.371464200881982</v>
      </c>
      <c r="W321" s="13" t="str">
        <f>IF(Table46[[#This Row],[PSI - FI]]&gt;5,"Red",(IF(AND(Table46[[#This Row],[PSI - FI]]&lt;5,Table46[[#This Row],[PSI - FI]]&gt;=3),"Blue","No")))</f>
        <v>No</v>
      </c>
      <c r="X321" s="19" t="str">
        <f>HYPERLINK("https://www.google.com/maps/search/?api=1&amp;query="&amp;Table46[[#This Row],[Begin Lat]]&amp;","&amp;Table46[[#This Row],[Begin Long]],"Google Maps")</f>
        <v>Google Maps</v>
      </c>
      <c r="Y321" s="1">
        <v>39.318401000000001</v>
      </c>
      <c r="Z321" s="1">
        <v>-84.368933999999996</v>
      </c>
      <c r="AA321" s="1">
        <v>0</v>
      </c>
      <c r="AB321" s="1">
        <v>0</v>
      </c>
    </row>
    <row r="322" spans="1:28" x14ac:dyDescent="0.25">
      <c r="A322" s="13">
        <v>320</v>
      </c>
      <c r="B322" s="17">
        <v>3</v>
      </c>
      <c r="C322" s="1" t="s">
        <v>791</v>
      </c>
      <c r="D322" s="1" t="s">
        <v>2165</v>
      </c>
      <c r="E322" s="1" t="s">
        <v>5444</v>
      </c>
      <c r="F322" s="1" t="s">
        <v>1660</v>
      </c>
      <c r="G322" s="21">
        <v>3.2029999999940628</v>
      </c>
      <c r="H322" s="21">
        <v>0</v>
      </c>
      <c r="I322" s="1" t="s">
        <v>258</v>
      </c>
      <c r="J322" s="1" t="s">
        <v>259</v>
      </c>
      <c r="K322" s="1">
        <v>0</v>
      </c>
      <c r="L322" s="1">
        <v>1</v>
      </c>
      <c r="M322" s="1">
        <v>6</v>
      </c>
      <c r="N322" s="1">
        <v>4</v>
      </c>
      <c r="O322" s="1">
        <v>36</v>
      </c>
      <c r="P322" s="16">
        <v>138.70793968023256</v>
      </c>
      <c r="Q322" s="21">
        <v>9.8379396818726903</v>
      </c>
      <c r="R322" s="21">
        <v>9.1865304610186556</v>
      </c>
      <c r="S322" s="21">
        <v>-0.65140922085403474</v>
      </c>
      <c r="T322" s="21">
        <v>0.68661117739570421</v>
      </c>
      <c r="U322" s="21">
        <v>1.9933919372425644</v>
      </c>
      <c r="V322" s="21">
        <v>1.3067807598468602</v>
      </c>
      <c r="W322" s="13" t="str">
        <f>IF(Table46[[#This Row],[PSI - FI]]&gt;5,"Red",(IF(AND(Table46[[#This Row],[PSI - FI]]&lt;5,Table46[[#This Row],[PSI - FI]]&gt;=3),"Blue","No")))</f>
        <v>No</v>
      </c>
      <c r="X322" s="19" t="str">
        <f>HYPERLINK("https://www.google.com/maps/search/?api=1&amp;query="&amp;Table46[[#This Row],[Begin Lat]]&amp;","&amp;Table46[[#This Row],[Begin Long]],"Google Maps")</f>
        <v>Google Maps</v>
      </c>
      <c r="Y322" s="1">
        <v>41.418163999999997</v>
      </c>
      <c r="Z322" s="1">
        <v>-82.162851000000003</v>
      </c>
      <c r="AA322" s="1">
        <v>0</v>
      </c>
      <c r="AB322" s="1">
        <v>0</v>
      </c>
    </row>
    <row r="323" spans="1:28" x14ac:dyDescent="0.25">
      <c r="A323" s="13">
        <v>321</v>
      </c>
      <c r="B323" s="17">
        <v>4</v>
      </c>
      <c r="C323" s="1" t="s">
        <v>795</v>
      </c>
      <c r="D323" s="1" t="s">
        <v>2166</v>
      </c>
      <c r="E323" s="1" t="s">
        <v>5445</v>
      </c>
      <c r="F323" s="1" t="s">
        <v>1661</v>
      </c>
      <c r="G323" s="21">
        <v>16.453999999997905</v>
      </c>
      <c r="H323" s="21">
        <v>0</v>
      </c>
      <c r="I323" s="1" t="s">
        <v>258</v>
      </c>
      <c r="J323" s="1" t="s">
        <v>259</v>
      </c>
      <c r="K323" s="1">
        <v>0</v>
      </c>
      <c r="L323" s="1">
        <v>0</v>
      </c>
      <c r="M323" s="1">
        <v>3</v>
      </c>
      <c r="N323" s="1">
        <v>8</v>
      </c>
      <c r="O323" s="1">
        <v>22</v>
      </c>
      <c r="P323" s="16">
        <v>77.140625</v>
      </c>
      <c r="Q323" s="21">
        <v>7.6764292774120486</v>
      </c>
      <c r="R323" s="21">
        <v>6.6404921111105235</v>
      </c>
      <c r="S323" s="21">
        <v>-1.0359371663015251</v>
      </c>
      <c r="T323" s="21">
        <v>0.53575467168908675</v>
      </c>
      <c r="U323" s="21">
        <v>1.9838927254023073</v>
      </c>
      <c r="V323" s="21">
        <v>1.4481380537132207</v>
      </c>
      <c r="W323" s="13" t="str">
        <f>IF(Table46[[#This Row],[PSI - FI]]&gt;5,"Red",(IF(AND(Table46[[#This Row],[PSI - FI]]&lt;5,Table46[[#This Row],[PSI - FI]]&gt;=3),"Blue","No")))</f>
        <v>No</v>
      </c>
      <c r="X323" s="19" t="str">
        <f>HYPERLINK("https://www.google.com/maps/search/?api=1&amp;query="&amp;Table46[[#This Row],[Begin Lat]]&amp;","&amp;Table46[[#This Row],[Begin Long]],"Google Maps")</f>
        <v>Google Maps</v>
      </c>
      <c r="Y323" s="1">
        <v>41.326290999999998</v>
      </c>
      <c r="Z323" s="1">
        <v>-81.536568000000003</v>
      </c>
      <c r="AA323" s="1">
        <v>0</v>
      </c>
      <c r="AB323" s="1">
        <v>0</v>
      </c>
    </row>
    <row r="324" spans="1:28" x14ac:dyDescent="0.25">
      <c r="A324" s="13">
        <v>322</v>
      </c>
      <c r="B324" s="17">
        <v>3</v>
      </c>
      <c r="C324" s="1" t="s">
        <v>1330</v>
      </c>
      <c r="D324" s="1" t="s">
        <v>2167</v>
      </c>
      <c r="E324" s="1" t="s">
        <v>5446</v>
      </c>
      <c r="F324" s="1" t="s">
        <v>1662</v>
      </c>
      <c r="G324" s="21">
        <v>2.125</v>
      </c>
      <c r="H324" s="21">
        <v>0</v>
      </c>
      <c r="I324" s="1" t="s">
        <v>258</v>
      </c>
      <c r="J324" s="1" t="s">
        <v>259</v>
      </c>
      <c r="K324" s="1">
        <v>0</v>
      </c>
      <c r="L324" s="1">
        <v>1</v>
      </c>
      <c r="M324" s="1">
        <v>6</v>
      </c>
      <c r="N324" s="1">
        <v>5</v>
      </c>
      <c r="O324" s="1">
        <v>23</v>
      </c>
      <c r="P324" s="16">
        <v>130.14543968023256</v>
      </c>
      <c r="Q324" s="21">
        <v>5.1176485848036126</v>
      </c>
      <c r="R324" s="21">
        <v>6.8731617991095364</v>
      </c>
      <c r="S324" s="21">
        <v>1.7555132143059238</v>
      </c>
      <c r="T324" s="21">
        <v>0.35717180974224022</v>
      </c>
      <c r="U324" s="21">
        <v>1.9836548961230367</v>
      </c>
      <c r="V324" s="21">
        <v>1.6264830863807964</v>
      </c>
      <c r="W324" s="13" t="str">
        <f>IF(Table46[[#This Row],[PSI - FI]]&gt;5,"Red",(IF(AND(Table46[[#This Row],[PSI - FI]]&lt;5,Table46[[#This Row],[PSI - FI]]&gt;=3),"Blue","No")))</f>
        <v>No</v>
      </c>
      <c r="X324" s="19" t="str">
        <f>HYPERLINK("https://www.google.com/maps/search/?api=1&amp;query="&amp;Table46[[#This Row],[Begin Lat]]&amp;","&amp;Table46[[#This Row],[Begin Long]],"Google Maps")</f>
        <v>Google Maps</v>
      </c>
      <c r="Y324" s="1">
        <v>41.408470999999999</v>
      </c>
      <c r="Z324" s="1">
        <v>-82.702709999999996</v>
      </c>
      <c r="AA324" s="1">
        <v>0</v>
      </c>
      <c r="AB324" s="1">
        <v>0</v>
      </c>
    </row>
    <row r="325" spans="1:28" x14ac:dyDescent="0.25">
      <c r="A325" s="13">
        <v>323</v>
      </c>
      <c r="B325" s="17">
        <v>4</v>
      </c>
      <c r="C325" s="1" t="s">
        <v>801</v>
      </c>
      <c r="D325" s="1" t="s">
        <v>2168</v>
      </c>
      <c r="E325" s="1" t="s">
        <v>5326</v>
      </c>
      <c r="F325" s="1" t="s">
        <v>1663</v>
      </c>
      <c r="G325" s="21">
        <v>3.8819999999977881</v>
      </c>
      <c r="H325" s="21">
        <v>0</v>
      </c>
      <c r="I325" s="1" t="s">
        <v>258</v>
      </c>
      <c r="J325" s="1" t="s">
        <v>259</v>
      </c>
      <c r="K325" s="1">
        <v>0</v>
      </c>
      <c r="L325" s="1">
        <v>1</v>
      </c>
      <c r="M325" s="1">
        <v>4</v>
      </c>
      <c r="N325" s="1">
        <v>6</v>
      </c>
      <c r="O325" s="1">
        <v>22</v>
      </c>
      <c r="P325" s="16">
        <v>120.48918968023256</v>
      </c>
      <c r="Q325" s="21">
        <v>7.4017503896189201</v>
      </c>
      <c r="R325" s="21">
        <v>6.6742287410028638</v>
      </c>
      <c r="S325" s="21">
        <v>-0.72752164861605628</v>
      </c>
      <c r="T325" s="21">
        <v>0.51658423553558075</v>
      </c>
      <c r="U325" s="21">
        <v>1.9827965301505353</v>
      </c>
      <c r="V325" s="21">
        <v>1.4662122946149545</v>
      </c>
      <c r="W325" s="13" t="str">
        <f>IF(Table46[[#This Row],[PSI - FI]]&gt;5,"Red",(IF(AND(Table46[[#This Row],[PSI - FI]]&lt;5,Table46[[#This Row],[PSI - FI]]&gt;=3),"Blue","No")))</f>
        <v>No</v>
      </c>
      <c r="X325" s="19" t="str">
        <f>HYPERLINK("https://www.google.com/maps/search/?api=1&amp;query="&amp;Table46[[#This Row],[Begin Lat]]&amp;","&amp;Table46[[#This Row],[Begin Long]],"Google Maps")</f>
        <v>Google Maps</v>
      </c>
      <c r="Y325" s="1">
        <v>41.042530999999997</v>
      </c>
      <c r="Z325" s="1">
        <v>-80.737027999999995</v>
      </c>
      <c r="AA325" s="1">
        <v>0</v>
      </c>
      <c r="AB325" s="1">
        <v>0</v>
      </c>
    </row>
    <row r="326" spans="1:28" x14ac:dyDescent="0.25">
      <c r="A326" s="13">
        <v>324</v>
      </c>
      <c r="B326" s="17">
        <v>4</v>
      </c>
      <c r="C326" s="1" t="s">
        <v>801</v>
      </c>
      <c r="D326" s="1" t="s">
        <v>2169</v>
      </c>
      <c r="E326" s="1" t="s">
        <v>3397</v>
      </c>
      <c r="F326" s="1" t="s">
        <v>1664</v>
      </c>
      <c r="G326" s="21">
        <v>18.952999999994063</v>
      </c>
      <c r="H326" s="21">
        <v>0</v>
      </c>
      <c r="I326" s="1" t="s">
        <v>258</v>
      </c>
      <c r="J326" s="1" t="s">
        <v>264</v>
      </c>
      <c r="K326" s="1">
        <v>0</v>
      </c>
      <c r="L326" s="1">
        <v>0</v>
      </c>
      <c r="M326" s="1">
        <v>8</v>
      </c>
      <c r="N326" s="1">
        <v>10</v>
      </c>
      <c r="O326" s="1">
        <v>17</v>
      </c>
      <c r="P326" s="16">
        <v>113.75</v>
      </c>
      <c r="Q326" s="21">
        <v>2.008209605735646</v>
      </c>
      <c r="R326" s="21">
        <v>6.8101641065624019</v>
      </c>
      <c r="S326" s="21">
        <v>4.8019545008267563</v>
      </c>
      <c r="T326" s="21">
        <v>0.16444889845732244</v>
      </c>
      <c r="U326" s="21">
        <v>1.9810198593845658</v>
      </c>
      <c r="V326" s="21">
        <v>1.8165709609272434</v>
      </c>
      <c r="W326" s="13" t="str">
        <f>IF(Table46[[#This Row],[PSI - FI]]&gt;5,"Red",(IF(AND(Table46[[#This Row],[PSI - FI]]&lt;5,Table46[[#This Row],[PSI - FI]]&gt;=3),"Blue","No")))</f>
        <v>No</v>
      </c>
      <c r="X326" s="19" t="str">
        <f>HYPERLINK("https://www.google.com/maps/search/?api=1&amp;query="&amp;Table46[[#This Row],[Begin Lat]]&amp;","&amp;Table46[[#This Row],[Begin Long]],"Google Maps")</f>
        <v>Google Maps</v>
      </c>
      <c r="Y326" s="1">
        <v>41.024273000000001</v>
      </c>
      <c r="Z326" s="1">
        <v>-80.640377000000001</v>
      </c>
      <c r="AA326" s="1">
        <v>0</v>
      </c>
      <c r="AB326" s="1">
        <v>0</v>
      </c>
    </row>
    <row r="327" spans="1:28" x14ac:dyDescent="0.25">
      <c r="A327" s="13">
        <v>325</v>
      </c>
      <c r="B327" s="17">
        <v>8</v>
      </c>
      <c r="C327" s="1" t="s">
        <v>787</v>
      </c>
      <c r="D327" s="1" t="s">
        <v>2170</v>
      </c>
      <c r="E327" s="1" t="s">
        <v>5447</v>
      </c>
      <c r="F327" s="1" t="s">
        <v>1665</v>
      </c>
      <c r="G327" s="21">
        <v>0.53200000000651926</v>
      </c>
      <c r="H327" s="21">
        <v>0</v>
      </c>
      <c r="I327" s="1" t="s">
        <v>258</v>
      </c>
      <c r="J327" s="1" t="s">
        <v>259</v>
      </c>
      <c r="K327" s="1">
        <v>0</v>
      </c>
      <c r="L327" s="1">
        <v>0</v>
      </c>
      <c r="M327" s="1">
        <v>3</v>
      </c>
      <c r="N327" s="1">
        <v>8</v>
      </c>
      <c r="O327" s="1">
        <v>34</v>
      </c>
      <c r="P327" s="16">
        <v>89.140625</v>
      </c>
      <c r="Q327" s="21">
        <v>6.8316567401127877</v>
      </c>
      <c r="R327" s="21">
        <v>9.1382945390478945</v>
      </c>
      <c r="S327" s="21">
        <v>2.3066377989351068</v>
      </c>
      <c r="T327" s="21">
        <v>0.47679616155150567</v>
      </c>
      <c r="U327" s="21">
        <v>1.9689576783973244</v>
      </c>
      <c r="V327" s="21">
        <v>1.4921615168458187</v>
      </c>
      <c r="W327" s="13" t="str">
        <f>IF(Table46[[#This Row],[PSI - FI]]&gt;5,"Red",(IF(AND(Table46[[#This Row],[PSI - FI]]&lt;5,Table46[[#This Row],[PSI - FI]]&gt;=3),"Blue","No")))</f>
        <v>No</v>
      </c>
      <c r="X327" s="19" t="str">
        <f>HYPERLINK("https://www.google.com/maps/search/?api=1&amp;query="&amp;Table46[[#This Row],[Begin Lat]]&amp;","&amp;Table46[[#This Row],[Begin Long]],"Google Maps")</f>
        <v>Google Maps</v>
      </c>
      <c r="Y327" s="1">
        <v>39.211053</v>
      </c>
      <c r="Z327" s="1">
        <v>-84.379170999999999</v>
      </c>
      <c r="AA327" s="1">
        <v>0</v>
      </c>
      <c r="AB327" s="1">
        <v>0</v>
      </c>
    </row>
    <row r="328" spans="1:28" x14ac:dyDescent="0.25">
      <c r="A328" s="13">
        <v>326</v>
      </c>
      <c r="B328" s="17">
        <v>7</v>
      </c>
      <c r="C328" s="1" t="s">
        <v>3196</v>
      </c>
      <c r="D328" s="1" t="s">
        <v>2171</v>
      </c>
      <c r="E328" s="1" t="s">
        <v>5448</v>
      </c>
      <c r="F328" s="1" t="s">
        <v>1666</v>
      </c>
      <c r="G328" s="21">
        <v>3.8350000000064028</v>
      </c>
      <c r="H328" s="21">
        <v>0</v>
      </c>
      <c r="I328" s="1" t="s">
        <v>258</v>
      </c>
      <c r="J328" s="1" t="s">
        <v>1326</v>
      </c>
      <c r="K328" s="1">
        <v>0</v>
      </c>
      <c r="L328" s="1">
        <v>0</v>
      </c>
      <c r="M328" s="1">
        <v>17</v>
      </c>
      <c r="N328" s="1">
        <v>2</v>
      </c>
      <c r="O328" s="1">
        <v>22</v>
      </c>
      <c r="P328" s="16">
        <v>142.171875</v>
      </c>
      <c r="Q328" s="21">
        <v>1.1148986405112984</v>
      </c>
      <c r="R328" s="21">
        <v>8.001065637221771</v>
      </c>
      <c r="S328" s="21">
        <v>6.8861669967104726</v>
      </c>
      <c r="T328" s="21">
        <v>0.11213068619667776</v>
      </c>
      <c r="U328" s="21">
        <v>1.9684602868287746</v>
      </c>
      <c r="V328" s="21">
        <v>1.8563296006320968</v>
      </c>
      <c r="W328" s="13" t="str">
        <f>IF(Table46[[#This Row],[PSI - FI]]&gt;5,"Red",(IF(AND(Table46[[#This Row],[PSI - FI]]&lt;5,Table46[[#This Row],[PSI - FI]]&gt;=3),"Blue","No")))</f>
        <v>No</v>
      </c>
      <c r="X328" s="19" t="str">
        <f>HYPERLINK("https://www.google.com/maps/search/?api=1&amp;query="&amp;Table46[[#This Row],[Begin Lat]]&amp;","&amp;Table46[[#This Row],[Begin Long]],"Google Maps")</f>
        <v>Google Maps</v>
      </c>
      <c r="Y328" s="1">
        <v>39.643554000000002</v>
      </c>
      <c r="Z328" s="1">
        <v>-84.327978999999999</v>
      </c>
      <c r="AA328" s="1">
        <v>0</v>
      </c>
      <c r="AB328" s="1">
        <v>0</v>
      </c>
    </row>
    <row r="329" spans="1:28" x14ac:dyDescent="0.25">
      <c r="A329" s="13">
        <v>327</v>
      </c>
      <c r="B329" s="17">
        <v>4</v>
      </c>
      <c r="C329" s="1" t="s">
        <v>795</v>
      </c>
      <c r="D329" s="1" t="s">
        <v>1980</v>
      </c>
      <c r="E329" s="1" t="s">
        <v>5440</v>
      </c>
      <c r="F329" s="1" t="s">
        <v>1667</v>
      </c>
      <c r="G329" s="21">
        <v>1.0080000000016298</v>
      </c>
      <c r="H329" s="21">
        <v>0</v>
      </c>
      <c r="I329" s="1" t="s">
        <v>258</v>
      </c>
      <c r="J329" s="1" t="s">
        <v>261</v>
      </c>
      <c r="K329" s="1">
        <v>0</v>
      </c>
      <c r="L329" s="1">
        <v>1</v>
      </c>
      <c r="M329" s="1">
        <v>4</v>
      </c>
      <c r="N329" s="1">
        <v>6</v>
      </c>
      <c r="O329" s="1">
        <v>34</v>
      </c>
      <c r="P329" s="16">
        <v>132.48918968023256</v>
      </c>
      <c r="Q329" s="21">
        <v>10.949959837014838</v>
      </c>
      <c r="R329" s="21">
        <v>8.5094706780993761</v>
      </c>
      <c r="S329" s="21">
        <v>-2.4404891589154616</v>
      </c>
      <c r="T329" s="21">
        <v>0.80847974304943437</v>
      </c>
      <c r="U329" s="21">
        <v>1.9646653013825019</v>
      </c>
      <c r="V329" s="21">
        <v>1.1561855583330676</v>
      </c>
      <c r="W329" s="13" t="str">
        <f>IF(Table46[[#This Row],[PSI - FI]]&gt;5,"Red",(IF(AND(Table46[[#This Row],[PSI - FI]]&lt;5,Table46[[#This Row],[PSI - FI]]&gt;=3),"Blue","No")))</f>
        <v>No</v>
      </c>
      <c r="X329" s="19" t="str">
        <f>HYPERLINK("https://www.google.com/maps/search/?api=1&amp;query="&amp;Table46[[#This Row],[Begin Lat]]&amp;","&amp;Table46[[#This Row],[Begin Long]],"Google Maps")</f>
        <v>Google Maps</v>
      </c>
      <c r="Y329" s="1">
        <v>41.135953000000001</v>
      </c>
      <c r="Z329" s="1">
        <v>-81.667689999999993</v>
      </c>
      <c r="AA329" s="1">
        <v>0</v>
      </c>
      <c r="AB329" s="1">
        <v>0</v>
      </c>
    </row>
    <row r="330" spans="1:28" x14ac:dyDescent="0.25">
      <c r="A330" s="13">
        <v>328</v>
      </c>
      <c r="B330" s="17">
        <v>2</v>
      </c>
      <c r="C330" s="1" t="s">
        <v>786</v>
      </c>
      <c r="D330" s="1" t="s">
        <v>2172</v>
      </c>
      <c r="E330" s="1" t="s">
        <v>5449</v>
      </c>
      <c r="F330" s="1" t="s">
        <v>1668</v>
      </c>
      <c r="G330" s="21">
        <v>3.4140000000043074</v>
      </c>
      <c r="H330" s="21">
        <v>0</v>
      </c>
      <c r="I330" s="1" t="s">
        <v>258</v>
      </c>
      <c r="J330" s="1" t="s">
        <v>259</v>
      </c>
      <c r="K330" s="1">
        <v>0</v>
      </c>
      <c r="L330" s="1">
        <v>0</v>
      </c>
      <c r="M330" s="1">
        <v>5</v>
      </c>
      <c r="N330" s="1">
        <v>6</v>
      </c>
      <c r="O330" s="1">
        <v>49</v>
      </c>
      <c r="P330" s="16">
        <v>108.359375</v>
      </c>
      <c r="Q330" s="21">
        <v>5.7934846496983576</v>
      </c>
      <c r="R330" s="21">
        <v>12.462739503728104</v>
      </c>
      <c r="S330" s="21">
        <v>6.669254854029746</v>
      </c>
      <c r="T330" s="21">
        <v>0.40433987655798731</v>
      </c>
      <c r="U330" s="21">
        <v>1.9554591290918688</v>
      </c>
      <c r="V330" s="21">
        <v>1.5511192525338815</v>
      </c>
      <c r="W330" s="13" t="str">
        <f>IF(Table46[[#This Row],[PSI - FI]]&gt;5,"Red",(IF(AND(Table46[[#This Row],[PSI - FI]]&lt;5,Table46[[#This Row],[PSI - FI]]&gt;=3),"Blue","No")))</f>
        <v>No</v>
      </c>
      <c r="X330" s="19" t="str">
        <f>HYPERLINK("https://www.google.com/maps/search/?api=1&amp;query="&amp;Table46[[#This Row],[Begin Lat]]&amp;","&amp;Table46[[#This Row],[Begin Long]],"Google Maps")</f>
        <v>Google Maps</v>
      </c>
      <c r="Y330" s="1">
        <v>41.582335999999998</v>
      </c>
      <c r="Z330" s="1">
        <v>-83.696802000000005</v>
      </c>
      <c r="AA330" s="1">
        <v>0</v>
      </c>
      <c r="AB330" s="1">
        <v>0</v>
      </c>
    </row>
    <row r="331" spans="1:28" x14ac:dyDescent="0.25">
      <c r="A331" s="13">
        <v>329</v>
      </c>
      <c r="B331" s="17">
        <v>7</v>
      </c>
      <c r="C331" s="1" t="s">
        <v>3196</v>
      </c>
      <c r="D331" s="1" t="s">
        <v>2173</v>
      </c>
      <c r="E331" s="1" t="s">
        <v>5450</v>
      </c>
      <c r="F331" s="1" t="s">
        <v>1669</v>
      </c>
      <c r="G331" s="21">
        <v>0.68499999999767169</v>
      </c>
      <c r="H331" s="21">
        <v>0</v>
      </c>
      <c r="I331" s="1" t="s">
        <v>258</v>
      </c>
      <c r="J331" s="1" t="s">
        <v>261</v>
      </c>
      <c r="K331" s="1">
        <v>0</v>
      </c>
      <c r="L331" s="1">
        <v>0</v>
      </c>
      <c r="M331" s="1">
        <v>10</v>
      </c>
      <c r="N331" s="1">
        <v>0</v>
      </c>
      <c r="O331" s="1">
        <v>17</v>
      </c>
      <c r="P331" s="16">
        <v>82.46875</v>
      </c>
      <c r="Q331" s="21">
        <v>5.303938248212444</v>
      </c>
      <c r="R331" s="21">
        <v>6.2449573650100998</v>
      </c>
      <c r="S331" s="21">
        <v>0.94101911679765582</v>
      </c>
      <c r="T331" s="21">
        <v>0.38317651270599606</v>
      </c>
      <c r="U331" s="21">
        <v>1.9503461258184696</v>
      </c>
      <c r="V331" s="21">
        <v>1.5671696131124735</v>
      </c>
      <c r="W331" s="13" t="str">
        <f>IF(Table46[[#This Row],[PSI - FI]]&gt;5,"Red",(IF(AND(Table46[[#This Row],[PSI - FI]]&lt;5,Table46[[#This Row],[PSI - FI]]&gt;=3),"Blue","No")))</f>
        <v>No</v>
      </c>
      <c r="X331" s="19" t="str">
        <f>HYPERLINK("https://www.google.com/maps/search/?api=1&amp;query="&amp;Table46[[#This Row],[Begin Lat]]&amp;","&amp;Table46[[#This Row],[Begin Long]],"Google Maps")</f>
        <v>Google Maps</v>
      </c>
      <c r="Y331" s="1">
        <v>39.814354000000002</v>
      </c>
      <c r="Z331" s="1">
        <v>-84.254092999999997</v>
      </c>
      <c r="AA331" s="1">
        <v>0</v>
      </c>
      <c r="AB331" s="1">
        <v>0</v>
      </c>
    </row>
    <row r="332" spans="1:28" x14ac:dyDescent="0.25">
      <c r="A332" s="13">
        <v>330</v>
      </c>
      <c r="B332" s="17">
        <v>4</v>
      </c>
      <c r="C332" s="1" t="s">
        <v>801</v>
      </c>
      <c r="D332" s="1" t="s">
        <v>2174</v>
      </c>
      <c r="E332" s="1" t="s">
        <v>5451</v>
      </c>
      <c r="F332" s="1" t="s">
        <v>1670</v>
      </c>
      <c r="G332" s="21">
        <v>0.83599999999569263</v>
      </c>
      <c r="H332" s="21">
        <v>0</v>
      </c>
      <c r="I332" s="1" t="s">
        <v>258</v>
      </c>
      <c r="J332" s="1" t="s">
        <v>262</v>
      </c>
      <c r="K332" s="1">
        <v>0</v>
      </c>
      <c r="L332" s="1">
        <v>1</v>
      </c>
      <c r="M332" s="1">
        <v>8</v>
      </c>
      <c r="N332" s="1">
        <v>7</v>
      </c>
      <c r="O332" s="1">
        <v>25</v>
      </c>
      <c r="P332" s="16">
        <v>154.11418968023256</v>
      </c>
      <c r="Q332" s="21">
        <v>2.3325009335562368</v>
      </c>
      <c r="R332" s="21">
        <v>8.0804862881310129</v>
      </c>
      <c r="S332" s="21">
        <v>5.7479853545747766</v>
      </c>
      <c r="T332" s="21">
        <v>0.16279030610612275</v>
      </c>
      <c r="U332" s="21">
        <v>1.9454443362426301</v>
      </c>
      <c r="V332" s="21">
        <v>1.7826540301365075</v>
      </c>
      <c r="W332" s="13" t="str">
        <f>IF(Table46[[#This Row],[PSI - FI]]&gt;5,"Red",(IF(AND(Table46[[#This Row],[PSI - FI]]&lt;5,Table46[[#This Row],[PSI - FI]]&gt;=3),"Blue","No")))</f>
        <v>No</v>
      </c>
      <c r="X332" s="19" t="str">
        <f>HYPERLINK("https://www.google.com/maps/search/?api=1&amp;query="&amp;Table46[[#This Row],[Begin Lat]]&amp;","&amp;Table46[[#This Row],[Begin Long]],"Google Maps")</f>
        <v>Google Maps</v>
      </c>
      <c r="Y332" s="1">
        <v>41.099598999999998</v>
      </c>
      <c r="Z332" s="1">
        <v>-80.757110999999995</v>
      </c>
      <c r="AA332" s="1">
        <v>0</v>
      </c>
      <c r="AB332" s="1">
        <v>0</v>
      </c>
    </row>
    <row r="333" spans="1:28" x14ac:dyDescent="0.25">
      <c r="A333" s="13">
        <v>331</v>
      </c>
      <c r="B333" s="17">
        <v>3</v>
      </c>
      <c r="C333" s="1" t="s">
        <v>791</v>
      </c>
      <c r="D333" s="1" t="s">
        <v>2175</v>
      </c>
      <c r="E333" s="1" t="s">
        <v>5452</v>
      </c>
      <c r="F333" s="1" t="s">
        <v>1671</v>
      </c>
      <c r="G333" s="21">
        <v>0.4389999999984866</v>
      </c>
      <c r="H333" s="21">
        <v>0</v>
      </c>
      <c r="I333" s="1" t="s">
        <v>258</v>
      </c>
      <c r="J333" s="1" t="s">
        <v>259</v>
      </c>
      <c r="K333" s="1">
        <v>0</v>
      </c>
      <c r="L333" s="1">
        <v>1</v>
      </c>
      <c r="M333" s="1">
        <v>4</v>
      </c>
      <c r="N333" s="1">
        <v>6</v>
      </c>
      <c r="O333" s="1">
        <v>28</v>
      </c>
      <c r="P333" s="16">
        <v>126.48918968023256</v>
      </c>
      <c r="Q333" s="21">
        <v>7.6613846489929243</v>
      </c>
      <c r="R333" s="21">
        <v>7.6629568760899804</v>
      </c>
      <c r="S333" s="21">
        <v>1.572227097056178E-3</v>
      </c>
      <c r="T333" s="21">
        <v>0.5347046743963233</v>
      </c>
      <c r="U333" s="21">
        <v>1.9438535548040135</v>
      </c>
      <c r="V333" s="21">
        <v>1.4091488804076902</v>
      </c>
      <c r="W333" s="13" t="str">
        <f>IF(Table46[[#This Row],[PSI - FI]]&gt;5,"Red",(IF(AND(Table46[[#This Row],[PSI - FI]]&lt;5,Table46[[#This Row],[PSI - FI]]&gt;=3),"Blue","No")))</f>
        <v>No</v>
      </c>
      <c r="X333" s="19" t="str">
        <f>HYPERLINK("https://www.google.com/maps/search/?api=1&amp;query="&amp;Table46[[#This Row],[Begin Lat]]&amp;","&amp;Table46[[#This Row],[Begin Long]],"Google Maps")</f>
        <v>Google Maps</v>
      </c>
      <c r="Y333" s="1">
        <v>41.418146</v>
      </c>
      <c r="Z333" s="1">
        <v>-82.144461000000007</v>
      </c>
      <c r="AA333" s="1">
        <v>0</v>
      </c>
      <c r="AB333" s="1">
        <v>0</v>
      </c>
    </row>
    <row r="334" spans="1:28" x14ac:dyDescent="0.25">
      <c r="A334" s="13">
        <v>332</v>
      </c>
      <c r="B334" s="17">
        <v>4</v>
      </c>
      <c r="C334" s="1" t="s">
        <v>800</v>
      </c>
      <c r="D334" s="1" t="s">
        <v>2176</v>
      </c>
      <c r="E334" s="1" t="s">
        <v>5278</v>
      </c>
      <c r="F334" s="1" t="s">
        <v>1672</v>
      </c>
      <c r="G334" s="21">
        <v>1.1389999999955762</v>
      </c>
      <c r="H334" s="21">
        <v>0</v>
      </c>
      <c r="I334" s="1" t="s">
        <v>258</v>
      </c>
      <c r="J334" s="1" t="s">
        <v>259</v>
      </c>
      <c r="K334" s="1">
        <v>0</v>
      </c>
      <c r="L334" s="1">
        <v>0</v>
      </c>
      <c r="M334" s="1">
        <v>6</v>
      </c>
      <c r="N334" s="1">
        <v>5</v>
      </c>
      <c r="O334" s="1">
        <v>33</v>
      </c>
      <c r="P334" s="16">
        <v>94.46875</v>
      </c>
      <c r="Q334" s="21">
        <v>6.7265060483813697</v>
      </c>
      <c r="R334" s="21">
        <v>8.8204186942143075</v>
      </c>
      <c r="S334" s="21">
        <v>2.0939126458329378</v>
      </c>
      <c r="T334" s="21">
        <v>0.46945746639903257</v>
      </c>
      <c r="U334" s="21">
        <v>1.9427977118833077</v>
      </c>
      <c r="V334" s="21">
        <v>1.4733402454842752</v>
      </c>
      <c r="W334" s="13" t="str">
        <f>IF(Table46[[#This Row],[PSI - FI]]&gt;5,"Red",(IF(AND(Table46[[#This Row],[PSI - FI]]&lt;5,Table46[[#This Row],[PSI - FI]]&gt;=3),"Blue","No")))</f>
        <v>No</v>
      </c>
      <c r="X334" s="19" t="str">
        <f>HYPERLINK("https://www.google.com/maps/search/?api=1&amp;query="&amp;Table46[[#This Row],[Begin Lat]]&amp;","&amp;Table46[[#This Row],[Begin Long]],"Google Maps")</f>
        <v>Google Maps</v>
      </c>
      <c r="Y334" s="1">
        <v>40.811157999999999</v>
      </c>
      <c r="Z334" s="1">
        <v>-81.435198</v>
      </c>
      <c r="AA334" s="1">
        <v>0</v>
      </c>
      <c r="AB334" s="1">
        <v>0</v>
      </c>
    </row>
    <row r="335" spans="1:28" x14ac:dyDescent="0.25">
      <c r="A335" s="13">
        <v>333</v>
      </c>
      <c r="B335" s="17">
        <v>4</v>
      </c>
      <c r="C335" s="1" t="s">
        <v>798</v>
      </c>
      <c r="D335" s="1" t="s">
        <v>2177</v>
      </c>
      <c r="E335" s="1" t="s">
        <v>3460</v>
      </c>
      <c r="F335" s="1" t="s">
        <v>1673</v>
      </c>
      <c r="G335" s="21">
        <v>7.7160000000003492</v>
      </c>
      <c r="H335" s="21">
        <v>0</v>
      </c>
      <c r="I335" s="1" t="s">
        <v>258</v>
      </c>
      <c r="J335" s="1" t="s">
        <v>259</v>
      </c>
      <c r="K335" s="1">
        <v>0</v>
      </c>
      <c r="L335" s="1">
        <v>0</v>
      </c>
      <c r="M335" s="1">
        <v>6</v>
      </c>
      <c r="N335" s="1">
        <v>6</v>
      </c>
      <c r="O335" s="1">
        <v>11</v>
      </c>
      <c r="P335" s="16">
        <v>76.90625</v>
      </c>
      <c r="Q335" s="21">
        <v>4.6739278349397599</v>
      </c>
      <c r="R335" s="21">
        <v>4.4755086441685581</v>
      </c>
      <c r="S335" s="21">
        <v>-0.19841919077120185</v>
      </c>
      <c r="T335" s="21">
        <v>0.32620357489320012</v>
      </c>
      <c r="U335" s="21">
        <v>1.9321648296039042</v>
      </c>
      <c r="V335" s="21">
        <v>1.6059612547107041</v>
      </c>
      <c r="W335" s="13" t="str">
        <f>IF(Table46[[#This Row],[PSI - FI]]&gt;5,"Red",(IF(AND(Table46[[#This Row],[PSI - FI]]&lt;5,Table46[[#This Row],[PSI - FI]]&gt;=3),"Blue","No")))</f>
        <v>No</v>
      </c>
      <c r="X335" s="19" t="str">
        <f>HYPERLINK("https://www.google.com/maps/search/?api=1&amp;query="&amp;Table46[[#This Row],[Begin Lat]]&amp;","&amp;Table46[[#This Row],[Begin Long]],"Google Maps")</f>
        <v>Google Maps</v>
      </c>
      <c r="Y335" s="1">
        <v>41.099218</v>
      </c>
      <c r="Z335" s="1">
        <v>-81.242579000000006</v>
      </c>
      <c r="AA335" s="1">
        <v>0</v>
      </c>
      <c r="AB335" s="1">
        <v>0</v>
      </c>
    </row>
    <row r="336" spans="1:28" x14ac:dyDescent="0.25">
      <c r="A336" s="13">
        <v>334</v>
      </c>
      <c r="B336" s="17">
        <v>8</v>
      </c>
      <c r="C336" s="1" t="s">
        <v>788</v>
      </c>
      <c r="D336" s="1" t="s">
        <v>2178</v>
      </c>
      <c r="E336" s="1" t="s">
        <v>5255</v>
      </c>
      <c r="F336" s="1" t="s">
        <v>1674</v>
      </c>
      <c r="G336" s="21">
        <v>7.0310000000026776</v>
      </c>
      <c r="H336" s="21">
        <v>0</v>
      </c>
      <c r="I336" s="1" t="s">
        <v>258</v>
      </c>
      <c r="J336" s="1" t="s">
        <v>259</v>
      </c>
      <c r="K336" s="1">
        <v>0</v>
      </c>
      <c r="L336" s="1">
        <v>0</v>
      </c>
      <c r="M336" s="1">
        <v>7</v>
      </c>
      <c r="N336" s="1">
        <v>4</v>
      </c>
      <c r="O336" s="1">
        <v>34</v>
      </c>
      <c r="P336" s="16">
        <v>97.578125</v>
      </c>
      <c r="Q336" s="21">
        <v>6.7759601359701795</v>
      </c>
      <c r="R336" s="21">
        <v>8.9323556205267014</v>
      </c>
      <c r="S336" s="21">
        <v>2.1563954845565219</v>
      </c>
      <c r="T336" s="21">
        <v>0.47290897458107095</v>
      </c>
      <c r="U336" s="21">
        <v>1.9287338121554491</v>
      </c>
      <c r="V336" s="21">
        <v>1.4558248375743781</v>
      </c>
      <c r="W336" s="13" t="str">
        <f>IF(Table46[[#This Row],[PSI - FI]]&gt;5,"Red",(IF(AND(Table46[[#This Row],[PSI - FI]]&lt;5,Table46[[#This Row],[PSI - FI]]&gt;=3),"Blue","No")))</f>
        <v>No</v>
      </c>
      <c r="X336" s="19" t="str">
        <f>HYPERLINK("https://www.google.com/maps/search/?api=1&amp;query="&amp;Table46[[#This Row],[Begin Lat]]&amp;","&amp;Table46[[#This Row],[Begin Long]],"Google Maps")</f>
        <v>Google Maps</v>
      </c>
      <c r="Y336" s="1">
        <v>39.338341</v>
      </c>
      <c r="Z336" s="1">
        <v>-84.443897000000007</v>
      </c>
      <c r="AA336" s="1">
        <v>0</v>
      </c>
      <c r="AB336" s="1">
        <v>0</v>
      </c>
    </row>
    <row r="337" spans="1:28" x14ac:dyDescent="0.25">
      <c r="A337" s="13">
        <v>335</v>
      </c>
      <c r="B337" s="17">
        <v>3</v>
      </c>
      <c r="C337" s="1" t="s">
        <v>805</v>
      </c>
      <c r="D337" s="1" t="s">
        <v>2179</v>
      </c>
      <c r="E337" s="1" t="s">
        <v>5453</v>
      </c>
      <c r="F337" s="1" t="s">
        <v>1675</v>
      </c>
      <c r="G337" s="21">
        <v>2.3830000000016298</v>
      </c>
      <c r="H337" s="21">
        <v>0</v>
      </c>
      <c r="I337" s="1" t="s">
        <v>258</v>
      </c>
      <c r="J337" s="1" t="s">
        <v>259</v>
      </c>
      <c r="K337" s="1">
        <v>0</v>
      </c>
      <c r="L337" s="1">
        <v>2</v>
      </c>
      <c r="M337" s="1">
        <v>4</v>
      </c>
      <c r="N337" s="1">
        <v>5</v>
      </c>
      <c r="O337" s="1">
        <v>32</v>
      </c>
      <c r="P337" s="16">
        <v>171.72837936046511</v>
      </c>
      <c r="Q337" s="21">
        <v>6.2916198172154569</v>
      </c>
      <c r="R337" s="21">
        <v>8.6506704062737381</v>
      </c>
      <c r="S337" s="21">
        <v>2.3590505890582811</v>
      </c>
      <c r="T337" s="21">
        <v>0.43910581179759184</v>
      </c>
      <c r="U337" s="21">
        <v>1.9286915622073535</v>
      </c>
      <c r="V337" s="21">
        <v>1.4895857504097616</v>
      </c>
      <c r="W337" s="13" t="str">
        <f>IF(Table46[[#This Row],[PSI - FI]]&gt;5,"Red",(IF(AND(Table46[[#This Row],[PSI - FI]]&lt;5,Table46[[#This Row],[PSI - FI]]&gt;=3),"Blue","No")))</f>
        <v>No</v>
      </c>
      <c r="X337" s="19" t="str">
        <f>HYPERLINK("https://www.google.com/maps/search/?api=1&amp;query="&amp;Table46[[#This Row],[Begin Lat]]&amp;","&amp;Table46[[#This Row],[Begin Long]],"Google Maps")</f>
        <v>Google Maps</v>
      </c>
      <c r="Y337" s="1">
        <v>41.152129000000002</v>
      </c>
      <c r="Z337" s="1">
        <v>-81.835959000000003</v>
      </c>
      <c r="AA337" s="1">
        <v>0</v>
      </c>
      <c r="AB337" s="1">
        <v>0</v>
      </c>
    </row>
    <row r="338" spans="1:28" x14ac:dyDescent="0.25">
      <c r="A338" s="13">
        <v>336</v>
      </c>
      <c r="B338" s="17">
        <v>4</v>
      </c>
      <c r="C338" s="1" t="s">
        <v>798</v>
      </c>
      <c r="D338" s="1" t="s">
        <v>2180</v>
      </c>
      <c r="E338" s="1" t="s">
        <v>5397</v>
      </c>
      <c r="F338" s="1" t="s">
        <v>1676</v>
      </c>
      <c r="G338" s="21">
        <v>3.8509999999951106</v>
      </c>
      <c r="H338" s="21">
        <v>0</v>
      </c>
      <c r="I338" s="1" t="s">
        <v>258</v>
      </c>
      <c r="J338" s="1" t="s">
        <v>259</v>
      </c>
      <c r="K338" s="1">
        <v>0</v>
      </c>
      <c r="L338" s="1">
        <v>0</v>
      </c>
      <c r="M338" s="1">
        <v>8</v>
      </c>
      <c r="N338" s="1">
        <v>3</v>
      </c>
      <c r="O338" s="1">
        <v>17</v>
      </c>
      <c r="P338" s="16">
        <v>82.6875</v>
      </c>
      <c r="Q338" s="21">
        <v>6.4395132061743174</v>
      </c>
      <c r="R338" s="21">
        <v>5.6089079047722752</v>
      </c>
      <c r="S338" s="21">
        <v>-0.83060530140204225</v>
      </c>
      <c r="T338" s="21">
        <v>0.44942761262233066</v>
      </c>
      <c r="U338" s="21">
        <v>1.9258415392393753</v>
      </c>
      <c r="V338" s="21">
        <v>1.4764139266170446</v>
      </c>
      <c r="W338" s="13" t="str">
        <f>IF(Table46[[#This Row],[PSI - FI]]&gt;5,"Red",(IF(AND(Table46[[#This Row],[PSI - FI]]&lt;5,Table46[[#This Row],[PSI - FI]]&gt;=3),"Blue","No")))</f>
        <v>No</v>
      </c>
      <c r="X338" s="19" t="str">
        <f>HYPERLINK("https://www.google.com/maps/search/?api=1&amp;query="&amp;Table46[[#This Row],[Begin Lat]]&amp;","&amp;Table46[[#This Row],[Begin Long]],"Google Maps")</f>
        <v>Google Maps</v>
      </c>
      <c r="Y338" s="1">
        <v>41.138309</v>
      </c>
      <c r="Z338" s="1">
        <v>-81.320825999999997</v>
      </c>
      <c r="AA338" s="1">
        <v>0</v>
      </c>
      <c r="AB338" s="1">
        <v>0</v>
      </c>
    </row>
    <row r="339" spans="1:28" x14ac:dyDescent="0.25">
      <c r="A339" s="13">
        <v>337</v>
      </c>
      <c r="B339" s="17">
        <v>8</v>
      </c>
      <c r="C339" s="1" t="s">
        <v>787</v>
      </c>
      <c r="D339" s="1" t="s">
        <v>2181</v>
      </c>
      <c r="E339" s="1" t="s">
        <v>5454</v>
      </c>
      <c r="F339" s="1" t="s">
        <v>1677</v>
      </c>
      <c r="G339" s="21">
        <v>0.14900000000488944</v>
      </c>
      <c r="H339" s="21">
        <v>0</v>
      </c>
      <c r="I339" s="1" t="s">
        <v>258</v>
      </c>
      <c r="J339" s="1" t="s">
        <v>259</v>
      </c>
      <c r="K339" s="1">
        <v>0</v>
      </c>
      <c r="L339" s="1">
        <v>1</v>
      </c>
      <c r="M339" s="1">
        <v>4</v>
      </c>
      <c r="N339" s="1">
        <v>5</v>
      </c>
      <c r="O339" s="1">
        <v>20</v>
      </c>
      <c r="P339" s="16">
        <v>114.05168968023256</v>
      </c>
      <c r="Q339" s="21">
        <v>11.398326760400119</v>
      </c>
      <c r="R339" s="21">
        <v>6.1525848639574887</v>
      </c>
      <c r="S339" s="21">
        <v>-5.2457418964426301</v>
      </c>
      <c r="T339" s="21">
        <v>0.79551398060712009</v>
      </c>
      <c r="U339" s="21">
        <v>1.9244409546960837</v>
      </c>
      <c r="V339" s="21">
        <v>1.1289269740889636</v>
      </c>
      <c r="W339" s="13" t="str">
        <f>IF(Table46[[#This Row],[PSI - FI]]&gt;5,"Red",(IF(AND(Table46[[#This Row],[PSI - FI]]&lt;5,Table46[[#This Row],[PSI - FI]]&gt;=3),"Blue","No")))</f>
        <v>No</v>
      </c>
      <c r="X339" s="19" t="str">
        <f>HYPERLINK("https://www.google.com/maps/search/?api=1&amp;query="&amp;Table46[[#This Row],[Begin Lat]]&amp;","&amp;Table46[[#This Row],[Begin Long]],"Google Maps")</f>
        <v>Google Maps</v>
      </c>
      <c r="Y339" s="1">
        <v>39.273693999999999</v>
      </c>
      <c r="Z339" s="1">
        <v>-84.562229000000002</v>
      </c>
      <c r="AA339" s="1">
        <v>0</v>
      </c>
      <c r="AB339" s="1">
        <v>0</v>
      </c>
    </row>
    <row r="340" spans="1:28" x14ac:dyDescent="0.25">
      <c r="A340" s="13">
        <v>338</v>
      </c>
      <c r="B340" s="17">
        <v>3</v>
      </c>
      <c r="C340" s="1" t="s">
        <v>791</v>
      </c>
      <c r="D340" s="1" t="s">
        <v>2182</v>
      </c>
      <c r="E340" s="1" t="s">
        <v>5455</v>
      </c>
      <c r="F340" s="1" t="s">
        <v>1678</v>
      </c>
      <c r="G340" s="21">
        <v>0.14299999999639113</v>
      </c>
      <c r="H340" s="21">
        <v>0</v>
      </c>
      <c r="I340" s="1" t="s">
        <v>258</v>
      </c>
      <c r="J340" s="1" t="s">
        <v>259</v>
      </c>
      <c r="K340" s="1">
        <v>0</v>
      </c>
      <c r="L340" s="1">
        <v>2</v>
      </c>
      <c r="M340" s="1">
        <v>3</v>
      </c>
      <c r="N340" s="1">
        <v>6</v>
      </c>
      <c r="O340" s="1">
        <v>22</v>
      </c>
      <c r="P340" s="16">
        <v>159.61900436046511</v>
      </c>
      <c r="Q340" s="21">
        <v>6.9986275939072868</v>
      </c>
      <c r="R340" s="21">
        <v>6.5010789649585581</v>
      </c>
      <c r="S340" s="21">
        <v>-0.49754862894872876</v>
      </c>
      <c r="T340" s="21">
        <v>0.48844942008142422</v>
      </c>
      <c r="U340" s="21">
        <v>1.9233593984890607</v>
      </c>
      <c r="V340" s="21">
        <v>1.4349099784076365</v>
      </c>
      <c r="W340" s="13" t="str">
        <f>IF(Table46[[#This Row],[PSI - FI]]&gt;5,"Red",(IF(AND(Table46[[#This Row],[PSI - FI]]&lt;5,Table46[[#This Row],[PSI - FI]]&gt;=3),"Blue","No")))</f>
        <v>No</v>
      </c>
      <c r="X340" s="19" t="str">
        <f>HYPERLINK("https://www.google.com/maps/search/?api=1&amp;query="&amp;Table46[[#This Row],[Begin Lat]]&amp;","&amp;Table46[[#This Row],[Begin Long]],"Google Maps")</f>
        <v>Google Maps</v>
      </c>
      <c r="Y340" s="1">
        <v>41.434123</v>
      </c>
      <c r="Z340" s="1">
        <v>-82.163082000000003</v>
      </c>
      <c r="AA340" s="1">
        <v>0</v>
      </c>
      <c r="AB340" s="1">
        <v>0</v>
      </c>
    </row>
    <row r="341" spans="1:28" x14ac:dyDescent="0.25">
      <c r="A341" s="13">
        <v>339</v>
      </c>
      <c r="B341" s="17">
        <v>7</v>
      </c>
      <c r="C341" s="1" t="s">
        <v>789</v>
      </c>
      <c r="D341" s="1" t="s">
        <v>2183</v>
      </c>
      <c r="E341" s="1" t="s">
        <v>5456</v>
      </c>
      <c r="F341" s="1" t="s">
        <v>1679</v>
      </c>
      <c r="G341" s="21">
        <v>2.2799999999988358</v>
      </c>
      <c r="H341" s="21">
        <v>0</v>
      </c>
      <c r="I341" s="1" t="s">
        <v>258</v>
      </c>
      <c r="J341" s="1" t="s">
        <v>259</v>
      </c>
      <c r="K341" s="1">
        <v>0</v>
      </c>
      <c r="L341" s="1">
        <v>1</v>
      </c>
      <c r="M341" s="1">
        <v>10</v>
      </c>
      <c r="N341" s="1">
        <v>1</v>
      </c>
      <c r="O341" s="1">
        <v>17</v>
      </c>
      <c r="P341" s="16">
        <v>132.58293968023256</v>
      </c>
      <c r="Q341" s="21">
        <v>5.375372063860242</v>
      </c>
      <c r="R341" s="21">
        <v>5.4171857120791138</v>
      </c>
      <c r="S341" s="21">
        <v>4.1813648218871791E-2</v>
      </c>
      <c r="T341" s="21">
        <v>0.37515889109461387</v>
      </c>
      <c r="U341" s="21">
        <v>1.9188262483607936</v>
      </c>
      <c r="V341" s="21">
        <v>1.5436673572661799</v>
      </c>
      <c r="W341" s="13" t="str">
        <f>IF(Table46[[#This Row],[PSI - FI]]&gt;5,"Red",(IF(AND(Table46[[#This Row],[PSI - FI]]&lt;5,Table46[[#This Row],[PSI - FI]]&gt;=3),"Blue","No")))</f>
        <v>No</v>
      </c>
      <c r="X341" s="19" t="str">
        <f>HYPERLINK("https://www.google.com/maps/search/?api=1&amp;query="&amp;Table46[[#This Row],[Begin Lat]]&amp;","&amp;Table46[[#This Row],[Begin Long]],"Google Maps")</f>
        <v>Google Maps</v>
      </c>
      <c r="Y341" s="1">
        <v>39.893523999999999</v>
      </c>
      <c r="Z341" s="1">
        <v>-83.790042999999997</v>
      </c>
      <c r="AA341" s="1">
        <v>0</v>
      </c>
      <c r="AB341" s="1">
        <v>0</v>
      </c>
    </row>
    <row r="342" spans="1:28" x14ac:dyDescent="0.25">
      <c r="A342" s="13">
        <v>340</v>
      </c>
      <c r="B342" s="17">
        <v>8</v>
      </c>
      <c r="C342" s="1" t="s">
        <v>1329</v>
      </c>
      <c r="D342" s="1" t="s">
        <v>2137</v>
      </c>
      <c r="E342" s="1" t="s">
        <v>5457</v>
      </c>
      <c r="F342" s="1" t="s">
        <v>1680</v>
      </c>
      <c r="G342" s="21">
        <v>0</v>
      </c>
      <c r="H342" s="21">
        <v>0</v>
      </c>
      <c r="I342" s="1" t="s">
        <v>258</v>
      </c>
      <c r="J342" s="1" t="s">
        <v>261</v>
      </c>
      <c r="K342" s="1">
        <v>0</v>
      </c>
      <c r="L342" s="1">
        <v>0</v>
      </c>
      <c r="M342" s="1">
        <v>5</v>
      </c>
      <c r="N342" s="1">
        <v>6</v>
      </c>
      <c r="O342" s="1">
        <v>23</v>
      </c>
      <c r="P342" s="16">
        <v>82.359375</v>
      </c>
      <c r="Q342" s="21">
        <v>6.3328460976035439</v>
      </c>
      <c r="R342" s="21">
        <v>6.6935318739438427</v>
      </c>
      <c r="S342" s="21">
        <v>0.36068577634029886</v>
      </c>
      <c r="T342" s="21">
        <v>0.45690114568637752</v>
      </c>
      <c r="U342" s="21">
        <v>1.9161844732090816</v>
      </c>
      <c r="V342" s="21">
        <v>1.4592833275227042</v>
      </c>
      <c r="W342" s="13" t="str">
        <f>IF(Table46[[#This Row],[PSI - FI]]&gt;5,"Red",(IF(AND(Table46[[#This Row],[PSI - FI]]&lt;5,Table46[[#This Row],[PSI - FI]]&gt;=3),"Blue","No")))</f>
        <v>No</v>
      </c>
      <c r="X342" s="19" t="str">
        <f>HYPERLINK("https://www.google.com/maps/search/?api=1&amp;query="&amp;Table46[[#This Row],[Begin Lat]]&amp;","&amp;Table46[[#This Row],[Begin Long]],"Google Maps")</f>
        <v>Google Maps</v>
      </c>
      <c r="Y342" s="1">
        <v>39.111728999999997</v>
      </c>
      <c r="Z342" s="1">
        <v>-84.305976000000001</v>
      </c>
      <c r="AA342" s="1">
        <v>0</v>
      </c>
      <c r="AB342" s="1">
        <v>0</v>
      </c>
    </row>
    <row r="343" spans="1:28" x14ac:dyDescent="0.25">
      <c r="A343" s="13">
        <v>341</v>
      </c>
      <c r="B343" s="17">
        <v>2</v>
      </c>
      <c r="C343" s="1" t="s">
        <v>1337</v>
      </c>
      <c r="D343" s="1" t="s">
        <v>2184</v>
      </c>
      <c r="E343" s="1" t="s">
        <v>5458</v>
      </c>
      <c r="F343" s="1" t="s">
        <v>1681</v>
      </c>
      <c r="G343" s="21">
        <v>2.7510000000038417</v>
      </c>
      <c r="H343" s="21">
        <v>0</v>
      </c>
      <c r="I343" s="1" t="s">
        <v>258</v>
      </c>
      <c r="J343" s="1" t="s">
        <v>1326</v>
      </c>
      <c r="K343" s="1">
        <v>1</v>
      </c>
      <c r="L343" s="1">
        <v>1</v>
      </c>
      <c r="M343" s="1">
        <v>15</v>
      </c>
      <c r="N343" s="1">
        <v>4</v>
      </c>
      <c r="O343" s="1">
        <v>18</v>
      </c>
      <c r="P343" s="16">
        <v>225.30650436046511</v>
      </c>
      <c r="Q343" s="21">
        <v>0.86189636692176075</v>
      </c>
      <c r="R343" s="21">
        <v>7.2470161895446878</v>
      </c>
      <c r="S343" s="21">
        <v>6.3851198226229275</v>
      </c>
      <c r="T343" s="21">
        <v>9.0813006264011939E-2</v>
      </c>
      <c r="U343" s="21">
        <v>1.9159837177504253</v>
      </c>
      <c r="V343" s="21">
        <v>1.8251707114864133</v>
      </c>
      <c r="W343" s="13" t="str">
        <f>IF(Table46[[#This Row],[PSI - FI]]&gt;5,"Red",(IF(AND(Table46[[#This Row],[PSI - FI]]&lt;5,Table46[[#This Row],[PSI - FI]]&gt;=3),"Blue","No")))</f>
        <v>No</v>
      </c>
      <c r="X343" s="19" t="str">
        <f>HYPERLINK("https://www.google.com/maps/search/?api=1&amp;query="&amp;Table46[[#This Row],[Begin Lat]]&amp;","&amp;Table46[[#This Row],[Begin Long]],"Google Maps")</f>
        <v>Google Maps</v>
      </c>
      <c r="Y343" s="1">
        <v>41.181688000000001</v>
      </c>
      <c r="Z343" s="1">
        <v>-83.368238000000005</v>
      </c>
      <c r="AA343" s="1">
        <v>0</v>
      </c>
      <c r="AB343" s="1">
        <v>0</v>
      </c>
    </row>
    <row r="344" spans="1:28" x14ac:dyDescent="0.25">
      <c r="A344" s="13">
        <v>342</v>
      </c>
      <c r="B344" s="17">
        <v>7</v>
      </c>
      <c r="C344" s="1" t="s">
        <v>3196</v>
      </c>
      <c r="D344" s="1" t="s">
        <v>2185</v>
      </c>
      <c r="E344" s="1" t="s">
        <v>5283</v>
      </c>
      <c r="F344" s="1" t="s">
        <v>1682</v>
      </c>
      <c r="G344" s="21">
        <v>0.64299999999639113</v>
      </c>
      <c r="H344" s="21">
        <v>0</v>
      </c>
      <c r="I344" s="1" t="s">
        <v>258</v>
      </c>
      <c r="J344" s="1" t="s">
        <v>259</v>
      </c>
      <c r="K344" s="1">
        <v>0</v>
      </c>
      <c r="L344" s="1">
        <v>0</v>
      </c>
      <c r="M344" s="1">
        <v>7</v>
      </c>
      <c r="N344" s="1">
        <v>4</v>
      </c>
      <c r="O344" s="1">
        <v>15</v>
      </c>
      <c r="P344" s="16">
        <v>78.578125</v>
      </c>
      <c r="Q344" s="21">
        <v>5.7587413507752121</v>
      </c>
      <c r="R344" s="21">
        <v>5.2857874843182246</v>
      </c>
      <c r="S344" s="21">
        <v>-0.47295386645698745</v>
      </c>
      <c r="T344" s="21">
        <v>0.4019150662672526</v>
      </c>
      <c r="U344" s="21">
        <v>1.9141505976044151</v>
      </c>
      <c r="V344" s="21">
        <v>1.5122355313371625</v>
      </c>
      <c r="W344" s="13" t="str">
        <f>IF(Table46[[#This Row],[PSI - FI]]&gt;5,"Red",(IF(AND(Table46[[#This Row],[PSI - FI]]&lt;5,Table46[[#This Row],[PSI - FI]]&gt;=3),"Blue","No")))</f>
        <v>No</v>
      </c>
      <c r="X344" s="19" t="str">
        <f>HYPERLINK("https://www.google.com/maps/search/?api=1&amp;query="&amp;Table46[[#This Row],[Begin Lat]]&amp;","&amp;Table46[[#This Row],[Begin Long]],"Google Maps")</f>
        <v>Google Maps</v>
      </c>
      <c r="Y344" s="1">
        <v>39.590738999999999</v>
      </c>
      <c r="Z344" s="1">
        <v>-84.162177</v>
      </c>
      <c r="AA344" s="1">
        <v>0</v>
      </c>
      <c r="AB344" s="1">
        <v>0</v>
      </c>
    </row>
    <row r="345" spans="1:28" x14ac:dyDescent="0.25">
      <c r="A345" s="13">
        <v>343</v>
      </c>
      <c r="B345" s="17">
        <v>1</v>
      </c>
      <c r="C345" s="1" t="s">
        <v>803</v>
      </c>
      <c r="D345" s="1" t="s">
        <v>2186</v>
      </c>
      <c r="E345" s="1" t="s">
        <v>5459</v>
      </c>
      <c r="F345" s="1" t="s">
        <v>1683</v>
      </c>
      <c r="G345" s="21">
        <v>0</v>
      </c>
      <c r="H345" s="21">
        <v>0</v>
      </c>
      <c r="I345" s="1" t="s">
        <v>258</v>
      </c>
      <c r="J345" s="1" t="s">
        <v>259</v>
      </c>
      <c r="K345" s="1">
        <v>0</v>
      </c>
      <c r="L345" s="1">
        <v>0</v>
      </c>
      <c r="M345" s="1">
        <v>5</v>
      </c>
      <c r="N345" s="1">
        <v>7</v>
      </c>
      <c r="O345" s="1">
        <v>22</v>
      </c>
      <c r="P345" s="16">
        <v>85.796875</v>
      </c>
      <c r="Q345" s="21">
        <v>5.0846454942822339</v>
      </c>
      <c r="R345" s="21">
        <v>6.3954068267130362</v>
      </c>
      <c r="S345" s="21">
        <v>1.3107613324308023</v>
      </c>
      <c r="T345" s="21">
        <v>0.35486845237541936</v>
      </c>
      <c r="U345" s="21">
        <v>1.9124742296780641</v>
      </c>
      <c r="V345" s="21">
        <v>1.5576057773026448</v>
      </c>
      <c r="W345" s="13" t="str">
        <f>IF(Table46[[#This Row],[PSI - FI]]&gt;5,"Red",(IF(AND(Table46[[#This Row],[PSI - FI]]&lt;5,Table46[[#This Row],[PSI - FI]]&gt;=3),"Blue","No")))</f>
        <v>No</v>
      </c>
      <c r="X345" s="19" t="str">
        <f>HYPERLINK("https://www.google.com/maps/search/?api=1&amp;query="&amp;Table46[[#This Row],[Begin Lat]]&amp;","&amp;Table46[[#This Row],[Begin Long]],"Google Maps")</f>
        <v>Google Maps</v>
      </c>
      <c r="Y345" s="1">
        <v>40.788254000000002</v>
      </c>
      <c r="Z345" s="1">
        <v>-84.108830999999995</v>
      </c>
      <c r="AA345" s="1">
        <v>0</v>
      </c>
      <c r="AB345" s="1">
        <v>0</v>
      </c>
    </row>
    <row r="346" spans="1:28" x14ac:dyDescent="0.25">
      <c r="A346" s="13">
        <v>344</v>
      </c>
      <c r="B346" s="17">
        <v>4</v>
      </c>
      <c r="C346" s="1" t="s">
        <v>800</v>
      </c>
      <c r="D346" s="1" t="s">
        <v>2187</v>
      </c>
      <c r="E346" s="1" t="s">
        <v>5460</v>
      </c>
      <c r="F346" s="1" t="s">
        <v>1684</v>
      </c>
      <c r="G346" s="21">
        <v>6.1230000000068685</v>
      </c>
      <c r="H346" s="21">
        <v>0</v>
      </c>
      <c r="I346" s="1" t="s">
        <v>258</v>
      </c>
      <c r="J346" s="1" t="s">
        <v>261</v>
      </c>
      <c r="K346" s="1">
        <v>0</v>
      </c>
      <c r="L346" s="1">
        <v>0</v>
      </c>
      <c r="M346" s="1">
        <v>3</v>
      </c>
      <c r="N346" s="1">
        <v>7</v>
      </c>
      <c r="O346" s="1">
        <v>45</v>
      </c>
      <c r="P346" s="16">
        <v>95.703125</v>
      </c>
      <c r="Q346" s="21">
        <v>11.74344877376868</v>
      </c>
      <c r="R346" s="21">
        <v>11.028239548803455</v>
      </c>
      <c r="S346" s="21">
        <v>-0.71520922496522488</v>
      </c>
      <c r="T346" s="21">
        <v>0.87594207924502543</v>
      </c>
      <c r="U346" s="21">
        <v>1.9110388373700764</v>
      </c>
      <c r="V346" s="21">
        <v>1.035096758125051</v>
      </c>
      <c r="W346" s="13" t="str">
        <f>IF(Table46[[#This Row],[PSI - FI]]&gt;5,"Red",(IF(AND(Table46[[#This Row],[PSI - FI]]&lt;5,Table46[[#This Row],[PSI - FI]]&gt;=3),"Blue","No")))</f>
        <v>No</v>
      </c>
      <c r="X346" s="19" t="str">
        <f>HYPERLINK("https://www.google.com/maps/search/?api=1&amp;query="&amp;Table46[[#This Row],[Begin Lat]]&amp;","&amp;Table46[[#This Row],[Begin Long]],"Google Maps")</f>
        <v>Google Maps</v>
      </c>
      <c r="Y346" s="1">
        <v>40.879793999999997</v>
      </c>
      <c r="Z346" s="1">
        <v>-81.435598999999996</v>
      </c>
      <c r="AA346" s="1">
        <v>0</v>
      </c>
      <c r="AB346" s="1">
        <v>0</v>
      </c>
    </row>
    <row r="347" spans="1:28" x14ac:dyDescent="0.25">
      <c r="A347" s="13">
        <v>345</v>
      </c>
      <c r="B347" s="17">
        <v>8</v>
      </c>
      <c r="C347" s="1" t="s">
        <v>806</v>
      </c>
      <c r="D347" s="1" t="s">
        <v>2188</v>
      </c>
      <c r="E347" s="1" t="s">
        <v>5461</v>
      </c>
      <c r="F347" s="1" t="s">
        <v>1685</v>
      </c>
      <c r="G347" s="21">
        <v>0</v>
      </c>
      <c r="H347" s="21">
        <v>0</v>
      </c>
      <c r="I347" s="1" t="s">
        <v>258</v>
      </c>
      <c r="J347" s="1" t="s">
        <v>259</v>
      </c>
      <c r="K347" s="1">
        <v>0</v>
      </c>
      <c r="L347" s="1">
        <v>1</v>
      </c>
      <c r="M347" s="1">
        <v>7</v>
      </c>
      <c r="N347" s="1">
        <v>3</v>
      </c>
      <c r="O347" s="1">
        <v>46</v>
      </c>
      <c r="P347" s="16">
        <v>150.81731468023256</v>
      </c>
      <c r="Q347" s="21">
        <v>6.1514706756487385</v>
      </c>
      <c r="R347" s="21">
        <v>11.369971221353872</v>
      </c>
      <c r="S347" s="21">
        <v>5.2185005457051332</v>
      </c>
      <c r="T347" s="21">
        <v>0.42932449881806317</v>
      </c>
      <c r="U347" s="21">
        <v>1.9093878918009803</v>
      </c>
      <c r="V347" s="21">
        <v>1.4800633929829172</v>
      </c>
      <c r="W347" s="13" t="str">
        <f>IF(Table46[[#This Row],[PSI - FI]]&gt;5,"Red",(IF(AND(Table46[[#This Row],[PSI - FI]]&lt;5,Table46[[#This Row],[PSI - FI]]&gt;=3),"Blue","No")))</f>
        <v>No</v>
      </c>
      <c r="X347" s="19" t="str">
        <f>HYPERLINK("https://www.google.com/maps/search/?api=1&amp;query="&amp;Table46[[#This Row],[Begin Lat]]&amp;","&amp;Table46[[#This Row],[Begin Long]],"Google Maps")</f>
        <v>Google Maps</v>
      </c>
      <c r="Y347" s="1">
        <v>39.382707000000003</v>
      </c>
      <c r="Z347" s="1">
        <v>-84.344672000000003</v>
      </c>
      <c r="AA347" s="1">
        <v>0</v>
      </c>
      <c r="AB347" s="1">
        <v>0</v>
      </c>
    </row>
    <row r="348" spans="1:28" x14ac:dyDescent="0.25">
      <c r="A348" s="13">
        <v>346</v>
      </c>
      <c r="B348" s="17">
        <v>7</v>
      </c>
      <c r="C348" s="1" t="s">
        <v>3196</v>
      </c>
      <c r="D348" s="1" t="s">
        <v>2189</v>
      </c>
      <c r="E348" s="1" t="s">
        <v>5283</v>
      </c>
      <c r="F348" s="1" t="s">
        <v>1686</v>
      </c>
      <c r="G348" s="21">
        <v>17.789000000004307</v>
      </c>
      <c r="H348" s="21">
        <v>0</v>
      </c>
      <c r="I348" s="1" t="s">
        <v>258</v>
      </c>
      <c r="J348" s="1" t="s">
        <v>262</v>
      </c>
      <c r="K348" s="1">
        <v>0</v>
      </c>
      <c r="L348" s="1">
        <v>1</v>
      </c>
      <c r="M348" s="1">
        <v>10</v>
      </c>
      <c r="N348" s="1">
        <v>3</v>
      </c>
      <c r="O348" s="1">
        <v>11</v>
      </c>
      <c r="P348" s="16">
        <v>135.45793968023256</v>
      </c>
      <c r="Q348" s="21">
        <v>3.1123857475689998</v>
      </c>
      <c r="R348" s="21">
        <v>4.9667662194222544</v>
      </c>
      <c r="S348" s="21">
        <v>1.8543804718532546</v>
      </c>
      <c r="T348" s="21">
        <v>0.21722016110604714</v>
      </c>
      <c r="U348" s="21">
        <v>1.9068844483191623</v>
      </c>
      <c r="V348" s="21">
        <v>1.6896642872131151</v>
      </c>
      <c r="W348" s="13" t="str">
        <f>IF(Table46[[#This Row],[PSI - FI]]&gt;5,"Red",(IF(AND(Table46[[#This Row],[PSI - FI]]&lt;5,Table46[[#This Row],[PSI - FI]]&gt;=3),"Blue","No")))</f>
        <v>No</v>
      </c>
      <c r="X348" s="19" t="str">
        <f>HYPERLINK("https://www.google.com/maps/search/?api=1&amp;query="&amp;Table46[[#This Row],[Begin Lat]]&amp;","&amp;Table46[[#This Row],[Begin Long]],"Google Maps")</f>
        <v>Google Maps</v>
      </c>
      <c r="Y348" s="1">
        <v>39.820625</v>
      </c>
      <c r="Z348" s="1">
        <v>-84.236999999999995</v>
      </c>
      <c r="AA348" s="1">
        <v>0</v>
      </c>
      <c r="AB348" s="1">
        <v>0</v>
      </c>
    </row>
    <row r="349" spans="1:28" x14ac:dyDescent="0.25">
      <c r="A349" s="13">
        <v>347</v>
      </c>
      <c r="B349" s="17">
        <v>8</v>
      </c>
      <c r="C349" s="1" t="s">
        <v>787</v>
      </c>
      <c r="D349" s="1" t="s">
        <v>2190</v>
      </c>
      <c r="E349" s="1" t="s">
        <v>5341</v>
      </c>
      <c r="F349" s="1" t="s">
        <v>1687</v>
      </c>
      <c r="G349" s="21">
        <v>13.046000000002095</v>
      </c>
      <c r="H349" s="21">
        <v>0</v>
      </c>
      <c r="I349" s="1" t="s">
        <v>258</v>
      </c>
      <c r="J349" s="1" t="s">
        <v>262</v>
      </c>
      <c r="K349" s="1">
        <v>0</v>
      </c>
      <c r="L349" s="1">
        <v>2</v>
      </c>
      <c r="M349" s="1">
        <v>5</v>
      </c>
      <c r="N349" s="1">
        <v>6</v>
      </c>
      <c r="O349" s="1">
        <v>43</v>
      </c>
      <c r="P349" s="16">
        <v>193.71275436046511</v>
      </c>
      <c r="Q349" s="21">
        <v>4.1613046095895649</v>
      </c>
      <c r="R349" s="21">
        <v>10.771027386442446</v>
      </c>
      <c r="S349" s="21">
        <v>6.6097227768528812</v>
      </c>
      <c r="T349" s="21">
        <v>0.29042648663084542</v>
      </c>
      <c r="U349" s="21">
        <v>1.9020717976223565</v>
      </c>
      <c r="V349" s="21">
        <v>1.611645310991511</v>
      </c>
      <c r="W349" s="13" t="str">
        <f>IF(Table46[[#This Row],[PSI - FI]]&gt;5,"Red",(IF(AND(Table46[[#This Row],[PSI - FI]]&lt;5,Table46[[#This Row],[PSI - FI]]&gt;=3),"Blue","No")))</f>
        <v>No</v>
      </c>
      <c r="X349" s="19" t="str">
        <f>HYPERLINK("https://www.google.com/maps/search/?api=1&amp;query="&amp;Table46[[#This Row],[Begin Lat]]&amp;","&amp;Table46[[#This Row],[Begin Long]],"Google Maps")</f>
        <v>Google Maps</v>
      </c>
      <c r="Y349" s="1">
        <v>39.174773999999999</v>
      </c>
      <c r="Z349" s="1">
        <v>-84.642369000000002</v>
      </c>
      <c r="AA349" s="1">
        <v>0</v>
      </c>
      <c r="AB349" s="1">
        <v>0</v>
      </c>
    </row>
    <row r="350" spans="1:28" x14ac:dyDescent="0.25">
      <c r="A350" s="13">
        <v>348</v>
      </c>
      <c r="B350" s="17">
        <v>12</v>
      </c>
      <c r="C350" s="1" t="s">
        <v>1332</v>
      </c>
      <c r="D350" s="1" t="s">
        <v>2191</v>
      </c>
      <c r="E350" s="1" t="s">
        <v>5035</v>
      </c>
      <c r="F350" s="1" t="s">
        <v>1688</v>
      </c>
      <c r="G350" s="21">
        <v>16.165999999997439</v>
      </c>
      <c r="H350" s="21">
        <v>0</v>
      </c>
      <c r="I350" s="1" t="s">
        <v>258</v>
      </c>
      <c r="J350" s="1" t="s">
        <v>259</v>
      </c>
      <c r="K350" s="1">
        <v>0</v>
      </c>
      <c r="L350" s="1">
        <v>1</v>
      </c>
      <c r="M350" s="1">
        <v>8</v>
      </c>
      <c r="N350" s="1">
        <v>2</v>
      </c>
      <c r="O350" s="1">
        <v>21</v>
      </c>
      <c r="P350" s="16">
        <v>127.92668968023256</v>
      </c>
      <c r="Q350" s="21">
        <v>5.812113985015837</v>
      </c>
      <c r="R350" s="21">
        <v>6.4353094250175884</v>
      </c>
      <c r="S350" s="21">
        <v>0.62319544000175142</v>
      </c>
      <c r="T350" s="21">
        <v>0.4056400583308033</v>
      </c>
      <c r="U350" s="21">
        <v>1.9015408642230918</v>
      </c>
      <c r="V350" s="21">
        <v>1.4959008058922885</v>
      </c>
      <c r="W350" s="13" t="str">
        <f>IF(Table46[[#This Row],[PSI - FI]]&gt;5,"Red",(IF(AND(Table46[[#This Row],[PSI - FI]]&lt;5,Table46[[#This Row],[PSI - FI]]&gt;=3),"Blue","No")))</f>
        <v>No</v>
      </c>
      <c r="X350" s="19" t="str">
        <f>HYPERLINK("https://www.google.com/maps/search/?api=1&amp;query="&amp;Table46[[#This Row],[Begin Lat]]&amp;","&amp;Table46[[#This Row],[Begin Long]],"Google Maps")</f>
        <v>Google Maps</v>
      </c>
      <c r="Y350" s="1">
        <v>41.580539999999999</v>
      </c>
      <c r="Z350" s="1">
        <v>-81.242497</v>
      </c>
      <c r="AA350" s="1">
        <v>0</v>
      </c>
      <c r="AB350" s="1">
        <v>0</v>
      </c>
    </row>
    <row r="351" spans="1:28" x14ac:dyDescent="0.25">
      <c r="A351" s="13">
        <v>349</v>
      </c>
      <c r="B351" s="17">
        <v>6</v>
      </c>
      <c r="C351" s="1" t="s">
        <v>784</v>
      </c>
      <c r="D351" s="1" t="s">
        <v>2192</v>
      </c>
      <c r="E351" s="1" t="s">
        <v>5462</v>
      </c>
      <c r="F351" s="1" t="s">
        <v>1689</v>
      </c>
      <c r="G351" s="21">
        <v>5.1410000000032596</v>
      </c>
      <c r="H351" s="21">
        <v>0</v>
      </c>
      <c r="I351" s="1" t="s">
        <v>258</v>
      </c>
      <c r="J351" s="1" t="s">
        <v>259</v>
      </c>
      <c r="K351" s="1">
        <v>0</v>
      </c>
      <c r="L351" s="1">
        <v>0</v>
      </c>
      <c r="M351" s="1">
        <v>6</v>
      </c>
      <c r="N351" s="1">
        <v>5</v>
      </c>
      <c r="O351" s="1">
        <v>25</v>
      </c>
      <c r="P351" s="16">
        <v>86.46875</v>
      </c>
      <c r="Q351" s="21">
        <v>5.8210667464514732</v>
      </c>
      <c r="R351" s="21">
        <v>7.2002701967954783</v>
      </c>
      <c r="S351" s="21">
        <v>1.3792034503440052</v>
      </c>
      <c r="T351" s="21">
        <v>0.40626489099587759</v>
      </c>
      <c r="U351" s="21">
        <v>1.8941744577940454</v>
      </c>
      <c r="V351" s="21">
        <v>1.4879095667981677</v>
      </c>
      <c r="W351" s="13" t="str">
        <f>IF(Table46[[#This Row],[PSI - FI]]&gt;5,"Red",(IF(AND(Table46[[#This Row],[PSI - FI]]&lt;5,Table46[[#This Row],[PSI - FI]]&gt;=3),"Blue","No")))</f>
        <v>No</v>
      </c>
      <c r="X351" s="19" t="str">
        <f>HYPERLINK("https://www.google.com/maps/search/?api=1&amp;query="&amp;Table46[[#This Row],[Begin Lat]]&amp;","&amp;Table46[[#This Row],[Begin Long]],"Google Maps")</f>
        <v>Google Maps</v>
      </c>
      <c r="Y351" s="1">
        <v>40.019264999999997</v>
      </c>
      <c r="Z351" s="1">
        <v>-82.789662000000007</v>
      </c>
      <c r="AA351" s="1">
        <v>0</v>
      </c>
      <c r="AB351" s="1">
        <v>0</v>
      </c>
    </row>
    <row r="352" spans="1:28" x14ac:dyDescent="0.25">
      <c r="A352" s="13">
        <v>350</v>
      </c>
      <c r="B352" s="17">
        <v>8</v>
      </c>
      <c r="C352" s="1" t="s">
        <v>806</v>
      </c>
      <c r="D352" s="1" t="s">
        <v>2029</v>
      </c>
      <c r="E352" s="1" t="s">
        <v>5366</v>
      </c>
      <c r="F352" s="1" t="s">
        <v>1690</v>
      </c>
      <c r="G352" s="21">
        <v>3.0899999999965075</v>
      </c>
      <c r="H352" s="21">
        <v>0</v>
      </c>
      <c r="I352" s="1" t="s">
        <v>258</v>
      </c>
      <c r="J352" s="1" t="s">
        <v>259</v>
      </c>
      <c r="K352" s="1">
        <v>0</v>
      </c>
      <c r="L352" s="1">
        <v>1</v>
      </c>
      <c r="M352" s="1">
        <v>5</v>
      </c>
      <c r="N352" s="1">
        <v>4</v>
      </c>
      <c r="O352" s="1">
        <v>28</v>
      </c>
      <c r="P352" s="16">
        <v>124.16106468023256</v>
      </c>
      <c r="Q352" s="21">
        <v>10.321676134122702</v>
      </c>
      <c r="R352" s="21">
        <v>7.7313969259612492</v>
      </c>
      <c r="S352" s="21">
        <v>-2.5902792081614532</v>
      </c>
      <c r="T352" s="21">
        <v>0.72037219502428329</v>
      </c>
      <c r="U352" s="21">
        <v>1.8936267919900767</v>
      </c>
      <c r="V352" s="21">
        <v>1.1732545969657933</v>
      </c>
      <c r="W352" s="13" t="str">
        <f>IF(Table46[[#This Row],[PSI - FI]]&gt;5,"Red",(IF(AND(Table46[[#This Row],[PSI - FI]]&lt;5,Table46[[#This Row],[PSI - FI]]&gt;=3),"Blue","No")))</f>
        <v>No</v>
      </c>
      <c r="X352" s="19" t="str">
        <f>HYPERLINK("https://www.google.com/maps/search/?api=1&amp;query="&amp;Table46[[#This Row],[Begin Lat]]&amp;","&amp;Table46[[#This Row],[Begin Long]],"Google Maps")</f>
        <v>Google Maps</v>
      </c>
      <c r="Y352" s="1">
        <v>39.293320000000001</v>
      </c>
      <c r="Z352" s="1">
        <v>-84.334110999999993</v>
      </c>
      <c r="AA352" s="1">
        <v>0</v>
      </c>
      <c r="AB352" s="1">
        <v>0</v>
      </c>
    </row>
    <row r="353" spans="1:28" x14ac:dyDescent="0.25">
      <c r="A353" s="13">
        <v>351</v>
      </c>
      <c r="B353" s="17">
        <v>4</v>
      </c>
      <c r="C353" s="1" t="s">
        <v>790</v>
      </c>
      <c r="D353" s="1" t="s">
        <v>2193</v>
      </c>
      <c r="E353" s="1" t="s">
        <v>5350</v>
      </c>
      <c r="F353" s="1" t="s">
        <v>1691</v>
      </c>
      <c r="G353" s="21">
        <v>3.4180000000051223</v>
      </c>
      <c r="H353" s="21">
        <v>0</v>
      </c>
      <c r="I353" s="1" t="s">
        <v>258</v>
      </c>
      <c r="J353" s="1" t="s">
        <v>259</v>
      </c>
      <c r="K353" s="1">
        <v>0</v>
      </c>
      <c r="L353" s="1">
        <v>1</v>
      </c>
      <c r="M353" s="1">
        <v>8</v>
      </c>
      <c r="N353" s="1">
        <v>4</v>
      </c>
      <c r="O353" s="1">
        <v>12</v>
      </c>
      <c r="P353" s="16">
        <v>127.80168968023256</v>
      </c>
      <c r="Q353" s="21">
        <v>2.9572162354517419</v>
      </c>
      <c r="R353" s="21">
        <v>4.9152748894395151</v>
      </c>
      <c r="S353" s="21">
        <v>1.9580586539877731</v>
      </c>
      <c r="T353" s="21">
        <v>0.20639054384308922</v>
      </c>
      <c r="U353" s="21">
        <v>1.8895529973713217</v>
      </c>
      <c r="V353" s="21">
        <v>1.6831624535282323</v>
      </c>
      <c r="W353" s="13" t="str">
        <f>IF(Table46[[#This Row],[PSI - FI]]&gt;5,"Red",(IF(AND(Table46[[#This Row],[PSI - FI]]&lt;5,Table46[[#This Row],[PSI - FI]]&gt;=3),"Blue","No")))</f>
        <v>No</v>
      </c>
      <c r="X353" s="19" t="str">
        <f>HYPERLINK("https://www.google.com/maps/search/?api=1&amp;query="&amp;Table46[[#This Row],[Begin Lat]]&amp;","&amp;Table46[[#This Row],[Begin Long]],"Google Maps")</f>
        <v>Google Maps</v>
      </c>
      <c r="Y353" s="1">
        <v>41.183214999999997</v>
      </c>
      <c r="Z353" s="1">
        <v>-80.664400999999998</v>
      </c>
      <c r="AA353" s="1">
        <v>0</v>
      </c>
      <c r="AB353" s="1">
        <v>0</v>
      </c>
    </row>
    <row r="354" spans="1:28" x14ac:dyDescent="0.25">
      <c r="A354" s="13">
        <v>352</v>
      </c>
      <c r="B354" s="17">
        <v>4</v>
      </c>
      <c r="C354" s="1" t="s">
        <v>795</v>
      </c>
      <c r="D354" s="1" t="s">
        <v>2194</v>
      </c>
      <c r="E354" s="1" t="s">
        <v>5463</v>
      </c>
      <c r="F354" s="1" t="s">
        <v>1692</v>
      </c>
      <c r="G354" s="21">
        <v>7.5120368099342434</v>
      </c>
      <c r="H354" s="21">
        <v>0</v>
      </c>
      <c r="I354" s="1" t="s">
        <v>258</v>
      </c>
      <c r="J354" s="1" t="s">
        <v>259</v>
      </c>
      <c r="K354" s="1">
        <v>0</v>
      </c>
      <c r="L354" s="1">
        <v>0</v>
      </c>
      <c r="M354" s="1">
        <v>6</v>
      </c>
      <c r="N354" s="1">
        <v>5</v>
      </c>
      <c r="O354" s="1">
        <v>21</v>
      </c>
      <c r="P354" s="16">
        <v>82.46875</v>
      </c>
      <c r="Q354" s="21">
        <v>4.7096479610847553</v>
      </c>
      <c r="R354" s="21">
        <v>6.65857759199376</v>
      </c>
      <c r="S354" s="21">
        <v>1.9489296309090047</v>
      </c>
      <c r="T354" s="21">
        <v>0.32869656007731635</v>
      </c>
      <c r="U354" s="21">
        <v>1.8798745077311476</v>
      </c>
      <c r="V354" s="21">
        <v>1.5511779476538312</v>
      </c>
      <c r="W354" s="13" t="str">
        <f>IF(Table46[[#This Row],[PSI - FI]]&gt;5,"Red",(IF(AND(Table46[[#This Row],[PSI - FI]]&lt;5,Table46[[#This Row],[PSI - FI]]&gt;=3),"Blue","No")))</f>
        <v>No</v>
      </c>
      <c r="X354" s="19" t="str">
        <f>HYPERLINK("https://www.google.com/maps/search/?api=1&amp;query="&amp;Table46[[#This Row],[Begin Lat]]&amp;","&amp;Table46[[#This Row],[Begin Long]],"Google Maps")</f>
        <v>Google Maps</v>
      </c>
      <c r="Y354" s="1">
        <v>41.015157000000002</v>
      </c>
      <c r="Z354" s="1">
        <v>-81.463513000000006</v>
      </c>
      <c r="AA354" s="1">
        <v>0</v>
      </c>
      <c r="AB354" s="1">
        <v>0</v>
      </c>
    </row>
    <row r="355" spans="1:28" x14ac:dyDescent="0.25">
      <c r="A355" s="13">
        <v>353</v>
      </c>
      <c r="B355" s="17">
        <v>8</v>
      </c>
      <c r="C355" s="1" t="s">
        <v>806</v>
      </c>
      <c r="D355" s="1" t="s">
        <v>2195</v>
      </c>
      <c r="E355" s="1" t="s">
        <v>5258</v>
      </c>
      <c r="F355" s="1" t="s">
        <v>1693</v>
      </c>
      <c r="G355" s="21">
        <v>0.41657248384422019</v>
      </c>
      <c r="H355" s="21">
        <v>0</v>
      </c>
      <c r="I355" s="1" t="s">
        <v>258</v>
      </c>
      <c r="J355" s="1" t="s">
        <v>261</v>
      </c>
      <c r="K355" s="1">
        <v>0</v>
      </c>
      <c r="L355" s="1">
        <v>1</v>
      </c>
      <c r="M355" s="1">
        <v>5</v>
      </c>
      <c r="N355" s="1">
        <v>4</v>
      </c>
      <c r="O355" s="1">
        <v>15</v>
      </c>
      <c r="P355" s="16">
        <v>111.16106468023256</v>
      </c>
      <c r="Q355" s="21">
        <v>8.3347954103699262</v>
      </c>
      <c r="R355" s="21">
        <v>5.1386802591009104</v>
      </c>
      <c r="S355" s="21">
        <v>-3.1961151512690158</v>
      </c>
      <c r="T355" s="21">
        <v>0.59981447736325488</v>
      </c>
      <c r="U355" s="21">
        <v>1.8782614664953863</v>
      </c>
      <c r="V355" s="21">
        <v>1.2784469891321315</v>
      </c>
      <c r="W355" s="13" t="str">
        <f>IF(Table46[[#This Row],[PSI - FI]]&gt;5,"Red",(IF(AND(Table46[[#This Row],[PSI - FI]]&lt;5,Table46[[#This Row],[PSI - FI]]&gt;=3),"Blue","No")))</f>
        <v>No</v>
      </c>
      <c r="X355" s="19" t="str">
        <f>HYPERLINK("https://www.google.com/maps/search/?api=1&amp;query="&amp;Table46[[#This Row],[Begin Lat]]&amp;","&amp;Table46[[#This Row],[Begin Long]],"Google Maps")</f>
        <v>Google Maps</v>
      </c>
      <c r="Y355" s="1">
        <v>39.296016000000002</v>
      </c>
      <c r="Z355" s="1">
        <v>-84.292044000000004</v>
      </c>
      <c r="AA355" s="1">
        <v>0</v>
      </c>
      <c r="AB355" s="1">
        <v>0</v>
      </c>
    </row>
    <row r="356" spans="1:28" x14ac:dyDescent="0.25">
      <c r="A356" s="13">
        <v>354</v>
      </c>
      <c r="B356" s="17">
        <v>6</v>
      </c>
      <c r="C356" s="1" t="s">
        <v>784</v>
      </c>
      <c r="D356" s="1" t="s">
        <v>2196</v>
      </c>
      <c r="E356" s="1" t="s">
        <v>5464</v>
      </c>
      <c r="F356" s="1" t="s">
        <v>1694</v>
      </c>
      <c r="G356" s="21">
        <v>0.64299999999639113</v>
      </c>
      <c r="H356" s="21">
        <v>0</v>
      </c>
      <c r="I356" s="1" t="s">
        <v>258</v>
      </c>
      <c r="J356" s="1" t="s">
        <v>259</v>
      </c>
      <c r="K356" s="1">
        <v>0</v>
      </c>
      <c r="L356" s="1">
        <v>0</v>
      </c>
      <c r="M356" s="1">
        <v>9</v>
      </c>
      <c r="N356" s="1">
        <v>2</v>
      </c>
      <c r="O356" s="1">
        <v>7</v>
      </c>
      <c r="P356" s="16">
        <v>74.796875</v>
      </c>
      <c r="Q356" s="21">
        <v>5.4269824507922815</v>
      </c>
      <c r="R356" s="21">
        <v>3.6287568774033772</v>
      </c>
      <c r="S356" s="21">
        <v>-1.7982255733889043</v>
      </c>
      <c r="T356" s="21">
        <v>0.37876089209107766</v>
      </c>
      <c r="U356" s="21">
        <v>1.8776028359595487</v>
      </c>
      <c r="V356" s="21">
        <v>1.498841943868471</v>
      </c>
      <c r="W356" s="13" t="str">
        <f>IF(Table46[[#This Row],[PSI - FI]]&gt;5,"Red",(IF(AND(Table46[[#This Row],[PSI - FI]]&lt;5,Table46[[#This Row],[PSI - FI]]&gt;=3),"Blue","No")))</f>
        <v>No</v>
      </c>
      <c r="X356" s="19" t="str">
        <f>HYPERLINK("https://www.google.com/maps/search/?api=1&amp;query="&amp;Table46[[#This Row],[Begin Lat]]&amp;","&amp;Table46[[#This Row],[Begin Long]],"Google Maps")</f>
        <v>Google Maps</v>
      </c>
      <c r="Y356" s="1">
        <v>40.062272</v>
      </c>
      <c r="Z356" s="1">
        <v>-82.830566000000005</v>
      </c>
      <c r="AA356" s="1">
        <v>0</v>
      </c>
      <c r="AB356" s="1">
        <v>0</v>
      </c>
    </row>
    <row r="357" spans="1:28" x14ac:dyDescent="0.25">
      <c r="A357" s="13">
        <v>355</v>
      </c>
      <c r="B357" s="17">
        <v>4</v>
      </c>
      <c r="C357" s="1" t="s">
        <v>801</v>
      </c>
      <c r="D357" s="1" t="s">
        <v>2197</v>
      </c>
      <c r="E357" s="1" t="s">
        <v>3397</v>
      </c>
      <c r="F357" s="1" t="s">
        <v>1695</v>
      </c>
      <c r="G357" s="21">
        <v>17.964000000007218</v>
      </c>
      <c r="H357" s="21">
        <v>0</v>
      </c>
      <c r="I357" s="1" t="s">
        <v>258</v>
      </c>
      <c r="J357" s="1" t="s">
        <v>264</v>
      </c>
      <c r="K357" s="1">
        <v>0</v>
      </c>
      <c r="L357" s="1">
        <v>1</v>
      </c>
      <c r="M357" s="1">
        <v>9</v>
      </c>
      <c r="N357" s="1">
        <v>7</v>
      </c>
      <c r="O357" s="1">
        <v>47</v>
      </c>
      <c r="P357" s="16">
        <v>182.66106468023256</v>
      </c>
      <c r="Q357" s="21">
        <v>2.008209605735646</v>
      </c>
      <c r="R357" s="21">
        <v>12.382646335999317</v>
      </c>
      <c r="S357" s="21">
        <v>10.374436730263671</v>
      </c>
      <c r="T357" s="21">
        <v>0.16444889845732244</v>
      </c>
      <c r="U357" s="21">
        <v>1.8752845006231693</v>
      </c>
      <c r="V357" s="21">
        <v>1.7108356021658468</v>
      </c>
      <c r="W357" s="13" t="str">
        <f>IF(Table46[[#This Row],[PSI - FI]]&gt;5,"Red",(IF(AND(Table46[[#This Row],[PSI - FI]]&lt;5,Table46[[#This Row],[PSI - FI]]&gt;=3),"Blue","No")))</f>
        <v>No</v>
      </c>
      <c r="X357" s="19" t="str">
        <f>HYPERLINK("https://www.google.com/maps/search/?api=1&amp;query="&amp;Table46[[#This Row],[Begin Lat]]&amp;","&amp;Table46[[#This Row],[Begin Long]],"Google Maps")</f>
        <v>Google Maps</v>
      </c>
      <c r="Y357" s="1">
        <v>41.024346999999999</v>
      </c>
      <c r="Z357" s="1">
        <v>-80.659312999999997</v>
      </c>
      <c r="AA357" s="1">
        <v>0</v>
      </c>
      <c r="AB357" s="1">
        <v>0</v>
      </c>
    </row>
    <row r="358" spans="1:28" x14ac:dyDescent="0.25">
      <c r="A358" s="13">
        <v>356</v>
      </c>
      <c r="B358" s="17">
        <v>5</v>
      </c>
      <c r="C358" s="1" t="s">
        <v>793</v>
      </c>
      <c r="D358" s="1" t="s">
        <v>2198</v>
      </c>
      <c r="E358" s="1" t="s">
        <v>5121</v>
      </c>
      <c r="F358" s="1" t="s">
        <v>1696</v>
      </c>
      <c r="G358" s="21">
        <v>0.50100000000384171</v>
      </c>
      <c r="H358" s="21">
        <v>0</v>
      </c>
      <c r="I358" s="1" t="s">
        <v>258</v>
      </c>
      <c r="J358" s="1" t="s">
        <v>1326</v>
      </c>
      <c r="K358" s="1">
        <v>1</v>
      </c>
      <c r="L358" s="1">
        <v>3</v>
      </c>
      <c r="M358" s="1">
        <v>13</v>
      </c>
      <c r="N358" s="1">
        <v>1</v>
      </c>
      <c r="O358" s="1">
        <v>15</v>
      </c>
      <c r="P358" s="16">
        <v>287.25363372093022</v>
      </c>
      <c r="Q358" s="21">
        <v>1.1481573716388531</v>
      </c>
      <c r="R358" s="21">
        <v>6.4685113402730412</v>
      </c>
      <c r="S358" s="21">
        <v>5.3203539686341879</v>
      </c>
      <c r="T358" s="21">
        <v>0.11263906440103599</v>
      </c>
      <c r="U358" s="21">
        <v>1.8748870552012549</v>
      </c>
      <c r="V358" s="21">
        <v>1.7622479908002189</v>
      </c>
      <c r="W358" s="13" t="str">
        <f>IF(Table46[[#This Row],[PSI - FI]]&gt;5,"Red",(IF(AND(Table46[[#This Row],[PSI - FI]]&lt;5,Table46[[#This Row],[PSI - FI]]&gt;=3),"Blue","No")))</f>
        <v>No</v>
      </c>
      <c r="X358" s="19" t="str">
        <f>HYPERLINK("https://www.google.com/maps/search/?api=1&amp;query="&amp;Table46[[#This Row],[Begin Lat]]&amp;","&amp;Table46[[#This Row],[Begin Long]],"Google Maps")</f>
        <v>Google Maps</v>
      </c>
      <c r="Y358" s="1">
        <v>39.944313999999999</v>
      </c>
      <c r="Z358" s="1">
        <v>-82.730549999999994</v>
      </c>
      <c r="AA358" s="1">
        <v>0</v>
      </c>
      <c r="AB358" s="1">
        <v>0</v>
      </c>
    </row>
    <row r="359" spans="1:28" x14ac:dyDescent="0.25">
      <c r="A359" s="13">
        <v>357</v>
      </c>
      <c r="B359" s="17">
        <v>4</v>
      </c>
      <c r="C359" s="1" t="s">
        <v>798</v>
      </c>
      <c r="D359" s="1" t="s">
        <v>2199</v>
      </c>
      <c r="E359" s="1" t="s">
        <v>5465</v>
      </c>
      <c r="F359" s="1" t="s">
        <v>1697</v>
      </c>
      <c r="G359" s="21">
        <v>0.40600000000267755</v>
      </c>
      <c r="H359" s="21">
        <v>0</v>
      </c>
      <c r="I359" s="1" t="s">
        <v>258</v>
      </c>
      <c r="J359" s="1" t="s">
        <v>259</v>
      </c>
      <c r="K359" s="1">
        <v>0</v>
      </c>
      <c r="L359" s="1">
        <v>0</v>
      </c>
      <c r="M359" s="1">
        <v>5</v>
      </c>
      <c r="N359" s="1">
        <v>6</v>
      </c>
      <c r="O359" s="1">
        <v>22</v>
      </c>
      <c r="P359" s="16">
        <v>81.359375</v>
      </c>
      <c r="Q359" s="21">
        <v>5.3704973231255879</v>
      </c>
      <c r="R359" s="21">
        <v>6.6323737489374892</v>
      </c>
      <c r="S359" s="21">
        <v>1.2618764258119013</v>
      </c>
      <c r="T359" s="21">
        <v>0.37481867235130462</v>
      </c>
      <c r="U359" s="21">
        <v>1.8748434434636749</v>
      </c>
      <c r="V359" s="21">
        <v>1.5000247711123702</v>
      </c>
      <c r="W359" s="13" t="str">
        <f>IF(Table46[[#This Row],[PSI - FI]]&gt;5,"Red",(IF(AND(Table46[[#This Row],[PSI - FI]]&lt;5,Table46[[#This Row],[PSI - FI]]&gt;=3),"Blue","No")))</f>
        <v>No</v>
      </c>
      <c r="X359" s="19" t="str">
        <f>HYPERLINK("https://www.google.com/maps/search/?api=1&amp;query="&amp;Table46[[#This Row],[Begin Lat]]&amp;","&amp;Table46[[#This Row],[Begin Long]],"Google Maps")</f>
        <v>Google Maps</v>
      </c>
      <c r="Y359" s="1">
        <v>41.179465</v>
      </c>
      <c r="Z359" s="1">
        <v>-81.262808000000007</v>
      </c>
      <c r="AA359" s="1">
        <v>0</v>
      </c>
      <c r="AB359" s="1">
        <v>0</v>
      </c>
    </row>
    <row r="360" spans="1:28" x14ac:dyDescent="0.25">
      <c r="A360" s="13">
        <v>358</v>
      </c>
      <c r="B360" s="17">
        <v>6</v>
      </c>
      <c r="C360" s="1" t="s">
        <v>784</v>
      </c>
      <c r="D360" s="1" t="s">
        <v>2200</v>
      </c>
      <c r="E360" s="1" t="s">
        <v>5265</v>
      </c>
      <c r="F360" s="1" t="s">
        <v>1698</v>
      </c>
      <c r="G360" s="21">
        <v>1.1129999999975553</v>
      </c>
      <c r="H360" s="21">
        <v>0</v>
      </c>
      <c r="I360" s="1" t="s">
        <v>258</v>
      </c>
      <c r="J360" s="1" t="s">
        <v>259</v>
      </c>
      <c r="K360" s="1">
        <v>0</v>
      </c>
      <c r="L360" s="1">
        <v>0</v>
      </c>
      <c r="M360" s="1">
        <v>3</v>
      </c>
      <c r="N360" s="1">
        <v>6</v>
      </c>
      <c r="O360" s="1">
        <v>14</v>
      </c>
      <c r="P360" s="16">
        <v>60.265625</v>
      </c>
      <c r="Q360" s="21">
        <v>5.9489242078121949</v>
      </c>
      <c r="R360" s="21">
        <v>5.7152109967094047</v>
      </c>
      <c r="S360" s="21">
        <v>-0.2337132111027902</v>
      </c>
      <c r="T360" s="21">
        <v>0.41518834091755874</v>
      </c>
      <c r="U360" s="21">
        <v>1.8701776251015927</v>
      </c>
      <c r="V360" s="21">
        <v>1.4549892841840339</v>
      </c>
      <c r="W360" s="13" t="str">
        <f>IF(Table46[[#This Row],[PSI - FI]]&gt;5,"Red",(IF(AND(Table46[[#This Row],[PSI - FI]]&lt;5,Table46[[#This Row],[PSI - FI]]&gt;=3),"Blue","No")))</f>
        <v>No</v>
      </c>
      <c r="X360" s="19" t="str">
        <f>HYPERLINK("https://www.google.com/maps/search/?api=1&amp;query="&amp;Table46[[#This Row],[Begin Lat]]&amp;","&amp;Table46[[#This Row],[Begin Long]],"Google Maps")</f>
        <v>Google Maps</v>
      </c>
      <c r="Y360" s="1">
        <v>39.931756999999998</v>
      </c>
      <c r="Z360" s="1">
        <v>-83.159396999999998</v>
      </c>
      <c r="AA360" s="1">
        <v>0</v>
      </c>
      <c r="AB360" s="1">
        <v>0</v>
      </c>
    </row>
    <row r="361" spans="1:28" x14ac:dyDescent="0.25">
      <c r="A361" s="13">
        <v>359</v>
      </c>
      <c r="B361" s="17">
        <v>6</v>
      </c>
      <c r="C361" s="1" t="s">
        <v>1331</v>
      </c>
      <c r="D361" s="1" t="s">
        <v>2201</v>
      </c>
      <c r="E361" s="1" t="s">
        <v>5374</v>
      </c>
      <c r="F361" s="1" t="s">
        <v>1699</v>
      </c>
      <c r="G361" s="21">
        <v>18.010999999998603</v>
      </c>
      <c r="H361" s="21">
        <v>0</v>
      </c>
      <c r="I361" s="1" t="s">
        <v>258</v>
      </c>
      <c r="J361" s="1" t="s">
        <v>261</v>
      </c>
      <c r="K361" s="1">
        <v>0</v>
      </c>
      <c r="L361" s="1">
        <v>1</v>
      </c>
      <c r="M361" s="1">
        <v>6</v>
      </c>
      <c r="N361" s="1">
        <v>4</v>
      </c>
      <c r="O361" s="1">
        <v>29</v>
      </c>
      <c r="P361" s="16">
        <v>131.70793968023256</v>
      </c>
      <c r="Q361" s="21">
        <v>6.1846251827245329</v>
      </c>
      <c r="R361" s="21">
        <v>7.6586568837336584</v>
      </c>
      <c r="S361" s="21">
        <v>1.4740317010091255</v>
      </c>
      <c r="T361" s="21">
        <v>0.45261656697434971</v>
      </c>
      <c r="U361" s="21">
        <v>1.8684905555963049</v>
      </c>
      <c r="V361" s="21">
        <v>1.4158739886219553</v>
      </c>
      <c r="W361" s="13" t="str">
        <f>IF(Table46[[#This Row],[PSI - FI]]&gt;5,"Red",(IF(AND(Table46[[#This Row],[PSI - FI]]&lt;5,Table46[[#This Row],[PSI - FI]]&gt;=3),"Blue","No")))</f>
        <v>No</v>
      </c>
      <c r="X361" s="19" t="str">
        <f>HYPERLINK("https://www.google.com/maps/search/?api=1&amp;query="&amp;Table46[[#This Row],[Begin Lat]]&amp;","&amp;Table46[[#This Row],[Begin Long]],"Google Maps")</f>
        <v>Google Maps</v>
      </c>
      <c r="Y361" s="1">
        <v>40.581310000000002</v>
      </c>
      <c r="Z361" s="1">
        <v>-83.077286000000001</v>
      </c>
      <c r="AA361" s="1">
        <v>0</v>
      </c>
      <c r="AB361" s="1">
        <v>0</v>
      </c>
    </row>
    <row r="362" spans="1:28" x14ac:dyDescent="0.25">
      <c r="A362" s="13">
        <v>360</v>
      </c>
      <c r="B362" s="17">
        <v>5</v>
      </c>
      <c r="C362" s="1" t="s">
        <v>793</v>
      </c>
      <c r="D362" s="1" t="s">
        <v>2202</v>
      </c>
      <c r="E362" s="1" t="s">
        <v>5230</v>
      </c>
      <c r="F362" s="1" t="s">
        <v>1700</v>
      </c>
      <c r="G362" s="21">
        <v>5.9619999999995343</v>
      </c>
      <c r="H362" s="21">
        <v>0</v>
      </c>
      <c r="I362" s="1" t="s">
        <v>258</v>
      </c>
      <c r="J362" s="1" t="s">
        <v>1326</v>
      </c>
      <c r="K362" s="1">
        <v>0</v>
      </c>
      <c r="L362" s="1">
        <v>1</v>
      </c>
      <c r="M362" s="1">
        <v>8</v>
      </c>
      <c r="N362" s="1">
        <v>8</v>
      </c>
      <c r="O362" s="1">
        <v>17</v>
      </c>
      <c r="P362" s="16">
        <v>150.55168968023256</v>
      </c>
      <c r="Q362" s="21">
        <v>1.1919647868728867</v>
      </c>
      <c r="R362" s="21">
        <v>6.8250693875180328</v>
      </c>
      <c r="S362" s="21">
        <v>5.6331046006451464</v>
      </c>
      <c r="T362" s="21">
        <v>0.11912008053708976</v>
      </c>
      <c r="U362" s="21">
        <v>1.846293295266515</v>
      </c>
      <c r="V362" s="21">
        <v>1.7271732147294252</v>
      </c>
      <c r="W362" s="13" t="str">
        <f>IF(Table46[[#This Row],[PSI - FI]]&gt;5,"Red",(IF(AND(Table46[[#This Row],[PSI - FI]]&lt;5,Table46[[#This Row],[PSI - FI]]&gt;=3),"Blue","No")))</f>
        <v>No</v>
      </c>
      <c r="X362" s="19" t="str">
        <f>HYPERLINK("https://www.google.com/maps/search/?api=1&amp;query="&amp;Table46[[#This Row],[Begin Lat]]&amp;","&amp;Table46[[#This Row],[Begin Long]],"Google Maps")</f>
        <v>Google Maps</v>
      </c>
      <c r="Y362" s="1">
        <v>40.018107000000001</v>
      </c>
      <c r="Z362" s="1">
        <v>-82.624024000000006</v>
      </c>
      <c r="AA362" s="1">
        <v>0</v>
      </c>
      <c r="AB362" s="1">
        <v>0</v>
      </c>
    </row>
    <row r="363" spans="1:28" x14ac:dyDescent="0.25">
      <c r="A363" s="13">
        <v>361</v>
      </c>
      <c r="B363" s="17">
        <v>6</v>
      </c>
      <c r="C363" s="1" t="s">
        <v>799</v>
      </c>
      <c r="D363" s="1" t="s">
        <v>2203</v>
      </c>
      <c r="E363" s="1" t="s">
        <v>3244</v>
      </c>
      <c r="F363" s="1" t="s">
        <v>1701</v>
      </c>
      <c r="G363" s="21">
        <v>5.3920000000071013</v>
      </c>
      <c r="H363" s="21">
        <v>0</v>
      </c>
      <c r="I363" s="1" t="s">
        <v>258</v>
      </c>
      <c r="J363" s="1" t="s">
        <v>259</v>
      </c>
      <c r="K363" s="1">
        <v>0</v>
      </c>
      <c r="L363" s="1">
        <v>1</v>
      </c>
      <c r="M363" s="1">
        <v>2</v>
      </c>
      <c r="N363" s="1">
        <v>7</v>
      </c>
      <c r="O363" s="1">
        <v>14</v>
      </c>
      <c r="P363" s="16">
        <v>103.83293968023256</v>
      </c>
      <c r="Q363" s="21">
        <v>8.8052413417908753</v>
      </c>
      <c r="R363" s="21">
        <v>4.8376489298485073</v>
      </c>
      <c r="S363" s="21">
        <v>-3.967592411942368</v>
      </c>
      <c r="T363" s="21">
        <v>0.61453691732632432</v>
      </c>
      <c r="U363" s="21">
        <v>1.8417275019892196</v>
      </c>
      <c r="V363" s="21">
        <v>1.2271905846628952</v>
      </c>
      <c r="W363" s="13" t="str">
        <f>IF(Table46[[#This Row],[PSI - FI]]&gt;5,"Red",(IF(AND(Table46[[#This Row],[PSI - FI]]&lt;5,Table46[[#This Row],[PSI - FI]]&gt;=3),"Blue","No")))</f>
        <v>No</v>
      </c>
      <c r="X363" s="19" t="str">
        <f>HYPERLINK("https://www.google.com/maps/search/?api=1&amp;query="&amp;Table46[[#This Row],[Begin Lat]]&amp;","&amp;Table46[[#This Row],[Begin Long]],"Google Maps")</f>
        <v>Google Maps</v>
      </c>
      <c r="Y363" s="1">
        <v>40.213583</v>
      </c>
      <c r="Z363" s="1">
        <v>-83.032833999999994</v>
      </c>
      <c r="AA363" s="1">
        <v>0</v>
      </c>
      <c r="AB363" s="1">
        <v>0</v>
      </c>
    </row>
    <row r="364" spans="1:28" x14ac:dyDescent="0.25">
      <c r="A364" s="13">
        <v>362</v>
      </c>
      <c r="B364" s="17">
        <v>4</v>
      </c>
      <c r="C364" s="1" t="s">
        <v>798</v>
      </c>
      <c r="D364" s="1" t="s">
        <v>2204</v>
      </c>
      <c r="E364" s="1" t="s">
        <v>5466</v>
      </c>
      <c r="F364" s="1" t="s">
        <v>1702</v>
      </c>
      <c r="G364" s="21">
        <v>1.0270000000018626</v>
      </c>
      <c r="H364" s="21">
        <v>0</v>
      </c>
      <c r="I364" s="1" t="s">
        <v>258</v>
      </c>
      <c r="J364" s="1" t="s">
        <v>262</v>
      </c>
      <c r="K364" s="1">
        <v>0</v>
      </c>
      <c r="L364" s="1">
        <v>1</v>
      </c>
      <c r="M364" s="1">
        <v>9</v>
      </c>
      <c r="N364" s="1">
        <v>4</v>
      </c>
      <c r="O364" s="1">
        <v>9</v>
      </c>
      <c r="P364" s="16">
        <v>131.34856468023256</v>
      </c>
      <c r="Q364" s="21">
        <v>3.1562411271833302</v>
      </c>
      <c r="R364" s="21">
        <v>4.3103722802303048</v>
      </c>
      <c r="S364" s="21">
        <v>1.1541311530469747</v>
      </c>
      <c r="T364" s="21">
        <v>0.22028092329872601</v>
      </c>
      <c r="U364" s="21">
        <v>1.8407376361512784</v>
      </c>
      <c r="V364" s="21">
        <v>1.6204567128525524</v>
      </c>
      <c r="W364" s="13" t="str">
        <f>IF(Table46[[#This Row],[PSI - FI]]&gt;5,"Red",(IF(AND(Table46[[#This Row],[PSI - FI]]&lt;5,Table46[[#This Row],[PSI - FI]]&gt;=3),"Blue","No")))</f>
        <v>No</v>
      </c>
      <c r="X364" s="19" t="str">
        <f>HYPERLINK("https://www.google.com/maps/search/?api=1&amp;query="&amp;Table46[[#This Row],[Begin Lat]]&amp;","&amp;Table46[[#This Row],[Begin Long]],"Google Maps")</f>
        <v>Google Maps</v>
      </c>
      <c r="Y364" s="1">
        <v>41.154986999999998</v>
      </c>
      <c r="Z364" s="1">
        <v>-81.327647999999996</v>
      </c>
      <c r="AA364" s="1">
        <v>0</v>
      </c>
      <c r="AB364" s="1">
        <v>0</v>
      </c>
    </row>
    <row r="365" spans="1:28" x14ac:dyDescent="0.25">
      <c r="A365" s="13">
        <v>363</v>
      </c>
      <c r="B365" s="17">
        <v>4</v>
      </c>
      <c r="C365" s="1" t="s">
        <v>800</v>
      </c>
      <c r="D365" s="1" t="s">
        <v>2205</v>
      </c>
      <c r="E365" s="1" t="s">
        <v>5467</v>
      </c>
      <c r="F365" s="1" t="s">
        <v>1703</v>
      </c>
      <c r="G365" s="21">
        <v>8.6440000000002328</v>
      </c>
      <c r="H365" s="21">
        <v>0</v>
      </c>
      <c r="I365" s="1" t="s">
        <v>258</v>
      </c>
      <c r="J365" s="1" t="s">
        <v>259</v>
      </c>
      <c r="K365" s="1">
        <v>0</v>
      </c>
      <c r="L365" s="1">
        <v>0</v>
      </c>
      <c r="M365" s="1">
        <v>6</v>
      </c>
      <c r="N365" s="1">
        <v>4</v>
      </c>
      <c r="O365" s="1">
        <v>19</v>
      </c>
      <c r="P365" s="16">
        <v>76.03125</v>
      </c>
      <c r="Q365" s="21">
        <v>9.135608196144517</v>
      </c>
      <c r="R365" s="21">
        <v>5.8069328076126157</v>
      </c>
      <c r="S365" s="21">
        <v>-3.3286753885319014</v>
      </c>
      <c r="T365" s="21">
        <v>0.63759393761465066</v>
      </c>
      <c r="U365" s="21">
        <v>1.8404502474861679</v>
      </c>
      <c r="V365" s="21">
        <v>1.2028563098715173</v>
      </c>
      <c r="W365" s="13" t="str">
        <f>IF(Table46[[#This Row],[PSI - FI]]&gt;5,"Red",(IF(AND(Table46[[#This Row],[PSI - FI]]&lt;5,Table46[[#This Row],[PSI - FI]]&gt;=3),"Blue","No")))</f>
        <v>No</v>
      </c>
      <c r="X365" s="19" t="str">
        <f>HYPERLINK("https://www.google.com/maps/search/?api=1&amp;query="&amp;Table46[[#This Row],[Begin Lat]]&amp;","&amp;Table46[[#This Row],[Begin Long]],"Google Maps")</f>
        <v>Google Maps</v>
      </c>
      <c r="Y365" s="1">
        <v>40.767938999999998</v>
      </c>
      <c r="Z365" s="1">
        <v>-81.383279999999999</v>
      </c>
      <c r="AA365" s="1">
        <v>0</v>
      </c>
      <c r="AB365" s="1">
        <v>0</v>
      </c>
    </row>
    <row r="366" spans="1:28" x14ac:dyDescent="0.25">
      <c r="A366" s="13">
        <v>364</v>
      </c>
      <c r="B366" s="17">
        <v>4</v>
      </c>
      <c r="C366" s="1" t="s">
        <v>800</v>
      </c>
      <c r="D366" s="1" t="s">
        <v>2206</v>
      </c>
      <c r="E366" s="1" t="s">
        <v>5468</v>
      </c>
      <c r="F366" s="1" t="s">
        <v>1704</v>
      </c>
      <c r="G366" s="21">
        <v>3.978000000002794</v>
      </c>
      <c r="H366" s="21">
        <v>0</v>
      </c>
      <c r="I366" s="1" t="s">
        <v>258</v>
      </c>
      <c r="J366" s="1" t="s">
        <v>259</v>
      </c>
      <c r="K366" s="1">
        <v>0</v>
      </c>
      <c r="L366" s="1">
        <v>0</v>
      </c>
      <c r="M366" s="1">
        <v>7</v>
      </c>
      <c r="N366" s="1">
        <v>3</v>
      </c>
      <c r="O366" s="1">
        <v>22</v>
      </c>
      <c r="P366" s="16">
        <v>81.140625</v>
      </c>
      <c r="Q366" s="21">
        <v>4.6632958153854096</v>
      </c>
      <c r="R366" s="21">
        <v>7.2893292411057935</v>
      </c>
      <c r="S366" s="21">
        <v>2.6260334257203839</v>
      </c>
      <c r="T366" s="21">
        <v>0.32546154315684395</v>
      </c>
      <c r="U366" s="21">
        <v>1.8378769233270449</v>
      </c>
      <c r="V366" s="21">
        <v>1.5124153801702009</v>
      </c>
      <c r="W366" s="13" t="str">
        <f>IF(Table46[[#This Row],[PSI - FI]]&gt;5,"Red",(IF(AND(Table46[[#This Row],[PSI - FI]]&lt;5,Table46[[#This Row],[PSI - FI]]&gt;=3),"Blue","No")))</f>
        <v>No</v>
      </c>
      <c r="X366" s="19" t="str">
        <f>HYPERLINK("https://www.google.com/maps/search/?api=1&amp;query="&amp;Table46[[#This Row],[Begin Lat]]&amp;","&amp;Table46[[#This Row],[Begin Long]],"Google Maps")</f>
        <v>Google Maps</v>
      </c>
      <c r="Y366" s="1">
        <v>40.788518000000003</v>
      </c>
      <c r="Z366" s="1">
        <v>-81.417591000000002</v>
      </c>
      <c r="AA366" s="1">
        <v>0</v>
      </c>
      <c r="AB366" s="1">
        <v>0</v>
      </c>
    </row>
    <row r="367" spans="1:28" x14ac:dyDescent="0.25">
      <c r="A367" s="13">
        <v>365</v>
      </c>
      <c r="B367" s="17">
        <v>8</v>
      </c>
      <c r="C367" s="1" t="s">
        <v>1329</v>
      </c>
      <c r="D367" s="1" t="s">
        <v>2207</v>
      </c>
      <c r="E367" s="1" t="s">
        <v>3646</v>
      </c>
      <c r="F367" s="1" t="s">
        <v>1705</v>
      </c>
      <c r="G367" s="21">
        <v>18.034220349251125</v>
      </c>
      <c r="H367" s="21">
        <v>0</v>
      </c>
      <c r="I367" s="1" t="s">
        <v>258</v>
      </c>
      <c r="J367" s="1" t="s">
        <v>259</v>
      </c>
      <c r="K367" s="1">
        <v>0</v>
      </c>
      <c r="L367" s="1">
        <v>1</v>
      </c>
      <c r="M367" s="1">
        <v>6</v>
      </c>
      <c r="N367" s="1">
        <v>3</v>
      </c>
      <c r="O367" s="1">
        <v>5</v>
      </c>
      <c r="P367" s="16">
        <v>103.27043968023256</v>
      </c>
      <c r="Q367" s="21">
        <v>10.321317217431499</v>
      </c>
      <c r="R367" s="21">
        <v>2.9635785609244851</v>
      </c>
      <c r="S367" s="21">
        <v>-7.3577386565070135</v>
      </c>
      <c r="T367" s="21">
        <v>0.7203471454488739</v>
      </c>
      <c r="U367" s="21">
        <v>1.8349755622915724</v>
      </c>
      <c r="V367" s="21">
        <v>1.1146284168426985</v>
      </c>
      <c r="W367" s="13" t="str">
        <f>IF(Table46[[#This Row],[PSI - FI]]&gt;5,"Red",(IF(AND(Table46[[#This Row],[PSI - FI]]&lt;5,Table46[[#This Row],[PSI - FI]]&gt;=3),"Blue","No")))</f>
        <v>No</v>
      </c>
      <c r="X367" s="19" t="str">
        <f>HYPERLINK("https://www.google.com/maps/search/?api=1&amp;query="&amp;Table46[[#This Row],[Begin Lat]]&amp;","&amp;Table46[[#This Row],[Begin Long]],"Google Maps")</f>
        <v>Google Maps</v>
      </c>
      <c r="Y367" s="1">
        <v>39.000376000000003</v>
      </c>
      <c r="Z367" s="1">
        <v>-84.149820000000005</v>
      </c>
      <c r="AA367" s="1">
        <v>0</v>
      </c>
      <c r="AB367" s="1">
        <v>0</v>
      </c>
    </row>
    <row r="368" spans="1:28" x14ac:dyDescent="0.25">
      <c r="A368" s="13">
        <v>366</v>
      </c>
      <c r="B368" s="17">
        <v>7</v>
      </c>
      <c r="C368" s="1" t="s">
        <v>3196</v>
      </c>
      <c r="D368" s="1" t="s">
        <v>2208</v>
      </c>
      <c r="E368" s="1" t="s">
        <v>5330</v>
      </c>
      <c r="F368" s="1" t="s">
        <v>1706</v>
      </c>
      <c r="G368" s="21">
        <v>3.7810000000026776</v>
      </c>
      <c r="H368" s="21">
        <v>0</v>
      </c>
      <c r="I368" s="1" t="s">
        <v>258</v>
      </c>
      <c r="J368" s="1" t="s">
        <v>259</v>
      </c>
      <c r="K368" s="1">
        <v>0</v>
      </c>
      <c r="L368" s="1">
        <v>2</v>
      </c>
      <c r="M368" s="1">
        <v>5</v>
      </c>
      <c r="N368" s="1">
        <v>3</v>
      </c>
      <c r="O368" s="1">
        <v>24</v>
      </c>
      <c r="P368" s="16">
        <v>161.40025436046511</v>
      </c>
      <c r="Q368" s="21">
        <v>6.3980291352994154</v>
      </c>
      <c r="R368" s="21">
        <v>7.1601166789411721</v>
      </c>
      <c r="S368" s="21">
        <v>0.76208754364175668</v>
      </c>
      <c r="T368" s="21">
        <v>0.44653234921681628</v>
      </c>
      <c r="U368" s="21">
        <v>1.832315224875293</v>
      </c>
      <c r="V368" s="21">
        <v>1.3857828756584767</v>
      </c>
      <c r="W368" s="13" t="str">
        <f>IF(Table46[[#This Row],[PSI - FI]]&gt;5,"Red",(IF(AND(Table46[[#This Row],[PSI - FI]]&lt;5,Table46[[#This Row],[PSI - FI]]&gt;=3),"Blue","No")))</f>
        <v>No</v>
      </c>
      <c r="X368" s="19" t="str">
        <f>HYPERLINK("https://www.google.com/maps/search/?api=1&amp;query="&amp;Table46[[#This Row],[Begin Lat]]&amp;","&amp;Table46[[#This Row],[Begin Long]],"Google Maps")</f>
        <v>Google Maps</v>
      </c>
      <c r="Y368" s="1">
        <v>39.819724000000001</v>
      </c>
      <c r="Z368" s="1">
        <v>-84.235471000000004</v>
      </c>
      <c r="AA368" s="1">
        <v>0</v>
      </c>
      <c r="AB368" s="1">
        <v>0</v>
      </c>
    </row>
    <row r="369" spans="1:28" x14ac:dyDescent="0.25">
      <c r="A369" s="13">
        <v>367</v>
      </c>
      <c r="B369" s="17">
        <v>8</v>
      </c>
      <c r="C369" s="1" t="s">
        <v>787</v>
      </c>
      <c r="D369" s="1" t="s">
        <v>2209</v>
      </c>
      <c r="E369" s="1" t="s">
        <v>5292</v>
      </c>
      <c r="F369" s="1" t="s">
        <v>1707</v>
      </c>
      <c r="G369" s="21">
        <v>4.5610000000015134</v>
      </c>
      <c r="H369" s="21">
        <v>0</v>
      </c>
      <c r="I369" s="1" t="s">
        <v>258</v>
      </c>
      <c r="J369" s="1" t="s">
        <v>259</v>
      </c>
      <c r="K369" s="1">
        <v>0</v>
      </c>
      <c r="L369" s="1">
        <v>1</v>
      </c>
      <c r="M369" s="1">
        <v>4</v>
      </c>
      <c r="N369" s="1">
        <v>6</v>
      </c>
      <c r="O369" s="1">
        <v>32</v>
      </c>
      <c r="P369" s="16">
        <v>130.48918968023256</v>
      </c>
      <c r="Q369" s="21">
        <v>6.1967424388825343</v>
      </c>
      <c r="R369" s="21">
        <v>8.1621009212155737</v>
      </c>
      <c r="S369" s="21">
        <v>1.9653584823330394</v>
      </c>
      <c r="T369" s="21">
        <v>0.43248411349978472</v>
      </c>
      <c r="U369" s="21">
        <v>1.8319100504212407</v>
      </c>
      <c r="V369" s="21">
        <v>1.3994259369214559</v>
      </c>
      <c r="W369" s="13" t="str">
        <f>IF(Table46[[#This Row],[PSI - FI]]&gt;5,"Red",(IF(AND(Table46[[#This Row],[PSI - FI]]&lt;5,Table46[[#This Row],[PSI - FI]]&gt;=3),"Blue","No")))</f>
        <v>No</v>
      </c>
      <c r="X369" s="19" t="str">
        <f>HYPERLINK("https://www.google.com/maps/search/?api=1&amp;query="&amp;Table46[[#This Row],[Begin Lat]]&amp;","&amp;Table46[[#This Row],[Begin Long]],"Google Maps")</f>
        <v>Google Maps</v>
      </c>
      <c r="Y369" s="1">
        <v>39.296031999999997</v>
      </c>
      <c r="Z369" s="1">
        <v>-84.543132999999997</v>
      </c>
      <c r="AA369" s="1">
        <v>0</v>
      </c>
      <c r="AB369" s="1">
        <v>0</v>
      </c>
    </row>
    <row r="370" spans="1:28" x14ac:dyDescent="0.25">
      <c r="A370" s="13">
        <v>368</v>
      </c>
      <c r="B370" s="17">
        <v>4</v>
      </c>
      <c r="C370" s="1" t="s">
        <v>800</v>
      </c>
      <c r="D370" s="1" t="s">
        <v>2210</v>
      </c>
      <c r="E370" s="1" t="s">
        <v>3314</v>
      </c>
      <c r="F370" s="1" t="s">
        <v>1708</v>
      </c>
      <c r="G370" s="21">
        <v>19.248000000006869</v>
      </c>
      <c r="H370" s="21">
        <v>0</v>
      </c>
      <c r="I370" s="1" t="s">
        <v>258</v>
      </c>
      <c r="J370" s="1" t="s">
        <v>259</v>
      </c>
      <c r="K370" s="1">
        <v>0</v>
      </c>
      <c r="L370" s="1">
        <v>0</v>
      </c>
      <c r="M370" s="1">
        <v>4</v>
      </c>
      <c r="N370" s="1">
        <v>6</v>
      </c>
      <c r="O370" s="1">
        <v>29</v>
      </c>
      <c r="P370" s="16">
        <v>81.8125</v>
      </c>
      <c r="Q370" s="21">
        <v>8.4513988341080228</v>
      </c>
      <c r="R370" s="21">
        <v>7.8333770688437658</v>
      </c>
      <c r="S370" s="21">
        <v>-0.61802176526425701</v>
      </c>
      <c r="T370" s="21">
        <v>0.5898414802054367</v>
      </c>
      <c r="U370" s="21">
        <v>1.8306075155853945</v>
      </c>
      <c r="V370" s="21">
        <v>1.2407660353799579</v>
      </c>
      <c r="W370" s="13" t="str">
        <f>IF(Table46[[#This Row],[PSI - FI]]&gt;5,"Red",(IF(AND(Table46[[#This Row],[PSI - FI]]&lt;5,Table46[[#This Row],[PSI - FI]]&gt;=3),"Blue","No")))</f>
        <v>No</v>
      </c>
      <c r="X370" s="19" t="str">
        <f>HYPERLINK("https://www.google.com/maps/search/?api=1&amp;query="&amp;Table46[[#This Row],[Begin Lat]]&amp;","&amp;Table46[[#This Row],[Begin Long]],"Google Maps")</f>
        <v>Google Maps</v>
      </c>
      <c r="Y370" s="1">
        <v>40.889386999999999</v>
      </c>
      <c r="Z370" s="1">
        <v>-81.363384999999994</v>
      </c>
      <c r="AA370" s="1">
        <v>0</v>
      </c>
      <c r="AB370" s="1">
        <v>0</v>
      </c>
    </row>
    <row r="371" spans="1:28" x14ac:dyDescent="0.25">
      <c r="A371" s="13">
        <v>369</v>
      </c>
      <c r="B371" s="17">
        <v>4</v>
      </c>
      <c r="C371" s="1" t="s">
        <v>800</v>
      </c>
      <c r="D371" s="1" t="s">
        <v>2211</v>
      </c>
      <c r="E371" s="1" t="s">
        <v>5257</v>
      </c>
      <c r="F371" s="1" t="s">
        <v>1709</v>
      </c>
      <c r="G371" s="21">
        <v>6.407999999995809</v>
      </c>
      <c r="H371" s="21">
        <v>0</v>
      </c>
      <c r="I371" s="1" t="s">
        <v>258</v>
      </c>
      <c r="J371" s="1" t="s">
        <v>259</v>
      </c>
      <c r="K371" s="1">
        <v>0</v>
      </c>
      <c r="L371" s="1">
        <v>1</v>
      </c>
      <c r="M371" s="1">
        <v>4</v>
      </c>
      <c r="N371" s="1">
        <v>5</v>
      </c>
      <c r="O371" s="1">
        <v>32</v>
      </c>
      <c r="P371" s="16">
        <v>126.05168968023256</v>
      </c>
      <c r="Q371" s="21">
        <v>8.480601067453156</v>
      </c>
      <c r="R371" s="21">
        <v>8.4255684191103573</v>
      </c>
      <c r="S371" s="21">
        <v>-5.5032648342798751E-2</v>
      </c>
      <c r="T371" s="21">
        <v>0.59187956749485482</v>
      </c>
      <c r="U371" s="21">
        <v>1.829814281356281</v>
      </c>
      <c r="V371" s="21">
        <v>1.2379347138614261</v>
      </c>
      <c r="W371" s="13" t="str">
        <f>IF(Table46[[#This Row],[PSI - FI]]&gt;5,"Red",(IF(AND(Table46[[#This Row],[PSI - FI]]&lt;5,Table46[[#This Row],[PSI - FI]]&gt;=3),"Blue","No")))</f>
        <v>No</v>
      </c>
      <c r="X371" s="19" t="str">
        <f>HYPERLINK("https://www.google.com/maps/search/?api=1&amp;query="&amp;Table46[[#This Row],[Begin Lat]]&amp;","&amp;Table46[[#This Row],[Begin Long]],"Google Maps")</f>
        <v>Google Maps</v>
      </c>
      <c r="Y371" s="1">
        <v>40.832726000000001</v>
      </c>
      <c r="Z371" s="1">
        <v>-81.419054000000003</v>
      </c>
      <c r="AA371" s="1">
        <v>0</v>
      </c>
      <c r="AB371" s="1">
        <v>0</v>
      </c>
    </row>
    <row r="372" spans="1:28" x14ac:dyDescent="0.25">
      <c r="A372" s="13">
        <v>370</v>
      </c>
      <c r="B372" s="17">
        <v>8</v>
      </c>
      <c r="C372" s="1" t="s">
        <v>787</v>
      </c>
      <c r="D372" s="1" t="s">
        <v>2212</v>
      </c>
      <c r="E372" s="1" t="s">
        <v>5469</v>
      </c>
      <c r="F372" s="1" t="s">
        <v>1710</v>
      </c>
      <c r="G372" s="21">
        <v>2.5850000000064028</v>
      </c>
      <c r="H372" s="21">
        <v>0</v>
      </c>
      <c r="I372" s="1" t="s">
        <v>258</v>
      </c>
      <c r="J372" s="1" t="s">
        <v>259</v>
      </c>
      <c r="K372" s="1">
        <v>0</v>
      </c>
      <c r="L372" s="1">
        <v>2</v>
      </c>
      <c r="M372" s="1">
        <v>5</v>
      </c>
      <c r="N372" s="1">
        <v>3</v>
      </c>
      <c r="O372" s="1">
        <v>24</v>
      </c>
      <c r="P372" s="16">
        <v>161.40025436046511</v>
      </c>
      <c r="Q372" s="21">
        <v>9.8115725436863155</v>
      </c>
      <c r="R372" s="21">
        <v>6.6986606760788501</v>
      </c>
      <c r="S372" s="21">
        <v>-3.1129118676074654</v>
      </c>
      <c r="T372" s="21">
        <v>0.68477095755495243</v>
      </c>
      <c r="U372" s="21">
        <v>1.8294479027879929</v>
      </c>
      <c r="V372" s="21">
        <v>1.1446769452330403</v>
      </c>
      <c r="W372" s="13" t="str">
        <f>IF(Table46[[#This Row],[PSI - FI]]&gt;5,"Red",(IF(AND(Table46[[#This Row],[PSI - FI]]&lt;5,Table46[[#This Row],[PSI - FI]]&gt;=3),"Blue","No")))</f>
        <v>No</v>
      </c>
      <c r="X372" s="19" t="str">
        <f>HYPERLINK("https://www.google.com/maps/search/?api=1&amp;query="&amp;Table46[[#This Row],[Begin Lat]]&amp;","&amp;Table46[[#This Row],[Begin Long]],"Google Maps")</f>
        <v>Google Maps</v>
      </c>
      <c r="Y372" s="1">
        <v>39.110391999999997</v>
      </c>
      <c r="Z372" s="1">
        <v>-84.616600000000005</v>
      </c>
      <c r="AA372" s="1">
        <v>0</v>
      </c>
      <c r="AB372" s="1">
        <v>0</v>
      </c>
    </row>
    <row r="373" spans="1:28" x14ac:dyDescent="0.25">
      <c r="A373" s="13">
        <v>371</v>
      </c>
      <c r="B373" s="17">
        <v>6</v>
      </c>
      <c r="C373" s="1" t="s">
        <v>784</v>
      </c>
      <c r="D373" s="1" t="s">
        <v>2213</v>
      </c>
      <c r="E373" s="1" t="s">
        <v>5385</v>
      </c>
      <c r="F373" s="1" t="s">
        <v>1711</v>
      </c>
      <c r="G373" s="21">
        <v>19.190000000002328</v>
      </c>
      <c r="H373" s="21">
        <v>0</v>
      </c>
      <c r="I373" s="1" t="s">
        <v>258</v>
      </c>
      <c r="J373" s="1" t="s">
        <v>261</v>
      </c>
      <c r="K373" s="1">
        <v>0</v>
      </c>
      <c r="L373" s="1">
        <v>0</v>
      </c>
      <c r="M373" s="1">
        <v>10</v>
      </c>
      <c r="N373" s="1">
        <v>1</v>
      </c>
      <c r="O373" s="1">
        <v>23</v>
      </c>
      <c r="P373" s="16">
        <v>92.90625</v>
      </c>
      <c r="Q373" s="21">
        <v>4.2433954380969334</v>
      </c>
      <c r="R373" s="21">
        <v>6.7165460261011853</v>
      </c>
      <c r="S373" s="21">
        <v>2.4731505880042519</v>
      </c>
      <c r="T373" s="21">
        <v>0.31078972321820247</v>
      </c>
      <c r="U373" s="21">
        <v>1.8290045881636297</v>
      </c>
      <c r="V373" s="21">
        <v>1.5182148649454272</v>
      </c>
      <c r="W373" s="13" t="str">
        <f>IF(Table46[[#This Row],[PSI - FI]]&gt;5,"Red",(IF(AND(Table46[[#This Row],[PSI - FI]]&lt;5,Table46[[#This Row],[PSI - FI]]&gt;=3),"Blue","No")))</f>
        <v>No</v>
      </c>
      <c r="X373" s="19" t="str">
        <f>HYPERLINK("https://www.google.com/maps/search/?api=1&amp;query="&amp;Table46[[#This Row],[Begin Lat]]&amp;","&amp;Table46[[#This Row],[Begin Long]],"Google Maps")</f>
        <v>Google Maps</v>
      </c>
      <c r="Y373" s="1">
        <v>40.055193000000003</v>
      </c>
      <c r="Z373" s="1">
        <v>-83.159766000000005</v>
      </c>
      <c r="AA373" s="1">
        <v>0</v>
      </c>
      <c r="AB373" s="1">
        <v>0</v>
      </c>
    </row>
    <row r="374" spans="1:28" x14ac:dyDescent="0.25">
      <c r="A374" s="13">
        <v>372</v>
      </c>
      <c r="B374" s="17">
        <v>6</v>
      </c>
      <c r="C374" s="1" t="s">
        <v>784</v>
      </c>
      <c r="D374" s="1" t="s">
        <v>2214</v>
      </c>
      <c r="E374" s="1" t="s">
        <v>5470</v>
      </c>
      <c r="F374" s="1" t="s">
        <v>1712</v>
      </c>
      <c r="G374" s="21">
        <v>3.5529999999998836</v>
      </c>
      <c r="H374" s="21">
        <v>0</v>
      </c>
      <c r="I374" s="1" t="s">
        <v>258</v>
      </c>
      <c r="J374" s="1" t="s">
        <v>261</v>
      </c>
      <c r="K374" s="1">
        <v>0</v>
      </c>
      <c r="L374" s="1">
        <v>1</v>
      </c>
      <c r="M374" s="1">
        <v>3</v>
      </c>
      <c r="N374" s="1">
        <v>6</v>
      </c>
      <c r="O374" s="1">
        <v>24</v>
      </c>
      <c r="P374" s="16">
        <v>115.94231468023256</v>
      </c>
      <c r="Q374" s="21">
        <v>7.44652787100783</v>
      </c>
      <c r="R374" s="21">
        <v>6.8127138404764001</v>
      </c>
      <c r="S374" s="21">
        <v>-0.63381403053142993</v>
      </c>
      <c r="T374" s="21">
        <v>0.55112062409514839</v>
      </c>
      <c r="U374" s="21">
        <v>1.8204483145700179</v>
      </c>
      <c r="V374" s="21">
        <v>1.2693276904748694</v>
      </c>
      <c r="W374" s="13" t="str">
        <f>IF(Table46[[#This Row],[PSI - FI]]&gt;5,"Red",(IF(AND(Table46[[#This Row],[PSI - FI]]&lt;5,Table46[[#This Row],[PSI - FI]]&gt;=3),"Blue","No")))</f>
        <v>No</v>
      </c>
      <c r="X374" s="19" t="str">
        <f>HYPERLINK("https://www.google.com/maps/search/?api=1&amp;query="&amp;Table46[[#This Row],[Begin Lat]]&amp;","&amp;Table46[[#This Row],[Begin Long]],"Google Maps")</f>
        <v>Google Maps</v>
      </c>
      <c r="Y374" s="1">
        <v>39.953060999999998</v>
      </c>
      <c r="Z374" s="1">
        <v>-83.110138000000006</v>
      </c>
      <c r="AA374" s="1">
        <v>0</v>
      </c>
      <c r="AB374" s="1">
        <v>0</v>
      </c>
    </row>
    <row r="375" spans="1:28" x14ac:dyDescent="0.25">
      <c r="A375" s="13">
        <v>373</v>
      </c>
      <c r="B375" s="17">
        <v>3</v>
      </c>
      <c r="C375" s="1" t="s">
        <v>1330</v>
      </c>
      <c r="D375" s="1" t="s">
        <v>2215</v>
      </c>
      <c r="E375" s="1" t="s">
        <v>3642</v>
      </c>
      <c r="F375" s="1" t="s">
        <v>1713</v>
      </c>
      <c r="G375" s="21">
        <v>0.71400000000721775</v>
      </c>
      <c r="H375" s="21">
        <v>0</v>
      </c>
      <c r="I375" s="1" t="s">
        <v>258</v>
      </c>
      <c r="J375" s="1" t="s">
        <v>261</v>
      </c>
      <c r="K375" s="1">
        <v>0</v>
      </c>
      <c r="L375" s="1">
        <v>1</v>
      </c>
      <c r="M375" s="1">
        <v>7</v>
      </c>
      <c r="N375" s="1">
        <v>2</v>
      </c>
      <c r="O375" s="1">
        <v>15</v>
      </c>
      <c r="P375" s="16">
        <v>115.37981468023256</v>
      </c>
      <c r="Q375" s="21">
        <v>6.9726115255439609</v>
      </c>
      <c r="R375" s="21">
        <v>5.0707369643949178</v>
      </c>
      <c r="S375" s="21">
        <v>-1.9018745611490431</v>
      </c>
      <c r="T375" s="21">
        <v>0.50893995736593156</v>
      </c>
      <c r="U375" s="21">
        <v>1.8193251320601769</v>
      </c>
      <c r="V375" s="21">
        <v>1.3103851746942454</v>
      </c>
      <c r="W375" s="13" t="str">
        <f>IF(Table46[[#This Row],[PSI - FI]]&gt;5,"Red",(IF(AND(Table46[[#This Row],[PSI - FI]]&lt;5,Table46[[#This Row],[PSI - FI]]&gt;=3),"Blue","No")))</f>
        <v>No</v>
      </c>
      <c r="X375" s="19" t="str">
        <f>HYPERLINK("https://www.google.com/maps/search/?api=1&amp;query="&amp;Table46[[#This Row],[Begin Lat]]&amp;","&amp;Table46[[#This Row],[Begin Long]],"Google Maps")</f>
        <v>Google Maps</v>
      </c>
      <c r="Y375" s="1">
        <v>41.295957999999999</v>
      </c>
      <c r="Z375" s="1">
        <v>-82.609330999999997</v>
      </c>
      <c r="AA375" s="1">
        <v>0</v>
      </c>
      <c r="AB375" s="1">
        <v>0</v>
      </c>
    </row>
    <row r="376" spans="1:28" x14ac:dyDescent="0.25">
      <c r="A376" s="13">
        <v>374</v>
      </c>
      <c r="B376" s="17">
        <v>2</v>
      </c>
      <c r="C376" s="1" t="s">
        <v>786</v>
      </c>
      <c r="D376" s="1" t="s">
        <v>2216</v>
      </c>
      <c r="E376" s="1" t="s">
        <v>5269</v>
      </c>
      <c r="F376" s="1" t="s">
        <v>1714</v>
      </c>
      <c r="G376" s="21">
        <v>7.7999999994062819E-2</v>
      </c>
      <c r="H376" s="21">
        <v>0</v>
      </c>
      <c r="I376" s="1" t="s">
        <v>258</v>
      </c>
      <c r="J376" s="1" t="s">
        <v>259</v>
      </c>
      <c r="K376" s="1">
        <v>0</v>
      </c>
      <c r="L376" s="1">
        <v>0</v>
      </c>
      <c r="M376" s="1">
        <v>6</v>
      </c>
      <c r="N376" s="1">
        <v>4</v>
      </c>
      <c r="O376" s="1">
        <v>16</v>
      </c>
      <c r="P376" s="16">
        <v>73.03125</v>
      </c>
      <c r="Q376" s="21">
        <v>8.0907807316992884</v>
      </c>
      <c r="R376" s="21">
        <v>5.2239208640616139</v>
      </c>
      <c r="S376" s="21">
        <v>-2.8668598676376744</v>
      </c>
      <c r="T376" s="21">
        <v>0.56467315961273179</v>
      </c>
      <c r="U376" s="21">
        <v>1.8183333348866324</v>
      </c>
      <c r="V376" s="21">
        <v>1.2536601752739007</v>
      </c>
      <c r="W376" s="13" t="str">
        <f>IF(Table46[[#This Row],[PSI - FI]]&gt;5,"Red",(IF(AND(Table46[[#This Row],[PSI - FI]]&lt;5,Table46[[#This Row],[PSI - FI]]&gt;=3),"Blue","No")))</f>
        <v>No</v>
      </c>
      <c r="X376" s="19" t="str">
        <f>HYPERLINK("https://www.google.com/maps/search/?api=1&amp;query="&amp;Table46[[#This Row],[Begin Lat]]&amp;","&amp;Table46[[#This Row],[Begin Long]],"Google Maps")</f>
        <v>Google Maps</v>
      </c>
      <c r="Y376" s="1">
        <v>41.612983</v>
      </c>
      <c r="Z376" s="1">
        <v>-83.703429999999997</v>
      </c>
      <c r="AA376" s="1">
        <v>0</v>
      </c>
      <c r="AB376" s="1">
        <v>0</v>
      </c>
    </row>
    <row r="377" spans="1:28" x14ac:dyDescent="0.25">
      <c r="A377" s="13">
        <v>375</v>
      </c>
      <c r="B377" s="17">
        <v>3</v>
      </c>
      <c r="C377" s="1" t="s">
        <v>1330</v>
      </c>
      <c r="D377" s="1" t="s">
        <v>2217</v>
      </c>
      <c r="E377" s="1" t="s">
        <v>5471</v>
      </c>
      <c r="F377" s="1" t="s">
        <v>1715</v>
      </c>
      <c r="G377" s="21">
        <v>0</v>
      </c>
      <c r="H377" s="21">
        <v>0</v>
      </c>
      <c r="I377" s="1" t="s">
        <v>258</v>
      </c>
      <c r="J377" s="1" t="s">
        <v>262</v>
      </c>
      <c r="K377" s="1">
        <v>0</v>
      </c>
      <c r="L377" s="1">
        <v>1</v>
      </c>
      <c r="M377" s="1">
        <v>5</v>
      </c>
      <c r="N377" s="1">
        <v>5</v>
      </c>
      <c r="O377" s="1">
        <v>29</v>
      </c>
      <c r="P377" s="16">
        <v>129.59856468023256</v>
      </c>
      <c r="Q377" s="21">
        <v>5.0883896667813975</v>
      </c>
      <c r="R377" s="21">
        <v>8.3688920224802708</v>
      </c>
      <c r="S377" s="21">
        <v>3.2805023556988733</v>
      </c>
      <c r="T377" s="21">
        <v>0.35512976630609533</v>
      </c>
      <c r="U377" s="21">
        <v>1.815550572059031</v>
      </c>
      <c r="V377" s="21">
        <v>1.4604208057529358</v>
      </c>
      <c r="W377" s="13" t="str">
        <f>IF(Table46[[#This Row],[PSI - FI]]&gt;5,"Red",(IF(AND(Table46[[#This Row],[PSI - FI]]&lt;5,Table46[[#This Row],[PSI - FI]]&gt;=3),"Blue","No")))</f>
        <v>No</v>
      </c>
      <c r="X377" s="19" t="str">
        <f>HYPERLINK("https://www.google.com/maps/search/?api=1&amp;query="&amp;Table46[[#This Row],[Begin Lat]]&amp;","&amp;Table46[[#This Row],[Begin Long]],"Google Maps")</f>
        <v>Google Maps</v>
      </c>
      <c r="Y377" s="1">
        <v>41.415185999999999</v>
      </c>
      <c r="Z377" s="1">
        <v>-82.671045000000007</v>
      </c>
      <c r="AA377" s="1">
        <v>0</v>
      </c>
      <c r="AB377" s="1">
        <v>0</v>
      </c>
    </row>
    <row r="378" spans="1:28" x14ac:dyDescent="0.25">
      <c r="A378" s="13">
        <v>376</v>
      </c>
      <c r="B378" s="17">
        <v>8</v>
      </c>
      <c r="C378" s="1" t="s">
        <v>787</v>
      </c>
      <c r="D378" s="1" t="s">
        <v>2218</v>
      </c>
      <c r="E378" s="1" t="s">
        <v>5472</v>
      </c>
      <c r="F378" s="1" t="s">
        <v>1716</v>
      </c>
      <c r="G378" s="21">
        <v>1.1119999999937136</v>
      </c>
      <c r="H378" s="21">
        <v>0</v>
      </c>
      <c r="I378" s="1" t="s">
        <v>258</v>
      </c>
      <c r="J378" s="1" t="s">
        <v>259</v>
      </c>
      <c r="K378" s="1">
        <v>0</v>
      </c>
      <c r="L378" s="1">
        <v>0</v>
      </c>
      <c r="M378" s="1">
        <v>5</v>
      </c>
      <c r="N378" s="1">
        <v>5</v>
      </c>
      <c r="O378" s="1">
        <v>34</v>
      </c>
      <c r="P378" s="16">
        <v>88.921875</v>
      </c>
      <c r="Q378" s="21">
        <v>9.0279907684109659</v>
      </c>
      <c r="R378" s="21">
        <v>8.6625667105495303</v>
      </c>
      <c r="S378" s="21">
        <v>-0.36542405786143561</v>
      </c>
      <c r="T378" s="21">
        <v>0.6300830835990906</v>
      </c>
      <c r="U378" s="21">
        <v>1.8132490902372338</v>
      </c>
      <c r="V378" s="21">
        <v>1.1831660066381433</v>
      </c>
      <c r="W378" s="13" t="str">
        <f>IF(Table46[[#This Row],[PSI - FI]]&gt;5,"Red",(IF(AND(Table46[[#This Row],[PSI - FI]]&lt;5,Table46[[#This Row],[PSI - FI]]&gt;=3),"Blue","No")))</f>
        <v>No</v>
      </c>
      <c r="X378" s="19" t="str">
        <f>HYPERLINK("https://www.google.com/maps/search/?api=1&amp;query="&amp;Table46[[#This Row],[Begin Lat]]&amp;","&amp;Table46[[#This Row],[Begin Long]],"Google Maps")</f>
        <v>Google Maps</v>
      </c>
      <c r="Y378" s="1">
        <v>39.104036999999998</v>
      </c>
      <c r="Z378" s="1">
        <v>-84.617234999999994</v>
      </c>
      <c r="AA378" s="1">
        <v>0</v>
      </c>
      <c r="AB378" s="1">
        <v>0</v>
      </c>
    </row>
    <row r="379" spans="1:28" x14ac:dyDescent="0.25">
      <c r="A379" s="13">
        <v>377</v>
      </c>
      <c r="B379" s="17">
        <v>6</v>
      </c>
      <c r="C379" s="1" t="s">
        <v>799</v>
      </c>
      <c r="D379" s="1" t="s">
        <v>2219</v>
      </c>
      <c r="E379" s="1" t="s">
        <v>5280</v>
      </c>
      <c r="F379" s="1" t="s">
        <v>1717</v>
      </c>
      <c r="G379" s="21">
        <v>6.7240000000019791</v>
      </c>
      <c r="H379" s="21">
        <v>0</v>
      </c>
      <c r="I379" s="1" t="s">
        <v>258</v>
      </c>
      <c r="J379" s="1" t="s">
        <v>1326</v>
      </c>
      <c r="K379" s="1">
        <v>1</v>
      </c>
      <c r="L379" s="1">
        <v>0</v>
      </c>
      <c r="M379" s="1">
        <v>4</v>
      </c>
      <c r="N379" s="1">
        <v>9</v>
      </c>
      <c r="O379" s="1">
        <v>22</v>
      </c>
      <c r="P379" s="16">
        <v>133.80168968023256</v>
      </c>
      <c r="Q379" s="21">
        <v>2.1727089024096573</v>
      </c>
      <c r="R379" s="21">
        <v>7.4241770570190564</v>
      </c>
      <c r="S379" s="21">
        <v>5.2514681546093991</v>
      </c>
      <c r="T379" s="21">
        <v>0.17297459900860715</v>
      </c>
      <c r="U379" s="21">
        <v>1.8127456418016372</v>
      </c>
      <c r="V379" s="21">
        <v>1.6397710427930301</v>
      </c>
      <c r="W379" s="13" t="str">
        <f>IF(Table46[[#This Row],[PSI - FI]]&gt;5,"Red",(IF(AND(Table46[[#This Row],[PSI - FI]]&lt;5,Table46[[#This Row],[PSI - FI]]&gt;=3),"Blue","No")))</f>
        <v>No</v>
      </c>
      <c r="X379" s="19" t="str">
        <f>HYPERLINK("https://www.google.com/maps/search/?api=1&amp;query="&amp;Table46[[#This Row],[Begin Lat]]&amp;","&amp;Table46[[#This Row],[Begin Long]],"Google Maps")</f>
        <v>Google Maps</v>
      </c>
      <c r="Y379" s="1">
        <v>40.156677999999999</v>
      </c>
      <c r="Z379" s="1">
        <v>-83.002904000000001</v>
      </c>
      <c r="AA379" s="1">
        <v>0</v>
      </c>
      <c r="AB379" s="1">
        <v>0</v>
      </c>
    </row>
    <row r="380" spans="1:28" x14ac:dyDescent="0.25">
      <c r="A380" s="13">
        <v>378</v>
      </c>
      <c r="B380" s="17">
        <v>4</v>
      </c>
      <c r="C380" s="1" t="s">
        <v>790</v>
      </c>
      <c r="D380" s="1" t="s">
        <v>2220</v>
      </c>
      <c r="E380" s="1" t="s">
        <v>5473</v>
      </c>
      <c r="F380" s="1" t="s">
        <v>1718</v>
      </c>
      <c r="G380" s="21">
        <v>11.149000000004889</v>
      </c>
      <c r="H380" s="21">
        <v>0</v>
      </c>
      <c r="I380" s="1" t="s">
        <v>258</v>
      </c>
      <c r="J380" s="1" t="s">
        <v>259</v>
      </c>
      <c r="K380" s="1">
        <v>0</v>
      </c>
      <c r="L380" s="1">
        <v>1</v>
      </c>
      <c r="M380" s="1">
        <v>7</v>
      </c>
      <c r="N380" s="1">
        <v>3</v>
      </c>
      <c r="O380" s="1">
        <v>26</v>
      </c>
      <c r="P380" s="16">
        <v>130.81731468023256</v>
      </c>
      <c r="Q380" s="21">
        <v>4.5005059498058593</v>
      </c>
      <c r="R380" s="21">
        <v>7.4055391091140246</v>
      </c>
      <c r="S380" s="21">
        <v>2.9050331593081653</v>
      </c>
      <c r="T380" s="21">
        <v>0.31410008487512509</v>
      </c>
      <c r="U380" s="21">
        <v>1.8066345097537293</v>
      </c>
      <c r="V380" s="21">
        <v>1.4925344248786043</v>
      </c>
      <c r="W380" s="13" t="str">
        <f>IF(Table46[[#This Row],[PSI - FI]]&gt;5,"Red",(IF(AND(Table46[[#This Row],[PSI - FI]]&lt;5,Table46[[#This Row],[PSI - FI]]&gt;=3),"Blue","No")))</f>
        <v>No</v>
      </c>
      <c r="X380" s="19" t="str">
        <f>HYPERLINK("https://www.google.com/maps/search/?api=1&amp;query="&amp;Table46[[#This Row],[Begin Lat]]&amp;","&amp;Table46[[#This Row],[Begin Long]],"Google Maps")</f>
        <v>Google Maps</v>
      </c>
      <c r="Y380" s="1">
        <v>41.283459999999998</v>
      </c>
      <c r="Z380" s="1">
        <v>-80.845343</v>
      </c>
      <c r="AA380" s="1">
        <v>0</v>
      </c>
      <c r="AB380" s="1">
        <v>0</v>
      </c>
    </row>
    <row r="381" spans="1:28" x14ac:dyDescent="0.25">
      <c r="A381" s="13">
        <v>379</v>
      </c>
      <c r="B381" s="17">
        <v>8</v>
      </c>
      <c r="C381" s="1" t="s">
        <v>787</v>
      </c>
      <c r="D381" s="1" t="s">
        <v>2221</v>
      </c>
      <c r="E381" s="1" t="s">
        <v>5474</v>
      </c>
      <c r="F381" s="1" t="s">
        <v>1719</v>
      </c>
      <c r="G381" s="21">
        <v>2.7920000000012806</v>
      </c>
      <c r="H381" s="21">
        <v>0</v>
      </c>
      <c r="I381" s="1" t="s">
        <v>258</v>
      </c>
      <c r="J381" s="1" t="s">
        <v>259</v>
      </c>
      <c r="K381" s="1">
        <v>0</v>
      </c>
      <c r="L381" s="1">
        <v>0</v>
      </c>
      <c r="M381" s="1">
        <v>2</v>
      </c>
      <c r="N381" s="1">
        <v>8</v>
      </c>
      <c r="O381" s="1">
        <v>110</v>
      </c>
      <c r="P381" s="16">
        <v>158.59375</v>
      </c>
      <c r="Q381" s="21">
        <v>7.7466060323523029</v>
      </c>
      <c r="R381" s="21">
        <v>23.71752659522798</v>
      </c>
      <c r="S381" s="21">
        <v>15.970920562875676</v>
      </c>
      <c r="T381" s="21">
        <v>0.54065245983309429</v>
      </c>
      <c r="U381" s="21">
        <v>1.8021571963079683</v>
      </c>
      <c r="V381" s="21">
        <v>1.2615047364748739</v>
      </c>
      <c r="W381" s="13" t="str">
        <f>IF(Table46[[#This Row],[PSI - FI]]&gt;5,"Red",(IF(AND(Table46[[#This Row],[PSI - FI]]&lt;5,Table46[[#This Row],[PSI - FI]]&gt;=3),"Blue","No")))</f>
        <v>No</v>
      </c>
      <c r="X381" s="19" t="str">
        <f>HYPERLINK("https://www.google.com/maps/search/?api=1&amp;query="&amp;Table46[[#This Row],[Begin Lat]]&amp;","&amp;Table46[[#This Row],[Begin Long]],"Google Maps")</f>
        <v>Google Maps</v>
      </c>
      <c r="Y381" s="1">
        <v>39.198934999999999</v>
      </c>
      <c r="Z381" s="1">
        <v>-84.380392000000001</v>
      </c>
      <c r="AA381" s="1">
        <v>0</v>
      </c>
      <c r="AB381" s="1">
        <v>0</v>
      </c>
    </row>
    <row r="382" spans="1:28" x14ac:dyDescent="0.25">
      <c r="A382" s="13">
        <v>380</v>
      </c>
      <c r="B382" s="17">
        <v>6</v>
      </c>
      <c r="C382" s="1" t="s">
        <v>799</v>
      </c>
      <c r="D382" s="1" t="s">
        <v>2222</v>
      </c>
      <c r="E382" s="1" t="s">
        <v>5475</v>
      </c>
      <c r="F382" s="1" t="s">
        <v>1720</v>
      </c>
      <c r="G382" s="21">
        <v>1.4009999999980209</v>
      </c>
      <c r="H382" s="21">
        <v>0</v>
      </c>
      <c r="I382" s="1" t="s">
        <v>258</v>
      </c>
      <c r="J382" s="1" t="s">
        <v>1326</v>
      </c>
      <c r="K382" s="1">
        <v>0</v>
      </c>
      <c r="L382" s="1">
        <v>2</v>
      </c>
      <c r="M382" s="1">
        <v>8</v>
      </c>
      <c r="N382" s="1">
        <v>9</v>
      </c>
      <c r="O382" s="1">
        <v>12</v>
      </c>
      <c r="P382" s="16">
        <v>195.66587936046511</v>
      </c>
      <c r="Q382" s="21">
        <v>1.0095182733012269</v>
      </c>
      <c r="R382" s="21">
        <v>5.8336662973565492</v>
      </c>
      <c r="S382" s="21">
        <v>4.8241480240553223</v>
      </c>
      <c r="T382" s="21">
        <v>9.7188739479895675E-2</v>
      </c>
      <c r="U382" s="21">
        <v>1.8005600770679333</v>
      </c>
      <c r="V382" s="21">
        <v>1.7033713375880377</v>
      </c>
      <c r="W382" s="13" t="str">
        <f>IF(Table46[[#This Row],[PSI - FI]]&gt;5,"Red",(IF(AND(Table46[[#This Row],[PSI - FI]]&lt;5,Table46[[#This Row],[PSI - FI]]&gt;=3),"Blue","No")))</f>
        <v>No</v>
      </c>
      <c r="X382" s="19" t="str">
        <f>HYPERLINK("https://www.google.com/maps/search/?api=1&amp;query="&amp;Table46[[#This Row],[Begin Lat]]&amp;","&amp;Table46[[#This Row],[Begin Long]],"Google Maps")</f>
        <v>Google Maps</v>
      </c>
      <c r="Y382" s="1">
        <v>40.174692</v>
      </c>
      <c r="Z382" s="1">
        <v>-83.010458999999997</v>
      </c>
      <c r="AA382" s="1">
        <v>0</v>
      </c>
      <c r="AB382" s="1">
        <v>0</v>
      </c>
    </row>
    <row r="383" spans="1:28" x14ac:dyDescent="0.25">
      <c r="A383" s="13">
        <v>381</v>
      </c>
      <c r="B383" s="17">
        <v>8</v>
      </c>
      <c r="C383" s="1" t="s">
        <v>787</v>
      </c>
      <c r="D383" s="1" t="s">
        <v>2223</v>
      </c>
      <c r="E383" s="1" t="s">
        <v>5476</v>
      </c>
      <c r="F383" s="1" t="s">
        <v>1721</v>
      </c>
      <c r="G383" s="21">
        <v>0</v>
      </c>
      <c r="H383" s="21">
        <v>0</v>
      </c>
      <c r="I383" s="1" t="s">
        <v>258</v>
      </c>
      <c r="J383" s="1" t="s">
        <v>262</v>
      </c>
      <c r="K383" s="1">
        <v>0</v>
      </c>
      <c r="L383" s="1">
        <v>0</v>
      </c>
      <c r="M383" s="1">
        <v>5</v>
      </c>
      <c r="N383" s="1">
        <v>7</v>
      </c>
      <c r="O383" s="1">
        <v>61</v>
      </c>
      <c r="P383" s="16">
        <v>124.796875</v>
      </c>
      <c r="Q383" s="21">
        <v>4.2637208380475755</v>
      </c>
      <c r="R383" s="21">
        <v>14.301741994446203</v>
      </c>
      <c r="S383" s="21">
        <v>10.038021156398628</v>
      </c>
      <c r="T383" s="21">
        <v>0.29757433765249308</v>
      </c>
      <c r="U383" s="21">
        <v>1.7988837896395073</v>
      </c>
      <c r="V383" s="21">
        <v>1.5013094519870143</v>
      </c>
      <c r="W383" s="13" t="str">
        <f>IF(Table46[[#This Row],[PSI - FI]]&gt;5,"Red",(IF(AND(Table46[[#This Row],[PSI - FI]]&lt;5,Table46[[#This Row],[PSI - FI]]&gt;=3),"Blue","No")))</f>
        <v>No</v>
      </c>
      <c r="X383" s="19" t="str">
        <f>HYPERLINK("https://www.google.com/maps/search/?api=1&amp;query="&amp;Table46[[#This Row],[Begin Lat]]&amp;","&amp;Table46[[#This Row],[Begin Long]],"Google Maps")</f>
        <v>Google Maps</v>
      </c>
      <c r="Y383" s="1">
        <v>39.220658999999998</v>
      </c>
      <c r="Z383" s="1">
        <v>-84.517823000000007</v>
      </c>
      <c r="AA383" s="1">
        <v>0</v>
      </c>
      <c r="AB383" s="1">
        <v>0</v>
      </c>
    </row>
    <row r="384" spans="1:28" x14ac:dyDescent="0.25">
      <c r="A384" s="13">
        <v>382</v>
      </c>
      <c r="B384" s="17">
        <v>5</v>
      </c>
      <c r="C384" s="1" t="s">
        <v>797</v>
      </c>
      <c r="D384" s="1" t="s">
        <v>2224</v>
      </c>
      <c r="E384" s="1" t="s">
        <v>5477</v>
      </c>
      <c r="F384" s="1" t="s">
        <v>1722</v>
      </c>
      <c r="G384" s="21">
        <v>4.2759999999980209</v>
      </c>
      <c r="H384" s="21">
        <v>0</v>
      </c>
      <c r="I384" s="1" t="s">
        <v>258</v>
      </c>
      <c r="J384" s="1" t="s">
        <v>259</v>
      </c>
      <c r="K384" s="1">
        <v>0</v>
      </c>
      <c r="L384" s="1">
        <v>2</v>
      </c>
      <c r="M384" s="1">
        <v>6</v>
      </c>
      <c r="N384" s="1">
        <v>2</v>
      </c>
      <c r="O384" s="1">
        <v>12</v>
      </c>
      <c r="P384" s="16">
        <v>151.50962936046511</v>
      </c>
      <c r="Q384" s="21">
        <v>4.3764439963707931</v>
      </c>
      <c r="R384" s="21">
        <v>4.9726715788427267</v>
      </c>
      <c r="S384" s="21">
        <v>0.59622758247193364</v>
      </c>
      <c r="T384" s="21">
        <v>0.30544153169503008</v>
      </c>
      <c r="U384" s="21">
        <v>1.7979687159085125</v>
      </c>
      <c r="V384" s="21">
        <v>1.4925271842134824</v>
      </c>
      <c r="W384" s="13" t="str">
        <f>IF(Table46[[#This Row],[PSI - FI]]&gt;5,"Red",(IF(AND(Table46[[#This Row],[PSI - FI]]&lt;5,Table46[[#This Row],[PSI - FI]]&gt;=3),"Blue","No")))</f>
        <v>No</v>
      </c>
      <c r="X384" s="19" t="str">
        <f>HYPERLINK("https://www.google.com/maps/search/?api=1&amp;query="&amp;Table46[[#This Row],[Begin Lat]]&amp;","&amp;Table46[[#This Row],[Begin Long]],"Google Maps")</f>
        <v>Google Maps</v>
      </c>
      <c r="Y384" s="1">
        <v>39.907344000000002</v>
      </c>
      <c r="Z384" s="1">
        <v>-82.731030000000004</v>
      </c>
      <c r="AA384" s="1">
        <v>0</v>
      </c>
      <c r="AB384" s="1">
        <v>0</v>
      </c>
    </row>
    <row r="385" spans="1:28" x14ac:dyDescent="0.25">
      <c r="A385" s="13">
        <v>383</v>
      </c>
      <c r="B385" s="17">
        <v>3</v>
      </c>
      <c r="C385" s="1" t="s">
        <v>1330</v>
      </c>
      <c r="D385" s="1" t="s">
        <v>2225</v>
      </c>
      <c r="E385" s="1" t="s">
        <v>5478</v>
      </c>
      <c r="F385" s="1" t="s">
        <v>1723</v>
      </c>
      <c r="G385" s="21">
        <v>0.64500000000407454</v>
      </c>
      <c r="H385" s="21">
        <v>0</v>
      </c>
      <c r="I385" s="1" t="s">
        <v>258</v>
      </c>
      <c r="J385" s="1" t="s">
        <v>259</v>
      </c>
      <c r="K385" s="1">
        <v>0</v>
      </c>
      <c r="L385" s="1">
        <v>1</v>
      </c>
      <c r="M385" s="1">
        <v>4</v>
      </c>
      <c r="N385" s="1">
        <v>5</v>
      </c>
      <c r="O385" s="1">
        <v>14</v>
      </c>
      <c r="P385" s="16">
        <v>108.05168968023256</v>
      </c>
      <c r="Q385" s="21">
        <v>5.4966459289349316</v>
      </c>
      <c r="R385" s="21">
        <v>5.0968456488341589</v>
      </c>
      <c r="S385" s="21">
        <v>-0.39980028010077273</v>
      </c>
      <c r="T385" s="21">
        <v>0.38362285753259578</v>
      </c>
      <c r="U385" s="21">
        <v>1.7947916377371271</v>
      </c>
      <c r="V385" s="21">
        <v>1.4111687802045314</v>
      </c>
      <c r="W385" s="13" t="str">
        <f>IF(Table46[[#This Row],[PSI - FI]]&gt;5,"Red",(IF(AND(Table46[[#This Row],[PSI - FI]]&lt;5,Table46[[#This Row],[PSI - FI]]&gt;=3),"Blue","No")))</f>
        <v>No</v>
      </c>
      <c r="X385" s="19" t="str">
        <f>HYPERLINK("https://www.google.com/maps/search/?api=1&amp;query="&amp;Table46[[#This Row],[Begin Lat]]&amp;","&amp;Table46[[#This Row],[Begin Long]],"Google Maps")</f>
        <v>Google Maps</v>
      </c>
      <c r="Y385" s="1">
        <v>41.423591999999999</v>
      </c>
      <c r="Z385" s="1">
        <v>-82.679484000000002</v>
      </c>
      <c r="AA385" s="1">
        <v>0</v>
      </c>
      <c r="AB385" s="1">
        <v>0</v>
      </c>
    </row>
    <row r="386" spans="1:28" x14ac:dyDescent="0.25">
      <c r="A386" s="13">
        <v>384</v>
      </c>
      <c r="B386" s="17">
        <v>4</v>
      </c>
      <c r="C386" s="1" t="s">
        <v>795</v>
      </c>
      <c r="D386" s="1" t="s">
        <v>2226</v>
      </c>
      <c r="E386" s="1" t="s">
        <v>5479</v>
      </c>
      <c r="F386" s="1" t="s">
        <v>1724</v>
      </c>
      <c r="G386" s="21">
        <v>0</v>
      </c>
      <c r="H386" s="21">
        <v>0</v>
      </c>
      <c r="I386" s="1" t="s">
        <v>258</v>
      </c>
      <c r="J386" s="1" t="s">
        <v>259</v>
      </c>
      <c r="K386" s="1">
        <v>0</v>
      </c>
      <c r="L386" s="1">
        <v>1</v>
      </c>
      <c r="M386" s="1">
        <v>8</v>
      </c>
      <c r="N386" s="1">
        <v>1</v>
      </c>
      <c r="O386" s="1">
        <v>24</v>
      </c>
      <c r="P386" s="16">
        <v>126.48918968023256</v>
      </c>
      <c r="Q386" s="21">
        <v>7.312003805901675</v>
      </c>
      <c r="R386" s="21">
        <v>6.8222677087389592</v>
      </c>
      <c r="S386" s="21">
        <v>-0.48973609716271582</v>
      </c>
      <c r="T386" s="21">
        <v>0.51032062653756249</v>
      </c>
      <c r="U386" s="21">
        <v>1.7940417693601451</v>
      </c>
      <c r="V386" s="21">
        <v>1.2837211428225825</v>
      </c>
      <c r="W386" s="13" t="str">
        <f>IF(Table46[[#This Row],[PSI - FI]]&gt;5,"Red",(IF(AND(Table46[[#This Row],[PSI - FI]]&lt;5,Table46[[#This Row],[PSI - FI]]&gt;=3),"Blue","No")))</f>
        <v>No</v>
      </c>
      <c r="X386" s="19" t="str">
        <f>HYPERLINK("https://www.google.com/maps/search/?api=1&amp;query="&amp;Table46[[#This Row],[Begin Lat]]&amp;","&amp;Table46[[#This Row],[Begin Long]],"Google Maps")</f>
        <v>Google Maps</v>
      </c>
      <c r="Y386" s="1">
        <v>41.017834000000001</v>
      </c>
      <c r="Z386" s="1">
        <v>-81.491702000000004</v>
      </c>
      <c r="AA386" s="1">
        <v>0</v>
      </c>
      <c r="AB386" s="1">
        <v>0</v>
      </c>
    </row>
    <row r="387" spans="1:28" x14ac:dyDescent="0.25">
      <c r="A387" s="13">
        <v>385</v>
      </c>
      <c r="B387" s="17">
        <v>2</v>
      </c>
      <c r="C387" s="1" t="s">
        <v>786</v>
      </c>
      <c r="D387" s="1" t="s">
        <v>2227</v>
      </c>
      <c r="E387" s="1" t="s">
        <v>5480</v>
      </c>
      <c r="F387" s="1" t="s">
        <v>1725</v>
      </c>
      <c r="G387" s="21">
        <v>8.4679999999934807</v>
      </c>
      <c r="H387" s="21">
        <v>0</v>
      </c>
      <c r="I387" s="1" t="s">
        <v>258</v>
      </c>
      <c r="J387" s="1" t="s">
        <v>262</v>
      </c>
      <c r="K387" s="1">
        <v>0</v>
      </c>
      <c r="L387" s="1">
        <v>1</v>
      </c>
      <c r="M387" s="1">
        <v>4</v>
      </c>
      <c r="N387" s="1">
        <v>7</v>
      </c>
      <c r="O387" s="1">
        <v>27</v>
      </c>
      <c r="P387" s="16">
        <v>129.92668968023256</v>
      </c>
      <c r="Q387" s="21">
        <v>4.5491377307869012</v>
      </c>
      <c r="R387" s="21">
        <v>7.3972807332022414</v>
      </c>
      <c r="S387" s="21">
        <v>2.8481430024153402</v>
      </c>
      <c r="T387" s="21">
        <v>0.3174942024930415</v>
      </c>
      <c r="U387" s="21">
        <v>1.7817825516361621</v>
      </c>
      <c r="V387" s="21">
        <v>1.4642883491431204</v>
      </c>
      <c r="W387" s="13" t="str">
        <f>IF(Table46[[#This Row],[PSI - FI]]&gt;5,"Red",(IF(AND(Table46[[#This Row],[PSI - FI]]&lt;5,Table46[[#This Row],[PSI - FI]]&gt;=3),"Blue","No")))</f>
        <v>No</v>
      </c>
      <c r="X387" s="19" t="str">
        <f>HYPERLINK("https://www.google.com/maps/search/?api=1&amp;query="&amp;Table46[[#This Row],[Begin Lat]]&amp;","&amp;Table46[[#This Row],[Begin Long]],"Google Maps")</f>
        <v>Google Maps</v>
      </c>
      <c r="Y387" s="1">
        <v>41.673689000000003</v>
      </c>
      <c r="Z387" s="1">
        <v>-83.715270000000004</v>
      </c>
      <c r="AA387" s="1">
        <v>0</v>
      </c>
      <c r="AB387" s="1">
        <v>0</v>
      </c>
    </row>
    <row r="388" spans="1:28" x14ac:dyDescent="0.25">
      <c r="A388" s="13">
        <v>386</v>
      </c>
      <c r="B388" s="17">
        <v>3</v>
      </c>
      <c r="C388" s="1" t="s">
        <v>805</v>
      </c>
      <c r="D388" s="1" t="s">
        <v>2228</v>
      </c>
      <c r="E388" s="1" t="s">
        <v>5481</v>
      </c>
      <c r="F388" s="1" t="s">
        <v>1726</v>
      </c>
      <c r="G388" s="21">
        <v>1.2599999999947613</v>
      </c>
      <c r="H388" s="21">
        <v>0</v>
      </c>
      <c r="I388" s="1" t="s">
        <v>258</v>
      </c>
      <c r="J388" s="1" t="s">
        <v>261</v>
      </c>
      <c r="K388" s="1">
        <v>0</v>
      </c>
      <c r="L388" s="1">
        <v>1</v>
      </c>
      <c r="M388" s="1">
        <v>6</v>
      </c>
      <c r="N388" s="1">
        <v>4</v>
      </c>
      <c r="O388" s="1">
        <v>20</v>
      </c>
      <c r="P388" s="16">
        <v>122.70793968023256</v>
      </c>
      <c r="Q388" s="21">
        <v>6.0523323450070263</v>
      </c>
      <c r="R388" s="21">
        <v>5.430426858058329</v>
      </c>
      <c r="S388" s="21">
        <v>-0.62190548694869729</v>
      </c>
      <c r="T388" s="21">
        <v>0.46369216810291886</v>
      </c>
      <c r="U388" s="21">
        <v>1.7691134333204404</v>
      </c>
      <c r="V388" s="21">
        <v>1.3054212652175214</v>
      </c>
      <c r="W388" s="13" t="str">
        <f>IF(Table46[[#This Row],[PSI - FI]]&gt;5,"Red",(IF(AND(Table46[[#This Row],[PSI - FI]]&lt;5,Table46[[#This Row],[PSI - FI]]&gt;=3),"Blue","No")))</f>
        <v>No</v>
      </c>
      <c r="X388" s="19" t="str">
        <f>HYPERLINK("https://www.google.com/maps/search/?api=1&amp;query="&amp;Table46[[#This Row],[Begin Lat]]&amp;","&amp;Table46[[#This Row],[Begin Long]],"Google Maps")</f>
        <v>Google Maps</v>
      </c>
      <c r="Y388" s="1">
        <v>41.136226999999998</v>
      </c>
      <c r="Z388" s="1">
        <v>-81.78519</v>
      </c>
      <c r="AA388" s="1">
        <v>0</v>
      </c>
      <c r="AB388" s="1">
        <v>0</v>
      </c>
    </row>
    <row r="389" spans="1:28" x14ac:dyDescent="0.25">
      <c r="A389" s="13">
        <v>387</v>
      </c>
      <c r="B389" s="17">
        <v>6</v>
      </c>
      <c r="C389" s="1" t="s">
        <v>808</v>
      </c>
      <c r="D389" s="1" t="s">
        <v>2229</v>
      </c>
      <c r="E389" s="1" t="s">
        <v>5482</v>
      </c>
      <c r="F389" s="1" t="s">
        <v>1727</v>
      </c>
      <c r="G389" s="21">
        <v>0</v>
      </c>
      <c r="H389" s="21">
        <v>0</v>
      </c>
      <c r="I389" s="1" t="s">
        <v>258</v>
      </c>
      <c r="J389" s="1" t="s">
        <v>259</v>
      </c>
      <c r="K389" s="1">
        <v>0</v>
      </c>
      <c r="L389" s="1">
        <v>0</v>
      </c>
      <c r="M389" s="1">
        <v>6</v>
      </c>
      <c r="N389" s="1">
        <v>4</v>
      </c>
      <c r="O389" s="1">
        <v>8</v>
      </c>
      <c r="P389" s="16">
        <v>65.03125</v>
      </c>
      <c r="Q389" s="21">
        <v>6.0891622215307253</v>
      </c>
      <c r="R389" s="21">
        <v>3.6710879183287579</v>
      </c>
      <c r="S389" s="21">
        <v>-2.4180743032019674</v>
      </c>
      <c r="T389" s="21">
        <v>0.42497585647758362</v>
      </c>
      <c r="U389" s="21">
        <v>1.7640638440133627</v>
      </c>
      <c r="V389" s="21">
        <v>1.3390879875357791</v>
      </c>
      <c r="W389" s="13" t="str">
        <f>IF(Table46[[#This Row],[PSI - FI]]&gt;5,"Red",(IF(AND(Table46[[#This Row],[PSI - FI]]&lt;5,Table46[[#This Row],[PSI - FI]]&gt;=3),"Blue","No")))</f>
        <v>No</v>
      </c>
      <c r="X389" s="19" t="str">
        <f>HYPERLINK("https://www.google.com/maps/search/?api=1&amp;query="&amp;Table46[[#This Row],[Begin Lat]]&amp;","&amp;Table46[[#This Row],[Begin Long]],"Google Maps")</f>
        <v>Google Maps</v>
      </c>
      <c r="Y389" s="1">
        <v>39.806595999999999</v>
      </c>
      <c r="Z389" s="1">
        <v>-83.171888999999993</v>
      </c>
      <c r="AA389" s="1">
        <v>0</v>
      </c>
      <c r="AB389" s="1">
        <v>0</v>
      </c>
    </row>
    <row r="390" spans="1:28" x14ac:dyDescent="0.25">
      <c r="A390" s="13">
        <v>388</v>
      </c>
      <c r="B390" s="17">
        <v>8</v>
      </c>
      <c r="C390" s="1" t="s">
        <v>787</v>
      </c>
      <c r="D390" s="1" t="s">
        <v>2230</v>
      </c>
      <c r="E390" s="1" t="s">
        <v>5341</v>
      </c>
      <c r="F390" s="1" t="s">
        <v>1728</v>
      </c>
      <c r="G390" s="21">
        <v>12.047000000005937</v>
      </c>
      <c r="H390" s="21">
        <v>0</v>
      </c>
      <c r="I390" s="1" t="s">
        <v>258</v>
      </c>
      <c r="J390" s="1" t="s">
        <v>262</v>
      </c>
      <c r="K390" s="1">
        <v>0</v>
      </c>
      <c r="L390" s="1">
        <v>1</v>
      </c>
      <c r="M390" s="1">
        <v>4</v>
      </c>
      <c r="N390" s="1">
        <v>7</v>
      </c>
      <c r="O390" s="1">
        <v>22</v>
      </c>
      <c r="P390" s="16">
        <v>124.92668968023256</v>
      </c>
      <c r="Q390" s="21">
        <v>4.4944530775162761</v>
      </c>
      <c r="R390" s="21">
        <v>6.3628584646375668</v>
      </c>
      <c r="S390" s="21">
        <v>1.8684053871212907</v>
      </c>
      <c r="T390" s="21">
        <v>0.31367764177181617</v>
      </c>
      <c r="U390" s="21">
        <v>1.7573517043902172</v>
      </c>
      <c r="V390" s="21">
        <v>1.443674062618401</v>
      </c>
      <c r="W390" s="13" t="str">
        <f>IF(Table46[[#This Row],[PSI - FI]]&gt;5,"Red",(IF(AND(Table46[[#This Row],[PSI - FI]]&lt;5,Table46[[#This Row],[PSI - FI]]&gt;=3),"Blue","No")))</f>
        <v>No</v>
      </c>
      <c r="X390" s="19" t="str">
        <f>HYPERLINK("https://www.google.com/maps/search/?api=1&amp;query="&amp;Table46[[#This Row],[Begin Lat]]&amp;","&amp;Table46[[#This Row],[Begin Long]],"Google Maps")</f>
        <v>Google Maps</v>
      </c>
      <c r="Y390" s="1">
        <v>39.186948000000001</v>
      </c>
      <c r="Z390" s="1">
        <v>-84.652135999999999</v>
      </c>
      <c r="AA390" s="1">
        <v>0</v>
      </c>
      <c r="AB390" s="1">
        <v>0</v>
      </c>
    </row>
    <row r="391" spans="1:28" x14ac:dyDescent="0.25">
      <c r="A391" s="13">
        <v>389</v>
      </c>
      <c r="B391" s="17">
        <v>7</v>
      </c>
      <c r="C391" s="1" t="s">
        <v>789</v>
      </c>
      <c r="D391" s="1" t="s">
        <v>2231</v>
      </c>
      <c r="E391" s="1" t="s">
        <v>5483</v>
      </c>
      <c r="F391" s="1" t="s">
        <v>1729</v>
      </c>
      <c r="G391" s="21">
        <v>12.195000000006985</v>
      </c>
      <c r="H391" s="21">
        <v>0</v>
      </c>
      <c r="I391" s="1" t="s">
        <v>258</v>
      </c>
      <c r="J391" s="1" t="s">
        <v>261</v>
      </c>
      <c r="K391" s="1">
        <v>0</v>
      </c>
      <c r="L391" s="1">
        <v>1</v>
      </c>
      <c r="M391" s="1">
        <v>6</v>
      </c>
      <c r="N391" s="1">
        <v>3</v>
      </c>
      <c r="O391" s="1">
        <v>18</v>
      </c>
      <c r="P391" s="16">
        <v>116.27043968023256</v>
      </c>
      <c r="Q391" s="21">
        <v>5.8945241341259216</v>
      </c>
      <c r="R391" s="21">
        <v>5.60848665115941</v>
      </c>
      <c r="S391" s="21">
        <v>-0.28603748296651155</v>
      </c>
      <c r="T391" s="21">
        <v>0.42510380502167833</v>
      </c>
      <c r="U391" s="21">
        <v>1.7555321749746011</v>
      </c>
      <c r="V391" s="21">
        <v>1.3304283699529229</v>
      </c>
      <c r="W391" s="13" t="str">
        <f>IF(Table46[[#This Row],[PSI - FI]]&gt;5,"Red",(IF(AND(Table46[[#This Row],[PSI - FI]]&lt;5,Table46[[#This Row],[PSI - FI]]&gt;=3),"Blue","No")))</f>
        <v>No</v>
      </c>
      <c r="X391" s="19" t="str">
        <f>HYPERLINK("https://www.google.com/maps/search/?api=1&amp;query="&amp;Table46[[#This Row],[Begin Lat]]&amp;","&amp;Table46[[#This Row],[Begin Long]],"Google Maps")</f>
        <v>Google Maps</v>
      </c>
      <c r="Y391" s="1">
        <v>39.971750999999998</v>
      </c>
      <c r="Z391" s="1">
        <v>-83.803415999999999</v>
      </c>
      <c r="AA391" s="1">
        <v>0</v>
      </c>
      <c r="AB391" s="1">
        <v>0</v>
      </c>
    </row>
    <row r="392" spans="1:28" x14ac:dyDescent="0.25">
      <c r="A392" s="13">
        <v>390</v>
      </c>
      <c r="B392" s="17">
        <v>1</v>
      </c>
      <c r="C392" s="1" t="s">
        <v>803</v>
      </c>
      <c r="D392" s="1" t="s">
        <v>2232</v>
      </c>
      <c r="E392" s="1" t="s">
        <v>5484</v>
      </c>
      <c r="F392" s="1" t="s">
        <v>1730</v>
      </c>
      <c r="G392" s="21">
        <v>4.3579999999928987</v>
      </c>
      <c r="H392" s="21">
        <v>0</v>
      </c>
      <c r="I392" s="1" t="s">
        <v>258</v>
      </c>
      <c r="J392" s="1" t="s">
        <v>1326</v>
      </c>
      <c r="K392" s="1">
        <v>1</v>
      </c>
      <c r="L392" s="1">
        <v>2</v>
      </c>
      <c r="M392" s="1">
        <v>6</v>
      </c>
      <c r="N392" s="1">
        <v>9</v>
      </c>
      <c r="O392" s="1">
        <v>23</v>
      </c>
      <c r="P392" s="16">
        <v>239.24881904069767</v>
      </c>
      <c r="Q392" s="21">
        <v>1.0098239854982407</v>
      </c>
      <c r="R392" s="21">
        <v>7.7756749520141488</v>
      </c>
      <c r="S392" s="21">
        <v>6.7658509665159077</v>
      </c>
      <c r="T392" s="21">
        <v>0.10107407599076899</v>
      </c>
      <c r="U392" s="21">
        <v>1.7546337084138084</v>
      </c>
      <c r="V392" s="21">
        <v>1.6535596324230395</v>
      </c>
      <c r="W392" s="13" t="str">
        <f>IF(Table46[[#This Row],[PSI - FI]]&gt;5,"Red",(IF(AND(Table46[[#This Row],[PSI - FI]]&lt;5,Table46[[#This Row],[PSI - FI]]&gt;=3),"Blue","No")))</f>
        <v>No</v>
      </c>
      <c r="X392" s="19" t="str">
        <f>HYPERLINK("https://www.google.com/maps/search/?api=1&amp;query="&amp;Table46[[#This Row],[Begin Lat]]&amp;","&amp;Table46[[#This Row],[Begin Long]],"Google Maps")</f>
        <v>Google Maps</v>
      </c>
      <c r="Y392" s="1">
        <v>40.720008</v>
      </c>
      <c r="Z392" s="1">
        <v>-84.204010999999994</v>
      </c>
      <c r="AA392" s="1">
        <v>0</v>
      </c>
      <c r="AB392" s="1">
        <v>0</v>
      </c>
    </row>
    <row r="393" spans="1:28" x14ac:dyDescent="0.25">
      <c r="A393" s="13">
        <v>391</v>
      </c>
      <c r="B393" s="17">
        <v>2</v>
      </c>
      <c r="C393" s="1" t="s">
        <v>786</v>
      </c>
      <c r="D393" s="1" t="s">
        <v>2233</v>
      </c>
      <c r="E393" s="1" t="s">
        <v>5485</v>
      </c>
      <c r="F393" s="1" t="s">
        <v>1731</v>
      </c>
      <c r="G393" s="21">
        <v>2.3190000000031432</v>
      </c>
      <c r="H393" s="21">
        <v>0</v>
      </c>
      <c r="I393" s="1" t="s">
        <v>258</v>
      </c>
      <c r="J393" s="1" t="s">
        <v>259</v>
      </c>
      <c r="K393" s="1">
        <v>1</v>
      </c>
      <c r="L393" s="1">
        <v>0</v>
      </c>
      <c r="M393" s="1">
        <v>8</v>
      </c>
      <c r="N393" s="1">
        <v>1</v>
      </c>
      <c r="O393" s="1">
        <v>16</v>
      </c>
      <c r="P393" s="16">
        <v>118.48918968023256</v>
      </c>
      <c r="Q393" s="21">
        <v>5.7645331587759969</v>
      </c>
      <c r="R393" s="21">
        <v>5.3133482058643011</v>
      </c>
      <c r="S393" s="21">
        <v>-0.4511849529116958</v>
      </c>
      <c r="T393" s="21">
        <v>0.4023192891268414</v>
      </c>
      <c r="U393" s="21">
        <v>1.754382115597106</v>
      </c>
      <c r="V393" s="21">
        <v>1.3520628264702645</v>
      </c>
      <c r="W393" s="13" t="str">
        <f>IF(Table46[[#This Row],[PSI - FI]]&gt;5,"Red",(IF(AND(Table46[[#This Row],[PSI - FI]]&lt;5,Table46[[#This Row],[PSI - FI]]&gt;=3),"Blue","No")))</f>
        <v>No</v>
      </c>
      <c r="X393" s="19" t="str">
        <f>HYPERLINK("https://www.google.com/maps/search/?api=1&amp;query="&amp;Table46[[#This Row],[Begin Lat]]&amp;","&amp;Table46[[#This Row],[Begin Long]],"Google Maps")</f>
        <v>Google Maps</v>
      </c>
      <c r="Y393" s="1">
        <v>41.607239999999997</v>
      </c>
      <c r="Z393" s="1">
        <v>-83.761438999999996</v>
      </c>
      <c r="AA393" s="1">
        <v>0</v>
      </c>
      <c r="AB393" s="1">
        <v>0</v>
      </c>
    </row>
    <row r="394" spans="1:28" x14ac:dyDescent="0.25">
      <c r="A394" s="13">
        <v>392</v>
      </c>
      <c r="B394" s="17">
        <v>8</v>
      </c>
      <c r="C394" s="1" t="s">
        <v>788</v>
      </c>
      <c r="D394" s="1" t="s">
        <v>2234</v>
      </c>
      <c r="E394" s="1" t="s">
        <v>5486</v>
      </c>
      <c r="F394" s="1" t="s">
        <v>1732</v>
      </c>
      <c r="G394" s="21">
        <v>10.520999999993364</v>
      </c>
      <c r="H394" s="21">
        <v>0</v>
      </c>
      <c r="I394" s="1" t="s">
        <v>258</v>
      </c>
      <c r="J394" s="1" t="s">
        <v>261</v>
      </c>
      <c r="K394" s="1">
        <v>1</v>
      </c>
      <c r="L394" s="1">
        <v>3</v>
      </c>
      <c r="M394" s="1">
        <v>3</v>
      </c>
      <c r="N394" s="1">
        <v>3</v>
      </c>
      <c r="O394" s="1">
        <v>23</v>
      </c>
      <c r="P394" s="16">
        <v>238.65988372093022</v>
      </c>
      <c r="Q394" s="21">
        <v>5.7319865783325303</v>
      </c>
      <c r="R394" s="21">
        <v>6.5984732118843983</v>
      </c>
      <c r="S394" s="21">
        <v>0.86648663355186795</v>
      </c>
      <c r="T394" s="21">
        <v>0.42497090087424272</v>
      </c>
      <c r="U394" s="21">
        <v>1.7531712114590676</v>
      </c>
      <c r="V394" s="21">
        <v>1.3282003105848248</v>
      </c>
      <c r="W394" s="13" t="str">
        <f>IF(Table46[[#This Row],[PSI - FI]]&gt;5,"Red",(IF(AND(Table46[[#This Row],[PSI - FI]]&lt;5,Table46[[#This Row],[PSI - FI]]&gt;=3),"Blue","No")))</f>
        <v>No</v>
      </c>
      <c r="X394" s="19" t="str">
        <f>HYPERLINK("https://www.google.com/maps/search/?api=1&amp;query="&amp;Table46[[#This Row],[Begin Lat]]&amp;","&amp;Table46[[#This Row],[Begin Long]],"Google Maps")</f>
        <v>Google Maps</v>
      </c>
      <c r="Y394" s="1">
        <v>39.407514999999997</v>
      </c>
      <c r="Z394" s="1">
        <v>-84.507007999999999</v>
      </c>
      <c r="AA394" s="1">
        <v>0</v>
      </c>
      <c r="AB394" s="1">
        <v>0</v>
      </c>
    </row>
    <row r="395" spans="1:28" x14ac:dyDescent="0.25">
      <c r="A395" s="13">
        <v>393</v>
      </c>
      <c r="B395" s="17">
        <v>6</v>
      </c>
      <c r="C395" s="1" t="s">
        <v>799</v>
      </c>
      <c r="D395" s="1" t="s">
        <v>2235</v>
      </c>
      <c r="E395" s="1" t="s">
        <v>5141</v>
      </c>
      <c r="F395" s="1" t="s">
        <v>1733</v>
      </c>
      <c r="G395" s="21">
        <v>2.6980000000039581</v>
      </c>
      <c r="H395" s="21">
        <v>0</v>
      </c>
      <c r="I395" s="1" t="s">
        <v>258</v>
      </c>
      <c r="J395" s="1" t="s">
        <v>259</v>
      </c>
      <c r="K395" s="1">
        <v>0</v>
      </c>
      <c r="L395" s="1">
        <v>0</v>
      </c>
      <c r="M395" s="1">
        <v>6</v>
      </c>
      <c r="N395" s="1">
        <v>4</v>
      </c>
      <c r="O395" s="1">
        <v>28</v>
      </c>
      <c r="P395" s="16">
        <v>85.03125</v>
      </c>
      <c r="Q395" s="21">
        <v>6.1639376576736931</v>
      </c>
      <c r="R395" s="21">
        <v>7.6162854126322088</v>
      </c>
      <c r="S395" s="21">
        <v>1.4523477549585158</v>
      </c>
      <c r="T395" s="21">
        <v>0.43019459657059339</v>
      </c>
      <c r="U395" s="21">
        <v>1.7479477467663407</v>
      </c>
      <c r="V395" s="21">
        <v>1.3177531501957473</v>
      </c>
      <c r="W395" s="13" t="str">
        <f>IF(Table46[[#This Row],[PSI - FI]]&gt;5,"Red",(IF(AND(Table46[[#This Row],[PSI - FI]]&lt;5,Table46[[#This Row],[PSI - FI]]&gt;=3),"Blue","No")))</f>
        <v>No</v>
      </c>
      <c r="X395" s="19" t="str">
        <f>HYPERLINK("https://www.google.com/maps/search/?api=1&amp;query="&amp;Table46[[#This Row],[Begin Lat]]&amp;","&amp;Table46[[#This Row],[Begin Long]],"Google Maps")</f>
        <v>Google Maps</v>
      </c>
      <c r="Y395" s="1">
        <v>40.173909999999999</v>
      </c>
      <c r="Z395" s="1">
        <v>-82.992018999999999</v>
      </c>
      <c r="AA395" s="1">
        <v>0</v>
      </c>
      <c r="AB395" s="1">
        <v>0</v>
      </c>
    </row>
    <row r="396" spans="1:28" x14ac:dyDescent="0.25">
      <c r="A396" s="13">
        <v>394</v>
      </c>
      <c r="B396" s="17">
        <v>6</v>
      </c>
      <c r="C396" s="1" t="s">
        <v>784</v>
      </c>
      <c r="D396" s="1" t="s">
        <v>2236</v>
      </c>
      <c r="E396" s="1" t="s">
        <v>5385</v>
      </c>
      <c r="F396" s="1" t="s">
        <v>1734</v>
      </c>
      <c r="G396" s="21">
        <v>11.926000000006752</v>
      </c>
      <c r="H396" s="21">
        <v>0</v>
      </c>
      <c r="I396" s="1" t="s">
        <v>258</v>
      </c>
      <c r="J396" s="1" t="s">
        <v>1326</v>
      </c>
      <c r="K396" s="1">
        <v>1</v>
      </c>
      <c r="L396" s="1">
        <v>2</v>
      </c>
      <c r="M396" s="1">
        <v>6</v>
      </c>
      <c r="N396" s="1">
        <v>7</v>
      </c>
      <c r="O396" s="1">
        <v>23</v>
      </c>
      <c r="P396" s="16">
        <v>230.37381904069767</v>
      </c>
      <c r="Q396" s="21">
        <v>1.4962703309641583</v>
      </c>
      <c r="R396" s="21">
        <v>7.5487710362037967</v>
      </c>
      <c r="S396" s="21">
        <v>6.0525007052396385</v>
      </c>
      <c r="T396" s="21">
        <v>0.12589957828112724</v>
      </c>
      <c r="U396" s="21">
        <v>1.7459967797759306</v>
      </c>
      <c r="V396" s="21">
        <v>1.6200972014948034</v>
      </c>
      <c r="W396" s="13" t="str">
        <f>IF(Table46[[#This Row],[PSI - FI]]&gt;5,"Red",(IF(AND(Table46[[#This Row],[PSI - FI]]&lt;5,Table46[[#This Row],[PSI - FI]]&gt;=3),"Blue","No")))</f>
        <v>No</v>
      </c>
      <c r="X396" s="19" t="str">
        <f>HYPERLINK("https://www.google.com/maps/search/?api=1&amp;query="&amp;Table46[[#This Row],[Begin Lat]]&amp;","&amp;Table46[[#This Row],[Begin Long]],"Google Maps")</f>
        <v>Google Maps</v>
      </c>
      <c r="Y396" s="1">
        <v>39.955329999999996</v>
      </c>
      <c r="Z396" s="1">
        <v>-83.145656000000002</v>
      </c>
      <c r="AA396" s="1">
        <v>0</v>
      </c>
      <c r="AB396" s="1">
        <v>0</v>
      </c>
    </row>
    <row r="397" spans="1:28" x14ac:dyDescent="0.25">
      <c r="A397" s="13">
        <v>395</v>
      </c>
      <c r="B397" s="17">
        <v>8</v>
      </c>
      <c r="C397" s="1" t="s">
        <v>787</v>
      </c>
      <c r="D397" s="1" t="s">
        <v>2237</v>
      </c>
      <c r="E397" s="1" t="s">
        <v>5341</v>
      </c>
      <c r="F397" s="1" t="s">
        <v>1735</v>
      </c>
      <c r="G397" s="21">
        <v>3.5629999999946449</v>
      </c>
      <c r="H397" s="21">
        <v>0</v>
      </c>
      <c r="I397" s="1" t="s">
        <v>258</v>
      </c>
      <c r="J397" s="1" t="s">
        <v>261</v>
      </c>
      <c r="K397" s="1">
        <v>0</v>
      </c>
      <c r="L397" s="1">
        <v>1</v>
      </c>
      <c r="M397" s="1">
        <v>5</v>
      </c>
      <c r="N397" s="1">
        <v>4</v>
      </c>
      <c r="O397" s="1">
        <v>9</v>
      </c>
      <c r="P397" s="16">
        <v>105.16106468023256</v>
      </c>
      <c r="Q397" s="21">
        <v>5.2761951271186183</v>
      </c>
      <c r="R397" s="21">
        <v>3.8653787299101023</v>
      </c>
      <c r="S397" s="21">
        <v>-1.4108163972085159</v>
      </c>
      <c r="T397" s="21">
        <v>0.38203335380575354</v>
      </c>
      <c r="U397" s="21">
        <v>1.7448184189361253</v>
      </c>
      <c r="V397" s="21">
        <v>1.3627850651303719</v>
      </c>
      <c r="W397" s="13" t="str">
        <f>IF(Table46[[#This Row],[PSI - FI]]&gt;5,"Red",(IF(AND(Table46[[#This Row],[PSI - FI]]&lt;5,Table46[[#This Row],[PSI - FI]]&gt;=3),"Blue","No")))</f>
        <v>No</v>
      </c>
      <c r="X397" s="19" t="str">
        <f>HYPERLINK("https://www.google.com/maps/search/?api=1&amp;query="&amp;Table46[[#This Row],[Begin Lat]]&amp;","&amp;Table46[[#This Row],[Begin Long]],"Google Maps")</f>
        <v>Google Maps</v>
      </c>
      <c r="Y397" s="1">
        <v>39.239212000000002</v>
      </c>
      <c r="Z397" s="1">
        <v>-84.773088000000001</v>
      </c>
      <c r="AA397" s="1">
        <v>0</v>
      </c>
      <c r="AB397" s="1">
        <v>0</v>
      </c>
    </row>
    <row r="398" spans="1:28" x14ac:dyDescent="0.25">
      <c r="A398" s="13">
        <v>396</v>
      </c>
      <c r="B398" s="17">
        <v>4</v>
      </c>
      <c r="C398" s="1" t="s">
        <v>800</v>
      </c>
      <c r="D398" s="1" t="s">
        <v>2238</v>
      </c>
      <c r="E398" s="1" t="s">
        <v>5320</v>
      </c>
      <c r="F398" s="1" t="s">
        <v>1736</v>
      </c>
      <c r="G398" s="21">
        <v>0.35599999999976717</v>
      </c>
      <c r="H398" s="21">
        <v>0</v>
      </c>
      <c r="I398" s="1" t="s">
        <v>258</v>
      </c>
      <c r="J398" s="1" t="s">
        <v>259</v>
      </c>
      <c r="K398" s="1">
        <v>0</v>
      </c>
      <c r="L398" s="1">
        <v>1</v>
      </c>
      <c r="M398" s="1">
        <v>7</v>
      </c>
      <c r="N398" s="1">
        <v>2</v>
      </c>
      <c r="O398" s="1">
        <v>12</v>
      </c>
      <c r="P398" s="16">
        <v>112.37981468023256</v>
      </c>
      <c r="Q398" s="21">
        <v>6.0020066152100098</v>
      </c>
      <c r="R398" s="21">
        <v>4.4300347853217046</v>
      </c>
      <c r="S398" s="21">
        <v>-1.5719718298883052</v>
      </c>
      <c r="T398" s="21">
        <v>0.41889307741940668</v>
      </c>
      <c r="U398" s="21">
        <v>1.7433056146889807</v>
      </c>
      <c r="V398" s="21">
        <v>1.3244125372695741</v>
      </c>
      <c r="W398" s="13" t="str">
        <f>IF(Table46[[#This Row],[PSI - FI]]&gt;5,"Red",(IF(AND(Table46[[#This Row],[PSI - FI]]&lt;5,Table46[[#This Row],[PSI - FI]]&gt;=3),"Blue","No")))</f>
        <v>No</v>
      </c>
      <c r="X398" s="19" t="str">
        <f>HYPERLINK("https://www.google.com/maps/search/?api=1&amp;query="&amp;Table46[[#This Row],[Begin Lat]]&amp;","&amp;Table46[[#This Row],[Begin Long]],"Google Maps")</f>
        <v>Google Maps</v>
      </c>
      <c r="Y398" s="1">
        <v>40.841665999999996</v>
      </c>
      <c r="Z398" s="1">
        <v>-81.423815000000005</v>
      </c>
      <c r="AA398" s="1">
        <v>0</v>
      </c>
      <c r="AB398" s="1">
        <v>0</v>
      </c>
    </row>
    <row r="399" spans="1:28" x14ac:dyDescent="0.25">
      <c r="A399" s="13">
        <v>397</v>
      </c>
      <c r="B399" s="17">
        <v>4</v>
      </c>
      <c r="C399" s="1" t="s">
        <v>800</v>
      </c>
      <c r="D399" s="1" t="s">
        <v>2239</v>
      </c>
      <c r="E399" s="1" t="s">
        <v>5487</v>
      </c>
      <c r="F399" s="1" t="s">
        <v>1737</v>
      </c>
      <c r="G399" s="21">
        <v>2.6769999999960419</v>
      </c>
      <c r="H399" s="21">
        <v>0</v>
      </c>
      <c r="I399" s="1" t="s">
        <v>258</v>
      </c>
      <c r="J399" s="1" t="s">
        <v>262</v>
      </c>
      <c r="K399" s="1">
        <v>0</v>
      </c>
      <c r="L399" s="1">
        <v>0</v>
      </c>
      <c r="M399" s="1">
        <v>2</v>
      </c>
      <c r="N399" s="1">
        <v>9</v>
      </c>
      <c r="O399" s="1">
        <v>20</v>
      </c>
      <c r="P399" s="16">
        <v>73.03125</v>
      </c>
      <c r="Q399" s="21">
        <v>4.9425624436339675</v>
      </c>
      <c r="R399" s="21">
        <v>6.2115734484086316</v>
      </c>
      <c r="S399" s="21">
        <v>1.2690110047746641</v>
      </c>
      <c r="T399" s="21">
        <v>0.34495216768083686</v>
      </c>
      <c r="U399" s="21">
        <v>1.7423950943523261</v>
      </c>
      <c r="V399" s="21">
        <v>1.3974429266714892</v>
      </c>
      <c r="W399" s="13" t="str">
        <f>IF(Table46[[#This Row],[PSI - FI]]&gt;5,"Red",(IF(AND(Table46[[#This Row],[PSI - FI]]&lt;5,Table46[[#This Row],[PSI - FI]]&gt;=3),"Blue","No")))</f>
        <v>No</v>
      </c>
      <c r="X399" s="19" t="str">
        <f>HYPERLINK("https://www.google.com/maps/search/?api=1&amp;query="&amp;Table46[[#This Row],[Begin Lat]]&amp;","&amp;Table46[[#This Row],[Begin Long]],"Google Maps")</f>
        <v>Google Maps</v>
      </c>
      <c r="Y399" s="1">
        <v>40.890075000000003</v>
      </c>
      <c r="Z399" s="1">
        <v>-81.390874999999994</v>
      </c>
      <c r="AA399" s="1">
        <v>0</v>
      </c>
      <c r="AB399" s="1">
        <v>0</v>
      </c>
    </row>
    <row r="400" spans="1:28" x14ac:dyDescent="0.25">
      <c r="A400" s="13">
        <v>398</v>
      </c>
      <c r="B400" s="17">
        <v>6</v>
      </c>
      <c r="C400" s="1" t="s">
        <v>799</v>
      </c>
      <c r="D400" s="1" t="s">
        <v>2240</v>
      </c>
      <c r="E400" s="1" t="s">
        <v>5488</v>
      </c>
      <c r="F400" s="1" t="s">
        <v>1738</v>
      </c>
      <c r="G400" s="21">
        <v>0.97100000000500586</v>
      </c>
      <c r="H400" s="21">
        <v>0</v>
      </c>
      <c r="I400" s="1" t="s">
        <v>258</v>
      </c>
      <c r="J400" s="1" t="s">
        <v>259</v>
      </c>
      <c r="K400" s="1">
        <v>0</v>
      </c>
      <c r="L400" s="1">
        <v>2</v>
      </c>
      <c r="M400" s="1">
        <v>3</v>
      </c>
      <c r="N400" s="1">
        <v>4</v>
      </c>
      <c r="O400" s="1">
        <v>13</v>
      </c>
      <c r="P400" s="16">
        <v>141.74400436046511</v>
      </c>
      <c r="Q400" s="21">
        <v>14.116356993213701</v>
      </c>
      <c r="R400" s="21">
        <v>4.4327825657502924</v>
      </c>
      <c r="S400" s="21">
        <v>-9.6835744274634088</v>
      </c>
      <c r="T400" s="21">
        <v>0.98521121383858157</v>
      </c>
      <c r="U400" s="21">
        <v>1.7408241756168634</v>
      </c>
      <c r="V400" s="21">
        <v>0.75561296177828186</v>
      </c>
      <c r="W400" s="13" t="str">
        <f>IF(Table46[[#This Row],[PSI - FI]]&gt;5,"Red",(IF(AND(Table46[[#This Row],[PSI - FI]]&lt;5,Table46[[#This Row],[PSI - FI]]&gt;=3),"Blue","No")))</f>
        <v>No</v>
      </c>
      <c r="X400" s="19" t="str">
        <f>HYPERLINK("https://www.google.com/maps/search/?api=1&amp;query="&amp;Table46[[#This Row],[Begin Lat]]&amp;","&amp;Table46[[#This Row],[Begin Long]],"Google Maps")</f>
        <v>Google Maps</v>
      </c>
      <c r="Y400" s="1">
        <v>40.144996999999996</v>
      </c>
      <c r="Z400" s="1">
        <v>-82.882835999999998</v>
      </c>
      <c r="AA400" s="1">
        <v>0</v>
      </c>
      <c r="AB400" s="1">
        <v>0</v>
      </c>
    </row>
    <row r="401" spans="1:28" x14ac:dyDescent="0.25">
      <c r="A401" s="13">
        <v>399</v>
      </c>
      <c r="B401" s="17">
        <v>6</v>
      </c>
      <c r="C401" s="1" t="s">
        <v>784</v>
      </c>
      <c r="D401" s="1" t="s">
        <v>2241</v>
      </c>
      <c r="E401" s="1" t="s">
        <v>5489</v>
      </c>
      <c r="F401" s="1" t="s">
        <v>1739</v>
      </c>
      <c r="G401" s="21">
        <v>0.4360000000015134</v>
      </c>
      <c r="H401" s="21">
        <v>0</v>
      </c>
      <c r="I401" s="1" t="s">
        <v>258</v>
      </c>
      <c r="J401" s="1" t="s">
        <v>259</v>
      </c>
      <c r="K401" s="1">
        <v>0</v>
      </c>
      <c r="L401" s="1">
        <v>0</v>
      </c>
      <c r="M401" s="1">
        <v>6</v>
      </c>
      <c r="N401" s="1">
        <v>4</v>
      </c>
      <c r="O401" s="1">
        <v>5</v>
      </c>
      <c r="P401" s="16">
        <v>62.03125</v>
      </c>
      <c r="Q401" s="21">
        <v>4.8809735818273658</v>
      </c>
      <c r="R401" s="21">
        <v>3.1569447108787623</v>
      </c>
      <c r="S401" s="21">
        <v>-1.7240288709486036</v>
      </c>
      <c r="T401" s="21">
        <v>0.34065374725065162</v>
      </c>
      <c r="U401" s="21">
        <v>1.7365979719228317</v>
      </c>
      <c r="V401" s="21">
        <v>1.39594422467218</v>
      </c>
      <c r="W401" s="13" t="str">
        <f>IF(Table46[[#This Row],[PSI - FI]]&gt;5,"Red",(IF(AND(Table46[[#This Row],[PSI - FI]]&lt;5,Table46[[#This Row],[PSI - FI]]&gt;=3),"Blue","No")))</f>
        <v>No</v>
      </c>
      <c r="X401" s="19" t="str">
        <f>HYPERLINK("https://www.google.com/maps/search/?api=1&amp;query="&amp;Table46[[#This Row],[Begin Lat]]&amp;","&amp;Table46[[#This Row],[Begin Long]],"Google Maps")</f>
        <v>Google Maps</v>
      </c>
      <c r="Y401" s="1">
        <v>39.830610999999998</v>
      </c>
      <c r="Z401" s="1">
        <v>-82.944550000000007</v>
      </c>
      <c r="AA401" s="1">
        <v>0</v>
      </c>
      <c r="AB401" s="1">
        <v>0</v>
      </c>
    </row>
    <row r="402" spans="1:28" x14ac:dyDescent="0.25">
      <c r="A402" s="13">
        <v>400</v>
      </c>
      <c r="B402" s="17">
        <v>4</v>
      </c>
      <c r="C402" s="1" t="s">
        <v>801</v>
      </c>
      <c r="D402" s="1" t="s">
        <v>2242</v>
      </c>
      <c r="E402" s="1" t="s">
        <v>5490</v>
      </c>
      <c r="F402" s="1" t="s">
        <v>1740</v>
      </c>
      <c r="G402" s="21">
        <v>0.63400000000547152</v>
      </c>
      <c r="H402" s="21">
        <v>0</v>
      </c>
      <c r="I402" s="1" t="s">
        <v>258</v>
      </c>
      <c r="J402" s="1" t="s">
        <v>262</v>
      </c>
      <c r="K402" s="1">
        <v>0</v>
      </c>
      <c r="L402" s="1">
        <v>1</v>
      </c>
      <c r="M402" s="1">
        <v>7</v>
      </c>
      <c r="N402" s="1">
        <v>2</v>
      </c>
      <c r="O402" s="1">
        <v>27</v>
      </c>
      <c r="P402" s="16">
        <v>127.37981468023256</v>
      </c>
      <c r="Q402" s="21">
        <v>7.4285551905443734</v>
      </c>
      <c r="R402" s="21">
        <v>7.4253960712794571</v>
      </c>
      <c r="S402" s="21">
        <v>-3.1591192649162991E-3</v>
      </c>
      <c r="T402" s="21">
        <v>0.51845500080945162</v>
      </c>
      <c r="U402" s="21">
        <v>1.7365668930379008</v>
      </c>
      <c r="V402" s="21">
        <v>1.2181118922284493</v>
      </c>
      <c r="W402" s="13" t="str">
        <f>IF(Table46[[#This Row],[PSI - FI]]&gt;5,"Red",(IF(AND(Table46[[#This Row],[PSI - FI]]&lt;5,Table46[[#This Row],[PSI - FI]]&gt;=3),"Blue","No")))</f>
        <v>No</v>
      </c>
      <c r="X402" s="19" t="str">
        <f>HYPERLINK("https://www.google.com/maps/search/?api=1&amp;query="&amp;Table46[[#This Row],[Begin Lat]]&amp;","&amp;Table46[[#This Row],[Begin Long]],"Google Maps")</f>
        <v>Google Maps</v>
      </c>
      <c r="Y402" s="1">
        <v>41.024332999999999</v>
      </c>
      <c r="Z402" s="1">
        <v>-80.656415999999993</v>
      </c>
      <c r="AA402" s="1">
        <v>0</v>
      </c>
      <c r="AB402" s="1">
        <v>0</v>
      </c>
    </row>
    <row r="403" spans="1:28" x14ac:dyDescent="0.25">
      <c r="A403" s="13">
        <v>401</v>
      </c>
      <c r="B403" s="17">
        <v>4</v>
      </c>
      <c r="C403" s="1" t="s">
        <v>3194</v>
      </c>
      <c r="D403" s="1" t="s">
        <v>2243</v>
      </c>
      <c r="E403" s="1" t="s">
        <v>5491</v>
      </c>
      <c r="F403" s="1" t="s">
        <v>1741</v>
      </c>
      <c r="G403" s="21">
        <v>0.46400000000721775</v>
      </c>
      <c r="H403" s="21">
        <v>0</v>
      </c>
      <c r="I403" s="1" t="s">
        <v>258</v>
      </c>
      <c r="J403" s="1" t="s">
        <v>259</v>
      </c>
      <c r="K403" s="1">
        <v>0</v>
      </c>
      <c r="L403" s="1">
        <v>0</v>
      </c>
      <c r="M403" s="1">
        <v>5</v>
      </c>
      <c r="N403" s="1">
        <v>4</v>
      </c>
      <c r="O403" s="1">
        <v>21</v>
      </c>
      <c r="P403" s="16">
        <v>71.484375</v>
      </c>
      <c r="Q403" s="21">
        <v>6.260614941331653</v>
      </c>
      <c r="R403" s="21">
        <v>6.7125833970415609</v>
      </c>
      <c r="S403" s="21">
        <v>0.45196845570990796</v>
      </c>
      <c r="T403" s="21">
        <v>0.43694191417024492</v>
      </c>
      <c r="U403" s="21">
        <v>1.7351377214806551</v>
      </c>
      <c r="V403" s="21">
        <v>1.2981958073104103</v>
      </c>
      <c r="W403" s="13" t="str">
        <f>IF(Table46[[#This Row],[PSI - FI]]&gt;5,"Red",(IF(AND(Table46[[#This Row],[PSI - FI]]&lt;5,Table46[[#This Row],[PSI - FI]]&gt;=3),"Blue","No")))</f>
        <v>No</v>
      </c>
      <c r="X403" s="19" t="str">
        <f>HYPERLINK("https://www.google.com/maps/search/?api=1&amp;query="&amp;Table46[[#This Row],[Begin Lat]]&amp;","&amp;Table46[[#This Row],[Begin Long]],"Google Maps")</f>
        <v>Google Maps</v>
      </c>
      <c r="Y403" s="1">
        <v>41.879078999999997</v>
      </c>
      <c r="Z403" s="1">
        <v>-80.752966999999998</v>
      </c>
      <c r="AA403" s="1">
        <v>0</v>
      </c>
      <c r="AB403" s="1">
        <v>0</v>
      </c>
    </row>
    <row r="404" spans="1:28" x14ac:dyDescent="0.25">
      <c r="A404" s="13">
        <v>402</v>
      </c>
      <c r="B404" s="17">
        <v>8</v>
      </c>
      <c r="C404" s="1" t="s">
        <v>1329</v>
      </c>
      <c r="D404" s="1" t="s">
        <v>2244</v>
      </c>
      <c r="E404" s="1" t="s">
        <v>5312</v>
      </c>
      <c r="F404" s="1" t="s">
        <v>1742</v>
      </c>
      <c r="G404" s="21">
        <v>2.6560000000026776</v>
      </c>
      <c r="H404" s="21">
        <v>0</v>
      </c>
      <c r="I404" s="1" t="s">
        <v>258</v>
      </c>
      <c r="J404" s="1" t="s">
        <v>259</v>
      </c>
      <c r="K404" s="1">
        <v>0</v>
      </c>
      <c r="L404" s="1">
        <v>0</v>
      </c>
      <c r="M404" s="1">
        <v>3</v>
      </c>
      <c r="N404" s="1">
        <v>6</v>
      </c>
      <c r="O404" s="1">
        <v>51</v>
      </c>
      <c r="P404" s="16">
        <v>97.265625</v>
      </c>
      <c r="Q404" s="21">
        <v>11.664897300482702</v>
      </c>
      <c r="R404" s="21">
        <v>12.20970150097507</v>
      </c>
      <c r="S404" s="21">
        <v>0.54480420049236855</v>
      </c>
      <c r="T404" s="21">
        <v>0.81411851756340581</v>
      </c>
      <c r="U404" s="21">
        <v>1.7349680176082594</v>
      </c>
      <c r="V404" s="21">
        <v>0.92084950004485355</v>
      </c>
      <c r="W404" s="13" t="str">
        <f>IF(Table46[[#This Row],[PSI - FI]]&gt;5,"Red",(IF(AND(Table46[[#This Row],[PSI - FI]]&lt;5,Table46[[#This Row],[PSI - FI]]&gt;=3),"Blue","No")))</f>
        <v>No</v>
      </c>
      <c r="X404" s="19" t="str">
        <f>HYPERLINK("https://www.google.com/maps/search/?api=1&amp;query="&amp;Table46[[#This Row],[Begin Lat]]&amp;","&amp;Table46[[#This Row],[Begin Long]],"Google Maps")</f>
        <v>Google Maps</v>
      </c>
      <c r="Y404" s="1">
        <v>39.096603999999999</v>
      </c>
      <c r="Z404" s="1">
        <v>-84.262970999999993</v>
      </c>
      <c r="AA404" s="1">
        <v>0</v>
      </c>
      <c r="AB404" s="1">
        <v>0</v>
      </c>
    </row>
    <row r="405" spans="1:28" x14ac:dyDescent="0.25">
      <c r="A405" s="13">
        <v>403</v>
      </c>
      <c r="B405" s="17">
        <v>3</v>
      </c>
      <c r="C405" s="1" t="s">
        <v>1330</v>
      </c>
      <c r="D405" s="1" t="s">
        <v>2245</v>
      </c>
      <c r="E405" s="1" t="s">
        <v>5274</v>
      </c>
      <c r="F405" s="1" t="s">
        <v>1743</v>
      </c>
      <c r="G405" s="21">
        <v>2.1699999999982538</v>
      </c>
      <c r="H405" s="21">
        <v>0</v>
      </c>
      <c r="I405" s="1" t="s">
        <v>258</v>
      </c>
      <c r="J405" s="1" t="s">
        <v>259</v>
      </c>
      <c r="K405" s="1">
        <v>0</v>
      </c>
      <c r="L405" s="1">
        <v>1</v>
      </c>
      <c r="M405" s="1">
        <v>3</v>
      </c>
      <c r="N405" s="1">
        <v>5</v>
      </c>
      <c r="O405" s="1">
        <v>35</v>
      </c>
      <c r="P405" s="16">
        <v>122.50481468023256</v>
      </c>
      <c r="Q405" s="21">
        <v>13.169723191967876</v>
      </c>
      <c r="R405" s="21">
        <v>8.856778703852072</v>
      </c>
      <c r="S405" s="21">
        <v>-4.3129444881158037</v>
      </c>
      <c r="T405" s="21">
        <v>0.91914358485793268</v>
      </c>
      <c r="U405" s="21">
        <v>1.7347630430112575</v>
      </c>
      <c r="V405" s="21">
        <v>0.81561945815332482</v>
      </c>
      <c r="W405" s="13" t="str">
        <f>IF(Table46[[#This Row],[PSI - FI]]&gt;5,"Red",(IF(AND(Table46[[#This Row],[PSI - FI]]&lt;5,Table46[[#This Row],[PSI - FI]]&gt;=3),"Blue","No")))</f>
        <v>No</v>
      </c>
      <c r="X405" s="19" t="str">
        <f>HYPERLINK("https://www.google.com/maps/search/?api=1&amp;query="&amp;Table46[[#This Row],[Begin Lat]]&amp;","&amp;Table46[[#This Row],[Begin Long]],"Google Maps")</f>
        <v>Google Maps</v>
      </c>
      <c r="Y405" s="1">
        <v>41.432836999999999</v>
      </c>
      <c r="Z405" s="1">
        <v>-82.697993999999994</v>
      </c>
      <c r="AA405" s="1">
        <v>0</v>
      </c>
      <c r="AB405" s="1">
        <v>0</v>
      </c>
    </row>
    <row r="406" spans="1:28" x14ac:dyDescent="0.25">
      <c r="A406" s="13">
        <v>404</v>
      </c>
      <c r="B406" s="17">
        <v>6</v>
      </c>
      <c r="C406" s="1" t="s">
        <v>784</v>
      </c>
      <c r="D406" s="1" t="s">
        <v>2246</v>
      </c>
      <c r="E406" s="1" t="s">
        <v>5286</v>
      </c>
      <c r="F406" s="1" t="s">
        <v>1744</v>
      </c>
      <c r="G406" s="21">
        <v>6.9529999999940628</v>
      </c>
      <c r="H406" s="21">
        <v>0</v>
      </c>
      <c r="I406" s="1" t="s">
        <v>258</v>
      </c>
      <c r="J406" s="1" t="s">
        <v>259</v>
      </c>
      <c r="K406" s="1">
        <v>1</v>
      </c>
      <c r="L406" s="1">
        <v>1</v>
      </c>
      <c r="M406" s="1">
        <v>8</v>
      </c>
      <c r="N406" s="1">
        <v>1</v>
      </c>
      <c r="O406" s="1">
        <v>23</v>
      </c>
      <c r="P406" s="16">
        <v>171.16587936046511</v>
      </c>
      <c r="Q406" s="21">
        <v>3.7117233971299761</v>
      </c>
      <c r="R406" s="21">
        <v>6.8139390029277243</v>
      </c>
      <c r="S406" s="21">
        <v>3.1022156057977481</v>
      </c>
      <c r="T406" s="21">
        <v>0.2590492373689241</v>
      </c>
      <c r="U406" s="21">
        <v>1.7319269969591569</v>
      </c>
      <c r="V406" s="21">
        <v>1.4728777595902327</v>
      </c>
      <c r="W406" s="13" t="str">
        <f>IF(Table46[[#This Row],[PSI - FI]]&gt;5,"Red",(IF(AND(Table46[[#This Row],[PSI - FI]]&lt;5,Table46[[#This Row],[PSI - FI]]&gt;=3),"Blue","No")))</f>
        <v>No</v>
      </c>
      <c r="X406" s="19" t="str">
        <f>HYPERLINK("https://www.google.com/maps/search/?api=1&amp;query="&amp;Table46[[#This Row],[Begin Lat]]&amp;","&amp;Table46[[#This Row],[Begin Long]],"Google Maps")</f>
        <v>Google Maps</v>
      </c>
      <c r="Y406" s="1">
        <v>39.962102999999999</v>
      </c>
      <c r="Z406" s="1">
        <v>-83.092662000000004</v>
      </c>
      <c r="AA406" s="1">
        <v>0</v>
      </c>
      <c r="AB406" s="1">
        <v>0</v>
      </c>
    </row>
    <row r="407" spans="1:28" x14ac:dyDescent="0.25">
      <c r="A407" s="13">
        <v>405</v>
      </c>
      <c r="B407" s="17">
        <v>6</v>
      </c>
      <c r="C407" s="1" t="s">
        <v>784</v>
      </c>
      <c r="D407" s="1" t="s">
        <v>2247</v>
      </c>
      <c r="E407" s="1" t="s">
        <v>5492</v>
      </c>
      <c r="F407" s="1" t="s">
        <v>1745</v>
      </c>
      <c r="G407" s="21">
        <v>0.48900000000139698</v>
      </c>
      <c r="H407" s="21">
        <v>0</v>
      </c>
      <c r="I407" s="1" t="s">
        <v>258</v>
      </c>
      <c r="J407" s="1" t="s">
        <v>261</v>
      </c>
      <c r="K407" s="1">
        <v>0</v>
      </c>
      <c r="L407" s="1">
        <v>0</v>
      </c>
      <c r="M407" s="1">
        <v>5</v>
      </c>
      <c r="N407" s="1">
        <v>4</v>
      </c>
      <c r="O407" s="1">
        <v>30</v>
      </c>
      <c r="P407" s="16">
        <v>80.484375</v>
      </c>
      <c r="Q407" s="21">
        <v>9.3041061217048231</v>
      </c>
      <c r="R407" s="21">
        <v>8.0337104812331201</v>
      </c>
      <c r="S407" s="21">
        <v>-1.2703956404717029</v>
      </c>
      <c r="T407" s="21">
        <v>0.67814364123295778</v>
      </c>
      <c r="U407" s="21">
        <v>1.728237178461949</v>
      </c>
      <c r="V407" s="21">
        <v>1.0500935372289912</v>
      </c>
      <c r="W407" s="13" t="str">
        <f>IF(Table46[[#This Row],[PSI - FI]]&gt;5,"Red",(IF(AND(Table46[[#This Row],[PSI - FI]]&lt;5,Table46[[#This Row],[PSI - FI]]&gt;=3),"Blue","No")))</f>
        <v>No</v>
      </c>
      <c r="X407" s="19" t="str">
        <f>HYPERLINK("https://www.google.com/maps/search/?api=1&amp;query="&amp;Table46[[#This Row],[Begin Lat]]&amp;","&amp;Table46[[#This Row],[Begin Long]],"Google Maps")</f>
        <v>Google Maps</v>
      </c>
      <c r="Y407" s="1">
        <v>39.951422000000001</v>
      </c>
      <c r="Z407" s="1">
        <v>-83.146521000000007</v>
      </c>
      <c r="AA407" s="1">
        <v>0</v>
      </c>
      <c r="AB407" s="1">
        <v>0</v>
      </c>
    </row>
    <row r="408" spans="1:28" x14ac:dyDescent="0.25">
      <c r="A408" s="13">
        <v>406</v>
      </c>
      <c r="B408" s="17">
        <v>6</v>
      </c>
      <c r="C408" s="1" t="s">
        <v>784</v>
      </c>
      <c r="D408" s="1" t="s">
        <v>2248</v>
      </c>
      <c r="E408" s="1" t="s">
        <v>5493</v>
      </c>
      <c r="F408" s="1" t="s">
        <v>1746</v>
      </c>
      <c r="G408" s="21">
        <v>1.4349999999976717</v>
      </c>
      <c r="H408" s="21">
        <v>0</v>
      </c>
      <c r="I408" s="1" t="s">
        <v>258</v>
      </c>
      <c r="J408" s="1" t="s">
        <v>259</v>
      </c>
      <c r="K408" s="1">
        <v>2</v>
      </c>
      <c r="L408" s="1">
        <v>1</v>
      </c>
      <c r="M408" s="1">
        <v>4</v>
      </c>
      <c r="N408" s="1">
        <v>4</v>
      </c>
      <c r="O408" s="1">
        <v>23</v>
      </c>
      <c r="P408" s="16">
        <v>203.96756904069767</v>
      </c>
      <c r="Q408" s="21">
        <v>3.8820968990288316</v>
      </c>
      <c r="R408" s="21">
        <v>6.7020504017319968</v>
      </c>
      <c r="S408" s="21">
        <v>2.8199535027031652</v>
      </c>
      <c r="T408" s="21">
        <v>0.270939974100249</v>
      </c>
      <c r="U408" s="21">
        <v>1.7282148394907042</v>
      </c>
      <c r="V408" s="21">
        <v>1.4572748653904553</v>
      </c>
      <c r="W408" s="13" t="str">
        <f>IF(Table46[[#This Row],[PSI - FI]]&gt;5,"Red",(IF(AND(Table46[[#This Row],[PSI - FI]]&lt;5,Table46[[#This Row],[PSI - FI]]&gt;=3),"Blue","No")))</f>
        <v>No</v>
      </c>
      <c r="X408" s="19" t="str">
        <f>HYPERLINK("https://www.google.com/maps/search/?api=1&amp;query="&amp;Table46[[#This Row],[Begin Lat]]&amp;","&amp;Table46[[#This Row],[Begin Long]],"Google Maps")</f>
        <v>Google Maps</v>
      </c>
      <c r="Y408" s="1">
        <v>39.825367999999997</v>
      </c>
      <c r="Z408" s="1">
        <v>-83.032572999999999</v>
      </c>
      <c r="AA408" s="1">
        <v>0</v>
      </c>
      <c r="AB408" s="1">
        <v>0</v>
      </c>
    </row>
    <row r="409" spans="1:28" x14ac:dyDescent="0.25">
      <c r="A409" s="13">
        <v>407</v>
      </c>
      <c r="B409" s="17">
        <v>8</v>
      </c>
      <c r="C409" s="1" t="s">
        <v>787</v>
      </c>
      <c r="D409" s="1" t="s">
        <v>2249</v>
      </c>
      <c r="E409" s="1" t="s">
        <v>5494</v>
      </c>
      <c r="F409" s="1" t="s">
        <v>1747</v>
      </c>
      <c r="G409" s="21">
        <v>3.036999999996624</v>
      </c>
      <c r="H409" s="21">
        <v>0</v>
      </c>
      <c r="I409" s="1" t="s">
        <v>258</v>
      </c>
      <c r="J409" s="1" t="s">
        <v>259</v>
      </c>
      <c r="K409" s="1">
        <v>0</v>
      </c>
      <c r="L409" s="1">
        <v>0</v>
      </c>
      <c r="M409" s="1">
        <v>8</v>
      </c>
      <c r="N409" s="1">
        <v>2</v>
      </c>
      <c r="O409" s="1">
        <v>17</v>
      </c>
      <c r="P409" s="16">
        <v>78.25</v>
      </c>
      <c r="Q409" s="21">
        <v>5.4250019739856068</v>
      </c>
      <c r="R409" s="21">
        <v>5.474689135677079</v>
      </c>
      <c r="S409" s="21">
        <v>4.9687161691472248E-2</v>
      </c>
      <c r="T409" s="21">
        <v>0.3786226703133469</v>
      </c>
      <c r="U409" s="21">
        <v>1.7249133083773549</v>
      </c>
      <c r="V409" s="21">
        <v>1.3462906380640081</v>
      </c>
      <c r="W409" s="13" t="str">
        <f>IF(Table46[[#This Row],[PSI - FI]]&gt;5,"Red",(IF(AND(Table46[[#This Row],[PSI - FI]]&lt;5,Table46[[#This Row],[PSI - FI]]&gt;=3),"Blue","No")))</f>
        <v>No</v>
      </c>
      <c r="X409" s="19" t="str">
        <f>HYPERLINK("https://www.google.com/maps/search/?api=1&amp;query="&amp;Table46[[#This Row],[Begin Lat]]&amp;","&amp;Table46[[#This Row],[Begin Long]],"Google Maps")</f>
        <v>Google Maps</v>
      </c>
      <c r="Y409" s="1">
        <v>39.120052000000001</v>
      </c>
      <c r="Z409" s="1">
        <v>-84.634849000000003</v>
      </c>
      <c r="AA409" s="1">
        <v>0</v>
      </c>
      <c r="AB409" s="1">
        <v>0</v>
      </c>
    </row>
    <row r="410" spans="1:28" x14ac:dyDescent="0.25">
      <c r="A410" s="13">
        <v>408</v>
      </c>
      <c r="B410" s="17">
        <v>8</v>
      </c>
      <c r="C410" s="1" t="s">
        <v>1329</v>
      </c>
      <c r="D410" s="1" t="s">
        <v>2250</v>
      </c>
      <c r="E410" s="1" t="s">
        <v>5495</v>
      </c>
      <c r="F410" s="1" t="s">
        <v>1748</v>
      </c>
      <c r="G410" s="21">
        <v>1.2805016726949217</v>
      </c>
      <c r="H410" s="21">
        <v>0</v>
      </c>
      <c r="I410" s="1" t="s">
        <v>258</v>
      </c>
      <c r="J410" s="1" t="s">
        <v>262</v>
      </c>
      <c r="K410" s="1">
        <v>0</v>
      </c>
      <c r="L410" s="1">
        <v>1</v>
      </c>
      <c r="M410" s="1">
        <v>6</v>
      </c>
      <c r="N410" s="1">
        <v>3</v>
      </c>
      <c r="O410" s="1">
        <v>20</v>
      </c>
      <c r="P410" s="16">
        <v>118.27043968023256</v>
      </c>
      <c r="Q410" s="21">
        <v>7.1339042071609926</v>
      </c>
      <c r="R410" s="21">
        <v>6.0322768308672323</v>
      </c>
      <c r="S410" s="21">
        <v>-1.1016273762937603</v>
      </c>
      <c r="T410" s="21">
        <v>0.4978906687273551</v>
      </c>
      <c r="U410" s="21">
        <v>1.7245555817580882</v>
      </c>
      <c r="V410" s="21">
        <v>1.2266649130307332</v>
      </c>
      <c r="W410" s="13" t="str">
        <f>IF(Table46[[#This Row],[PSI - FI]]&gt;5,"Red",(IF(AND(Table46[[#This Row],[PSI - FI]]&lt;5,Table46[[#This Row],[PSI - FI]]&gt;=3),"Blue","No")))</f>
        <v>No</v>
      </c>
      <c r="X410" s="19" t="str">
        <f>HYPERLINK("https://www.google.com/maps/search/?api=1&amp;query="&amp;Table46[[#This Row],[Begin Lat]]&amp;","&amp;Table46[[#This Row],[Begin Long]],"Google Maps")</f>
        <v>Google Maps</v>
      </c>
      <c r="Y410" s="1">
        <v>39.064813999999998</v>
      </c>
      <c r="Z410" s="1">
        <v>-84.282556</v>
      </c>
      <c r="AA410" s="1">
        <v>0</v>
      </c>
      <c r="AB410" s="1">
        <v>0</v>
      </c>
    </row>
    <row r="411" spans="1:28" x14ac:dyDescent="0.25">
      <c r="A411" s="13">
        <v>409</v>
      </c>
      <c r="B411" s="17">
        <v>1</v>
      </c>
      <c r="C411" s="1" t="s">
        <v>803</v>
      </c>
      <c r="D411" s="1" t="s">
        <v>2251</v>
      </c>
      <c r="E411" s="1" t="s">
        <v>5251</v>
      </c>
      <c r="F411" s="1" t="s">
        <v>1749</v>
      </c>
      <c r="G411" s="21">
        <v>22.237999999997555</v>
      </c>
      <c r="H411" s="21">
        <v>0</v>
      </c>
      <c r="I411" s="1" t="s">
        <v>258</v>
      </c>
      <c r="J411" s="1" t="s">
        <v>1326</v>
      </c>
      <c r="K411" s="1">
        <v>0</v>
      </c>
      <c r="L411" s="1">
        <v>1</v>
      </c>
      <c r="M411" s="1">
        <v>10</v>
      </c>
      <c r="N411" s="1">
        <v>7</v>
      </c>
      <c r="O411" s="1">
        <v>19</v>
      </c>
      <c r="P411" s="16">
        <v>161.20793968023256</v>
      </c>
      <c r="Q411" s="21">
        <v>0.93082402333813408</v>
      </c>
      <c r="R411" s="21">
        <v>6.8297749361401081</v>
      </c>
      <c r="S411" s="21">
        <v>5.8989509128019737</v>
      </c>
      <c r="T411" s="21">
        <v>9.9946507059274201E-2</v>
      </c>
      <c r="U411" s="21">
        <v>1.7241844722999264</v>
      </c>
      <c r="V411" s="21">
        <v>1.6242379652406522</v>
      </c>
      <c r="W411" s="13" t="str">
        <f>IF(Table46[[#This Row],[PSI - FI]]&gt;5,"Red",(IF(AND(Table46[[#This Row],[PSI - FI]]&lt;5,Table46[[#This Row],[PSI - FI]]&gt;=3),"Blue","No")))</f>
        <v>No</v>
      </c>
      <c r="X411" s="19" t="str">
        <f>HYPERLINK("https://www.google.com/maps/search/?api=1&amp;query="&amp;Table46[[#This Row],[Begin Lat]]&amp;","&amp;Table46[[#This Row],[Begin Long]],"Google Maps")</f>
        <v>Google Maps</v>
      </c>
      <c r="Y411" s="1">
        <v>40.763801000000001</v>
      </c>
      <c r="Z411" s="1">
        <v>-84.013105999999993</v>
      </c>
      <c r="AA411" s="1">
        <v>0</v>
      </c>
      <c r="AB411" s="1">
        <v>0</v>
      </c>
    </row>
    <row r="412" spans="1:28" x14ac:dyDescent="0.25">
      <c r="A412" s="13">
        <v>410</v>
      </c>
      <c r="B412" s="17">
        <v>4</v>
      </c>
      <c r="C412" s="1" t="s">
        <v>790</v>
      </c>
      <c r="D412" s="1" t="s">
        <v>2252</v>
      </c>
      <c r="E412" s="1" t="s">
        <v>5496</v>
      </c>
      <c r="F412" s="1" t="s">
        <v>1750</v>
      </c>
      <c r="G412" s="21">
        <v>14.664000000004307</v>
      </c>
      <c r="H412" s="21">
        <v>0</v>
      </c>
      <c r="I412" s="1" t="s">
        <v>258</v>
      </c>
      <c r="J412" s="1" t="s">
        <v>262</v>
      </c>
      <c r="K412" s="1">
        <v>0</v>
      </c>
      <c r="L412" s="1">
        <v>0</v>
      </c>
      <c r="M412" s="1">
        <v>6</v>
      </c>
      <c r="N412" s="1">
        <v>5</v>
      </c>
      <c r="O412" s="1">
        <v>55</v>
      </c>
      <c r="P412" s="16">
        <v>116.46875</v>
      </c>
      <c r="Q412" s="21">
        <v>4.6945378577655221</v>
      </c>
      <c r="R412" s="21">
        <v>13.18305573232356</v>
      </c>
      <c r="S412" s="21">
        <v>8.4885178745580383</v>
      </c>
      <c r="T412" s="21">
        <v>0.32764199314906967</v>
      </c>
      <c r="U412" s="21">
        <v>1.7217709996715425</v>
      </c>
      <c r="V412" s="21">
        <v>1.3941290065224727</v>
      </c>
      <c r="W412" s="13" t="str">
        <f>IF(Table46[[#This Row],[PSI - FI]]&gt;5,"Red",(IF(AND(Table46[[#This Row],[PSI - FI]]&lt;5,Table46[[#This Row],[PSI - FI]]&gt;=3),"Blue","No")))</f>
        <v>No</v>
      </c>
      <c r="X412" s="19" t="str">
        <f>HYPERLINK("https://www.google.com/maps/search/?api=1&amp;query="&amp;Table46[[#This Row],[Begin Lat]]&amp;","&amp;Table46[[#This Row],[Begin Long]],"Google Maps")</f>
        <v>Google Maps</v>
      </c>
      <c r="Y412" s="1">
        <v>41.277399000000003</v>
      </c>
      <c r="Z412" s="1">
        <v>-80.774872000000002</v>
      </c>
      <c r="AA412" s="1">
        <v>0</v>
      </c>
      <c r="AB412" s="1">
        <v>0</v>
      </c>
    </row>
    <row r="413" spans="1:28" x14ac:dyDescent="0.25">
      <c r="A413" s="13">
        <v>411</v>
      </c>
      <c r="B413" s="17">
        <v>8</v>
      </c>
      <c r="C413" s="1" t="s">
        <v>788</v>
      </c>
      <c r="D413" s="1" t="s">
        <v>2253</v>
      </c>
      <c r="E413" s="1" t="s">
        <v>5248</v>
      </c>
      <c r="F413" s="1" t="s">
        <v>1751</v>
      </c>
      <c r="G413" s="21">
        <v>9.9860000000044238</v>
      </c>
      <c r="H413" s="21">
        <v>0</v>
      </c>
      <c r="I413" s="1" t="s">
        <v>258</v>
      </c>
      <c r="J413" s="1" t="s">
        <v>259</v>
      </c>
      <c r="K413" s="1">
        <v>0</v>
      </c>
      <c r="L413" s="1">
        <v>1</v>
      </c>
      <c r="M413" s="1">
        <v>4</v>
      </c>
      <c r="N413" s="1">
        <v>5</v>
      </c>
      <c r="O413" s="1">
        <v>13</v>
      </c>
      <c r="P413" s="16">
        <v>107.05168968023256</v>
      </c>
      <c r="Q413" s="21">
        <v>5.6296365505440908</v>
      </c>
      <c r="R413" s="21">
        <v>4.6174041134941355</v>
      </c>
      <c r="S413" s="21">
        <v>-1.0122324370499554</v>
      </c>
      <c r="T413" s="21">
        <v>0.39290456185671391</v>
      </c>
      <c r="U413" s="21">
        <v>1.7207010169502881</v>
      </c>
      <c r="V413" s="21">
        <v>1.3277964550935741</v>
      </c>
      <c r="W413" s="13" t="str">
        <f>IF(Table46[[#This Row],[PSI - FI]]&gt;5,"Red",(IF(AND(Table46[[#This Row],[PSI - FI]]&lt;5,Table46[[#This Row],[PSI - FI]]&gt;=3),"Blue","No")))</f>
        <v>No</v>
      </c>
      <c r="X413" s="19" t="str">
        <f>HYPERLINK("https://www.google.com/maps/search/?api=1&amp;query="&amp;Table46[[#This Row],[Begin Lat]]&amp;","&amp;Table46[[#This Row],[Begin Long]],"Google Maps")</f>
        <v>Google Maps</v>
      </c>
      <c r="Y413" s="1">
        <v>39.355845000000002</v>
      </c>
      <c r="Z413" s="1">
        <v>-84.380236999999994</v>
      </c>
      <c r="AA413" s="1">
        <v>0</v>
      </c>
      <c r="AB413" s="1">
        <v>0</v>
      </c>
    </row>
    <row r="414" spans="1:28" x14ac:dyDescent="0.25">
      <c r="A414" s="13">
        <v>412</v>
      </c>
      <c r="B414" s="17">
        <v>6</v>
      </c>
      <c r="C414" s="1" t="s">
        <v>799</v>
      </c>
      <c r="D414" s="1" t="s">
        <v>2254</v>
      </c>
      <c r="E414" s="1" t="s">
        <v>5392</v>
      </c>
      <c r="F414" s="1" t="s">
        <v>1752</v>
      </c>
      <c r="G414" s="21">
        <v>7.5950000000011642</v>
      </c>
      <c r="H414" s="21">
        <v>0</v>
      </c>
      <c r="I414" s="1" t="s">
        <v>258</v>
      </c>
      <c r="J414" s="1" t="s">
        <v>1326</v>
      </c>
      <c r="K414" s="1">
        <v>0</v>
      </c>
      <c r="L414" s="1">
        <v>4</v>
      </c>
      <c r="M414" s="1">
        <v>7</v>
      </c>
      <c r="N414" s="1">
        <v>4</v>
      </c>
      <c r="O414" s="1">
        <v>25</v>
      </c>
      <c r="P414" s="16">
        <v>271.28488372093022</v>
      </c>
      <c r="Q414" s="21">
        <v>1.6400544352856283</v>
      </c>
      <c r="R414" s="21">
        <v>7.6639301271472871</v>
      </c>
      <c r="S414" s="21">
        <v>6.0238756918616589</v>
      </c>
      <c r="T414" s="21">
        <v>0.14178450428886971</v>
      </c>
      <c r="U414" s="21">
        <v>1.715673904713509</v>
      </c>
      <c r="V414" s="21">
        <v>1.5738894004246393</v>
      </c>
      <c r="W414" s="13" t="str">
        <f>IF(Table46[[#This Row],[PSI - FI]]&gt;5,"Red",(IF(AND(Table46[[#This Row],[PSI - FI]]&lt;5,Table46[[#This Row],[PSI - FI]]&gt;=3),"Blue","No")))</f>
        <v>No</v>
      </c>
      <c r="X414" s="19" t="str">
        <f>HYPERLINK("https://www.google.com/maps/search/?api=1&amp;query="&amp;Table46[[#This Row],[Begin Lat]]&amp;","&amp;Table46[[#This Row],[Begin Long]],"Google Maps")</f>
        <v>Google Maps</v>
      </c>
      <c r="Y414" s="1">
        <v>40.19782</v>
      </c>
      <c r="Z414" s="1">
        <v>-82.913207999999997</v>
      </c>
      <c r="AA414" s="1">
        <v>0</v>
      </c>
      <c r="AB414" s="1">
        <v>0</v>
      </c>
    </row>
    <row r="415" spans="1:28" x14ac:dyDescent="0.25">
      <c r="A415" s="13">
        <v>413</v>
      </c>
      <c r="B415" s="17">
        <v>8</v>
      </c>
      <c r="C415" s="1" t="s">
        <v>787</v>
      </c>
      <c r="D415" s="1" t="s">
        <v>2255</v>
      </c>
      <c r="E415" s="1" t="s">
        <v>5415</v>
      </c>
      <c r="F415" s="1" t="s">
        <v>1753</v>
      </c>
      <c r="G415" s="21">
        <v>8.6000000000058208</v>
      </c>
      <c r="H415" s="21">
        <v>0</v>
      </c>
      <c r="I415" s="1" t="s">
        <v>258</v>
      </c>
      <c r="J415" s="1" t="s">
        <v>262</v>
      </c>
      <c r="K415" s="1">
        <v>0</v>
      </c>
      <c r="L415" s="1">
        <v>0</v>
      </c>
      <c r="M415" s="1">
        <v>7</v>
      </c>
      <c r="N415" s="1">
        <v>3</v>
      </c>
      <c r="O415" s="1">
        <v>30</v>
      </c>
      <c r="P415" s="16">
        <v>89.140625</v>
      </c>
      <c r="Q415" s="21">
        <v>6.4594639744410163</v>
      </c>
      <c r="R415" s="21">
        <v>8.1629567011062942</v>
      </c>
      <c r="S415" s="21">
        <v>1.703492726665278</v>
      </c>
      <c r="T415" s="21">
        <v>0.45082002007068978</v>
      </c>
      <c r="U415" s="21">
        <v>1.7154168705029158</v>
      </c>
      <c r="V415" s="21">
        <v>1.264596850432226</v>
      </c>
      <c r="W415" s="13" t="str">
        <f>IF(Table46[[#This Row],[PSI - FI]]&gt;5,"Red",(IF(AND(Table46[[#This Row],[PSI - FI]]&lt;5,Table46[[#This Row],[PSI - FI]]&gt;=3),"Blue","No")))</f>
        <v>No</v>
      </c>
      <c r="X415" s="19" t="str">
        <f>HYPERLINK("https://www.google.com/maps/search/?api=1&amp;query="&amp;Table46[[#This Row],[Begin Lat]]&amp;","&amp;Table46[[#This Row],[Begin Long]],"Google Maps")</f>
        <v>Google Maps</v>
      </c>
      <c r="Y415" s="1">
        <v>39.149231</v>
      </c>
      <c r="Z415" s="1">
        <v>-84.627758999999998</v>
      </c>
      <c r="AA415" s="1">
        <v>0</v>
      </c>
      <c r="AB415" s="1">
        <v>0</v>
      </c>
    </row>
    <row r="416" spans="1:28" x14ac:dyDescent="0.25">
      <c r="A416" s="13">
        <v>414</v>
      </c>
      <c r="B416" s="17">
        <v>4</v>
      </c>
      <c r="C416" s="1" t="s">
        <v>800</v>
      </c>
      <c r="D416" s="1" t="s">
        <v>2256</v>
      </c>
      <c r="E416" s="1" t="s">
        <v>5497</v>
      </c>
      <c r="F416" s="1" t="s">
        <v>1754</v>
      </c>
      <c r="G416" s="21">
        <v>2.5899999999965075</v>
      </c>
      <c r="H416" s="21">
        <v>0</v>
      </c>
      <c r="I416" s="1" t="s">
        <v>258</v>
      </c>
      <c r="J416" s="1" t="s">
        <v>259</v>
      </c>
      <c r="K416" s="1">
        <v>0</v>
      </c>
      <c r="L416" s="1">
        <v>0</v>
      </c>
      <c r="M416" s="1">
        <v>4</v>
      </c>
      <c r="N416" s="1">
        <v>5</v>
      </c>
      <c r="O416" s="1">
        <v>31</v>
      </c>
      <c r="P416" s="16">
        <v>79.375</v>
      </c>
      <c r="Q416" s="21">
        <v>11.880353190926753</v>
      </c>
      <c r="R416" s="21">
        <v>8.0044157281798345</v>
      </c>
      <c r="S416" s="21">
        <v>-3.8759374627469185</v>
      </c>
      <c r="T416" s="21">
        <v>0.82915565210563247</v>
      </c>
      <c r="U416" s="21">
        <v>1.7097548109252187</v>
      </c>
      <c r="V416" s="21">
        <v>0.88059915881958628</v>
      </c>
      <c r="W416" s="13" t="str">
        <f>IF(Table46[[#This Row],[PSI - FI]]&gt;5,"Red",(IF(AND(Table46[[#This Row],[PSI - FI]]&lt;5,Table46[[#This Row],[PSI - FI]]&gt;=3),"Blue","No")))</f>
        <v>No</v>
      </c>
      <c r="X416" s="19" t="str">
        <f>HYPERLINK("https://www.google.com/maps/search/?api=1&amp;query="&amp;Table46[[#This Row],[Begin Lat]]&amp;","&amp;Table46[[#This Row],[Begin Long]],"Google Maps")</f>
        <v>Google Maps</v>
      </c>
      <c r="Y416" s="1">
        <v>40.794555000000003</v>
      </c>
      <c r="Z416" s="1">
        <v>-81.465159</v>
      </c>
      <c r="AA416" s="1">
        <v>0</v>
      </c>
      <c r="AB416" s="1">
        <v>0</v>
      </c>
    </row>
    <row r="417" spans="1:28" x14ac:dyDescent="0.25">
      <c r="A417" s="13">
        <v>415</v>
      </c>
      <c r="B417" s="17">
        <v>4</v>
      </c>
      <c r="C417" s="1" t="s">
        <v>798</v>
      </c>
      <c r="D417" s="1" t="s">
        <v>1755</v>
      </c>
      <c r="E417" s="1" t="s">
        <v>5057</v>
      </c>
      <c r="F417" s="1" t="s">
        <v>1755</v>
      </c>
      <c r="G417" s="21">
        <v>2.7339999999967404</v>
      </c>
      <c r="H417" s="21">
        <v>0</v>
      </c>
      <c r="I417" s="1" t="s">
        <v>258</v>
      </c>
      <c r="J417" s="1" t="s">
        <v>261</v>
      </c>
      <c r="K417" s="1">
        <v>0</v>
      </c>
      <c r="L417" s="1">
        <v>1</v>
      </c>
      <c r="M417" s="1">
        <v>6</v>
      </c>
      <c r="N417" s="1">
        <v>3</v>
      </c>
      <c r="O417" s="1">
        <v>16</v>
      </c>
      <c r="P417" s="16">
        <v>114.27043968023256</v>
      </c>
      <c r="Q417" s="21">
        <v>4.2814448495070261</v>
      </c>
      <c r="R417" s="21">
        <v>5.4153651718477898</v>
      </c>
      <c r="S417" s="21">
        <v>1.1339203223407637</v>
      </c>
      <c r="T417" s="21">
        <v>0.30516009129536459</v>
      </c>
      <c r="U417" s="21">
        <v>1.7069445061461586</v>
      </c>
      <c r="V417" s="21">
        <v>1.4017844148507939</v>
      </c>
      <c r="W417" s="13" t="str">
        <f>IF(Table46[[#This Row],[PSI - FI]]&gt;5,"Red",(IF(AND(Table46[[#This Row],[PSI - FI]]&lt;5,Table46[[#This Row],[PSI - FI]]&gt;=3),"Blue","No")))</f>
        <v>No</v>
      </c>
      <c r="X417" s="19" t="str">
        <f>HYPERLINK("https://www.google.com/maps/search/?api=1&amp;query="&amp;Table46[[#This Row],[Begin Lat]]&amp;","&amp;Table46[[#This Row],[Begin Long]],"Google Maps")</f>
        <v>Google Maps</v>
      </c>
      <c r="Y417" s="1">
        <v>41.027189999999997</v>
      </c>
      <c r="Z417" s="1">
        <v>-81.347362000000004</v>
      </c>
      <c r="AA417" s="1">
        <v>0</v>
      </c>
      <c r="AB417" s="1">
        <v>0</v>
      </c>
    </row>
    <row r="418" spans="1:28" x14ac:dyDescent="0.25">
      <c r="A418" s="13">
        <v>416</v>
      </c>
      <c r="B418" s="17">
        <v>8</v>
      </c>
      <c r="C418" s="1" t="s">
        <v>787</v>
      </c>
      <c r="D418" s="1" t="s">
        <v>2257</v>
      </c>
      <c r="E418" s="1" t="s">
        <v>5252</v>
      </c>
      <c r="F418" s="1" t="s">
        <v>1756</v>
      </c>
      <c r="G418" s="21">
        <v>13.304000000003725</v>
      </c>
      <c r="H418" s="21">
        <v>0</v>
      </c>
      <c r="I418" s="1" t="s">
        <v>258</v>
      </c>
      <c r="J418" s="1" t="s">
        <v>259</v>
      </c>
      <c r="K418" s="1">
        <v>0</v>
      </c>
      <c r="L418" s="1">
        <v>0</v>
      </c>
      <c r="M418" s="1">
        <v>5</v>
      </c>
      <c r="N418" s="1">
        <v>5</v>
      </c>
      <c r="O418" s="1">
        <v>43</v>
      </c>
      <c r="P418" s="16">
        <v>97.921875</v>
      </c>
      <c r="Q418" s="21">
        <v>6.2948159885219548</v>
      </c>
      <c r="R418" s="21">
        <v>10.262673851689989</v>
      </c>
      <c r="S418" s="21">
        <v>3.9678578631680343</v>
      </c>
      <c r="T418" s="21">
        <v>0.43932887953482924</v>
      </c>
      <c r="U418" s="21">
        <v>1.7049262871890842</v>
      </c>
      <c r="V418" s="21">
        <v>1.2655974076542549</v>
      </c>
      <c r="W418" s="13" t="str">
        <f>IF(Table46[[#This Row],[PSI - FI]]&gt;5,"Red",(IF(AND(Table46[[#This Row],[PSI - FI]]&lt;5,Table46[[#This Row],[PSI - FI]]&gt;=3),"Blue","No")))</f>
        <v>No</v>
      </c>
      <c r="X418" s="19" t="str">
        <f>HYPERLINK("https://www.google.com/maps/search/?api=1&amp;query="&amp;Table46[[#This Row],[Begin Lat]]&amp;","&amp;Table46[[#This Row],[Begin Long]],"Google Maps")</f>
        <v>Google Maps</v>
      </c>
      <c r="Y418" s="1">
        <v>39.205232000000002</v>
      </c>
      <c r="Z418" s="1">
        <v>-84.367574000000005</v>
      </c>
      <c r="AA418" s="1">
        <v>0</v>
      </c>
      <c r="AB418" s="1">
        <v>0</v>
      </c>
    </row>
    <row r="419" spans="1:28" x14ac:dyDescent="0.25">
      <c r="A419" s="13">
        <v>417</v>
      </c>
      <c r="B419" s="17">
        <v>4</v>
      </c>
      <c r="C419" s="1" t="s">
        <v>798</v>
      </c>
      <c r="D419" s="1" t="s">
        <v>2258</v>
      </c>
      <c r="E419" s="1" t="s">
        <v>5498</v>
      </c>
      <c r="F419" s="1" t="s">
        <v>1757</v>
      </c>
      <c r="G419" s="21">
        <v>0.2480000000068685</v>
      </c>
      <c r="H419" s="21">
        <v>0</v>
      </c>
      <c r="I419" s="1" t="s">
        <v>258</v>
      </c>
      <c r="J419" s="1" t="s">
        <v>259</v>
      </c>
      <c r="K419" s="1">
        <v>0</v>
      </c>
      <c r="L419" s="1">
        <v>1</v>
      </c>
      <c r="M419" s="1">
        <v>6</v>
      </c>
      <c r="N419" s="1">
        <v>3</v>
      </c>
      <c r="O419" s="1">
        <v>9</v>
      </c>
      <c r="P419" s="16">
        <v>107.27043968023256</v>
      </c>
      <c r="Q419" s="21">
        <v>5.7159410240647794</v>
      </c>
      <c r="R419" s="21">
        <v>3.7622957895293907</v>
      </c>
      <c r="S419" s="21">
        <v>-1.9536452345353887</v>
      </c>
      <c r="T419" s="21">
        <v>0.39892793850820368</v>
      </c>
      <c r="U419" s="21">
        <v>1.7037760338568193</v>
      </c>
      <c r="V419" s="21">
        <v>1.3048480953486157</v>
      </c>
      <c r="W419" s="13" t="str">
        <f>IF(Table46[[#This Row],[PSI - FI]]&gt;5,"Red",(IF(AND(Table46[[#This Row],[PSI - FI]]&lt;5,Table46[[#This Row],[PSI - FI]]&gt;=3),"Blue","No")))</f>
        <v>No</v>
      </c>
      <c r="X419" s="19" t="str">
        <f>HYPERLINK("https://www.google.com/maps/search/?api=1&amp;query="&amp;Table46[[#This Row],[Begin Lat]]&amp;","&amp;Table46[[#This Row],[Begin Long]],"Google Maps")</f>
        <v>Google Maps</v>
      </c>
      <c r="Y419" s="1">
        <v>41.123157999999997</v>
      </c>
      <c r="Z419" s="1">
        <v>-81.242093999999994</v>
      </c>
      <c r="AA419" s="1">
        <v>0</v>
      </c>
      <c r="AB419" s="1">
        <v>0</v>
      </c>
    </row>
    <row r="420" spans="1:28" x14ac:dyDescent="0.25">
      <c r="A420" s="13">
        <v>418</v>
      </c>
      <c r="B420" s="17">
        <v>4</v>
      </c>
      <c r="C420" s="1" t="s">
        <v>798</v>
      </c>
      <c r="D420" s="1" t="s">
        <v>2259</v>
      </c>
      <c r="E420" s="1" t="s">
        <v>5057</v>
      </c>
      <c r="F420" s="1" t="s">
        <v>1758</v>
      </c>
      <c r="G420" s="21">
        <v>7.760999999998603</v>
      </c>
      <c r="H420" s="21">
        <v>0</v>
      </c>
      <c r="I420" s="1" t="s">
        <v>258</v>
      </c>
      <c r="J420" s="1" t="s">
        <v>259</v>
      </c>
      <c r="K420" s="1">
        <v>0</v>
      </c>
      <c r="L420" s="1">
        <v>0</v>
      </c>
      <c r="M420" s="1">
        <v>3</v>
      </c>
      <c r="N420" s="1">
        <v>7</v>
      </c>
      <c r="O420" s="1">
        <v>25</v>
      </c>
      <c r="P420" s="16">
        <v>75.703125</v>
      </c>
      <c r="Q420" s="21">
        <v>4.8902618226745549</v>
      </c>
      <c r="R420" s="21">
        <v>7.137263204281</v>
      </c>
      <c r="S420" s="21">
        <v>2.2470013816064451</v>
      </c>
      <c r="T420" s="21">
        <v>0.34130199375248516</v>
      </c>
      <c r="U420" s="21">
        <v>1.7011215163568134</v>
      </c>
      <c r="V420" s="21">
        <v>1.3598195226043281</v>
      </c>
      <c r="W420" s="13" t="str">
        <f>IF(Table46[[#This Row],[PSI - FI]]&gt;5,"Red",(IF(AND(Table46[[#This Row],[PSI - FI]]&lt;5,Table46[[#This Row],[PSI - FI]]&gt;=3),"Blue","No")))</f>
        <v>No</v>
      </c>
      <c r="X420" s="19" t="str">
        <f>HYPERLINK("https://www.google.com/maps/search/?api=1&amp;query="&amp;Table46[[#This Row],[Begin Lat]]&amp;","&amp;Table46[[#This Row],[Begin Long]],"Google Maps")</f>
        <v>Google Maps</v>
      </c>
      <c r="Y420" s="1">
        <v>41.099992</v>
      </c>
      <c r="Z420" s="1">
        <v>-81.346242000000004</v>
      </c>
      <c r="AA420" s="1">
        <v>0</v>
      </c>
      <c r="AB420" s="1">
        <v>0</v>
      </c>
    </row>
    <row r="421" spans="1:28" x14ac:dyDescent="0.25">
      <c r="A421" s="13">
        <v>419</v>
      </c>
      <c r="B421" s="17">
        <v>6</v>
      </c>
      <c r="C421" s="1" t="s">
        <v>784</v>
      </c>
      <c r="D421" s="1" t="s">
        <v>2260</v>
      </c>
      <c r="E421" s="1" t="s">
        <v>5319</v>
      </c>
      <c r="F421" s="1" t="s">
        <v>1759</v>
      </c>
      <c r="G421" s="21">
        <v>24.354999999995925</v>
      </c>
      <c r="H421" s="21">
        <v>0</v>
      </c>
      <c r="I421" s="1" t="s">
        <v>258</v>
      </c>
      <c r="J421" s="1" t="s">
        <v>262</v>
      </c>
      <c r="K421" s="1">
        <v>0</v>
      </c>
      <c r="L421" s="1">
        <v>1</v>
      </c>
      <c r="M421" s="1">
        <v>5</v>
      </c>
      <c r="N421" s="1">
        <v>6</v>
      </c>
      <c r="O421" s="1">
        <v>18</v>
      </c>
      <c r="P421" s="16">
        <v>123.03606468023256</v>
      </c>
      <c r="Q421" s="21">
        <v>3.5163480257576665</v>
      </c>
      <c r="R421" s="21">
        <v>5.8563928623011865</v>
      </c>
      <c r="S421" s="21">
        <v>2.34004483654352</v>
      </c>
      <c r="T421" s="21">
        <v>0.24541356586554591</v>
      </c>
      <c r="U421" s="21">
        <v>1.6922267035643794</v>
      </c>
      <c r="V421" s="21">
        <v>1.4468131376988336</v>
      </c>
      <c r="W421" s="13" t="str">
        <f>IF(Table46[[#This Row],[PSI - FI]]&gt;5,"Red",(IF(AND(Table46[[#This Row],[PSI - FI]]&lt;5,Table46[[#This Row],[PSI - FI]]&gt;=3),"Blue","No")))</f>
        <v>No</v>
      </c>
      <c r="X421" s="19" t="str">
        <f>HYPERLINK("https://www.google.com/maps/search/?api=1&amp;query="&amp;Table46[[#This Row],[Begin Lat]]&amp;","&amp;Table46[[#This Row],[Begin Long]],"Google Maps")</f>
        <v>Google Maps</v>
      </c>
      <c r="Y421" s="1">
        <v>40.078614000000002</v>
      </c>
      <c r="Z421" s="1">
        <v>-82.928562999999997</v>
      </c>
      <c r="AA421" s="1">
        <v>0</v>
      </c>
      <c r="AB421" s="1">
        <v>0</v>
      </c>
    </row>
    <row r="422" spans="1:28" x14ac:dyDescent="0.25">
      <c r="A422" s="13">
        <v>420</v>
      </c>
      <c r="B422" s="17">
        <v>4</v>
      </c>
      <c r="C422" s="1" t="s">
        <v>795</v>
      </c>
      <c r="D422" s="1" t="s">
        <v>2261</v>
      </c>
      <c r="E422" s="1" t="s">
        <v>5499</v>
      </c>
      <c r="F422" s="1" t="s">
        <v>1760</v>
      </c>
      <c r="G422" s="21">
        <v>0.888551071648505</v>
      </c>
      <c r="H422" s="21">
        <v>0</v>
      </c>
      <c r="I422" s="1" t="s">
        <v>258</v>
      </c>
      <c r="J422" s="1" t="s">
        <v>259</v>
      </c>
      <c r="K422" s="1">
        <v>1</v>
      </c>
      <c r="L422" s="1">
        <v>1</v>
      </c>
      <c r="M422" s="1">
        <v>8</v>
      </c>
      <c r="N422" s="1">
        <v>0</v>
      </c>
      <c r="O422" s="1">
        <v>18</v>
      </c>
      <c r="P422" s="16">
        <v>161.72837936046511</v>
      </c>
      <c r="Q422" s="21">
        <v>7.1863970689339824</v>
      </c>
      <c r="R422" s="21">
        <v>5.2631780196708648</v>
      </c>
      <c r="S422" s="21">
        <v>-1.9232190492631176</v>
      </c>
      <c r="T422" s="21">
        <v>0.50155425955961375</v>
      </c>
      <c r="U422" s="21">
        <v>1.6902952837753518</v>
      </c>
      <c r="V422" s="21">
        <v>1.1887410242157381</v>
      </c>
      <c r="W422" s="13" t="str">
        <f>IF(Table46[[#This Row],[PSI - FI]]&gt;5,"Red",(IF(AND(Table46[[#This Row],[PSI - FI]]&lt;5,Table46[[#This Row],[PSI - FI]]&gt;=3),"Blue","No")))</f>
        <v>No</v>
      </c>
      <c r="X422" s="19" t="str">
        <f>HYPERLINK("https://www.google.com/maps/search/?api=1&amp;query="&amp;Table46[[#This Row],[Begin Lat]]&amp;","&amp;Table46[[#This Row],[Begin Long]],"Google Maps")</f>
        <v>Google Maps</v>
      </c>
      <c r="Y422" s="1">
        <v>41.019756999999998</v>
      </c>
      <c r="Z422" s="1">
        <v>-81.416048000000004</v>
      </c>
      <c r="AA422" s="1">
        <v>0</v>
      </c>
      <c r="AB422" s="1">
        <v>0</v>
      </c>
    </row>
    <row r="423" spans="1:28" x14ac:dyDescent="0.25">
      <c r="A423" s="13">
        <v>421</v>
      </c>
      <c r="B423" s="17">
        <v>6</v>
      </c>
      <c r="C423" s="1" t="s">
        <v>1331</v>
      </c>
      <c r="D423" s="1" t="s">
        <v>2262</v>
      </c>
      <c r="E423" s="1" t="s">
        <v>5374</v>
      </c>
      <c r="F423" s="1" t="s">
        <v>1761</v>
      </c>
      <c r="G423" s="21">
        <v>18.205000000001746</v>
      </c>
      <c r="H423" s="21">
        <v>0</v>
      </c>
      <c r="I423" s="1" t="s">
        <v>258</v>
      </c>
      <c r="J423" s="1" t="s">
        <v>262</v>
      </c>
      <c r="K423" s="1">
        <v>0</v>
      </c>
      <c r="L423" s="1">
        <v>0</v>
      </c>
      <c r="M423" s="1">
        <v>10</v>
      </c>
      <c r="N423" s="1">
        <v>2</v>
      </c>
      <c r="O423" s="1">
        <v>15</v>
      </c>
      <c r="P423" s="16">
        <v>89.34375</v>
      </c>
      <c r="Q423" s="21">
        <v>3.3315300680111641</v>
      </c>
      <c r="R423" s="21">
        <v>5.3944993454518242</v>
      </c>
      <c r="S423" s="21">
        <v>2.0629692774406601</v>
      </c>
      <c r="T423" s="21">
        <v>0.23251471918873443</v>
      </c>
      <c r="U423" s="21">
        <v>1.6895473378574291</v>
      </c>
      <c r="V423" s="21">
        <v>1.4570326186686946</v>
      </c>
      <c r="W423" s="13" t="str">
        <f>IF(Table46[[#This Row],[PSI - FI]]&gt;5,"Red",(IF(AND(Table46[[#This Row],[PSI - FI]]&lt;5,Table46[[#This Row],[PSI - FI]]&gt;=3),"Blue","No")))</f>
        <v>No</v>
      </c>
      <c r="X423" s="19" t="str">
        <f>HYPERLINK("https://www.google.com/maps/search/?api=1&amp;query="&amp;Table46[[#This Row],[Begin Lat]]&amp;","&amp;Table46[[#This Row],[Begin Long]],"Google Maps")</f>
        <v>Google Maps</v>
      </c>
      <c r="Y423" s="1">
        <v>40.581412999999998</v>
      </c>
      <c r="Z423" s="1">
        <v>-83.073643000000004</v>
      </c>
      <c r="AA423" s="1">
        <v>0</v>
      </c>
      <c r="AB423" s="1">
        <v>0</v>
      </c>
    </row>
    <row r="424" spans="1:28" x14ac:dyDescent="0.25">
      <c r="A424" s="13">
        <v>422</v>
      </c>
      <c r="B424" s="17">
        <v>8</v>
      </c>
      <c r="C424" s="1" t="s">
        <v>787</v>
      </c>
      <c r="D424" s="1" t="s">
        <v>2263</v>
      </c>
      <c r="E424" s="1" t="s">
        <v>5415</v>
      </c>
      <c r="F424" s="1" t="s">
        <v>1762</v>
      </c>
      <c r="G424" s="21">
        <v>6.8800000000046566</v>
      </c>
      <c r="H424" s="21">
        <v>0</v>
      </c>
      <c r="I424" s="1" t="s">
        <v>258</v>
      </c>
      <c r="J424" s="1" t="s">
        <v>259</v>
      </c>
      <c r="K424" s="1">
        <v>0</v>
      </c>
      <c r="L424" s="1">
        <v>0</v>
      </c>
      <c r="M424" s="1">
        <v>9</v>
      </c>
      <c r="N424" s="1">
        <v>0</v>
      </c>
      <c r="O424" s="1">
        <v>58</v>
      </c>
      <c r="P424" s="16">
        <v>116.921875</v>
      </c>
      <c r="Q424" s="21">
        <v>9.0221756132260342</v>
      </c>
      <c r="R424" s="21">
        <v>13.624541887706787</v>
      </c>
      <c r="S424" s="21">
        <v>4.6023662744807528</v>
      </c>
      <c r="T424" s="21">
        <v>0.62967723128881259</v>
      </c>
      <c r="U424" s="21">
        <v>1.6883741454408123</v>
      </c>
      <c r="V424" s="21">
        <v>1.0586969141519997</v>
      </c>
      <c r="W424" s="13" t="str">
        <f>IF(Table46[[#This Row],[PSI - FI]]&gt;5,"Red",(IF(AND(Table46[[#This Row],[PSI - FI]]&lt;5,Table46[[#This Row],[PSI - FI]]&gt;=3),"Blue","No")))</f>
        <v>No</v>
      </c>
      <c r="X424" s="19" t="str">
        <f>HYPERLINK("https://www.google.com/maps/search/?api=1&amp;query="&amp;Table46[[#This Row],[Begin Lat]]&amp;","&amp;Table46[[#This Row],[Begin Long]],"Google Maps")</f>
        <v>Google Maps</v>
      </c>
      <c r="Y424" s="1">
        <v>39.158051</v>
      </c>
      <c r="Z424" s="1">
        <v>-84.649545000000003</v>
      </c>
      <c r="AA424" s="1">
        <v>0</v>
      </c>
      <c r="AB424" s="1">
        <v>0</v>
      </c>
    </row>
    <row r="425" spans="1:28" x14ac:dyDescent="0.25">
      <c r="A425" s="13">
        <v>423</v>
      </c>
      <c r="B425" s="17">
        <v>8</v>
      </c>
      <c r="C425" s="1" t="s">
        <v>788</v>
      </c>
      <c r="D425" s="1" t="s">
        <v>2264</v>
      </c>
      <c r="E425" s="1" t="s">
        <v>5500</v>
      </c>
      <c r="F425" s="1" t="s">
        <v>1763</v>
      </c>
      <c r="G425" s="21">
        <v>1.5760000000009313</v>
      </c>
      <c r="H425" s="21">
        <v>0</v>
      </c>
      <c r="I425" s="1" t="s">
        <v>258</v>
      </c>
      <c r="J425" s="1" t="s">
        <v>259</v>
      </c>
      <c r="K425" s="1">
        <v>0</v>
      </c>
      <c r="L425" s="1">
        <v>1</v>
      </c>
      <c r="M425" s="1">
        <v>5</v>
      </c>
      <c r="N425" s="1">
        <v>3</v>
      </c>
      <c r="O425" s="1">
        <v>50</v>
      </c>
      <c r="P425" s="16">
        <v>141.72356468023256</v>
      </c>
      <c r="Q425" s="21">
        <v>9.5125905546702789</v>
      </c>
      <c r="R425" s="21">
        <v>11.882038458556572</v>
      </c>
      <c r="S425" s="21">
        <v>2.369447903886293</v>
      </c>
      <c r="T425" s="21">
        <v>0.66390435518325197</v>
      </c>
      <c r="U425" s="21">
        <v>1.6835993495204704</v>
      </c>
      <c r="V425" s="21">
        <v>1.0196949943372184</v>
      </c>
      <c r="W425" s="13" t="str">
        <f>IF(Table46[[#This Row],[PSI - FI]]&gt;5,"Red",(IF(AND(Table46[[#This Row],[PSI - FI]]&lt;5,Table46[[#This Row],[PSI - FI]]&gt;=3),"Blue","No")))</f>
        <v>No</v>
      </c>
      <c r="X425" s="19" t="str">
        <f>HYPERLINK("https://www.google.com/maps/search/?api=1&amp;query="&amp;Table46[[#This Row],[Begin Lat]]&amp;","&amp;Table46[[#This Row],[Begin Long]],"Google Maps")</f>
        <v>Google Maps</v>
      </c>
      <c r="Y425" s="1">
        <v>39.390985000000001</v>
      </c>
      <c r="Z425" s="1">
        <v>-84.509422999999998</v>
      </c>
      <c r="AA425" s="1">
        <v>0</v>
      </c>
      <c r="AB425" s="1">
        <v>0</v>
      </c>
    </row>
    <row r="426" spans="1:28" x14ac:dyDescent="0.25">
      <c r="A426" s="13">
        <v>424</v>
      </c>
      <c r="B426" s="17">
        <v>8</v>
      </c>
      <c r="C426" s="1" t="s">
        <v>806</v>
      </c>
      <c r="D426" s="1" t="s">
        <v>2265</v>
      </c>
      <c r="E426" s="1" t="s">
        <v>5501</v>
      </c>
      <c r="F426" s="1" t="s">
        <v>1764</v>
      </c>
      <c r="G426" s="21">
        <v>0</v>
      </c>
      <c r="H426" s="21">
        <v>0</v>
      </c>
      <c r="I426" s="1" t="s">
        <v>258</v>
      </c>
      <c r="J426" s="1" t="s">
        <v>259</v>
      </c>
      <c r="K426" s="1">
        <v>0</v>
      </c>
      <c r="L426" s="1">
        <v>2</v>
      </c>
      <c r="M426" s="1">
        <v>5</v>
      </c>
      <c r="N426" s="1">
        <v>2</v>
      </c>
      <c r="O426" s="1">
        <v>21</v>
      </c>
      <c r="P426" s="16">
        <v>153.96275436046511</v>
      </c>
      <c r="Q426" s="21">
        <v>9.8705426104612251</v>
      </c>
      <c r="R426" s="21">
        <v>6.027098614838744</v>
      </c>
      <c r="S426" s="21">
        <v>-3.8434439956224811</v>
      </c>
      <c r="T426" s="21">
        <v>0.68888660659212109</v>
      </c>
      <c r="U426" s="21">
        <v>1.6832372949823564</v>
      </c>
      <c r="V426" s="21">
        <v>0.99435068839023533</v>
      </c>
      <c r="W426" s="13" t="str">
        <f>IF(Table46[[#This Row],[PSI - FI]]&gt;5,"Red",(IF(AND(Table46[[#This Row],[PSI - FI]]&lt;5,Table46[[#This Row],[PSI - FI]]&gt;=3),"Blue","No")))</f>
        <v>No</v>
      </c>
      <c r="X426" s="19" t="str">
        <f>HYPERLINK("https://www.google.com/maps/search/?api=1&amp;query="&amp;Table46[[#This Row],[Begin Lat]]&amp;","&amp;Table46[[#This Row],[Begin Long]],"Google Maps")</f>
        <v>Google Maps</v>
      </c>
      <c r="Y426" s="1">
        <v>39.307763000000001</v>
      </c>
      <c r="Z426" s="1">
        <v>-84.314109000000002</v>
      </c>
      <c r="AA426" s="1">
        <v>0</v>
      </c>
      <c r="AB426" s="1">
        <v>0</v>
      </c>
    </row>
    <row r="427" spans="1:28" x14ac:dyDescent="0.25">
      <c r="A427" s="13">
        <v>425</v>
      </c>
      <c r="B427" s="17">
        <v>8</v>
      </c>
      <c r="C427" s="1" t="s">
        <v>1329</v>
      </c>
      <c r="D427" s="1" t="s">
        <v>2266</v>
      </c>
      <c r="E427" s="1" t="s">
        <v>5502</v>
      </c>
      <c r="F427" s="1" t="s">
        <v>1765</v>
      </c>
      <c r="G427" s="21">
        <v>0.37945557971575761</v>
      </c>
      <c r="H427" s="21">
        <v>0</v>
      </c>
      <c r="I427" s="1" t="s">
        <v>258</v>
      </c>
      <c r="J427" s="1" t="s">
        <v>259</v>
      </c>
      <c r="K427" s="1">
        <v>0</v>
      </c>
      <c r="L427" s="1">
        <v>0</v>
      </c>
      <c r="M427" s="1">
        <v>6</v>
      </c>
      <c r="N427" s="1">
        <v>4</v>
      </c>
      <c r="O427" s="1">
        <v>49</v>
      </c>
      <c r="P427" s="16">
        <v>106.03125</v>
      </c>
      <c r="Q427" s="21">
        <v>5.5010777067883989</v>
      </c>
      <c r="R427" s="21">
        <v>11.392211818319675</v>
      </c>
      <c r="S427" s="21">
        <v>5.8911341115312759</v>
      </c>
      <c r="T427" s="21">
        <v>0.383932160934357</v>
      </c>
      <c r="U427" s="21">
        <v>1.6646246194329923</v>
      </c>
      <c r="V427" s="21">
        <v>1.2806924584986352</v>
      </c>
      <c r="W427" s="13" t="str">
        <f>IF(Table46[[#This Row],[PSI - FI]]&gt;5,"Red",(IF(AND(Table46[[#This Row],[PSI - FI]]&lt;5,Table46[[#This Row],[PSI - FI]]&gt;=3),"Blue","No")))</f>
        <v>No</v>
      </c>
      <c r="X427" s="19" t="str">
        <f>HYPERLINK("https://www.google.com/maps/search/?api=1&amp;query="&amp;Table46[[#This Row],[Begin Lat]]&amp;","&amp;Table46[[#This Row],[Begin Long]],"Google Maps")</f>
        <v>Google Maps</v>
      </c>
      <c r="Y427" s="1">
        <v>39.097748000000003</v>
      </c>
      <c r="Z427" s="1">
        <v>-84.275118000000006</v>
      </c>
      <c r="AA427" s="1">
        <v>0</v>
      </c>
      <c r="AB427" s="1">
        <v>0</v>
      </c>
    </row>
    <row r="428" spans="1:28" x14ac:dyDescent="0.25">
      <c r="A428" s="13">
        <v>426</v>
      </c>
      <c r="B428" s="17">
        <v>8</v>
      </c>
      <c r="C428" s="1" t="s">
        <v>806</v>
      </c>
      <c r="D428" s="1" t="s">
        <v>2267</v>
      </c>
      <c r="E428" s="1" t="s">
        <v>5503</v>
      </c>
      <c r="F428" s="1" t="s">
        <v>1766</v>
      </c>
      <c r="G428" s="21">
        <v>0</v>
      </c>
      <c r="H428" s="21">
        <v>0</v>
      </c>
      <c r="I428" s="1" t="s">
        <v>258</v>
      </c>
      <c r="J428" s="1" t="s">
        <v>259</v>
      </c>
      <c r="K428" s="1">
        <v>0</v>
      </c>
      <c r="L428" s="1">
        <v>0</v>
      </c>
      <c r="M428" s="1">
        <v>6</v>
      </c>
      <c r="N428" s="1">
        <v>3</v>
      </c>
      <c r="O428" s="1">
        <v>32</v>
      </c>
      <c r="P428" s="16">
        <v>84.59375</v>
      </c>
      <c r="Q428" s="21">
        <v>6.8683326579427764</v>
      </c>
      <c r="R428" s="21">
        <v>8.5583367883808528</v>
      </c>
      <c r="S428" s="21">
        <v>1.6900041304380764</v>
      </c>
      <c r="T428" s="21">
        <v>0.47935585351319937</v>
      </c>
      <c r="U428" s="21">
        <v>1.6634896458678969</v>
      </c>
      <c r="V428" s="21">
        <v>1.1841337923546975</v>
      </c>
      <c r="W428" s="13" t="str">
        <f>IF(Table46[[#This Row],[PSI - FI]]&gt;5,"Red",(IF(AND(Table46[[#This Row],[PSI - FI]]&lt;5,Table46[[#This Row],[PSI - FI]]&gt;=3),"Blue","No")))</f>
        <v>No</v>
      </c>
      <c r="X428" s="19" t="str">
        <f>HYPERLINK("https://www.google.com/maps/search/?api=1&amp;query="&amp;Table46[[#This Row],[Begin Lat]]&amp;","&amp;Table46[[#This Row],[Begin Long]],"Google Maps")</f>
        <v>Google Maps</v>
      </c>
      <c r="Y428" s="1">
        <v>39.359492000000003</v>
      </c>
      <c r="Z428" s="1">
        <v>-84.219944999999996</v>
      </c>
      <c r="AA428" s="1">
        <v>0</v>
      </c>
      <c r="AB428" s="1">
        <v>0</v>
      </c>
    </row>
    <row r="429" spans="1:28" x14ac:dyDescent="0.25">
      <c r="A429" s="13">
        <v>427</v>
      </c>
      <c r="B429" s="17">
        <v>11</v>
      </c>
      <c r="C429" s="1" t="s">
        <v>1338</v>
      </c>
      <c r="D429" s="1" t="s">
        <v>2268</v>
      </c>
      <c r="E429" s="1" t="s">
        <v>3606</v>
      </c>
      <c r="F429" s="1" t="s">
        <v>1767</v>
      </c>
      <c r="G429" s="21">
        <v>27.017000000007101</v>
      </c>
      <c r="H429" s="21">
        <v>0</v>
      </c>
      <c r="I429" s="1" t="s">
        <v>258</v>
      </c>
      <c r="J429" s="1" t="s">
        <v>259</v>
      </c>
      <c r="K429" s="1">
        <v>0</v>
      </c>
      <c r="L429" s="1">
        <v>0</v>
      </c>
      <c r="M429" s="1">
        <v>7</v>
      </c>
      <c r="N429" s="1">
        <v>3</v>
      </c>
      <c r="O429" s="1">
        <v>11</v>
      </c>
      <c r="P429" s="16">
        <v>70.140625</v>
      </c>
      <c r="Q429" s="21">
        <v>4.3531438452566977</v>
      </c>
      <c r="R429" s="21">
        <v>4.299272733074595</v>
      </c>
      <c r="S429" s="21">
        <v>-5.3871112182102721E-2</v>
      </c>
      <c r="T429" s="21">
        <v>0.30381536354323452</v>
      </c>
      <c r="U429" s="21">
        <v>1.6625615466026664</v>
      </c>
      <c r="V429" s="21">
        <v>1.3587461830594318</v>
      </c>
      <c r="W429" s="13" t="str">
        <f>IF(Table46[[#This Row],[PSI - FI]]&gt;5,"Red",(IF(AND(Table46[[#This Row],[PSI - FI]]&lt;5,Table46[[#This Row],[PSI - FI]]&gt;=3),"Blue","No")))</f>
        <v>No</v>
      </c>
      <c r="X429" s="19" t="str">
        <f>HYPERLINK("https://www.google.com/maps/search/?api=1&amp;query="&amp;Table46[[#This Row],[Begin Lat]]&amp;","&amp;Table46[[#This Row],[Begin Long]],"Google Maps")</f>
        <v>Google Maps</v>
      </c>
      <c r="Y429" s="1">
        <v>40.901007</v>
      </c>
      <c r="Z429" s="1">
        <v>-80.880532000000002</v>
      </c>
      <c r="AA429" s="1">
        <v>0</v>
      </c>
      <c r="AB429" s="1">
        <v>0</v>
      </c>
    </row>
    <row r="430" spans="1:28" x14ac:dyDescent="0.25">
      <c r="A430" s="13">
        <v>428</v>
      </c>
      <c r="B430" s="17">
        <v>8</v>
      </c>
      <c r="C430" s="1" t="s">
        <v>787</v>
      </c>
      <c r="D430" s="1" t="s">
        <v>2269</v>
      </c>
      <c r="E430" s="1" t="s">
        <v>5504</v>
      </c>
      <c r="F430" s="1" t="s">
        <v>1768</v>
      </c>
      <c r="G430" s="21">
        <v>0.33699999999953434</v>
      </c>
      <c r="H430" s="21">
        <v>0</v>
      </c>
      <c r="I430" s="1" t="s">
        <v>258</v>
      </c>
      <c r="J430" s="1" t="s">
        <v>1326</v>
      </c>
      <c r="K430" s="1">
        <v>1</v>
      </c>
      <c r="L430" s="1">
        <v>0</v>
      </c>
      <c r="M430" s="1">
        <v>6</v>
      </c>
      <c r="N430" s="1">
        <v>8</v>
      </c>
      <c r="O430" s="1">
        <v>12</v>
      </c>
      <c r="P430" s="16">
        <v>132.45793968023256</v>
      </c>
      <c r="Q430" s="21">
        <v>1.5394080529859506</v>
      </c>
      <c r="R430" s="21">
        <v>5.2328247334731692</v>
      </c>
      <c r="S430" s="21">
        <v>3.6934166804872186</v>
      </c>
      <c r="T430" s="21">
        <v>0.128286798138882</v>
      </c>
      <c r="U430" s="21">
        <v>1.6526084155031968</v>
      </c>
      <c r="V430" s="21">
        <v>1.5243216173643148</v>
      </c>
      <c r="W430" s="13" t="str">
        <f>IF(Table46[[#This Row],[PSI - FI]]&gt;5,"Red",(IF(AND(Table46[[#This Row],[PSI - FI]]&lt;5,Table46[[#This Row],[PSI - FI]]&gt;=3),"Blue","No")))</f>
        <v>No</v>
      </c>
      <c r="X430" s="19" t="str">
        <f>HYPERLINK("https://www.google.com/maps/search/?api=1&amp;query="&amp;Table46[[#This Row],[Begin Lat]]&amp;","&amp;Table46[[#This Row],[Begin Long]],"Google Maps")</f>
        <v>Google Maps</v>
      </c>
      <c r="Y430" s="1">
        <v>39.228230000000003</v>
      </c>
      <c r="Z430" s="1">
        <v>-84.529846000000006</v>
      </c>
      <c r="AA430" s="1">
        <v>0</v>
      </c>
      <c r="AB430" s="1">
        <v>0</v>
      </c>
    </row>
    <row r="431" spans="1:28" x14ac:dyDescent="0.25">
      <c r="A431" s="13">
        <v>429</v>
      </c>
      <c r="B431" s="17">
        <v>6</v>
      </c>
      <c r="C431" s="1" t="s">
        <v>784</v>
      </c>
      <c r="D431" s="1" t="s">
        <v>2270</v>
      </c>
      <c r="E431" s="1" t="s">
        <v>5505</v>
      </c>
      <c r="F431" s="1" t="s">
        <v>1769</v>
      </c>
      <c r="G431" s="21">
        <v>0.66800000000512227</v>
      </c>
      <c r="H431" s="21">
        <v>0</v>
      </c>
      <c r="I431" s="1" t="s">
        <v>258</v>
      </c>
      <c r="J431" s="1" t="s">
        <v>259</v>
      </c>
      <c r="K431" s="1">
        <v>1</v>
      </c>
      <c r="L431" s="1">
        <v>0</v>
      </c>
      <c r="M431" s="1">
        <v>4</v>
      </c>
      <c r="N431" s="1">
        <v>4</v>
      </c>
      <c r="O431" s="1">
        <v>5</v>
      </c>
      <c r="P431" s="16">
        <v>94.614189680232556</v>
      </c>
      <c r="Q431" s="21">
        <v>8.0834225308541985</v>
      </c>
      <c r="R431" s="21">
        <v>2.8259269421031736</v>
      </c>
      <c r="S431" s="21">
        <v>-5.2574955887510253</v>
      </c>
      <c r="T431" s="21">
        <v>0.56415961479449406</v>
      </c>
      <c r="U431" s="21">
        <v>1.643639369549615</v>
      </c>
      <c r="V431" s="21">
        <v>1.0794797547551209</v>
      </c>
      <c r="W431" s="13" t="str">
        <f>IF(Table46[[#This Row],[PSI - FI]]&gt;5,"Red",(IF(AND(Table46[[#This Row],[PSI - FI]]&lt;5,Table46[[#This Row],[PSI - FI]]&gt;=3),"Blue","No")))</f>
        <v>No</v>
      </c>
      <c r="X431" s="19" t="str">
        <f>HYPERLINK("https://www.google.com/maps/search/?api=1&amp;query="&amp;Table46[[#This Row],[Begin Lat]]&amp;","&amp;Table46[[#This Row],[Begin Long]],"Google Maps")</f>
        <v>Google Maps</v>
      </c>
      <c r="Y431" s="1">
        <v>40.026981999999997</v>
      </c>
      <c r="Z431" s="1">
        <v>-82.951813000000001</v>
      </c>
      <c r="AA431" s="1">
        <v>0</v>
      </c>
      <c r="AB431" s="1">
        <v>0</v>
      </c>
    </row>
    <row r="432" spans="1:28" x14ac:dyDescent="0.25">
      <c r="A432" s="13">
        <v>430</v>
      </c>
      <c r="B432" s="17">
        <v>4</v>
      </c>
      <c r="C432" s="1" t="s">
        <v>801</v>
      </c>
      <c r="D432" s="1" t="s">
        <v>2271</v>
      </c>
      <c r="E432" s="1" t="s">
        <v>5326</v>
      </c>
      <c r="F432" s="1" t="s">
        <v>1770</v>
      </c>
      <c r="G432" s="21">
        <v>5.7920000000012806</v>
      </c>
      <c r="H432" s="21">
        <v>0</v>
      </c>
      <c r="I432" s="1" t="s">
        <v>258</v>
      </c>
      <c r="J432" s="1" t="s">
        <v>259</v>
      </c>
      <c r="K432" s="1">
        <v>0</v>
      </c>
      <c r="L432" s="1">
        <v>0</v>
      </c>
      <c r="M432" s="1">
        <v>4</v>
      </c>
      <c r="N432" s="1">
        <v>5</v>
      </c>
      <c r="O432" s="1">
        <v>33</v>
      </c>
      <c r="P432" s="16">
        <v>81.375</v>
      </c>
      <c r="Q432" s="21">
        <v>8.051247828827151</v>
      </c>
      <c r="R432" s="21">
        <v>8.4211553422895271</v>
      </c>
      <c r="S432" s="21">
        <v>0.36990751346237616</v>
      </c>
      <c r="T432" s="21">
        <v>0.56191407245986758</v>
      </c>
      <c r="U432" s="21">
        <v>1.6427919501406922</v>
      </c>
      <c r="V432" s="21">
        <v>1.0808778776808246</v>
      </c>
      <c r="W432" s="13" t="str">
        <f>IF(Table46[[#This Row],[PSI - FI]]&gt;5,"Red",(IF(AND(Table46[[#This Row],[PSI - FI]]&lt;5,Table46[[#This Row],[PSI - FI]]&gt;=3),"Blue","No")))</f>
        <v>No</v>
      </c>
      <c r="X432" s="19" t="str">
        <f>HYPERLINK("https://www.google.com/maps/search/?api=1&amp;query="&amp;Table46[[#This Row],[Begin Lat]]&amp;","&amp;Table46[[#This Row],[Begin Long]],"Google Maps")</f>
        <v>Google Maps</v>
      </c>
      <c r="Y432" s="1">
        <v>41.068790999999997</v>
      </c>
      <c r="Z432" s="1">
        <v>-80.732369000000006</v>
      </c>
      <c r="AA432" s="1">
        <v>0</v>
      </c>
      <c r="AB432" s="1">
        <v>0</v>
      </c>
    </row>
    <row r="433" spans="1:28" x14ac:dyDescent="0.25">
      <c r="A433" s="13">
        <v>431</v>
      </c>
      <c r="B433" s="17">
        <v>8</v>
      </c>
      <c r="C433" s="1" t="s">
        <v>788</v>
      </c>
      <c r="D433" s="1" t="s">
        <v>2272</v>
      </c>
      <c r="E433" s="1" t="s">
        <v>5506</v>
      </c>
      <c r="F433" s="1" t="s">
        <v>1771</v>
      </c>
      <c r="G433" s="21">
        <v>2.1079999999928987</v>
      </c>
      <c r="H433" s="21">
        <v>0</v>
      </c>
      <c r="I433" s="1" t="s">
        <v>258</v>
      </c>
      <c r="J433" s="1" t="s">
        <v>261</v>
      </c>
      <c r="K433" s="1">
        <v>0</v>
      </c>
      <c r="L433" s="1">
        <v>3</v>
      </c>
      <c r="M433" s="1">
        <v>4</v>
      </c>
      <c r="N433" s="1">
        <v>2</v>
      </c>
      <c r="O433" s="1">
        <v>30</v>
      </c>
      <c r="P433" s="16">
        <v>202.09256904069767</v>
      </c>
      <c r="Q433" s="21">
        <v>6.8637373822700374</v>
      </c>
      <c r="R433" s="21">
        <v>7.8856711552830907</v>
      </c>
      <c r="S433" s="21">
        <v>1.0219337730130533</v>
      </c>
      <c r="T433" s="21">
        <v>0.50621646220265593</v>
      </c>
      <c r="U433" s="21">
        <v>1.6421540186833006</v>
      </c>
      <c r="V433" s="21">
        <v>1.1359375564806447</v>
      </c>
      <c r="W433" s="13" t="str">
        <f>IF(Table46[[#This Row],[PSI - FI]]&gt;5,"Red",(IF(AND(Table46[[#This Row],[PSI - FI]]&lt;5,Table46[[#This Row],[PSI - FI]]&gt;=3),"Blue","No")))</f>
        <v>No</v>
      </c>
      <c r="X433" s="19" t="str">
        <f>HYPERLINK("https://www.google.com/maps/search/?api=1&amp;query="&amp;Table46[[#This Row],[Begin Lat]]&amp;","&amp;Table46[[#This Row],[Begin Long]],"Google Maps")</f>
        <v>Google Maps</v>
      </c>
      <c r="Y433" s="1">
        <v>39.444609999999997</v>
      </c>
      <c r="Z433" s="1">
        <v>-84.388284999999996</v>
      </c>
      <c r="AA433" s="1">
        <v>0</v>
      </c>
      <c r="AB433" s="1">
        <v>0</v>
      </c>
    </row>
    <row r="434" spans="1:28" x14ac:dyDescent="0.25">
      <c r="A434" s="13">
        <v>432</v>
      </c>
      <c r="B434" s="17">
        <v>7</v>
      </c>
      <c r="C434" s="1" t="s">
        <v>3196</v>
      </c>
      <c r="D434" s="1" t="s">
        <v>2273</v>
      </c>
      <c r="E434" s="1" t="s">
        <v>5507</v>
      </c>
      <c r="F434" s="1" t="s">
        <v>1772</v>
      </c>
      <c r="G434" s="21">
        <v>1.5739999999932479</v>
      </c>
      <c r="H434" s="21">
        <v>0</v>
      </c>
      <c r="I434" s="1" t="s">
        <v>258</v>
      </c>
      <c r="J434" s="1" t="s">
        <v>261</v>
      </c>
      <c r="K434" s="1">
        <v>0</v>
      </c>
      <c r="L434" s="1">
        <v>1</v>
      </c>
      <c r="M434" s="1">
        <v>5</v>
      </c>
      <c r="N434" s="1">
        <v>3</v>
      </c>
      <c r="O434" s="1">
        <v>13</v>
      </c>
      <c r="P434" s="16">
        <v>104.72356468023256</v>
      </c>
      <c r="Q434" s="21">
        <v>7.1589020425643737</v>
      </c>
      <c r="R434" s="21">
        <v>4.4291987154840049</v>
      </c>
      <c r="S434" s="21">
        <v>-2.7297033270803688</v>
      </c>
      <c r="T434" s="21">
        <v>0.53132734522062508</v>
      </c>
      <c r="U434" s="21">
        <v>1.6416108384184827</v>
      </c>
      <c r="V434" s="21">
        <v>1.1102834931978576</v>
      </c>
      <c r="W434" s="13" t="str">
        <f>IF(Table46[[#This Row],[PSI - FI]]&gt;5,"Red",(IF(AND(Table46[[#This Row],[PSI - FI]]&lt;5,Table46[[#This Row],[PSI - FI]]&gt;=3),"Blue","No")))</f>
        <v>No</v>
      </c>
      <c r="X434" s="19" t="str">
        <f>HYPERLINK("https://www.google.com/maps/search/?api=1&amp;query="&amp;Table46[[#This Row],[Begin Lat]]&amp;","&amp;Table46[[#This Row],[Begin Long]],"Google Maps")</f>
        <v>Google Maps</v>
      </c>
      <c r="Y434" s="1">
        <v>39.612986999999997</v>
      </c>
      <c r="Z434" s="1">
        <v>-84.1828</v>
      </c>
      <c r="AA434" s="1">
        <v>0</v>
      </c>
      <c r="AB434" s="1">
        <v>0</v>
      </c>
    </row>
    <row r="435" spans="1:28" x14ac:dyDescent="0.25">
      <c r="A435" s="13">
        <v>433</v>
      </c>
      <c r="B435" s="17">
        <v>5</v>
      </c>
      <c r="C435" s="1" t="s">
        <v>1339</v>
      </c>
      <c r="D435" s="1" t="s">
        <v>2274</v>
      </c>
      <c r="E435" s="1" t="s">
        <v>5508</v>
      </c>
      <c r="F435" s="1" t="s">
        <v>1773</v>
      </c>
      <c r="G435" s="21">
        <v>0.84500000000116415</v>
      </c>
      <c r="H435" s="21">
        <v>0</v>
      </c>
      <c r="I435" s="1" t="s">
        <v>258</v>
      </c>
      <c r="J435" s="1" t="s">
        <v>262</v>
      </c>
      <c r="K435" s="1">
        <v>0</v>
      </c>
      <c r="L435" s="1">
        <v>1</v>
      </c>
      <c r="M435" s="1">
        <v>8</v>
      </c>
      <c r="N435" s="1">
        <v>3</v>
      </c>
      <c r="O435" s="1">
        <v>7</v>
      </c>
      <c r="P435" s="16">
        <v>118.36418968023256</v>
      </c>
      <c r="Q435" s="21">
        <v>3.0351962677984727</v>
      </c>
      <c r="R435" s="21">
        <v>3.8224278946064172</v>
      </c>
      <c r="S435" s="21">
        <v>0.78723162680794445</v>
      </c>
      <c r="T435" s="21">
        <v>0.21183293966521444</v>
      </c>
      <c r="U435" s="21">
        <v>1.6414596054424786</v>
      </c>
      <c r="V435" s="21">
        <v>1.4296266657772643</v>
      </c>
      <c r="W435" s="13" t="str">
        <f>IF(Table46[[#This Row],[PSI - FI]]&gt;5,"Red",(IF(AND(Table46[[#This Row],[PSI - FI]]&lt;5,Table46[[#This Row],[PSI - FI]]&gt;=3),"Blue","No")))</f>
        <v>No</v>
      </c>
      <c r="X435" s="19" t="str">
        <f>HYPERLINK("https://www.google.com/maps/search/?api=1&amp;query="&amp;Table46[[#This Row],[Begin Lat]]&amp;","&amp;Table46[[#This Row],[Begin Long]],"Google Maps")</f>
        <v>Google Maps</v>
      </c>
      <c r="Y435" s="1">
        <v>40.012735999999997</v>
      </c>
      <c r="Z435" s="1">
        <v>-81.624392</v>
      </c>
      <c r="AA435" s="1">
        <v>0</v>
      </c>
      <c r="AB435" s="1">
        <v>0</v>
      </c>
    </row>
    <row r="436" spans="1:28" x14ac:dyDescent="0.25">
      <c r="A436" s="13">
        <v>434</v>
      </c>
      <c r="B436" s="17">
        <v>6</v>
      </c>
      <c r="C436" s="1" t="s">
        <v>799</v>
      </c>
      <c r="D436" s="1" t="s">
        <v>2275</v>
      </c>
      <c r="E436" s="1" t="s">
        <v>5509</v>
      </c>
      <c r="F436" s="1" t="s">
        <v>1774</v>
      </c>
      <c r="G436" s="21">
        <v>1.4020000000018626</v>
      </c>
      <c r="H436" s="21">
        <v>0</v>
      </c>
      <c r="I436" s="1" t="s">
        <v>258</v>
      </c>
      <c r="J436" s="1" t="s">
        <v>259</v>
      </c>
      <c r="K436" s="1">
        <v>0</v>
      </c>
      <c r="L436" s="1">
        <v>0</v>
      </c>
      <c r="M436" s="1">
        <v>4</v>
      </c>
      <c r="N436" s="1">
        <v>5</v>
      </c>
      <c r="O436" s="1">
        <v>32</v>
      </c>
      <c r="P436" s="16">
        <v>80.375</v>
      </c>
      <c r="Q436" s="21">
        <v>8.5246689938341547</v>
      </c>
      <c r="R436" s="21">
        <v>8.142204744738768</v>
      </c>
      <c r="S436" s="21">
        <v>-0.38246424909538668</v>
      </c>
      <c r="T436" s="21">
        <v>0.59495516378800928</v>
      </c>
      <c r="U436" s="21">
        <v>1.6404771292802074</v>
      </c>
      <c r="V436" s="21">
        <v>1.0455219654921981</v>
      </c>
      <c r="W436" s="13" t="str">
        <f>IF(Table46[[#This Row],[PSI - FI]]&gt;5,"Red",(IF(AND(Table46[[#This Row],[PSI - FI]]&lt;5,Table46[[#This Row],[PSI - FI]]&gt;=3),"Blue","No")))</f>
        <v>No</v>
      </c>
      <c r="X436" s="19" t="str">
        <f>HYPERLINK("https://www.google.com/maps/search/?api=1&amp;query="&amp;Table46[[#This Row],[Begin Lat]]&amp;","&amp;Table46[[#This Row],[Begin Long]],"Google Maps")</f>
        <v>Google Maps</v>
      </c>
      <c r="Y436" s="1">
        <v>40.158517000000003</v>
      </c>
      <c r="Z436" s="1">
        <v>-83.091480000000004</v>
      </c>
      <c r="AA436" s="1">
        <v>0</v>
      </c>
      <c r="AB436" s="1">
        <v>0</v>
      </c>
    </row>
    <row r="437" spans="1:28" x14ac:dyDescent="0.25">
      <c r="A437" s="13">
        <v>435</v>
      </c>
      <c r="B437" s="17">
        <v>7</v>
      </c>
      <c r="C437" s="1" t="s">
        <v>3196</v>
      </c>
      <c r="D437" s="1" t="s">
        <v>2276</v>
      </c>
      <c r="E437" s="1" t="s">
        <v>5510</v>
      </c>
      <c r="F437" s="1" t="s">
        <v>1775</v>
      </c>
      <c r="G437" s="21">
        <v>2.4379999999946449</v>
      </c>
      <c r="H437" s="21">
        <v>0</v>
      </c>
      <c r="I437" s="1" t="s">
        <v>258</v>
      </c>
      <c r="J437" s="1" t="s">
        <v>259</v>
      </c>
      <c r="K437" s="1">
        <v>1</v>
      </c>
      <c r="L437" s="1">
        <v>0</v>
      </c>
      <c r="M437" s="1">
        <v>5</v>
      </c>
      <c r="N437" s="1">
        <v>3</v>
      </c>
      <c r="O437" s="1">
        <v>14</v>
      </c>
      <c r="P437" s="16">
        <v>105.72356468023256</v>
      </c>
      <c r="Q437" s="21">
        <v>6.5318777352421007</v>
      </c>
      <c r="R437" s="21">
        <v>4.7687594700643832</v>
      </c>
      <c r="S437" s="21">
        <v>-1.7631182651777175</v>
      </c>
      <c r="T437" s="21">
        <v>0.45587393371227236</v>
      </c>
      <c r="U437" s="21">
        <v>1.6375745446082004</v>
      </c>
      <c r="V437" s="21">
        <v>1.181700610895928</v>
      </c>
      <c r="W437" s="13" t="str">
        <f>IF(Table46[[#This Row],[PSI - FI]]&gt;5,"Red",(IF(AND(Table46[[#This Row],[PSI - FI]]&lt;5,Table46[[#This Row],[PSI - FI]]&gt;=3),"Blue","No")))</f>
        <v>No</v>
      </c>
      <c r="X437" s="19" t="str">
        <f>HYPERLINK("https://www.google.com/maps/search/?api=1&amp;query="&amp;Table46[[#This Row],[Begin Lat]]&amp;","&amp;Table46[[#This Row],[Begin Long]],"Google Maps")</f>
        <v>Google Maps</v>
      </c>
      <c r="Y437" s="1">
        <v>39.613337999999999</v>
      </c>
      <c r="Z437" s="1">
        <v>-84.134206000000006</v>
      </c>
      <c r="AA437" s="1">
        <v>0</v>
      </c>
      <c r="AB437" s="1">
        <v>0</v>
      </c>
    </row>
    <row r="438" spans="1:28" x14ac:dyDescent="0.25">
      <c r="A438" s="13">
        <v>436</v>
      </c>
      <c r="B438" s="17">
        <v>8</v>
      </c>
      <c r="C438" s="1" t="s">
        <v>788</v>
      </c>
      <c r="D438" s="1" t="s">
        <v>2277</v>
      </c>
      <c r="E438" s="1" t="s">
        <v>5511</v>
      </c>
      <c r="F438" s="1" t="s">
        <v>1776</v>
      </c>
      <c r="G438" s="21">
        <v>2.0910000000003492</v>
      </c>
      <c r="H438" s="21">
        <v>0</v>
      </c>
      <c r="I438" s="1" t="s">
        <v>258</v>
      </c>
      <c r="J438" s="1" t="s">
        <v>259</v>
      </c>
      <c r="K438" s="1">
        <v>0</v>
      </c>
      <c r="L438" s="1">
        <v>0</v>
      </c>
      <c r="M438" s="1">
        <v>3</v>
      </c>
      <c r="N438" s="1">
        <v>6</v>
      </c>
      <c r="O438" s="1">
        <v>33</v>
      </c>
      <c r="P438" s="16">
        <v>79.265625</v>
      </c>
      <c r="Q438" s="21">
        <v>6.1307291514396738</v>
      </c>
      <c r="R438" s="21">
        <v>8.7450621779872293</v>
      </c>
      <c r="S438" s="21">
        <v>2.6143330265475555</v>
      </c>
      <c r="T438" s="21">
        <v>0.42787690279504542</v>
      </c>
      <c r="U438" s="21">
        <v>1.6304788283223812</v>
      </c>
      <c r="V438" s="21">
        <v>1.2026019255273357</v>
      </c>
      <c r="W438" s="13" t="str">
        <f>IF(Table46[[#This Row],[PSI - FI]]&gt;5,"Red",(IF(AND(Table46[[#This Row],[PSI - FI]]&lt;5,Table46[[#This Row],[PSI - FI]]&gt;=3),"Blue","No")))</f>
        <v>No</v>
      </c>
      <c r="X438" s="19" t="str">
        <f>HYPERLINK("https://www.google.com/maps/search/?api=1&amp;query="&amp;Table46[[#This Row],[Begin Lat]]&amp;","&amp;Table46[[#This Row],[Begin Long]],"Google Maps")</f>
        <v>Google Maps</v>
      </c>
      <c r="Y438" s="1">
        <v>39.357666000000002</v>
      </c>
      <c r="Z438" s="1">
        <v>-84.420933000000005</v>
      </c>
      <c r="AA438" s="1">
        <v>0</v>
      </c>
      <c r="AB438" s="1">
        <v>0</v>
      </c>
    </row>
    <row r="439" spans="1:28" x14ac:dyDescent="0.25">
      <c r="A439" s="13">
        <v>437</v>
      </c>
      <c r="B439" s="17">
        <v>7</v>
      </c>
      <c r="C439" s="1" t="s">
        <v>3196</v>
      </c>
      <c r="D439" s="1" t="s">
        <v>2278</v>
      </c>
      <c r="E439" s="1" t="s">
        <v>5249</v>
      </c>
      <c r="F439" s="1" t="s">
        <v>1777</v>
      </c>
      <c r="G439" s="21">
        <v>21.184999999997672</v>
      </c>
      <c r="H439" s="21">
        <v>0</v>
      </c>
      <c r="I439" s="1" t="s">
        <v>258</v>
      </c>
      <c r="J439" s="1" t="s">
        <v>259</v>
      </c>
      <c r="K439" s="1">
        <v>0</v>
      </c>
      <c r="L439" s="1">
        <v>0</v>
      </c>
      <c r="M439" s="1">
        <v>8</v>
      </c>
      <c r="N439" s="1">
        <v>1</v>
      </c>
      <c r="O439" s="1">
        <v>26</v>
      </c>
      <c r="P439" s="16">
        <v>82.8125</v>
      </c>
      <c r="Q439" s="21">
        <v>7.6119416464908429</v>
      </c>
      <c r="R439" s="21">
        <v>7.0178882550113721</v>
      </c>
      <c r="S439" s="21">
        <v>-0.59405339147947078</v>
      </c>
      <c r="T439" s="21">
        <v>0.53125393986656344</v>
      </c>
      <c r="U439" s="21">
        <v>1.6299153813648921</v>
      </c>
      <c r="V439" s="21">
        <v>1.0986614414983287</v>
      </c>
      <c r="W439" s="13" t="str">
        <f>IF(Table46[[#This Row],[PSI - FI]]&gt;5,"Red",(IF(AND(Table46[[#This Row],[PSI - FI]]&lt;5,Table46[[#This Row],[PSI - FI]]&gt;=3),"Blue","No")))</f>
        <v>No</v>
      </c>
      <c r="X439" s="19" t="str">
        <f>HYPERLINK("https://www.google.com/maps/search/?api=1&amp;query="&amp;Table46[[#This Row],[Begin Lat]]&amp;","&amp;Table46[[#This Row],[Begin Long]],"Google Maps")</f>
        <v>Google Maps</v>
      </c>
      <c r="Y439" s="1">
        <v>39.858649</v>
      </c>
      <c r="Z439" s="1">
        <v>-84.198991000000007</v>
      </c>
      <c r="AA439" s="1">
        <v>0</v>
      </c>
      <c r="AB439" s="1">
        <v>0</v>
      </c>
    </row>
    <row r="440" spans="1:28" x14ac:dyDescent="0.25">
      <c r="A440" s="13">
        <v>438</v>
      </c>
      <c r="B440" s="17">
        <v>7</v>
      </c>
      <c r="C440" s="1" t="s">
        <v>789</v>
      </c>
      <c r="D440" s="1" t="s">
        <v>2279</v>
      </c>
      <c r="E440" s="1" t="s">
        <v>5512</v>
      </c>
      <c r="F440" s="1" t="s">
        <v>1778</v>
      </c>
      <c r="G440" s="21">
        <v>0.97699999999895226</v>
      </c>
      <c r="H440" s="21">
        <v>0</v>
      </c>
      <c r="I440" s="1" t="s">
        <v>258</v>
      </c>
      <c r="J440" s="1" t="s">
        <v>259</v>
      </c>
      <c r="K440" s="1">
        <v>0</v>
      </c>
      <c r="L440" s="1">
        <v>0</v>
      </c>
      <c r="M440" s="1">
        <v>6</v>
      </c>
      <c r="N440" s="1">
        <v>4</v>
      </c>
      <c r="O440" s="1">
        <v>11</v>
      </c>
      <c r="P440" s="16">
        <v>68.03125</v>
      </c>
      <c r="Q440" s="21">
        <v>4.1230323102492719</v>
      </c>
      <c r="R440" s="21">
        <v>4.2550184368902677</v>
      </c>
      <c r="S440" s="21">
        <v>0.13198612664099585</v>
      </c>
      <c r="T440" s="21">
        <v>0.28775537973637039</v>
      </c>
      <c r="U440" s="21">
        <v>1.6296716762940207</v>
      </c>
      <c r="V440" s="21">
        <v>1.3419162965576503</v>
      </c>
      <c r="W440" s="13" t="str">
        <f>IF(Table46[[#This Row],[PSI - FI]]&gt;5,"Red",(IF(AND(Table46[[#This Row],[PSI - FI]]&lt;5,Table46[[#This Row],[PSI - FI]]&gt;=3),"Blue","No")))</f>
        <v>No</v>
      </c>
      <c r="X440" s="19" t="str">
        <f>HYPERLINK("https://www.google.com/maps/search/?api=1&amp;query="&amp;Table46[[#This Row],[Begin Lat]]&amp;","&amp;Table46[[#This Row],[Begin Long]],"Google Maps")</f>
        <v>Google Maps</v>
      </c>
      <c r="Y440" s="1">
        <v>39.890315000000001</v>
      </c>
      <c r="Z440" s="1">
        <v>-84.047397000000004</v>
      </c>
      <c r="AA440" s="1">
        <v>0</v>
      </c>
      <c r="AB440" s="1">
        <v>0</v>
      </c>
    </row>
    <row r="441" spans="1:28" x14ac:dyDescent="0.25">
      <c r="A441" s="13">
        <v>439</v>
      </c>
      <c r="B441" s="17">
        <v>7</v>
      </c>
      <c r="C441" s="1" t="s">
        <v>789</v>
      </c>
      <c r="D441" s="1" t="s">
        <v>2280</v>
      </c>
      <c r="E441" s="1" t="s">
        <v>5512</v>
      </c>
      <c r="F441" s="1" t="s">
        <v>1779</v>
      </c>
      <c r="G441" s="21">
        <v>2.3709999999991851</v>
      </c>
      <c r="H441" s="21">
        <v>0</v>
      </c>
      <c r="I441" s="1" t="s">
        <v>258</v>
      </c>
      <c r="J441" s="1" t="s">
        <v>259</v>
      </c>
      <c r="K441" s="1">
        <v>1</v>
      </c>
      <c r="L441" s="1">
        <v>0</v>
      </c>
      <c r="M441" s="1">
        <v>7</v>
      </c>
      <c r="N441" s="1">
        <v>2</v>
      </c>
      <c r="O441" s="1">
        <v>7</v>
      </c>
      <c r="P441" s="16">
        <v>107.37981468023256</v>
      </c>
      <c r="Q441" s="21">
        <v>3.9510395460406231</v>
      </c>
      <c r="R441" s="21">
        <v>3.486848342480366</v>
      </c>
      <c r="S441" s="21">
        <v>-0.46419120356025712</v>
      </c>
      <c r="T441" s="21">
        <v>0.27575163117157309</v>
      </c>
      <c r="U441" s="21">
        <v>1.6272576366106815</v>
      </c>
      <c r="V441" s="21">
        <v>1.3515060054391084</v>
      </c>
      <c r="W441" s="13" t="str">
        <f>IF(Table46[[#This Row],[PSI - FI]]&gt;5,"Red",(IF(AND(Table46[[#This Row],[PSI - FI]]&lt;5,Table46[[#This Row],[PSI - FI]]&gt;=3),"Blue","No")))</f>
        <v>No</v>
      </c>
      <c r="X441" s="19" t="str">
        <f>HYPERLINK("https://www.google.com/maps/search/?api=1&amp;query="&amp;Table46[[#This Row],[Begin Lat]]&amp;","&amp;Table46[[#This Row],[Begin Long]],"Google Maps")</f>
        <v>Google Maps</v>
      </c>
      <c r="Y441" s="1">
        <v>39.908608999999998</v>
      </c>
      <c r="Z441" s="1">
        <v>-84.039219000000003</v>
      </c>
      <c r="AA441" s="1">
        <v>0</v>
      </c>
      <c r="AB441" s="1">
        <v>0</v>
      </c>
    </row>
    <row r="442" spans="1:28" x14ac:dyDescent="0.25">
      <c r="A442" s="13">
        <v>440</v>
      </c>
      <c r="B442" s="17">
        <v>8</v>
      </c>
      <c r="C442" s="1" t="s">
        <v>787</v>
      </c>
      <c r="D442" s="1" t="s">
        <v>2281</v>
      </c>
      <c r="E442" s="1" t="s">
        <v>5513</v>
      </c>
      <c r="F442" s="1" t="s">
        <v>1780</v>
      </c>
      <c r="G442" s="21">
        <v>1.0460000000020955</v>
      </c>
      <c r="H442" s="21">
        <v>0</v>
      </c>
      <c r="I442" s="1" t="s">
        <v>258</v>
      </c>
      <c r="J442" s="1" t="s">
        <v>259</v>
      </c>
      <c r="K442" s="1">
        <v>0</v>
      </c>
      <c r="L442" s="1">
        <v>0</v>
      </c>
      <c r="M442" s="1">
        <v>6</v>
      </c>
      <c r="N442" s="1">
        <v>3</v>
      </c>
      <c r="O442" s="1">
        <v>21</v>
      </c>
      <c r="P442" s="16">
        <v>73.59375</v>
      </c>
      <c r="Q442" s="21">
        <v>8.082666231434418</v>
      </c>
      <c r="R442" s="21">
        <v>5.9217768984800196</v>
      </c>
      <c r="S442" s="21">
        <v>-2.1608893329543983</v>
      </c>
      <c r="T442" s="21">
        <v>0.56410683101538261</v>
      </c>
      <c r="U442" s="21">
        <v>1.6193911046510552</v>
      </c>
      <c r="V442" s="21">
        <v>1.0552842736356727</v>
      </c>
      <c r="W442" s="13" t="str">
        <f>IF(Table46[[#This Row],[PSI - FI]]&gt;5,"Red",(IF(AND(Table46[[#This Row],[PSI - FI]]&lt;5,Table46[[#This Row],[PSI - FI]]&gt;=3),"Blue","No")))</f>
        <v>No</v>
      </c>
      <c r="X442" s="19" t="str">
        <f>HYPERLINK("https://www.google.com/maps/search/?api=1&amp;query="&amp;Table46[[#This Row],[Begin Lat]]&amp;","&amp;Table46[[#This Row],[Begin Long]],"Google Maps")</f>
        <v>Google Maps</v>
      </c>
      <c r="Y442" s="1">
        <v>39.235807999999999</v>
      </c>
      <c r="Z442" s="1">
        <v>-84.575796999999994</v>
      </c>
      <c r="AA442" s="1">
        <v>0</v>
      </c>
      <c r="AB442" s="1">
        <v>0</v>
      </c>
    </row>
    <row r="443" spans="1:28" x14ac:dyDescent="0.25">
      <c r="A443" s="13">
        <v>441</v>
      </c>
      <c r="B443" s="17">
        <v>4</v>
      </c>
      <c r="C443" s="1" t="s">
        <v>790</v>
      </c>
      <c r="D443" s="1" t="s">
        <v>2282</v>
      </c>
      <c r="E443" s="1" t="s">
        <v>5350</v>
      </c>
      <c r="F443" s="1" t="s">
        <v>1781</v>
      </c>
      <c r="G443" s="21">
        <v>1.3540000000066357</v>
      </c>
      <c r="H443" s="21">
        <v>0</v>
      </c>
      <c r="I443" s="1" t="s">
        <v>258</v>
      </c>
      <c r="J443" s="1" t="s">
        <v>261</v>
      </c>
      <c r="K443" s="1">
        <v>0</v>
      </c>
      <c r="L443" s="1">
        <v>0</v>
      </c>
      <c r="M443" s="1">
        <v>2</v>
      </c>
      <c r="N443" s="1">
        <v>7</v>
      </c>
      <c r="O443" s="1">
        <v>40</v>
      </c>
      <c r="P443" s="16">
        <v>84.15625</v>
      </c>
      <c r="Q443" s="21">
        <v>6.6954302283963143</v>
      </c>
      <c r="R443" s="21">
        <v>9.8180580754052045</v>
      </c>
      <c r="S443" s="21">
        <v>3.1226278470088902</v>
      </c>
      <c r="T443" s="21">
        <v>0.48226221802173397</v>
      </c>
      <c r="U443" s="21">
        <v>1.6192742430067295</v>
      </c>
      <c r="V443" s="21">
        <v>1.1370120249849955</v>
      </c>
      <c r="W443" s="13" t="str">
        <f>IF(Table46[[#This Row],[PSI - FI]]&gt;5,"Red",(IF(AND(Table46[[#This Row],[PSI - FI]]&lt;5,Table46[[#This Row],[PSI - FI]]&gt;=3),"Blue","No")))</f>
        <v>No</v>
      </c>
      <c r="X443" s="19" t="str">
        <f>HYPERLINK("https://www.google.com/maps/search/?api=1&amp;query="&amp;Table46[[#This Row],[Begin Lat]]&amp;","&amp;Table46[[#This Row],[Begin Long]],"Google Maps")</f>
        <v>Google Maps</v>
      </c>
      <c r="Y443" s="1">
        <v>41.153320999999998</v>
      </c>
      <c r="Z443" s="1">
        <v>-80.664978000000005</v>
      </c>
      <c r="AA443" s="1">
        <v>0</v>
      </c>
      <c r="AB443" s="1">
        <v>0</v>
      </c>
    </row>
    <row r="444" spans="1:28" x14ac:dyDescent="0.25">
      <c r="A444" s="13">
        <v>442</v>
      </c>
      <c r="B444" s="17">
        <v>8</v>
      </c>
      <c r="C444" s="1" t="s">
        <v>1329</v>
      </c>
      <c r="D444" s="1" t="s">
        <v>2283</v>
      </c>
      <c r="E444" s="1" t="s">
        <v>3221</v>
      </c>
      <c r="F444" s="1" t="s">
        <v>1782</v>
      </c>
      <c r="G444" s="21">
        <v>8.2742866150600491</v>
      </c>
      <c r="H444" s="21">
        <v>0</v>
      </c>
      <c r="I444" s="1" t="s">
        <v>258</v>
      </c>
      <c r="J444" s="1" t="s">
        <v>262</v>
      </c>
      <c r="K444" s="1">
        <v>2</v>
      </c>
      <c r="L444" s="1">
        <v>0</v>
      </c>
      <c r="M444" s="1">
        <v>6</v>
      </c>
      <c r="N444" s="1">
        <v>2</v>
      </c>
      <c r="O444" s="1">
        <v>6</v>
      </c>
      <c r="P444" s="16">
        <v>145.50962936046511</v>
      </c>
      <c r="Q444" s="21">
        <v>4.9969590559690218</v>
      </c>
      <c r="R444" s="21">
        <v>3.2854405615781745</v>
      </c>
      <c r="S444" s="21">
        <v>-1.7115184943908472</v>
      </c>
      <c r="T444" s="21">
        <v>0.34874862539957335</v>
      </c>
      <c r="U444" s="21">
        <v>1.6167601570328378</v>
      </c>
      <c r="V444" s="21">
        <v>1.2680115316332645</v>
      </c>
      <c r="W444" s="13" t="str">
        <f>IF(Table46[[#This Row],[PSI - FI]]&gt;5,"Red",(IF(AND(Table46[[#This Row],[PSI - FI]]&lt;5,Table46[[#This Row],[PSI - FI]]&gt;=3),"Blue","No")))</f>
        <v>No</v>
      </c>
      <c r="X444" s="19" t="str">
        <f>HYPERLINK("https://www.google.com/maps/search/?api=1&amp;query="&amp;Table46[[#This Row],[Begin Lat]]&amp;","&amp;Table46[[#This Row],[Begin Long]],"Google Maps")</f>
        <v>Google Maps</v>
      </c>
      <c r="Y444" s="1">
        <v>39.014097999999997</v>
      </c>
      <c r="Z444" s="1">
        <v>-84.183723000000001</v>
      </c>
      <c r="AA444" s="1">
        <v>0</v>
      </c>
      <c r="AB444" s="1">
        <v>0</v>
      </c>
    </row>
    <row r="445" spans="1:28" x14ac:dyDescent="0.25">
      <c r="A445" s="13">
        <v>443</v>
      </c>
      <c r="B445" s="17">
        <v>6</v>
      </c>
      <c r="C445" s="1" t="s">
        <v>784</v>
      </c>
      <c r="D445" s="1" t="s">
        <v>2284</v>
      </c>
      <c r="E445" s="1" t="s">
        <v>5470</v>
      </c>
      <c r="F445" s="1" t="s">
        <v>1783</v>
      </c>
      <c r="G445" s="21">
        <v>3.1019999999989523</v>
      </c>
      <c r="H445" s="21">
        <v>0</v>
      </c>
      <c r="I445" s="1" t="s">
        <v>258</v>
      </c>
      <c r="J445" s="1" t="s">
        <v>261</v>
      </c>
      <c r="K445" s="1">
        <v>0</v>
      </c>
      <c r="L445" s="1">
        <v>2</v>
      </c>
      <c r="M445" s="1">
        <v>2</v>
      </c>
      <c r="N445" s="1">
        <v>4</v>
      </c>
      <c r="O445" s="1">
        <v>10</v>
      </c>
      <c r="P445" s="16">
        <v>132.19712936046511</v>
      </c>
      <c r="Q445" s="21">
        <v>8.8860216170252624</v>
      </c>
      <c r="R445" s="21">
        <v>3.8826619767238704</v>
      </c>
      <c r="S445" s="21">
        <v>-5.003359640301392</v>
      </c>
      <c r="T445" s="21">
        <v>0.66258015619560884</v>
      </c>
      <c r="U445" s="21">
        <v>1.6156180401658633</v>
      </c>
      <c r="V445" s="21">
        <v>0.95303788397025446</v>
      </c>
      <c r="W445" s="13" t="str">
        <f>IF(Table46[[#This Row],[PSI - FI]]&gt;5,"Red",(IF(AND(Table46[[#This Row],[PSI - FI]]&lt;5,Table46[[#This Row],[PSI - FI]]&gt;=3),"Blue","No")))</f>
        <v>No</v>
      </c>
      <c r="X445" s="19" t="str">
        <f>HYPERLINK("https://www.google.com/maps/search/?api=1&amp;query="&amp;Table46[[#This Row],[Begin Lat]]&amp;","&amp;Table46[[#This Row],[Begin Long]],"Google Maps")</f>
        <v>Google Maps</v>
      </c>
      <c r="Y445" s="1">
        <v>39.946604000000001</v>
      </c>
      <c r="Z445" s="1">
        <v>-83.111191000000005</v>
      </c>
      <c r="AA445" s="1">
        <v>0</v>
      </c>
      <c r="AB445" s="1">
        <v>0</v>
      </c>
    </row>
    <row r="446" spans="1:28" x14ac:dyDescent="0.25">
      <c r="A446" s="13">
        <v>444</v>
      </c>
      <c r="B446" s="17">
        <v>8</v>
      </c>
      <c r="C446" s="1" t="s">
        <v>788</v>
      </c>
      <c r="D446" s="1" t="s">
        <v>2285</v>
      </c>
      <c r="E446" s="1" t="s">
        <v>5514</v>
      </c>
      <c r="F446" s="1" t="s">
        <v>1784</v>
      </c>
      <c r="G446" s="21">
        <v>2.5850000000064028</v>
      </c>
      <c r="H446" s="21">
        <v>0</v>
      </c>
      <c r="I446" s="1" t="s">
        <v>258</v>
      </c>
      <c r="J446" s="1" t="s">
        <v>259</v>
      </c>
      <c r="K446" s="1">
        <v>0</v>
      </c>
      <c r="L446" s="1">
        <v>2</v>
      </c>
      <c r="M446" s="1">
        <v>4</v>
      </c>
      <c r="N446" s="1">
        <v>3</v>
      </c>
      <c r="O446" s="1">
        <v>17</v>
      </c>
      <c r="P446" s="16">
        <v>147.85337936046511</v>
      </c>
      <c r="Q446" s="21">
        <v>6.926292944376728</v>
      </c>
      <c r="R446" s="21">
        <v>5.2377446316891492</v>
      </c>
      <c r="S446" s="21">
        <v>-1.6885483126875789</v>
      </c>
      <c r="T446" s="21">
        <v>0.48340102778723315</v>
      </c>
      <c r="U446" s="21">
        <v>1.613170704468037</v>
      </c>
      <c r="V446" s="21">
        <v>1.1297696766808039</v>
      </c>
      <c r="W446" s="13" t="str">
        <f>IF(Table46[[#This Row],[PSI - FI]]&gt;5,"Red",(IF(AND(Table46[[#This Row],[PSI - FI]]&lt;5,Table46[[#This Row],[PSI - FI]]&gt;=3),"Blue","No")))</f>
        <v>No</v>
      </c>
      <c r="X446" s="19" t="str">
        <f>HYPERLINK("https://www.google.com/maps/search/?api=1&amp;query="&amp;Table46[[#This Row],[Begin Lat]]&amp;","&amp;Table46[[#This Row],[Begin Long]],"Google Maps")</f>
        <v>Google Maps</v>
      </c>
      <c r="Y446" s="1">
        <v>39.331699999999998</v>
      </c>
      <c r="Z446" s="1">
        <v>-84.473356999999993</v>
      </c>
      <c r="AA446" s="1">
        <v>0</v>
      </c>
      <c r="AB446" s="1">
        <v>0</v>
      </c>
    </row>
    <row r="447" spans="1:28" x14ac:dyDescent="0.25">
      <c r="A447" s="13">
        <v>445</v>
      </c>
      <c r="B447" s="17">
        <v>4</v>
      </c>
      <c r="C447" s="1" t="s">
        <v>801</v>
      </c>
      <c r="D447" s="1" t="s">
        <v>2286</v>
      </c>
      <c r="E447" s="1" t="s">
        <v>5326</v>
      </c>
      <c r="F447" s="1" t="s">
        <v>1785</v>
      </c>
      <c r="G447" s="21">
        <v>7.1129999999975553</v>
      </c>
      <c r="H447" s="21">
        <v>0</v>
      </c>
      <c r="I447" s="1" t="s">
        <v>258</v>
      </c>
      <c r="J447" s="1" t="s">
        <v>259</v>
      </c>
      <c r="K447" s="1">
        <v>0</v>
      </c>
      <c r="L447" s="1">
        <v>0</v>
      </c>
      <c r="M447" s="1">
        <v>5</v>
      </c>
      <c r="N447" s="1">
        <v>4</v>
      </c>
      <c r="O447" s="1">
        <v>31</v>
      </c>
      <c r="P447" s="16">
        <v>81.484375</v>
      </c>
      <c r="Q447" s="21">
        <v>6.9557707131415976</v>
      </c>
      <c r="R447" s="21">
        <v>8.0295007712180748</v>
      </c>
      <c r="S447" s="21">
        <v>1.0737300580764773</v>
      </c>
      <c r="T447" s="21">
        <v>0.4854583452920293</v>
      </c>
      <c r="U447" s="21">
        <v>1.6118803403072324</v>
      </c>
      <c r="V447" s="21">
        <v>1.126421995015203</v>
      </c>
      <c r="W447" s="13" t="str">
        <f>IF(Table46[[#This Row],[PSI - FI]]&gt;5,"Red",(IF(AND(Table46[[#This Row],[PSI - FI]]&lt;5,Table46[[#This Row],[PSI - FI]]&gt;=3),"Blue","No")))</f>
        <v>No</v>
      </c>
      <c r="X447" s="19" t="str">
        <f>HYPERLINK("https://www.google.com/maps/search/?api=1&amp;query="&amp;Table46[[#This Row],[Begin Lat]]&amp;","&amp;Table46[[#This Row],[Begin Long]],"Google Maps")</f>
        <v>Google Maps</v>
      </c>
      <c r="Y447" s="1">
        <v>41.087927000000001</v>
      </c>
      <c r="Z447" s="1">
        <v>-80.732309999999998</v>
      </c>
      <c r="AA447" s="1">
        <v>0</v>
      </c>
      <c r="AB447" s="1">
        <v>0</v>
      </c>
    </row>
    <row r="448" spans="1:28" x14ac:dyDescent="0.25">
      <c r="A448" s="13">
        <v>446</v>
      </c>
      <c r="B448" s="17">
        <v>8</v>
      </c>
      <c r="C448" s="1" t="s">
        <v>792</v>
      </c>
      <c r="D448" s="1" t="s">
        <v>2287</v>
      </c>
      <c r="E448" s="1" t="s">
        <v>5515</v>
      </c>
      <c r="F448" s="1" t="s">
        <v>1786</v>
      </c>
      <c r="G448" s="21">
        <v>0</v>
      </c>
      <c r="H448" s="21">
        <v>0</v>
      </c>
      <c r="I448" s="1" t="s">
        <v>258</v>
      </c>
      <c r="J448" s="1" t="s">
        <v>1326</v>
      </c>
      <c r="K448" s="1">
        <v>1</v>
      </c>
      <c r="L448" s="1">
        <v>0</v>
      </c>
      <c r="M448" s="1">
        <v>11</v>
      </c>
      <c r="N448" s="1">
        <v>2</v>
      </c>
      <c r="O448" s="1">
        <v>12</v>
      </c>
      <c r="P448" s="16">
        <v>138.56731468023256</v>
      </c>
      <c r="Q448" s="21">
        <v>1.4316555278995551</v>
      </c>
      <c r="R448" s="21">
        <v>5.0275691018638113</v>
      </c>
      <c r="S448" s="21">
        <v>3.595913573964256</v>
      </c>
      <c r="T448" s="21">
        <v>0.1401701144250635</v>
      </c>
      <c r="U448" s="21">
        <v>1.6117523550870627</v>
      </c>
      <c r="V448" s="21">
        <v>1.4715822406619992</v>
      </c>
      <c r="W448" s="13" t="str">
        <f>IF(Table46[[#This Row],[PSI - FI]]&gt;5,"Red",(IF(AND(Table46[[#This Row],[PSI - FI]]&lt;5,Table46[[#This Row],[PSI - FI]]&gt;=3),"Blue","No")))</f>
        <v>No</v>
      </c>
      <c r="X448" s="19" t="str">
        <f>HYPERLINK("https://www.google.com/maps/search/?api=1&amp;query="&amp;Table46[[#This Row],[Begin Lat]]&amp;","&amp;Table46[[#This Row],[Begin Long]],"Google Maps")</f>
        <v>Google Maps</v>
      </c>
      <c r="Y448" s="1">
        <v>39.708795000000002</v>
      </c>
      <c r="Z448" s="1">
        <v>-83.990808999999999</v>
      </c>
      <c r="AA448" s="1">
        <v>0</v>
      </c>
      <c r="AB448" s="1">
        <v>0</v>
      </c>
    </row>
    <row r="449" spans="1:28" x14ac:dyDescent="0.25">
      <c r="A449" s="13">
        <v>447</v>
      </c>
      <c r="B449" s="17">
        <v>5</v>
      </c>
      <c r="C449" s="1" t="s">
        <v>1333</v>
      </c>
      <c r="D449" s="1" t="s">
        <v>2288</v>
      </c>
      <c r="E449" s="1" t="s">
        <v>5516</v>
      </c>
      <c r="F449" s="1" t="s">
        <v>1787</v>
      </c>
      <c r="G449" s="21">
        <v>0</v>
      </c>
      <c r="H449" s="21">
        <v>0</v>
      </c>
      <c r="I449" s="1" t="s">
        <v>258</v>
      </c>
      <c r="J449" s="1" t="s">
        <v>259</v>
      </c>
      <c r="K449" s="1">
        <v>0</v>
      </c>
      <c r="L449" s="1">
        <v>1</v>
      </c>
      <c r="M449" s="1">
        <v>6</v>
      </c>
      <c r="N449" s="1">
        <v>1</v>
      </c>
      <c r="O449" s="1">
        <v>16</v>
      </c>
      <c r="P449" s="16">
        <v>105.39543968023256</v>
      </c>
      <c r="Q449" s="21">
        <v>8.5997903937593048</v>
      </c>
      <c r="R449" s="21">
        <v>5.3149897241226078</v>
      </c>
      <c r="S449" s="21">
        <v>-3.2848006696366969</v>
      </c>
      <c r="T449" s="21">
        <v>0.60019804944477539</v>
      </c>
      <c r="U449" s="21">
        <v>1.6113317042762663</v>
      </c>
      <c r="V449" s="21">
        <v>1.0111336548314909</v>
      </c>
      <c r="W449" s="13" t="str">
        <f>IF(Table46[[#This Row],[PSI - FI]]&gt;5,"Red",(IF(AND(Table46[[#This Row],[PSI - FI]]&lt;5,Table46[[#This Row],[PSI - FI]]&gt;=3),"Blue","No")))</f>
        <v>No</v>
      </c>
      <c r="X449" s="19" t="str">
        <f>HYPERLINK("https://www.google.com/maps/search/?api=1&amp;query="&amp;Table46[[#This Row],[Begin Lat]]&amp;","&amp;Table46[[#This Row],[Begin Long]],"Google Maps")</f>
        <v>Google Maps</v>
      </c>
      <c r="Y449" s="1">
        <v>39.910727000000001</v>
      </c>
      <c r="Z449" s="1">
        <v>-82.001339000000002</v>
      </c>
      <c r="AA449" s="1">
        <v>0</v>
      </c>
      <c r="AB449" s="1">
        <v>0</v>
      </c>
    </row>
    <row r="450" spans="1:28" x14ac:dyDescent="0.25">
      <c r="A450" s="13">
        <v>448</v>
      </c>
      <c r="B450" s="17">
        <v>2</v>
      </c>
      <c r="C450" s="1" t="s">
        <v>786</v>
      </c>
      <c r="D450" s="1" t="s">
        <v>2289</v>
      </c>
      <c r="E450" s="1" t="s">
        <v>5517</v>
      </c>
      <c r="F450" s="1" t="s">
        <v>1788</v>
      </c>
      <c r="G450" s="21">
        <v>5.8049999999930151</v>
      </c>
      <c r="H450" s="21">
        <v>0</v>
      </c>
      <c r="I450" s="1" t="s">
        <v>258</v>
      </c>
      <c r="J450" s="1" t="s">
        <v>262</v>
      </c>
      <c r="K450" s="1">
        <v>0</v>
      </c>
      <c r="L450" s="1">
        <v>1</v>
      </c>
      <c r="M450" s="1">
        <v>5</v>
      </c>
      <c r="N450" s="1">
        <v>5</v>
      </c>
      <c r="O450" s="1">
        <v>21</v>
      </c>
      <c r="P450" s="16">
        <v>121.59856468023256</v>
      </c>
      <c r="Q450" s="21">
        <v>3.8550908941871214</v>
      </c>
      <c r="R450" s="21">
        <v>6.2727995041798286</v>
      </c>
      <c r="S450" s="21">
        <v>2.4177086099927072</v>
      </c>
      <c r="T450" s="21">
        <v>0.26905516636806825</v>
      </c>
      <c r="U450" s="21">
        <v>1.6058442439896723</v>
      </c>
      <c r="V450" s="21">
        <v>1.336789077621604</v>
      </c>
      <c r="W450" s="13" t="str">
        <f>IF(Table46[[#This Row],[PSI - FI]]&gt;5,"Red",(IF(AND(Table46[[#This Row],[PSI - FI]]&lt;5,Table46[[#This Row],[PSI - FI]]&gt;=3),"Blue","No")))</f>
        <v>No</v>
      </c>
      <c r="X450" s="19" t="str">
        <f>HYPERLINK("https://www.google.com/maps/search/?api=1&amp;query="&amp;Table46[[#This Row],[Begin Lat]]&amp;","&amp;Table46[[#This Row],[Begin Long]],"Google Maps")</f>
        <v>Google Maps</v>
      </c>
      <c r="Y450" s="1">
        <v>41.720255000000002</v>
      </c>
      <c r="Z450" s="1">
        <v>-83.645651000000001</v>
      </c>
      <c r="AA450" s="1">
        <v>0</v>
      </c>
      <c r="AB450" s="1">
        <v>0</v>
      </c>
    </row>
    <row r="451" spans="1:28" x14ac:dyDescent="0.25">
      <c r="A451" s="13">
        <v>449</v>
      </c>
      <c r="B451" s="17">
        <v>7</v>
      </c>
      <c r="C451" s="1" t="s">
        <v>3196</v>
      </c>
      <c r="D451" s="1" t="s">
        <v>2290</v>
      </c>
      <c r="E451" s="1" t="s">
        <v>5330</v>
      </c>
      <c r="F451" s="1" t="s">
        <v>1789</v>
      </c>
      <c r="G451" s="21">
        <v>6.521999999997206</v>
      </c>
      <c r="H451" s="21">
        <v>0</v>
      </c>
      <c r="I451" s="1" t="s">
        <v>258</v>
      </c>
      <c r="J451" s="1" t="s">
        <v>259</v>
      </c>
      <c r="K451" s="1">
        <v>1</v>
      </c>
      <c r="L451" s="1">
        <v>0</v>
      </c>
      <c r="M451" s="1">
        <v>2</v>
      </c>
      <c r="N451" s="1">
        <v>5</v>
      </c>
      <c r="O451" s="1">
        <v>8</v>
      </c>
      <c r="P451" s="16">
        <v>88.957939680232556</v>
      </c>
      <c r="Q451" s="21">
        <v>6.4772549470091905</v>
      </c>
      <c r="R451" s="21">
        <v>3.7127792697293946</v>
      </c>
      <c r="S451" s="21">
        <v>-2.7644756772797958</v>
      </c>
      <c r="T451" s="21">
        <v>0.45206169068639362</v>
      </c>
      <c r="U451" s="21">
        <v>1.6023393380044011</v>
      </c>
      <c r="V451" s="21">
        <v>1.1502776473180074</v>
      </c>
      <c r="W451" s="13" t="str">
        <f>IF(Table46[[#This Row],[PSI - FI]]&gt;5,"Red",(IF(AND(Table46[[#This Row],[PSI - FI]]&lt;5,Table46[[#This Row],[PSI - FI]]&gt;=3),"Blue","No")))</f>
        <v>No</v>
      </c>
      <c r="X451" s="19" t="str">
        <f>HYPERLINK("https://www.google.com/maps/search/?api=1&amp;query="&amp;Table46[[#This Row],[Begin Lat]]&amp;","&amp;Table46[[#This Row],[Begin Long]],"Google Maps")</f>
        <v>Google Maps</v>
      </c>
      <c r="Y451" s="1">
        <v>39.856496999999997</v>
      </c>
      <c r="Z451" s="1">
        <v>-84.226522000000003</v>
      </c>
      <c r="AA451" s="1">
        <v>0</v>
      </c>
      <c r="AB451" s="1">
        <v>0</v>
      </c>
    </row>
    <row r="452" spans="1:28" x14ac:dyDescent="0.25">
      <c r="A452" s="13">
        <v>450</v>
      </c>
      <c r="B452" s="17">
        <v>8</v>
      </c>
      <c r="C452" s="1" t="s">
        <v>1329</v>
      </c>
      <c r="D452" s="1" t="s">
        <v>2291</v>
      </c>
      <c r="E452" s="1" t="s">
        <v>5267</v>
      </c>
      <c r="F452" s="1" t="s">
        <v>1790</v>
      </c>
      <c r="G452" s="21">
        <v>4.0840000000025611</v>
      </c>
      <c r="H452" s="21">
        <v>0</v>
      </c>
      <c r="I452" s="1" t="s">
        <v>258</v>
      </c>
      <c r="J452" s="1" t="s">
        <v>262</v>
      </c>
      <c r="K452" s="1">
        <v>1</v>
      </c>
      <c r="L452" s="1">
        <v>0</v>
      </c>
      <c r="M452" s="1">
        <v>4</v>
      </c>
      <c r="N452" s="1">
        <v>5</v>
      </c>
      <c r="O452" s="1">
        <v>57</v>
      </c>
      <c r="P452" s="16">
        <v>151.05168968023256</v>
      </c>
      <c r="Q452" s="21">
        <v>5.228169751785269</v>
      </c>
      <c r="R452" s="21">
        <v>13.217302190237509</v>
      </c>
      <c r="S452" s="21">
        <v>7.9891324384522404</v>
      </c>
      <c r="T452" s="21">
        <v>0.36488532202654989</v>
      </c>
      <c r="U452" s="21">
        <v>1.5992908858120805</v>
      </c>
      <c r="V452" s="21">
        <v>1.2344055637855305</v>
      </c>
      <c r="W452" s="13" t="str">
        <f>IF(Table46[[#This Row],[PSI - FI]]&gt;5,"Red",(IF(AND(Table46[[#This Row],[PSI - FI]]&lt;5,Table46[[#This Row],[PSI - FI]]&gt;=3),"Blue","No")))</f>
        <v>No</v>
      </c>
      <c r="X452" s="19" t="str">
        <f>HYPERLINK("https://www.google.com/maps/search/?api=1&amp;query="&amp;Table46[[#This Row],[Begin Lat]]&amp;","&amp;Table46[[#This Row],[Begin Long]],"Google Maps")</f>
        <v>Google Maps</v>
      </c>
      <c r="Y452" s="1">
        <v>39.202314000000001</v>
      </c>
      <c r="Z452" s="1">
        <v>-84.221974000000003</v>
      </c>
      <c r="AA452" s="1">
        <v>0</v>
      </c>
      <c r="AB452" s="1">
        <v>0</v>
      </c>
    </row>
    <row r="453" spans="1:28" x14ac:dyDescent="0.25">
      <c r="A453" s="13">
        <v>451</v>
      </c>
      <c r="B453" s="17">
        <v>8</v>
      </c>
      <c r="C453" s="1" t="s">
        <v>792</v>
      </c>
      <c r="D453" s="1" t="s">
        <v>2292</v>
      </c>
      <c r="E453" s="1" t="s">
        <v>5518</v>
      </c>
      <c r="F453" s="1" t="s">
        <v>1791</v>
      </c>
      <c r="G453" s="21">
        <v>0.63300000000162981</v>
      </c>
      <c r="H453" s="21">
        <v>0</v>
      </c>
      <c r="I453" s="1" t="s">
        <v>258</v>
      </c>
      <c r="J453" s="1" t="s">
        <v>262</v>
      </c>
      <c r="K453" s="1">
        <v>0</v>
      </c>
      <c r="L453" s="1">
        <v>0</v>
      </c>
      <c r="M453" s="1">
        <v>4</v>
      </c>
      <c r="N453" s="1">
        <v>5</v>
      </c>
      <c r="O453" s="1">
        <v>14</v>
      </c>
      <c r="P453" s="16">
        <v>62.375</v>
      </c>
      <c r="Q453" s="21">
        <v>4.6970724967079232</v>
      </c>
      <c r="R453" s="21">
        <v>5.4116491916161493</v>
      </c>
      <c r="S453" s="21">
        <v>0.71457669490822617</v>
      </c>
      <c r="T453" s="21">
        <v>0.32781889110583612</v>
      </c>
      <c r="U453" s="21">
        <v>1.5977467503036265</v>
      </c>
      <c r="V453" s="21">
        <v>1.2699278591977903</v>
      </c>
      <c r="W453" s="13" t="str">
        <f>IF(Table46[[#This Row],[PSI - FI]]&gt;5,"Red",(IF(AND(Table46[[#This Row],[PSI - FI]]&lt;5,Table46[[#This Row],[PSI - FI]]&gt;=3),"Blue","No")))</f>
        <v>No</v>
      </c>
      <c r="X453" s="19" t="str">
        <f>HYPERLINK("https://www.google.com/maps/search/?api=1&amp;query="&amp;Table46[[#This Row],[Begin Lat]]&amp;","&amp;Table46[[#This Row],[Begin Long]],"Google Maps")</f>
        <v>Google Maps</v>
      </c>
      <c r="Y453" s="1">
        <v>39.783780999999998</v>
      </c>
      <c r="Z453" s="1">
        <v>-84.078798000000006</v>
      </c>
      <c r="AA453" s="1">
        <v>0</v>
      </c>
      <c r="AB453" s="1">
        <v>0</v>
      </c>
    </row>
    <row r="454" spans="1:28" x14ac:dyDescent="0.25">
      <c r="A454" s="13">
        <v>452</v>
      </c>
      <c r="B454" s="17">
        <v>3</v>
      </c>
      <c r="C454" s="1" t="s">
        <v>791</v>
      </c>
      <c r="D454" s="1" t="s">
        <v>2293</v>
      </c>
      <c r="E454" s="1" t="s">
        <v>5519</v>
      </c>
      <c r="F454" s="1" t="s">
        <v>1792</v>
      </c>
      <c r="G454" s="21">
        <v>11.019000000000233</v>
      </c>
      <c r="H454" s="21">
        <v>0</v>
      </c>
      <c r="I454" s="1" t="s">
        <v>258</v>
      </c>
      <c r="J454" s="1" t="s">
        <v>259</v>
      </c>
      <c r="K454" s="1">
        <v>0</v>
      </c>
      <c r="L454" s="1">
        <v>0</v>
      </c>
      <c r="M454" s="1">
        <v>3</v>
      </c>
      <c r="N454" s="1">
        <v>6</v>
      </c>
      <c r="O454" s="1">
        <v>11</v>
      </c>
      <c r="P454" s="16">
        <v>57.265625</v>
      </c>
      <c r="Q454" s="21">
        <v>7.0402313222075188</v>
      </c>
      <c r="R454" s="21">
        <v>3.9783109811971054</v>
      </c>
      <c r="S454" s="21">
        <v>-3.0619203410104134</v>
      </c>
      <c r="T454" s="21">
        <v>0.49135303463853602</v>
      </c>
      <c r="U454" s="21">
        <v>1.597275930406006</v>
      </c>
      <c r="V454" s="21">
        <v>1.10592289576747</v>
      </c>
      <c r="W454" s="13" t="str">
        <f>IF(Table46[[#This Row],[PSI - FI]]&gt;5,"Red",(IF(AND(Table46[[#This Row],[PSI - FI]]&lt;5,Table46[[#This Row],[PSI - FI]]&gt;=3),"Blue","No")))</f>
        <v>No</v>
      </c>
      <c r="X454" s="19" t="str">
        <f>HYPERLINK("https://www.google.com/maps/search/?api=1&amp;query="&amp;Table46[[#This Row],[Begin Lat]]&amp;","&amp;Table46[[#This Row],[Begin Long]],"Google Maps")</f>
        <v>Google Maps</v>
      </c>
      <c r="Y454" s="1">
        <v>41.424438000000002</v>
      </c>
      <c r="Z454" s="1">
        <v>-82.162723999999997</v>
      </c>
      <c r="AA454" s="1">
        <v>0</v>
      </c>
      <c r="AB454" s="1">
        <v>0</v>
      </c>
    </row>
    <row r="455" spans="1:28" x14ac:dyDescent="0.25">
      <c r="A455" s="13">
        <v>453</v>
      </c>
      <c r="B455" s="17">
        <v>12</v>
      </c>
      <c r="C455" s="1" t="s">
        <v>1332</v>
      </c>
      <c r="D455" s="1" t="s">
        <v>2294</v>
      </c>
      <c r="E455" s="1" t="s">
        <v>5520</v>
      </c>
      <c r="F455" s="1" t="s">
        <v>1793</v>
      </c>
      <c r="G455" s="21">
        <v>2.8439999999973224</v>
      </c>
      <c r="H455" s="21">
        <v>0</v>
      </c>
      <c r="I455" s="1" t="s">
        <v>258</v>
      </c>
      <c r="J455" s="1" t="s">
        <v>259</v>
      </c>
      <c r="K455" s="1">
        <v>1</v>
      </c>
      <c r="L455" s="1">
        <v>0</v>
      </c>
      <c r="M455" s="1">
        <v>4</v>
      </c>
      <c r="N455" s="1">
        <v>3</v>
      </c>
      <c r="O455" s="1">
        <v>4</v>
      </c>
      <c r="P455" s="16">
        <v>89.176689680232556</v>
      </c>
      <c r="Q455" s="21">
        <v>7.3507216116824692</v>
      </c>
      <c r="R455" s="21">
        <v>2.7129777926742569</v>
      </c>
      <c r="S455" s="21">
        <v>-4.6377438190082128</v>
      </c>
      <c r="T455" s="21">
        <v>0.51302282629411444</v>
      </c>
      <c r="U455" s="21">
        <v>1.5962714939795069</v>
      </c>
      <c r="V455" s="21">
        <v>1.0832486676853925</v>
      </c>
      <c r="W455" s="13" t="str">
        <f>IF(Table46[[#This Row],[PSI - FI]]&gt;5,"Red",(IF(AND(Table46[[#This Row],[PSI - FI]]&lt;5,Table46[[#This Row],[PSI - FI]]&gt;=3),"Blue","No")))</f>
        <v>No</v>
      </c>
      <c r="X455" s="19" t="str">
        <f>HYPERLINK("https://www.google.com/maps/search/?api=1&amp;query="&amp;Table46[[#This Row],[Begin Lat]]&amp;","&amp;Table46[[#This Row],[Begin Long]],"Google Maps")</f>
        <v>Google Maps</v>
      </c>
      <c r="Y455" s="1">
        <v>41.388266000000002</v>
      </c>
      <c r="Z455" s="1">
        <v>-81.274602999999999</v>
      </c>
      <c r="AA455" s="1">
        <v>0</v>
      </c>
      <c r="AB455" s="1">
        <v>0</v>
      </c>
    </row>
    <row r="456" spans="1:28" x14ac:dyDescent="0.25">
      <c r="A456" s="13">
        <v>454</v>
      </c>
      <c r="B456" s="17">
        <v>4</v>
      </c>
      <c r="C456" s="1" t="s">
        <v>790</v>
      </c>
      <c r="D456" s="1" t="s">
        <v>2295</v>
      </c>
      <c r="E456" s="1" t="s">
        <v>5521</v>
      </c>
      <c r="F456" s="1" t="s">
        <v>1794</v>
      </c>
      <c r="G456" s="21">
        <v>18.642000000007101</v>
      </c>
      <c r="H456" s="21">
        <v>0</v>
      </c>
      <c r="I456" s="1" t="s">
        <v>258</v>
      </c>
      <c r="J456" s="1" t="s">
        <v>259</v>
      </c>
      <c r="K456" s="1">
        <v>0</v>
      </c>
      <c r="L456" s="1">
        <v>0</v>
      </c>
      <c r="M456" s="1">
        <v>6</v>
      </c>
      <c r="N456" s="1">
        <v>3</v>
      </c>
      <c r="O456" s="1">
        <v>45</v>
      </c>
      <c r="P456" s="16">
        <v>97.59375</v>
      </c>
      <c r="Q456" s="21">
        <v>6.9685789156583304</v>
      </c>
      <c r="R456" s="21">
        <v>10.696828802787572</v>
      </c>
      <c r="S456" s="21">
        <v>3.7282498871292411</v>
      </c>
      <c r="T456" s="21">
        <v>0.48635225756377665</v>
      </c>
      <c r="U456" s="21">
        <v>1.5953243546978142</v>
      </c>
      <c r="V456" s="21">
        <v>1.1089720971340375</v>
      </c>
      <c r="W456" s="13" t="str">
        <f>IF(Table46[[#This Row],[PSI - FI]]&gt;5,"Red",(IF(AND(Table46[[#This Row],[PSI - FI]]&lt;5,Table46[[#This Row],[PSI - FI]]&gt;=3),"Blue","No")))</f>
        <v>No</v>
      </c>
      <c r="X456" s="19" t="str">
        <f>HYPERLINK("https://www.google.com/maps/search/?api=1&amp;query="&amp;Table46[[#This Row],[Begin Lat]]&amp;","&amp;Table46[[#This Row],[Begin Long]],"Google Maps")</f>
        <v>Google Maps</v>
      </c>
      <c r="Y456" s="1">
        <v>41.182062000000002</v>
      </c>
      <c r="Z456" s="1">
        <v>-80.717556000000002</v>
      </c>
      <c r="AA456" s="1">
        <v>0</v>
      </c>
      <c r="AB456" s="1">
        <v>0</v>
      </c>
    </row>
    <row r="457" spans="1:28" x14ac:dyDescent="0.25">
      <c r="A457" s="13">
        <v>455</v>
      </c>
      <c r="B457" s="17">
        <v>8</v>
      </c>
      <c r="C457" s="1" t="s">
        <v>787</v>
      </c>
      <c r="D457" s="1" t="s">
        <v>2296</v>
      </c>
      <c r="E457" s="1" t="s">
        <v>5522</v>
      </c>
      <c r="F457" s="1" t="s">
        <v>1795</v>
      </c>
      <c r="G457" s="21">
        <v>4.9930000000022119</v>
      </c>
      <c r="H457" s="21">
        <v>0</v>
      </c>
      <c r="I457" s="1" t="s">
        <v>258</v>
      </c>
      <c r="J457" s="1" t="s">
        <v>262</v>
      </c>
      <c r="K457" s="1">
        <v>0</v>
      </c>
      <c r="L457" s="1">
        <v>0</v>
      </c>
      <c r="M457" s="1">
        <v>7</v>
      </c>
      <c r="N457" s="1">
        <v>4</v>
      </c>
      <c r="O457" s="1">
        <v>37</v>
      </c>
      <c r="P457" s="16">
        <v>100.578125</v>
      </c>
      <c r="Q457" s="21">
        <v>4.1138397076754414</v>
      </c>
      <c r="R457" s="21">
        <v>9.0699218781956219</v>
      </c>
      <c r="S457" s="21">
        <v>4.9560821705201805</v>
      </c>
      <c r="T457" s="21">
        <v>0.28711380803735104</v>
      </c>
      <c r="U457" s="21">
        <v>1.5950877608730401</v>
      </c>
      <c r="V457" s="21">
        <v>1.3079739528356891</v>
      </c>
      <c r="W457" s="13" t="str">
        <f>IF(Table46[[#This Row],[PSI - FI]]&gt;5,"Red",(IF(AND(Table46[[#This Row],[PSI - FI]]&lt;5,Table46[[#This Row],[PSI - FI]]&gt;=3),"Blue","No")))</f>
        <v>No</v>
      </c>
      <c r="X457" s="19" t="str">
        <f>HYPERLINK("https://www.google.com/maps/search/?api=1&amp;query="&amp;Table46[[#This Row],[Begin Lat]]&amp;","&amp;Table46[[#This Row],[Begin Long]],"Google Maps")</f>
        <v>Google Maps</v>
      </c>
      <c r="Y457" s="1">
        <v>39.233401999999998</v>
      </c>
      <c r="Z457" s="1">
        <v>-84.509620999999996</v>
      </c>
      <c r="AA457" s="1">
        <v>0</v>
      </c>
      <c r="AB457" s="1">
        <v>0</v>
      </c>
    </row>
    <row r="458" spans="1:28" x14ac:dyDescent="0.25">
      <c r="A458" s="13">
        <v>456</v>
      </c>
      <c r="B458" s="17">
        <v>6</v>
      </c>
      <c r="C458" s="1" t="s">
        <v>1331</v>
      </c>
      <c r="D458" s="1" t="s">
        <v>2297</v>
      </c>
      <c r="E458" s="1" t="s">
        <v>5306</v>
      </c>
      <c r="F458" s="1" t="s">
        <v>1796</v>
      </c>
      <c r="G458" s="21">
        <v>0.32899999999790452</v>
      </c>
      <c r="H458" s="21">
        <v>0</v>
      </c>
      <c r="I458" s="1" t="s">
        <v>258</v>
      </c>
      <c r="J458" s="1" t="s">
        <v>259</v>
      </c>
      <c r="K458" s="1">
        <v>0</v>
      </c>
      <c r="L458" s="1">
        <v>2</v>
      </c>
      <c r="M458" s="1">
        <v>4</v>
      </c>
      <c r="N458" s="1">
        <v>3</v>
      </c>
      <c r="O458" s="1">
        <v>15</v>
      </c>
      <c r="P458" s="16">
        <v>145.85337936046511</v>
      </c>
      <c r="Q458" s="21">
        <v>6.542809889688006</v>
      </c>
      <c r="R458" s="21">
        <v>4.8073070684980026</v>
      </c>
      <c r="S458" s="21">
        <v>-1.7355028211900034</v>
      </c>
      <c r="T458" s="21">
        <v>0.45663691251457234</v>
      </c>
      <c r="U458" s="21">
        <v>1.5912132371884335</v>
      </c>
      <c r="V458" s="21">
        <v>1.1345763246738612</v>
      </c>
      <c r="W458" s="13" t="str">
        <f>IF(Table46[[#This Row],[PSI - FI]]&gt;5,"Red",(IF(AND(Table46[[#This Row],[PSI - FI]]&lt;5,Table46[[#This Row],[PSI - FI]]&gt;=3),"Blue","No")))</f>
        <v>No</v>
      </c>
      <c r="X458" s="19" t="str">
        <f>HYPERLINK("https://www.google.com/maps/search/?api=1&amp;query="&amp;Table46[[#This Row],[Begin Lat]]&amp;","&amp;Table46[[#This Row],[Begin Long]],"Google Maps")</f>
        <v>Google Maps</v>
      </c>
      <c r="Y458" s="1">
        <v>40.563974999999999</v>
      </c>
      <c r="Z458" s="1">
        <v>-83.139024000000006</v>
      </c>
      <c r="AA458" s="1">
        <v>0</v>
      </c>
      <c r="AB458" s="1">
        <v>0</v>
      </c>
    </row>
    <row r="459" spans="1:28" x14ac:dyDescent="0.25">
      <c r="A459" s="13">
        <v>457</v>
      </c>
      <c r="B459" s="17">
        <v>8</v>
      </c>
      <c r="C459" s="1" t="s">
        <v>787</v>
      </c>
      <c r="D459" s="1" t="s">
        <v>2298</v>
      </c>
      <c r="E459" s="1" t="s">
        <v>5523</v>
      </c>
      <c r="F459" s="1" t="s">
        <v>1797</v>
      </c>
      <c r="G459" s="21">
        <v>0.4419999999954598</v>
      </c>
      <c r="H459" s="21">
        <v>0</v>
      </c>
      <c r="I459" s="1" t="s">
        <v>258</v>
      </c>
      <c r="J459" s="1" t="s">
        <v>259</v>
      </c>
      <c r="K459" s="1">
        <v>0</v>
      </c>
      <c r="L459" s="1">
        <v>1</v>
      </c>
      <c r="M459" s="1">
        <v>2</v>
      </c>
      <c r="N459" s="1">
        <v>6</v>
      </c>
      <c r="O459" s="1">
        <v>25</v>
      </c>
      <c r="P459" s="16">
        <v>110.39543968023256</v>
      </c>
      <c r="Q459" s="21">
        <v>7.275051323720632</v>
      </c>
      <c r="R459" s="21">
        <v>6.6616892914727881</v>
      </c>
      <c r="S459" s="21">
        <v>-0.61336203224784391</v>
      </c>
      <c r="T459" s="21">
        <v>0.50774163254913929</v>
      </c>
      <c r="U459" s="21">
        <v>1.5877763907586615</v>
      </c>
      <c r="V459" s="21">
        <v>1.0800347582095222</v>
      </c>
      <c r="W459" s="13" t="str">
        <f>IF(Table46[[#This Row],[PSI - FI]]&gt;5,"Red",(IF(AND(Table46[[#This Row],[PSI - FI]]&lt;5,Table46[[#This Row],[PSI - FI]]&gt;=3),"Blue","No")))</f>
        <v>No</v>
      </c>
      <c r="X459" s="19" t="str">
        <f>HYPERLINK("https://www.google.com/maps/search/?api=1&amp;query="&amp;Table46[[#This Row],[Begin Lat]]&amp;","&amp;Table46[[#This Row],[Begin Long]],"Google Maps")</f>
        <v>Google Maps</v>
      </c>
      <c r="Y459" s="1">
        <v>39.282604999999997</v>
      </c>
      <c r="Z459" s="1">
        <v>-84.315943000000004</v>
      </c>
      <c r="AA459" s="1">
        <v>0</v>
      </c>
      <c r="AB459" s="1">
        <v>0</v>
      </c>
    </row>
    <row r="460" spans="1:28" x14ac:dyDescent="0.25">
      <c r="A460" s="13">
        <v>458</v>
      </c>
      <c r="B460" s="17">
        <v>8</v>
      </c>
      <c r="C460" s="1" t="s">
        <v>1329</v>
      </c>
      <c r="D460" s="1" t="s">
        <v>2299</v>
      </c>
      <c r="E460" s="1" t="s">
        <v>5524</v>
      </c>
      <c r="F460" s="1" t="s">
        <v>1798</v>
      </c>
      <c r="G460" s="21">
        <v>2.6169999999983702</v>
      </c>
      <c r="H460" s="21">
        <v>0</v>
      </c>
      <c r="I460" s="1" t="s">
        <v>258</v>
      </c>
      <c r="J460" s="1" t="s">
        <v>259</v>
      </c>
      <c r="K460" s="1">
        <v>0</v>
      </c>
      <c r="L460" s="1">
        <v>0</v>
      </c>
      <c r="M460" s="1">
        <v>4</v>
      </c>
      <c r="N460" s="1">
        <v>5</v>
      </c>
      <c r="O460" s="1">
        <v>32</v>
      </c>
      <c r="P460" s="16">
        <v>80.375</v>
      </c>
      <c r="Q460" s="21">
        <v>6.13470206308721</v>
      </c>
      <c r="R460" s="21">
        <v>8.2663126207834718</v>
      </c>
      <c r="S460" s="21">
        <v>2.1316105576962618</v>
      </c>
      <c r="T460" s="21">
        <v>0.42815418092768431</v>
      </c>
      <c r="U460" s="21">
        <v>1.587210868802313</v>
      </c>
      <c r="V460" s="21">
        <v>1.1590566878746287</v>
      </c>
      <c r="W460" s="13" t="str">
        <f>IF(Table46[[#This Row],[PSI - FI]]&gt;5,"Red",(IF(AND(Table46[[#This Row],[PSI - FI]]&lt;5,Table46[[#This Row],[PSI - FI]]&gt;=3),"Blue","No")))</f>
        <v>No</v>
      </c>
      <c r="X460" s="19" t="str">
        <f>HYPERLINK("https://www.google.com/maps/search/?api=1&amp;query="&amp;Table46[[#This Row],[Begin Lat]]&amp;","&amp;Table46[[#This Row],[Begin Long]],"Google Maps")</f>
        <v>Google Maps</v>
      </c>
      <c r="Y460" s="1">
        <v>39.229157000000001</v>
      </c>
      <c r="Z460" s="1">
        <v>-84.256512000000001</v>
      </c>
      <c r="AA460" s="1">
        <v>0</v>
      </c>
      <c r="AB460" s="1">
        <v>0</v>
      </c>
    </row>
    <row r="461" spans="1:28" x14ac:dyDescent="0.25">
      <c r="A461" s="13">
        <v>459</v>
      </c>
      <c r="B461" s="17">
        <v>8</v>
      </c>
      <c r="C461" s="1" t="s">
        <v>787</v>
      </c>
      <c r="D461" s="1" t="s">
        <v>2300</v>
      </c>
      <c r="E461" s="1" t="s">
        <v>5525</v>
      </c>
      <c r="F461" s="1" t="s">
        <v>1799</v>
      </c>
      <c r="G461" s="21">
        <v>0</v>
      </c>
      <c r="H461" s="21">
        <v>0</v>
      </c>
      <c r="I461" s="1" t="s">
        <v>258</v>
      </c>
      <c r="J461" s="1" t="s">
        <v>259</v>
      </c>
      <c r="K461" s="1">
        <v>0</v>
      </c>
      <c r="L461" s="1">
        <v>0</v>
      </c>
      <c r="M461" s="1">
        <v>5</v>
      </c>
      <c r="N461" s="1">
        <v>3</v>
      </c>
      <c r="O461" s="1">
        <v>49</v>
      </c>
      <c r="P461" s="16">
        <v>95.046875</v>
      </c>
      <c r="Q461" s="21">
        <v>18.303927737980004</v>
      </c>
      <c r="R461" s="21">
        <v>11.461029409689647</v>
      </c>
      <c r="S461" s="21">
        <v>-6.8428983282903566</v>
      </c>
      <c r="T461" s="21">
        <v>1.2774708710907681</v>
      </c>
      <c r="U461" s="21">
        <v>1.5866531039155185</v>
      </c>
      <c r="V461" s="21">
        <v>0.30918223282475044</v>
      </c>
      <c r="W461" s="13" t="str">
        <f>IF(Table46[[#This Row],[PSI - FI]]&gt;5,"Red",(IF(AND(Table46[[#This Row],[PSI - FI]]&lt;5,Table46[[#This Row],[PSI - FI]]&gt;=3),"Blue","No")))</f>
        <v>No</v>
      </c>
      <c r="X461" s="19" t="str">
        <f>HYPERLINK("https://www.google.com/maps/search/?api=1&amp;query="&amp;Table46[[#This Row],[Begin Lat]]&amp;","&amp;Table46[[#This Row],[Begin Long]],"Google Maps")</f>
        <v>Google Maps</v>
      </c>
      <c r="Y461" s="1">
        <v>39.181539999999998</v>
      </c>
      <c r="Z461" s="1">
        <v>-84.604405999999997</v>
      </c>
      <c r="AA461" s="1">
        <v>0</v>
      </c>
      <c r="AB461" s="1">
        <v>0</v>
      </c>
    </row>
    <row r="462" spans="1:28" x14ac:dyDescent="0.25">
      <c r="A462" s="13">
        <v>460</v>
      </c>
      <c r="B462" s="17">
        <v>4</v>
      </c>
      <c r="C462" s="1" t="s">
        <v>3194</v>
      </c>
      <c r="D462" s="1" t="s">
        <v>2301</v>
      </c>
      <c r="E462" s="1" t="s">
        <v>5526</v>
      </c>
      <c r="F462" s="1" t="s">
        <v>1800</v>
      </c>
      <c r="G462" s="21">
        <v>4.4429999999993015</v>
      </c>
      <c r="H462" s="21">
        <v>0</v>
      </c>
      <c r="I462" s="1" t="s">
        <v>258</v>
      </c>
      <c r="J462" s="1" t="s">
        <v>259</v>
      </c>
      <c r="K462" s="1">
        <v>0</v>
      </c>
      <c r="L462" s="1">
        <v>1</v>
      </c>
      <c r="M462" s="1">
        <v>4</v>
      </c>
      <c r="N462" s="1">
        <v>4</v>
      </c>
      <c r="O462" s="1">
        <v>16</v>
      </c>
      <c r="P462" s="16">
        <v>105.61418968023256</v>
      </c>
      <c r="Q462" s="21">
        <v>6.397948496426265</v>
      </c>
      <c r="R462" s="21">
        <v>4.9684655083961999</v>
      </c>
      <c r="S462" s="21">
        <v>-1.429482988030065</v>
      </c>
      <c r="T462" s="21">
        <v>0.44652672125471976</v>
      </c>
      <c r="U462" s="21">
        <v>1.5755860062401563</v>
      </c>
      <c r="V462" s="21">
        <v>1.1290592849854366</v>
      </c>
      <c r="W462" s="13" t="str">
        <f>IF(Table46[[#This Row],[PSI - FI]]&gt;5,"Red",(IF(AND(Table46[[#This Row],[PSI - FI]]&lt;5,Table46[[#This Row],[PSI - FI]]&gt;=3),"Blue","No")))</f>
        <v>No</v>
      </c>
      <c r="X462" s="19" t="str">
        <f>HYPERLINK("https://www.google.com/maps/search/?api=1&amp;query="&amp;Table46[[#This Row],[Begin Lat]]&amp;","&amp;Table46[[#This Row],[Begin Long]],"Google Maps")</f>
        <v>Google Maps</v>
      </c>
      <c r="Y462" s="1">
        <v>41.874670000000002</v>
      </c>
      <c r="Z462" s="1">
        <v>-80.772479000000004</v>
      </c>
      <c r="AA462" s="1">
        <v>0</v>
      </c>
      <c r="AB462" s="1">
        <v>0</v>
      </c>
    </row>
    <row r="463" spans="1:28" x14ac:dyDescent="0.25">
      <c r="A463" s="13">
        <v>461</v>
      </c>
      <c r="B463" s="17">
        <v>2</v>
      </c>
      <c r="C463" s="1" t="s">
        <v>786</v>
      </c>
      <c r="D463" s="1" t="s">
        <v>2302</v>
      </c>
      <c r="E463" s="1" t="s">
        <v>5527</v>
      </c>
      <c r="F463" s="1" t="s">
        <v>1801</v>
      </c>
      <c r="G463" s="21">
        <v>0.51200000000244472</v>
      </c>
      <c r="H463" s="21">
        <v>0</v>
      </c>
      <c r="I463" s="1" t="s">
        <v>258</v>
      </c>
      <c r="J463" s="1" t="s">
        <v>259</v>
      </c>
      <c r="K463" s="1">
        <v>0</v>
      </c>
      <c r="L463" s="1">
        <v>0</v>
      </c>
      <c r="M463" s="1">
        <v>7</v>
      </c>
      <c r="N463" s="1">
        <v>2</v>
      </c>
      <c r="O463" s="1">
        <v>21</v>
      </c>
      <c r="P463" s="16">
        <v>75.703125</v>
      </c>
      <c r="Q463" s="21">
        <v>9.0691105029838575</v>
      </c>
      <c r="R463" s="21">
        <v>5.6477541972990126</v>
      </c>
      <c r="S463" s="21">
        <v>-3.4213563056848448</v>
      </c>
      <c r="T463" s="21">
        <v>0.63295291918278651</v>
      </c>
      <c r="U463" s="21">
        <v>1.5739678279425291</v>
      </c>
      <c r="V463" s="21">
        <v>0.94101490875974259</v>
      </c>
      <c r="W463" s="13" t="str">
        <f>IF(Table46[[#This Row],[PSI - FI]]&gt;5,"Red",(IF(AND(Table46[[#This Row],[PSI - FI]]&lt;5,Table46[[#This Row],[PSI - FI]]&gt;=3),"Blue","No")))</f>
        <v>No</v>
      </c>
      <c r="X463" s="19" t="str">
        <f>HYPERLINK("https://www.google.com/maps/search/?api=1&amp;query="&amp;Table46[[#This Row],[Begin Lat]]&amp;","&amp;Table46[[#This Row],[Begin Long]],"Google Maps")</f>
        <v>Google Maps</v>
      </c>
      <c r="Y463" s="1">
        <v>41.674244999999999</v>
      </c>
      <c r="Z463" s="1">
        <v>-83.709136000000001</v>
      </c>
      <c r="AA463" s="1">
        <v>0</v>
      </c>
      <c r="AB463" s="1">
        <v>0</v>
      </c>
    </row>
    <row r="464" spans="1:28" x14ac:dyDescent="0.25">
      <c r="A464" s="13">
        <v>462</v>
      </c>
      <c r="B464" s="17">
        <v>8</v>
      </c>
      <c r="C464" s="1" t="s">
        <v>1329</v>
      </c>
      <c r="D464" s="1" t="s">
        <v>2303</v>
      </c>
      <c r="E464" s="1" t="s">
        <v>5528</v>
      </c>
      <c r="F464" s="1" t="s">
        <v>1802</v>
      </c>
      <c r="G464" s="21">
        <v>1.309532458312117E-3</v>
      </c>
      <c r="H464" s="21">
        <v>0</v>
      </c>
      <c r="I464" s="1" t="s">
        <v>258</v>
      </c>
      <c r="J464" s="1" t="s">
        <v>259</v>
      </c>
      <c r="K464" s="1">
        <v>0</v>
      </c>
      <c r="L464" s="1">
        <v>0</v>
      </c>
      <c r="M464" s="1">
        <v>8</v>
      </c>
      <c r="N464" s="1">
        <v>1</v>
      </c>
      <c r="O464" s="1">
        <v>11</v>
      </c>
      <c r="P464" s="16">
        <v>67.8125</v>
      </c>
      <c r="Q464" s="21">
        <v>5.5013771332646328</v>
      </c>
      <c r="R464" s="21">
        <v>4.0948609153192637</v>
      </c>
      <c r="S464" s="21">
        <v>-1.4065162179453692</v>
      </c>
      <c r="T464" s="21">
        <v>0.38395305855845707</v>
      </c>
      <c r="U464" s="21">
        <v>1.5734263473725463</v>
      </c>
      <c r="V464" s="21">
        <v>1.1894732888140891</v>
      </c>
      <c r="W464" s="13" t="str">
        <f>IF(Table46[[#This Row],[PSI - FI]]&gt;5,"Red",(IF(AND(Table46[[#This Row],[PSI - FI]]&lt;5,Table46[[#This Row],[PSI - FI]]&gt;=3),"Blue","No")))</f>
        <v>No</v>
      </c>
      <c r="X464" s="19" t="str">
        <f>HYPERLINK("https://www.google.com/maps/search/?api=1&amp;query="&amp;Table46[[#This Row],[Begin Lat]]&amp;","&amp;Table46[[#This Row],[Begin Long]],"Google Maps")</f>
        <v>Google Maps</v>
      </c>
      <c r="Y464" s="1">
        <v>38.990799000000003</v>
      </c>
      <c r="Z464" s="1">
        <v>-84.210757000000001</v>
      </c>
      <c r="AA464" s="1">
        <v>0</v>
      </c>
      <c r="AB464" s="1">
        <v>0</v>
      </c>
    </row>
    <row r="465" spans="1:28" x14ac:dyDescent="0.25">
      <c r="A465" s="13">
        <v>463</v>
      </c>
      <c r="B465" s="17">
        <v>4</v>
      </c>
      <c r="C465" s="1" t="s">
        <v>800</v>
      </c>
      <c r="D465" s="1" t="s">
        <v>2304</v>
      </c>
      <c r="E465" s="1" t="s">
        <v>5468</v>
      </c>
      <c r="F465" s="1" t="s">
        <v>1803</v>
      </c>
      <c r="G465" s="21">
        <v>3.4260000000067521</v>
      </c>
      <c r="H465" s="21">
        <v>0</v>
      </c>
      <c r="I465" s="1" t="s">
        <v>258</v>
      </c>
      <c r="J465" s="1" t="s">
        <v>259</v>
      </c>
      <c r="K465" s="1">
        <v>0</v>
      </c>
      <c r="L465" s="1">
        <v>0</v>
      </c>
      <c r="M465" s="1">
        <v>6</v>
      </c>
      <c r="N465" s="1">
        <v>3</v>
      </c>
      <c r="O465" s="1">
        <v>39</v>
      </c>
      <c r="P465" s="16">
        <v>91.59375</v>
      </c>
      <c r="Q465" s="21">
        <v>6.0220356681812941</v>
      </c>
      <c r="R465" s="21">
        <v>9.5920455050572642</v>
      </c>
      <c r="S465" s="21">
        <v>3.5700098368759701</v>
      </c>
      <c r="T465" s="21">
        <v>0.42029094852732518</v>
      </c>
      <c r="U465" s="21">
        <v>1.5713742683293759</v>
      </c>
      <c r="V465" s="21">
        <v>1.1510833198020507</v>
      </c>
      <c r="W465" s="13" t="str">
        <f>IF(Table46[[#This Row],[PSI - FI]]&gt;5,"Red",(IF(AND(Table46[[#This Row],[PSI - FI]]&lt;5,Table46[[#This Row],[PSI - FI]]&gt;=3),"Blue","No")))</f>
        <v>No</v>
      </c>
      <c r="X465" s="19" t="str">
        <f>HYPERLINK("https://www.google.com/maps/search/?api=1&amp;query="&amp;Table46[[#This Row],[Begin Lat]]&amp;","&amp;Table46[[#This Row],[Begin Long]],"Google Maps")</f>
        <v>Google Maps</v>
      </c>
      <c r="Y465" s="1">
        <v>40.781073999999997</v>
      </c>
      <c r="Z465" s="1">
        <v>-81.419472999999996</v>
      </c>
      <c r="AA465" s="1">
        <v>0</v>
      </c>
      <c r="AB465" s="1">
        <v>0</v>
      </c>
    </row>
    <row r="466" spans="1:28" x14ac:dyDescent="0.25">
      <c r="A466" s="13">
        <v>464</v>
      </c>
      <c r="B466" s="17">
        <v>4</v>
      </c>
      <c r="C466" s="1" t="s">
        <v>800</v>
      </c>
      <c r="D466" s="1" t="s">
        <v>2305</v>
      </c>
      <c r="E466" s="1" t="s">
        <v>5377</v>
      </c>
      <c r="F466" s="1" t="s">
        <v>1804</v>
      </c>
      <c r="G466" s="21">
        <v>0</v>
      </c>
      <c r="H466" s="21">
        <v>0</v>
      </c>
      <c r="I466" s="1" t="s">
        <v>258</v>
      </c>
      <c r="J466" s="1" t="s">
        <v>259</v>
      </c>
      <c r="K466" s="1">
        <v>0</v>
      </c>
      <c r="L466" s="1">
        <v>1</v>
      </c>
      <c r="M466" s="1">
        <v>4</v>
      </c>
      <c r="N466" s="1">
        <v>4</v>
      </c>
      <c r="O466" s="1">
        <v>17</v>
      </c>
      <c r="P466" s="16">
        <v>106.61418968023256</v>
      </c>
      <c r="Q466" s="21">
        <v>5.7403467568084121</v>
      </c>
      <c r="R466" s="21">
        <v>5.2497725331548519</v>
      </c>
      <c r="S466" s="21">
        <v>-0.49057422365356018</v>
      </c>
      <c r="T466" s="21">
        <v>0.40063126760313472</v>
      </c>
      <c r="U466" s="21">
        <v>1.5691399955270862</v>
      </c>
      <c r="V466" s="21">
        <v>1.1685087279239514</v>
      </c>
      <c r="W466" s="13" t="str">
        <f>IF(Table46[[#This Row],[PSI - FI]]&gt;5,"Red",(IF(AND(Table46[[#This Row],[PSI - FI]]&lt;5,Table46[[#This Row],[PSI - FI]]&gt;=3),"Blue","No")))</f>
        <v>No</v>
      </c>
      <c r="X466" s="19" t="str">
        <f>HYPERLINK("https://www.google.com/maps/search/?api=1&amp;query="&amp;Table46[[#This Row],[Begin Lat]]&amp;","&amp;Table46[[#This Row],[Begin Long]],"Google Maps")</f>
        <v>Google Maps</v>
      </c>
      <c r="Y466" s="1">
        <v>40.827959</v>
      </c>
      <c r="Z466" s="1">
        <v>-81.488245000000006</v>
      </c>
      <c r="AA466" s="1">
        <v>0</v>
      </c>
      <c r="AB466" s="1">
        <v>0</v>
      </c>
    </row>
    <row r="467" spans="1:28" x14ac:dyDescent="0.25">
      <c r="A467" s="13">
        <v>465</v>
      </c>
      <c r="B467" s="17">
        <v>8</v>
      </c>
      <c r="C467" s="1" t="s">
        <v>1329</v>
      </c>
      <c r="D467" s="1" t="s">
        <v>2306</v>
      </c>
      <c r="E467" s="1" t="s">
        <v>5529</v>
      </c>
      <c r="F467" s="1" t="s">
        <v>1805</v>
      </c>
      <c r="G467" s="21">
        <v>0.75028720282461892</v>
      </c>
      <c r="H467" s="21">
        <v>0</v>
      </c>
      <c r="I467" s="1" t="s">
        <v>258</v>
      </c>
      <c r="J467" s="1" t="s">
        <v>262</v>
      </c>
      <c r="K467" s="1">
        <v>0</v>
      </c>
      <c r="L467" s="1">
        <v>0</v>
      </c>
      <c r="M467" s="1">
        <v>5</v>
      </c>
      <c r="N467" s="1">
        <v>6</v>
      </c>
      <c r="O467" s="1">
        <v>40</v>
      </c>
      <c r="P467" s="16">
        <v>99.359375</v>
      </c>
      <c r="Q467" s="21">
        <v>3.3278833477936067</v>
      </c>
      <c r="R467" s="21">
        <v>10.285768021457512</v>
      </c>
      <c r="S467" s="21">
        <v>6.9578846736639051</v>
      </c>
      <c r="T467" s="21">
        <v>0.23226020666444813</v>
      </c>
      <c r="U467" s="21">
        <v>1.5691357552653626</v>
      </c>
      <c r="V467" s="21">
        <v>1.3368755486009145</v>
      </c>
      <c r="W467" s="13" t="str">
        <f>IF(Table46[[#This Row],[PSI - FI]]&gt;5,"Red",(IF(AND(Table46[[#This Row],[PSI - FI]]&lt;5,Table46[[#This Row],[PSI - FI]]&gt;=3),"Blue","No")))</f>
        <v>No</v>
      </c>
      <c r="X467" s="19" t="str">
        <f>HYPERLINK("https://www.google.com/maps/search/?api=1&amp;query="&amp;Table46[[#This Row],[Begin Lat]]&amp;","&amp;Table46[[#This Row],[Begin Long]],"Google Maps")</f>
        <v>Google Maps</v>
      </c>
      <c r="Y467" s="1">
        <v>39.101086000000002</v>
      </c>
      <c r="Z467" s="1">
        <v>-84.272925999999998</v>
      </c>
      <c r="AA467" s="1">
        <v>0</v>
      </c>
      <c r="AB467" s="1">
        <v>0</v>
      </c>
    </row>
    <row r="468" spans="1:28" x14ac:dyDescent="0.25">
      <c r="A468" s="13">
        <v>466</v>
      </c>
      <c r="B468" s="17">
        <v>4</v>
      </c>
      <c r="C468" s="1" t="s">
        <v>801</v>
      </c>
      <c r="D468" s="1" t="s">
        <v>2307</v>
      </c>
      <c r="E468" s="1" t="s">
        <v>5530</v>
      </c>
      <c r="F468" s="1" t="s">
        <v>1806</v>
      </c>
      <c r="G468" s="21">
        <v>0.77700000000186265</v>
      </c>
      <c r="H468" s="21">
        <v>0</v>
      </c>
      <c r="I468" s="1" t="s">
        <v>258</v>
      </c>
      <c r="J468" s="1" t="s">
        <v>262</v>
      </c>
      <c r="K468" s="1">
        <v>0</v>
      </c>
      <c r="L468" s="1">
        <v>0</v>
      </c>
      <c r="M468" s="1">
        <v>2</v>
      </c>
      <c r="N468" s="1">
        <v>9</v>
      </c>
      <c r="O468" s="1">
        <v>15</v>
      </c>
      <c r="P468" s="16">
        <v>68.03125</v>
      </c>
      <c r="Q468" s="21">
        <v>3.3001671435322342</v>
      </c>
      <c r="R468" s="21">
        <v>5.2604788745053508</v>
      </c>
      <c r="S468" s="21">
        <v>1.9603117309731166</v>
      </c>
      <c r="T468" s="21">
        <v>0.23032583257228878</v>
      </c>
      <c r="U468" s="21">
        <v>1.5632974497579288</v>
      </c>
      <c r="V468" s="21">
        <v>1.3329716171856401</v>
      </c>
      <c r="W468" s="13" t="str">
        <f>IF(Table46[[#This Row],[PSI - FI]]&gt;5,"Red",(IF(AND(Table46[[#This Row],[PSI - FI]]&lt;5,Table46[[#This Row],[PSI - FI]]&gt;=3),"Blue","No")))</f>
        <v>No</v>
      </c>
      <c r="X468" s="19" t="str">
        <f>HYPERLINK("https://www.google.com/maps/search/?api=1&amp;query="&amp;Table46[[#This Row],[Begin Lat]]&amp;","&amp;Table46[[#This Row],[Begin Long]],"Google Maps")</f>
        <v>Google Maps</v>
      </c>
      <c r="Y468" s="1">
        <v>41.060740000000003</v>
      </c>
      <c r="Z468" s="1">
        <v>-80.635142000000002</v>
      </c>
      <c r="AA468" s="1">
        <v>0</v>
      </c>
      <c r="AB468" s="1">
        <v>0</v>
      </c>
    </row>
    <row r="469" spans="1:28" x14ac:dyDescent="0.25">
      <c r="A469" s="13">
        <v>467</v>
      </c>
      <c r="B469" s="17">
        <v>3</v>
      </c>
      <c r="C469" s="1" t="s">
        <v>802</v>
      </c>
      <c r="D469" s="1" t="s">
        <v>2308</v>
      </c>
      <c r="E469" s="1" t="s">
        <v>5531</v>
      </c>
      <c r="F469" s="1" t="s">
        <v>1807</v>
      </c>
      <c r="G469" s="21">
        <v>0.59900000000197906</v>
      </c>
      <c r="H469" s="21">
        <v>0</v>
      </c>
      <c r="I469" s="1" t="s">
        <v>258</v>
      </c>
      <c r="J469" s="1" t="s">
        <v>259</v>
      </c>
      <c r="K469" s="1">
        <v>0</v>
      </c>
      <c r="L469" s="1">
        <v>0</v>
      </c>
      <c r="M469" s="1">
        <v>2</v>
      </c>
      <c r="N469" s="1">
        <v>7</v>
      </c>
      <c r="O469" s="1">
        <v>15</v>
      </c>
      <c r="P469" s="16">
        <v>59.15625</v>
      </c>
      <c r="Q469" s="21">
        <v>7.7071610925118312</v>
      </c>
      <c r="R469" s="21">
        <v>4.5844278434159964</v>
      </c>
      <c r="S469" s="21">
        <v>-3.1227332490958348</v>
      </c>
      <c r="T469" s="21">
        <v>0.53789951181125673</v>
      </c>
      <c r="U469" s="21">
        <v>1.5625879884077483</v>
      </c>
      <c r="V469" s="21">
        <v>1.0246884765964914</v>
      </c>
      <c r="W469" s="13" t="str">
        <f>IF(Table46[[#This Row],[PSI - FI]]&gt;5,"Red",(IF(AND(Table46[[#This Row],[PSI - FI]]&lt;5,Table46[[#This Row],[PSI - FI]]&gt;=3),"Blue","No")))</f>
        <v>No</v>
      </c>
      <c r="X469" s="19" t="str">
        <f>HYPERLINK("https://www.google.com/maps/search/?api=1&amp;query="&amp;Table46[[#This Row],[Begin Lat]]&amp;","&amp;Table46[[#This Row],[Begin Long]],"Google Maps")</f>
        <v>Google Maps</v>
      </c>
      <c r="Y469" s="1">
        <v>40.727998999999997</v>
      </c>
      <c r="Z469" s="1">
        <v>-82.548914999999994</v>
      </c>
      <c r="AA469" s="1">
        <v>0</v>
      </c>
      <c r="AB469" s="1">
        <v>0</v>
      </c>
    </row>
    <row r="470" spans="1:28" x14ac:dyDescent="0.25">
      <c r="A470" s="13">
        <v>468</v>
      </c>
      <c r="B470" s="17">
        <v>8</v>
      </c>
      <c r="C470" s="1" t="s">
        <v>792</v>
      </c>
      <c r="D470" s="1" t="s">
        <v>2309</v>
      </c>
      <c r="E470" s="1" t="s">
        <v>5518</v>
      </c>
      <c r="F470" s="1" t="s">
        <v>1808</v>
      </c>
      <c r="G470" s="21">
        <v>1.3099999999976717</v>
      </c>
      <c r="H470" s="21">
        <v>0</v>
      </c>
      <c r="I470" s="1" t="s">
        <v>258</v>
      </c>
      <c r="J470" s="1" t="s">
        <v>262</v>
      </c>
      <c r="K470" s="1">
        <v>0</v>
      </c>
      <c r="L470" s="1">
        <v>2</v>
      </c>
      <c r="M470" s="1">
        <v>3</v>
      </c>
      <c r="N470" s="1">
        <v>4</v>
      </c>
      <c r="O470" s="1">
        <v>12</v>
      </c>
      <c r="P470" s="16">
        <v>140.74400436046511</v>
      </c>
      <c r="Q470" s="21">
        <v>4.4113677164985159</v>
      </c>
      <c r="R470" s="21">
        <v>4.9040400307534373</v>
      </c>
      <c r="S470" s="21">
        <v>0.49267231425492142</v>
      </c>
      <c r="T470" s="21">
        <v>0.30787893397348859</v>
      </c>
      <c r="U470" s="21">
        <v>1.5595673828279342</v>
      </c>
      <c r="V470" s="21">
        <v>1.2516884488544455</v>
      </c>
      <c r="W470" s="13" t="str">
        <f>IF(Table46[[#This Row],[PSI - FI]]&gt;5,"Red",(IF(AND(Table46[[#This Row],[PSI - FI]]&lt;5,Table46[[#This Row],[PSI - FI]]&gt;=3),"Blue","No")))</f>
        <v>No</v>
      </c>
      <c r="X470" s="19" t="str">
        <f>HYPERLINK("https://www.google.com/maps/search/?api=1&amp;query="&amp;Table46[[#This Row],[Begin Lat]]&amp;","&amp;Table46[[#This Row],[Begin Long]],"Google Maps")</f>
        <v>Google Maps</v>
      </c>
      <c r="Y470" s="1">
        <v>39.793505000000003</v>
      </c>
      <c r="Z470" s="1">
        <v>-84.078592</v>
      </c>
      <c r="AA470" s="1">
        <v>0</v>
      </c>
      <c r="AB470" s="1">
        <v>0</v>
      </c>
    </row>
    <row r="471" spans="1:28" x14ac:dyDescent="0.25">
      <c r="A471" s="13">
        <v>469</v>
      </c>
      <c r="B471" s="17">
        <v>6</v>
      </c>
      <c r="C471" s="1" t="s">
        <v>784</v>
      </c>
      <c r="D471" s="1" t="s">
        <v>2310</v>
      </c>
      <c r="E471" s="1" t="s">
        <v>5470</v>
      </c>
      <c r="F471" s="1" t="s">
        <v>1809</v>
      </c>
      <c r="G471" s="21">
        <v>2.9370000000053551</v>
      </c>
      <c r="H471" s="21">
        <v>0</v>
      </c>
      <c r="I471" s="1" t="s">
        <v>258</v>
      </c>
      <c r="J471" s="1" t="s">
        <v>262</v>
      </c>
      <c r="K471" s="1">
        <v>0</v>
      </c>
      <c r="L471" s="1">
        <v>1</v>
      </c>
      <c r="M471" s="1">
        <v>2</v>
      </c>
      <c r="N471" s="1">
        <v>6</v>
      </c>
      <c r="O471" s="1">
        <v>27</v>
      </c>
      <c r="P471" s="16">
        <v>112.39543968023256</v>
      </c>
      <c r="Q471" s="21">
        <v>5.224295873825092</v>
      </c>
      <c r="R471" s="21">
        <v>7.8531289121324912</v>
      </c>
      <c r="S471" s="21">
        <v>2.6288330383073992</v>
      </c>
      <c r="T471" s="21">
        <v>0.36461495567004276</v>
      </c>
      <c r="U471" s="21">
        <v>1.5590801601499993</v>
      </c>
      <c r="V471" s="21">
        <v>1.1944652044799566</v>
      </c>
      <c r="W471" s="13" t="str">
        <f>IF(Table46[[#This Row],[PSI - FI]]&gt;5,"Red",(IF(AND(Table46[[#This Row],[PSI - FI]]&lt;5,Table46[[#This Row],[PSI - FI]]&gt;=3),"Blue","No")))</f>
        <v>No</v>
      </c>
      <c r="X471" s="19" t="str">
        <f>HYPERLINK("https://www.google.com/maps/search/?api=1&amp;query="&amp;Table46[[#This Row],[Begin Lat]]&amp;","&amp;Table46[[#This Row],[Begin Long]],"Google Maps")</f>
        <v>Google Maps</v>
      </c>
      <c r="Y471" s="1">
        <v>39.944231000000002</v>
      </c>
      <c r="Z471" s="1">
        <v>-83.111575999999999</v>
      </c>
      <c r="AA471" s="1">
        <v>0</v>
      </c>
      <c r="AB471" s="1">
        <v>0</v>
      </c>
    </row>
    <row r="472" spans="1:28" x14ac:dyDescent="0.25">
      <c r="A472" s="13">
        <v>470</v>
      </c>
      <c r="B472" s="17">
        <v>4</v>
      </c>
      <c r="C472" s="1" t="s">
        <v>790</v>
      </c>
      <c r="D472" s="1" t="s">
        <v>2311</v>
      </c>
      <c r="E472" s="1" t="s">
        <v>5532</v>
      </c>
      <c r="F472" s="1" t="s">
        <v>1810</v>
      </c>
      <c r="G472" s="21">
        <v>2.2160000000003492</v>
      </c>
      <c r="H472" s="21">
        <v>0</v>
      </c>
      <c r="I472" s="1" t="s">
        <v>258</v>
      </c>
      <c r="J472" s="1" t="s">
        <v>259</v>
      </c>
      <c r="K472" s="1">
        <v>0</v>
      </c>
      <c r="L472" s="1">
        <v>3</v>
      </c>
      <c r="M472" s="1">
        <v>5</v>
      </c>
      <c r="N472" s="1">
        <v>1</v>
      </c>
      <c r="O472" s="1">
        <v>6</v>
      </c>
      <c r="P472" s="16">
        <v>180.20194404069767</v>
      </c>
      <c r="Q472" s="21">
        <v>5.6270695044579933</v>
      </c>
      <c r="R472" s="21">
        <v>3.0289307946205621</v>
      </c>
      <c r="S472" s="21">
        <v>-2.5981387098374311</v>
      </c>
      <c r="T472" s="21">
        <v>0.3927254021350039</v>
      </c>
      <c r="U472" s="21">
        <v>1.5587503709831603</v>
      </c>
      <c r="V472" s="21">
        <v>1.1660249688481563</v>
      </c>
      <c r="W472" s="13" t="str">
        <f>IF(Table46[[#This Row],[PSI - FI]]&gt;5,"Red",(IF(AND(Table46[[#This Row],[PSI - FI]]&lt;5,Table46[[#This Row],[PSI - FI]]&gt;=3),"Blue","No")))</f>
        <v>No</v>
      </c>
      <c r="X472" s="19" t="str">
        <f>HYPERLINK("https://www.google.com/maps/search/?api=1&amp;query="&amp;Table46[[#This Row],[Begin Lat]]&amp;","&amp;Table46[[#This Row],[Begin Long]],"Google Maps")</f>
        <v>Google Maps</v>
      </c>
      <c r="Y472" s="1">
        <v>41.265542000000003</v>
      </c>
      <c r="Z472" s="1">
        <v>-80.813036999999994</v>
      </c>
      <c r="AA472" s="1">
        <v>0</v>
      </c>
      <c r="AB472" s="1">
        <v>0</v>
      </c>
    </row>
    <row r="473" spans="1:28" x14ac:dyDescent="0.25">
      <c r="A473" s="13">
        <v>471</v>
      </c>
      <c r="B473" s="17">
        <v>3</v>
      </c>
      <c r="C473" s="1" t="s">
        <v>802</v>
      </c>
      <c r="D473" s="1" t="s">
        <v>2312</v>
      </c>
      <c r="E473" s="1" t="s">
        <v>5327</v>
      </c>
      <c r="F473" s="1" t="s">
        <v>1811</v>
      </c>
      <c r="G473" s="21">
        <v>0.41899999999441206</v>
      </c>
      <c r="H473" s="21">
        <v>0</v>
      </c>
      <c r="I473" s="1" t="s">
        <v>258</v>
      </c>
      <c r="J473" s="1" t="s">
        <v>259</v>
      </c>
      <c r="K473" s="1">
        <v>1</v>
      </c>
      <c r="L473" s="1">
        <v>0</v>
      </c>
      <c r="M473" s="1">
        <v>7</v>
      </c>
      <c r="N473" s="1">
        <v>1</v>
      </c>
      <c r="O473" s="1">
        <v>18</v>
      </c>
      <c r="P473" s="16">
        <v>113.94231468023256</v>
      </c>
      <c r="Q473" s="21">
        <v>5.0537534954234209</v>
      </c>
      <c r="R473" s="21">
        <v>5.5598596472999047</v>
      </c>
      <c r="S473" s="21">
        <v>0.50610615187648378</v>
      </c>
      <c r="T473" s="21">
        <v>0.35271243268080388</v>
      </c>
      <c r="U473" s="21">
        <v>1.5584380087121359</v>
      </c>
      <c r="V473" s="21">
        <v>1.2057255760313321</v>
      </c>
      <c r="W473" s="13" t="str">
        <f>IF(Table46[[#This Row],[PSI - FI]]&gt;5,"Red",(IF(AND(Table46[[#This Row],[PSI - FI]]&lt;5,Table46[[#This Row],[PSI - FI]]&gt;=3),"Blue","No")))</f>
        <v>No</v>
      </c>
      <c r="X473" s="19" t="str">
        <f>HYPERLINK("https://www.google.com/maps/search/?api=1&amp;query="&amp;Table46[[#This Row],[Begin Lat]]&amp;","&amp;Table46[[#This Row],[Begin Long]],"Google Maps")</f>
        <v>Google Maps</v>
      </c>
      <c r="Y473" s="1">
        <v>40.76079</v>
      </c>
      <c r="Z473" s="1">
        <v>-82.474725000000007</v>
      </c>
      <c r="AA473" s="1">
        <v>0</v>
      </c>
      <c r="AB473" s="1">
        <v>0</v>
      </c>
    </row>
    <row r="474" spans="1:28" x14ac:dyDescent="0.25">
      <c r="A474" s="13">
        <v>472</v>
      </c>
      <c r="B474" s="17">
        <v>8</v>
      </c>
      <c r="C474" s="1" t="s">
        <v>1329</v>
      </c>
      <c r="D474" s="1" t="s">
        <v>2313</v>
      </c>
      <c r="E474" s="1" t="s">
        <v>5004</v>
      </c>
      <c r="F474" s="1" t="s">
        <v>1812</v>
      </c>
      <c r="G474" s="21">
        <v>7.0119307228755678</v>
      </c>
      <c r="H474" s="21">
        <v>0</v>
      </c>
      <c r="I474" s="1" t="s">
        <v>258</v>
      </c>
      <c r="J474" s="1" t="s">
        <v>262</v>
      </c>
      <c r="K474" s="1">
        <v>0</v>
      </c>
      <c r="L474" s="1">
        <v>0</v>
      </c>
      <c r="M474" s="1">
        <v>2</v>
      </c>
      <c r="N474" s="1">
        <v>7</v>
      </c>
      <c r="O474" s="1">
        <v>23</v>
      </c>
      <c r="P474" s="16">
        <v>67.15625</v>
      </c>
      <c r="Q474" s="21">
        <v>6.680899468782334</v>
      </c>
      <c r="R474" s="21">
        <v>6.4977322915597577</v>
      </c>
      <c r="S474" s="21">
        <v>-0.18316717722257625</v>
      </c>
      <c r="T474" s="21">
        <v>0.46627448415599404</v>
      </c>
      <c r="U474" s="21">
        <v>1.5552940323837947</v>
      </c>
      <c r="V474" s="21">
        <v>1.0890195482278007</v>
      </c>
      <c r="W474" s="13" t="str">
        <f>IF(Table46[[#This Row],[PSI - FI]]&gt;5,"Red",(IF(AND(Table46[[#This Row],[PSI - FI]]&lt;5,Table46[[#This Row],[PSI - FI]]&gt;=3),"Blue","No")))</f>
        <v>No</v>
      </c>
      <c r="X474" s="19" t="str">
        <f>HYPERLINK("https://www.google.com/maps/search/?api=1&amp;query="&amp;Table46[[#This Row],[Begin Lat]]&amp;","&amp;Table46[[#This Row],[Begin Long]],"Google Maps")</f>
        <v>Google Maps</v>
      </c>
      <c r="Y474" s="1">
        <v>39.019781999999999</v>
      </c>
      <c r="Z474" s="1">
        <v>-84.205822999999995</v>
      </c>
      <c r="AA474" s="1">
        <v>0</v>
      </c>
      <c r="AB474" s="1">
        <v>0</v>
      </c>
    </row>
    <row r="475" spans="1:28" x14ac:dyDescent="0.25">
      <c r="A475" s="13">
        <v>473</v>
      </c>
      <c r="B475" s="17">
        <v>5</v>
      </c>
      <c r="C475" s="1" t="s">
        <v>797</v>
      </c>
      <c r="D475" s="1" t="s">
        <v>2314</v>
      </c>
      <c r="E475" s="1" t="s">
        <v>3284</v>
      </c>
      <c r="F475" s="1" t="s">
        <v>1813</v>
      </c>
      <c r="G475" s="21">
        <v>11.417000000001281</v>
      </c>
      <c r="H475" s="21">
        <v>0</v>
      </c>
      <c r="I475" s="1" t="s">
        <v>258</v>
      </c>
      <c r="J475" s="1" t="s">
        <v>259</v>
      </c>
      <c r="K475" s="1">
        <v>1</v>
      </c>
      <c r="L475" s="1">
        <v>0</v>
      </c>
      <c r="M475" s="1">
        <v>7</v>
      </c>
      <c r="N475" s="1">
        <v>1</v>
      </c>
      <c r="O475" s="1">
        <v>14</v>
      </c>
      <c r="P475" s="16">
        <v>109.94231468023256</v>
      </c>
      <c r="Q475" s="21">
        <v>5.6354407893688165</v>
      </c>
      <c r="R475" s="21">
        <v>4.6109300851911295</v>
      </c>
      <c r="S475" s="21">
        <v>-1.0245107041776871</v>
      </c>
      <c r="T475" s="21">
        <v>0.39330965229050402</v>
      </c>
      <c r="U475" s="21">
        <v>1.55403702288554</v>
      </c>
      <c r="V475" s="21">
        <v>1.1607273705950361</v>
      </c>
      <c r="W475" s="13" t="str">
        <f>IF(Table46[[#This Row],[PSI - FI]]&gt;5,"Red",(IF(AND(Table46[[#This Row],[PSI - FI]]&lt;5,Table46[[#This Row],[PSI - FI]]&gt;=3),"Blue","No")))</f>
        <v>No</v>
      </c>
      <c r="X475" s="19" t="str">
        <f>HYPERLINK("https://www.google.com/maps/search/?api=1&amp;query="&amp;Table46[[#This Row],[Begin Lat]]&amp;","&amp;Table46[[#This Row],[Begin Long]],"Google Maps")</f>
        <v>Google Maps</v>
      </c>
      <c r="Y475" s="1">
        <v>39.767750999999997</v>
      </c>
      <c r="Z475" s="1">
        <v>-82.576910999999996</v>
      </c>
      <c r="AA475" s="1">
        <v>0</v>
      </c>
      <c r="AB475" s="1">
        <v>0</v>
      </c>
    </row>
    <row r="476" spans="1:28" x14ac:dyDescent="0.25">
      <c r="A476" s="13">
        <v>474</v>
      </c>
      <c r="B476" s="17">
        <v>7</v>
      </c>
      <c r="C476" s="1" t="s">
        <v>3196</v>
      </c>
      <c r="D476" s="1" t="s">
        <v>2315</v>
      </c>
      <c r="E476" s="1" t="s">
        <v>5533</v>
      </c>
      <c r="F476" s="1" t="s">
        <v>1814</v>
      </c>
      <c r="G476" s="21">
        <v>0</v>
      </c>
      <c r="H476" s="21">
        <v>0</v>
      </c>
      <c r="I476" s="1" t="s">
        <v>258</v>
      </c>
      <c r="J476" s="1" t="s">
        <v>259</v>
      </c>
      <c r="K476" s="1">
        <v>0</v>
      </c>
      <c r="L476" s="1">
        <v>1</v>
      </c>
      <c r="M476" s="1">
        <v>3</v>
      </c>
      <c r="N476" s="1">
        <v>4</v>
      </c>
      <c r="O476" s="1">
        <v>29</v>
      </c>
      <c r="P476" s="16">
        <v>112.06731468023256</v>
      </c>
      <c r="Q476" s="21">
        <v>11.161711677650976</v>
      </c>
      <c r="R476" s="21">
        <v>7.5760999495722938</v>
      </c>
      <c r="S476" s="21">
        <v>-3.5856117280786819</v>
      </c>
      <c r="T476" s="21">
        <v>0.77900010007832154</v>
      </c>
      <c r="U476" s="21">
        <v>1.5509456877616914</v>
      </c>
      <c r="V476" s="21">
        <v>0.77194558768336985</v>
      </c>
      <c r="W476" s="13" t="str">
        <f>IF(Table46[[#This Row],[PSI - FI]]&gt;5,"Red",(IF(AND(Table46[[#This Row],[PSI - FI]]&lt;5,Table46[[#This Row],[PSI - FI]]&gt;=3),"Blue","No")))</f>
        <v>No</v>
      </c>
      <c r="X476" s="19" t="str">
        <f>HYPERLINK("https://www.google.com/maps/search/?api=1&amp;query="&amp;Table46[[#This Row],[Begin Lat]]&amp;","&amp;Table46[[#This Row],[Begin Long]],"Google Maps")</f>
        <v>Google Maps</v>
      </c>
      <c r="Y476" s="1">
        <v>39.672173999999998</v>
      </c>
      <c r="Z476" s="1">
        <v>-84.212687000000003</v>
      </c>
      <c r="AA476" s="1">
        <v>0</v>
      </c>
      <c r="AB476" s="1">
        <v>0</v>
      </c>
    </row>
    <row r="477" spans="1:28" x14ac:dyDescent="0.25">
      <c r="A477" s="13">
        <v>475</v>
      </c>
      <c r="B477" s="17">
        <v>8</v>
      </c>
      <c r="C477" s="1" t="s">
        <v>806</v>
      </c>
      <c r="D477" s="1" t="s">
        <v>1864</v>
      </c>
      <c r="E477" s="1" t="s">
        <v>5373</v>
      </c>
      <c r="F477" s="1" t="s">
        <v>1815</v>
      </c>
      <c r="G477" s="21">
        <v>0</v>
      </c>
      <c r="H477" s="21">
        <v>0</v>
      </c>
      <c r="I477" s="1" t="s">
        <v>258</v>
      </c>
      <c r="J477" s="1" t="s">
        <v>1327</v>
      </c>
      <c r="K477" s="1">
        <v>0</v>
      </c>
      <c r="L477" s="1">
        <v>2</v>
      </c>
      <c r="M477" s="1">
        <v>5</v>
      </c>
      <c r="N477" s="1">
        <v>6</v>
      </c>
      <c r="O477" s="1">
        <v>24</v>
      </c>
      <c r="P477" s="16">
        <v>174.71275436046511</v>
      </c>
      <c r="Q477" s="21">
        <v>2.4619036734323574</v>
      </c>
      <c r="R477" s="21">
        <v>7.3380566348481224</v>
      </c>
      <c r="S477" s="21">
        <v>4.876152961415765</v>
      </c>
      <c r="T477" s="21">
        <v>0.16487642522880785</v>
      </c>
      <c r="U477" s="21">
        <v>1.5500038613415867</v>
      </c>
      <c r="V477" s="21">
        <v>1.385127436112779</v>
      </c>
      <c r="W477" s="13" t="str">
        <f>IF(Table46[[#This Row],[PSI - FI]]&gt;5,"Red",(IF(AND(Table46[[#This Row],[PSI - FI]]&lt;5,Table46[[#This Row],[PSI - FI]]&gt;=3),"Blue","No")))</f>
        <v>No</v>
      </c>
      <c r="X477" s="19" t="str">
        <f>HYPERLINK("https://www.google.com/maps/search/?api=1&amp;query="&amp;Table46[[#This Row],[Begin Lat]]&amp;","&amp;Table46[[#This Row],[Begin Long]],"Google Maps")</f>
        <v>Google Maps</v>
      </c>
      <c r="Y477" s="1">
        <v>39.306902000000001</v>
      </c>
      <c r="Z477" s="1">
        <v>-84.351967000000002</v>
      </c>
      <c r="AA477" s="1">
        <v>0</v>
      </c>
      <c r="AB477" s="1">
        <v>0</v>
      </c>
    </row>
    <row r="478" spans="1:28" x14ac:dyDescent="0.25">
      <c r="A478" s="13">
        <v>476</v>
      </c>
      <c r="B478" s="17">
        <v>8</v>
      </c>
      <c r="C478" s="1" t="s">
        <v>787</v>
      </c>
      <c r="D478" s="1" t="s">
        <v>2316</v>
      </c>
      <c r="E478" s="1" t="s">
        <v>5256</v>
      </c>
      <c r="F478" s="1" t="s">
        <v>1816</v>
      </c>
      <c r="G478" s="21">
        <v>6.9930000000022119</v>
      </c>
      <c r="H478" s="21">
        <v>0</v>
      </c>
      <c r="I478" s="1" t="s">
        <v>258</v>
      </c>
      <c r="J478" s="1" t="s">
        <v>262</v>
      </c>
      <c r="K478" s="1">
        <v>1</v>
      </c>
      <c r="L478" s="1">
        <v>0</v>
      </c>
      <c r="M478" s="1">
        <v>5</v>
      </c>
      <c r="N478" s="1">
        <v>3</v>
      </c>
      <c r="O478" s="1">
        <v>7</v>
      </c>
      <c r="P478" s="16">
        <v>98.723564680232556</v>
      </c>
      <c r="Q478" s="21">
        <v>5.949417711994351</v>
      </c>
      <c r="R478" s="21">
        <v>3.3575552404504658</v>
      </c>
      <c r="S478" s="21">
        <v>-2.5918624715438852</v>
      </c>
      <c r="T478" s="21">
        <v>0.41522278364627196</v>
      </c>
      <c r="U478" s="21">
        <v>1.5494677737035905</v>
      </c>
      <c r="V478" s="21">
        <v>1.1342449900573186</v>
      </c>
      <c r="W478" s="13" t="str">
        <f>IF(Table46[[#This Row],[PSI - FI]]&gt;5,"Red",(IF(AND(Table46[[#This Row],[PSI - FI]]&lt;5,Table46[[#This Row],[PSI - FI]]&gt;=3),"Blue","No")))</f>
        <v>No</v>
      </c>
      <c r="X478" s="19" t="str">
        <f>HYPERLINK("https://www.google.com/maps/search/?api=1&amp;query="&amp;Table46[[#This Row],[Begin Lat]]&amp;","&amp;Table46[[#This Row],[Begin Long]],"Google Maps")</f>
        <v>Google Maps</v>
      </c>
      <c r="Y478" s="1">
        <v>39.201889999999999</v>
      </c>
      <c r="Z478" s="1">
        <v>-84.528904999999995</v>
      </c>
      <c r="AA478" s="1">
        <v>0</v>
      </c>
      <c r="AB478" s="1">
        <v>0</v>
      </c>
    </row>
    <row r="479" spans="1:28" x14ac:dyDescent="0.25">
      <c r="A479" s="13">
        <v>477</v>
      </c>
      <c r="B479" s="17">
        <v>8</v>
      </c>
      <c r="C479" s="1" t="s">
        <v>787</v>
      </c>
      <c r="D479" s="1" t="s">
        <v>2317</v>
      </c>
      <c r="E479" s="1" t="s">
        <v>5256</v>
      </c>
      <c r="F479" s="1" t="s">
        <v>1817</v>
      </c>
      <c r="G479" s="21">
        <v>7.1649999999935972</v>
      </c>
      <c r="H479" s="21">
        <v>0</v>
      </c>
      <c r="I479" s="1" t="s">
        <v>258</v>
      </c>
      <c r="J479" s="1" t="s">
        <v>262</v>
      </c>
      <c r="K479" s="1">
        <v>1</v>
      </c>
      <c r="L479" s="1">
        <v>0</v>
      </c>
      <c r="M479" s="1">
        <v>3</v>
      </c>
      <c r="N479" s="1">
        <v>5</v>
      </c>
      <c r="O479" s="1">
        <v>11</v>
      </c>
      <c r="P479" s="16">
        <v>98.504814680232556</v>
      </c>
      <c r="Q479" s="21">
        <v>5.949417711994351</v>
      </c>
      <c r="R479" s="21">
        <v>4.1840189162838177</v>
      </c>
      <c r="S479" s="21">
        <v>-1.7653987957105333</v>
      </c>
      <c r="T479" s="21">
        <v>0.41522278364627196</v>
      </c>
      <c r="U479" s="21">
        <v>1.5494677737035905</v>
      </c>
      <c r="V479" s="21">
        <v>1.1342449900573186</v>
      </c>
      <c r="W479" s="13" t="str">
        <f>IF(Table46[[#This Row],[PSI - FI]]&gt;5,"Red",(IF(AND(Table46[[#This Row],[PSI - FI]]&lt;5,Table46[[#This Row],[PSI - FI]]&gt;=3),"Blue","No")))</f>
        <v>No</v>
      </c>
      <c r="X479" s="19" t="str">
        <f>HYPERLINK("https://www.google.com/maps/search/?api=1&amp;query="&amp;Table46[[#This Row],[Begin Lat]]&amp;","&amp;Table46[[#This Row],[Begin Long]],"Google Maps")</f>
        <v>Google Maps</v>
      </c>
      <c r="Y479" s="1">
        <v>39.201692000000001</v>
      </c>
      <c r="Z479" s="1">
        <v>-84.525706999999997</v>
      </c>
      <c r="AA479" s="1">
        <v>0</v>
      </c>
      <c r="AB479" s="1">
        <v>0</v>
      </c>
    </row>
    <row r="480" spans="1:28" x14ac:dyDescent="0.25">
      <c r="A480" s="13">
        <v>478</v>
      </c>
      <c r="B480" s="17">
        <v>7</v>
      </c>
      <c r="C480" s="1" t="s">
        <v>1335</v>
      </c>
      <c r="D480" s="1" t="s">
        <v>1818</v>
      </c>
      <c r="E480" s="1" t="s">
        <v>5534</v>
      </c>
      <c r="F480" s="1" t="s">
        <v>1818</v>
      </c>
      <c r="G480" s="21">
        <v>0.85499999999592546</v>
      </c>
      <c r="H480" s="21">
        <v>0</v>
      </c>
      <c r="I480" s="1" t="s">
        <v>258</v>
      </c>
      <c r="J480" s="1" t="s">
        <v>259</v>
      </c>
      <c r="K480" s="1">
        <v>1</v>
      </c>
      <c r="L480" s="1">
        <v>0</v>
      </c>
      <c r="M480" s="1">
        <v>3</v>
      </c>
      <c r="N480" s="1">
        <v>4</v>
      </c>
      <c r="O480" s="1">
        <v>21</v>
      </c>
      <c r="P480" s="16">
        <v>104.06731468023256</v>
      </c>
      <c r="Q480" s="21">
        <v>8.801435373867097</v>
      </c>
      <c r="R480" s="21">
        <v>6.1088011473065764</v>
      </c>
      <c r="S480" s="21">
        <v>-2.6926342265605205</v>
      </c>
      <c r="T480" s="21">
        <v>0.61427129055875118</v>
      </c>
      <c r="U480" s="21">
        <v>1.5483365542204164</v>
      </c>
      <c r="V480" s="21">
        <v>0.9340652636616652</v>
      </c>
      <c r="W480" s="13" t="str">
        <f>IF(Table46[[#This Row],[PSI - FI]]&gt;5,"Red",(IF(AND(Table46[[#This Row],[PSI - FI]]&lt;5,Table46[[#This Row],[PSI - FI]]&gt;=3),"Blue","No")))</f>
        <v>No</v>
      </c>
      <c r="X480" s="19" t="str">
        <f>HYPERLINK("https://www.google.com/maps/search/?api=1&amp;query="&amp;Table46[[#This Row],[Begin Lat]]&amp;","&amp;Table46[[#This Row],[Begin Long]],"Google Maps")</f>
        <v>Google Maps</v>
      </c>
      <c r="Y480" s="1">
        <v>39.897117999999999</v>
      </c>
      <c r="Z480" s="1">
        <v>-84.134994000000006</v>
      </c>
      <c r="AA480" s="1">
        <v>0</v>
      </c>
      <c r="AB480" s="1">
        <v>0</v>
      </c>
    </row>
    <row r="481" spans="1:28" x14ac:dyDescent="0.25">
      <c r="A481" s="13">
        <v>479</v>
      </c>
      <c r="B481" s="17">
        <v>4</v>
      </c>
      <c r="C481" s="1" t="s">
        <v>801</v>
      </c>
      <c r="D481" s="1" t="s">
        <v>2318</v>
      </c>
      <c r="E481" s="1" t="s">
        <v>5535</v>
      </c>
      <c r="F481" s="1" t="s">
        <v>1819</v>
      </c>
      <c r="G481" s="21">
        <v>0.69700000000011642</v>
      </c>
      <c r="H481" s="21">
        <v>0</v>
      </c>
      <c r="I481" s="1" t="s">
        <v>258</v>
      </c>
      <c r="J481" s="1" t="s">
        <v>1326</v>
      </c>
      <c r="K481" s="1">
        <v>0</v>
      </c>
      <c r="L481" s="1">
        <v>2</v>
      </c>
      <c r="M481" s="1">
        <v>3</v>
      </c>
      <c r="N481" s="1">
        <v>7</v>
      </c>
      <c r="O481" s="1">
        <v>34</v>
      </c>
      <c r="P481" s="16">
        <v>176.05650436046511</v>
      </c>
      <c r="Q481" s="21">
        <v>2.5247459017322935</v>
      </c>
      <c r="R481" s="21">
        <v>9.1015949712580895</v>
      </c>
      <c r="S481" s="21">
        <v>6.576849069525796</v>
      </c>
      <c r="T481" s="21">
        <v>0.17790211511839629</v>
      </c>
      <c r="U481" s="21">
        <v>1.5405545480446947</v>
      </c>
      <c r="V481" s="21">
        <v>1.3626524329262983</v>
      </c>
      <c r="W481" s="13" t="str">
        <f>IF(Table46[[#This Row],[PSI - FI]]&gt;5,"Red",(IF(AND(Table46[[#This Row],[PSI - FI]]&lt;5,Table46[[#This Row],[PSI - FI]]&gt;=3),"Blue","No")))</f>
        <v>No</v>
      </c>
      <c r="X481" s="19" t="str">
        <f>HYPERLINK("https://www.google.com/maps/search/?api=1&amp;query="&amp;Table46[[#This Row],[Begin Lat]]&amp;","&amp;Table46[[#This Row],[Begin Long]],"Google Maps")</f>
        <v>Google Maps</v>
      </c>
      <c r="Y481" s="1">
        <v>41.024416000000002</v>
      </c>
      <c r="Z481" s="1">
        <v>-80.668837999999994</v>
      </c>
      <c r="AA481" s="1">
        <v>0</v>
      </c>
      <c r="AB481" s="1">
        <v>0</v>
      </c>
    </row>
    <row r="482" spans="1:28" x14ac:dyDescent="0.25">
      <c r="A482" s="13">
        <v>480</v>
      </c>
      <c r="B482" s="17">
        <v>2</v>
      </c>
      <c r="C482" s="1" t="s">
        <v>786</v>
      </c>
      <c r="D482" s="1" t="s">
        <v>2319</v>
      </c>
      <c r="E482" s="1" t="s">
        <v>5536</v>
      </c>
      <c r="F482" s="1" t="s">
        <v>1820</v>
      </c>
      <c r="G482" s="21">
        <v>3.4039999999949941</v>
      </c>
      <c r="H482" s="21">
        <v>0</v>
      </c>
      <c r="I482" s="1" t="s">
        <v>258</v>
      </c>
      <c r="J482" s="1" t="s">
        <v>259</v>
      </c>
      <c r="K482" s="1">
        <v>0</v>
      </c>
      <c r="L482" s="1">
        <v>0</v>
      </c>
      <c r="M482" s="1">
        <v>3</v>
      </c>
      <c r="N482" s="1">
        <v>6</v>
      </c>
      <c r="O482" s="1">
        <v>61</v>
      </c>
      <c r="P482" s="16">
        <v>107.265625</v>
      </c>
      <c r="Q482" s="21">
        <v>8.0441814730274501</v>
      </c>
      <c r="R482" s="21">
        <v>13.025463081570944</v>
      </c>
      <c r="S482" s="21">
        <v>4.9812816085434939</v>
      </c>
      <c r="T482" s="21">
        <v>0.56142089614120505</v>
      </c>
      <c r="U482" s="21">
        <v>1.5403501590846094</v>
      </c>
      <c r="V482" s="21">
        <v>0.97892926294340432</v>
      </c>
      <c r="W482" s="13" t="str">
        <f>IF(Table46[[#This Row],[PSI - FI]]&gt;5,"Red",(IF(AND(Table46[[#This Row],[PSI - FI]]&lt;5,Table46[[#This Row],[PSI - FI]]&gt;=3),"Blue","No")))</f>
        <v>No</v>
      </c>
      <c r="X482" s="19" t="str">
        <f>HYPERLINK("https://www.google.com/maps/search/?api=1&amp;query="&amp;Table46[[#This Row],[Begin Lat]]&amp;","&amp;Table46[[#This Row],[Begin Long]],"Google Maps")</f>
        <v>Google Maps</v>
      </c>
      <c r="Y482" s="1">
        <v>41.673830000000002</v>
      </c>
      <c r="Z482" s="1">
        <v>-83.722736999999995</v>
      </c>
      <c r="AA482" s="1">
        <v>0</v>
      </c>
      <c r="AB482" s="1">
        <v>0</v>
      </c>
    </row>
    <row r="483" spans="1:28" x14ac:dyDescent="0.25">
      <c r="A483" s="13">
        <v>481</v>
      </c>
      <c r="B483" s="17">
        <v>8</v>
      </c>
      <c r="C483" s="1" t="s">
        <v>787</v>
      </c>
      <c r="D483" s="1" t="s">
        <v>2320</v>
      </c>
      <c r="E483" s="1" t="s">
        <v>5537</v>
      </c>
      <c r="F483" s="1" t="s">
        <v>1821</v>
      </c>
      <c r="G483" s="21">
        <v>4.7060000000055879</v>
      </c>
      <c r="H483" s="21">
        <v>0</v>
      </c>
      <c r="I483" s="1" t="s">
        <v>258</v>
      </c>
      <c r="J483" s="1" t="s">
        <v>259</v>
      </c>
      <c r="K483" s="1">
        <v>0</v>
      </c>
      <c r="L483" s="1">
        <v>0</v>
      </c>
      <c r="M483" s="1">
        <v>1</v>
      </c>
      <c r="N483" s="1">
        <v>7</v>
      </c>
      <c r="O483" s="1">
        <v>42</v>
      </c>
      <c r="P483" s="16">
        <v>79.609375</v>
      </c>
      <c r="Q483" s="21">
        <v>8.7882116676871931</v>
      </c>
      <c r="R483" s="21">
        <v>10.370302395270791</v>
      </c>
      <c r="S483" s="21">
        <v>1.5820907275835978</v>
      </c>
      <c r="T483" s="21">
        <v>0.61334837938391962</v>
      </c>
      <c r="U483" s="21">
        <v>1.529853902152591</v>
      </c>
      <c r="V483" s="21">
        <v>0.91650552276867137</v>
      </c>
      <c r="W483" s="13" t="str">
        <f>IF(Table46[[#This Row],[PSI - FI]]&gt;5,"Red",(IF(AND(Table46[[#This Row],[PSI - FI]]&lt;5,Table46[[#This Row],[PSI - FI]]&gt;=3),"Blue","No")))</f>
        <v>No</v>
      </c>
      <c r="X483" s="19" t="str">
        <f>HYPERLINK("https://www.google.com/maps/search/?api=1&amp;query="&amp;Table46[[#This Row],[Begin Lat]]&amp;","&amp;Table46[[#This Row],[Begin Long]],"Google Maps")</f>
        <v>Google Maps</v>
      </c>
      <c r="Y483" s="1">
        <v>39.087975999999998</v>
      </c>
      <c r="Z483" s="1">
        <v>-84.322008999999994</v>
      </c>
      <c r="AA483" s="1">
        <v>0</v>
      </c>
      <c r="AB483" s="1">
        <v>0</v>
      </c>
    </row>
    <row r="484" spans="1:28" x14ac:dyDescent="0.25">
      <c r="A484" s="13">
        <v>482</v>
      </c>
      <c r="B484" s="17">
        <v>4</v>
      </c>
      <c r="C484" s="1" t="s">
        <v>800</v>
      </c>
      <c r="D484" s="1" t="s">
        <v>2321</v>
      </c>
      <c r="E484" s="1" t="s">
        <v>5538</v>
      </c>
      <c r="F484" s="1" t="s">
        <v>1822</v>
      </c>
      <c r="G484" s="21">
        <v>0.16899999999441206</v>
      </c>
      <c r="H484" s="21">
        <v>0</v>
      </c>
      <c r="I484" s="1" t="s">
        <v>258</v>
      </c>
      <c r="J484" s="1" t="s">
        <v>259</v>
      </c>
      <c r="K484" s="1">
        <v>0</v>
      </c>
      <c r="L484" s="1">
        <v>1</v>
      </c>
      <c r="M484" s="1">
        <v>2</v>
      </c>
      <c r="N484" s="1">
        <v>5</v>
      </c>
      <c r="O484" s="1">
        <v>42</v>
      </c>
      <c r="P484" s="16">
        <v>122.95793968023256</v>
      </c>
      <c r="Q484" s="21">
        <v>10.940083140623441</v>
      </c>
      <c r="R484" s="21">
        <v>9.9964108139324281</v>
      </c>
      <c r="S484" s="21">
        <v>-0.9436723266910132</v>
      </c>
      <c r="T484" s="21">
        <v>0.76353216312467731</v>
      </c>
      <c r="U484" s="21">
        <v>1.516268402725679</v>
      </c>
      <c r="V484" s="21">
        <v>0.75273623960100167</v>
      </c>
      <c r="W484" s="13" t="str">
        <f>IF(Table46[[#This Row],[PSI - FI]]&gt;5,"Red",(IF(AND(Table46[[#This Row],[PSI - FI]]&lt;5,Table46[[#This Row],[PSI - FI]]&gt;=3),"Blue","No")))</f>
        <v>No</v>
      </c>
      <c r="X484" s="19" t="str">
        <f>HYPERLINK("https://www.google.com/maps/search/?api=1&amp;query="&amp;Table46[[#This Row],[Begin Lat]]&amp;","&amp;Table46[[#This Row],[Begin Long]],"Google Maps")</f>
        <v>Google Maps</v>
      </c>
      <c r="Y484" s="1">
        <v>40.794677999999998</v>
      </c>
      <c r="Z484" s="1">
        <v>-81.436188999999999</v>
      </c>
      <c r="AA484" s="1">
        <v>0</v>
      </c>
      <c r="AB484" s="1">
        <v>0</v>
      </c>
    </row>
    <row r="485" spans="1:28" x14ac:dyDescent="0.25">
      <c r="A485" s="13">
        <v>483</v>
      </c>
      <c r="B485" s="17">
        <v>8</v>
      </c>
      <c r="C485" s="1" t="s">
        <v>1329</v>
      </c>
      <c r="D485" s="1" t="s">
        <v>1812</v>
      </c>
      <c r="E485" s="1" t="s">
        <v>5004</v>
      </c>
      <c r="F485" s="1" t="s">
        <v>1812</v>
      </c>
      <c r="G485" s="21">
        <v>7.3350000000064028</v>
      </c>
      <c r="H485" s="21">
        <v>0</v>
      </c>
      <c r="I485" s="1" t="s">
        <v>258</v>
      </c>
      <c r="J485" s="1" t="s">
        <v>262</v>
      </c>
      <c r="K485" s="1">
        <v>0</v>
      </c>
      <c r="L485" s="1">
        <v>2</v>
      </c>
      <c r="M485" s="1">
        <v>4</v>
      </c>
      <c r="N485" s="1">
        <v>3</v>
      </c>
      <c r="O485" s="1">
        <v>14</v>
      </c>
      <c r="P485" s="16">
        <v>144.85337936046511</v>
      </c>
      <c r="Q485" s="21">
        <v>6.0181723550270476</v>
      </c>
      <c r="R485" s="21">
        <v>4.6561461067455712</v>
      </c>
      <c r="S485" s="21">
        <v>-1.3620262482814764</v>
      </c>
      <c r="T485" s="21">
        <v>0.42002131951156968</v>
      </c>
      <c r="U485" s="21">
        <v>1.5155532004503565</v>
      </c>
      <c r="V485" s="21">
        <v>1.0955318809387868</v>
      </c>
      <c r="W485" s="13" t="str">
        <f>IF(Table46[[#This Row],[PSI - FI]]&gt;5,"Red",(IF(AND(Table46[[#This Row],[PSI - FI]]&lt;5,Table46[[#This Row],[PSI - FI]]&gt;=3),"Blue","No")))</f>
        <v>No</v>
      </c>
      <c r="X485" s="19" t="str">
        <f>HYPERLINK("https://www.google.com/maps/search/?api=1&amp;query="&amp;Table46[[#This Row],[Begin Lat]]&amp;","&amp;Table46[[#This Row],[Begin Long]],"Google Maps")</f>
        <v>Google Maps</v>
      </c>
      <c r="Y485" s="1">
        <v>39.018647000000001</v>
      </c>
      <c r="Z485" s="1">
        <v>-84.200008999999994</v>
      </c>
      <c r="AA485" s="1">
        <v>0</v>
      </c>
      <c r="AB485" s="1">
        <v>0</v>
      </c>
    </row>
    <row r="486" spans="1:28" x14ac:dyDescent="0.25">
      <c r="A486" s="13">
        <v>484</v>
      </c>
      <c r="B486" s="17">
        <v>8</v>
      </c>
      <c r="C486" s="1" t="s">
        <v>787</v>
      </c>
      <c r="D486" s="1" t="s">
        <v>2322</v>
      </c>
      <c r="E486" s="1" t="s">
        <v>5539</v>
      </c>
      <c r="F486" s="1" t="s">
        <v>1823</v>
      </c>
      <c r="G486" s="21">
        <v>0</v>
      </c>
      <c r="H486" s="21">
        <v>0</v>
      </c>
      <c r="I486" s="1" t="s">
        <v>258</v>
      </c>
      <c r="J486" s="1" t="s">
        <v>262</v>
      </c>
      <c r="K486" s="1">
        <v>0</v>
      </c>
      <c r="L486" s="1">
        <v>0</v>
      </c>
      <c r="M486" s="1">
        <v>8</v>
      </c>
      <c r="N486" s="1">
        <v>2</v>
      </c>
      <c r="O486" s="1">
        <v>26</v>
      </c>
      <c r="P486" s="16">
        <v>87.25</v>
      </c>
      <c r="Q486" s="21">
        <v>4.6821462487290475</v>
      </c>
      <c r="R486" s="21">
        <v>6.869479140579636</v>
      </c>
      <c r="S486" s="21">
        <v>2.1873328918505885</v>
      </c>
      <c r="T486" s="21">
        <v>0.32677715584110789</v>
      </c>
      <c r="U486" s="21">
        <v>1.5152713983353112</v>
      </c>
      <c r="V486" s="21">
        <v>1.1884942424942033</v>
      </c>
      <c r="W486" s="13" t="str">
        <f>IF(Table46[[#This Row],[PSI - FI]]&gt;5,"Red",(IF(AND(Table46[[#This Row],[PSI - FI]]&lt;5,Table46[[#This Row],[PSI - FI]]&gt;=3),"Blue","No")))</f>
        <v>No</v>
      </c>
      <c r="X486" s="19" t="str">
        <f>HYPERLINK("https://www.google.com/maps/search/?api=1&amp;query="&amp;Table46[[#This Row],[Begin Lat]]&amp;","&amp;Table46[[#This Row],[Begin Long]],"Google Maps")</f>
        <v>Google Maps</v>
      </c>
      <c r="Y486" s="1">
        <v>39.128079999999997</v>
      </c>
      <c r="Z486" s="1">
        <v>-84.615144999999998</v>
      </c>
      <c r="AA486" s="1">
        <v>0</v>
      </c>
      <c r="AB486" s="1">
        <v>0</v>
      </c>
    </row>
    <row r="487" spans="1:28" x14ac:dyDescent="0.25">
      <c r="A487" s="13">
        <v>485</v>
      </c>
      <c r="B487" s="17">
        <v>4</v>
      </c>
      <c r="C487" s="1" t="s">
        <v>798</v>
      </c>
      <c r="D487" s="1" t="s">
        <v>2323</v>
      </c>
      <c r="E487" s="1" t="s">
        <v>5540</v>
      </c>
      <c r="F487" s="1" t="s">
        <v>1824</v>
      </c>
      <c r="G487" s="21">
        <v>4.9279999999998836</v>
      </c>
      <c r="H487" s="21">
        <v>0</v>
      </c>
      <c r="I487" s="1" t="s">
        <v>258</v>
      </c>
      <c r="J487" s="1" t="s">
        <v>262</v>
      </c>
      <c r="K487" s="1">
        <v>0</v>
      </c>
      <c r="L487" s="1">
        <v>1</v>
      </c>
      <c r="M487" s="1">
        <v>4</v>
      </c>
      <c r="N487" s="1">
        <v>6</v>
      </c>
      <c r="O487" s="1">
        <v>13</v>
      </c>
      <c r="P487" s="16">
        <v>111.48918968023256</v>
      </c>
      <c r="Q487" s="21">
        <v>3.1155315542634785</v>
      </c>
      <c r="R487" s="21">
        <v>4.7686462240573668</v>
      </c>
      <c r="S487" s="21">
        <v>1.6531146697938883</v>
      </c>
      <c r="T487" s="21">
        <v>0.21743971378762489</v>
      </c>
      <c r="U487" s="21">
        <v>1.5145518452401259</v>
      </c>
      <c r="V487" s="21">
        <v>1.2971121314525009</v>
      </c>
      <c r="W487" s="13" t="str">
        <f>IF(Table46[[#This Row],[PSI - FI]]&gt;5,"Red",(IF(AND(Table46[[#This Row],[PSI - FI]]&lt;5,Table46[[#This Row],[PSI - FI]]&gt;=3),"Blue","No")))</f>
        <v>No</v>
      </c>
      <c r="X487" s="19" t="str">
        <f>HYPERLINK("https://www.google.com/maps/search/?api=1&amp;query="&amp;Table46[[#This Row],[Begin Lat]]&amp;","&amp;Table46[[#This Row],[Begin Long]],"Google Maps")</f>
        <v>Google Maps</v>
      </c>
      <c r="Y487" s="1">
        <v>41.157854999999998</v>
      </c>
      <c r="Z487" s="1">
        <v>-81.300042000000005</v>
      </c>
      <c r="AA487" s="1">
        <v>0</v>
      </c>
      <c r="AB487" s="1">
        <v>0</v>
      </c>
    </row>
    <row r="488" spans="1:28" x14ac:dyDescent="0.25">
      <c r="A488" s="13">
        <v>486</v>
      </c>
      <c r="B488" s="17">
        <v>4</v>
      </c>
      <c r="C488" s="1" t="s">
        <v>795</v>
      </c>
      <c r="D488" s="1" t="s">
        <v>2324</v>
      </c>
      <c r="E488" s="1" t="s">
        <v>5541</v>
      </c>
      <c r="F488" s="1" t="s">
        <v>1825</v>
      </c>
      <c r="G488" s="21">
        <v>0</v>
      </c>
      <c r="H488" s="21">
        <v>0</v>
      </c>
      <c r="I488" s="1" t="s">
        <v>258</v>
      </c>
      <c r="J488" s="1" t="s">
        <v>259</v>
      </c>
      <c r="K488" s="1">
        <v>0</v>
      </c>
      <c r="L488" s="1">
        <v>0</v>
      </c>
      <c r="M488" s="1">
        <v>4</v>
      </c>
      <c r="N488" s="1">
        <v>5</v>
      </c>
      <c r="O488" s="1">
        <v>17</v>
      </c>
      <c r="P488" s="16">
        <v>65.375</v>
      </c>
      <c r="Q488" s="21">
        <v>6.7698613118293034</v>
      </c>
      <c r="R488" s="21">
        <v>4.8828296699057727</v>
      </c>
      <c r="S488" s="21">
        <v>-1.8870316419235307</v>
      </c>
      <c r="T488" s="21">
        <v>0.47248332439825752</v>
      </c>
      <c r="U488" s="21">
        <v>1.5140283623445716</v>
      </c>
      <c r="V488" s="21">
        <v>1.041545037946314</v>
      </c>
      <c r="W488" s="13" t="str">
        <f>IF(Table46[[#This Row],[PSI - FI]]&gt;5,"Red",(IF(AND(Table46[[#This Row],[PSI - FI]]&lt;5,Table46[[#This Row],[PSI - FI]]&gt;=3),"Blue","No")))</f>
        <v>No</v>
      </c>
      <c r="X488" s="19" t="str">
        <f>HYPERLINK("https://www.google.com/maps/search/?api=1&amp;query="&amp;Table46[[#This Row],[Begin Lat]]&amp;","&amp;Table46[[#This Row],[Begin Long]],"Google Maps")</f>
        <v>Google Maps</v>
      </c>
      <c r="Y488" s="1">
        <v>41.135902999999999</v>
      </c>
      <c r="Z488" s="1">
        <v>-81.605748000000006</v>
      </c>
      <c r="AA488" s="1">
        <v>0</v>
      </c>
      <c r="AB488" s="1">
        <v>0</v>
      </c>
    </row>
    <row r="489" spans="1:28" x14ac:dyDescent="0.25">
      <c r="A489" s="13">
        <v>487</v>
      </c>
      <c r="B489" s="17">
        <v>4</v>
      </c>
      <c r="C489" s="1" t="s">
        <v>801</v>
      </c>
      <c r="D489" s="1" t="s">
        <v>2325</v>
      </c>
      <c r="E489" s="1" t="s">
        <v>5542</v>
      </c>
      <c r="F489" s="1" t="s">
        <v>1826</v>
      </c>
      <c r="G489" s="21">
        <v>0.53500000000349246</v>
      </c>
      <c r="H489" s="21">
        <v>0</v>
      </c>
      <c r="I489" s="1" t="s">
        <v>258</v>
      </c>
      <c r="J489" s="1" t="s">
        <v>259</v>
      </c>
      <c r="K489" s="1">
        <v>0</v>
      </c>
      <c r="L489" s="1">
        <v>2</v>
      </c>
      <c r="M489" s="1">
        <v>5</v>
      </c>
      <c r="N489" s="1">
        <v>2</v>
      </c>
      <c r="O489" s="1">
        <v>17</v>
      </c>
      <c r="P489" s="16">
        <v>149.96275436046511</v>
      </c>
      <c r="Q489" s="21">
        <v>4.8201809170292886</v>
      </c>
      <c r="R489" s="21">
        <v>5.2195099887538232</v>
      </c>
      <c r="S489" s="21">
        <v>0.39932907172453458</v>
      </c>
      <c r="T489" s="21">
        <v>0.33641089513894962</v>
      </c>
      <c r="U489" s="21">
        <v>1.5126227843974343</v>
      </c>
      <c r="V489" s="21">
        <v>1.1762118892584845</v>
      </c>
      <c r="W489" s="13" t="str">
        <f>IF(Table46[[#This Row],[PSI - FI]]&gt;5,"Red",(IF(AND(Table46[[#This Row],[PSI - FI]]&lt;5,Table46[[#This Row],[PSI - FI]]&gt;=3),"Blue","No")))</f>
        <v>No</v>
      </c>
      <c r="X489" s="19" t="str">
        <f>HYPERLINK("https://www.google.com/maps/search/?api=1&amp;query="&amp;Table46[[#This Row],[Begin Lat]]&amp;","&amp;Table46[[#This Row],[Begin Long]],"Google Maps")</f>
        <v>Google Maps</v>
      </c>
      <c r="Y489" s="1">
        <v>41.102502999999999</v>
      </c>
      <c r="Z489" s="1">
        <v>-80.717618000000002</v>
      </c>
      <c r="AA489" s="1">
        <v>0</v>
      </c>
      <c r="AB489" s="1">
        <v>0</v>
      </c>
    </row>
    <row r="490" spans="1:28" x14ac:dyDescent="0.25">
      <c r="A490" s="13">
        <v>488</v>
      </c>
      <c r="B490" s="17">
        <v>9</v>
      </c>
      <c r="C490" s="1" t="s">
        <v>796</v>
      </c>
      <c r="D490" s="1" t="s">
        <v>2326</v>
      </c>
      <c r="E490" s="1" t="s">
        <v>5543</v>
      </c>
      <c r="F490" s="1" t="s">
        <v>1827</v>
      </c>
      <c r="G490" s="21">
        <v>15.850999999995111</v>
      </c>
      <c r="H490" s="21">
        <v>0</v>
      </c>
      <c r="I490" s="1" t="s">
        <v>258</v>
      </c>
      <c r="J490" s="1" t="s">
        <v>262</v>
      </c>
      <c r="K490" s="1">
        <v>0</v>
      </c>
      <c r="L490" s="1">
        <v>0</v>
      </c>
      <c r="M490" s="1">
        <v>9</v>
      </c>
      <c r="N490" s="1">
        <v>2</v>
      </c>
      <c r="O490" s="1">
        <v>14</v>
      </c>
      <c r="P490" s="16">
        <v>81.796875</v>
      </c>
      <c r="Q490" s="21">
        <v>2.9170103395447256</v>
      </c>
      <c r="R490" s="21">
        <v>5.1300882378410373</v>
      </c>
      <c r="S490" s="21">
        <v>2.2130778982963117</v>
      </c>
      <c r="T490" s="21">
        <v>0.20358448704464879</v>
      </c>
      <c r="U490" s="21">
        <v>1.5124553893366961</v>
      </c>
      <c r="V490" s="21">
        <v>1.3088709022920473</v>
      </c>
      <c r="W490" s="13" t="str">
        <f>IF(Table46[[#This Row],[PSI - FI]]&gt;5,"Red",(IF(AND(Table46[[#This Row],[PSI - FI]]&lt;5,Table46[[#This Row],[PSI - FI]]&gt;=3),"Blue","No")))</f>
        <v>No</v>
      </c>
      <c r="X490" s="19" t="str">
        <f>HYPERLINK("https://www.google.com/maps/search/?api=1&amp;query="&amp;Table46[[#This Row],[Begin Lat]]&amp;","&amp;Table46[[#This Row],[Begin Long]],"Google Maps")</f>
        <v>Google Maps</v>
      </c>
      <c r="Y490" s="1">
        <v>39.369011999999998</v>
      </c>
      <c r="Z490" s="1">
        <v>-83.005769999999998</v>
      </c>
      <c r="AA490" s="1">
        <v>0</v>
      </c>
      <c r="AB490" s="1">
        <v>0</v>
      </c>
    </row>
    <row r="491" spans="1:28" x14ac:dyDescent="0.25">
      <c r="A491" s="13">
        <v>489</v>
      </c>
      <c r="B491" s="17">
        <v>2</v>
      </c>
      <c r="C491" s="1" t="s">
        <v>786</v>
      </c>
      <c r="D491" s="1" t="s">
        <v>2327</v>
      </c>
      <c r="E491" s="1" t="s">
        <v>5480</v>
      </c>
      <c r="F491" s="1" t="s">
        <v>1828</v>
      </c>
      <c r="G491" s="21">
        <v>11.698000000003958</v>
      </c>
      <c r="H491" s="21">
        <v>0</v>
      </c>
      <c r="I491" s="1" t="s">
        <v>258</v>
      </c>
      <c r="J491" s="1" t="s">
        <v>262</v>
      </c>
      <c r="K491" s="1">
        <v>0</v>
      </c>
      <c r="L491" s="1">
        <v>0</v>
      </c>
      <c r="M491" s="1">
        <v>4</v>
      </c>
      <c r="N491" s="1">
        <v>6</v>
      </c>
      <c r="O491" s="1">
        <v>32</v>
      </c>
      <c r="P491" s="16">
        <v>84.8125</v>
      </c>
      <c r="Q491" s="21">
        <v>4.532190930375168</v>
      </c>
      <c r="R491" s="21">
        <v>8.0416246675716501</v>
      </c>
      <c r="S491" s="21">
        <v>3.5094337371964821</v>
      </c>
      <c r="T491" s="21">
        <v>0.31631144848559112</v>
      </c>
      <c r="U491" s="21">
        <v>1.5080922038834839</v>
      </c>
      <c r="V491" s="21">
        <v>1.1917807553978927</v>
      </c>
      <c r="W491" s="13" t="str">
        <f>IF(Table46[[#This Row],[PSI - FI]]&gt;5,"Red",(IF(AND(Table46[[#This Row],[PSI - FI]]&lt;5,Table46[[#This Row],[PSI - FI]]&gt;=3),"Blue","No")))</f>
        <v>No</v>
      </c>
      <c r="X491" s="19" t="str">
        <f>HYPERLINK("https://www.google.com/maps/search/?api=1&amp;query="&amp;Table46[[#This Row],[Begin Lat]]&amp;","&amp;Table46[[#This Row],[Begin Long]],"Google Maps")</f>
        <v>Google Maps</v>
      </c>
      <c r="Y491" s="1">
        <v>41.677021000000003</v>
      </c>
      <c r="Z491" s="1">
        <v>-83.653799000000006</v>
      </c>
      <c r="AA491" s="1">
        <v>0</v>
      </c>
      <c r="AB491" s="1">
        <v>0</v>
      </c>
    </row>
    <row r="492" spans="1:28" x14ac:dyDescent="0.25">
      <c r="A492" s="13">
        <v>490</v>
      </c>
      <c r="B492" s="17">
        <v>8</v>
      </c>
      <c r="C492" s="1" t="s">
        <v>1329</v>
      </c>
      <c r="D492" s="1" t="s">
        <v>2328</v>
      </c>
      <c r="E492" s="1" t="s">
        <v>5418</v>
      </c>
      <c r="F492" s="1" t="s">
        <v>1829</v>
      </c>
      <c r="G492" s="21">
        <v>5.2930000000051223</v>
      </c>
      <c r="H492" s="21">
        <v>0</v>
      </c>
      <c r="I492" s="1" t="s">
        <v>258</v>
      </c>
      <c r="J492" s="1" t="s">
        <v>259</v>
      </c>
      <c r="K492" s="1">
        <v>0</v>
      </c>
      <c r="L492" s="1">
        <v>2</v>
      </c>
      <c r="M492" s="1">
        <v>6</v>
      </c>
      <c r="N492" s="1">
        <v>0</v>
      </c>
      <c r="O492" s="1">
        <v>18</v>
      </c>
      <c r="P492" s="16">
        <v>148.63462936046511</v>
      </c>
      <c r="Q492" s="21">
        <v>8.1838441585567026</v>
      </c>
      <c r="R492" s="21">
        <v>5.3378130963986221</v>
      </c>
      <c r="S492" s="21">
        <v>-2.8460310621580804</v>
      </c>
      <c r="T492" s="21">
        <v>0.5711682582973463</v>
      </c>
      <c r="U492" s="21">
        <v>1.4994249214508344</v>
      </c>
      <c r="V492" s="21">
        <v>0.92825666315348809</v>
      </c>
      <c r="W492" s="13" t="str">
        <f>IF(Table46[[#This Row],[PSI - FI]]&gt;5,"Red",(IF(AND(Table46[[#This Row],[PSI - FI]]&lt;5,Table46[[#This Row],[PSI - FI]]&gt;=3),"Blue","No")))</f>
        <v>No</v>
      </c>
      <c r="X492" s="19" t="str">
        <f>HYPERLINK("https://www.google.com/maps/search/?api=1&amp;query="&amp;Table46[[#This Row],[Begin Lat]]&amp;","&amp;Table46[[#This Row],[Begin Long]],"Google Maps")</f>
        <v>Google Maps</v>
      </c>
      <c r="Y492" s="1">
        <v>39.061942999999999</v>
      </c>
      <c r="Z492" s="1">
        <v>-84.224583999999993</v>
      </c>
      <c r="AA492" s="1">
        <v>0</v>
      </c>
      <c r="AB492" s="1">
        <v>0</v>
      </c>
    </row>
    <row r="493" spans="1:28" x14ac:dyDescent="0.25">
      <c r="A493" s="13">
        <v>491</v>
      </c>
      <c r="B493" s="17">
        <v>8</v>
      </c>
      <c r="C493" s="1" t="s">
        <v>787</v>
      </c>
      <c r="D493" s="1" t="s">
        <v>2329</v>
      </c>
      <c r="E493" s="1" t="s">
        <v>5544</v>
      </c>
      <c r="F493" s="1" t="s">
        <v>1830</v>
      </c>
      <c r="G493" s="21">
        <v>1.9569999999948777</v>
      </c>
      <c r="H493" s="21">
        <v>0</v>
      </c>
      <c r="I493" s="1" t="s">
        <v>258</v>
      </c>
      <c r="J493" s="1" t="s">
        <v>259</v>
      </c>
      <c r="K493" s="1">
        <v>0</v>
      </c>
      <c r="L493" s="1">
        <v>2</v>
      </c>
      <c r="M493" s="1">
        <v>3</v>
      </c>
      <c r="N493" s="1">
        <v>4</v>
      </c>
      <c r="O493" s="1">
        <v>26</v>
      </c>
      <c r="P493" s="16">
        <v>154.74400436046511</v>
      </c>
      <c r="Q493" s="21">
        <v>4.8269003585303825</v>
      </c>
      <c r="R493" s="21">
        <v>6.8940390184858646</v>
      </c>
      <c r="S493" s="21">
        <v>2.0671386599554822</v>
      </c>
      <c r="T493" s="21">
        <v>0.33687985955524996</v>
      </c>
      <c r="U493" s="21">
        <v>1.4917214089699182</v>
      </c>
      <c r="V493" s="21">
        <v>1.1548415494146682</v>
      </c>
      <c r="W493" s="13" t="str">
        <f>IF(Table46[[#This Row],[PSI - FI]]&gt;5,"Red",(IF(AND(Table46[[#This Row],[PSI - FI]]&lt;5,Table46[[#This Row],[PSI - FI]]&gt;=3),"Blue","No")))</f>
        <v>No</v>
      </c>
      <c r="X493" s="19" t="str">
        <f>HYPERLINK("https://www.google.com/maps/search/?api=1&amp;query="&amp;Table46[[#This Row],[Begin Lat]]&amp;","&amp;Table46[[#This Row],[Begin Long]],"Google Maps")</f>
        <v>Google Maps</v>
      </c>
      <c r="Y493" s="1">
        <v>39.075415999999997</v>
      </c>
      <c r="Z493" s="1">
        <v>-84.391971999999996</v>
      </c>
      <c r="AA493" s="1">
        <v>0</v>
      </c>
      <c r="AB493" s="1">
        <v>0</v>
      </c>
    </row>
    <row r="494" spans="1:28" x14ac:dyDescent="0.25">
      <c r="A494" s="13">
        <v>492</v>
      </c>
      <c r="B494" s="17">
        <v>8</v>
      </c>
      <c r="C494" s="1" t="s">
        <v>787</v>
      </c>
      <c r="D494" s="1" t="s">
        <v>2330</v>
      </c>
      <c r="E494" s="1" t="s">
        <v>5545</v>
      </c>
      <c r="F494" s="1" t="s">
        <v>1831</v>
      </c>
      <c r="G494" s="21">
        <v>0.89699999999720603</v>
      </c>
      <c r="H494" s="21">
        <v>0</v>
      </c>
      <c r="I494" s="1" t="s">
        <v>258</v>
      </c>
      <c r="J494" s="1" t="s">
        <v>259</v>
      </c>
      <c r="K494" s="1">
        <v>0</v>
      </c>
      <c r="L494" s="1">
        <v>0</v>
      </c>
      <c r="M494" s="1">
        <v>4</v>
      </c>
      <c r="N494" s="1">
        <v>4</v>
      </c>
      <c r="O494" s="1">
        <v>37</v>
      </c>
      <c r="P494" s="16">
        <v>80.9375</v>
      </c>
      <c r="Q494" s="21">
        <v>9.8389623036559843</v>
      </c>
      <c r="R494" s="21">
        <v>8.9371682331399764</v>
      </c>
      <c r="S494" s="21">
        <v>-0.90179407051600791</v>
      </c>
      <c r="T494" s="21">
        <v>0.68668254839099008</v>
      </c>
      <c r="U494" s="21">
        <v>1.4907251359056319</v>
      </c>
      <c r="V494" s="21">
        <v>0.80404258751464186</v>
      </c>
      <c r="W494" s="13" t="str">
        <f>IF(Table46[[#This Row],[PSI - FI]]&gt;5,"Red",(IF(AND(Table46[[#This Row],[PSI - FI]]&lt;5,Table46[[#This Row],[PSI - FI]]&gt;=3),"Blue","No")))</f>
        <v>No</v>
      </c>
      <c r="X494" s="19" t="str">
        <f>HYPERLINK("https://www.google.com/maps/search/?api=1&amp;query="&amp;Table46[[#This Row],[Begin Lat]]&amp;","&amp;Table46[[#This Row],[Begin Long]],"Google Maps")</f>
        <v>Google Maps</v>
      </c>
      <c r="Y494" s="1">
        <v>39.308072000000003</v>
      </c>
      <c r="Z494" s="1">
        <v>-84.562344999999993</v>
      </c>
      <c r="AA494" s="1">
        <v>0</v>
      </c>
      <c r="AB494" s="1">
        <v>0</v>
      </c>
    </row>
    <row r="495" spans="1:28" x14ac:dyDescent="0.25">
      <c r="A495" s="13">
        <v>493</v>
      </c>
      <c r="B495" s="17">
        <v>3</v>
      </c>
      <c r="C495" s="1" t="s">
        <v>805</v>
      </c>
      <c r="D495" s="1" t="s">
        <v>2331</v>
      </c>
      <c r="E495" s="1" t="s">
        <v>3372</v>
      </c>
      <c r="F495" s="1" t="s">
        <v>1832</v>
      </c>
      <c r="G495" s="21">
        <v>9.5200000000040745</v>
      </c>
      <c r="H495" s="21">
        <v>0</v>
      </c>
      <c r="I495" s="1" t="s">
        <v>258</v>
      </c>
      <c r="J495" s="1" t="s">
        <v>259</v>
      </c>
      <c r="K495" s="1">
        <v>0</v>
      </c>
      <c r="L495" s="1">
        <v>2</v>
      </c>
      <c r="M495" s="1">
        <v>1</v>
      </c>
      <c r="N495" s="1">
        <v>6</v>
      </c>
      <c r="O495" s="1">
        <v>12</v>
      </c>
      <c r="P495" s="16">
        <v>136.52525436046511</v>
      </c>
      <c r="Q495" s="21">
        <v>4.597604513293768</v>
      </c>
      <c r="R495" s="21">
        <v>4.192374865679076</v>
      </c>
      <c r="S495" s="21">
        <v>-0.40522964761469193</v>
      </c>
      <c r="T495" s="21">
        <v>0.32087680450908546</v>
      </c>
      <c r="U495" s="21">
        <v>1.4902610393502929</v>
      </c>
      <c r="V495" s="21">
        <v>1.1693842348412073</v>
      </c>
      <c r="W495" s="13" t="str">
        <f>IF(Table46[[#This Row],[PSI - FI]]&gt;5,"Red",(IF(AND(Table46[[#This Row],[PSI - FI]]&lt;5,Table46[[#This Row],[PSI - FI]]&gt;=3),"Blue","No")))</f>
        <v>No</v>
      </c>
      <c r="X495" s="19" t="str">
        <f>HYPERLINK("https://www.google.com/maps/search/?api=1&amp;query="&amp;Table46[[#This Row],[Begin Lat]]&amp;","&amp;Table46[[#This Row],[Begin Long]],"Google Maps")</f>
        <v>Google Maps</v>
      </c>
      <c r="Y495" s="1">
        <v>41.113588999999997</v>
      </c>
      <c r="Z495" s="1">
        <v>-81.864089000000007</v>
      </c>
      <c r="AA495" s="1">
        <v>0</v>
      </c>
      <c r="AB495" s="1">
        <v>0</v>
      </c>
    </row>
    <row r="496" spans="1:28" x14ac:dyDescent="0.25">
      <c r="A496" s="13">
        <v>494</v>
      </c>
      <c r="B496" s="17">
        <v>8</v>
      </c>
      <c r="C496" s="1" t="s">
        <v>1329</v>
      </c>
      <c r="D496" s="1" t="s">
        <v>2137</v>
      </c>
      <c r="E496" s="1" t="s">
        <v>5429</v>
      </c>
      <c r="F496" s="1" t="s">
        <v>1833</v>
      </c>
      <c r="G496" s="21">
        <v>14.513000000006286</v>
      </c>
      <c r="H496" s="21">
        <v>0</v>
      </c>
      <c r="I496" s="1" t="s">
        <v>258</v>
      </c>
      <c r="J496" s="1" t="s">
        <v>1328</v>
      </c>
      <c r="K496" s="1">
        <v>0</v>
      </c>
      <c r="L496" s="1">
        <v>4</v>
      </c>
      <c r="M496" s="1">
        <v>6</v>
      </c>
      <c r="N496" s="1">
        <v>1</v>
      </c>
      <c r="O496" s="1">
        <v>8</v>
      </c>
      <c r="P496" s="16">
        <v>234.42550872093022</v>
      </c>
      <c r="Q496" s="21">
        <v>2.6708597632932576</v>
      </c>
      <c r="R496" s="21">
        <v>3.680083212929393</v>
      </c>
      <c r="S496" s="21">
        <v>1.0092234496361354</v>
      </c>
      <c r="T496" s="21">
        <v>0.2593937798309921</v>
      </c>
      <c r="U496" s="21">
        <v>1.4879802385693737</v>
      </c>
      <c r="V496" s="21">
        <v>1.2285864587383815</v>
      </c>
      <c r="W496" s="13" t="str">
        <f>IF(Table46[[#This Row],[PSI - FI]]&gt;5,"Red",(IF(AND(Table46[[#This Row],[PSI - FI]]&lt;5,Table46[[#This Row],[PSI - FI]]&gt;=3),"Blue","No")))</f>
        <v>No</v>
      </c>
      <c r="X496" s="19" t="str">
        <f>HYPERLINK("https://www.google.com/maps/search/?api=1&amp;query="&amp;Table46[[#This Row],[Begin Lat]]&amp;","&amp;Table46[[#This Row],[Begin Long]],"Google Maps")</f>
        <v>Google Maps</v>
      </c>
      <c r="Y496" s="1">
        <v>39.065643999999999</v>
      </c>
      <c r="Z496" s="1">
        <v>-84.049969000000004</v>
      </c>
      <c r="AA496" s="1">
        <v>0</v>
      </c>
      <c r="AB496" s="1">
        <v>0</v>
      </c>
    </row>
    <row r="497" spans="1:28" x14ac:dyDescent="0.25">
      <c r="A497" s="13">
        <v>495</v>
      </c>
      <c r="B497" s="17">
        <v>6</v>
      </c>
      <c r="C497" s="1" t="s">
        <v>799</v>
      </c>
      <c r="D497" s="1" t="s">
        <v>2332</v>
      </c>
      <c r="E497" s="1" t="s">
        <v>5050</v>
      </c>
      <c r="F497" s="1" t="s">
        <v>1834</v>
      </c>
      <c r="G497" s="21">
        <v>4.0969999999942956</v>
      </c>
      <c r="H497" s="21">
        <v>0</v>
      </c>
      <c r="I497" s="1" t="s">
        <v>258</v>
      </c>
      <c r="J497" s="1" t="s">
        <v>1327</v>
      </c>
      <c r="K497" s="1">
        <v>0</v>
      </c>
      <c r="L497" s="1">
        <v>2</v>
      </c>
      <c r="M497" s="1">
        <v>6</v>
      </c>
      <c r="N497" s="1">
        <v>5</v>
      </c>
      <c r="O497" s="1">
        <v>27</v>
      </c>
      <c r="P497" s="16">
        <v>179.82212936046511</v>
      </c>
      <c r="Q497" s="21">
        <v>2.3333745513112776</v>
      </c>
      <c r="R497" s="21">
        <v>7.7022465798945303</v>
      </c>
      <c r="S497" s="21">
        <v>5.3688720285832527</v>
      </c>
      <c r="T497" s="21">
        <v>0.15604364900745957</v>
      </c>
      <c r="U497" s="21">
        <v>1.4870308803053554</v>
      </c>
      <c r="V497" s="21">
        <v>1.3309872312978959</v>
      </c>
      <c r="W497" s="13" t="str">
        <f>IF(Table46[[#This Row],[PSI - FI]]&gt;5,"Red",(IF(AND(Table46[[#This Row],[PSI - FI]]&lt;5,Table46[[#This Row],[PSI - FI]]&gt;=3),"Blue","No")))</f>
        <v>No</v>
      </c>
      <c r="X497" s="19" t="str">
        <f>HYPERLINK("https://www.google.com/maps/search/?api=1&amp;query="&amp;Table46[[#This Row],[Begin Lat]]&amp;","&amp;Table46[[#This Row],[Begin Long]],"Google Maps")</f>
        <v>Google Maps</v>
      </c>
      <c r="Y497" s="1">
        <v>40.194054000000001</v>
      </c>
      <c r="Z497" s="1">
        <v>-83.052756000000002</v>
      </c>
      <c r="AA497" s="1">
        <v>0</v>
      </c>
      <c r="AB497" s="1">
        <v>0</v>
      </c>
    </row>
    <row r="498" spans="1:28" x14ac:dyDescent="0.25">
      <c r="A498" s="13">
        <v>496</v>
      </c>
      <c r="B498" s="17">
        <v>7</v>
      </c>
      <c r="C498" s="1" t="s">
        <v>3196</v>
      </c>
      <c r="D498" s="1" t="s">
        <v>2333</v>
      </c>
      <c r="E498" s="1" t="s">
        <v>5283</v>
      </c>
      <c r="F498" s="1" t="s">
        <v>1835</v>
      </c>
      <c r="G498" s="21">
        <v>19.031000000002678</v>
      </c>
      <c r="H498" s="21">
        <v>0</v>
      </c>
      <c r="I498" s="1" t="s">
        <v>258</v>
      </c>
      <c r="J498" s="1" t="s">
        <v>259</v>
      </c>
      <c r="K498" s="1">
        <v>0</v>
      </c>
      <c r="L498" s="1">
        <v>0</v>
      </c>
      <c r="M498" s="1">
        <v>6</v>
      </c>
      <c r="N498" s="1">
        <v>1</v>
      </c>
      <c r="O498" s="1">
        <v>10</v>
      </c>
      <c r="P498" s="16">
        <v>53.71875</v>
      </c>
      <c r="Q498" s="21">
        <v>8.4523686582538478</v>
      </c>
      <c r="R498" s="21">
        <v>3.9842225163274669</v>
      </c>
      <c r="S498" s="21">
        <v>-4.4681461419263808</v>
      </c>
      <c r="T498" s="21">
        <v>0.58990916633893264</v>
      </c>
      <c r="U498" s="21">
        <v>1.4847131766476731</v>
      </c>
      <c r="V498" s="21">
        <v>0.89480401030874046</v>
      </c>
      <c r="W498" s="13" t="str">
        <f>IF(Table46[[#This Row],[PSI - FI]]&gt;5,"Red",(IF(AND(Table46[[#This Row],[PSI - FI]]&lt;5,Table46[[#This Row],[PSI - FI]]&gt;=3),"Blue","No")))</f>
        <v>No</v>
      </c>
      <c r="X498" s="19" t="str">
        <f>HYPERLINK("https://www.google.com/maps/search/?api=1&amp;query="&amp;Table46[[#This Row],[Begin Lat]]&amp;","&amp;Table46[[#This Row],[Begin Long]],"Google Maps")</f>
        <v>Google Maps</v>
      </c>
      <c r="Y498" s="1">
        <v>39.833599999999997</v>
      </c>
      <c r="Z498" s="1">
        <v>-84.253136999999995</v>
      </c>
      <c r="AA498" s="1">
        <v>0</v>
      </c>
      <c r="AB498" s="1">
        <v>0</v>
      </c>
    </row>
    <row r="499" spans="1:28" x14ac:dyDescent="0.25">
      <c r="A499" s="13">
        <v>497</v>
      </c>
      <c r="B499" s="17">
        <v>5</v>
      </c>
      <c r="C499" s="1" t="s">
        <v>793</v>
      </c>
      <c r="D499" s="1" t="s">
        <v>2334</v>
      </c>
      <c r="E499" s="1" t="s">
        <v>3659</v>
      </c>
      <c r="F499" s="1" t="s">
        <v>1836</v>
      </c>
      <c r="G499" s="21">
        <v>1.5869999999995343</v>
      </c>
      <c r="H499" s="21">
        <v>0</v>
      </c>
      <c r="I499" s="1" t="s">
        <v>258</v>
      </c>
      <c r="J499" s="1" t="s">
        <v>259</v>
      </c>
      <c r="K499" s="1">
        <v>0</v>
      </c>
      <c r="L499" s="1">
        <v>0</v>
      </c>
      <c r="M499" s="1">
        <v>3</v>
      </c>
      <c r="N499" s="1">
        <v>4</v>
      </c>
      <c r="O499" s="1">
        <v>18</v>
      </c>
      <c r="P499" s="16">
        <v>55.390625</v>
      </c>
      <c r="Q499" s="21">
        <v>13.367969165162084</v>
      </c>
      <c r="R499" s="21">
        <v>5.5118126428018925</v>
      </c>
      <c r="S499" s="21">
        <v>-7.856156522360191</v>
      </c>
      <c r="T499" s="21">
        <v>0.93297960189711437</v>
      </c>
      <c r="U499" s="21">
        <v>1.4837101680550675</v>
      </c>
      <c r="V499" s="21">
        <v>0.55073056615795313</v>
      </c>
      <c r="W499" s="13" t="str">
        <f>IF(Table46[[#This Row],[PSI - FI]]&gt;5,"Red",(IF(AND(Table46[[#This Row],[PSI - FI]]&lt;5,Table46[[#This Row],[PSI - FI]]&gt;=3),"Blue","No")))</f>
        <v>No</v>
      </c>
      <c r="X499" s="19" t="str">
        <f>HYPERLINK("https://www.google.com/maps/search/?api=1&amp;query="&amp;Table46[[#This Row],[Begin Lat]]&amp;","&amp;Table46[[#This Row],[Begin Long]],"Google Maps")</f>
        <v>Google Maps</v>
      </c>
      <c r="Y499" s="1">
        <v>39.957295999999999</v>
      </c>
      <c r="Z499" s="1">
        <v>-82.682743000000002</v>
      </c>
      <c r="AA499" s="1">
        <v>0</v>
      </c>
      <c r="AB499" s="1">
        <v>0</v>
      </c>
    </row>
    <row r="500" spans="1:28" x14ac:dyDescent="0.25">
      <c r="A500" s="13">
        <v>498</v>
      </c>
      <c r="B500" s="17">
        <v>6</v>
      </c>
      <c r="C500" s="1" t="s">
        <v>784</v>
      </c>
      <c r="D500" s="1" t="s">
        <v>2335</v>
      </c>
      <c r="E500" s="1" t="s">
        <v>5546</v>
      </c>
      <c r="F500" s="1" t="s">
        <v>1837</v>
      </c>
      <c r="G500" s="21">
        <v>0.21300000000337604</v>
      </c>
      <c r="H500" s="21">
        <v>0</v>
      </c>
      <c r="I500" s="1" t="s">
        <v>258</v>
      </c>
      <c r="J500" s="1" t="s">
        <v>1326</v>
      </c>
      <c r="K500" s="1">
        <v>0</v>
      </c>
      <c r="L500" s="1">
        <v>2</v>
      </c>
      <c r="M500" s="1">
        <v>8</v>
      </c>
      <c r="N500" s="1">
        <v>5</v>
      </c>
      <c r="O500" s="1">
        <v>13</v>
      </c>
      <c r="P500" s="16">
        <v>178.91587936046511</v>
      </c>
      <c r="Q500" s="21">
        <v>1.1568679890418763</v>
      </c>
      <c r="R500" s="21">
        <v>5.0838304519807886</v>
      </c>
      <c r="S500" s="21">
        <v>3.9269624629389126</v>
      </c>
      <c r="T500" s="21">
        <v>0.10635279034024898</v>
      </c>
      <c r="U500" s="21">
        <v>1.480255920411526</v>
      </c>
      <c r="V500" s="21">
        <v>1.373903130071277</v>
      </c>
      <c r="W500" s="13" t="str">
        <f>IF(Table46[[#This Row],[PSI - FI]]&gt;5,"Red",(IF(AND(Table46[[#This Row],[PSI - FI]]&lt;5,Table46[[#This Row],[PSI - FI]]&gt;=3),"Blue","No")))</f>
        <v>No</v>
      </c>
      <c r="X500" s="19" t="str">
        <f>HYPERLINK("https://www.google.com/maps/search/?api=1&amp;query="&amp;Table46[[#This Row],[Begin Lat]]&amp;","&amp;Table46[[#This Row],[Begin Long]],"Google Maps")</f>
        <v>Google Maps</v>
      </c>
      <c r="Y500" s="1">
        <v>39.997973000000002</v>
      </c>
      <c r="Z500" s="1">
        <v>-82.926404000000005</v>
      </c>
      <c r="AA500" s="1">
        <v>0</v>
      </c>
      <c r="AB500" s="1">
        <v>0</v>
      </c>
    </row>
    <row r="501" spans="1:28" x14ac:dyDescent="0.25">
      <c r="A501" s="13">
        <v>499</v>
      </c>
      <c r="B501" s="17">
        <v>8</v>
      </c>
      <c r="C501" s="1" t="s">
        <v>792</v>
      </c>
      <c r="D501" s="1" t="s">
        <v>2336</v>
      </c>
      <c r="E501" s="1" t="s">
        <v>5547</v>
      </c>
      <c r="F501" s="1" t="s">
        <v>1838</v>
      </c>
      <c r="G501" s="21">
        <v>3.4429999999993015</v>
      </c>
      <c r="H501" s="21">
        <v>0</v>
      </c>
      <c r="I501" s="1" t="s">
        <v>258</v>
      </c>
      <c r="J501" s="1" t="s">
        <v>259</v>
      </c>
      <c r="K501" s="1">
        <v>0</v>
      </c>
      <c r="L501" s="1">
        <v>1</v>
      </c>
      <c r="M501" s="1">
        <v>5</v>
      </c>
      <c r="N501" s="1">
        <v>4</v>
      </c>
      <c r="O501" s="1">
        <v>26</v>
      </c>
      <c r="P501" s="16">
        <v>122.16106468023256</v>
      </c>
      <c r="Q501" s="21">
        <v>2.7166882350875237</v>
      </c>
      <c r="R501" s="21">
        <v>7.3992713101274576</v>
      </c>
      <c r="S501" s="21">
        <v>4.6825830750399344</v>
      </c>
      <c r="T501" s="21">
        <v>0.1896035722954782</v>
      </c>
      <c r="U501" s="21">
        <v>1.4785075038515669</v>
      </c>
      <c r="V501" s="21">
        <v>1.2889039315560886</v>
      </c>
      <c r="W501" s="13" t="str">
        <f>IF(Table46[[#This Row],[PSI - FI]]&gt;5,"Red",(IF(AND(Table46[[#This Row],[PSI - FI]]&lt;5,Table46[[#This Row],[PSI - FI]]&gt;=3),"Blue","No")))</f>
        <v>No</v>
      </c>
      <c r="X501" s="19" t="str">
        <f>HYPERLINK("https://www.google.com/maps/search/?api=1&amp;query="&amp;Table46[[#This Row],[Begin Lat]]&amp;","&amp;Table46[[#This Row],[Begin Long]],"Google Maps")</f>
        <v>Google Maps</v>
      </c>
      <c r="Y501" s="1">
        <v>39.788155000000003</v>
      </c>
      <c r="Z501" s="1">
        <v>-84.043857000000003</v>
      </c>
      <c r="AA501" s="1">
        <v>0</v>
      </c>
      <c r="AB501" s="1">
        <v>0</v>
      </c>
    </row>
    <row r="502" spans="1:28" x14ac:dyDescent="0.25">
      <c r="A502" s="13">
        <v>500</v>
      </c>
      <c r="B502" s="17">
        <v>3</v>
      </c>
      <c r="C502" s="1" t="s">
        <v>791</v>
      </c>
      <c r="D502" s="1" t="s">
        <v>2337</v>
      </c>
      <c r="E502" s="1" t="s">
        <v>5519</v>
      </c>
      <c r="F502" s="1" t="s">
        <v>1839</v>
      </c>
      <c r="G502" s="21">
        <v>12.80800000000454</v>
      </c>
      <c r="H502" s="21">
        <v>0</v>
      </c>
      <c r="I502" s="1" t="s">
        <v>258</v>
      </c>
      <c r="J502" s="1" t="s">
        <v>262</v>
      </c>
      <c r="K502" s="1">
        <v>0</v>
      </c>
      <c r="L502" s="1">
        <v>1</v>
      </c>
      <c r="M502" s="1">
        <v>5</v>
      </c>
      <c r="N502" s="1">
        <v>4</v>
      </c>
      <c r="O502" s="1">
        <v>8</v>
      </c>
      <c r="P502" s="16">
        <v>104.16106468023256</v>
      </c>
      <c r="Q502" s="21">
        <v>3.9946339828376263</v>
      </c>
      <c r="R502" s="21">
        <v>3.5376484973449207</v>
      </c>
      <c r="S502" s="21">
        <v>-0.45698548549270557</v>
      </c>
      <c r="T502" s="21">
        <v>0.27879418159828956</v>
      </c>
      <c r="U502" s="21">
        <v>1.4782853046167375</v>
      </c>
      <c r="V502" s="21">
        <v>1.199491123018448</v>
      </c>
      <c r="W502" s="13" t="str">
        <f>IF(Table46[[#This Row],[PSI - FI]]&gt;5,"Red",(IF(AND(Table46[[#This Row],[PSI - FI]]&lt;5,Table46[[#This Row],[PSI - FI]]&gt;=3),"Blue","No")))</f>
        <v>No</v>
      </c>
      <c r="X502" s="19" t="str">
        <f>HYPERLINK("https://www.google.com/maps/search/?api=1&amp;query="&amp;Table46[[#This Row],[Begin Lat]]&amp;","&amp;Table46[[#This Row],[Begin Long]],"Google Maps")</f>
        <v>Google Maps</v>
      </c>
      <c r="Y502" s="1">
        <v>41.418180999999997</v>
      </c>
      <c r="Z502" s="1">
        <v>-82.134331000000003</v>
      </c>
      <c r="AA502" s="1">
        <v>0</v>
      </c>
      <c r="AB502" s="1">
        <v>0</v>
      </c>
    </row>
    <row r="503" spans="1:28" x14ac:dyDescent="0.25">
      <c r="A503" s="13">
        <v>501</v>
      </c>
      <c r="B503" s="17">
        <v>6</v>
      </c>
      <c r="C503" s="1" t="s">
        <v>784</v>
      </c>
      <c r="D503" s="1" t="s">
        <v>2338</v>
      </c>
      <c r="E503" s="1" t="s">
        <v>5247</v>
      </c>
      <c r="F503" s="1" t="s">
        <v>1840</v>
      </c>
      <c r="G503" s="21">
        <v>8.9170000000012806</v>
      </c>
      <c r="H503" s="21">
        <v>0</v>
      </c>
      <c r="I503" s="1" t="s">
        <v>258</v>
      </c>
      <c r="J503" s="1" t="s">
        <v>261</v>
      </c>
      <c r="K503" s="1">
        <v>0</v>
      </c>
      <c r="L503" s="1">
        <v>2</v>
      </c>
      <c r="M503" s="1">
        <v>2</v>
      </c>
      <c r="N503" s="1">
        <v>4</v>
      </c>
      <c r="O503" s="1">
        <v>20</v>
      </c>
      <c r="P503" s="16">
        <v>142.19712936046511</v>
      </c>
      <c r="Q503" s="21">
        <v>7.9354219894025206</v>
      </c>
      <c r="R503" s="21">
        <v>5.625545512239003</v>
      </c>
      <c r="S503" s="21">
        <v>-2.3098764771635176</v>
      </c>
      <c r="T503" s="21">
        <v>0.57191834103274963</v>
      </c>
      <c r="U503" s="21">
        <v>1.47625823105202</v>
      </c>
      <c r="V503" s="21">
        <v>0.9043398900192704</v>
      </c>
      <c r="W503" s="13" t="str">
        <f>IF(Table46[[#This Row],[PSI - FI]]&gt;5,"Red",(IF(AND(Table46[[#This Row],[PSI - FI]]&lt;5,Table46[[#This Row],[PSI - FI]]&gt;=3),"Blue","No")))</f>
        <v>No</v>
      </c>
      <c r="X503" s="19" t="str">
        <f>HYPERLINK("https://www.google.com/maps/search/?api=1&amp;query="&amp;Table46[[#This Row],[Begin Lat]]&amp;","&amp;Table46[[#This Row],[Begin Long]],"Google Maps")</f>
        <v>Google Maps</v>
      </c>
      <c r="Y503" s="1">
        <v>40.030008000000002</v>
      </c>
      <c r="Z503" s="1">
        <v>-83.092072000000002</v>
      </c>
      <c r="AA503" s="1">
        <v>0</v>
      </c>
      <c r="AB503" s="1">
        <v>0</v>
      </c>
    </row>
    <row r="504" spans="1:28" x14ac:dyDescent="0.25">
      <c r="A504" s="13">
        <v>502</v>
      </c>
      <c r="B504" s="17">
        <v>8</v>
      </c>
      <c r="C504" s="1" t="s">
        <v>788</v>
      </c>
      <c r="D504" s="1" t="s">
        <v>2339</v>
      </c>
      <c r="E504" s="1" t="s">
        <v>5548</v>
      </c>
      <c r="F504" s="1" t="s">
        <v>1841</v>
      </c>
      <c r="G504" s="21">
        <v>0.66999999999825377</v>
      </c>
      <c r="H504" s="21">
        <v>0</v>
      </c>
      <c r="I504" s="1" t="s">
        <v>258</v>
      </c>
      <c r="J504" s="1" t="s">
        <v>259</v>
      </c>
      <c r="K504" s="1">
        <v>0</v>
      </c>
      <c r="L504" s="1">
        <v>0</v>
      </c>
      <c r="M504" s="1">
        <v>6</v>
      </c>
      <c r="N504" s="1">
        <v>2</v>
      </c>
      <c r="O504" s="1">
        <v>21</v>
      </c>
      <c r="P504" s="16">
        <v>69.15625</v>
      </c>
      <c r="Q504" s="21">
        <v>8.0527510834037326</v>
      </c>
      <c r="R504" s="21">
        <v>5.8420218409195162</v>
      </c>
      <c r="S504" s="21">
        <v>-2.2107292424842164</v>
      </c>
      <c r="T504" s="21">
        <v>0.56201898786168225</v>
      </c>
      <c r="U504" s="21">
        <v>1.4725390475392952</v>
      </c>
      <c r="V504" s="21">
        <v>0.91052005967761296</v>
      </c>
      <c r="W504" s="13" t="str">
        <f>IF(Table46[[#This Row],[PSI - FI]]&gt;5,"Red",(IF(AND(Table46[[#This Row],[PSI - FI]]&lt;5,Table46[[#This Row],[PSI - FI]]&gt;=3),"Blue","No")))</f>
        <v>No</v>
      </c>
      <c r="X504" s="19" t="str">
        <f>HYPERLINK("https://www.google.com/maps/search/?api=1&amp;query="&amp;Table46[[#This Row],[Begin Lat]]&amp;","&amp;Table46[[#This Row],[Begin Long]],"Google Maps")</f>
        <v>Google Maps</v>
      </c>
      <c r="Y504" s="1">
        <v>39.382424</v>
      </c>
      <c r="Z504" s="1">
        <v>-84.375167000000005</v>
      </c>
      <c r="AA504" s="1">
        <v>0</v>
      </c>
      <c r="AB504" s="1">
        <v>0</v>
      </c>
    </row>
    <row r="505" spans="1:28" x14ac:dyDescent="0.25">
      <c r="A505" s="13">
        <v>503</v>
      </c>
      <c r="B505" s="17">
        <v>4</v>
      </c>
      <c r="C505" s="1" t="s">
        <v>790</v>
      </c>
      <c r="D505" s="1" t="s">
        <v>1842</v>
      </c>
      <c r="E505" s="1" t="s">
        <v>5129</v>
      </c>
      <c r="F505" s="1" t="s">
        <v>1842</v>
      </c>
      <c r="G505" s="21">
        <v>5.6699999999982538</v>
      </c>
      <c r="H505" s="21">
        <v>0</v>
      </c>
      <c r="I505" s="1" t="s">
        <v>258</v>
      </c>
      <c r="J505" s="1" t="s">
        <v>259</v>
      </c>
      <c r="K505" s="1">
        <v>1</v>
      </c>
      <c r="L505" s="1">
        <v>1</v>
      </c>
      <c r="M505" s="1">
        <v>4</v>
      </c>
      <c r="N505" s="1">
        <v>4</v>
      </c>
      <c r="O505" s="1">
        <v>14</v>
      </c>
      <c r="P505" s="16">
        <v>149.29087936046511</v>
      </c>
      <c r="Q505" s="21">
        <v>2.8798849042333656</v>
      </c>
      <c r="R505" s="21">
        <v>4.7905404372246991</v>
      </c>
      <c r="S505" s="21">
        <v>1.9106555329913335</v>
      </c>
      <c r="T505" s="21">
        <v>0.20099342228162428</v>
      </c>
      <c r="U505" s="21">
        <v>1.4717504756471145</v>
      </c>
      <c r="V505" s="21">
        <v>1.2707570533654902</v>
      </c>
      <c r="W505" s="13" t="str">
        <f>IF(Table46[[#This Row],[PSI - FI]]&gt;5,"Red",(IF(AND(Table46[[#This Row],[PSI - FI]]&lt;5,Table46[[#This Row],[PSI - FI]]&gt;=3),"Blue","No")))</f>
        <v>No</v>
      </c>
      <c r="X505" s="19" t="str">
        <f>HYPERLINK("https://www.google.com/maps/search/?api=1&amp;query="&amp;Table46[[#This Row],[Begin Lat]]&amp;","&amp;Table46[[#This Row],[Begin Long]],"Google Maps")</f>
        <v>Google Maps</v>
      </c>
      <c r="Y505" s="1">
        <v>41.204686000000002</v>
      </c>
      <c r="Z505" s="1">
        <v>-80.975840000000005</v>
      </c>
      <c r="AA505" s="1">
        <v>0</v>
      </c>
      <c r="AB505" s="1">
        <v>0</v>
      </c>
    </row>
    <row r="506" spans="1:28" x14ac:dyDescent="0.25">
      <c r="A506" s="13">
        <v>504</v>
      </c>
      <c r="B506" s="17">
        <v>8</v>
      </c>
      <c r="C506" s="1" t="s">
        <v>787</v>
      </c>
      <c r="D506" s="1" t="s">
        <v>2340</v>
      </c>
      <c r="E506" s="1" t="s">
        <v>5415</v>
      </c>
      <c r="F506" s="1" t="s">
        <v>1843</v>
      </c>
      <c r="G506" s="21">
        <v>8.3479999999981374</v>
      </c>
      <c r="H506" s="21">
        <v>0</v>
      </c>
      <c r="I506" s="1" t="s">
        <v>258</v>
      </c>
      <c r="J506" s="1" t="s">
        <v>264</v>
      </c>
      <c r="K506" s="1">
        <v>1</v>
      </c>
      <c r="L506" s="1">
        <v>0</v>
      </c>
      <c r="M506" s="1">
        <v>7</v>
      </c>
      <c r="N506" s="1">
        <v>7</v>
      </c>
      <c r="O506" s="1">
        <v>25</v>
      </c>
      <c r="P506" s="16">
        <v>147.56731468023256</v>
      </c>
      <c r="Q506" s="21">
        <v>1.5572771071737093</v>
      </c>
      <c r="R506" s="21">
        <v>7.8031008304761666</v>
      </c>
      <c r="S506" s="21">
        <v>6.2458237233024576</v>
      </c>
      <c r="T506" s="21">
        <v>0.12680801607231082</v>
      </c>
      <c r="U506" s="21">
        <v>1.470817129981929</v>
      </c>
      <c r="V506" s="21">
        <v>1.3440091139096182</v>
      </c>
      <c r="W506" s="13" t="str">
        <f>IF(Table46[[#This Row],[PSI - FI]]&gt;5,"Red",(IF(AND(Table46[[#This Row],[PSI - FI]]&lt;5,Table46[[#This Row],[PSI - FI]]&gt;=3),"Blue","No")))</f>
        <v>No</v>
      </c>
      <c r="X506" s="19" t="str">
        <f>HYPERLINK("https://www.google.com/maps/search/?api=1&amp;query="&amp;Table46[[#This Row],[Begin Lat]]&amp;","&amp;Table46[[#This Row],[Begin Long]],"Google Maps")</f>
        <v>Google Maps</v>
      </c>
      <c r="Y506" s="1">
        <v>39.152858999999999</v>
      </c>
      <c r="Z506" s="1">
        <v>-84.628032000000005</v>
      </c>
      <c r="AA506" s="1">
        <v>0</v>
      </c>
      <c r="AB506" s="1">
        <v>0</v>
      </c>
    </row>
    <row r="507" spans="1:28" x14ac:dyDescent="0.25">
      <c r="A507" s="13">
        <v>505</v>
      </c>
      <c r="B507" s="17">
        <v>6</v>
      </c>
      <c r="C507" s="1" t="s">
        <v>1340</v>
      </c>
      <c r="D507" s="1" t="s">
        <v>2341</v>
      </c>
      <c r="E507" s="1" t="s">
        <v>5549</v>
      </c>
      <c r="F507" s="1" t="s">
        <v>1844</v>
      </c>
      <c r="G507" s="21">
        <v>2.7630000000062864</v>
      </c>
      <c r="H507" s="21">
        <v>0</v>
      </c>
      <c r="I507" s="1" t="s">
        <v>258</v>
      </c>
      <c r="J507" s="1" t="s">
        <v>1326</v>
      </c>
      <c r="K507" s="1">
        <v>0</v>
      </c>
      <c r="L507" s="1">
        <v>5</v>
      </c>
      <c r="M507" s="1">
        <v>4</v>
      </c>
      <c r="N507" s="1">
        <v>9</v>
      </c>
      <c r="O507" s="1">
        <v>6</v>
      </c>
      <c r="P507" s="16">
        <v>300.50844840116281</v>
      </c>
      <c r="Q507" s="21">
        <v>0.64904115934588735</v>
      </c>
      <c r="R507" s="21">
        <v>4.2824774082732082</v>
      </c>
      <c r="S507" s="21">
        <v>3.6334362489273211</v>
      </c>
      <c r="T507" s="21">
        <v>7.5163985217799795E-2</v>
      </c>
      <c r="U507" s="21">
        <v>1.4695797078571045</v>
      </c>
      <c r="V507" s="21">
        <v>1.3944157226393046</v>
      </c>
      <c r="W507" s="13" t="str">
        <f>IF(Table46[[#This Row],[PSI - FI]]&gt;5,"Red",(IF(AND(Table46[[#This Row],[PSI - FI]]&lt;5,Table46[[#This Row],[PSI - FI]]&gt;=3),"Blue","No")))</f>
        <v>No</v>
      </c>
      <c r="X507" s="19" t="str">
        <f>HYPERLINK("https://www.google.com/maps/search/?api=1&amp;query="&amp;Table46[[#This Row],[Begin Lat]]&amp;","&amp;Table46[[#This Row],[Begin Long]],"Google Maps")</f>
        <v>Google Maps</v>
      </c>
      <c r="Y507" s="1">
        <v>39.886844000000004</v>
      </c>
      <c r="Z507" s="1">
        <v>-83.389571000000004</v>
      </c>
      <c r="AA507" s="1">
        <v>0</v>
      </c>
      <c r="AB507" s="1">
        <v>0</v>
      </c>
    </row>
    <row r="508" spans="1:28" x14ac:dyDescent="0.25">
      <c r="A508" s="13">
        <v>506</v>
      </c>
      <c r="B508" s="17">
        <v>1</v>
      </c>
      <c r="C508" s="1" t="s">
        <v>803</v>
      </c>
      <c r="D508" s="1" t="s">
        <v>2342</v>
      </c>
      <c r="E508" s="1" t="s">
        <v>5361</v>
      </c>
      <c r="F508" s="1" t="s">
        <v>1845</v>
      </c>
      <c r="G508" s="21">
        <v>2.69100000000617</v>
      </c>
      <c r="H508" s="21">
        <v>0</v>
      </c>
      <c r="I508" s="1" t="s">
        <v>258</v>
      </c>
      <c r="J508" s="1" t="s">
        <v>259</v>
      </c>
      <c r="K508" s="1">
        <v>0</v>
      </c>
      <c r="L508" s="1">
        <v>0</v>
      </c>
      <c r="M508" s="1">
        <v>4</v>
      </c>
      <c r="N508" s="1">
        <v>4</v>
      </c>
      <c r="O508" s="1">
        <v>17</v>
      </c>
      <c r="P508" s="16">
        <v>60.9375</v>
      </c>
      <c r="Q508" s="21">
        <v>8.3712298379517076</v>
      </c>
      <c r="R508" s="21">
        <v>4.9914994609179084</v>
      </c>
      <c r="S508" s="21">
        <v>-3.3797303770337992</v>
      </c>
      <c r="T508" s="21">
        <v>0.58424631184483533</v>
      </c>
      <c r="U508" s="21">
        <v>1.467191131109373</v>
      </c>
      <c r="V508" s="21">
        <v>0.88294481926453772</v>
      </c>
      <c r="W508" s="13" t="str">
        <f>IF(Table46[[#This Row],[PSI - FI]]&gt;5,"Red",(IF(AND(Table46[[#This Row],[PSI - FI]]&lt;5,Table46[[#This Row],[PSI - FI]]&gt;=3),"Blue","No")))</f>
        <v>No</v>
      </c>
      <c r="X508" s="19" t="str">
        <f>HYPERLINK("https://www.google.com/maps/search/?api=1&amp;query="&amp;Table46[[#This Row],[Begin Lat]]&amp;","&amp;Table46[[#This Row],[Begin Long]],"Google Maps")</f>
        <v>Google Maps</v>
      </c>
      <c r="Y508" s="1">
        <v>40.737090000000002</v>
      </c>
      <c r="Z508" s="1">
        <v>-84.146797000000007</v>
      </c>
      <c r="AA508" s="1">
        <v>0</v>
      </c>
      <c r="AB508" s="1">
        <v>0</v>
      </c>
    </row>
    <row r="509" spans="1:28" x14ac:dyDescent="0.25">
      <c r="A509" s="13">
        <v>507</v>
      </c>
      <c r="B509" s="17">
        <v>7</v>
      </c>
      <c r="C509" s="1" t="s">
        <v>1335</v>
      </c>
      <c r="D509" s="1" t="s">
        <v>1846</v>
      </c>
      <c r="E509" s="1" t="s">
        <v>5079</v>
      </c>
      <c r="F509" s="1" t="s">
        <v>1846</v>
      </c>
      <c r="G509" s="21">
        <v>1.56600000000617</v>
      </c>
      <c r="H509" s="21">
        <v>0</v>
      </c>
      <c r="I509" s="1" t="s">
        <v>258</v>
      </c>
      <c r="J509" s="1" t="s">
        <v>259</v>
      </c>
      <c r="K509" s="1">
        <v>0</v>
      </c>
      <c r="L509" s="1">
        <v>1</v>
      </c>
      <c r="M509" s="1">
        <v>5</v>
      </c>
      <c r="N509" s="1">
        <v>2</v>
      </c>
      <c r="O509" s="1">
        <v>19</v>
      </c>
      <c r="P509" s="16">
        <v>106.28606468023256</v>
      </c>
      <c r="Q509" s="21">
        <v>7.6604238843462173</v>
      </c>
      <c r="R509" s="21">
        <v>5.448471967967861</v>
      </c>
      <c r="S509" s="21">
        <v>-2.2119519163783563</v>
      </c>
      <c r="T509" s="21">
        <v>0.53463762054494723</v>
      </c>
      <c r="U509" s="21">
        <v>1.4646987556026441</v>
      </c>
      <c r="V509" s="21">
        <v>0.93006113505769683</v>
      </c>
      <c r="W509" s="13" t="str">
        <f>IF(Table46[[#This Row],[PSI - FI]]&gt;5,"Red",(IF(AND(Table46[[#This Row],[PSI - FI]]&lt;5,Table46[[#This Row],[PSI - FI]]&gt;=3),"Blue","No")))</f>
        <v>No</v>
      </c>
      <c r="X509" s="19" t="str">
        <f>HYPERLINK("https://www.google.com/maps/search/?api=1&amp;query="&amp;Table46[[#This Row],[Begin Lat]]&amp;","&amp;Table46[[#This Row],[Begin Long]],"Google Maps")</f>
        <v>Google Maps</v>
      </c>
      <c r="Y509" s="1">
        <v>39.902729000000001</v>
      </c>
      <c r="Z509" s="1">
        <v>-84.086398000000003</v>
      </c>
      <c r="AA509" s="1">
        <v>0</v>
      </c>
      <c r="AB509" s="1">
        <v>0</v>
      </c>
    </row>
    <row r="510" spans="1:28" x14ac:dyDescent="0.25">
      <c r="A510" s="13">
        <v>508</v>
      </c>
      <c r="B510" s="17">
        <v>3</v>
      </c>
      <c r="C510" s="1" t="s">
        <v>805</v>
      </c>
      <c r="D510" s="1" t="s">
        <v>2343</v>
      </c>
      <c r="E510" s="1" t="s">
        <v>5550</v>
      </c>
      <c r="F510" s="1" t="s">
        <v>1847</v>
      </c>
      <c r="G510" s="21">
        <v>3.1410000000032596</v>
      </c>
      <c r="H510" s="21">
        <v>0</v>
      </c>
      <c r="I510" s="1" t="s">
        <v>258</v>
      </c>
      <c r="J510" s="1" t="s">
        <v>259</v>
      </c>
      <c r="K510" s="1">
        <v>0</v>
      </c>
      <c r="L510" s="1">
        <v>1</v>
      </c>
      <c r="M510" s="1">
        <v>5</v>
      </c>
      <c r="N510" s="1">
        <v>3</v>
      </c>
      <c r="O510" s="1">
        <v>33</v>
      </c>
      <c r="P510" s="16">
        <v>124.72356468023256</v>
      </c>
      <c r="Q510" s="21">
        <v>4.9489444840013199</v>
      </c>
      <c r="R510" s="21">
        <v>8.0297997814628399</v>
      </c>
      <c r="S510" s="21">
        <v>3.08085529746152</v>
      </c>
      <c r="T510" s="21">
        <v>0.34539758413921268</v>
      </c>
      <c r="U510" s="21">
        <v>1.4637348556227803</v>
      </c>
      <c r="V510" s="21">
        <v>1.1183372714835675</v>
      </c>
      <c r="W510" s="13" t="str">
        <f>IF(Table46[[#This Row],[PSI - FI]]&gt;5,"Red",(IF(AND(Table46[[#This Row],[PSI - FI]]&lt;5,Table46[[#This Row],[PSI - FI]]&gt;=3),"Blue","No")))</f>
        <v>No</v>
      </c>
      <c r="X510" s="19" t="str">
        <f>HYPERLINK("https://www.google.com/maps/search/?api=1&amp;query="&amp;Table46[[#This Row],[Begin Lat]]&amp;","&amp;Table46[[#This Row],[Begin Long]],"Google Maps")</f>
        <v>Google Maps</v>
      </c>
      <c r="Y510" s="1">
        <v>41.238076999999997</v>
      </c>
      <c r="Z510" s="1">
        <v>-81.860594000000006</v>
      </c>
      <c r="AA510" s="1">
        <v>0</v>
      </c>
      <c r="AB510" s="1">
        <v>0</v>
      </c>
    </row>
    <row r="511" spans="1:28" x14ac:dyDescent="0.25">
      <c r="A511" s="13">
        <v>509</v>
      </c>
      <c r="B511" s="17">
        <v>8</v>
      </c>
      <c r="C511" s="1" t="s">
        <v>787</v>
      </c>
      <c r="D511" s="1" t="s">
        <v>2344</v>
      </c>
      <c r="E511" s="1" t="s">
        <v>5551</v>
      </c>
      <c r="F511" s="1" t="s">
        <v>1848</v>
      </c>
      <c r="G511" s="21">
        <v>0</v>
      </c>
      <c r="H511" s="21">
        <v>0</v>
      </c>
      <c r="I511" s="1" t="s">
        <v>258</v>
      </c>
      <c r="J511" s="1" t="s">
        <v>259</v>
      </c>
      <c r="K511" s="1">
        <v>0</v>
      </c>
      <c r="L511" s="1">
        <v>0</v>
      </c>
      <c r="M511" s="1">
        <v>5</v>
      </c>
      <c r="N511" s="1">
        <v>3</v>
      </c>
      <c r="O511" s="1">
        <v>20</v>
      </c>
      <c r="P511" s="16">
        <v>66.046875</v>
      </c>
      <c r="Q511" s="21">
        <v>7.0223649024926447</v>
      </c>
      <c r="R511" s="21">
        <v>5.710600360645568</v>
      </c>
      <c r="S511" s="21">
        <v>-1.3117645418470767</v>
      </c>
      <c r="T511" s="21">
        <v>0.49010609840260039</v>
      </c>
      <c r="U511" s="21">
        <v>1.4605936062414187</v>
      </c>
      <c r="V511" s="21">
        <v>0.97048750783881821</v>
      </c>
      <c r="W511" s="13" t="str">
        <f>IF(Table46[[#This Row],[PSI - FI]]&gt;5,"Red",(IF(AND(Table46[[#This Row],[PSI - FI]]&lt;5,Table46[[#This Row],[PSI - FI]]&gt;=3),"Blue","No")))</f>
        <v>No</v>
      </c>
      <c r="X511" s="19" t="str">
        <f>HYPERLINK("https://www.google.com/maps/search/?api=1&amp;query="&amp;Table46[[#This Row],[Begin Lat]]&amp;","&amp;Table46[[#This Row],[Begin Long]],"Google Maps")</f>
        <v>Google Maps</v>
      </c>
      <c r="Y511" s="1">
        <v>39.170459999999999</v>
      </c>
      <c r="Z511" s="1">
        <v>-84.419963999999993</v>
      </c>
      <c r="AA511" s="1">
        <v>0</v>
      </c>
      <c r="AB511" s="1">
        <v>0</v>
      </c>
    </row>
    <row r="512" spans="1:28" x14ac:dyDescent="0.25">
      <c r="A512" s="13">
        <v>510</v>
      </c>
      <c r="B512" s="17">
        <v>4</v>
      </c>
      <c r="C512" s="1" t="s">
        <v>795</v>
      </c>
      <c r="D512" s="1" t="s">
        <v>2345</v>
      </c>
      <c r="E512" s="1" t="s">
        <v>5552</v>
      </c>
      <c r="F512" s="1" t="s">
        <v>1849</v>
      </c>
      <c r="G512" s="21">
        <v>1.7489999999961583</v>
      </c>
      <c r="H512" s="21">
        <v>0</v>
      </c>
      <c r="I512" s="1" t="s">
        <v>258</v>
      </c>
      <c r="J512" s="1" t="s">
        <v>1326</v>
      </c>
      <c r="K512" s="1">
        <v>0</v>
      </c>
      <c r="L512" s="1">
        <v>1</v>
      </c>
      <c r="M512" s="1">
        <v>8</v>
      </c>
      <c r="N512" s="1">
        <v>5</v>
      </c>
      <c r="O512" s="1">
        <v>14</v>
      </c>
      <c r="P512" s="16">
        <v>134.23918968023256</v>
      </c>
      <c r="Q512" s="21">
        <v>1.1620324343504003</v>
      </c>
      <c r="R512" s="21">
        <v>5.2866523225242981</v>
      </c>
      <c r="S512" s="21">
        <v>4.124619888173898</v>
      </c>
      <c r="T512" s="21">
        <v>0.11534183025983114</v>
      </c>
      <c r="U512" s="21">
        <v>1.4581219346639269</v>
      </c>
      <c r="V512" s="21">
        <v>1.3427801044040959</v>
      </c>
      <c r="W512" s="13" t="str">
        <f>IF(Table46[[#This Row],[PSI - FI]]&gt;5,"Red",(IF(AND(Table46[[#This Row],[PSI - FI]]&lt;5,Table46[[#This Row],[PSI - FI]]&gt;=3),"Blue","No")))</f>
        <v>No</v>
      </c>
      <c r="X512" s="19" t="str">
        <f>HYPERLINK("https://www.google.com/maps/search/?api=1&amp;query="&amp;Table46[[#This Row],[Begin Lat]]&amp;","&amp;Table46[[#This Row],[Begin Long]],"Google Maps")</f>
        <v>Google Maps</v>
      </c>
      <c r="Y512" s="1">
        <v>40.996985000000002</v>
      </c>
      <c r="Z512" s="1">
        <v>-81.436420999999996</v>
      </c>
      <c r="AA512" s="1">
        <v>0</v>
      </c>
      <c r="AB512" s="1">
        <v>0</v>
      </c>
    </row>
    <row r="513" spans="1:28" x14ac:dyDescent="0.25">
      <c r="A513" s="13">
        <v>511</v>
      </c>
      <c r="B513" s="17">
        <v>8</v>
      </c>
      <c r="C513" s="1" t="s">
        <v>788</v>
      </c>
      <c r="D513" s="1" t="s">
        <v>2346</v>
      </c>
      <c r="E513" s="1" t="s">
        <v>5553</v>
      </c>
      <c r="F513" s="1" t="s">
        <v>1850</v>
      </c>
      <c r="G513" s="21">
        <v>0</v>
      </c>
      <c r="H513" s="21">
        <v>0</v>
      </c>
      <c r="I513" s="1" t="s">
        <v>258</v>
      </c>
      <c r="J513" s="1" t="s">
        <v>262</v>
      </c>
      <c r="K513" s="1">
        <v>2</v>
      </c>
      <c r="L513" s="1">
        <v>2</v>
      </c>
      <c r="M513" s="1">
        <v>2</v>
      </c>
      <c r="N513" s="1">
        <v>3</v>
      </c>
      <c r="O513" s="1">
        <v>24</v>
      </c>
      <c r="P513" s="16">
        <v>233.11300872093022</v>
      </c>
      <c r="Q513" s="21">
        <v>5.0748215410741189</v>
      </c>
      <c r="R513" s="21">
        <v>6.6518997642198174</v>
      </c>
      <c r="S513" s="21">
        <v>1.5770782231456986</v>
      </c>
      <c r="T513" s="21">
        <v>0.35418281734440438</v>
      </c>
      <c r="U513" s="21">
        <v>1.4576040013662277</v>
      </c>
      <c r="V513" s="21">
        <v>1.1034211840218233</v>
      </c>
      <c r="W513" s="13" t="str">
        <f>IF(Table46[[#This Row],[PSI - FI]]&gt;5,"Red",(IF(AND(Table46[[#This Row],[PSI - FI]]&lt;5,Table46[[#This Row],[PSI - FI]]&gt;=3),"Blue","No")))</f>
        <v>No</v>
      </c>
      <c r="X513" s="19" t="str">
        <f>HYPERLINK("https://www.google.com/maps/search/?api=1&amp;query="&amp;Table46[[#This Row],[Begin Lat]]&amp;","&amp;Table46[[#This Row],[Begin Long]],"Google Maps")</f>
        <v>Google Maps</v>
      </c>
      <c r="Y513" s="1">
        <v>39.310372000000001</v>
      </c>
      <c r="Z513" s="1">
        <v>-84.464855</v>
      </c>
      <c r="AA513" s="1">
        <v>0</v>
      </c>
      <c r="AB513" s="1">
        <v>0</v>
      </c>
    </row>
    <row r="514" spans="1:28" x14ac:dyDescent="0.25">
      <c r="A514" s="13">
        <v>512</v>
      </c>
      <c r="B514" s="17">
        <v>4</v>
      </c>
      <c r="C514" s="1" t="s">
        <v>790</v>
      </c>
      <c r="D514" s="1" t="s">
        <v>2347</v>
      </c>
      <c r="E514" s="1" t="s">
        <v>5388</v>
      </c>
      <c r="F514" s="1" t="s">
        <v>1851</v>
      </c>
      <c r="G514" s="21">
        <v>6.4809999999997672</v>
      </c>
      <c r="H514" s="21">
        <v>0</v>
      </c>
      <c r="I514" s="1" t="s">
        <v>258</v>
      </c>
      <c r="J514" s="1" t="s">
        <v>262</v>
      </c>
      <c r="K514" s="1">
        <v>0</v>
      </c>
      <c r="L514" s="1">
        <v>0</v>
      </c>
      <c r="M514" s="1">
        <v>3</v>
      </c>
      <c r="N514" s="1">
        <v>6</v>
      </c>
      <c r="O514" s="1">
        <v>25</v>
      </c>
      <c r="P514" s="16">
        <v>71.265625</v>
      </c>
      <c r="Q514" s="21">
        <v>5.1207700469497404</v>
      </c>
      <c r="R514" s="21">
        <v>6.832569766073008</v>
      </c>
      <c r="S514" s="21">
        <v>1.7117997191232677</v>
      </c>
      <c r="T514" s="21">
        <v>0.35738966336491468</v>
      </c>
      <c r="U514" s="21">
        <v>1.4575813497151289</v>
      </c>
      <c r="V514" s="21">
        <v>1.1001916863502141</v>
      </c>
      <c r="W514" s="13" t="str">
        <f>IF(Table46[[#This Row],[PSI - FI]]&gt;5,"Red",(IF(AND(Table46[[#This Row],[PSI - FI]]&lt;5,Table46[[#This Row],[PSI - FI]]&gt;=3),"Blue","No")))</f>
        <v>No</v>
      </c>
      <c r="X514" s="19" t="str">
        <f>HYPERLINK("https://www.google.com/maps/search/?api=1&amp;query="&amp;Table46[[#This Row],[Begin Lat]]&amp;","&amp;Table46[[#This Row],[Begin Long]],"Google Maps")</f>
        <v>Google Maps</v>
      </c>
      <c r="Y514" s="1">
        <v>41.218240999999999</v>
      </c>
      <c r="Z514" s="1">
        <v>-80.740437</v>
      </c>
      <c r="AA514" s="1">
        <v>0</v>
      </c>
      <c r="AB514" s="1">
        <v>0</v>
      </c>
    </row>
    <row r="515" spans="1:28" x14ac:dyDescent="0.25">
      <c r="A515" s="13">
        <v>513</v>
      </c>
      <c r="B515" s="17">
        <v>8</v>
      </c>
      <c r="C515" s="1" t="s">
        <v>788</v>
      </c>
      <c r="D515" s="1" t="s">
        <v>2348</v>
      </c>
      <c r="E515" s="1" t="s">
        <v>5255</v>
      </c>
      <c r="F515" s="1" t="s">
        <v>1852</v>
      </c>
      <c r="G515" s="21">
        <v>8.4839999999967404</v>
      </c>
      <c r="H515" s="21">
        <v>0</v>
      </c>
      <c r="I515" s="1" t="s">
        <v>258</v>
      </c>
      <c r="J515" s="1" t="s">
        <v>261</v>
      </c>
      <c r="K515" s="1">
        <v>0</v>
      </c>
      <c r="L515" s="1">
        <v>0</v>
      </c>
      <c r="M515" s="1">
        <v>2</v>
      </c>
      <c r="N515" s="1">
        <v>5</v>
      </c>
      <c r="O515" s="1">
        <v>16</v>
      </c>
      <c r="P515" s="16">
        <v>51.28125</v>
      </c>
      <c r="Q515" s="21">
        <v>11.258876283214246</v>
      </c>
      <c r="R515" s="21">
        <v>5.0160959574042003</v>
      </c>
      <c r="S515" s="21">
        <v>-6.2427803258100454</v>
      </c>
      <c r="T515" s="21">
        <v>0.8149683078507699</v>
      </c>
      <c r="U515" s="21">
        <v>1.4552496601319469</v>
      </c>
      <c r="V515" s="21">
        <v>0.640281352281177</v>
      </c>
      <c r="W515" s="13" t="str">
        <f>IF(Table46[[#This Row],[PSI - FI]]&gt;5,"Red",(IF(AND(Table46[[#This Row],[PSI - FI]]&lt;5,Table46[[#This Row],[PSI - FI]]&gt;=3),"Blue","No")))</f>
        <v>No</v>
      </c>
      <c r="X515" s="19" t="str">
        <f>HYPERLINK("https://www.google.com/maps/search/?api=1&amp;query="&amp;Table46[[#This Row],[Begin Lat]]&amp;","&amp;Table46[[#This Row],[Begin Long]],"Google Maps")</f>
        <v>Google Maps</v>
      </c>
      <c r="Y515" s="1">
        <v>39.324340999999997</v>
      </c>
      <c r="Z515" s="1">
        <v>-84.430884000000006</v>
      </c>
      <c r="AA515" s="1">
        <v>0</v>
      </c>
      <c r="AB515" s="1">
        <v>0</v>
      </c>
    </row>
    <row r="516" spans="1:28" x14ac:dyDescent="0.25">
      <c r="A516" s="13">
        <v>514</v>
      </c>
      <c r="B516" s="17">
        <v>7</v>
      </c>
      <c r="C516" s="1" t="s">
        <v>3196</v>
      </c>
      <c r="D516" s="1" t="s">
        <v>2349</v>
      </c>
      <c r="E516" s="1" t="s">
        <v>5283</v>
      </c>
      <c r="F516" s="1" t="s">
        <v>1853</v>
      </c>
      <c r="G516" s="21">
        <v>5.135999999998603</v>
      </c>
      <c r="H516" s="21">
        <v>0</v>
      </c>
      <c r="I516" s="1" t="s">
        <v>258</v>
      </c>
      <c r="J516" s="1" t="s">
        <v>261</v>
      </c>
      <c r="K516" s="1">
        <v>0</v>
      </c>
      <c r="L516" s="1">
        <v>0</v>
      </c>
      <c r="M516" s="1">
        <v>4</v>
      </c>
      <c r="N516" s="1">
        <v>4</v>
      </c>
      <c r="O516" s="1">
        <v>22</v>
      </c>
      <c r="P516" s="16">
        <v>65.9375</v>
      </c>
      <c r="Q516" s="21">
        <v>7.8327644832786785</v>
      </c>
      <c r="R516" s="21">
        <v>5.9258607276228625</v>
      </c>
      <c r="S516" s="21">
        <v>-1.9069037556558159</v>
      </c>
      <c r="T516" s="21">
        <v>0.56300949348816509</v>
      </c>
      <c r="U516" s="21">
        <v>1.4541920335967875</v>
      </c>
      <c r="V516" s="21">
        <v>0.89118254010862241</v>
      </c>
      <c r="W516" s="13" t="str">
        <f>IF(Table46[[#This Row],[PSI - FI]]&gt;5,"Red",(IF(AND(Table46[[#This Row],[PSI - FI]]&lt;5,Table46[[#This Row],[PSI - FI]]&gt;=3),"Blue","No")))</f>
        <v>No</v>
      </c>
      <c r="X516" s="19" t="str">
        <f>HYPERLINK("https://www.google.com/maps/search/?api=1&amp;query="&amp;Table46[[#This Row],[Begin Lat]]&amp;","&amp;Table46[[#This Row],[Begin Long]],"Google Maps")</f>
        <v>Google Maps</v>
      </c>
      <c r="Y516" s="1">
        <v>39.655695999999999</v>
      </c>
      <c r="Z516" s="1">
        <v>-84.157258999999996</v>
      </c>
      <c r="AA516" s="1">
        <v>0</v>
      </c>
      <c r="AB516" s="1">
        <v>0</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09C67-C17A-47A9-8872-712A215C11D3}">
  <sheetPr>
    <tabColor theme="8" tint="0.59999389629810485"/>
  </sheetPr>
  <dimension ref="A1:AC499"/>
  <sheetViews>
    <sheetView workbookViewId="0">
      <selection activeCell="A2" sqref="A2"/>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36.140625" style="1" bestFit="1" customWidth="1"/>
    <col min="5" max="5" width="17.85546875" style="1" bestFit="1" customWidth="1"/>
    <col min="6" max="6" width="11" style="1" bestFit="1" customWidth="1"/>
    <col min="7" max="7" width="14.140625" style="1" bestFit="1" customWidth="1"/>
    <col min="8" max="8" width="12.5703125" style="1" bestFit="1" customWidth="1"/>
    <col min="9" max="9" width="13.85546875" style="13" bestFit="1" customWidth="1"/>
    <col min="10" max="10" width="40" style="1" bestFit="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5.85546875" style="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3188</v>
      </c>
      <c r="R1" s="46"/>
      <c r="S1" s="46"/>
      <c r="T1" s="47" t="s">
        <v>3189</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784</v>
      </c>
      <c r="D3" s="1" t="s">
        <v>4045</v>
      </c>
      <c r="E3" s="1" t="s">
        <v>5818</v>
      </c>
      <c r="F3" s="1" t="s">
        <v>3706</v>
      </c>
      <c r="G3" s="16">
        <v>5.4</v>
      </c>
      <c r="H3" s="16">
        <v>5.9</v>
      </c>
      <c r="I3" s="13" t="s">
        <v>3190</v>
      </c>
      <c r="J3" s="1" t="s">
        <v>4984</v>
      </c>
      <c r="K3" s="1">
        <v>0</v>
      </c>
      <c r="L3" s="1">
        <v>1</v>
      </c>
      <c r="M3" s="1">
        <v>18</v>
      </c>
      <c r="N3" s="1">
        <v>25</v>
      </c>
      <c r="O3" s="1">
        <v>84</v>
      </c>
      <c r="P3" s="16">
        <v>358.45793968023258</v>
      </c>
      <c r="Q3" s="21">
        <v>0.6106320453640508</v>
      </c>
      <c r="R3" s="21">
        <v>64.681830552715013</v>
      </c>
      <c r="S3" s="21">
        <v>64.071198507350957</v>
      </c>
      <c r="T3" s="21">
        <v>4.4456631399743186E-2</v>
      </c>
      <c r="U3" s="21">
        <v>16.186759622181739</v>
      </c>
      <c r="V3" s="21">
        <v>16.142302990781996</v>
      </c>
      <c r="W3" s="13" t="str">
        <f>IF(Table467411[[#This Row],[PSI - FI]]&gt;5,"Red",(IF(AND(Table467411[[#This Row],[PSI - FI]]&lt;5,Table467411[[#This Row],[PSI - FI]]&gt;=3),"Blue","No")))</f>
        <v>Red</v>
      </c>
      <c r="X3" s="19" t="str">
        <f>HYPERLINK("https://www.google.com/maps/dir/?api=1&amp;origin=" &amp; Table467411[[#This Row],[Begin Lat]] &amp; "," &amp; Table467411[[#This Row],[Begin Long]] &amp; "&amp;destination=" &amp; Table467411[[#This Row],[End Lat]] &amp; "," &amp; Table467411[[#This Row],[End Long]] &amp; "&amp;travelmode=driving", "Google Maps")</f>
        <v>Google Maps</v>
      </c>
      <c r="Y3" s="1">
        <v>39.951944105599999</v>
      </c>
      <c r="Z3" s="1">
        <v>-83.1343669707</v>
      </c>
      <c r="AA3" s="1">
        <v>39.952381668100003</v>
      </c>
      <c r="AB3" s="1">
        <v>-83.124969143900003</v>
      </c>
    </row>
    <row r="4" spans="1:29" x14ac:dyDescent="0.25">
      <c r="A4" s="13">
        <v>2</v>
      </c>
      <c r="B4" s="17">
        <v>4</v>
      </c>
      <c r="C4" s="1" t="s">
        <v>801</v>
      </c>
      <c r="D4" s="1" t="s">
        <v>3249</v>
      </c>
      <c r="E4" s="1" t="s">
        <v>3397</v>
      </c>
      <c r="F4" s="1" t="s">
        <v>3756</v>
      </c>
      <c r="G4" s="16">
        <v>18.8</v>
      </c>
      <c r="H4" s="16">
        <v>19.3</v>
      </c>
      <c r="I4" s="13" t="s">
        <v>3190</v>
      </c>
      <c r="J4" s="1" t="s">
        <v>4975</v>
      </c>
      <c r="K4" s="1">
        <v>0</v>
      </c>
      <c r="L4" s="1">
        <v>0</v>
      </c>
      <c r="M4" s="1">
        <v>20</v>
      </c>
      <c r="N4" s="1">
        <v>35</v>
      </c>
      <c r="O4" s="1">
        <v>152</v>
      </c>
      <c r="P4" s="16">
        <v>438.25</v>
      </c>
      <c r="Q4" s="21">
        <v>1.258954588464082</v>
      </c>
      <c r="R4" s="21">
        <v>98.11432558364973</v>
      </c>
      <c r="S4" s="21">
        <v>96.855370995185652</v>
      </c>
      <c r="T4" s="21">
        <v>9.6462902562588757E-2</v>
      </c>
      <c r="U4" s="21">
        <v>16.127939587585058</v>
      </c>
      <c r="V4" s="21">
        <v>16.031476685022469</v>
      </c>
      <c r="W4" s="13" t="str">
        <f>IF(Table467411[[#This Row],[PSI - FI]]&gt;5,"Red",(IF(AND(Table467411[[#This Row],[PSI - FI]]&lt;5,Table467411[[#This Row],[PSI - FI]]&gt;=3),"Blue","No")))</f>
        <v>Red</v>
      </c>
      <c r="X4" s="19" t="str">
        <f>HYPERLINK("https://www.google.com/maps/dir/?api=1&amp;origin=" &amp; Table467411[[#This Row],[Begin Lat]] &amp; "," &amp; Table467411[[#This Row],[Begin Long]] &amp; "&amp;destination=" &amp; Table467411[[#This Row],[End Lat]] &amp; "," &amp; Table467411[[#This Row],[End Long]] &amp; "&amp;travelmode=driving", "Google Maps")</f>
        <v>Google Maps</v>
      </c>
      <c r="Y4" s="1">
        <v>41.024289745600001</v>
      </c>
      <c r="Z4" s="1">
        <v>-80.643309613</v>
      </c>
      <c r="AA4" s="1">
        <v>41.024245230399998</v>
      </c>
      <c r="AB4" s="1">
        <v>-80.633753411300006</v>
      </c>
    </row>
    <row r="5" spans="1:29" x14ac:dyDescent="0.25">
      <c r="A5" s="13">
        <v>3</v>
      </c>
      <c r="B5" s="17">
        <v>8</v>
      </c>
      <c r="C5" s="1" t="s">
        <v>787</v>
      </c>
      <c r="D5" s="1" t="s">
        <v>4573</v>
      </c>
      <c r="E5" s="1" t="s">
        <v>5256</v>
      </c>
      <c r="F5" s="1" t="s">
        <v>4397</v>
      </c>
      <c r="G5" s="16">
        <v>2.2000000000000002</v>
      </c>
      <c r="H5" s="16">
        <v>2.7</v>
      </c>
      <c r="I5" s="13" t="s">
        <v>3190</v>
      </c>
      <c r="J5" s="1" t="s">
        <v>4975</v>
      </c>
      <c r="K5" s="1">
        <v>0</v>
      </c>
      <c r="L5" s="1">
        <v>1</v>
      </c>
      <c r="M5" s="1">
        <v>25</v>
      </c>
      <c r="N5" s="1">
        <v>23</v>
      </c>
      <c r="O5" s="1">
        <v>184</v>
      </c>
      <c r="P5" s="16">
        <v>495.41106468023258</v>
      </c>
      <c r="Q5" s="21">
        <v>1.1345770346140813</v>
      </c>
      <c r="R5" s="21">
        <v>117.79649733300542</v>
      </c>
      <c r="S5" s="21">
        <v>116.66192029839134</v>
      </c>
      <c r="T5" s="21">
        <v>8.6827838507174335E-2</v>
      </c>
      <c r="U5" s="21">
        <v>14.308802285479969</v>
      </c>
      <c r="V5" s="21">
        <v>14.221974446972794</v>
      </c>
      <c r="W5" s="13" t="str">
        <f>IF(Table467411[[#This Row],[PSI - FI]]&gt;5,"Red",(IF(AND(Table467411[[#This Row],[PSI - FI]]&lt;5,Table467411[[#This Row],[PSI - FI]]&gt;=3),"Blue","No")))</f>
        <v>Red</v>
      </c>
      <c r="X5" s="19" t="str">
        <f>HYPERLINK("https://www.google.com/maps/dir/?api=1&amp;origin=" &amp; Table467411[[#This Row],[Begin Lat]] &amp; "," &amp; Table467411[[#This Row],[Begin Long]] &amp; "&amp;destination=" &amp; Table467411[[#This Row],[End Lat]] &amp; "," &amp; Table467411[[#This Row],[End Long]] &amp; "&amp;travelmode=driving", "Google Maps")</f>
        <v>Google Maps</v>
      </c>
      <c r="Y5" s="1">
        <v>39.185887080400001</v>
      </c>
      <c r="Z5" s="1">
        <v>-84.603249723700003</v>
      </c>
      <c r="AA5" s="1">
        <v>39.190825075699998</v>
      </c>
      <c r="AB5" s="1">
        <v>-84.597587166400004</v>
      </c>
    </row>
    <row r="6" spans="1:29" x14ac:dyDescent="0.25">
      <c r="A6" s="13">
        <v>4</v>
      </c>
      <c r="B6" s="17">
        <v>4</v>
      </c>
      <c r="C6" s="1" t="s">
        <v>801</v>
      </c>
      <c r="D6" s="1" t="s">
        <v>3249</v>
      </c>
      <c r="E6" s="1" t="s">
        <v>3397</v>
      </c>
      <c r="F6" s="1" t="s">
        <v>3756</v>
      </c>
      <c r="G6" s="16">
        <v>17.7</v>
      </c>
      <c r="H6" s="16">
        <v>18.2</v>
      </c>
      <c r="I6" s="13" t="s">
        <v>3190</v>
      </c>
      <c r="J6" s="1" t="s">
        <v>4975</v>
      </c>
      <c r="K6" s="1">
        <v>0</v>
      </c>
      <c r="L6" s="1">
        <v>2</v>
      </c>
      <c r="M6" s="1">
        <v>23</v>
      </c>
      <c r="N6" s="1">
        <v>18</v>
      </c>
      <c r="O6" s="1">
        <v>149</v>
      </c>
      <c r="P6" s="16">
        <v>470.80650436046511</v>
      </c>
      <c r="Q6" s="21">
        <v>1.258954588464082</v>
      </c>
      <c r="R6" s="21">
        <v>91.006476991468034</v>
      </c>
      <c r="S6" s="21">
        <v>89.747522403003956</v>
      </c>
      <c r="T6" s="21">
        <v>9.6462902562588757E-2</v>
      </c>
      <c r="U6" s="21">
        <v>12.617437940490433</v>
      </c>
      <c r="V6" s="21">
        <v>12.520975037927844</v>
      </c>
      <c r="W6" s="13" t="str">
        <f>IF(Table467411[[#This Row],[PSI - FI]]&gt;5,"Red",(IF(AND(Table467411[[#This Row],[PSI - FI]]&lt;5,Table467411[[#This Row],[PSI - FI]]&gt;=3),"Blue","No")))</f>
        <v>Red</v>
      </c>
      <c r="X6" s="19" t="str">
        <f>HYPERLINK("https://www.google.com/maps/dir/?api=1&amp;origin=" &amp; Table467411[[#This Row],[Begin Lat]] &amp; "," &amp; Table467411[[#This Row],[Begin Long]] &amp; "&amp;destination=" &amp; Table467411[[#This Row],[End Lat]] &amp; "," &amp; Table467411[[#This Row],[End Long]] &amp; "&amp;travelmode=driving", "Google Maps")</f>
        <v>Google Maps</v>
      </c>
      <c r="Y6" s="1">
        <v>41.024381581599997</v>
      </c>
      <c r="Z6" s="1">
        <v>-80.664370712700006</v>
      </c>
      <c r="AA6" s="1">
        <v>41.024334921499999</v>
      </c>
      <c r="AB6" s="1">
        <v>-80.6547919562</v>
      </c>
    </row>
    <row r="7" spans="1:29" x14ac:dyDescent="0.25">
      <c r="A7" s="13">
        <v>5</v>
      </c>
      <c r="B7" s="17">
        <v>4</v>
      </c>
      <c r="C7" s="1" t="s">
        <v>801</v>
      </c>
      <c r="D7" s="1" t="s">
        <v>3249</v>
      </c>
      <c r="E7" s="1" t="s">
        <v>3397</v>
      </c>
      <c r="F7" s="1" t="s">
        <v>3756</v>
      </c>
      <c r="G7" s="16">
        <v>16.7</v>
      </c>
      <c r="H7" s="16">
        <v>17.2</v>
      </c>
      <c r="I7" s="13" t="s">
        <v>3190</v>
      </c>
      <c r="J7" s="1" t="s">
        <v>4975</v>
      </c>
      <c r="K7" s="1">
        <v>1</v>
      </c>
      <c r="L7" s="1">
        <v>0</v>
      </c>
      <c r="M7" s="1">
        <v>18</v>
      </c>
      <c r="N7" s="1">
        <v>13</v>
      </c>
      <c r="O7" s="1">
        <v>111</v>
      </c>
      <c r="P7" s="16">
        <v>332.20793968023258</v>
      </c>
      <c r="Q7" s="21">
        <v>1.258954588464082</v>
      </c>
      <c r="R7" s="21">
        <v>67.787504923674533</v>
      </c>
      <c r="S7" s="21">
        <v>66.528550335210454</v>
      </c>
      <c r="T7" s="21">
        <v>9.6462902562588757E-2</v>
      </c>
      <c r="U7" s="21">
        <v>9.3994780973203618</v>
      </c>
      <c r="V7" s="21">
        <v>9.3030151947577728</v>
      </c>
      <c r="W7" s="13" t="str">
        <f>IF(Table467411[[#This Row],[PSI - FI]]&gt;5,"Red",(IF(AND(Table467411[[#This Row],[PSI - FI]]&lt;5,Table467411[[#This Row],[PSI - FI]]&gt;=3),"Blue","No")))</f>
        <v>Red</v>
      </c>
      <c r="X7" s="19" t="str">
        <f>HYPERLINK("https://www.google.com/maps/dir/?api=1&amp;origin=" &amp; Table467411[[#This Row],[Begin Lat]] &amp; "," &amp; Table467411[[#This Row],[Begin Long]] &amp; "&amp;destination=" &amp; Table467411[[#This Row],[End Lat]] &amp; "," &amp; Table467411[[#This Row],[End Long]] &amp; "&amp;travelmode=driving", "Google Maps")</f>
        <v>Google Maps</v>
      </c>
      <c r="Y7" s="1">
        <v>41.024512215400001</v>
      </c>
      <c r="Z7" s="1">
        <v>-80.683462300200006</v>
      </c>
      <c r="AA7" s="1">
        <v>41.024449040100002</v>
      </c>
      <c r="AB7" s="1">
        <v>-80.6739175692</v>
      </c>
    </row>
    <row r="8" spans="1:29" x14ac:dyDescent="0.25">
      <c r="A8" s="13">
        <v>6</v>
      </c>
      <c r="B8" s="17">
        <v>8</v>
      </c>
      <c r="C8" s="1" t="s">
        <v>787</v>
      </c>
      <c r="D8" s="1" t="s">
        <v>4574</v>
      </c>
      <c r="E8" s="1" t="s">
        <v>5256</v>
      </c>
      <c r="F8" s="1" t="s">
        <v>4397</v>
      </c>
      <c r="G8" s="16">
        <v>4.2</v>
      </c>
      <c r="H8" s="16">
        <v>4.7</v>
      </c>
      <c r="I8" s="13" t="s">
        <v>3190</v>
      </c>
      <c r="J8" s="1" t="s">
        <v>4975</v>
      </c>
      <c r="K8" s="1">
        <v>1</v>
      </c>
      <c r="L8" s="1">
        <v>1</v>
      </c>
      <c r="M8" s="1">
        <v>18</v>
      </c>
      <c r="N8" s="1">
        <v>12</v>
      </c>
      <c r="O8" s="1">
        <v>79</v>
      </c>
      <c r="P8" s="16">
        <v>341.44712936046511</v>
      </c>
      <c r="Q8" s="21">
        <v>0.90002318829883632</v>
      </c>
      <c r="R8" s="21">
        <v>52.864680346725685</v>
      </c>
      <c r="S8" s="21">
        <v>51.964657158426846</v>
      </c>
      <c r="T8" s="21">
        <v>6.8911420890288025E-2</v>
      </c>
      <c r="U8" s="21">
        <v>8.1677601782471996</v>
      </c>
      <c r="V8" s="21">
        <v>8.0988487573569117</v>
      </c>
      <c r="W8" s="13" t="str">
        <f>IF(Table467411[[#This Row],[PSI - FI]]&gt;5,"Red",(IF(AND(Table467411[[#This Row],[PSI - FI]]&lt;5,Table467411[[#This Row],[PSI - FI]]&gt;=3),"Blue","No")))</f>
        <v>Red</v>
      </c>
      <c r="X8" s="19" t="str">
        <f>HYPERLINK("https://www.google.com/maps/dir/?api=1&amp;origin=" &amp; Table467411[[#This Row],[Begin Lat]] &amp; "," &amp; Table467411[[#This Row],[Begin Long]] &amp; "&amp;destination=" &amp; Table467411[[#This Row],[End Lat]] &amp; "," &amp; Table467411[[#This Row],[End Long]] &amp; "&amp;travelmode=driving", "Google Maps")</f>
        <v>Google Maps</v>
      </c>
      <c r="Y8" s="1">
        <v>39.190993716199998</v>
      </c>
      <c r="Z8" s="1">
        <v>-84.570752740700001</v>
      </c>
      <c r="AA8" s="1">
        <v>39.196614816900002</v>
      </c>
      <c r="AB8" s="1">
        <v>-84.5660384153</v>
      </c>
    </row>
    <row r="9" spans="1:29" x14ac:dyDescent="0.25">
      <c r="A9" s="13">
        <v>7</v>
      </c>
      <c r="B9" s="17">
        <v>2</v>
      </c>
      <c r="C9" s="1" t="s">
        <v>786</v>
      </c>
      <c r="D9" s="1" t="s">
        <v>4103</v>
      </c>
      <c r="E9" s="1" t="s">
        <v>3452</v>
      </c>
      <c r="F9" s="1" t="s">
        <v>3712</v>
      </c>
      <c r="G9" s="16">
        <v>10</v>
      </c>
      <c r="H9" s="16">
        <v>10.5</v>
      </c>
      <c r="I9" s="13" t="s">
        <v>3190</v>
      </c>
      <c r="J9" s="1" t="s">
        <v>4975</v>
      </c>
      <c r="K9" s="1">
        <v>0</v>
      </c>
      <c r="L9" s="1">
        <v>0</v>
      </c>
      <c r="M9" s="1">
        <v>22</v>
      </c>
      <c r="N9" s="1">
        <v>14</v>
      </c>
      <c r="O9" s="1">
        <v>56</v>
      </c>
      <c r="P9" s="16">
        <v>262.15625</v>
      </c>
      <c r="Q9" s="21">
        <v>0.49857312678797971</v>
      </c>
      <c r="R9" s="21">
        <v>31.521247860782651</v>
      </c>
      <c r="S9" s="21">
        <v>31.02267473399467</v>
      </c>
      <c r="T9" s="21">
        <v>3.7551263157501513E-2</v>
      </c>
      <c r="U9" s="21">
        <v>7.8704991921092997</v>
      </c>
      <c r="V9" s="21">
        <v>7.832947928951798</v>
      </c>
      <c r="W9" s="13" t="str">
        <f>IF(Table467411[[#This Row],[PSI - FI]]&gt;5,"Red",(IF(AND(Table467411[[#This Row],[PSI - FI]]&lt;5,Table467411[[#This Row],[PSI - FI]]&gt;=3),"Blue","No")))</f>
        <v>Red</v>
      </c>
      <c r="X9" s="19" t="str">
        <f>HYPERLINK("https://www.google.com/maps/dir/?api=1&amp;origin=" &amp; Table467411[[#This Row],[Begin Lat]] &amp; "," &amp; Table467411[[#This Row],[Begin Long]] &amp; "&amp;destination=" &amp; Table467411[[#This Row],[End Lat]] &amp; "," &amp; Table467411[[#This Row],[End Long]] &amp; "&amp;travelmode=driving", "Google Maps")</f>
        <v>Google Maps</v>
      </c>
      <c r="Y9" s="1">
        <v>41.612410810299998</v>
      </c>
      <c r="Z9" s="1">
        <v>-83.697309943700006</v>
      </c>
      <c r="AA9" s="1">
        <v>41.613367423500002</v>
      </c>
      <c r="AB9" s="1">
        <v>-83.687735765900001</v>
      </c>
    </row>
    <row r="10" spans="1:29" x14ac:dyDescent="0.25">
      <c r="A10" s="13">
        <v>8</v>
      </c>
      <c r="B10" s="17">
        <v>4</v>
      </c>
      <c r="C10" s="1" t="s">
        <v>795</v>
      </c>
      <c r="D10" s="1" t="s">
        <v>4575</v>
      </c>
      <c r="E10" s="1" t="s">
        <v>5440</v>
      </c>
      <c r="F10" s="1" t="s">
        <v>3707</v>
      </c>
      <c r="G10" s="16">
        <v>2.2000000000000002</v>
      </c>
      <c r="H10" s="16">
        <v>2.7</v>
      </c>
      <c r="I10" s="13" t="s">
        <v>3190</v>
      </c>
      <c r="J10" s="1" t="s">
        <v>4984</v>
      </c>
      <c r="K10" s="1">
        <v>0</v>
      </c>
      <c r="L10" s="1">
        <v>1</v>
      </c>
      <c r="M10" s="1">
        <v>13</v>
      </c>
      <c r="N10" s="1">
        <v>20</v>
      </c>
      <c r="O10" s="1">
        <v>108</v>
      </c>
      <c r="P10" s="16">
        <v>327.53606468023258</v>
      </c>
      <c r="Q10" s="21">
        <v>0.30724238580288987</v>
      </c>
      <c r="R10" s="21">
        <v>49.062916103651141</v>
      </c>
      <c r="S10" s="21">
        <v>48.755673717848254</v>
      </c>
      <c r="T10" s="21">
        <v>2.2303017154504976E-2</v>
      </c>
      <c r="U10" s="21">
        <v>7.7711724039798176</v>
      </c>
      <c r="V10" s="21">
        <v>7.7488693868253122</v>
      </c>
      <c r="W10" s="13" t="str">
        <f>IF(Table467411[[#This Row],[PSI - FI]]&gt;5,"Red",(IF(AND(Table467411[[#This Row],[PSI - FI]]&lt;5,Table467411[[#This Row],[PSI - FI]]&gt;=3),"Blue","No")))</f>
        <v>Red</v>
      </c>
      <c r="X10" s="19" t="str">
        <f>HYPERLINK("https://www.google.com/maps/dir/?api=1&amp;origin=" &amp; Table467411[[#This Row],[Begin Lat]] &amp; "," &amp; Table467411[[#This Row],[Begin Long]] &amp; "&amp;destination=" &amp; Table467411[[#This Row],[End Lat]] &amp; "," &amp; Table467411[[#This Row],[End Long]] &amp; "&amp;travelmode=driving", "Google Maps")</f>
        <v>Google Maps</v>
      </c>
      <c r="Y10" s="1">
        <v>41.1359240353</v>
      </c>
      <c r="Z10" s="1">
        <v>-81.644653031000004</v>
      </c>
      <c r="AA10" s="1">
        <v>41.135817127400003</v>
      </c>
      <c r="AB10" s="1">
        <v>-81.635276737599995</v>
      </c>
    </row>
    <row r="11" spans="1:29" x14ac:dyDescent="0.25">
      <c r="A11" s="13">
        <v>9</v>
      </c>
      <c r="B11" s="17">
        <v>8</v>
      </c>
      <c r="C11" s="1" t="s">
        <v>787</v>
      </c>
      <c r="D11" s="1" t="s">
        <v>3929</v>
      </c>
      <c r="E11" s="1" t="s">
        <v>5812</v>
      </c>
      <c r="F11" s="1" t="s">
        <v>4359</v>
      </c>
      <c r="G11" s="16">
        <v>13.7</v>
      </c>
      <c r="H11" s="16">
        <v>14.2</v>
      </c>
      <c r="I11" s="13" t="s">
        <v>3190</v>
      </c>
      <c r="J11" s="1" t="s">
        <v>4984</v>
      </c>
      <c r="K11" s="1">
        <v>1</v>
      </c>
      <c r="L11" s="1">
        <v>0</v>
      </c>
      <c r="M11" s="1">
        <v>13</v>
      </c>
      <c r="N11" s="1">
        <v>8</v>
      </c>
      <c r="O11" s="1">
        <v>41</v>
      </c>
      <c r="P11" s="16">
        <v>207.28606468023256</v>
      </c>
      <c r="Q11" s="21">
        <v>0.55175997474417515</v>
      </c>
      <c r="R11" s="21">
        <v>31.655251032017304</v>
      </c>
      <c r="S11" s="21">
        <v>31.103491057273128</v>
      </c>
      <c r="T11" s="21">
        <v>3.9899009593450739E-2</v>
      </c>
      <c r="U11" s="21">
        <v>7.7434275803168591</v>
      </c>
      <c r="V11" s="21">
        <v>7.7035285707234085</v>
      </c>
      <c r="W11" s="13" t="str">
        <f>IF(Table467411[[#This Row],[PSI - FI]]&gt;5,"Red",(IF(AND(Table467411[[#This Row],[PSI - FI]]&lt;5,Table467411[[#This Row],[PSI - FI]]&gt;=3),"Blue","No")))</f>
        <v>Red</v>
      </c>
      <c r="X11" s="19" t="str">
        <f>HYPERLINK("https://www.google.com/maps/dir/?api=1&amp;origin=" &amp; Table467411[[#This Row],[Begin Lat]] &amp; "," &amp; Table467411[[#This Row],[Begin Long]] &amp; "&amp;destination=" &amp; Table467411[[#This Row],[End Lat]] &amp; "," &amp; Table467411[[#This Row],[End Long]] &amp; "&amp;travelmode=driving", "Google Maps")</f>
        <v>Google Maps</v>
      </c>
      <c r="Y11" s="1">
        <v>39.2046725549</v>
      </c>
      <c r="Z11" s="1">
        <v>-84.469031067200007</v>
      </c>
      <c r="AA11" s="1">
        <v>39.207827818399998</v>
      </c>
      <c r="AB11" s="1">
        <v>-84.462280888999999</v>
      </c>
    </row>
    <row r="12" spans="1:29" x14ac:dyDescent="0.25">
      <c r="A12" s="13">
        <v>10</v>
      </c>
      <c r="B12" s="17">
        <v>8</v>
      </c>
      <c r="C12" s="1" t="s">
        <v>787</v>
      </c>
      <c r="D12" s="1" t="s">
        <v>4576</v>
      </c>
      <c r="E12" s="1" t="s">
        <v>5904</v>
      </c>
      <c r="F12" s="1" t="s">
        <v>4873</v>
      </c>
      <c r="G12" s="16">
        <v>0.4</v>
      </c>
      <c r="H12" s="16">
        <v>0.9</v>
      </c>
      <c r="I12" s="13" t="s">
        <v>3190</v>
      </c>
      <c r="J12" s="1" t="s">
        <v>4975</v>
      </c>
      <c r="K12" s="1">
        <v>0</v>
      </c>
      <c r="L12" s="1">
        <v>2</v>
      </c>
      <c r="M12" s="1">
        <v>19</v>
      </c>
      <c r="N12" s="1">
        <v>13</v>
      </c>
      <c r="O12" s="1">
        <v>102</v>
      </c>
      <c r="P12" s="16">
        <v>375.43150436046511</v>
      </c>
      <c r="Q12" s="21">
        <v>0.70575328553115046</v>
      </c>
      <c r="R12" s="21">
        <v>60.315114221855751</v>
      </c>
      <c r="S12" s="21">
        <v>59.609360936324599</v>
      </c>
      <c r="T12" s="21">
        <v>5.405853707165021E-2</v>
      </c>
      <c r="U12" s="21">
        <v>7.4326639207145631</v>
      </c>
      <c r="V12" s="21">
        <v>7.3786053836429124</v>
      </c>
      <c r="W12" s="13" t="str">
        <f>IF(Table467411[[#This Row],[PSI - FI]]&gt;5,"Red",(IF(AND(Table467411[[#This Row],[PSI - FI]]&lt;5,Table467411[[#This Row],[PSI - FI]]&gt;=3),"Blue","No")))</f>
        <v>Red</v>
      </c>
      <c r="X12" s="19" t="str">
        <f>HYPERLINK("https://www.google.com/maps/dir/?api=1&amp;origin=" &amp; Table467411[[#This Row],[Begin Lat]] &amp; "," &amp; Table467411[[#This Row],[Begin Long]] &amp; "&amp;destination=" &amp; Table467411[[#This Row],[End Lat]] &amp; "," &amp; Table467411[[#This Row],[End Long]] &amp; "&amp;travelmode=driving", "Google Maps")</f>
        <v>Google Maps</v>
      </c>
      <c r="Y12" s="1">
        <v>39.196364283599998</v>
      </c>
      <c r="Z12" s="1">
        <v>-84.600283820800001</v>
      </c>
      <c r="AA12" s="1">
        <v>39.203354795300001</v>
      </c>
      <c r="AB12" s="1">
        <v>-84.600008362300002</v>
      </c>
    </row>
    <row r="13" spans="1:29" x14ac:dyDescent="0.25">
      <c r="A13" s="13">
        <v>11</v>
      </c>
      <c r="B13" s="17">
        <v>8</v>
      </c>
      <c r="C13" s="1" t="s">
        <v>787</v>
      </c>
      <c r="D13" s="1" t="s">
        <v>3959</v>
      </c>
      <c r="E13" s="1" t="s">
        <v>5415</v>
      </c>
      <c r="F13" s="1" t="s">
        <v>4368</v>
      </c>
      <c r="G13" s="16">
        <v>8.5</v>
      </c>
      <c r="H13" s="16">
        <v>9</v>
      </c>
      <c r="I13" s="13" t="s">
        <v>3190</v>
      </c>
      <c r="J13" s="1" t="s">
        <v>4975</v>
      </c>
      <c r="K13" s="1">
        <v>1</v>
      </c>
      <c r="L13" s="1">
        <v>1</v>
      </c>
      <c r="M13" s="1">
        <v>23</v>
      </c>
      <c r="N13" s="1">
        <v>8</v>
      </c>
      <c r="O13" s="1">
        <v>142</v>
      </c>
      <c r="P13" s="16">
        <v>419.43150436046511</v>
      </c>
      <c r="Q13" s="21">
        <v>0.77372795029380581</v>
      </c>
      <c r="R13" s="21">
        <v>70.297721330114157</v>
      </c>
      <c r="S13" s="21">
        <v>69.523993379820354</v>
      </c>
      <c r="T13" s="21">
        <v>5.9226533613275623E-2</v>
      </c>
      <c r="U13" s="21">
        <v>7.1693586478653577</v>
      </c>
      <c r="V13" s="21">
        <v>7.1101321142520817</v>
      </c>
      <c r="W13" s="13" t="str">
        <f>IF(Table467411[[#This Row],[PSI - FI]]&gt;5,"Red",(IF(AND(Table467411[[#This Row],[PSI - FI]]&lt;5,Table467411[[#This Row],[PSI - FI]]&gt;=3),"Blue","No")))</f>
        <v>Red</v>
      </c>
      <c r="X13" s="19" t="str">
        <f>HYPERLINK("https://www.google.com/maps/dir/?api=1&amp;origin=" &amp; Table467411[[#This Row],[Begin Lat]] &amp; "," &amp; Table467411[[#This Row],[Begin Long]] &amp; "&amp;destination=" &amp; Table467411[[#This Row],[End Lat]] &amp; "," &amp; Table467411[[#This Row],[End Long]] &amp; "&amp;travelmode=driving", "Google Maps")</f>
        <v>Google Maps</v>
      </c>
      <c r="Y13" s="1">
        <v>39.150684210599998</v>
      </c>
      <c r="Z13" s="1">
        <v>-84.627765120600003</v>
      </c>
      <c r="AA13" s="1">
        <v>39.144692536400001</v>
      </c>
      <c r="AB13" s="1">
        <v>-84.623353664000007</v>
      </c>
    </row>
    <row r="14" spans="1:29" x14ac:dyDescent="0.25">
      <c r="A14" s="13">
        <v>12</v>
      </c>
      <c r="B14" s="17">
        <v>4</v>
      </c>
      <c r="C14" s="1" t="s">
        <v>801</v>
      </c>
      <c r="D14" s="1" t="s">
        <v>3249</v>
      </c>
      <c r="E14" s="1" t="s">
        <v>3397</v>
      </c>
      <c r="F14" s="1" t="s">
        <v>3756</v>
      </c>
      <c r="G14" s="16">
        <v>18.3</v>
      </c>
      <c r="H14" s="16">
        <v>18.8</v>
      </c>
      <c r="I14" s="13" t="s">
        <v>3190</v>
      </c>
      <c r="J14" s="1" t="s">
        <v>4975</v>
      </c>
      <c r="K14" s="1">
        <v>0</v>
      </c>
      <c r="L14" s="1">
        <v>0</v>
      </c>
      <c r="M14" s="1">
        <v>9</v>
      </c>
      <c r="N14" s="1">
        <v>15</v>
      </c>
      <c r="O14" s="1">
        <v>51</v>
      </c>
      <c r="P14" s="16">
        <v>176.484375</v>
      </c>
      <c r="Q14" s="21">
        <v>1.258954588464082</v>
      </c>
      <c r="R14" s="21">
        <v>35.565257972450901</v>
      </c>
      <c r="S14" s="21">
        <v>34.306303383986815</v>
      </c>
      <c r="T14" s="21">
        <v>9.6462902562588757E-2</v>
      </c>
      <c r="U14" s="21">
        <v>7.0591436659239468</v>
      </c>
      <c r="V14" s="21">
        <v>6.9626807633613579</v>
      </c>
      <c r="W14" s="13" t="str">
        <f>IF(Table467411[[#This Row],[PSI - FI]]&gt;5,"Red",(IF(AND(Table467411[[#This Row],[PSI - FI]]&lt;5,Table467411[[#This Row],[PSI - FI]]&gt;=3),"Blue","No")))</f>
        <v>Red</v>
      </c>
      <c r="X14" s="19" t="str">
        <f>HYPERLINK("https://www.google.com/maps/dir/?api=1&amp;origin=" &amp; Table467411[[#This Row],[Begin Lat]] &amp; "," &amp; Table467411[[#This Row],[Begin Long]] &amp; "&amp;destination=" &amp; Table467411[[#This Row],[End Lat]] &amp; "," &amp; Table467411[[#This Row],[End Long]] &amp; "&amp;travelmode=driving", "Google Maps")</f>
        <v>Google Maps</v>
      </c>
      <c r="Y14" s="1">
        <v>41.024329232699998</v>
      </c>
      <c r="Z14" s="1">
        <v>-80.6528768684</v>
      </c>
      <c r="AA14" s="1">
        <v>41.024289745600001</v>
      </c>
      <c r="AB14" s="1">
        <v>-80.643309613</v>
      </c>
    </row>
    <row r="15" spans="1:29" x14ac:dyDescent="0.25">
      <c r="A15" s="13">
        <v>13</v>
      </c>
      <c r="B15" s="17">
        <v>8</v>
      </c>
      <c r="C15" s="1" t="s">
        <v>1329</v>
      </c>
      <c r="D15" s="1" t="s">
        <v>3438</v>
      </c>
      <c r="E15" s="1" t="s">
        <v>5866</v>
      </c>
      <c r="F15" s="1" t="s">
        <v>3766</v>
      </c>
      <c r="G15" s="16">
        <v>2.7</v>
      </c>
      <c r="H15" s="16">
        <v>3.2</v>
      </c>
      <c r="I15" s="13" t="s">
        <v>3190</v>
      </c>
      <c r="J15" s="1" t="s">
        <v>4984</v>
      </c>
      <c r="K15" s="1">
        <v>0</v>
      </c>
      <c r="L15" s="1">
        <v>0</v>
      </c>
      <c r="M15" s="1">
        <v>15</v>
      </c>
      <c r="N15" s="1">
        <v>7</v>
      </c>
      <c r="O15" s="1">
        <v>68</v>
      </c>
      <c r="P15" s="16">
        <v>197.265625</v>
      </c>
      <c r="Q15" s="21">
        <v>0.64355347841733912</v>
      </c>
      <c r="R15" s="21">
        <v>35.985299660854331</v>
      </c>
      <c r="S15" s="21">
        <v>35.341746182436992</v>
      </c>
      <c r="T15" s="21">
        <v>4.7044094008196008E-2</v>
      </c>
      <c r="U15" s="21">
        <v>6.8597650768404232</v>
      </c>
      <c r="V15" s="21">
        <v>6.8127209828322268</v>
      </c>
      <c r="W15" s="13" t="str">
        <f>IF(Table467411[[#This Row],[PSI - FI]]&gt;5,"Red",(IF(AND(Table467411[[#This Row],[PSI - FI]]&lt;5,Table467411[[#This Row],[PSI - FI]]&gt;=3),"Blue","No")))</f>
        <v>Red</v>
      </c>
      <c r="X15" s="19" t="str">
        <f>HYPERLINK("https://www.google.com/maps/dir/?api=1&amp;origin=" &amp; Table467411[[#This Row],[Begin Lat]] &amp; "," &amp; Table467411[[#This Row],[Begin Long]] &amp; "&amp;destination=" &amp; Table467411[[#This Row],[End Lat]] &amp; "," &amp; Table467411[[#This Row],[End Long]] &amp; "&amp;travelmode=driving", "Google Maps")</f>
        <v>Google Maps</v>
      </c>
      <c r="Y15" s="1">
        <v>39.094957502600003</v>
      </c>
      <c r="Z15" s="1">
        <v>-84.263388915600004</v>
      </c>
      <c r="AA15" s="1">
        <v>39.092568874199998</v>
      </c>
      <c r="AB15" s="1">
        <v>-84.254514768799993</v>
      </c>
    </row>
    <row r="16" spans="1:29" x14ac:dyDescent="0.25">
      <c r="A16" s="13">
        <v>14</v>
      </c>
      <c r="B16" s="17">
        <v>8</v>
      </c>
      <c r="C16" s="1" t="s">
        <v>787</v>
      </c>
      <c r="D16" s="1" t="s">
        <v>4578</v>
      </c>
      <c r="E16" s="1" t="s">
        <v>5256</v>
      </c>
      <c r="F16" s="1" t="s">
        <v>4397</v>
      </c>
      <c r="G16" s="16">
        <v>5.2</v>
      </c>
      <c r="H16" s="16">
        <v>5.7</v>
      </c>
      <c r="I16" s="13" t="s">
        <v>3190</v>
      </c>
      <c r="J16" s="1" t="s">
        <v>4975</v>
      </c>
      <c r="K16" s="1">
        <v>0</v>
      </c>
      <c r="L16" s="1">
        <v>1</v>
      </c>
      <c r="M16" s="1">
        <v>14</v>
      </c>
      <c r="N16" s="1">
        <v>17</v>
      </c>
      <c r="O16" s="1">
        <v>44</v>
      </c>
      <c r="P16" s="16">
        <v>256.77043968023258</v>
      </c>
      <c r="Q16" s="21">
        <v>0.67103188379343903</v>
      </c>
      <c r="R16" s="21">
        <v>33.030075904720938</v>
      </c>
      <c r="S16" s="21">
        <v>32.359044020927499</v>
      </c>
      <c r="T16" s="21">
        <v>5.1419898552853567E-2</v>
      </c>
      <c r="U16" s="21">
        <v>6.7522639925970225</v>
      </c>
      <c r="V16" s="21">
        <v>6.7008440940441689</v>
      </c>
      <c r="W16" s="13" t="str">
        <f>IF(Table467411[[#This Row],[PSI - FI]]&gt;5,"Red",(IF(AND(Table467411[[#This Row],[PSI - FI]]&lt;5,Table467411[[#This Row],[PSI - FI]]&gt;=3),"Blue","No")))</f>
        <v>Red</v>
      </c>
      <c r="X16" s="19" t="str">
        <f>HYPERLINK("https://www.google.com/maps/dir/?api=1&amp;origin=" &amp; Table467411[[#This Row],[Begin Lat]] &amp; "," &amp; Table467411[[#This Row],[Begin Long]] &amp; "&amp;destination=" &amp; Table467411[[#This Row],[End Lat]] &amp; "," &amp; Table467411[[#This Row],[End Long]] &amp; "&amp;travelmode=driving", "Google Maps")</f>
        <v>Google Maps</v>
      </c>
      <c r="Y16" s="1">
        <v>39.203054061300001</v>
      </c>
      <c r="Z16" s="1">
        <v>-84.561976381799994</v>
      </c>
      <c r="AA16" s="1">
        <v>39.203313473400001</v>
      </c>
      <c r="AB16" s="1">
        <v>-84.5529170752</v>
      </c>
    </row>
    <row r="17" spans="1:28" x14ac:dyDescent="0.25">
      <c r="A17" s="13">
        <v>15</v>
      </c>
      <c r="B17" s="17">
        <v>4</v>
      </c>
      <c r="C17" s="1" t="s">
        <v>801</v>
      </c>
      <c r="D17" s="1" t="s">
        <v>3249</v>
      </c>
      <c r="E17" s="1" t="s">
        <v>3397</v>
      </c>
      <c r="F17" s="1" t="s">
        <v>3756</v>
      </c>
      <c r="G17" s="16">
        <v>15.6</v>
      </c>
      <c r="H17" s="16">
        <v>16.100000000000001</v>
      </c>
      <c r="I17" s="13" t="s">
        <v>3190</v>
      </c>
      <c r="J17" s="1" t="s">
        <v>4975</v>
      </c>
      <c r="K17" s="1">
        <v>1</v>
      </c>
      <c r="L17" s="1">
        <v>0</v>
      </c>
      <c r="M17" s="1">
        <v>13</v>
      </c>
      <c r="N17" s="1">
        <v>8</v>
      </c>
      <c r="O17" s="1">
        <v>45</v>
      </c>
      <c r="P17" s="16">
        <v>211.28606468023256</v>
      </c>
      <c r="Q17" s="21">
        <v>1.258954588464082</v>
      </c>
      <c r="R17" s="21">
        <v>32.248261962766115</v>
      </c>
      <c r="S17" s="21">
        <v>30.989307374302033</v>
      </c>
      <c r="T17" s="21">
        <v>9.6462902562588757E-2</v>
      </c>
      <c r="U17" s="21">
        <v>6.4740600580748433</v>
      </c>
      <c r="V17" s="21">
        <v>6.3775971555122544</v>
      </c>
      <c r="W17" s="13" t="str">
        <f>IF(Table467411[[#This Row],[PSI - FI]]&gt;5,"Red",(IF(AND(Table467411[[#This Row],[PSI - FI]]&lt;5,Table467411[[#This Row],[PSI - FI]]&gt;=3),"Blue","No")))</f>
        <v>Red</v>
      </c>
      <c r="X17" s="19" t="str">
        <f>HYPERLINK("https://www.google.com/maps/dir/?api=1&amp;origin=" &amp; Table467411[[#This Row],[Begin Lat]] &amp; "," &amp; Table467411[[#This Row],[Begin Long]] &amp; "&amp;destination=" &amp; Table467411[[#This Row],[End Lat]] &amp; "," &amp; Table467411[[#This Row],[End Long]] &amp; "&amp;travelmode=driving", "Google Maps")</f>
        <v>Google Maps</v>
      </c>
      <c r="Y17" s="1">
        <v>41.024630958400003</v>
      </c>
      <c r="Z17" s="1">
        <v>-80.7044892901</v>
      </c>
      <c r="AA17" s="1">
        <v>41.024587757500001</v>
      </c>
      <c r="AB17" s="1">
        <v>-80.6949278548</v>
      </c>
    </row>
    <row r="18" spans="1:28" x14ac:dyDescent="0.25">
      <c r="A18" s="13">
        <v>16</v>
      </c>
      <c r="B18" s="17">
        <v>8</v>
      </c>
      <c r="C18" s="1" t="s">
        <v>787</v>
      </c>
      <c r="D18" s="1" t="s">
        <v>4286</v>
      </c>
      <c r="E18" s="1" t="s">
        <v>5522</v>
      </c>
      <c r="F18" s="1" t="s">
        <v>4469</v>
      </c>
      <c r="G18" s="16">
        <v>3.5</v>
      </c>
      <c r="H18" s="16">
        <v>4</v>
      </c>
      <c r="I18" s="13" t="s">
        <v>3190</v>
      </c>
      <c r="J18" s="1" t="s">
        <v>4975</v>
      </c>
      <c r="K18" s="1">
        <v>1</v>
      </c>
      <c r="L18" s="1">
        <v>0</v>
      </c>
      <c r="M18" s="1">
        <v>21</v>
      </c>
      <c r="N18" s="1">
        <v>19</v>
      </c>
      <c r="O18" s="1">
        <v>136</v>
      </c>
      <c r="P18" s="16">
        <v>403.47356468023258</v>
      </c>
      <c r="Q18" s="21">
        <v>0.41181960504539605</v>
      </c>
      <c r="R18" s="21">
        <v>68.114688107521715</v>
      </c>
      <c r="S18" s="21">
        <v>67.702868502476321</v>
      </c>
      <c r="T18" s="21">
        <v>3.170250262001862E-2</v>
      </c>
      <c r="U18" s="21">
        <v>6.2519252273874901</v>
      </c>
      <c r="V18" s="21">
        <v>6.2202227247674715</v>
      </c>
      <c r="W18" s="13" t="str">
        <f>IF(Table467411[[#This Row],[PSI - FI]]&gt;5,"Red",(IF(AND(Table467411[[#This Row],[PSI - FI]]&lt;5,Table467411[[#This Row],[PSI - FI]]&gt;=3),"Blue","No")))</f>
        <v>Red</v>
      </c>
      <c r="X18" s="19" t="str">
        <f>HYPERLINK("https://www.google.com/maps/dir/?api=1&amp;origin=" &amp; Table467411[[#This Row],[Begin Lat]] &amp; "," &amp; Table467411[[#This Row],[Begin Long]] &amp; "&amp;destination=" &amp; Table467411[[#This Row],[End Lat]] &amp; "," &amp; Table467411[[#This Row],[End Long]] &amp; "&amp;travelmode=driving", "Google Maps")</f>
        <v>Google Maps</v>
      </c>
      <c r="Y18" s="1">
        <v>39.213939855100001</v>
      </c>
      <c r="Z18" s="1">
        <v>-84.518511178500006</v>
      </c>
      <c r="AA18" s="1">
        <v>39.221148165899997</v>
      </c>
      <c r="AB18" s="1">
        <v>-84.517744111599995</v>
      </c>
    </row>
    <row r="19" spans="1:28" x14ac:dyDescent="0.25">
      <c r="A19" s="13">
        <v>17</v>
      </c>
      <c r="B19" s="17">
        <v>8</v>
      </c>
      <c r="C19" s="1" t="s">
        <v>787</v>
      </c>
      <c r="D19" s="1" t="s">
        <v>4172</v>
      </c>
      <c r="E19" s="1" t="s">
        <v>5307</v>
      </c>
      <c r="F19" s="1" t="s">
        <v>3705</v>
      </c>
      <c r="G19" s="16">
        <v>6.9</v>
      </c>
      <c r="H19" s="16">
        <v>7.4</v>
      </c>
      <c r="I19" s="13" t="s">
        <v>3190</v>
      </c>
      <c r="J19" s="1" t="s">
        <v>4975</v>
      </c>
      <c r="K19" s="1">
        <v>0</v>
      </c>
      <c r="L19" s="1">
        <v>3</v>
      </c>
      <c r="M19" s="1">
        <v>9</v>
      </c>
      <c r="N19" s="1">
        <v>13</v>
      </c>
      <c r="O19" s="1">
        <v>95</v>
      </c>
      <c r="P19" s="16">
        <v>348.63944404069764</v>
      </c>
      <c r="Q19" s="21">
        <v>1.0425956260076219</v>
      </c>
      <c r="R19" s="21">
        <v>48.313102462822762</v>
      </c>
      <c r="S19" s="21">
        <v>47.270506836815137</v>
      </c>
      <c r="T19" s="21">
        <v>7.9751789822357158E-2</v>
      </c>
      <c r="U19" s="21">
        <v>6.1788640003544719</v>
      </c>
      <c r="V19" s="21">
        <v>6.0991122105321152</v>
      </c>
      <c r="W19" s="13" t="str">
        <f>IF(Table467411[[#This Row],[PSI - FI]]&gt;5,"Red",(IF(AND(Table467411[[#This Row],[PSI - FI]]&lt;5,Table467411[[#This Row],[PSI - FI]]&gt;=3),"Blue","No")))</f>
        <v>Red</v>
      </c>
      <c r="X19" s="19" t="str">
        <f>HYPERLINK("https://www.google.com/maps/dir/?api=1&amp;origin=" &amp; Table467411[[#This Row],[Begin Lat]] &amp; "," &amp; Table467411[[#This Row],[Begin Long]] &amp; "&amp;destination=" &amp; Table467411[[#This Row],[End Lat]] &amp; "," &amp; Table467411[[#This Row],[End Long]] &amp; "&amp;travelmode=driving", "Google Maps")</f>
        <v>Google Maps</v>
      </c>
      <c r="Y19" s="1">
        <v>39.072660027200001</v>
      </c>
      <c r="Z19" s="1">
        <v>-84.324864949599998</v>
      </c>
      <c r="AA19" s="1">
        <v>39.071971009000002</v>
      </c>
      <c r="AB19" s="1">
        <v>-84.315600297100005</v>
      </c>
    </row>
    <row r="20" spans="1:28" x14ac:dyDescent="0.25">
      <c r="A20" s="13">
        <v>18</v>
      </c>
      <c r="B20" s="17">
        <v>4</v>
      </c>
      <c r="C20" s="1" t="s">
        <v>800</v>
      </c>
      <c r="D20" s="1" t="s">
        <v>3271</v>
      </c>
      <c r="E20" s="1" t="s">
        <v>5355</v>
      </c>
      <c r="F20" s="1" t="s">
        <v>3721</v>
      </c>
      <c r="G20" s="16">
        <v>24.1</v>
      </c>
      <c r="H20" s="16">
        <v>24.6</v>
      </c>
      <c r="I20" s="13" t="s">
        <v>3190</v>
      </c>
      <c r="J20" s="1" t="s">
        <v>4975</v>
      </c>
      <c r="K20" s="1">
        <v>0</v>
      </c>
      <c r="L20" s="1">
        <v>0</v>
      </c>
      <c r="M20" s="1">
        <v>10</v>
      </c>
      <c r="N20" s="1">
        <v>13</v>
      </c>
      <c r="O20" s="1">
        <v>49</v>
      </c>
      <c r="P20" s="16">
        <v>172.15625</v>
      </c>
      <c r="Q20" s="21">
        <v>0.71421993596050304</v>
      </c>
      <c r="R20" s="21">
        <v>28.19228415072859</v>
      </c>
      <c r="S20" s="21">
        <v>27.478064214768086</v>
      </c>
      <c r="T20" s="21">
        <v>5.3839154453389992E-2</v>
      </c>
      <c r="U20" s="21">
        <v>6.1597378628397674</v>
      </c>
      <c r="V20" s="21">
        <v>6.1058987083863778</v>
      </c>
      <c r="W20" s="13" t="str">
        <f>IF(Table467411[[#This Row],[PSI - FI]]&gt;5,"Red",(IF(AND(Table467411[[#This Row],[PSI - FI]]&lt;5,Table467411[[#This Row],[PSI - FI]]&gt;=3),"Blue","No")))</f>
        <v>Red</v>
      </c>
      <c r="X20" s="19" t="str">
        <f>HYPERLINK("https://www.google.com/maps/dir/?api=1&amp;origin=" &amp; Table467411[[#This Row],[Begin Lat]] &amp; "," &amp; Table467411[[#This Row],[Begin Long]] &amp; "&amp;destination=" &amp; Table467411[[#This Row],[End Lat]] &amp; "," &amp; Table467411[[#This Row],[End Long]] &amp; "&amp;travelmode=driving", "Google Maps")</f>
        <v>Google Maps</v>
      </c>
      <c r="Y20" s="1">
        <v>40.830047512</v>
      </c>
      <c r="Z20" s="1">
        <v>-81.364398920200003</v>
      </c>
      <c r="AA20" s="1">
        <v>40.830661820300001</v>
      </c>
      <c r="AB20" s="1">
        <v>-81.355048412100004</v>
      </c>
    </row>
    <row r="21" spans="1:28" x14ac:dyDescent="0.25">
      <c r="A21" s="13">
        <v>19</v>
      </c>
      <c r="B21" s="17">
        <v>8</v>
      </c>
      <c r="C21" s="1" t="s">
        <v>787</v>
      </c>
      <c r="D21" s="1" t="s">
        <v>3952</v>
      </c>
      <c r="E21" s="1" t="s">
        <v>5284</v>
      </c>
      <c r="F21" s="1" t="s">
        <v>3749</v>
      </c>
      <c r="G21" s="16">
        <v>12.9</v>
      </c>
      <c r="H21" s="16">
        <v>13.4</v>
      </c>
      <c r="I21" s="13" t="s">
        <v>3190</v>
      </c>
      <c r="J21" s="1" t="s">
        <v>4984</v>
      </c>
      <c r="K21" s="1">
        <v>0</v>
      </c>
      <c r="L21" s="1">
        <v>1</v>
      </c>
      <c r="M21" s="1">
        <v>7</v>
      </c>
      <c r="N21" s="1">
        <v>12</v>
      </c>
      <c r="O21" s="1">
        <v>61</v>
      </c>
      <c r="P21" s="16">
        <v>205.75481468023256</v>
      </c>
      <c r="Q21" s="21">
        <v>0.48405436275770353</v>
      </c>
      <c r="R21" s="21">
        <v>33.437944274317424</v>
      </c>
      <c r="S21" s="21">
        <v>32.95388991155972</v>
      </c>
      <c r="T21" s="21">
        <v>3.4788185636253917E-2</v>
      </c>
      <c r="U21" s="21">
        <v>5.9166646070522022</v>
      </c>
      <c r="V21" s="21">
        <v>5.8818764214159485</v>
      </c>
      <c r="W21" s="13" t="str">
        <f>IF(Table467411[[#This Row],[PSI - FI]]&gt;5,"Red",(IF(AND(Table467411[[#This Row],[PSI - FI]]&lt;5,Table467411[[#This Row],[PSI - FI]]&gt;=3),"Blue","No")))</f>
        <v>Red</v>
      </c>
      <c r="X21" s="19" t="str">
        <f>HYPERLINK("https://www.google.com/maps/dir/?api=1&amp;origin=" &amp; Table467411[[#This Row],[Begin Lat]] &amp; "," &amp; Table467411[[#This Row],[Begin Long]] &amp; "&amp;destination=" &amp; Table467411[[#This Row],[End Lat]] &amp; "," &amp; Table467411[[#This Row],[End Long]] &amp; "&amp;travelmode=driving", "Google Maps")</f>
        <v>Google Maps</v>
      </c>
      <c r="Y21" s="1">
        <v>39.2385007078</v>
      </c>
      <c r="Z21" s="1">
        <v>-84.592940687199999</v>
      </c>
      <c r="AA21" s="1">
        <v>39.245406185900002</v>
      </c>
      <c r="AB21" s="1">
        <v>-84.595489997200005</v>
      </c>
    </row>
    <row r="22" spans="1:28" x14ac:dyDescent="0.25">
      <c r="A22" s="13">
        <v>20</v>
      </c>
      <c r="B22" s="17">
        <v>8</v>
      </c>
      <c r="C22" s="1" t="s">
        <v>787</v>
      </c>
      <c r="D22" s="1" t="s">
        <v>3952</v>
      </c>
      <c r="E22" s="1" t="s">
        <v>5284</v>
      </c>
      <c r="F22" s="1" t="s">
        <v>3749</v>
      </c>
      <c r="G22" s="16">
        <v>10.3</v>
      </c>
      <c r="H22" s="16">
        <v>10.8</v>
      </c>
      <c r="I22" s="13" t="s">
        <v>3190</v>
      </c>
      <c r="J22" s="1" t="s">
        <v>4975</v>
      </c>
      <c r="K22" s="1">
        <v>2</v>
      </c>
      <c r="L22" s="1">
        <v>2</v>
      </c>
      <c r="M22" s="1">
        <v>8</v>
      </c>
      <c r="N22" s="1">
        <v>11</v>
      </c>
      <c r="O22" s="1">
        <v>49</v>
      </c>
      <c r="P22" s="16">
        <v>332.89425872093022</v>
      </c>
      <c r="Q22" s="21">
        <v>0.84221539776533028</v>
      </c>
      <c r="R22" s="21">
        <v>35.156708472996421</v>
      </c>
      <c r="S22" s="21">
        <v>34.314493075231091</v>
      </c>
      <c r="T22" s="21">
        <v>6.4439125082922932E-2</v>
      </c>
      <c r="U22" s="21">
        <v>5.7673369056395023</v>
      </c>
      <c r="V22" s="21">
        <v>5.7028977805565795</v>
      </c>
      <c r="W22" s="13" t="str">
        <f>IF(Table467411[[#This Row],[PSI - FI]]&gt;5,"Red",(IF(AND(Table467411[[#This Row],[PSI - FI]]&lt;5,Table467411[[#This Row],[PSI - FI]]&gt;=3),"Blue","No")))</f>
        <v>Red</v>
      </c>
      <c r="X22" s="19" t="str">
        <f>HYPERLINK("https://www.google.com/maps/dir/?api=1&amp;origin=" &amp; Table467411[[#This Row],[Begin Lat]] &amp; "," &amp; Table467411[[#This Row],[Begin Long]] &amp; "&amp;destination=" &amp; Table467411[[#This Row],[End Lat]] &amp; "," &amp; Table467411[[#This Row],[End Long]] &amp; "&amp;travelmode=driving", "Google Maps")</f>
        <v>Google Maps</v>
      </c>
      <c r="Y22" s="1">
        <v>39.2023741633</v>
      </c>
      <c r="Z22" s="1">
        <v>-84.580658098599997</v>
      </c>
      <c r="AA22" s="1">
        <v>39.20914123</v>
      </c>
      <c r="AB22" s="1">
        <v>-84.583804499999999</v>
      </c>
    </row>
    <row r="23" spans="1:28" x14ac:dyDescent="0.25">
      <c r="A23" s="13">
        <v>21</v>
      </c>
      <c r="B23" s="17">
        <v>8</v>
      </c>
      <c r="C23" s="1" t="s">
        <v>787</v>
      </c>
      <c r="D23" s="1" t="s">
        <v>3929</v>
      </c>
      <c r="E23" s="1" t="s">
        <v>5812</v>
      </c>
      <c r="F23" s="1" t="s">
        <v>4359</v>
      </c>
      <c r="G23" s="16">
        <v>12.9</v>
      </c>
      <c r="H23" s="16">
        <v>13.4</v>
      </c>
      <c r="I23" s="13" t="s">
        <v>3190</v>
      </c>
      <c r="J23" s="1" t="s">
        <v>4984</v>
      </c>
      <c r="K23" s="1">
        <v>1</v>
      </c>
      <c r="L23" s="1">
        <v>1</v>
      </c>
      <c r="M23" s="1">
        <v>6</v>
      </c>
      <c r="N23" s="1">
        <v>8</v>
      </c>
      <c r="O23" s="1">
        <v>32</v>
      </c>
      <c r="P23" s="16">
        <v>198.13462936046511</v>
      </c>
      <c r="Q23" s="21">
        <v>0.55175997474417515</v>
      </c>
      <c r="R23" s="21">
        <v>24.120977931652185</v>
      </c>
      <c r="S23" s="21">
        <v>23.569217956908009</v>
      </c>
      <c r="T23" s="21">
        <v>3.9899009593450739E-2</v>
      </c>
      <c r="U23" s="21">
        <v>5.6349561042107057</v>
      </c>
      <c r="V23" s="21">
        <v>5.5950570946172551</v>
      </c>
      <c r="W23" s="13" t="str">
        <f>IF(Table467411[[#This Row],[PSI - FI]]&gt;5,"Red",(IF(AND(Table467411[[#This Row],[PSI - FI]]&lt;5,Table467411[[#This Row],[PSI - FI]]&gt;=3),"Blue","No")))</f>
        <v>Red</v>
      </c>
      <c r="X23" s="19" t="str">
        <f>HYPERLINK("https://www.google.com/maps/dir/?api=1&amp;origin=" &amp; Table467411[[#This Row],[Begin Lat]] &amp; "," &amp; Table467411[[#This Row],[Begin Long]] &amp; "&amp;destination=" &amp; Table467411[[#This Row],[End Lat]] &amp; "," &amp; Table467411[[#This Row],[End Long]] &amp; "&amp;travelmode=driving", "Google Maps")</f>
        <v>Google Maps</v>
      </c>
      <c r="Y23" s="1">
        <v>39.209101776300002</v>
      </c>
      <c r="Z23" s="1">
        <v>-84.482411517399996</v>
      </c>
      <c r="AA23" s="1">
        <v>39.205488300600003</v>
      </c>
      <c r="AB23" s="1">
        <v>-84.474525349399997</v>
      </c>
    </row>
    <row r="24" spans="1:28" x14ac:dyDescent="0.25">
      <c r="A24" s="13">
        <v>22</v>
      </c>
      <c r="B24" s="17">
        <v>8</v>
      </c>
      <c r="C24" s="1" t="s">
        <v>1329</v>
      </c>
      <c r="D24" s="1" t="s">
        <v>4579</v>
      </c>
      <c r="E24" s="1" t="s">
        <v>3221</v>
      </c>
      <c r="F24" s="1" t="s">
        <v>3705</v>
      </c>
      <c r="G24" s="16">
        <v>0.1</v>
      </c>
      <c r="H24" s="16">
        <v>0.6</v>
      </c>
      <c r="I24" s="13" t="s">
        <v>3190</v>
      </c>
      <c r="J24" s="1" t="s">
        <v>4975</v>
      </c>
      <c r="K24" s="1">
        <v>1</v>
      </c>
      <c r="L24" s="1">
        <v>0</v>
      </c>
      <c r="M24" s="1">
        <v>10</v>
      </c>
      <c r="N24" s="1">
        <v>14</v>
      </c>
      <c r="O24" s="1">
        <v>164</v>
      </c>
      <c r="P24" s="16">
        <v>337.27043968023258</v>
      </c>
      <c r="Q24" s="21">
        <v>0.76874122196920192</v>
      </c>
      <c r="R24" s="21">
        <v>74.688340147381879</v>
      </c>
      <c r="S24" s="21">
        <v>73.919598925412672</v>
      </c>
      <c r="T24" s="21">
        <v>5.884724954132893E-2</v>
      </c>
      <c r="U24" s="21">
        <v>5.3747850699664985</v>
      </c>
      <c r="V24" s="21">
        <v>5.3159378204251695</v>
      </c>
      <c r="W24" s="13" t="str">
        <f>IF(Table467411[[#This Row],[PSI - FI]]&gt;5,"Red",(IF(AND(Table467411[[#This Row],[PSI - FI]]&lt;5,Table467411[[#This Row],[PSI - FI]]&gt;=3),"Blue","No")))</f>
        <v>Red</v>
      </c>
      <c r="X24" s="19" t="str">
        <f>HYPERLINK("https://www.google.com/maps/dir/?api=1&amp;origin=" &amp; Table467411[[#This Row],[Begin Lat]] &amp; "," &amp; Table467411[[#This Row],[Begin Long]] &amp; "&amp;destination=" &amp; Table467411[[#This Row],[End Lat]] &amp; "," &amp; Table467411[[#This Row],[End Long]] &amp; "&amp;travelmode=driving", "Google Maps")</f>
        <v>Google Maps</v>
      </c>
      <c r="Y24" s="1">
        <v>39.071656690499999</v>
      </c>
      <c r="Z24" s="1">
        <v>-84.311230376799998</v>
      </c>
      <c r="AA24" s="1">
        <v>39.070013700200001</v>
      </c>
      <c r="AB24" s="1">
        <v>-84.302367790399998</v>
      </c>
    </row>
    <row r="25" spans="1:28" x14ac:dyDescent="0.25">
      <c r="A25" s="13">
        <v>23</v>
      </c>
      <c r="B25" s="17">
        <v>2</v>
      </c>
      <c r="C25" s="1" t="s">
        <v>786</v>
      </c>
      <c r="D25" s="1" t="s">
        <v>4103</v>
      </c>
      <c r="E25" s="1" t="s">
        <v>5872</v>
      </c>
      <c r="F25" s="1" t="s">
        <v>3712</v>
      </c>
      <c r="G25" s="16">
        <v>9.6999999999999993</v>
      </c>
      <c r="H25" s="16">
        <v>10.199999999999999</v>
      </c>
      <c r="I25" s="13" t="s">
        <v>3190</v>
      </c>
      <c r="J25" s="1" t="s">
        <v>4984</v>
      </c>
      <c r="K25" s="1">
        <v>0</v>
      </c>
      <c r="L25" s="1">
        <v>0</v>
      </c>
      <c r="M25" s="1">
        <v>13</v>
      </c>
      <c r="N25" s="1">
        <v>10</v>
      </c>
      <c r="O25" s="1">
        <v>42</v>
      </c>
      <c r="P25" s="16">
        <v>171.484375</v>
      </c>
      <c r="Q25" s="21">
        <v>0.3846222206135127</v>
      </c>
      <c r="R25" s="21">
        <v>21.27922389766238</v>
      </c>
      <c r="S25" s="21">
        <v>20.894601677048868</v>
      </c>
      <c r="T25" s="21">
        <v>2.759298520135655E-2</v>
      </c>
      <c r="U25" s="21">
        <v>5.3728451712979641</v>
      </c>
      <c r="V25" s="21">
        <v>5.3452521860966078</v>
      </c>
      <c r="W25" s="13" t="str">
        <f>IF(Table467411[[#This Row],[PSI - FI]]&gt;5,"Red",(IF(AND(Table467411[[#This Row],[PSI - FI]]&lt;5,Table467411[[#This Row],[PSI - FI]]&gt;=3),"Blue","No")))</f>
        <v>Red</v>
      </c>
      <c r="X25" s="19" t="str">
        <f>HYPERLINK("https://www.google.com/maps/dir/?api=1&amp;origin=" &amp; Table467411[[#This Row],[Begin Lat]] &amp; "," &amp; Table467411[[#This Row],[Begin Long]] &amp; "&amp;destination=" &amp; Table467411[[#This Row],[End Lat]] &amp; "," &amp; Table467411[[#This Row],[End Long]] &amp; "&amp;travelmode=driving", "Google Maps")</f>
        <v>Google Maps</v>
      </c>
      <c r="Y25" s="1">
        <v>41.612050134299999</v>
      </c>
      <c r="Z25" s="1">
        <v>-83.703068230900001</v>
      </c>
      <c r="AA25" s="1">
        <v>0</v>
      </c>
      <c r="AB25" s="1">
        <v>0</v>
      </c>
    </row>
    <row r="26" spans="1:28" x14ac:dyDescent="0.25">
      <c r="A26" s="13">
        <v>24</v>
      </c>
      <c r="B26" s="17">
        <v>8</v>
      </c>
      <c r="C26" s="1" t="s">
        <v>787</v>
      </c>
      <c r="D26" s="1" t="s">
        <v>3952</v>
      </c>
      <c r="E26" s="1" t="s">
        <v>5284</v>
      </c>
      <c r="F26" s="1" t="s">
        <v>3749</v>
      </c>
      <c r="G26" s="16">
        <v>11.2</v>
      </c>
      <c r="H26" s="16">
        <v>11.7</v>
      </c>
      <c r="I26" s="13" t="s">
        <v>3190</v>
      </c>
      <c r="J26" s="1" t="s">
        <v>4975</v>
      </c>
      <c r="K26" s="1">
        <v>2</v>
      </c>
      <c r="L26" s="1">
        <v>0</v>
      </c>
      <c r="M26" s="1">
        <v>6</v>
      </c>
      <c r="N26" s="1">
        <v>10</v>
      </c>
      <c r="O26" s="1">
        <v>80</v>
      </c>
      <c r="P26" s="16">
        <v>255.00962936046511</v>
      </c>
      <c r="Q26" s="21">
        <v>0.74551191831327102</v>
      </c>
      <c r="R26" s="21">
        <v>46.549373520272177</v>
      </c>
      <c r="S26" s="21">
        <v>45.803861601958907</v>
      </c>
      <c r="T26" s="21">
        <v>5.6433371432322299E-2</v>
      </c>
      <c r="U26" s="21">
        <v>5.3367827078397072</v>
      </c>
      <c r="V26" s="21">
        <v>5.2803493364073848</v>
      </c>
      <c r="W26" s="13" t="str">
        <f>IF(Table467411[[#This Row],[PSI - FI]]&gt;5,"Red",(IF(AND(Table467411[[#This Row],[PSI - FI]]&lt;5,Table467411[[#This Row],[PSI - FI]]&gt;=3),"Blue","No")))</f>
        <v>Red</v>
      </c>
      <c r="X26" s="19" t="str">
        <f>HYPERLINK("https://www.google.com/maps/dir/?api=1&amp;origin=" &amp; Table467411[[#This Row],[Begin Lat]] &amp; "," &amp; Table467411[[#This Row],[Begin Long]] &amp; "&amp;destination=" &amp; Table467411[[#This Row],[End Lat]] &amp; "," &amp; Table467411[[#This Row],[End Long]] &amp; "&amp;travelmode=driving", "Google Maps")</f>
        <v>Google Maps</v>
      </c>
      <c r="Y26" s="1">
        <v>39.214810614800001</v>
      </c>
      <c r="Z26" s="1">
        <v>-84.585014394200002</v>
      </c>
      <c r="AA26" s="1">
        <v>39.221920326499998</v>
      </c>
      <c r="AB26" s="1">
        <v>-84.586706869599993</v>
      </c>
    </row>
    <row r="27" spans="1:28" x14ac:dyDescent="0.25">
      <c r="A27" s="13">
        <v>25</v>
      </c>
      <c r="B27" s="17">
        <v>8</v>
      </c>
      <c r="C27" s="1" t="s">
        <v>788</v>
      </c>
      <c r="D27" s="1" t="s">
        <v>4581</v>
      </c>
      <c r="E27" s="1" t="s">
        <v>5578</v>
      </c>
      <c r="F27" s="1" t="s">
        <v>4367</v>
      </c>
      <c r="G27" s="16">
        <v>25.3</v>
      </c>
      <c r="H27" s="16">
        <v>25.8</v>
      </c>
      <c r="I27" s="13" t="s">
        <v>3190</v>
      </c>
      <c r="J27" s="1" t="s">
        <v>4984</v>
      </c>
      <c r="K27" s="1">
        <v>0</v>
      </c>
      <c r="L27" s="1">
        <v>1</v>
      </c>
      <c r="M27" s="1">
        <v>6</v>
      </c>
      <c r="N27" s="1">
        <v>9</v>
      </c>
      <c r="O27" s="1">
        <v>20</v>
      </c>
      <c r="P27" s="16">
        <v>144.89543968023256</v>
      </c>
      <c r="Q27" s="21">
        <v>0.34608407273266589</v>
      </c>
      <c r="R27" s="21">
        <v>22.990369708484717</v>
      </c>
      <c r="S27" s="21">
        <v>22.644285635752052</v>
      </c>
      <c r="T27" s="21">
        <v>2.5586463008650012E-2</v>
      </c>
      <c r="U27" s="21">
        <v>5.331503789838913</v>
      </c>
      <c r="V27" s="21">
        <v>5.3059173268302633</v>
      </c>
      <c r="W27" s="13" t="str">
        <f>IF(Table467411[[#This Row],[PSI - FI]]&gt;5,"Red",(IF(AND(Table467411[[#This Row],[PSI - FI]]&lt;5,Table467411[[#This Row],[PSI - FI]]&gt;=3),"Blue","No")))</f>
        <v>Red</v>
      </c>
      <c r="X27" s="19" t="str">
        <f>HYPERLINK("https://www.google.com/maps/dir/?api=1&amp;origin=" &amp; Table467411[[#This Row],[Begin Lat]] &amp; "," &amp; Table467411[[#This Row],[Begin Long]] &amp; "&amp;destination=" &amp; Table467411[[#This Row],[End Lat]] &amp; "," &amp; Table467411[[#This Row],[End Long]] &amp; "&amp;travelmode=driving", "Google Maps")</f>
        <v>Google Maps</v>
      </c>
      <c r="Y27" s="1">
        <v>39.373532305300003</v>
      </c>
      <c r="Z27" s="1">
        <v>-84.369183244300004</v>
      </c>
      <c r="AA27" s="1">
        <v>39.371471850699997</v>
      </c>
      <c r="AB27" s="1">
        <v>-84.364153186300001</v>
      </c>
    </row>
    <row r="28" spans="1:28" x14ac:dyDescent="0.25">
      <c r="A28" s="13">
        <v>26</v>
      </c>
      <c r="B28" s="17">
        <v>8</v>
      </c>
      <c r="C28" s="1" t="s">
        <v>787</v>
      </c>
      <c r="D28" s="1" t="s">
        <v>3984</v>
      </c>
      <c r="E28" s="1" t="s">
        <v>5407</v>
      </c>
      <c r="F28" s="1" t="s">
        <v>3722</v>
      </c>
      <c r="G28" s="16">
        <v>13.8</v>
      </c>
      <c r="H28" s="16">
        <v>14.3</v>
      </c>
      <c r="I28" s="13" t="s">
        <v>3190</v>
      </c>
      <c r="J28" s="1" t="s">
        <v>4991</v>
      </c>
      <c r="K28" s="1">
        <v>0</v>
      </c>
      <c r="L28" s="1">
        <v>1</v>
      </c>
      <c r="M28" s="1">
        <v>12</v>
      </c>
      <c r="N28" s="1">
        <v>20</v>
      </c>
      <c r="O28" s="1">
        <v>65</v>
      </c>
      <c r="P28" s="16">
        <v>277.98918968023258</v>
      </c>
      <c r="Q28" s="21">
        <v>0.53727343988740206</v>
      </c>
      <c r="R28" s="21">
        <v>39.86451369633297</v>
      </c>
      <c r="S28" s="21">
        <v>39.32724025644557</v>
      </c>
      <c r="T28" s="21">
        <v>4.1728636149069319E-2</v>
      </c>
      <c r="U28" s="21">
        <v>5.2141448944805706</v>
      </c>
      <c r="V28" s="21">
        <v>5.1724162583315012</v>
      </c>
      <c r="W28" s="13" t="str">
        <f>IF(Table467411[[#This Row],[PSI - FI]]&gt;5,"Red",(IF(AND(Table467411[[#This Row],[PSI - FI]]&lt;5,Table467411[[#This Row],[PSI - FI]]&gt;=3),"Blue","No")))</f>
        <v>Red</v>
      </c>
      <c r="X28" s="19" t="str">
        <f>HYPERLINK("https://www.google.com/maps/dir/?api=1&amp;origin=" &amp; Table467411[[#This Row],[Begin Lat]] &amp; "," &amp; Table467411[[#This Row],[Begin Long]] &amp; "&amp;destination=" &amp; Table467411[[#This Row],[End Lat]] &amp; "," &amp; Table467411[[#This Row],[End Long]] &amp; "&amp;travelmode=driving", "Google Maps")</f>
        <v>Google Maps</v>
      </c>
      <c r="Y28" s="1">
        <v>39.273278251999997</v>
      </c>
      <c r="Z28" s="1">
        <v>-84.562095052000004</v>
      </c>
      <c r="AA28" s="1">
        <v>39.280274554400002</v>
      </c>
      <c r="AB28" s="1">
        <v>-84.564429884800006</v>
      </c>
    </row>
    <row r="29" spans="1:28" x14ac:dyDescent="0.25">
      <c r="A29" s="13">
        <v>27</v>
      </c>
      <c r="B29" s="17">
        <v>8</v>
      </c>
      <c r="C29" s="1" t="s">
        <v>787</v>
      </c>
      <c r="D29" s="1" t="s">
        <v>4172</v>
      </c>
      <c r="E29" s="1" t="s">
        <v>5307</v>
      </c>
      <c r="F29" s="1" t="s">
        <v>3705</v>
      </c>
      <c r="G29" s="16">
        <v>4.9000000000000004</v>
      </c>
      <c r="H29" s="16">
        <v>5.4</v>
      </c>
      <c r="I29" s="13" t="s">
        <v>3190</v>
      </c>
      <c r="J29" s="1" t="s">
        <v>4975</v>
      </c>
      <c r="K29" s="1">
        <v>0</v>
      </c>
      <c r="L29" s="1">
        <v>2</v>
      </c>
      <c r="M29" s="1">
        <v>7</v>
      </c>
      <c r="N29" s="1">
        <v>12</v>
      </c>
      <c r="O29" s="1">
        <v>55</v>
      </c>
      <c r="P29" s="16">
        <v>245.43150436046511</v>
      </c>
      <c r="Q29" s="21">
        <v>1.0425956260076219</v>
      </c>
      <c r="R29" s="21">
        <v>30.606399132191775</v>
      </c>
      <c r="S29" s="21">
        <v>29.563803506184154</v>
      </c>
      <c r="T29" s="21">
        <v>7.9751789822357158E-2</v>
      </c>
      <c r="U29" s="21">
        <v>5.1953746885325289</v>
      </c>
      <c r="V29" s="21">
        <v>5.1156228987101722</v>
      </c>
      <c r="W29" s="13" t="str">
        <f>IF(Table467411[[#This Row],[PSI - FI]]&gt;5,"Red",(IF(AND(Table467411[[#This Row],[PSI - FI]]&lt;5,Table467411[[#This Row],[PSI - FI]]&gt;=3),"Blue","No")))</f>
        <v>Red</v>
      </c>
      <c r="X29" s="19" t="str">
        <f>HYPERLINK("https://www.google.com/maps/dir/?api=1&amp;origin=" &amp; Table467411[[#This Row],[Begin Lat]] &amp; "," &amp; Table467411[[#This Row],[Begin Long]] &amp; "&amp;destination=" &amp; Table467411[[#This Row],[End Lat]] &amp; "," &amp; Table467411[[#This Row],[End Long]] &amp; "&amp;travelmode=driving", "Google Maps")</f>
        <v>Google Maps</v>
      </c>
      <c r="Y29" s="1">
        <v>39.073552186800001</v>
      </c>
      <c r="Z29" s="1">
        <v>-84.361876133099997</v>
      </c>
      <c r="AA29" s="1">
        <v>39.072840399500002</v>
      </c>
      <c r="AB29" s="1">
        <v>-84.352722206899998</v>
      </c>
    </row>
    <row r="30" spans="1:28" x14ac:dyDescent="0.25">
      <c r="A30" s="13">
        <v>28</v>
      </c>
      <c r="B30" s="17">
        <v>8</v>
      </c>
      <c r="C30" s="1" t="s">
        <v>1329</v>
      </c>
      <c r="D30" s="1" t="s">
        <v>4579</v>
      </c>
      <c r="E30" s="1" t="s">
        <v>3221</v>
      </c>
      <c r="F30" s="1" t="s">
        <v>3705</v>
      </c>
      <c r="G30" s="16">
        <v>1.6</v>
      </c>
      <c r="H30" s="16">
        <v>2.1</v>
      </c>
      <c r="I30" s="13" t="s">
        <v>3190</v>
      </c>
      <c r="J30" s="1" t="s">
        <v>4975</v>
      </c>
      <c r="K30" s="1">
        <v>1</v>
      </c>
      <c r="L30" s="1">
        <v>1</v>
      </c>
      <c r="M30" s="1">
        <v>10</v>
      </c>
      <c r="N30" s="1">
        <v>10</v>
      </c>
      <c r="O30" s="1">
        <v>42</v>
      </c>
      <c r="P30" s="16">
        <v>243.19712936046511</v>
      </c>
      <c r="Q30" s="21">
        <v>0.76874122196920192</v>
      </c>
      <c r="R30" s="21">
        <v>25.30563444311726</v>
      </c>
      <c r="S30" s="21">
        <v>24.536893221148059</v>
      </c>
      <c r="T30" s="21">
        <v>5.884724954132893E-2</v>
      </c>
      <c r="U30" s="21">
        <v>4.7331569726315008</v>
      </c>
      <c r="V30" s="21">
        <v>4.6743097230901718</v>
      </c>
      <c r="W30" s="13" t="str">
        <f>IF(Table467411[[#This Row],[PSI - FI]]&gt;5,"Red",(IF(AND(Table467411[[#This Row],[PSI - FI]]&lt;5,Table467411[[#This Row],[PSI - FI]]&gt;=3),"Blue","No")))</f>
        <v>Blue</v>
      </c>
      <c r="X30" s="19" t="str">
        <f>HYPERLINK("https://www.google.com/maps/dir/?api=1&amp;origin=" &amp; Table467411[[#This Row],[Begin Lat]] &amp; "," &amp; Table467411[[#This Row],[Begin Long]] &amp; "&amp;destination=" &amp; Table467411[[#This Row],[End Lat]] &amp; "," &amp; Table467411[[#This Row],[End Long]] &amp; "&amp;travelmode=driving", "Google Maps")</f>
        <v>Google Maps</v>
      </c>
      <c r="Y30" s="1">
        <v>39.065087884500002</v>
      </c>
      <c r="Z30" s="1">
        <v>-84.286035077400001</v>
      </c>
      <c r="AA30" s="1">
        <v>39.063751892500001</v>
      </c>
      <c r="AB30" s="1">
        <v>-84.277049893500006</v>
      </c>
    </row>
    <row r="31" spans="1:28" x14ac:dyDescent="0.25">
      <c r="A31" s="13">
        <v>29</v>
      </c>
      <c r="B31" s="17">
        <v>8</v>
      </c>
      <c r="C31" s="1" t="s">
        <v>787</v>
      </c>
      <c r="D31" s="1" t="s">
        <v>4286</v>
      </c>
      <c r="E31" s="1" t="s">
        <v>5522</v>
      </c>
      <c r="F31" s="1" t="s">
        <v>4469</v>
      </c>
      <c r="G31" s="16">
        <v>2.2000000000000002</v>
      </c>
      <c r="H31" s="16">
        <v>2.7</v>
      </c>
      <c r="I31" s="13" t="s">
        <v>3190</v>
      </c>
      <c r="J31" s="1" t="s">
        <v>4975</v>
      </c>
      <c r="K31" s="1">
        <v>2</v>
      </c>
      <c r="L31" s="1">
        <v>1</v>
      </c>
      <c r="M31" s="1">
        <v>9</v>
      </c>
      <c r="N31" s="1">
        <v>19</v>
      </c>
      <c r="O31" s="1">
        <v>75</v>
      </c>
      <c r="P31" s="16">
        <v>355.26444404069764</v>
      </c>
      <c r="Q31" s="21">
        <v>0.41181960504539605</v>
      </c>
      <c r="R31" s="21">
        <v>40.800319292166655</v>
      </c>
      <c r="S31" s="21">
        <v>40.388499687121261</v>
      </c>
      <c r="T31" s="21">
        <v>3.170250262001862E-2</v>
      </c>
      <c r="U31" s="21">
        <v>4.7318989437035208</v>
      </c>
      <c r="V31" s="21">
        <v>4.7001964410835022</v>
      </c>
      <c r="W31" s="13" t="str">
        <f>IF(Table467411[[#This Row],[PSI - FI]]&gt;5,"Red",(IF(AND(Table467411[[#This Row],[PSI - FI]]&lt;5,Table467411[[#This Row],[PSI - FI]]&gt;=3),"Blue","No")))</f>
        <v>Blue</v>
      </c>
      <c r="X31" s="19" t="str">
        <f>HYPERLINK("https://www.google.com/maps/dir/?api=1&amp;origin=" &amp; Table467411[[#This Row],[Begin Lat]] &amp; "," &amp; Table467411[[#This Row],[Begin Long]] &amp; "&amp;destination=" &amp; Table467411[[#This Row],[End Lat]] &amp; "," &amp; Table467411[[#This Row],[End Long]] &amp; "&amp;travelmode=driving", "Google Maps")</f>
        <v>Google Maps</v>
      </c>
      <c r="Y31" s="1">
        <v>39.196053780200003</v>
      </c>
      <c r="Z31" s="1">
        <v>-84.523383173499994</v>
      </c>
      <c r="AA31" s="1">
        <v>39.202824254900001</v>
      </c>
      <c r="AB31" s="1">
        <v>-84.521274398100005</v>
      </c>
    </row>
    <row r="32" spans="1:28" x14ac:dyDescent="0.25">
      <c r="A32" s="13">
        <v>30</v>
      </c>
      <c r="B32" s="17">
        <v>6</v>
      </c>
      <c r="C32" s="1" t="s">
        <v>784</v>
      </c>
      <c r="D32" s="1" t="s">
        <v>4108</v>
      </c>
      <c r="E32" s="1" t="s">
        <v>5776</v>
      </c>
      <c r="F32" s="1" t="s">
        <v>4412</v>
      </c>
      <c r="G32" s="16">
        <v>5.2</v>
      </c>
      <c r="H32" s="16">
        <v>5.7</v>
      </c>
      <c r="I32" s="13" t="s">
        <v>3190</v>
      </c>
      <c r="J32" s="1" t="s">
        <v>4975</v>
      </c>
      <c r="K32" s="1">
        <v>1</v>
      </c>
      <c r="L32" s="1">
        <v>4</v>
      </c>
      <c r="M32" s="1">
        <v>12</v>
      </c>
      <c r="N32" s="1">
        <v>8</v>
      </c>
      <c r="O32" s="1">
        <v>14</v>
      </c>
      <c r="P32" s="16">
        <v>356.44594840116281</v>
      </c>
      <c r="Q32" s="21">
        <v>0.5900138051125241</v>
      </c>
      <c r="R32" s="21">
        <v>15.415627060458263</v>
      </c>
      <c r="S32" s="21">
        <v>14.82561325534574</v>
      </c>
      <c r="T32" s="21">
        <v>4.5263314925089636E-2</v>
      </c>
      <c r="U32" s="21">
        <v>4.7225617013487495</v>
      </c>
      <c r="V32" s="21">
        <v>4.6772983864236597</v>
      </c>
      <c r="W32" s="13" t="str">
        <f>IF(Table467411[[#This Row],[PSI - FI]]&gt;5,"Red",(IF(AND(Table467411[[#This Row],[PSI - FI]]&lt;5,Table467411[[#This Row],[PSI - FI]]&gt;=3),"Blue","No")))</f>
        <v>Blue</v>
      </c>
      <c r="X32" s="19" t="str">
        <f>HYPERLINK("https://www.google.com/maps/dir/?api=1&amp;origin=" &amp; Table467411[[#This Row],[Begin Lat]] &amp; "," &amp; Table467411[[#This Row],[Begin Long]] &amp; "&amp;destination=" &amp; Table467411[[#This Row],[End Lat]] &amp; "," &amp; Table467411[[#This Row],[End Long]] &amp; "&amp;travelmode=driving", "Google Maps")</f>
        <v>Google Maps</v>
      </c>
      <c r="Y32" s="1">
        <v>39.943064619600001</v>
      </c>
      <c r="Z32" s="1">
        <v>-82.841316097299995</v>
      </c>
      <c r="AA32" s="1">
        <v>39.9421792805</v>
      </c>
      <c r="AB32" s="1">
        <v>-82.831996619700007</v>
      </c>
    </row>
    <row r="33" spans="1:28" x14ac:dyDescent="0.25">
      <c r="A33" s="13">
        <v>31</v>
      </c>
      <c r="B33" s="17">
        <v>4</v>
      </c>
      <c r="C33" s="1" t="s">
        <v>801</v>
      </c>
      <c r="D33" s="1" t="s">
        <v>3311</v>
      </c>
      <c r="E33" s="1" t="s">
        <v>3312</v>
      </c>
      <c r="F33" s="1" t="s">
        <v>3733</v>
      </c>
      <c r="G33" s="16">
        <v>8.6</v>
      </c>
      <c r="H33" s="16">
        <v>9.1</v>
      </c>
      <c r="I33" s="13" t="s">
        <v>3190</v>
      </c>
      <c r="J33" s="1" t="s">
        <v>4975</v>
      </c>
      <c r="K33" s="1">
        <v>0</v>
      </c>
      <c r="L33" s="1">
        <v>0</v>
      </c>
      <c r="M33" s="1">
        <v>12</v>
      </c>
      <c r="N33" s="1">
        <v>12</v>
      </c>
      <c r="O33" s="1">
        <v>40</v>
      </c>
      <c r="P33" s="16">
        <v>171.8125</v>
      </c>
      <c r="Q33" s="21">
        <v>0.62724617701267982</v>
      </c>
      <c r="R33" s="21">
        <v>25.330710219792515</v>
      </c>
      <c r="S33" s="21">
        <v>24.703464042779835</v>
      </c>
      <c r="T33" s="21">
        <v>4.8092753066642575E-2</v>
      </c>
      <c r="U33" s="21">
        <v>4.6830905331873467</v>
      </c>
      <c r="V33" s="21">
        <v>4.6349977801207043</v>
      </c>
      <c r="W33" s="13" t="str">
        <f>IF(Table467411[[#This Row],[PSI - FI]]&gt;5,"Red",(IF(AND(Table467411[[#This Row],[PSI - FI]]&lt;5,Table467411[[#This Row],[PSI - FI]]&gt;=3),"Blue","No")))</f>
        <v>Blue</v>
      </c>
      <c r="X33" s="19" t="str">
        <f>HYPERLINK("https://www.google.com/maps/dir/?api=1&amp;origin=" &amp; Table467411[[#This Row],[Begin Lat]] &amp; "," &amp; Table467411[[#This Row],[Begin Long]] &amp; "&amp;destination=" &amp; Table467411[[#This Row],[End Lat]] &amp; "," &amp; Table467411[[#This Row],[End Long]] &amp; "&amp;travelmode=driving", "Google Maps")</f>
        <v>Google Maps</v>
      </c>
      <c r="Y33" s="1">
        <v>41.022679804500001</v>
      </c>
      <c r="Z33" s="1">
        <v>-80.662717482900007</v>
      </c>
      <c r="AA33" s="1">
        <v>41.0299125377</v>
      </c>
      <c r="AB33" s="1">
        <v>-80.662748049000001</v>
      </c>
    </row>
    <row r="34" spans="1:28" x14ac:dyDescent="0.25">
      <c r="A34" s="13">
        <v>32</v>
      </c>
      <c r="B34" s="17">
        <v>1</v>
      </c>
      <c r="C34" s="1" t="s">
        <v>803</v>
      </c>
      <c r="D34" s="1" t="s">
        <v>4220</v>
      </c>
      <c r="E34" s="1" t="s">
        <v>5870</v>
      </c>
      <c r="F34" s="1" t="s">
        <v>4449</v>
      </c>
      <c r="G34" s="16">
        <v>0</v>
      </c>
      <c r="H34" s="16">
        <v>0.5</v>
      </c>
      <c r="I34" s="13" t="s">
        <v>3190</v>
      </c>
      <c r="J34" s="1" t="s">
        <v>4982</v>
      </c>
      <c r="K34" s="1">
        <v>0</v>
      </c>
      <c r="L34" s="1">
        <v>0</v>
      </c>
      <c r="M34" s="1">
        <v>10</v>
      </c>
      <c r="N34" s="1">
        <v>12</v>
      </c>
      <c r="O34" s="1">
        <v>46</v>
      </c>
      <c r="P34" s="16">
        <v>164.71875</v>
      </c>
      <c r="Q34" s="21">
        <v>0.73354529805021096</v>
      </c>
      <c r="R34" s="21">
        <v>27.278766763727607</v>
      </c>
      <c r="S34" s="21">
        <v>26.545221465677397</v>
      </c>
      <c r="T34" s="21">
        <v>5.6171038873220377E-2</v>
      </c>
      <c r="U34" s="21">
        <v>4.6672797364768464</v>
      </c>
      <c r="V34" s="21">
        <v>4.6111086976036262</v>
      </c>
      <c r="W34" s="13" t="str">
        <f>IF(Table467411[[#This Row],[PSI - FI]]&gt;5,"Red",(IF(AND(Table467411[[#This Row],[PSI - FI]]&lt;5,Table467411[[#This Row],[PSI - FI]]&gt;=3),"Blue","No")))</f>
        <v>Blue</v>
      </c>
      <c r="X34" s="19" t="str">
        <f>HYPERLINK("https://www.google.com/maps/dir/?api=1&amp;origin=" &amp; Table467411[[#This Row],[Begin Lat]] &amp; "," &amp; Table467411[[#This Row],[Begin Long]] &amp; "&amp;destination=" &amp; Table467411[[#This Row],[End Lat]] &amp; "," &amp; Table467411[[#This Row],[End Long]] &amp; "&amp;travelmode=driving", "Google Maps")</f>
        <v>Google Maps</v>
      </c>
      <c r="Y34" s="1">
        <v>40.748431747700003</v>
      </c>
      <c r="Z34" s="1">
        <v>-84.146995505899994</v>
      </c>
      <c r="AA34" s="1">
        <v>40.755682818499999</v>
      </c>
      <c r="AB34" s="1">
        <v>-84.147109114000003</v>
      </c>
    </row>
    <row r="35" spans="1:28" x14ac:dyDescent="0.25">
      <c r="A35" s="13">
        <v>33</v>
      </c>
      <c r="B35" s="17">
        <v>2</v>
      </c>
      <c r="C35" s="1" t="s">
        <v>786</v>
      </c>
      <c r="D35" s="1" t="s">
        <v>3247</v>
      </c>
      <c r="E35" s="1" t="s">
        <v>3248</v>
      </c>
      <c r="F35" s="1" t="s">
        <v>3713</v>
      </c>
      <c r="G35" s="16">
        <v>12.2</v>
      </c>
      <c r="H35" s="16">
        <v>12.7</v>
      </c>
      <c r="I35" s="13" t="s">
        <v>3190</v>
      </c>
      <c r="J35" s="1" t="s">
        <v>4984</v>
      </c>
      <c r="K35" s="1">
        <v>0</v>
      </c>
      <c r="L35" s="1">
        <v>1</v>
      </c>
      <c r="M35" s="1">
        <v>11</v>
      </c>
      <c r="N35" s="1">
        <v>6</v>
      </c>
      <c r="O35" s="1">
        <v>36</v>
      </c>
      <c r="P35" s="16">
        <v>180.31731468023256</v>
      </c>
      <c r="Q35" s="21">
        <v>0.36710753188668654</v>
      </c>
      <c r="R35" s="21">
        <v>20.578244866258931</v>
      </c>
      <c r="S35" s="21">
        <v>20.211137334372246</v>
      </c>
      <c r="T35" s="21">
        <v>2.6369809334107579E-2</v>
      </c>
      <c r="U35" s="21">
        <v>4.6247335019152045</v>
      </c>
      <c r="V35" s="21">
        <v>4.5983636925810973</v>
      </c>
      <c r="W35" s="13" t="str">
        <f>IF(Table467411[[#This Row],[PSI - FI]]&gt;5,"Red",(IF(AND(Table467411[[#This Row],[PSI - FI]]&lt;5,Table467411[[#This Row],[PSI - FI]]&gt;=3),"Blue","No")))</f>
        <v>Blue</v>
      </c>
      <c r="X35" s="19" t="str">
        <f>HYPERLINK("https://www.google.com/maps/dir/?api=1&amp;origin=" &amp; Table467411[[#This Row],[Begin Lat]] &amp; "," &amp; Table467411[[#This Row],[Begin Long]] &amp; "&amp;destination=" &amp; Table467411[[#This Row],[End Lat]] &amp; "," &amp; Table467411[[#This Row],[End Long]] &amp; "&amp;travelmode=driving", "Google Maps")</f>
        <v>Google Maps</v>
      </c>
      <c r="Y35" s="1">
        <v>41.530296333199999</v>
      </c>
      <c r="Z35" s="1">
        <v>-83.714678745800001</v>
      </c>
      <c r="AA35" s="1">
        <v>41.536197324900002</v>
      </c>
      <c r="AB35" s="1">
        <v>-83.709395254100002</v>
      </c>
    </row>
    <row r="36" spans="1:28" x14ac:dyDescent="0.25">
      <c r="A36" s="13">
        <v>34</v>
      </c>
      <c r="B36" s="17">
        <v>7</v>
      </c>
      <c r="C36" s="1" t="s">
        <v>3196</v>
      </c>
      <c r="D36" s="1" t="s">
        <v>3475</v>
      </c>
      <c r="E36" s="1" t="s">
        <v>5283</v>
      </c>
      <c r="F36" s="1" t="s">
        <v>4398</v>
      </c>
      <c r="G36" s="16">
        <v>16.100000000000001</v>
      </c>
      <c r="H36" s="16">
        <v>16.600000000000001</v>
      </c>
      <c r="I36" s="13" t="s">
        <v>3190</v>
      </c>
      <c r="J36" s="1" t="s">
        <v>4975</v>
      </c>
      <c r="K36" s="1">
        <v>2</v>
      </c>
      <c r="L36" s="1">
        <v>2</v>
      </c>
      <c r="M36" s="1">
        <v>23</v>
      </c>
      <c r="N36" s="1">
        <v>13</v>
      </c>
      <c r="O36" s="1">
        <v>46</v>
      </c>
      <c r="P36" s="16">
        <v>436.97238372093022</v>
      </c>
      <c r="Q36" s="21">
        <v>0.2741261593584105</v>
      </c>
      <c r="R36" s="21">
        <v>30.762722483020006</v>
      </c>
      <c r="S36" s="21">
        <v>30.488596323661596</v>
      </c>
      <c r="T36" s="21">
        <v>2.1177403690345958E-2</v>
      </c>
      <c r="U36" s="21">
        <v>4.5849665002607063</v>
      </c>
      <c r="V36" s="21">
        <v>4.5637890965703605</v>
      </c>
      <c r="W36" s="13" t="str">
        <f>IF(Table467411[[#This Row],[PSI - FI]]&gt;5,"Red",(IF(AND(Table467411[[#This Row],[PSI - FI]]&lt;5,Table467411[[#This Row],[PSI - FI]]&gt;=3),"Blue","No")))</f>
        <v>Blue</v>
      </c>
      <c r="X36" s="19" t="str">
        <f>HYPERLINK("https://www.google.com/maps/dir/?api=1&amp;origin=" &amp; Table467411[[#This Row],[Begin Lat]] &amp; "," &amp; Table467411[[#This Row],[Begin Long]] &amp; "&amp;destination=" &amp; Table467411[[#This Row],[End Lat]] &amp; "," &amp; Table467411[[#This Row],[End Long]] &amp; "&amp;travelmode=driving", "Google Maps")</f>
        <v>Google Maps</v>
      </c>
      <c r="Y36" s="1">
        <v>39.8008516863</v>
      </c>
      <c r="Z36" s="1">
        <v>-84.219068483800001</v>
      </c>
      <c r="AA36" s="1">
        <v>39.807244638999997</v>
      </c>
      <c r="AB36" s="1">
        <v>-84.223451355099996</v>
      </c>
    </row>
    <row r="37" spans="1:28" x14ac:dyDescent="0.25">
      <c r="A37" s="13">
        <v>35</v>
      </c>
      <c r="B37" s="17">
        <v>8</v>
      </c>
      <c r="C37" s="1" t="s">
        <v>1329</v>
      </c>
      <c r="D37" s="1" t="s">
        <v>4579</v>
      </c>
      <c r="E37" s="1" t="s">
        <v>3221</v>
      </c>
      <c r="F37" s="1" t="s">
        <v>3705</v>
      </c>
      <c r="G37" s="16">
        <v>4.8</v>
      </c>
      <c r="H37" s="16">
        <v>5.3</v>
      </c>
      <c r="I37" s="13" t="s">
        <v>3190</v>
      </c>
      <c r="J37" s="1" t="s">
        <v>4975</v>
      </c>
      <c r="K37" s="1">
        <v>0</v>
      </c>
      <c r="L37" s="1">
        <v>1</v>
      </c>
      <c r="M37" s="1">
        <v>15</v>
      </c>
      <c r="N37" s="1">
        <v>5</v>
      </c>
      <c r="O37" s="1">
        <v>56</v>
      </c>
      <c r="P37" s="16">
        <v>222.06731468023256</v>
      </c>
      <c r="Q37" s="21">
        <v>0.76874122196920192</v>
      </c>
      <c r="R37" s="21">
        <v>30.441435836360778</v>
      </c>
      <c r="S37" s="21">
        <v>29.672694614391578</v>
      </c>
      <c r="T37" s="21">
        <v>5.884724954132893E-2</v>
      </c>
      <c r="U37" s="21">
        <v>4.5192809401865013</v>
      </c>
      <c r="V37" s="21">
        <v>4.4604336906451723</v>
      </c>
      <c r="W37" s="13" t="str">
        <f>IF(Table467411[[#This Row],[PSI - FI]]&gt;5,"Red",(IF(AND(Table467411[[#This Row],[PSI - FI]]&lt;5,Table467411[[#This Row],[PSI - FI]]&gt;=3),"Blue","No")))</f>
        <v>Blue</v>
      </c>
      <c r="X37" s="19" t="str">
        <f>HYPERLINK("https://www.google.com/maps/dir/?api=1&amp;origin=" &amp; Table467411[[#This Row],[Begin Lat]] &amp; "," &amp; Table467411[[#This Row],[Begin Long]] &amp; "&amp;destination=" &amp; Table467411[[#This Row],[End Lat]] &amp; "," &amp; Table467411[[#This Row],[End Long]] &amp; "&amp;travelmode=driving", "Google Maps")</f>
        <v>Google Maps</v>
      </c>
      <c r="Y37" s="1">
        <v>39.040753767200002</v>
      </c>
      <c r="Z37" s="1">
        <v>-84.236303066800005</v>
      </c>
      <c r="AA37" s="1">
        <v>39.036464988600002</v>
      </c>
      <c r="AB37" s="1">
        <v>-84.229352974799994</v>
      </c>
    </row>
    <row r="38" spans="1:28" x14ac:dyDescent="0.25">
      <c r="A38" s="13">
        <v>36</v>
      </c>
      <c r="B38" s="17">
        <v>8</v>
      </c>
      <c r="C38" s="1" t="s">
        <v>787</v>
      </c>
      <c r="D38" s="1" t="s">
        <v>4172</v>
      </c>
      <c r="E38" s="1" t="s">
        <v>5307</v>
      </c>
      <c r="F38" s="1" t="s">
        <v>3705</v>
      </c>
      <c r="G38" s="16">
        <v>6.4</v>
      </c>
      <c r="H38" s="16">
        <v>6.9</v>
      </c>
      <c r="I38" s="13" t="s">
        <v>3190</v>
      </c>
      <c r="J38" s="1" t="s">
        <v>4975</v>
      </c>
      <c r="K38" s="1">
        <v>0</v>
      </c>
      <c r="L38" s="1">
        <v>2</v>
      </c>
      <c r="M38" s="1">
        <v>5</v>
      </c>
      <c r="N38" s="1">
        <v>11</v>
      </c>
      <c r="O38" s="1">
        <v>58</v>
      </c>
      <c r="P38" s="16">
        <v>230.90025436046511</v>
      </c>
      <c r="Q38" s="21">
        <v>1.0425956260076219</v>
      </c>
      <c r="R38" s="21">
        <v>30.606399132191775</v>
      </c>
      <c r="S38" s="21">
        <v>29.563803506184154</v>
      </c>
      <c r="T38" s="21">
        <v>7.9751789822357158E-2</v>
      </c>
      <c r="U38" s="21">
        <v>4.4577577046660712</v>
      </c>
      <c r="V38" s="21">
        <v>4.3780059148437145</v>
      </c>
      <c r="W38" s="13" t="str">
        <f>IF(Table467411[[#This Row],[PSI - FI]]&gt;5,"Red",(IF(AND(Table467411[[#This Row],[PSI - FI]]&lt;5,Table467411[[#This Row],[PSI - FI]]&gt;=3),"Blue","No")))</f>
        <v>Blue</v>
      </c>
      <c r="X38" s="19" t="str">
        <f>HYPERLINK("https://www.google.com/maps/dir/?api=1&amp;origin=" &amp; Table467411[[#This Row],[Begin Lat]] &amp; "," &amp; Table467411[[#This Row],[Begin Long]] &amp; "&amp;destination=" &amp; Table467411[[#This Row],[End Lat]] &amp; "," &amp; Table467411[[#This Row],[End Long]] &amp; "&amp;travelmode=driving", "Google Maps")</f>
        <v>Google Maps</v>
      </c>
      <c r="Y38" s="1">
        <v>39.0728417427</v>
      </c>
      <c r="Z38" s="1">
        <v>-84.334136697000005</v>
      </c>
      <c r="AA38" s="1">
        <v>39.072660027200001</v>
      </c>
      <c r="AB38" s="1">
        <v>-84.324864949599998</v>
      </c>
    </row>
    <row r="39" spans="1:28" x14ac:dyDescent="0.25">
      <c r="A39" s="13">
        <v>37</v>
      </c>
      <c r="B39" s="17">
        <v>8</v>
      </c>
      <c r="C39" s="1" t="s">
        <v>787</v>
      </c>
      <c r="D39" s="1" t="s">
        <v>4172</v>
      </c>
      <c r="E39" s="1" t="s">
        <v>5307</v>
      </c>
      <c r="F39" s="1" t="s">
        <v>3705</v>
      </c>
      <c r="G39" s="16">
        <v>5.7</v>
      </c>
      <c r="H39" s="16">
        <v>6.2</v>
      </c>
      <c r="I39" s="13" t="s">
        <v>3190</v>
      </c>
      <c r="J39" s="1" t="s">
        <v>4975</v>
      </c>
      <c r="K39" s="1">
        <v>0</v>
      </c>
      <c r="L39" s="1">
        <v>1</v>
      </c>
      <c r="M39" s="1">
        <v>4</v>
      </c>
      <c r="N39" s="1">
        <v>13</v>
      </c>
      <c r="O39" s="1">
        <v>83</v>
      </c>
      <c r="P39" s="16">
        <v>212.55168968023256</v>
      </c>
      <c r="Q39" s="21">
        <v>1.0425956260076219</v>
      </c>
      <c r="R39" s="21">
        <v>40.667026024595749</v>
      </c>
      <c r="S39" s="21">
        <v>39.624430398588125</v>
      </c>
      <c r="T39" s="21">
        <v>7.9751789822357158E-2</v>
      </c>
      <c r="U39" s="21">
        <v>4.4577577046660712</v>
      </c>
      <c r="V39" s="21">
        <v>4.3780059148437145</v>
      </c>
      <c r="W39" s="13" t="str">
        <f>IF(Table467411[[#This Row],[PSI - FI]]&gt;5,"Red",(IF(AND(Table467411[[#This Row],[PSI - FI]]&lt;5,Table467411[[#This Row],[PSI - FI]]&gt;=3),"Blue","No")))</f>
        <v>Blue</v>
      </c>
      <c r="X39" s="19" t="str">
        <f>HYPERLINK("https://www.google.com/maps/dir/?api=1&amp;origin=" &amp; Table467411[[#This Row],[Begin Lat]] &amp; "," &amp; Table467411[[#This Row],[Begin Long]] &amp; "&amp;destination=" &amp; Table467411[[#This Row],[End Lat]] &amp; "," &amp; Table467411[[#This Row],[End Long]] &amp; "&amp;travelmode=driving", "Google Maps")</f>
        <v>Google Maps</v>
      </c>
      <c r="Y39" s="1">
        <v>39.072722382099997</v>
      </c>
      <c r="Z39" s="1">
        <v>-84.347142682599994</v>
      </c>
      <c r="AA39" s="1">
        <v>39.0726746769</v>
      </c>
      <c r="AB39" s="1">
        <v>-84.337840035900001</v>
      </c>
    </row>
    <row r="40" spans="1:28" x14ac:dyDescent="0.25">
      <c r="A40" s="13">
        <v>38</v>
      </c>
      <c r="B40" s="17">
        <v>8</v>
      </c>
      <c r="C40" s="1" t="s">
        <v>787</v>
      </c>
      <c r="D40" s="1" t="s">
        <v>4335</v>
      </c>
      <c r="E40" s="1" t="s">
        <v>5898</v>
      </c>
      <c r="F40" s="1" t="s">
        <v>3762</v>
      </c>
      <c r="G40" s="16">
        <v>15.8</v>
      </c>
      <c r="H40" s="16">
        <v>16.3</v>
      </c>
      <c r="I40" s="13" t="s">
        <v>3190</v>
      </c>
      <c r="J40" s="1" t="s">
        <v>4975</v>
      </c>
      <c r="K40" s="1">
        <v>0</v>
      </c>
      <c r="L40" s="1">
        <v>0</v>
      </c>
      <c r="M40" s="1">
        <v>10</v>
      </c>
      <c r="N40" s="1">
        <v>8</v>
      </c>
      <c r="O40" s="1">
        <v>44</v>
      </c>
      <c r="P40" s="16">
        <v>144.96875</v>
      </c>
      <c r="Q40" s="21">
        <v>0.50921275601487959</v>
      </c>
      <c r="R40" s="21">
        <v>26.580349584640189</v>
      </c>
      <c r="S40" s="21">
        <v>26.07113682862531</v>
      </c>
      <c r="T40" s="21">
        <v>3.843320485757841E-2</v>
      </c>
      <c r="U40" s="21">
        <v>4.4294817489549736</v>
      </c>
      <c r="V40" s="21">
        <v>4.3910485440973952</v>
      </c>
      <c r="W40" s="13" t="str">
        <f>IF(Table467411[[#This Row],[PSI - FI]]&gt;5,"Red",(IF(AND(Table467411[[#This Row],[PSI - FI]]&lt;5,Table467411[[#This Row],[PSI - FI]]&gt;=3),"Blue","No")))</f>
        <v>Blue</v>
      </c>
      <c r="X40" s="19" t="str">
        <f>HYPERLINK("https://www.google.com/maps/dir/?api=1&amp;origin=" &amp; Table467411[[#This Row],[Begin Lat]] &amp; "," &amp; Table467411[[#This Row],[Begin Long]] &amp; "&amp;destination=" &amp; Table467411[[#This Row],[End Lat]] &amp; "," &amp; Table467411[[#This Row],[End Long]] &amp; "&amp;travelmode=driving", "Google Maps")</f>
        <v>Google Maps</v>
      </c>
      <c r="Y40" s="1">
        <v>39.258287023599998</v>
      </c>
      <c r="Z40" s="1">
        <v>-84.341374125900003</v>
      </c>
      <c r="AA40" s="1">
        <v>39.263765718199998</v>
      </c>
      <c r="AB40" s="1">
        <v>-84.3353461815</v>
      </c>
    </row>
    <row r="41" spans="1:28" x14ac:dyDescent="0.25">
      <c r="A41" s="13">
        <v>39</v>
      </c>
      <c r="B41" s="17">
        <v>8</v>
      </c>
      <c r="C41" s="1" t="s">
        <v>787</v>
      </c>
      <c r="D41" s="1" t="s">
        <v>4057</v>
      </c>
      <c r="E41" s="1" t="s">
        <v>5256</v>
      </c>
      <c r="F41" s="1" t="s">
        <v>4397</v>
      </c>
      <c r="G41" s="16">
        <v>6.9</v>
      </c>
      <c r="H41" s="16">
        <v>7.4</v>
      </c>
      <c r="I41" s="13" t="s">
        <v>3190</v>
      </c>
      <c r="J41" s="1" t="s">
        <v>4975</v>
      </c>
      <c r="K41" s="1">
        <v>2</v>
      </c>
      <c r="L41" s="1">
        <v>1</v>
      </c>
      <c r="M41" s="1">
        <v>11</v>
      </c>
      <c r="N41" s="1">
        <v>7</v>
      </c>
      <c r="O41" s="1">
        <v>64</v>
      </c>
      <c r="P41" s="16">
        <v>304.10819404069764</v>
      </c>
      <c r="Q41" s="21">
        <v>0.68700400679928186</v>
      </c>
      <c r="R41" s="21">
        <v>35.007901477683767</v>
      </c>
      <c r="S41" s="21">
        <v>34.320897470884482</v>
      </c>
      <c r="T41" s="21">
        <v>5.2633636286803391E-2</v>
      </c>
      <c r="U41" s="21">
        <v>4.3766942707623526</v>
      </c>
      <c r="V41" s="21">
        <v>4.3240606344755497</v>
      </c>
      <c r="W41" s="13" t="str">
        <f>IF(Table467411[[#This Row],[PSI - FI]]&gt;5,"Red",(IF(AND(Table467411[[#This Row],[PSI - FI]]&lt;5,Table467411[[#This Row],[PSI - FI]]&gt;=3),"Blue","No")))</f>
        <v>Blue</v>
      </c>
      <c r="X41" s="19" t="str">
        <f>HYPERLINK("https://www.google.com/maps/dir/?api=1&amp;origin=" &amp; Table467411[[#This Row],[Begin Lat]] &amp; "," &amp; Table467411[[#This Row],[Begin Long]] &amp; "&amp;destination=" &amp; Table467411[[#This Row],[End Lat]] &amp; "," &amp; Table467411[[#This Row],[End Long]] &amp; "&amp;travelmode=driving", "Google Maps")</f>
        <v>Google Maps</v>
      </c>
      <c r="Y41" s="1">
        <v>39.201994353800004</v>
      </c>
      <c r="Z41" s="1">
        <v>-84.530634954800007</v>
      </c>
      <c r="AA41" s="1">
        <v>39.201379544200002</v>
      </c>
      <c r="AB41" s="1">
        <v>-84.521358388799996</v>
      </c>
    </row>
    <row r="42" spans="1:28" x14ac:dyDescent="0.25">
      <c r="A42" s="13">
        <v>40</v>
      </c>
      <c r="B42" s="17">
        <v>6</v>
      </c>
      <c r="C42" s="1" t="s">
        <v>784</v>
      </c>
      <c r="D42" s="1" t="s">
        <v>3931</v>
      </c>
      <c r="E42" s="1" t="s">
        <v>5821</v>
      </c>
      <c r="F42" s="1" t="s">
        <v>4360</v>
      </c>
      <c r="G42" s="16">
        <v>9</v>
      </c>
      <c r="H42" s="16">
        <v>9.5</v>
      </c>
      <c r="I42" s="13" t="s">
        <v>3190</v>
      </c>
      <c r="J42" s="1" t="s">
        <v>4984</v>
      </c>
      <c r="K42" s="1">
        <v>0</v>
      </c>
      <c r="L42" s="1">
        <v>3</v>
      </c>
      <c r="M42" s="1">
        <v>6</v>
      </c>
      <c r="N42" s="1">
        <v>4</v>
      </c>
      <c r="O42" s="1">
        <v>11</v>
      </c>
      <c r="P42" s="16">
        <v>205.06131904069767</v>
      </c>
      <c r="Q42" s="21">
        <v>0.92236910970001673</v>
      </c>
      <c r="R42" s="21">
        <v>9.1905885837704027</v>
      </c>
      <c r="S42" s="21">
        <v>8.2682194740703867</v>
      </c>
      <c r="T42" s="21">
        <v>6.9586718861232202E-2</v>
      </c>
      <c r="U42" s="21">
        <v>4.2024526066845747</v>
      </c>
      <c r="V42" s="21">
        <v>4.1328658878233426</v>
      </c>
      <c r="W42" s="13" t="str">
        <f>IF(Table467411[[#This Row],[PSI - FI]]&gt;5,"Red",(IF(AND(Table467411[[#This Row],[PSI - FI]]&lt;5,Table467411[[#This Row],[PSI - FI]]&gt;=3),"Blue","No")))</f>
        <v>Blue</v>
      </c>
      <c r="X42" s="19" t="str">
        <f>HYPERLINK("https://www.google.com/maps/dir/?api=1&amp;origin=" &amp; Table467411[[#This Row],[Begin Lat]] &amp; "," &amp; Table467411[[#This Row],[Begin Long]] &amp; "&amp;destination=" &amp; Table467411[[#This Row],[End Lat]] &amp; "," &amp; Table467411[[#This Row],[End Long]] &amp; "&amp;travelmode=driving", "Google Maps")</f>
        <v>Google Maps</v>
      </c>
      <c r="Y42" s="1">
        <v>40.066580918500001</v>
      </c>
      <c r="Z42" s="1">
        <v>-83.032936319900003</v>
      </c>
      <c r="AA42" s="1">
        <v>40.073556846300001</v>
      </c>
      <c r="AB42" s="1">
        <v>-83.035450021599999</v>
      </c>
    </row>
    <row r="43" spans="1:28" x14ac:dyDescent="0.25">
      <c r="A43" s="13">
        <v>41</v>
      </c>
      <c r="B43" s="17">
        <v>6</v>
      </c>
      <c r="C43" s="1" t="s">
        <v>784</v>
      </c>
      <c r="D43" s="1" t="s">
        <v>3931</v>
      </c>
      <c r="E43" s="1" t="s">
        <v>5821</v>
      </c>
      <c r="F43" s="1" t="s">
        <v>4360</v>
      </c>
      <c r="G43" s="16">
        <v>5.6</v>
      </c>
      <c r="H43" s="16">
        <v>6.1</v>
      </c>
      <c r="I43" s="13" t="s">
        <v>3190</v>
      </c>
      <c r="J43" s="1" t="s">
        <v>4984</v>
      </c>
      <c r="K43" s="1">
        <v>0</v>
      </c>
      <c r="L43" s="1">
        <v>2</v>
      </c>
      <c r="M43" s="1">
        <v>4</v>
      </c>
      <c r="N43" s="1">
        <v>7</v>
      </c>
      <c r="O43" s="1">
        <v>15</v>
      </c>
      <c r="P43" s="16">
        <v>163.60337936046511</v>
      </c>
      <c r="Q43" s="21">
        <v>0.92236910970001673</v>
      </c>
      <c r="R43" s="21">
        <v>10.720918333422919</v>
      </c>
      <c r="S43" s="21">
        <v>9.7985492237229028</v>
      </c>
      <c r="T43" s="21">
        <v>6.9586718861232202E-2</v>
      </c>
      <c r="U43" s="21">
        <v>4.2024526066845747</v>
      </c>
      <c r="V43" s="21">
        <v>4.1328658878233426</v>
      </c>
      <c r="W43" s="13" t="str">
        <f>IF(Table467411[[#This Row],[PSI - FI]]&gt;5,"Red",(IF(AND(Table467411[[#This Row],[PSI - FI]]&lt;5,Table467411[[#This Row],[PSI - FI]]&gt;=3),"Blue","No")))</f>
        <v>Blue</v>
      </c>
      <c r="X43" s="19" t="str">
        <f>HYPERLINK("https://www.google.com/maps/dir/?api=1&amp;origin=" &amp; Table467411[[#This Row],[Begin Lat]] &amp; "," &amp; Table467411[[#This Row],[Begin Long]] &amp; "&amp;destination=" &amp; Table467411[[#This Row],[End Lat]] &amp; "," &amp; Table467411[[#This Row],[End Long]] &amp; "&amp;travelmode=driving", "Google Maps")</f>
        <v>Google Maps</v>
      </c>
      <c r="Y43" s="1">
        <v>40.021883703299999</v>
      </c>
      <c r="Z43" s="1">
        <v>-83.035293722899993</v>
      </c>
      <c r="AA43" s="1">
        <v>40.028440718299997</v>
      </c>
      <c r="AB43" s="1">
        <v>-83.034268455900005</v>
      </c>
    </row>
    <row r="44" spans="1:28" x14ac:dyDescent="0.25">
      <c r="A44" s="13">
        <v>42</v>
      </c>
      <c r="B44" s="17">
        <v>8</v>
      </c>
      <c r="C44" s="1" t="s">
        <v>787</v>
      </c>
      <c r="D44" s="1" t="s">
        <v>4583</v>
      </c>
      <c r="E44" s="1" t="s">
        <v>5905</v>
      </c>
      <c r="F44" s="1" t="s">
        <v>3749</v>
      </c>
      <c r="G44" s="16">
        <v>11.7</v>
      </c>
      <c r="H44" s="16">
        <v>12.2</v>
      </c>
      <c r="I44" s="13" t="s">
        <v>3190</v>
      </c>
      <c r="J44" s="1" t="s">
        <v>4984</v>
      </c>
      <c r="K44" s="1">
        <v>0</v>
      </c>
      <c r="L44" s="1">
        <v>0</v>
      </c>
      <c r="M44" s="1">
        <v>3</v>
      </c>
      <c r="N44" s="1">
        <v>11</v>
      </c>
      <c r="O44" s="1">
        <v>51</v>
      </c>
      <c r="P44" s="16">
        <v>119.453125</v>
      </c>
      <c r="Q44" s="21">
        <v>0.48405436275770353</v>
      </c>
      <c r="R44" s="21">
        <v>26.83475288676798</v>
      </c>
      <c r="S44" s="21">
        <v>26.350698524010276</v>
      </c>
      <c r="T44" s="21">
        <v>3.4788185636253917E-2</v>
      </c>
      <c r="U44" s="21">
        <v>4.1447826787603477</v>
      </c>
      <c r="V44" s="21">
        <v>4.1099944931240939</v>
      </c>
      <c r="W44" s="13" t="str">
        <f>IF(Table467411[[#This Row],[PSI - FI]]&gt;5,"Red",(IF(AND(Table467411[[#This Row],[PSI - FI]]&lt;5,Table467411[[#This Row],[PSI - FI]]&gt;=3),"Blue","No")))</f>
        <v>Blue</v>
      </c>
      <c r="X44" s="19" t="str">
        <f>HYPERLINK("https://www.google.com/maps/dir/?api=1&amp;origin=" &amp; Table467411[[#This Row],[Begin Lat]] &amp; "," &amp; Table467411[[#This Row],[Begin Long]] &amp; "&amp;destination=" &amp; Table467411[[#This Row],[End Lat]] &amp; "," &amp; Table467411[[#This Row],[End Long]] &amp; "&amp;travelmode=driving", "Google Maps")</f>
        <v>Google Maps</v>
      </c>
      <c r="Y44" s="1">
        <v>39.221857754200002</v>
      </c>
      <c r="Z44" s="1">
        <v>-84.586836233300005</v>
      </c>
      <c r="AA44" s="1">
        <v>39.228780096500003</v>
      </c>
      <c r="AB44" s="1">
        <v>-84.589389401600002</v>
      </c>
    </row>
    <row r="45" spans="1:28" x14ac:dyDescent="0.25">
      <c r="A45" s="13">
        <v>43</v>
      </c>
      <c r="B45" s="17">
        <v>4</v>
      </c>
      <c r="C45" s="1" t="s">
        <v>801</v>
      </c>
      <c r="D45" s="1" t="s">
        <v>3249</v>
      </c>
      <c r="E45" s="1" t="s">
        <v>3397</v>
      </c>
      <c r="F45" s="1" t="s">
        <v>3756</v>
      </c>
      <c r="G45" s="16">
        <v>17.2</v>
      </c>
      <c r="H45" s="16">
        <v>17.7</v>
      </c>
      <c r="I45" s="13" t="s">
        <v>3190</v>
      </c>
      <c r="J45" s="1" t="s">
        <v>4975</v>
      </c>
      <c r="K45" s="1">
        <v>0</v>
      </c>
      <c r="L45" s="1">
        <v>2</v>
      </c>
      <c r="M45" s="1">
        <v>1</v>
      </c>
      <c r="N45" s="1">
        <v>11</v>
      </c>
      <c r="O45" s="1">
        <v>53</v>
      </c>
      <c r="P45" s="16">
        <v>199.71275436046511</v>
      </c>
      <c r="Q45" s="21">
        <v>1.258954588464082</v>
      </c>
      <c r="R45" s="21">
        <v>31.774405389953994</v>
      </c>
      <c r="S45" s="21">
        <v>30.515450801489912</v>
      </c>
      <c r="T45" s="21">
        <v>9.6462902562588757E-2</v>
      </c>
      <c r="U45" s="21">
        <v>4.1337256266784284</v>
      </c>
      <c r="V45" s="21">
        <v>4.0372627241158394</v>
      </c>
      <c r="W45" s="13" t="str">
        <f>IF(Table467411[[#This Row],[PSI - FI]]&gt;5,"Red",(IF(AND(Table467411[[#This Row],[PSI - FI]]&lt;5,Table467411[[#This Row],[PSI - FI]]&gt;=3),"Blue","No")))</f>
        <v>Blue</v>
      </c>
      <c r="X45" s="19" t="str">
        <f>HYPERLINK("https://www.google.com/maps/dir/?api=1&amp;origin=" &amp; Table467411[[#This Row],[Begin Lat]] &amp; "," &amp; Table467411[[#This Row],[Begin Long]] &amp; "&amp;destination=" &amp; Table467411[[#This Row],[End Lat]] &amp; "," &amp; Table467411[[#This Row],[End Long]] &amp; "&amp;travelmode=driving", "Google Maps")</f>
        <v>Google Maps</v>
      </c>
      <c r="Y45" s="1">
        <v>41.024449040100002</v>
      </c>
      <c r="Z45" s="1">
        <v>-80.6739175692</v>
      </c>
      <c r="AA45" s="1">
        <v>41.024381581599997</v>
      </c>
      <c r="AB45" s="1">
        <v>-80.664370712700006</v>
      </c>
    </row>
    <row r="46" spans="1:28" x14ac:dyDescent="0.25">
      <c r="A46" s="13">
        <v>44</v>
      </c>
      <c r="B46" s="17">
        <v>8</v>
      </c>
      <c r="C46" s="1" t="s">
        <v>787</v>
      </c>
      <c r="D46" s="1" t="s">
        <v>4573</v>
      </c>
      <c r="E46" s="1" t="s">
        <v>5256</v>
      </c>
      <c r="F46" s="1" t="s">
        <v>4397</v>
      </c>
      <c r="G46" s="16">
        <v>1.6</v>
      </c>
      <c r="H46" s="16">
        <v>2.1</v>
      </c>
      <c r="I46" s="13" t="s">
        <v>3190</v>
      </c>
      <c r="J46" s="1" t="s">
        <v>4975</v>
      </c>
      <c r="K46" s="1">
        <v>0</v>
      </c>
      <c r="L46" s="1">
        <v>1</v>
      </c>
      <c r="M46" s="1">
        <v>10</v>
      </c>
      <c r="N46" s="1">
        <v>6</v>
      </c>
      <c r="O46" s="1">
        <v>52</v>
      </c>
      <c r="P46" s="16">
        <v>189.77043968023256</v>
      </c>
      <c r="Q46" s="21">
        <v>1.0748823871387567</v>
      </c>
      <c r="R46" s="21">
        <v>25.971694331068335</v>
      </c>
      <c r="S46" s="21">
        <v>24.896811943929578</v>
      </c>
      <c r="T46" s="21">
        <v>8.2232606929826271E-2</v>
      </c>
      <c r="U46" s="21">
        <v>4.0828165546382991</v>
      </c>
      <c r="V46" s="21">
        <v>4.0005839477084724</v>
      </c>
      <c r="W46" s="13" t="str">
        <f>IF(Table467411[[#This Row],[PSI - FI]]&gt;5,"Red",(IF(AND(Table467411[[#This Row],[PSI - FI]]&lt;5,Table467411[[#This Row],[PSI - FI]]&gt;=3),"Blue","No")))</f>
        <v>Blue</v>
      </c>
      <c r="X46" s="19" t="str">
        <f>HYPERLINK("https://www.google.com/maps/dir/?api=1&amp;origin=" &amp; Table467411[[#This Row],[Begin Lat]] &amp; "," &amp; Table467411[[#This Row],[Begin Long]] &amp; "&amp;destination=" &amp; Table467411[[#This Row],[End Lat]] &amp; "," &amp; Table467411[[#This Row],[End Long]] &amp; "&amp;travelmode=driving", "Google Maps")</f>
        <v>Google Maps</v>
      </c>
      <c r="Y46" s="1">
        <v>39.177461988700003</v>
      </c>
      <c r="Z46" s="1">
        <v>-84.603298670200004</v>
      </c>
      <c r="AA46" s="1">
        <v>39.184510000300001</v>
      </c>
      <c r="AB46" s="1">
        <v>-84.603805656899993</v>
      </c>
    </row>
    <row r="47" spans="1:28" x14ac:dyDescent="0.25">
      <c r="A47" s="13">
        <v>45</v>
      </c>
      <c r="B47" s="17">
        <v>3</v>
      </c>
      <c r="C47" s="1" t="s">
        <v>1330</v>
      </c>
      <c r="D47" s="1" t="s">
        <v>4585</v>
      </c>
      <c r="E47" s="1" t="s">
        <v>5274</v>
      </c>
      <c r="F47" s="1" t="s">
        <v>4403</v>
      </c>
      <c r="G47" s="16">
        <v>1.9</v>
      </c>
      <c r="H47" s="16">
        <v>2.4</v>
      </c>
      <c r="I47" s="13" t="s">
        <v>3190</v>
      </c>
      <c r="J47" s="1" t="s">
        <v>4975</v>
      </c>
      <c r="K47" s="1">
        <v>0</v>
      </c>
      <c r="L47" s="1">
        <v>1</v>
      </c>
      <c r="M47" s="1">
        <v>11</v>
      </c>
      <c r="N47" s="1">
        <v>7</v>
      </c>
      <c r="O47" s="1">
        <v>46</v>
      </c>
      <c r="P47" s="16">
        <v>194.75481468023256</v>
      </c>
      <c r="Q47" s="21">
        <v>0.76667874100045508</v>
      </c>
      <c r="R47" s="21">
        <v>24.559784201115779</v>
      </c>
      <c r="S47" s="21">
        <v>23.793105460115324</v>
      </c>
      <c r="T47" s="21">
        <v>5.869038835149671E-2</v>
      </c>
      <c r="U47" s="21">
        <v>3.9869907676681713</v>
      </c>
      <c r="V47" s="21">
        <v>3.9283003793166746</v>
      </c>
      <c r="W47" s="13" t="str">
        <f>IF(Table467411[[#This Row],[PSI - FI]]&gt;5,"Red",(IF(AND(Table467411[[#This Row],[PSI - FI]]&lt;5,Table467411[[#This Row],[PSI - FI]]&gt;=3),"Blue","No")))</f>
        <v>Blue</v>
      </c>
      <c r="X47" s="19" t="str">
        <f>HYPERLINK("https://www.google.com/maps/dir/?api=1&amp;origin=" &amp; Table467411[[#This Row],[Begin Lat]] &amp; "," &amp; Table467411[[#This Row],[Begin Long]] &amp; "&amp;destination=" &amp; Table467411[[#This Row],[End Lat]] &amp; "," &amp; Table467411[[#This Row],[End Long]] &amp; "&amp;travelmode=driving", "Google Maps")</f>
        <v>Google Maps</v>
      </c>
      <c r="Y47" s="1">
        <v>41.432904897</v>
      </c>
      <c r="Z47" s="1">
        <v>-82.703198683300002</v>
      </c>
      <c r="AA47" s="1">
        <v>41.432715287699999</v>
      </c>
      <c r="AB47" s="1">
        <v>-82.693574634599997</v>
      </c>
    </row>
    <row r="48" spans="1:28" x14ac:dyDescent="0.25">
      <c r="A48" s="13">
        <v>46</v>
      </c>
      <c r="B48" s="17">
        <v>8</v>
      </c>
      <c r="C48" s="1" t="s">
        <v>787</v>
      </c>
      <c r="D48" s="1" t="s">
        <v>4573</v>
      </c>
      <c r="E48" s="1" t="s">
        <v>5256</v>
      </c>
      <c r="F48" s="1" t="s">
        <v>4397</v>
      </c>
      <c r="G48" s="16">
        <v>0.9</v>
      </c>
      <c r="H48" s="16">
        <v>1.4</v>
      </c>
      <c r="I48" s="13" t="s">
        <v>3190</v>
      </c>
      <c r="J48" s="1" t="s">
        <v>4975</v>
      </c>
      <c r="K48" s="1">
        <v>0</v>
      </c>
      <c r="L48" s="1">
        <v>2</v>
      </c>
      <c r="M48" s="1">
        <v>8</v>
      </c>
      <c r="N48" s="1">
        <v>7</v>
      </c>
      <c r="O48" s="1">
        <v>29</v>
      </c>
      <c r="P48" s="16">
        <v>203.79087936046511</v>
      </c>
      <c r="Q48" s="21">
        <v>1.0659624972861221</v>
      </c>
      <c r="R48" s="21">
        <v>16.643950778020706</v>
      </c>
      <c r="S48" s="21">
        <v>15.577988280734584</v>
      </c>
      <c r="T48" s="21">
        <v>8.1545963130912183E-2</v>
      </c>
      <c r="U48" s="21">
        <v>3.9681335191908147</v>
      </c>
      <c r="V48" s="21">
        <v>3.8865875560599026</v>
      </c>
      <c r="W48" s="13" t="str">
        <f>IF(Table467411[[#This Row],[PSI - FI]]&gt;5,"Red",(IF(AND(Table467411[[#This Row],[PSI - FI]]&lt;5,Table467411[[#This Row],[PSI - FI]]&gt;=3),"Blue","No")))</f>
        <v>Blue</v>
      </c>
      <c r="X48" s="19" t="str">
        <f>HYPERLINK("https://www.google.com/maps/dir/?api=1&amp;origin=" &amp; Table467411[[#This Row],[Begin Lat]] &amp; "," &amp; Table467411[[#This Row],[Begin Long]] &amp; "&amp;destination=" &amp; Table467411[[#This Row],[End Lat]] &amp; "," &amp; Table467411[[#This Row],[End Long]] &amp; "&amp;travelmode=driving", "Google Maps")</f>
        <v>Google Maps</v>
      </c>
      <c r="Y48" s="1">
        <v>39.168098782900003</v>
      </c>
      <c r="Z48" s="1">
        <v>-84.604132345400004</v>
      </c>
      <c r="AA48" s="1">
        <v>39.174674499299996</v>
      </c>
      <c r="AB48" s="1">
        <v>-84.602324310699998</v>
      </c>
    </row>
    <row r="49" spans="1:28" x14ac:dyDescent="0.25">
      <c r="A49" s="13">
        <v>47</v>
      </c>
      <c r="B49" s="17">
        <v>4</v>
      </c>
      <c r="C49" s="1" t="s">
        <v>800</v>
      </c>
      <c r="D49" s="1" t="s">
        <v>4587</v>
      </c>
      <c r="E49" s="1" t="s">
        <v>3442</v>
      </c>
      <c r="F49" s="1" t="s">
        <v>3767</v>
      </c>
      <c r="G49" s="16">
        <v>11.4</v>
      </c>
      <c r="H49" s="16">
        <v>11.9</v>
      </c>
      <c r="I49" s="13" t="s">
        <v>3190</v>
      </c>
      <c r="J49" s="1" t="s">
        <v>4975</v>
      </c>
      <c r="K49" s="1">
        <v>1</v>
      </c>
      <c r="L49" s="1">
        <v>1</v>
      </c>
      <c r="M49" s="1">
        <v>9</v>
      </c>
      <c r="N49" s="1">
        <v>8</v>
      </c>
      <c r="O49" s="1">
        <v>45</v>
      </c>
      <c r="P49" s="16">
        <v>230.77525436046511</v>
      </c>
      <c r="Q49" s="21">
        <v>0.72730756554615972</v>
      </c>
      <c r="R49" s="21">
        <v>24.890251621954736</v>
      </c>
      <c r="S49" s="21">
        <v>24.162944056408577</v>
      </c>
      <c r="T49" s="21">
        <v>5.5696888459195647E-2</v>
      </c>
      <c r="U49" s="21">
        <v>3.9534975613548013</v>
      </c>
      <c r="V49" s="21">
        <v>3.8978006728956056</v>
      </c>
      <c r="W49" s="13" t="str">
        <f>IF(Table467411[[#This Row],[PSI - FI]]&gt;5,"Red",(IF(AND(Table467411[[#This Row],[PSI - FI]]&lt;5,Table467411[[#This Row],[PSI - FI]]&gt;=3),"Blue","No")))</f>
        <v>Blue</v>
      </c>
      <c r="X49" s="19" t="str">
        <f>HYPERLINK("https://www.google.com/maps/dir/?api=1&amp;origin=" &amp; Table467411[[#This Row],[Begin Lat]] &amp; "," &amp; Table467411[[#This Row],[Begin Long]] &amp; "&amp;destination=" &amp; Table467411[[#This Row],[End Lat]] &amp; "," &amp; Table467411[[#This Row],[End Long]] &amp; "&amp;travelmode=driving", "Google Maps")</f>
        <v>Google Maps</v>
      </c>
      <c r="Y49" s="1">
        <v>40.7949351265</v>
      </c>
      <c r="Z49" s="1">
        <v>-81.434861961699994</v>
      </c>
      <c r="AA49" s="1">
        <v>40.796428244700003</v>
      </c>
      <c r="AB49" s="1">
        <v>-81.4255315921</v>
      </c>
    </row>
    <row r="50" spans="1:28" x14ac:dyDescent="0.25">
      <c r="A50" s="13">
        <v>48</v>
      </c>
      <c r="B50" s="17">
        <v>4</v>
      </c>
      <c r="C50" s="1" t="s">
        <v>790</v>
      </c>
      <c r="D50" s="1" t="s">
        <v>4589</v>
      </c>
      <c r="E50" s="1" t="s">
        <v>5856</v>
      </c>
      <c r="F50" s="1" t="s">
        <v>4432</v>
      </c>
      <c r="G50" s="16">
        <v>2.9</v>
      </c>
      <c r="H50" s="16">
        <v>3.4</v>
      </c>
      <c r="I50" s="13" t="s">
        <v>3190</v>
      </c>
      <c r="J50" s="1" t="s">
        <v>4975</v>
      </c>
      <c r="K50" s="1">
        <v>0</v>
      </c>
      <c r="L50" s="1">
        <v>3</v>
      </c>
      <c r="M50" s="1">
        <v>8</v>
      </c>
      <c r="N50" s="1">
        <v>8</v>
      </c>
      <c r="O50" s="1">
        <v>58</v>
      </c>
      <c r="P50" s="16">
        <v>282.90506904069764</v>
      </c>
      <c r="Q50" s="21">
        <v>0.57280427994030281</v>
      </c>
      <c r="R50" s="21">
        <v>31.104555462621786</v>
      </c>
      <c r="S50" s="21">
        <v>30.531751182681482</v>
      </c>
      <c r="T50" s="21">
        <v>4.3785978032393751E-2</v>
      </c>
      <c r="U50" s="21">
        <v>3.9222792533108484</v>
      </c>
      <c r="V50" s="21">
        <v>3.8784932752784544</v>
      </c>
      <c r="W50" s="13" t="str">
        <f>IF(Table467411[[#This Row],[PSI - FI]]&gt;5,"Red",(IF(AND(Table467411[[#This Row],[PSI - FI]]&lt;5,Table467411[[#This Row],[PSI - FI]]&gt;=3),"Blue","No")))</f>
        <v>Blue</v>
      </c>
      <c r="X50" s="19" t="str">
        <f>HYPERLINK("https://www.google.com/maps/dir/?api=1&amp;origin=" &amp; Table467411[[#This Row],[Begin Lat]] &amp; "," &amp; Table467411[[#This Row],[Begin Long]] &amp; "&amp;destination=" &amp; Table467411[[#This Row],[End Lat]] &amp; "," &amp; Table467411[[#This Row],[End Long]] &amp; "&amp;travelmode=driving", "Google Maps")</f>
        <v>Google Maps</v>
      </c>
      <c r="Y50" s="1">
        <v>41.236803717100003</v>
      </c>
      <c r="Z50" s="1">
        <v>-80.771738600500001</v>
      </c>
      <c r="AA50" s="1">
        <v>41.237185223200001</v>
      </c>
      <c r="AB50" s="1">
        <v>-80.762153297099999</v>
      </c>
    </row>
    <row r="51" spans="1:28" x14ac:dyDescent="0.25">
      <c r="A51" s="13">
        <v>49</v>
      </c>
      <c r="B51" s="17">
        <v>6</v>
      </c>
      <c r="C51" s="1" t="s">
        <v>784</v>
      </c>
      <c r="D51" s="1" t="s">
        <v>4590</v>
      </c>
      <c r="E51" s="1" t="s">
        <v>5889</v>
      </c>
      <c r="F51" s="1" t="s">
        <v>3709</v>
      </c>
      <c r="G51" s="16">
        <v>15.9</v>
      </c>
      <c r="H51" s="16">
        <v>16.399999999999999</v>
      </c>
      <c r="I51" s="13" t="s">
        <v>3190</v>
      </c>
      <c r="J51" s="1" t="s">
        <v>4984</v>
      </c>
      <c r="K51" s="1">
        <v>0</v>
      </c>
      <c r="L51" s="1">
        <v>1</v>
      </c>
      <c r="M51" s="1">
        <v>8</v>
      </c>
      <c r="N51" s="1">
        <v>12</v>
      </c>
      <c r="O51" s="1">
        <v>27</v>
      </c>
      <c r="P51" s="16">
        <v>178.30168968023256</v>
      </c>
      <c r="Q51" s="21">
        <v>0.42683652465237509</v>
      </c>
      <c r="R51" s="21">
        <v>11.573036296163425</v>
      </c>
      <c r="S51" s="21">
        <v>11.14619977151105</v>
      </c>
      <c r="T51" s="21">
        <v>3.0597910278540485E-2</v>
      </c>
      <c r="U51" s="21">
        <v>3.8977144198809892</v>
      </c>
      <c r="V51" s="21">
        <v>3.8671165096024489</v>
      </c>
      <c r="W51" s="13" t="str">
        <f>IF(Table467411[[#This Row],[PSI - FI]]&gt;5,"Red",(IF(AND(Table467411[[#This Row],[PSI - FI]]&lt;5,Table467411[[#This Row],[PSI - FI]]&gt;=3),"Blue","No")))</f>
        <v>Blue</v>
      </c>
      <c r="X51" s="19" t="str">
        <f>HYPERLINK("https://www.google.com/maps/dir/?api=1&amp;origin=" &amp; Table467411[[#This Row],[Begin Lat]] &amp; "," &amp; Table467411[[#This Row],[Begin Long]] &amp; "&amp;destination=" &amp; Table467411[[#This Row],[End Lat]] &amp; "," &amp; Table467411[[#This Row],[End Long]] &amp; "&amp;travelmode=driving", "Google Maps")</f>
        <v>Google Maps</v>
      </c>
      <c r="Y51" s="1">
        <v>40.082245928500001</v>
      </c>
      <c r="Z51" s="1">
        <v>-82.904395966400003</v>
      </c>
      <c r="AA51" s="1">
        <v>40.081566286700003</v>
      </c>
      <c r="AB51" s="1">
        <v>-82.895017910500002</v>
      </c>
    </row>
    <row r="52" spans="1:28" x14ac:dyDescent="0.25">
      <c r="A52" s="13">
        <v>50</v>
      </c>
      <c r="B52" s="17">
        <v>4</v>
      </c>
      <c r="C52" s="1" t="s">
        <v>795</v>
      </c>
      <c r="D52" s="1" t="s">
        <v>4575</v>
      </c>
      <c r="E52" s="1" t="s">
        <v>5440</v>
      </c>
      <c r="F52" s="1" t="s">
        <v>3707</v>
      </c>
      <c r="G52" s="16">
        <v>4</v>
      </c>
      <c r="H52" s="16">
        <v>4.5</v>
      </c>
      <c r="I52" s="13" t="s">
        <v>3190</v>
      </c>
      <c r="J52" s="1" t="s">
        <v>4984</v>
      </c>
      <c r="K52" s="1">
        <v>0</v>
      </c>
      <c r="L52" s="1">
        <v>0</v>
      </c>
      <c r="M52" s="1">
        <v>9</v>
      </c>
      <c r="N52" s="1">
        <v>8</v>
      </c>
      <c r="O52" s="1">
        <v>44</v>
      </c>
      <c r="P52" s="16">
        <v>138.421875</v>
      </c>
      <c r="Q52" s="21">
        <v>0.30724238580288987</v>
      </c>
      <c r="R52" s="21">
        <v>21.080757927981743</v>
      </c>
      <c r="S52" s="21">
        <v>20.773515542178853</v>
      </c>
      <c r="T52" s="21">
        <v>2.2303017154504976E-2</v>
      </c>
      <c r="U52" s="21">
        <v>3.8896034037103431</v>
      </c>
      <c r="V52" s="21">
        <v>3.8673003865558382</v>
      </c>
      <c r="W52" s="13" t="str">
        <f>IF(Table467411[[#This Row],[PSI - FI]]&gt;5,"Red",(IF(AND(Table467411[[#This Row],[PSI - FI]]&lt;5,Table467411[[#This Row],[PSI - FI]]&gt;=3),"Blue","No")))</f>
        <v>Blue</v>
      </c>
      <c r="X52" s="19" t="str">
        <f>HYPERLINK("https://www.google.com/maps/dir/?api=1&amp;origin=" &amp; Table467411[[#This Row],[Begin Lat]] &amp; "," &amp; Table467411[[#This Row],[Begin Long]] &amp; "&amp;destination=" &amp; Table467411[[#This Row],[End Lat]] &amp; "," &amp; Table467411[[#This Row],[End Long]] &amp; "&amp;travelmode=driving", "Google Maps")</f>
        <v>Google Maps</v>
      </c>
      <c r="Y52" s="1">
        <v>41.129286056399998</v>
      </c>
      <c r="Z52" s="1">
        <v>-81.612334442600002</v>
      </c>
      <c r="AA52" s="1">
        <v>41.125560591999999</v>
      </c>
      <c r="AB52" s="1">
        <v>-81.604531199899995</v>
      </c>
    </row>
    <row r="53" spans="1:28" x14ac:dyDescent="0.25">
      <c r="A53" s="13">
        <v>51</v>
      </c>
      <c r="B53" s="17">
        <v>8</v>
      </c>
      <c r="C53" s="1" t="s">
        <v>787</v>
      </c>
      <c r="D53" s="1" t="s">
        <v>4591</v>
      </c>
      <c r="E53" s="1" t="s">
        <v>5906</v>
      </c>
      <c r="F53" s="1" t="s">
        <v>4359</v>
      </c>
      <c r="G53" s="16">
        <v>9.9</v>
      </c>
      <c r="H53" s="16">
        <v>10.4</v>
      </c>
      <c r="I53" s="13" t="s">
        <v>3190</v>
      </c>
      <c r="J53" s="1" t="s">
        <v>4984</v>
      </c>
      <c r="K53" s="1">
        <v>1</v>
      </c>
      <c r="L53" s="1">
        <v>2</v>
      </c>
      <c r="M53" s="1">
        <v>5</v>
      </c>
      <c r="N53" s="1">
        <v>3</v>
      </c>
      <c r="O53" s="1">
        <v>16</v>
      </c>
      <c r="P53" s="16">
        <v>199.07694404069767</v>
      </c>
      <c r="Q53" s="21">
        <v>0.55175997474417515</v>
      </c>
      <c r="R53" s="21">
        <v>13.572995591141012</v>
      </c>
      <c r="S53" s="21">
        <v>13.021235616396837</v>
      </c>
      <c r="T53" s="21">
        <v>3.9899009593450739E-2</v>
      </c>
      <c r="U53" s="21">
        <v>3.8778965407889125</v>
      </c>
      <c r="V53" s="21">
        <v>3.8379975311954619</v>
      </c>
      <c r="W53" s="13" t="str">
        <f>IF(Table467411[[#This Row],[PSI - FI]]&gt;5,"Red",(IF(AND(Table467411[[#This Row],[PSI - FI]]&lt;5,Table467411[[#This Row],[PSI - FI]]&gt;=3),"Blue","No")))</f>
        <v>Blue</v>
      </c>
      <c r="X53" s="19" t="str">
        <f>HYPERLINK("https://www.google.com/maps/dir/?api=1&amp;origin=" &amp; Table467411[[#This Row],[Begin Lat]] &amp; "," &amp; Table467411[[#This Row],[Begin Long]] &amp; "&amp;destination=" &amp; Table467411[[#This Row],[End Lat]] &amp; "," &amp; Table467411[[#This Row],[End Long]] &amp; "&amp;travelmode=driving", "Google Maps")</f>
        <v>Google Maps</v>
      </c>
      <c r="Y53" s="1">
        <v>39.220178361499997</v>
      </c>
      <c r="Z53" s="1">
        <v>-84.532634858799995</v>
      </c>
      <c r="AA53" s="1">
        <v>39.219039433500001</v>
      </c>
      <c r="AB53" s="1">
        <v>-84.523651893700006</v>
      </c>
    </row>
    <row r="54" spans="1:28" x14ac:dyDescent="0.25">
      <c r="A54" s="13">
        <v>52</v>
      </c>
      <c r="B54" s="17">
        <v>8</v>
      </c>
      <c r="C54" s="1" t="s">
        <v>787</v>
      </c>
      <c r="D54" s="1" t="s">
        <v>4573</v>
      </c>
      <c r="E54" s="1" t="s">
        <v>5256</v>
      </c>
      <c r="F54" s="1" t="s">
        <v>4397</v>
      </c>
      <c r="G54" s="16">
        <v>3.6</v>
      </c>
      <c r="H54" s="16">
        <v>4.0999999999999996</v>
      </c>
      <c r="I54" s="13" t="s">
        <v>3190</v>
      </c>
      <c r="J54" s="1" t="s">
        <v>4975</v>
      </c>
      <c r="K54" s="1">
        <v>0</v>
      </c>
      <c r="L54" s="1">
        <v>0</v>
      </c>
      <c r="M54" s="1">
        <v>8</v>
      </c>
      <c r="N54" s="1">
        <v>5</v>
      </c>
      <c r="O54" s="1">
        <v>37</v>
      </c>
      <c r="P54" s="16">
        <v>111.5625</v>
      </c>
      <c r="Q54" s="21">
        <v>1.1345770346140813</v>
      </c>
      <c r="R54" s="21">
        <v>25.300012787207393</v>
      </c>
      <c r="S54" s="21">
        <v>24.165435752593311</v>
      </c>
      <c r="T54" s="21">
        <v>8.6827838507174335E-2</v>
      </c>
      <c r="U54" s="21">
        <v>3.8241097935337582</v>
      </c>
      <c r="V54" s="21">
        <v>3.7372819550265839</v>
      </c>
      <c r="W54" s="13" t="str">
        <f>IF(Table467411[[#This Row],[PSI - FI]]&gt;5,"Red",(IF(AND(Table467411[[#This Row],[PSI - FI]]&lt;5,Table467411[[#This Row],[PSI - FI]]&gt;=3),"Blue","No")))</f>
        <v>Blue</v>
      </c>
      <c r="X54" s="19" t="str">
        <f>HYPERLINK("https://www.google.com/maps/dir/?api=1&amp;origin=" &amp; Table467411[[#This Row],[Begin Lat]] &amp; "," &amp; Table467411[[#This Row],[Begin Long]] &amp; "&amp;destination=" &amp; Table467411[[#This Row],[End Lat]] &amp; "," &amp; Table467411[[#This Row],[End Long]] &amp; "&amp;travelmode=driving", "Google Maps")</f>
        <v>Google Maps</v>
      </c>
      <c r="Y54" s="1">
        <v>39.189389047699997</v>
      </c>
      <c r="Z54" s="1">
        <v>-84.580980839999995</v>
      </c>
      <c r="AA54" s="1">
        <v>39.190035437299997</v>
      </c>
      <c r="AB54" s="1">
        <v>-84.572153985</v>
      </c>
    </row>
    <row r="55" spans="1:28" x14ac:dyDescent="0.25">
      <c r="A55" s="13">
        <v>53</v>
      </c>
      <c r="B55" s="17">
        <v>4</v>
      </c>
      <c r="C55" s="1" t="s">
        <v>801</v>
      </c>
      <c r="D55" s="1" t="s">
        <v>3266</v>
      </c>
      <c r="E55" s="1" t="s">
        <v>5298</v>
      </c>
      <c r="F55" s="1" t="s">
        <v>4465</v>
      </c>
      <c r="G55" s="16">
        <v>2.2999999999999998</v>
      </c>
      <c r="H55" s="16">
        <v>2.8</v>
      </c>
      <c r="I55" s="13" t="s">
        <v>3190</v>
      </c>
      <c r="J55" s="1" t="s">
        <v>4975</v>
      </c>
      <c r="K55" s="1">
        <v>0</v>
      </c>
      <c r="L55" s="1">
        <v>2</v>
      </c>
      <c r="M55" s="1">
        <v>12</v>
      </c>
      <c r="N55" s="1">
        <v>7</v>
      </c>
      <c r="O55" s="1">
        <v>74</v>
      </c>
      <c r="P55" s="16">
        <v>274.97837936046511</v>
      </c>
      <c r="Q55" s="21">
        <v>0.54928730988296059</v>
      </c>
      <c r="R55" s="21">
        <v>36.677581749316211</v>
      </c>
      <c r="S55" s="21">
        <v>36.128294439433247</v>
      </c>
      <c r="T55" s="21">
        <v>4.2167458055539453E-2</v>
      </c>
      <c r="U55" s="21">
        <v>3.7843517827308091</v>
      </c>
      <c r="V55" s="21">
        <v>3.7421843246752697</v>
      </c>
      <c r="W55" s="13" t="str">
        <f>IF(Table467411[[#This Row],[PSI - FI]]&gt;5,"Red",(IF(AND(Table467411[[#This Row],[PSI - FI]]&lt;5,Table467411[[#This Row],[PSI - FI]]&gt;=3),"Blue","No")))</f>
        <v>Blue</v>
      </c>
      <c r="X55" s="19" t="str">
        <f>HYPERLINK("https://www.google.com/maps/dir/?api=1&amp;origin=" &amp; Table467411[[#This Row],[Begin Lat]] &amp; "," &amp; Table467411[[#This Row],[Begin Long]] &amp; "&amp;destination=" &amp; Table467411[[#This Row],[End Lat]] &amp; "," &amp; Table467411[[#This Row],[End Long]] &amp; "&amp;travelmode=driving", "Google Maps")</f>
        <v>Google Maps</v>
      </c>
      <c r="Y55" s="1">
        <v>41.019305139099998</v>
      </c>
      <c r="Z55" s="1">
        <v>-80.634315990299996</v>
      </c>
      <c r="AA55" s="1">
        <v>41.026545760499999</v>
      </c>
      <c r="AB55" s="1">
        <v>-80.634476366499996</v>
      </c>
    </row>
    <row r="56" spans="1:28" x14ac:dyDescent="0.25">
      <c r="A56" s="13">
        <v>54</v>
      </c>
      <c r="B56" s="17">
        <v>6</v>
      </c>
      <c r="C56" s="1" t="s">
        <v>784</v>
      </c>
      <c r="D56" s="1" t="s">
        <v>4045</v>
      </c>
      <c r="E56" s="1" t="s">
        <v>5818</v>
      </c>
      <c r="F56" s="1" t="s">
        <v>3706</v>
      </c>
      <c r="G56" s="16">
        <v>7.1</v>
      </c>
      <c r="H56" s="16">
        <v>7.6</v>
      </c>
      <c r="I56" s="13" t="s">
        <v>3190</v>
      </c>
      <c r="J56" s="1" t="s">
        <v>4975</v>
      </c>
      <c r="K56" s="1">
        <v>3</v>
      </c>
      <c r="L56" s="1">
        <v>4</v>
      </c>
      <c r="M56" s="1">
        <v>7</v>
      </c>
      <c r="N56" s="1">
        <v>10</v>
      </c>
      <c r="O56" s="1">
        <v>30</v>
      </c>
      <c r="P56" s="16">
        <v>439.93995276162786</v>
      </c>
      <c r="Q56" s="21">
        <v>0.42517796438951455</v>
      </c>
      <c r="R56" s="21">
        <v>20.523100027417531</v>
      </c>
      <c r="S56" s="21">
        <v>20.097922063028015</v>
      </c>
      <c r="T56" s="21">
        <v>3.2720899690575948E-2</v>
      </c>
      <c r="U56" s="21">
        <v>3.7185796974156555</v>
      </c>
      <c r="V56" s="21">
        <v>3.6858587977250794</v>
      </c>
      <c r="W56" s="13" t="str">
        <f>IF(Table467411[[#This Row],[PSI - FI]]&gt;5,"Red",(IF(AND(Table467411[[#This Row],[PSI - FI]]&lt;5,Table467411[[#This Row],[PSI - FI]]&gt;=3),"Blue","No")))</f>
        <v>Blue</v>
      </c>
      <c r="X56" s="19" t="str">
        <f>HYPERLINK("https://www.google.com/maps/dir/?api=1&amp;origin=" &amp; Table467411[[#This Row],[Begin Lat]] &amp; "," &amp; Table467411[[#This Row],[Begin Long]] &amp; "&amp;destination=" &amp; Table467411[[#This Row],[End Lat]] &amp; "," &amp; Table467411[[#This Row],[End Long]] &amp; "&amp;travelmode=driving", "Google Maps")</f>
        <v>Google Maps</v>
      </c>
      <c r="Y56" s="1">
        <v>39.953558638700002</v>
      </c>
      <c r="Z56" s="1">
        <v>-83.102436097899997</v>
      </c>
      <c r="AA56" s="1">
        <v>39.954026764600002</v>
      </c>
      <c r="AB56" s="1">
        <v>-83.093049835100004</v>
      </c>
    </row>
    <row r="57" spans="1:28" x14ac:dyDescent="0.25">
      <c r="A57" s="13">
        <v>55</v>
      </c>
      <c r="B57" s="17">
        <v>5</v>
      </c>
      <c r="C57" s="1" t="s">
        <v>793</v>
      </c>
      <c r="D57" s="1" t="s">
        <v>4593</v>
      </c>
      <c r="E57" s="1" t="s">
        <v>5907</v>
      </c>
      <c r="F57" s="1" t="s">
        <v>4874</v>
      </c>
      <c r="G57" s="16">
        <v>2.5</v>
      </c>
      <c r="H57" s="16">
        <v>3</v>
      </c>
      <c r="I57" s="13" t="s">
        <v>3190</v>
      </c>
      <c r="J57" s="1" t="s">
        <v>4975</v>
      </c>
      <c r="K57" s="1">
        <v>0</v>
      </c>
      <c r="L57" s="1">
        <v>2</v>
      </c>
      <c r="M57" s="1">
        <v>8</v>
      </c>
      <c r="N57" s="1">
        <v>6</v>
      </c>
      <c r="O57" s="1">
        <v>80</v>
      </c>
      <c r="P57" s="16">
        <v>250.35337936046511</v>
      </c>
      <c r="Q57" s="21">
        <v>0.94539333089360122</v>
      </c>
      <c r="R57" s="21">
        <v>36.480746455599395</v>
      </c>
      <c r="S57" s="21">
        <v>35.535353124705793</v>
      </c>
      <c r="T57" s="21">
        <v>7.2309468715821501E-2</v>
      </c>
      <c r="U57" s="21">
        <v>3.6843699821149389</v>
      </c>
      <c r="V57" s="21">
        <v>3.6120605133991175</v>
      </c>
      <c r="W57" s="13" t="str">
        <f>IF(Table467411[[#This Row],[PSI - FI]]&gt;5,"Red",(IF(AND(Table467411[[#This Row],[PSI - FI]]&lt;5,Table467411[[#This Row],[PSI - FI]]&gt;=3),"Blue","No")))</f>
        <v>Blue</v>
      </c>
      <c r="X57" s="19" t="str">
        <f>HYPERLINK("https://www.google.com/maps/dir/?api=1&amp;origin=" &amp; Table467411[[#This Row],[Begin Lat]] &amp; "," &amp; Table467411[[#This Row],[Begin Long]] &amp; "&amp;destination=" &amp; Table467411[[#This Row],[End Lat]] &amp; "," &amp; Table467411[[#This Row],[End Long]] &amp; "&amp;travelmode=driving", "Google Maps")</f>
        <v>Google Maps</v>
      </c>
      <c r="Y57" s="1">
        <v>40.071812140299997</v>
      </c>
      <c r="Z57" s="1">
        <v>-82.428792143300001</v>
      </c>
      <c r="AA57" s="1">
        <v>40.079057214099997</v>
      </c>
      <c r="AB57" s="1">
        <v>-82.428168080099994</v>
      </c>
    </row>
    <row r="58" spans="1:28" x14ac:dyDescent="0.25">
      <c r="A58" s="13">
        <v>56</v>
      </c>
      <c r="B58" s="17">
        <v>6</v>
      </c>
      <c r="C58" s="1" t="s">
        <v>784</v>
      </c>
      <c r="D58" s="1" t="s">
        <v>4066</v>
      </c>
      <c r="E58" s="1" t="s">
        <v>5393</v>
      </c>
      <c r="F58" s="1" t="s">
        <v>4402</v>
      </c>
      <c r="G58" s="16">
        <v>0.8</v>
      </c>
      <c r="H58" s="16">
        <v>1.3</v>
      </c>
      <c r="I58" s="13" t="s">
        <v>3190</v>
      </c>
      <c r="J58" s="1" t="s">
        <v>4975</v>
      </c>
      <c r="K58" s="1">
        <v>1</v>
      </c>
      <c r="L58" s="1">
        <v>7</v>
      </c>
      <c r="M58" s="1">
        <v>12</v>
      </c>
      <c r="N58" s="1">
        <v>17</v>
      </c>
      <c r="O58" s="1">
        <v>128</v>
      </c>
      <c r="P58" s="16">
        <v>647.41351744186045</v>
      </c>
      <c r="Q58" s="21">
        <v>0.22418917466905988</v>
      </c>
      <c r="R58" s="21">
        <v>58.000797732542701</v>
      </c>
      <c r="S58" s="21">
        <v>57.776608557873644</v>
      </c>
      <c r="T58" s="21">
        <v>1.7344595200076134E-2</v>
      </c>
      <c r="U58" s="21">
        <v>3.6701243630019524</v>
      </c>
      <c r="V58" s="21">
        <v>3.6527797678018765</v>
      </c>
      <c r="W58" s="13" t="str">
        <f>IF(Table467411[[#This Row],[PSI - FI]]&gt;5,"Red",(IF(AND(Table467411[[#This Row],[PSI - FI]]&lt;5,Table467411[[#This Row],[PSI - FI]]&gt;=3),"Blue","No")))</f>
        <v>Blue</v>
      </c>
      <c r="X58" s="19" t="str">
        <f>HYPERLINK("https://www.google.com/maps/dir/?api=1&amp;origin=" &amp; Table467411[[#This Row],[Begin Lat]] &amp; "," &amp; Table467411[[#This Row],[Begin Long]] &amp; "&amp;destination=" &amp; Table467411[[#This Row],[End Lat]] &amp; "," &amp; Table467411[[#This Row],[End Long]] &amp; "&amp;travelmode=driving", "Google Maps")</f>
        <v>Google Maps</v>
      </c>
      <c r="Y58" s="1">
        <v>40.032601669000002</v>
      </c>
      <c r="Z58" s="1">
        <v>-82.963909437500007</v>
      </c>
      <c r="AA58" s="1">
        <v>40.039570142400002</v>
      </c>
      <c r="AB58" s="1">
        <v>-82.961559250700006</v>
      </c>
    </row>
    <row r="59" spans="1:28" x14ac:dyDescent="0.25">
      <c r="A59" s="13">
        <v>57</v>
      </c>
      <c r="B59" s="17">
        <v>8</v>
      </c>
      <c r="C59" s="1" t="s">
        <v>1329</v>
      </c>
      <c r="D59" s="1" t="s">
        <v>4579</v>
      </c>
      <c r="E59" s="1" t="s">
        <v>3221</v>
      </c>
      <c r="F59" s="1" t="s">
        <v>3705</v>
      </c>
      <c r="G59" s="16">
        <v>0.8</v>
      </c>
      <c r="H59" s="16">
        <v>1.3</v>
      </c>
      <c r="I59" s="13" t="s">
        <v>3190</v>
      </c>
      <c r="J59" s="1" t="s">
        <v>4975</v>
      </c>
      <c r="K59" s="1">
        <v>1</v>
      </c>
      <c r="L59" s="1">
        <v>2</v>
      </c>
      <c r="M59" s="1">
        <v>6</v>
      </c>
      <c r="N59" s="1">
        <v>8</v>
      </c>
      <c r="O59" s="1">
        <v>84</v>
      </c>
      <c r="P59" s="16">
        <v>295.81131904069764</v>
      </c>
      <c r="Q59" s="21">
        <v>0.76874122196920192</v>
      </c>
      <c r="R59" s="21">
        <v>39.922915331579588</v>
      </c>
      <c r="S59" s="21">
        <v>39.154174109610388</v>
      </c>
      <c r="T59" s="21">
        <v>5.884724954132893E-2</v>
      </c>
      <c r="U59" s="21">
        <v>3.6637768104065032</v>
      </c>
      <c r="V59" s="21">
        <v>3.6049295608651741</v>
      </c>
      <c r="W59" s="13" t="str">
        <f>IF(Table467411[[#This Row],[PSI - FI]]&gt;5,"Red",(IF(AND(Table467411[[#This Row],[PSI - FI]]&lt;5,Table467411[[#This Row],[PSI - FI]]&gt;=3),"Blue","No")))</f>
        <v>Blue</v>
      </c>
      <c r="X59" s="19" t="str">
        <f>HYPERLINK("https://www.google.com/maps/dir/?api=1&amp;origin=" &amp; Table467411[[#This Row],[Begin Lat]] &amp; "," &amp; Table467411[[#This Row],[Begin Long]] &amp; "&amp;destination=" &amp; Table467411[[#This Row],[End Lat]] &amp; "," &amp; Table467411[[#This Row],[End Long]] &amp; "&amp;travelmode=driving", "Google Maps")</f>
        <v>Google Maps</v>
      </c>
      <c r="Y59" s="1">
        <v>39.068578799199997</v>
      </c>
      <c r="Z59" s="1">
        <v>-84.299408766900001</v>
      </c>
      <c r="AA59" s="1">
        <v>39.065313117000002</v>
      </c>
      <c r="AB59" s="1">
        <v>-84.291646274499996</v>
      </c>
    </row>
    <row r="60" spans="1:28" x14ac:dyDescent="0.25">
      <c r="A60" s="13">
        <v>58</v>
      </c>
      <c r="B60" s="17">
        <v>8</v>
      </c>
      <c r="C60" s="1" t="s">
        <v>1329</v>
      </c>
      <c r="D60" s="1" t="s">
        <v>4579</v>
      </c>
      <c r="E60" s="1" t="s">
        <v>3221</v>
      </c>
      <c r="F60" s="1" t="s">
        <v>3705</v>
      </c>
      <c r="G60" s="16">
        <v>6.8</v>
      </c>
      <c r="H60" s="16">
        <v>7.3</v>
      </c>
      <c r="I60" s="13" t="s">
        <v>3190</v>
      </c>
      <c r="J60" s="1" t="s">
        <v>4975</v>
      </c>
      <c r="K60" s="1">
        <v>1</v>
      </c>
      <c r="L60" s="1">
        <v>2</v>
      </c>
      <c r="M60" s="1">
        <v>5</v>
      </c>
      <c r="N60" s="1">
        <v>8</v>
      </c>
      <c r="O60" s="1">
        <v>23</v>
      </c>
      <c r="P60" s="16">
        <v>228.26444404069767</v>
      </c>
      <c r="Q60" s="21">
        <v>0.76874122196920192</v>
      </c>
      <c r="R60" s="21">
        <v>18.194524821703155</v>
      </c>
      <c r="S60" s="21">
        <v>17.425783599733954</v>
      </c>
      <c r="T60" s="21">
        <v>5.884724954132893E-2</v>
      </c>
      <c r="U60" s="21">
        <v>3.6637768104065032</v>
      </c>
      <c r="V60" s="21">
        <v>3.6049295608651741</v>
      </c>
      <c r="W60" s="13" t="str">
        <f>IF(Table467411[[#This Row],[PSI - FI]]&gt;5,"Red",(IF(AND(Table467411[[#This Row],[PSI - FI]]&lt;5,Table467411[[#This Row],[PSI - FI]]&gt;=3),"Blue","No")))</f>
        <v>Blue</v>
      </c>
      <c r="X60" s="19" t="str">
        <f>HYPERLINK("https://www.google.com/maps/dir/?api=1&amp;origin=" &amp; Table467411[[#This Row],[Begin Lat]] &amp; "," &amp; Table467411[[#This Row],[Begin Long]] &amp; "&amp;destination=" &amp; Table467411[[#This Row],[End Lat]] &amp; "," &amp; Table467411[[#This Row],[End Long]] &amp; "&amp;travelmode=driving", "Google Maps")</f>
        <v>Google Maps</v>
      </c>
      <c r="Y60" s="1">
        <v>39.0214774891</v>
      </c>
      <c r="Z60" s="1">
        <v>-84.208598893100003</v>
      </c>
      <c r="AA60" s="1">
        <v>39.018782580600003</v>
      </c>
      <c r="AB60" s="1">
        <v>-84.200633057199994</v>
      </c>
    </row>
    <row r="61" spans="1:28" x14ac:dyDescent="0.25">
      <c r="A61" s="13">
        <v>59</v>
      </c>
      <c r="B61" s="17">
        <v>5</v>
      </c>
      <c r="C61" s="1" t="s">
        <v>1333</v>
      </c>
      <c r="D61" s="1" t="s">
        <v>4280</v>
      </c>
      <c r="E61" s="1" t="s">
        <v>5884</v>
      </c>
      <c r="F61" s="1" t="s">
        <v>3768</v>
      </c>
      <c r="G61" s="16">
        <v>19.8</v>
      </c>
      <c r="H61" s="16">
        <v>20.3</v>
      </c>
      <c r="I61" s="13" t="s">
        <v>3190</v>
      </c>
      <c r="J61" s="1" t="s">
        <v>4975</v>
      </c>
      <c r="K61" s="1">
        <v>1</v>
      </c>
      <c r="L61" s="1">
        <v>0</v>
      </c>
      <c r="M61" s="1">
        <v>9</v>
      </c>
      <c r="N61" s="1">
        <v>13</v>
      </c>
      <c r="O61" s="1">
        <v>68</v>
      </c>
      <c r="P61" s="16">
        <v>230.28606468023256</v>
      </c>
      <c r="Q61" s="21">
        <v>0.42735617159030787</v>
      </c>
      <c r="R61" s="21">
        <v>36.157230356415262</v>
      </c>
      <c r="S61" s="21">
        <v>35.729874184824951</v>
      </c>
      <c r="T61" s="21">
        <v>3.2886922308308544E-2</v>
      </c>
      <c r="U61" s="21">
        <v>3.6396100503514326</v>
      </c>
      <c r="V61" s="21">
        <v>3.6067231280431242</v>
      </c>
      <c r="W61" s="13" t="str">
        <f>IF(Table467411[[#This Row],[PSI - FI]]&gt;5,"Red",(IF(AND(Table467411[[#This Row],[PSI - FI]]&lt;5,Table467411[[#This Row],[PSI - FI]]&gt;=3),"Blue","No")))</f>
        <v>Blue</v>
      </c>
      <c r="X61" s="19" t="str">
        <f>HYPERLINK("https://www.google.com/maps/dir/?api=1&amp;origin=" &amp; Table467411[[#This Row],[Begin Lat]] &amp; "," &amp; Table467411[[#This Row],[Begin Long]] &amp; "&amp;destination=" &amp; Table467411[[#This Row],[End Lat]] &amp; "," &amp; Table467411[[#This Row],[End Long]] &amp; "&amp;travelmode=driving", "Google Maps")</f>
        <v>Google Maps</v>
      </c>
      <c r="Y61" s="1">
        <v>39.978632261900003</v>
      </c>
      <c r="Z61" s="1">
        <v>-82.016474405699995</v>
      </c>
      <c r="AA61" s="1">
        <v>39.9846591393</v>
      </c>
      <c r="AB61" s="1">
        <v>-82.021251928400005</v>
      </c>
    </row>
    <row r="62" spans="1:28" x14ac:dyDescent="0.25">
      <c r="A62" s="13">
        <v>60</v>
      </c>
      <c r="B62" s="17">
        <v>8</v>
      </c>
      <c r="C62" s="1" t="s">
        <v>787</v>
      </c>
      <c r="D62" s="1" t="s">
        <v>4595</v>
      </c>
      <c r="E62" s="1" t="s">
        <v>5908</v>
      </c>
      <c r="F62" s="1" t="s">
        <v>4875</v>
      </c>
      <c r="G62" s="16">
        <v>1.9</v>
      </c>
      <c r="H62" s="16">
        <v>2.4</v>
      </c>
      <c r="I62" s="13" t="s">
        <v>3190</v>
      </c>
      <c r="J62" s="1" t="s">
        <v>4975</v>
      </c>
      <c r="K62" s="1">
        <v>0</v>
      </c>
      <c r="L62" s="1">
        <v>0</v>
      </c>
      <c r="M62" s="1">
        <v>7</v>
      </c>
      <c r="N62" s="1">
        <v>13</v>
      </c>
      <c r="O62" s="1">
        <v>64</v>
      </c>
      <c r="P62" s="16">
        <v>167.515625</v>
      </c>
      <c r="Q62" s="21">
        <v>0.32878437262389293</v>
      </c>
      <c r="R62" s="21">
        <v>32.438698859932813</v>
      </c>
      <c r="S62" s="21">
        <v>32.10991448730892</v>
      </c>
      <c r="T62" s="21">
        <v>2.5076497433247778E-2</v>
      </c>
      <c r="U62" s="21">
        <v>3.6352547417410981</v>
      </c>
      <c r="V62" s="21">
        <v>3.6101782443078503</v>
      </c>
      <c r="W62" s="13" t="str">
        <f>IF(Table467411[[#This Row],[PSI - FI]]&gt;5,"Red",(IF(AND(Table467411[[#This Row],[PSI - FI]]&lt;5,Table467411[[#This Row],[PSI - FI]]&gt;=3),"Blue","No")))</f>
        <v>Blue</v>
      </c>
      <c r="X62" s="19" t="str">
        <f>HYPERLINK("https://www.google.com/maps/dir/?api=1&amp;origin=" &amp; Table467411[[#This Row],[Begin Lat]] &amp; "," &amp; Table467411[[#This Row],[Begin Long]] &amp; "&amp;destination=" &amp; Table467411[[#This Row],[End Lat]] &amp; "," &amp; Table467411[[#This Row],[End Long]] &amp; "&amp;travelmode=driving", "Google Maps")</f>
        <v>Google Maps</v>
      </c>
      <c r="Y62" s="1">
        <v>39.167236922400001</v>
      </c>
      <c r="Z62" s="1">
        <v>-84.423480119499999</v>
      </c>
      <c r="AA62" s="1">
        <v>39.173742992599998</v>
      </c>
      <c r="AB62" s="1">
        <v>-84.426775905300005</v>
      </c>
    </row>
    <row r="63" spans="1:28" x14ac:dyDescent="0.25">
      <c r="A63" s="13">
        <v>61</v>
      </c>
      <c r="B63" s="17">
        <v>8</v>
      </c>
      <c r="C63" s="1" t="s">
        <v>787</v>
      </c>
      <c r="D63" s="1" t="s">
        <v>4583</v>
      </c>
      <c r="E63" s="1" t="s">
        <v>5905</v>
      </c>
      <c r="F63" s="1" t="s">
        <v>3749</v>
      </c>
      <c r="G63" s="16">
        <v>12.7</v>
      </c>
      <c r="H63" s="16">
        <v>13.2</v>
      </c>
      <c r="I63" s="13" t="s">
        <v>3190</v>
      </c>
      <c r="J63" s="1" t="s">
        <v>4984</v>
      </c>
      <c r="K63" s="1">
        <v>0</v>
      </c>
      <c r="L63" s="1">
        <v>1</v>
      </c>
      <c r="M63" s="1">
        <v>5</v>
      </c>
      <c r="N63" s="1">
        <v>6</v>
      </c>
      <c r="O63" s="1">
        <v>42</v>
      </c>
      <c r="P63" s="16">
        <v>147.03606468023256</v>
      </c>
      <c r="Q63" s="21">
        <v>0.48405436275770353</v>
      </c>
      <c r="R63" s="21">
        <v>22.295058807827733</v>
      </c>
      <c r="S63" s="21">
        <v>21.811004445070029</v>
      </c>
      <c r="T63" s="21">
        <v>3.4788185636253917E-2</v>
      </c>
      <c r="U63" s="21">
        <v>3.5541553693297292</v>
      </c>
      <c r="V63" s="21">
        <v>3.5193671836934755</v>
      </c>
      <c r="W63" s="13" t="str">
        <f>IF(Table467411[[#This Row],[PSI - FI]]&gt;5,"Red",(IF(AND(Table467411[[#This Row],[PSI - FI]]&lt;5,Table467411[[#This Row],[PSI - FI]]&gt;=3),"Blue","No")))</f>
        <v>Blue</v>
      </c>
      <c r="X63" s="19" t="str">
        <f>HYPERLINK("https://www.google.com/maps/dir/?api=1&amp;origin=" &amp; Table467411[[#This Row],[Begin Lat]] &amp; "," &amp; Table467411[[#This Row],[Begin Long]] &amp; "&amp;destination=" &amp; Table467411[[#This Row],[End Lat]] &amp; "," &amp; Table467411[[#This Row],[End Long]] &amp; "&amp;travelmode=driving", "Google Maps")</f>
        <v>Google Maps</v>
      </c>
      <c r="Y63" s="1">
        <v>39.235635103500002</v>
      </c>
      <c r="Z63" s="1">
        <v>-84.591987096699995</v>
      </c>
      <c r="AA63" s="1">
        <v>39.242529037899999</v>
      </c>
      <c r="AB63" s="1">
        <v>-84.594550160899999</v>
      </c>
    </row>
    <row r="64" spans="1:28" x14ac:dyDescent="0.25">
      <c r="A64" s="13">
        <v>62</v>
      </c>
      <c r="B64" s="17">
        <v>4</v>
      </c>
      <c r="C64" s="1" t="s">
        <v>801</v>
      </c>
      <c r="D64" s="1" t="s">
        <v>3249</v>
      </c>
      <c r="E64" s="1" t="s">
        <v>3397</v>
      </c>
      <c r="F64" s="1" t="s">
        <v>3756</v>
      </c>
      <c r="G64" s="16">
        <v>19.399999999999999</v>
      </c>
      <c r="H64" s="16">
        <v>19.899999999999999</v>
      </c>
      <c r="I64" s="13" t="s">
        <v>3190</v>
      </c>
      <c r="J64" s="1" t="s">
        <v>4975</v>
      </c>
      <c r="K64" s="1">
        <v>0</v>
      </c>
      <c r="L64" s="1">
        <v>1</v>
      </c>
      <c r="M64" s="1">
        <v>3</v>
      </c>
      <c r="N64" s="1">
        <v>8</v>
      </c>
      <c r="O64" s="1">
        <v>67</v>
      </c>
      <c r="P64" s="16">
        <v>167.81731468023256</v>
      </c>
      <c r="Q64" s="21">
        <v>1.258954588464082</v>
      </c>
      <c r="R64" s="21">
        <v>37.460684263699349</v>
      </c>
      <c r="S64" s="21">
        <v>36.201729675235271</v>
      </c>
      <c r="T64" s="21">
        <v>9.6462902562588757E-2</v>
      </c>
      <c r="U64" s="21">
        <v>3.5486420188293248</v>
      </c>
      <c r="V64" s="21">
        <v>3.4521791162667359</v>
      </c>
      <c r="W64" s="13" t="str">
        <f>IF(Table467411[[#This Row],[PSI - FI]]&gt;5,"Red",(IF(AND(Table467411[[#This Row],[PSI - FI]]&lt;5,Table467411[[#This Row],[PSI - FI]]&gt;=3),"Blue","No")))</f>
        <v>Blue</v>
      </c>
      <c r="X64" s="19" t="str">
        <f>HYPERLINK("https://www.google.com/maps/dir/?api=1&amp;origin=" &amp; Table467411[[#This Row],[Begin Lat]] &amp; "," &amp; Table467411[[#This Row],[Begin Long]] &amp; "&amp;destination=" &amp; Table467411[[#This Row],[End Lat]] &amp; "," &amp; Table467411[[#This Row],[End Long]] &amp; "&amp;travelmode=driving", "Google Maps")</f>
        <v>Google Maps</v>
      </c>
      <c r="Y64" s="1">
        <v>41.0242533853</v>
      </c>
      <c r="Z64" s="1">
        <v>-80.631843098999994</v>
      </c>
      <c r="AA64" s="1">
        <v>41.024240432799999</v>
      </c>
      <c r="AB64" s="1">
        <v>-80.622261957399999</v>
      </c>
    </row>
    <row r="65" spans="1:28" x14ac:dyDescent="0.25">
      <c r="A65" s="13">
        <v>63</v>
      </c>
      <c r="B65" s="17">
        <v>8</v>
      </c>
      <c r="C65" s="1" t="s">
        <v>787</v>
      </c>
      <c r="D65" s="1" t="s">
        <v>4286</v>
      </c>
      <c r="E65" s="1" t="s">
        <v>5522</v>
      </c>
      <c r="F65" s="1" t="s">
        <v>4469</v>
      </c>
      <c r="G65" s="16">
        <v>1.3</v>
      </c>
      <c r="H65" s="16">
        <v>1.8</v>
      </c>
      <c r="I65" s="13" t="s">
        <v>3190</v>
      </c>
      <c r="J65" s="1" t="s">
        <v>4975</v>
      </c>
      <c r="K65" s="1">
        <v>0</v>
      </c>
      <c r="L65" s="1">
        <v>6</v>
      </c>
      <c r="M65" s="1">
        <v>12</v>
      </c>
      <c r="N65" s="1">
        <v>5</v>
      </c>
      <c r="O65" s="1">
        <v>30</v>
      </c>
      <c r="P65" s="16">
        <v>404.81013808139534</v>
      </c>
      <c r="Q65" s="21">
        <v>0.41181960504539605</v>
      </c>
      <c r="R65" s="21">
        <v>20.410720035634011</v>
      </c>
      <c r="S65" s="21">
        <v>19.998900430588616</v>
      </c>
      <c r="T65" s="21">
        <v>3.170250262001862E-2</v>
      </c>
      <c r="U65" s="21">
        <v>3.5158779167563452</v>
      </c>
      <c r="V65" s="21">
        <v>3.4841754141363266</v>
      </c>
      <c r="W65" s="13" t="str">
        <f>IF(Table467411[[#This Row],[PSI - FI]]&gt;5,"Red",(IF(AND(Table467411[[#This Row],[PSI - FI]]&lt;5,Table467411[[#This Row],[PSI - FI]]&gt;=3),"Blue","No")))</f>
        <v>Blue</v>
      </c>
      <c r="X65" s="19" t="str">
        <f>HYPERLINK("https://www.google.com/maps/dir/?api=1&amp;origin=" &amp; Table467411[[#This Row],[Begin Lat]] &amp; "," &amp; Table467411[[#This Row],[Begin Long]] &amp; "&amp;destination=" &amp; Table467411[[#This Row],[End Lat]] &amp; "," &amp; Table467411[[#This Row],[End Long]] &amp; "&amp;travelmode=driving", "Google Maps")</f>
        <v>Google Maps</v>
      </c>
      <c r="Y65" s="1">
        <v>39.183392872600002</v>
      </c>
      <c r="Z65" s="1">
        <v>-84.521828483500002</v>
      </c>
      <c r="AA65" s="1">
        <v>39.1902736495</v>
      </c>
      <c r="AB65" s="1">
        <v>-84.523982004000004</v>
      </c>
    </row>
    <row r="66" spans="1:28" x14ac:dyDescent="0.25">
      <c r="A66" s="13">
        <v>64</v>
      </c>
      <c r="B66" s="17">
        <v>7</v>
      </c>
      <c r="C66" s="1" t="s">
        <v>3196</v>
      </c>
      <c r="D66" s="1" t="s">
        <v>4597</v>
      </c>
      <c r="E66" s="1" t="s">
        <v>5909</v>
      </c>
      <c r="F66" s="1" t="s">
        <v>4475</v>
      </c>
      <c r="G66" s="16">
        <v>13.4</v>
      </c>
      <c r="H66" s="16">
        <v>13.9</v>
      </c>
      <c r="I66" s="13" t="s">
        <v>3190</v>
      </c>
      <c r="J66" s="1" t="s">
        <v>4984</v>
      </c>
      <c r="K66" s="1">
        <v>0</v>
      </c>
      <c r="L66" s="1">
        <v>1</v>
      </c>
      <c r="M66" s="1">
        <v>6</v>
      </c>
      <c r="N66" s="1">
        <v>7</v>
      </c>
      <c r="O66" s="1">
        <v>14</v>
      </c>
      <c r="P66" s="16">
        <v>130.02043968023256</v>
      </c>
      <c r="Q66" s="21">
        <v>0.3137885476166804</v>
      </c>
      <c r="R66" s="21">
        <v>11.085194746014148</v>
      </c>
      <c r="S66" s="21">
        <v>10.771406198397468</v>
      </c>
      <c r="T66" s="21">
        <v>2.2738663598614497E-2</v>
      </c>
      <c r="U66" s="21">
        <v>3.5019375290560646</v>
      </c>
      <c r="V66" s="21">
        <v>3.4791988654574499</v>
      </c>
      <c r="W66" s="13" t="str">
        <f>IF(Table467411[[#This Row],[PSI - FI]]&gt;5,"Red",(IF(AND(Table467411[[#This Row],[PSI - FI]]&lt;5,Table467411[[#This Row],[PSI - FI]]&gt;=3),"Blue","No")))</f>
        <v>Blue</v>
      </c>
      <c r="X66" s="19" t="str">
        <f>HYPERLINK("https://www.google.com/maps/dir/?api=1&amp;origin=" &amp; Table467411[[#This Row],[Begin Lat]] &amp; "," &amp; Table467411[[#This Row],[Begin Long]] &amp; "&amp;destination=" &amp; Table467411[[#This Row],[End Lat]] &amp; "," &amp; Table467411[[#This Row],[End Long]] &amp; "&amp;travelmode=driving", "Google Maps")</f>
        <v>Google Maps</v>
      </c>
      <c r="Y66" s="1">
        <v>0</v>
      </c>
      <c r="Z66" s="1">
        <v>0</v>
      </c>
      <c r="AA66" s="1">
        <v>39.818757000200002</v>
      </c>
      <c r="AB66" s="1">
        <v>-84.206443237399995</v>
      </c>
    </row>
    <row r="67" spans="1:28" x14ac:dyDescent="0.25">
      <c r="A67" s="13">
        <v>65</v>
      </c>
      <c r="B67" s="17">
        <v>9</v>
      </c>
      <c r="C67" s="1" t="s">
        <v>796</v>
      </c>
      <c r="D67" s="1" t="s">
        <v>3251</v>
      </c>
      <c r="E67" s="1" t="s">
        <v>3252</v>
      </c>
      <c r="F67" s="1" t="s">
        <v>3715</v>
      </c>
      <c r="G67" s="16">
        <v>19.100000000000001</v>
      </c>
      <c r="H67" s="16">
        <v>19.600000000000001</v>
      </c>
      <c r="I67" s="13" t="s">
        <v>3190</v>
      </c>
      <c r="J67" s="1" t="s">
        <v>4984</v>
      </c>
      <c r="K67" s="1">
        <v>1</v>
      </c>
      <c r="L67" s="1">
        <v>1</v>
      </c>
      <c r="M67" s="1">
        <v>7</v>
      </c>
      <c r="N67" s="1">
        <v>6</v>
      </c>
      <c r="O67" s="1">
        <v>22</v>
      </c>
      <c r="P67" s="16">
        <v>185.80650436046511</v>
      </c>
      <c r="Q67" s="21">
        <v>0.32739361960981939</v>
      </c>
      <c r="R67" s="21">
        <v>12.683480742389452</v>
      </c>
      <c r="S67" s="21">
        <v>12.356087122779632</v>
      </c>
      <c r="T67" s="21">
        <v>2.3651399796860165E-2</v>
      </c>
      <c r="U67" s="21">
        <v>3.4766669568620698</v>
      </c>
      <c r="V67" s="21">
        <v>3.4530155570652097</v>
      </c>
      <c r="W67" s="13" t="str">
        <f>IF(Table467411[[#This Row],[PSI - FI]]&gt;5,"Red",(IF(AND(Table467411[[#This Row],[PSI - FI]]&lt;5,Table467411[[#This Row],[PSI - FI]]&gt;=3),"Blue","No")))</f>
        <v>Blue</v>
      </c>
      <c r="X67" s="19" t="str">
        <f>HYPERLINK("https://www.google.com/maps/dir/?api=1&amp;origin=" &amp; Table467411[[#This Row],[Begin Lat]] &amp; "," &amp; Table467411[[#This Row],[Begin Long]] &amp; "&amp;destination=" &amp; Table467411[[#This Row],[End Lat]] &amp; "," &amp; Table467411[[#This Row],[End Long]] &amp; "&amp;travelmode=driving", "Google Maps")</f>
        <v>Google Maps</v>
      </c>
      <c r="Y67" s="1">
        <v>39.347301362400003</v>
      </c>
      <c r="Z67" s="1">
        <v>-82.988738764100006</v>
      </c>
      <c r="AA67" s="1">
        <v>39.3481315274</v>
      </c>
      <c r="AB67" s="1">
        <v>-82.979488861099995</v>
      </c>
    </row>
    <row r="68" spans="1:28" x14ac:dyDescent="0.25">
      <c r="A68" s="13">
        <v>66</v>
      </c>
      <c r="B68" s="17">
        <v>6</v>
      </c>
      <c r="C68" s="1" t="s">
        <v>799</v>
      </c>
      <c r="D68" s="1" t="s">
        <v>4600</v>
      </c>
      <c r="E68" s="1" t="s">
        <v>3244</v>
      </c>
      <c r="F68" s="1" t="s">
        <v>3704</v>
      </c>
      <c r="G68" s="16">
        <v>1</v>
      </c>
      <c r="H68" s="16">
        <v>1.5</v>
      </c>
      <c r="I68" s="13" t="s">
        <v>3190</v>
      </c>
      <c r="J68" s="1" t="s">
        <v>4975</v>
      </c>
      <c r="K68" s="1">
        <v>0</v>
      </c>
      <c r="L68" s="1">
        <v>0</v>
      </c>
      <c r="M68" s="1">
        <v>7</v>
      </c>
      <c r="N68" s="1">
        <v>9</v>
      </c>
      <c r="O68" s="1">
        <v>28</v>
      </c>
      <c r="P68" s="16">
        <v>113.765625</v>
      </c>
      <c r="Q68" s="21">
        <v>0.78941213479554906</v>
      </c>
      <c r="R68" s="21">
        <v>17.227855271099898</v>
      </c>
      <c r="S68" s="21">
        <v>16.43844313630435</v>
      </c>
      <c r="T68" s="21">
        <v>6.0419652041173361E-2</v>
      </c>
      <c r="U68" s="21">
        <v>3.4721928442741041</v>
      </c>
      <c r="V68" s="21">
        <v>3.4117731922329306</v>
      </c>
      <c r="W68" s="13" t="str">
        <f>IF(Table467411[[#This Row],[PSI - FI]]&gt;5,"Red",(IF(AND(Table467411[[#This Row],[PSI - FI]]&lt;5,Table467411[[#This Row],[PSI - FI]]&gt;=3),"Blue","No")))</f>
        <v>Blue</v>
      </c>
      <c r="X68" s="19" t="str">
        <f>HYPERLINK("https://www.google.com/maps/dir/?api=1&amp;origin=" &amp; Table467411[[#This Row],[Begin Lat]] &amp; "," &amp; Table467411[[#This Row],[Begin Long]] &amp; "&amp;destination=" &amp; Table467411[[#This Row],[End Lat]] &amp; "," &amp; Table467411[[#This Row],[End Long]] &amp; "&amp;travelmode=driving", "Google Maps")</f>
        <v>Google Maps</v>
      </c>
      <c r="Y68" s="1">
        <v>40.1511897707</v>
      </c>
      <c r="Z68" s="1">
        <v>-83.018060760500006</v>
      </c>
      <c r="AA68" s="1">
        <v>40.158413601299998</v>
      </c>
      <c r="AB68" s="1">
        <v>-83.018710733800006</v>
      </c>
    </row>
    <row r="69" spans="1:28" x14ac:dyDescent="0.25">
      <c r="A69" s="13">
        <v>67</v>
      </c>
      <c r="B69" s="17">
        <v>9</v>
      </c>
      <c r="C69" s="1" t="s">
        <v>796</v>
      </c>
      <c r="D69" s="1" t="s">
        <v>3218</v>
      </c>
      <c r="E69" s="1" t="s">
        <v>3229</v>
      </c>
      <c r="F69" s="1" t="s">
        <v>3704</v>
      </c>
      <c r="G69" s="16">
        <v>12</v>
      </c>
      <c r="H69" s="16">
        <v>12.5</v>
      </c>
      <c r="I69" s="13" t="s">
        <v>3190</v>
      </c>
      <c r="J69" s="1" t="s">
        <v>4984</v>
      </c>
      <c r="K69" s="1">
        <v>0</v>
      </c>
      <c r="L69" s="1">
        <v>3</v>
      </c>
      <c r="M69" s="1">
        <v>5</v>
      </c>
      <c r="N69" s="1">
        <v>1</v>
      </c>
      <c r="O69" s="1">
        <v>16</v>
      </c>
      <c r="P69" s="16">
        <v>190.20194404069767</v>
      </c>
      <c r="Q69" s="21">
        <v>0.55348470073361644</v>
      </c>
      <c r="R69" s="21">
        <v>14.166681646370954</v>
      </c>
      <c r="S69" s="21">
        <v>13.613196945637338</v>
      </c>
      <c r="T69" s="21">
        <v>4.0031130722613439E-2</v>
      </c>
      <c r="U69" s="21">
        <v>3.4505810361001088</v>
      </c>
      <c r="V69" s="21">
        <v>3.4105499053774953</v>
      </c>
      <c r="W69" s="13" t="str">
        <f>IF(Table467411[[#This Row],[PSI - FI]]&gt;5,"Red",(IF(AND(Table467411[[#This Row],[PSI - FI]]&lt;5,Table467411[[#This Row],[PSI - FI]]&gt;=3),"Blue","No")))</f>
        <v>Blue</v>
      </c>
      <c r="X69" s="19" t="str">
        <f>HYPERLINK("https://www.google.com/maps/dir/?api=1&amp;origin=" &amp; Table467411[[#This Row],[Begin Lat]] &amp; "," &amp; Table467411[[#This Row],[Begin Long]] &amp; "&amp;destination=" &amp; Table467411[[#This Row],[End Lat]] &amp; "," &amp; Table467411[[#This Row],[End Long]] &amp; "&amp;travelmode=driving", "Google Maps")</f>
        <v>Google Maps</v>
      </c>
      <c r="Y69" s="1">
        <v>39.337871308499999</v>
      </c>
      <c r="Z69" s="1">
        <v>-82.948300020999994</v>
      </c>
      <c r="AA69" s="1">
        <v>39.343820159000003</v>
      </c>
      <c r="AB69" s="1">
        <v>-82.953020030900007</v>
      </c>
    </row>
    <row r="70" spans="1:28" x14ac:dyDescent="0.25">
      <c r="A70" s="13">
        <v>68</v>
      </c>
      <c r="B70" s="17">
        <v>8</v>
      </c>
      <c r="C70" s="1" t="s">
        <v>1329</v>
      </c>
      <c r="D70" s="1" t="s">
        <v>4579</v>
      </c>
      <c r="E70" s="1" t="s">
        <v>3221</v>
      </c>
      <c r="F70" s="1" t="s">
        <v>3705</v>
      </c>
      <c r="G70" s="16">
        <v>3.3</v>
      </c>
      <c r="H70" s="16">
        <v>3.8</v>
      </c>
      <c r="I70" s="13" t="s">
        <v>3190</v>
      </c>
      <c r="J70" s="1" t="s">
        <v>4975</v>
      </c>
      <c r="K70" s="1">
        <v>1</v>
      </c>
      <c r="L70" s="1">
        <v>1</v>
      </c>
      <c r="M70" s="1">
        <v>6</v>
      </c>
      <c r="N70" s="1">
        <v>8</v>
      </c>
      <c r="O70" s="1">
        <v>48</v>
      </c>
      <c r="P70" s="16">
        <v>214.13462936046511</v>
      </c>
      <c r="Q70" s="21">
        <v>0.76874122196920192</v>
      </c>
      <c r="R70" s="21">
        <v>25.30563444311726</v>
      </c>
      <c r="S70" s="21">
        <v>24.536893221148059</v>
      </c>
      <c r="T70" s="21">
        <v>5.884724954132893E-2</v>
      </c>
      <c r="U70" s="21">
        <v>3.4499007779615041</v>
      </c>
      <c r="V70" s="21">
        <v>3.391053528420175</v>
      </c>
      <c r="W70" s="13" t="str">
        <f>IF(Table467411[[#This Row],[PSI - FI]]&gt;5,"Red",(IF(AND(Table467411[[#This Row],[PSI - FI]]&lt;5,Table467411[[#This Row],[PSI - FI]]&gt;=3),"Blue","No")))</f>
        <v>Blue</v>
      </c>
      <c r="X70" s="19" t="str">
        <f>HYPERLINK("https://www.google.com/maps/dir/?api=1&amp;origin=" &amp; Table467411[[#This Row],[Begin Lat]] &amp; "," &amp; Table467411[[#This Row],[Begin Long]] &amp; "&amp;destination=" &amp; Table467411[[#This Row],[End Lat]] &amp; "," &amp; Table467411[[#This Row],[End Long]] &amp; "&amp;travelmode=driving", "Google Maps")</f>
        <v>Google Maps</v>
      </c>
      <c r="Y70" s="1">
        <v>39.055240573699997</v>
      </c>
      <c r="Z70" s="1">
        <v>-84.257734281400005</v>
      </c>
      <c r="AA70" s="1">
        <v>39.050438909699999</v>
      </c>
      <c r="AB70" s="1">
        <v>-84.250719605</v>
      </c>
    </row>
    <row r="71" spans="1:28" x14ac:dyDescent="0.25">
      <c r="A71" s="13">
        <v>69</v>
      </c>
      <c r="B71" s="17">
        <v>8</v>
      </c>
      <c r="C71" s="1" t="s">
        <v>1329</v>
      </c>
      <c r="D71" s="1" t="s">
        <v>3438</v>
      </c>
      <c r="E71" s="1" t="s">
        <v>5866</v>
      </c>
      <c r="F71" s="1" t="s">
        <v>3766</v>
      </c>
      <c r="G71" s="16">
        <v>3.7</v>
      </c>
      <c r="H71" s="16">
        <v>4.2</v>
      </c>
      <c r="I71" s="13" t="s">
        <v>3190</v>
      </c>
      <c r="J71" s="1" t="s">
        <v>4984</v>
      </c>
      <c r="K71" s="1">
        <v>0</v>
      </c>
      <c r="L71" s="1">
        <v>1</v>
      </c>
      <c r="M71" s="1">
        <v>8</v>
      </c>
      <c r="N71" s="1">
        <v>2</v>
      </c>
      <c r="O71" s="1">
        <v>37</v>
      </c>
      <c r="P71" s="16">
        <v>143.92668968023256</v>
      </c>
      <c r="Q71" s="21">
        <v>0.64355347841733912</v>
      </c>
      <c r="R71" s="21">
        <v>19.196358020456994</v>
      </c>
      <c r="S71" s="21">
        <v>18.552804542039656</v>
      </c>
      <c r="T71" s="21">
        <v>4.7044094008196008E-2</v>
      </c>
      <c r="U71" s="21">
        <v>3.4353597274833096</v>
      </c>
      <c r="V71" s="21">
        <v>3.3883156334751137</v>
      </c>
      <c r="W71" s="13" t="str">
        <f>IF(Table467411[[#This Row],[PSI - FI]]&gt;5,"Red",(IF(AND(Table467411[[#This Row],[PSI - FI]]&lt;5,Table467411[[#This Row],[PSI - FI]]&gt;=3),"Blue","No")))</f>
        <v>Blue</v>
      </c>
      <c r="X71" s="19" t="str">
        <f>HYPERLINK("https://www.google.com/maps/dir/?api=1&amp;origin=" &amp; Table467411[[#This Row],[Begin Lat]] &amp; "," &amp; Table467411[[#This Row],[Begin Long]] &amp; "&amp;destination=" &amp; Table467411[[#This Row],[End Lat]] &amp; "," &amp; Table467411[[#This Row],[End Long]] &amp; "&amp;travelmode=driving", "Google Maps")</f>
        <v>Google Maps</v>
      </c>
      <c r="Y71" s="1">
        <v>39.090171666300002</v>
      </c>
      <c r="Z71" s="1">
        <v>-84.245617467100004</v>
      </c>
      <c r="AA71" s="1">
        <v>39.088888181800002</v>
      </c>
      <c r="AB71" s="1">
        <v>-84.236659704199994</v>
      </c>
    </row>
    <row r="72" spans="1:28" x14ac:dyDescent="0.25">
      <c r="A72" s="13">
        <v>70</v>
      </c>
      <c r="B72" s="17">
        <v>8</v>
      </c>
      <c r="C72" s="1" t="s">
        <v>787</v>
      </c>
      <c r="D72" s="1" t="s">
        <v>4603</v>
      </c>
      <c r="E72" s="1" t="s">
        <v>5415</v>
      </c>
      <c r="F72" s="1" t="s">
        <v>4368</v>
      </c>
      <c r="G72" s="16">
        <v>7.6</v>
      </c>
      <c r="H72" s="16">
        <v>8.1</v>
      </c>
      <c r="I72" s="13" t="s">
        <v>3190</v>
      </c>
      <c r="J72" s="1" t="s">
        <v>4975</v>
      </c>
      <c r="K72" s="1">
        <v>1</v>
      </c>
      <c r="L72" s="1">
        <v>2</v>
      </c>
      <c r="M72" s="1">
        <v>9</v>
      </c>
      <c r="N72" s="1">
        <v>8</v>
      </c>
      <c r="O72" s="1">
        <v>54</v>
      </c>
      <c r="P72" s="16">
        <v>285.45194404069764</v>
      </c>
      <c r="Q72" s="21">
        <v>0.53104591884487129</v>
      </c>
      <c r="R72" s="21">
        <v>25.259412088659371</v>
      </c>
      <c r="S72" s="21">
        <v>24.7283661698145</v>
      </c>
      <c r="T72" s="21">
        <v>4.0776375261988101E-2</v>
      </c>
      <c r="U72" s="21">
        <v>3.342530276944669</v>
      </c>
      <c r="V72" s="21">
        <v>3.3017539016826807</v>
      </c>
      <c r="W72" s="13" t="str">
        <f>IF(Table467411[[#This Row],[PSI - FI]]&gt;5,"Red",(IF(AND(Table467411[[#This Row],[PSI - FI]]&lt;5,Table467411[[#This Row],[PSI - FI]]&gt;=3),"Blue","No")))</f>
        <v>Blue</v>
      </c>
      <c r="X72" s="19" t="str">
        <f>HYPERLINK("https://www.google.com/maps/dir/?api=1&amp;origin=" &amp; Table467411[[#This Row],[Begin Lat]] &amp; "," &amp; Table467411[[#This Row],[Begin Long]] &amp; "&amp;destination=" &amp; Table467411[[#This Row],[End Lat]] &amp; "," &amp; Table467411[[#This Row],[End Long]] &amp; "&amp;travelmode=driving", "Google Maps")</f>
        <v>Google Maps</v>
      </c>
      <c r="Y72" s="1">
        <v>39.159320383599997</v>
      </c>
      <c r="Z72" s="1">
        <v>-84.636863282999997</v>
      </c>
      <c r="AA72" s="1">
        <v>39.156277587600002</v>
      </c>
      <c r="AB72" s="1">
        <v>-84.629424426599996</v>
      </c>
    </row>
    <row r="73" spans="1:28" x14ac:dyDescent="0.25">
      <c r="A73" s="13">
        <v>71</v>
      </c>
      <c r="B73" s="17">
        <v>8</v>
      </c>
      <c r="C73" s="1" t="s">
        <v>787</v>
      </c>
      <c r="D73" s="1" t="s">
        <v>4604</v>
      </c>
      <c r="E73" s="1" t="s">
        <v>5402</v>
      </c>
      <c r="F73" s="1" t="s">
        <v>4876</v>
      </c>
      <c r="G73" s="16">
        <v>0.2</v>
      </c>
      <c r="H73" s="16">
        <v>0.7</v>
      </c>
      <c r="I73" s="13" t="s">
        <v>3190</v>
      </c>
      <c r="J73" s="1" t="s">
        <v>4975</v>
      </c>
      <c r="K73" s="1">
        <v>1</v>
      </c>
      <c r="L73" s="1">
        <v>1</v>
      </c>
      <c r="M73" s="1">
        <v>13</v>
      </c>
      <c r="N73" s="1">
        <v>5</v>
      </c>
      <c r="O73" s="1">
        <v>38</v>
      </c>
      <c r="P73" s="16">
        <v>236.65025436046511</v>
      </c>
      <c r="Q73" s="21">
        <v>0.47170715269166025</v>
      </c>
      <c r="R73" s="21">
        <v>22.41132483684142</v>
      </c>
      <c r="S73" s="21">
        <v>21.939617684149759</v>
      </c>
      <c r="T73" s="21">
        <v>3.6265311257908044E-2</v>
      </c>
      <c r="U73" s="21">
        <v>3.3167385641105493</v>
      </c>
      <c r="V73" s="21">
        <v>3.2804732528526412</v>
      </c>
      <c r="W73" s="13" t="str">
        <f>IF(Table467411[[#This Row],[PSI - FI]]&gt;5,"Red",(IF(AND(Table467411[[#This Row],[PSI - FI]]&lt;5,Table467411[[#This Row],[PSI - FI]]&gt;=3),"Blue","No")))</f>
        <v>Blue</v>
      </c>
      <c r="X73" s="19" t="str">
        <f>HYPERLINK("https://www.google.com/maps/dir/?api=1&amp;origin=" &amp; Table467411[[#This Row],[Begin Lat]] &amp; "," &amp; Table467411[[#This Row],[Begin Long]] &amp; "&amp;destination=" &amp; Table467411[[#This Row],[End Lat]] &amp; "," &amp; Table467411[[#This Row],[End Long]] &amp; "&amp;travelmode=driving", "Google Maps")</f>
        <v>Google Maps</v>
      </c>
      <c r="Y73" s="1">
        <v>39.204982136200002</v>
      </c>
      <c r="Z73" s="1">
        <v>-84.532046549499995</v>
      </c>
      <c r="AA73" s="1">
        <v>39.212215477500003</v>
      </c>
      <c r="AB73" s="1">
        <v>-84.531452170199998</v>
      </c>
    </row>
    <row r="74" spans="1:28" x14ac:dyDescent="0.25">
      <c r="A74" s="13">
        <v>72</v>
      </c>
      <c r="B74" s="17">
        <v>8</v>
      </c>
      <c r="C74" s="1" t="s">
        <v>788</v>
      </c>
      <c r="D74" s="1" t="s">
        <v>3957</v>
      </c>
      <c r="E74" s="1" t="s">
        <v>5910</v>
      </c>
      <c r="F74" s="1" t="s">
        <v>4367</v>
      </c>
      <c r="G74" s="16">
        <v>23.9</v>
      </c>
      <c r="H74" s="16">
        <v>24.4</v>
      </c>
      <c r="I74" s="13" t="s">
        <v>3190</v>
      </c>
      <c r="J74" s="1" t="s">
        <v>4984</v>
      </c>
      <c r="K74" s="1">
        <v>0</v>
      </c>
      <c r="L74" s="1">
        <v>0</v>
      </c>
      <c r="M74" s="1">
        <v>5</v>
      </c>
      <c r="N74" s="1">
        <v>4</v>
      </c>
      <c r="O74" s="1">
        <v>17</v>
      </c>
      <c r="P74" s="16">
        <v>67.484375</v>
      </c>
      <c r="Q74" s="21">
        <v>0.40786176046878742</v>
      </c>
      <c r="R74" s="21">
        <v>17.570991183943413</v>
      </c>
      <c r="S74" s="21">
        <v>17.163129423474626</v>
      </c>
      <c r="T74" s="21">
        <v>2.9237602239148813E-2</v>
      </c>
      <c r="U74" s="21">
        <v>3.277275715981379</v>
      </c>
      <c r="V74" s="21">
        <v>3.2480381137422301</v>
      </c>
      <c r="W74" s="13" t="str">
        <f>IF(Table467411[[#This Row],[PSI - FI]]&gt;5,"Red",(IF(AND(Table467411[[#This Row],[PSI - FI]]&lt;5,Table467411[[#This Row],[PSI - FI]]&gt;=3),"Blue","No")))</f>
        <v>Blue</v>
      </c>
      <c r="X74" s="19" t="str">
        <f>HYPERLINK("https://www.google.com/maps/dir/?api=1&amp;origin=" &amp; Table467411[[#This Row],[Begin Lat]] &amp; "," &amp; Table467411[[#This Row],[Begin Long]] &amp; "&amp;destination=" &amp; Table467411[[#This Row],[End Lat]] &amp; "," &amp; Table467411[[#This Row],[End Long]] &amp; "&amp;travelmode=driving", "Google Maps")</f>
        <v>Google Maps</v>
      </c>
      <c r="Y74" s="1">
        <v>39.375418948499998</v>
      </c>
      <c r="Z74" s="1">
        <v>-84.395015229199998</v>
      </c>
      <c r="AA74" s="1">
        <v>39.374338224900001</v>
      </c>
      <c r="AB74" s="1">
        <v>-84.385852326099993</v>
      </c>
    </row>
    <row r="75" spans="1:28" x14ac:dyDescent="0.25">
      <c r="A75" s="13">
        <v>73</v>
      </c>
      <c r="B75" s="17">
        <v>4</v>
      </c>
      <c r="C75" s="1" t="s">
        <v>800</v>
      </c>
      <c r="D75" s="1" t="s">
        <v>4607</v>
      </c>
      <c r="E75" s="1" t="s">
        <v>5911</v>
      </c>
      <c r="F75" s="1" t="s">
        <v>4877</v>
      </c>
      <c r="G75" s="16">
        <v>2</v>
      </c>
      <c r="H75" s="16">
        <v>2.5</v>
      </c>
      <c r="I75" s="13" t="s">
        <v>3190</v>
      </c>
      <c r="J75" s="1" t="s">
        <v>4975</v>
      </c>
      <c r="K75" s="1">
        <v>1</v>
      </c>
      <c r="L75" s="1">
        <v>0</v>
      </c>
      <c r="M75" s="1">
        <v>7</v>
      </c>
      <c r="N75" s="1">
        <v>8</v>
      </c>
      <c r="O75" s="1">
        <v>36</v>
      </c>
      <c r="P75" s="16">
        <v>163.00481468023256</v>
      </c>
      <c r="Q75" s="21">
        <v>0.71495663764988338</v>
      </c>
      <c r="R75" s="21">
        <v>19.851390994377748</v>
      </c>
      <c r="S75" s="21">
        <v>19.136434356727865</v>
      </c>
      <c r="T75" s="21">
        <v>5.4758036984938981E-2</v>
      </c>
      <c r="U75" s="21">
        <v>3.2745048345634853</v>
      </c>
      <c r="V75" s="21">
        <v>3.2197467975785461</v>
      </c>
      <c r="W75" s="13" t="str">
        <f>IF(Table467411[[#This Row],[PSI - FI]]&gt;5,"Red",(IF(AND(Table467411[[#This Row],[PSI - FI]]&lt;5,Table467411[[#This Row],[PSI - FI]]&gt;=3),"Blue","No")))</f>
        <v>Blue</v>
      </c>
      <c r="X75" s="19" t="str">
        <f>HYPERLINK("https://www.google.com/maps/dir/?api=1&amp;origin=" &amp; Table467411[[#This Row],[Begin Lat]] &amp; "," &amp; Table467411[[#This Row],[Begin Long]] &amp; "&amp;destination=" &amp; Table467411[[#This Row],[End Lat]] &amp; "," &amp; Table467411[[#This Row],[End Long]] &amp; "&amp;travelmode=driving", "Google Maps")</f>
        <v>Google Maps</v>
      </c>
      <c r="Y75" s="1">
        <v>40.853225770199998</v>
      </c>
      <c r="Z75" s="1">
        <v>-81.449693769600003</v>
      </c>
      <c r="AA75" s="1">
        <v>40.848343922399998</v>
      </c>
      <c r="AB75" s="1">
        <v>-81.442656454800002</v>
      </c>
    </row>
    <row r="76" spans="1:28" x14ac:dyDescent="0.25">
      <c r="A76" s="13">
        <v>74</v>
      </c>
      <c r="B76" s="17">
        <v>8</v>
      </c>
      <c r="C76" s="1" t="s">
        <v>1329</v>
      </c>
      <c r="D76" s="1" t="s">
        <v>4579</v>
      </c>
      <c r="E76" s="1" t="s">
        <v>3221</v>
      </c>
      <c r="F76" s="1" t="s">
        <v>3705</v>
      </c>
      <c r="G76" s="16">
        <v>3.8</v>
      </c>
      <c r="H76" s="16">
        <v>4.3</v>
      </c>
      <c r="I76" s="13" t="s">
        <v>3190</v>
      </c>
      <c r="J76" s="1" t="s">
        <v>4975</v>
      </c>
      <c r="K76" s="1">
        <v>0</v>
      </c>
      <c r="L76" s="1">
        <v>0</v>
      </c>
      <c r="M76" s="1">
        <v>6</v>
      </c>
      <c r="N76" s="1">
        <v>9</v>
      </c>
      <c r="O76" s="1">
        <v>31</v>
      </c>
      <c r="P76" s="16">
        <v>110.21875</v>
      </c>
      <c r="Q76" s="21">
        <v>0.76874122196920192</v>
      </c>
      <c r="R76" s="21">
        <v>18.194524821703155</v>
      </c>
      <c r="S76" s="21">
        <v>17.425783599733954</v>
      </c>
      <c r="T76" s="21">
        <v>5.884724954132893E-2</v>
      </c>
      <c r="U76" s="21">
        <v>3.236024745516505</v>
      </c>
      <c r="V76" s="21">
        <v>3.177177495975176</v>
      </c>
      <c r="W76" s="13" t="str">
        <f>IF(Table467411[[#This Row],[PSI - FI]]&gt;5,"Red",(IF(AND(Table467411[[#This Row],[PSI - FI]]&lt;5,Table467411[[#This Row],[PSI - FI]]&gt;=3),"Blue","No")))</f>
        <v>Blue</v>
      </c>
      <c r="X76" s="19" t="str">
        <f>HYPERLINK("https://www.google.com/maps/dir/?api=1&amp;origin=" &amp; Table467411[[#This Row],[Begin Lat]] &amp; "," &amp; Table467411[[#This Row],[Begin Long]] &amp; "&amp;destination=" &amp; Table467411[[#This Row],[End Lat]] &amp; "," &amp; Table467411[[#This Row],[End Long]] &amp; "&amp;travelmode=driving", "Google Maps")</f>
        <v>Google Maps</v>
      </c>
      <c r="Y76" s="1">
        <v>39.050134363300003</v>
      </c>
      <c r="Z76" s="1">
        <v>-84.250258971400001</v>
      </c>
      <c r="AA76" s="1">
        <v>39.045738057100003</v>
      </c>
      <c r="AB76" s="1">
        <v>-84.243664788399997</v>
      </c>
    </row>
    <row r="77" spans="1:28" x14ac:dyDescent="0.25">
      <c r="A77" s="13">
        <v>75</v>
      </c>
      <c r="B77" s="17">
        <v>6</v>
      </c>
      <c r="C77" s="1" t="s">
        <v>784</v>
      </c>
      <c r="D77" s="1" t="s">
        <v>3931</v>
      </c>
      <c r="E77" s="1" t="s">
        <v>5821</v>
      </c>
      <c r="F77" s="1" t="s">
        <v>4360</v>
      </c>
      <c r="G77" s="16">
        <v>6.3</v>
      </c>
      <c r="H77" s="16">
        <v>6.8</v>
      </c>
      <c r="I77" s="13" t="s">
        <v>3190</v>
      </c>
      <c r="J77" s="1" t="s">
        <v>4984</v>
      </c>
      <c r="K77" s="1">
        <v>0</v>
      </c>
      <c r="L77" s="1">
        <v>1</v>
      </c>
      <c r="M77" s="1">
        <v>6</v>
      </c>
      <c r="N77" s="1">
        <v>3</v>
      </c>
      <c r="O77" s="1">
        <v>18</v>
      </c>
      <c r="P77" s="16">
        <v>116.27043968023256</v>
      </c>
      <c r="Q77" s="21">
        <v>0.92236910970001673</v>
      </c>
      <c r="R77" s="21">
        <v>10.720918333422919</v>
      </c>
      <c r="S77" s="21">
        <v>9.7985492237229028</v>
      </c>
      <c r="T77" s="21">
        <v>6.9586718861232202E-2</v>
      </c>
      <c r="U77" s="21">
        <v>3.2352737851671534</v>
      </c>
      <c r="V77" s="21">
        <v>3.1656870663059213</v>
      </c>
      <c r="W77" s="13" t="str">
        <f>IF(Table467411[[#This Row],[PSI - FI]]&gt;5,"Red",(IF(AND(Table467411[[#This Row],[PSI - FI]]&lt;5,Table467411[[#This Row],[PSI - FI]]&gt;=3),"Blue","No")))</f>
        <v>Blue</v>
      </c>
      <c r="X77" s="19" t="str">
        <f>HYPERLINK("https://www.google.com/maps/dir/?api=1&amp;origin=" &amp; Table467411[[#This Row],[Begin Lat]] &amp; "," &amp; Table467411[[#This Row],[Begin Long]] &amp; "&amp;destination=" &amp; Table467411[[#This Row],[End Lat]] &amp; "," &amp; Table467411[[#This Row],[End Long]] &amp; "&amp;travelmode=driving", "Google Maps")</f>
        <v>Google Maps</v>
      </c>
      <c r="Y77" s="1">
        <v>40.029791300699998</v>
      </c>
      <c r="Z77" s="1">
        <v>-83.030935712499996</v>
      </c>
      <c r="AA77" s="1">
        <v>40.035983635599997</v>
      </c>
      <c r="AB77" s="1">
        <v>-83.028671518699994</v>
      </c>
    </row>
    <row r="78" spans="1:28" x14ac:dyDescent="0.25">
      <c r="A78" s="13">
        <v>76</v>
      </c>
      <c r="B78" s="17">
        <v>8</v>
      </c>
      <c r="C78" s="1" t="s">
        <v>787</v>
      </c>
      <c r="D78" s="1" t="s">
        <v>3929</v>
      </c>
      <c r="E78" s="1" t="s">
        <v>5812</v>
      </c>
      <c r="F78" s="1" t="s">
        <v>4359</v>
      </c>
      <c r="G78" s="16">
        <v>12.3</v>
      </c>
      <c r="H78" s="16">
        <v>12.8</v>
      </c>
      <c r="I78" s="13" t="s">
        <v>3190</v>
      </c>
      <c r="J78" s="1" t="s">
        <v>4984</v>
      </c>
      <c r="K78" s="1">
        <v>0</v>
      </c>
      <c r="L78" s="1">
        <v>0</v>
      </c>
      <c r="M78" s="1">
        <v>5</v>
      </c>
      <c r="N78" s="1">
        <v>4</v>
      </c>
      <c r="O78" s="1">
        <v>10</v>
      </c>
      <c r="P78" s="16">
        <v>60.484375</v>
      </c>
      <c r="Q78" s="21">
        <v>0.55175997474417515</v>
      </c>
      <c r="R78" s="21">
        <v>9.5547166042796139</v>
      </c>
      <c r="S78" s="21">
        <v>9.0029566295354382</v>
      </c>
      <c r="T78" s="21">
        <v>3.9899009593450739E-2</v>
      </c>
      <c r="U78" s="21">
        <v>3.1750727154201948</v>
      </c>
      <c r="V78" s="21">
        <v>3.1351737058267442</v>
      </c>
      <c r="W78" s="13" t="str">
        <f>IF(Table467411[[#This Row],[PSI - FI]]&gt;5,"Red",(IF(AND(Table467411[[#This Row],[PSI - FI]]&lt;5,Table467411[[#This Row],[PSI - FI]]&gt;=3),"Blue","No")))</f>
        <v>Blue</v>
      </c>
      <c r="X78" s="19" t="str">
        <f>HYPERLINK("https://www.google.com/maps/dir/?api=1&amp;origin=" &amp; Table467411[[#This Row],[Begin Lat]] &amp; "," &amp; Table467411[[#This Row],[Begin Long]] &amp; "&amp;destination=" &amp; Table467411[[#This Row],[End Lat]] &amp; "," &amp; Table467411[[#This Row],[End Long]] &amp; "&amp;travelmode=driving", "Google Maps")</f>
        <v>Google Maps</v>
      </c>
      <c r="Y78" s="1">
        <v>39.2140260742</v>
      </c>
      <c r="Z78" s="1">
        <v>-84.491512123999996</v>
      </c>
      <c r="AA78" s="1">
        <v>39.209650076999999</v>
      </c>
      <c r="AB78" s="1">
        <v>-84.484133395499995</v>
      </c>
    </row>
    <row r="79" spans="1:28" x14ac:dyDescent="0.25">
      <c r="A79" s="13">
        <v>77</v>
      </c>
      <c r="B79" s="17">
        <v>8</v>
      </c>
      <c r="C79" s="1" t="s">
        <v>1329</v>
      </c>
      <c r="D79" s="1" t="s">
        <v>3438</v>
      </c>
      <c r="E79" s="1" t="s">
        <v>5866</v>
      </c>
      <c r="F79" s="1" t="s">
        <v>3766</v>
      </c>
      <c r="G79" s="16">
        <v>3.2</v>
      </c>
      <c r="H79" s="16">
        <v>3.7</v>
      </c>
      <c r="I79" s="13" t="s">
        <v>3190</v>
      </c>
      <c r="J79" s="1" t="s">
        <v>4984</v>
      </c>
      <c r="K79" s="1">
        <v>0</v>
      </c>
      <c r="L79" s="1">
        <v>0</v>
      </c>
      <c r="M79" s="1">
        <v>6</v>
      </c>
      <c r="N79" s="1">
        <v>4</v>
      </c>
      <c r="O79" s="1">
        <v>30</v>
      </c>
      <c r="P79" s="16">
        <v>87.03125</v>
      </c>
      <c r="Q79" s="21">
        <v>0.64355347841733912</v>
      </c>
      <c r="R79" s="21">
        <v>15.998464374667023</v>
      </c>
      <c r="S79" s="21">
        <v>15.354910896249685</v>
      </c>
      <c r="T79" s="21">
        <v>4.7044094008196008E-2</v>
      </c>
      <c r="U79" s="21">
        <v>3.124050150269027</v>
      </c>
      <c r="V79" s="21">
        <v>3.077006056260831</v>
      </c>
      <c r="W79" s="13" t="str">
        <f>IF(Table467411[[#This Row],[PSI - FI]]&gt;5,"Red",(IF(AND(Table467411[[#This Row],[PSI - FI]]&lt;5,Table467411[[#This Row],[PSI - FI]]&gt;=3),"Blue","No")))</f>
        <v>Blue</v>
      </c>
      <c r="X79" s="19" t="str">
        <f>HYPERLINK("https://www.google.com/maps/dir/?api=1&amp;origin=" &amp; Table467411[[#This Row],[Begin Lat]] &amp; "," &amp; Table467411[[#This Row],[Begin Long]] &amp; "&amp;destination=" &amp; Table467411[[#This Row],[End Lat]] &amp; "," &amp; Table467411[[#This Row],[End Long]] &amp; "&amp;travelmode=driving", "Google Maps")</f>
        <v>Google Maps</v>
      </c>
      <c r="Y79" s="1">
        <v>39.092564029999998</v>
      </c>
      <c r="Z79" s="1">
        <v>-84.254501856399997</v>
      </c>
      <c r="AA79" s="1">
        <v>39.090206866000003</v>
      </c>
      <c r="AB79" s="1">
        <v>-84.245721714799998</v>
      </c>
    </row>
    <row r="80" spans="1:28" x14ac:dyDescent="0.25">
      <c r="A80" s="13">
        <v>78</v>
      </c>
      <c r="B80" s="17">
        <v>2</v>
      </c>
      <c r="C80" s="1" t="s">
        <v>786</v>
      </c>
      <c r="D80" s="1" t="s">
        <v>3285</v>
      </c>
      <c r="E80" s="1" t="s">
        <v>3286</v>
      </c>
      <c r="F80" s="1" t="s">
        <v>3725</v>
      </c>
      <c r="G80" s="16">
        <v>8.6999999999999993</v>
      </c>
      <c r="H80" s="16">
        <v>9.1999999999999993</v>
      </c>
      <c r="I80" s="13" t="s">
        <v>3190</v>
      </c>
      <c r="J80" s="1" t="s">
        <v>4984</v>
      </c>
      <c r="K80" s="1">
        <v>0</v>
      </c>
      <c r="L80" s="1">
        <v>0</v>
      </c>
      <c r="M80" s="1">
        <v>8</v>
      </c>
      <c r="N80" s="1">
        <v>4</v>
      </c>
      <c r="O80" s="1">
        <v>21</v>
      </c>
      <c r="P80" s="16">
        <v>91.125</v>
      </c>
      <c r="Q80" s="21">
        <v>0.47450517847138218</v>
      </c>
      <c r="R80" s="21">
        <v>14.062299050976861</v>
      </c>
      <c r="S80" s="21">
        <v>13.587793872505479</v>
      </c>
      <c r="T80" s="21">
        <v>3.5458570786222429E-2</v>
      </c>
      <c r="U80" s="21">
        <v>3.0763482378936802</v>
      </c>
      <c r="V80" s="21">
        <v>3.0408896671074577</v>
      </c>
      <c r="W80" s="13" t="str">
        <f>IF(Table467411[[#This Row],[PSI - FI]]&gt;5,"Red",(IF(AND(Table467411[[#This Row],[PSI - FI]]&lt;5,Table467411[[#This Row],[PSI - FI]]&gt;=3),"Blue","No")))</f>
        <v>Blue</v>
      </c>
      <c r="X80" s="19" t="str">
        <f>HYPERLINK("https://www.google.com/maps/dir/?api=1&amp;origin=" &amp; Table467411[[#This Row],[Begin Lat]] &amp; "," &amp; Table467411[[#This Row],[Begin Long]] &amp; "&amp;destination=" &amp; Table467411[[#This Row],[End Lat]] &amp; "," &amp; Table467411[[#This Row],[End Long]] &amp; "&amp;travelmode=driving", "Google Maps")</f>
        <v>Google Maps</v>
      </c>
      <c r="Y80" s="1">
        <v>41.673966050899999</v>
      </c>
      <c r="Z80" s="1">
        <v>-83.710814891400005</v>
      </c>
      <c r="AA80" s="1">
        <v>41.675270267800002</v>
      </c>
      <c r="AB80" s="1">
        <v>-83.701382748</v>
      </c>
    </row>
    <row r="81" spans="1:28" x14ac:dyDescent="0.25">
      <c r="A81" s="13">
        <v>79</v>
      </c>
      <c r="B81" s="17">
        <v>8</v>
      </c>
      <c r="C81" s="1" t="s">
        <v>787</v>
      </c>
      <c r="D81" s="1" t="s">
        <v>3959</v>
      </c>
      <c r="E81" s="1" t="s">
        <v>5415</v>
      </c>
      <c r="F81" s="1" t="s">
        <v>4368</v>
      </c>
      <c r="G81" s="16">
        <v>9</v>
      </c>
      <c r="H81" s="16">
        <v>9.5</v>
      </c>
      <c r="I81" s="13" t="s">
        <v>3190</v>
      </c>
      <c r="J81" s="1" t="s">
        <v>4975</v>
      </c>
      <c r="K81" s="1">
        <v>0</v>
      </c>
      <c r="L81" s="1">
        <v>1</v>
      </c>
      <c r="M81" s="1">
        <v>7</v>
      </c>
      <c r="N81" s="1">
        <v>6</v>
      </c>
      <c r="O81" s="1">
        <v>70</v>
      </c>
      <c r="P81" s="16">
        <v>188.12981468023256</v>
      </c>
      <c r="Q81" s="21">
        <v>0.77372795029380581</v>
      </c>
      <c r="R81" s="21">
        <v>33.754370535547054</v>
      </c>
      <c r="S81" s="21">
        <v>32.98064258525325</v>
      </c>
      <c r="T81" s="21">
        <v>5.9226533613275623E-2</v>
      </c>
      <c r="U81" s="21">
        <v>3.0577900036836438</v>
      </c>
      <c r="V81" s="21">
        <v>2.9985634700703683</v>
      </c>
      <c r="W81" s="13" t="str">
        <f>IF(Table467411[[#This Row],[PSI - FI]]&gt;5,"Red",(IF(AND(Table467411[[#This Row],[PSI - FI]]&lt;5,Table467411[[#This Row],[PSI - FI]]&gt;=3),"Blue","No")))</f>
        <v>No</v>
      </c>
      <c r="X81" s="19" t="str">
        <f>HYPERLINK("https://www.google.com/maps/dir/?api=1&amp;origin=" &amp; Table467411[[#This Row],[Begin Lat]] &amp; "," &amp; Table467411[[#This Row],[Begin Long]] &amp; "&amp;destination=" &amp; Table467411[[#This Row],[End Lat]] &amp; "," &amp; Table467411[[#This Row],[End Long]] &amp; "&amp;travelmode=driving", "Google Maps")</f>
        <v>Google Maps</v>
      </c>
      <c r="Y81" s="1">
        <v>39.144692536400001</v>
      </c>
      <c r="Z81" s="1">
        <v>-84.623353664000007</v>
      </c>
      <c r="AA81" s="1">
        <v>39.139686359400002</v>
      </c>
      <c r="AB81" s="1">
        <v>-84.616776384600001</v>
      </c>
    </row>
    <row r="82" spans="1:28" x14ac:dyDescent="0.25">
      <c r="A82" s="13">
        <v>80</v>
      </c>
      <c r="B82" s="17">
        <v>8</v>
      </c>
      <c r="C82" s="1" t="s">
        <v>787</v>
      </c>
      <c r="D82" s="1" t="s">
        <v>4609</v>
      </c>
      <c r="E82" s="1" t="s">
        <v>5912</v>
      </c>
      <c r="F82" s="1" t="s">
        <v>4878</v>
      </c>
      <c r="G82" s="16">
        <v>2.2000000000000002</v>
      </c>
      <c r="H82" s="16">
        <v>2.7</v>
      </c>
      <c r="I82" s="13" t="s">
        <v>3190</v>
      </c>
      <c r="J82" s="1" t="s">
        <v>4975</v>
      </c>
      <c r="K82" s="1">
        <v>0</v>
      </c>
      <c r="L82" s="1">
        <v>0</v>
      </c>
      <c r="M82" s="1">
        <v>8</v>
      </c>
      <c r="N82" s="1">
        <v>7</v>
      </c>
      <c r="O82" s="1">
        <v>61</v>
      </c>
      <c r="P82" s="16">
        <v>144.4375</v>
      </c>
      <c r="Q82" s="21">
        <v>0.71082472984124545</v>
      </c>
      <c r="R82" s="21">
        <v>28.900561562768306</v>
      </c>
      <c r="S82" s="21">
        <v>28.189736832927061</v>
      </c>
      <c r="T82" s="21">
        <v>5.4443985477174855E-2</v>
      </c>
      <c r="U82" s="21">
        <v>3.0574695401505352</v>
      </c>
      <c r="V82" s="21">
        <v>3.0030255546733602</v>
      </c>
      <c r="W82" s="13" t="str">
        <f>IF(Table467411[[#This Row],[PSI - FI]]&gt;5,"Red",(IF(AND(Table467411[[#This Row],[PSI - FI]]&lt;5,Table467411[[#This Row],[PSI - FI]]&gt;=3),"Blue","No")))</f>
        <v>Blue</v>
      </c>
      <c r="X82" s="19" t="str">
        <f>HYPERLINK("https://www.google.com/maps/dir/?api=1&amp;origin=" &amp; Table467411[[#This Row],[Begin Lat]] &amp; "," &amp; Table467411[[#This Row],[Begin Long]] &amp; "&amp;destination=" &amp; Table467411[[#This Row],[End Lat]] &amp; "," &amp; Table467411[[#This Row],[End Long]] &amp; "&amp;travelmode=driving", "Google Maps")</f>
        <v>Google Maps</v>
      </c>
      <c r="Y82" s="1">
        <v>39.296133684700003</v>
      </c>
      <c r="Z82" s="1">
        <v>-84.466122966399993</v>
      </c>
      <c r="AA82" s="1">
        <v>0</v>
      </c>
      <c r="AB82" s="1">
        <v>0</v>
      </c>
    </row>
    <row r="83" spans="1:28" x14ac:dyDescent="0.25">
      <c r="A83" s="13">
        <v>81</v>
      </c>
      <c r="B83" s="17">
        <v>7</v>
      </c>
      <c r="C83" s="1" t="s">
        <v>3196</v>
      </c>
      <c r="D83" s="1" t="s">
        <v>3475</v>
      </c>
      <c r="E83" s="1" t="s">
        <v>5283</v>
      </c>
      <c r="F83" s="1" t="s">
        <v>4398</v>
      </c>
      <c r="G83" s="16">
        <v>16.7</v>
      </c>
      <c r="H83" s="16">
        <v>17.2</v>
      </c>
      <c r="I83" s="13" t="s">
        <v>3190</v>
      </c>
      <c r="J83" s="1" t="s">
        <v>4975</v>
      </c>
      <c r="K83" s="1">
        <v>1</v>
      </c>
      <c r="L83" s="1">
        <v>3</v>
      </c>
      <c r="M83" s="1">
        <v>16</v>
      </c>
      <c r="N83" s="1">
        <v>6</v>
      </c>
      <c r="O83" s="1">
        <v>33</v>
      </c>
      <c r="P83" s="16">
        <v>347.08175872093022</v>
      </c>
      <c r="Q83" s="21">
        <v>0.2741261593584105</v>
      </c>
      <c r="R83" s="21">
        <v>21.11082002049589</v>
      </c>
      <c r="S83" s="21">
        <v>20.83669386113748</v>
      </c>
      <c r="T83" s="21">
        <v>2.1177403690345958E-2</v>
      </c>
      <c r="U83" s="21">
        <v>2.9854417082808093</v>
      </c>
      <c r="V83" s="21">
        <v>2.9642643045904635</v>
      </c>
      <c r="W83" s="13" t="str">
        <f>IF(Table467411[[#This Row],[PSI - FI]]&gt;5,"Red",(IF(AND(Table467411[[#This Row],[PSI - FI]]&lt;5,Table467411[[#This Row],[PSI - FI]]&gt;=3),"Blue","No")))</f>
        <v>No</v>
      </c>
      <c r="X83" s="19" t="str">
        <f>HYPERLINK("https://www.google.com/maps/dir/?api=1&amp;origin=" &amp; Table467411[[#This Row],[Begin Lat]] &amp; "," &amp; Table467411[[#This Row],[Begin Long]] &amp; "&amp;destination=" &amp; Table467411[[#This Row],[End Lat]] &amp; "," &amp; Table467411[[#This Row],[End Long]] &amp; "&amp;travelmode=driving", "Google Maps")</f>
        <v>Google Maps</v>
      </c>
      <c r="Y83" s="1">
        <v>39.808519097100003</v>
      </c>
      <c r="Z83" s="1">
        <v>-84.2243508615</v>
      </c>
      <c r="AA83" s="1">
        <v>39.814839116100003</v>
      </c>
      <c r="AB83" s="1">
        <v>-84.2289200317</v>
      </c>
    </row>
    <row r="84" spans="1:28" x14ac:dyDescent="0.25">
      <c r="A84" s="13">
        <v>82</v>
      </c>
      <c r="B84" s="17">
        <v>6</v>
      </c>
      <c r="C84" s="1" t="s">
        <v>784</v>
      </c>
      <c r="D84" s="1" t="s">
        <v>4611</v>
      </c>
      <c r="E84" s="1" t="s">
        <v>5599</v>
      </c>
      <c r="F84" s="1" t="s">
        <v>3704</v>
      </c>
      <c r="G84" s="16">
        <v>23.2</v>
      </c>
      <c r="H84" s="16">
        <v>23.7</v>
      </c>
      <c r="I84" s="13" t="s">
        <v>3190</v>
      </c>
      <c r="J84" s="1" t="s">
        <v>4984</v>
      </c>
      <c r="K84" s="1">
        <v>0</v>
      </c>
      <c r="L84" s="1">
        <v>0</v>
      </c>
      <c r="M84" s="1">
        <v>5</v>
      </c>
      <c r="N84" s="1">
        <v>3</v>
      </c>
      <c r="O84" s="1">
        <v>22</v>
      </c>
      <c r="P84" s="16">
        <v>68.046875</v>
      </c>
      <c r="Q84" s="21">
        <v>0.83527118505730524</v>
      </c>
      <c r="R84" s="21">
        <v>13.746858053791144</v>
      </c>
      <c r="S84" s="21">
        <v>12.911586868733838</v>
      </c>
      <c r="T84" s="21">
        <v>6.2480951134223972E-2</v>
      </c>
      <c r="U84" s="21">
        <v>2.9824079996588369</v>
      </c>
      <c r="V84" s="21">
        <v>2.9199270485246127</v>
      </c>
      <c r="W84" s="13" t="str">
        <f>IF(Table467411[[#This Row],[PSI - FI]]&gt;5,"Red",(IF(AND(Table467411[[#This Row],[PSI - FI]]&lt;5,Table467411[[#This Row],[PSI - FI]]&gt;=3),"Blue","No")))</f>
        <v>No</v>
      </c>
      <c r="X84" s="19" t="str">
        <f>HYPERLINK("https://www.google.com/maps/dir/?api=1&amp;origin=" &amp; Table467411[[#This Row],[Begin Lat]] &amp; "," &amp; Table467411[[#This Row],[Begin Long]] &amp; "&amp;destination=" &amp; Table467411[[#This Row],[End Lat]] &amp; "," &amp; Table467411[[#This Row],[End Long]] &amp; "&amp;travelmode=driving", "Google Maps")</f>
        <v>Google Maps</v>
      </c>
      <c r="Y84" s="1">
        <v>40.116433295900002</v>
      </c>
      <c r="Z84" s="1">
        <v>-83.016376262099996</v>
      </c>
      <c r="AA84" s="1">
        <v>40.123676938400003</v>
      </c>
      <c r="AB84" s="1">
        <v>-83.016165373600003</v>
      </c>
    </row>
    <row r="85" spans="1:28" x14ac:dyDescent="0.25">
      <c r="A85" s="13">
        <v>83</v>
      </c>
      <c r="B85" s="17">
        <v>8</v>
      </c>
      <c r="C85" s="1" t="s">
        <v>787</v>
      </c>
      <c r="D85" s="1" t="s">
        <v>4578</v>
      </c>
      <c r="E85" s="1" t="s">
        <v>5256</v>
      </c>
      <c r="F85" s="1" t="s">
        <v>4397</v>
      </c>
      <c r="G85" s="16">
        <v>4.7</v>
      </c>
      <c r="H85" s="16">
        <v>5.2</v>
      </c>
      <c r="I85" s="13" t="s">
        <v>3190</v>
      </c>
      <c r="J85" s="1" t="s">
        <v>4975</v>
      </c>
      <c r="K85" s="1">
        <v>0</v>
      </c>
      <c r="L85" s="1">
        <v>2</v>
      </c>
      <c r="M85" s="1">
        <v>5</v>
      </c>
      <c r="N85" s="1">
        <v>7</v>
      </c>
      <c r="O85" s="1">
        <v>35</v>
      </c>
      <c r="P85" s="16">
        <v>190.15025436046511</v>
      </c>
      <c r="Q85" s="21">
        <v>0.67103188379343903</v>
      </c>
      <c r="R85" s="21">
        <v>21.304177345157399</v>
      </c>
      <c r="S85" s="21">
        <v>20.633145461363959</v>
      </c>
      <c r="T85" s="21">
        <v>5.1419898552853567E-2</v>
      </c>
      <c r="U85" s="21">
        <v>2.9695272881431114</v>
      </c>
      <c r="V85" s="21">
        <v>2.9181073895902578</v>
      </c>
      <c r="W85" s="13" t="str">
        <f>IF(Table467411[[#This Row],[PSI - FI]]&gt;5,"Red",(IF(AND(Table467411[[#This Row],[PSI - FI]]&lt;5,Table467411[[#This Row],[PSI - FI]]&gt;=3),"Blue","No")))</f>
        <v>No</v>
      </c>
      <c r="X85" s="19" t="str">
        <f>HYPERLINK("https://www.google.com/maps/dir/?api=1&amp;origin=" &amp; Table467411[[#This Row],[Begin Lat]] &amp; "," &amp; Table467411[[#This Row],[Begin Long]] &amp; "&amp;destination=" &amp; Table467411[[#This Row],[End Lat]] &amp; "," &amp; Table467411[[#This Row],[End Long]] &amp; "&amp;travelmode=driving", "Google Maps")</f>
        <v>Google Maps</v>
      </c>
      <c r="Y85" s="1">
        <v>39.196614816900002</v>
      </c>
      <c r="Z85" s="1">
        <v>-84.5660384153</v>
      </c>
      <c r="AA85" s="1">
        <v>39.203054061300001</v>
      </c>
      <c r="AB85" s="1">
        <v>-84.561976381799994</v>
      </c>
    </row>
    <row r="86" spans="1:28" x14ac:dyDescent="0.25">
      <c r="A86" s="13">
        <v>84</v>
      </c>
      <c r="B86" s="17">
        <v>8</v>
      </c>
      <c r="C86" s="1" t="s">
        <v>787</v>
      </c>
      <c r="D86" s="1" t="s">
        <v>3952</v>
      </c>
      <c r="E86" s="1" t="s">
        <v>5284</v>
      </c>
      <c r="F86" s="1" t="s">
        <v>3749</v>
      </c>
      <c r="G86" s="16">
        <v>12</v>
      </c>
      <c r="H86" s="16">
        <v>12.5</v>
      </c>
      <c r="I86" s="13" t="s">
        <v>3190</v>
      </c>
      <c r="J86" s="1" t="s">
        <v>4984</v>
      </c>
      <c r="K86" s="1">
        <v>0</v>
      </c>
      <c r="L86" s="1">
        <v>1</v>
      </c>
      <c r="M86" s="1">
        <v>5</v>
      </c>
      <c r="N86" s="1">
        <v>4</v>
      </c>
      <c r="O86" s="1">
        <v>37</v>
      </c>
      <c r="P86" s="16">
        <v>133.16106468023256</v>
      </c>
      <c r="Q86" s="21">
        <v>0.48405436275770353</v>
      </c>
      <c r="R86" s="21">
        <v>19.406162575774847</v>
      </c>
      <c r="S86" s="21">
        <v>18.922108213017143</v>
      </c>
      <c r="T86" s="21">
        <v>3.4788185636253917E-2</v>
      </c>
      <c r="U86" s="21">
        <v>2.9635280598991116</v>
      </c>
      <c r="V86" s="21">
        <v>2.9287398742628579</v>
      </c>
      <c r="W86" s="13" t="str">
        <f>IF(Table467411[[#This Row],[PSI - FI]]&gt;5,"Red",(IF(AND(Table467411[[#This Row],[PSI - FI]]&lt;5,Table467411[[#This Row],[PSI - FI]]&gt;=3),"Blue","No")))</f>
        <v>No</v>
      </c>
      <c r="X86" s="19" t="str">
        <f>HYPERLINK("https://www.google.com/maps/dir/?api=1&amp;origin=" &amp; Table467411[[#This Row],[Begin Lat]] &amp; "," &amp; Table467411[[#This Row],[Begin Long]] &amp; "&amp;destination=" &amp; Table467411[[#This Row],[End Lat]] &amp; "," &amp; Table467411[[#This Row],[End Long]] &amp; "&amp;travelmode=driving", "Google Maps")</f>
        <v>Google Maps</v>
      </c>
      <c r="Y86" s="1">
        <v>39.226062757599998</v>
      </c>
      <c r="Z86" s="1">
        <v>-84.588300547399996</v>
      </c>
      <c r="AA86" s="1">
        <v>39.2329575754</v>
      </c>
      <c r="AB86" s="1">
        <v>-84.590844101000002</v>
      </c>
    </row>
    <row r="87" spans="1:28" x14ac:dyDescent="0.25">
      <c r="A87" s="13">
        <v>85</v>
      </c>
      <c r="B87" s="17">
        <v>8</v>
      </c>
      <c r="C87" s="1" t="s">
        <v>787</v>
      </c>
      <c r="D87" s="1" t="s">
        <v>4613</v>
      </c>
      <c r="E87" s="1" t="s">
        <v>5812</v>
      </c>
      <c r="F87" s="1" t="s">
        <v>4359</v>
      </c>
      <c r="G87" s="16">
        <v>8.4</v>
      </c>
      <c r="H87" s="16">
        <v>8.9</v>
      </c>
      <c r="I87" s="13" t="s">
        <v>3190</v>
      </c>
      <c r="J87" s="1" t="s">
        <v>4984</v>
      </c>
      <c r="K87" s="1">
        <v>0</v>
      </c>
      <c r="L87" s="1">
        <v>1</v>
      </c>
      <c r="M87" s="1">
        <v>6</v>
      </c>
      <c r="N87" s="1">
        <v>4</v>
      </c>
      <c r="O87" s="1">
        <v>24</v>
      </c>
      <c r="P87" s="16">
        <v>126.70793968023256</v>
      </c>
      <c r="Q87" s="21">
        <v>0.48390934113672418</v>
      </c>
      <c r="R87" s="21">
        <v>12.670039392417182</v>
      </c>
      <c r="S87" s="21">
        <v>12.186130051280458</v>
      </c>
      <c r="T87" s="21">
        <v>3.477740735168508E-2</v>
      </c>
      <c r="U87" s="21">
        <v>2.9484175413533187</v>
      </c>
      <c r="V87" s="21">
        <v>2.9136401340016338</v>
      </c>
      <c r="W87" s="13" t="str">
        <f>IF(Table467411[[#This Row],[PSI - FI]]&gt;5,"Red",(IF(AND(Table467411[[#This Row],[PSI - FI]]&lt;5,Table467411[[#This Row],[PSI - FI]]&gt;=3),"Blue","No")))</f>
        <v>No</v>
      </c>
      <c r="X87" s="19" t="str">
        <f>HYPERLINK("https://www.google.com/maps/dir/?api=1&amp;origin=" &amp; Table467411[[#This Row],[Begin Lat]] &amp; "," &amp; Table467411[[#This Row],[Begin Long]] &amp; "&amp;destination=" &amp; Table467411[[#This Row],[End Lat]] &amp; "," &amp; Table467411[[#This Row],[End Long]] &amp; "&amp;travelmode=driving", "Google Maps")</f>
        <v>Google Maps</v>
      </c>
      <c r="Y87" s="1">
        <v>39.223304520399999</v>
      </c>
      <c r="Z87" s="1">
        <v>-84.5595516618</v>
      </c>
      <c r="AA87" s="1">
        <v>39.225950394800002</v>
      </c>
      <c r="AB87" s="1">
        <v>-84.551839920600003</v>
      </c>
    </row>
    <row r="88" spans="1:28" x14ac:dyDescent="0.25">
      <c r="A88" s="13">
        <v>86</v>
      </c>
      <c r="B88" s="17">
        <v>6</v>
      </c>
      <c r="C88" s="1" t="s">
        <v>784</v>
      </c>
      <c r="D88" s="1" t="s">
        <v>3942</v>
      </c>
      <c r="E88" s="1" t="s">
        <v>5816</v>
      </c>
      <c r="F88" s="1" t="s">
        <v>3710</v>
      </c>
      <c r="G88" s="16">
        <v>10.3</v>
      </c>
      <c r="H88" s="16">
        <v>10.8</v>
      </c>
      <c r="I88" s="13" t="s">
        <v>3190</v>
      </c>
      <c r="J88" s="1" t="s">
        <v>4982</v>
      </c>
      <c r="K88" s="1">
        <v>1</v>
      </c>
      <c r="L88" s="1">
        <v>1</v>
      </c>
      <c r="M88" s="1">
        <v>5</v>
      </c>
      <c r="N88" s="1">
        <v>7</v>
      </c>
      <c r="O88" s="1">
        <v>9</v>
      </c>
      <c r="P88" s="16">
        <v>164.15025436046511</v>
      </c>
      <c r="Q88" s="21">
        <v>0.7308232717187233</v>
      </c>
      <c r="R88" s="21">
        <v>8.9371410244186009</v>
      </c>
      <c r="S88" s="21">
        <v>8.2063177526998778</v>
      </c>
      <c r="T88" s="21">
        <v>5.5964110120897789E-2</v>
      </c>
      <c r="U88" s="21">
        <v>2.923021098131398</v>
      </c>
      <c r="V88" s="21">
        <v>2.8670569880105004</v>
      </c>
      <c r="W88" s="13" t="str">
        <f>IF(Table467411[[#This Row],[PSI - FI]]&gt;5,"Red",(IF(AND(Table467411[[#This Row],[PSI - FI]]&lt;5,Table467411[[#This Row],[PSI - FI]]&gt;=3),"Blue","No")))</f>
        <v>No</v>
      </c>
      <c r="X88" s="19" t="str">
        <f>HYPERLINK("https://www.google.com/maps/dir/?api=1&amp;origin=" &amp; Table467411[[#This Row],[Begin Lat]] &amp; "," &amp; Table467411[[#This Row],[Begin Long]] &amp; "&amp;destination=" &amp; Table467411[[#This Row],[End Lat]] &amp; "," &amp; Table467411[[#This Row],[End Long]] &amp; "&amp;travelmode=driving", "Google Maps")</f>
        <v>Google Maps</v>
      </c>
      <c r="Y88" s="1">
        <v>39.9829860782</v>
      </c>
      <c r="Z88" s="1">
        <v>-82.811723331699994</v>
      </c>
      <c r="AA88" s="1">
        <v>39.983992665800002</v>
      </c>
      <c r="AB88" s="1">
        <v>-82.802389653600002</v>
      </c>
    </row>
    <row r="89" spans="1:28" x14ac:dyDescent="0.25">
      <c r="A89" s="13">
        <v>87</v>
      </c>
      <c r="B89" s="17">
        <v>8</v>
      </c>
      <c r="C89" s="1" t="s">
        <v>788</v>
      </c>
      <c r="D89" s="1" t="s">
        <v>3957</v>
      </c>
      <c r="E89" s="1" t="s">
        <v>5910</v>
      </c>
      <c r="F89" s="1" t="s">
        <v>4367</v>
      </c>
      <c r="G89" s="16">
        <v>22.8</v>
      </c>
      <c r="H89" s="16">
        <v>23.3</v>
      </c>
      <c r="I89" s="13" t="s">
        <v>3190</v>
      </c>
      <c r="J89" s="1" t="s">
        <v>4984</v>
      </c>
      <c r="K89" s="1">
        <v>0</v>
      </c>
      <c r="L89" s="1">
        <v>1</v>
      </c>
      <c r="M89" s="1">
        <v>3</v>
      </c>
      <c r="N89" s="1">
        <v>4</v>
      </c>
      <c r="O89" s="1">
        <v>7</v>
      </c>
      <c r="P89" s="16">
        <v>90.067314680232556</v>
      </c>
      <c r="Q89" s="21">
        <v>0.40786176046878742</v>
      </c>
      <c r="R89" s="21">
        <v>10.143539380158227</v>
      </c>
      <c r="S89" s="21">
        <v>9.7356776196894401</v>
      </c>
      <c r="T89" s="21">
        <v>2.9237602239148813E-2</v>
      </c>
      <c r="U89" s="21">
        <v>2.9145521405011232</v>
      </c>
      <c r="V89" s="21">
        <v>2.8853145382619743</v>
      </c>
      <c r="W89" s="13" t="str">
        <f>IF(Table467411[[#This Row],[PSI - FI]]&gt;5,"Red",(IF(AND(Table467411[[#This Row],[PSI - FI]]&lt;5,Table467411[[#This Row],[PSI - FI]]&gt;=3),"Blue","No")))</f>
        <v>No</v>
      </c>
      <c r="X89" s="19" t="str">
        <f>HYPERLINK("https://www.google.com/maps/dir/?api=1&amp;origin=" &amp; Table467411[[#This Row],[Begin Lat]] &amp; "," &amp; Table467411[[#This Row],[Begin Long]] &amp; "&amp;destination=" &amp; Table467411[[#This Row],[End Lat]] &amp; "," &amp; Table467411[[#This Row],[End Long]] &amp; "&amp;travelmode=driving", "Google Maps")</f>
        <v>Google Maps</v>
      </c>
      <c r="Y89" s="1">
        <v>39.379678072399997</v>
      </c>
      <c r="Z89" s="1">
        <v>-84.414736012899994</v>
      </c>
      <c r="AA89" s="1">
        <v>39.378121901999997</v>
      </c>
      <c r="AB89" s="1">
        <v>-84.405630573300002</v>
      </c>
    </row>
    <row r="90" spans="1:28" x14ac:dyDescent="0.25">
      <c r="A90" s="13">
        <v>88</v>
      </c>
      <c r="B90" s="17">
        <v>4</v>
      </c>
      <c r="C90" s="1" t="s">
        <v>800</v>
      </c>
      <c r="D90" s="1" t="s">
        <v>4614</v>
      </c>
      <c r="E90" s="1" t="s">
        <v>3442</v>
      </c>
      <c r="F90" s="1" t="s">
        <v>3767</v>
      </c>
      <c r="G90" s="16">
        <v>10.7</v>
      </c>
      <c r="H90" s="16">
        <v>11.2</v>
      </c>
      <c r="I90" s="13" t="s">
        <v>3190</v>
      </c>
      <c r="J90" s="1" t="s">
        <v>4975</v>
      </c>
      <c r="K90" s="1">
        <v>0</v>
      </c>
      <c r="L90" s="1">
        <v>2</v>
      </c>
      <c r="M90" s="1">
        <v>7</v>
      </c>
      <c r="N90" s="1">
        <v>5</v>
      </c>
      <c r="O90" s="1">
        <v>44</v>
      </c>
      <c r="P90" s="16">
        <v>203.36900436046511</v>
      </c>
      <c r="Q90" s="21">
        <v>0.72119135636248666</v>
      </c>
      <c r="R90" s="21">
        <v>22.495626938169909</v>
      </c>
      <c r="S90" s="21">
        <v>21.774435581807424</v>
      </c>
      <c r="T90" s="21">
        <v>5.5231936450523184E-2</v>
      </c>
      <c r="U90" s="21">
        <v>2.9044426340919123</v>
      </c>
      <c r="V90" s="21">
        <v>2.8492106976413889</v>
      </c>
      <c r="W90" s="13" t="str">
        <f>IF(Table467411[[#This Row],[PSI - FI]]&gt;5,"Red",(IF(AND(Table467411[[#This Row],[PSI - FI]]&lt;5,Table467411[[#This Row],[PSI - FI]]&gt;=3),"Blue","No")))</f>
        <v>No</v>
      </c>
      <c r="X90" s="19" t="str">
        <f>HYPERLINK("https://www.google.com/maps/dir/?api=1&amp;origin=" &amp; Table467411[[#This Row],[Begin Lat]] &amp; "," &amp; Table467411[[#This Row],[Begin Long]] &amp; "&amp;destination=" &amp; Table467411[[#This Row],[End Lat]] &amp; "," &amp; Table467411[[#This Row],[End Long]] &amp; "&amp;travelmode=driving", "Google Maps")</f>
        <v>Google Maps</v>
      </c>
      <c r="Y90" s="1">
        <v>40.7922627803</v>
      </c>
      <c r="Z90" s="1">
        <v>-81.447735565399995</v>
      </c>
      <c r="AA90" s="1">
        <v>40.794191391399998</v>
      </c>
      <c r="AB90" s="1">
        <v>-81.4385507147</v>
      </c>
    </row>
    <row r="91" spans="1:28" x14ac:dyDescent="0.25">
      <c r="A91" s="13">
        <v>89</v>
      </c>
      <c r="B91" s="17">
        <v>9</v>
      </c>
      <c r="C91" s="1" t="s">
        <v>796</v>
      </c>
      <c r="D91" s="1" t="s">
        <v>4022</v>
      </c>
      <c r="E91" s="1" t="s">
        <v>5795</v>
      </c>
      <c r="F91" s="1" t="s">
        <v>4386</v>
      </c>
      <c r="G91" s="16">
        <v>0.7</v>
      </c>
      <c r="H91" s="16">
        <v>1.2</v>
      </c>
      <c r="I91" s="13" t="s">
        <v>3190</v>
      </c>
      <c r="J91" s="1" t="s">
        <v>4975</v>
      </c>
      <c r="K91" s="1">
        <v>0</v>
      </c>
      <c r="L91" s="1">
        <v>0</v>
      </c>
      <c r="M91" s="1">
        <v>7</v>
      </c>
      <c r="N91" s="1">
        <v>8</v>
      </c>
      <c r="O91" s="1">
        <v>54</v>
      </c>
      <c r="P91" s="16">
        <v>135.328125</v>
      </c>
      <c r="Q91" s="21">
        <v>0.61104350859599965</v>
      </c>
      <c r="R91" s="21">
        <v>27.23299654189595</v>
      </c>
      <c r="S91" s="21">
        <v>26.621953033299949</v>
      </c>
      <c r="T91" s="21">
        <v>4.6860649121291412E-2</v>
      </c>
      <c r="U91" s="21">
        <v>2.8938479332584666</v>
      </c>
      <c r="V91" s="21">
        <v>2.8469872841371751</v>
      </c>
      <c r="W91" s="13" t="str">
        <f>IF(Table467411[[#This Row],[PSI - FI]]&gt;5,"Red",(IF(AND(Table467411[[#This Row],[PSI - FI]]&lt;5,Table467411[[#This Row],[PSI - FI]]&gt;=3),"Blue","No")))</f>
        <v>No</v>
      </c>
      <c r="X91" s="19" t="str">
        <f>HYPERLINK("https://www.google.com/maps/dir/?api=1&amp;origin=" &amp; Table467411[[#This Row],[Begin Lat]] &amp; "," &amp; Table467411[[#This Row],[Begin Long]] &amp; "&amp;destination=" &amp; Table467411[[#This Row],[End Lat]] &amp; "," &amp; Table467411[[#This Row],[End Long]] &amp; "&amp;travelmode=driving", "Google Maps")</f>
        <v>Google Maps</v>
      </c>
      <c r="Y91" s="1">
        <v>39.344423075000002</v>
      </c>
      <c r="Z91" s="1">
        <v>-82.976237979299995</v>
      </c>
      <c r="AA91" s="1">
        <v>39.351655523200002</v>
      </c>
      <c r="AB91" s="1">
        <v>-82.9765863577</v>
      </c>
    </row>
    <row r="92" spans="1:28" x14ac:dyDescent="0.25">
      <c r="A92" s="13">
        <v>90</v>
      </c>
      <c r="B92" s="17">
        <v>4</v>
      </c>
      <c r="C92" s="1" t="s">
        <v>800</v>
      </c>
      <c r="D92" s="1" t="s">
        <v>4615</v>
      </c>
      <c r="E92" s="1" t="s">
        <v>5913</v>
      </c>
      <c r="F92" s="1" t="s">
        <v>4879</v>
      </c>
      <c r="G92" s="16">
        <v>0.2</v>
      </c>
      <c r="H92" s="16">
        <v>0.7</v>
      </c>
      <c r="I92" s="13" t="s">
        <v>3190</v>
      </c>
      <c r="J92" s="1" t="s">
        <v>4975</v>
      </c>
      <c r="K92" s="1">
        <v>0</v>
      </c>
      <c r="L92" s="1">
        <v>1</v>
      </c>
      <c r="M92" s="1">
        <v>9</v>
      </c>
      <c r="N92" s="1">
        <v>6</v>
      </c>
      <c r="O92" s="1">
        <v>44</v>
      </c>
      <c r="P92" s="16">
        <v>175.22356468023256</v>
      </c>
      <c r="Q92" s="21">
        <v>0.53012667807698188</v>
      </c>
      <c r="R92" s="21">
        <v>23.090255838197468</v>
      </c>
      <c r="S92" s="21">
        <v>22.560129160120486</v>
      </c>
      <c r="T92" s="21">
        <v>4.0710450415015413E-2</v>
      </c>
      <c r="U92" s="21">
        <v>2.8299683230777166</v>
      </c>
      <c r="V92" s="21">
        <v>2.7892578726627013</v>
      </c>
      <c r="W92" s="13" t="str">
        <f>IF(Table467411[[#This Row],[PSI - FI]]&gt;5,"Red",(IF(AND(Table467411[[#This Row],[PSI - FI]]&lt;5,Table467411[[#This Row],[PSI - FI]]&gt;=3),"Blue","No")))</f>
        <v>No</v>
      </c>
      <c r="X92" s="19" t="str">
        <f>HYPERLINK("https://www.google.com/maps/dir/?api=1&amp;origin=" &amp; Table467411[[#This Row],[Begin Lat]] &amp; "," &amp; Table467411[[#This Row],[Begin Long]] &amp; "&amp;destination=" &amp; Table467411[[#This Row],[End Lat]] &amp; "," &amp; Table467411[[#This Row],[End Long]] &amp; "&amp;travelmode=driving", "Google Maps")</f>
        <v>Google Maps</v>
      </c>
      <c r="Y92" s="1">
        <v>40.856400382499999</v>
      </c>
      <c r="Z92" s="1">
        <v>-81.432216305500006</v>
      </c>
      <c r="AA92" s="1">
        <v>40.855093951900002</v>
      </c>
      <c r="AB92" s="1">
        <v>-81.422961542600007</v>
      </c>
    </row>
    <row r="93" spans="1:28" x14ac:dyDescent="0.25">
      <c r="A93" s="13">
        <v>91</v>
      </c>
      <c r="B93" s="17">
        <v>6</v>
      </c>
      <c r="C93" s="1" t="s">
        <v>799</v>
      </c>
      <c r="D93" s="1" t="s">
        <v>4600</v>
      </c>
      <c r="E93" s="1" t="s">
        <v>3244</v>
      </c>
      <c r="F93" s="1" t="s">
        <v>3704</v>
      </c>
      <c r="G93" s="16">
        <v>3.5</v>
      </c>
      <c r="H93" s="16">
        <v>4</v>
      </c>
      <c r="I93" s="13" t="s">
        <v>3190</v>
      </c>
      <c r="J93" s="1" t="s">
        <v>4975</v>
      </c>
      <c r="K93" s="1">
        <v>0</v>
      </c>
      <c r="L93" s="1">
        <v>2</v>
      </c>
      <c r="M93" s="1">
        <v>4</v>
      </c>
      <c r="N93" s="1">
        <v>7</v>
      </c>
      <c r="O93" s="1">
        <v>14</v>
      </c>
      <c r="P93" s="16">
        <v>162.60337936046511</v>
      </c>
      <c r="Q93" s="21">
        <v>0.78941213479554906</v>
      </c>
      <c r="R93" s="21">
        <v>10.579933346397567</v>
      </c>
      <c r="S93" s="21">
        <v>9.7905212116020177</v>
      </c>
      <c r="T93" s="21">
        <v>6.0419652041173361E-2</v>
      </c>
      <c r="U93" s="21">
        <v>2.8264187679633657</v>
      </c>
      <c r="V93" s="21">
        <v>2.7659991159221922</v>
      </c>
      <c r="W93" s="13" t="str">
        <f>IF(Table467411[[#This Row],[PSI - FI]]&gt;5,"Red",(IF(AND(Table467411[[#This Row],[PSI - FI]]&lt;5,Table467411[[#This Row],[PSI - FI]]&gt;=3),"Blue","No")))</f>
        <v>No</v>
      </c>
      <c r="X93" s="19" t="str">
        <f>HYPERLINK("https://www.google.com/maps/dir/?api=1&amp;origin=" &amp; Table467411[[#This Row],[Begin Lat]] &amp; "," &amp; Table467411[[#This Row],[Begin Long]] &amp; "&amp;destination=" &amp; Table467411[[#This Row],[End Lat]] &amp; "," &amp; Table467411[[#This Row],[End Long]] &amp; "&amp;travelmode=driving", "Google Maps")</f>
        <v>Google Maps</v>
      </c>
      <c r="Y93" s="1">
        <v>40.186952903200002</v>
      </c>
      <c r="Z93" s="1">
        <v>-83.025135388600006</v>
      </c>
      <c r="AA93" s="1">
        <v>40.194027257199998</v>
      </c>
      <c r="AB93" s="1">
        <v>-83.027176266599994</v>
      </c>
    </row>
    <row r="94" spans="1:28" x14ac:dyDescent="0.25">
      <c r="A94" s="13">
        <v>92</v>
      </c>
      <c r="B94" s="17">
        <v>6</v>
      </c>
      <c r="C94" s="1" t="s">
        <v>799</v>
      </c>
      <c r="D94" s="1" t="s">
        <v>4600</v>
      </c>
      <c r="E94" s="1" t="s">
        <v>3244</v>
      </c>
      <c r="F94" s="1" t="s">
        <v>3704</v>
      </c>
      <c r="G94" s="16">
        <v>2.4</v>
      </c>
      <c r="H94" s="16">
        <v>2.9</v>
      </c>
      <c r="I94" s="13" t="s">
        <v>3190</v>
      </c>
      <c r="J94" s="1" t="s">
        <v>4975</v>
      </c>
      <c r="K94" s="1">
        <v>0</v>
      </c>
      <c r="L94" s="1">
        <v>0</v>
      </c>
      <c r="M94" s="1">
        <v>5</v>
      </c>
      <c r="N94" s="1">
        <v>8</v>
      </c>
      <c r="O94" s="1">
        <v>15</v>
      </c>
      <c r="P94" s="16">
        <v>83.234375</v>
      </c>
      <c r="Q94" s="21">
        <v>0.78941213479554906</v>
      </c>
      <c r="R94" s="21">
        <v>10.970987577262411</v>
      </c>
      <c r="S94" s="21">
        <v>10.181575442466862</v>
      </c>
      <c r="T94" s="21">
        <v>6.0419652041173361E-2</v>
      </c>
      <c r="U94" s="21">
        <v>2.8264187679633657</v>
      </c>
      <c r="V94" s="21">
        <v>2.7659991159221922</v>
      </c>
      <c r="W94" s="13" t="str">
        <f>IF(Table467411[[#This Row],[PSI - FI]]&gt;5,"Red",(IF(AND(Table467411[[#This Row],[PSI - FI]]&lt;5,Table467411[[#This Row],[PSI - FI]]&gt;=3),"Blue","No")))</f>
        <v>No</v>
      </c>
      <c r="X94" s="19" t="str">
        <f>HYPERLINK("https://www.google.com/maps/dir/?api=1&amp;origin=" &amp; Table467411[[#This Row],[Begin Lat]] &amp; "," &amp; Table467411[[#This Row],[Begin Long]] &amp; "&amp;destination=" &amp; Table467411[[#This Row],[End Lat]] &amp; "," &amp; Table467411[[#This Row],[End Long]] &amp; "&amp;travelmode=driving", "Google Maps")</f>
        <v>Google Maps</v>
      </c>
      <c r="Y94" s="1">
        <v>40.171341148099998</v>
      </c>
      <c r="Z94" s="1">
        <v>-83.021012930799998</v>
      </c>
      <c r="AA94" s="1">
        <v>40.178458958999997</v>
      </c>
      <c r="AB94" s="1">
        <v>-83.0227650912</v>
      </c>
    </row>
    <row r="95" spans="1:28" x14ac:dyDescent="0.25">
      <c r="A95" s="13">
        <v>93</v>
      </c>
      <c r="B95" s="17">
        <v>8</v>
      </c>
      <c r="C95" s="1" t="s">
        <v>787</v>
      </c>
      <c r="D95" s="1" t="s">
        <v>3929</v>
      </c>
      <c r="E95" s="1" t="s">
        <v>5812</v>
      </c>
      <c r="F95" s="1" t="s">
        <v>4359</v>
      </c>
      <c r="G95" s="16">
        <v>10.4</v>
      </c>
      <c r="H95" s="16">
        <v>10.9</v>
      </c>
      <c r="I95" s="13" t="s">
        <v>3190</v>
      </c>
      <c r="J95" s="1" t="s">
        <v>4984</v>
      </c>
      <c r="K95" s="1">
        <v>0</v>
      </c>
      <c r="L95" s="1">
        <v>1</v>
      </c>
      <c r="M95" s="1">
        <v>1</v>
      </c>
      <c r="N95" s="1">
        <v>6</v>
      </c>
      <c r="O95" s="1">
        <v>17</v>
      </c>
      <c r="P95" s="16">
        <v>95.848564680232556</v>
      </c>
      <c r="Q95" s="21">
        <v>0.55175997474417515</v>
      </c>
      <c r="R95" s="21">
        <v>12.568425844425665</v>
      </c>
      <c r="S95" s="21">
        <v>12.016665869681489</v>
      </c>
      <c r="T95" s="21">
        <v>3.9899009593450739E-2</v>
      </c>
      <c r="U95" s="21">
        <v>2.8236608027358363</v>
      </c>
      <c r="V95" s="21">
        <v>2.7837617931423857</v>
      </c>
      <c r="W95" s="13" t="str">
        <f>IF(Table467411[[#This Row],[PSI - FI]]&gt;5,"Red",(IF(AND(Table467411[[#This Row],[PSI - FI]]&lt;5,Table467411[[#This Row],[PSI - FI]]&gt;=3),"Blue","No")))</f>
        <v>No</v>
      </c>
      <c r="X95" s="19" t="str">
        <f>HYPERLINK("https://www.google.com/maps/dir/?api=1&amp;origin=" &amp; Table467411[[#This Row],[Begin Lat]] &amp; "," &amp; Table467411[[#This Row],[Begin Long]] &amp; "&amp;destination=" &amp; Table467411[[#This Row],[End Lat]] &amp; "," &amp; Table467411[[#This Row],[End Long]] &amp; "&amp;travelmode=driving", "Google Maps")</f>
        <v>Google Maps</v>
      </c>
      <c r="Y95" s="1">
        <v>39.2188888174</v>
      </c>
      <c r="Z95" s="1">
        <v>-84.526133718799997</v>
      </c>
      <c r="AA95" s="1">
        <v>39.218659713400001</v>
      </c>
      <c r="AB95" s="1">
        <v>-84.516823271099994</v>
      </c>
    </row>
    <row r="96" spans="1:28" x14ac:dyDescent="0.25">
      <c r="A96" s="13">
        <v>94</v>
      </c>
      <c r="B96" s="17">
        <v>6</v>
      </c>
      <c r="C96" s="1" t="s">
        <v>784</v>
      </c>
      <c r="D96" s="1" t="s">
        <v>4617</v>
      </c>
      <c r="E96" s="1" t="s">
        <v>5247</v>
      </c>
      <c r="F96" s="1" t="s">
        <v>3701</v>
      </c>
      <c r="G96" s="16">
        <v>9.6</v>
      </c>
      <c r="H96" s="16">
        <v>10.1</v>
      </c>
      <c r="I96" s="13" t="s">
        <v>3190</v>
      </c>
      <c r="J96" s="1" t="s">
        <v>4975</v>
      </c>
      <c r="K96" s="1">
        <v>0</v>
      </c>
      <c r="L96" s="1">
        <v>4</v>
      </c>
      <c r="M96" s="1">
        <v>9</v>
      </c>
      <c r="N96" s="1">
        <v>5</v>
      </c>
      <c r="O96" s="1">
        <v>39</v>
      </c>
      <c r="P96" s="16">
        <v>302.81613372093022</v>
      </c>
      <c r="Q96" s="21">
        <v>0.41049949075154379</v>
      </c>
      <c r="R96" s="21">
        <v>23.202128295893836</v>
      </c>
      <c r="S96" s="21">
        <v>22.791628805142292</v>
      </c>
      <c r="T96" s="21">
        <v>3.1601839940508435E-2</v>
      </c>
      <c r="U96" s="21">
        <v>2.8098801801140749</v>
      </c>
      <c r="V96" s="21">
        <v>2.7782783401735665</v>
      </c>
      <c r="W96" s="13" t="str">
        <f>IF(Table467411[[#This Row],[PSI - FI]]&gt;5,"Red",(IF(AND(Table467411[[#This Row],[PSI - FI]]&lt;5,Table467411[[#This Row],[PSI - FI]]&gt;=3),"Blue","No")))</f>
        <v>No</v>
      </c>
      <c r="X96" s="19" t="str">
        <f>HYPERLINK("https://www.google.com/maps/dir/?api=1&amp;origin=" &amp; Table467411[[#This Row],[Begin Lat]] &amp; "," &amp; Table467411[[#This Row],[Begin Long]] &amp; "&amp;destination=" &amp; Table467411[[#This Row],[End Lat]] &amp; "," &amp; Table467411[[#This Row],[End Long]] &amp; "&amp;travelmode=driving", "Google Maps")</f>
        <v>Google Maps</v>
      </c>
      <c r="Y96" s="1">
        <v>40.020252678799999</v>
      </c>
      <c r="Z96" s="1">
        <v>-83.092246680100004</v>
      </c>
      <c r="AA96" s="1">
        <v>40.013321464500002</v>
      </c>
      <c r="AB96" s="1">
        <v>-83.089757863499997</v>
      </c>
    </row>
    <row r="97" spans="1:28" x14ac:dyDescent="0.25">
      <c r="A97" s="13">
        <v>95</v>
      </c>
      <c r="B97" s="17">
        <v>8</v>
      </c>
      <c r="C97" s="1" t="s">
        <v>1329</v>
      </c>
      <c r="D97" s="1" t="s">
        <v>4579</v>
      </c>
      <c r="E97" s="1" t="s">
        <v>3221</v>
      </c>
      <c r="F97" s="1" t="s">
        <v>3705</v>
      </c>
      <c r="G97" s="16">
        <v>5.7</v>
      </c>
      <c r="H97" s="16">
        <v>6.2</v>
      </c>
      <c r="I97" s="13" t="s">
        <v>3190</v>
      </c>
      <c r="J97" s="1" t="s">
        <v>4975</v>
      </c>
      <c r="K97" s="1">
        <v>0</v>
      </c>
      <c r="L97" s="1">
        <v>0</v>
      </c>
      <c r="M97" s="1">
        <v>8</v>
      </c>
      <c r="N97" s="1">
        <v>5</v>
      </c>
      <c r="O97" s="1">
        <v>72</v>
      </c>
      <c r="P97" s="16">
        <v>146.5625</v>
      </c>
      <c r="Q97" s="21">
        <v>0.76874122196920192</v>
      </c>
      <c r="R97" s="21">
        <v>33.60192900143371</v>
      </c>
      <c r="S97" s="21">
        <v>32.83318777946451</v>
      </c>
      <c r="T97" s="21">
        <v>5.884724954132893E-2</v>
      </c>
      <c r="U97" s="21">
        <v>2.8082726806265059</v>
      </c>
      <c r="V97" s="21">
        <v>2.7494254310851769</v>
      </c>
      <c r="W97" s="13" t="str">
        <f>IF(Table467411[[#This Row],[PSI - FI]]&gt;5,"Red",(IF(AND(Table467411[[#This Row],[PSI - FI]]&lt;5,Table467411[[#This Row],[PSI - FI]]&gt;=3),"Blue","No")))</f>
        <v>No</v>
      </c>
      <c r="X97" s="19" t="str">
        <f>HYPERLINK("https://www.google.com/maps/dir/?api=1&amp;origin=" &amp; Table467411[[#This Row],[Begin Lat]] &amp; "," &amp; Table467411[[#This Row],[Begin Long]] &amp; "&amp;destination=" &amp; Table467411[[#This Row],[End Lat]] &amp; "," &amp; Table467411[[#This Row],[End Long]] &amp; "&amp;travelmode=driving", "Google Maps")</f>
        <v>Google Maps</v>
      </c>
      <c r="Y97" s="1">
        <v>39.032224213200003</v>
      </c>
      <c r="Z97" s="1">
        <v>-84.223589889699994</v>
      </c>
      <c r="AA97" s="1">
        <v>39.0275906711</v>
      </c>
      <c r="AB97" s="1">
        <v>-84.217095668400006</v>
      </c>
    </row>
    <row r="98" spans="1:28" x14ac:dyDescent="0.25">
      <c r="A98" s="13">
        <v>96</v>
      </c>
      <c r="B98" s="17">
        <v>6</v>
      </c>
      <c r="C98" s="1" t="s">
        <v>784</v>
      </c>
      <c r="D98" s="1" t="s">
        <v>4600</v>
      </c>
      <c r="E98" s="1" t="s">
        <v>5599</v>
      </c>
      <c r="F98" s="1" t="s">
        <v>3704</v>
      </c>
      <c r="G98" s="16">
        <v>22.7</v>
      </c>
      <c r="H98" s="16">
        <v>23.2</v>
      </c>
      <c r="I98" s="13" t="s">
        <v>3190</v>
      </c>
      <c r="J98" s="1" t="s">
        <v>4984</v>
      </c>
      <c r="K98" s="1">
        <v>0</v>
      </c>
      <c r="L98" s="1">
        <v>1</v>
      </c>
      <c r="M98" s="1">
        <v>6</v>
      </c>
      <c r="N98" s="1">
        <v>1</v>
      </c>
      <c r="O98" s="1">
        <v>50</v>
      </c>
      <c r="P98" s="16">
        <v>139.39543968023256</v>
      </c>
      <c r="Q98" s="21">
        <v>0.73684539275070005</v>
      </c>
      <c r="R98" s="21">
        <v>25.344628119757704</v>
      </c>
      <c r="S98" s="21">
        <v>24.607782727007006</v>
      </c>
      <c r="T98" s="21">
        <v>5.4820808832163531E-2</v>
      </c>
      <c r="U98" s="21">
        <v>2.7939664254060013</v>
      </c>
      <c r="V98" s="21">
        <v>2.7391456165738379</v>
      </c>
      <c r="W98" s="13" t="str">
        <f>IF(Table467411[[#This Row],[PSI - FI]]&gt;5,"Red",(IF(AND(Table467411[[#This Row],[PSI - FI]]&lt;5,Table467411[[#This Row],[PSI - FI]]&gt;=3),"Blue","No")))</f>
        <v>No</v>
      </c>
      <c r="X98" s="19" t="str">
        <f>HYPERLINK("https://www.google.com/maps/dir/?api=1&amp;origin=" &amp; Table467411[[#This Row],[Begin Lat]] &amp; "," &amp; Table467411[[#This Row],[Begin Long]] &amp; "&amp;destination=" &amp; Table467411[[#This Row],[End Lat]] &amp; "," &amp; Table467411[[#This Row],[End Long]] &amp; "&amp;travelmode=driving", "Google Maps")</f>
        <v>Google Maps</v>
      </c>
      <c r="Y98" s="1">
        <v>0</v>
      </c>
      <c r="Z98" s="1">
        <v>0</v>
      </c>
      <c r="AA98" s="1">
        <v>40.116433295900002</v>
      </c>
      <c r="AB98" s="1">
        <v>-83.016376262099996</v>
      </c>
    </row>
    <row r="99" spans="1:28" x14ac:dyDescent="0.25">
      <c r="A99" s="13">
        <v>97</v>
      </c>
      <c r="B99" s="17">
        <v>8</v>
      </c>
      <c r="C99" s="1" t="s">
        <v>788</v>
      </c>
      <c r="D99" s="1" t="s">
        <v>4618</v>
      </c>
      <c r="E99" s="1" t="s">
        <v>5578</v>
      </c>
      <c r="F99" s="1" t="s">
        <v>4367</v>
      </c>
      <c r="G99" s="16">
        <v>20.7</v>
      </c>
      <c r="H99" s="16">
        <v>21.2</v>
      </c>
      <c r="I99" s="13" t="s">
        <v>3190</v>
      </c>
      <c r="J99" s="1" t="s">
        <v>4984</v>
      </c>
      <c r="K99" s="1">
        <v>0</v>
      </c>
      <c r="L99" s="1">
        <v>1</v>
      </c>
      <c r="M99" s="1">
        <v>4</v>
      </c>
      <c r="N99" s="1">
        <v>2</v>
      </c>
      <c r="O99" s="1">
        <v>11</v>
      </c>
      <c r="P99" s="16">
        <v>91.739189680232556</v>
      </c>
      <c r="Q99" s="21">
        <v>0.46089412819885955</v>
      </c>
      <c r="R99" s="21">
        <v>12.641628038597325</v>
      </c>
      <c r="S99" s="21">
        <v>12.180733910398466</v>
      </c>
      <c r="T99" s="21">
        <v>3.3076755029218162E-2</v>
      </c>
      <c r="U99" s="21">
        <v>2.7556573758440401</v>
      </c>
      <c r="V99" s="21">
        <v>2.722580620814822</v>
      </c>
      <c r="W99" s="13" t="str">
        <f>IF(Table467411[[#This Row],[PSI - FI]]&gt;5,"Red",(IF(AND(Table467411[[#This Row],[PSI - FI]]&lt;5,Table467411[[#This Row],[PSI - FI]]&gt;=3),"Blue","No")))</f>
        <v>No</v>
      </c>
      <c r="X99" s="19" t="str">
        <f>HYPERLINK("https://www.google.com/maps/dir/?api=1&amp;origin=" &amp; Table467411[[#This Row],[Begin Lat]] &amp; "," &amp; Table467411[[#This Row],[Begin Long]] &amp; "&amp;destination=" &amp; Table467411[[#This Row],[End Lat]] &amp; "," &amp; Table467411[[#This Row],[End Long]] &amp; "&amp;travelmode=driving", "Google Maps")</f>
        <v>Google Maps</v>
      </c>
      <c r="Y99" s="1">
        <v>39.381333052800002</v>
      </c>
      <c r="Z99" s="1">
        <v>-84.453982772499998</v>
      </c>
      <c r="AA99" s="1">
        <v>39.380890826399998</v>
      </c>
      <c r="AB99" s="1">
        <v>-84.444665447299997</v>
      </c>
    </row>
    <row r="100" spans="1:28" x14ac:dyDescent="0.25">
      <c r="A100" s="13">
        <v>98</v>
      </c>
      <c r="B100" s="17">
        <v>8</v>
      </c>
      <c r="C100" s="1" t="s">
        <v>787</v>
      </c>
      <c r="D100" s="1" t="s">
        <v>4057</v>
      </c>
      <c r="E100" s="1" t="s">
        <v>5256</v>
      </c>
      <c r="F100" s="1" t="s">
        <v>4397</v>
      </c>
      <c r="G100" s="16">
        <v>7.4</v>
      </c>
      <c r="H100" s="16">
        <v>7.9</v>
      </c>
      <c r="I100" s="13" t="s">
        <v>3190</v>
      </c>
      <c r="J100" s="1" t="s">
        <v>4975</v>
      </c>
      <c r="K100" s="1">
        <v>0</v>
      </c>
      <c r="L100" s="1">
        <v>0</v>
      </c>
      <c r="M100" s="1">
        <v>5</v>
      </c>
      <c r="N100" s="1">
        <v>8</v>
      </c>
      <c r="O100" s="1">
        <v>21</v>
      </c>
      <c r="P100" s="16">
        <v>89.234375</v>
      </c>
      <c r="Q100" s="21">
        <v>0.68700400679928186</v>
      </c>
      <c r="R100" s="21">
        <v>14.016718574570836</v>
      </c>
      <c r="S100" s="21">
        <v>13.329714567771555</v>
      </c>
      <c r="T100" s="21">
        <v>5.2633636286803391E-2</v>
      </c>
      <c r="U100" s="21">
        <v>2.719669592288998</v>
      </c>
      <c r="V100" s="21">
        <v>2.6670359560021946</v>
      </c>
      <c r="W100" s="13" t="str">
        <f>IF(Table467411[[#This Row],[PSI - FI]]&gt;5,"Red",(IF(AND(Table467411[[#This Row],[PSI - FI]]&lt;5,Table467411[[#This Row],[PSI - FI]]&gt;=3),"Blue","No")))</f>
        <v>No</v>
      </c>
      <c r="X100" s="19" t="str">
        <f>HYPERLINK("https://www.google.com/maps/dir/?api=1&amp;origin=" &amp; Table467411[[#This Row],[Begin Lat]] &amp; "," &amp; Table467411[[#This Row],[Begin Long]] &amp; "&amp;destination=" &amp; Table467411[[#This Row],[End Lat]] &amp; "," &amp; Table467411[[#This Row],[End Long]] &amp; "&amp;travelmode=driving", "Google Maps")</f>
        <v>Google Maps</v>
      </c>
      <c r="Y100" s="1">
        <v>39.201379544200002</v>
      </c>
      <c r="Z100" s="1">
        <v>-84.521358388799996</v>
      </c>
      <c r="AA100" s="1">
        <v>39.203955760100001</v>
      </c>
      <c r="AB100" s="1">
        <v>-84.513420389000004</v>
      </c>
    </row>
    <row r="101" spans="1:28" x14ac:dyDescent="0.25">
      <c r="A101" s="13">
        <v>99</v>
      </c>
      <c r="B101" s="17">
        <v>4</v>
      </c>
      <c r="C101" s="1" t="s">
        <v>801</v>
      </c>
      <c r="D101" s="1" t="s">
        <v>3249</v>
      </c>
      <c r="E101" s="1" t="s">
        <v>3397</v>
      </c>
      <c r="F101" s="1" t="s">
        <v>3756</v>
      </c>
      <c r="G101" s="16">
        <v>15</v>
      </c>
      <c r="H101" s="16">
        <v>15.5</v>
      </c>
      <c r="I101" s="13" t="s">
        <v>3190</v>
      </c>
      <c r="J101" s="1" t="s">
        <v>4975</v>
      </c>
      <c r="K101" s="1">
        <v>0</v>
      </c>
      <c r="L101" s="1">
        <v>0</v>
      </c>
      <c r="M101" s="1">
        <v>4</v>
      </c>
      <c r="N101" s="1">
        <v>5</v>
      </c>
      <c r="O101" s="1">
        <v>33</v>
      </c>
      <c r="P101" s="16">
        <v>81.375</v>
      </c>
      <c r="Q101" s="21">
        <v>1.258954588464082</v>
      </c>
      <c r="R101" s="21">
        <v>19.927991069651188</v>
      </c>
      <c r="S101" s="21">
        <v>18.669036481187106</v>
      </c>
      <c r="T101" s="21">
        <v>9.6462902562588757E-2</v>
      </c>
      <c r="U101" s="21">
        <v>2.6710166070556687</v>
      </c>
      <c r="V101" s="21">
        <v>2.5745537044930797</v>
      </c>
      <c r="W101" s="13" t="str">
        <f>IF(Table467411[[#This Row],[PSI - FI]]&gt;5,"Red",(IF(AND(Table467411[[#This Row],[PSI - FI]]&lt;5,Table467411[[#This Row],[PSI - FI]]&gt;=3),"Blue","No")))</f>
        <v>No</v>
      </c>
      <c r="X101" s="19" t="str">
        <f>HYPERLINK("https://www.google.com/maps/dir/?api=1&amp;origin=" &amp; Table467411[[#This Row],[Begin Lat]] &amp; "," &amp; Table467411[[#This Row],[Begin Long]] &amp; "&amp;destination=" &amp; Table467411[[#This Row],[End Lat]] &amp; "," &amp; Table467411[[#This Row],[End Long]] &amp; "&amp;travelmode=driving", "Google Maps")</f>
        <v>Google Maps</v>
      </c>
      <c r="Y101" s="1">
        <v>41.024625565100003</v>
      </c>
      <c r="Z101" s="1">
        <v>-80.715959721600001</v>
      </c>
      <c r="AA101" s="1">
        <v>41.024628691399997</v>
      </c>
      <c r="AB101" s="1">
        <v>-80.706401176300005</v>
      </c>
    </row>
    <row r="102" spans="1:28" x14ac:dyDescent="0.25">
      <c r="A102" s="13">
        <v>100</v>
      </c>
      <c r="B102" s="17">
        <v>8</v>
      </c>
      <c r="C102" s="1" t="s">
        <v>787</v>
      </c>
      <c r="D102" s="1" t="s">
        <v>4583</v>
      </c>
      <c r="E102" s="1" t="s">
        <v>5905</v>
      </c>
      <c r="F102" s="1" t="s">
        <v>3749</v>
      </c>
      <c r="G102" s="16">
        <v>14</v>
      </c>
      <c r="H102" s="16">
        <v>14.5</v>
      </c>
      <c r="I102" s="13" t="s">
        <v>3190</v>
      </c>
      <c r="J102" s="1" t="s">
        <v>4984</v>
      </c>
      <c r="K102" s="1">
        <v>0</v>
      </c>
      <c r="L102" s="1">
        <v>0</v>
      </c>
      <c r="M102" s="1">
        <v>3</v>
      </c>
      <c r="N102" s="1">
        <v>6</v>
      </c>
      <c r="O102" s="1">
        <v>29</v>
      </c>
      <c r="P102" s="16">
        <v>75.265625</v>
      </c>
      <c r="Q102" s="21">
        <v>0.48405436275770353</v>
      </c>
      <c r="R102" s="21">
        <v>15.691867420278282</v>
      </c>
      <c r="S102" s="21">
        <v>15.207813057520578</v>
      </c>
      <c r="T102" s="21">
        <v>3.4788185636253917E-2</v>
      </c>
      <c r="U102" s="21">
        <v>2.6682144051838024</v>
      </c>
      <c r="V102" s="21">
        <v>2.6334262195475486</v>
      </c>
      <c r="W102" s="13" t="str">
        <f>IF(Table467411[[#This Row],[PSI - FI]]&gt;5,"Red",(IF(AND(Table467411[[#This Row],[PSI - FI]]&lt;5,Table467411[[#This Row],[PSI - FI]]&gt;=3),"Blue","No")))</f>
        <v>No</v>
      </c>
      <c r="X102" s="19" t="str">
        <f>HYPERLINK("https://www.google.com/maps/dir/?api=1&amp;origin=" &amp; Table467411[[#This Row],[Begin Lat]] &amp; "," &amp; Table467411[[#This Row],[Begin Long]] &amp; "&amp;destination=" &amp; Table467411[[#This Row],[End Lat]] &amp; "," &amp; Table467411[[#This Row],[End Long]] &amp; "&amp;travelmode=driving", "Google Maps")</f>
        <v>Google Maps</v>
      </c>
      <c r="Y102" s="1">
        <v>39.2534212917</v>
      </c>
      <c r="Z102" s="1">
        <v>-84.599176978700001</v>
      </c>
      <c r="AA102" s="1">
        <v>0</v>
      </c>
      <c r="AB102" s="1">
        <v>0</v>
      </c>
    </row>
    <row r="103" spans="1:28" x14ac:dyDescent="0.25">
      <c r="A103" s="13">
        <v>101</v>
      </c>
      <c r="B103" s="17">
        <v>7</v>
      </c>
      <c r="C103" s="1" t="s">
        <v>3196</v>
      </c>
      <c r="D103" s="1" t="s">
        <v>4619</v>
      </c>
      <c r="E103" s="1" t="s">
        <v>5914</v>
      </c>
      <c r="F103" s="1" t="s">
        <v>4484</v>
      </c>
      <c r="G103" s="16">
        <v>16.600000000000001</v>
      </c>
      <c r="H103" s="16">
        <v>17.100000000000001</v>
      </c>
      <c r="I103" s="13" t="s">
        <v>3190</v>
      </c>
      <c r="J103" s="1" t="s">
        <v>4984</v>
      </c>
      <c r="K103" s="1">
        <v>0</v>
      </c>
      <c r="L103" s="1">
        <v>0</v>
      </c>
      <c r="M103" s="1">
        <v>8</v>
      </c>
      <c r="N103" s="1">
        <v>3</v>
      </c>
      <c r="O103" s="1">
        <v>21</v>
      </c>
      <c r="P103" s="16">
        <v>86.6875</v>
      </c>
      <c r="Q103" s="21">
        <v>0.29340043890824419</v>
      </c>
      <c r="R103" s="21">
        <v>12.45460058339804</v>
      </c>
      <c r="S103" s="21">
        <v>12.161200144489795</v>
      </c>
      <c r="T103" s="21">
        <v>2.1389568555232875E-2</v>
      </c>
      <c r="U103" s="21">
        <v>2.6652156962794047</v>
      </c>
      <c r="V103" s="21">
        <v>2.6438261277241719</v>
      </c>
      <c r="W103" s="13" t="str">
        <f>IF(Table467411[[#This Row],[PSI - FI]]&gt;5,"Red",(IF(AND(Table467411[[#This Row],[PSI - FI]]&lt;5,Table467411[[#This Row],[PSI - FI]]&gt;=3),"Blue","No")))</f>
        <v>No</v>
      </c>
      <c r="X103" s="19" t="str">
        <f>HYPERLINK("https://www.google.com/maps/dir/?api=1&amp;origin=" &amp; Table467411[[#This Row],[Begin Lat]] &amp; "," &amp; Table467411[[#This Row],[Begin Long]] &amp; "&amp;destination=" &amp; Table467411[[#This Row],[End Lat]] &amp; "," &amp; Table467411[[#This Row],[End Long]] &amp; "&amp;travelmode=driving", "Google Maps")</f>
        <v>Google Maps</v>
      </c>
      <c r="Y103" s="1">
        <v>0</v>
      </c>
      <c r="Z103" s="1">
        <v>0</v>
      </c>
      <c r="AA103" s="1">
        <v>39.627831856199997</v>
      </c>
      <c r="AB103" s="1">
        <v>-84.188338991799995</v>
      </c>
    </row>
    <row r="104" spans="1:28" x14ac:dyDescent="0.25">
      <c r="A104" s="13">
        <v>102</v>
      </c>
      <c r="B104" s="17">
        <v>8</v>
      </c>
      <c r="C104" s="1" t="s">
        <v>787</v>
      </c>
      <c r="D104" s="1" t="s">
        <v>4576</v>
      </c>
      <c r="E104" s="1" t="s">
        <v>5904</v>
      </c>
      <c r="F104" s="1" t="s">
        <v>4873</v>
      </c>
      <c r="G104" s="16">
        <v>1.8</v>
      </c>
      <c r="H104" s="16">
        <v>2.2999999999999998</v>
      </c>
      <c r="I104" s="13" t="s">
        <v>3190</v>
      </c>
      <c r="J104" s="1" t="s">
        <v>4975</v>
      </c>
      <c r="K104" s="1">
        <v>1</v>
      </c>
      <c r="L104" s="1">
        <v>1</v>
      </c>
      <c r="M104" s="1">
        <v>4</v>
      </c>
      <c r="N104" s="1">
        <v>8</v>
      </c>
      <c r="O104" s="1">
        <v>33</v>
      </c>
      <c r="P104" s="16">
        <v>186.04087936046511</v>
      </c>
      <c r="Q104" s="21">
        <v>0.59950473469999011</v>
      </c>
      <c r="R104" s="21">
        <v>18.359324359989206</v>
      </c>
      <c r="S104" s="21">
        <v>17.759819625289214</v>
      </c>
      <c r="T104" s="21">
        <v>4.5984509292493481E-2</v>
      </c>
      <c r="U104" s="21">
        <v>2.6626470225989687</v>
      </c>
      <c r="V104" s="21">
        <v>2.6166625133064754</v>
      </c>
      <c r="W104" s="13" t="str">
        <f>IF(Table467411[[#This Row],[PSI - FI]]&gt;5,"Red",(IF(AND(Table467411[[#This Row],[PSI - FI]]&lt;5,Table467411[[#This Row],[PSI - FI]]&gt;=3),"Blue","No")))</f>
        <v>No</v>
      </c>
      <c r="X104" s="19" t="str">
        <f>HYPERLINK("https://www.google.com/maps/dir/?api=1&amp;origin=" &amp; Table467411[[#This Row],[Begin Lat]] &amp; "," &amp; Table467411[[#This Row],[Begin Long]] &amp; "&amp;destination=" &amp; Table467411[[#This Row],[End Lat]] &amp; "," &amp; Table467411[[#This Row],[End Long]] &amp; "&amp;travelmode=driving", "Google Maps")</f>
        <v>Google Maps</v>
      </c>
      <c r="Y104" s="1">
        <v>39.216250415399998</v>
      </c>
      <c r="Z104" s="1">
        <v>-84.600365741800005</v>
      </c>
      <c r="AA104" s="1">
        <v>39.223382452899997</v>
      </c>
      <c r="AB104" s="1">
        <v>-84.601268077900002</v>
      </c>
    </row>
    <row r="105" spans="1:28" x14ac:dyDescent="0.25">
      <c r="A105" s="13">
        <v>103</v>
      </c>
      <c r="B105" s="17">
        <v>8</v>
      </c>
      <c r="C105" s="1" t="s">
        <v>787</v>
      </c>
      <c r="D105" s="1" t="s">
        <v>4573</v>
      </c>
      <c r="E105" s="1" t="s">
        <v>5256</v>
      </c>
      <c r="F105" s="1" t="s">
        <v>4397</v>
      </c>
      <c r="G105" s="16">
        <v>3</v>
      </c>
      <c r="H105" s="16">
        <v>3.5</v>
      </c>
      <c r="I105" s="13" t="s">
        <v>3190</v>
      </c>
      <c r="J105" s="1" t="s">
        <v>4975</v>
      </c>
      <c r="K105" s="1">
        <v>0</v>
      </c>
      <c r="L105" s="1">
        <v>3</v>
      </c>
      <c r="M105" s="1">
        <v>3</v>
      </c>
      <c r="N105" s="1">
        <v>3</v>
      </c>
      <c r="O105" s="1">
        <v>21</v>
      </c>
      <c r="P105" s="16">
        <v>190.98319404069767</v>
      </c>
      <c r="Q105" s="21">
        <v>1.1345770346140813</v>
      </c>
      <c r="R105" s="21">
        <v>15.19110737236608</v>
      </c>
      <c r="S105" s="21">
        <v>14.056530337751999</v>
      </c>
      <c r="T105" s="21">
        <v>8.6827838507174335E-2</v>
      </c>
      <c r="U105" s="21">
        <v>2.6591439610952903</v>
      </c>
      <c r="V105" s="21">
        <v>2.5723161225881159</v>
      </c>
      <c r="W105" s="13" t="str">
        <f>IF(Table467411[[#This Row],[PSI - FI]]&gt;5,"Red",(IF(AND(Table467411[[#This Row],[PSI - FI]]&lt;5,Table467411[[#This Row],[PSI - FI]]&gt;=3),"Blue","No")))</f>
        <v>No</v>
      </c>
      <c r="X105" s="19" t="str">
        <f>HYPERLINK("https://www.google.com/maps/dir/?api=1&amp;origin=" &amp; Table467411[[#This Row],[Begin Lat]] &amp; "," &amp; Table467411[[#This Row],[Begin Long]] &amp; "&amp;destination=" &amp; Table467411[[#This Row],[End Lat]] &amp; "," &amp; Table467411[[#This Row],[End Long]] &amp; "&amp;travelmode=driving", "Google Maps")</f>
        <v>Google Maps</v>
      </c>
      <c r="Y105" s="1">
        <v>39.190234298</v>
      </c>
      <c r="Z105" s="1">
        <v>-84.5920629469</v>
      </c>
      <c r="AA105" s="1">
        <v>39.1895006397</v>
      </c>
      <c r="AB105" s="1">
        <v>-84.582828513699994</v>
      </c>
    </row>
    <row r="106" spans="1:28" x14ac:dyDescent="0.25">
      <c r="A106" s="13">
        <v>104</v>
      </c>
      <c r="B106" s="17">
        <v>4</v>
      </c>
      <c r="C106" s="1" t="s">
        <v>801</v>
      </c>
      <c r="D106" s="1" t="s">
        <v>4621</v>
      </c>
      <c r="E106" s="1" t="s">
        <v>5915</v>
      </c>
      <c r="F106" s="1" t="s">
        <v>4880</v>
      </c>
      <c r="G106" s="16">
        <v>12.5</v>
      </c>
      <c r="H106" s="16">
        <v>13</v>
      </c>
      <c r="I106" s="13" t="s">
        <v>3190</v>
      </c>
      <c r="J106" s="1" t="s">
        <v>4975</v>
      </c>
      <c r="K106" s="1">
        <v>1</v>
      </c>
      <c r="L106" s="1">
        <v>1</v>
      </c>
      <c r="M106" s="1">
        <v>18</v>
      </c>
      <c r="N106" s="1">
        <v>11</v>
      </c>
      <c r="O106" s="1">
        <v>81</v>
      </c>
      <c r="P106" s="16">
        <v>339.00962936046511</v>
      </c>
      <c r="Q106" s="21">
        <v>0.17947744948535455</v>
      </c>
      <c r="R106" s="21">
        <v>39.927316549668397</v>
      </c>
      <c r="S106" s="21">
        <v>39.747839100183043</v>
      </c>
      <c r="T106" s="21">
        <v>1.3904055061388386E-2</v>
      </c>
      <c r="U106" s="21">
        <v>2.6209785901108846</v>
      </c>
      <c r="V106" s="21">
        <v>2.6070745350494962</v>
      </c>
      <c r="W106" s="13" t="str">
        <f>IF(Table467411[[#This Row],[PSI - FI]]&gt;5,"Red",(IF(AND(Table467411[[#This Row],[PSI - FI]]&lt;5,Table467411[[#This Row],[PSI - FI]]&gt;=3),"Blue","No")))</f>
        <v>No</v>
      </c>
      <c r="X106" s="19" t="str">
        <f>HYPERLINK("https://www.google.com/maps/dir/?api=1&amp;origin=" &amp; Table467411[[#This Row],[Begin Lat]] &amp; "," &amp; Table467411[[#This Row],[Begin Long]] &amp; "&amp;destination=" &amp; Table467411[[#This Row],[End Lat]] &amp; "," &amp; Table467411[[#This Row],[End Long]] &amp; "&amp;travelmode=driving", "Google Maps")</f>
        <v>Google Maps</v>
      </c>
      <c r="Y106" s="1">
        <v>41.0996118407</v>
      </c>
      <c r="Z106" s="1">
        <v>-80.766288789399994</v>
      </c>
      <c r="AA106" s="1">
        <v>41.099599275300001</v>
      </c>
      <c r="AB106" s="1">
        <v>-80.756689654599995</v>
      </c>
    </row>
    <row r="107" spans="1:28" x14ac:dyDescent="0.25">
      <c r="A107" s="13">
        <v>105</v>
      </c>
      <c r="B107" s="17">
        <v>6</v>
      </c>
      <c r="C107" s="1" t="s">
        <v>799</v>
      </c>
      <c r="D107" s="1" t="s">
        <v>4600</v>
      </c>
      <c r="E107" s="1" t="s">
        <v>3244</v>
      </c>
      <c r="F107" s="1" t="s">
        <v>3704</v>
      </c>
      <c r="G107" s="16">
        <v>1.9</v>
      </c>
      <c r="H107" s="16">
        <v>2.4</v>
      </c>
      <c r="I107" s="13" t="s">
        <v>3190</v>
      </c>
      <c r="J107" s="1" t="s">
        <v>4975</v>
      </c>
      <c r="K107" s="1">
        <v>0</v>
      </c>
      <c r="L107" s="1">
        <v>2</v>
      </c>
      <c r="M107" s="1">
        <v>4</v>
      </c>
      <c r="N107" s="1">
        <v>6</v>
      </c>
      <c r="O107" s="1">
        <v>27</v>
      </c>
      <c r="P107" s="16">
        <v>171.16587936046511</v>
      </c>
      <c r="Q107" s="21">
        <v>0.78941213479554906</v>
      </c>
      <c r="R107" s="21">
        <v>15.272584116775683</v>
      </c>
      <c r="S107" s="21">
        <v>14.483171981980133</v>
      </c>
      <c r="T107" s="21">
        <v>6.0419652041173361E-2</v>
      </c>
      <c r="U107" s="21">
        <v>2.6111607425264522</v>
      </c>
      <c r="V107" s="21">
        <v>2.5507410904852788</v>
      </c>
      <c r="W107" s="13" t="str">
        <f>IF(Table467411[[#This Row],[PSI - FI]]&gt;5,"Red",(IF(AND(Table467411[[#This Row],[PSI - FI]]&lt;5,Table467411[[#This Row],[PSI - FI]]&gt;=3),"Blue","No")))</f>
        <v>No</v>
      </c>
      <c r="X107" s="19" t="str">
        <f>HYPERLINK("https://www.google.com/maps/dir/?api=1&amp;origin=" &amp; Table467411[[#This Row],[Begin Lat]] &amp; "," &amp; Table467411[[#This Row],[Begin Long]] &amp; "&amp;destination=" &amp; Table467411[[#This Row],[End Lat]] &amp; "," &amp; Table467411[[#This Row],[End Long]] &amp; "&amp;travelmode=driving", "Google Maps")</f>
        <v>Google Maps</v>
      </c>
      <c r="Y107" s="1">
        <v>40.164153422600002</v>
      </c>
      <c r="Z107" s="1">
        <v>-83.019722468599994</v>
      </c>
      <c r="AA107" s="1">
        <v>40.171341148099998</v>
      </c>
      <c r="AB107" s="1">
        <v>-83.021012930799998</v>
      </c>
    </row>
    <row r="108" spans="1:28" x14ac:dyDescent="0.25">
      <c r="A108" s="13">
        <v>106</v>
      </c>
      <c r="B108" s="17">
        <v>4</v>
      </c>
      <c r="C108" s="1" t="s">
        <v>800</v>
      </c>
      <c r="D108" s="1" t="s">
        <v>4623</v>
      </c>
      <c r="E108" s="1" t="s">
        <v>5347</v>
      </c>
      <c r="F108" s="1" t="s">
        <v>4881</v>
      </c>
      <c r="G108" s="16">
        <v>4.5</v>
      </c>
      <c r="H108" s="16">
        <v>5</v>
      </c>
      <c r="I108" s="13" t="s">
        <v>3190</v>
      </c>
      <c r="J108" s="1" t="s">
        <v>4975</v>
      </c>
      <c r="K108" s="1">
        <v>0</v>
      </c>
      <c r="L108" s="1">
        <v>1</v>
      </c>
      <c r="M108" s="1">
        <v>11</v>
      </c>
      <c r="N108" s="1">
        <v>10</v>
      </c>
      <c r="O108" s="1">
        <v>62</v>
      </c>
      <c r="P108" s="16">
        <v>224.06731468023256</v>
      </c>
      <c r="Q108" s="21">
        <v>0.31336662842121332</v>
      </c>
      <c r="R108" s="21">
        <v>25.390782660663291</v>
      </c>
      <c r="S108" s="21">
        <v>25.077416032242077</v>
      </c>
      <c r="T108" s="21">
        <v>2.4182776633075942E-2</v>
      </c>
      <c r="U108" s="21">
        <v>2.597572282086873</v>
      </c>
      <c r="V108" s="21">
        <v>2.5733895054537972</v>
      </c>
      <c r="W108" s="13" t="str">
        <f>IF(Table467411[[#This Row],[PSI - FI]]&gt;5,"Red",(IF(AND(Table467411[[#This Row],[PSI - FI]]&lt;5,Table467411[[#This Row],[PSI - FI]]&gt;=3),"Blue","No")))</f>
        <v>No</v>
      </c>
      <c r="X108" s="19" t="str">
        <f>HYPERLINK("https://www.google.com/maps/dir/?api=1&amp;origin=" &amp; Table467411[[#This Row],[Begin Lat]] &amp; "," &amp; Table467411[[#This Row],[Begin Long]] &amp; "&amp;destination=" &amp; Table467411[[#This Row],[End Lat]] &amp; "," &amp; Table467411[[#This Row],[End Long]] &amp; "&amp;travelmode=driving", "Google Maps")</f>
        <v>Google Maps</v>
      </c>
      <c r="Y108" s="1">
        <v>40.854793677399996</v>
      </c>
      <c r="Z108" s="1">
        <v>-81.437579325000002</v>
      </c>
      <c r="AA108" s="1">
        <v>40.859017100800003</v>
      </c>
      <c r="AB108" s="1">
        <v>-81.430370273899996</v>
      </c>
    </row>
    <row r="109" spans="1:28" x14ac:dyDescent="0.25">
      <c r="A109" s="13">
        <v>107</v>
      </c>
      <c r="B109" s="17">
        <v>6</v>
      </c>
      <c r="C109" s="1" t="s">
        <v>784</v>
      </c>
      <c r="D109" s="1" t="s">
        <v>3931</v>
      </c>
      <c r="E109" s="1" t="s">
        <v>5821</v>
      </c>
      <c r="F109" s="1" t="s">
        <v>4360</v>
      </c>
      <c r="G109" s="16">
        <v>7.6</v>
      </c>
      <c r="H109" s="16">
        <v>8.1</v>
      </c>
      <c r="I109" s="13" t="s">
        <v>3190</v>
      </c>
      <c r="J109" s="1" t="s">
        <v>4984</v>
      </c>
      <c r="K109" s="1">
        <v>0</v>
      </c>
      <c r="L109" s="1">
        <v>1</v>
      </c>
      <c r="M109" s="1">
        <v>4</v>
      </c>
      <c r="N109" s="1">
        <v>3</v>
      </c>
      <c r="O109" s="1">
        <v>21</v>
      </c>
      <c r="P109" s="16">
        <v>106.17668968023256</v>
      </c>
      <c r="Q109" s="21">
        <v>0.92236910970001673</v>
      </c>
      <c r="R109" s="21">
        <v>11.10350077083605</v>
      </c>
      <c r="S109" s="21">
        <v>10.181131661136034</v>
      </c>
      <c r="T109" s="21">
        <v>6.9586718861232202E-2</v>
      </c>
      <c r="U109" s="21">
        <v>2.5904879041555393</v>
      </c>
      <c r="V109" s="21">
        <v>2.5209011852943073</v>
      </c>
      <c r="W109" s="13" t="str">
        <f>IF(Table467411[[#This Row],[PSI - FI]]&gt;5,"Red",(IF(AND(Table467411[[#This Row],[PSI - FI]]&lt;5,Table467411[[#This Row],[PSI - FI]]&gt;=3),"Blue","No")))</f>
        <v>No</v>
      </c>
      <c r="X109" s="19" t="str">
        <f>HYPERLINK("https://www.google.com/maps/dir/?api=1&amp;origin=" &amp; Table467411[[#This Row],[Begin Lat]] &amp; "," &amp; Table467411[[#This Row],[Begin Long]] &amp; "&amp;destination=" &amp; Table467411[[#This Row],[End Lat]] &amp; "," &amp; Table467411[[#This Row],[End Long]] &amp; "&amp;travelmode=driving", "Google Maps")</f>
        <v>Google Maps</v>
      </c>
      <c r="Y109" s="1">
        <v>40.046843149700003</v>
      </c>
      <c r="Z109" s="1">
        <v>-83.033367621699995</v>
      </c>
      <c r="AA109" s="1">
        <v>40.0539106696</v>
      </c>
      <c r="AB109" s="1">
        <v>-83.031747728400006</v>
      </c>
    </row>
    <row r="110" spans="1:28" x14ac:dyDescent="0.25">
      <c r="A110" s="13">
        <v>108</v>
      </c>
      <c r="B110" s="17">
        <v>7</v>
      </c>
      <c r="C110" s="1" t="s">
        <v>3196</v>
      </c>
      <c r="D110" s="1" t="s">
        <v>4597</v>
      </c>
      <c r="E110" s="1" t="s">
        <v>5786</v>
      </c>
      <c r="F110" s="1" t="s">
        <v>4475</v>
      </c>
      <c r="G110" s="16">
        <v>13.1</v>
      </c>
      <c r="H110" s="16">
        <v>13.6</v>
      </c>
      <c r="I110" s="13" t="s">
        <v>3190</v>
      </c>
      <c r="J110" s="1" t="s">
        <v>4975</v>
      </c>
      <c r="K110" s="1">
        <v>0</v>
      </c>
      <c r="L110" s="1">
        <v>3</v>
      </c>
      <c r="M110" s="1">
        <v>9</v>
      </c>
      <c r="N110" s="1">
        <v>3</v>
      </c>
      <c r="O110" s="1">
        <v>19</v>
      </c>
      <c r="P110" s="16">
        <v>228.26444404069767</v>
      </c>
      <c r="Q110" s="21">
        <v>0.29960793929061846</v>
      </c>
      <c r="R110" s="21">
        <v>12.238347152467098</v>
      </c>
      <c r="S110" s="21">
        <v>11.938739213176479</v>
      </c>
      <c r="T110" s="21">
        <v>2.2742882537075175E-2</v>
      </c>
      <c r="U110" s="21">
        <v>2.5738565194350156</v>
      </c>
      <c r="V110" s="21">
        <v>2.5511136368979406</v>
      </c>
      <c r="W110" s="13" t="str">
        <f>IF(Table467411[[#This Row],[PSI - FI]]&gt;5,"Red",(IF(AND(Table467411[[#This Row],[PSI - FI]]&lt;5,Table467411[[#This Row],[PSI - FI]]&gt;=3),"Blue","No")))</f>
        <v>No</v>
      </c>
      <c r="X110" s="19" t="str">
        <f>HYPERLINK("https://www.google.com/maps/dir/?api=1&amp;origin=" &amp; Table467411[[#This Row],[Begin Lat]] &amp; "," &amp; Table467411[[#This Row],[Begin Long]] &amp; "&amp;destination=" &amp; Table467411[[#This Row],[End Lat]] &amp; "," &amp; Table467411[[#This Row],[End Long]] &amp; "&amp;travelmode=driving", "Google Maps")</f>
        <v>Google Maps</v>
      </c>
      <c r="Y110" s="1">
        <v>39.8197263924</v>
      </c>
      <c r="Z110" s="1">
        <v>-84.191617839000003</v>
      </c>
      <c r="AA110" s="1">
        <v>39.819666914099997</v>
      </c>
      <c r="AB110" s="1">
        <v>-84.201001738399995</v>
      </c>
    </row>
    <row r="111" spans="1:28" x14ac:dyDescent="0.25">
      <c r="A111" s="13">
        <v>109</v>
      </c>
      <c r="B111" s="17">
        <v>2</v>
      </c>
      <c r="C111" s="1" t="s">
        <v>786</v>
      </c>
      <c r="D111" s="1" t="s">
        <v>3302</v>
      </c>
      <c r="E111" s="1" t="s">
        <v>3303</v>
      </c>
      <c r="F111" s="1" t="s">
        <v>3713</v>
      </c>
      <c r="G111" s="16">
        <v>12</v>
      </c>
      <c r="H111" s="16">
        <v>12.5</v>
      </c>
      <c r="I111" s="13" t="s">
        <v>3190</v>
      </c>
      <c r="J111" s="1" t="s">
        <v>4984</v>
      </c>
      <c r="K111" s="1">
        <v>0</v>
      </c>
      <c r="L111" s="1">
        <v>2</v>
      </c>
      <c r="M111" s="1">
        <v>6</v>
      </c>
      <c r="N111" s="1">
        <v>2</v>
      </c>
      <c r="O111" s="1">
        <v>10</v>
      </c>
      <c r="P111" s="16">
        <v>149.50962936046511</v>
      </c>
      <c r="Q111" s="21">
        <v>0.36710753188668654</v>
      </c>
      <c r="R111" s="21">
        <v>7.6269697791925184</v>
      </c>
      <c r="S111" s="21">
        <v>7.2598622473058319</v>
      </c>
      <c r="T111" s="21">
        <v>2.6369809334107579E-2</v>
      </c>
      <c r="U111" s="21">
        <v>2.5733067075218532</v>
      </c>
      <c r="V111" s="21">
        <v>2.5469368981877456</v>
      </c>
      <c r="W111" s="13" t="str">
        <f>IF(Table467411[[#This Row],[PSI - FI]]&gt;5,"Red",(IF(AND(Table467411[[#This Row],[PSI - FI]]&lt;5,Table467411[[#This Row],[PSI - FI]]&gt;=3),"Blue","No")))</f>
        <v>No</v>
      </c>
      <c r="X111" s="19" t="str">
        <f>HYPERLINK("https://www.google.com/maps/dir/?api=1&amp;origin=" &amp; Table467411[[#This Row],[Begin Lat]] &amp; "," &amp; Table467411[[#This Row],[Begin Long]] &amp; "&amp;destination=" &amp; Table467411[[#This Row],[End Lat]] &amp; "," &amp; Table467411[[#This Row],[End Long]] &amp; "&amp;travelmode=driving", "Google Maps")</f>
        <v>Google Maps</v>
      </c>
      <c r="Y111" s="1">
        <v>41.528178709099997</v>
      </c>
      <c r="Z111" s="1">
        <v>-83.716862900600006</v>
      </c>
      <c r="AA111" s="1">
        <v>41.534450596600003</v>
      </c>
      <c r="AB111" s="1">
        <v>-83.712207465099993</v>
      </c>
    </row>
    <row r="112" spans="1:28" x14ac:dyDescent="0.25">
      <c r="A112" s="13">
        <v>110</v>
      </c>
      <c r="B112" s="17">
        <v>7</v>
      </c>
      <c r="C112" s="1" t="s">
        <v>3196</v>
      </c>
      <c r="D112" s="1" t="s">
        <v>4626</v>
      </c>
      <c r="E112" s="1" t="s">
        <v>5914</v>
      </c>
      <c r="F112" s="1" t="s">
        <v>4484</v>
      </c>
      <c r="G112" s="16">
        <v>14.7</v>
      </c>
      <c r="H112" s="16">
        <v>15.2</v>
      </c>
      <c r="I112" s="13" t="s">
        <v>3190</v>
      </c>
      <c r="J112" s="1" t="s">
        <v>4981</v>
      </c>
      <c r="K112" s="1">
        <v>0</v>
      </c>
      <c r="L112" s="1">
        <v>0</v>
      </c>
      <c r="M112" s="1">
        <v>5</v>
      </c>
      <c r="N112" s="1">
        <v>6</v>
      </c>
      <c r="O112" s="1">
        <v>18</v>
      </c>
      <c r="P112" s="16">
        <v>77.359375</v>
      </c>
      <c r="Q112" s="21">
        <v>0.30515261666440863</v>
      </c>
      <c r="R112" s="21">
        <v>10.28088335038354</v>
      </c>
      <c r="S112" s="21">
        <v>9.9757307337191321</v>
      </c>
      <c r="T112" s="21">
        <v>2.2164433213693914E-2</v>
      </c>
      <c r="U112" s="21">
        <v>2.5539006412817691</v>
      </c>
      <c r="V112" s="21">
        <v>2.5317362080680752</v>
      </c>
      <c r="W112" s="13" t="str">
        <f>IF(Table467411[[#This Row],[PSI - FI]]&gt;5,"Red",(IF(AND(Table467411[[#This Row],[PSI - FI]]&lt;5,Table467411[[#This Row],[PSI - FI]]&gt;=3),"Blue","No")))</f>
        <v>No</v>
      </c>
      <c r="X112" s="19" t="str">
        <f>HYPERLINK("https://www.google.com/maps/dir/?api=1&amp;origin=" &amp; Table467411[[#This Row],[Begin Lat]] &amp; "," &amp; Table467411[[#This Row],[Begin Long]] &amp; "&amp;destination=" &amp; Table467411[[#This Row],[End Lat]] &amp; "," &amp; Table467411[[#This Row],[End Long]] &amp; "&amp;travelmode=driving", "Google Maps")</f>
        <v>Google Maps</v>
      </c>
      <c r="Y112" s="1">
        <v>39.639242701000001</v>
      </c>
      <c r="Z112" s="1">
        <v>-84.230366846699994</v>
      </c>
      <c r="AA112" s="1">
        <v>0</v>
      </c>
      <c r="AB112" s="1">
        <v>0</v>
      </c>
    </row>
    <row r="113" spans="1:28" x14ac:dyDescent="0.25">
      <c r="A113" s="13">
        <v>111</v>
      </c>
      <c r="B113" s="17">
        <v>8</v>
      </c>
      <c r="C113" s="1" t="s">
        <v>787</v>
      </c>
      <c r="D113" s="1" t="s">
        <v>3984</v>
      </c>
      <c r="E113" s="1" t="s">
        <v>5407</v>
      </c>
      <c r="F113" s="1" t="s">
        <v>3722</v>
      </c>
      <c r="G113" s="16">
        <v>15.5</v>
      </c>
      <c r="H113" s="16">
        <v>16</v>
      </c>
      <c r="I113" s="13" t="s">
        <v>3190</v>
      </c>
      <c r="J113" s="1" t="s">
        <v>4991</v>
      </c>
      <c r="K113" s="1">
        <v>0</v>
      </c>
      <c r="L113" s="1">
        <v>2</v>
      </c>
      <c r="M113" s="1">
        <v>10</v>
      </c>
      <c r="N113" s="1">
        <v>13</v>
      </c>
      <c r="O113" s="1">
        <v>71</v>
      </c>
      <c r="P113" s="16">
        <v>285.50962936046511</v>
      </c>
      <c r="Q113" s="21">
        <v>0.36564916103392381</v>
      </c>
      <c r="R113" s="21">
        <v>35.231464277688005</v>
      </c>
      <c r="S113" s="21">
        <v>34.865815116654083</v>
      </c>
      <c r="T113" s="21">
        <v>2.9240758503153649E-2</v>
      </c>
      <c r="U113" s="21">
        <v>2.5435278777654853</v>
      </c>
      <c r="V113" s="21">
        <v>2.5142871192623315</v>
      </c>
      <c r="W113" s="13" t="str">
        <f>IF(Table467411[[#This Row],[PSI - FI]]&gt;5,"Red",(IF(AND(Table467411[[#This Row],[PSI - FI]]&lt;5,Table467411[[#This Row],[PSI - FI]]&gt;=3),"Blue","No")))</f>
        <v>No</v>
      </c>
      <c r="X113" s="19" t="str">
        <f>HYPERLINK("https://www.google.com/maps/dir/?api=1&amp;origin=" &amp; Table467411[[#This Row],[Begin Lat]] &amp; "," &amp; Table467411[[#This Row],[Begin Long]] &amp; "&amp;destination=" &amp; Table467411[[#This Row],[End Lat]] &amp; "," &amp; Table467411[[#This Row],[End Long]] &amp; "&amp;travelmode=driving", "Google Maps")</f>
        <v>Google Maps</v>
      </c>
      <c r="Y113" s="1">
        <v>39.297625912699999</v>
      </c>
      <c r="Z113" s="1">
        <v>-84.563638156400003</v>
      </c>
      <c r="AA113" s="1">
        <v>39.304818655699997</v>
      </c>
      <c r="AB113" s="1">
        <v>-84.562627398999993</v>
      </c>
    </row>
    <row r="114" spans="1:28" x14ac:dyDescent="0.25">
      <c r="A114" s="13">
        <v>112</v>
      </c>
      <c r="B114" s="17">
        <v>12</v>
      </c>
      <c r="C114" s="1" t="s">
        <v>785</v>
      </c>
      <c r="D114" s="1" t="s">
        <v>4313</v>
      </c>
      <c r="E114" s="1" t="s">
        <v>5916</v>
      </c>
      <c r="F114" s="1" t="s">
        <v>3760</v>
      </c>
      <c r="G114" s="16">
        <v>10.9</v>
      </c>
      <c r="H114" s="16">
        <v>11.4</v>
      </c>
      <c r="I114" s="13" t="s">
        <v>3190</v>
      </c>
      <c r="J114" s="1" t="s">
        <v>4984</v>
      </c>
      <c r="K114" s="1">
        <v>0</v>
      </c>
      <c r="L114" s="1">
        <v>0</v>
      </c>
      <c r="M114" s="1">
        <v>3</v>
      </c>
      <c r="N114" s="1">
        <v>8</v>
      </c>
      <c r="O114" s="1">
        <v>24</v>
      </c>
      <c r="P114" s="16">
        <v>79.140625</v>
      </c>
      <c r="Q114" s="21">
        <v>0.25855874284114772</v>
      </c>
      <c r="R114" s="21">
        <v>13.520104858897136</v>
      </c>
      <c r="S114" s="21">
        <v>13.261546116055989</v>
      </c>
      <c r="T114" s="21">
        <v>1.9138841988400389E-2</v>
      </c>
      <c r="U114" s="21">
        <v>2.5416196655604444</v>
      </c>
      <c r="V114" s="21">
        <v>2.5224808235720442</v>
      </c>
      <c r="W114" s="13" t="str">
        <f>IF(Table467411[[#This Row],[PSI - FI]]&gt;5,"Red",(IF(AND(Table467411[[#This Row],[PSI - FI]]&lt;5,Table467411[[#This Row],[PSI - FI]]&gt;=3),"Blue","No")))</f>
        <v>No</v>
      </c>
      <c r="X114" s="19" t="str">
        <f>HYPERLINK("https://www.google.com/maps/dir/?api=1&amp;origin=" &amp; Table467411[[#This Row],[Begin Lat]] &amp; "," &amp; Table467411[[#This Row],[Begin Long]] &amp; "&amp;destination=" &amp; Table467411[[#This Row],[End Lat]] &amp; "," &amp; Table467411[[#This Row],[End Long]] &amp; "&amp;travelmode=driving", "Google Maps")</f>
        <v>Google Maps</v>
      </c>
      <c r="Y114" s="1">
        <v>0</v>
      </c>
      <c r="Z114" s="1">
        <v>0</v>
      </c>
      <c r="AA114" s="1">
        <v>41.486179775399997</v>
      </c>
      <c r="AB114" s="1">
        <v>-81.761212477200004</v>
      </c>
    </row>
    <row r="115" spans="1:28" x14ac:dyDescent="0.25">
      <c r="A115" s="13">
        <v>113</v>
      </c>
      <c r="B115" s="17">
        <v>6</v>
      </c>
      <c r="C115" s="1" t="s">
        <v>784</v>
      </c>
      <c r="D115" s="1" t="s">
        <v>4628</v>
      </c>
      <c r="E115" s="1" t="s">
        <v>5253</v>
      </c>
      <c r="F115" s="1" t="s">
        <v>4882</v>
      </c>
      <c r="G115" s="16">
        <v>0</v>
      </c>
      <c r="H115" s="16">
        <v>0.5</v>
      </c>
      <c r="I115" s="13" t="s">
        <v>3190</v>
      </c>
      <c r="J115" s="1" t="s">
        <v>4975</v>
      </c>
      <c r="K115" s="1">
        <v>0</v>
      </c>
      <c r="L115" s="1">
        <v>1</v>
      </c>
      <c r="M115" s="1">
        <v>4</v>
      </c>
      <c r="N115" s="1">
        <v>7</v>
      </c>
      <c r="O115" s="1">
        <v>25</v>
      </c>
      <c r="P115" s="16">
        <v>127.92668968023256</v>
      </c>
      <c r="Q115" s="21">
        <v>0.69019812411946313</v>
      </c>
      <c r="R115" s="21">
        <v>15.088689740858726</v>
      </c>
      <c r="S115" s="21">
        <v>14.398491616739262</v>
      </c>
      <c r="T115" s="21">
        <v>5.2876370655801558E-2</v>
      </c>
      <c r="U115" s="21">
        <v>2.5047555492702527</v>
      </c>
      <c r="V115" s="21">
        <v>2.4518791786144511</v>
      </c>
      <c r="W115" s="13" t="str">
        <f>IF(Table467411[[#This Row],[PSI - FI]]&gt;5,"Red",(IF(AND(Table467411[[#This Row],[PSI - FI]]&lt;5,Table467411[[#This Row],[PSI - FI]]&gt;=3),"Blue","No")))</f>
        <v>No</v>
      </c>
      <c r="X115" s="19" t="str">
        <f>HYPERLINK("https://www.google.com/maps/dir/?api=1&amp;origin=" &amp; Table467411[[#This Row],[Begin Lat]] &amp; "," &amp; Table467411[[#This Row],[Begin Long]] &amp; "&amp;destination=" &amp; Table467411[[#This Row],[End Lat]] &amp; "," &amp; Table467411[[#This Row],[End Long]] &amp; "&amp;travelmode=driving", "Google Maps")</f>
        <v>Google Maps</v>
      </c>
      <c r="Y115" s="1">
        <v>40.037410621900001</v>
      </c>
      <c r="Z115" s="1">
        <v>-82.962482463699999</v>
      </c>
      <c r="AA115" s="1">
        <v>40.037189181499997</v>
      </c>
      <c r="AB115" s="1">
        <v>-82.953078566900004</v>
      </c>
    </row>
    <row r="116" spans="1:28" x14ac:dyDescent="0.25">
      <c r="A116" s="13">
        <v>114</v>
      </c>
      <c r="B116" s="17">
        <v>9</v>
      </c>
      <c r="C116" s="1" t="s">
        <v>4932</v>
      </c>
      <c r="D116" s="1" t="s">
        <v>4260</v>
      </c>
      <c r="E116" s="1" t="s">
        <v>5917</v>
      </c>
      <c r="F116" s="1" t="s">
        <v>3812</v>
      </c>
      <c r="G116" s="16">
        <v>11.8</v>
      </c>
      <c r="H116" s="16">
        <v>12.3</v>
      </c>
      <c r="I116" s="13" t="s">
        <v>3190</v>
      </c>
      <c r="J116" s="1" t="s">
        <v>4984</v>
      </c>
      <c r="K116" s="1">
        <v>0</v>
      </c>
      <c r="L116" s="1">
        <v>0</v>
      </c>
      <c r="M116" s="1">
        <v>5</v>
      </c>
      <c r="N116" s="1">
        <v>5</v>
      </c>
      <c r="O116" s="1">
        <v>7</v>
      </c>
      <c r="P116" s="16">
        <v>61.921875</v>
      </c>
      <c r="Q116" s="21">
        <v>0.31549416677641257</v>
      </c>
      <c r="R116" s="21">
        <v>6.676289145071447</v>
      </c>
      <c r="S116" s="21">
        <v>6.3607949782950346</v>
      </c>
      <c r="T116" s="21">
        <v>2.2852551541014083E-2</v>
      </c>
      <c r="U116" s="21">
        <v>2.4960586046338671</v>
      </c>
      <c r="V116" s="21">
        <v>2.473206053092853</v>
      </c>
      <c r="W116" s="13" t="str">
        <f>IF(Table467411[[#This Row],[PSI - FI]]&gt;5,"Red",(IF(AND(Table467411[[#This Row],[PSI - FI]]&lt;5,Table467411[[#This Row],[PSI - FI]]&gt;=3),"Blue","No")))</f>
        <v>No</v>
      </c>
      <c r="X116" s="19" t="str">
        <f>HYPERLINK("https://www.google.com/maps/dir/?api=1&amp;origin=" &amp; Table467411[[#This Row],[Begin Lat]] &amp; "," &amp; Table467411[[#This Row],[Begin Long]] &amp; "&amp;destination=" &amp; Table467411[[#This Row],[End Lat]] &amp; "," &amp; Table467411[[#This Row],[End Long]] &amp; "&amp;travelmode=driving", "Google Maps")</f>
        <v>Google Maps</v>
      </c>
      <c r="Y116" s="1">
        <v>38.483273708699997</v>
      </c>
      <c r="Z116" s="1">
        <v>-82.630770658900005</v>
      </c>
      <c r="AA116" s="1">
        <v>38.480395827800002</v>
      </c>
      <c r="AB116" s="1">
        <v>-82.622319024800007</v>
      </c>
    </row>
    <row r="117" spans="1:28" x14ac:dyDescent="0.25">
      <c r="A117" s="13">
        <v>115</v>
      </c>
      <c r="B117" s="17">
        <v>1</v>
      </c>
      <c r="C117" s="1" t="s">
        <v>803</v>
      </c>
      <c r="D117" s="1" t="s">
        <v>4631</v>
      </c>
      <c r="E117" s="1" t="s">
        <v>5251</v>
      </c>
      <c r="F117" s="1" t="s">
        <v>4883</v>
      </c>
      <c r="G117" s="16">
        <v>14.1</v>
      </c>
      <c r="H117" s="16">
        <v>14.6</v>
      </c>
      <c r="I117" s="13" t="s">
        <v>3190</v>
      </c>
      <c r="J117" s="1" t="s">
        <v>4975</v>
      </c>
      <c r="K117" s="1">
        <v>0</v>
      </c>
      <c r="L117" s="1">
        <v>0</v>
      </c>
      <c r="M117" s="1">
        <v>6</v>
      </c>
      <c r="N117" s="1">
        <v>11</v>
      </c>
      <c r="O117" s="1">
        <v>40</v>
      </c>
      <c r="P117" s="16">
        <v>128.09375</v>
      </c>
      <c r="Q117" s="21">
        <v>0.38409354440001886</v>
      </c>
      <c r="R117" s="21">
        <v>21.936195063251901</v>
      </c>
      <c r="S117" s="21">
        <v>21.552101518851881</v>
      </c>
      <c r="T117" s="21">
        <v>2.9587444178524002E-2</v>
      </c>
      <c r="U117" s="21">
        <v>2.4953804863432549</v>
      </c>
      <c r="V117" s="21">
        <v>2.4657930421647309</v>
      </c>
      <c r="W117" s="13" t="str">
        <f>IF(Table467411[[#This Row],[PSI - FI]]&gt;5,"Red",(IF(AND(Table467411[[#This Row],[PSI - FI]]&lt;5,Table467411[[#This Row],[PSI - FI]]&gt;=3),"Blue","No")))</f>
        <v>No</v>
      </c>
      <c r="X117" s="19" t="str">
        <f>HYPERLINK("https://www.google.com/maps/dir/?api=1&amp;origin=" &amp; Table467411[[#This Row],[Begin Lat]] &amp; "," &amp; Table467411[[#This Row],[Begin Long]] &amp; "&amp;destination=" &amp; Table467411[[#This Row],[End Lat]] &amp; "," &amp; Table467411[[#This Row],[End Long]] &amp; "&amp;travelmode=driving", "Google Maps")</f>
        <v>Google Maps</v>
      </c>
      <c r="Y117" s="1">
        <v>40.750146389299999</v>
      </c>
      <c r="Z117" s="1">
        <v>-84.153660935199994</v>
      </c>
      <c r="AA117" s="1">
        <v>40.7478352941</v>
      </c>
      <c r="AB117" s="1">
        <v>-84.144643631099996</v>
      </c>
    </row>
    <row r="118" spans="1:28" x14ac:dyDescent="0.25">
      <c r="A118" s="13">
        <v>116</v>
      </c>
      <c r="B118" s="17">
        <v>8</v>
      </c>
      <c r="C118" s="1" t="s">
        <v>787</v>
      </c>
      <c r="D118" s="1" t="s">
        <v>3929</v>
      </c>
      <c r="E118" s="1" t="s">
        <v>5812</v>
      </c>
      <c r="F118" s="1" t="s">
        <v>4359</v>
      </c>
      <c r="G118" s="16">
        <v>11.7</v>
      </c>
      <c r="H118" s="16">
        <v>12.2</v>
      </c>
      <c r="I118" s="13" t="s">
        <v>3190</v>
      </c>
      <c r="J118" s="1" t="s">
        <v>4984</v>
      </c>
      <c r="K118" s="1">
        <v>0</v>
      </c>
      <c r="L118" s="1">
        <v>0</v>
      </c>
      <c r="M118" s="1">
        <v>3</v>
      </c>
      <c r="N118" s="1">
        <v>4</v>
      </c>
      <c r="O118" s="1">
        <v>26</v>
      </c>
      <c r="P118" s="16">
        <v>63.390625</v>
      </c>
      <c r="Q118" s="21">
        <v>0.55175997474417515</v>
      </c>
      <c r="R118" s="21">
        <v>16.586704831287062</v>
      </c>
      <c r="S118" s="21">
        <v>16.034944856542886</v>
      </c>
      <c r="T118" s="21">
        <v>3.9899009593450739E-2</v>
      </c>
      <c r="U118" s="21">
        <v>2.4722488900514779</v>
      </c>
      <c r="V118" s="21">
        <v>2.4323498804580272</v>
      </c>
      <c r="W118" s="13" t="str">
        <f>IF(Table467411[[#This Row],[PSI - FI]]&gt;5,"Red",(IF(AND(Table467411[[#This Row],[PSI - FI]]&lt;5,Table467411[[#This Row],[PSI - FI]]&gt;=3),"Blue","No")))</f>
        <v>No</v>
      </c>
      <c r="X118" s="19" t="str">
        <f>HYPERLINK("https://www.google.com/maps/dir/?api=1&amp;origin=" &amp; Table467411[[#This Row],[Begin Lat]] &amp; "," &amp; Table467411[[#This Row],[Begin Long]] &amp; "&amp;destination=" &amp; Table467411[[#This Row],[End Lat]] &amp; "," &amp; Table467411[[#This Row],[End Long]] &amp; "&amp;travelmode=driving", "Google Maps")</f>
        <v>Google Maps</v>
      </c>
      <c r="Y118" s="1">
        <v>39.216469101400001</v>
      </c>
      <c r="Z118" s="1">
        <v>-84.502204797800005</v>
      </c>
      <c r="AA118" s="1">
        <v>39.214672396499999</v>
      </c>
      <c r="AB118" s="1">
        <v>-84.493175255099999</v>
      </c>
    </row>
    <row r="119" spans="1:28" x14ac:dyDescent="0.25">
      <c r="A119" s="13">
        <v>117</v>
      </c>
      <c r="B119" s="17">
        <v>6</v>
      </c>
      <c r="C119" s="1" t="s">
        <v>784</v>
      </c>
      <c r="D119" s="1" t="s">
        <v>4006</v>
      </c>
      <c r="E119" s="1" t="s">
        <v>5557</v>
      </c>
      <c r="F119" s="1" t="s">
        <v>4381</v>
      </c>
      <c r="G119" s="16">
        <v>9.9</v>
      </c>
      <c r="H119" s="16">
        <v>10.4</v>
      </c>
      <c r="I119" s="13" t="s">
        <v>3190</v>
      </c>
      <c r="J119" s="1" t="s">
        <v>4975</v>
      </c>
      <c r="K119" s="1">
        <v>0</v>
      </c>
      <c r="L119" s="1">
        <v>0</v>
      </c>
      <c r="M119" s="1">
        <v>9</v>
      </c>
      <c r="N119" s="1">
        <v>7</v>
      </c>
      <c r="O119" s="1">
        <v>15</v>
      </c>
      <c r="P119" s="16">
        <v>104.984375</v>
      </c>
      <c r="Q119" s="21">
        <v>0.42899473847527364</v>
      </c>
      <c r="R119" s="21">
        <v>11.479146797380125</v>
      </c>
      <c r="S119" s="21">
        <v>11.050152058904851</v>
      </c>
      <c r="T119" s="21">
        <v>3.3011807019970113E-2</v>
      </c>
      <c r="U119" s="21">
        <v>2.4717353050531536</v>
      </c>
      <c r="V119" s="21">
        <v>2.4387234980331836</v>
      </c>
      <c r="W119" s="13" t="str">
        <f>IF(Table467411[[#This Row],[PSI - FI]]&gt;5,"Red",(IF(AND(Table467411[[#This Row],[PSI - FI]]&lt;5,Table467411[[#This Row],[PSI - FI]]&gt;=3),"Blue","No")))</f>
        <v>No</v>
      </c>
      <c r="X119" s="19" t="str">
        <f>HYPERLINK("https://www.google.com/maps/dir/?api=1&amp;origin=" &amp; Table467411[[#This Row],[Begin Lat]] &amp; "," &amp; Table467411[[#This Row],[Begin Long]] &amp; "&amp;destination=" &amp; Table467411[[#This Row],[End Lat]] &amp; "," &amp; Table467411[[#This Row],[End Long]] &amp; "&amp;travelmode=driving", "Google Maps")</f>
        <v>Google Maps</v>
      </c>
      <c r="Y119" s="1">
        <v>39.8994651322</v>
      </c>
      <c r="Z119" s="1">
        <v>-82.882124534100001</v>
      </c>
      <c r="AA119" s="1">
        <v>39.906678443600001</v>
      </c>
      <c r="AB119" s="1">
        <v>-82.881383198500004</v>
      </c>
    </row>
    <row r="120" spans="1:28" x14ac:dyDescent="0.25">
      <c r="A120" s="13">
        <v>118</v>
      </c>
      <c r="B120" s="17">
        <v>4</v>
      </c>
      <c r="C120" s="1" t="s">
        <v>800</v>
      </c>
      <c r="D120" s="1" t="s">
        <v>3271</v>
      </c>
      <c r="E120" s="1" t="s">
        <v>5355</v>
      </c>
      <c r="F120" s="1" t="s">
        <v>3721</v>
      </c>
      <c r="G120" s="16">
        <v>25</v>
      </c>
      <c r="H120" s="16">
        <v>25.5</v>
      </c>
      <c r="I120" s="13" t="s">
        <v>3190</v>
      </c>
      <c r="J120" s="1" t="s">
        <v>4975</v>
      </c>
      <c r="K120" s="1">
        <v>0</v>
      </c>
      <c r="L120" s="1">
        <v>1</v>
      </c>
      <c r="M120" s="1">
        <v>2</v>
      </c>
      <c r="N120" s="1">
        <v>7</v>
      </c>
      <c r="O120" s="1">
        <v>35</v>
      </c>
      <c r="P120" s="16">
        <v>124.83293968023256</v>
      </c>
      <c r="Q120" s="21">
        <v>0.69973737433089533</v>
      </c>
      <c r="R120" s="21">
        <v>16.565103503965084</v>
      </c>
      <c r="S120" s="21">
        <v>15.865366129634188</v>
      </c>
      <c r="T120" s="21">
        <v>5.3159680842352737E-2</v>
      </c>
      <c r="U120" s="21">
        <v>2.4653570588080518</v>
      </c>
      <c r="V120" s="21">
        <v>2.4121973779656991</v>
      </c>
      <c r="W120" s="13" t="str">
        <f>IF(Table467411[[#This Row],[PSI - FI]]&gt;5,"Red",(IF(AND(Table467411[[#This Row],[PSI - FI]]&lt;5,Table467411[[#This Row],[PSI - FI]]&gt;=3),"Blue","No")))</f>
        <v>No</v>
      </c>
      <c r="X120" s="19" t="str">
        <f>HYPERLINK("https://www.google.com/maps/dir/?api=1&amp;origin=" &amp; Table467411[[#This Row],[Begin Lat]] &amp; "," &amp; Table467411[[#This Row],[Begin Long]] &amp; "&amp;destination=" &amp; Table467411[[#This Row],[End Lat]] &amp; "," &amp; Table467411[[#This Row],[End Long]] &amp; "&amp;travelmode=driving", "Google Maps")</f>
        <v>Google Maps</v>
      </c>
      <c r="Y120" s="1">
        <v>40.831238165000002</v>
      </c>
      <c r="Z120" s="1">
        <v>-81.347622299299999</v>
      </c>
      <c r="AA120" s="1">
        <v>40.834255991200003</v>
      </c>
      <c r="AB120" s="1">
        <v>-81.338977608299999</v>
      </c>
    </row>
    <row r="121" spans="1:28" x14ac:dyDescent="0.25">
      <c r="A121" s="13">
        <v>119</v>
      </c>
      <c r="B121" s="17">
        <v>7</v>
      </c>
      <c r="C121" s="1" t="s">
        <v>3196</v>
      </c>
      <c r="D121" s="1" t="s">
        <v>4633</v>
      </c>
      <c r="E121" s="1" t="s">
        <v>5283</v>
      </c>
      <c r="F121" s="1" t="s">
        <v>4398</v>
      </c>
      <c r="G121" s="16">
        <v>5.2</v>
      </c>
      <c r="H121" s="16">
        <v>5.7</v>
      </c>
      <c r="I121" s="13" t="s">
        <v>3190</v>
      </c>
      <c r="J121" s="1" t="s">
        <v>4975</v>
      </c>
      <c r="K121" s="1">
        <v>0</v>
      </c>
      <c r="L121" s="1">
        <v>0</v>
      </c>
      <c r="M121" s="1">
        <v>7</v>
      </c>
      <c r="N121" s="1">
        <v>9</v>
      </c>
      <c r="O121" s="1">
        <v>28</v>
      </c>
      <c r="P121" s="16">
        <v>113.765625</v>
      </c>
      <c r="Q121" s="21">
        <v>0.42171598535297783</v>
      </c>
      <c r="R121" s="21">
        <v>16.421509471677044</v>
      </c>
      <c r="S121" s="21">
        <v>15.999793486324066</v>
      </c>
      <c r="T121" s="21">
        <v>3.2457007329896988E-2</v>
      </c>
      <c r="U121" s="21">
        <v>2.4555651512240595</v>
      </c>
      <c r="V121" s="21">
        <v>2.4231081438941624</v>
      </c>
      <c r="W121" s="13" t="str">
        <f>IF(Table467411[[#This Row],[PSI - FI]]&gt;5,"Red",(IF(AND(Table467411[[#This Row],[PSI - FI]]&lt;5,Table467411[[#This Row],[PSI - FI]]&gt;=3),"Blue","No")))</f>
        <v>No</v>
      </c>
      <c r="X121" s="19" t="str">
        <f>HYPERLINK("https://www.google.com/maps/dir/?api=1&amp;origin=" &amp; Table467411[[#This Row],[Begin Lat]] &amp; "," &amp; Table467411[[#This Row],[Begin Long]] &amp; "&amp;destination=" &amp; Table467411[[#This Row],[End Lat]] &amp; "," &amp; Table467411[[#This Row],[End Long]] &amp; "&amp;travelmode=driving", "Google Maps")</f>
        <v>Google Maps</v>
      </c>
      <c r="Y121" s="1">
        <v>39.656625014699998</v>
      </c>
      <c r="Z121" s="1">
        <v>-84.157343347899996</v>
      </c>
      <c r="AA121" s="1">
        <v>39.663520638500003</v>
      </c>
      <c r="AB121" s="1">
        <v>-84.159939195199996</v>
      </c>
    </row>
    <row r="122" spans="1:28" x14ac:dyDescent="0.25">
      <c r="A122" s="13">
        <v>120</v>
      </c>
      <c r="B122" s="17">
        <v>6</v>
      </c>
      <c r="C122" s="1" t="s">
        <v>784</v>
      </c>
      <c r="D122" s="1" t="s">
        <v>4000</v>
      </c>
      <c r="E122" s="1" t="s">
        <v>5633</v>
      </c>
      <c r="F122" s="1" t="s">
        <v>3704</v>
      </c>
      <c r="G122" s="16">
        <v>3.9</v>
      </c>
      <c r="H122" s="16">
        <v>4.4000000000000004</v>
      </c>
      <c r="I122" s="13" t="s">
        <v>3190</v>
      </c>
      <c r="J122" s="1" t="s">
        <v>4984</v>
      </c>
      <c r="K122" s="1">
        <v>0</v>
      </c>
      <c r="L122" s="1">
        <v>1</v>
      </c>
      <c r="M122" s="1">
        <v>9</v>
      </c>
      <c r="N122" s="1">
        <v>1</v>
      </c>
      <c r="O122" s="1">
        <v>16</v>
      </c>
      <c r="P122" s="16">
        <v>125.03606468023256</v>
      </c>
      <c r="Q122" s="21">
        <v>0.32771855019791118</v>
      </c>
      <c r="R122" s="21">
        <v>8.7341445233063073</v>
      </c>
      <c r="S122" s="21">
        <v>8.4064259731083961</v>
      </c>
      <c r="T122" s="21">
        <v>2.3673317724168204E-2</v>
      </c>
      <c r="U122" s="21">
        <v>2.4536752964432376</v>
      </c>
      <c r="V122" s="21">
        <v>2.4300019787190692</v>
      </c>
      <c r="W122" s="13" t="str">
        <f>IF(Table467411[[#This Row],[PSI - FI]]&gt;5,"Red",(IF(AND(Table467411[[#This Row],[PSI - FI]]&lt;5,Table467411[[#This Row],[PSI - FI]]&gt;=3),"Blue","No")))</f>
        <v>No</v>
      </c>
      <c r="X122" s="19" t="str">
        <f>HYPERLINK("https://www.google.com/maps/dir/?api=1&amp;origin=" &amp; Table467411[[#This Row],[Begin Lat]] &amp; "," &amp; Table467411[[#This Row],[Begin Long]] &amp; "&amp;destination=" &amp; Table467411[[#This Row],[End Lat]] &amp; "," &amp; Table467411[[#This Row],[End Long]] &amp; "&amp;travelmode=driving", "Google Maps")</f>
        <v>Google Maps</v>
      </c>
      <c r="Y122" s="1">
        <v>39.8585897882</v>
      </c>
      <c r="Z122" s="1">
        <v>-83.003559535299999</v>
      </c>
      <c r="AA122" s="1">
        <v>39.865786539299997</v>
      </c>
      <c r="AB122" s="1">
        <v>-83.004713147299995</v>
      </c>
    </row>
    <row r="123" spans="1:28" x14ac:dyDescent="0.25">
      <c r="A123" s="13">
        <v>121</v>
      </c>
      <c r="B123" s="17">
        <v>8</v>
      </c>
      <c r="C123" s="1" t="s">
        <v>787</v>
      </c>
      <c r="D123" s="1" t="s">
        <v>3984</v>
      </c>
      <c r="E123" s="1" t="s">
        <v>5407</v>
      </c>
      <c r="F123" s="1" t="s">
        <v>3722</v>
      </c>
      <c r="G123" s="16">
        <v>14.4</v>
      </c>
      <c r="H123" s="16">
        <v>14.9</v>
      </c>
      <c r="I123" s="13" t="s">
        <v>3190</v>
      </c>
      <c r="J123" s="1" t="s">
        <v>4975</v>
      </c>
      <c r="K123" s="1">
        <v>0</v>
      </c>
      <c r="L123" s="1">
        <v>1</v>
      </c>
      <c r="M123" s="1">
        <v>6</v>
      </c>
      <c r="N123" s="1">
        <v>4</v>
      </c>
      <c r="O123" s="1">
        <v>28</v>
      </c>
      <c r="P123" s="16">
        <v>130.70793968023256</v>
      </c>
      <c r="Q123" s="21">
        <v>0.74600751658256248</v>
      </c>
      <c r="R123" s="21">
        <v>16.789318876659724</v>
      </c>
      <c r="S123" s="21">
        <v>16.043311360077162</v>
      </c>
      <c r="T123" s="21">
        <v>5.7118498166302586E-2</v>
      </c>
      <c r="U123" s="21">
        <v>2.4532723365078439</v>
      </c>
      <c r="V123" s="21">
        <v>2.3961538383415415</v>
      </c>
      <c r="W123" s="13" t="str">
        <f>IF(Table467411[[#This Row],[PSI - FI]]&gt;5,"Red",(IF(AND(Table467411[[#This Row],[PSI - FI]]&lt;5,Table467411[[#This Row],[PSI - FI]]&gt;=3),"Blue","No")))</f>
        <v>No</v>
      </c>
      <c r="X123" s="19" t="str">
        <f>HYPERLINK("https://www.google.com/maps/dir/?api=1&amp;origin=" &amp; Table467411[[#This Row],[Begin Lat]] &amp; "," &amp; Table467411[[#This Row],[Begin Long]] &amp; "&amp;destination=" &amp; Table467411[[#This Row],[End Lat]] &amp; "," &amp; Table467411[[#This Row],[End Long]] &amp; "&amp;travelmode=driving", "Google Maps")</f>
        <v>Google Maps</v>
      </c>
      <c r="Y123" s="1">
        <v>39.281734321499997</v>
      </c>
      <c r="Z123" s="1">
        <v>-84.564357825499997</v>
      </c>
      <c r="AA123" s="1">
        <v>39.2889708529</v>
      </c>
      <c r="AB123" s="1">
        <v>-84.564072983200006</v>
      </c>
    </row>
    <row r="124" spans="1:28" x14ac:dyDescent="0.25">
      <c r="A124" s="13">
        <v>122</v>
      </c>
      <c r="B124" s="17">
        <v>4</v>
      </c>
      <c r="C124" s="1" t="s">
        <v>795</v>
      </c>
      <c r="D124" s="1" t="s">
        <v>4009</v>
      </c>
      <c r="E124" s="1" t="s">
        <v>5678</v>
      </c>
      <c r="F124" s="1" t="s">
        <v>3758</v>
      </c>
      <c r="G124" s="16">
        <v>5.9</v>
      </c>
      <c r="H124" s="16">
        <v>6.4</v>
      </c>
      <c r="I124" s="13" t="s">
        <v>3190</v>
      </c>
      <c r="J124" s="1" t="s">
        <v>4975</v>
      </c>
      <c r="K124" s="1">
        <v>0</v>
      </c>
      <c r="L124" s="1">
        <v>2</v>
      </c>
      <c r="M124" s="1">
        <v>6</v>
      </c>
      <c r="N124" s="1">
        <v>7</v>
      </c>
      <c r="O124" s="1">
        <v>35</v>
      </c>
      <c r="P124" s="16">
        <v>196.69712936046511</v>
      </c>
      <c r="Q124" s="21">
        <v>0.46124998533292766</v>
      </c>
      <c r="R124" s="21">
        <v>19.171371850816577</v>
      </c>
      <c r="S124" s="21">
        <v>18.71012186548365</v>
      </c>
      <c r="T124" s="21">
        <v>3.5469076593487983E-2</v>
      </c>
      <c r="U124" s="21">
        <v>2.4531544666067182</v>
      </c>
      <c r="V124" s="21">
        <v>2.4176853900132302</v>
      </c>
      <c r="W124" s="13" t="str">
        <f>IF(Table467411[[#This Row],[PSI - FI]]&gt;5,"Red",(IF(AND(Table467411[[#This Row],[PSI - FI]]&lt;5,Table467411[[#This Row],[PSI - FI]]&gt;=3),"Blue","No")))</f>
        <v>No</v>
      </c>
      <c r="X124" s="19" t="str">
        <f>HYPERLINK("https://www.google.com/maps/dir/?api=1&amp;origin=" &amp; Table467411[[#This Row],[Begin Lat]] &amp; "," &amp; Table467411[[#This Row],[Begin Long]] &amp; "&amp;destination=" &amp; Table467411[[#This Row],[End Lat]] &amp; "," &amp; Table467411[[#This Row],[End Long]] &amp; "&amp;travelmode=driving", "Google Maps")</f>
        <v>Google Maps</v>
      </c>
      <c r="Y124" s="1">
        <v>40.993315766400002</v>
      </c>
      <c r="Z124" s="1">
        <v>-81.492295500599994</v>
      </c>
      <c r="AA124" s="1">
        <v>41.001259384800001</v>
      </c>
      <c r="AB124" s="1">
        <v>-81.492120127000007</v>
      </c>
    </row>
    <row r="125" spans="1:28" x14ac:dyDescent="0.25">
      <c r="A125" s="13">
        <v>123</v>
      </c>
      <c r="B125" s="17">
        <v>1</v>
      </c>
      <c r="C125" s="1" t="s">
        <v>803</v>
      </c>
      <c r="D125" s="1" t="s">
        <v>4634</v>
      </c>
      <c r="E125" s="1" t="s">
        <v>5271</v>
      </c>
      <c r="F125" s="1" t="s">
        <v>3805</v>
      </c>
      <c r="G125" s="16">
        <v>9.8000000000000007</v>
      </c>
      <c r="H125" s="16">
        <v>10.3</v>
      </c>
      <c r="I125" s="13" t="s">
        <v>3190</v>
      </c>
      <c r="J125" s="1" t="s">
        <v>4984</v>
      </c>
      <c r="K125" s="1">
        <v>1</v>
      </c>
      <c r="L125" s="1">
        <v>1</v>
      </c>
      <c r="M125" s="1">
        <v>6</v>
      </c>
      <c r="N125" s="1">
        <v>5</v>
      </c>
      <c r="O125" s="1">
        <v>20</v>
      </c>
      <c r="P125" s="16">
        <v>172.82212936046511</v>
      </c>
      <c r="Q125" s="21">
        <v>0.17086123928614258</v>
      </c>
      <c r="R125" s="21">
        <v>12.650149687632622</v>
      </c>
      <c r="S125" s="21">
        <v>12.479288448346479</v>
      </c>
      <c r="T125" s="21">
        <v>1.3763283178638503E-2</v>
      </c>
      <c r="U125" s="21">
        <v>2.4372876652023669</v>
      </c>
      <c r="V125" s="21">
        <v>2.4235243820237287</v>
      </c>
      <c r="W125" s="13" t="str">
        <f>IF(Table467411[[#This Row],[PSI - FI]]&gt;5,"Red",(IF(AND(Table467411[[#This Row],[PSI - FI]]&lt;5,Table467411[[#This Row],[PSI - FI]]&gt;=3),"Blue","No")))</f>
        <v>No</v>
      </c>
      <c r="X125" s="19" t="str">
        <f>HYPERLINK("https://www.google.com/maps/dir/?api=1&amp;origin=" &amp; Table467411[[#This Row],[Begin Lat]] &amp; "," &amp; Table467411[[#This Row],[Begin Long]] &amp; "&amp;destination=" &amp; Table467411[[#This Row],[End Lat]] &amp; "," &amp; Table467411[[#This Row],[End Long]] &amp; "&amp;travelmode=driving", "Google Maps")</f>
        <v>Google Maps</v>
      </c>
      <c r="Y125" s="1">
        <v>40.761755916799999</v>
      </c>
      <c r="Z125" s="1">
        <v>-84.146945375399994</v>
      </c>
      <c r="AA125" s="1">
        <v>40.7578871674</v>
      </c>
      <c r="AB125" s="1">
        <v>-84.138893975800002</v>
      </c>
    </row>
    <row r="126" spans="1:28" x14ac:dyDescent="0.25">
      <c r="A126" s="13">
        <v>124</v>
      </c>
      <c r="B126" s="17">
        <v>6</v>
      </c>
      <c r="C126" s="1" t="s">
        <v>784</v>
      </c>
      <c r="D126" s="1" t="s">
        <v>4170</v>
      </c>
      <c r="E126" s="1" t="s">
        <v>5889</v>
      </c>
      <c r="F126" s="1" t="s">
        <v>3709</v>
      </c>
      <c r="G126" s="16">
        <v>19.899999999999999</v>
      </c>
      <c r="H126" s="16">
        <v>20.399999999999999</v>
      </c>
      <c r="I126" s="13" t="s">
        <v>3190</v>
      </c>
      <c r="J126" s="1" t="s">
        <v>4984</v>
      </c>
      <c r="K126" s="1">
        <v>0</v>
      </c>
      <c r="L126" s="1">
        <v>1</v>
      </c>
      <c r="M126" s="1">
        <v>3</v>
      </c>
      <c r="N126" s="1">
        <v>3</v>
      </c>
      <c r="O126" s="1">
        <v>9</v>
      </c>
      <c r="P126" s="16">
        <v>87.629814680232556</v>
      </c>
      <c r="Q126" s="21">
        <v>0.86303533394169651</v>
      </c>
      <c r="R126" s="21">
        <v>6.7145348213476668</v>
      </c>
      <c r="S126" s="21">
        <v>5.8514994874059703</v>
      </c>
      <c r="T126" s="21">
        <v>6.4745261125183209E-2</v>
      </c>
      <c r="U126" s="21">
        <v>2.4326829197573776</v>
      </c>
      <c r="V126" s="21">
        <v>2.3679376586321945</v>
      </c>
      <c r="W126" s="13" t="str">
        <f>IF(Table467411[[#This Row],[PSI - FI]]&gt;5,"Red",(IF(AND(Table467411[[#This Row],[PSI - FI]]&lt;5,Table467411[[#This Row],[PSI - FI]]&gt;=3),"Blue","No")))</f>
        <v>No</v>
      </c>
      <c r="X126" s="19" t="str">
        <f>HYPERLINK("https://www.google.com/maps/dir/?api=1&amp;origin=" &amp; Table467411[[#This Row],[Begin Lat]] &amp; "," &amp; Table467411[[#This Row],[Begin Long]] &amp; "&amp;destination=" &amp; Table467411[[#This Row],[End Lat]] &amp; "," &amp; Table467411[[#This Row],[End Long]] &amp; "&amp;travelmode=driving", "Google Maps")</f>
        <v>Google Maps</v>
      </c>
      <c r="Y126" s="1">
        <v>40.091439778400002</v>
      </c>
      <c r="Z126" s="1">
        <v>-82.832613835100005</v>
      </c>
      <c r="AA126" s="1">
        <v>40.091516746400004</v>
      </c>
      <c r="AB126" s="1">
        <v>-82.823220224899998</v>
      </c>
    </row>
    <row r="127" spans="1:28" x14ac:dyDescent="0.25">
      <c r="A127" s="13">
        <v>125</v>
      </c>
      <c r="B127" s="17">
        <v>7</v>
      </c>
      <c r="C127" s="1" t="s">
        <v>3196</v>
      </c>
      <c r="D127" s="1" t="s">
        <v>4597</v>
      </c>
      <c r="E127" s="1" t="s">
        <v>5786</v>
      </c>
      <c r="F127" s="1" t="s">
        <v>4475</v>
      </c>
      <c r="G127" s="16">
        <v>11.4</v>
      </c>
      <c r="H127" s="16">
        <v>11.9</v>
      </c>
      <c r="I127" s="13" t="s">
        <v>3190</v>
      </c>
      <c r="J127" s="1" t="s">
        <v>4975</v>
      </c>
      <c r="K127" s="1">
        <v>2</v>
      </c>
      <c r="L127" s="1">
        <v>2</v>
      </c>
      <c r="M127" s="1">
        <v>6</v>
      </c>
      <c r="N127" s="1">
        <v>2</v>
      </c>
      <c r="O127" s="1">
        <v>4</v>
      </c>
      <c r="P127" s="16">
        <v>234.86300872093022</v>
      </c>
      <c r="Q127" s="21">
        <v>0.32963138102722533</v>
      </c>
      <c r="R127" s="21">
        <v>6.1348699306649621</v>
      </c>
      <c r="S127" s="21">
        <v>5.8052385496377372</v>
      </c>
      <c r="T127" s="21">
        <v>2.4957785673022929E-2</v>
      </c>
      <c r="U127" s="21">
        <v>2.3985508681527006</v>
      </c>
      <c r="V127" s="21">
        <v>2.3735930824796778</v>
      </c>
      <c r="W127" s="13" t="str">
        <f>IF(Table467411[[#This Row],[PSI - FI]]&gt;5,"Red",(IF(AND(Table467411[[#This Row],[PSI - FI]]&lt;5,Table467411[[#This Row],[PSI - FI]]&gt;=3),"Blue","No")))</f>
        <v>No</v>
      </c>
      <c r="X127" s="19" t="str">
        <f>HYPERLINK("https://www.google.com/maps/dir/?api=1&amp;origin=" &amp; Table467411[[#This Row],[Begin Lat]] &amp; "," &amp; Table467411[[#This Row],[Begin Long]] &amp; "&amp;destination=" &amp; Table467411[[#This Row],[End Lat]] &amp; "," &amp; Table467411[[#This Row],[End Long]] &amp; "&amp;travelmode=driving", "Google Maps")</f>
        <v>Google Maps</v>
      </c>
      <c r="Y127" s="1">
        <v>39.820130037399998</v>
      </c>
      <c r="Z127" s="1">
        <v>-84.159725166200005</v>
      </c>
      <c r="AA127" s="1">
        <v>39.820065775300002</v>
      </c>
      <c r="AB127" s="1">
        <v>-84.169103221100002</v>
      </c>
    </row>
    <row r="128" spans="1:28" x14ac:dyDescent="0.25">
      <c r="A128" s="13">
        <v>126</v>
      </c>
      <c r="B128" s="17">
        <v>8</v>
      </c>
      <c r="C128" s="1" t="s">
        <v>1329</v>
      </c>
      <c r="D128" s="1" t="s">
        <v>4636</v>
      </c>
      <c r="E128" s="1" t="s">
        <v>5291</v>
      </c>
      <c r="F128" s="1" t="s">
        <v>4884</v>
      </c>
      <c r="G128" s="16">
        <v>2.7</v>
      </c>
      <c r="H128" s="16">
        <v>3.2</v>
      </c>
      <c r="I128" s="13" t="s">
        <v>3190</v>
      </c>
      <c r="J128" s="1" t="s">
        <v>4991</v>
      </c>
      <c r="K128" s="1">
        <v>0</v>
      </c>
      <c r="L128" s="1">
        <v>1</v>
      </c>
      <c r="M128" s="1">
        <v>12</v>
      </c>
      <c r="N128" s="1">
        <v>7</v>
      </c>
      <c r="O128" s="1">
        <v>43</v>
      </c>
      <c r="P128" s="16">
        <v>198.30168968023256</v>
      </c>
      <c r="Q128" s="21">
        <v>0.46702827942486552</v>
      </c>
      <c r="R128" s="21">
        <v>23.167612284268667</v>
      </c>
      <c r="S128" s="21">
        <v>22.700584004843801</v>
      </c>
      <c r="T128" s="21">
        <v>3.6740751059743976E-2</v>
      </c>
      <c r="U128" s="21">
        <v>2.3939956340024531</v>
      </c>
      <c r="V128" s="21">
        <v>2.3572548829427089</v>
      </c>
      <c r="W128" s="13" t="str">
        <f>IF(Table467411[[#This Row],[PSI - FI]]&gt;5,"Red",(IF(AND(Table467411[[#This Row],[PSI - FI]]&lt;5,Table467411[[#This Row],[PSI - FI]]&gt;=3),"Blue","No")))</f>
        <v>No</v>
      </c>
      <c r="X128" s="19" t="str">
        <f>HYPERLINK("https://www.google.com/maps/dir/?api=1&amp;origin=" &amp; Table467411[[#This Row],[Begin Lat]] &amp; "," &amp; Table467411[[#This Row],[Begin Long]] &amp; "&amp;destination=" &amp; Table467411[[#This Row],[End Lat]] &amp; "," &amp; Table467411[[#This Row],[End Long]] &amp; "&amp;travelmode=driving", "Google Maps")</f>
        <v>Google Maps</v>
      </c>
      <c r="Y128" s="1">
        <v>39.178322010800002</v>
      </c>
      <c r="Z128" s="1">
        <v>-84.235915347599999</v>
      </c>
      <c r="AA128" s="1">
        <v>39.185863392100003</v>
      </c>
      <c r="AB128" s="1">
        <v>-84.235064128299996</v>
      </c>
    </row>
    <row r="129" spans="1:28" x14ac:dyDescent="0.25">
      <c r="A129" s="13">
        <v>127</v>
      </c>
      <c r="B129" s="17">
        <v>8</v>
      </c>
      <c r="C129" s="1" t="s">
        <v>1329</v>
      </c>
      <c r="D129" s="1" t="s">
        <v>4579</v>
      </c>
      <c r="E129" s="1" t="s">
        <v>3221</v>
      </c>
      <c r="F129" s="1" t="s">
        <v>3705</v>
      </c>
      <c r="G129" s="16">
        <v>6.3</v>
      </c>
      <c r="H129" s="16">
        <v>6.8</v>
      </c>
      <c r="I129" s="13" t="s">
        <v>3190</v>
      </c>
      <c r="J129" s="1" t="s">
        <v>4975</v>
      </c>
      <c r="K129" s="1">
        <v>0</v>
      </c>
      <c r="L129" s="1">
        <v>1</v>
      </c>
      <c r="M129" s="1">
        <v>8</v>
      </c>
      <c r="N129" s="1">
        <v>4</v>
      </c>
      <c r="O129" s="1">
        <v>44</v>
      </c>
      <c r="P129" s="16">
        <v>159.80168968023256</v>
      </c>
      <c r="Q129" s="21">
        <v>0.76874122196920192</v>
      </c>
      <c r="R129" s="21">
        <v>18.194524821703155</v>
      </c>
      <c r="S129" s="21">
        <v>17.425783599733954</v>
      </c>
      <c r="T129" s="21">
        <v>5.884724954132893E-2</v>
      </c>
      <c r="U129" s="21">
        <v>2.3805206157365069</v>
      </c>
      <c r="V129" s="21">
        <v>2.3216733661951778</v>
      </c>
      <c r="W129" s="13" t="str">
        <f>IF(Table467411[[#This Row],[PSI - FI]]&gt;5,"Red",(IF(AND(Table467411[[#This Row],[PSI - FI]]&lt;5,Table467411[[#This Row],[PSI - FI]]&gt;=3),"Blue","No")))</f>
        <v>No</v>
      </c>
      <c r="X129" s="19" t="str">
        <f>HYPERLINK("https://www.google.com/maps/dir/?api=1&amp;origin=" &amp; Table467411[[#This Row],[Begin Lat]] &amp; "," &amp; Table467411[[#This Row],[Begin Long]] &amp; "&amp;destination=" &amp; Table467411[[#This Row],[End Lat]] &amp; "," &amp; Table467411[[#This Row],[End Long]] &amp; "&amp;travelmode=driving", "Google Maps")</f>
        <v>Google Maps</v>
      </c>
      <c r="Y129" s="1">
        <v>39.026346649399997</v>
      </c>
      <c r="Z129" s="1">
        <v>-84.215312407499994</v>
      </c>
      <c r="AA129" s="1">
        <v>39.021673639200003</v>
      </c>
      <c r="AB129" s="1">
        <v>-84.208873242199999</v>
      </c>
    </row>
    <row r="130" spans="1:28" x14ac:dyDescent="0.25">
      <c r="A130" s="13">
        <v>128</v>
      </c>
      <c r="B130" s="17">
        <v>4</v>
      </c>
      <c r="C130" s="1" t="s">
        <v>801</v>
      </c>
      <c r="D130" s="1" t="s">
        <v>3249</v>
      </c>
      <c r="E130" s="1" t="s">
        <v>3397</v>
      </c>
      <c r="F130" s="1" t="s">
        <v>3756</v>
      </c>
      <c r="G130" s="16">
        <v>13.9</v>
      </c>
      <c r="H130" s="16">
        <v>14.4</v>
      </c>
      <c r="I130" s="13" t="s">
        <v>3190</v>
      </c>
      <c r="J130" s="1" t="s">
        <v>4975</v>
      </c>
      <c r="K130" s="1">
        <v>1</v>
      </c>
      <c r="L130" s="1">
        <v>0</v>
      </c>
      <c r="M130" s="1">
        <v>3</v>
      </c>
      <c r="N130" s="1">
        <v>4</v>
      </c>
      <c r="O130" s="1">
        <v>25</v>
      </c>
      <c r="P130" s="16">
        <v>108.06731468023256</v>
      </c>
      <c r="Q130" s="21">
        <v>1.258954588464082</v>
      </c>
      <c r="R130" s="21">
        <v>15.663281914342177</v>
      </c>
      <c r="S130" s="21">
        <v>14.404327325878095</v>
      </c>
      <c r="T130" s="21">
        <v>9.6462902562588757E-2</v>
      </c>
      <c r="U130" s="21">
        <v>2.3784748031311169</v>
      </c>
      <c r="V130" s="21">
        <v>2.282011900568528</v>
      </c>
      <c r="W130" s="13" t="str">
        <f>IF(Table467411[[#This Row],[PSI - FI]]&gt;5,"Red",(IF(AND(Table467411[[#This Row],[PSI - FI]]&lt;5,Table467411[[#This Row],[PSI - FI]]&gt;=3),"Blue","No")))</f>
        <v>No</v>
      </c>
      <c r="X130" s="19" t="str">
        <f>HYPERLINK("https://www.google.com/maps/dir/?api=1&amp;origin=" &amp; Table467411[[#This Row],[Begin Lat]] &amp; "," &amp; Table467411[[#This Row],[Begin Long]] &amp; "&amp;destination=" &amp; Table467411[[#This Row],[End Lat]] &amp; "," &amp; Table467411[[#This Row],[End Long]] &amp; "&amp;travelmode=driving", "Google Maps")</f>
        <v>Google Maps</v>
      </c>
      <c r="Y130" s="1">
        <v>41.024705405200002</v>
      </c>
      <c r="Z130" s="1">
        <v>-80.737010357800003</v>
      </c>
      <c r="AA130" s="1">
        <v>41.024655855500001</v>
      </c>
      <c r="AB130" s="1">
        <v>-80.727436724300006</v>
      </c>
    </row>
    <row r="131" spans="1:28" x14ac:dyDescent="0.25">
      <c r="A131" s="13">
        <v>129</v>
      </c>
      <c r="B131" s="17">
        <v>4</v>
      </c>
      <c r="C131" s="1" t="s">
        <v>801</v>
      </c>
      <c r="D131" s="1" t="s">
        <v>3249</v>
      </c>
      <c r="E131" s="1" t="s">
        <v>3397</v>
      </c>
      <c r="F131" s="1" t="s">
        <v>3756</v>
      </c>
      <c r="G131" s="16">
        <v>16.2</v>
      </c>
      <c r="H131" s="16">
        <v>16.7</v>
      </c>
      <c r="I131" s="13" t="s">
        <v>3190</v>
      </c>
      <c r="J131" s="1" t="s">
        <v>4975</v>
      </c>
      <c r="K131" s="1">
        <v>0</v>
      </c>
      <c r="L131" s="1">
        <v>0</v>
      </c>
      <c r="M131" s="1">
        <v>4</v>
      </c>
      <c r="N131" s="1">
        <v>4</v>
      </c>
      <c r="O131" s="1">
        <v>24</v>
      </c>
      <c r="P131" s="16">
        <v>67.9375</v>
      </c>
      <c r="Q131" s="21">
        <v>1.258954588464082</v>
      </c>
      <c r="R131" s="21">
        <v>15.189425341530065</v>
      </c>
      <c r="S131" s="21">
        <v>13.930470753065983</v>
      </c>
      <c r="T131" s="21">
        <v>9.6462902562588757E-2</v>
      </c>
      <c r="U131" s="21">
        <v>2.3784748031311169</v>
      </c>
      <c r="V131" s="21">
        <v>2.282011900568528</v>
      </c>
      <c r="W131" s="13" t="str">
        <f>IF(Table467411[[#This Row],[PSI - FI]]&gt;5,"Red",(IF(AND(Table467411[[#This Row],[PSI - FI]]&lt;5,Table467411[[#This Row],[PSI - FI]]&gt;=3),"Blue","No")))</f>
        <v>No</v>
      </c>
      <c r="X131" s="19" t="str">
        <f>HYPERLINK("https://www.google.com/maps/dir/?api=1&amp;origin=" &amp; Table467411[[#This Row],[Begin Lat]] &amp; "," &amp; Table467411[[#This Row],[Begin Long]] &amp; "&amp;destination=" &amp; Table467411[[#This Row],[End Lat]] &amp; "," &amp; Table467411[[#This Row],[End Long]] &amp; "&amp;travelmode=driving", "Google Maps")</f>
        <v>Google Maps</v>
      </c>
      <c r="Y131" s="1">
        <v>41.024576913399997</v>
      </c>
      <c r="Z131" s="1">
        <v>-80.6930154593</v>
      </c>
      <c r="AA131" s="1">
        <v>41.024512215400001</v>
      </c>
      <c r="AB131" s="1">
        <v>-80.683462300200006</v>
      </c>
    </row>
    <row r="132" spans="1:28" x14ac:dyDescent="0.25">
      <c r="A132" s="13">
        <v>130</v>
      </c>
      <c r="B132" s="17">
        <v>8</v>
      </c>
      <c r="C132" s="1" t="s">
        <v>787</v>
      </c>
      <c r="D132" s="1" t="s">
        <v>4583</v>
      </c>
      <c r="E132" s="1" t="s">
        <v>5905</v>
      </c>
      <c r="F132" s="1" t="s">
        <v>3749</v>
      </c>
      <c r="G132" s="16">
        <v>13.3</v>
      </c>
      <c r="H132" s="16">
        <v>13.8</v>
      </c>
      <c r="I132" s="13" t="s">
        <v>3190</v>
      </c>
      <c r="J132" s="1" t="s">
        <v>4984</v>
      </c>
      <c r="K132" s="1">
        <v>0</v>
      </c>
      <c r="L132" s="1">
        <v>1</v>
      </c>
      <c r="M132" s="1">
        <v>2</v>
      </c>
      <c r="N132" s="1">
        <v>5</v>
      </c>
      <c r="O132" s="1">
        <v>22</v>
      </c>
      <c r="P132" s="16">
        <v>102.95793968023256</v>
      </c>
      <c r="Q132" s="21">
        <v>0.48405436275770353</v>
      </c>
      <c r="R132" s="21">
        <v>12.390271726503556</v>
      </c>
      <c r="S132" s="21">
        <v>11.906217363745853</v>
      </c>
      <c r="T132" s="21">
        <v>3.4788185636253917E-2</v>
      </c>
      <c r="U132" s="21">
        <v>2.3729007504684931</v>
      </c>
      <c r="V132" s="21">
        <v>2.3381125648322394</v>
      </c>
      <c r="W132" s="13" t="str">
        <f>IF(Table467411[[#This Row],[PSI - FI]]&gt;5,"Red",(IF(AND(Table467411[[#This Row],[PSI - FI]]&lt;5,Table467411[[#This Row],[PSI - FI]]&gt;=3),"Blue","No")))</f>
        <v>No</v>
      </c>
      <c r="X132" s="19" t="str">
        <f>HYPERLINK("https://www.google.com/maps/dir/?api=1&amp;origin=" &amp; Table467411[[#This Row],[Begin Lat]] &amp; "," &amp; Table467411[[#This Row],[Begin Long]] &amp; "&amp;destination=" &amp; Table467411[[#This Row],[End Lat]] &amp; "," &amp; Table467411[[#This Row],[End Long]] &amp; "&amp;travelmode=driving", "Google Maps")</f>
        <v>Google Maps</v>
      </c>
      <c r="Y132" s="1">
        <v>39.243910866900002</v>
      </c>
      <c r="Z132" s="1">
        <v>-84.595104583999998</v>
      </c>
      <c r="AA132" s="1">
        <v>39.250790630300003</v>
      </c>
      <c r="AB132" s="1">
        <v>-84.5977930018</v>
      </c>
    </row>
    <row r="133" spans="1:28" x14ac:dyDescent="0.25">
      <c r="A133" s="13">
        <v>131</v>
      </c>
      <c r="B133" s="17">
        <v>6</v>
      </c>
      <c r="C133" s="1" t="s">
        <v>784</v>
      </c>
      <c r="D133" s="1" t="s">
        <v>4045</v>
      </c>
      <c r="E133" s="1" t="s">
        <v>5818</v>
      </c>
      <c r="F133" s="1" t="s">
        <v>3706</v>
      </c>
      <c r="G133" s="16">
        <v>6.1</v>
      </c>
      <c r="H133" s="16">
        <v>6.6</v>
      </c>
      <c r="I133" s="13" t="s">
        <v>3190</v>
      </c>
      <c r="J133" s="1" t="s">
        <v>4984</v>
      </c>
      <c r="K133" s="1">
        <v>1</v>
      </c>
      <c r="L133" s="1">
        <v>0</v>
      </c>
      <c r="M133" s="1">
        <v>2</v>
      </c>
      <c r="N133" s="1">
        <v>4</v>
      </c>
      <c r="O133" s="1">
        <v>12</v>
      </c>
      <c r="P133" s="16">
        <v>88.520439680232556</v>
      </c>
      <c r="Q133" s="21">
        <v>0.51048912884276276</v>
      </c>
      <c r="R133" s="21">
        <v>9.204320972369274</v>
      </c>
      <c r="S133" s="21">
        <v>8.6938318435265121</v>
      </c>
      <c r="T133" s="21">
        <v>3.6859972699077606E-2</v>
      </c>
      <c r="U133" s="21">
        <v>2.3646318056795654</v>
      </c>
      <c r="V133" s="21">
        <v>2.327771832980488</v>
      </c>
      <c r="W133" s="13" t="str">
        <f>IF(Table467411[[#This Row],[PSI - FI]]&gt;5,"Red",(IF(AND(Table467411[[#This Row],[PSI - FI]]&lt;5,Table467411[[#This Row],[PSI - FI]]&gt;=3),"Blue","No")))</f>
        <v>No</v>
      </c>
      <c r="X133" s="19" t="str">
        <f>HYPERLINK("https://www.google.com/maps/dir/?api=1&amp;origin=" &amp; Table467411[[#This Row],[Begin Lat]] &amp; "," &amp; Table467411[[#This Row],[Begin Long]] &amp; "&amp;destination=" &amp; Table467411[[#This Row],[End Lat]] &amp; "," &amp; Table467411[[#This Row],[End Long]] &amp; "&amp;travelmode=driving", "Google Maps")</f>
        <v>Google Maps</v>
      </c>
      <c r="Y133" s="1">
        <v>39.952555543999999</v>
      </c>
      <c r="Z133" s="1">
        <v>-83.121209114099997</v>
      </c>
      <c r="AA133" s="1">
        <v>39.952978696599999</v>
      </c>
      <c r="AB133" s="1">
        <v>-83.111798808700001</v>
      </c>
    </row>
    <row r="134" spans="1:28" x14ac:dyDescent="0.25">
      <c r="A134" s="13">
        <v>132</v>
      </c>
      <c r="B134" s="17">
        <v>8</v>
      </c>
      <c r="C134" s="1" t="s">
        <v>788</v>
      </c>
      <c r="D134" s="1" t="s">
        <v>4618</v>
      </c>
      <c r="E134" s="1" t="s">
        <v>5578</v>
      </c>
      <c r="F134" s="1" t="s">
        <v>4367</v>
      </c>
      <c r="G134" s="16">
        <v>24.8</v>
      </c>
      <c r="H134" s="16">
        <v>25.3</v>
      </c>
      <c r="I134" s="13" t="s">
        <v>3190</v>
      </c>
      <c r="J134" s="1" t="s">
        <v>4984</v>
      </c>
      <c r="K134" s="1">
        <v>0</v>
      </c>
      <c r="L134" s="1">
        <v>1</v>
      </c>
      <c r="M134" s="1">
        <v>1</v>
      </c>
      <c r="N134" s="1">
        <v>4</v>
      </c>
      <c r="O134" s="1">
        <v>25</v>
      </c>
      <c r="P134" s="16">
        <v>94.973564680232556</v>
      </c>
      <c r="Q134" s="21">
        <v>0.46089412819885955</v>
      </c>
      <c r="R134" s="21">
        <v>21.760291780324884</v>
      </c>
      <c r="S134" s="21">
        <v>21.299397652126025</v>
      </c>
      <c r="T134" s="21">
        <v>3.3076755029218162E-2</v>
      </c>
      <c r="U134" s="21">
        <v>2.363961040962502</v>
      </c>
      <c r="V134" s="21">
        <v>2.3308842859332839</v>
      </c>
      <c r="W134" s="13" t="str">
        <f>IF(Table467411[[#This Row],[PSI - FI]]&gt;5,"Red",(IF(AND(Table467411[[#This Row],[PSI - FI]]&lt;5,Table467411[[#This Row],[PSI - FI]]&gt;=3),"Blue","No")))</f>
        <v>No</v>
      </c>
      <c r="X134" s="19" t="str">
        <f>HYPERLINK("https://www.google.com/maps/dir/?api=1&amp;origin=" &amp; Table467411[[#This Row],[Begin Lat]] &amp; "," &amp; Table467411[[#This Row],[Begin Long]] &amp; "&amp;destination=" &amp; Table467411[[#This Row],[End Lat]] &amp; "," &amp; Table467411[[#This Row],[End Long]] &amp; "&amp;travelmode=driving", "Google Maps")</f>
        <v>Google Maps</v>
      </c>
      <c r="Y134" s="1">
        <v>39.3738531017</v>
      </c>
      <c r="Z134" s="1">
        <v>-84.3785088188</v>
      </c>
      <c r="AA134" s="1">
        <v>39.373532305300003</v>
      </c>
      <c r="AB134" s="1">
        <v>-84.369183244300004</v>
      </c>
    </row>
    <row r="135" spans="1:28" x14ac:dyDescent="0.25">
      <c r="A135" s="13">
        <v>133</v>
      </c>
      <c r="B135" s="17">
        <v>4</v>
      </c>
      <c r="C135" s="1" t="s">
        <v>801</v>
      </c>
      <c r="D135" s="1" t="s">
        <v>3311</v>
      </c>
      <c r="E135" s="1" t="s">
        <v>3312</v>
      </c>
      <c r="F135" s="1" t="s">
        <v>3733</v>
      </c>
      <c r="G135" s="16">
        <v>6.1</v>
      </c>
      <c r="H135" s="16">
        <v>6.6</v>
      </c>
      <c r="I135" s="13" t="s">
        <v>3190</v>
      </c>
      <c r="J135" s="1" t="s">
        <v>4975</v>
      </c>
      <c r="K135" s="1">
        <v>2</v>
      </c>
      <c r="L135" s="1">
        <v>1</v>
      </c>
      <c r="M135" s="1">
        <v>3</v>
      </c>
      <c r="N135" s="1">
        <v>6</v>
      </c>
      <c r="O135" s="1">
        <v>17</v>
      </c>
      <c r="P135" s="16">
        <v>200.29569404069767</v>
      </c>
      <c r="Q135" s="21">
        <v>0.62724617701267982</v>
      </c>
      <c r="R135" s="21">
        <v>11.48985106072926</v>
      </c>
      <c r="S135" s="21">
        <v>10.86260488371658</v>
      </c>
      <c r="T135" s="21">
        <v>4.8092753066642575E-2</v>
      </c>
      <c r="U135" s="21">
        <v>2.3541965754673857</v>
      </c>
      <c r="V135" s="21">
        <v>2.3061038224007433</v>
      </c>
      <c r="W135" s="13" t="str">
        <f>IF(Table467411[[#This Row],[PSI - FI]]&gt;5,"Red",(IF(AND(Table467411[[#This Row],[PSI - FI]]&lt;5,Table467411[[#This Row],[PSI - FI]]&gt;=3),"Blue","No")))</f>
        <v>No</v>
      </c>
      <c r="X135" s="19" t="str">
        <f>HYPERLINK("https://www.google.com/maps/dir/?api=1&amp;origin=" &amp; Table467411[[#This Row],[Begin Lat]] &amp; "," &amp; Table467411[[#This Row],[Begin Long]] &amp; "&amp;destination=" &amp; Table467411[[#This Row],[End Lat]] &amp; "," &amp; Table467411[[#This Row],[End Long]] &amp; "&amp;travelmode=driving", "Google Maps")</f>
        <v>Google Maps</v>
      </c>
      <c r="Y135" s="1">
        <v>40.9864905377</v>
      </c>
      <c r="Z135" s="1">
        <v>-80.6627783725</v>
      </c>
      <c r="AA135" s="1">
        <v>40.993725765900003</v>
      </c>
      <c r="AB135" s="1">
        <v>-80.662736140899995</v>
      </c>
    </row>
    <row r="136" spans="1:28" x14ac:dyDescent="0.25">
      <c r="A136" s="13">
        <v>134</v>
      </c>
      <c r="B136" s="17">
        <v>3</v>
      </c>
      <c r="C136" s="1" t="s">
        <v>1330</v>
      </c>
      <c r="D136" s="1" t="s">
        <v>4585</v>
      </c>
      <c r="E136" s="1" t="s">
        <v>5274</v>
      </c>
      <c r="F136" s="1" t="s">
        <v>4403</v>
      </c>
      <c r="G136" s="16">
        <v>0.9</v>
      </c>
      <c r="H136" s="16">
        <v>1.4</v>
      </c>
      <c r="I136" s="13" t="s">
        <v>3190</v>
      </c>
      <c r="J136" s="1" t="s">
        <v>4975</v>
      </c>
      <c r="K136" s="1">
        <v>0</v>
      </c>
      <c r="L136" s="1">
        <v>1</v>
      </c>
      <c r="M136" s="1">
        <v>6</v>
      </c>
      <c r="N136" s="1">
        <v>4</v>
      </c>
      <c r="O136" s="1">
        <v>11</v>
      </c>
      <c r="P136" s="16">
        <v>113.70793968023256</v>
      </c>
      <c r="Q136" s="21">
        <v>0.76667874100045508</v>
      </c>
      <c r="R136" s="21">
        <v>8.3262535852737045</v>
      </c>
      <c r="S136" s="21">
        <v>7.5595748442732491</v>
      </c>
      <c r="T136" s="21">
        <v>5.869038835149671E-2</v>
      </c>
      <c r="U136" s="21">
        <v>2.3196985788099584</v>
      </c>
      <c r="V136" s="21">
        <v>2.2610081904584618</v>
      </c>
      <c r="W136" s="13" t="str">
        <f>IF(Table467411[[#This Row],[PSI - FI]]&gt;5,"Red",(IF(AND(Table467411[[#This Row],[PSI - FI]]&lt;5,Table467411[[#This Row],[PSI - FI]]&gt;=3),"Blue","No")))</f>
        <v>No</v>
      </c>
      <c r="X136" s="19" t="str">
        <f>HYPERLINK("https://www.google.com/maps/dir/?api=1&amp;origin=" &amp; Table467411[[#This Row],[Begin Lat]] &amp; "," &amp; Table467411[[#This Row],[Begin Long]] &amp; "&amp;destination=" &amp; Table467411[[#This Row],[End Lat]] &amp; "," &amp; Table467411[[#This Row],[End Long]] &amp; "&amp;travelmode=driving", "Google Maps")</f>
        <v>Google Maps</v>
      </c>
      <c r="Y136" s="1">
        <v>41.433285997699997</v>
      </c>
      <c r="Z136" s="1">
        <v>-82.722477166199994</v>
      </c>
      <c r="AA136" s="1">
        <v>41.433103938000002</v>
      </c>
      <c r="AB136" s="1">
        <v>-82.712826443799997</v>
      </c>
    </row>
    <row r="137" spans="1:28" x14ac:dyDescent="0.25">
      <c r="A137" s="13">
        <v>135</v>
      </c>
      <c r="B137" s="17">
        <v>5</v>
      </c>
      <c r="C137" s="1" t="s">
        <v>793</v>
      </c>
      <c r="D137" s="1" t="s">
        <v>4593</v>
      </c>
      <c r="E137" s="1" t="s">
        <v>5907</v>
      </c>
      <c r="F137" s="1" t="s">
        <v>4874</v>
      </c>
      <c r="G137" s="16">
        <v>3.2</v>
      </c>
      <c r="H137" s="16">
        <v>3.7</v>
      </c>
      <c r="I137" s="13" t="s">
        <v>3190</v>
      </c>
      <c r="J137" s="1" t="s">
        <v>4975</v>
      </c>
      <c r="K137" s="1">
        <v>0</v>
      </c>
      <c r="L137" s="1">
        <v>4</v>
      </c>
      <c r="M137" s="1">
        <v>3</v>
      </c>
      <c r="N137" s="1">
        <v>3</v>
      </c>
      <c r="O137" s="1">
        <v>45</v>
      </c>
      <c r="P137" s="16">
        <v>260.65988372093022</v>
      </c>
      <c r="Q137" s="21">
        <v>0.94539333089360122</v>
      </c>
      <c r="R137" s="21">
        <v>20.909332656914049</v>
      </c>
      <c r="S137" s="21">
        <v>19.963939326020448</v>
      </c>
      <c r="T137" s="21">
        <v>7.2309468715821501E-2</v>
      </c>
      <c r="U137" s="21">
        <v>2.3138985084979842</v>
      </c>
      <c r="V137" s="21">
        <v>2.2415890397821627</v>
      </c>
      <c r="W137" s="13" t="str">
        <f>IF(Table467411[[#This Row],[PSI - FI]]&gt;5,"Red",(IF(AND(Table467411[[#This Row],[PSI - FI]]&lt;5,Table467411[[#This Row],[PSI - FI]]&gt;=3),"Blue","No")))</f>
        <v>No</v>
      </c>
      <c r="X137" s="19" t="str">
        <f>HYPERLINK("https://www.google.com/maps/dir/?api=1&amp;origin=" &amp; Table467411[[#This Row],[Begin Lat]] &amp; "," &amp; Table467411[[#This Row],[Begin Long]] &amp; "&amp;destination=" &amp; Table467411[[#This Row],[End Lat]] &amp; "," &amp; Table467411[[#This Row],[End Long]] &amp; "&amp;travelmode=driving", "Google Maps")</f>
        <v>Google Maps</v>
      </c>
      <c r="Y137" s="1">
        <v>40.081961686699998</v>
      </c>
      <c r="Z137" s="1">
        <v>-82.427899433500002</v>
      </c>
      <c r="AA137" s="1">
        <v>40.0891698585</v>
      </c>
      <c r="AB137" s="1">
        <v>-82.427205115800007</v>
      </c>
    </row>
    <row r="138" spans="1:28" x14ac:dyDescent="0.25">
      <c r="A138" s="13">
        <v>136</v>
      </c>
      <c r="B138" s="17">
        <v>2</v>
      </c>
      <c r="C138" s="1" t="s">
        <v>786</v>
      </c>
      <c r="D138" s="1" t="s">
        <v>4043</v>
      </c>
      <c r="E138" s="1" t="s">
        <v>5351</v>
      </c>
      <c r="F138" s="1" t="s">
        <v>4392</v>
      </c>
      <c r="G138" s="16">
        <v>11.2</v>
      </c>
      <c r="H138" s="16">
        <v>11.7</v>
      </c>
      <c r="I138" s="13" t="s">
        <v>3190</v>
      </c>
      <c r="J138" s="1" t="s">
        <v>4975</v>
      </c>
      <c r="K138" s="1">
        <v>0</v>
      </c>
      <c r="L138" s="1">
        <v>2</v>
      </c>
      <c r="M138" s="1">
        <v>7</v>
      </c>
      <c r="N138" s="1">
        <v>8</v>
      </c>
      <c r="O138" s="1">
        <v>35</v>
      </c>
      <c r="P138" s="16">
        <v>207.68150436046511</v>
      </c>
      <c r="Q138" s="21">
        <v>0.34151243363885103</v>
      </c>
      <c r="R138" s="21">
        <v>19.528871281191581</v>
      </c>
      <c r="S138" s="21">
        <v>19.18735884755273</v>
      </c>
      <c r="T138" s="21">
        <v>2.6335311553198688E-2</v>
      </c>
      <c r="U138" s="21">
        <v>2.2977416459815543</v>
      </c>
      <c r="V138" s="21">
        <v>2.2714063344283555</v>
      </c>
      <c r="W138" s="13" t="str">
        <f>IF(Table467411[[#This Row],[PSI - FI]]&gt;5,"Red",(IF(AND(Table467411[[#This Row],[PSI - FI]]&lt;5,Table467411[[#This Row],[PSI - FI]]&gt;=3),"Blue","No")))</f>
        <v>No</v>
      </c>
      <c r="X138" s="19" t="str">
        <f>HYPERLINK("https://www.google.com/maps/dir/?api=1&amp;origin=" &amp; Table467411[[#This Row],[Begin Lat]] &amp; "," &amp; Table467411[[#This Row],[Begin Long]] &amp; "&amp;destination=" &amp; Table467411[[#This Row],[End Lat]] &amp; "," &amp; Table467411[[#This Row],[End Long]] &amp; "&amp;travelmode=driving", "Google Maps")</f>
        <v>Google Maps</v>
      </c>
      <c r="Y138" s="1">
        <v>41.7041132449</v>
      </c>
      <c r="Z138" s="1">
        <v>-83.659034377899999</v>
      </c>
      <c r="AA138" s="1">
        <v>41.707103503600003</v>
      </c>
      <c r="AB138" s="1">
        <v>-83.667823456899995</v>
      </c>
    </row>
    <row r="139" spans="1:28" x14ac:dyDescent="0.25">
      <c r="A139" s="13">
        <v>137</v>
      </c>
      <c r="B139" s="17">
        <v>4</v>
      </c>
      <c r="C139" s="1" t="s">
        <v>800</v>
      </c>
      <c r="D139" s="1" t="s">
        <v>4614</v>
      </c>
      <c r="E139" s="1" t="s">
        <v>3442</v>
      </c>
      <c r="F139" s="1" t="s">
        <v>3767</v>
      </c>
      <c r="G139" s="16">
        <v>9.8000000000000007</v>
      </c>
      <c r="H139" s="16">
        <v>10.3</v>
      </c>
      <c r="I139" s="13" t="s">
        <v>3190</v>
      </c>
      <c r="J139" s="1" t="s">
        <v>4975</v>
      </c>
      <c r="K139" s="1">
        <v>1</v>
      </c>
      <c r="L139" s="1">
        <v>1</v>
      </c>
      <c r="M139" s="1">
        <v>4</v>
      </c>
      <c r="N139" s="1">
        <v>5</v>
      </c>
      <c r="O139" s="1">
        <v>20</v>
      </c>
      <c r="P139" s="16">
        <v>159.72837936046511</v>
      </c>
      <c r="Q139" s="21">
        <v>0.72119135636248666</v>
      </c>
      <c r="R139" s="21">
        <v>12.033427864142149</v>
      </c>
      <c r="S139" s="21">
        <v>11.312236507779662</v>
      </c>
      <c r="T139" s="21">
        <v>5.5231936450523184E-2</v>
      </c>
      <c r="U139" s="21">
        <v>2.2878045470677177</v>
      </c>
      <c r="V139" s="21">
        <v>2.2325726106171944</v>
      </c>
      <c r="W139" s="13" t="str">
        <f>IF(Table467411[[#This Row],[PSI - FI]]&gt;5,"Red",(IF(AND(Table467411[[#This Row],[PSI - FI]]&lt;5,Table467411[[#This Row],[PSI - FI]]&gt;=3),"Blue","No")))</f>
        <v>No</v>
      </c>
      <c r="X139" s="19" t="str">
        <f>HYPERLINK("https://www.google.com/maps/dir/?api=1&amp;origin=" &amp; Table467411[[#This Row],[Begin Lat]] &amp; "," &amp; Table467411[[#This Row],[Begin Long]] &amp; "&amp;destination=" &amp; Table467411[[#This Row],[End Lat]] &amp; "," &amp; Table467411[[#This Row],[End Long]] &amp; "&amp;travelmode=driving", "Google Maps")</f>
        <v>Google Maps</v>
      </c>
      <c r="Y139" s="1">
        <v>40.794475730099997</v>
      </c>
      <c r="Z139" s="1">
        <v>-81.464580658599999</v>
      </c>
      <c r="AA139" s="1">
        <v>40.792983969600002</v>
      </c>
      <c r="AB139" s="1">
        <v>-81.455269668300005</v>
      </c>
    </row>
    <row r="140" spans="1:28" x14ac:dyDescent="0.25">
      <c r="A140" s="13">
        <v>138</v>
      </c>
      <c r="B140" s="17">
        <v>6</v>
      </c>
      <c r="C140" s="1" t="s">
        <v>784</v>
      </c>
      <c r="D140" s="1" t="s">
        <v>4066</v>
      </c>
      <c r="E140" s="1" t="s">
        <v>5393</v>
      </c>
      <c r="F140" s="1" t="s">
        <v>4402</v>
      </c>
      <c r="G140" s="16">
        <v>1.3</v>
      </c>
      <c r="H140" s="16">
        <v>1.8</v>
      </c>
      <c r="I140" s="13" t="s">
        <v>3190</v>
      </c>
      <c r="J140" s="1" t="s">
        <v>4975</v>
      </c>
      <c r="K140" s="1">
        <v>0</v>
      </c>
      <c r="L140" s="1">
        <v>4</v>
      </c>
      <c r="M140" s="1">
        <v>11</v>
      </c>
      <c r="N140" s="1">
        <v>8</v>
      </c>
      <c r="O140" s="1">
        <v>57</v>
      </c>
      <c r="P140" s="16">
        <v>347.22238372093022</v>
      </c>
      <c r="Q140" s="21">
        <v>0.22418917466905988</v>
      </c>
      <c r="R140" s="21">
        <v>28.131537327322899</v>
      </c>
      <c r="S140" s="21">
        <v>27.907348152653839</v>
      </c>
      <c r="T140" s="21">
        <v>1.7344595200076134E-2</v>
      </c>
      <c r="U140" s="21">
        <v>2.2863047820011517</v>
      </c>
      <c r="V140" s="21">
        <v>2.2689601868010758</v>
      </c>
      <c r="W140" s="13" t="str">
        <f>IF(Table467411[[#This Row],[PSI - FI]]&gt;5,"Red",(IF(AND(Table467411[[#This Row],[PSI - FI]]&lt;5,Table467411[[#This Row],[PSI - FI]]&gt;=3),"Blue","No")))</f>
        <v>No</v>
      </c>
      <c r="X140" s="19" t="str">
        <f>HYPERLINK("https://www.google.com/maps/dir/?api=1&amp;origin=" &amp; Table467411[[#This Row],[Begin Lat]] &amp; "," &amp; Table467411[[#This Row],[Begin Long]] &amp; "&amp;destination=" &amp; Table467411[[#This Row],[End Lat]] &amp; "," &amp; Table467411[[#This Row],[End Long]] &amp; "&amp;travelmode=driving", "Google Maps")</f>
        <v>Google Maps</v>
      </c>
      <c r="Y140" s="1">
        <v>40.039570142400002</v>
      </c>
      <c r="Z140" s="1">
        <v>-82.961559250700006</v>
      </c>
      <c r="AA140" s="1">
        <v>40.045895097699997</v>
      </c>
      <c r="AB140" s="1">
        <v>-82.957147715000005</v>
      </c>
    </row>
    <row r="141" spans="1:28" x14ac:dyDescent="0.25">
      <c r="A141" s="13">
        <v>139</v>
      </c>
      <c r="B141" s="17">
        <v>3</v>
      </c>
      <c r="C141" s="1" t="s">
        <v>791</v>
      </c>
      <c r="D141" s="1" t="s">
        <v>4638</v>
      </c>
      <c r="E141" s="1" t="s">
        <v>5918</v>
      </c>
      <c r="F141" s="1" t="s">
        <v>3712</v>
      </c>
      <c r="G141" s="16">
        <v>9</v>
      </c>
      <c r="H141" s="16">
        <v>9.5</v>
      </c>
      <c r="I141" s="13" t="s">
        <v>3190</v>
      </c>
      <c r="J141" s="1" t="s">
        <v>4984</v>
      </c>
      <c r="K141" s="1">
        <v>0</v>
      </c>
      <c r="L141" s="1">
        <v>2</v>
      </c>
      <c r="M141" s="1">
        <v>3</v>
      </c>
      <c r="N141" s="1">
        <v>2</v>
      </c>
      <c r="O141" s="1">
        <v>19</v>
      </c>
      <c r="P141" s="16">
        <v>138.86900436046511</v>
      </c>
      <c r="Q141" s="21">
        <v>0.56085559050017086</v>
      </c>
      <c r="R141" s="21">
        <v>11.453457798463173</v>
      </c>
      <c r="S141" s="21">
        <v>10.892602207963002</v>
      </c>
      <c r="T141" s="21">
        <v>4.0596773490730417E-2</v>
      </c>
      <c r="U141" s="21">
        <v>2.2755380839105248</v>
      </c>
      <c r="V141" s="21">
        <v>2.2349413104197944</v>
      </c>
      <c r="W141" s="13" t="str">
        <f>IF(Table467411[[#This Row],[PSI - FI]]&gt;5,"Red",(IF(AND(Table467411[[#This Row],[PSI - FI]]&lt;5,Table467411[[#This Row],[PSI - FI]]&gt;=3),"Blue","No")))</f>
        <v>No</v>
      </c>
      <c r="X141" s="19" t="str">
        <f>HYPERLINK("https://www.google.com/maps/dir/?api=1&amp;origin=" &amp; Table467411[[#This Row],[Begin Lat]] &amp; "," &amp; Table467411[[#This Row],[Begin Long]] &amp; "&amp;destination=" &amp; Table467411[[#This Row],[End Lat]] &amp; "," &amp; Table467411[[#This Row],[End Long]] &amp; "&amp;travelmode=driving", "Google Maps")</f>
        <v>Google Maps</v>
      </c>
      <c r="Y141" s="1">
        <v>41.411192290000002</v>
      </c>
      <c r="Z141" s="1">
        <v>-82.179755477800001</v>
      </c>
      <c r="AA141" s="1">
        <v>41.411355948599997</v>
      </c>
      <c r="AB141" s="1">
        <v>-82.170135043900004</v>
      </c>
    </row>
    <row r="142" spans="1:28" x14ac:dyDescent="0.25">
      <c r="A142" s="13">
        <v>140</v>
      </c>
      <c r="B142" s="17">
        <v>4</v>
      </c>
      <c r="C142" s="1" t="s">
        <v>801</v>
      </c>
      <c r="D142" s="1" t="s">
        <v>4640</v>
      </c>
      <c r="E142" s="1" t="s">
        <v>5919</v>
      </c>
      <c r="F142" s="1" t="s">
        <v>3769</v>
      </c>
      <c r="G142" s="16">
        <v>14.8</v>
      </c>
      <c r="H142" s="16">
        <v>15.3</v>
      </c>
      <c r="I142" s="13" t="s">
        <v>3190</v>
      </c>
      <c r="J142" s="1" t="s">
        <v>4984</v>
      </c>
      <c r="K142" s="1">
        <v>0</v>
      </c>
      <c r="L142" s="1">
        <v>0</v>
      </c>
      <c r="M142" s="1">
        <v>6</v>
      </c>
      <c r="N142" s="1">
        <v>2</v>
      </c>
      <c r="O142" s="1">
        <v>12</v>
      </c>
      <c r="P142" s="16">
        <v>60.15625</v>
      </c>
      <c r="Q142" s="21">
        <v>0.40304216406080084</v>
      </c>
      <c r="R142" s="21">
        <v>8.3986622187217783</v>
      </c>
      <c r="S142" s="21">
        <v>7.9956200546609777</v>
      </c>
      <c r="T142" s="21">
        <v>2.8894554475740564E-2</v>
      </c>
      <c r="U142" s="21">
        <v>2.2622768043880965</v>
      </c>
      <c r="V142" s="21">
        <v>2.2333822499123559</v>
      </c>
      <c r="W142" s="13" t="str">
        <f>IF(Table467411[[#This Row],[PSI - FI]]&gt;5,"Red",(IF(AND(Table467411[[#This Row],[PSI - FI]]&lt;5,Table467411[[#This Row],[PSI - FI]]&gt;=3),"Blue","No")))</f>
        <v>No</v>
      </c>
      <c r="X142" s="19" t="str">
        <f>HYPERLINK("https://www.google.com/maps/dir/?api=1&amp;origin=" &amp; Table467411[[#This Row],[Begin Lat]] &amp; "," &amp; Table467411[[#This Row],[Begin Long]] &amp; "&amp;destination=" &amp; Table467411[[#This Row],[End Lat]] &amp; "," &amp; Table467411[[#This Row],[End Long]] &amp; "&amp;travelmode=driving", "Google Maps")</f>
        <v>Google Maps</v>
      </c>
      <c r="Y142" s="1">
        <v>41.109023044300002</v>
      </c>
      <c r="Z142" s="1">
        <v>-80.755221713099999</v>
      </c>
      <c r="AA142" s="1">
        <v>41.116248539200001</v>
      </c>
      <c r="AB142" s="1">
        <v>-80.754547481700001</v>
      </c>
    </row>
    <row r="143" spans="1:28" x14ac:dyDescent="0.25">
      <c r="A143" s="13">
        <v>141</v>
      </c>
      <c r="B143" s="17">
        <v>6</v>
      </c>
      <c r="C143" s="1" t="s">
        <v>784</v>
      </c>
      <c r="D143" s="1" t="s">
        <v>4045</v>
      </c>
      <c r="E143" s="1" t="s">
        <v>5920</v>
      </c>
      <c r="F143" s="1" t="s">
        <v>3706</v>
      </c>
      <c r="G143" s="16">
        <v>5.6</v>
      </c>
      <c r="H143" s="16">
        <v>6.1</v>
      </c>
      <c r="I143" s="13" t="s">
        <v>3190</v>
      </c>
      <c r="J143" s="1" t="s">
        <v>4984</v>
      </c>
      <c r="K143" s="1">
        <v>0</v>
      </c>
      <c r="L143" s="1">
        <v>2</v>
      </c>
      <c r="M143" s="1">
        <v>4</v>
      </c>
      <c r="N143" s="1">
        <v>3</v>
      </c>
      <c r="O143" s="1">
        <v>53</v>
      </c>
      <c r="P143" s="16">
        <v>183.85337936046511</v>
      </c>
      <c r="Q143" s="21">
        <v>0.326732353652192</v>
      </c>
      <c r="R143" s="21">
        <v>24.112662721269874</v>
      </c>
      <c r="S143" s="21">
        <v>23.785930367617681</v>
      </c>
      <c r="T143" s="21">
        <v>2.3606811622555193E-2</v>
      </c>
      <c r="U143" s="21">
        <v>2.2621570225821266</v>
      </c>
      <c r="V143" s="21">
        <v>2.2385502109595712</v>
      </c>
      <c r="W143" s="13" t="str">
        <f>IF(Table467411[[#This Row],[PSI - FI]]&gt;5,"Red",(IF(AND(Table467411[[#This Row],[PSI - FI]]&lt;5,Table467411[[#This Row],[PSI - FI]]&gt;=3),"Blue","No")))</f>
        <v>No</v>
      </c>
      <c r="X143" s="19" t="str">
        <f>HYPERLINK("https://www.google.com/maps/dir/?api=1&amp;origin=" &amp; Table467411[[#This Row],[Begin Lat]] &amp; "," &amp; Table467411[[#This Row],[Begin Long]] &amp; "&amp;destination=" &amp; Table467411[[#This Row],[End Lat]] &amp; "," &amp; Table467411[[#This Row],[End Long]] &amp; "&amp;travelmode=driving", "Google Maps")</f>
        <v>Google Maps</v>
      </c>
      <c r="Y143" s="1">
        <v>39.952231685199997</v>
      </c>
      <c r="Z143" s="1">
        <v>-83.1306164792</v>
      </c>
      <c r="AA143" s="1">
        <v>39.952676477200001</v>
      </c>
      <c r="AB143" s="1">
        <v>-83.1212099567</v>
      </c>
    </row>
    <row r="144" spans="1:28" x14ac:dyDescent="0.25">
      <c r="A144" s="13">
        <v>142</v>
      </c>
      <c r="B144" s="17">
        <v>11</v>
      </c>
      <c r="C144" s="1" t="s">
        <v>1338</v>
      </c>
      <c r="D144" s="1" t="s">
        <v>4643</v>
      </c>
      <c r="E144" s="1" t="s">
        <v>5921</v>
      </c>
      <c r="F144" s="1" t="s">
        <v>4885</v>
      </c>
      <c r="G144" s="16">
        <v>0.8</v>
      </c>
      <c r="H144" s="16">
        <v>1.3</v>
      </c>
      <c r="I144" s="13" t="s">
        <v>3190</v>
      </c>
      <c r="J144" s="1" t="s">
        <v>4975</v>
      </c>
      <c r="K144" s="1">
        <v>0</v>
      </c>
      <c r="L144" s="1">
        <v>1</v>
      </c>
      <c r="M144" s="1">
        <v>6</v>
      </c>
      <c r="N144" s="1">
        <v>11</v>
      </c>
      <c r="O144" s="1">
        <v>52</v>
      </c>
      <c r="P144" s="16">
        <v>185.77043968023256</v>
      </c>
      <c r="Q144" s="21">
        <v>0.28544772389022216</v>
      </c>
      <c r="R144" s="21">
        <v>30.428856720071792</v>
      </c>
      <c r="S144" s="21">
        <v>30.14340899618157</v>
      </c>
      <c r="T144" s="21">
        <v>2.20450555341868E-2</v>
      </c>
      <c r="U144" s="21">
        <v>2.2588542365493818</v>
      </c>
      <c r="V144" s="21">
        <v>2.2368091810151949</v>
      </c>
      <c r="W144" s="13" t="str">
        <f>IF(Table467411[[#This Row],[PSI - FI]]&gt;5,"Red",(IF(AND(Table467411[[#This Row],[PSI - FI]]&lt;5,Table467411[[#This Row],[PSI - FI]]&gt;=3),"Blue","No")))</f>
        <v>No</v>
      </c>
      <c r="X144" s="19" t="str">
        <f>HYPERLINK("https://www.google.com/maps/dir/?api=1&amp;origin=" &amp; Table467411[[#This Row],[Begin Lat]] &amp; "," &amp; Table467411[[#This Row],[Begin Long]] &amp; "&amp;destination=" &amp; Table467411[[#This Row],[End Lat]] &amp; "," &amp; Table467411[[#This Row],[End Long]] &amp; "&amp;travelmode=driving", "Google Maps")</f>
        <v>Google Maps</v>
      </c>
      <c r="Y144" s="1">
        <v>40.668965964599998</v>
      </c>
      <c r="Z144" s="1">
        <v>-80.586997157200003</v>
      </c>
      <c r="AA144" s="1">
        <v>40.672871517600001</v>
      </c>
      <c r="AB144" s="1">
        <v>-80.579064442200007</v>
      </c>
    </row>
    <row r="145" spans="1:28" x14ac:dyDescent="0.25">
      <c r="A145" s="13">
        <v>143</v>
      </c>
      <c r="B145" s="17">
        <v>4</v>
      </c>
      <c r="C145" s="1" t="s">
        <v>800</v>
      </c>
      <c r="D145" s="1" t="s">
        <v>4645</v>
      </c>
      <c r="E145" s="1" t="s">
        <v>5278</v>
      </c>
      <c r="F145" s="1" t="s">
        <v>4886</v>
      </c>
      <c r="G145" s="16">
        <v>4.5</v>
      </c>
      <c r="H145" s="16">
        <v>5</v>
      </c>
      <c r="I145" s="13" t="s">
        <v>3190</v>
      </c>
      <c r="J145" s="1" t="s">
        <v>4975</v>
      </c>
      <c r="K145" s="1">
        <v>0</v>
      </c>
      <c r="L145" s="1">
        <v>2</v>
      </c>
      <c r="M145" s="1">
        <v>5</v>
      </c>
      <c r="N145" s="1">
        <v>4</v>
      </c>
      <c r="O145" s="1">
        <v>43</v>
      </c>
      <c r="P145" s="16">
        <v>184.83775436046511</v>
      </c>
      <c r="Q145" s="21">
        <v>0.49230605069188249</v>
      </c>
      <c r="R145" s="21">
        <v>33.708648220060653</v>
      </c>
      <c r="S145" s="21">
        <v>33.216342169368772</v>
      </c>
      <c r="T145" s="21">
        <v>3.7833235768524043E-2</v>
      </c>
      <c r="U145" s="21">
        <v>2.2520277119629446</v>
      </c>
      <c r="V145" s="21">
        <v>2.2141944761944208</v>
      </c>
      <c r="W145" s="13" t="str">
        <f>IF(Table467411[[#This Row],[PSI - FI]]&gt;5,"Red",(IF(AND(Table467411[[#This Row],[PSI - FI]]&lt;5,Table467411[[#This Row],[PSI - FI]]&gt;=3),"Blue","No")))</f>
        <v>No</v>
      </c>
      <c r="X145" s="19" t="str">
        <f>HYPERLINK("https://www.google.com/maps/dir/?api=1&amp;origin=" &amp; Table467411[[#This Row],[Begin Lat]] &amp; "," &amp; Table467411[[#This Row],[Begin Long]] &amp; "&amp;destination=" &amp; Table467411[[#This Row],[End Lat]] &amp; "," &amp; Table467411[[#This Row],[End Long]] &amp; "&amp;travelmode=driving", "Google Maps")</f>
        <v>Google Maps</v>
      </c>
      <c r="Y145" s="1">
        <v>40.8587306023</v>
      </c>
      <c r="Z145" s="1">
        <v>-81.432574555499997</v>
      </c>
      <c r="AA145" s="1">
        <v>40.865706708799998</v>
      </c>
      <c r="AB145" s="1">
        <v>-81.430735698700005</v>
      </c>
    </row>
    <row r="146" spans="1:28" x14ac:dyDescent="0.25">
      <c r="A146" s="13">
        <v>144</v>
      </c>
      <c r="B146" s="17">
        <v>4</v>
      </c>
      <c r="C146" s="1" t="s">
        <v>795</v>
      </c>
      <c r="D146" s="1" t="s">
        <v>4647</v>
      </c>
      <c r="E146" s="1" t="s">
        <v>5700</v>
      </c>
      <c r="F146" s="1" t="s">
        <v>3765</v>
      </c>
      <c r="G146" s="16">
        <v>7.5</v>
      </c>
      <c r="H146" s="16">
        <v>8</v>
      </c>
      <c r="I146" s="13" t="s">
        <v>3190</v>
      </c>
      <c r="J146" s="1" t="s">
        <v>4984</v>
      </c>
      <c r="K146" s="1">
        <v>0</v>
      </c>
      <c r="L146" s="1">
        <v>2</v>
      </c>
      <c r="M146" s="1">
        <v>7</v>
      </c>
      <c r="N146" s="1">
        <v>2</v>
      </c>
      <c r="O146" s="1">
        <v>24</v>
      </c>
      <c r="P146" s="16">
        <v>170.05650436046511</v>
      </c>
      <c r="Q146" s="21">
        <v>0.2982119791658086</v>
      </c>
      <c r="R146" s="21">
        <v>13.218141018612654</v>
      </c>
      <c r="S146" s="21">
        <v>12.919929039446846</v>
      </c>
      <c r="T146" s="21">
        <v>2.2525138596550545E-2</v>
      </c>
      <c r="U146" s="21">
        <v>2.233963098347381</v>
      </c>
      <c r="V146" s="21">
        <v>2.2114379597508305</v>
      </c>
      <c r="W146" s="13" t="str">
        <f>IF(Table467411[[#This Row],[PSI - FI]]&gt;5,"Red",(IF(AND(Table467411[[#This Row],[PSI - FI]]&lt;5,Table467411[[#This Row],[PSI - FI]]&gt;=3),"Blue","No")))</f>
        <v>No</v>
      </c>
      <c r="X146" s="19" t="str">
        <f>HYPERLINK("https://www.google.com/maps/dir/?api=1&amp;origin=" &amp; Table467411[[#This Row],[Begin Lat]] &amp; "," &amp; Table467411[[#This Row],[Begin Long]] &amp; "&amp;destination=" &amp; Table467411[[#This Row],[End Lat]] &amp; "," &amp; Table467411[[#This Row],[End Long]] &amp; "&amp;travelmode=driving", "Google Maps")</f>
        <v>Google Maps</v>
      </c>
      <c r="Y146" s="1">
        <v>41.016547913499998</v>
      </c>
      <c r="Z146" s="1">
        <v>-81.551835176500006</v>
      </c>
      <c r="AA146" s="1">
        <v>41.023507043199999</v>
      </c>
      <c r="AB146" s="1">
        <v>-81.549922574299998</v>
      </c>
    </row>
    <row r="147" spans="1:28" x14ac:dyDescent="0.25">
      <c r="A147" s="13">
        <v>145</v>
      </c>
      <c r="B147" s="17">
        <v>7</v>
      </c>
      <c r="C147" s="1" t="s">
        <v>3196</v>
      </c>
      <c r="D147" s="1" t="s">
        <v>4626</v>
      </c>
      <c r="E147" s="1" t="s">
        <v>5270</v>
      </c>
      <c r="F147" s="1" t="s">
        <v>4484</v>
      </c>
      <c r="G147" s="16">
        <v>15.7</v>
      </c>
      <c r="H147" s="16">
        <v>16.2</v>
      </c>
      <c r="I147" s="13" t="s">
        <v>3190</v>
      </c>
      <c r="J147" s="1" t="s">
        <v>4975</v>
      </c>
      <c r="K147" s="1">
        <v>0</v>
      </c>
      <c r="L147" s="1">
        <v>0</v>
      </c>
      <c r="M147" s="1">
        <v>9</v>
      </c>
      <c r="N147" s="1">
        <v>6</v>
      </c>
      <c r="O147" s="1">
        <v>27</v>
      </c>
      <c r="P147" s="16">
        <v>112.546875</v>
      </c>
      <c r="Q147" s="21">
        <v>0.39331519418535466</v>
      </c>
      <c r="R147" s="21">
        <v>15.624948919265773</v>
      </c>
      <c r="S147" s="21">
        <v>15.231633725080417</v>
      </c>
      <c r="T147" s="21">
        <v>3.0291115687469811E-2</v>
      </c>
      <c r="U147" s="21">
        <v>2.2070421249143091</v>
      </c>
      <c r="V147" s="21">
        <v>2.1767510092268392</v>
      </c>
      <c r="W147" s="13" t="str">
        <f>IF(Table467411[[#This Row],[PSI - FI]]&gt;5,"Red",(IF(AND(Table467411[[#This Row],[PSI - FI]]&lt;5,Table467411[[#This Row],[PSI - FI]]&gt;=3),"Blue","No")))</f>
        <v>No</v>
      </c>
      <c r="X147" s="19" t="str">
        <f>HYPERLINK("https://www.google.com/maps/dir/?api=1&amp;origin=" &amp; Table467411[[#This Row],[Begin Lat]] &amp; "," &amp; Table467411[[#This Row],[Begin Long]] &amp; "&amp;destination=" &amp; Table467411[[#This Row],[End Lat]] &amp; "," &amp; Table467411[[#This Row],[End Long]] &amp; "&amp;travelmode=driving", "Google Maps")</f>
        <v>Google Maps</v>
      </c>
      <c r="Y147" s="1">
        <v>39.634542594000003</v>
      </c>
      <c r="Z147" s="1">
        <v>-84.212939015399996</v>
      </c>
      <c r="AA147" s="1">
        <v>39.632964594800001</v>
      </c>
      <c r="AB147" s="1">
        <v>-84.203859147200006</v>
      </c>
    </row>
    <row r="148" spans="1:28" x14ac:dyDescent="0.25">
      <c r="A148" s="13">
        <v>146</v>
      </c>
      <c r="B148" s="17">
        <v>4</v>
      </c>
      <c r="C148" s="1" t="s">
        <v>790</v>
      </c>
      <c r="D148" s="1" t="s">
        <v>4649</v>
      </c>
      <c r="E148" s="1" t="s">
        <v>5350</v>
      </c>
      <c r="F148" s="1" t="s">
        <v>4887</v>
      </c>
      <c r="G148" s="16">
        <v>1</v>
      </c>
      <c r="H148" s="16">
        <v>1.5</v>
      </c>
      <c r="I148" s="13" t="s">
        <v>3190</v>
      </c>
      <c r="J148" s="1" t="s">
        <v>4975</v>
      </c>
      <c r="K148" s="1">
        <v>0</v>
      </c>
      <c r="L148" s="1">
        <v>1</v>
      </c>
      <c r="M148" s="1">
        <v>3</v>
      </c>
      <c r="N148" s="1">
        <v>8</v>
      </c>
      <c r="O148" s="1">
        <v>22</v>
      </c>
      <c r="P148" s="16">
        <v>122.81731468023256</v>
      </c>
      <c r="Q148" s="21">
        <v>0.31967266273623363</v>
      </c>
      <c r="R148" s="21">
        <v>13.044396464459025</v>
      </c>
      <c r="S148" s="21">
        <v>12.724723801722792</v>
      </c>
      <c r="T148" s="21">
        <v>2.4361006195087829E-2</v>
      </c>
      <c r="U148" s="21">
        <v>2.2034995398742461</v>
      </c>
      <c r="V148" s="21">
        <v>2.1791385336791582</v>
      </c>
      <c r="W148" s="13" t="str">
        <f>IF(Table467411[[#This Row],[PSI - FI]]&gt;5,"Red",(IF(AND(Table467411[[#This Row],[PSI - FI]]&lt;5,Table467411[[#This Row],[PSI - FI]]&gt;=3),"Blue","No")))</f>
        <v>No</v>
      </c>
      <c r="X148" s="19" t="str">
        <f>HYPERLINK("https://www.google.com/maps/dir/?api=1&amp;origin=" &amp; Table467411[[#This Row],[Begin Lat]] &amp; "," &amp; Table467411[[#This Row],[Begin Long]] &amp; "&amp;destination=" &amp; Table467411[[#This Row],[End Lat]] &amp; "," &amp; Table467411[[#This Row],[End Long]] &amp; "&amp;travelmode=driving", "Google Maps")</f>
        <v>Google Maps</v>
      </c>
      <c r="Y148" s="1">
        <v>41.148176072799998</v>
      </c>
      <c r="Z148" s="1">
        <v>-80.665259924500006</v>
      </c>
      <c r="AA148" s="1">
        <v>41.1554318206</v>
      </c>
      <c r="AB148" s="1">
        <v>-80.664890508499994</v>
      </c>
    </row>
    <row r="149" spans="1:28" x14ac:dyDescent="0.25">
      <c r="A149" s="13">
        <v>147</v>
      </c>
      <c r="B149" s="17">
        <v>8</v>
      </c>
      <c r="C149" s="1" t="s">
        <v>1329</v>
      </c>
      <c r="D149" s="1" t="s">
        <v>3438</v>
      </c>
      <c r="E149" s="1" t="s">
        <v>5866</v>
      </c>
      <c r="F149" s="1" t="s">
        <v>3766</v>
      </c>
      <c r="G149" s="16">
        <v>4.3</v>
      </c>
      <c r="H149" s="16">
        <v>4.8</v>
      </c>
      <c r="I149" s="13" t="s">
        <v>3190</v>
      </c>
      <c r="J149" s="1" t="s">
        <v>4984</v>
      </c>
      <c r="K149" s="1">
        <v>1</v>
      </c>
      <c r="L149" s="1">
        <v>0</v>
      </c>
      <c r="M149" s="1">
        <v>5</v>
      </c>
      <c r="N149" s="1">
        <v>1</v>
      </c>
      <c r="O149" s="1">
        <v>15</v>
      </c>
      <c r="P149" s="16">
        <v>97.848564680232556</v>
      </c>
      <c r="Q149" s="21">
        <v>0.64355347841733912</v>
      </c>
      <c r="R149" s="21">
        <v>8.8032036716395901</v>
      </c>
      <c r="S149" s="21">
        <v>8.1596501932222516</v>
      </c>
      <c r="T149" s="21">
        <v>4.7044094008196008E-2</v>
      </c>
      <c r="U149" s="21">
        <v>2.1901214186261777</v>
      </c>
      <c r="V149" s="21">
        <v>2.1430773246179817</v>
      </c>
      <c r="W149" s="13" t="str">
        <f>IF(Table467411[[#This Row],[PSI - FI]]&gt;5,"Red",(IF(AND(Table467411[[#This Row],[PSI - FI]]&lt;5,Table467411[[#This Row],[PSI - FI]]&gt;=3),"Blue","No")))</f>
        <v>No</v>
      </c>
      <c r="X149" s="19" t="str">
        <f>HYPERLINK("https://www.google.com/maps/dir/?api=1&amp;origin=" &amp; Table467411[[#This Row],[Begin Lat]] &amp; "," &amp; Table467411[[#This Row],[Begin Long]] &amp; "&amp;destination=" &amp; Table467411[[#This Row],[End Lat]] &amp; "," &amp; Table467411[[#This Row],[End Long]] &amp; "&amp;travelmode=driving", "Google Maps")</f>
        <v>Google Maps</v>
      </c>
      <c r="Y149" s="1">
        <v>39.088858864099997</v>
      </c>
      <c r="Z149" s="1">
        <v>-84.234806845400001</v>
      </c>
      <c r="AA149" s="1">
        <v>39.088732476499999</v>
      </c>
      <c r="AB149" s="1">
        <v>-84.225510766200003</v>
      </c>
    </row>
    <row r="150" spans="1:28" x14ac:dyDescent="0.25">
      <c r="A150" s="13">
        <v>148</v>
      </c>
      <c r="B150" s="17">
        <v>8</v>
      </c>
      <c r="C150" s="1" t="s">
        <v>788</v>
      </c>
      <c r="D150" s="1" t="s">
        <v>3957</v>
      </c>
      <c r="E150" s="1" t="s">
        <v>5910</v>
      </c>
      <c r="F150" s="1" t="s">
        <v>4367</v>
      </c>
      <c r="G150" s="16">
        <v>24.7</v>
      </c>
      <c r="H150" s="16">
        <v>25.2</v>
      </c>
      <c r="I150" s="13" t="s">
        <v>3190</v>
      </c>
      <c r="J150" s="1" t="s">
        <v>4984</v>
      </c>
      <c r="K150" s="1">
        <v>0</v>
      </c>
      <c r="L150" s="1">
        <v>1</v>
      </c>
      <c r="M150" s="1">
        <v>3</v>
      </c>
      <c r="N150" s="1">
        <v>2</v>
      </c>
      <c r="O150" s="1">
        <v>18</v>
      </c>
      <c r="P150" s="16">
        <v>92.192314680232556</v>
      </c>
      <c r="Q150" s="21">
        <v>0.40786176046878742</v>
      </c>
      <c r="R150" s="21">
        <v>16.220545401437015</v>
      </c>
      <c r="S150" s="21">
        <v>15.812683640968228</v>
      </c>
      <c r="T150" s="21">
        <v>2.9237602239148813E-2</v>
      </c>
      <c r="U150" s="21">
        <v>2.1891049895406116</v>
      </c>
      <c r="V150" s="21">
        <v>2.1598673873014627</v>
      </c>
      <c r="W150" s="13" t="str">
        <f>IF(Table467411[[#This Row],[PSI - FI]]&gt;5,"Red",(IF(AND(Table467411[[#This Row],[PSI - FI]]&lt;5,Table467411[[#This Row],[PSI - FI]]&gt;=3),"Blue","No")))</f>
        <v>No</v>
      </c>
      <c r="X150" s="19" t="str">
        <f>HYPERLINK("https://www.google.com/maps/dir/?api=1&amp;origin=" &amp; Table467411[[#This Row],[Begin Lat]] &amp; "," &amp; Table467411[[#This Row],[Begin Long]] &amp; "&amp;destination=" &amp; Table467411[[#This Row],[End Lat]] &amp; "," &amp; Table467411[[#This Row],[End Long]] &amp; "&amp;travelmode=driving", "Google Maps")</f>
        <v>Google Maps</v>
      </c>
      <c r="Y150" s="1">
        <v>39.374128514399999</v>
      </c>
      <c r="Z150" s="1">
        <v>-84.380255397900001</v>
      </c>
      <c r="AA150" s="1">
        <v>39.373821888899997</v>
      </c>
      <c r="AB150" s="1">
        <v>-84.370930365099994</v>
      </c>
    </row>
    <row r="151" spans="1:28" x14ac:dyDescent="0.25">
      <c r="A151" s="13">
        <v>149</v>
      </c>
      <c r="B151" s="17">
        <v>6</v>
      </c>
      <c r="C151" s="1" t="s">
        <v>799</v>
      </c>
      <c r="D151" s="1" t="s">
        <v>4600</v>
      </c>
      <c r="E151" s="1" t="s">
        <v>3244</v>
      </c>
      <c r="F151" s="1" t="s">
        <v>3704</v>
      </c>
      <c r="G151" s="16">
        <v>0.5</v>
      </c>
      <c r="H151" s="16">
        <v>1</v>
      </c>
      <c r="I151" s="13" t="s">
        <v>3190</v>
      </c>
      <c r="J151" s="1" t="s">
        <v>4975</v>
      </c>
      <c r="K151" s="1">
        <v>1</v>
      </c>
      <c r="L151" s="1">
        <v>3</v>
      </c>
      <c r="M151" s="1">
        <v>1</v>
      </c>
      <c r="N151" s="1">
        <v>5</v>
      </c>
      <c r="O151" s="1">
        <v>11</v>
      </c>
      <c r="P151" s="16">
        <v>222.44113372093022</v>
      </c>
      <c r="Q151" s="21">
        <v>0.78941213479554906</v>
      </c>
      <c r="R151" s="21">
        <v>8.2336079612085111</v>
      </c>
      <c r="S151" s="21">
        <v>7.4441958264129617</v>
      </c>
      <c r="T151" s="21">
        <v>6.0419652041173361E-2</v>
      </c>
      <c r="U151" s="21">
        <v>2.1806446916526268</v>
      </c>
      <c r="V151" s="21">
        <v>2.1202250396114533</v>
      </c>
      <c r="W151" s="13" t="str">
        <f>IF(Table467411[[#This Row],[PSI - FI]]&gt;5,"Red",(IF(AND(Table467411[[#This Row],[PSI - FI]]&lt;5,Table467411[[#This Row],[PSI - FI]]&gt;=3),"Blue","No")))</f>
        <v>No</v>
      </c>
      <c r="X151" s="19" t="str">
        <f>HYPERLINK("https://www.google.com/maps/dir/?api=1&amp;origin=" &amp; Table467411[[#This Row],[Begin Lat]] &amp; "," &amp; Table467411[[#This Row],[Begin Long]] &amp; "&amp;destination=" &amp; Table467411[[#This Row],[End Lat]] &amp; "," &amp; Table467411[[#This Row],[End Long]] &amp; "&amp;travelmode=driving", "Google Maps")</f>
        <v>Google Maps</v>
      </c>
      <c r="Y151" s="1">
        <v>40.1439706775</v>
      </c>
      <c r="Z151" s="1">
        <v>-83.017545421199998</v>
      </c>
      <c r="AA151" s="1">
        <v>40.1511897707</v>
      </c>
      <c r="AB151" s="1">
        <v>-83.018060760500006</v>
      </c>
    </row>
    <row r="152" spans="1:28" x14ac:dyDescent="0.25">
      <c r="A152" s="13">
        <v>150</v>
      </c>
      <c r="B152" s="17">
        <v>6</v>
      </c>
      <c r="C152" s="1" t="s">
        <v>799</v>
      </c>
      <c r="D152" s="1" t="s">
        <v>4600</v>
      </c>
      <c r="E152" s="1" t="s">
        <v>3244</v>
      </c>
      <c r="F152" s="1" t="s">
        <v>3704</v>
      </c>
      <c r="G152" s="16">
        <v>0</v>
      </c>
      <c r="H152" s="16">
        <v>0.5</v>
      </c>
      <c r="I152" s="13" t="s">
        <v>3190</v>
      </c>
      <c r="J152" s="1" t="s">
        <v>4975</v>
      </c>
      <c r="K152" s="1">
        <v>1</v>
      </c>
      <c r="L152" s="1">
        <v>0</v>
      </c>
      <c r="M152" s="1">
        <v>4</v>
      </c>
      <c r="N152" s="1">
        <v>5</v>
      </c>
      <c r="O152" s="1">
        <v>12</v>
      </c>
      <c r="P152" s="16">
        <v>106.05168968023256</v>
      </c>
      <c r="Q152" s="21">
        <v>0.78941213479554906</v>
      </c>
      <c r="R152" s="21">
        <v>8.6246621920733553</v>
      </c>
      <c r="S152" s="21">
        <v>7.8352500572778059</v>
      </c>
      <c r="T152" s="21">
        <v>6.0419652041173361E-2</v>
      </c>
      <c r="U152" s="21">
        <v>2.1806446916526268</v>
      </c>
      <c r="V152" s="21">
        <v>2.1202250396114533</v>
      </c>
      <c r="W152" s="13" t="str">
        <f>IF(Table467411[[#This Row],[PSI - FI]]&gt;5,"Red",(IF(AND(Table467411[[#This Row],[PSI - FI]]&lt;5,Table467411[[#This Row],[PSI - FI]]&gt;=3),"Blue","No")))</f>
        <v>No</v>
      </c>
      <c r="X152" s="19" t="str">
        <f>HYPERLINK("https://www.google.com/maps/dir/?api=1&amp;origin=" &amp; Table467411[[#This Row],[Begin Lat]] &amp; "," &amp; Table467411[[#This Row],[Begin Long]] &amp; "&amp;destination=" &amp; Table467411[[#This Row],[End Lat]] &amp; "," &amp; Table467411[[#This Row],[End Long]] &amp; "&amp;travelmode=driving", "Google Maps")</f>
        <v>Google Maps</v>
      </c>
      <c r="Y152" s="1">
        <v>40.1367473723</v>
      </c>
      <c r="Z152" s="1">
        <v>-83.017011805799996</v>
      </c>
      <c r="AA152" s="1">
        <v>40.1439706775</v>
      </c>
      <c r="AB152" s="1">
        <v>-83.017545421199998</v>
      </c>
    </row>
    <row r="153" spans="1:28" x14ac:dyDescent="0.25">
      <c r="A153" s="13">
        <v>151</v>
      </c>
      <c r="B153" s="17">
        <v>4</v>
      </c>
      <c r="C153" s="1" t="s">
        <v>801</v>
      </c>
      <c r="D153" s="1" t="s">
        <v>3266</v>
      </c>
      <c r="E153" s="1" t="s">
        <v>5298</v>
      </c>
      <c r="F153" s="1" t="s">
        <v>4465</v>
      </c>
      <c r="G153" s="16">
        <v>3.1</v>
      </c>
      <c r="H153" s="16">
        <v>3.6</v>
      </c>
      <c r="I153" s="13" t="s">
        <v>3190</v>
      </c>
      <c r="J153" s="1" t="s">
        <v>4975</v>
      </c>
      <c r="K153" s="1">
        <v>0</v>
      </c>
      <c r="L153" s="1">
        <v>0</v>
      </c>
      <c r="M153" s="1">
        <v>9</v>
      </c>
      <c r="N153" s="1">
        <v>3</v>
      </c>
      <c r="O153" s="1">
        <v>27</v>
      </c>
      <c r="P153" s="16">
        <v>99.234375</v>
      </c>
      <c r="Q153" s="21">
        <v>0.54928730988296059</v>
      </c>
      <c r="R153" s="21">
        <v>15.06959978380009</v>
      </c>
      <c r="S153" s="21">
        <v>14.52031247391713</v>
      </c>
      <c r="T153" s="21">
        <v>4.2167458055539453E-2</v>
      </c>
      <c r="U153" s="21">
        <v>2.1724937463727021</v>
      </c>
      <c r="V153" s="21">
        <v>2.1303262883171628</v>
      </c>
      <c r="W153" s="13" t="str">
        <f>IF(Table467411[[#This Row],[PSI - FI]]&gt;5,"Red",(IF(AND(Table467411[[#This Row],[PSI - FI]]&lt;5,Table467411[[#This Row],[PSI - FI]]&gt;=3),"Blue","No")))</f>
        <v>No</v>
      </c>
      <c r="X153" s="19" t="str">
        <f>HYPERLINK("https://www.google.com/maps/dir/?api=1&amp;origin=" &amp; Table467411[[#This Row],[Begin Lat]] &amp; "," &amp; Table467411[[#This Row],[Begin Long]] &amp; "&amp;destination=" &amp; Table467411[[#This Row],[End Lat]] &amp; "," &amp; Table467411[[#This Row],[End Long]] &amp; "&amp;travelmode=driving", "Google Maps")</f>
        <v>Google Maps</v>
      </c>
      <c r="Y153" s="1">
        <v>41.0308789535</v>
      </c>
      <c r="Z153" s="1">
        <v>-80.634571784599999</v>
      </c>
      <c r="AA153" s="1">
        <v>41.038122860500003</v>
      </c>
      <c r="AB153" s="1">
        <v>-80.634723976299995</v>
      </c>
    </row>
    <row r="154" spans="1:28" x14ac:dyDescent="0.25">
      <c r="A154" s="13">
        <v>152</v>
      </c>
      <c r="B154" s="17">
        <v>8</v>
      </c>
      <c r="C154" s="1" t="s">
        <v>1329</v>
      </c>
      <c r="D154" s="1" t="s">
        <v>4579</v>
      </c>
      <c r="E154" s="1" t="s">
        <v>3221</v>
      </c>
      <c r="F154" s="1" t="s">
        <v>3705</v>
      </c>
      <c r="G154" s="16">
        <v>2.1</v>
      </c>
      <c r="H154" s="16">
        <v>2.6</v>
      </c>
      <c r="I154" s="13" t="s">
        <v>3190</v>
      </c>
      <c r="J154" s="1" t="s">
        <v>4975</v>
      </c>
      <c r="K154" s="1">
        <v>0</v>
      </c>
      <c r="L154" s="1">
        <v>0</v>
      </c>
      <c r="M154" s="1">
        <v>7</v>
      </c>
      <c r="N154" s="1">
        <v>3</v>
      </c>
      <c r="O154" s="1">
        <v>27</v>
      </c>
      <c r="P154" s="16">
        <v>86.140625</v>
      </c>
      <c r="Q154" s="21">
        <v>0.76874122196920192</v>
      </c>
      <c r="R154" s="21">
        <v>14.638970010996102</v>
      </c>
      <c r="S154" s="21">
        <v>13.8702287890269</v>
      </c>
      <c r="T154" s="21">
        <v>5.884724954132893E-2</v>
      </c>
      <c r="U154" s="21">
        <v>2.1666445832915078</v>
      </c>
      <c r="V154" s="21">
        <v>2.1077973337501787</v>
      </c>
      <c r="W154" s="13" t="str">
        <f>IF(Table467411[[#This Row],[PSI - FI]]&gt;5,"Red",(IF(AND(Table467411[[#This Row],[PSI - FI]]&lt;5,Table467411[[#This Row],[PSI - FI]]&gt;=3),"Blue","No")))</f>
        <v>No</v>
      </c>
      <c r="X154" s="19" t="str">
        <f>HYPERLINK("https://www.google.com/maps/dir/?api=1&amp;origin=" &amp; Table467411[[#This Row],[Begin Lat]] &amp; "," &amp; Table467411[[#This Row],[Begin Long]] &amp; "&amp;destination=" &amp; Table467411[[#This Row],[End Lat]] &amp; "," &amp; Table467411[[#This Row],[End Long]] &amp; "&amp;travelmode=driving", "Google Maps")</f>
        <v>Google Maps</v>
      </c>
      <c r="Y154" s="1">
        <v>39.063687550200001</v>
      </c>
      <c r="Z154" s="1">
        <v>-84.276882053999998</v>
      </c>
      <c r="AA154" s="1">
        <v>39.060218958599997</v>
      </c>
      <c r="AB154" s="1">
        <v>-84.268928578000001</v>
      </c>
    </row>
    <row r="155" spans="1:28" x14ac:dyDescent="0.25">
      <c r="A155" s="13">
        <v>153</v>
      </c>
      <c r="B155" s="17">
        <v>4</v>
      </c>
      <c r="C155" s="1" t="s">
        <v>801</v>
      </c>
      <c r="D155" s="1" t="s">
        <v>3311</v>
      </c>
      <c r="E155" s="1" t="s">
        <v>3312</v>
      </c>
      <c r="F155" s="1" t="s">
        <v>3733</v>
      </c>
      <c r="G155" s="16">
        <v>7.6</v>
      </c>
      <c r="H155" s="16">
        <v>8.1</v>
      </c>
      <c r="I155" s="13" t="s">
        <v>3190</v>
      </c>
      <c r="J155" s="1" t="s">
        <v>4975</v>
      </c>
      <c r="K155" s="1">
        <v>0</v>
      </c>
      <c r="L155" s="1">
        <v>1</v>
      </c>
      <c r="M155" s="1">
        <v>7</v>
      </c>
      <c r="N155" s="1">
        <v>3</v>
      </c>
      <c r="O155" s="1">
        <v>21</v>
      </c>
      <c r="P155" s="16">
        <v>125.81731468023256</v>
      </c>
      <c r="Q155" s="21">
        <v>0.62724617701267982</v>
      </c>
      <c r="R155" s="21">
        <v>12.676210417220394</v>
      </c>
      <c r="S155" s="21">
        <v>12.048964240207715</v>
      </c>
      <c r="T155" s="21">
        <v>4.8092753066642575E-2</v>
      </c>
      <c r="U155" s="21">
        <v>2.1601220789907223</v>
      </c>
      <c r="V155" s="21">
        <v>2.1120293259240799</v>
      </c>
      <c r="W155" s="13" t="str">
        <f>IF(Table467411[[#This Row],[PSI - FI]]&gt;5,"Red",(IF(AND(Table467411[[#This Row],[PSI - FI]]&lt;5,Table467411[[#This Row],[PSI - FI]]&gt;=3),"Blue","No")))</f>
        <v>No</v>
      </c>
      <c r="X155" s="19" t="str">
        <f>HYPERLINK("https://www.google.com/maps/dir/?api=1&amp;origin=" &amp; Table467411[[#This Row],[Begin Lat]] &amp; "," &amp; Table467411[[#This Row],[Begin Long]] &amp; "&amp;destination=" &amp; Table467411[[#This Row],[End Lat]] &amp; "," &amp; Table467411[[#This Row],[End Long]] &amp; "&amp;travelmode=driving", "Google Maps")</f>
        <v>Google Maps</v>
      </c>
      <c r="Y155" s="1">
        <v>41.008204345099998</v>
      </c>
      <c r="Z155" s="1">
        <v>-80.662736405000004</v>
      </c>
      <c r="AA155" s="1">
        <v>41.015444942999999</v>
      </c>
      <c r="AB155" s="1">
        <v>-80.662734611100007</v>
      </c>
    </row>
    <row r="156" spans="1:28" x14ac:dyDescent="0.25">
      <c r="A156" s="13">
        <v>154</v>
      </c>
      <c r="B156" s="17">
        <v>4</v>
      </c>
      <c r="C156" s="1" t="s">
        <v>790</v>
      </c>
      <c r="D156" s="1" t="s">
        <v>4651</v>
      </c>
      <c r="E156" s="1" t="s">
        <v>5408</v>
      </c>
      <c r="F156" s="1" t="s">
        <v>4888</v>
      </c>
      <c r="G156" s="16">
        <v>2.7</v>
      </c>
      <c r="H156" s="16">
        <v>3.2</v>
      </c>
      <c r="I156" s="13" t="s">
        <v>3190</v>
      </c>
      <c r="J156" s="1" t="s">
        <v>4975</v>
      </c>
      <c r="K156" s="1">
        <v>0</v>
      </c>
      <c r="L156" s="1">
        <v>1</v>
      </c>
      <c r="M156" s="1">
        <v>5</v>
      </c>
      <c r="N156" s="1">
        <v>4</v>
      </c>
      <c r="O156" s="1">
        <v>34</v>
      </c>
      <c r="P156" s="16">
        <v>130.16106468023256</v>
      </c>
      <c r="Q156" s="21">
        <v>0.76652873567773416</v>
      </c>
      <c r="R156" s="21">
        <v>17.323573324360392</v>
      </c>
      <c r="S156" s="21">
        <v>16.557044588682658</v>
      </c>
      <c r="T156" s="21">
        <v>5.8678979943525438E-2</v>
      </c>
      <c r="U156" s="21">
        <v>2.1583899407130125</v>
      </c>
      <c r="V156" s="21">
        <v>2.099710960769487</v>
      </c>
      <c r="W156" s="13" t="str">
        <f>IF(Table467411[[#This Row],[PSI - FI]]&gt;5,"Red",(IF(AND(Table467411[[#This Row],[PSI - FI]]&lt;5,Table467411[[#This Row],[PSI - FI]]&gt;=3),"Blue","No")))</f>
        <v>No</v>
      </c>
      <c r="X156" s="19" t="str">
        <f>HYPERLINK("https://www.google.com/maps/dir/?api=1&amp;origin=" &amp; Table467411[[#This Row],[Begin Lat]] &amp; "," &amp; Table467411[[#This Row],[Begin Long]] &amp; "&amp;destination=" &amp; Table467411[[#This Row],[End Lat]] &amp; "," &amp; Table467411[[#This Row],[End Long]] &amp; "&amp;travelmode=driving", "Google Maps")</f>
        <v>Google Maps</v>
      </c>
      <c r="Y156" s="1">
        <v>41.264306401799999</v>
      </c>
      <c r="Z156" s="1">
        <v>-80.783166831900004</v>
      </c>
      <c r="AA156" s="1">
        <v>41.271164603000003</v>
      </c>
      <c r="AB156" s="1">
        <v>-80.780336451599993</v>
      </c>
    </row>
    <row r="157" spans="1:28" x14ac:dyDescent="0.25">
      <c r="A157" s="13">
        <v>155</v>
      </c>
      <c r="B157" s="17">
        <v>7</v>
      </c>
      <c r="C157" s="1" t="s">
        <v>3196</v>
      </c>
      <c r="D157" s="1" t="s">
        <v>4633</v>
      </c>
      <c r="E157" s="1" t="s">
        <v>5283</v>
      </c>
      <c r="F157" s="1" t="s">
        <v>4398</v>
      </c>
      <c r="G157" s="16">
        <v>4.0999999999999996</v>
      </c>
      <c r="H157" s="16">
        <v>4.5999999999999996</v>
      </c>
      <c r="I157" s="13" t="s">
        <v>3190</v>
      </c>
      <c r="J157" s="1" t="s">
        <v>4975</v>
      </c>
      <c r="K157" s="1">
        <v>0</v>
      </c>
      <c r="L157" s="1">
        <v>0</v>
      </c>
      <c r="M157" s="1">
        <v>7</v>
      </c>
      <c r="N157" s="1">
        <v>5</v>
      </c>
      <c r="O157" s="1">
        <v>28</v>
      </c>
      <c r="P157" s="16">
        <v>96.015625</v>
      </c>
      <c r="Q157" s="21">
        <v>0.55272053253908016</v>
      </c>
      <c r="R157" s="21">
        <v>15.024971287544231</v>
      </c>
      <c r="S157" s="21">
        <v>14.472250755005151</v>
      </c>
      <c r="T157" s="21">
        <v>4.2422855314974799E-2</v>
      </c>
      <c r="U157" s="21">
        <v>2.1510732105613051</v>
      </c>
      <c r="V157" s="21">
        <v>2.1086503552463305</v>
      </c>
      <c r="W157" s="13" t="str">
        <f>IF(Table467411[[#This Row],[PSI - FI]]&gt;5,"Red",(IF(AND(Table467411[[#This Row],[PSI - FI]]&lt;5,Table467411[[#This Row],[PSI - FI]]&gt;=3),"Blue","No")))</f>
        <v>No</v>
      </c>
      <c r="X157" s="19" t="str">
        <f>HYPERLINK("https://www.google.com/maps/dir/?api=1&amp;origin=" &amp; Table467411[[#This Row],[Begin Lat]] &amp; "," &amp; Table467411[[#This Row],[Begin Long]] &amp; "&amp;destination=" &amp; Table467411[[#This Row],[End Lat]] &amp; "," &amp; Table467411[[#This Row],[End Long]] &amp; "&amp;travelmode=driving", "Google Maps")</f>
        <v>Google Maps</v>
      </c>
      <c r="Y157" s="1">
        <v>39.640735498600002</v>
      </c>
      <c r="Z157" s="1">
        <v>-84.157836434000004</v>
      </c>
      <c r="AA157" s="1">
        <v>39.647969929299997</v>
      </c>
      <c r="AB157" s="1">
        <v>-84.157209025499995</v>
      </c>
    </row>
    <row r="158" spans="1:28" x14ac:dyDescent="0.25">
      <c r="A158" s="13">
        <v>156</v>
      </c>
      <c r="B158" s="17">
        <v>12</v>
      </c>
      <c r="C158" s="1" t="s">
        <v>794</v>
      </c>
      <c r="D158" s="1" t="s">
        <v>4070</v>
      </c>
      <c r="E158" s="1" t="s">
        <v>3340</v>
      </c>
      <c r="F158" s="1" t="s">
        <v>3725</v>
      </c>
      <c r="G158" s="16">
        <v>13.3</v>
      </c>
      <c r="H158" s="16">
        <v>13.8</v>
      </c>
      <c r="I158" s="13" t="s">
        <v>3190</v>
      </c>
      <c r="J158" s="1" t="s">
        <v>4975</v>
      </c>
      <c r="K158" s="1">
        <v>0</v>
      </c>
      <c r="L158" s="1">
        <v>0</v>
      </c>
      <c r="M158" s="1">
        <v>6</v>
      </c>
      <c r="N158" s="1">
        <v>9</v>
      </c>
      <c r="O158" s="1">
        <v>16</v>
      </c>
      <c r="P158" s="16">
        <v>95.21875</v>
      </c>
      <c r="Q158" s="21">
        <v>0.36103027294749673</v>
      </c>
      <c r="R158" s="21">
        <v>12.274645818331722</v>
      </c>
      <c r="S158" s="21">
        <v>11.913615545384225</v>
      </c>
      <c r="T158" s="21">
        <v>2.7826606348221802E-2</v>
      </c>
      <c r="U158" s="21">
        <v>2.1418412328237735</v>
      </c>
      <c r="V158" s="21">
        <v>2.1140146264755515</v>
      </c>
      <c r="W158" s="13" t="str">
        <f>IF(Table467411[[#This Row],[PSI - FI]]&gt;5,"Red",(IF(AND(Table467411[[#This Row],[PSI - FI]]&lt;5,Table467411[[#This Row],[PSI - FI]]&gt;=3),"Blue","No")))</f>
        <v>No</v>
      </c>
      <c r="X158" s="19" t="str">
        <f>HYPERLINK("https://www.google.com/maps/dir/?api=1&amp;origin=" &amp; Table467411[[#This Row],[Begin Lat]] &amp; "," &amp; Table467411[[#This Row],[Begin Long]] &amp; "&amp;destination=" &amp; Table467411[[#This Row],[End Lat]] &amp; "," &amp; Table467411[[#This Row],[End Long]] &amp; "&amp;travelmode=driving", "Google Maps")</f>
        <v>Google Maps</v>
      </c>
      <c r="Y158" s="1">
        <v>41.696709146899998</v>
      </c>
      <c r="Z158" s="1">
        <v>-81.280513665000001</v>
      </c>
      <c r="AA158" s="1">
        <v>41.702392722100001</v>
      </c>
      <c r="AB158" s="1">
        <v>-81.273698644600003</v>
      </c>
    </row>
    <row r="159" spans="1:28" x14ac:dyDescent="0.25">
      <c r="A159" s="13">
        <v>157</v>
      </c>
      <c r="B159" s="17">
        <v>4</v>
      </c>
      <c r="C159" s="1" t="s">
        <v>800</v>
      </c>
      <c r="D159" s="1" t="s">
        <v>4653</v>
      </c>
      <c r="E159" s="1" t="s">
        <v>5922</v>
      </c>
      <c r="F159" s="1" t="s">
        <v>4889</v>
      </c>
      <c r="G159" s="16">
        <v>8.6999999999999993</v>
      </c>
      <c r="H159" s="16">
        <v>9.1999999999999993</v>
      </c>
      <c r="I159" s="13" t="s">
        <v>3190</v>
      </c>
      <c r="J159" s="1" t="s">
        <v>4975</v>
      </c>
      <c r="K159" s="1">
        <v>0</v>
      </c>
      <c r="L159" s="1">
        <v>0</v>
      </c>
      <c r="M159" s="1">
        <v>5</v>
      </c>
      <c r="N159" s="1">
        <v>5</v>
      </c>
      <c r="O159" s="1">
        <v>27</v>
      </c>
      <c r="P159" s="16">
        <v>81.921875</v>
      </c>
      <c r="Q159" s="21">
        <v>0.69383101761509147</v>
      </c>
      <c r="R159" s="21">
        <v>15.589671057600942</v>
      </c>
      <c r="S159" s="21">
        <v>14.895840039985851</v>
      </c>
      <c r="T159" s="21">
        <v>5.3150947993271247E-2</v>
      </c>
      <c r="U159" s="21">
        <v>2.1316515403571779</v>
      </c>
      <c r="V159" s="21">
        <v>2.0785005923639064</v>
      </c>
      <c r="W159" s="13" t="str">
        <f>IF(Table467411[[#This Row],[PSI - FI]]&gt;5,"Red",(IF(AND(Table467411[[#This Row],[PSI - FI]]&lt;5,Table467411[[#This Row],[PSI - FI]]&gt;=3),"Blue","No")))</f>
        <v>No</v>
      </c>
      <c r="X159" s="19" t="str">
        <f>HYPERLINK("https://www.google.com/maps/dir/?api=1&amp;origin=" &amp; Table467411[[#This Row],[Begin Lat]] &amp; "," &amp; Table467411[[#This Row],[Begin Long]] &amp; "&amp;destination=" &amp; Table467411[[#This Row],[End Lat]] &amp; "," &amp; Table467411[[#This Row],[End Long]] &amp; "&amp;travelmode=driving", "Google Maps")</f>
        <v>Google Maps</v>
      </c>
      <c r="Y159" s="1">
        <v>40.879958539900002</v>
      </c>
      <c r="Z159" s="1">
        <v>-81.433301109300004</v>
      </c>
      <c r="AA159" s="1">
        <v>40.8816759268</v>
      </c>
      <c r="AB159" s="1">
        <v>-81.424263233800005</v>
      </c>
    </row>
    <row r="160" spans="1:28" x14ac:dyDescent="0.25">
      <c r="A160" s="13">
        <v>158</v>
      </c>
      <c r="B160" s="17">
        <v>7</v>
      </c>
      <c r="C160" s="1" t="s">
        <v>3196</v>
      </c>
      <c r="D160" s="1" t="s">
        <v>4655</v>
      </c>
      <c r="E160" s="1" t="s">
        <v>5249</v>
      </c>
      <c r="F160" s="1" t="s">
        <v>4879</v>
      </c>
      <c r="G160" s="16">
        <v>18.100000000000001</v>
      </c>
      <c r="H160" s="16">
        <v>18.600000000000001</v>
      </c>
      <c r="I160" s="13" t="s">
        <v>3190</v>
      </c>
      <c r="J160" s="1" t="s">
        <v>4975</v>
      </c>
      <c r="K160" s="1">
        <v>0</v>
      </c>
      <c r="L160" s="1">
        <v>4</v>
      </c>
      <c r="M160" s="1">
        <v>8</v>
      </c>
      <c r="N160" s="1">
        <v>3</v>
      </c>
      <c r="O160" s="1">
        <v>17</v>
      </c>
      <c r="P160" s="16">
        <v>265.39425872093022</v>
      </c>
      <c r="Q160" s="21">
        <v>0.35858825885900292</v>
      </c>
      <c r="R160" s="21">
        <v>12.618089427171913</v>
      </c>
      <c r="S160" s="21">
        <v>12.25950116831291</v>
      </c>
      <c r="T160" s="21">
        <v>2.7640079145837007E-2</v>
      </c>
      <c r="U160" s="21">
        <v>2.1295029819089795</v>
      </c>
      <c r="V160" s="21">
        <v>2.1018629027631426</v>
      </c>
      <c r="W160" s="13" t="str">
        <f>IF(Table467411[[#This Row],[PSI - FI]]&gt;5,"Red",(IF(AND(Table467411[[#This Row],[PSI - FI]]&lt;5,Table467411[[#This Row],[PSI - FI]]&gt;=3),"Blue","No")))</f>
        <v>No</v>
      </c>
      <c r="X160" s="19" t="str">
        <f>HYPERLINK("https://www.google.com/maps/dir/?api=1&amp;origin=" &amp; Table467411[[#This Row],[Begin Lat]] &amp; "," &amp; Table467411[[#This Row],[Begin Long]] &amp; "&amp;destination=" &amp; Table467411[[#This Row],[End Lat]] &amp; "," &amp; Table467411[[#This Row],[End Long]] &amp; "&amp;travelmode=driving", "Google Maps")</f>
        <v>Google Maps</v>
      </c>
      <c r="Y160" s="1">
        <v>39.813954982299997</v>
      </c>
      <c r="Z160" s="1">
        <v>-84.198186337400003</v>
      </c>
      <c r="AA160" s="1">
        <v>39.821193180400002</v>
      </c>
      <c r="AB160" s="1">
        <v>-84.198284481100004</v>
      </c>
    </row>
    <row r="161" spans="1:28" x14ac:dyDescent="0.25">
      <c r="A161" s="13">
        <v>159</v>
      </c>
      <c r="B161" s="17">
        <v>4</v>
      </c>
      <c r="C161" s="1" t="s">
        <v>800</v>
      </c>
      <c r="D161" s="1" t="s">
        <v>4657</v>
      </c>
      <c r="E161" s="1" t="s">
        <v>3442</v>
      </c>
      <c r="F161" s="1" t="s">
        <v>3767</v>
      </c>
      <c r="G161" s="16">
        <v>11.9</v>
      </c>
      <c r="H161" s="16">
        <v>12.4</v>
      </c>
      <c r="I161" s="13" t="s">
        <v>3190</v>
      </c>
      <c r="J161" s="1" t="s">
        <v>4975</v>
      </c>
      <c r="K161" s="1">
        <v>0</v>
      </c>
      <c r="L161" s="1">
        <v>0</v>
      </c>
      <c r="M161" s="1">
        <v>6</v>
      </c>
      <c r="N161" s="1">
        <v>4</v>
      </c>
      <c r="O161" s="1">
        <v>38</v>
      </c>
      <c r="P161" s="16">
        <v>95.03125</v>
      </c>
      <c r="Q161" s="21">
        <v>0.7415787203080636</v>
      </c>
      <c r="R161" s="21">
        <v>18.636162091453183</v>
      </c>
      <c r="S161" s="21">
        <v>17.894583371145121</v>
      </c>
      <c r="T161" s="21">
        <v>5.6781776479431396E-2</v>
      </c>
      <c r="U161" s="21">
        <v>2.1102201841324613</v>
      </c>
      <c r="V161" s="21">
        <v>2.0534384076530299</v>
      </c>
      <c r="W161" s="13" t="str">
        <f>IF(Table467411[[#This Row],[PSI - FI]]&gt;5,"Red",(IF(AND(Table467411[[#This Row],[PSI - FI]]&lt;5,Table467411[[#This Row],[PSI - FI]]&gt;=3),"Blue","No")))</f>
        <v>No</v>
      </c>
      <c r="X161" s="19" t="str">
        <f>HYPERLINK("https://www.google.com/maps/dir/?api=1&amp;origin=" &amp; Table467411[[#This Row],[Begin Lat]] &amp; "," &amp; Table467411[[#This Row],[Begin Long]] &amp; "&amp;destination=" &amp; Table467411[[#This Row],[End Lat]] &amp; "," &amp; Table467411[[#This Row],[End Long]] &amp; "&amp;travelmode=driving", "Google Maps")</f>
        <v>Google Maps</v>
      </c>
      <c r="Y161" s="1">
        <v>40.796428244700003</v>
      </c>
      <c r="Z161" s="1">
        <v>-81.4255315921</v>
      </c>
      <c r="AA161" s="1">
        <v>40.797567016599999</v>
      </c>
      <c r="AB161" s="1">
        <v>-81.416108817199998</v>
      </c>
    </row>
    <row r="162" spans="1:28" x14ac:dyDescent="0.25">
      <c r="A162" s="13">
        <v>160</v>
      </c>
      <c r="B162" s="17">
        <v>2</v>
      </c>
      <c r="C162" s="1" t="s">
        <v>786</v>
      </c>
      <c r="D162" s="1" t="s">
        <v>4103</v>
      </c>
      <c r="E162" s="1" t="s">
        <v>3452</v>
      </c>
      <c r="F162" s="1" t="s">
        <v>3712</v>
      </c>
      <c r="G162" s="16">
        <v>9.5</v>
      </c>
      <c r="H162" s="16">
        <v>10</v>
      </c>
      <c r="I162" s="13" t="s">
        <v>3190</v>
      </c>
      <c r="J162" s="1" t="s">
        <v>4984</v>
      </c>
      <c r="K162" s="1">
        <v>0</v>
      </c>
      <c r="L162" s="1">
        <v>0</v>
      </c>
      <c r="M162" s="1">
        <v>6</v>
      </c>
      <c r="N162" s="1">
        <v>3</v>
      </c>
      <c r="O162" s="1">
        <v>24</v>
      </c>
      <c r="P162" s="16">
        <v>76.59375</v>
      </c>
      <c r="Q162" s="21">
        <v>0.3846222206135127</v>
      </c>
      <c r="R162" s="21">
        <v>10.80692414758229</v>
      </c>
      <c r="S162" s="21">
        <v>10.422301926968776</v>
      </c>
      <c r="T162" s="21">
        <v>2.759298520135655E-2</v>
      </c>
      <c r="U162" s="21">
        <v>2.1074135098434796</v>
      </c>
      <c r="V162" s="21">
        <v>2.0798205246421233</v>
      </c>
      <c r="W162" s="13" t="str">
        <f>IF(Table467411[[#This Row],[PSI - FI]]&gt;5,"Red",(IF(AND(Table467411[[#This Row],[PSI - FI]]&lt;5,Table467411[[#This Row],[PSI - FI]]&gt;=3),"Blue","No")))</f>
        <v>No</v>
      </c>
      <c r="X162" s="19" t="str">
        <f>HYPERLINK("https://www.google.com/maps/dir/?api=1&amp;origin=" &amp; Table467411[[#This Row],[Begin Lat]] &amp; "," &amp; Table467411[[#This Row],[Begin Long]] &amp; "&amp;destination=" &amp; Table467411[[#This Row],[End Lat]] &amp; "," &amp; Table467411[[#This Row],[End Long]] &amp; "&amp;travelmode=driving", "Google Maps")</f>
        <v>Google Maps</v>
      </c>
      <c r="Y162" s="1">
        <v>41.611191173800002</v>
      </c>
      <c r="Z162" s="1">
        <v>-83.706794204700003</v>
      </c>
      <c r="AA162" s="1">
        <v>41.612410810299998</v>
      </c>
      <c r="AB162" s="1">
        <v>-83.697309943700006</v>
      </c>
    </row>
    <row r="163" spans="1:28" x14ac:dyDescent="0.25">
      <c r="A163" s="13">
        <v>161</v>
      </c>
      <c r="B163" s="17">
        <v>6</v>
      </c>
      <c r="C163" s="1" t="s">
        <v>799</v>
      </c>
      <c r="D163" s="1" t="s">
        <v>4658</v>
      </c>
      <c r="E163" s="1" t="s">
        <v>3223</v>
      </c>
      <c r="F163" s="1" t="s">
        <v>3704</v>
      </c>
      <c r="G163" s="16">
        <v>4.7</v>
      </c>
      <c r="H163" s="16">
        <v>5.2</v>
      </c>
      <c r="I163" s="13" t="s">
        <v>3190</v>
      </c>
      <c r="J163" s="1" t="s">
        <v>4984</v>
      </c>
      <c r="K163" s="1">
        <v>0</v>
      </c>
      <c r="L163" s="1">
        <v>0</v>
      </c>
      <c r="M163" s="1">
        <v>4</v>
      </c>
      <c r="N163" s="1">
        <v>4</v>
      </c>
      <c r="O163" s="1">
        <v>17</v>
      </c>
      <c r="P163" s="16">
        <v>60.9375</v>
      </c>
      <c r="Q163" s="21">
        <v>0.3805496911067795</v>
      </c>
      <c r="R163" s="21">
        <v>9.6602947768233065</v>
      </c>
      <c r="S163" s="21">
        <v>9.2797450857165273</v>
      </c>
      <c r="T163" s="21">
        <v>2.7307295577584084E-2</v>
      </c>
      <c r="U163" s="21">
        <v>2.1037698338237014</v>
      </c>
      <c r="V163" s="21">
        <v>2.0764625382461173</v>
      </c>
      <c r="W163" s="13" t="str">
        <f>IF(Table467411[[#This Row],[PSI - FI]]&gt;5,"Red",(IF(AND(Table467411[[#This Row],[PSI - FI]]&lt;5,Table467411[[#This Row],[PSI - FI]]&gt;=3),"Blue","No")))</f>
        <v>No</v>
      </c>
      <c r="X163" s="19" t="str">
        <f>HYPERLINK("https://www.google.com/maps/dir/?api=1&amp;origin=" &amp; Table467411[[#This Row],[Begin Lat]] &amp; "," &amp; Table467411[[#This Row],[Begin Long]] &amp; "&amp;destination=" &amp; Table467411[[#This Row],[End Lat]] &amp; "," &amp; Table467411[[#This Row],[End Long]] &amp; "&amp;travelmode=driving", "Google Maps")</f>
        <v>Google Maps</v>
      </c>
      <c r="Y163" s="1">
        <v>40.203869892900002</v>
      </c>
      <c r="Z163" s="1">
        <v>-83.030122494599993</v>
      </c>
      <c r="AA163" s="1">
        <v>0</v>
      </c>
      <c r="AB163" s="1">
        <v>0</v>
      </c>
    </row>
    <row r="164" spans="1:28" x14ac:dyDescent="0.25">
      <c r="A164" s="13">
        <v>162</v>
      </c>
      <c r="B164" s="17">
        <v>6</v>
      </c>
      <c r="C164" s="1" t="s">
        <v>784</v>
      </c>
      <c r="D164" s="1" t="s">
        <v>4660</v>
      </c>
      <c r="E164" s="1" t="s">
        <v>5319</v>
      </c>
      <c r="F164" s="1" t="s">
        <v>3743</v>
      </c>
      <c r="G164" s="16">
        <v>21</v>
      </c>
      <c r="H164" s="16">
        <v>21.5</v>
      </c>
      <c r="I164" s="13" t="s">
        <v>3190</v>
      </c>
      <c r="J164" s="1" t="s">
        <v>4975</v>
      </c>
      <c r="K164" s="1">
        <v>0</v>
      </c>
      <c r="L164" s="1">
        <v>4</v>
      </c>
      <c r="M164" s="1">
        <v>12</v>
      </c>
      <c r="N164" s="1">
        <v>7</v>
      </c>
      <c r="O164" s="1">
        <v>45</v>
      </c>
      <c r="P164" s="16">
        <v>337.33175872093022</v>
      </c>
      <c r="Q164" s="21">
        <v>0.23592080133649121</v>
      </c>
      <c r="R164" s="21">
        <v>23.308879937474636</v>
      </c>
      <c r="S164" s="21">
        <v>23.072959136138145</v>
      </c>
      <c r="T164" s="21">
        <v>1.8743516686025981E-2</v>
      </c>
      <c r="U164" s="21">
        <v>2.0972978692318143</v>
      </c>
      <c r="V164" s="21">
        <v>2.0785543525457881</v>
      </c>
      <c r="W164" s="13" t="str">
        <f>IF(Table467411[[#This Row],[PSI - FI]]&gt;5,"Red",(IF(AND(Table467411[[#This Row],[PSI - FI]]&lt;5,Table467411[[#This Row],[PSI - FI]]&gt;=3),"Blue","No")))</f>
        <v>No</v>
      </c>
      <c r="X164" s="19" t="str">
        <f>HYPERLINK("https://www.google.com/maps/dir/?api=1&amp;origin=" &amp; Table467411[[#This Row],[Begin Lat]] &amp; "," &amp; Table467411[[#This Row],[Begin Long]] &amp; "&amp;destination=" &amp; Table467411[[#This Row],[End Lat]] &amp; "," &amp; Table467411[[#This Row],[End Long]] &amp; "&amp;travelmode=driving", "Google Maps")</f>
        <v>Google Maps</v>
      </c>
      <c r="Y164" s="1">
        <v>40.035111197399999</v>
      </c>
      <c r="Z164" s="1">
        <v>-82.954359144999998</v>
      </c>
      <c r="AA164" s="1">
        <v>40.041477829599998</v>
      </c>
      <c r="AB164" s="1">
        <v>-82.949875668700003</v>
      </c>
    </row>
    <row r="165" spans="1:28" x14ac:dyDescent="0.25">
      <c r="A165" s="13">
        <v>163</v>
      </c>
      <c r="B165" s="17">
        <v>8</v>
      </c>
      <c r="C165" s="1" t="s">
        <v>792</v>
      </c>
      <c r="D165" s="1" t="s">
        <v>3251</v>
      </c>
      <c r="E165" s="1" t="s">
        <v>5322</v>
      </c>
      <c r="F165" s="1" t="s">
        <v>3715</v>
      </c>
      <c r="G165" s="16">
        <v>7.4</v>
      </c>
      <c r="H165" s="16">
        <v>7.9</v>
      </c>
      <c r="I165" s="13" t="s">
        <v>3190</v>
      </c>
      <c r="J165" s="1" t="s">
        <v>4984</v>
      </c>
      <c r="K165" s="1">
        <v>0</v>
      </c>
      <c r="L165" s="1">
        <v>1</v>
      </c>
      <c r="M165" s="1">
        <v>3</v>
      </c>
      <c r="N165" s="1">
        <v>4</v>
      </c>
      <c r="O165" s="1">
        <v>9</v>
      </c>
      <c r="P165" s="16">
        <v>92.067314680232556</v>
      </c>
      <c r="Q165" s="21">
        <v>0.35419445563225066</v>
      </c>
      <c r="R165" s="21">
        <v>6.7151162994637428</v>
      </c>
      <c r="S165" s="21">
        <v>6.3609218438314921</v>
      </c>
      <c r="T165" s="21">
        <v>2.5477333671883744E-2</v>
      </c>
      <c r="U165" s="21">
        <v>2.0846557044274743</v>
      </c>
      <c r="V165" s="21">
        <v>2.0591783707555904</v>
      </c>
      <c r="W165" s="13" t="str">
        <f>IF(Table467411[[#This Row],[PSI - FI]]&gt;5,"Red",(IF(AND(Table467411[[#This Row],[PSI - FI]]&lt;5,Table467411[[#This Row],[PSI - FI]]&gt;=3),"Blue","No")))</f>
        <v>No</v>
      </c>
      <c r="X165" s="19" t="str">
        <f>HYPERLINK("https://www.google.com/maps/dir/?api=1&amp;origin=" &amp; Table467411[[#This Row],[Begin Lat]] &amp; "," &amp; Table467411[[#This Row],[Begin Long]] &amp; "&amp;destination=" &amp; Table467411[[#This Row],[End Lat]] &amp; "," &amp; Table467411[[#This Row],[End Long]] &amp; "&amp;travelmode=driving", "Google Maps")</f>
        <v>Google Maps</v>
      </c>
      <c r="Y165" s="1">
        <v>39.693077005699998</v>
      </c>
      <c r="Z165" s="1">
        <v>-83.979022711900001</v>
      </c>
      <c r="AA165" s="1">
        <v>39.687629536999999</v>
      </c>
      <c r="AB165" s="1">
        <v>-83.972962300600003</v>
      </c>
    </row>
    <row r="166" spans="1:28" x14ac:dyDescent="0.25">
      <c r="A166" s="13">
        <v>164</v>
      </c>
      <c r="B166" s="17">
        <v>8</v>
      </c>
      <c r="C166" s="1" t="s">
        <v>1329</v>
      </c>
      <c r="D166" s="1" t="s">
        <v>3438</v>
      </c>
      <c r="E166" s="1" t="s">
        <v>5429</v>
      </c>
      <c r="F166" s="1" t="s">
        <v>3766</v>
      </c>
      <c r="G166" s="16">
        <v>3.1</v>
      </c>
      <c r="H166" s="16">
        <v>3.6</v>
      </c>
      <c r="I166" s="13" t="s">
        <v>3190</v>
      </c>
      <c r="J166" s="1" t="s">
        <v>4984</v>
      </c>
      <c r="K166" s="1">
        <v>0</v>
      </c>
      <c r="L166" s="1">
        <v>1</v>
      </c>
      <c r="M166" s="1">
        <v>2</v>
      </c>
      <c r="N166" s="1">
        <v>4</v>
      </c>
      <c r="O166" s="1">
        <v>32</v>
      </c>
      <c r="P166" s="16">
        <v>108.52043968023256</v>
      </c>
      <c r="Q166" s="21">
        <v>0.52613309894674321</v>
      </c>
      <c r="R166" s="21">
        <v>15.594226075326221</v>
      </c>
      <c r="S166" s="21">
        <v>15.068092976379477</v>
      </c>
      <c r="T166" s="21">
        <v>3.7946728887344176E-2</v>
      </c>
      <c r="U166" s="21">
        <v>2.0782125998388397</v>
      </c>
      <c r="V166" s="21">
        <v>2.0402658709514956</v>
      </c>
      <c r="W166" s="13" t="str">
        <f>IF(Table467411[[#This Row],[PSI - FI]]&gt;5,"Red",(IF(AND(Table467411[[#This Row],[PSI - FI]]&lt;5,Table467411[[#This Row],[PSI - FI]]&gt;=3),"Blue","No")))</f>
        <v>No</v>
      </c>
      <c r="X166" s="19" t="str">
        <f>HYPERLINK("https://www.google.com/maps/dir/?api=1&amp;origin=" &amp; Table467411[[#This Row],[Begin Lat]] &amp; "," &amp; Table467411[[#This Row],[Begin Long]] &amp; "&amp;destination=" &amp; Table467411[[#This Row],[End Lat]] &amp; "," &amp; Table467411[[#This Row],[End Long]] &amp; "&amp;travelmode=driving", "Google Maps")</f>
        <v>Google Maps</v>
      </c>
      <c r="Y166" s="1">
        <v>39.092886605700002</v>
      </c>
      <c r="Z166" s="1">
        <v>-84.256367662700001</v>
      </c>
      <c r="AA166" s="1">
        <v>39.090545069800001</v>
      </c>
      <c r="AB166" s="1">
        <v>-84.247652296699997</v>
      </c>
    </row>
    <row r="167" spans="1:28" x14ac:dyDescent="0.25">
      <c r="A167" s="13">
        <v>165</v>
      </c>
      <c r="B167" s="17">
        <v>4</v>
      </c>
      <c r="C167" s="1" t="s">
        <v>795</v>
      </c>
      <c r="D167" s="1" t="s">
        <v>4575</v>
      </c>
      <c r="E167" s="1" t="s">
        <v>5440</v>
      </c>
      <c r="F167" s="1" t="s">
        <v>3707</v>
      </c>
      <c r="G167" s="16">
        <v>2.7</v>
      </c>
      <c r="H167" s="16">
        <v>3.2</v>
      </c>
      <c r="I167" s="13" t="s">
        <v>3190</v>
      </c>
      <c r="J167" s="1" t="s">
        <v>4984</v>
      </c>
      <c r="K167" s="1">
        <v>0</v>
      </c>
      <c r="L167" s="1">
        <v>2</v>
      </c>
      <c r="M167" s="1">
        <v>2</v>
      </c>
      <c r="N167" s="1">
        <v>5</v>
      </c>
      <c r="O167" s="1">
        <v>29</v>
      </c>
      <c r="P167" s="16">
        <v>155.63462936046511</v>
      </c>
      <c r="Q167" s="21">
        <v>0.30724238580288987</v>
      </c>
      <c r="R167" s="21">
        <v>13.135206841063276</v>
      </c>
      <c r="S167" s="21">
        <v>12.827964455260386</v>
      </c>
      <c r="T167" s="21">
        <v>2.2303017154504976E-2</v>
      </c>
      <c r="U167" s="21">
        <v>2.062982697701178</v>
      </c>
      <c r="V167" s="21">
        <v>2.0406796805466731</v>
      </c>
      <c r="W167" s="13" t="str">
        <f>IF(Table467411[[#This Row],[PSI - FI]]&gt;5,"Red",(IF(AND(Table467411[[#This Row],[PSI - FI]]&lt;5,Table467411[[#This Row],[PSI - FI]]&gt;=3),"Blue","No")))</f>
        <v>No</v>
      </c>
      <c r="X167" s="19" t="str">
        <f>HYPERLINK("https://www.google.com/maps/dir/?api=1&amp;origin=" &amp; Table467411[[#This Row],[Begin Lat]] &amp; "," &amp; Table467411[[#This Row],[Begin Long]] &amp; "&amp;destination=" &amp; Table467411[[#This Row],[End Lat]] &amp; "," &amp; Table467411[[#This Row],[End Long]] &amp; "&amp;travelmode=driving", "Google Maps")</f>
        <v>Google Maps</v>
      </c>
      <c r="Y167" s="1">
        <v>41.135823010899998</v>
      </c>
      <c r="Z167" s="1">
        <v>-81.635044532999999</v>
      </c>
      <c r="AA167" s="1">
        <v>41.135295708400001</v>
      </c>
      <c r="AB167" s="1">
        <v>-81.625779456499998</v>
      </c>
    </row>
    <row r="168" spans="1:28" x14ac:dyDescent="0.25">
      <c r="A168" s="13">
        <v>166</v>
      </c>
      <c r="B168" s="17">
        <v>8</v>
      </c>
      <c r="C168" s="1" t="s">
        <v>787</v>
      </c>
      <c r="D168" s="1" t="s">
        <v>4583</v>
      </c>
      <c r="E168" s="1" t="s">
        <v>5905</v>
      </c>
      <c r="F168" s="1" t="s">
        <v>3749</v>
      </c>
      <c r="G168" s="16">
        <v>10.6</v>
      </c>
      <c r="H168" s="16">
        <v>11.1</v>
      </c>
      <c r="I168" s="13" t="s">
        <v>3190</v>
      </c>
      <c r="J168" s="1" t="s">
        <v>32</v>
      </c>
      <c r="K168" s="1">
        <v>1</v>
      </c>
      <c r="L168" s="1">
        <v>2</v>
      </c>
      <c r="M168" s="1">
        <v>2</v>
      </c>
      <c r="N168" s="1">
        <v>1</v>
      </c>
      <c r="O168" s="1">
        <v>16</v>
      </c>
      <c r="P168" s="16">
        <v>170.56131904069767</v>
      </c>
      <c r="Q168" s="21">
        <v>0.56168007474053605</v>
      </c>
      <c r="R168" s="21">
        <v>10.477516404505979</v>
      </c>
      <c r="S168" s="21">
        <v>9.9158363297654422</v>
      </c>
      <c r="T168" s="21">
        <v>4.0660144488083853E-2</v>
      </c>
      <c r="U168" s="21">
        <v>2.0605166693344916</v>
      </c>
      <c r="V168" s="21">
        <v>2.019856524846408</v>
      </c>
      <c r="W168" s="13" t="str">
        <f>IF(Table467411[[#This Row],[PSI - FI]]&gt;5,"Red",(IF(AND(Table467411[[#This Row],[PSI - FI]]&lt;5,Table467411[[#This Row],[PSI - FI]]&gt;=3),"Blue","No")))</f>
        <v>No</v>
      </c>
      <c r="X168" s="19" t="str">
        <f>HYPERLINK("https://www.google.com/maps/dir/?api=1&amp;origin=" &amp; Table467411[[#This Row],[Begin Lat]] &amp; "," &amp; Table467411[[#This Row],[Begin Long]] &amp; "&amp;destination=" &amp; Table467411[[#This Row],[End Lat]] &amp; "," &amp; Table467411[[#This Row],[End Long]] &amp; "&amp;travelmode=driving", "Google Maps")</f>
        <v>Google Maps</v>
      </c>
      <c r="Y168" s="1">
        <v>0</v>
      </c>
      <c r="Z168" s="1">
        <v>0</v>
      </c>
      <c r="AA168" s="1">
        <v>0</v>
      </c>
      <c r="AB168" s="1">
        <v>0</v>
      </c>
    </row>
    <row r="169" spans="1:28" x14ac:dyDescent="0.25">
      <c r="A169" s="13">
        <v>167</v>
      </c>
      <c r="B169" s="17">
        <v>4</v>
      </c>
      <c r="C169" s="1" t="s">
        <v>800</v>
      </c>
      <c r="D169" s="1" t="s">
        <v>4607</v>
      </c>
      <c r="E169" s="1" t="s">
        <v>5911</v>
      </c>
      <c r="F169" s="1" t="s">
        <v>4877</v>
      </c>
      <c r="G169" s="16">
        <v>2.5</v>
      </c>
      <c r="H169" s="16">
        <v>3</v>
      </c>
      <c r="I169" s="13" t="s">
        <v>3190</v>
      </c>
      <c r="J169" s="1" t="s">
        <v>4975</v>
      </c>
      <c r="K169" s="1">
        <v>0</v>
      </c>
      <c r="L169" s="1">
        <v>0</v>
      </c>
      <c r="M169" s="1">
        <v>2</v>
      </c>
      <c r="N169" s="1">
        <v>8</v>
      </c>
      <c r="O169" s="1">
        <v>12</v>
      </c>
      <c r="P169" s="16">
        <v>60.59375</v>
      </c>
      <c r="Q169" s="21">
        <v>0.71495663764988338</v>
      </c>
      <c r="R169" s="21">
        <v>8.4107442361744162</v>
      </c>
      <c r="S169" s="21">
        <v>7.6957875985245332</v>
      </c>
      <c r="T169" s="21">
        <v>5.4758036984938981E-2</v>
      </c>
      <c r="U169" s="21">
        <v>2.0564904962168149</v>
      </c>
      <c r="V169" s="21">
        <v>2.0017324592318757</v>
      </c>
      <c r="W169" s="13" t="str">
        <f>IF(Table467411[[#This Row],[PSI - FI]]&gt;5,"Red",(IF(AND(Table467411[[#This Row],[PSI - FI]]&lt;5,Table467411[[#This Row],[PSI - FI]]&gt;=3),"Blue","No")))</f>
        <v>No</v>
      </c>
      <c r="X169" s="19" t="str">
        <f>HYPERLINK("https://www.google.com/maps/dir/?api=1&amp;origin=" &amp; Table467411[[#This Row],[Begin Lat]] &amp; "," &amp; Table467411[[#This Row],[Begin Long]] &amp; "&amp;destination=" &amp; Table467411[[#This Row],[End Lat]] &amp; "," &amp; Table467411[[#This Row],[End Long]] &amp; "&amp;travelmode=driving", "Google Maps")</f>
        <v>Google Maps</v>
      </c>
      <c r="Y169" s="1">
        <v>40.848343922399998</v>
      </c>
      <c r="Z169" s="1">
        <v>-81.442656454800002</v>
      </c>
      <c r="AA169" s="1">
        <v>40.843431983400002</v>
      </c>
      <c r="AB169" s="1">
        <v>-81.435653248999998</v>
      </c>
    </row>
    <row r="170" spans="1:28" x14ac:dyDescent="0.25">
      <c r="A170" s="13">
        <v>168</v>
      </c>
      <c r="B170" s="17">
        <v>8</v>
      </c>
      <c r="C170" s="1" t="s">
        <v>788</v>
      </c>
      <c r="D170" s="1" t="s">
        <v>4662</v>
      </c>
      <c r="E170" s="1" t="s">
        <v>5248</v>
      </c>
      <c r="F170" s="1" t="s">
        <v>4890</v>
      </c>
      <c r="G170" s="16">
        <v>10.1</v>
      </c>
      <c r="H170" s="16">
        <v>10.6</v>
      </c>
      <c r="I170" s="13" t="s">
        <v>3190</v>
      </c>
      <c r="J170" s="1" t="s">
        <v>4991</v>
      </c>
      <c r="K170" s="1">
        <v>0</v>
      </c>
      <c r="L170" s="1">
        <v>1</v>
      </c>
      <c r="M170" s="1">
        <v>3</v>
      </c>
      <c r="N170" s="1">
        <v>12</v>
      </c>
      <c r="O170" s="1">
        <v>78</v>
      </c>
      <c r="P170" s="16">
        <v>196.56731468023256</v>
      </c>
      <c r="Q170" s="21">
        <v>0.36479308137973904</v>
      </c>
      <c r="R170" s="21">
        <v>32.125216542024837</v>
      </c>
      <c r="S170" s="21">
        <v>31.7604234606451</v>
      </c>
      <c r="T170" s="21">
        <v>2.8398341504495855E-2</v>
      </c>
      <c r="U170" s="21">
        <v>2.0502626366779224</v>
      </c>
      <c r="V170" s="21">
        <v>2.0218642951734265</v>
      </c>
      <c r="W170" s="13" t="str">
        <f>IF(Table467411[[#This Row],[PSI - FI]]&gt;5,"Red",(IF(AND(Table467411[[#This Row],[PSI - FI]]&lt;5,Table467411[[#This Row],[PSI - FI]]&gt;=3),"Blue","No")))</f>
        <v>No</v>
      </c>
      <c r="X170" s="19" t="str">
        <f>HYPERLINK("https://www.google.com/maps/dir/?api=1&amp;origin=" &amp; Table467411[[#This Row],[Begin Lat]] &amp; "," &amp; Table467411[[#This Row],[Begin Long]] &amp; "&amp;destination=" &amp; Table467411[[#This Row],[End Lat]] &amp; "," &amp; Table467411[[#This Row],[End Long]] &amp; "&amp;travelmode=driving", "Google Maps")</f>
        <v>Google Maps</v>
      </c>
      <c r="Y170" s="1">
        <v>39.355441689999999</v>
      </c>
      <c r="Z170" s="1">
        <v>-84.378165854599999</v>
      </c>
      <c r="AA170" s="1">
        <v>39.353665505899997</v>
      </c>
      <c r="AB170" s="1">
        <v>-84.3691438181</v>
      </c>
    </row>
    <row r="171" spans="1:28" x14ac:dyDescent="0.25">
      <c r="A171" s="13">
        <v>169</v>
      </c>
      <c r="B171" s="17">
        <v>4</v>
      </c>
      <c r="C171" s="1" t="s">
        <v>800</v>
      </c>
      <c r="D171" s="1" t="s">
        <v>4653</v>
      </c>
      <c r="E171" s="1" t="s">
        <v>5922</v>
      </c>
      <c r="F171" s="1" t="s">
        <v>4889</v>
      </c>
      <c r="G171" s="16">
        <v>7.9</v>
      </c>
      <c r="H171" s="16">
        <v>8.4</v>
      </c>
      <c r="I171" s="13" t="s">
        <v>3190</v>
      </c>
      <c r="J171" s="1" t="s">
        <v>4975</v>
      </c>
      <c r="K171" s="1">
        <v>0</v>
      </c>
      <c r="L171" s="1">
        <v>1</v>
      </c>
      <c r="M171" s="1">
        <v>5</v>
      </c>
      <c r="N171" s="1">
        <v>4</v>
      </c>
      <c r="O171" s="1">
        <v>11</v>
      </c>
      <c r="P171" s="16">
        <v>107.16106468023256</v>
      </c>
      <c r="Q171" s="21">
        <v>0.66843952709158017</v>
      </c>
      <c r="R171" s="21">
        <v>8.4637765607868172</v>
      </c>
      <c r="S171" s="21">
        <v>7.7953370336952368</v>
      </c>
      <c r="T171" s="21">
        <v>5.1225223149789854E-2</v>
      </c>
      <c r="U171" s="21">
        <v>2.0459456765021207</v>
      </c>
      <c r="V171" s="21">
        <v>1.9947204533523308</v>
      </c>
      <c r="W171" s="13" t="str">
        <f>IF(Table467411[[#This Row],[PSI - FI]]&gt;5,"Red",(IF(AND(Table467411[[#This Row],[PSI - FI]]&lt;5,Table467411[[#This Row],[PSI - FI]]&gt;=3),"Blue","No")))</f>
        <v>No</v>
      </c>
      <c r="X171" s="19" t="str">
        <f>HYPERLINK("https://www.google.com/maps/dir/?api=1&amp;origin=" &amp; Table467411[[#This Row],[Begin Lat]] &amp; "," &amp; Table467411[[#This Row],[Begin Long]] &amp; "&amp;destination=" &amp; Table467411[[#This Row],[End Lat]] &amp; "," &amp; Table467411[[#This Row],[End Long]] &amp; "&amp;travelmode=driving", "Google Maps")</f>
        <v>Google Maps</v>
      </c>
      <c r="Y171" s="1">
        <v>40.877990447999998</v>
      </c>
      <c r="Z171" s="1">
        <v>-81.448317582000001</v>
      </c>
      <c r="AA171" s="1">
        <v>40.879524655799997</v>
      </c>
      <c r="AB171" s="1">
        <v>-81.439011332099994</v>
      </c>
    </row>
    <row r="172" spans="1:28" x14ac:dyDescent="0.25">
      <c r="A172" s="13">
        <v>170</v>
      </c>
      <c r="B172" s="17">
        <v>8</v>
      </c>
      <c r="C172" s="1" t="s">
        <v>788</v>
      </c>
      <c r="D172" s="1" t="s">
        <v>4664</v>
      </c>
      <c r="E172" s="1" t="s">
        <v>5486</v>
      </c>
      <c r="F172" s="1" t="s">
        <v>3729</v>
      </c>
      <c r="G172" s="16">
        <v>14.5</v>
      </c>
      <c r="H172" s="16">
        <v>15</v>
      </c>
      <c r="I172" s="13" t="s">
        <v>3190</v>
      </c>
      <c r="J172" s="1" t="s">
        <v>4984</v>
      </c>
      <c r="K172" s="1">
        <v>1</v>
      </c>
      <c r="L172" s="1">
        <v>1</v>
      </c>
      <c r="M172" s="1">
        <v>4</v>
      </c>
      <c r="N172" s="1">
        <v>3</v>
      </c>
      <c r="O172" s="1">
        <v>17</v>
      </c>
      <c r="P172" s="16">
        <v>147.85337936046511</v>
      </c>
      <c r="Q172" s="21">
        <v>0.24604177797532328</v>
      </c>
      <c r="R172" s="21">
        <v>10.039845297391855</v>
      </c>
      <c r="S172" s="21">
        <v>9.7938035194165316</v>
      </c>
      <c r="T172" s="21">
        <v>1.8348077081159136E-2</v>
      </c>
      <c r="U172" s="21">
        <v>2.0448576564760272</v>
      </c>
      <c r="V172" s="21">
        <v>2.026509579394868</v>
      </c>
      <c r="W172" s="13" t="str">
        <f>IF(Table467411[[#This Row],[PSI - FI]]&gt;5,"Red",(IF(AND(Table467411[[#This Row],[PSI - FI]]&lt;5,Table467411[[#This Row],[PSI - FI]]&gt;=3),"Blue","No")))</f>
        <v>No</v>
      </c>
      <c r="X172" s="19" t="str">
        <f>HYPERLINK("https://www.google.com/maps/dir/?api=1&amp;origin=" &amp; Table467411[[#This Row],[Begin Lat]] &amp; "," &amp; Table467411[[#This Row],[Begin Long]] &amp; "&amp;destination=" &amp; Table467411[[#This Row],[End Lat]] &amp; "," &amp; Table467411[[#This Row],[End Long]] &amp; "&amp;travelmode=driving", "Google Maps")</f>
        <v>Google Maps</v>
      </c>
      <c r="Y172" s="1">
        <v>39.432776009800001</v>
      </c>
      <c r="Z172" s="1">
        <v>-84.440884345699999</v>
      </c>
      <c r="AA172" s="1">
        <v>39.436591929800002</v>
      </c>
      <c r="AB172" s="1">
        <v>-84.433161931699999</v>
      </c>
    </row>
    <row r="173" spans="1:28" x14ac:dyDescent="0.25">
      <c r="A173" s="13">
        <v>171</v>
      </c>
      <c r="B173" s="17">
        <v>6</v>
      </c>
      <c r="C173" s="1" t="s">
        <v>784</v>
      </c>
      <c r="D173" s="1" t="s">
        <v>4590</v>
      </c>
      <c r="E173" s="1" t="s">
        <v>5889</v>
      </c>
      <c r="F173" s="1" t="s">
        <v>3709</v>
      </c>
      <c r="G173" s="16">
        <v>16.399999999999999</v>
      </c>
      <c r="H173" s="16">
        <v>16.899999999999999</v>
      </c>
      <c r="I173" s="13" t="s">
        <v>3190</v>
      </c>
      <c r="J173" s="1" t="s">
        <v>4984</v>
      </c>
      <c r="K173" s="1">
        <v>0</v>
      </c>
      <c r="L173" s="1">
        <v>1</v>
      </c>
      <c r="M173" s="1">
        <v>2</v>
      </c>
      <c r="N173" s="1">
        <v>8</v>
      </c>
      <c r="O173" s="1">
        <v>15</v>
      </c>
      <c r="P173" s="16">
        <v>109.27043968023256</v>
      </c>
      <c r="Q173" s="21">
        <v>0.42683652465237509</v>
      </c>
      <c r="R173" s="21">
        <v>6.2712137949871938</v>
      </c>
      <c r="S173" s="21">
        <v>5.8443772703348191</v>
      </c>
      <c r="T173" s="21">
        <v>3.0597910278540485E-2</v>
      </c>
      <c r="U173" s="21">
        <v>2.0447647766797186</v>
      </c>
      <c r="V173" s="21">
        <v>2.0141668664011783</v>
      </c>
      <c r="W173" s="13" t="str">
        <f>IF(Table467411[[#This Row],[PSI - FI]]&gt;5,"Red",(IF(AND(Table467411[[#This Row],[PSI - FI]]&lt;5,Table467411[[#This Row],[PSI - FI]]&gt;=3),"Blue","No")))</f>
        <v>No</v>
      </c>
      <c r="X173" s="19" t="str">
        <f>HYPERLINK("https://www.google.com/maps/dir/?api=1&amp;origin=" &amp; Table467411[[#This Row],[Begin Lat]] &amp; "," &amp; Table467411[[#This Row],[Begin Long]] &amp; "&amp;destination=" &amp; Table467411[[#This Row],[End Lat]] &amp; "," &amp; Table467411[[#This Row],[End Long]] &amp; "&amp;travelmode=driving", "Google Maps")</f>
        <v>Google Maps</v>
      </c>
      <c r="Y173" s="1">
        <v>40.081566286700003</v>
      </c>
      <c r="Z173" s="1">
        <v>-82.895017910500002</v>
      </c>
      <c r="AA173" s="1">
        <v>40.080559842600003</v>
      </c>
      <c r="AB173" s="1">
        <v>-82.885845041600007</v>
      </c>
    </row>
    <row r="174" spans="1:28" x14ac:dyDescent="0.25">
      <c r="A174" s="13">
        <v>172</v>
      </c>
      <c r="B174" s="17">
        <v>6</v>
      </c>
      <c r="C174" s="1" t="s">
        <v>784</v>
      </c>
      <c r="D174" s="1" t="s">
        <v>4617</v>
      </c>
      <c r="E174" s="1" t="s">
        <v>5247</v>
      </c>
      <c r="F174" s="1" t="s">
        <v>3701</v>
      </c>
      <c r="G174" s="16">
        <v>10.4</v>
      </c>
      <c r="H174" s="16">
        <v>10.9</v>
      </c>
      <c r="I174" s="13" t="s">
        <v>3190</v>
      </c>
      <c r="J174" s="1" t="s">
        <v>4975</v>
      </c>
      <c r="K174" s="1">
        <v>0</v>
      </c>
      <c r="L174" s="1">
        <v>3</v>
      </c>
      <c r="M174" s="1">
        <v>7</v>
      </c>
      <c r="N174" s="1">
        <v>3</v>
      </c>
      <c r="O174" s="1">
        <v>11</v>
      </c>
      <c r="P174" s="16">
        <v>207.17069404069767</v>
      </c>
      <c r="Q174" s="21">
        <v>0.41049949075154379</v>
      </c>
      <c r="R174" s="21">
        <v>9.7822427878401772</v>
      </c>
      <c r="S174" s="21">
        <v>9.3717432970886332</v>
      </c>
      <c r="T174" s="21">
        <v>3.1601839940508435E-2</v>
      </c>
      <c r="U174" s="21">
        <v>2.0349706550433528</v>
      </c>
      <c r="V174" s="21">
        <v>2.0033688151028444</v>
      </c>
      <c r="W174" s="13" t="str">
        <f>IF(Table467411[[#This Row],[PSI - FI]]&gt;5,"Red",(IF(AND(Table467411[[#This Row],[PSI - FI]]&lt;5,Table467411[[#This Row],[PSI - FI]]&gt;=3),"Blue","No")))</f>
        <v>No</v>
      </c>
      <c r="X174" s="19" t="str">
        <f>HYPERLINK("https://www.google.com/maps/dir/?api=1&amp;origin=" &amp; Table467411[[#This Row],[Begin Lat]] &amp; "," &amp; Table467411[[#This Row],[Begin Long]] &amp; "&amp;destination=" &amp; Table467411[[#This Row],[End Lat]] &amp; "," &amp; Table467411[[#This Row],[End Long]] &amp; "&amp;travelmode=driving", "Google Maps")</f>
        <v>Google Maps</v>
      </c>
      <c r="Y174" s="1">
        <v>40.009560385199997</v>
      </c>
      <c r="Z174" s="1">
        <v>-83.086974361700001</v>
      </c>
      <c r="AA174" s="1">
        <v>40.004459169999997</v>
      </c>
      <c r="AB174" s="1">
        <v>-83.080486138500007</v>
      </c>
    </row>
    <row r="175" spans="1:28" x14ac:dyDescent="0.25">
      <c r="A175" s="13">
        <v>173</v>
      </c>
      <c r="B175" s="17">
        <v>4</v>
      </c>
      <c r="C175" s="1" t="s">
        <v>800</v>
      </c>
      <c r="D175" s="1" t="s">
        <v>4665</v>
      </c>
      <c r="E175" s="1" t="s">
        <v>5347</v>
      </c>
      <c r="F175" s="1" t="s">
        <v>4881</v>
      </c>
      <c r="G175" s="16">
        <v>5</v>
      </c>
      <c r="H175" s="16">
        <v>5.5</v>
      </c>
      <c r="I175" s="13" t="s">
        <v>3190</v>
      </c>
      <c r="J175" s="1" t="s">
        <v>4984</v>
      </c>
      <c r="K175" s="1">
        <v>0</v>
      </c>
      <c r="L175" s="1">
        <v>1</v>
      </c>
      <c r="M175" s="1">
        <v>2</v>
      </c>
      <c r="N175" s="1">
        <v>7</v>
      </c>
      <c r="O175" s="1">
        <v>35</v>
      </c>
      <c r="P175" s="16">
        <v>124.83293968023256</v>
      </c>
      <c r="Q175" s="21">
        <v>0.25927781413622997</v>
      </c>
      <c r="R175" s="21">
        <v>16.026296849505062</v>
      </c>
      <c r="S175" s="21">
        <v>15.767019035368833</v>
      </c>
      <c r="T175" s="21">
        <v>1.9620806960426493E-2</v>
      </c>
      <c r="U175" s="21">
        <v>2.0288483992456228</v>
      </c>
      <c r="V175" s="21">
        <v>2.0092275922851961</v>
      </c>
      <c r="W175" s="13" t="str">
        <f>IF(Table467411[[#This Row],[PSI - FI]]&gt;5,"Red",(IF(AND(Table467411[[#This Row],[PSI - FI]]&lt;5,Table467411[[#This Row],[PSI - FI]]&gt;=3),"Blue","No")))</f>
        <v>No</v>
      </c>
      <c r="X175" s="19" t="str">
        <f>HYPERLINK("https://www.google.com/maps/dir/?api=1&amp;origin=" &amp; Table467411[[#This Row],[Begin Lat]] &amp; "," &amp; Table467411[[#This Row],[Begin Long]] &amp; "&amp;destination=" &amp; Table467411[[#This Row],[End Lat]] &amp; "," &amp; Table467411[[#This Row],[End Long]] &amp; "&amp;travelmode=driving", "Google Maps")</f>
        <v>Google Maps</v>
      </c>
      <c r="Y175" s="1">
        <v>40.859017100800003</v>
      </c>
      <c r="Z175" s="1">
        <v>-81.430370273899996</v>
      </c>
      <c r="AA175" s="1">
        <v>40.859577628899999</v>
      </c>
      <c r="AB175" s="1">
        <v>-81.420892770099996</v>
      </c>
    </row>
    <row r="176" spans="1:28" x14ac:dyDescent="0.25">
      <c r="A176" s="13">
        <v>174</v>
      </c>
      <c r="B176" s="17">
        <v>3</v>
      </c>
      <c r="C176" s="1" t="s">
        <v>791</v>
      </c>
      <c r="D176" s="1" t="s">
        <v>4638</v>
      </c>
      <c r="E176" s="1" t="s">
        <v>5923</v>
      </c>
      <c r="F176" s="1" t="s">
        <v>3712</v>
      </c>
      <c r="G176" s="16">
        <v>3.8</v>
      </c>
      <c r="H176" s="16">
        <v>4.3</v>
      </c>
      <c r="I176" s="13" t="s">
        <v>3190</v>
      </c>
      <c r="J176" s="1" t="s">
        <v>4984</v>
      </c>
      <c r="K176" s="1">
        <v>0</v>
      </c>
      <c r="L176" s="1">
        <v>1</v>
      </c>
      <c r="M176" s="1">
        <v>5</v>
      </c>
      <c r="N176" s="1">
        <v>1</v>
      </c>
      <c r="O176" s="1">
        <v>10</v>
      </c>
      <c r="P176" s="16">
        <v>92.848564680232556</v>
      </c>
      <c r="Q176" s="21">
        <v>0.45599313144517162</v>
      </c>
      <c r="R176" s="21">
        <v>6.9399994059580035</v>
      </c>
      <c r="S176" s="21">
        <v>6.484006274512832</v>
      </c>
      <c r="T176" s="21">
        <v>3.2717203641768479E-2</v>
      </c>
      <c r="U176" s="21">
        <v>2.0225852512057068</v>
      </c>
      <c r="V176" s="21">
        <v>1.9898680475639383</v>
      </c>
      <c r="W176" s="13" t="str">
        <f>IF(Table467411[[#This Row],[PSI - FI]]&gt;5,"Red",(IF(AND(Table467411[[#This Row],[PSI - FI]]&lt;5,Table467411[[#This Row],[PSI - FI]]&gt;=3),"Blue","No")))</f>
        <v>No</v>
      </c>
      <c r="X176" s="19" t="str">
        <f>HYPERLINK("https://www.google.com/maps/dir/?api=1&amp;origin=" &amp; Table467411[[#This Row],[Begin Lat]] &amp; "," &amp; Table467411[[#This Row],[Begin Long]] &amp; "&amp;destination=" &amp; Table467411[[#This Row],[End Lat]] &amp; "," &amp; Table467411[[#This Row],[End Long]] &amp; "&amp;travelmode=driving", "Google Maps")</f>
        <v>Google Maps</v>
      </c>
      <c r="Y176" s="1">
        <v>41.403619642199999</v>
      </c>
      <c r="Z176" s="1">
        <v>-82.274059319100004</v>
      </c>
      <c r="AA176" s="1">
        <v>41.401872785400002</v>
      </c>
      <c r="AB176" s="1">
        <v>-82.264786526999998</v>
      </c>
    </row>
    <row r="177" spans="1:28" x14ac:dyDescent="0.25">
      <c r="A177" s="13">
        <v>175</v>
      </c>
      <c r="B177" s="17">
        <v>3</v>
      </c>
      <c r="C177" s="1" t="s">
        <v>791</v>
      </c>
      <c r="D177" s="1" t="s">
        <v>4638</v>
      </c>
      <c r="E177" s="1" t="s">
        <v>5923</v>
      </c>
      <c r="F177" s="1" t="s">
        <v>3712</v>
      </c>
      <c r="G177" s="16">
        <v>10</v>
      </c>
      <c r="H177" s="16">
        <v>10.5</v>
      </c>
      <c r="I177" s="13" t="s">
        <v>3190</v>
      </c>
      <c r="J177" s="1" t="s">
        <v>4984</v>
      </c>
      <c r="K177" s="1">
        <v>1</v>
      </c>
      <c r="L177" s="1">
        <v>0</v>
      </c>
      <c r="M177" s="1">
        <v>3</v>
      </c>
      <c r="N177" s="1">
        <v>3</v>
      </c>
      <c r="O177" s="1">
        <v>8</v>
      </c>
      <c r="P177" s="16">
        <v>86.629814680232556</v>
      </c>
      <c r="Q177" s="21">
        <v>0.56085559050017086</v>
      </c>
      <c r="R177" s="21">
        <v>5.6738280987930114</v>
      </c>
      <c r="S177" s="21">
        <v>5.1129725082928408</v>
      </c>
      <c r="T177" s="21">
        <v>4.0596773490730417E-2</v>
      </c>
      <c r="U177" s="21">
        <v>2.0201185416594556</v>
      </c>
      <c r="V177" s="21">
        <v>1.9795217681687252</v>
      </c>
      <c r="W177" s="13" t="str">
        <f>IF(Table467411[[#This Row],[PSI - FI]]&gt;5,"Red",(IF(AND(Table467411[[#This Row],[PSI - FI]]&lt;5,Table467411[[#This Row],[PSI - FI]]&gt;=3),"Blue","No")))</f>
        <v>No</v>
      </c>
      <c r="X177" s="19" t="str">
        <f>HYPERLINK("https://www.google.com/maps/dir/?api=1&amp;origin=" &amp; Table467411[[#This Row],[Begin Lat]] &amp; "," &amp; Table467411[[#This Row],[Begin Long]] &amp; "&amp;destination=" &amp; Table467411[[#This Row],[End Lat]] &amp; "," &amp; Table467411[[#This Row],[End Long]] &amp; "&amp;travelmode=driving", "Google Maps")</f>
        <v>Google Maps</v>
      </c>
      <c r="Y177" s="1">
        <v>41.410808043999999</v>
      </c>
      <c r="Z177" s="1">
        <v>-82.160492914800002</v>
      </c>
      <c r="AA177" s="1">
        <v>41.407509201300002</v>
      </c>
      <c r="AB177" s="1">
        <v>-82.1520157012</v>
      </c>
    </row>
    <row r="178" spans="1:28" x14ac:dyDescent="0.25">
      <c r="A178" s="13">
        <v>176</v>
      </c>
      <c r="B178" s="17">
        <v>9</v>
      </c>
      <c r="C178" s="1" t="s">
        <v>1334</v>
      </c>
      <c r="D178" s="1" t="s">
        <v>4667</v>
      </c>
      <c r="E178" s="1" t="s">
        <v>5924</v>
      </c>
      <c r="F178" s="1" t="s">
        <v>4891</v>
      </c>
      <c r="G178" s="16">
        <v>0.2</v>
      </c>
      <c r="H178" s="16">
        <v>0.7</v>
      </c>
      <c r="I178" s="13" t="s">
        <v>3190</v>
      </c>
      <c r="J178" s="1" t="s">
        <v>4975</v>
      </c>
      <c r="K178" s="1">
        <v>1</v>
      </c>
      <c r="L178" s="1">
        <v>0</v>
      </c>
      <c r="M178" s="1">
        <v>13</v>
      </c>
      <c r="N178" s="1">
        <v>0</v>
      </c>
      <c r="O178" s="1">
        <v>22</v>
      </c>
      <c r="P178" s="16">
        <v>152.78606468023256</v>
      </c>
      <c r="Q178" s="21">
        <v>0.37575115242417406</v>
      </c>
      <c r="R178" s="21">
        <v>13.667744671950285</v>
      </c>
      <c r="S178" s="21">
        <v>13.291993519526111</v>
      </c>
      <c r="T178" s="21">
        <v>2.8950680163911453E-2</v>
      </c>
      <c r="U178" s="21">
        <v>2.0199853326925985</v>
      </c>
      <c r="V178" s="21">
        <v>1.9910346525286871</v>
      </c>
      <c r="W178" s="13" t="str">
        <f>IF(Table467411[[#This Row],[PSI - FI]]&gt;5,"Red",(IF(AND(Table467411[[#This Row],[PSI - FI]]&lt;5,Table467411[[#This Row],[PSI - FI]]&gt;=3),"Blue","No")))</f>
        <v>No</v>
      </c>
      <c r="X178" s="19" t="str">
        <f>HYPERLINK("https://www.google.com/maps/dir/?api=1&amp;origin=" &amp; Table467411[[#This Row],[Begin Lat]] &amp; "," &amp; Table467411[[#This Row],[Begin Long]] &amp; "&amp;destination=" &amp; Table467411[[#This Row],[End Lat]] &amp; "," &amp; Table467411[[#This Row],[End Long]] &amp; "&amp;travelmode=driving", "Google Maps")</f>
        <v>Google Maps</v>
      </c>
      <c r="Y178" s="1">
        <v>38.714857305700001</v>
      </c>
      <c r="Z178" s="1">
        <v>-82.856622365700005</v>
      </c>
      <c r="AA178" s="1">
        <v>38.721850635400003</v>
      </c>
      <c r="AB178" s="1">
        <v>-82.859080615400003</v>
      </c>
    </row>
    <row r="179" spans="1:28" x14ac:dyDescent="0.25">
      <c r="A179" s="13">
        <v>177</v>
      </c>
      <c r="B179" s="17">
        <v>2</v>
      </c>
      <c r="C179" s="1" t="s">
        <v>786</v>
      </c>
      <c r="D179" s="1" t="s">
        <v>3285</v>
      </c>
      <c r="E179" s="1" t="s">
        <v>3286</v>
      </c>
      <c r="F179" s="1" t="s">
        <v>3725</v>
      </c>
      <c r="G179" s="16">
        <v>8</v>
      </c>
      <c r="H179" s="16">
        <v>8.5</v>
      </c>
      <c r="I179" s="13" t="s">
        <v>3190</v>
      </c>
      <c r="J179" s="1" t="s">
        <v>4975</v>
      </c>
      <c r="K179" s="1">
        <v>0</v>
      </c>
      <c r="L179" s="1">
        <v>1</v>
      </c>
      <c r="M179" s="1">
        <v>3</v>
      </c>
      <c r="N179" s="1">
        <v>7</v>
      </c>
      <c r="O179" s="1">
        <v>21</v>
      </c>
      <c r="P179" s="16">
        <v>117.37981468023256</v>
      </c>
      <c r="Q179" s="21">
        <v>0.4533561207767039</v>
      </c>
      <c r="R179" s="21">
        <v>16.914596031261624</v>
      </c>
      <c r="S179" s="21">
        <v>16.46123991048492</v>
      </c>
      <c r="T179" s="21">
        <v>3.486788980433575E-2</v>
      </c>
      <c r="U179" s="21">
        <v>2.0179441733374057</v>
      </c>
      <c r="V179" s="21">
        <v>1.98307628353307</v>
      </c>
      <c r="W179" s="13" t="str">
        <f>IF(Table467411[[#This Row],[PSI - FI]]&gt;5,"Red",(IF(AND(Table467411[[#This Row],[PSI - FI]]&lt;5,Table467411[[#This Row],[PSI - FI]]&gt;=3),"Blue","No")))</f>
        <v>No</v>
      </c>
      <c r="X179" s="19" t="str">
        <f>HYPERLINK("https://www.google.com/maps/dir/?api=1&amp;origin=" &amp; Table467411[[#This Row],[Begin Lat]] &amp; "," &amp; Table467411[[#This Row],[Begin Long]] &amp; "&amp;destination=" &amp; Table467411[[#This Row],[End Lat]] &amp; "," &amp; Table467411[[#This Row],[End Long]] &amp; "&amp;travelmode=driving", "Google Maps")</f>
        <v>Google Maps</v>
      </c>
      <c r="Y179" s="1">
        <v>41.673808786499997</v>
      </c>
      <c r="Z179" s="1">
        <v>-83.724325206499998</v>
      </c>
      <c r="AA179" s="1">
        <v>41.673678969400001</v>
      </c>
      <c r="AB179" s="1">
        <v>-83.714652403599999</v>
      </c>
    </row>
    <row r="180" spans="1:28" x14ac:dyDescent="0.25">
      <c r="A180" s="13">
        <v>178</v>
      </c>
      <c r="B180" s="17">
        <v>6</v>
      </c>
      <c r="C180" s="1" t="s">
        <v>784</v>
      </c>
      <c r="D180" s="1" t="s">
        <v>4045</v>
      </c>
      <c r="E180" s="1" t="s">
        <v>5920</v>
      </c>
      <c r="F180" s="1" t="s">
        <v>3706</v>
      </c>
      <c r="G180" s="16">
        <v>6.4</v>
      </c>
      <c r="H180" s="16">
        <v>6.9</v>
      </c>
      <c r="I180" s="13" t="s">
        <v>3190</v>
      </c>
      <c r="J180" s="1" t="s">
        <v>4984</v>
      </c>
      <c r="K180" s="1">
        <v>2</v>
      </c>
      <c r="L180" s="1">
        <v>1</v>
      </c>
      <c r="M180" s="1">
        <v>1</v>
      </c>
      <c r="N180" s="1">
        <v>4</v>
      </c>
      <c r="O180" s="1">
        <v>26</v>
      </c>
      <c r="P180" s="16">
        <v>187.32694404069767</v>
      </c>
      <c r="Q180" s="21">
        <v>0.326732353652192</v>
      </c>
      <c r="R180" s="21">
        <v>13.227024447584123</v>
      </c>
      <c r="S180" s="21">
        <v>12.900292093931931</v>
      </c>
      <c r="T180" s="21">
        <v>2.3606811622555193E-2</v>
      </c>
      <c r="U180" s="21">
        <v>2.0117851422037165</v>
      </c>
      <c r="V180" s="21">
        <v>1.9881783305811613</v>
      </c>
      <c r="W180" s="13" t="str">
        <f>IF(Table467411[[#This Row],[PSI - FI]]&gt;5,"Red",(IF(AND(Table467411[[#This Row],[PSI - FI]]&lt;5,Table467411[[#This Row],[PSI - FI]]&gt;=3),"Blue","No")))</f>
        <v>No</v>
      </c>
      <c r="X180" s="19" t="str">
        <f>HYPERLINK("https://www.google.com/maps/dir/?api=1&amp;origin=" &amp; Table467411[[#This Row],[Begin Lat]] &amp; "," &amp; Table467411[[#This Row],[Begin Long]] &amp; "&amp;destination=" &amp; Table467411[[#This Row],[End Lat]] &amp; "," &amp; Table467411[[#This Row],[End Long]] &amp; "&amp;travelmode=driving", "Google Maps")</f>
        <v>Google Maps</v>
      </c>
      <c r="Y180" s="1">
        <v>39.952962321199998</v>
      </c>
      <c r="Z180" s="1">
        <v>-83.115586023299997</v>
      </c>
      <c r="AA180" s="1">
        <v>39.9534227937</v>
      </c>
      <c r="AB180" s="1">
        <v>-83.106181707000005</v>
      </c>
    </row>
    <row r="181" spans="1:28" x14ac:dyDescent="0.25">
      <c r="A181" s="13">
        <v>179</v>
      </c>
      <c r="B181" s="17">
        <v>6</v>
      </c>
      <c r="C181" s="1" t="s">
        <v>784</v>
      </c>
      <c r="D181" s="1" t="s">
        <v>4000</v>
      </c>
      <c r="E181" s="1" t="s">
        <v>5599</v>
      </c>
      <c r="F181" s="1" t="s">
        <v>3704</v>
      </c>
      <c r="G181" s="16">
        <v>1.6</v>
      </c>
      <c r="H181" s="16">
        <v>2.1</v>
      </c>
      <c r="I181" s="13" t="s">
        <v>3190</v>
      </c>
      <c r="J181" s="1" t="s">
        <v>4984</v>
      </c>
      <c r="K181" s="1">
        <v>0</v>
      </c>
      <c r="L181" s="1">
        <v>0</v>
      </c>
      <c r="M181" s="1">
        <v>7</v>
      </c>
      <c r="N181" s="1">
        <v>2</v>
      </c>
      <c r="O181" s="1">
        <v>20</v>
      </c>
      <c r="P181" s="16">
        <v>74.703125</v>
      </c>
      <c r="Q181" s="21">
        <v>0.32771855019791118</v>
      </c>
      <c r="R181" s="21">
        <v>9.3805793720201613</v>
      </c>
      <c r="S181" s="21">
        <v>9.0528608218222502</v>
      </c>
      <c r="T181" s="21">
        <v>2.3673317724168204E-2</v>
      </c>
      <c r="U181" s="21">
        <v>2.0089750730308489</v>
      </c>
      <c r="V181" s="21">
        <v>1.9853017553066807</v>
      </c>
      <c r="W181" s="13" t="str">
        <f>IF(Table467411[[#This Row],[PSI - FI]]&gt;5,"Red",(IF(AND(Table467411[[#This Row],[PSI - FI]]&lt;5,Table467411[[#This Row],[PSI - FI]]&gt;=3),"Blue","No")))</f>
        <v>No</v>
      </c>
      <c r="X181" s="19" t="str">
        <f>HYPERLINK("https://www.google.com/maps/dir/?api=1&amp;origin=" &amp; Table467411[[#This Row],[Begin Lat]] &amp; "," &amp; Table467411[[#This Row],[Begin Long]] &amp; "&amp;destination=" &amp; Table467411[[#This Row],[End Lat]] &amp; "," &amp; Table467411[[#This Row],[End Long]] &amp; "&amp;travelmode=driving", "Google Maps")</f>
        <v>Google Maps</v>
      </c>
      <c r="Y181" s="1">
        <v>39.825546570100002</v>
      </c>
      <c r="Z181" s="1">
        <v>-83.001389033099997</v>
      </c>
      <c r="AA181" s="1">
        <v>39.8327490709</v>
      </c>
      <c r="AB181" s="1">
        <v>-83.000336399800005</v>
      </c>
    </row>
    <row r="182" spans="1:28" x14ac:dyDescent="0.25">
      <c r="A182" s="13">
        <v>180</v>
      </c>
      <c r="B182" s="17">
        <v>8</v>
      </c>
      <c r="C182" s="1" t="s">
        <v>1329</v>
      </c>
      <c r="D182" s="1" t="s">
        <v>4669</v>
      </c>
      <c r="E182" s="1" t="s">
        <v>5925</v>
      </c>
      <c r="F182" s="1" t="s">
        <v>3752</v>
      </c>
      <c r="G182" s="16">
        <v>1.8</v>
      </c>
      <c r="H182" s="16">
        <v>2.2999999999999998</v>
      </c>
      <c r="I182" s="13" t="s">
        <v>3190</v>
      </c>
      <c r="J182" s="1" t="s">
        <v>4984</v>
      </c>
      <c r="K182" s="1">
        <v>1</v>
      </c>
      <c r="L182" s="1">
        <v>0</v>
      </c>
      <c r="M182" s="1">
        <v>2</v>
      </c>
      <c r="N182" s="1">
        <v>5</v>
      </c>
      <c r="O182" s="1">
        <v>57</v>
      </c>
      <c r="P182" s="16">
        <v>137.95793968023256</v>
      </c>
      <c r="Q182" s="21">
        <v>0.32107252270497078</v>
      </c>
      <c r="R182" s="21">
        <v>25.283658703460056</v>
      </c>
      <c r="S182" s="21">
        <v>24.962586180755086</v>
      </c>
      <c r="T182" s="21">
        <v>2.3226113875158671E-2</v>
      </c>
      <c r="U182" s="21">
        <v>2.0004366350164151</v>
      </c>
      <c r="V182" s="21">
        <v>1.9772105211412565</v>
      </c>
      <c r="W182" s="13" t="str">
        <f>IF(Table467411[[#This Row],[PSI - FI]]&gt;5,"Red",(IF(AND(Table467411[[#This Row],[PSI - FI]]&lt;5,Table467411[[#This Row],[PSI - FI]]&gt;=3),"Blue","No")))</f>
        <v>No</v>
      </c>
      <c r="X182" s="19" t="str">
        <f>HYPERLINK("https://www.google.com/maps/dir/?api=1&amp;origin=" &amp; Table467411[[#This Row],[Begin Lat]] &amp; "," &amp; Table467411[[#This Row],[Begin Long]] &amp; "&amp;destination=" &amp; Table467411[[#This Row],[End Lat]] &amp; "," &amp; Table467411[[#This Row],[End Long]] &amp; "&amp;travelmode=driving", "Google Maps")</f>
        <v>Google Maps</v>
      </c>
      <c r="Y182" s="1">
        <v>0</v>
      </c>
      <c r="Z182" s="1">
        <v>0</v>
      </c>
      <c r="AA182" s="1">
        <v>39.188751904699998</v>
      </c>
      <c r="AB182" s="1">
        <v>-84.248997543599998</v>
      </c>
    </row>
    <row r="183" spans="1:28" x14ac:dyDescent="0.25">
      <c r="A183" s="13">
        <v>181</v>
      </c>
      <c r="B183" s="17">
        <v>8</v>
      </c>
      <c r="C183" s="1" t="s">
        <v>1329</v>
      </c>
      <c r="D183" s="1" t="s">
        <v>3400</v>
      </c>
      <c r="E183" s="1" t="s">
        <v>5267</v>
      </c>
      <c r="F183" s="1" t="s">
        <v>3752</v>
      </c>
      <c r="G183" s="16">
        <v>1</v>
      </c>
      <c r="H183" s="16">
        <v>1.5</v>
      </c>
      <c r="I183" s="13" t="s">
        <v>3190</v>
      </c>
      <c r="J183" s="1" t="s">
        <v>4975</v>
      </c>
      <c r="K183" s="1">
        <v>0</v>
      </c>
      <c r="L183" s="1">
        <v>3</v>
      </c>
      <c r="M183" s="1">
        <v>9</v>
      </c>
      <c r="N183" s="1">
        <v>7</v>
      </c>
      <c r="O183" s="1">
        <v>48</v>
      </c>
      <c r="P183" s="16">
        <v>275.01444404069764</v>
      </c>
      <c r="Q183" s="21">
        <v>0.23979735523956075</v>
      </c>
      <c r="R183" s="21">
        <v>23.902444643119651</v>
      </c>
      <c r="S183" s="21">
        <v>23.662647287880091</v>
      </c>
      <c r="T183" s="21">
        <v>1.854362377348651E-2</v>
      </c>
      <c r="U183" s="21">
        <v>1.9913972834869134</v>
      </c>
      <c r="V183" s="21">
        <v>1.9728536597134267</v>
      </c>
      <c r="W183" s="13" t="str">
        <f>IF(Table467411[[#This Row],[PSI - FI]]&gt;5,"Red",(IF(AND(Table467411[[#This Row],[PSI - FI]]&lt;5,Table467411[[#This Row],[PSI - FI]]&gt;=3),"Blue","No")))</f>
        <v>No</v>
      </c>
      <c r="X183" s="19" t="str">
        <f>HYPERLINK("https://www.google.com/maps/dir/?api=1&amp;origin=" &amp; Table467411[[#This Row],[Begin Lat]] &amp; "," &amp; Table467411[[#This Row],[Begin Long]] &amp; "&amp;destination=" &amp; Table467411[[#This Row],[End Lat]] &amp; "," &amp; Table467411[[#This Row],[End Long]] &amp; "&amp;travelmode=driving", "Google Maps")</f>
        <v>Google Maps</v>
      </c>
      <c r="Y183" s="1">
        <v>39.183266310699999</v>
      </c>
      <c r="Z183" s="1">
        <v>-84.270926970199994</v>
      </c>
      <c r="AA183" s="1">
        <v>39.186766516100001</v>
      </c>
      <c r="AB183" s="1">
        <v>-84.262767761099994</v>
      </c>
    </row>
    <row r="184" spans="1:28" x14ac:dyDescent="0.25">
      <c r="A184" s="13">
        <v>182</v>
      </c>
      <c r="B184" s="17">
        <v>6</v>
      </c>
      <c r="C184" s="1" t="s">
        <v>784</v>
      </c>
      <c r="D184" s="1" t="s">
        <v>4672</v>
      </c>
      <c r="E184" s="1" t="s">
        <v>5926</v>
      </c>
      <c r="F184" s="1" t="s">
        <v>3721</v>
      </c>
      <c r="G184" s="16">
        <v>7.9</v>
      </c>
      <c r="H184" s="16">
        <v>8.4</v>
      </c>
      <c r="I184" s="13" t="s">
        <v>3190</v>
      </c>
      <c r="J184" s="1" t="s">
        <v>4984</v>
      </c>
      <c r="K184" s="1">
        <v>0</v>
      </c>
      <c r="L184" s="1">
        <v>1</v>
      </c>
      <c r="M184" s="1">
        <v>1</v>
      </c>
      <c r="N184" s="1">
        <v>5</v>
      </c>
      <c r="O184" s="1">
        <v>20</v>
      </c>
      <c r="P184" s="16">
        <v>94.411064680232556</v>
      </c>
      <c r="Q184" s="21">
        <v>0.35383043641316042</v>
      </c>
      <c r="R184" s="21">
        <v>12.325803694841735</v>
      </c>
      <c r="S184" s="21">
        <v>11.971973258428575</v>
      </c>
      <c r="T184" s="21">
        <v>2.5452292279898536E-2</v>
      </c>
      <c r="U184" s="21">
        <v>1.9873251663045681</v>
      </c>
      <c r="V184" s="21">
        <v>1.9618728740246696</v>
      </c>
      <c r="W184" s="13" t="str">
        <f>IF(Table467411[[#This Row],[PSI - FI]]&gt;5,"Red",(IF(AND(Table467411[[#This Row],[PSI - FI]]&lt;5,Table467411[[#This Row],[PSI - FI]]&gt;=3),"Blue","No")))</f>
        <v>No</v>
      </c>
      <c r="X184" s="19" t="str">
        <f>HYPERLINK("https://www.google.com/maps/dir/?api=1&amp;origin=" &amp; Table467411[[#This Row],[Begin Lat]] &amp; "," &amp; Table467411[[#This Row],[Begin Long]] &amp; "&amp;destination=" &amp; Table467411[[#This Row],[End Lat]] &amp; "," &amp; Table467411[[#This Row],[End Long]] &amp; "&amp;travelmode=driving", "Google Maps")</f>
        <v>Google Maps</v>
      </c>
      <c r="Y184" s="1">
        <v>0</v>
      </c>
      <c r="Z184" s="1">
        <v>0</v>
      </c>
      <c r="AA184" s="1">
        <v>39.906255922600003</v>
      </c>
      <c r="AB184" s="1">
        <v>-83.074096281799996</v>
      </c>
    </row>
    <row r="185" spans="1:28" x14ac:dyDescent="0.25">
      <c r="A185" s="13">
        <v>183</v>
      </c>
      <c r="B185" s="17">
        <v>4</v>
      </c>
      <c r="C185" s="1" t="s">
        <v>790</v>
      </c>
      <c r="D185" s="1" t="s">
        <v>4674</v>
      </c>
      <c r="E185" s="1" t="s">
        <v>5167</v>
      </c>
      <c r="F185" s="1" t="s">
        <v>3719</v>
      </c>
      <c r="G185" s="16">
        <v>16.600000000000001</v>
      </c>
      <c r="H185" s="16">
        <v>17.100000000000001</v>
      </c>
      <c r="I185" s="13" t="s">
        <v>3190</v>
      </c>
      <c r="J185" s="1" t="s">
        <v>4984</v>
      </c>
      <c r="K185" s="1">
        <v>0</v>
      </c>
      <c r="L185" s="1">
        <v>1</v>
      </c>
      <c r="M185" s="1">
        <v>7</v>
      </c>
      <c r="N185" s="1">
        <v>1</v>
      </c>
      <c r="O185" s="1">
        <v>16</v>
      </c>
      <c r="P185" s="16">
        <v>111.94231468023256</v>
      </c>
      <c r="Q185" s="21">
        <v>0.2256085075559828</v>
      </c>
      <c r="R185" s="21">
        <v>9.6437590088177441</v>
      </c>
      <c r="S185" s="21">
        <v>9.4181505012617617</v>
      </c>
      <c r="T185" s="21">
        <v>1.7078622841090473E-2</v>
      </c>
      <c r="U185" s="21">
        <v>1.982927340312252</v>
      </c>
      <c r="V185" s="21">
        <v>1.9658487174711616</v>
      </c>
      <c r="W185" s="13" t="str">
        <f>IF(Table467411[[#This Row],[PSI - FI]]&gt;5,"Red",(IF(AND(Table467411[[#This Row],[PSI - FI]]&lt;5,Table467411[[#This Row],[PSI - FI]]&gt;=3),"Blue","No")))</f>
        <v>No</v>
      </c>
      <c r="X185" s="19" t="str">
        <f>HYPERLINK("https://www.google.com/maps/dir/?api=1&amp;origin=" &amp; Table467411[[#This Row],[Begin Lat]] &amp; "," &amp; Table467411[[#This Row],[Begin Long]] &amp; "&amp;destination=" &amp; Table467411[[#This Row],[End Lat]] &amp; "," &amp; Table467411[[#This Row],[End Long]] &amp; "&amp;travelmode=driving", "Google Maps")</f>
        <v>Google Maps</v>
      </c>
      <c r="Y185" s="1">
        <v>41.239352642999997</v>
      </c>
      <c r="Z185" s="1">
        <v>-80.7625123941</v>
      </c>
      <c r="AA185" s="1">
        <v>41.234812867000002</v>
      </c>
      <c r="AB185" s="1">
        <v>-80.756313616200003</v>
      </c>
    </row>
    <row r="186" spans="1:28" x14ac:dyDescent="0.25">
      <c r="A186" s="13">
        <v>184</v>
      </c>
      <c r="B186" s="17">
        <v>4</v>
      </c>
      <c r="C186" s="1" t="s">
        <v>790</v>
      </c>
      <c r="D186" s="1" t="s">
        <v>4674</v>
      </c>
      <c r="E186" s="1" t="s">
        <v>5927</v>
      </c>
      <c r="F186" s="1" t="s">
        <v>3719</v>
      </c>
      <c r="G186" s="16">
        <v>17.899999999999999</v>
      </c>
      <c r="H186" s="16">
        <v>18.399999999999999</v>
      </c>
      <c r="I186" s="13" t="s">
        <v>3190</v>
      </c>
      <c r="J186" s="1" t="s">
        <v>4984</v>
      </c>
      <c r="K186" s="1">
        <v>0</v>
      </c>
      <c r="L186" s="1">
        <v>0</v>
      </c>
      <c r="M186" s="1">
        <v>5</v>
      </c>
      <c r="N186" s="1">
        <v>4</v>
      </c>
      <c r="O186" s="1">
        <v>14</v>
      </c>
      <c r="P186" s="16">
        <v>64.484375</v>
      </c>
      <c r="Q186" s="21">
        <v>0.2256085075559828</v>
      </c>
      <c r="R186" s="21">
        <v>8.872952173913383</v>
      </c>
      <c r="S186" s="21">
        <v>8.6473436663574006</v>
      </c>
      <c r="T186" s="21">
        <v>1.7078622841090473E-2</v>
      </c>
      <c r="U186" s="21">
        <v>1.982927340312252</v>
      </c>
      <c r="V186" s="21">
        <v>1.9658487174711616</v>
      </c>
      <c r="W186" s="13" t="str">
        <f>IF(Table467411[[#This Row],[PSI - FI]]&gt;5,"Red",(IF(AND(Table467411[[#This Row],[PSI - FI]]&lt;5,Table467411[[#This Row],[PSI - FI]]&gt;=3),"Blue","No")))</f>
        <v>No</v>
      </c>
      <c r="X186" s="19" t="str">
        <f>HYPERLINK("https://www.google.com/maps/dir/?api=1&amp;origin=" &amp; Table467411[[#This Row],[Begin Lat]] &amp; "," &amp; Table467411[[#This Row],[Begin Long]] &amp; "&amp;destination=" &amp; Table467411[[#This Row],[End Lat]] &amp; "," &amp; Table467411[[#This Row],[End Long]] &amp; "&amp;travelmode=driving", "Google Maps")</f>
        <v>Google Maps</v>
      </c>
      <c r="Y186" s="1">
        <v>41.230040380600002</v>
      </c>
      <c r="Z186" s="1">
        <v>-80.740120621700001</v>
      </c>
      <c r="AA186" s="1">
        <v>41.230346486800002</v>
      </c>
      <c r="AB186" s="1">
        <v>-80.730530835699994</v>
      </c>
    </row>
    <row r="187" spans="1:28" x14ac:dyDescent="0.25">
      <c r="A187" s="13">
        <v>185</v>
      </c>
      <c r="B187" s="17">
        <v>8</v>
      </c>
      <c r="C187" s="1" t="s">
        <v>788</v>
      </c>
      <c r="D187" s="1" t="s">
        <v>4618</v>
      </c>
      <c r="E187" s="1" t="s">
        <v>5578</v>
      </c>
      <c r="F187" s="1" t="s">
        <v>4367</v>
      </c>
      <c r="G187" s="16">
        <v>23.9</v>
      </c>
      <c r="H187" s="16">
        <v>24.4</v>
      </c>
      <c r="I187" s="13" t="s">
        <v>3190</v>
      </c>
      <c r="J187" s="1" t="s">
        <v>4984</v>
      </c>
      <c r="K187" s="1">
        <v>1</v>
      </c>
      <c r="L187" s="1">
        <v>1</v>
      </c>
      <c r="M187" s="1">
        <v>2</v>
      </c>
      <c r="N187" s="1">
        <v>1</v>
      </c>
      <c r="O187" s="1">
        <v>13</v>
      </c>
      <c r="P187" s="16">
        <v>121.88462936046511</v>
      </c>
      <c r="Q187" s="21">
        <v>0.46089412819885955</v>
      </c>
      <c r="R187" s="21">
        <v>12.641628038597325</v>
      </c>
      <c r="S187" s="21">
        <v>12.180733910398466</v>
      </c>
      <c r="T187" s="21">
        <v>3.3076755029218162E-2</v>
      </c>
      <c r="U187" s="21">
        <v>1.9722647060809637</v>
      </c>
      <c r="V187" s="21">
        <v>1.9391879510517456</v>
      </c>
      <c r="W187" s="13" t="str">
        <f>IF(Table467411[[#This Row],[PSI - FI]]&gt;5,"Red",(IF(AND(Table467411[[#This Row],[PSI - FI]]&lt;5,Table467411[[#This Row],[PSI - FI]]&gt;=3),"Blue","No")))</f>
        <v>No</v>
      </c>
      <c r="X187" s="19" t="str">
        <f>HYPERLINK("https://www.google.com/maps/dir/?api=1&amp;origin=" &amp; Table467411[[#This Row],[Begin Lat]] &amp; "," &amp; Table467411[[#This Row],[Begin Long]] &amp; "&amp;destination=" &amp; Table467411[[#This Row],[End Lat]] &amp; "," &amp; Table467411[[#This Row],[End Long]] &amp; "&amp;travelmode=driving", "Google Maps")</f>
        <v>Google Maps</v>
      </c>
      <c r="Y187" s="1">
        <v>39.375196322599997</v>
      </c>
      <c r="Z187" s="1">
        <v>-84.395129413999996</v>
      </c>
      <c r="AA187" s="1">
        <v>39.374103785599999</v>
      </c>
      <c r="AB187" s="1">
        <v>-84.385968864600002</v>
      </c>
    </row>
    <row r="188" spans="1:28" x14ac:dyDescent="0.25">
      <c r="A188" s="13">
        <v>186</v>
      </c>
      <c r="B188" s="17">
        <v>8</v>
      </c>
      <c r="C188" s="1" t="s">
        <v>1329</v>
      </c>
      <c r="D188" s="1" t="s">
        <v>4579</v>
      </c>
      <c r="E188" s="1" t="s">
        <v>3221</v>
      </c>
      <c r="F188" s="1" t="s">
        <v>3705</v>
      </c>
      <c r="G188" s="16">
        <v>7.3</v>
      </c>
      <c r="H188" s="16">
        <v>7.8</v>
      </c>
      <c r="I188" s="13" t="s">
        <v>3190</v>
      </c>
      <c r="J188" s="1" t="s">
        <v>4975</v>
      </c>
      <c r="K188" s="1">
        <v>1</v>
      </c>
      <c r="L188" s="1">
        <v>0</v>
      </c>
      <c r="M188" s="1">
        <v>8</v>
      </c>
      <c r="N188" s="1">
        <v>1</v>
      </c>
      <c r="O188" s="1">
        <v>2</v>
      </c>
      <c r="P188" s="16">
        <v>104.48918968023256</v>
      </c>
      <c r="Q188" s="21">
        <v>0.76874122196920192</v>
      </c>
      <c r="R188" s="21">
        <v>5.5525521614114135</v>
      </c>
      <c r="S188" s="21">
        <v>4.7838109394422119</v>
      </c>
      <c r="T188" s="21">
        <v>5.884724954132893E-2</v>
      </c>
      <c r="U188" s="21">
        <v>1.9527685508465082</v>
      </c>
      <c r="V188" s="21">
        <v>1.8939213013051792</v>
      </c>
      <c r="W188" s="13" t="str">
        <f>IF(Table467411[[#This Row],[PSI - FI]]&gt;5,"Red",(IF(AND(Table467411[[#This Row],[PSI - FI]]&lt;5,Table467411[[#This Row],[PSI - FI]]&gt;=3),"Blue","No")))</f>
        <v>No</v>
      </c>
      <c r="X188" s="19" t="str">
        <f>HYPERLINK("https://www.google.com/maps/dir/?api=1&amp;origin=" &amp; Table467411[[#This Row],[Begin Lat]] &amp; "," &amp; Table467411[[#This Row],[Begin Long]] &amp; "&amp;destination=" &amp; Table467411[[#This Row],[End Lat]] &amp; "," &amp; Table467411[[#This Row],[End Long]] &amp; "&amp;travelmode=driving", "Google Maps")</f>
        <v>Google Maps</v>
      </c>
      <c r="Y188" s="1">
        <v>39.018681439700003</v>
      </c>
      <c r="Z188" s="1">
        <v>-84.200195571400002</v>
      </c>
      <c r="AA188" s="1">
        <v>39.017019494300001</v>
      </c>
      <c r="AB188" s="1">
        <v>-84.191625447700005</v>
      </c>
    </row>
    <row r="189" spans="1:28" x14ac:dyDescent="0.25">
      <c r="A189" s="13">
        <v>187</v>
      </c>
      <c r="B189" s="17">
        <v>8</v>
      </c>
      <c r="C189" s="1" t="s">
        <v>1329</v>
      </c>
      <c r="D189" s="1" t="s">
        <v>4579</v>
      </c>
      <c r="E189" s="1" t="s">
        <v>3221</v>
      </c>
      <c r="F189" s="1" t="s">
        <v>3705</v>
      </c>
      <c r="G189" s="16">
        <v>4.3</v>
      </c>
      <c r="H189" s="16">
        <v>4.8</v>
      </c>
      <c r="I189" s="13" t="s">
        <v>3190</v>
      </c>
      <c r="J189" s="1" t="s">
        <v>4975</v>
      </c>
      <c r="K189" s="1">
        <v>0</v>
      </c>
      <c r="L189" s="1">
        <v>0</v>
      </c>
      <c r="M189" s="1">
        <v>7</v>
      </c>
      <c r="N189" s="1">
        <v>2</v>
      </c>
      <c r="O189" s="1">
        <v>21</v>
      </c>
      <c r="P189" s="16">
        <v>75.703125</v>
      </c>
      <c r="Q189" s="21">
        <v>0.76874122196920192</v>
      </c>
      <c r="R189" s="21">
        <v>11.873538491557285</v>
      </c>
      <c r="S189" s="21">
        <v>11.104797269588083</v>
      </c>
      <c r="T189" s="21">
        <v>5.884724954132893E-2</v>
      </c>
      <c r="U189" s="21">
        <v>1.9527685508465082</v>
      </c>
      <c r="V189" s="21">
        <v>1.8939213013051792</v>
      </c>
      <c r="W189" s="13" t="str">
        <f>IF(Table467411[[#This Row],[PSI - FI]]&gt;5,"Red",(IF(AND(Table467411[[#This Row],[PSI - FI]]&lt;5,Table467411[[#This Row],[PSI - FI]]&gt;=3),"Blue","No")))</f>
        <v>No</v>
      </c>
      <c r="X189" s="19" t="str">
        <f>HYPERLINK("https://www.google.com/maps/dir/?api=1&amp;origin=" &amp; Table467411[[#This Row],[Begin Lat]] &amp; "," &amp; Table467411[[#This Row],[Begin Long]] &amp; "&amp;destination=" &amp; Table467411[[#This Row],[End Lat]] &amp; "," &amp; Table467411[[#This Row],[End Long]] &amp; "&amp;travelmode=driving", "Google Maps")</f>
        <v>Google Maps</v>
      </c>
      <c r="Y189" s="1">
        <v>39.045552560200001</v>
      </c>
      <c r="Z189" s="1">
        <v>-84.243415634300007</v>
      </c>
      <c r="AA189" s="1">
        <v>39.041006042699998</v>
      </c>
      <c r="AB189" s="1">
        <v>-84.236605288800007</v>
      </c>
    </row>
    <row r="190" spans="1:28" x14ac:dyDescent="0.25">
      <c r="A190" s="13">
        <v>188</v>
      </c>
      <c r="B190" s="17">
        <v>3</v>
      </c>
      <c r="C190" s="1" t="s">
        <v>791</v>
      </c>
      <c r="D190" s="1" t="s">
        <v>4638</v>
      </c>
      <c r="E190" s="1" t="s">
        <v>5918</v>
      </c>
      <c r="F190" s="1" t="s">
        <v>3712</v>
      </c>
      <c r="G190" s="16">
        <v>3.4</v>
      </c>
      <c r="H190" s="16">
        <v>3.9</v>
      </c>
      <c r="I190" s="13" t="s">
        <v>3190</v>
      </c>
      <c r="J190" s="1" t="s">
        <v>4984</v>
      </c>
      <c r="K190" s="1">
        <v>1</v>
      </c>
      <c r="L190" s="1">
        <v>2</v>
      </c>
      <c r="M190" s="1">
        <v>0</v>
      </c>
      <c r="N190" s="1">
        <v>3</v>
      </c>
      <c r="O190" s="1">
        <v>4</v>
      </c>
      <c r="P190" s="16">
        <v>154.34256904069767</v>
      </c>
      <c r="Q190" s="21">
        <v>0.56085559050017086</v>
      </c>
      <c r="R190" s="21">
        <v>4.4112716783386423</v>
      </c>
      <c r="S190" s="21">
        <v>3.8504160878384717</v>
      </c>
      <c r="T190" s="21">
        <v>4.0596773490730417E-2</v>
      </c>
      <c r="U190" s="21">
        <v>1.9520871588556257</v>
      </c>
      <c r="V190" s="21">
        <v>1.9114903853648952</v>
      </c>
      <c r="W190" s="13" t="str">
        <f>IF(Table467411[[#This Row],[PSI - FI]]&gt;5,"Red",(IF(AND(Table467411[[#This Row],[PSI - FI]]&lt;5,Table467411[[#This Row],[PSI - FI]]&gt;=3),"Blue","No")))</f>
        <v>No</v>
      </c>
      <c r="X190" s="19" t="str">
        <f>HYPERLINK("https://www.google.com/maps/dir/?api=1&amp;origin=" &amp; Table467411[[#This Row],[Begin Lat]] &amp; "," &amp; Table467411[[#This Row],[Begin Long]] &amp; "&amp;destination=" &amp; Table467411[[#This Row],[End Lat]] &amp; "," &amp; Table467411[[#This Row],[End Long]] &amp; "&amp;travelmode=driving", "Google Maps")</f>
        <v>Google Maps</v>
      </c>
      <c r="Y190" s="1">
        <v>41.403762304099999</v>
      </c>
      <c r="Z190" s="1">
        <v>-82.281772141000005</v>
      </c>
      <c r="AA190" s="1">
        <v>41.403557675599998</v>
      </c>
      <c r="AB190" s="1">
        <v>-82.272183813799998</v>
      </c>
    </row>
    <row r="191" spans="1:28" x14ac:dyDescent="0.25">
      <c r="A191" s="13">
        <v>189</v>
      </c>
      <c r="B191" s="17">
        <v>8</v>
      </c>
      <c r="C191" s="1" t="s">
        <v>792</v>
      </c>
      <c r="D191" s="1" t="s">
        <v>3251</v>
      </c>
      <c r="E191" s="1" t="s">
        <v>5928</v>
      </c>
      <c r="F191" s="1" t="s">
        <v>3715</v>
      </c>
      <c r="G191" s="16">
        <v>6.9</v>
      </c>
      <c r="H191" s="16">
        <v>7.4</v>
      </c>
      <c r="I191" s="13" t="s">
        <v>3190</v>
      </c>
      <c r="J191" s="1" t="s">
        <v>4984</v>
      </c>
      <c r="K191" s="1">
        <v>1</v>
      </c>
      <c r="L191" s="1">
        <v>0</v>
      </c>
      <c r="M191" s="1">
        <v>5</v>
      </c>
      <c r="N191" s="1">
        <v>1</v>
      </c>
      <c r="O191" s="1">
        <v>11</v>
      </c>
      <c r="P191" s="16">
        <v>93.848564680232556</v>
      </c>
      <c r="Q191" s="21">
        <v>0.39949775815655114</v>
      </c>
      <c r="R191" s="21">
        <v>6.9293097066763911</v>
      </c>
      <c r="S191" s="21">
        <v>6.52981194851984</v>
      </c>
      <c r="T191" s="21">
        <v>2.8696249021188724E-2</v>
      </c>
      <c r="U191" s="21">
        <v>1.9372848923162151</v>
      </c>
      <c r="V191" s="21">
        <v>1.9085886432950265</v>
      </c>
      <c r="W191" s="13" t="str">
        <f>IF(Table467411[[#This Row],[PSI - FI]]&gt;5,"Red",(IF(AND(Table467411[[#This Row],[PSI - FI]]&lt;5,Table467411[[#This Row],[PSI - FI]]&gt;=3),"Blue","No")))</f>
        <v>No</v>
      </c>
      <c r="X191" s="19" t="str">
        <f>HYPERLINK("https://www.google.com/maps/dir/?api=1&amp;origin=" &amp; Table467411[[#This Row],[Begin Lat]] &amp; "," &amp; Table467411[[#This Row],[Begin Long]] &amp; "&amp;destination=" &amp; Table467411[[#This Row],[End Lat]] &amp; "," &amp; Table467411[[#This Row],[End Long]] &amp; "&amp;travelmode=driving", "Google Maps")</f>
        <v>Google Maps</v>
      </c>
      <c r="Y191" s="1">
        <v>39.6964795086</v>
      </c>
      <c r="Z191" s="1">
        <v>-83.987403875799998</v>
      </c>
      <c r="AA191" s="1">
        <v>39.694061637600001</v>
      </c>
      <c r="AB191" s="1">
        <v>-83.978626145199996</v>
      </c>
    </row>
    <row r="192" spans="1:28" x14ac:dyDescent="0.25">
      <c r="A192" s="13">
        <v>190</v>
      </c>
      <c r="B192" s="17">
        <v>7</v>
      </c>
      <c r="C192" s="1" t="s">
        <v>789</v>
      </c>
      <c r="D192" s="1" t="s">
        <v>3461</v>
      </c>
      <c r="E192" s="1" t="s">
        <v>3298</v>
      </c>
      <c r="F192" s="1" t="s">
        <v>3729</v>
      </c>
      <c r="G192" s="16">
        <v>9.8000000000000007</v>
      </c>
      <c r="H192" s="16">
        <v>10.3</v>
      </c>
      <c r="I192" s="13" t="s">
        <v>3190</v>
      </c>
      <c r="J192" s="1" t="s">
        <v>4984</v>
      </c>
      <c r="K192" s="1">
        <v>1</v>
      </c>
      <c r="L192" s="1">
        <v>1</v>
      </c>
      <c r="M192" s="1">
        <v>5</v>
      </c>
      <c r="N192" s="1">
        <v>0</v>
      </c>
      <c r="O192" s="1">
        <v>6</v>
      </c>
      <c r="P192" s="16">
        <v>130.08775436046511</v>
      </c>
      <c r="Q192" s="21">
        <v>0.39659433849835118</v>
      </c>
      <c r="R192" s="21">
        <v>5.2066535115401988</v>
      </c>
      <c r="S192" s="21">
        <v>4.8100591730418474</v>
      </c>
      <c r="T192" s="21">
        <v>2.8437214358376376E-2</v>
      </c>
      <c r="U192" s="21">
        <v>1.9099869476504308</v>
      </c>
      <c r="V192" s="21">
        <v>1.8815497332920543</v>
      </c>
      <c r="W192" s="13" t="str">
        <f>IF(Table467411[[#This Row],[PSI - FI]]&gt;5,"Red",(IF(AND(Table467411[[#This Row],[PSI - FI]]&lt;5,Table467411[[#This Row],[PSI - FI]]&gt;=3),"Blue","No")))</f>
        <v>No</v>
      </c>
      <c r="X192" s="19" t="str">
        <f>HYPERLINK("https://www.google.com/maps/dir/?api=1&amp;origin=" &amp; Table467411[[#This Row],[Begin Lat]] &amp; "," &amp; Table467411[[#This Row],[Begin Long]] &amp; "&amp;destination=" &amp; Table467411[[#This Row],[End Lat]] &amp; "," &amp; Table467411[[#This Row],[End Long]] &amp; "&amp;travelmode=driving", "Google Maps")</f>
        <v>Google Maps</v>
      </c>
      <c r="Y192" s="1">
        <v>39.916900444600003</v>
      </c>
      <c r="Z192" s="1">
        <v>-83.889883593199997</v>
      </c>
      <c r="AA192" s="1">
        <v>39.920796150999998</v>
      </c>
      <c r="AB192" s="1">
        <v>-83.881934881800007</v>
      </c>
    </row>
    <row r="193" spans="1:28" x14ac:dyDescent="0.25">
      <c r="A193" s="13">
        <v>191</v>
      </c>
      <c r="B193" s="17">
        <v>2</v>
      </c>
      <c r="C193" s="1" t="s">
        <v>786</v>
      </c>
      <c r="D193" s="1" t="s">
        <v>3285</v>
      </c>
      <c r="E193" s="1" t="s">
        <v>5929</v>
      </c>
      <c r="F193" s="1" t="s">
        <v>3725</v>
      </c>
      <c r="G193" s="16">
        <v>9</v>
      </c>
      <c r="H193" s="16">
        <v>9.5</v>
      </c>
      <c r="I193" s="13" t="s">
        <v>3190</v>
      </c>
      <c r="J193" s="1" t="s">
        <v>4984</v>
      </c>
      <c r="K193" s="1">
        <v>0</v>
      </c>
      <c r="L193" s="1">
        <v>0</v>
      </c>
      <c r="M193" s="1">
        <v>3</v>
      </c>
      <c r="N193" s="1">
        <v>4</v>
      </c>
      <c r="O193" s="1">
        <v>24</v>
      </c>
      <c r="P193" s="16">
        <v>61.390625</v>
      </c>
      <c r="Q193" s="21">
        <v>0.4549215536980597</v>
      </c>
      <c r="R193" s="21">
        <v>11.668553532609261</v>
      </c>
      <c r="S193" s="21">
        <v>11.2136319789112</v>
      </c>
      <c r="T193" s="21">
        <v>3.2655413982499167E-2</v>
      </c>
      <c r="U193" s="21">
        <v>1.9054757801209357</v>
      </c>
      <c r="V193" s="21">
        <v>1.8728203661384364</v>
      </c>
      <c r="W193" s="13" t="str">
        <f>IF(Table467411[[#This Row],[PSI - FI]]&gt;5,"Red",(IF(AND(Table467411[[#This Row],[PSI - FI]]&lt;5,Table467411[[#This Row],[PSI - FI]]&gt;=3),"Blue","No")))</f>
        <v>No</v>
      </c>
      <c r="X193" s="19" t="str">
        <f>HYPERLINK("https://www.google.com/maps/dir/?api=1&amp;origin=" &amp; Table467411[[#This Row],[Begin Lat]] &amp; "," &amp; Table467411[[#This Row],[Begin Long]] &amp; "&amp;destination=" &amp; Table467411[[#This Row],[End Lat]] &amp; "," &amp; Table467411[[#This Row],[End Long]] &amp; "&amp;travelmode=driving", "Google Maps")</f>
        <v>Google Maps</v>
      </c>
      <c r="Y193" s="1">
        <v>41.674976450800003</v>
      </c>
      <c r="Z193" s="1">
        <v>-83.705182446500004</v>
      </c>
      <c r="AA193" s="1">
        <v>0</v>
      </c>
      <c r="AB193" s="1">
        <v>0</v>
      </c>
    </row>
    <row r="194" spans="1:28" x14ac:dyDescent="0.25">
      <c r="A194" s="13">
        <v>192</v>
      </c>
      <c r="B194" s="17">
        <v>4</v>
      </c>
      <c r="C194" s="1" t="s">
        <v>800</v>
      </c>
      <c r="D194" s="1" t="s">
        <v>4680</v>
      </c>
      <c r="E194" s="1" t="s">
        <v>5294</v>
      </c>
      <c r="F194" s="1" t="s">
        <v>4892</v>
      </c>
      <c r="G194" s="16">
        <v>2.6</v>
      </c>
      <c r="H194" s="16">
        <v>3.1</v>
      </c>
      <c r="I194" s="13" t="s">
        <v>3190</v>
      </c>
      <c r="J194" s="1" t="s">
        <v>4975</v>
      </c>
      <c r="K194" s="1">
        <v>0</v>
      </c>
      <c r="L194" s="1">
        <v>1</v>
      </c>
      <c r="M194" s="1">
        <v>3</v>
      </c>
      <c r="N194" s="1">
        <v>6</v>
      </c>
      <c r="O194" s="1">
        <v>56</v>
      </c>
      <c r="P194" s="16">
        <v>147.94231468023256</v>
      </c>
      <c r="Q194" s="21">
        <v>0.59519702989279155</v>
      </c>
      <c r="R194" s="21">
        <v>25.772907936943831</v>
      </c>
      <c r="S194" s="21">
        <v>25.17771090705104</v>
      </c>
      <c r="T194" s="21">
        <v>4.5657243376680097E-2</v>
      </c>
      <c r="U194" s="21">
        <v>1.9018772829247463</v>
      </c>
      <c r="V194" s="21">
        <v>1.8562200395480661</v>
      </c>
      <c r="W194" s="13" t="str">
        <f>IF(Table467411[[#This Row],[PSI - FI]]&gt;5,"Red",(IF(AND(Table467411[[#This Row],[PSI - FI]]&lt;5,Table467411[[#This Row],[PSI - FI]]&gt;=3),"Blue","No")))</f>
        <v>No</v>
      </c>
      <c r="X194" s="19" t="str">
        <f>HYPERLINK("https://www.google.com/maps/dir/?api=1&amp;origin=" &amp; Table467411[[#This Row],[Begin Lat]] &amp; "," &amp; Table467411[[#This Row],[Begin Long]] &amp; "&amp;destination=" &amp; Table467411[[#This Row],[End Lat]] &amp; "," &amp; Table467411[[#This Row],[End Long]] &amp; "&amp;travelmode=driving", "Google Maps")</f>
        <v>Google Maps</v>
      </c>
      <c r="Y194" s="1">
        <v>40.828187479699999</v>
      </c>
      <c r="Z194" s="1">
        <v>-81.424505808500001</v>
      </c>
      <c r="AA194" s="1">
        <v>40.8354037366</v>
      </c>
      <c r="AB194" s="1">
        <v>-81.424025113699997</v>
      </c>
    </row>
    <row r="195" spans="1:28" x14ac:dyDescent="0.25">
      <c r="A195" s="13">
        <v>193</v>
      </c>
      <c r="B195" s="17">
        <v>6</v>
      </c>
      <c r="C195" s="1" t="s">
        <v>784</v>
      </c>
      <c r="D195" s="1" t="s">
        <v>4660</v>
      </c>
      <c r="E195" s="1" t="s">
        <v>5319</v>
      </c>
      <c r="F195" s="1" t="s">
        <v>3743</v>
      </c>
      <c r="G195" s="16">
        <v>24.3</v>
      </c>
      <c r="H195" s="16">
        <v>24.8</v>
      </c>
      <c r="I195" s="13" t="s">
        <v>3190</v>
      </c>
      <c r="J195" s="1" t="s">
        <v>4975</v>
      </c>
      <c r="K195" s="1">
        <v>0</v>
      </c>
      <c r="L195" s="1">
        <v>3</v>
      </c>
      <c r="M195" s="1">
        <v>8</v>
      </c>
      <c r="N195" s="1">
        <v>4</v>
      </c>
      <c r="O195" s="1">
        <v>23</v>
      </c>
      <c r="P195" s="16">
        <v>230.15506904069767</v>
      </c>
      <c r="Q195" s="21">
        <v>0.34591250437402793</v>
      </c>
      <c r="R195" s="21">
        <v>12.452727410791978</v>
      </c>
      <c r="S195" s="21">
        <v>12.10681490641795</v>
      </c>
      <c r="T195" s="21">
        <v>2.6792825496866346E-2</v>
      </c>
      <c r="U195" s="21">
        <v>1.8979838402793217</v>
      </c>
      <c r="V195" s="21">
        <v>1.8711910147824553</v>
      </c>
      <c r="W195" s="13" t="str">
        <f>IF(Table467411[[#This Row],[PSI - FI]]&gt;5,"Red",(IF(AND(Table467411[[#This Row],[PSI - FI]]&lt;5,Table467411[[#This Row],[PSI - FI]]&gt;=3),"Blue","No")))</f>
        <v>No</v>
      </c>
      <c r="X195" s="19" t="str">
        <f>HYPERLINK("https://www.google.com/maps/dir/?api=1&amp;origin=" &amp; Table467411[[#This Row],[Begin Lat]] &amp; "," &amp; Table467411[[#This Row],[Begin Long]] &amp; "&amp;destination=" &amp; Table467411[[#This Row],[End Lat]] &amp; "," &amp; Table467411[[#This Row],[End Long]] &amp; "&amp;travelmode=driving", "Google Maps")</f>
        <v>Google Maps</v>
      </c>
      <c r="Y195" s="1">
        <v>40.077819729300003</v>
      </c>
      <c r="Z195" s="1">
        <v>-82.928558278699995</v>
      </c>
      <c r="AA195" s="1">
        <v>40.085024431699999</v>
      </c>
      <c r="AB195" s="1">
        <v>-82.927741358800006</v>
      </c>
    </row>
    <row r="196" spans="1:28" x14ac:dyDescent="0.25">
      <c r="A196" s="13">
        <v>194</v>
      </c>
      <c r="B196" s="17">
        <v>2</v>
      </c>
      <c r="C196" s="1" t="s">
        <v>786</v>
      </c>
      <c r="D196" s="1" t="s">
        <v>4103</v>
      </c>
      <c r="E196" s="1" t="s">
        <v>3452</v>
      </c>
      <c r="F196" s="1" t="s">
        <v>3712</v>
      </c>
      <c r="G196" s="16">
        <v>7.7</v>
      </c>
      <c r="H196" s="16">
        <v>8.1999999999999993</v>
      </c>
      <c r="I196" s="13" t="s">
        <v>3190</v>
      </c>
      <c r="J196" s="1" t="s">
        <v>4975</v>
      </c>
      <c r="K196" s="1">
        <v>0</v>
      </c>
      <c r="L196" s="1">
        <v>2</v>
      </c>
      <c r="M196" s="1">
        <v>7</v>
      </c>
      <c r="N196" s="1">
        <v>7</v>
      </c>
      <c r="O196" s="1">
        <v>19</v>
      </c>
      <c r="P196" s="16">
        <v>187.24400436046511</v>
      </c>
      <c r="Q196" s="21">
        <v>0.29298678064717915</v>
      </c>
      <c r="R196" s="21">
        <v>11.929703023183027</v>
      </c>
      <c r="S196" s="21">
        <v>11.636716242535847</v>
      </c>
      <c r="T196" s="21">
        <v>2.2622575055063959E-2</v>
      </c>
      <c r="U196" s="21">
        <v>1.8950915047460388</v>
      </c>
      <c r="V196" s="21">
        <v>1.8724689296909749</v>
      </c>
      <c r="W196" s="13" t="str">
        <f>IF(Table467411[[#This Row],[PSI - FI]]&gt;5,"Red",(IF(AND(Table467411[[#This Row],[PSI - FI]]&lt;5,Table467411[[#This Row],[PSI - FI]]&gt;=3),"Blue","No")))</f>
        <v>No</v>
      </c>
      <c r="X196" s="19" t="str">
        <f>HYPERLINK("https://www.google.com/maps/dir/?api=1&amp;origin=" &amp; Table467411[[#This Row],[Begin Lat]] &amp; "," &amp; Table467411[[#This Row],[Begin Long]] &amp; "&amp;destination=" &amp; Table467411[[#This Row],[End Lat]] &amp; "," &amp; Table467411[[#This Row],[End Long]] &amp; "&amp;travelmode=driving", "Google Maps")</f>
        <v>Google Maps</v>
      </c>
      <c r="Y196" s="1">
        <v>41.610341102500001</v>
      </c>
      <c r="Z196" s="1">
        <v>-83.741265399</v>
      </c>
      <c r="AA196" s="1">
        <v>41.610357604299999</v>
      </c>
      <c r="AB196" s="1">
        <v>-83.731608870800002</v>
      </c>
    </row>
    <row r="197" spans="1:28" x14ac:dyDescent="0.25">
      <c r="A197" s="13">
        <v>195</v>
      </c>
      <c r="B197" s="17">
        <v>6</v>
      </c>
      <c r="C197" s="1" t="s">
        <v>784</v>
      </c>
      <c r="D197" s="1" t="s">
        <v>3931</v>
      </c>
      <c r="E197" s="1" t="s">
        <v>5813</v>
      </c>
      <c r="F197" s="1" t="s">
        <v>4360</v>
      </c>
      <c r="G197" s="16">
        <v>11.9</v>
      </c>
      <c r="H197" s="16">
        <v>12.4</v>
      </c>
      <c r="I197" s="13" t="s">
        <v>3190</v>
      </c>
      <c r="J197" s="1" t="s">
        <v>4984</v>
      </c>
      <c r="K197" s="1">
        <v>0</v>
      </c>
      <c r="L197" s="1">
        <v>0</v>
      </c>
      <c r="M197" s="1">
        <v>3</v>
      </c>
      <c r="N197" s="1">
        <v>3</v>
      </c>
      <c r="O197" s="1">
        <v>37</v>
      </c>
      <c r="P197" s="16">
        <v>69.953125</v>
      </c>
      <c r="Q197" s="21">
        <v>0.70120585645644695</v>
      </c>
      <c r="R197" s="21">
        <v>16.904704900006056</v>
      </c>
      <c r="S197" s="21">
        <v>16.203499043549609</v>
      </c>
      <c r="T197" s="21">
        <v>5.2217102860608926E-2</v>
      </c>
      <c r="U197" s="21">
        <v>1.8938991036344379</v>
      </c>
      <c r="V197" s="21">
        <v>1.841682000773829</v>
      </c>
      <c r="W197" s="13" t="str">
        <f>IF(Table467411[[#This Row],[PSI - FI]]&gt;5,"Red",(IF(AND(Table467411[[#This Row],[PSI - FI]]&lt;5,Table467411[[#This Row],[PSI - FI]]&gt;=3),"Blue","No")))</f>
        <v>No</v>
      </c>
      <c r="X197" s="19" t="str">
        <f>HYPERLINK("https://www.google.com/maps/dir/?api=1&amp;origin=" &amp; Table467411[[#This Row],[Begin Lat]] &amp; "," &amp; Table467411[[#This Row],[Begin Long]] &amp; "&amp;destination=" &amp; Table467411[[#This Row],[End Lat]] &amp; "," &amp; Table467411[[#This Row],[End Long]] &amp; "&amp;travelmode=driving", "Google Maps")</f>
        <v>Google Maps</v>
      </c>
      <c r="Y197" s="1">
        <v>40.111421154799999</v>
      </c>
      <c r="Z197" s="1">
        <v>-83.035428561800003</v>
      </c>
      <c r="AA197" s="1">
        <v>40.118618557200001</v>
      </c>
      <c r="AB197" s="1">
        <v>-83.034525126999995</v>
      </c>
    </row>
    <row r="198" spans="1:28" x14ac:dyDescent="0.25">
      <c r="A198" s="13">
        <v>196</v>
      </c>
      <c r="B198" s="17">
        <v>8</v>
      </c>
      <c r="C198" s="1" t="s">
        <v>1329</v>
      </c>
      <c r="D198" s="1" t="s">
        <v>3438</v>
      </c>
      <c r="E198" s="1" t="s">
        <v>5866</v>
      </c>
      <c r="F198" s="1" t="s">
        <v>3766</v>
      </c>
      <c r="G198" s="16">
        <v>1.3</v>
      </c>
      <c r="H198" s="16">
        <v>1.8</v>
      </c>
      <c r="I198" s="13" t="s">
        <v>3190</v>
      </c>
      <c r="J198" s="1" t="s">
        <v>4984</v>
      </c>
      <c r="K198" s="1">
        <v>1</v>
      </c>
      <c r="L198" s="1">
        <v>0</v>
      </c>
      <c r="M198" s="1">
        <v>2</v>
      </c>
      <c r="N198" s="1">
        <v>3</v>
      </c>
      <c r="O198" s="1">
        <v>13</v>
      </c>
      <c r="P198" s="16">
        <v>85.082939680232556</v>
      </c>
      <c r="Q198" s="21">
        <v>0.64355347841733912</v>
      </c>
      <c r="R198" s="21">
        <v>7.603993554468353</v>
      </c>
      <c r="S198" s="21">
        <v>6.9604400760510137</v>
      </c>
      <c r="T198" s="21">
        <v>4.7044094008196008E-2</v>
      </c>
      <c r="U198" s="21">
        <v>1.8788118414118944</v>
      </c>
      <c r="V198" s="21">
        <v>1.8317677474036984</v>
      </c>
      <c r="W198" s="13" t="str">
        <f>IF(Table467411[[#This Row],[PSI - FI]]&gt;5,"Red",(IF(AND(Table467411[[#This Row],[PSI - FI]]&lt;5,Table467411[[#This Row],[PSI - FI]]&gt;=3),"Blue","No")))</f>
        <v>No</v>
      </c>
      <c r="X198" s="19" t="str">
        <f>HYPERLINK("https://www.google.com/maps/dir/?api=1&amp;origin=" &amp; Table467411[[#This Row],[Begin Lat]] &amp; "," &amp; Table467411[[#This Row],[Begin Long]] &amp; "&amp;destination=" &amp; Table467411[[#This Row],[End Lat]] &amp; "," &amp; Table467411[[#This Row],[End Long]] &amp; "&amp;travelmode=driving", "Google Maps")</f>
        <v>Google Maps</v>
      </c>
      <c r="Y198" s="1">
        <v>39.102763081600003</v>
      </c>
      <c r="Z198" s="1">
        <v>-84.287293066399997</v>
      </c>
      <c r="AA198" s="1">
        <v>39.099958866800002</v>
      </c>
      <c r="AB198" s="1">
        <v>-84.278754543700003</v>
      </c>
    </row>
    <row r="199" spans="1:28" x14ac:dyDescent="0.25">
      <c r="A199" s="13">
        <v>197</v>
      </c>
      <c r="B199" s="17">
        <v>4</v>
      </c>
      <c r="C199" s="1" t="s">
        <v>800</v>
      </c>
      <c r="D199" s="1" t="s">
        <v>4614</v>
      </c>
      <c r="E199" s="1" t="s">
        <v>3442</v>
      </c>
      <c r="F199" s="1" t="s">
        <v>3767</v>
      </c>
      <c r="G199" s="16">
        <v>9.3000000000000007</v>
      </c>
      <c r="H199" s="16">
        <v>9.8000000000000007</v>
      </c>
      <c r="I199" s="13" t="s">
        <v>3190</v>
      </c>
      <c r="J199" s="1" t="s">
        <v>4975</v>
      </c>
      <c r="K199" s="1">
        <v>1</v>
      </c>
      <c r="L199" s="1">
        <v>0</v>
      </c>
      <c r="M199" s="1">
        <v>2</v>
      </c>
      <c r="N199" s="1">
        <v>6</v>
      </c>
      <c r="O199" s="1">
        <v>24</v>
      </c>
      <c r="P199" s="16">
        <v>109.39543968023256</v>
      </c>
      <c r="Q199" s="21">
        <v>0.72119135636248666</v>
      </c>
      <c r="R199" s="21">
        <v>12.808405573329392</v>
      </c>
      <c r="S199" s="21">
        <v>12.087214216966904</v>
      </c>
      <c r="T199" s="21">
        <v>5.5231936450523184E-2</v>
      </c>
      <c r="U199" s="21">
        <v>1.8767124890515883</v>
      </c>
      <c r="V199" s="21">
        <v>1.8214805526010651</v>
      </c>
      <c r="W199" s="13" t="str">
        <f>IF(Table467411[[#This Row],[PSI - FI]]&gt;5,"Red",(IF(AND(Table467411[[#This Row],[PSI - FI]]&lt;5,Table467411[[#This Row],[PSI - FI]]&gt;=3),"Blue","No")))</f>
        <v>No</v>
      </c>
      <c r="X199" s="19" t="str">
        <f>HYPERLINK("https://www.google.com/maps/dir/?api=1&amp;origin=" &amp; Table467411[[#This Row],[Begin Lat]] &amp; "," &amp; Table467411[[#This Row],[Begin Long]] &amp; "&amp;destination=" &amp; Table467411[[#This Row],[End Lat]] &amp; "," &amp; Table467411[[#This Row],[End Long]] &amp; "&amp;travelmode=driving", "Google Maps")</f>
        <v>Google Maps</v>
      </c>
      <c r="Y199" s="1">
        <v>40.795162010399999</v>
      </c>
      <c r="Z199" s="1">
        <v>-81.474041400700003</v>
      </c>
      <c r="AA199" s="1">
        <v>40.794475730099997</v>
      </c>
      <c r="AB199" s="1">
        <v>-81.464580658599999</v>
      </c>
    </row>
    <row r="200" spans="1:28" x14ac:dyDescent="0.25">
      <c r="A200" s="13">
        <v>198</v>
      </c>
      <c r="B200" s="17">
        <v>6</v>
      </c>
      <c r="C200" s="1" t="s">
        <v>784</v>
      </c>
      <c r="D200" s="1" t="s">
        <v>4045</v>
      </c>
      <c r="E200" s="1" t="s">
        <v>5818</v>
      </c>
      <c r="F200" s="1" t="s">
        <v>3706</v>
      </c>
      <c r="G200" s="16">
        <v>4.7</v>
      </c>
      <c r="H200" s="16">
        <v>5.2</v>
      </c>
      <c r="I200" s="13" t="s">
        <v>3190</v>
      </c>
      <c r="J200" s="1" t="s">
        <v>4975</v>
      </c>
      <c r="K200" s="1">
        <v>0</v>
      </c>
      <c r="L200" s="1">
        <v>2</v>
      </c>
      <c r="M200" s="1">
        <v>3</v>
      </c>
      <c r="N200" s="1">
        <v>3</v>
      </c>
      <c r="O200" s="1">
        <v>16</v>
      </c>
      <c r="P200" s="16">
        <v>140.30650436046511</v>
      </c>
      <c r="Q200" s="21">
        <v>0.53321362074447853</v>
      </c>
      <c r="R200" s="21">
        <v>9.9826539846280706</v>
      </c>
      <c r="S200" s="21">
        <v>9.4494403638835927</v>
      </c>
      <c r="T200" s="21">
        <v>4.0582826737961937E-2</v>
      </c>
      <c r="U200" s="21">
        <v>1.876015432052824</v>
      </c>
      <c r="V200" s="21">
        <v>1.835432605314862</v>
      </c>
      <c r="W200" s="13" t="str">
        <f>IF(Table467411[[#This Row],[PSI - FI]]&gt;5,"Red",(IF(AND(Table467411[[#This Row],[PSI - FI]]&lt;5,Table467411[[#This Row],[PSI - FI]]&gt;=3),"Blue","No")))</f>
        <v>No</v>
      </c>
      <c r="X200" s="19" t="str">
        <f>HYPERLINK("https://www.google.com/maps/dir/?api=1&amp;origin=" &amp; Table467411[[#This Row],[Begin Lat]] &amp; "," &amp; Table467411[[#This Row],[Begin Long]] &amp; "&amp;destination=" &amp; Table467411[[#This Row],[End Lat]] &amp; "," &amp; Table467411[[#This Row],[End Long]] &amp; "&amp;travelmode=driving", "Google Maps")</f>
        <v>Google Maps</v>
      </c>
      <c r="Y200" s="1">
        <v>39.951341363399997</v>
      </c>
      <c r="Z200" s="1">
        <v>-83.147483544400004</v>
      </c>
      <c r="AA200" s="1">
        <v>39.951741903200002</v>
      </c>
      <c r="AB200" s="1">
        <v>-83.138143875300003</v>
      </c>
    </row>
    <row r="201" spans="1:28" x14ac:dyDescent="0.25">
      <c r="A201" s="13">
        <v>199</v>
      </c>
      <c r="B201" s="17">
        <v>2</v>
      </c>
      <c r="C201" s="1" t="s">
        <v>786</v>
      </c>
      <c r="D201" s="1" t="s">
        <v>4103</v>
      </c>
      <c r="E201" s="1" t="s">
        <v>5930</v>
      </c>
      <c r="F201" s="1" t="s">
        <v>3725</v>
      </c>
      <c r="G201" s="16">
        <v>0.9</v>
      </c>
      <c r="H201" s="16">
        <v>1.4</v>
      </c>
      <c r="I201" s="13" t="s">
        <v>3190</v>
      </c>
      <c r="J201" s="1" t="s">
        <v>4975</v>
      </c>
      <c r="K201" s="1">
        <v>0</v>
      </c>
      <c r="L201" s="1">
        <v>0</v>
      </c>
      <c r="M201" s="1">
        <v>8</v>
      </c>
      <c r="N201" s="1">
        <v>3</v>
      </c>
      <c r="O201" s="1">
        <v>7</v>
      </c>
      <c r="P201" s="16">
        <v>72.6875</v>
      </c>
      <c r="Q201" s="21">
        <v>0.37740053971816134</v>
      </c>
      <c r="R201" s="21">
        <v>11.128439011363598</v>
      </c>
      <c r="S201" s="21">
        <v>10.751038471645437</v>
      </c>
      <c r="T201" s="21">
        <v>2.9076590038101251E-2</v>
      </c>
      <c r="U201" s="21">
        <v>1.8664771295281908</v>
      </c>
      <c r="V201" s="21">
        <v>1.8374005394900896</v>
      </c>
      <c r="W201" s="13" t="str">
        <f>IF(Table467411[[#This Row],[PSI - FI]]&gt;5,"Red",(IF(AND(Table467411[[#This Row],[PSI - FI]]&lt;5,Table467411[[#This Row],[PSI - FI]]&gt;=3),"Blue","No")))</f>
        <v>No</v>
      </c>
      <c r="X201" s="19" t="str">
        <f>HYPERLINK("https://www.google.com/maps/dir/?api=1&amp;origin=" &amp; Table467411[[#This Row],[Begin Lat]] &amp; "," &amp; Table467411[[#This Row],[Begin Long]] &amp; "&amp;destination=" &amp; Table467411[[#This Row],[End Lat]] &amp; "," &amp; Table467411[[#This Row],[End Long]] &amp; "&amp;travelmode=driving", "Google Maps")</f>
        <v>Google Maps</v>
      </c>
      <c r="Y201" s="1">
        <v>41.582302176200002</v>
      </c>
      <c r="Z201" s="1">
        <v>-83.865228332200005</v>
      </c>
      <c r="AA201" s="1">
        <v>41.582983183800003</v>
      </c>
      <c r="AB201" s="1">
        <v>-83.855618167800003</v>
      </c>
    </row>
    <row r="202" spans="1:28" x14ac:dyDescent="0.25">
      <c r="A202" s="13">
        <v>200</v>
      </c>
      <c r="B202" s="17">
        <v>9</v>
      </c>
      <c r="C202" s="1" t="s">
        <v>796</v>
      </c>
      <c r="D202" s="1" t="s">
        <v>3251</v>
      </c>
      <c r="E202" s="1" t="s">
        <v>3252</v>
      </c>
      <c r="F202" s="1" t="s">
        <v>3715</v>
      </c>
      <c r="G202" s="16">
        <v>18.5</v>
      </c>
      <c r="H202" s="16">
        <v>19</v>
      </c>
      <c r="I202" s="13" t="s">
        <v>3190</v>
      </c>
      <c r="J202" s="1" t="s">
        <v>4984</v>
      </c>
      <c r="K202" s="1">
        <v>0</v>
      </c>
      <c r="L202" s="1">
        <v>0</v>
      </c>
      <c r="M202" s="1">
        <v>7</v>
      </c>
      <c r="N202" s="1">
        <v>1</v>
      </c>
      <c r="O202" s="1">
        <v>11</v>
      </c>
      <c r="P202" s="16">
        <v>61.265625</v>
      </c>
      <c r="Q202" s="21">
        <v>0.32739361960981939</v>
      </c>
      <c r="R202" s="21">
        <v>6.5168895766828037</v>
      </c>
      <c r="S202" s="21">
        <v>6.1894959570729844</v>
      </c>
      <c r="T202" s="21">
        <v>2.3651399796860165E-2</v>
      </c>
      <c r="U202" s="21">
        <v>1.8580195138714881</v>
      </c>
      <c r="V202" s="21">
        <v>1.834368114074628</v>
      </c>
      <c r="W202" s="13" t="str">
        <f>IF(Table467411[[#This Row],[PSI - FI]]&gt;5,"Red",(IF(AND(Table467411[[#This Row],[PSI - FI]]&lt;5,Table467411[[#This Row],[PSI - FI]]&gt;=3),"Blue","No")))</f>
        <v>No</v>
      </c>
      <c r="X202" s="19" t="str">
        <f>HYPERLINK("https://www.google.com/maps/dir/?api=1&amp;origin=" &amp; Table467411[[#This Row],[Begin Lat]] &amp; "," &amp; Table467411[[#This Row],[Begin Long]] &amp; "&amp;destination=" &amp; Table467411[[#This Row],[End Lat]] &amp; "," &amp; Table467411[[#This Row],[End Long]] &amp; "&amp;travelmode=driving", "Google Maps")</f>
        <v>Google Maps</v>
      </c>
      <c r="Y202" s="1">
        <v>39.351475957300003</v>
      </c>
      <c r="Z202" s="1">
        <v>-82.998446434300007</v>
      </c>
      <c r="AA202" s="1">
        <v>39.347626599500003</v>
      </c>
      <c r="AB202" s="1">
        <v>-82.990535343499999</v>
      </c>
    </row>
    <row r="203" spans="1:28" x14ac:dyDescent="0.25">
      <c r="A203" s="13">
        <v>201</v>
      </c>
      <c r="B203" s="17">
        <v>4</v>
      </c>
      <c r="C203" s="1" t="s">
        <v>790</v>
      </c>
      <c r="D203" s="1" t="s">
        <v>4683</v>
      </c>
      <c r="E203" s="1" t="s">
        <v>5388</v>
      </c>
      <c r="F203" s="1" t="s">
        <v>3793</v>
      </c>
      <c r="G203" s="16">
        <v>6.6</v>
      </c>
      <c r="H203" s="16">
        <v>7.1</v>
      </c>
      <c r="I203" s="13" t="s">
        <v>3190</v>
      </c>
      <c r="J203" s="1" t="s">
        <v>4975</v>
      </c>
      <c r="K203" s="1">
        <v>0</v>
      </c>
      <c r="L203" s="1">
        <v>0</v>
      </c>
      <c r="M203" s="1">
        <v>9</v>
      </c>
      <c r="N203" s="1">
        <v>10</v>
      </c>
      <c r="O203" s="1">
        <v>58</v>
      </c>
      <c r="P203" s="16">
        <v>161.296875</v>
      </c>
      <c r="Q203" s="21">
        <v>0.25075273616948507</v>
      </c>
      <c r="R203" s="21">
        <v>20.135301460607657</v>
      </c>
      <c r="S203" s="21">
        <v>19.884548724438172</v>
      </c>
      <c r="T203" s="21">
        <v>1.9384636750378534E-2</v>
      </c>
      <c r="U203" s="21">
        <v>1.8537503024362045</v>
      </c>
      <c r="V203" s="21">
        <v>1.834365665685826</v>
      </c>
      <c r="W203" s="13" t="str">
        <f>IF(Table467411[[#This Row],[PSI - FI]]&gt;5,"Red",(IF(AND(Table467411[[#This Row],[PSI - FI]]&lt;5,Table467411[[#This Row],[PSI - FI]]&gt;=3),"Blue","No")))</f>
        <v>No</v>
      </c>
      <c r="X203" s="19" t="str">
        <f>HYPERLINK("https://www.google.com/maps/dir/?api=1&amp;origin=" &amp; Table467411[[#This Row],[Begin Lat]] &amp; "," &amp; Table467411[[#This Row],[Begin Long]] &amp; "&amp;destination=" &amp; Table467411[[#This Row],[End Lat]] &amp; "," &amp; Table467411[[#This Row],[End Long]] &amp; "&amp;travelmode=driving", "Google Maps")</f>
        <v>Google Maps</v>
      </c>
      <c r="Y203" s="1">
        <v>41.2199615826</v>
      </c>
      <c r="Z203" s="1">
        <v>-80.7404436928</v>
      </c>
      <c r="AA203" s="1">
        <v>41.227199795300002</v>
      </c>
      <c r="AB203" s="1">
        <v>-80.740502477600003</v>
      </c>
    </row>
    <row r="204" spans="1:28" x14ac:dyDescent="0.25">
      <c r="A204" s="13">
        <v>202</v>
      </c>
      <c r="B204" s="17">
        <v>4</v>
      </c>
      <c r="C204" s="1" t="s">
        <v>790</v>
      </c>
      <c r="D204" s="1" t="s">
        <v>4649</v>
      </c>
      <c r="E204" s="1" t="s">
        <v>5350</v>
      </c>
      <c r="F204" s="1" t="s">
        <v>4887</v>
      </c>
      <c r="G204" s="16">
        <v>1.6</v>
      </c>
      <c r="H204" s="16">
        <v>2.1</v>
      </c>
      <c r="I204" s="13" t="s">
        <v>3190</v>
      </c>
      <c r="J204" s="1" t="s">
        <v>4975</v>
      </c>
      <c r="K204" s="1">
        <v>1</v>
      </c>
      <c r="L204" s="1">
        <v>1</v>
      </c>
      <c r="M204" s="1">
        <v>5</v>
      </c>
      <c r="N204" s="1">
        <v>4</v>
      </c>
      <c r="O204" s="1">
        <v>20</v>
      </c>
      <c r="P204" s="16">
        <v>161.83775436046511</v>
      </c>
      <c r="Q204" s="21">
        <v>0.29641232104597726</v>
      </c>
      <c r="R204" s="21">
        <v>11.846898701936187</v>
      </c>
      <c r="S204" s="21">
        <v>11.550486380890209</v>
      </c>
      <c r="T204" s="21">
        <v>2.2694444258215797E-2</v>
      </c>
      <c r="U204" s="21">
        <v>1.8534847837634711</v>
      </c>
      <c r="V204" s="21">
        <v>1.8307903395052554</v>
      </c>
      <c r="W204" s="13" t="str">
        <f>IF(Table467411[[#This Row],[PSI - FI]]&gt;5,"Red",(IF(AND(Table467411[[#This Row],[PSI - FI]]&lt;5,Table467411[[#This Row],[PSI - FI]]&gt;=3),"Blue","No")))</f>
        <v>No</v>
      </c>
      <c r="X204" s="19" t="str">
        <f>HYPERLINK("https://www.google.com/maps/dir/?api=1&amp;origin=" &amp; Table467411[[#This Row],[Begin Lat]] &amp; "," &amp; Table467411[[#This Row],[Begin Long]] &amp; "&amp;destination=" &amp; Table467411[[#This Row],[End Lat]] &amp; "," &amp; Table467411[[#This Row],[End Long]] &amp; "&amp;travelmode=driving", "Google Maps")</f>
        <v>Google Maps</v>
      </c>
      <c r="Y204" s="1">
        <v>41.156894930500002</v>
      </c>
      <c r="Z204" s="1">
        <v>-80.664868037100007</v>
      </c>
      <c r="AA204" s="1">
        <v>41.164125997699998</v>
      </c>
      <c r="AB204" s="1">
        <v>-80.664815076099998</v>
      </c>
    </row>
    <row r="205" spans="1:28" x14ac:dyDescent="0.25">
      <c r="A205" s="13">
        <v>203</v>
      </c>
      <c r="B205" s="17">
        <v>4</v>
      </c>
      <c r="C205" s="1" t="s">
        <v>800</v>
      </c>
      <c r="D205" s="1" t="s">
        <v>4645</v>
      </c>
      <c r="E205" s="1" t="s">
        <v>5278</v>
      </c>
      <c r="F205" s="1" t="s">
        <v>4886</v>
      </c>
      <c r="G205" s="16">
        <v>3.8</v>
      </c>
      <c r="H205" s="16">
        <v>4.3</v>
      </c>
      <c r="I205" s="13" t="s">
        <v>3190</v>
      </c>
      <c r="J205" s="1" t="s">
        <v>4975</v>
      </c>
      <c r="K205" s="1">
        <v>0</v>
      </c>
      <c r="L205" s="1">
        <v>0</v>
      </c>
      <c r="M205" s="1">
        <v>4</v>
      </c>
      <c r="N205" s="1">
        <v>5</v>
      </c>
      <c r="O205" s="1">
        <v>55</v>
      </c>
      <c r="P205" s="16">
        <v>103.375</v>
      </c>
      <c r="Q205" s="21">
        <v>0.49230605069188249</v>
      </c>
      <c r="R205" s="21">
        <v>39.944650477780662</v>
      </c>
      <c r="S205" s="21">
        <v>39.452344427088782</v>
      </c>
      <c r="T205" s="21">
        <v>3.7833235768524043E-2</v>
      </c>
      <c r="U205" s="21">
        <v>1.8473643380716787</v>
      </c>
      <c r="V205" s="21">
        <v>1.8095311023031546</v>
      </c>
      <c r="W205" s="13" t="str">
        <f>IF(Table467411[[#This Row],[PSI - FI]]&gt;5,"Red",(IF(AND(Table467411[[#This Row],[PSI - FI]]&lt;5,Table467411[[#This Row],[PSI - FI]]&gt;=3),"Blue","No")))</f>
        <v>No</v>
      </c>
      <c r="X205" s="19" t="str">
        <f>HYPERLINK("https://www.google.com/maps/dir/?api=1&amp;origin=" &amp; Table467411[[#This Row],[Begin Lat]] &amp; "," &amp; Table467411[[#This Row],[Begin Long]] &amp; "&amp;destination=" &amp; Table467411[[#This Row],[End Lat]] &amp; "," &amp; Table467411[[#This Row],[End Long]] &amp; "&amp;travelmode=driving", "Google Maps")</f>
        <v>Google Maps</v>
      </c>
      <c r="Y205" s="1">
        <v>40.849501233200002</v>
      </c>
      <c r="Z205" s="1">
        <v>-81.434579816199999</v>
      </c>
      <c r="AA205" s="1">
        <v>40.855838991799999</v>
      </c>
      <c r="AB205" s="1">
        <v>-81.432679496700004</v>
      </c>
    </row>
    <row r="206" spans="1:28" x14ac:dyDescent="0.25">
      <c r="A206" s="13">
        <v>204</v>
      </c>
      <c r="B206" s="17">
        <v>4</v>
      </c>
      <c r="C206" s="1" t="s">
        <v>800</v>
      </c>
      <c r="D206" s="1" t="s">
        <v>4645</v>
      </c>
      <c r="E206" s="1" t="s">
        <v>5278</v>
      </c>
      <c r="F206" s="1" t="s">
        <v>4886</v>
      </c>
      <c r="G206" s="16">
        <v>3.3</v>
      </c>
      <c r="H206" s="16">
        <v>3.8</v>
      </c>
      <c r="I206" s="13" t="s">
        <v>3190</v>
      </c>
      <c r="J206" s="1" t="s">
        <v>4975</v>
      </c>
      <c r="K206" s="1">
        <v>0</v>
      </c>
      <c r="L206" s="1">
        <v>0</v>
      </c>
      <c r="M206" s="1">
        <v>4</v>
      </c>
      <c r="N206" s="1">
        <v>5</v>
      </c>
      <c r="O206" s="1">
        <v>17</v>
      </c>
      <c r="P206" s="16">
        <v>65.375</v>
      </c>
      <c r="Q206" s="21">
        <v>0.49230605069188249</v>
      </c>
      <c r="R206" s="21">
        <v>16.24784189844463</v>
      </c>
      <c r="S206" s="21">
        <v>15.755535847752748</v>
      </c>
      <c r="T206" s="21">
        <v>3.7833235768524043E-2</v>
      </c>
      <c r="U206" s="21">
        <v>1.8473643380716787</v>
      </c>
      <c r="V206" s="21">
        <v>1.8095311023031546</v>
      </c>
      <c r="W206" s="13" t="str">
        <f>IF(Table467411[[#This Row],[PSI - FI]]&gt;5,"Red",(IF(AND(Table467411[[#This Row],[PSI - FI]]&lt;5,Table467411[[#This Row],[PSI - FI]]&gt;=3),"Blue","No")))</f>
        <v>No</v>
      </c>
      <c r="X206" s="19" t="str">
        <f>HYPERLINK("https://www.google.com/maps/dir/?api=1&amp;origin=" &amp; Table467411[[#This Row],[Begin Lat]] &amp; "," &amp; Table467411[[#This Row],[Begin Long]] &amp; "&amp;destination=" &amp; Table467411[[#This Row],[End Lat]] &amp; "," &amp; Table467411[[#This Row],[End Long]] &amp; "&amp;travelmode=driving", "Google Maps")</f>
        <v>Google Maps</v>
      </c>
      <c r="Y206" s="1">
        <v>40.842320040499999</v>
      </c>
      <c r="Z206" s="1">
        <v>-81.435048483399996</v>
      </c>
      <c r="AA206" s="1">
        <v>40.849501233200002</v>
      </c>
      <c r="AB206" s="1">
        <v>-81.434579816199999</v>
      </c>
    </row>
    <row r="207" spans="1:28" x14ac:dyDescent="0.25">
      <c r="A207" s="13">
        <v>205</v>
      </c>
      <c r="B207" s="17">
        <v>12</v>
      </c>
      <c r="C207" s="1" t="s">
        <v>794</v>
      </c>
      <c r="D207" s="1" t="s">
        <v>3978</v>
      </c>
      <c r="E207" s="1" t="s">
        <v>5827</v>
      </c>
      <c r="F207" s="1" t="s">
        <v>3712</v>
      </c>
      <c r="G207" s="16">
        <v>12.8</v>
      </c>
      <c r="H207" s="16">
        <v>13.3</v>
      </c>
      <c r="I207" s="13" t="s">
        <v>3190</v>
      </c>
      <c r="J207" s="1" t="s">
        <v>4984</v>
      </c>
      <c r="K207" s="1">
        <v>0</v>
      </c>
      <c r="L207" s="1">
        <v>1</v>
      </c>
      <c r="M207" s="1">
        <v>3</v>
      </c>
      <c r="N207" s="1">
        <v>2</v>
      </c>
      <c r="O207" s="1">
        <v>14</v>
      </c>
      <c r="P207" s="16">
        <v>88.192314680232556</v>
      </c>
      <c r="Q207" s="21">
        <v>0.6214870203318037</v>
      </c>
      <c r="R207" s="21">
        <v>7.903775913469989</v>
      </c>
      <c r="S207" s="21">
        <v>7.2822888931381851</v>
      </c>
      <c r="T207" s="21">
        <v>4.5306952522545206E-2</v>
      </c>
      <c r="U207" s="21">
        <v>1.8435060669045096</v>
      </c>
      <c r="V207" s="21">
        <v>1.7981991143819644</v>
      </c>
      <c r="W207" s="13" t="str">
        <f>IF(Table467411[[#This Row],[PSI - FI]]&gt;5,"Red",(IF(AND(Table467411[[#This Row],[PSI - FI]]&lt;5,Table467411[[#This Row],[PSI - FI]]&gt;=3),"Blue","No")))</f>
        <v>No</v>
      </c>
      <c r="X207" s="19" t="str">
        <f>HYPERLINK("https://www.google.com/maps/dir/?api=1&amp;origin=" &amp; Table467411[[#This Row],[Begin Lat]] &amp; "," &amp; Table467411[[#This Row],[Begin Long]] &amp; "&amp;destination=" &amp; Table467411[[#This Row],[End Lat]] &amp; "," &amp; Table467411[[#This Row],[End Long]] &amp; "&amp;travelmode=driving", "Google Maps")</f>
        <v>Google Maps</v>
      </c>
      <c r="Y207" s="1">
        <v>41.718461507100002</v>
      </c>
      <c r="Z207" s="1">
        <v>-81.295676921500004</v>
      </c>
      <c r="AA207" s="1">
        <v>41.720627660399998</v>
      </c>
      <c r="AB207" s="1">
        <v>-81.287711457499995</v>
      </c>
    </row>
    <row r="208" spans="1:28" x14ac:dyDescent="0.25">
      <c r="A208" s="13">
        <v>206</v>
      </c>
      <c r="B208" s="17">
        <v>6</v>
      </c>
      <c r="C208" s="1" t="s">
        <v>808</v>
      </c>
      <c r="D208" s="1" t="s">
        <v>3227</v>
      </c>
      <c r="E208" s="1" t="s">
        <v>3228</v>
      </c>
      <c r="F208" s="1" t="s">
        <v>3704</v>
      </c>
      <c r="G208" s="16">
        <v>7.7</v>
      </c>
      <c r="H208" s="16">
        <v>8.1999999999999993</v>
      </c>
      <c r="I208" s="13" t="s">
        <v>3190</v>
      </c>
      <c r="J208" s="1" t="s">
        <v>4984</v>
      </c>
      <c r="K208" s="1">
        <v>0</v>
      </c>
      <c r="L208" s="1">
        <v>2</v>
      </c>
      <c r="M208" s="1">
        <v>4</v>
      </c>
      <c r="N208" s="1">
        <v>1</v>
      </c>
      <c r="O208" s="1">
        <v>5</v>
      </c>
      <c r="P208" s="16">
        <v>126.97837936046511</v>
      </c>
      <c r="Q208" s="21">
        <v>0.36279883810818425</v>
      </c>
      <c r="R208" s="21">
        <v>4.7251998177337917</v>
      </c>
      <c r="S208" s="21">
        <v>4.3624009796256074</v>
      </c>
      <c r="T208" s="21">
        <v>2.6071122683629044E-2</v>
      </c>
      <c r="U208" s="21">
        <v>1.8352110911910886</v>
      </c>
      <c r="V208" s="21">
        <v>1.8091399685074596</v>
      </c>
      <c r="W208" s="13" t="str">
        <f>IF(Table467411[[#This Row],[PSI - FI]]&gt;5,"Red",(IF(AND(Table467411[[#This Row],[PSI - FI]]&lt;5,Table467411[[#This Row],[PSI - FI]]&gt;=3),"Blue","No")))</f>
        <v>No</v>
      </c>
      <c r="X208" s="19" t="str">
        <f>HYPERLINK("https://www.google.com/maps/dir/?api=1&amp;origin=" &amp; Table467411[[#This Row],[Begin Lat]] &amp; "," &amp; Table467411[[#This Row],[Begin Long]] &amp; "&amp;destination=" &amp; Table467411[[#This Row],[End Lat]] &amp; "," &amp; Table467411[[#This Row],[End Long]] &amp; "&amp;travelmode=driving", "Google Maps")</f>
        <v>Google Maps</v>
      </c>
      <c r="Y208" s="1">
        <v>39.588029702199997</v>
      </c>
      <c r="Z208" s="1">
        <v>-82.953895135500005</v>
      </c>
      <c r="AA208" s="1">
        <v>39.5952187217</v>
      </c>
      <c r="AB208" s="1">
        <v>-82.954607595599995</v>
      </c>
    </row>
    <row r="209" spans="1:28" x14ac:dyDescent="0.25">
      <c r="A209" s="13">
        <v>207</v>
      </c>
      <c r="B209" s="17">
        <v>8</v>
      </c>
      <c r="C209" s="1" t="s">
        <v>788</v>
      </c>
      <c r="D209" s="1" t="s">
        <v>3957</v>
      </c>
      <c r="E209" s="1" t="s">
        <v>5910</v>
      </c>
      <c r="F209" s="1" t="s">
        <v>4367</v>
      </c>
      <c r="G209" s="16">
        <v>20.3</v>
      </c>
      <c r="H209" s="16">
        <v>20.8</v>
      </c>
      <c r="I209" s="13" t="s">
        <v>3190</v>
      </c>
      <c r="J209" s="1" t="s">
        <v>4984</v>
      </c>
      <c r="K209" s="1">
        <v>1</v>
      </c>
      <c r="L209" s="1">
        <v>2</v>
      </c>
      <c r="M209" s="1">
        <v>0</v>
      </c>
      <c r="N209" s="1">
        <v>2</v>
      </c>
      <c r="O209" s="1">
        <v>9</v>
      </c>
      <c r="P209" s="16">
        <v>154.90506904069767</v>
      </c>
      <c r="Q209" s="21">
        <v>0.40786176046878742</v>
      </c>
      <c r="R209" s="21">
        <v>9.4683164889050282</v>
      </c>
      <c r="S209" s="21">
        <v>9.0604547284362411</v>
      </c>
      <c r="T209" s="21">
        <v>2.9237602239148813E-2</v>
      </c>
      <c r="U209" s="21">
        <v>1.826381414060356</v>
      </c>
      <c r="V209" s="21">
        <v>1.7971438118212073</v>
      </c>
      <c r="W209" s="13" t="str">
        <f>IF(Table467411[[#This Row],[PSI - FI]]&gt;5,"Red",(IF(AND(Table467411[[#This Row],[PSI - FI]]&lt;5,Table467411[[#This Row],[PSI - FI]]&gt;=3),"Blue","No")))</f>
        <v>No</v>
      </c>
      <c r="X209" s="19" t="str">
        <f>HYPERLINK("https://www.google.com/maps/dir/?api=1&amp;origin=" &amp; Table467411[[#This Row],[Begin Lat]] &amp; "," &amp; Table467411[[#This Row],[Begin Long]] &amp; "&amp;destination=" &amp; Table467411[[#This Row],[End Lat]] &amp; "," &amp; Table467411[[#This Row],[End Long]] &amp; "&amp;travelmode=driving", "Google Maps")</f>
        <v>Google Maps</v>
      </c>
      <c r="Y209" s="1">
        <v>39.382476305300003</v>
      </c>
      <c r="Z209" s="1">
        <v>-84.461219829499996</v>
      </c>
      <c r="AA209" s="1">
        <v>39.381466711900003</v>
      </c>
      <c r="AB209" s="1">
        <v>-84.452004800799997</v>
      </c>
    </row>
    <row r="210" spans="1:28" x14ac:dyDescent="0.25">
      <c r="A210" s="13">
        <v>208</v>
      </c>
      <c r="B210" s="17">
        <v>2</v>
      </c>
      <c r="C210" s="1" t="s">
        <v>807</v>
      </c>
      <c r="D210" s="1" t="s">
        <v>3475</v>
      </c>
      <c r="E210" s="1" t="s">
        <v>5773</v>
      </c>
      <c r="F210" s="1" t="s">
        <v>4893</v>
      </c>
      <c r="G210" s="16">
        <v>12.6</v>
      </c>
      <c r="H210" s="16">
        <v>13.1</v>
      </c>
      <c r="I210" s="13" t="s">
        <v>3190</v>
      </c>
      <c r="J210" s="1" t="s">
        <v>4975</v>
      </c>
      <c r="K210" s="1">
        <v>1</v>
      </c>
      <c r="L210" s="1">
        <v>1</v>
      </c>
      <c r="M210" s="1">
        <v>10</v>
      </c>
      <c r="N210" s="1">
        <v>6</v>
      </c>
      <c r="O210" s="1">
        <v>9</v>
      </c>
      <c r="P210" s="16">
        <v>192.44712936046511</v>
      </c>
      <c r="Q210" s="21">
        <v>0.22464341664628146</v>
      </c>
      <c r="R210" s="21">
        <v>9.5505600588389274</v>
      </c>
      <c r="S210" s="21">
        <v>9.3259166421926452</v>
      </c>
      <c r="T210" s="21">
        <v>1.7379504461148009E-2</v>
      </c>
      <c r="U210" s="21">
        <v>1.7969601068699399</v>
      </c>
      <c r="V210" s="21">
        <v>1.7795806024087919</v>
      </c>
      <c r="W210" s="13" t="str">
        <f>IF(Table467411[[#This Row],[PSI - FI]]&gt;5,"Red",(IF(AND(Table467411[[#This Row],[PSI - FI]]&lt;5,Table467411[[#This Row],[PSI - FI]]&gt;=3),"Blue","No")))</f>
        <v>No</v>
      </c>
      <c r="X210" s="19" t="str">
        <f>HYPERLINK("https://www.google.com/maps/dir/?api=1&amp;origin=" &amp; Table467411[[#This Row],[Begin Lat]] &amp; "," &amp; Table467411[[#This Row],[Begin Long]] &amp; "&amp;destination=" &amp; Table467411[[#This Row],[End Lat]] &amp; "," &amp; Table467411[[#This Row],[End Long]] &amp; "&amp;travelmode=driving", "Google Maps")</f>
        <v>Google Maps</v>
      </c>
      <c r="Y210" s="1">
        <v>41.410833226500003</v>
      </c>
      <c r="Z210" s="1">
        <v>-83.650781198700003</v>
      </c>
      <c r="AA210" s="1">
        <v>41.418070663400002</v>
      </c>
      <c r="AB210" s="1">
        <v>-83.650821386600001</v>
      </c>
    </row>
    <row r="211" spans="1:28" x14ac:dyDescent="0.25">
      <c r="A211" s="13">
        <v>209</v>
      </c>
      <c r="B211" s="17">
        <v>3</v>
      </c>
      <c r="C211" s="1" t="s">
        <v>791</v>
      </c>
      <c r="D211" s="1" t="s">
        <v>4687</v>
      </c>
      <c r="E211" s="1" t="s">
        <v>5519</v>
      </c>
      <c r="F211" s="1" t="s">
        <v>4894</v>
      </c>
      <c r="G211" s="16">
        <v>13.1</v>
      </c>
      <c r="H211" s="16">
        <v>13.6</v>
      </c>
      <c r="I211" s="13" t="s">
        <v>3190</v>
      </c>
      <c r="J211" s="1" t="s">
        <v>4975</v>
      </c>
      <c r="K211" s="1">
        <v>0</v>
      </c>
      <c r="L211" s="1">
        <v>1</v>
      </c>
      <c r="M211" s="1">
        <v>6</v>
      </c>
      <c r="N211" s="1">
        <v>4</v>
      </c>
      <c r="O211" s="1">
        <v>13</v>
      </c>
      <c r="P211" s="16">
        <v>115.70793968023256</v>
      </c>
      <c r="Q211" s="21">
        <v>0.45497931775294781</v>
      </c>
      <c r="R211" s="21">
        <v>9.2925697906637446</v>
      </c>
      <c r="S211" s="21">
        <v>8.8375904729107972</v>
      </c>
      <c r="T211" s="21">
        <v>3.4991519737133665E-2</v>
      </c>
      <c r="U211" s="21">
        <v>1.7969324593211358</v>
      </c>
      <c r="V211" s="21">
        <v>1.761940939584002</v>
      </c>
      <c r="W211" s="13" t="str">
        <f>IF(Table467411[[#This Row],[PSI - FI]]&gt;5,"Red",(IF(AND(Table467411[[#This Row],[PSI - FI]]&lt;5,Table467411[[#This Row],[PSI - FI]]&gt;=3),"Blue","No")))</f>
        <v>No</v>
      </c>
      <c r="X211" s="19" t="str">
        <f>HYPERLINK("https://www.google.com/maps/dir/?api=1&amp;origin=" &amp; Table467411[[#This Row],[Begin Lat]] &amp; "," &amp; Table467411[[#This Row],[Begin Long]] &amp; "&amp;destination=" &amp; Table467411[[#This Row],[End Lat]] &amp; "," &amp; Table467411[[#This Row],[End Long]] &amp; "&amp;travelmode=driving", "Google Maps")</f>
        <v>Google Maps</v>
      </c>
      <c r="Y211" s="1">
        <v>41.418196271200003</v>
      </c>
      <c r="Z211" s="1">
        <v>-82.128725104200001</v>
      </c>
      <c r="AA211" s="1">
        <v>41.418761973700001</v>
      </c>
      <c r="AB211" s="1">
        <v>-82.119149939099998</v>
      </c>
    </row>
    <row r="212" spans="1:28" x14ac:dyDescent="0.25">
      <c r="A212" s="13">
        <v>210</v>
      </c>
      <c r="B212" s="17">
        <v>8</v>
      </c>
      <c r="C212" s="1" t="s">
        <v>1329</v>
      </c>
      <c r="D212" s="1" t="s">
        <v>3438</v>
      </c>
      <c r="E212" s="1" t="s">
        <v>5429</v>
      </c>
      <c r="F212" s="1" t="s">
        <v>3766</v>
      </c>
      <c r="G212" s="16">
        <v>5.6</v>
      </c>
      <c r="H212" s="16">
        <v>6.1</v>
      </c>
      <c r="I212" s="13" t="s">
        <v>3190</v>
      </c>
      <c r="J212" s="1" t="s">
        <v>4984</v>
      </c>
      <c r="K212" s="1">
        <v>0</v>
      </c>
      <c r="L212" s="1">
        <v>1</v>
      </c>
      <c r="M212" s="1">
        <v>4</v>
      </c>
      <c r="N212" s="1">
        <v>1</v>
      </c>
      <c r="O212" s="1">
        <v>12</v>
      </c>
      <c r="P212" s="16">
        <v>88.301689680232556</v>
      </c>
      <c r="Q212" s="21">
        <v>0.53795313658657595</v>
      </c>
      <c r="R212" s="21">
        <v>7.2080245556865847</v>
      </c>
      <c r="S212" s="21">
        <v>6.670071419100009</v>
      </c>
      <c r="T212" s="21">
        <v>3.884462818469666E-2</v>
      </c>
      <c r="U212" s="21">
        <v>1.7948742209810371</v>
      </c>
      <c r="V212" s="21">
        <v>1.7560295927963405</v>
      </c>
      <c r="W212" s="13" t="str">
        <f>IF(Table467411[[#This Row],[PSI - FI]]&gt;5,"Red",(IF(AND(Table467411[[#This Row],[PSI - FI]]&lt;5,Table467411[[#This Row],[PSI - FI]]&gt;=3),"Blue","No")))</f>
        <v>No</v>
      </c>
      <c r="X212" s="19" t="str">
        <f>HYPERLINK("https://www.google.com/maps/dir/?api=1&amp;origin=" &amp; Table467411[[#This Row],[Begin Lat]] &amp; "," &amp; Table467411[[#This Row],[Begin Long]] &amp; "&amp;destination=" &amp; Table467411[[#This Row],[End Lat]] &amp; "," &amp; Table467411[[#This Row],[End Long]] &amp; "&amp;travelmode=driving", "Google Maps")</f>
        <v>Google Maps</v>
      </c>
      <c r="Y212" s="1">
        <v>39.0883480679</v>
      </c>
      <c r="Z212" s="1">
        <v>-84.210578165599998</v>
      </c>
      <c r="AA212" s="1">
        <v>39.086562149300001</v>
      </c>
      <c r="AB212" s="1">
        <v>-84.201905947499995</v>
      </c>
    </row>
    <row r="213" spans="1:28" x14ac:dyDescent="0.25">
      <c r="A213" s="13">
        <v>211</v>
      </c>
      <c r="B213" s="17">
        <v>8</v>
      </c>
      <c r="C213" s="1" t="s">
        <v>788</v>
      </c>
      <c r="D213" s="1" t="s">
        <v>4689</v>
      </c>
      <c r="E213" s="1" t="s">
        <v>5931</v>
      </c>
      <c r="F213" s="1" t="s">
        <v>4878</v>
      </c>
      <c r="G213" s="16">
        <v>0.3</v>
      </c>
      <c r="H213" s="16">
        <v>0.8</v>
      </c>
      <c r="I213" s="13" t="s">
        <v>3190</v>
      </c>
      <c r="J213" s="1" t="s">
        <v>4975</v>
      </c>
      <c r="K213" s="1">
        <v>0</v>
      </c>
      <c r="L213" s="1">
        <v>2</v>
      </c>
      <c r="M213" s="1">
        <v>4</v>
      </c>
      <c r="N213" s="1">
        <v>5</v>
      </c>
      <c r="O213" s="1">
        <v>17</v>
      </c>
      <c r="P213" s="16">
        <v>156.72837936046511</v>
      </c>
      <c r="Q213" s="21">
        <v>0.47536888683147299</v>
      </c>
      <c r="R213" s="21">
        <v>10.195054880363113</v>
      </c>
      <c r="S213" s="21">
        <v>9.7196859935316393</v>
      </c>
      <c r="T213" s="21">
        <v>3.6544080804951161E-2</v>
      </c>
      <c r="U213" s="21">
        <v>1.7944809407683029</v>
      </c>
      <c r="V213" s="21">
        <v>1.7579368599633518</v>
      </c>
      <c r="W213" s="13" t="str">
        <f>IF(Table467411[[#This Row],[PSI - FI]]&gt;5,"Red",(IF(AND(Table467411[[#This Row],[PSI - FI]]&lt;5,Table467411[[#This Row],[PSI - FI]]&gt;=3),"Blue","No")))</f>
        <v>No</v>
      </c>
      <c r="X213" s="19" t="str">
        <f>HYPERLINK("https://www.google.com/maps/dir/?api=1&amp;origin=" &amp; Table467411[[#This Row],[Begin Lat]] &amp; "," &amp; Table467411[[#This Row],[Begin Long]] &amp; "&amp;destination=" &amp; Table467411[[#This Row],[End Lat]] &amp; "," &amp; Table467411[[#This Row],[End Long]] &amp; "&amp;travelmode=driving", "Google Maps")</f>
        <v>Google Maps</v>
      </c>
      <c r="Y213" s="1">
        <v>39.307276602599998</v>
      </c>
      <c r="Z213" s="1">
        <v>-84.465111397800001</v>
      </c>
      <c r="AA213" s="1">
        <v>39.314507670600001</v>
      </c>
      <c r="AB213" s="1">
        <v>-84.464531252300006</v>
      </c>
    </row>
    <row r="214" spans="1:28" x14ac:dyDescent="0.25">
      <c r="A214" s="13">
        <v>212</v>
      </c>
      <c r="B214" s="17">
        <v>5</v>
      </c>
      <c r="C214" s="1" t="s">
        <v>1333</v>
      </c>
      <c r="D214" s="1" t="s">
        <v>3655</v>
      </c>
      <c r="E214" s="1" t="s">
        <v>3656</v>
      </c>
      <c r="F214" s="1" t="s">
        <v>3762</v>
      </c>
      <c r="G214" s="16">
        <v>7.7</v>
      </c>
      <c r="H214" s="16">
        <v>8.1999999999999993</v>
      </c>
      <c r="I214" s="13" t="s">
        <v>3190</v>
      </c>
      <c r="J214" s="1" t="s">
        <v>4975</v>
      </c>
      <c r="K214" s="1">
        <v>1</v>
      </c>
      <c r="L214" s="1">
        <v>1</v>
      </c>
      <c r="M214" s="1">
        <v>6</v>
      </c>
      <c r="N214" s="1">
        <v>5</v>
      </c>
      <c r="O214" s="1">
        <v>26</v>
      </c>
      <c r="P214" s="16">
        <v>178.82212936046511</v>
      </c>
      <c r="Q214" s="21">
        <v>0.32894850003426496</v>
      </c>
      <c r="R214" s="21">
        <v>16.599878397086876</v>
      </c>
      <c r="S214" s="21">
        <v>16.270929897052611</v>
      </c>
      <c r="T214" s="21">
        <v>2.5374750191652404E-2</v>
      </c>
      <c r="U214" s="21">
        <v>1.7922839239072801</v>
      </c>
      <c r="V214" s="21">
        <v>1.7669091737156277</v>
      </c>
      <c r="W214" s="13" t="str">
        <f>IF(Table467411[[#This Row],[PSI - FI]]&gt;5,"Red",(IF(AND(Table467411[[#This Row],[PSI - FI]]&lt;5,Table467411[[#This Row],[PSI - FI]]&gt;=3),"Blue","No")))</f>
        <v>No</v>
      </c>
      <c r="X214" s="19" t="str">
        <f>HYPERLINK("https://www.google.com/maps/dir/?api=1&amp;origin=" &amp; Table467411[[#This Row],[Begin Lat]] &amp; "," &amp; Table467411[[#This Row],[Begin Long]] &amp; "&amp;destination=" &amp; Table467411[[#This Row],[End Lat]] &amp; "," &amp; Table467411[[#This Row],[End Long]] &amp; "&amp;travelmode=driving", "Google Maps")</f>
        <v>Google Maps</v>
      </c>
      <c r="Y214" s="1">
        <v>39.892813676099998</v>
      </c>
      <c r="Z214" s="1">
        <v>-82.044252924800006</v>
      </c>
      <c r="AA214" s="1">
        <v>39.897685344499997</v>
      </c>
      <c r="AB214" s="1">
        <v>-82.037483787599996</v>
      </c>
    </row>
    <row r="215" spans="1:28" x14ac:dyDescent="0.25">
      <c r="A215" s="13">
        <v>213</v>
      </c>
      <c r="B215" s="17">
        <v>1</v>
      </c>
      <c r="C215" s="1" t="s">
        <v>803</v>
      </c>
      <c r="D215" s="1" t="s">
        <v>4634</v>
      </c>
      <c r="E215" s="1" t="s">
        <v>5271</v>
      </c>
      <c r="F215" s="1" t="s">
        <v>3805</v>
      </c>
      <c r="G215" s="16">
        <v>8.6</v>
      </c>
      <c r="H215" s="16">
        <v>9.1</v>
      </c>
      <c r="I215" s="13" t="s">
        <v>3190</v>
      </c>
      <c r="J215" s="1" t="s">
        <v>4984</v>
      </c>
      <c r="K215" s="1">
        <v>0</v>
      </c>
      <c r="L215" s="1">
        <v>1</v>
      </c>
      <c r="M215" s="1">
        <v>4</v>
      </c>
      <c r="N215" s="1">
        <v>4</v>
      </c>
      <c r="O215" s="1">
        <v>29</v>
      </c>
      <c r="P215" s="16">
        <v>118.61418968023256</v>
      </c>
      <c r="Q215" s="21">
        <v>0.16896444412876369</v>
      </c>
      <c r="R215" s="21">
        <v>14.620094163780875</v>
      </c>
      <c r="S215" s="21">
        <v>14.451129719652112</v>
      </c>
      <c r="T215" s="21">
        <v>1.3710901297563751E-2</v>
      </c>
      <c r="U215" s="21">
        <v>1.791395738499606</v>
      </c>
      <c r="V215" s="21">
        <v>1.7776848372020422</v>
      </c>
      <c r="W215" s="13" t="str">
        <f>IF(Table467411[[#This Row],[PSI - FI]]&gt;5,"Red",(IF(AND(Table467411[[#This Row],[PSI - FI]]&lt;5,Table467411[[#This Row],[PSI - FI]]&gt;=3),"Blue","No")))</f>
        <v>No</v>
      </c>
      <c r="X215" s="19" t="str">
        <f>HYPERLINK("https://www.google.com/maps/dir/?api=1&amp;origin=" &amp; Table467411[[#This Row],[Begin Lat]] &amp; "," &amp; Table467411[[#This Row],[Begin Long]] &amp; "&amp;destination=" &amp; Table467411[[#This Row],[End Lat]] &amp; "," &amp; Table467411[[#This Row],[End Long]] &amp; "&amp;travelmode=driving", "Google Maps")</f>
        <v>Google Maps</v>
      </c>
      <c r="Y215" s="1">
        <v>40.770944848200003</v>
      </c>
      <c r="Z215" s="1">
        <v>-84.166359330500001</v>
      </c>
      <c r="AA215" s="1">
        <v>40.767089116100003</v>
      </c>
      <c r="AB215" s="1">
        <v>-84.158287841999993</v>
      </c>
    </row>
    <row r="216" spans="1:28" x14ac:dyDescent="0.25">
      <c r="A216" s="13">
        <v>214</v>
      </c>
      <c r="B216" s="17">
        <v>8</v>
      </c>
      <c r="C216" s="1" t="s">
        <v>1329</v>
      </c>
      <c r="D216" s="1" t="s">
        <v>3438</v>
      </c>
      <c r="E216" s="1" t="s">
        <v>5429</v>
      </c>
      <c r="F216" s="1" t="s">
        <v>3766</v>
      </c>
      <c r="G216" s="16">
        <v>2.4</v>
      </c>
      <c r="H216" s="16">
        <v>2.9</v>
      </c>
      <c r="I216" s="13" t="s">
        <v>3190</v>
      </c>
      <c r="J216" s="1" t="s">
        <v>4984</v>
      </c>
      <c r="K216" s="1">
        <v>0</v>
      </c>
      <c r="L216" s="1">
        <v>0</v>
      </c>
      <c r="M216" s="1">
        <v>3</v>
      </c>
      <c r="N216" s="1">
        <v>3</v>
      </c>
      <c r="O216" s="1">
        <v>41</v>
      </c>
      <c r="P216" s="16">
        <v>73.953125</v>
      </c>
      <c r="Q216" s="21">
        <v>0.52613309894674321</v>
      </c>
      <c r="R216" s="21">
        <v>18.791196849845569</v>
      </c>
      <c r="S216" s="21">
        <v>18.265063750898825</v>
      </c>
      <c r="T216" s="21">
        <v>3.7946728887344176E-2</v>
      </c>
      <c r="U216" s="21">
        <v>1.7828100343395006</v>
      </c>
      <c r="V216" s="21">
        <v>1.7448633054521565</v>
      </c>
      <c r="W216" s="13" t="str">
        <f>IF(Table467411[[#This Row],[PSI - FI]]&gt;5,"Red",(IF(AND(Table467411[[#This Row],[PSI - FI]]&lt;5,Table467411[[#This Row],[PSI - FI]]&gt;=3),"Blue","No")))</f>
        <v>No</v>
      </c>
      <c r="X216" s="19" t="str">
        <f>HYPERLINK("https://www.google.com/maps/dir/?api=1&amp;origin=" &amp; Table467411[[#This Row],[Begin Lat]] &amp; "," &amp; Table467411[[#This Row],[Begin Long]] &amp; "&amp;destination=" &amp; Table467411[[#This Row],[End Lat]] &amp; "," &amp; Table467411[[#This Row],[End Long]] &amp; "&amp;travelmode=driving", "Google Maps")</f>
        <v>Google Maps</v>
      </c>
      <c r="Y216" s="1">
        <v>39.096437862199998</v>
      </c>
      <c r="Z216" s="1">
        <v>-84.268632806799999</v>
      </c>
      <c r="AA216" s="1">
        <v>39.093849503599998</v>
      </c>
      <c r="AB216" s="1">
        <v>-84.259971117899994</v>
      </c>
    </row>
    <row r="217" spans="1:28" x14ac:dyDescent="0.25">
      <c r="A217" s="13">
        <v>215</v>
      </c>
      <c r="B217" s="17">
        <v>8</v>
      </c>
      <c r="C217" s="1" t="s">
        <v>787</v>
      </c>
      <c r="D217" s="1" t="s">
        <v>3952</v>
      </c>
      <c r="E217" s="1" t="s">
        <v>5284</v>
      </c>
      <c r="F217" s="1" t="s">
        <v>3749</v>
      </c>
      <c r="G217" s="16">
        <v>13.4</v>
      </c>
      <c r="H217" s="16">
        <v>13.9</v>
      </c>
      <c r="I217" s="13" t="s">
        <v>3190</v>
      </c>
      <c r="J217" s="1" t="s">
        <v>4984</v>
      </c>
      <c r="K217" s="1">
        <v>0</v>
      </c>
      <c r="L217" s="1">
        <v>0</v>
      </c>
      <c r="M217" s="1">
        <v>1</v>
      </c>
      <c r="N217" s="1">
        <v>5</v>
      </c>
      <c r="O217" s="1">
        <v>47</v>
      </c>
      <c r="P217" s="16">
        <v>75.734375</v>
      </c>
      <c r="Q217" s="21">
        <v>0.48405436275770353</v>
      </c>
      <c r="R217" s="21">
        <v>21.882359346105893</v>
      </c>
      <c r="S217" s="21">
        <v>21.39830498334819</v>
      </c>
      <c r="T217" s="21">
        <v>3.4788185636253917E-2</v>
      </c>
      <c r="U217" s="21">
        <v>1.7822734410378749</v>
      </c>
      <c r="V217" s="21">
        <v>1.7474852554016209</v>
      </c>
      <c r="W217" s="13" t="str">
        <f>IF(Table467411[[#This Row],[PSI - FI]]&gt;5,"Red",(IF(AND(Table467411[[#This Row],[PSI - FI]]&lt;5,Table467411[[#This Row],[PSI - FI]]&gt;=3),"Blue","No")))</f>
        <v>No</v>
      </c>
      <c r="X217" s="19" t="str">
        <f>HYPERLINK("https://www.google.com/maps/dir/?api=1&amp;origin=" &amp; Table467411[[#This Row],[Begin Lat]] &amp; "," &amp; Table467411[[#This Row],[Begin Long]] &amp; "&amp;destination=" &amp; Table467411[[#This Row],[End Lat]] &amp; "," &amp; Table467411[[#This Row],[End Long]] &amp; "&amp;travelmode=driving", "Google Maps")</f>
        <v>Google Maps</v>
      </c>
      <c r="Y217" s="1">
        <v>39.245406185900002</v>
      </c>
      <c r="Z217" s="1">
        <v>-84.595489997200005</v>
      </c>
      <c r="AA217" s="1">
        <v>39.252258189800003</v>
      </c>
      <c r="AB217" s="1">
        <v>-84.598422348100001</v>
      </c>
    </row>
    <row r="218" spans="1:28" x14ac:dyDescent="0.25">
      <c r="A218" s="13">
        <v>216</v>
      </c>
      <c r="B218" s="17">
        <v>7</v>
      </c>
      <c r="C218" s="1" t="s">
        <v>3196</v>
      </c>
      <c r="D218" s="1" t="s">
        <v>4626</v>
      </c>
      <c r="E218" s="1" t="s">
        <v>5270</v>
      </c>
      <c r="F218" s="1" t="s">
        <v>4484</v>
      </c>
      <c r="G218" s="16">
        <v>16.3</v>
      </c>
      <c r="H218" s="16">
        <v>16.8</v>
      </c>
      <c r="I218" s="13" t="s">
        <v>3190</v>
      </c>
      <c r="J218" s="1" t="s">
        <v>4975</v>
      </c>
      <c r="K218" s="1">
        <v>0</v>
      </c>
      <c r="L218" s="1">
        <v>1</v>
      </c>
      <c r="M218" s="1">
        <v>6</v>
      </c>
      <c r="N218" s="1">
        <v>2</v>
      </c>
      <c r="O218" s="1">
        <v>10</v>
      </c>
      <c r="P218" s="16">
        <v>103.83293968023256</v>
      </c>
      <c r="Q218" s="21">
        <v>0.36154230200723353</v>
      </c>
      <c r="R218" s="21">
        <v>7.2077773640468896</v>
      </c>
      <c r="S218" s="21">
        <v>6.8462350620396561</v>
      </c>
      <c r="T218" s="21">
        <v>2.7460423699418469E-2</v>
      </c>
      <c r="U218" s="21">
        <v>1.782021554042198</v>
      </c>
      <c r="V218" s="21">
        <v>1.7545611303427795</v>
      </c>
      <c r="W218" s="13" t="str">
        <f>IF(Table467411[[#This Row],[PSI - FI]]&gt;5,"Red",(IF(AND(Table467411[[#This Row],[PSI - FI]]&lt;5,Table467411[[#This Row],[PSI - FI]]&gt;=3),"Blue","No")))</f>
        <v>No</v>
      </c>
      <c r="X218" s="19" t="str">
        <f>HYPERLINK("https://www.google.com/maps/dir/?api=1&amp;origin=" &amp; Table467411[[#This Row],[Begin Lat]] &amp; "," &amp; Table467411[[#This Row],[Begin Long]] &amp; "&amp;destination=" &amp; Table467411[[#This Row],[End Lat]] &amp; "," &amp; Table467411[[#This Row],[End Long]] &amp; "&amp;travelmode=driving", "Google Maps")</f>
        <v>Google Maps</v>
      </c>
      <c r="Y218" s="1">
        <v>39.632390687499999</v>
      </c>
      <c r="Z218" s="1">
        <v>-84.202138050599999</v>
      </c>
      <c r="AA218" s="1">
        <v>39.6294862787</v>
      </c>
      <c r="AB218" s="1">
        <v>-84.193560006499993</v>
      </c>
    </row>
    <row r="219" spans="1:28" x14ac:dyDescent="0.25">
      <c r="A219" s="13">
        <v>217</v>
      </c>
      <c r="B219" s="17">
        <v>8</v>
      </c>
      <c r="C219" s="1" t="s">
        <v>787</v>
      </c>
      <c r="D219" s="1" t="s">
        <v>3929</v>
      </c>
      <c r="E219" s="1" t="s">
        <v>5812</v>
      </c>
      <c r="F219" s="1" t="s">
        <v>4359</v>
      </c>
      <c r="G219" s="16">
        <v>17.100000000000001</v>
      </c>
      <c r="H219" s="16">
        <v>17.600000000000001</v>
      </c>
      <c r="I219" s="13" t="s">
        <v>3190</v>
      </c>
      <c r="J219" s="1" t="s">
        <v>4984</v>
      </c>
      <c r="K219" s="1">
        <v>0</v>
      </c>
      <c r="L219" s="1">
        <v>1</v>
      </c>
      <c r="M219" s="1">
        <v>2</v>
      </c>
      <c r="N219" s="1">
        <v>3</v>
      </c>
      <c r="O219" s="1">
        <v>13</v>
      </c>
      <c r="P219" s="16">
        <v>85.082939680232556</v>
      </c>
      <c r="Q219" s="21">
        <v>0.57110420569379139</v>
      </c>
      <c r="R219" s="21">
        <v>7.3916822502084418</v>
      </c>
      <c r="S219" s="21">
        <v>6.8205780445146509</v>
      </c>
      <c r="T219" s="21">
        <v>4.1385900059901448E-2</v>
      </c>
      <c r="U219" s="21">
        <v>1.7817652988139165</v>
      </c>
      <c r="V219" s="21">
        <v>1.740379398754015</v>
      </c>
      <c r="W219" s="13" t="str">
        <f>IF(Table467411[[#This Row],[PSI - FI]]&gt;5,"Red",(IF(AND(Table467411[[#This Row],[PSI - FI]]&lt;5,Table467411[[#This Row],[PSI - FI]]&gt;=3),"Blue","No")))</f>
        <v>No</v>
      </c>
      <c r="X219" s="19" t="str">
        <f>HYPERLINK("https://www.google.com/maps/dir/?api=1&amp;origin=" &amp; Table467411[[#This Row],[Begin Lat]] &amp; "," &amp; Table467411[[#This Row],[Begin Long]] &amp; "&amp;destination=" &amp; Table467411[[#This Row],[End Lat]] &amp; "," &amp; Table467411[[#This Row],[End Long]] &amp; "&amp;travelmode=driving", "Google Maps")</f>
        <v>Google Maps</v>
      </c>
      <c r="Y219" s="1">
        <v>39.221320785400003</v>
      </c>
      <c r="Z219" s="1">
        <v>-84.413564638500006</v>
      </c>
      <c r="AA219" s="1">
        <v>39.223156314299999</v>
      </c>
      <c r="AB219" s="1">
        <v>-84.404631563099997</v>
      </c>
    </row>
    <row r="220" spans="1:28" x14ac:dyDescent="0.25">
      <c r="A220" s="13">
        <v>218</v>
      </c>
      <c r="B220" s="17">
        <v>4</v>
      </c>
      <c r="C220" s="1" t="s">
        <v>800</v>
      </c>
      <c r="D220" s="1" t="s">
        <v>3271</v>
      </c>
      <c r="E220" s="1" t="s">
        <v>5833</v>
      </c>
      <c r="F220" s="1" t="s">
        <v>3721</v>
      </c>
      <c r="G220" s="16">
        <v>24.3</v>
      </c>
      <c r="H220" s="16">
        <v>24.8</v>
      </c>
      <c r="I220" s="13" t="s">
        <v>3190</v>
      </c>
      <c r="J220" s="1" t="s">
        <v>32</v>
      </c>
      <c r="K220" s="1">
        <v>0</v>
      </c>
      <c r="L220" s="1">
        <v>0</v>
      </c>
      <c r="M220" s="1">
        <v>3</v>
      </c>
      <c r="N220" s="1">
        <v>3</v>
      </c>
      <c r="O220" s="1">
        <v>25</v>
      </c>
      <c r="P220" s="16">
        <v>57.953125</v>
      </c>
      <c r="Q220" s="21">
        <v>0.54284668892152554</v>
      </c>
      <c r="R220" s="21">
        <v>12.19049441711347</v>
      </c>
      <c r="S220" s="21">
        <v>11.647647728191945</v>
      </c>
      <c r="T220" s="21">
        <v>3.9217658179103998E-2</v>
      </c>
      <c r="U220" s="21">
        <v>1.7744476008908492</v>
      </c>
      <c r="V220" s="21">
        <v>1.7352299427117452</v>
      </c>
      <c r="W220" s="13" t="str">
        <f>IF(Table467411[[#This Row],[PSI - FI]]&gt;5,"Red",(IF(AND(Table467411[[#This Row],[PSI - FI]]&lt;5,Table467411[[#This Row],[PSI - FI]]&gt;=3),"Blue","No")))</f>
        <v>No</v>
      </c>
      <c r="X220" s="19" t="str">
        <f>HYPERLINK("https://www.google.com/maps/dir/?api=1&amp;origin=" &amp; Table467411[[#This Row],[Begin Lat]] &amp; "," &amp; Table467411[[#This Row],[Begin Long]] &amp; "&amp;destination=" &amp; Table467411[[#This Row],[End Lat]] &amp; "," &amp; Table467411[[#This Row],[End Long]] &amp; "&amp;travelmode=driving", "Google Maps")</f>
        <v>Google Maps</v>
      </c>
      <c r="Y220" s="1">
        <v>40.830510777900002</v>
      </c>
      <c r="Z220" s="1">
        <v>-81.363429829400005</v>
      </c>
      <c r="AA220" s="1">
        <v>40.830747626300003</v>
      </c>
      <c r="AB220" s="1">
        <v>-81.351242829699999</v>
      </c>
    </row>
    <row r="221" spans="1:28" x14ac:dyDescent="0.25">
      <c r="A221" s="13">
        <v>219</v>
      </c>
      <c r="B221" s="17">
        <v>8</v>
      </c>
      <c r="C221" s="1" t="s">
        <v>787</v>
      </c>
      <c r="D221" s="1" t="s">
        <v>4576</v>
      </c>
      <c r="E221" s="1" t="s">
        <v>5904</v>
      </c>
      <c r="F221" s="1" t="s">
        <v>4873</v>
      </c>
      <c r="G221" s="16">
        <v>0.9</v>
      </c>
      <c r="H221" s="16">
        <v>1.4</v>
      </c>
      <c r="I221" s="13" t="s">
        <v>3190</v>
      </c>
      <c r="J221" s="1" t="s">
        <v>4975</v>
      </c>
      <c r="K221" s="1">
        <v>0</v>
      </c>
      <c r="L221" s="1">
        <v>1</v>
      </c>
      <c r="M221" s="1">
        <v>5</v>
      </c>
      <c r="N221" s="1">
        <v>2</v>
      </c>
      <c r="O221" s="1">
        <v>31</v>
      </c>
      <c r="P221" s="16">
        <v>118.28606468023256</v>
      </c>
      <c r="Q221" s="21">
        <v>0.70575328553115046</v>
      </c>
      <c r="R221" s="21">
        <v>17.313604878246906</v>
      </c>
      <c r="S221" s="21">
        <v>16.607851592715754</v>
      </c>
      <c r="T221" s="21">
        <v>5.405853707165021E-2</v>
      </c>
      <c r="U221" s="21">
        <v>1.7705738496671721</v>
      </c>
      <c r="V221" s="21">
        <v>1.7165153125955219</v>
      </c>
      <c r="W221" s="13" t="str">
        <f>IF(Table467411[[#This Row],[PSI - FI]]&gt;5,"Red",(IF(AND(Table467411[[#This Row],[PSI - FI]]&lt;5,Table467411[[#This Row],[PSI - FI]]&gt;=3),"Blue","No")))</f>
        <v>No</v>
      </c>
      <c r="X221" s="19" t="str">
        <f>HYPERLINK("https://www.google.com/maps/dir/?api=1&amp;origin=" &amp; Table467411[[#This Row],[Begin Lat]] &amp; "," &amp; Table467411[[#This Row],[Begin Long]] &amp; "&amp;destination=" &amp; Table467411[[#This Row],[End Lat]] &amp; "," &amp; Table467411[[#This Row],[End Long]] &amp; "&amp;travelmode=driving", "Google Maps")</f>
        <v>Google Maps</v>
      </c>
      <c r="Y221" s="1">
        <v>39.203354795300001</v>
      </c>
      <c r="Z221" s="1">
        <v>-84.600008362300002</v>
      </c>
      <c r="AA221" s="1">
        <v>39.210525095400001</v>
      </c>
      <c r="AB221" s="1">
        <v>-84.599745184699998</v>
      </c>
    </row>
    <row r="222" spans="1:28" x14ac:dyDescent="0.25">
      <c r="A222" s="13">
        <v>220</v>
      </c>
      <c r="B222" s="17">
        <v>8</v>
      </c>
      <c r="C222" s="1" t="s">
        <v>787</v>
      </c>
      <c r="D222" s="1" t="s">
        <v>4591</v>
      </c>
      <c r="E222" s="1" t="s">
        <v>5906</v>
      </c>
      <c r="F222" s="1" t="s">
        <v>4359</v>
      </c>
      <c r="G222" s="16">
        <v>13.2</v>
      </c>
      <c r="H222" s="16">
        <v>13.7</v>
      </c>
      <c r="I222" s="13" t="s">
        <v>3190</v>
      </c>
      <c r="J222" s="1" t="s">
        <v>4984</v>
      </c>
      <c r="K222" s="1">
        <v>1</v>
      </c>
      <c r="L222" s="1">
        <v>0</v>
      </c>
      <c r="M222" s="1">
        <v>2</v>
      </c>
      <c r="N222" s="1">
        <v>2</v>
      </c>
      <c r="O222" s="1">
        <v>10</v>
      </c>
      <c r="P222" s="16">
        <v>77.645439680232556</v>
      </c>
      <c r="Q222" s="21">
        <v>0.55175997474417515</v>
      </c>
      <c r="R222" s="21">
        <v>7.5455771108489165</v>
      </c>
      <c r="S222" s="21">
        <v>6.9938171361047416</v>
      </c>
      <c r="T222" s="21">
        <v>3.9899009593450739E-2</v>
      </c>
      <c r="U222" s="21">
        <v>1.7694250646827603</v>
      </c>
      <c r="V222" s="21">
        <v>1.7295260550893095</v>
      </c>
      <c r="W222" s="13" t="str">
        <f>IF(Table467411[[#This Row],[PSI - FI]]&gt;5,"Red",(IF(AND(Table467411[[#This Row],[PSI - FI]]&lt;5,Table467411[[#This Row],[PSI - FI]]&gt;=3),"Blue","No")))</f>
        <v>No</v>
      </c>
      <c r="X222" s="19" t="str">
        <f>HYPERLINK("https://www.google.com/maps/dir/?api=1&amp;origin=" &amp; Table467411[[#This Row],[Begin Lat]] &amp; "," &amp; Table467411[[#This Row],[Begin Long]] &amp; "&amp;destination=" &amp; Table467411[[#This Row],[End Lat]] &amp; "," &amp; Table467411[[#This Row],[End Long]] &amp; "&amp;travelmode=driving", "Google Maps")</f>
        <v>Google Maps</v>
      </c>
      <c r="Y222" s="1">
        <v>39.206083872100002</v>
      </c>
      <c r="Z222" s="1">
        <v>-84.475646561000005</v>
      </c>
      <c r="AA222" s="1">
        <v>39.205511117100002</v>
      </c>
      <c r="AB222" s="1">
        <v>-84.466678715399993</v>
      </c>
    </row>
    <row r="223" spans="1:28" x14ac:dyDescent="0.25">
      <c r="A223" s="13">
        <v>221</v>
      </c>
      <c r="B223" s="17">
        <v>8</v>
      </c>
      <c r="C223" s="1" t="s">
        <v>787</v>
      </c>
      <c r="D223" s="1" t="s">
        <v>4591</v>
      </c>
      <c r="E223" s="1" t="s">
        <v>5906</v>
      </c>
      <c r="F223" s="1" t="s">
        <v>4359</v>
      </c>
      <c r="G223" s="16">
        <v>11.9</v>
      </c>
      <c r="H223" s="16">
        <v>12.4</v>
      </c>
      <c r="I223" s="13" t="s">
        <v>3190</v>
      </c>
      <c r="J223" s="1" t="s">
        <v>4984</v>
      </c>
      <c r="K223" s="1">
        <v>0</v>
      </c>
      <c r="L223" s="1">
        <v>1</v>
      </c>
      <c r="M223" s="1">
        <v>3</v>
      </c>
      <c r="N223" s="1">
        <v>1</v>
      </c>
      <c r="O223" s="1">
        <v>3</v>
      </c>
      <c r="P223" s="16">
        <v>72.754814680232556</v>
      </c>
      <c r="Q223" s="21">
        <v>0.55175997474417515</v>
      </c>
      <c r="R223" s="21">
        <v>4.0295829973451927</v>
      </c>
      <c r="S223" s="21">
        <v>3.4778230226010174</v>
      </c>
      <c r="T223" s="21">
        <v>3.9899009593450739E-2</v>
      </c>
      <c r="U223" s="21">
        <v>1.7694250646827603</v>
      </c>
      <c r="V223" s="21">
        <v>1.7295260550893095</v>
      </c>
      <c r="W223" s="13" t="str">
        <f>IF(Table467411[[#This Row],[PSI - FI]]&gt;5,"Red",(IF(AND(Table467411[[#This Row],[PSI - FI]]&lt;5,Table467411[[#This Row],[PSI - FI]]&gt;=3),"Blue","No")))</f>
        <v>No</v>
      </c>
      <c r="X223" s="19" t="str">
        <f>HYPERLINK("https://www.google.com/maps/dir/?api=1&amp;origin=" &amp; Table467411[[#This Row],[Begin Lat]] &amp; "," &amp; Table467411[[#This Row],[Begin Long]] &amp; "&amp;destination=" &amp; Table467411[[#This Row],[End Lat]] &amp; "," &amp; Table467411[[#This Row],[End Long]] &amp; "&amp;travelmode=driving", "Google Maps")</f>
        <v>Google Maps</v>
      </c>
      <c r="Y223" s="1">
        <v>39.215544919199999</v>
      </c>
      <c r="Z223" s="1">
        <v>-84.496156579300006</v>
      </c>
      <c r="AA223" s="1">
        <v>39.212135404199998</v>
      </c>
      <c r="AB223" s="1">
        <v>-84.488107878299999</v>
      </c>
    </row>
    <row r="224" spans="1:28" x14ac:dyDescent="0.25">
      <c r="A224" s="13">
        <v>222</v>
      </c>
      <c r="B224" s="17">
        <v>6</v>
      </c>
      <c r="C224" s="1" t="s">
        <v>1331</v>
      </c>
      <c r="D224" s="1" t="s">
        <v>4692</v>
      </c>
      <c r="E224" s="1" t="s">
        <v>5374</v>
      </c>
      <c r="F224" s="1" t="s">
        <v>3732</v>
      </c>
      <c r="G224" s="16">
        <v>16.899999999999999</v>
      </c>
      <c r="H224" s="16">
        <v>17.399999999999999</v>
      </c>
      <c r="I224" s="13" t="s">
        <v>3190</v>
      </c>
      <c r="J224" s="1" t="s">
        <v>4975</v>
      </c>
      <c r="K224" s="1">
        <v>0</v>
      </c>
      <c r="L224" s="1">
        <v>1</v>
      </c>
      <c r="M224" s="1">
        <v>9</v>
      </c>
      <c r="N224" s="1">
        <v>4</v>
      </c>
      <c r="O224" s="1">
        <v>38</v>
      </c>
      <c r="P224" s="16">
        <v>160.34856468023256</v>
      </c>
      <c r="Q224" s="21">
        <v>0.31721328768340756</v>
      </c>
      <c r="R224" s="21">
        <v>18.300641279787907</v>
      </c>
      <c r="S224" s="21">
        <v>17.983427992104499</v>
      </c>
      <c r="T224" s="21">
        <v>2.4477108039871416E-2</v>
      </c>
      <c r="U224" s="21">
        <v>1.7671479451223753</v>
      </c>
      <c r="V224" s="21">
        <v>1.7426708370825039</v>
      </c>
      <c r="W224" s="13" t="str">
        <f>IF(Table467411[[#This Row],[PSI - FI]]&gt;5,"Red",(IF(AND(Table467411[[#This Row],[PSI - FI]]&lt;5,Table467411[[#This Row],[PSI - FI]]&gt;=3),"Blue","No")))</f>
        <v>No</v>
      </c>
      <c r="X224" s="19" t="str">
        <f>HYPERLINK("https://www.google.com/maps/dir/?api=1&amp;origin=" &amp; Table467411[[#This Row],[Begin Lat]] &amp; "," &amp; Table467411[[#This Row],[Begin Long]] &amp; "&amp;destination=" &amp; Table467411[[#This Row],[End Lat]] &amp; "," &amp; Table467411[[#This Row],[End Long]] &amp; "&amp;travelmode=driving", "Google Maps")</f>
        <v>Google Maps</v>
      </c>
      <c r="Y224" s="1">
        <v>40.5808929851</v>
      </c>
      <c r="Z224" s="1">
        <v>-83.098391710900003</v>
      </c>
      <c r="AA224" s="1">
        <v>40.5810802365</v>
      </c>
      <c r="AB224" s="1">
        <v>-83.088891379100005</v>
      </c>
    </row>
    <row r="225" spans="1:28" x14ac:dyDescent="0.25">
      <c r="A225" s="13">
        <v>223</v>
      </c>
      <c r="B225" s="17">
        <v>4</v>
      </c>
      <c r="C225" s="1" t="s">
        <v>790</v>
      </c>
      <c r="D225" s="1" t="s">
        <v>4674</v>
      </c>
      <c r="E225" s="1" t="s">
        <v>5167</v>
      </c>
      <c r="F225" s="1" t="s">
        <v>3719</v>
      </c>
      <c r="G225" s="16">
        <v>17.899999999999999</v>
      </c>
      <c r="H225" s="16">
        <v>18.399999999999999</v>
      </c>
      <c r="I225" s="13" t="s">
        <v>3190</v>
      </c>
      <c r="J225" s="1" t="s">
        <v>4984</v>
      </c>
      <c r="K225" s="1">
        <v>0</v>
      </c>
      <c r="L225" s="1">
        <v>0</v>
      </c>
      <c r="M225" s="1">
        <v>5</v>
      </c>
      <c r="N225" s="1">
        <v>3</v>
      </c>
      <c r="O225" s="1">
        <v>19</v>
      </c>
      <c r="P225" s="16">
        <v>65.046875</v>
      </c>
      <c r="Q225" s="21">
        <v>0.2256085075559828</v>
      </c>
      <c r="R225" s="21">
        <v>10.414565843722103</v>
      </c>
      <c r="S225" s="21">
        <v>10.188957336166121</v>
      </c>
      <c r="T225" s="21">
        <v>1.7078622841090473E-2</v>
      </c>
      <c r="U225" s="21">
        <v>1.7634601495329638</v>
      </c>
      <c r="V225" s="21">
        <v>1.7463815266918734</v>
      </c>
      <c r="W225" s="13" t="str">
        <f>IF(Table467411[[#This Row],[PSI - FI]]&gt;5,"Red",(IF(AND(Table467411[[#This Row],[PSI - FI]]&lt;5,Table467411[[#This Row],[PSI - FI]]&gt;=3),"Blue","No")))</f>
        <v>No</v>
      </c>
      <c r="X225" s="19" t="str">
        <f>HYPERLINK("https://www.google.com/maps/dir/?api=1&amp;origin=" &amp; Table467411[[#This Row],[Begin Lat]] &amp; "," &amp; Table467411[[#This Row],[Begin Long]] &amp; "&amp;destination=" &amp; Table467411[[#This Row],[End Lat]] &amp; "," &amp; Table467411[[#This Row],[End Long]] &amp; "&amp;travelmode=driving", "Google Maps")</f>
        <v>Google Maps</v>
      </c>
      <c r="Y225" s="1">
        <v>41.229994763100002</v>
      </c>
      <c r="Z225" s="1">
        <v>-80.742785771399994</v>
      </c>
      <c r="AA225" s="1">
        <v>41.230026047899997</v>
      </c>
      <c r="AB225" s="1">
        <v>-80.733192392099994</v>
      </c>
    </row>
    <row r="226" spans="1:28" x14ac:dyDescent="0.25">
      <c r="A226" s="13">
        <v>224</v>
      </c>
      <c r="B226" s="17">
        <v>4</v>
      </c>
      <c r="C226" s="1" t="s">
        <v>790</v>
      </c>
      <c r="D226" s="1" t="s">
        <v>4674</v>
      </c>
      <c r="E226" s="1" t="s">
        <v>5927</v>
      </c>
      <c r="F226" s="1" t="s">
        <v>3719</v>
      </c>
      <c r="G226" s="16">
        <v>18.600000000000001</v>
      </c>
      <c r="H226" s="16">
        <v>19.100000000000001</v>
      </c>
      <c r="I226" s="13" t="s">
        <v>3190</v>
      </c>
      <c r="J226" s="1" t="s">
        <v>4984</v>
      </c>
      <c r="K226" s="1">
        <v>0</v>
      </c>
      <c r="L226" s="1">
        <v>0</v>
      </c>
      <c r="M226" s="1">
        <v>7</v>
      </c>
      <c r="N226" s="1">
        <v>1</v>
      </c>
      <c r="O226" s="1">
        <v>12</v>
      </c>
      <c r="P226" s="16">
        <v>62.265625</v>
      </c>
      <c r="Q226" s="21">
        <v>0.2256085075559828</v>
      </c>
      <c r="R226" s="21">
        <v>7.7167419215568414</v>
      </c>
      <c r="S226" s="21">
        <v>7.491133414000859</v>
      </c>
      <c r="T226" s="21">
        <v>1.7078622841090473E-2</v>
      </c>
      <c r="U226" s="21">
        <v>1.7634601495329638</v>
      </c>
      <c r="V226" s="21">
        <v>1.7463815266918734</v>
      </c>
      <c r="W226" s="13" t="str">
        <f>IF(Table467411[[#This Row],[PSI - FI]]&gt;5,"Red",(IF(AND(Table467411[[#This Row],[PSI - FI]]&lt;5,Table467411[[#This Row],[PSI - FI]]&gt;=3),"Blue","No")))</f>
        <v>No</v>
      </c>
      <c r="X226" s="19" t="str">
        <f>HYPERLINK("https://www.google.com/maps/dir/?api=1&amp;origin=" &amp; Table467411[[#This Row],[Begin Lat]] &amp; "," &amp; Table467411[[#This Row],[Begin Long]] &amp; "&amp;destination=" &amp; Table467411[[#This Row],[End Lat]] &amp; "," &amp; Table467411[[#This Row],[End Long]] &amp; "&amp;travelmode=driving", "Google Maps")</f>
        <v>Google Maps</v>
      </c>
      <c r="Y226" s="1">
        <v>41.230464470199998</v>
      </c>
      <c r="Z226" s="1">
        <v>-80.726695401300006</v>
      </c>
      <c r="AA226" s="1">
        <v>41.228315593700003</v>
      </c>
      <c r="AB226" s="1">
        <v>-80.717610219600004</v>
      </c>
    </row>
    <row r="227" spans="1:28" x14ac:dyDescent="0.25">
      <c r="A227" s="13">
        <v>225</v>
      </c>
      <c r="B227" s="17">
        <v>8</v>
      </c>
      <c r="C227" s="1" t="s">
        <v>787</v>
      </c>
      <c r="D227" s="1" t="s">
        <v>4694</v>
      </c>
      <c r="E227" s="1" t="s">
        <v>5932</v>
      </c>
      <c r="F227" s="1" t="s">
        <v>3766</v>
      </c>
      <c r="G227" s="16">
        <v>7</v>
      </c>
      <c r="H227" s="16">
        <v>7.5</v>
      </c>
      <c r="I227" s="13" t="s">
        <v>3190</v>
      </c>
      <c r="J227" s="1" t="s">
        <v>4984</v>
      </c>
      <c r="K227" s="1">
        <v>1</v>
      </c>
      <c r="L227" s="1">
        <v>1</v>
      </c>
      <c r="M227" s="1">
        <v>1</v>
      </c>
      <c r="N227" s="1">
        <v>5</v>
      </c>
      <c r="O227" s="1">
        <v>20</v>
      </c>
      <c r="P227" s="16">
        <v>140.08775436046511</v>
      </c>
      <c r="Q227" s="21">
        <v>0.28363278056187541</v>
      </c>
      <c r="R227" s="21">
        <v>10.84127733852954</v>
      </c>
      <c r="S227" s="21">
        <v>10.557644557967665</v>
      </c>
      <c r="T227" s="21">
        <v>2.1278126104044184E-2</v>
      </c>
      <c r="U227" s="21">
        <v>1.7316553134719921</v>
      </c>
      <c r="V227" s="21">
        <v>1.7103771873679479</v>
      </c>
      <c r="W227" s="13" t="str">
        <f>IF(Table467411[[#This Row],[PSI - FI]]&gt;5,"Red",(IF(AND(Table467411[[#This Row],[PSI - FI]]&lt;5,Table467411[[#This Row],[PSI - FI]]&gt;=3),"Blue","No")))</f>
        <v>No</v>
      </c>
      <c r="X227" s="19" t="str">
        <f>HYPERLINK("https://www.google.com/maps/dir/?api=1&amp;origin=" &amp; Table467411[[#This Row],[Begin Lat]] &amp; "," &amp; Table467411[[#This Row],[Begin Long]] &amp; "&amp;destination=" &amp; Table467411[[#This Row],[End Lat]] &amp; "," &amp; Table467411[[#This Row],[End Long]] &amp; "&amp;travelmode=driving", "Google Maps")</f>
        <v>Google Maps</v>
      </c>
      <c r="Y227" s="1">
        <v>39.114744242100002</v>
      </c>
      <c r="Z227" s="1">
        <v>-84.315625509200004</v>
      </c>
      <c r="AA227" s="1">
        <v>39.1130596251</v>
      </c>
      <c r="AB227" s="1">
        <v>-84.307448569200005</v>
      </c>
    </row>
    <row r="228" spans="1:28" x14ac:dyDescent="0.25">
      <c r="A228" s="13">
        <v>226</v>
      </c>
      <c r="B228" s="17">
        <v>8</v>
      </c>
      <c r="C228" s="1" t="s">
        <v>787</v>
      </c>
      <c r="D228" s="1" t="s">
        <v>3970</v>
      </c>
      <c r="E228" s="1" t="s">
        <v>5825</v>
      </c>
      <c r="F228" s="1" t="s">
        <v>3716</v>
      </c>
      <c r="G228" s="16">
        <v>9.5</v>
      </c>
      <c r="H228" s="16">
        <v>10</v>
      </c>
      <c r="I228" s="13" t="s">
        <v>3190</v>
      </c>
      <c r="J228" s="1" t="s">
        <v>4975</v>
      </c>
      <c r="K228" s="1">
        <v>0</v>
      </c>
      <c r="L228" s="1">
        <v>1</v>
      </c>
      <c r="M228" s="1">
        <v>9</v>
      </c>
      <c r="N228" s="1">
        <v>5</v>
      </c>
      <c r="O228" s="1">
        <v>27</v>
      </c>
      <c r="P228" s="16">
        <v>153.78606468023256</v>
      </c>
      <c r="Q228" s="21">
        <v>0.26832573685769545</v>
      </c>
      <c r="R228" s="21">
        <v>15.481876186987158</v>
      </c>
      <c r="S228" s="21">
        <v>15.213550450129462</v>
      </c>
      <c r="T228" s="21">
        <v>2.073269599177998E-2</v>
      </c>
      <c r="U228" s="21">
        <v>1.7193447396035675</v>
      </c>
      <c r="V228" s="21">
        <v>1.6986120436117875</v>
      </c>
      <c r="W228" s="13" t="str">
        <f>IF(Table467411[[#This Row],[PSI - FI]]&gt;5,"Red",(IF(AND(Table467411[[#This Row],[PSI - FI]]&lt;5,Table467411[[#This Row],[PSI - FI]]&gt;=3),"Blue","No")))</f>
        <v>No</v>
      </c>
      <c r="X228" s="19" t="str">
        <f>HYPERLINK("https://www.google.com/maps/dir/?api=1&amp;origin=" &amp; Table467411[[#This Row],[Begin Lat]] &amp; "," &amp; Table467411[[#This Row],[Begin Long]] &amp; "&amp;destination=" &amp; Table467411[[#This Row],[End Lat]] &amp; "," &amp; Table467411[[#This Row],[End Long]] &amp; "&amp;travelmode=driving", "Google Maps")</f>
        <v>Google Maps</v>
      </c>
      <c r="Y228" s="1">
        <v>39.204654638000001</v>
      </c>
      <c r="Z228" s="1">
        <v>-84.453632348699998</v>
      </c>
      <c r="AA228" s="1">
        <v>39.210502857599998</v>
      </c>
      <c r="AB228" s="1">
        <v>-84.448248283500007</v>
      </c>
    </row>
    <row r="229" spans="1:28" x14ac:dyDescent="0.25">
      <c r="A229" s="13">
        <v>227</v>
      </c>
      <c r="B229" s="17">
        <v>4</v>
      </c>
      <c r="C229" s="1" t="s">
        <v>795</v>
      </c>
      <c r="D229" s="1" t="s">
        <v>4009</v>
      </c>
      <c r="E229" s="1" t="s">
        <v>5678</v>
      </c>
      <c r="F229" s="1" t="s">
        <v>3758</v>
      </c>
      <c r="G229" s="16">
        <v>5.4</v>
      </c>
      <c r="H229" s="16">
        <v>5.9</v>
      </c>
      <c r="I229" s="13" t="s">
        <v>3190</v>
      </c>
      <c r="J229" s="1" t="s">
        <v>4975</v>
      </c>
      <c r="K229" s="1">
        <v>0</v>
      </c>
      <c r="L229" s="1">
        <v>0</v>
      </c>
      <c r="M229" s="1">
        <v>3</v>
      </c>
      <c r="N229" s="1">
        <v>4</v>
      </c>
      <c r="O229" s="1">
        <v>36</v>
      </c>
      <c r="P229" s="16">
        <v>73.390625</v>
      </c>
      <c r="Q229" s="21">
        <v>0.45966786682884025</v>
      </c>
      <c r="R229" s="21">
        <v>16.790210649238258</v>
      </c>
      <c r="S229" s="21">
        <v>16.330542782409417</v>
      </c>
      <c r="T229" s="21">
        <v>3.4202972720198427E-2</v>
      </c>
      <c r="U229" s="21">
        <v>1.7046444444195394</v>
      </c>
      <c r="V229" s="21">
        <v>1.670441471699341</v>
      </c>
      <c r="W229" s="13" t="str">
        <f>IF(Table467411[[#This Row],[PSI - FI]]&gt;5,"Red",(IF(AND(Table467411[[#This Row],[PSI - FI]]&lt;5,Table467411[[#This Row],[PSI - FI]]&gt;=3),"Blue","No")))</f>
        <v>No</v>
      </c>
      <c r="X229" s="19" t="str">
        <f>HYPERLINK("https://www.google.com/maps/dir/?api=1&amp;origin=" &amp; Table467411[[#This Row],[Begin Lat]] &amp; "," &amp; Table467411[[#This Row],[Begin Long]] &amp; "&amp;destination=" &amp; Table467411[[#This Row],[End Lat]] &amp; "," &amp; Table467411[[#This Row],[End Long]] &amp; "&amp;travelmode=driving", "Google Maps")</f>
        <v>Google Maps</v>
      </c>
      <c r="Y229" s="1">
        <v>40.986055703399998</v>
      </c>
      <c r="Z229" s="1">
        <v>-81.492879818700004</v>
      </c>
      <c r="AA229" s="1">
        <v>40.994010209800003</v>
      </c>
      <c r="AB229" s="1">
        <v>-81.492296473500005</v>
      </c>
    </row>
    <row r="230" spans="1:28" x14ac:dyDescent="0.25">
      <c r="A230" s="13">
        <v>228</v>
      </c>
      <c r="B230" s="17">
        <v>8</v>
      </c>
      <c r="C230" s="1" t="s">
        <v>787</v>
      </c>
      <c r="D230" s="1" t="s">
        <v>3984</v>
      </c>
      <c r="E230" s="1" t="s">
        <v>5407</v>
      </c>
      <c r="F230" s="1" t="s">
        <v>3722</v>
      </c>
      <c r="G230" s="16">
        <v>11.5</v>
      </c>
      <c r="H230" s="16">
        <v>12</v>
      </c>
      <c r="I230" s="13" t="s">
        <v>3190</v>
      </c>
      <c r="J230" s="1" t="s">
        <v>4991</v>
      </c>
      <c r="K230" s="1">
        <v>0</v>
      </c>
      <c r="L230" s="1">
        <v>0</v>
      </c>
      <c r="M230" s="1">
        <v>8</v>
      </c>
      <c r="N230" s="1">
        <v>6</v>
      </c>
      <c r="O230" s="1">
        <v>30</v>
      </c>
      <c r="P230" s="16">
        <v>109</v>
      </c>
      <c r="Q230" s="21">
        <v>0.45743335871989738</v>
      </c>
      <c r="R230" s="21">
        <v>17.579641467493705</v>
      </c>
      <c r="S230" s="21">
        <v>17.122208108773808</v>
      </c>
      <c r="T230" s="21">
        <v>3.6036000804417739E-2</v>
      </c>
      <c r="U230" s="21">
        <v>1.7019412702371111</v>
      </c>
      <c r="V230" s="21">
        <v>1.6659052694326932</v>
      </c>
      <c r="W230" s="13" t="str">
        <f>IF(Table467411[[#This Row],[PSI - FI]]&gt;5,"Red",(IF(AND(Table467411[[#This Row],[PSI - FI]]&lt;5,Table467411[[#This Row],[PSI - FI]]&gt;=3),"Blue","No")))</f>
        <v>No</v>
      </c>
      <c r="X230" s="19" t="str">
        <f>HYPERLINK("https://www.google.com/maps/dir/?api=1&amp;origin=" &amp; Table467411[[#This Row],[Begin Lat]] &amp; "," &amp; Table467411[[#This Row],[Begin Long]] &amp; "&amp;destination=" &amp; Table467411[[#This Row],[End Lat]] &amp; "," &amp; Table467411[[#This Row],[End Long]] &amp; "&amp;travelmode=driving", "Google Maps")</f>
        <v>Google Maps</v>
      </c>
      <c r="Y230" s="1">
        <v>39.243278641099998</v>
      </c>
      <c r="Z230" s="1">
        <v>-84.547238569200005</v>
      </c>
      <c r="AA230" s="1">
        <v>39.2503252749</v>
      </c>
      <c r="AB230" s="1">
        <v>-84.547833491999995</v>
      </c>
    </row>
    <row r="231" spans="1:28" x14ac:dyDescent="0.25">
      <c r="A231" s="13">
        <v>229</v>
      </c>
      <c r="B231" s="17">
        <v>6</v>
      </c>
      <c r="C231" s="1" t="s">
        <v>784</v>
      </c>
      <c r="D231" s="1" t="s">
        <v>4660</v>
      </c>
      <c r="E231" s="1" t="s">
        <v>5319</v>
      </c>
      <c r="F231" s="1" t="s">
        <v>3743</v>
      </c>
      <c r="G231" s="16">
        <v>20.399999999999999</v>
      </c>
      <c r="H231" s="16">
        <v>20.9</v>
      </c>
      <c r="I231" s="13" t="s">
        <v>3190</v>
      </c>
      <c r="J231" s="1" t="s">
        <v>4975</v>
      </c>
      <c r="K231" s="1">
        <v>0</v>
      </c>
      <c r="L231" s="1">
        <v>3</v>
      </c>
      <c r="M231" s="1">
        <v>8</v>
      </c>
      <c r="N231" s="1">
        <v>10</v>
      </c>
      <c r="O231" s="1">
        <v>48</v>
      </c>
      <c r="P231" s="16">
        <v>281.78006904069764</v>
      </c>
      <c r="Q231" s="21">
        <v>0.20766074522414146</v>
      </c>
      <c r="R231" s="21">
        <v>21.554026527195465</v>
      </c>
      <c r="S231" s="21">
        <v>21.346365781971322</v>
      </c>
      <c r="T231" s="21">
        <v>1.659062681305408E-2</v>
      </c>
      <c r="U231" s="21">
        <v>1.7007973588793837</v>
      </c>
      <c r="V231" s="21">
        <v>1.6842067320663296</v>
      </c>
      <c r="W231" s="13" t="str">
        <f>IF(Table467411[[#This Row],[PSI - FI]]&gt;5,"Red",(IF(AND(Table467411[[#This Row],[PSI - FI]]&lt;5,Table467411[[#This Row],[PSI - FI]]&gt;=3),"Blue","No")))</f>
        <v>No</v>
      </c>
      <c r="X231" s="19" t="str">
        <f>HYPERLINK("https://www.google.com/maps/dir/?api=1&amp;origin=" &amp; Table467411[[#This Row],[Begin Lat]] &amp; "," &amp; Table467411[[#This Row],[Begin Long]] &amp; "&amp;destination=" &amp; Table467411[[#This Row],[End Lat]] &amp; "," &amp; Table467411[[#This Row],[End Long]] &amp; "&amp;travelmode=driving", "Google Maps")</f>
        <v>Google Maps</v>
      </c>
      <c r="Y231" s="1">
        <v>40.027515378399997</v>
      </c>
      <c r="Z231" s="1">
        <v>-82.959816613300006</v>
      </c>
      <c r="AA231" s="1">
        <v>40.033843407399999</v>
      </c>
      <c r="AB231" s="1">
        <v>-82.955271641099998</v>
      </c>
    </row>
    <row r="232" spans="1:28" x14ac:dyDescent="0.25">
      <c r="A232" s="13">
        <v>230</v>
      </c>
      <c r="B232" s="17">
        <v>8</v>
      </c>
      <c r="C232" s="1" t="s">
        <v>788</v>
      </c>
      <c r="D232" s="1" t="s">
        <v>4696</v>
      </c>
      <c r="E232" s="1" t="s">
        <v>5933</v>
      </c>
      <c r="F232" s="1" t="s">
        <v>3729</v>
      </c>
      <c r="G232" s="16">
        <v>18.2</v>
      </c>
      <c r="H232" s="16">
        <v>18.7</v>
      </c>
      <c r="I232" s="13" t="s">
        <v>3190</v>
      </c>
      <c r="J232" s="1" t="s">
        <v>4984</v>
      </c>
      <c r="K232" s="1">
        <v>0</v>
      </c>
      <c r="L232" s="1">
        <v>1</v>
      </c>
      <c r="M232" s="1">
        <v>3</v>
      </c>
      <c r="N232" s="1">
        <v>4</v>
      </c>
      <c r="O232" s="1">
        <v>1</v>
      </c>
      <c r="P232" s="16">
        <v>84.067314680232556</v>
      </c>
      <c r="Q232" s="21">
        <v>0.20928035491108296</v>
      </c>
      <c r="R232" s="21">
        <v>3.3820175676452413</v>
      </c>
      <c r="S232" s="21">
        <v>3.1727372127341584</v>
      </c>
      <c r="T232" s="21">
        <v>1.6084182705584118E-2</v>
      </c>
      <c r="U232" s="21">
        <v>1.6965989482772865</v>
      </c>
      <c r="V232" s="21">
        <v>1.6805147655717023</v>
      </c>
      <c r="W232" s="13" t="str">
        <f>IF(Table467411[[#This Row],[PSI - FI]]&gt;5,"Red",(IF(AND(Table467411[[#This Row],[PSI - FI]]&lt;5,Table467411[[#This Row],[PSI - FI]]&gt;=3),"Blue","No")))</f>
        <v>No</v>
      </c>
      <c r="X232" s="19" t="str">
        <f>HYPERLINK("https://www.google.com/maps/dir/?api=1&amp;origin=" &amp; Table467411[[#This Row],[Begin Lat]] &amp; "," &amp; Table467411[[#This Row],[Begin Long]] &amp; "&amp;destination=" &amp; Table467411[[#This Row],[End Lat]] &amp; "," &amp; Table467411[[#This Row],[End Long]] &amp; "&amp;travelmode=driving", "Google Maps")</f>
        <v>Google Maps</v>
      </c>
      <c r="Y232" s="1">
        <v>39.479972009999997</v>
      </c>
      <c r="Z232" s="1">
        <v>-84.416061934300004</v>
      </c>
      <c r="AA232" s="1">
        <v>39.486812453699997</v>
      </c>
      <c r="AB232" s="1">
        <v>-84.413528011500006</v>
      </c>
    </row>
    <row r="233" spans="1:28" x14ac:dyDescent="0.25">
      <c r="A233" s="13">
        <v>231</v>
      </c>
      <c r="B233" s="17">
        <v>3</v>
      </c>
      <c r="C233" s="1" t="s">
        <v>1330</v>
      </c>
      <c r="D233" s="1" t="s">
        <v>4585</v>
      </c>
      <c r="E233" s="1" t="s">
        <v>5274</v>
      </c>
      <c r="F233" s="1" t="s">
        <v>4403</v>
      </c>
      <c r="G233" s="16">
        <v>1.4</v>
      </c>
      <c r="H233" s="16">
        <v>1.9</v>
      </c>
      <c r="I233" s="13" t="s">
        <v>3190</v>
      </c>
      <c r="J233" s="1" t="s">
        <v>4975</v>
      </c>
      <c r="K233" s="1">
        <v>0</v>
      </c>
      <c r="L233" s="1">
        <v>0</v>
      </c>
      <c r="M233" s="1">
        <v>3</v>
      </c>
      <c r="N233" s="1">
        <v>5</v>
      </c>
      <c r="O233" s="1">
        <v>29</v>
      </c>
      <c r="P233" s="16">
        <v>70.828125</v>
      </c>
      <c r="Q233" s="21">
        <v>0.76667874100045508</v>
      </c>
      <c r="R233" s="21">
        <v>13.989113102427917</v>
      </c>
      <c r="S233" s="21">
        <v>13.222434361427462</v>
      </c>
      <c r="T233" s="21">
        <v>5.869038835149671E-2</v>
      </c>
      <c r="U233" s="21">
        <v>1.6944640079881286</v>
      </c>
      <c r="V233" s="21">
        <v>1.6357736196366319</v>
      </c>
      <c r="W233" s="13" t="str">
        <f>IF(Table467411[[#This Row],[PSI - FI]]&gt;5,"Red",(IF(AND(Table467411[[#This Row],[PSI - FI]]&lt;5,Table467411[[#This Row],[PSI - FI]]&gt;=3),"Blue","No")))</f>
        <v>No</v>
      </c>
      <c r="X233" s="19" t="str">
        <f>HYPERLINK("https://www.google.com/maps/dir/?api=1&amp;origin=" &amp; Table467411[[#This Row],[Begin Lat]] &amp; "," &amp; Table467411[[#This Row],[Begin Long]] &amp; "&amp;destination=" &amp; Table467411[[#This Row],[End Lat]] &amp; "," &amp; Table467411[[#This Row],[End Long]] &amp; "&amp;travelmode=driving", "Google Maps")</f>
        <v>Google Maps</v>
      </c>
      <c r="Y233" s="1">
        <v>41.433103938000002</v>
      </c>
      <c r="Z233" s="1">
        <v>-82.712826443799997</v>
      </c>
      <c r="AA233" s="1">
        <v>41.432904897</v>
      </c>
      <c r="AB233" s="1">
        <v>-82.703198683300002</v>
      </c>
    </row>
    <row r="234" spans="1:28" x14ac:dyDescent="0.25">
      <c r="A234" s="13">
        <v>232</v>
      </c>
      <c r="B234" s="17">
        <v>8</v>
      </c>
      <c r="C234" s="1" t="s">
        <v>787</v>
      </c>
      <c r="D234" s="1" t="s">
        <v>4286</v>
      </c>
      <c r="E234" s="1" t="s">
        <v>5522</v>
      </c>
      <c r="F234" s="1" t="s">
        <v>4469</v>
      </c>
      <c r="G234" s="16">
        <v>4</v>
      </c>
      <c r="H234" s="16">
        <v>4.5</v>
      </c>
      <c r="I234" s="13" t="s">
        <v>3190</v>
      </c>
      <c r="J234" s="1" t="s">
        <v>4975</v>
      </c>
      <c r="K234" s="1">
        <v>0</v>
      </c>
      <c r="L234" s="1">
        <v>0</v>
      </c>
      <c r="M234" s="1">
        <v>3</v>
      </c>
      <c r="N234" s="1">
        <v>8</v>
      </c>
      <c r="O234" s="1">
        <v>64</v>
      </c>
      <c r="P234" s="16">
        <v>119.140625</v>
      </c>
      <c r="Q234" s="21">
        <v>0.41181960504539605</v>
      </c>
      <c r="R234" s="21">
        <v>28.87432727419473</v>
      </c>
      <c r="S234" s="21">
        <v>28.462507669149335</v>
      </c>
      <c r="T234" s="21">
        <v>3.170250262001862E-2</v>
      </c>
      <c r="U234" s="21">
        <v>1.6918463763355822</v>
      </c>
      <c r="V234" s="21">
        <v>1.6601438737155636</v>
      </c>
      <c r="W234" s="13" t="str">
        <f>IF(Table467411[[#This Row],[PSI - FI]]&gt;5,"Red",(IF(AND(Table467411[[#This Row],[PSI - FI]]&lt;5,Table467411[[#This Row],[PSI - FI]]&gt;=3),"Blue","No")))</f>
        <v>No</v>
      </c>
      <c r="X234" s="19" t="str">
        <f>HYPERLINK("https://www.google.com/maps/dir/?api=1&amp;origin=" &amp; Table467411[[#This Row],[Begin Lat]] &amp; "," &amp; Table467411[[#This Row],[Begin Long]] &amp; "&amp;destination=" &amp; Table467411[[#This Row],[End Lat]] &amp; "," &amp; Table467411[[#This Row],[End Long]] &amp; "&amp;travelmode=driving", "Google Maps")</f>
        <v>Google Maps</v>
      </c>
      <c r="Y234" s="1">
        <v>39.221148165899997</v>
      </c>
      <c r="Z234" s="1">
        <v>-84.517744111599995</v>
      </c>
      <c r="AA234" s="1">
        <v>39.227138474500002</v>
      </c>
      <c r="AB234" s="1">
        <v>-84.513095816000003</v>
      </c>
    </row>
    <row r="235" spans="1:28" x14ac:dyDescent="0.25">
      <c r="A235" s="13">
        <v>233</v>
      </c>
      <c r="B235" s="17">
        <v>8</v>
      </c>
      <c r="C235" s="1" t="s">
        <v>787</v>
      </c>
      <c r="D235" s="1" t="s">
        <v>4057</v>
      </c>
      <c r="E235" s="1" t="s">
        <v>5256</v>
      </c>
      <c r="F235" s="1" t="s">
        <v>4397</v>
      </c>
      <c r="G235" s="16">
        <v>6.4</v>
      </c>
      <c r="H235" s="16">
        <v>6.9</v>
      </c>
      <c r="I235" s="13" t="s">
        <v>3190</v>
      </c>
      <c r="J235" s="1" t="s">
        <v>4975</v>
      </c>
      <c r="K235" s="1">
        <v>0</v>
      </c>
      <c r="L235" s="1">
        <v>0</v>
      </c>
      <c r="M235" s="1">
        <v>4</v>
      </c>
      <c r="N235" s="1">
        <v>4</v>
      </c>
      <c r="O235" s="1">
        <v>32</v>
      </c>
      <c r="P235" s="16">
        <v>75.9375</v>
      </c>
      <c r="Q235" s="21">
        <v>0.68700400679928186</v>
      </c>
      <c r="R235" s="21">
        <v>16.486269504348829</v>
      </c>
      <c r="S235" s="21">
        <v>15.799265497549548</v>
      </c>
      <c r="T235" s="21">
        <v>5.2633636286803391E-2</v>
      </c>
      <c r="U235" s="21">
        <v>1.6840291682431516</v>
      </c>
      <c r="V235" s="21">
        <v>1.6313955319563482</v>
      </c>
      <c r="W235" s="13" t="str">
        <f>IF(Table467411[[#This Row],[PSI - FI]]&gt;5,"Red",(IF(AND(Table467411[[#This Row],[PSI - FI]]&lt;5,Table467411[[#This Row],[PSI - FI]]&gt;=3),"Blue","No")))</f>
        <v>No</v>
      </c>
      <c r="X235" s="19" t="str">
        <f>HYPERLINK("https://www.google.com/maps/dir/?api=1&amp;origin=" &amp; Table467411[[#This Row],[Begin Lat]] &amp; "," &amp; Table467411[[#This Row],[Begin Long]] &amp; "&amp;destination=" &amp; Table467411[[#This Row],[End Lat]] &amp; "," &amp; Table467411[[#This Row],[End Long]] &amp; "&amp;travelmode=driving", "Google Maps")</f>
        <v>Google Maps</v>
      </c>
      <c r="Y235" s="1">
        <v>39.202548849800003</v>
      </c>
      <c r="Z235" s="1">
        <v>-84.539919984700006</v>
      </c>
      <c r="AA235" s="1">
        <v>39.201994353800004</v>
      </c>
      <c r="AB235" s="1">
        <v>-84.530634954800007</v>
      </c>
    </row>
    <row r="236" spans="1:28" x14ac:dyDescent="0.25">
      <c r="A236" s="13">
        <v>234</v>
      </c>
      <c r="B236" s="17">
        <v>10</v>
      </c>
      <c r="C236" s="1" t="s">
        <v>3837</v>
      </c>
      <c r="D236" s="1" t="s">
        <v>3405</v>
      </c>
      <c r="E236" s="1" t="s">
        <v>5934</v>
      </c>
      <c r="F236" s="1" t="s">
        <v>3715</v>
      </c>
      <c r="G236" s="16">
        <v>16.7</v>
      </c>
      <c r="H236" s="16">
        <v>17.2</v>
      </c>
      <c r="I236" s="13" t="s">
        <v>3190</v>
      </c>
      <c r="J236" s="1" t="s">
        <v>4984</v>
      </c>
      <c r="K236" s="1">
        <v>0</v>
      </c>
      <c r="L236" s="1">
        <v>0</v>
      </c>
      <c r="M236" s="1">
        <v>6</v>
      </c>
      <c r="N236" s="1">
        <v>0</v>
      </c>
      <c r="O236" s="1">
        <v>19</v>
      </c>
      <c r="P236" s="16">
        <v>58.28125</v>
      </c>
      <c r="Q236" s="21">
        <v>0.3496111283743995</v>
      </c>
      <c r="R236" s="21">
        <v>11.213991295391283</v>
      </c>
      <c r="S236" s="21">
        <v>10.864380167016883</v>
      </c>
      <c r="T236" s="21">
        <v>2.516251626881251E-2</v>
      </c>
      <c r="U236" s="21">
        <v>1.6806407519237334</v>
      </c>
      <c r="V236" s="21">
        <v>1.6554782356549209</v>
      </c>
      <c r="W236" s="13" t="str">
        <f>IF(Table467411[[#This Row],[PSI - FI]]&gt;5,"Red",(IF(AND(Table467411[[#This Row],[PSI - FI]]&lt;5,Table467411[[#This Row],[PSI - FI]]&gt;=3),"Blue","No")))</f>
        <v>No</v>
      </c>
      <c r="X236" s="19" t="str">
        <f>HYPERLINK("https://www.google.com/maps/dir/?api=1&amp;origin=" &amp; Table467411[[#This Row],[Begin Lat]] &amp; "," &amp; Table467411[[#This Row],[Begin Long]] &amp; "&amp;destination=" &amp; Table467411[[#This Row],[End Lat]] &amp; "," &amp; Table467411[[#This Row],[End Long]] &amp; "&amp;travelmode=driving", "Google Maps")</f>
        <v>Google Maps</v>
      </c>
      <c r="Y236" s="1">
        <v>38.838324283299997</v>
      </c>
      <c r="Z236" s="1">
        <v>-82.168552717200001</v>
      </c>
      <c r="AA236" s="1">
        <v>38.839825213300003</v>
      </c>
      <c r="AB236" s="1">
        <v>-82.160471436099996</v>
      </c>
    </row>
    <row r="237" spans="1:28" x14ac:dyDescent="0.25">
      <c r="A237" s="13">
        <v>235</v>
      </c>
      <c r="B237" s="17">
        <v>8</v>
      </c>
      <c r="C237" s="1" t="s">
        <v>787</v>
      </c>
      <c r="D237" s="1" t="s">
        <v>4604</v>
      </c>
      <c r="E237" s="1" t="s">
        <v>5402</v>
      </c>
      <c r="F237" s="1" t="s">
        <v>4876</v>
      </c>
      <c r="G237" s="16">
        <v>1.6</v>
      </c>
      <c r="H237" s="16">
        <v>2.1</v>
      </c>
      <c r="I237" s="13" t="s">
        <v>3190</v>
      </c>
      <c r="J237" s="1" t="s">
        <v>4991</v>
      </c>
      <c r="K237" s="1">
        <v>0</v>
      </c>
      <c r="L237" s="1">
        <v>1</v>
      </c>
      <c r="M237" s="1">
        <v>8</v>
      </c>
      <c r="N237" s="1">
        <v>12</v>
      </c>
      <c r="O237" s="1">
        <v>27</v>
      </c>
      <c r="P237" s="16">
        <v>178.30168968023256</v>
      </c>
      <c r="Q237" s="21">
        <v>0.26517676884345526</v>
      </c>
      <c r="R237" s="21">
        <v>16.295877251682199</v>
      </c>
      <c r="S237" s="21">
        <v>16.030700482838743</v>
      </c>
      <c r="T237" s="21">
        <v>2.1667362763757525E-2</v>
      </c>
      <c r="U237" s="21">
        <v>1.6796062169542916</v>
      </c>
      <c r="V237" s="21">
        <v>1.657938854190534</v>
      </c>
      <c r="W237" s="13" t="str">
        <f>IF(Table467411[[#This Row],[PSI - FI]]&gt;5,"Red",(IF(AND(Table467411[[#This Row],[PSI - FI]]&lt;5,Table467411[[#This Row],[PSI - FI]]&gt;=3),"Blue","No")))</f>
        <v>No</v>
      </c>
      <c r="X237" s="19" t="str">
        <f>HYPERLINK("https://www.google.com/maps/dir/?api=1&amp;origin=" &amp; Table467411[[#This Row],[Begin Lat]] &amp; "," &amp; Table467411[[#This Row],[Begin Long]] &amp; "&amp;destination=" &amp; Table467411[[#This Row],[End Lat]] &amp; "," &amp; Table467411[[#This Row],[End Long]] &amp; "&amp;travelmode=driving", "Google Maps")</f>
        <v>Google Maps</v>
      </c>
      <c r="Y237" s="1">
        <v>39.225238690600001</v>
      </c>
      <c r="Z237" s="1">
        <v>-84.530164591499997</v>
      </c>
      <c r="AA237" s="1">
        <v>39.232467280999998</v>
      </c>
      <c r="AB237" s="1">
        <v>-84.529421856400006</v>
      </c>
    </row>
    <row r="238" spans="1:28" x14ac:dyDescent="0.25">
      <c r="A238" s="13">
        <v>236</v>
      </c>
      <c r="B238" s="17">
        <v>4</v>
      </c>
      <c r="C238" s="1" t="s">
        <v>801</v>
      </c>
      <c r="D238" s="1" t="s">
        <v>4699</v>
      </c>
      <c r="E238" s="1" t="s">
        <v>5935</v>
      </c>
      <c r="F238" s="1" t="s">
        <v>4885</v>
      </c>
      <c r="G238" s="16">
        <v>13.5</v>
      </c>
      <c r="H238" s="16">
        <v>14</v>
      </c>
      <c r="I238" s="13" t="s">
        <v>3190</v>
      </c>
      <c r="J238" s="1" t="s">
        <v>4975</v>
      </c>
      <c r="K238" s="1">
        <v>1</v>
      </c>
      <c r="L238" s="1">
        <v>1</v>
      </c>
      <c r="M238" s="1">
        <v>4</v>
      </c>
      <c r="N238" s="1">
        <v>8</v>
      </c>
      <c r="O238" s="1">
        <v>32</v>
      </c>
      <c r="P238" s="16">
        <v>185.04087936046511</v>
      </c>
      <c r="Q238" s="21">
        <v>0.27665274054600109</v>
      </c>
      <c r="R238" s="21">
        <v>17.650340457882457</v>
      </c>
      <c r="S238" s="21">
        <v>17.373687717336455</v>
      </c>
      <c r="T238" s="21">
        <v>2.1371073529151522E-2</v>
      </c>
      <c r="U238" s="21">
        <v>1.6600471184316345</v>
      </c>
      <c r="V238" s="21">
        <v>1.6386760449024831</v>
      </c>
      <c r="W238" s="13" t="str">
        <f>IF(Table467411[[#This Row],[PSI - FI]]&gt;5,"Red",(IF(AND(Table467411[[#This Row],[PSI - FI]]&lt;5,Table467411[[#This Row],[PSI - FI]]&gt;=3),"Blue","No")))</f>
        <v>No</v>
      </c>
      <c r="X238" s="19" t="str">
        <f>HYPERLINK("https://www.google.com/maps/dir/?api=1&amp;origin=" &amp; Table467411[[#This Row],[Begin Lat]] &amp; "," &amp; Table467411[[#This Row],[Begin Long]] &amp; "&amp;destination=" &amp; Table467411[[#This Row],[End Lat]] &amp; "," &amp; Table467411[[#This Row],[End Long]] &amp; "&amp;travelmode=driving", "Google Maps")</f>
        <v>Google Maps</v>
      </c>
      <c r="Y238" s="1">
        <v>41.060737594000003</v>
      </c>
      <c r="Z238" s="1">
        <v>-80.634568616300001</v>
      </c>
      <c r="AA238" s="1">
        <v>41.060786382300002</v>
      </c>
      <c r="AB238" s="1">
        <v>-80.644147369199999</v>
      </c>
    </row>
    <row r="239" spans="1:28" x14ac:dyDescent="0.25">
      <c r="A239" s="13">
        <v>237</v>
      </c>
      <c r="B239" s="17">
        <v>4</v>
      </c>
      <c r="C239" s="1" t="s">
        <v>795</v>
      </c>
      <c r="D239" s="1" t="s">
        <v>4701</v>
      </c>
      <c r="E239" s="1" t="s">
        <v>5829</v>
      </c>
      <c r="F239" s="1" t="s">
        <v>4364</v>
      </c>
      <c r="G239" s="16">
        <v>16.7</v>
      </c>
      <c r="H239" s="16">
        <v>17.2</v>
      </c>
      <c r="I239" s="13" t="s">
        <v>3190</v>
      </c>
      <c r="J239" s="1" t="s">
        <v>4984</v>
      </c>
      <c r="K239" s="1">
        <v>0</v>
      </c>
      <c r="L239" s="1">
        <v>0</v>
      </c>
      <c r="M239" s="1">
        <v>5</v>
      </c>
      <c r="N239" s="1">
        <v>2</v>
      </c>
      <c r="O239" s="1">
        <v>17</v>
      </c>
      <c r="P239" s="16">
        <v>58.609375</v>
      </c>
      <c r="Q239" s="21">
        <v>0.30224031249899824</v>
      </c>
      <c r="R239" s="21">
        <v>8.8237010943802794</v>
      </c>
      <c r="S239" s="21">
        <v>8.5214607818812809</v>
      </c>
      <c r="T239" s="21">
        <v>2.1971701520011835E-2</v>
      </c>
      <c r="U239" s="21">
        <v>1.6595998123449782</v>
      </c>
      <c r="V239" s="21">
        <v>1.6376281108249664</v>
      </c>
      <c r="W239" s="13" t="str">
        <f>IF(Table467411[[#This Row],[PSI - FI]]&gt;5,"Red",(IF(AND(Table467411[[#This Row],[PSI - FI]]&lt;5,Table467411[[#This Row],[PSI - FI]]&gt;=3),"Blue","No")))</f>
        <v>No</v>
      </c>
      <c r="X239" s="19" t="str">
        <f>HYPERLINK("https://www.google.com/maps/dir/?api=1&amp;origin=" &amp; Table467411[[#This Row],[Begin Lat]] &amp; "," &amp; Table467411[[#This Row],[Begin Long]] &amp; "&amp;destination=" &amp; Table467411[[#This Row],[End Lat]] &amp; "," &amp; Table467411[[#This Row],[End Long]] &amp; "&amp;travelmode=driving", "Google Maps")</f>
        <v>Google Maps</v>
      </c>
      <c r="Y239" s="1">
        <v>41.287681869499998</v>
      </c>
      <c r="Z239" s="1">
        <v>-81.508381517399997</v>
      </c>
      <c r="AA239" s="1">
        <v>41.292090158500002</v>
      </c>
      <c r="AB239" s="1">
        <v>-81.510781909299993</v>
      </c>
    </row>
    <row r="240" spans="1:28" x14ac:dyDescent="0.25">
      <c r="A240" s="13">
        <v>238</v>
      </c>
      <c r="B240" s="17">
        <v>8</v>
      </c>
      <c r="C240" s="1" t="s">
        <v>787</v>
      </c>
      <c r="D240" s="1" t="s">
        <v>4694</v>
      </c>
      <c r="E240" s="1" t="s">
        <v>5936</v>
      </c>
      <c r="F240" s="1" t="s">
        <v>3766</v>
      </c>
      <c r="G240" s="16">
        <v>6.8</v>
      </c>
      <c r="H240" s="16">
        <v>7.3</v>
      </c>
      <c r="I240" s="13" t="s">
        <v>3190</v>
      </c>
      <c r="J240" s="1" t="s">
        <v>4984</v>
      </c>
      <c r="K240" s="1">
        <v>0</v>
      </c>
      <c r="L240" s="1">
        <v>1</v>
      </c>
      <c r="M240" s="1">
        <v>2</v>
      </c>
      <c r="N240" s="1">
        <v>4</v>
      </c>
      <c r="O240" s="1">
        <v>16</v>
      </c>
      <c r="P240" s="16">
        <v>92.520439680232556</v>
      </c>
      <c r="Q240" s="21">
        <v>0.26446736794284953</v>
      </c>
      <c r="R240" s="21">
        <v>8.9453600586144404</v>
      </c>
      <c r="S240" s="21">
        <v>8.6808926906715911</v>
      </c>
      <c r="T240" s="21">
        <v>1.951547189896205E-2</v>
      </c>
      <c r="U240" s="21">
        <v>1.6386359151025811</v>
      </c>
      <c r="V240" s="21">
        <v>1.619120443203619</v>
      </c>
      <c r="W240" s="13" t="str">
        <f>IF(Table467411[[#This Row],[PSI - FI]]&gt;5,"Red",(IF(AND(Table467411[[#This Row],[PSI - FI]]&lt;5,Table467411[[#This Row],[PSI - FI]]&gt;=3),"Blue","No")))</f>
        <v>No</v>
      </c>
      <c r="X240" s="19" t="str">
        <f>HYPERLINK("https://www.google.com/maps/dir/?api=1&amp;origin=" &amp; Table467411[[#This Row],[Begin Lat]] &amp; "," &amp; Table467411[[#This Row],[Begin Long]] &amp; "&amp;destination=" &amp; Table467411[[#This Row],[End Lat]] &amp; "," &amp; Table467411[[#This Row],[End Long]] &amp; "&amp;travelmode=driving", "Google Maps")</f>
        <v>Google Maps</v>
      </c>
      <c r="Y240" s="1">
        <v>0</v>
      </c>
      <c r="Z240" s="1">
        <v>0</v>
      </c>
      <c r="AA240" s="1">
        <v>0</v>
      </c>
      <c r="AB240" s="1">
        <v>0</v>
      </c>
    </row>
    <row r="241" spans="1:28" x14ac:dyDescent="0.25">
      <c r="A241" s="13">
        <v>239</v>
      </c>
      <c r="B241" s="17">
        <v>5</v>
      </c>
      <c r="C241" s="1" t="s">
        <v>793</v>
      </c>
      <c r="D241" s="1" t="s">
        <v>4593</v>
      </c>
      <c r="E241" s="1" t="s">
        <v>5907</v>
      </c>
      <c r="F241" s="1" t="s">
        <v>4874</v>
      </c>
      <c r="G241" s="16">
        <v>3.8</v>
      </c>
      <c r="H241" s="16">
        <v>4.3</v>
      </c>
      <c r="I241" s="13" t="s">
        <v>3190</v>
      </c>
      <c r="J241" s="1" t="s">
        <v>4975</v>
      </c>
      <c r="K241" s="1">
        <v>0</v>
      </c>
      <c r="L241" s="1">
        <v>2</v>
      </c>
      <c r="M241" s="1">
        <v>4</v>
      </c>
      <c r="N241" s="1">
        <v>1</v>
      </c>
      <c r="O241" s="1">
        <v>15</v>
      </c>
      <c r="P241" s="16">
        <v>136.97837936046511</v>
      </c>
      <c r="Q241" s="21">
        <v>0.94539333089360122</v>
      </c>
      <c r="R241" s="21">
        <v>8.3762435018746206</v>
      </c>
      <c r="S241" s="21">
        <v>7.4308501709810191</v>
      </c>
      <c r="T241" s="21">
        <v>7.2309468715821501E-2</v>
      </c>
      <c r="U241" s="21">
        <v>1.628662771689507</v>
      </c>
      <c r="V241" s="21">
        <v>1.5563533029736856</v>
      </c>
      <c r="W241" s="13" t="str">
        <f>IF(Table467411[[#This Row],[PSI - FI]]&gt;5,"Red",(IF(AND(Table467411[[#This Row],[PSI - FI]]&lt;5,Table467411[[#This Row],[PSI - FI]]&gt;=3),"Blue","No")))</f>
        <v>No</v>
      </c>
      <c r="X241" s="19" t="str">
        <f>HYPERLINK("https://www.google.com/maps/dir/?api=1&amp;origin=" &amp; Table467411[[#This Row],[Begin Lat]] &amp; "," &amp; Table467411[[#This Row],[Begin Long]] &amp; "&amp;destination=" &amp; Table467411[[#This Row],[End Lat]] &amp; "," &amp; Table467411[[#This Row],[End Long]] &amp; "&amp;travelmode=driving", "Google Maps")</f>
        <v>Google Maps</v>
      </c>
      <c r="Y241" s="1">
        <v>40.090615115399999</v>
      </c>
      <c r="Z241" s="1">
        <v>-82.427073465899994</v>
      </c>
      <c r="AA241" s="1">
        <v>40.097585772800002</v>
      </c>
      <c r="AB241" s="1">
        <v>-82.425353891900002</v>
      </c>
    </row>
    <row r="242" spans="1:28" x14ac:dyDescent="0.25">
      <c r="A242" s="13">
        <v>240</v>
      </c>
      <c r="B242" s="17">
        <v>3</v>
      </c>
      <c r="C242" s="1" t="s">
        <v>791</v>
      </c>
      <c r="D242" s="1" t="s">
        <v>4638</v>
      </c>
      <c r="E242" s="1" t="s">
        <v>5918</v>
      </c>
      <c r="F242" s="1" t="s">
        <v>3712</v>
      </c>
      <c r="G242" s="16">
        <v>6.1</v>
      </c>
      <c r="H242" s="16">
        <v>6.6</v>
      </c>
      <c r="I242" s="13" t="s">
        <v>3190</v>
      </c>
      <c r="J242" s="1" t="s">
        <v>4984</v>
      </c>
      <c r="K242" s="1">
        <v>0</v>
      </c>
      <c r="L242" s="1">
        <v>2</v>
      </c>
      <c r="M242" s="1">
        <v>1</v>
      </c>
      <c r="N242" s="1">
        <v>2</v>
      </c>
      <c r="O242" s="1">
        <v>5</v>
      </c>
      <c r="P242" s="16">
        <v>111.77525436046511</v>
      </c>
      <c r="Q242" s="21">
        <v>0.56085559050017086</v>
      </c>
      <c r="R242" s="21">
        <v>4.4112716783386423</v>
      </c>
      <c r="S242" s="21">
        <v>3.8504160878384717</v>
      </c>
      <c r="T242" s="21">
        <v>4.0596773490730417E-2</v>
      </c>
      <c r="U242" s="21">
        <v>1.6286362338007265</v>
      </c>
      <c r="V242" s="21">
        <v>1.5880394603099961</v>
      </c>
      <c r="W242" s="13" t="str">
        <f>IF(Table467411[[#This Row],[PSI - FI]]&gt;5,"Red",(IF(AND(Table467411[[#This Row],[PSI - FI]]&lt;5,Table467411[[#This Row],[PSI - FI]]&gt;=3),"Blue","No")))</f>
        <v>No</v>
      </c>
      <c r="X242" s="19" t="str">
        <f>HYPERLINK("https://www.google.com/maps/dir/?api=1&amp;origin=" &amp; Table467411[[#This Row],[Begin Lat]] &amp; "," &amp; Table467411[[#This Row],[Begin Long]] &amp; "&amp;destination=" &amp; Table467411[[#This Row],[End Lat]] &amp; "," &amp; Table467411[[#This Row],[End Long]] &amp; "&amp;travelmode=driving", "Google Maps")</f>
        <v>Google Maps</v>
      </c>
      <c r="Y242" s="1">
        <v>41.410870163399998</v>
      </c>
      <c r="Z242" s="1">
        <v>-82.234443740000003</v>
      </c>
      <c r="AA242" s="1">
        <v>41.412166130400003</v>
      </c>
      <c r="AB242" s="1">
        <v>-82.225003804599993</v>
      </c>
    </row>
    <row r="243" spans="1:28" x14ac:dyDescent="0.25">
      <c r="A243" s="13">
        <v>241</v>
      </c>
      <c r="B243" s="17">
        <v>3</v>
      </c>
      <c r="C243" s="1" t="s">
        <v>791</v>
      </c>
      <c r="D243" s="1" t="s">
        <v>4638</v>
      </c>
      <c r="E243" s="1" t="s">
        <v>5918</v>
      </c>
      <c r="F243" s="1" t="s">
        <v>3712</v>
      </c>
      <c r="G243" s="16">
        <v>10</v>
      </c>
      <c r="H243" s="16">
        <v>10.5</v>
      </c>
      <c r="I243" s="13" t="s">
        <v>3190</v>
      </c>
      <c r="J243" s="1" t="s">
        <v>4984</v>
      </c>
      <c r="K243" s="1">
        <v>0</v>
      </c>
      <c r="L243" s="1">
        <v>1</v>
      </c>
      <c r="M243" s="1">
        <v>2</v>
      </c>
      <c r="N243" s="1">
        <v>2</v>
      </c>
      <c r="O243" s="1">
        <v>7</v>
      </c>
      <c r="P243" s="16">
        <v>74.645439680232556</v>
      </c>
      <c r="Q243" s="21">
        <v>0.56085559050017086</v>
      </c>
      <c r="R243" s="21">
        <v>5.2915449433542081</v>
      </c>
      <c r="S243" s="21">
        <v>4.7306893528540375</v>
      </c>
      <c r="T243" s="21">
        <v>4.0596773490730417E-2</v>
      </c>
      <c r="U243" s="21">
        <v>1.6286362338007265</v>
      </c>
      <c r="V243" s="21">
        <v>1.5880394603099961</v>
      </c>
      <c r="W243" s="13" t="str">
        <f>IF(Table467411[[#This Row],[PSI - FI]]&gt;5,"Red",(IF(AND(Table467411[[#This Row],[PSI - FI]]&lt;5,Table467411[[#This Row],[PSI - FI]]&gt;=3),"Blue","No")))</f>
        <v>No</v>
      </c>
      <c r="X243" s="19" t="str">
        <f>HYPERLINK("https://www.google.com/maps/dir/?api=1&amp;origin=" &amp; Table467411[[#This Row],[Begin Lat]] &amp; "," &amp; Table467411[[#This Row],[Begin Long]] &amp; "&amp;destination=" &amp; Table467411[[#This Row],[End Lat]] &amp; "," &amp; Table467411[[#This Row],[End Long]] &amp; "&amp;travelmode=driving", "Google Maps")</f>
        <v>Google Maps</v>
      </c>
      <c r="Y243" s="1">
        <v>41.4109883458</v>
      </c>
      <c r="Z243" s="1">
        <v>-82.160540874999995</v>
      </c>
      <c r="AA243" s="1">
        <v>41.407724379100003</v>
      </c>
      <c r="AB243" s="1">
        <v>-82.152040699500006</v>
      </c>
    </row>
    <row r="244" spans="1:28" x14ac:dyDescent="0.25">
      <c r="A244" s="13">
        <v>242</v>
      </c>
      <c r="B244" s="17">
        <v>6</v>
      </c>
      <c r="C244" s="1" t="s">
        <v>784</v>
      </c>
      <c r="D244" s="1" t="s">
        <v>3931</v>
      </c>
      <c r="E244" s="1" t="s">
        <v>5821</v>
      </c>
      <c r="F244" s="1" t="s">
        <v>4360</v>
      </c>
      <c r="G244" s="16">
        <v>8.5</v>
      </c>
      <c r="H244" s="16">
        <v>9</v>
      </c>
      <c r="I244" s="13" t="s">
        <v>3190</v>
      </c>
      <c r="J244" s="1" t="s">
        <v>4984</v>
      </c>
      <c r="K244" s="1">
        <v>0</v>
      </c>
      <c r="L244" s="1">
        <v>1</v>
      </c>
      <c r="M244" s="1">
        <v>2</v>
      </c>
      <c r="N244" s="1">
        <v>2</v>
      </c>
      <c r="O244" s="1">
        <v>14</v>
      </c>
      <c r="P244" s="16">
        <v>81.645439680232556</v>
      </c>
      <c r="Q244" s="21">
        <v>0.92236910970001673</v>
      </c>
      <c r="R244" s="21">
        <v>7.2776763967047593</v>
      </c>
      <c r="S244" s="21">
        <v>6.3553072870047425</v>
      </c>
      <c r="T244" s="21">
        <v>6.9586718861232202E-2</v>
      </c>
      <c r="U244" s="21">
        <v>1.6233090826381182</v>
      </c>
      <c r="V244" s="21">
        <v>1.553722363776886</v>
      </c>
      <c r="W244" s="13" t="str">
        <f>IF(Table467411[[#This Row],[PSI - FI]]&gt;5,"Red",(IF(AND(Table467411[[#This Row],[PSI - FI]]&lt;5,Table467411[[#This Row],[PSI - FI]]&gt;=3),"Blue","No")))</f>
        <v>No</v>
      </c>
      <c r="X244" s="19" t="str">
        <f>HYPERLINK("https://www.google.com/maps/dir/?api=1&amp;origin=" &amp; Table467411[[#This Row],[Begin Lat]] &amp; "," &amp; Table467411[[#This Row],[Begin Long]] &amp; "&amp;destination=" &amp; Table467411[[#This Row],[End Lat]] &amp; "," &amp; Table467411[[#This Row],[End Long]] &amp; "&amp;travelmode=driving", "Google Maps")</f>
        <v>Google Maps</v>
      </c>
      <c r="Y244" s="1">
        <v>40.059578594199998</v>
      </c>
      <c r="Z244" s="1">
        <v>-83.030561391700004</v>
      </c>
      <c r="AA244" s="1">
        <v>40.066580918500001</v>
      </c>
      <c r="AB244" s="1">
        <v>-83.032936319900003</v>
      </c>
    </row>
    <row r="245" spans="1:28" x14ac:dyDescent="0.25">
      <c r="A245" s="13">
        <v>243</v>
      </c>
      <c r="B245" s="17">
        <v>8</v>
      </c>
      <c r="C245" s="1" t="s">
        <v>1329</v>
      </c>
      <c r="D245" s="1" t="s">
        <v>4703</v>
      </c>
      <c r="E245" s="1" t="s">
        <v>5267</v>
      </c>
      <c r="F245" s="1" t="s">
        <v>3752</v>
      </c>
      <c r="G245" s="16">
        <v>1.6</v>
      </c>
      <c r="H245" s="16">
        <v>2.1</v>
      </c>
      <c r="I245" s="13" t="s">
        <v>3190</v>
      </c>
      <c r="J245" s="1" t="s">
        <v>4984</v>
      </c>
      <c r="K245" s="1">
        <v>0</v>
      </c>
      <c r="L245" s="1">
        <v>2</v>
      </c>
      <c r="M245" s="1">
        <v>2</v>
      </c>
      <c r="N245" s="1">
        <v>4</v>
      </c>
      <c r="O245" s="1">
        <v>28</v>
      </c>
      <c r="P245" s="16">
        <v>150.19712936046511</v>
      </c>
      <c r="Q245" s="21">
        <v>0.28531144902019034</v>
      </c>
      <c r="R245" s="21">
        <v>13.669501813161636</v>
      </c>
      <c r="S245" s="21">
        <v>13.384190364141446</v>
      </c>
      <c r="T245" s="21">
        <v>2.116581823042292E-2</v>
      </c>
      <c r="U245" s="21">
        <v>1.6169747343239065</v>
      </c>
      <c r="V245" s="21">
        <v>1.5958089160934836</v>
      </c>
      <c r="W245" s="13" t="str">
        <f>IF(Table467411[[#This Row],[PSI - FI]]&gt;5,"Red",(IF(AND(Table467411[[#This Row],[PSI - FI]]&lt;5,Table467411[[#This Row],[PSI - FI]]&gt;=3),"Blue","No")))</f>
        <v>No</v>
      </c>
      <c r="X245" s="19" t="str">
        <f>HYPERLINK("https://www.google.com/maps/dir/?api=1&amp;origin=" &amp; Table467411[[#This Row],[Begin Lat]] &amp; "," &amp; Table467411[[#This Row],[Begin Long]] &amp; "&amp;destination=" &amp; Table467411[[#This Row],[End Lat]] &amp; "," &amp; Table467411[[#This Row],[End Long]] &amp; "&amp;travelmode=driving", "Google Maps")</f>
        <v>Google Maps</v>
      </c>
      <c r="Y245" s="1">
        <v>39.187531980599999</v>
      </c>
      <c r="Z245" s="1">
        <v>-84.261120208700007</v>
      </c>
      <c r="AA245" s="1">
        <v>39.187666355300003</v>
      </c>
      <c r="AB245" s="1">
        <v>-84.252567326399998</v>
      </c>
    </row>
    <row r="246" spans="1:28" x14ac:dyDescent="0.25">
      <c r="A246" s="13">
        <v>244</v>
      </c>
      <c r="B246" s="17">
        <v>8</v>
      </c>
      <c r="C246" s="1" t="s">
        <v>788</v>
      </c>
      <c r="D246" s="1" t="s">
        <v>4689</v>
      </c>
      <c r="E246" s="1" t="s">
        <v>5931</v>
      </c>
      <c r="F246" s="1" t="s">
        <v>4878</v>
      </c>
      <c r="G246" s="16">
        <v>4.9000000000000004</v>
      </c>
      <c r="H246" s="16">
        <v>5.4</v>
      </c>
      <c r="I246" s="13" t="s">
        <v>3190</v>
      </c>
      <c r="J246" s="1" t="s">
        <v>4975</v>
      </c>
      <c r="K246" s="1">
        <v>0</v>
      </c>
      <c r="L246" s="1">
        <v>0</v>
      </c>
      <c r="M246" s="1">
        <v>3</v>
      </c>
      <c r="N246" s="1">
        <v>6</v>
      </c>
      <c r="O246" s="1">
        <v>21</v>
      </c>
      <c r="P246" s="16">
        <v>67.265625</v>
      </c>
      <c r="Q246" s="21">
        <v>0.45451286233362564</v>
      </c>
      <c r="R246" s="21">
        <v>14.727597790904326</v>
      </c>
      <c r="S246" s="21">
        <v>14.2730849285707</v>
      </c>
      <c r="T246" s="21">
        <v>3.4955992907226889E-2</v>
      </c>
      <c r="U246" s="21">
        <v>1.6149684673019895</v>
      </c>
      <c r="V246" s="21">
        <v>1.5800124743947626</v>
      </c>
      <c r="W246" s="13" t="str">
        <f>IF(Table467411[[#This Row],[PSI - FI]]&gt;5,"Red",(IF(AND(Table467411[[#This Row],[PSI - FI]]&lt;5,Table467411[[#This Row],[PSI - FI]]&gt;=3),"Blue","No")))</f>
        <v>No</v>
      </c>
      <c r="X246" s="19" t="str">
        <f>HYPERLINK("https://www.google.com/maps/dir/?api=1&amp;origin=" &amp; Table467411[[#This Row],[Begin Lat]] &amp; "," &amp; Table467411[[#This Row],[Begin Long]] &amp; "&amp;destination=" &amp; Table467411[[#This Row],[End Lat]] &amp; "," &amp; Table467411[[#This Row],[End Long]] &amp; "&amp;travelmode=driving", "Google Maps")</f>
        <v>Google Maps</v>
      </c>
      <c r="Y246" s="1">
        <v>39.372857869900002</v>
      </c>
      <c r="Z246" s="1">
        <v>-84.455092640999993</v>
      </c>
      <c r="AA246" s="1">
        <v>39.380077485500003</v>
      </c>
      <c r="AB246" s="1">
        <v>-84.454760213200004</v>
      </c>
    </row>
    <row r="247" spans="1:28" x14ac:dyDescent="0.25">
      <c r="A247" s="13">
        <v>245</v>
      </c>
      <c r="B247" s="17">
        <v>4</v>
      </c>
      <c r="C247" s="1" t="s">
        <v>801</v>
      </c>
      <c r="D247" s="1" t="s">
        <v>4640</v>
      </c>
      <c r="E247" s="1" t="s">
        <v>5937</v>
      </c>
      <c r="F247" s="1" t="s">
        <v>3769</v>
      </c>
      <c r="G247" s="16">
        <v>14.7</v>
      </c>
      <c r="H247" s="16">
        <v>15.2</v>
      </c>
      <c r="I247" s="13" t="s">
        <v>3190</v>
      </c>
      <c r="J247" s="1" t="s">
        <v>4984</v>
      </c>
      <c r="K247" s="1">
        <v>0</v>
      </c>
      <c r="L247" s="1">
        <v>1</v>
      </c>
      <c r="M247" s="1">
        <v>3</v>
      </c>
      <c r="N247" s="1">
        <v>1</v>
      </c>
      <c r="O247" s="1">
        <v>2</v>
      </c>
      <c r="P247" s="16">
        <v>71.754814680232556</v>
      </c>
      <c r="Q247" s="21">
        <v>0.40304216406080084</v>
      </c>
      <c r="R247" s="21">
        <v>3.7231128942519125</v>
      </c>
      <c r="S247" s="21">
        <v>3.3200707301911114</v>
      </c>
      <c r="T247" s="21">
        <v>2.8894554475740564E-2</v>
      </c>
      <c r="U247" s="21">
        <v>1.6121195625497635</v>
      </c>
      <c r="V247" s="21">
        <v>1.5832250080740229</v>
      </c>
      <c r="W247" s="13" t="str">
        <f>IF(Table467411[[#This Row],[PSI - FI]]&gt;5,"Red",(IF(AND(Table467411[[#This Row],[PSI - FI]]&lt;5,Table467411[[#This Row],[PSI - FI]]&gt;=3),"Blue","No")))</f>
        <v>No</v>
      </c>
      <c r="X247" s="19" t="str">
        <f>HYPERLINK("https://www.google.com/maps/dir/?api=1&amp;origin=" &amp; Table467411[[#This Row],[Begin Lat]] &amp; "," &amp; Table467411[[#This Row],[Begin Long]] &amp; "&amp;destination=" &amp; Table467411[[#This Row],[End Lat]] &amp; "," &amp; Table467411[[#This Row],[End Long]] &amp; "&amp;travelmode=driving", "Google Maps")</f>
        <v>Google Maps</v>
      </c>
      <c r="Y247" s="1">
        <v>41.1075478797</v>
      </c>
      <c r="Z247" s="1">
        <v>-80.755686435800001</v>
      </c>
      <c r="AA247" s="1">
        <v>41.1147780091</v>
      </c>
      <c r="AB247" s="1">
        <v>-80.755117424100007</v>
      </c>
    </row>
    <row r="248" spans="1:28" x14ac:dyDescent="0.25">
      <c r="A248" s="13">
        <v>246</v>
      </c>
      <c r="B248" s="17">
        <v>5</v>
      </c>
      <c r="C248" s="1" t="s">
        <v>1339</v>
      </c>
      <c r="D248" s="1" t="s">
        <v>3400</v>
      </c>
      <c r="E248" s="1" t="s">
        <v>5938</v>
      </c>
      <c r="F248" s="1" t="s">
        <v>4895</v>
      </c>
      <c r="G248" s="16">
        <v>10.7</v>
      </c>
      <c r="H248" s="16">
        <v>11.2</v>
      </c>
      <c r="I248" s="13" t="s">
        <v>3190</v>
      </c>
      <c r="J248" s="1" t="s">
        <v>4983</v>
      </c>
      <c r="K248" s="1">
        <v>1</v>
      </c>
      <c r="L248" s="1">
        <v>1</v>
      </c>
      <c r="M248" s="1">
        <v>4</v>
      </c>
      <c r="N248" s="1">
        <v>3</v>
      </c>
      <c r="O248" s="1">
        <v>26</v>
      </c>
      <c r="P248" s="16">
        <v>156.85337936046511</v>
      </c>
      <c r="Q248" s="21">
        <v>0.61292434838361731</v>
      </c>
      <c r="R248" s="21">
        <v>13.555837878659425</v>
      </c>
      <c r="S248" s="21">
        <v>12.942913530275808</v>
      </c>
      <c r="T248" s="21">
        <v>4.7333118342504754E-2</v>
      </c>
      <c r="U248" s="21">
        <v>1.6105499509305505</v>
      </c>
      <c r="V248" s="21">
        <v>1.5632168325880458</v>
      </c>
      <c r="W248" s="13" t="str">
        <f>IF(Table467411[[#This Row],[PSI - FI]]&gt;5,"Red",(IF(AND(Table467411[[#This Row],[PSI - FI]]&lt;5,Table467411[[#This Row],[PSI - FI]]&gt;=3),"Blue","No")))</f>
        <v>No</v>
      </c>
      <c r="X248" s="19" t="str">
        <f>HYPERLINK("https://www.google.com/maps/dir/?api=1&amp;origin=" &amp; Table467411[[#This Row],[Begin Lat]] &amp; "," &amp; Table467411[[#This Row],[Begin Long]] &amp; "&amp;destination=" &amp; Table467411[[#This Row],[End Lat]] &amp; "," &amp; Table467411[[#This Row],[End Long]] &amp; "&amp;travelmode=driving", "Google Maps")</f>
        <v>Google Maps</v>
      </c>
      <c r="Y248" s="1">
        <v>39.997245129500001</v>
      </c>
      <c r="Z248" s="1">
        <v>-81.578128348299998</v>
      </c>
      <c r="AA248" s="1">
        <v>39.991322284100001</v>
      </c>
      <c r="AB248" s="1">
        <v>-81.573085479400007</v>
      </c>
    </row>
    <row r="249" spans="1:28" x14ac:dyDescent="0.25">
      <c r="A249" s="13">
        <v>247</v>
      </c>
      <c r="B249" s="17">
        <v>6</v>
      </c>
      <c r="C249" s="1" t="s">
        <v>784</v>
      </c>
      <c r="D249" s="1" t="s">
        <v>4672</v>
      </c>
      <c r="E249" s="1" t="s">
        <v>5000</v>
      </c>
      <c r="F249" s="1" t="s">
        <v>3721</v>
      </c>
      <c r="G249" s="16">
        <v>11.2</v>
      </c>
      <c r="H249" s="16">
        <v>11.7</v>
      </c>
      <c r="I249" s="13" t="s">
        <v>3190</v>
      </c>
      <c r="J249" s="1" t="s">
        <v>4991</v>
      </c>
      <c r="K249" s="1">
        <v>1</v>
      </c>
      <c r="L249" s="1">
        <v>2</v>
      </c>
      <c r="M249" s="1">
        <v>9</v>
      </c>
      <c r="N249" s="1">
        <v>10</v>
      </c>
      <c r="O249" s="1">
        <v>27</v>
      </c>
      <c r="P249" s="16">
        <v>267.32694404069764</v>
      </c>
      <c r="Q249" s="21">
        <v>0.23271532320485028</v>
      </c>
      <c r="R249" s="21">
        <v>16.392092242372883</v>
      </c>
      <c r="S249" s="21">
        <v>16.159376919168032</v>
      </c>
      <c r="T249" s="21">
        <v>1.9182021883387732E-2</v>
      </c>
      <c r="U249" s="21">
        <v>1.5953331930630434</v>
      </c>
      <c r="V249" s="21">
        <v>1.5761511711796556</v>
      </c>
      <c r="W249" s="13" t="str">
        <f>IF(Table467411[[#This Row],[PSI - FI]]&gt;5,"Red",(IF(AND(Table467411[[#This Row],[PSI - FI]]&lt;5,Table467411[[#This Row],[PSI - FI]]&gt;=3),"Blue","No")))</f>
        <v>No</v>
      </c>
      <c r="X249" s="19" t="str">
        <f>HYPERLINK("https://www.google.com/maps/dir/?api=1&amp;origin=" &amp; Table467411[[#This Row],[Begin Lat]] &amp; "," &amp; Table467411[[#This Row],[Begin Long]] &amp; "&amp;destination=" &amp; Table467411[[#This Row],[End Lat]] &amp; "," &amp; Table467411[[#This Row],[End Long]] &amp; "&amp;travelmode=driving", "Google Maps")</f>
        <v>Google Maps</v>
      </c>
      <c r="Y249" s="1">
        <v>39.937818213699998</v>
      </c>
      <c r="Z249" s="1">
        <v>-83.041865038400005</v>
      </c>
      <c r="AA249" s="1">
        <v>39.944049771300001</v>
      </c>
      <c r="AB249" s="1">
        <v>-83.037053244000006</v>
      </c>
    </row>
    <row r="250" spans="1:28" x14ac:dyDescent="0.25">
      <c r="A250" s="13">
        <v>248</v>
      </c>
      <c r="B250" s="17">
        <v>8</v>
      </c>
      <c r="C250" s="1" t="s">
        <v>788</v>
      </c>
      <c r="D250" s="1" t="s">
        <v>3963</v>
      </c>
      <c r="E250" s="1" t="s">
        <v>5933</v>
      </c>
      <c r="F250" s="1" t="s">
        <v>3729</v>
      </c>
      <c r="G250" s="16">
        <v>10.9</v>
      </c>
      <c r="H250" s="16">
        <v>11.4</v>
      </c>
      <c r="I250" s="13" t="s">
        <v>3190</v>
      </c>
      <c r="J250" s="1" t="s">
        <v>4984</v>
      </c>
      <c r="K250" s="1">
        <v>1</v>
      </c>
      <c r="L250" s="1">
        <v>1</v>
      </c>
      <c r="M250" s="1">
        <v>4</v>
      </c>
      <c r="N250" s="1">
        <v>1</v>
      </c>
      <c r="O250" s="1">
        <v>2</v>
      </c>
      <c r="P250" s="16">
        <v>123.97837936046511</v>
      </c>
      <c r="Q250" s="21">
        <v>0.24604177797532328</v>
      </c>
      <c r="R250" s="21">
        <v>3.4810082873438133</v>
      </c>
      <c r="S250" s="21">
        <v>3.2349665093684901</v>
      </c>
      <c r="T250" s="21">
        <v>1.8348077081159136E-2</v>
      </c>
      <c r="U250" s="21">
        <v>1.5922145804673591</v>
      </c>
      <c r="V250" s="21">
        <v>1.5738665033862</v>
      </c>
      <c r="W250" s="13" t="str">
        <f>IF(Table467411[[#This Row],[PSI - FI]]&gt;5,"Red",(IF(AND(Table467411[[#This Row],[PSI - FI]]&lt;5,Table467411[[#This Row],[PSI - FI]]&gt;=3),"Blue","No")))</f>
        <v>No</v>
      </c>
      <c r="X250" s="19" t="str">
        <f>HYPERLINK("https://www.google.com/maps/dir/?api=1&amp;origin=" &amp; Table467411[[#This Row],[Begin Lat]] &amp; "," &amp; Table467411[[#This Row],[Begin Long]] &amp; "&amp;destination=" &amp; Table467411[[#This Row],[End Lat]] &amp; "," &amp; Table467411[[#This Row],[End Long]] &amp; "&amp;travelmode=driving", "Google Maps")</f>
        <v>Google Maps</v>
      </c>
      <c r="Y250" s="1">
        <v>39.409316852300002</v>
      </c>
      <c r="Z250" s="1">
        <v>-84.500334279</v>
      </c>
      <c r="AA250" s="1">
        <v>39.411549780500003</v>
      </c>
      <c r="AB250" s="1">
        <v>-84.491447982500006</v>
      </c>
    </row>
    <row r="251" spans="1:28" x14ac:dyDescent="0.25">
      <c r="A251" s="13">
        <v>249</v>
      </c>
      <c r="B251" s="17">
        <v>8</v>
      </c>
      <c r="C251" s="1" t="s">
        <v>788</v>
      </c>
      <c r="D251" s="1" t="s">
        <v>3963</v>
      </c>
      <c r="E251" s="1" t="s">
        <v>5933</v>
      </c>
      <c r="F251" s="1" t="s">
        <v>3729</v>
      </c>
      <c r="G251" s="16">
        <v>14.1</v>
      </c>
      <c r="H251" s="16">
        <v>14.6</v>
      </c>
      <c r="I251" s="13" t="s">
        <v>3190</v>
      </c>
      <c r="J251" s="1" t="s">
        <v>4984</v>
      </c>
      <c r="K251" s="1">
        <v>0</v>
      </c>
      <c r="L251" s="1">
        <v>1</v>
      </c>
      <c r="M251" s="1">
        <v>5</v>
      </c>
      <c r="N251" s="1">
        <v>1</v>
      </c>
      <c r="O251" s="1">
        <v>5</v>
      </c>
      <c r="P251" s="16">
        <v>87.848564680232556</v>
      </c>
      <c r="Q251" s="21">
        <v>0.24604177797532328</v>
      </c>
      <c r="R251" s="21">
        <v>4.6384501126464093</v>
      </c>
      <c r="S251" s="21">
        <v>4.392408334671086</v>
      </c>
      <c r="T251" s="21">
        <v>1.8348077081159136E-2</v>
      </c>
      <c r="U251" s="21">
        <v>1.5922145804673591</v>
      </c>
      <c r="V251" s="21">
        <v>1.5738665033862</v>
      </c>
      <c r="W251" s="13" t="str">
        <f>IF(Table467411[[#This Row],[PSI - FI]]&gt;5,"Red",(IF(AND(Table467411[[#This Row],[PSI - FI]]&lt;5,Table467411[[#This Row],[PSI - FI]]&gt;=3),"Blue","No")))</f>
        <v>No</v>
      </c>
      <c r="X251" s="19" t="str">
        <f>HYPERLINK("https://www.google.com/maps/dir/?api=1&amp;origin=" &amp; Table467411[[#This Row],[Begin Lat]] &amp; "," &amp; Table467411[[#This Row],[Begin Long]] &amp; "&amp;destination=" &amp; Table467411[[#This Row],[End Lat]] &amp; "," &amp; Table467411[[#This Row],[End Long]] &amp; "&amp;travelmode=driving", "Google Maps")</f>
        <v>Google Maps</v>
      </c>
      <c r="Y251" s="1">
        <v>39.429344522500003</v>
      </c>
      <c r="Z251" s="1">
        <v>-84.446821552200007</v>
      </c>
      <c r="AA251" s="1">
        <v>39.4338838018</v>
      </c>
      <c r="AB251" s="1">
        <v>-84.439550086099999</v>
      </c>
    </row>
    <row r="252" spans="1:28" x14ac:dyDescent="0.25">
      <c r="A252" s="13">
        <v>250</v>
      </c>
      <c r="B252" s="17">
        <v>3</v>
      </c>
      <c r="C252" s="1" t="s">
        <v>1330</v>
      </c>
      <c r="D252" s="1" t="s">
        <v>4707</v>
      </c>
      <c r="E252" s="1" t="s">
        <v>5939</v>
      </c>
      <c r="F252" s="1" t="s">
        <v>4896</v>
      </c>
      <c r="G252" s="16">
        <v>2.1</v>
      </c>
      <c r="H252" s="16">
        <v>2.6</v>
      </c>
      <c r="I252" s="13" t="s">
        <v>3190</v>
      </c>
      <c r="J252" s="1" t="s">
        <v>4975</v>
      </c>
      <c r="K252" s="1">
        <v>0</v>
      </c>
      <c r="L252" s="1">
        <v>0</v>
      </c>
      <c r="M252" s="1">
        <v>4</v>
      </c>
      <c r="N252" s="1">
        <v>5</v>
      </c>
      <c r="O252" s="1">
        <v>20</v>
      </c>
      <c r="P252" s="16">
        <v>68.375</v>
      </c>
      <c r="Q252" s="21">
        <v>0.44789090828683958</v>
      </c>
      <c r="R252" s="21">
        <v>14.001097942849684</v>
      </c>
      <c r="S252" s="21">
        <v>13.553207034562845</v>
      </c>
      <c r="T252" s="21">
        <v>3.4451598596494222E-2</v>
      </c>
      <c r="U252" s="21">
        <v>1.5907015534433364</v>
      </c>
      <c r="V252" s="21">
        <v>1.5562499548468423</v>
      </c>
      <c r="W252" s="13" t="str">
        <f>IF(Table467411[[#This Row],[PSI - FI]]&gt;5,"Red",(IF(AND(Table467411[[#This Row],[PSI - FI]]&lt;5,Table467411[[#This Row],[PSI - FI]]&gt;=3),"Blue","No")))</f>
        <v>No</v>
      </c>
      <c r="X252" s="19" t="str">
        <f>HYPERLINK("https://www.google.com/maps/dir/?api=1&amp;origin=" &amp; Table467411[[#This Row],[Begin Lat]] &amp; "," &amp; Table467411[[#This Row],[Begin Long]] &amp; "&amp;destination=" &amp; Table467411[[#This Row],[End Lat]] &amp; "," &amp; Table467411[[#This Row],[End Long]] &amp; "&amp;travelmode=driving", "Google Maps")</f>
        <v>Google Maps</v>
      </c>
      <c r="Y252" s="1">
        <v>41.414079390399998</v>
      </c>
      <c r="Z252" s="1">
        <v>-82.686724174800005</v>
      </c>
      <c r="AA252" s="1">
        <v>41.420654545799998</v>
      </c>
      <c r="AB252" s="1">
        <v>-82.690782976999998</v>
      </c>
    </row>
    <row r="253" spans="1:28" x14ac:dyDescent="0.25">
      <c r="A253" s="13">
        <v>251</v>
      </c>
      <c r="B253" s="17">
        <v>4</v>
      </c>
      <c r="C253" s="1" t="s">
        <v>801</v>
      </c>
      <c r="D253" s="1" t="s">
        <v>4709</v>
      </c>
      <c r="E253" s="1" t="s">
        <v>3555</v>
      </c>
      <c r="F253" s="1" t="s">
        <v>3793</v>
      </c>
      <c r="G253" s="16">
        <v>14</v>
      </c>
      <c r="H253" s="16">
        <v>14.5</v>
      </c>
      <c r="I253" s="13" t="s">
        <v>3190</v>
      </c>
      <c r="J253" s="1" t="s">
        <v>4975</v>
      </c>
      <c r="K253" s="1">
        <v>0</v>
      </c>
      <c r="L253" s="1">
        <v>0</v>
      </c>
      <c r="M253" s="1">
        <v>8</v>
      </c>
      <c r="N253" s="1">
        <v>5</v>
      </c>
      <c r="O253" s="1">
        <v>17</v>
      </c>
      <c r="P253" s="16">
        <v>91.5625</v>
      </c>
      <c r="Q253" s="21">
        <v>0.29184901492500054</v>
      </c>
      <c r="R253" s="21">
        <v>11.208448395879422</v>
      </c>
      <c r="S253" s="21">
        <v>10.916599380954422</v>
      </c>
      <c r="T253" s="21">
        <v>2.2535430690973083E-2</v>
      </c>
      <c r="U253" s="21">
        <v>1.586033682710845</v>
      </c>
      <c r="V253" s="21">
        <v>1.5634982520198719</v>
      </c>
      <c r="W253" s="13" t="str">
        <f>IF(Table467411[[#This Row],[PSI - FI]]&gt;5,"Red",(IF(AND(Table467411[[#This Row],[PSI - FI]]&lt;5,Table467411[[#This Row],[PSI - FI]]&gt;=3),"Blue","No")))</f>
        <v>No</v>
      </c>
      <c r="X253" s="19" t="str">
        <f>HYPERLINK("https://www.google.com/maps/dir/?api=1&amp;origin=" &amp; Table467411[[#This Row],[Begin Lat]] &amp; "," &amp; Table467411[[#This Row],[Begin Long]] &amp; "&amp;destination=" &amp; Table467411[[#This Row],[End Lat]] &amp; "," &amp; Table467411[[#This Row],[End Long]] &amp; "&amp;travelmode=driving", "Google Maps")</f>
        <v>Google Maps</v>
      </c>
      <c r="Y253" s="1">
        <v>41.089532759500003</v>
      </c>
      <c r="Z253" s="1">
        <v>-80.763005700400001</v>
      </c>
      <c r="AA253" s="1">
        <v>41.096755840199997</v>
      </c>
      <c r="AB253" s="1">
        <v>-80.763557568699994</v>
      </c>
    </row>
    <row r="254" spans="1:28" x14ac:dyDescent="0.25">
      <c r="A254" s="13">
        <v>252</v>
      </c>
      <c r="B254" s="17">
        <v>3</v>
      </c>
      <c r="C254" s="1" t="s">
        <v>1330</v>
      </c>
      <c r="D254" s="1" t="s">
        <v>3245</v>
      </c>
      <c r="E254" s="1" t="s">
        <v>5940</v>
      </c>
      <c r="F254" s="1" t="s">
        <v>3712</v>
      </c>
      <c r="G254" s="16">
        <v>28</v>
      </c>
      <c r="H254" s="16">
        <v>28.5</v>
      </c>
      <c r="I254" s="13" t="s">
        <v>3190</v>
      </c>
      <c r="J254" s="1" t="s">
        <v>4984</v>
      </c>
      <c r="K254" s="1">
        <v>0</v>
      </c>
      <c r="L254" s="1">
        <v>1</v>
      </c>
      <c r="M254" s="1">
        <v>4</v>
      </c>
      <c r="N254" s="1">
        <v>1</v>
      </c>
      <c r="O254" s="1">
        <v>2</v>
      </c>
      <c r="P254" s="16">
        <v>78.301689680232556</v>
      </c>
      <c r="Q254" s="21">
        <v>0.34912447891502091</v>
      </c>
      <c r="R254" s="21">
        <v>3.247550651452412</v>
      </c>
      <c r="S254" s="21">
        <v>2.8984261725373912</v>
      </c>
      <c r="T254" s="21">
        <v>2.5129150476090989E-2</v>
      </c>
      <c r="U254" s="21">
        <v>1.583223830643208</v>
      </c>
      <c r="V254" s="21">
        <v>1.5580946801671169</v>
      </c>
      <c r="W254" s="13" t="str">
        <f>IF(Table467411[[#This Row],[PSI - FI]]&gt;5,"Red",(IF(AND(Table467411[[#This Row],[PSI - FI]]&lt;5,Table467411[[#This Row],[PSI - FI]]&gt;=3),"Blue","No")))</f>
        <v>No</v>
      </c>
      <c r="X254" s="19" t="str">
        <f>HYPERLINK("https://www.google.com/maps/dir/?api=1&amp;origin=" &amp; Table467411[[#This Row],[Begin Lat]] &amp; "," &amp; Table467411[[#This Row],[Begin Long]] &amp; "&amp;destination=" &amp; Table467411[[#This Row],[End Lat]] &amp; "," &amp; Table467411[[#This Row],[End Long]] &amp; "&amp;travelmode=driving", "Google Maps")</f>
        <v>Google Maps</v>
      </c>
      <c r="Y254" s="1">
        <v>41.396159064899997</v>
      </c>
      <c r="Z254" s="1">
        <v>-82.393495489800003</v>
      </c>
      <c r="AA254" s="1">
        <v>41.397695810999998</v>
      </c>
      <c r="AB254" s="1">
        <v>-82.384249521300006</v>
      </c>
    </row>
    <row r="255" spans="1:28" x14ac:dyDescent="0.25">
      <c r="A255" s="13">
        <v>253</v>
      </c>
      <c r="B255" s="17">
        <v>8</v>
      </c>
      <c r="C255" s="1" t="s">
        <v>788</v>
      </c>
      <c r="D255" s="1" t="s">
        <v>4618</v>
      </c>
      <c r="E255" s="1" t="s">
        <v>5578</v>
      </c>
      <c r="F255" s="1" t="s">
        <v>4367</v>
      </c>
      <c r="G255" s="16">
        <v>22.8</v>
      </c>
      <c r="H255" s="16">
        <v>23.3</v>
      </c>
      <c r="I255" s="13" t="s">
        <v>3190</v>
      </c>
      <c r="J255" s="1" t="s">
        <v>4984</v>
      </c>
      <c r="K255" s="1">
        <v>1</v>
      </c>
      <c r="L255" s="1">
        <v>1</v>
      </c>
      <c r="M255" s="1">
        <v>2</v>
      </c>
      <c r="N255" s="1">
        <v>0</v>
      </c>
      <c r="O255" s="1">
        <v>8</v>
      </c>
      <c r="P255" s="16">
        <v>112.44712936046511</v>
      </c>
      <c r="Q255" s="21">
        <v>0.46089412819885955</v>
      </c>
      <c r="R255" s="21">
        <v>8.4330140039538364</v>
      </c>
      <c r="S255" s="21">
        <v>7.9721198757549772</v>
      </c>
      <c r="T255" s="21">
        <v>3.3076755029218162E-2</v>
      </c>
      <c r="U255" s="21">
        <v>1.5805683711994254</v>
      </c>
      <c r="V255" s="21">
        <v>1.5474916161702073</v>
      </c>
      <c r="W255" s="13" t="str">
        <f>IF(Table467411[[#This Row],[PSI - FI]]&gt;5,"Red",(IF(AND(Table467411[[#This Row],[PSI - FI]]&lt;5,Table467411[[#This Row],[PSI - FI]]&gt;=3),"Blue","No")))</f>
        <v>No</v>
      </c>
      <c r="X255" s="19" t="str">
        <f>HYPERLINK("https://www.google.com/maps/dir/?api=1&amp;origin=" &amp; Table467411[[#This Row],[Begin Lat]] &amp; "," &amp; Table467411[[#This Row],[Begin Long]] &amp; "&amp;destination=" &amp; Table467411[[#This Row],[End Lat]] &amp; "," &amp; Table467411[[#This Row],[End Long]] &amp; "&amp;travelmode=driving", "Google Maps")</f>
        <v>Google Maps</v>
      </c>
      <c r="Y255" s="1">
        <v>39.3794580896</v>
      </c>
      <c r="Z255" s="1">
        <v>-84.414849693799994</v>
      </c>
      <c r="AA255" s="1">
        <v>39.377904836900001</v>
      </c>
      <c r="AB255" s="1">
        <v>-84.405741559199996</v>
      </c>
    </row>
    <row r="256" spans="1:28" x14ac:dyDescent="0.25">
      <c r="A256" s="13">
        <v>254</v>
      </c>
      <c r="B256" s="17">
        <v>8</v>
      </c>
      <c r="C256" s="1" t="s">
        <v>787</v>
      </c>
      <c r="D256" s="1" t="s">
        <v>3984</v>
      </c>
      <c r="E256" s="1" t="s">
        <v>5407</v>
      </c>
      <c r="F256" s="1" t="s">
        <v>3722</v>
      </c>
      <c r="G256" s="16">
        <v>15</v>
      </c>
      <c r="H256" s="16">
        <v>15.5</v>
      </c>
      <c r="I256" s="13" t="s">
        <v>3190</v>
      </c>
      <c r="J256" s="1" t="s">
        <v>4975</v>
      </c>
      <c r="K256" s="1">
        <v>0</v>
      </c>
      <c r="L256" s="1">
        <v>0</v>
      </c>
      <c r="M256" s="1">
        <v>7</v>
      </c>
      <c r="N256" s="1">
        <v>2</v>
      </c>
      <c r="O256" s="1">
        <v>21</v>
      </c>
      <c r="P256" s="16">
        <v>75.703125</v>
      </c>
      <c r="Q256" s="21">
        <v>0.58771859793621584</v>
      </c>
      <c r="R256" s="21">
        <v>11.569152776685543</v>
      </c>
      <c r="S256" s="21">
        <v>10.981434178749328</v>
      </c>
      <c r="T256" s="21">
        <v>4.5422151636957661E-2</v>
      </c>
      <c r="U256" s="21">
        <v>1.5799016672501847</v>
      </c>
      <c r="V256" s="21">
        <v>1.5344795156132269</v>
      </c>
      <c r="W256" s="13" t="str">
        <f>IF(Table467411[[#This Row],[PSI - FI]]&gt;5,"Red",(IF(AND(Table467411[[#This Row],[PSI - FI]]&lt;5,Table467411[[#This Row],[PSI - FI]]&gt;=3),"Blue","No")))</f>
        <v>No</v>
      </c>
      <c r="X256" s="19" t="str">
        <f>HYPERLINK("https://www.google.com/maps/dir/?api=1&amp;origin=" &amp; Table467411[[#This Row],[Begin Lat]] &amp; "," &amp; Table467411[[#This Row],[Begin Long]] &amp; "&amp;destination=" &amp; Table467411[[#This Row],[End Lat]] &amp; "," &amp; Table467411[[#This Row],[End Long]] &amp; "&amp;travelmode=driving", "Google Maps")</f>
        <v>Google Maps</v>
      </c>
      <c r="Y256" s="1">
        <v>39.2904223878</v>
      </c>
      <c r="Z256" s="1">
        <v>-84.564192721500007</v>
      </c>
      <c r="AA256" s="1">
        <v>39.297625912699999</v>
      </c>
      <c r="AB256" s="1">
        <v>-84.563638156400003</v>
      </c>
    </row>
    <row r="257" spans="1:28" x14ac:dyDescent="0.25">
      <c r="A257" s="13">
        <v>255</v>
      </c>
      <c r="B257" s="17">
        <v>4</v>
      </c>
      <c r="C257" s="1" t="s">
        <v>801</v>
      </c>
      <c r="D257" s="1" t="s">
        <v>3311</v>
      </c>
      <c r="E257" s="1" t="s">
        <v>3312</v>
      </c>
      <c r="F257" s="1" t="s">
        <v>3733</v>
      </c>
      <c r="G257" s="16">
        <v>9.9</v>
      </c>
      <c r="H257" s="16">
        <v>10.4</v>
      </c>
      <c r="I257" s="13" t="s">
        <v>3190</v>
      </c>
      <c r="J257" s="1" t="s">
        <v>4975</v>
      </c>
      <c r="K257" s="1">
        <v>0</v>
      </c>
      <c r="L257" s="1">
        <v>0</v>
      </c>
      <c r="M257" s="1">
        <v>5</v>
      </c>
      <c r="N257" s="1">
        <v>3</v>
      </c>
      <c r="O257" s="1">
        <v>21</v>
      </c>
      <c r="P257" s="16">
        <v>67.046875</v>
      </c>
      <c r="Q257" s="21">
        <v>0.62724617701267982</v>
      </c>
      <c r="R257" s="21">
        <v>11.48985106072926</v>
      </c>
      <c r="S257" s="21">
        <v>10.86260488371658</v>
      </c>
      <c r="T257" s="21">
        <v>4.8092753066642575E-2</v>
      </c>
      <c r="U257" s="21">
        <v>1.577898589560732</v>
      </c>
      <c r="V257" s="21">
        <v>1.5298058364940894</v>
      </c>
      <c r="W257" s="13" t="str">
        <f>IF(Table467411[[#This Row],[PSI - FI]]&gt;5,"Red",(IF(AND(Table467411[[#This Row],[PSI - FI]]&lt;5,Table467411[[#This Row],[PSI - FI]]&gt;=3),"Blue","No")))</f>
        <v>No</v>
      </c>
      <c r="X257" s="19" t="str">
        <f>HYPERLINK("https://www.google.com/maps/dir/?api=1&amp;origin=" &amp; Table467411[[#This Row],[Begin Lat]] &amp; "," &amp; Table467411[[#This Row],[Begin Long]] &amp; "&amp;destination=" &amp; Table467411[[#This Row],[End Lat]] &amp; "," &amp; Table467411[[#This Row],[End Long]] &amp; "&amp;travelmode=driving", "Google Maps")</f>
        <v>Google Maps</v>
      </c>
      <c r="Y257" s="1">
        <v>41.041489143200003</v>
      </c>
      <c r="Z257" s="1">
        <v>-80.662768855799996</v>
      </c>
      <c r="AA257" s="1">
        <v>41.048722853299999</v>
      </c>
      <c r="AB257" s="1">
        <v>-80.662781683700004</v>
      </c>
    </row>
    <row r="258" spans="1:28" x14ac:dyDescent="0.25">
      <c r="A258" s="13">
        <v>256</v>
      </c>
      <c r="B258" s="17">
        <v>1</v>
      </c>
      <c r="C258" s="1" t="s">
        <v>803</v>
      </c>
      <c r="D258" s="1" t="s">
        <v>4712</v>
      </c>
      <c r="E258" s="1" t="s">
        <v>5941</v>
      </c>
      <c r="F258" s="1" t="s">
        <v>4465</v>
      </c>
      <c r="G258" s="16">
        <v>3</v>
      </c>
      <c r="H258" s="16">
        <v>3.5</v>
      </c>
      <c r="I258" s="13" t="s">
        <v>3190</v>
      </c>
      <c r="J258" s="1" t="s">
        <v>4975</v>
      </c>
      <c r="K258" s="1">
        <v>0</v>
      </c>
      <c r="L258" s="1">
        <v>1</v>
      </c>
      <c r="M258" s="1">
        <v>4</v>
      </c>
      <c r="N258" s="1">
        <v>4</v>
      </c>
      <c r="O258" s="1">
        <v>16</v>
      </c>
      <c r="P258" s="16">
        <v>105.61418968023256</v>
      </c>
      <c r="Q258" s="21">
        <v>0.49181674817891929</v>
      </c>
      <c r="R258" s="21">
        <v>10.090877501413228</v>
      </c>
      <c r="S258" s="21">
        <v>9.5990607532343084</v>
      </c>
      <c r="T258" s="21">
        <v>3.7779124915024345E-2</v>
      </c>
      <c r="U258" s="21">
        <v>1.5678443219552205</v>
      </c>
      <c r="V258" s="21">
        <v>1.5300651970401962</v>
      </c>
      <c r="W258" s="13" t="str">
        <f>IF(Table467411[[#This Row],[PSI - FI]]&gt;5,"Red",(IF(AND(Table467411[[#This Row],[PSI - FI]]&lt;5,Table467411[[#This Row],[PSI - FI]]&gt;=3),"Blue","No")))</f>
        <v>No</v>
      </c>
      <c r="X258" s="19" t="str">
        <f>HYPERLINK("https://www.google.com/maps/dir/?api=1&amp;origin=" &amp; Table467411[[#This Row],[Begin Lat]] &amp; "," &amp; Table467411[[#This Row],[Begin Long]] &amp; "&amp;destination=" &amp; Table467411[[#This Row],[End Lat]] &amp; "," &amp; Table467411[[#This Row],[End Long]] &amp; "&amp;travelmode=driving", "Google Maps")</f>
        <v>Google Maps</v>
      </c>
      <c r="Y258" s="1">
        <v>40.765930412000003</v>
      </c>
      <c r="Z258" s="1">
        <v>-84.165219514900002</v>
      </c>
      <c r="AA258" s="1">
        <v>40.773179165400002</v>
      </c>
      <c r="AB258" s="1">
        <v>-84.165225265900006</v>
      </c>
    </row>
    <row r="259" spans="1:28" x14ac:dyDescent="0.25">
      <c r="A259" s="13">
        <v>257</v>
      </c>
      <c r="B259" s="17">
        <v>3</v>
      </c>
      <c r="C259" s="1" t="s">
        <v>1330</v>
      </c>
      <c r="D259" s="1" t="s">
        <v>4714</v>
      </c>
      <c r="E259" s="1" t="s">
        <v>5370</v>
      </c>
      <c r="F259" s="1" t="s">
        <v>3728</v>
      </c>
      <c r="G259" s="16">
        <v>3.8</v>
      </c>
      <c r="H259" s="16">
        <v>4.3</v>
      </c>
      <c r="I259" s="13" t="s">
        <v>3190</v>
      </c>
      <c r="J259" s="1" t="s">
        <v>4975</v>
      </c>
      <c r="K259" s="1">
        <v>1</v>
      </c>
      <c r="L259" s="1">
        <v>0</v>
      </c>
      <c r="M259" s="1">
        <v>3</v>
      </c>
      <c r="N259" s="1">
        <v>3</v>
      </c>
      <c r="O259" s="1">
        <v>8</v>
      </c>
      <c r="P259" s="16">
        <v>86.629814680232556</v>
      </c>
      <c r="Q259" s="21">
        <v>0.36406297464845622</v>
      </c>
      <c r="R259" s="21">
        <v>5.8866116331996006</v>
      </c>
      <c r="S259" s="21">
        <v>5.5225486585511447</v>
      </c>
      <c r="T259" s="21">
        <v>2.7228331385674223E-2</v>
      </c>
      <c r="U259" s="21">
        <v>1.5666620155916937</v>
      </c>
      <c r="V259" s="21">
        <v>1.5394336842060194</v>
      </c>
      <c r="W259" s="13" t="str">
        <f>IF(Table467411[[#This Row],[PSI - FI]]&gt;5,"Red",(IF(AND(Table467411[[#This Row],[PSI - FI]]&lt;5,Table467411[[#This Row],[PSI - FI]]&gt;=3),"Blue","No")))</f>
        <v>No</v>
      </c>
      <c r="X259" s="19" t="str">
        <f>HYPERLINK("https://www.google.com/maps/dir/?api=1&amp;origin=" &amp; Table467411[[#This Row],[Begin Lat]] &amp; "," &amp; Table467411[[#This Row],[Begin Long]] &amp; "&amp;destination=" &amp; Table467411[[#This Row],[End Lat]] &amp; "," &amp; Table467411[[#This Row],[End Long]] &amp; "&amp;travelmode=driving", "Google Maps")</f>
        <v>Google Maps</v>
      </c>
      <c r="Y259" s="1">
        <v>41.401736435799997</v>
      </c>
      <c r="Z259" s="1">
        <v>-82.657577487400005</v>
      </c>
      <c r="AA259" s="1">
        <v>41.395960249600002</v>
      </c>
      <c r="AB259" s="1">
        <v>-82.651793579300005</v>
      </c>
    </row>
    <row r="260" spans="1:28" x14ac:dyDescent="0.25">
      <c r="A260" s="13">
        <v>258</v>
      </c>
      <c r="B260" s="17">
        <v>4</v>
      </c>
      <c r="C260" s="1" t="s">
        <v>790</v>
      </c>
      <c r="D260" s="1" t="s">
        <v>4651</v>
      </c>
      <c r="E260" s="1" t="s">
        <v>5408</v>
      </c>
      <c r="F260" s="1" t="s">
        <v>4888</v>
      </c>
      <c r="G260" s="16">
        <v>1.6</v>
      </c>
      <c r="H260" s="16">
        <v>2.1</v>
      </c>
      <c r="I260" s="13" t="s">
        <v>3190</v>
      </c>
      <c r="J260" s="1" t="s">
        <v>4975</v>
      </c>
      <c r="K260" s="1">
        <v>1</v>
      </c>
      <c r="L260" s="1">
        <v>1</v>
      </c>
      <c r="M260" s="1">
        <v>3</v>
      </c>
      <c r="N260" s="1">
        <v>4</v>
      </c>
      <c r="O260" s="1">
        <v>18</v>
      </c>
      <c r="P260" s="16">
        <v>146.74400436046511</v>
      </c>
      <c r="Q260" s="21">
        <v>0.49140828123048819</v>
      </c>
      <c r="R260" s="21">
        <v>10.827195704834594</v>
      </c>
      <c r="S260" s="21">
        <v>10.335787423604106</v>
      </c>
      <c r="T260" s="21">
        <v>3.776491403302517E-2</v>
      </c>
      <c r="U260" s="21">
        <v>1.5633214376991522</v>
      </c>
      <c r="V260" s="21">
        <v>1.525556523666127</v>
      </c>
      <c r="W260" s="13" t="str">
        <f>IF(Table467411[[#This Row],[PSI - FI]]&gt;5,"Red",(IF(AND(Table467411[[#This Row],[PSI - FI]]&lt;5,Table467411[[#This Row],[PSI - FI]]&gt;=3),"Blue","No")))</f>
        <v>No</v>
      </c>
      <c r="X260" s="19" t="str">
        <f>HYPERLINK("https://www.google.com/maps/dir/?api=1&amp;origin=" &amp; Table467411[[#This Row],[Begin Lat]] &amp; "," &amp; Table467411[[#This Row],[Begin Long]] &amp; "&amp;destination=" &amp; Table467411[[#This Row],[End Lat]] &amp; "," &amp; Table467411[[#This Row],[End Long]] &amp; "&amp;travelmode=driving", "Google Maps")</f>
        <v>Google Maps</v>
      </c>
      <c r="Y260" s="1">
        <v>41.252268979699998</v>
      </c>
      <c r="Z260" s="1">
        <v>-80.795035357299994</v>
      </c>
      <c r="AA260" s="1">
        <v>41.256320757399997</v>
      </c>
      <c r="AB260" s="1">
        <v>-80.787042784799993</v>
      </c>
    </row>
    <row r="261" spans="1:28" x14ac:dyDescent="0.25">
      <c r="A261" s="13">
        <v>259</v>
      </c>
      <c r="B261" s="17">
        <v>12</v>
      </c>
      <c r="C261" s="1" t="s">
        <v>794</v>
      </c>
      <c r="D261" s="1" t="s">
        <v>3978</v>
      </c>
      <c r="E261" s="1" t="s">
        <v>5827</v>
      </c>
      <c r="F261" s="1" t="s">
        <v>3712</v>
      </c>
      <c r="G261" s="16">
        <v>18.3</v>
      </c>
      <c r="H261" s="16">
        <v>18.8</v>
      </c>
      <c r="I261" s="13" t="s">
        <v>3190</v>
      </c>
      <c r="J261" s="1" t="s">
        <v>4984</v>
      </c>
      <c r="K261" s="1">
        <v>0</v>
      </c>
      <c r="L261" s="1">
        <v>1</v>
      </c>
      <c r="M261" s="1">
        <v>5</v>
      </c>
      <c r="N261" s="1">
        <v>0</v>
      </c>
      <c r="O261" s="1">
        <v>7</v>
      </c>
      <c r="P261" s="16">
        <v>85.411064680232556</v>
      </c>
      <c r="Q261" s="21">
        <v>0.36966818495745063</v>
      </c>
      <c r="R261" s="21">
        <v>5.0126185227414419</v>
      </c>
      <c r="S261" s="21">
        <v>4.6429503377839909</v>
      </c>
      <c r="T261" s="21">
        <v>2.6547738464134114E-2</v>
      </c>
      <c r="U261" s="21">
        <v>1.5627596982226903</v>
      </c>
      <c r="V261" s="21">
        <v>1.5362119597585562</v>
      </c>
      <c r="W261" s="13" t="str">
        <f>IF(Table467411[[#This Row],[PSI - FI]]&gt;5,"Red",(IF(AND(Table467411[[#This Row],[PSI - FI]]&lt;5,Table467411[[#This Row],[PSI - FI]]&gt;=3),"Blue","No")))</f>
        <v>No</v>
      </c>
      <c r="X261" s="19" t="str">
        <f>HYPERLINK("https://www.google.com/maps/dir/?api=1&amp;origin=" &amp; Table467411[[#This Row],[Begin Lat]] &amp; "," &amp; Table467411[[#This Row],[Begin Long]] &amp; "&amp;destination=" &amp; Table467411[[#This Row],[End Lat]] &amp; "," &amp; Table467411[[#This Row],[End Long]] &amp; "&amp;travelmode=driving", "Google Maps")</f>
        <v>Google Maps</v>
      </c>
      <c r="Y261" s="1">
        <v>41.754270001999998</v>
      </c>
      <c r="Z261" s="1">
        <v>-81.204583187400004</v>
      </c>
      <c r="AA261" s="1">
        <v>41.7556926675</v>
      </c>
      <c r="AB261" s="1">
        <v>-81.196221536699994</v>
      </c>
    </row>
    <row r="262" spans="1:28" x14ac:dyDescent="0.25">
      <c r="A262" s="13">
        <v>260</v>
      </c>
      <c r="B262" s="17">
        <v>12</v>
      </c>
      <c r="C262" s="1" t="s">
        <v>1332</v>
      </c>
      <c r="D262" s="1" t="s">
        <v>4716</v>
      </c>
      <c r="E262" s="1" t="s">
        <v>5017</v>
      </c>
      <c r="F262" s="1" t="s">
        <v>4408</v>
      </c>
      <c r="G262" s="16">
        <v>2.6</v>
      </c>
      <c r="H262" s="16">
        <v>3.1</v>
      </c>
      <c r="I262" s="13" t="s">
        <v>3190</v>
      </c>
      <c r="J262" s="1" t="s">
        <v>4975</v>
      </c>
      <c r="K262" s="1">
        <v>0</v>
      </c>
      <c r="L262" s="1">
        <v>0</v>
      </c>
      <c r="M262" s="1">
        <v>2</v>
      </c>
      <c r="N262" s="1">
        <v>11</v>
      </c>
      <c r="O262" s="1">
        <v>40</v>
      </c>
      <c r="P262" s="16">
        <v>101.90625</v>
      </c>
      <c r="Q262" s="21">
        <v>0.3698966359213931</v>
      </c>
      <c r="R262" s="21">
        <v>16.060308869059785</v>
      </c>
      <c r="S262" s="21">
        <v>15.690412233138392</v>
      </c>
      <c r="T262" s="21">
        <v>2.8947744353977973E-2</v>
      </c>
      <c r="U262" s="21">
        <v>1.5538332738466589</v>
      </c>
      <c r="V262" s="21">
        <v>1.5248855294926809</v>
      </c>
      <c r="W262" s="13" t="str">
        <f>IF(Table467411[[#This Row],[PSI - FI]]&gt;5,"Red",(IF(AND(Table467411[[#This Row],[PSI - FI]]&lt;5,Table467411[[#This Row],[PSI - FI]]&gt;=3),"Blue","No")))</f>
        <v>No</v>
      </c>
      <c r="X262" s="19" t="str">
        <f>HYPERLINK("https://www.google.com/maps/dir/?api=1&amp;origin=" &amp; Table467411[[#This Row],[Begin Lat]] &amp; "," &amp; Table467411[[#This Row],[Begin Long]] &amp; "&amp;destination=" &amp; Table467411[[#This Row],[End Lat]] &amp; "," &amp; Table467411[[#This Row],[End Long]] &amp; "&amp;travelmode=driving", "Google Maps")</f>
        <v>Google Maps</v>
      </c>
      <c r="Y262" s="1">
        <v>41.385272454499997</v>
      </c>
      <c r="Z262" s="1">
        <v>-81.339410940299999</v>
      </c>
      <c r="AA262" s="1">
        <v>41.392472259199998</v>
      </c>
      <c r="AB262" s="1">
        <v>-81.3385821376</v>
      </c>
    </row>
    <row r="263" spans="1:28" x14ac:dyDescent="0.25">
      <c r="A263" s="13">
        <v>261</v>
      </c>
      <c r="B263" s="17">
        <v>6</v>
      </c>
      <c r="C263" s="1" t="s">
        <v>784</v>
      </c>
      <c r="D263" s="1" t="s">
        <v>3271</v>
      </c>
      <c r="E263" s="1" t="s">
        <v>5000</v>
      </c>
      <c r="F263" s="1" t="s">
        <v>3721</v>
      </c>
      <c r="G263" s="16">
        <v>21.6</v>
      </c>
      <c r="H263" s="16">
        <v>22.1</v>
      </c>
      <c r="I263" s="13" t="s">
        <v>3190</v>
      </c>
      <c r="J263" s="1" t="s">
        <v>4984</v>
      </c>
      <c r="K263" s="1">
        <v>0</v>
      </c>
      <c r="L263" s="1">
        <v>1</v>
      </c>
      <c r="M263" s="1">
        <v>1</v>
      </c>
      <c r="N263" s="1">
        <v>3</v>
      </c>
      <c r="O263" s="1">
        <v>8</v>
      </c>
      <c r="P263" s="16">
        <v>73.536064680232556</v>
      </c>
      <c r="Q263" s="21">
        <v>0.53208528895650764</v>
      </c>
      <c r="R263" s="21">
        <v>5.4842729868152338</v>
      </c>
      <c r="S263" s="21">
        <v>4.9521876978587258</v>
      </c>
      <c r="T263" s="21">
        <v>3.8398323209550209E-2</v>
      </c>
      <c r="U263" s="21">
        <v>1.5530540813474911</v>
      </c>
      <c r="V263" s="21">
        <v>1.514655758137941</v>
      </c>
      <c r="W263" s="13" t="str">
        <f>IF(Table467411[[#This Row],[PSI - FI]]&gt;5,"Red",(IF(AND(Table467411[[#This Row],[PSI - FI]]&lt;5,Table467411[[#This Row],[PSI - FI]]&gt;=3),"Blue","No")))</f>
        <v>No</v>
      </c>
      <c r="X263" s="19" t="str">
        <f>HYPERLINK("https://www.google.com/maps/dir/?api=1&amp;origin=" &amp; Table467411[[#This Row],[Begin Lat]] &amp; "," &amp; Table467411[[#This Row],[Begin Long]] &amp; "&amp;destination=" &amp; Table467411[[#This Row],[End Lat]] &amp; "," &amp; Table467411[[#This Row],[End Long]] &amp; "&amp;travelmode=driving", "Google Maps")</f>
        <v>Google Maps</v>
      </c>
      <c r="Y263" s="1">
        <v>40.010529560899997</v>
      </c>
      <c r="Z263" s="1">
        <v>-82.907283715800006</v>
      </c>
      <c r="AA263" s="1">
        <v>40.015251387200003</v>
      </c>
      <c r="AB263" s="1">
        <v>-82.900838835499997</v>
      </c>
    </row>
    <row r="264" spans="1:28" x14ac:dyDescent="0.25">
      <c r="A264" s="13">
        <v>262</v>
      </c>
      <c r="B264" s="17">
        <v>6</v>
      </c>
      <c r="C264" s="1" t="s">
        <v>784</v>
      </c>
      <c r="D264" s="1" t="s">
        <v>4006</v>
      </c>
      <c r="E264" s="1" t="s">
        <v>5557</v>
      </c>
      <c r="F264" s="1" t="s">
        <v>4381</v>
      </c>
      <c r="G264" s="16">
        <v>9.4</v>
      </c>
      <c r="H264" s="16">
        <v>9.9</v>
      </c>
      <c r="I264" s="13" t="s">
        <v>3190</v>
      </c>
      <c r="J264" s="1" t="s">
        <v>4975</v>
      </c>
      <c r="K264" s="1">
        <v>0</v>
      </c>
      <c r="L264" s="1">
        <v>0</v>
      </c>
      <c r="M264" s="1">
        <v>6</v>
      </c>
      <c r="N264" s="1">
        <v>4</v>
      </c>
      <c r="O264" s="1">
        <v>15</v>
      </c>
      <c r="P264" s="16">
        <v>72.03125</v>
      </c>
      <c r="Q264" s="21">
        <v>0.42899473847527364</v>
      </c>
      <c r="R264" s="21">
        <v>9.2613042202953206</v>
      </c>
      <c r="S264" s="21">
        <v>8.8323094818200474</v>
      </c>
      <c r="T264" s="21">
        <v>3.3011807019970113E-2</v>
      </c>
      <c r="U264" s="21">
        <v>1.5523263579737525</v>
      </c>
      <c r="V264" s="21">
        <v>1.5193145509537824</v>
      </c>
      <c r="W264" s="13" t="str">
        <f>IF(Table467411[[#This Row],[PSI - FI]]&gt;5,"Red",(IF(AND(Table467411[[#This Row],[PSI - FI]]&lt;5,Table467411[[#This Row],[PSI - FI]]&gt;=3),"Blue","No")))</f>
        <v>No</v>
      </c>
      <c r="X264" s="19" t="str">
        <f>HYPERLINK("https://www.google.com/maps/dir/?api=1&amp;origin=" &amp; Table467411[[#This Row],[Begin Lat]] &amp; "," &amp; Table467411[[#This Row],[Begin Long]] &amp; "&amp;destination=" &amp; Table467411[[#This Row],[End Lat]] &amp; "," &amp; Table467411[[#This Row],[End Long]] &amp; "&amp;travelmode=driving", "Google Maps")</f>
        <v>Google Maps</v>
      </c>
      <c r="Y264" s="1">
        <v>39.8922246968</v>
      </c>
      <c r="Z264" s="1">
        <v>-82.882778172499997</v>
      </c>
      <c r="AA264" s="1">
        <v>39.8994651322</v>
      </c>
      <c r="AB264" s="1">
        <v>-82.882124534100001</v>
      </c>
    </row>
    <row r="265" spans="1:28" x14ac:dyDescent="0.25">
      <c r="A265" s="13">
        <v>263</v>
      </c>
      <c r="B265" s="17">
        <v>4</v>
      </c>
      <c r="C265" s="1" t="s">
        <v>790</v>
      </c>
      <c r="D265" s="1" t="s">
        <v>4674</v>
      </c>
      <c r="E265" s="1" t="s">
        <v>5927</v>
      </c>
      <c r="F265" s="1" t="s">
        <v>3719</v>
      </c>
      <c r="G265" s="16">
        <v>17.399999999999999</v>
      </c>
      <c r="H265" s="16">
        <v>17.899999999999999</v>
      </c>
      <c r="I265" s="13" t="s">
        <v>3190</v>
      </c>
      <c r="J265" s="1" t="s">
        <v>4984</v>
      </c>
      <c r="K265" s="1">
        <v>1</v>
      </c>
      <c r="L265" s="1">
        <v>1</v>
      </c>
      <c r="M265" s="1">
        <v>5</v>
      </c>
      <c r="N265" s="1">
        <v>0</v>
      </c>
      <c r="O265" s="1">
        <v>9</v>
      </c>
      <c r="P265" s="16">
        <v>133.08775436046511</v>
      </c>
      <c r="Q265" s="21">
        <v>0.2256085075559828</v>
      </c>
      <c r="R265" s="21">
        <v>6.1751282517481219</v>
      </c>
      <c r="S265" s="21">
        <v>5.9495197441921395</v>
      </c>
      <c r="T265" s="21">
        <v>1.7078622841090473E-2</v>
      </c>
      <c r="U265" s="21">
        <v>1.5439929587536754</v>
      </c>
      <c r="V265" s="21">
        <v>1.526914335912585</v>
      </c>
      <c r="W265" s="13" t="str">
        <f>IF(Table467411[[#This Row],[PSI - FI]]&gt;5,"Red",(IF(AND(Table467411[[#This Row],[PSI - FI]]&lt;5,Table467411[[#This Row],[PSI - FI]]&gt;=3),"Blue","No")))</f>
        <v>No</v>
      </c>
      <c r="X265" s="19" t="str">
        <f>HYPERLINK("https://www.google.com/maps/dir/?api=1&amp;origin=" &amp; Table467411[[#This Row],[Begin Lat]] &amp; "," &amp; Table467411[[#This Row],[Begin Long]] &amp; "&amp;destination=" &amp; Table467411[[#This Row],[End Lat]] &amp; "," &amp; Table467411[[#This Row],[End Long]] &amp; "&amp;travelmode=driving", "Google Maps")</f>
        <v>Google Maps</v>
      </c>
      <c r="Y265" s="1">
        <v>41.232620358600002</v>
      </c>
      <c r="Z265" s="1">
        <v>-80.748703911999996</v>
      </c>
      <c r="AA265" s="1">
        <v>41.230040380600002</v>
      </c>
      <c r="AB265" s="1">
        <v>-80.740120621700001</v>
      </c>
    </row>
    <row r="266" spans="1:28" x14ac:dyDescent="0.25">
      <c r="A266" s="13">
        <v>264</v>
      </c>
      <c r="B266" s="17">
        <v>9</v>
      </c>
      <c r="C266" s="1" t="s">
        <v>796</v>
      </c>
      <c r="D266" s="1" t="s">
        <v>3218</v>
      </c>
      <c r="E266" s="1" t="s">
        <v>3229</v>
      </c>
      <c r="F266" s="1" t="s">
        <v>3704</v>
      </c>
      <c r="G266" s="16">
        <v>11.1</v>
      </c>
      <c r="H266" s="16">
        <v>11.6</v>
      </c>
      <c r="I266" s="13" t="s">
        <v>3190</v>
      </c>
      <c r="J266" s="1" t="s">
        <v>4984</v>
      </c>
      <c r="K266" s="1">
        <v>0</v>
      </c>
      <c r="L266" s="1">
        <v>1</v>
      </c>
      <c r="M266" s="1">
        <v>3</v>
      </c>
      <c r="N266" s="1">
        <v>0</v>
      </c>
      <c r="O266" s="1">
        <v>4</v>
      </c>
      <c r="P266" s="16">
        <v>69.317314680232556</v>
      </c>
      <c r="Q266" s="21">
        <v>0.55348470073361644</v>
      </c>
      <c r="R266" s="21">
        <v>4.5420023316871649</v>
      </c>
      <c r="S266" s="21">
        <v>3.9885176309535484</v>
      </c>
      <c r="T266" s="21">
        <v>4.0031130722613439E-2</v>
      </c>
      <c r="U266" s="21">
        <v>1.5410573960913774</v>
      </c>
      <c r="V266" s="21">
        <v>1.5010262653687638</v>
      </c>
      <c r="W266" s="13" t="str">
        <f>IF(Table467411[[#This Row],[PSI - FI]]&gt;5,"Red",(IF(AND(Table467411[[#This Row],[PSI - FI]]&lt;5,Table467411[[#This Row],[PSI - FI]]&gt;=3),"Blue","No")))</f>
        <v>No</v>
      </c>
      <c r="X266" s="19" t="str">
        <f>HYPERLINK("https://www.google.com/maps/dir/?api=1&amp;origin=" &amp; Table467411[[#This Row],[Begin Lat]] &amp; "," &amp; Table467411[[#This Row],[Begin Long]] &amp; "&amp;destination=" &amp; Table467411[[#This Row],[End Lat]] &amp; "," &amp; Table467411[[#This Row],[End Long]] &amp; "&amp;travelmode=driving", "Google Maps")</f>
        <v>Google Maps</v>
      </c>
      <c r="Y266" s="1">
        <v>39.325467381499998</v>
      </c>
      <c r="Z266" s="1">
        <v>-82.943552378000007</v>
      </c>
      <c r="AA266" s="1">
        <v>39.332182572199997</v>
      </c>
      <c r="AB266" s="1">
        <v>-82.946837517899993</v>
      </c>
    </row>
    <row r="267" spans="1:28" x14ac:dyDescent="0.25">
      <c r="A267" s="13">
        <v>265</v>
      </c>
      <c r="B267" s="17">
        <v>8</v>
      </c>
      <c r="C267" s="1" t="s">
        <v>787</v>
      </c>
      <c r="D267" s="1" t="s">
        <v>4286</v>
      </c>
      <c r="E267" s="1" t="s">
        <v>5522</v>
      </c>
      <c r="F267" s="1" t="s">
        <v>4469</v>
      </c>
      <c r="G267" s="16">
        <v>2.7</v>
      </c>
      <c r="H267" s="16">
        <v>3.2</v>
      </c>
      <c r="I267" s="13" t="s">
        <v>3190</v>
      </c>
      <c r="J267" s="1" t="s">
        <v>4975</v>
      </c>
      <c r="K267" s="1">
        <v>0</v>
      </c>
      <c r="L267" s="1">
        <v>0</v>
      </c>
      <c r="M267" s="1">
        <v>4</v>
      </c>
      <c r="N267" s="1">
        <v>6</v>
      </c>
      <c r="O267" s="1">
        <v>32</v>
      </c>
      <c r="P267" s="16">
        <v>84.8125</v>
      </c>
      <c r="Q267" s="21">
        <v>0.41181960504539605</v>
      </c>
      <c r="R267" s="21">
        <v>16.178916416353651</v>
      </c>
      <c r="S267" s="21">
        <v>15.767096811308255</v>
      </c>
      <c r="T267" s="21">
        <v>3.170250262001862E-2</v>
      </c>
      <c r="U267" s="21">
        <v>1.5398437479671852</v>
      </c>
      <c r="V267" s="21">
        <v>1.5081412453471665</v>
      </c>
      <c r="W267" s="13" t="str">
        <f>IF(Table467411[[#This Row],[PSI - FI]]&gt;5,"Red",(IF(AND(Table467411[[#This Row],[PSI - FI]]&lt;5,Table467411[[#This Row],[PSI - FI]]&gt;=3),"Blue","No")))</f>
        <v>No</v>
      </c>
      <c r="X267" s="19" t="str">
        <f>HYPERLINK("https://www.google.com/maps/dir/?api=1&amp;origin=" &amp; Table467411[[#This Row],[Begin Lat]] &amp; "," &amp; Table467411[[#This Row],[Begin Long]] &amp; "&amp;destination=" &amp; Table467411[[#This Row],[End Lat]] &amp; "," &amp; Table467411[[#This Row],[End Long]] &amp; "&amp;travelmode=driving", "Google Maps")</f>
        <v>Google Maps</v>
      </c>
      <c r="Y267" s="1">
        <v>39.202824254900001</v>
      </c>
      <c r="Z267" s="1">
        <v>-84.521274398100005</v>
      </c>
      <c r="AA267" s="1">
        <v>39.2096123818</v>
      </c>
      <c r="AB267" s="1">
        <v>-84.519138767599998</v>
      </c>
    </row>
    <row r="268" spans="1:28" x14ac:dyDescent="0.25">
      <c r="A268" s="13">
        <v>266</v>
      </c>
      <c r="B268" s="17">
        <v>6</v>
      </c>
      <c r="C268" s="1" t="s">
        <v>799</v>
      </c>
      <c r="D268" s="1" t="s">
        <v>4658</v>
      </c>
      <c r="E268" s="1" t="s">
        <v>3244</v>
      </c>
      <c r="F268" s="1" t="s">
        <v>3704</v>
      </c>
      <c r="G268" s="16">
        <v>4.5999999999999996</v>
      </c>
      <c r="H268" s="16">
        <v>5.0999999999999996</v>
      </c>
      <c r="I268" s="13" t="s">
        <v>3190</v>
      </c>
      <c r="J268" s="1" t="s">
        <v>4975</v>
      </c>
      <c r="K268" s="1">
        <v>0</v>
      </c>
      <c r="L268" s="1">
        <v>1</v>
      </c>
      <c r="M268" s="1">
        <v>2</v>
      </c>
      <c r="N268" s="1">
        <v>3</v>
      </c>
      <c r="O268" s="1">
        <v>10</v>
      </c>
      <c r="P268" s="16">
        <v>82.082939680232556</v>
      </c>
      <c r="Q268" s="21">
        <v>0.41176378247087353</v>
      </c>
      <c r="R268" s="21">
        <v>6.1711681904699276</v>
      </c>
      <c r="S268" s="21">
        <v>5.7594044079990541</v>
      </c>
      <c r="T268" s="21">
        <v>3.0147495371468977E-2</v>
      </c>
      <c r="U268" s="21">
        <v>1.5350389255998724</v>
      </c>
      <c r="V268" s="21">
        <v>1.5048914302284035</v>
      </c>
      <c r="W268" s="13" t="str">
        <f>IF(Table467411[[#This Row],[PSI - FI]]&gt;5,"Red",(IF(AND(Table467411[[#This Row],[PSI - FI]]&lt;5,Table467411[[#This Row],[PSI - FI]]&gt;=3),"Blue","No")))</f>
        <v>No</v>
      </c>
      <c r="X268" s="19" t="str">
        <f>HYPERLINK("https://www.google.com/maps/dir/?api=1&amp;origin=" &amp; Table467411[[#This Row],[Begin Lat]] &amp; "," &amp; Table467411[[#This Row],[Begin Long]] &amp; "&amp;destination=" &amp; Table467411[[#This Row],[End Lat]] &amp; "," &amp; Table467411[[#This Row],[End Long]] &amp; "&amp;travelmode=driving", "Google Maps")</f>
        <v>Google Maps</v>
      </c>
      <c r="Y268" s="1">
        <v>40.202489486099999</v>
      </c>
      <c r="Z268" s="1">
        <v>-83.029526047399997</v>
      </c>
      <c r="AA268" s="1">
        <v>40.209499690900003</v>
      </c>
      <c r="AB268" s="1">
        <v>-83.031558942000004</v>
      </c>
    </row>
    <row r="269" spans="1:28" x14ac:dyDescent="0.25">
      <c r="A269" s="13">
        <v>267</v>
      </c>
      <c r="B269" s="17">
        <v>7</v>
      </c>
      <c r="C269" s="1" t="s">
        <v>789</v>
      </c>
      <c r="D269" s="1" t="s">
        <v>4158</v>
      </c>
      <c r="E269" s="1" t="s">
        <v>5483</v>
      </c>
      <c r="F269" s="1" t="s">
        <v>3799</v>
      </c>
      <c r="G269" s="16">
        <v>6.4</v>
      </c>
      <c r="H269" s="16">
        <v>6.9</v>
      </c>
      <c r="I269" s="13" t="s">
        <v>3190</v>
      </c>
      <c r="J269" s="1" t="s">
        <v>4984</v>
      </c>
      <c r="K269" s="1">
        <v>0</v>
      </c>
      <c r="L269" s="1">
        <v>0</v>
      </c>
      <c r="M269" s="1">
        <v>5</v>
      </c>
      <c r="N269" s="1">
        <v>3</v>
      </c>
      <c r="O269" s="1">
        <v>12</v>
      </c>
      <c r="P269" s="16">
        <v>58.046875</v>
      </c>
      <c r="Q269" s="21">
        <v>0.15798624758972624</v>
      </c>
      <c r="R269" s="21">
        <v>7.3860318796573408</v>
      </c>
      <c r="S269" s="21">
        <v>7.2280456320676141</v>
      </c>
      <c r="T269" s="21">
        <v>1.3086465972596788E-2</v>
      </c>
      <c r="U269" s="21">
        <v>1.5346107324524239</v>
      </c>
      <c r="V269" s="21">
        <v>1.521524266479827</v>
      </c>
      <c r="W269" s="13" t="str">
        <f>IF(Table467411[[#This Row],[PSI - FI]]&gt;5,"Red",(IF(AND(Table467411[[#This Row],[PSI - FI]]&lt;5,Table467411[[#This Row],[PSI - FI]]&gt;=3),"Blue","No")))</f>
        <v>No</v>
      </c>
      <c r="X269" s="19" t="str">
        <f>HYPERLINK("https://www.google.com/maps/dir/?api=1&amp;origin=" &amp; Table467411[[#This Row],[Begin Lat]] &amp; "," &amp; Table467411[[#This Row],[Begin Long]] &amp; "&amp;destination=" &amp; Table467411[[#This Row],[End Lat]] &amp; "," &amp; Table467411[[#This Row],[End Long]] &amp; "&amp;travelmode=driving", "Google Maps")</f>
        <v>Google Maps</v>
      </c>
      <c r="Y269" s="1">
        <v>0</v>
      </c>
      <c r="Z269" s="1">
        <v>0</v>
      </c>
      <c r="AA269" s="1">
        <v>0</v>
      </c>
      <c r="AB269" s="1">
        <v>0</v>
      </c>
    </row>
    <row r="270" spans="1:28" x14ac:dyDescent="0.25">
      <c r="A270" s="13">
        <v>268</v>
      </c>
      <c r="B270" s="17">
        <v>8</v>
      </c>
      <c r="C270" s="1" t="s">
        <v>792</v>
      </c>
      <c r="D270" s="1" t="s">
        <v>4719</v>
      </c>
      <c r="E270" s="1" t="s">
        <v>5349</v>
      </c>
      <c r="F270" s="1" t="s">
        <v>4897</v>
      </c>
      <c r="G270" s="16">
        <v>0.5</v>
      </c>
      <c r="H270" s="16">
        <v>1</v>
      </c>
      <c r="I270" s="13" t="s">
        <v>3190</v>
      </c>
      <c r="J270" s="1" t="s">
        <v>4975</v>
      </c>
      <c r="K270" s="1">
        <v>0</v>
      </c>
      <c r="L270" s="1">
        <v>1</v>
      </c>
      <c r="M270" s="1">
        <v>7</v>
      </c>
      <c r="N270" s="1">
        <v>4</v>
      </c>
      <c r="O270" s="1">
        <v>40</v>
      </c>
      <c r="P270" s="16">
        <v>149.25481468023256</v>
      </c>
      <c r="Q270" s="21">
        <v>0.32189063205769136</v>
      </c>
      <c r="R270" s="21">
        <v>18.3129951451787</v>
      </c>
      <c r="S270" s="21">
        <v>17.991104513121009</v>
      </c>
      <c r="T270" s="21">
        <v>2.4834936391037083E-2</v>
      </c>
      <c r="U270" s="21">
        <v>1.5316094830529607</v>
      </c>
      <c r="V270" s="21">
        <v>1.5067745466619236</v>
      </c>
      <c r="W270" s="13" t="str">
        <f>IF(Table467411[[#This Row],[PSI - FI]]&gt;5,"Red",(IF(AND(Table467411[[#This Row],[PSI - FI]]&lt;5,Table467411[[#This Row],[PSI - FI]]&gt;=3),"Blue","No")))</f>
        <v>No</v>
      </c>
      <c r="X270" s="19" t="str">
        <f>HYPERLINK("https://www.google.com/maps/dir/?api=1&amp;origin=" &amp; Table467411[[#This Row],[Begin Lat]] &amp; "," &amp; Table467411[[#This Row],[Begin Long]] &amp; "&amp;destination=" &amp; Table467411[[#This Row],[End Lat]] &amp; "," &amp; Table467411[[#This Row],[End Long]] &amp; "&amp;travelmode=driving", "Google Maps")</f>
        <v>Google Maps</v>
      </c>
      <c r="Y270" s="1">
        <v>39.645105276599999</v>
      </c>
      <c r="Z270" s="1">
        <v>-84.110525932900003</v>
      </c>
      <c r="AA270" s="1">
        <v>39.652340607100001</v>
      </c>
      <c r="AB270" s="1">
        <v>-84.109897731100006</v>
      </c>
    </row>
    <row r="271" spans="1:28" x14ac:dyDescent="0.25">
      <c r="A271" s="13">
        <v>269</v>
      </c>
      <c r="B271" s="17">
        <v>2</v>
      </c>
      <c r="C271" s="1" t="s">
        <v>786</v>
      </c>
      <c r="D271" s="1" t="s">
        <v>4077</v>
      </c>
      <c r="E271" s="1" t="s">
        <v>5559</v>
      </c>
      <c r="F271" s="1" t="s">
        <v>4403</v>
      </c>
      <c r="G271" s="16">
        <v>11</v>
      </c>
      <c r="H271" s="16">
        <v>11.5</v>
      </c>
      <c r="I271" s="13" t="s">
        <v>3190</v>
      </c>
      <c r="J271" s="1" t="s">
        <v>4975</v>
      </c>
      <c r="K271" s="1">
        <v>0</v>
      </c>
      <c r="L271" s="1">
        <v>0</v>
      </c>
      <c r="M271" s="1">
        <v>6</v>
      </c>
      <c r="N271" s="1">
        <v>5</v>
      </c>
      <c r="O271" s="1">
        <v>15</v>
      </c>
      <c r="P271" s="16">
        <v>76.46875</v>
      </c>
      <c r="Q271" s="21">
        <v>0.3609007561542682</v>
      </c>
      <c r="R271" s="21">
        <v>9.341887364364478</v>
      </c>
      <c r="S271" s="21">
        <v>8.980986608210209</v>
      </c>
      <c r="T271" s="21">
        <v>2.7816713943851639E-2</v>
      </c>
      <c r="U271" s="21">
        <v>1.5200222097158527</v>
      </c>
      <c r="V271" s="21">
        <v>1.492205495772001</v>
      </c>
      <c r="W271" s="13" t="str">
        <f>IF(Table467411[[#This Row],[PSI - FI]]&gt;5,"Red",(IF(AND(Table467411[[#This Row],[PSI - FI]]&lt;5,Table467411[[#This Row],[PSI - FI]]&gt;=3),"Blue","No")))</f>
        <v>No</v>
      </c>
      <c r="X271" s="19" t="str">
        <f>HYPERLINK("https://www.google.com/maps/dir/?api=1&amp;origin=" &amp; Table467411[[#This Row],[Begin Lat]] &amp; "," &amp; Table467411[[#This Row],[Begin Long]] &amp; "&amp;destination=" &amp; Table467411[[#This Row],[End Lat]] &amp; "," &amp; Table467411[[#This Row],[End Long]] &amp; "&amp;travelmode=driving", "Google Maps")</f>
        <v>Google Maps</v>
      </c>
      <c r="Y271" s="1">
        <v>41.690986704399997</v>
      </c>
      <c r="Z271" s="1">
        <v>-83.667099519900006</v>
      </c>
      <c r="AA271" s="1">
        <v>41.691109032</v>
      </c>
      <c r="AB271" s="1">
        <v>-83.657558064100002</v>
      </c>
    </row>
    <row r="272" spans="1:28" x14ac:dyDescent="0.25">
      <c r="A272" s="13">
        <v>270</v>
      </c>
      <c r="B272" s="17">
        <v>4</v>
      </c>
      <c r="C272" s="1" t="s">
        <v>798</v>
      </c>
      <c r="D272" s="1" t="s">
        <v>4721</v>
      </c>
      <c r="E272" s="1" t="s">
        <v>5540</v>
      </c>
      <c r="F272" s="1" t="s">
        <v>4898</v>
      </c>
      <c r="G272" s="16">
        <v>3.8</v>
      </c>
      <c r="H272" s="16">
        <v>4.3</v>
      </c>
      <c r="I272" s="13" t="s">
        <v>3190</v>
      </c>
      <c r="J272" s="1" t="s">
        <v>4975</v>
      </c>
      <c r="K272" s="1">
        <v>0</v>
      </c>
      <c r="L272" s="1">
        <v>2</v>
      </c>
      <c r="M272" s="1">
        <v>11</v>
      </c>
      <c r="N272" s="1">
        <v>4</v>
      </c>
      <c r="O272" s="1">
        <v>26</v>
      </c>
      <c r="P272" s="16">
        <v>207.11900436046511</v>
      </c>
      <c r="Q272" s="21">
        <v>0.22686451639941604</v>
      </c>
      <c r="R272" s="21">
        <v>14.178042202904813</v>
      </c>
      <c r="S272" s="21">
        <v>13.951177686505396</v>
      </c>
      <c r="T272" s="21">
        <v>1.7979633616453133E-2</v>
      </c>
      <c r="U272" s="21">
        <v>1.5198822463130379</v>
      </c>
      <c r="V272" s="21">
        <v>1.5019026126965849</v>
      </c>
      <c r="W272" s="13" t="str">
        <f>IF(Table467411[[#This Row],[PSI - FI]]&gt;5,"Red",(IF(AND(Table467411[[#This Row],[PSI - FI]]&lt;5,Table467411[[#This Row],[PSI - FI]]&gt;=3),"Blue","No")))</f>
        <v>No</v>
      </c>
      <c r="X272" s="19" t="str">
        <f>HYPERLINK("https://www.google.com/maps/dir/?api=1&amp;origin=" &amp; Table467411[[#This Row],[Begin Lat]] &amp; "," &amp; Table467411[[#This Row],[Begin Long]] &amp; "&amp;destination=" &amp; Table467411[[#This Row],[End Lat]] &amp; "," &amp; Table467411[[#This Row],[End Long]] &amp; "&amp;travelmode=driving", "Google Maps")</f>
        <v>Google Maps</v>
      </c>
      <c r="Y272" s="1">
        <v>41.155644557000002</v>
      </c>
      <c r="Z272" s="1">
        <v>-81.321452750000006</v>
      </c>
      <c r="AA272" s="1">
        <v>41.156638756699998</v>
      </c>
      <c r="AB272" s="1">
        <v>-81.311973997500004</v>
      </c>
    </row>
    <row r="273" spans="1:28" x14ac:dyDescent="0.25">
      <c r="A273" s="13">
        <v>271</v>
      </c>
      <c r="B273" s="17">
        <v>7</v>
      </c>
      <c r="C273" s="1" t="s">
        <v>3196</v>
      </c>
      <c r="D273" s="1" t="s">
        <v>4016</v>
      </c>
      <c r="E273" s="1" t="s">
        <v>5293</v>
      </c>
      <c r="F273" s="1" t="s">
        <v>3715</v>
      </c>
      <c r="G273" s="16">
        <v>10.4</v>
      </c>
      <c r="H273" s="16">
        <v>10.9</v>
      </c>
      <c r="I273" s="13" t="s">
        <v>3190</v>
      </c>
      <c r="J273" s="1" t="s">
        <v>4984</v>
      </c>
      <c r="K273" s="1">
        <v>0</v>
      </c>
      <c r="L273" s="1">
        <v>2</v>
      </c>
      <c r="M273" s="1">
        <v>2</v>
      </c>
      <c r="N273" s="1">
        <v>2</v>
      </c>
      <c r="O273" s="1">
        <v>4</v>
      </c>
      <c r="P273" s="16">
        <v>117.32212936046511</v>
      </c>
      <c r="Q273" s="21">
        <v>0.2693593476306983</v>
      </c>
      <c r="R273" s="21">
        <v>4.5271653232366775</v>
      </c>
      <c r="S273" s="21">
        <v>4.2578059756059794</v>
      </c>
      <c r="T273" s="21">
        <v>1.9828892656597881E-2</v>
      </c>
      <c r="U273" s="21">
        <v>1.5180708594418402</v>
      </c>
      <c r="V273" s="21">
        <v>1.4982419667852422</v>
      </c>
      <c r="W273" s="13" t="str">
        <f>IF(Table467411[[#This Row],[PSI - FI]]&gt;5,"Red",(IF(AND(Table467411[[#This Row],[PSI - FI]]&lt;5,Table467411[[#This Row],[PSI - FI]]&gt;=3),"Blue","No")))</f>
        <v>No</v>
      </c>
      <c r="X273" s="19" t="str">
        <f>HYPERLINK("https://www.google.com/maps/dir/?api=1&amp;origin=" &amp; Table467411[[#This Row],[Begin Lat]] &amp; "," &amp; Table467411[[#This Row],[Begin Long]] &amp; "&amp;destination=" &amp; Table467411[[#This Row],[End Lat]] &amp; "," &amp; Table467411[[#This Row],[End Long]] &amp; "&amp;travelmode=driving", "Google Maps")</f>
        <v>Google Maps</v>
      </c>
      <c r="Y273" s="1">
        <v>39.744781163200003</v>
      </c>
      <c r="Z273" s="1">
        <v>-84.288637910000006</v>
      </c>
      <c r="AA273" s="1">
        <v>39.739668100300001</v>
      </c>
      <c r="AB273" s="1">
        <v>-84.283943887500001</v>
      </c>
    </row>
    <row r="274" spans="1:28" x14ac:dyDescent="0.25">
      <c r="A274" s="13">
        <v>272</v>
      </c>
      <c r="B274" s="17">
        <v>8</v>
      </c>
      <c r="C274" s="1" t="s">
        <v>792</v>
      </c>
      <c r="D274" s="1" t="s">
        <v>3461</v>
      </c>
      <c r="E274" s="1" t="s">
        <v>5942</v>
      </c>
      <c r="F274" s="1" t="s">
        <v>3729</v>
      </c>
      <c r="G274" s="16">
        <v>1</v>
      </c>
      <c r="H274" s="16">
        <v>1.5</v>
      </c>
      <c r="I274" s="13" t="s">
        <v>3190</v>
      </c>
      <c r="J274" s="1" t="s">
        <v>4984</v>
      </c>
      <c r="K274" s="1">
        <v>0</v>
      </c>
      <c r="L274" s="1">
        <v>3</v>
      </c>
      <c r="M274" s="1">
        <v>0</v>
      </c>
      <c r="N274" s="1">
        <v>3</v>
      </c>
      <c r="O274" s="1">
        <v>3</v>
      </c>
      <c r="P274" s="16">
        <v>153.34256904069767</v>
      </c>
      <c r="Q274" s="21">
        <v>0.33476155348824588</v>
      </c>
      <c r="R274" s="21">
        <v>3.4704558117286552</v>
      </c>
      <c r="S274" s="21">
        <v>3.1356942582404095</v>
      </c>
      <c r="T274" s="21">
        <v>2.4149740905020797E-2</v>
      </c>
      <c r="U274" s="21">
        <v>1.5132700329413322</v>
      </c>
      <c r="V274" s="21">
        <v>1.4891202920363114</v>
      </c>
      <c r="W274" s="13" t="str">
        <f>IF(Table467411[[#This Row],[PSI - FI]]&gt;5,"Red",(IF(AND(Table467411[[#This Row],[PSI - FI]]&lt;5,Table467411[[#This Row],[PSI - FI]]&gt;=3),"Blue","No")))</f>
        <v>No</v>
      </c>
      <c r="X274" s="19" t="str">
        <f>HYPERLINK("https://www.google.com/maps/dir/?api=1&amp;origin=" &amp; Table467411[[#This Row],[Begin Lat]] &amp; "," &amp; Table467411[[#This Row],[Begin Long]] &amp; "&amp;destination=" &amp; Table467411[[#This Row],[End Lat]] &amp; "," &amp; Table467411[[#This Row],[End Long]] &amp; "&amp;travelmode=driving", "Google Maps")</f>
        <v>Google Maps</v>
      </c>
      <c r="Y274" s="1">
        <v>39.814419872499997</v>
      </c>
      <c r="Z274" s="1">
        <v>-84.083196443000006</v>
      </c>
      <c r="AA274" s="1">
        <v>39.817931777699997</v>
      </c>
      <c r="AB274" s="1">
        <v>-84.074989784899998</v>
      </c>
    </row>
    <row r="275" spans="1:28" x14ac:dyDescent="0.25">
      <c r="A275" s="13">
        <v>273</v>
      </c>
      <c r="B275" s="17">
        <v>8</v>
      </c>
      <c r="C275" s="1" t="s">
        <v>788</v>
      </c>
      <c r="D275" s="1" t="s">
        <v>4724</v>
      </c>
      <c r="E275" s="1" t="s">
        <v>5803</v>
      </c>
      <c r="F275" s="1" t="s">
        <v>3740</v>
      </c>
      <c r="G275" s="16">
        <v>17.8</v>
      </c>
      <c r="H275" s="16">
        <v>18.3</v>
      </c>
      <c r="I275" s="13" t="s">
        <v>3190</v>
      </c>
      <c r="J275" s="1" t="s">
        <v>4975</v>
      </c>
      <c r="K275" s="1">
        <v>0</v>
      </c>
      <c r="L275" s="1">
        <v>0</v>
      </c>
      <c r="M275" s="1">
        <v>10</v>
      </c>
      <c r="N275" s="1">
        <v>5</v>
      </c>
      <c r="O275" s="1">
        <v>43</v>
      </c>
      <c r="P275" s="16">
        <v>130.65625</v>
      </c>
      <c r="Q275" s="21">
        <v>0.22420734371658801</v>
      </c>
      <c r="R275" s="21">
        <v>21.268212867767541</v>
      </c>
      <c r="S275" s="21">
        <v>21.044005524050952</v>
      </c>
      <c r="T275" s="21">
        <v>1.7345991538493123E-2</v>
      </c>
      <c r="U275" s="21">
        <v>1.5128750002271636</v>
      </c>
      <c r="V275" s="21">
        <v>1.4955290086886706</v>
      </c>
      <c r="W275" s="13" t="str">
        <f>IF(Table467411[[#This Row],[PSI - FI]]&gt;5,"Red",(IF(AND(Table467411[[#This Row],[PSI - FI]]&lt;5,Table467411[[#This Row],[PSI - FI]]&gt;=3),"Blue","No")))</f>
        <v>No</v>
      </c>
      <c r="X275" s="19" t="str">
        <f>HYPERLINK("https://www.google.com/maps/dir/?api=1&amp;origin=" &amp; Table467411[[#This Row],[Begin Lat]] &amp; "," &amp; Table467411[[#This Row],[Begin Long]] &amp; "&amp;destination=" &amp; Table467411[[#This Row],[End Lat]] &amp; "," &amp; Table467411[[#This Row],[End Long]] &amp; "&amp;travelmode=driving", "Google Maps")</f>
        <v>Google Maps</v>
      </c>
      <c r="Y275" s="1">
        <v>39.481167302199999</v>
      </c>
      <c r="Z275" s="1">
        <v>-84.425588533799996</v>
      </c>
      <c r="AA275" s="1">
        <v>39.481186642499999</v>
      </c>
      <c r="AB275" s="1">
        <v>-84.416267616200003</v>
      </c>
    </row>
    <row r="276" spans="1:28" x14ac:dyDescent="0.25">
      <c r="A276" s="13">
        <v>274</v>
      </c>
      <c r="B276" s="17">
        <v>4</v>
      </c>
      <c r="C276" s="1" t="s">
        <v>795</v>
      </c>
      <c r="D276" s="1" t="s">
        <v>4575</v>
      </c>
      <c r="E276" s="1" t="s">
        <v>5943</v>
      </c>
      <c r="F276" s="1" t="s">
        <v>3707</v>
      </c>
      <c r="G276" s="16">
        <v>1.7</v>
      </c>
      <c r="H276" s="16">
        <v>2.2000000000000002</v>
      </c>
      <c r="I276" s="13" t="s">
        <v>3190</v>
      </c>
      <c r="J276" s="1" t="s">
        <v>4984</v>
      </c>
      <c r="K276" s="1">
        <v>0</v>
      </c>
      <c r="L276" s="1">
        <v>0</v>
      </c>
      <c r="M276" s="1">
        <v>7</v>
      </c>
      <c r="N276" s="1">
        <v>1</v>
      </c>
      <c r="O276" s="1">
        <v>33</v>
      </c>
      <c r="P276" s="16">
        <v>83.265625</v>
      </c>
      <c r="Q276" s="21">
        <v>0.30724238580288987</v>
      </c>
      <c r="R276" s="21">
        <v>10.709132017280492</v>
      </c>
      <c r="S276" s="21">
        <v>10.401889631477601</v>
      </c>
      <c r="T276" s="21">
        <v>2.2303017154504976E-2</v>
      </c>
      <c r="U276" s="21">
        <v>1.5078030600341876</v>
      </c>
      <c r="V276" s="21">
        <v>1.4855000428796827</v>
      </c>
      <c r="W276" s="13" t="str">
        <f>IF(Table467411[[#This Row],[PSI - FI]]&gt;5,"Red",(IF(AND(Table467411[[#This Row],[PSI - FI]]&lt;5,Table467411[[#This Row],[PSI - FI]]&gt;=3),"Blue","No")))</f>
        <v>No</v>
      </c>
      <c r="X276" s="19" t="str">
        <f>HYPERLINK("https://www.google.com/maps/dir/?api=1&amp;origin=" &amp; Table467411[[#This Row],[Begin Lat]] &amp; "," &amp; Table467411[[#This Row],[Begin Long]] &amp; "&amp;destination=" &amp; Table467411[[#This Row],[End Lat]] &amp; "," &amp; Table467411[[#This Row],[End Long]] &amp; "&amp;travelmode=driving", "Google Maps")</f>
        <v>Google Maps</v>
      </c>
      <c r="Y276" s="1">
        <v>0</v>
      </c>
      <c r="Z276" s="1">
        <v>0</v>
      </c>
      <c r="AA276" s="1">
        <v>0</v>
      </c>
      <c r="AB276" s="1">
        <v>0</v>
      </c>
    </row>
    <row r="277" spans="1:28" x14ac:dyDescent="0.25">
      <c r="A277" s="13">
        <v>275</v>
      </c>
      <c r="B277" s="17">
        <v>8</v>
      </c>
      <c r="C277" s="1" t="s">
        <v>787</v>
      </c>
      <c r="D277" s="1" t="s">
        <v>4172</v>
      </c>
      <c r="E277" s="1" t="s">
        <v>5307</v>
      </c>
      <c r="F277" s="1" t="s">
        <v>3705</v>
      </c>
      <c r="G277" s="16">
        <v>4.0999999999999996</v>
      </c>
      <c r="H277" s="16">
        <v>4.5999999999999996</v>
      </c>
      <c r="I277" s="13" t="s">
        <v>3190</v>
      </c>
      <c r="J277" s="1" t="s">
        <v>4975</v>
      </c>
      <c r="K277" s="1">
        <v>1</v>
      </c>
      <c r="L277" s="1">
        <v>0</v>
      </c>
      <c r="M277" s="1">
        <v>1</v>
      </c>
      <c r="N277" s="1">
        <v>4</v>
      </c>
      <c r="O277" s="1">
        <v>7</v>
      </c>
      <c r="P277" s="16">
        <v>76.973564680232556</v>
      </c>
      <c r="Q277" s="21">
        <v>1.0425956260076219</v>
      </c>
      <c r="R277" s="21">
        <v>5.253619363333768</v>
      </c>
      <c r="S277" s="21">
        <v>4.2110237373261459</v>
      </c>
      <c r="T277" s="21">
        <v>7.9751789822357158E-2</v>
      </c>
      <c r="U277" s="21">
        <v>1.5072897692002409</v>
      </c>
      <c r="V277" s="21">
        <v>1.4275379793778837</v>
      </c>
      <c r="W277" s="13" t="str">
        <f>IF(Table467411[[#This Row],[PSI - FI]]&gt;5,"Red",(IF(AND(Table467411[[#This Row],[PSI - FI]]&lt;5,Table467411[[#This Row],[PSI - FI]]&gt;=3),"Blue","No")))</f>
        <v>No</v>
      </c>
      <c r="X277" s="19" t="str">
        <f>HYPERLINK("https://www.google.com/maps/dir/?api=1&amp;origin=" &amp; Table467411[[#This Row],[Begin Lat]] &amp; "," &amp; Table467411[[#This Row],[Begin Long]] &amp; "&amp;destination=" &amp; Table467411[[#This Row],[End Lat]] &amp; "," &amp; Table467411[[#This Row],[End Long]] &amp; "&amp;travelmode=driving", "Google Maps")</f>
        <v>Google Maps</v>
      </c>
      <c r="Y277" s="1">
        <v>39.081288484799998</v>
      </c>
      <c r="Z277" s="1">
        <v>-84.372876400799996</v>
      </c>
      <c r="AA277" s="1">
        <v>39.076599463800001</v>
      </c>
      <c r="AB277" s="1">
        <v>-84.365833659299994</v>
      </c>
    </row>
    <row r="278" spans="1:28" x14ac:dyDescent="0.25">
      <c r="A278" s="13">
        <v>276</v>
      </c>
      <c r="B278" s="17">
        <v>8</v>
      </c>
      <c r="C278" s="1" t="s">
        <v>787</v>
      </c>
      <c r="D278" s="1" t="s">
        <v>4335</v>
      </c>
      <c r="E278" s="1" t="s">
        <v>5898</v>
      </c>
      <c r="F278" s="1" t="s">
        <v>3762</v>
      </c>
      <c r="G278" s="16">
        <v>11.3</v>
      </c>
      <c r="H278" s="16">
        <v>11.8</v>
      </c>
      <c r="I278" s="13" t="s">
        <v>3190</v>
      </c>
      <c r="J278" s="1" t="s">
        <v>4975</v>
      </c>
      <c r="K278" s="1">
        <v>0</v>
      </c>
      <c r="L278" s="1">
        <v>2</v>
      </c>
      <c r="M278" s="1">
        <v>5</v>
      </c>
      <c r="N278" s="1">
        <v>6</v>
      </c>
      <c r="O278" s="1">
        <v>63</v>
      </c>
      <c r="P278" s="16">
        <v>213.71275436046511</v>
      </c>
      <c r="Q278" s="21">
        <v>0.27807816726999801</v>
      </c>
      <c r="R278" s="21">
        <v>26.825078646289175</v>
      </c>
      <c r="S278" s="21">
        <v>26.547000479019175</v>
      </c>
      <c r="T278" s="21">
        <v>2.1463793545704553E-2</v>
      </c>
      <c r="U278" s="21">
        <v>1.5072752569043868</v>
      </c>
      <c r="V278" s="21">
        <v>1.4858114633586823</v>
      </c>
      <c r="W278" s="13" t="str">
        <f>IF(Table467411[[#This Row],[PSI - FI]]&gt;5,"Red",(IF(AND(Table467411[[#This Row],[PSI - FI]]&lt;5,Table467411[[#This Row],[PSI - FI]]&gt;=3),"Blue","No")))</f>
        <v>No</v>
      </c>
      <c r="X278" s="19" t="str">
        <f>HYPERLINK("https://www.google.com/maps/dir/?api=1&amp;origin=" &amp; Table467411[[#This Row],[Begin Lat]] &amp; "," &amp; Table467411[[#This Row],[Begin Long]] &amp; "&amp;destination=" &amp; Table467411[[#This Row],[End Lat]] &amp; "," &amp; Table467411[[#This Row],[End Long]] &amp; "&amp;travelmode=driving", "Google Maps")</f>
        <v>Google Maps</v>
      </c>
      <c r="Y278" s="1">
        <v>39.200901561800002</v>
      </c>
      <c r="Z278" s="1">
        <v>-84.374893893899994</v>
      </c>
      <c r="AA278" s="1">
        <v>39.205211173400002</v>
      </c>
      <c r="AB278" s="1">
        <v>-84.367601763799996</v>
      </c>
    </row>
    <row r="279" spans="1:28" x14ac:dyDescent="0.25">
      <c r="A279" s="13">
        <v>277</v>
      </c>
      <c r="B279" s="17">
        <v>9</v>
      </c>
      <c r="C279" s="1" t="s">
        <v>796</v>
      </c>
      <c r="D279" s="1" t="s">
        <v>3218</v>
      </c>
      <c r="E279" s="1" t="s">
        <v>3229</v>
      </c>
      <c r="F279" s="1" t="s">
        <v>3704</v>
      </c>
      <c r="G279" s="16">
        <v>12.6</v>
      </c>
      <c r="H279" s="16">
        <v>13.1</v>
      </c>
      <c r="I279" s="13" t="s">
        <v>3190</v>
      </c>
      <c r="J279" s="1" t="s">
        <v>4984</v>
      </c>
      <c r="K279" s="1">
        <v>0</v>
      </c>
      <c r="L279" s="1">
        <v>1</v>
      </c>
      <c r="M279" s="1">
        <v>2</v>
      </c>
      <c r="N279" s="1">
        <v>1</v>
      </c>
      <c r="O279" s="1">
        <v>15</v>
      </c>
      <c r="P279" s="16">
        <v>78.207939680232556</v>
      </c>
      <c r="Q279" s="21">
        <v>0.53163111041960243</v>
      </c>
      <c r="R279" s="21">
        <v>10.014873857632759</v>
      </c>
      <c r="S279" s="21">
        <v>9.483242747213156</v>
      </c>
      <c r="T279" s="21">
        <v>3.8453477473629399E-2</v>
      </c>
      <c r="U279" s="21">
        <v>1.5020536117089576</v>
      </c>
      <c r="V279" s="21">
        <v>1.4636001342353282</v>
      </c>
      <c r="W279" s="13" t="str">
        <f>IF(Table467411[[#This Row],[PSI - FI]]&gt;5,"Red",(IF(AND(Table467411[[#This Row],[PSI - FI]]&lt;5,Table467411[[#This Row],[PSI - FI]]&gt;=3),"Blue","No")))</f>
        <v>No</v>
      </c>
      <c r="X279" s="19" t="str">
        <f>HYPERLINK("https://www.google.com/maps/dir/?api=1&amp;origin=" &amp; Table467411[[#This Row],[Begin Lat]] &amp; "," &amp; Table467411[[#This Row],[Begin Long]] &amp; "&amp;destination=" &amp; Table467411[[#This Row],[End Lat]] &amp; "," &amp; Table467411[[#This Row],[End Long]] &amp; "&amp;travelmode=driving", "Google Maps")</f>
        <v>Google Maps</v>
      </c>
      <c r="Y279" s="1">
        <v>39.3447495072</v>
      </c>
      <c r="Z279" s="1">
        <v>-82.954453562400005</v>
      </c>
      <c r="AA279" s="1">
        <v>39.349437411799997</v>
      </c>
      <c r="AB279" s="1">
        <v>-82.961571819900001</v>
      </c>
    </row>
    <row r="280" spans="1:28" x14ac:dyDescent="0.25">
      <c r="A280" s="13">
        <v>278</v>
      </c>
      <c r="B280" s="17">
        <v>6</v>
      </c>
      <c r="C280" s="1" t="s">
        <v>784</v>
      </c>
      <c r="D280" s="1" t="s">
        <v>4727</v>
      </c>
      <c r="E280" s="1" t="s">
        <v>5944</v>
      </c>
      <c r="F280" s="1" t="s">
        <v>4899</v>
      </c>
      <c r="G280" s="16">
        <v>0</v>
      </c>
      <c r="H280" s="16">
        <v>0.5</v>
      </c>
      <c r="I280" s="13" t="s">
        <v>3190</v>
      </c>
      <c r="J280" s="1" t="s">
        <v>4991</v>
      </c>
      <c r="K280" s="1">
        <v>0</v>
      </c>
      <c r="L280" s="1">
        <v>1</v>
      </c>
      <c r="M280" s="1">
        <v>9</v>
      </c>
      <c r="N280" s="1">
        <v>5</v>
      </c>
      <c r="O280" s="1">
        <v>20</v>
      </c>
      <c r="P280" s="16">
        <v>146.78606468023256</v>
      </c>
      <c r="Q280" s="21">
        <v>0.3583115411085282</v>
      </c>
      <c r="R280" s="21">
        <v>12.411345450622097</v>
      </c>
      <c r="S280" s="21">
        <v>12.053033909513569</v>
      </c>
      <c r="T280" s="21">
        <v>2.8692909057274531E-2</v>
      </c>
      <c r="U280" s="21">
        <v>1.4998321853571956</v>
      </c>
      <c r="V280" s="21">
        <v>1.4711392762999211</v>
      </c>
      <c r="W280" s="13" t="str">
        <f>IF(Table467411[[#This Row],[PSI - FI]]&gt;5,"Red",(IF(AND(Table467411[[#This Row],[PSI - FI]]&lt;5,Table467411[[#This Row],[PSI - FI]]&gt;=3),"Blue","No")))</f>
        <v>No</v>
      </c>
      <c r="X280" s="19" t="str">
        <f>HYPERLINK("https://www.google.com/maps/dir/?api=1&amp;origin=" &amp; Table467411[[#This Row],[Begin Lat]] &amp; "," &amp; Table467411[[#This Row],[Begin Long]] &amp; "&amp;destination=" &amp; Table467411[[#This Row],[End Lat]] &amp; "," &amp; Table467411[[#This Row],[End Long]] &amp; "&amp;travelmode=driving", "Google Maps")</f>
        <v>Google Maps</v>
      </c>
      <c r="Y280" s="1">
        <v>39.915343251899998</v>
      </c>
      <c r="Z280" s="1">
        <v>-82.863512954200004</v>
      </c>
      <c r="AA280" s="1">
        <v>39.914094401299998</v>
      </c>
      <c r="AB280" s="1">
        <v>-82.854459468599998</v>
      </c>
    </row>
    <row r="281" spans="1:28" x14ac:dyDescent="0.25">
      <c r="A281" s="13">
        <v>279</v>
      </c>
      <c r="B281" s="17">
        <v>4</v>
      </c>
      <c r="C281" s="1" t="s">
        <v>795</v>
      </c>
      <c r="D281" s="1" t="s">
        <v>4575</v>
      </c>
      <c r="E281" s="1" t="s">
        <v>5440</v>
      </c>
      <c r="F281" s="1" t="s">
        <v>3707</v>
      </c>
      <c r="G281" s="16">
        <v>1.3</v>
      </c>
      <c r="H281" s="16">
        <v>1.8</v>
      </c>
      <c r="I281" s="13" t="s">
        <v>3190</v>
      </c>
      <c r="J281" s="1" t="s">
        <v>4975</v>
      </c>
      <c r="K281" s="1">
        <v>1</v>
      </c>
      <c r="L281" s="1">
        <v>0</v>
      </c>
      <c r="M281" s="1">
        <v>4</v>
      </c>
      <c r="N281" s="1">
        <v>2</v>
      </c>
      <c r="O281" s="1">
        <v>28</v>
      </c>
      <c r="P281" s="16">
        <v>108.73918968023256</v>
      </c>
      <c r="Q281" s="21">
        <v>0.69890568661409735</v>
      </c>
      <c r="R281" s="21">
        <v>12.476826830074446</v>
      </c>
      <c r="S281" s="21">
        <v>11.777921143460349</v>
      </c>
      <c r="T281" s="21">
        <v>5.3420897143592855E-2</v>
      </c>
      <c r="U281" s="21">
        <v>1.498502118720243</v>
      </c>
      <c r="V281" s="21">
        <v>1.4450812215766502</v>
      </c>
      <c r="W281" s="13" t="str">
        <f>IF(Table467411[[#This Row],[PSI - FI]]&gt;5,"Red",(IF(AND(Table467411[[#This Row],[PSI - FI]]&lt;5,Table467411[[#This Row],[PSI - FI]]&gt;=3),"Blue","No")))</f>
        <v>No</v>
      </c>
      <c r="X281" s="19" t="str">
        <f>HYPERLINK("https://www.google.com/maps/dir/?api=1&amp;origin=" &amp; Table467411[[#This Row],[Begin Lat]] &amp; "," &amp; Table467411[[#This Row],[Begin Long]] &amp; "&amp;destination=" &amp; Table467411[[#This Row],[End Lat]] &amp; "," &amp; Table467411[[#This Row],[End Long]] &amp; "&amp;travelmode=driving", "Google Maps")</f>
        <v>Google Maps</v>
      </c>
      <c r="Y281" s="1">
        <v>41.1359579489</v>
      </c>
      <c r="Z281" s="1">
        <v>-81.662151069100005</v>
      </c>
      <c r="AA281" s="1">
        <v>41.135879365599997</v>
      </c>
      <c r="AB281" s="1">
        <v>-81.652511395100007</v>
      </c>
    </row>
    <row r="282" spans="1:28" x14ac:dyDescent="0.25">
      <c r="A282" s="13">
        <v>280</v>
      </c>
      <c r="B282" s="17">
        <v>7</v>
      </c>
      <c r="C282" s="1" t="s">
        <v>3196</v>
      </c>
      <c r="D282" s="1" t="s">
        <v>4729</v>
      </c>
      <c r="E282" s="1" t="s">
        <v>5343</v>
      </c>
      <c r="F282" s="1" t="s">
        <v>4900</v>
      </c>
      <c r="G282" s="16">
        <v>2.7</v>
      </c>
      <c r="H282" s="16">
        <v>3.2</v>
      </c>
      <c r="I282" s="13" t="s">
        <v>3190</v>
      </c>
      <c r="J282" s="1" t="s">
        <v>4975</v>
      </c>
      <c r="K282" s="1">
        <v>0</v>
      </c>
      <c r="L282" s="1">
        <v>2</v>
      </c>
      <c r="M282" s="1">
        <v>9</v>
      </c>
      <c r="N282" s="1">
        <v>4</v>
      </c>
      <c r="O282" s="1">
        <v>27</v>
      </c>
      <c r="P282" s="16">
        <v>195.02525436046511</v>
      </c>
      <c r="Q282" s="21">
        <v>0.22362596031935594</v>
      </c>
      <c r="R282" s="21">
        <v>14.967064637918272</v>
      </c>
      <c r="S282" s="21">
        <v>14.743438677598915</v>
      </c>
      <c r="T282" s="21">
        <v>1.7301310033876888E-2</v>
      </c>
      <c r="U282" s="21">
        <v>1.4981358862315894</v>
      </c>
      <c r="V282" s="21">
        <v>1.4808345761977126</v>
      </c>
      <c r="W282" s="13" t="str">
        <f>IF(Table467411[[#This Row],[PSI - FI]]&gt;5,"Red",(IF(AND(Table467411[[#This Row],[PSI - FI]]&lt;5,Table467411[[#This Row],[PSI - FI]]&gt;=3),"Blue","No")))</f>
        <v>No</v>
      </c>
      <c r="X282" s="19" t="str">
        <f>HYPERLINK("https://www.google.com/maps/dir/?api=1&amp;origin=" &amp; Table467411[[#This Row],[Begin Lat]] &amp; "," &amp; Table467411[[#This Row],[Begin Long]] &amp; "&amp;destination=" &amp; Table467411[[#This Row],[End Lat]] &amp; "," &amp; Table467411[[#This Row],[End Long]] &amp; "&amp;travelmode=driving", "Google Maps")</f>
        <v>Google Maps</v>
      </c>
      <c r="Y282" s="1">
        <v>39.795479450499997</v>
      </c>
      <c r="Z282" s="1">
        <v>-84.248548533299996</v>
      </c>
      <c r="AA282" s="1">
        <v>39.790711526499997</v>
      </c>
      <c r="AB282" s="1">
        <v>-84.241477866799997</v>
      </c>
    </row>
    <row r="283" spans="1:28" x14ac:dyDescent="0.25">
      <c r="A283" s="13">
        <v>281</v>
      </c>
      <c r="B283" s="17">
        <v>4</v>
      </c>
      <c r="C283" s="1" t="s">
        <v>790</v>
      </c>
      <c r="D283" s="1" t="s">
        <v>4649</v>
      </c>
      <c r="E283" s="1" t="s">
        <v>5350</v>
      </c>
      <c r="F283" s="1" t="s">
        <v>4887</v>
      </c>
      <c r="G283" s="16">
        <v>0</v>
      </c>
      <c r="H283" s="16">
        <v>0.5</v>
      </c>
      <c r="I283" s="13" t="s">
        <v>3190</v>
      </c>
      <c r="J283" s="1" t="s">
        <v>4975</v>
      </c>
      <c r="K283" s="1">
        <v>0</v>
      </c>
      <c r="L283" s="1">
        <v>1</v>
      </c>
      <c r="M283" s="1">
        <v>8</v>
      </c>
      <c r="N283" s="1">
        <v>2</v>
      </c>
      <c r="O283" s="1">
        <v>19</v>
      </c>
      <c r="P283" s="16">
        <v>125.92668968023256</v>
      </c>
      <c r="Q283" s="21">
        <v>0.33861427637693309</v>
      </c>
      <c r="R283" s="21">
        <v>11.340277902517373</v>
      </c>
      <c r="S283" s="21">
        <v>11.00166362614044</v>
      </c>
      <c r="T283" s="21">
        <v>2.6113778401894275E-2</v>
      </c>
      <c r="U283" s="21">
        <v>1.4878498721702473</v>
      </c>
      <c r="V283" s="21">
        <v>1.461736093768353</v>
      </c>
      <c r="W283" s="13" t="str">
        <f>IF(Table467411[[#This Row],[PSI - FI]]&gt;5,"Red",(IF(AND(Table467411[[#This Row],[PSI - FI]]&lt;5,Table467411[[#This Row],[PSI - FI]]&gt;=3),"Blue","No")))</f>
        <v>No</v>
      </c>
      <c r="X283" s="19" t="str">
        <f>HYPERLINK("https://www.google.com/maps/dir/?api=1&amp;origin=" &amp; Table467411[[#This Row],[Begin Lat]] &amp; "," &amp; Table467411[[#This Row],[Begin Long]] &amp; "&amp;destination=" &amp; Table467411[[#This Row],[End Lat]] &amp; "," &amp; Table467411[[#This Row],[End Long]] &amp; "&amp;travelmode=driving", "Google Maps")</f>
        <v>Google Maps</v>
      </c>
      <c r="Y283" s="1">
        <v>41.133671174900002</v>
      </c>
      <c r="Z283" s="1">
        <v>-80.665493748800003</v>
      </c>
      <c r="AA283" s="1">
        <v>41.140916819300003</v>
      </c>
      <c r="AB283" s="1">
        <v>-80.665493925700005</v>
      </c>
    </row>
    <row r="284" spans="1:28" x14ac:dyDescent="0.25">
      <c r="A284" s="13">
        <v>282</v>
      </c>
      <c r="B284" s="17">
        <v>8</v>
      </c>
      <c r="C284" s="1" t="s">
        <v>787</v>
      </c>
      <c r="D284" s="1" t="s">
        <v>4731</v>
      </c>
      <c r="E284" s="1" t="s">
        <v>5945</v>
      </c>
      <c r="F284" s="1" t="s">
        <v>4901</v>
      </c>
      <c r="G284" s="16">
        <v>0</v>
      </c>
      <c r="H284" s="16">
        <v>0.5</v>
      </c>
      <c r="I284" s="13" t="s">
        <v>3190</v>
      </c>
      <c r="J284" s="1" t="s">
        <v>4991</v>
      </c>
      <c r="K284" s="1">
        <v>0</v>
      </c>
      <c r="L284" s="1">
        <v>1</v>
      </c>
      <c r="M284" s="1">
        <v>4</v>
      </c>
      <c r="N284" s="1">
        <v>7</v>
      </c>
      <c r="O284" s="1">
        <v>40</v>
      </c>
      <c r="P284" s="16">
        <v>142.92668968023256</v>
      </c>
      <c r="Q284" s="21">
        <v>0.46582447634782492</v>
      </c>
      <c r="R284" s="21">
        <v>18.887669958403968</v>
      </c>
      <c r="S284" s="21">
        <v>18.421845482056142</v>
      </c>
      <c r="T284" s="21">
        <v>3.6632908415162473E-2</v>
      </c>
      <c r="U284" s="21">
        <v>1.4878479163832978</v>
      </c>
      <c r="V284" s="21">
        <v>1.4512150079681354</v>
      </c>
      <c r="W284" s="13" t="str">
        <f>IF(Table467411[[#This Row],[PSI - FI]]&gt;5,"Red",(IF(AND(Table467411[[#This Row],[PSI - FI]]&lt;5,Table467411[[#This Row],[PSI - FI]]&gt;=3),"Blue","No")))</f>
        <v>No</v>
      </c>
      <c r="X284" s="19" t="str">
        <f>HYPERLINK("https://www.google.com/maps/dir/?api=1&amp;origin=" &amp; Table467411[[#This Row],[Begin Lat]] &amp; "," &amp; Table467411[[#This Row],[Begin Long]] &amp; "&amp;destination=" &amp; Table467411[[#This Row],[End Lat]] &amp; "," &amp; Table467411[[#This Row],[End Long]] &amp; "&amp;travelmode=driving", "Google Maps")</f>
        <v>Google Maps</v>
      </c>
      <c r="Y284" s="1">
        <v>39.157705987500002</v>
      </c>
      <c r="Z284" s="1">
        <v>-84.629755334500004</v>
      </c>
      <c r="AA284" s="1">
        <v>39.164867983100002</v>
      </c>
      <c r="AB284" s="1">
        <v>-84.630144006799995</v>
      </c>
    </row>
    <row r="285" spans="1:28" x14ac:dyDescent="0.25">
      <c r="A285" s="13">
        <v>283</v>
      </c>
      <c r="B285" s="17">
        <v>4</v>
      </c>
      <c r="C285" s="1" t="s">
        <v>795</v>
      </c>
      <c r="D285" s="1" t="s">
        <v>4647</v>
      </c>
      <c r="E285" s="1" t="s">
        <v>5700</v>
      </c>
      <c r="F285" s="1" t="s">
        <v>3765</v>
      </c>
      <c r="G285" s="16">
        <v>7</v>
      </c>
      <c r="H285" s="16">
        <v>7.5</v>
      </c>
      <c r="I285" s="13" t="s">
        <v>3190</v>
      </c>
      <c r="J285" s="1" t="s">
        <v>4991</v>
      </c>
      <c r="K285" s="1">
        <v>0</v>
      </c>
      <c r="L285" s="1">
        <v>1</v>
      </c>
      <c r="M285" s="1">
        <v>12</v>
      </c>
      <c r="N285" s="1">
        <v>7</v>
      </c>
      <c r="O285" s="1">
        <v>39</v>
      </c>
      <c r="P285" s="16">
        <v>194.30168968023256</v>
      </c>
      <c r="Q285" s="21">
        <v>0.24161555623910011</v>
      </c>
      <c r="R285" s="21">
        <v>19.213342927308727</v>
      </c>
      <c r="S285" s="21">
        <v>18.971727371069626</v>
      </c>
      <c r="T285" s="21">
        <v>1.9865633765295911E-2</v>
      </c>
      <c r="U285" s="21">
        <v>1.4837789425718644</v>
      </c>
      <c r="V285" s="21">
        <v>1.4639133088065686</v>
      </c>
      <c r="W285" s="13" t="str">
        <f>IF(Table467411[[#This Row],[PSI - FI]]&gt;5,"Red",(IF(AND(Table467411[[#This Row],[PSI - FI]]&lt;5,Table467411[[#This Row],[PSI - FI]]&gt;=3),"Blue","No")))</f>
        <v>No</v>
      </c>
      <c r="X285" s="19" t="str">
        <f>HYPERLINK("https://www.google.com/maps/dir/?api=1&amp;origin=" &amp; Table467411[[#This Row],[Begin Lat]] &amp; "," &amp; Table467411[[#This Row],[Begin Long]] &amp; "&amp;destination=" &amp; Table467411[[#This Row],[End Lat]] &amp; "," &amp; Table467411[[#This Row],[End Long]] &amp; "&amp;travelmode=driving", "Google Maps")</f>
        <v>Google Maps</v>
      </c>
      <c r="Y285" s="1">
        <v>41.009711857699997</v>
      </c>
      <c r="Z285" s="1">
        <v>-81.555001383000004</v>
      </c>
      <c r="AA285" s="1">
        <v>41.016602579900002</v>
      </c>
      <c r="AB285" s="1">
        <v>-81.551775291200002</v>
      </c>
    </row>
    <row r="286" spans="1:28" x14ac:dyDescent="0.25">
      <c r="A286" s="13">
        <v>284</v>
      </c>
      <c r="B286" s="17">
        <v>4</v>
      </c>
      <c r="C286" s="1" t="s">
        <v>795</v>
      </c>
      <c r="D286" s="1" t="s">
        <v>4009</v>
      </c>
      <c r="E286" s="1" t="s">
        <v>5678</v>
      </c>
      <c r="F286" s="1" t="s">
        <v>3758</v>
      </c>
      <c r="G286" s="16">
        <v>7.8</v>
      </c>
      <c r="H286" s="16">
        <v>8.3000000000000007</v>
      </c>
      <c r="I286" s="13" t="s">
        <v>3190</v>
      </c>
      <c r="J286" s="1" t="s">
        <v>4975</v>
      </c>
      <c r="K286" s="1">
        <v>0</v>
      </c>
      <c r="L286" s="1">
        <v>3</v>
      </c>
      <c r="M286" s="1">
        <v>2</v>
      </c>
      <c r="N286" s="1">
        <v>4</v>
      </c>
      <c r="O286" s="1">
        <v>13</v>
      </c>
      <c r="P286" s="16">
        <v>180.87381904069767</v>
      </c>
      <c r="Q286" s="21">
        <v>0.46124998533292766</v>
      </c>
      <c r="R286" s="21">
        <v>8.4471789075264923</v>
      </c>
      <c r="S286" s="21">
        <v>7.9859289221935645</v>
      </c>
      <c r="T286" s="21">
        <v>3.5469076593487983E-2</v>
      </c>
      <c r="U286" s="21">
        <v>1.4803480410325578</v>
      </c>
      <c r="V286" s="21">
        <v>1.4448789644390698</v>
      </c>
      <c r="W286" s="13" t="str">
        <f>IF(Table467411[[#This Row],[PSI - FI]]&gt;5,"Red",(IF(AND(Table467411[[#This Row],[PSI - FI]]&lt;5,Table467411[[#This Row],[PSI - FI]]&gt;=3),"Blue","No")))</f>
        <v>No</v>
      </c>
      <c r="X286" s="19" t="str">
        <f>HYPERLINK("https://www.google.com/maps/dir/?api=1&amp;origin=" &amp; Table467411[[#This Row],[Begin Lat]] &amp; "," &amp; Table467411[[#This Row],[Begin Long]] &amp; "&amp;destination=" &amp; Table467411[[#This Row],[End Lat]] &amp; "," &amp; Table467411[[#This Row],[End Long]] &amp; "&amp;travelmode=driving", "Google Maps")</f>
        <v>Google Maps</v>
      </c>
      <c r="Y286" s="1">
        <v>41.020590216999999</v>
      </c>
      <c r="Z286" s="1">
        <v>-81.491672622199999</v>
      </c>
      <c r="AA286" s="1">
        <v>41.0287940033</v>
      </c>
      <c r="AB286" s="1">
        <v>-81.491422246499994</v>
      </c>
    </row>
    <row r="287" spans="1:28" x14ac:dyDescent="0.25">
      <c r="A287" s="13">
        <v>285</v>
      </c>
      <c r="B287" s="17">
        <v>12</v>
      </c>
      <c r="C287" s="1" t="s">
        <v>794</v>
      </c>
      <c r="D287" s="1" t="s">
        <v>3339</v>
      </c>
      <c r="E287" s="1" t="s">
        <v>3340</v>
      </c>
      <c r="F287" s="1" t="s">
        <v>3725</v>
      </c>
      <c r="G287" s="16">
        <v>19.7</v>
      </c>
      <c r="H287" s="16">
        <v>20.2</v>
      </c>
      <c r="I287" s="13" t="s">
        <v>3190</v>
      </c>
      <c r="J287" s="1" t="s">
        <v>4975</v>
      </c>
      <c r="K287" s="1">
        <v>0</v>
      </c>
      <c r="L287" s="1">
        <v>2</v>
      </c>
      <c r="M287" s="1">
        <v>3</v>
      </c>
      <c r="N287" s="1">
        <v>3</v>
      </c>
      <c r="O287" s="1">
        <v>20</v>
      </c>
      <c r="P287" s="16">
        <v>144.30650436046511</v>
      </c>
      <c r="Q287" s="21">
        <v>0.38408773681198144</v>
      </c>
      <c r="R287" s="21">
        <v>11.052830716736503</v>
      </c>
      <c r="S287" s="21">
        <v>10.668742979924522</v>
      </c>
      <c r="T287" s="21">
        <v>2.931597916664249E-2</v>
      </c>
      <c r="U287" s="21">
        <v>1.4642428927611308</v>
      </c>
      <c r="V287" s="21">
        <v>1.4349269135944884</v>
      </c>
      <c r="W287" s="13" t="str">
        <f>IF(Table467411[[#This Row],[PSI - FI]]&gt;5,"Red",(IF(AND(Table467411[[#This Row],[PSI - FI]]&lt;5,Table467411[[#This Row],[PSI - FI]]&gt;=3),"Blue","No")))</f>
        <v>No</v>
      </c>
      <c r="X287" s="19" t="str">
        <f>HYPERLINK("https://www.google.com/maps/dir/?api=1&amp;origin=" &amp; Table467411[[#This Row],[Begin Lat]] &amp; "," &amp; Table467411[[#This Row],[Begin Long]] &amp; "&amp;destination=" &amp; Table467411[[#This Row],[End Lat]] &amp; "," &amp; Table467411[[#This Row],[End Long]] &amp; "&amp;travelmode=driving", "Google Maps")</f>
        <v>Google Maps</v>
      </c>
      <c r="Y287" s="1">
        <v>41.757916369100002</v>
      </c>
      <c r="Z287" s="1">
        <v>-81.193138940799997</v>
      </c>
      <c r="AA287" s="1">
        <v>41.763416117299997</v>
      </c>
      <c r="AB287" s="1">
        <v>-81.186288324700001</v>
      </c>
    </row>
    <row r="288" spans="1:28" x14ac:dyDescent="0.25">
      <c r="A288" s="13">
        <v>286</v>
      </c>
      <c r="B288" s="17">
        <v>7</v>
      </c>
      <c r="C288" s="1" t="s">
        <v>3196</v>
      </c>
      <c r="D288" s="1" t="s">
        <v>4626</v>
      </c>
      <c r="E288" s="1" t="s">
        <v>5270</v>
      </c>
      <c r="F288" s="1" t="s">
        <v>4484</v>
      </c>
      <c r="G288" s="16">
        <v>17.7</v>
      </c>
      <c r="H288" s="16">
        <v>18.2</v>
      </c>
      <c r="I288" s="13" t="s">
        <v>3190</v>
      </c>
      <c r="J288" s="1" t="s">
        <v>4984</v>
      </c>
      <c r="K288" s="1">
        <v>0</v>
      </c>
      <c r="L288" s="1">
        <v>2</v>
      </c>
      <c r="M288" s="1">
        <v>4</v>
      </c>
      <c r="N288" s="1">
        <v>0</v>
      </c>
      <c r="O288" s="1">
        <v>5</v>
      </c>
      <c r="P288" s="16">
        <v>122.54087936046511</v>
      </c>
      <c r="Q288" s="21">
        <v>0.29340043890824419</v>
      </c>
      <c r="R288" s="21">
        <v>4.2870131071061959</v>
      </c>
      <c r="S288" s="21">
        <v>3.9936126681979518</v>
      </c>
      <c r="T288" s="21">
        <v>2.1389568555232875E-2</v>
      </c>
      <c r="U288" s="21">
        <v>1.4576170204320824</v>
      </c>
      <c r="V288" s="21">
        <v>1.4362274518768496</v>
      </c>
      <c r="W288" s="13" t="str">
        <f>IF(Table467411[[#This Row],[PSI - FI]]&gt;5,"Red",(IF(AND(Table467411[[#This Row],[PSI - FI]]&lt;5,Table467411[[#This Row],[PSI - FI]]&gt;=3),"Blue","No")))</f>
        <v>No</v>
      </c>
      <c r="X288" s="19" t="str">
        <f>HYPERLINK("https://www.google.com/maps/dir/?api=1&amp;origin=" &amp; Table467411[[#This Row],[Begin Lat]] &amp; "," &amp; Table467411[[#This Row],[Begin Long]] &amp; "&amp;destination=" &amp; Table467411[[#This Row],[End Lat]] &amp; "," &amp; Table467411[[#This Row],[End Long]] &amp; "&amp;travelmode=driving", "Google Maps")</f>
        <v>Google Maps</v>
      </c>
      <c r="Y288" s="1">
        <v>39.627722157599997</v>
      </c>
      <c r="Z288" s="1">
        <v>-84.177188216800005</v>
      </c>
      <c r="AA288" s="1">
        <v>39.6280274824</v>
      </c>
      <c r="AB288" s="1">
        <v>-84.167845178199997</v>
      </c>
    </row>
    <row r="289" spans="1:28" x14ac:dyDescent="0.25">
      <c r="A289" s="13">
        <v>287</v>
      </c>
      <c r="B289" s="17">
        <v>6</v>
      </c>
      <c r="C289" s="1" t="s">
        <v>799</v>
      </c>
      <c r="D289" s="1" t="s">
        <v>4733</v>
      </c>
      <c r="E289" s="1" t="s">
        <v>5280</v>
      </c>
      <c r="F289" s="1" t="s">
        <v>4902</v>
      </c>
      <c r="G289" s="16">
        <v>6.7</v>
      </c>
      <c r="H289" s="16">
        <v>7.2</v>
      </c>
      <c r="I289" s="13" t="s">
        <v>3190</v>
      </c>
      <c r="J289" s="1" t="s">
        <v>4975</v>
      </c>
      <c r="K289" s="1">
        <v>1</v>
      </c>
      <c r="L289" s="1">
        <v>0</v>
      </c>
      <c r="M289" s="1">
        <v>3</v>
      </c>
      <c r="N289" s="1">
        <v>4</v>
      </c>
      <c r="O289" s="1">
        <v>2</v>
      </c>
      <c r="P289" s="16">
        <v>85.067314680232556</v>
      </c>
      <c r="Q289" s="21">
        <v>0.64709015323473296</v>
      </c>
      <c r="R289" s="21">
        <v>3.3075055872410704</v>
      </c>
      <c r="S289" s="21">
        <v>2.6604154340063375</v>
      </c>
      <c r="T289" s="21">
        <v>4.96006360024875E-2</v>
      </c>
      <c r="U289" s="21">
        <v>1.456897638466299</v>
      </c>
      <c r="V289" s="21">
        <v>1.4072970024638116</v>
      </c>
      <c r="W289" s="13" t="str">
        <f>IF(Table467411[[#This Row],[PSI - FI]]&gt;5,"Red",(IF(AND(Table467411[[#This Row],[PSI - FI]]&lt;5,Table467411[[#This Row],[PSI - FI]]&gt;=3),"Blue","No")))</f>
        <v>No</v>
      </c>
      <c r="X289" s="19" t="str">
        <f>HYPERLINK("https://www.google.com/maps/dir/?api=1&amp;origin=" &amp; Table467411[[#This Row],[Begin Lat]] &amp; "," &amp; Table467411[[#This Row],[Begin Long]] &amp; "&amp;destination=" &amp; Table467411[[#This Row],[End Lat]] &amp; "," &amp; Table467411[[#This Row],[End Long]] &amp; "&amp;travelmode=driving", "Google Maps")</f>
        <v>Google Maps</v>
      </c>
      <c r="Y289" s="1">
        <v>40.156885084199999</v>
      </c>
      <c r="Z289" s="1">
        <v>-83.003270634399996</v>
      </c>
      <c r="AA289" s="1">
        <v>40.150890033499998</v>
      </c>
      <c r="AB289" s="1">
        <v>-82.998720594700004</v>
      </c>
    </row>
    <row r="290" spans="1:28" x14ac:dyDescent="0.25">
      <c r="A290" s="13">
        <v>288</v>
      </c>
      <c r="B290" s="17">
        <v>7</v>
      </c>
      <c r="C290" s="1" t="s">
        <v>3196</v>
      </c>
      <c r="D290" s="1" t="s">
        <v>4735</v>
      </c>
      <c r="E290" s="1" t="s">
        <v>5277</v>
      </c>
      <c r="F290" s="1" t="s">
        <v>3786</v>
      </c>
      <c r="G290" s="16">
        <v>5.6</v>
      </c>
      <c r="H290" s="16">
        <v>6.1</v>
      </c>
      <c r="I290" s="13" t="s">
        <v>3190</v>
      </c>
      <c r="J290" s="1" t="s">
        <v>4975</v>
      </c>
      <c r="K290" s="1">
        <v>0</v>
      </c>
      <c r="L290" s="1">
        <v>0</v>
      </c>
      <c r="M290" s="1">
        <v>9</v>
      </c>
      <c r="N290" s="1">
        <v>2</v>
      </c>
      <c r="O290" s="1">
        <v>20</v>
      </c>
      <c r="P290" s="16">
        <v>87.796875</v>
      </c>
      <c r="Q290" s="21">
        <v>0.34058934910000405</v>
      </c>
      <c r="R290" s="21">
        <v>10.926643588365517</v>
      </c>
      <c r="S290" s="21">
        <v>10.586054239265513</v>
      </c>
      <c r="T290" s="21">
        <v>2.626475431509746E-2</v>
      </c>
      <c r="U290" s="21">
        <v>1.4562832893494153</v>
      </c>
      <c r="V290" s="21">
        <v>1.4300185350343178</v>
      </c>
      <c r="W290" s="13" t="str">
        <f>IF(Table467411[[#This Row],[PSI - FI]]&gt;5,"Red",(IF(AND(Table467411[[#This Row],[PSI - FI]]&lt;5,Table467411[[#This Row],[PSI - FI]]&gt;=3),"Blue","No")))</f>
        <v>No</v>
      </c>
      <c r="X290" s="19" t="str">
        <f>HYPERLINK("https://www.google.com/maps/dir/?api=1&amp;origin=" &amp; Table467411[[#This Row],[Begin Lat]] &amp; "," &amp; Table467411[[#This Row],[Begin Long]] &amp; "&amp;destination=" &amp; Table467411[[#This Row],[End Lat]] &amp; "," &amp; Table467411[[#This Row],[End Long]] &amp; "&amp;travelmode=driving", "Google Maps")</f>
        <v>Google Maps</v>
      </c>
      <c r="Y290" s="1">
        <v>39.666791780399997</v>
      </c>
      <c r="Z290" s="1">
        <v>-84.222497166400004</v>
      </c>
      <c r="AA290" s="1">
        <v>39.674018589200003</v>
      </c>
      <c r="AB290" s="1">
        <v>-84.2218168327</v>
      </c>
    </row>
    <row r="291" spans="1:28" x14ac:dyDescent="0.25">
      <c r="A291" s="13">
        <v>289</v>
      </c>
      <c r="B291" s="17">
        <v>8</v>
      </c>
      <c r="C291" s="1" t="s">
        <v>787</v>
      </c>
      <c r="D291" s="1" t="s">
        <v>4335</v>
      </c>
      <c r="E291" s="1" t="s">
        <v>5898</v>
      </c>
      <c r="F291" s="1" t="s">
        <v>3762</v>
      </c>
      <c r="G291" s="16">
        <v>10.8</v>
      </c>
      <c r="H291" s="16">
        <v>11.3</v>
      </c>
      <c r="I291" s="13" t="s">
        <v>3190</v>
      </c>
      <c r="J291" s="1" t="s">
        <v>4975</v>
      </c>
      <c r="K291" s="1">
        <v>0</v>
      </c>
      <c r="L291" s="1">
        <v>0</v>
      </c>
      <c r="M291" s="1">
        <v>6</v>
      </c>
      <c r="N291" s="1">
        <v>5</v>
      </c>
      <c r="O291" s="1">
        <v>83</v>
      </c>
      <c r="P291" s="16">
        <v>144.46875</v>
      </c>
      <c r="Q291" s="21">
        <v>0.31115941735442587</v>
      </c>
      <c r="R291" s="21">
        <v>39.04017962012648</v>
      </c>
      <c r="S291" s="21">
        <v>38.729020202772055</v>
      </c>
      <c r="T291" s="21">
        <v>2.4008144870180357E-2</v>
      </c>
      <c r="U291" s="21">
        <v>1.4521667592012493</v>
      </c>
      <c r="V291" s="21">
        <v>1.4281586143310689</v>
      </c>
      <c r="W291" s="13" t="str">
        <f>IF(Table467411[[#This Row],[PSI - FI]]&gt;5,"Red",(IF(AND(Table467411[[#This Row],[PSI - FI]]&lt;5,Table467411[[#This Row],[PSI - FI]]&gt;=3),"Blue","No")))</f>
        <v>No</v>
      </c>
      <c r="X291" s="19" t="str">
        <f>HYPERLINK("https://www.google.com/maps/dir/?api=1&amp;origin=" &amp; Table467411[[#This Row],[Begin Lat]] &amp; "," &amp; Table467411[[#This Row],[Begin Long]] &amp; "&amp;destination=" &amp; Table467411[[#This Row],[End Lat]] &amp; "," &amp; Table467411[[#This Row],[End Long]] &amp; "&amp;travelmode=driving", "Google Maps")</f>
        <v>Google Maps</v>
      </c>
      <c r="Y291" s="1">
        <v>39.197877676700003</v>
      </c>
      <c r="Z291" s="1">
        <v>-84.383361908699996</v>
      </c>
      <c r="AA291" s="1">
        <v>39.200901561800002</v>
      </c>
      <c r="AB291" s="1">
        <v>-84.374893893899994</v>
      </c>
    </row>
    <row r="292" spans="1:28" x14ac:dyDescent="0.25">
      <c r="A292" s="13">
        <v>290</v>
      </c>
      <c r="B292" s="17">
        <v>4</v>
      </c>
      <c r="C292" s="1" t="s">
        <v>801</v>
      </c>
      <c r="D292" s="1" t="s">
        <v>4621</v>
      </c>
      <c r="E292" s="1" t="s">
        <v>5915</v>
      </c>
      <c r="F292" s="1" t="s">
        <v>4880</v>
      </c>
      <c r="G292" s="16">
        <v>15.6</v>
      </c>
      <c r="H292" s="16">
        <v>16.100000000000001</v>
      </c>
      <c r="I292" s="13" t="s">
        <v>3190</v>
      </c>
      <c r="J292" s="1" t="s">
        <v>4975</v>
      </c>
      <c r="K292" s="1">
        <v>0</v>
      </c>
      <c r="L292" s="1">
        <v>2</v>
      </c>
      <c r="M292" s="1">
        <v>5</v>
      </c>
      <c r="N292" s="1">
        <v>5</v>
      </c>
      <c r="O292" s="1">
        <v>20</v>
      </c>
      <c r="P292" s="16">
        <v>166.27525436046511</v>
      </c>
      <c r="Q292" s="21">
        <v>0.2783925697190483</v>
      </c>
      <c r="R292" s="21">
        <v>12.777442380165006</v>
      </c>
      <c r="S292" s="21">
        <v>12.499049810445957</v>
      </c>
      <c r="T292" s="21">
        <v>2.150442307617351E-2</v>
      </c>
      <c r="U292" s="21">
        <v>1.4483457233561239</v>
      </c>
      <c r="V292" s="21">
        <v>1.4268413002799503</v>
      </c>
      <c r="W292" s="13" t="str">
        <f>IF(Table467411[[#This Row],[PSI - FI]]&gt;5,"Red",(IF(AND(Table467411[[#This Row],[PSI - FI]]&lt;5,Table467411[[#This Row],[PSI - FI]]&gt;=3),"Blue","No")))</f>
        <v>No</v>
      </c>
      <c r="X292" s="19" t="str">
        <f>HYPERLINK("https://www.google.com/maps/dir/?api=1&amp;origin=" &amp; Table467411[[#This Row],[Begin Lat]] &amp; "," &amp; Table467411[[#This Row],[Begin Long]] &amp; "&amp;destination=" &amp; Table467411[[#This Row],[End Lat]] &amp; "," &amp; Table467411[[#This Row],[End Long]] &amp; "&amp;travelmode=driving", "Google Maps")</f>
        <v>Google Maps</v>
      </c>
      <c r="Y292" s="1">
        <v>41.103090910399999</v>
      </c>
      <c r="Z292" s="1">
        <v>-80.707356544500001</v>
      </c>
      <c r="AA292" s="1">
        <v>41.102942056700002</v>
      </c>
      <c r="AB292" s="1">
        <v>-80.697776102700004</v>
      </c>
    </row>
    <row r="293" spans="1:28" x14ac:dyDescent="0.25">
      <c r="A293" s="13">
        <v>291</v>
      </c>
      <c r="B293" s="17">
        <v>8</v>
      </c>
      <c r="C293" s="1" t="s">
        <v>1329</v>
      </c>
      <c r="D293" s="1" t="s">
        <v>4636</v>
      </c>
      <c r="E293" s="1" t="s">
        <v>5291</v>
      </c>
      <c r="F293" s="1" t="s">
        <v>4884</v>
      </c>
      <c r="G293" s="16">
        <v>3.4</v>
      </c>
      <c r="H293" s="16">
        <v>3.9</v>
      </c>
      <c r="I293" s="13" t="s">
        <v>3190</v>
      </c>
      <c r="J293" s="1" t="s">
        <v>4991</v>
      </c>
      <c r="K293" s="1">
        <v>0</v>
      </c>
      <c r="L293" s="1">
        <v>0</v>
      </c>
      <c r="M293" s="1">
        <v>5</v>
      </c>
      <c r="N293" s="1">
        <v>7</v>
      </c>
      <c r="O293" s="1">
        <v>22</v>
      </c>
      <c r="P293" s="16">
        <v>85.796875</v>
      </c>
      <c r="Q293" s="21">
        <v>0.46702827942486552</v>
      </c>
      <c r="R293" s="21">
        <v>12.524097798543586</v>
      </c>
      <c r="S293" s="21">
        <v>12.05706951911872</v>
      </c>
      <c r="T293" s="21">
        <v>3.6740751059743976E-2</v>
      </c>
      <c r="U293" s="21">
        <v>1.4468099914881232</v>
      </c>
      <c r="V293" s="21">
        <v>1.4100692404283792</v>
      </c>
      <c r="W293" s="13" t="str">
        <f>IF(Table467411[[#This Row],[PSI - FI]]&gt;5,"Red",(IF(AND(Table467411[[#This Row],[PSI - FI]]&lt;5,Table467411[[#This Row],[PSI - FI]]&gt;=3),"Blue","No")))</f>
        <v>No</v>
      </c>
      <c r="X293" s="19" t="str">
        <f>HYPERLINK("https://www.google.com/maps/dir/?api=1&amp;origin=" &amp; Table467411[[#This Row],[Begin Lat]] &amp; "," &amp; Table467411[[#This Row],[Begin Long]] &amp; "&amp;destination=" &amp; Table467411[[#This Row],[End Lat]] &amp; "," &amp; Table467411[[#This Row],[End Long]] &amp; "&amp;travelmode=driving", "Google Maps")</f>
        <v>Google Maps</v>
      </c>
      <c r="Y293" s="1">
        <v>39.188011336499997</v>
      </c>
      <c r="Z293" s="1">
        <v>-84.236756194999998</v>
      </c>
      <c r="AA293" s="1">
        <v>0</v>
      </c>
      <c r="AB293" s="1">
        <v>0</v>
      </c>
    </row>
    <row r="294" spans="1:28" x14ac:dyDescent="0.25">
      <c r="A294" s="13">
        <v>292</v>
      </c>
      <c r="B294" s="17">
        <v>4</v>
      </c>
      <c r="C294" s="1" t="s">
        <v>801</v>
      </c>
      <c r="D294" s="1" t="s">
        <v>4640</v>
      </c>
      <c r="E294" s="1" t="s">
        <v>5919</v>
      </c>
      <c r="F294" s="1" t="s">
        <v>3769</v>
      </c>
      <c r="G294" s="16">
        <v>15.6</v>
      </c>
      <c r="H294" s="16">
        <v>16.100000000000001</v>
      </c>
      <c r="I294" s="13" t="s">
        <v>3190</v>
      </c>
      <c r="J294" s="1" t="s">
        <v>4984</v>
      </c>
      <c r="K294" s="1">
        <v>1</v>
      </c>
      <c r="L294" s="1">
        <v>0</v>
      </c>
      <c r="M294" s="1">
        <v>4</v>
      </c>
      <c r="N294" s="1">
        <v>2</v>
      </c>
      <c r="O294" s="1">
        <v>16</v>
      </c>
      <c r="P294" s="16">
        <v>96.739189680232556</v>
      </c>
      <c r="Q294" s="21">
        <v>0.28807712804921304</v>
      </c>
      <c r="R294" s="21">
        <v>9.4050249963386907</v>
      </c>
      <c r="S294" s="21">
        <v>9.1169478682894773</v>
      </c>
      <c r="T294" s="21">
        <v>2.1431681137043294E-2</v>
      </c>
      <c r="U294" s="21">
        <v>1.4436809319719621</v>
      </c>
      <c r="V294" s="21">
        <v>1.4222492508349189</v>
      </c>
      <c r="W294" s="13" t="str">
        <f>IF(Table467411[[#This Row],[PSI - FI]]&gt;5,"Red",(IF(AND(Table467411[[#This Row],[PSI - FI]]&lt;5,Table467411[[#This Row],[PSI - FI]]&gt;=3),"Blue","No")))</f>
        <v>No</v>
      </c>
      <c r="X294" s="19" t="str">
        <f>HYPERLINK("https://www.google.com/maps/dir/?api=1&amp;origin=" &amp; Table467411[[#This Row],[Begin Lat]] &amp; "," &amp; Table467411[[#This Row],[Begin Long]] &amp; "&amp;destination=" &amp; Table467411[[#This Row],[End Lat]] &amp; "," &amp; Table467411[[#This Row],[End Long]] &amp; "&amp;travelmode=driving", "Google Maps")</f>
        <v>Google Maps</v>
      </c>
      <c r="Y294" s="1">
        <v>41.120191458100003</v>
      </c>
      <c r="Z294" s="1">
        <v>-80.752260063700007</v>
      </c>
      <c r="AA294" s="1">
        <v>41.1262990293</v>
      </c>
      <c r="AB294" s="1">
        <v>-80.747121407500003</v>
      </c>
    </row>
    <row r="295" spans="1:28" x14ac:dyDescent="0.25">
      <c r="A295" s="13">
        <v>293</v>
      </c>
      <c r="B295" s="17">
        <v>8</v>
      </c>
      <c r="C295" s="1" t="s">
        <v>1329</v>
      </c>
      <c r="D295" s="1" t="s">
        <v>4737</v>
      </c>
      <c r="E295" s="1" t="s">
        <v>5267</v>
      </c>
      <c r="F295" s="1" t="s">
        <v>3752</v>
      </c>
      <c r="G295" s="16">
        <v>2.9</v>
      </c>
      <c r="H295" s="16">
        <v>3.4</v>
      </c>
      <c r="I295" s="13" t="s">
        <v>3190</v>
      </c>
      <c r="J295" s="1" t="s">
        <v>4975</v>
      </c>
      <c r="K295" s="1">
        <v>0</v>
      </c>
      <c r="L295" s="1">
        <v>0</v>
      </c>
      <c r="M295" s="1">
        <v>7</v>
      </c>
      <c r="N295" s="1">
        <v>1</v>
      </c>
      <c r="O295" s="1">
        <v>44</v>
      </c>
      <c r="P295" s="16">
        <v>94.265625</v>
      </c>
      <c r="Q295" s="21">
        <v>0.54364255318041455</v>
      </c>
      <c r="R295" s="21">
        <v>19.943827730701525</v>
      </c>
      <c r="S295" s="21">
        <v>19.400185177521109</v>
      </c>
      <c r="T295" s="21">
        <v>4.1738259642592361E-2</v>
      </c>
      <c r="U295" s="21">
        <v>1.4434389657032314</v>
      </c>
      <c r="V295" s="21">
        <v>1.401700706060639</v>
      </c>
      <c r="W295" s="13" t="str">
        <f>IF(Table467411[[#This Row],[PSI - FI]]&gt;5,"Red",(IF(AND(Table467411[[#This Row],[PSI - FI]]&lt;5,Table467411[[#This Row],[PSI - FI]]&gt;=3),"Blue","No")))</f>
        <v>No</v>
      </c>
      <c r="X295" s="19" t="str">
        <f>HYPERLINK("https://www.google.com/maps/dir/?api=1&amp;origin=" &amp; Table467411[[#This Row],[Begin Lat]] &amp; "," &amp; Table467411[[#This Row],[Begin Long]] &amp; "&amp;destination=" &amp; Table467411[[#This Row],[End Lat]] &amp; "," &amp; Table467411[[#This Row],[End Long]] &amp; "&amp;travelmode=driving", "Google Maps")</f>
        <v>Google Maps</v>
      </c>
      <c r="Y295" s="1">
        <v>39.1918740439</v>
      </c>
      <c r="Z295" s="1">
        <v>-84.238693286100002</v>
      </c>
      <c r="AA295" s="1">
        <v>39.1964080678</v>
      </c>
      <c r="AB295" s="1">
        <v>-84.2322292132</v>
      </c>
    </row>
    <row r="296" spans="1:28" x14ac:dyDescent="0.25">
      <c r="A296" s="13">
        <v>294</v>
      </c>
      <c r="B296" s="17">
        <v>12</v>
      </c>
      <c r="C296" s="1" t="s">
        <v>794</v>
      </c>
      <c r="D296" s="1" t="s">
        <v>3339</v>
      </c>
      <c r="E296" s="1" t="s">
        <v>3340</v>
      </c>
      <c r="F296" s="1" t="s">
        <v>3725</v>
      </c>
      <c r="G296" s="16">
        <v>20.5</v>
      </c>
      <c r="H296" s="16">
        <v>21</v>
      </c>
      <c r="I296" s="13" t="s">
        <v>3190</v>
      </c>
      <c r="J296" s="1" t="s">
        <v>4975</v>
      </c>
      <c r="K296" s="1">
        <v>2</v>
      </c>
      <c r="L296" s="1">
        <v>1</v>
      </c>
      <c r="M296" s="1">
        <v>4</v>
      </c>
      <c r="N296" s="1">
        <v>3</v>
      </c>
      <c r="O296" s="1">
        <v>12</v>
      </c>
      <c r="P296" s="16">
        <v>188.53006904069767</v>
      </c>
      <c r="Q296" s="21">
        <v>0.36471299707194638</v>
      </c>
      <c r="R296" s="21">
        <v>8.6580705564320528</v>
      </c>
      <c r="S296" s="21">
        <v>8.293357559360107</v>
      </c>
      <c r="T296" s="21">
        <v>2.8107870980162923E-2</v>
      </c>
      <c r="U296" s="21">
        <v>1.4397843527193197</v>
      </c>
      <c r="V296" s="21">
        <v>1.4116764817391567</v>
      </c>
      <c r="W296" s="13" t="str">
        <f>IF(Table467411[[#This Row],[PSI - FI]]&gt;5,"Red",(IF(AND(Table467411[[#This Row],[PSI - FI]]&lt;5,Table467411[[#This Row],[PSI - FI]]&gt;=3),"Blue","No")))</f>
        <v>No</v>
      </c>
      <c r="X296" s="19" t="str">
        <f>HYPERLINK("https://www.google.com/maps/dir/?api=1&amp;origin=" &amp; Table467411[[#This Row],[Begin Lat]] &amp; "," &amp; Table467411[[#This Row],[Begin Long]] &amp; "&amp;destination=" &amp; Table467411[[#This Row],[End Lat]] &amp; "," &amp; Table467411[[#This Row],[End Long]] &amp; "&amp;travelmode=driving", "Google Maps")</f>
        <v>Google Maps</v>
      </c>
      <c r="Y296" s="1">
        <v>41.7657912321</v>
      </c>
      <c r="Z296" s="1">
        <v>-81.181976760799998</v>
      </c>
      <c r="AA296" s="1">
        <v>41.7701353717</v>
      </c>
      <c r="AB296" s="1">
        <v>-81.173686958199994</v>
      </c>
    </row>
    <row r="297" spans="1:28" x14ac:dyDescent="0.25">
      <c r="A297" s="13">
        <v>295</v>
      </c>
      <c r="B297" s="17">
        <v>1</v>
      </c>
      <c r="C297" s="1" t="s">
        <v>803</v>
      </c>
      <c r="D297" s="1" t="s">
        <v>4738</v>
      </c>
      <c r="E297" s="1" t="s">
        <v>5946</v>
      </c>
      <c r="F297" s="1" t="s">
        <v>3744</v>
      </c>
      <c r="G297" s="16">
        <v>18.2</v>
      </c>
      <c r="H297" s="16">
        <v>18.7</v>
      </c>
      <c r="I297" s="13" t="s">
        <v>3190</v>
      </c>
      <c r="J297" s="1" t="s">
        <v>4975</v>
      </c>
      <c r="K297" s="1">
        <v>0</v>
      </c>
      <c r="L297" s="1">
        <v>0</v>
      </c>
      <c r="M297" s="1">
        <v>3</v>
      </c>
      <c r="N297" s="1">
        <v>5</v>
      </c>
      <c r="O297" s="1">
        <v>17</v>
      </c>
      <c r="P297" s="16">
        <v>58.828125</v>
      </c>
      <c r="Q297" s="21">
        <v>0.29943342186383815</v>
      </c>
      <c r="R297" s="21">
        <v>10.662163947345853</v>
      </c>
      <c r="S297" s="21">
        <v>10.362730525482014</v>
      </c>
      <c r="T297" s="21">
        <v>2.2860472219948118E-2</v>
      </c>
      <c r="U297" s="21">
        <v>1.4322903597666783</v>
      </c>
      <c r="V297" s="21">
        <v>1.4094298875467302</v>
      </c>
      <c r="W297" s="13" t="str">
        <f>IF(Table467411[[#This Row],[PSI - FI]]&gt;5,"Red",(IF(AND(Table467411[[#This Row],[PSI - FI]]&lt;5,Table467411[[#This Row],[PSI - FI]]&gt;=3),"Blue","No")))</f>
        <v>No</v>
      </c>
      <c r="X297" s="19" t="str">
        <f>HYPERLINK("https://www.google.com/maps/dir/?api=1&amp;origin=" &amp; Table467411[[#This Row],[Begin Lat]] &amp; "," &amp; Table467411[[#This Row],[Begin Long]] &amp; "&amp;destination=" &amp; Table467411[[#This Row],[End Lat]] &amp; "," &amp; Table467411[[#This Row],[End Long]] &amp; "&amp;travelmode=driving", "Google Maps")</f>
        <v>Google Maps</v>
      </c>
      <c r="Y297" s="1">
        <v>40.731376041899999</v>
      </c>
      <c r="Z297" s="1">
        <v>-84.081002661799999</v>
      </c>
      <c r="AA297" s="1">
        <v>40.7306682002</v>
      </c>
      <c r="AB297" s="1">
        <v>-84.071740199399997</v>
      </c>
    </row>
    <row r="298" spans="1:28" x14ac:dyDescent="0.25">
      <c r="A298" s="13">
        <v>296</v>
      </c>
      <c r="B298" s="17">
        <v>9</v>
      </c>
      <c r="C298" s="1" t="s">
        <v>796</v>
      </c>
      <c r="D298" s="1" t="s">
        <v>3218</v>
      </c>
      <c r="E298" s="1" t="s">
        <v>3299</v>
      </c>
      <c r="F298" s="1" t="s">
        <v>3704</v>
      </c>
      <c r="G298" s="16">
        <v>12</v>
      </c>
      <c r="H298" s="16">
        <v>12.5</v>
      </c>
      <c r="I298" s="13" t="s">
        <v>3190</v>
      </c>
      <c r="J298" s="1" t="s">
        <v>4984</v>
      </c>
      <c r="K298" s="1">
        <v>0</v>
      </c>
      <c r="L298" s="1">
        <v>1</v>
      </c>
      <c r="M298" s="1">
        <v>4</v>
      </c>
      <c r="N298" s="1">
        <v>1</v>
      </c>
      <c r="O298" s="1">
        <v>20</v>
      </c>
      <c r="P298" s="16">
        <v>96.301689680232556</v>
      </c>
      <c r="Q298" s="21">
        <v>0.27296723096863179</v>
      </c>
      <c r="R298" s="21">
        <v>10.207001470986267</v>
      </c>
      <c r="S298" s="21">
        <v>9.9340342400176347</v>
      </c>
      <c r="T298" s="21">
        <v>2.0060957974496137E-2</v>
      </c>
      <c r="U298" s="21">
        <v>1.4281637612805356</v>
      </c>
      <c r="V298" s="21">
        <v>1.4081028033060394</v>
      </c>
      <c r="W298" s="13" t="str">
        <f>IF(Table467411[[#This Row],[PSI - FI]]&gt;5,"Red",(IF(AND(Table467411[[#This Row],[PSI - FI]]&lt;5,Table467411[[#This Row],[PSI - FI]]&gt;=3),"Blue","No")))</f>
        <v>No</v>
      </c>
      <c r="X298" s="19" t="str">
        <f>HYPERLINK("https://www.google.com/maps/dir/?api=1&amp;origin=" &amp; Table467411[[#This Row],[Begin Lat]] &amp; "," &amp; Table467411[[#This Row],[Begin Long]] &amp; "&amp;destination=" &amp; Table467411[[#This Row],[End Lat]] &amp; "," &amp; Table467411[[#This Row],[End Long]] &amp; "&amp;travelmode=driving", "Google Maps")</f>
        <v>Google Maps</v>
      </c>
      <c r="Y298" s="1">
        <v>39.337911530500001</v>
      </c>
      <c r="Z298" s="1">
        <v>-82.948578066600007</v>
      </c>
      <c r="AA298" s="1">
        <v>39.343796862399998</v>
      </c>
      <c r="AB298" s="1">
        <v>-82.953407515600006</v>
      </c>
    </row>
    <row r="299" spans="1:28" x14ac:dyDescent="0.25">
      <c r="A299" s="13">
        <v>297</v>
      </c>
      <c r="B299" s="17">
        <v>7</v>
      </c>
      <c r="C299" s="1" t="s">
        <v>3196</v>
      </c>
      <c r="D299" s="1" t="s">
        <v>4741</v>
      </c>
      <c r="E299" s="1" t="s">
        <v>5909</v>
      </c>
      <c r="F299" s="1" t="s">
        <v>4475</v>
      </c>
      <c r="G299" s="16">
        <v>14.7</v>
      </c>
      <c r="H299" s="16">
        <v>15.2</v>
      </c>
      <c r="I299" s="13" t="s">
        <v>3190</v>
      </c>
      <c r="J299" s="1" t="s">
        <v>4984</v>
      </c>
      <c r="K299" s="1">
        <v>0</v>
      </c>
      <c r="L299" s="1">
        <v>1</v>
      </c>
      <c r="M299" s="1">
        <v>3</v>
      </c>
      <c r="N299" s="1">
        <v>1</v>
      </c>
      <c r="O299" s="1">
        <v>5</v>
      </c>
      <c r="P299" s="16">
        <v>74.754814680232556</v>
      </c>
      <c r="Q299" s="21">
        <v>0.31400326428285413</v>
      </c>
      <c r="R299" s="21">
        <v>5.1329770214088342</v>
      </c>
      <c r="S299" s="21">
        <v>4.8189737571259803</v>
      </c>
      <c r="T299" s="21">
        <v>2.2752992122896783E-2</v>
      </c>
      <c r="U299" s="21">
        <v>1.4259561492094797</v>
      </c>
      <c r="V299" s="21">
        <v>1.4032031570865828</v>
      </c>
      <c r="W299" s="13" t="str">
        <f>IF(Table467411[[#This Row],[PSI - FI]]&gt;5,"Red",(IF(AND(Table467411[[#This Row],[PSI - FI]]&lt;5,Table467411[[#This Row],[PSI - FI]]&gt;=3),"Blue","No")))</f>
        <v>No</v>
      </c>
      <c r="X299" s="19" t="str">
        <f>HYPERLINK("https://www.google.com/maps/dir/?api=1&amp;origin=" &amp; Table467411[[#This Row],[Begin Lat]] &amp; "," &amp; Table467411[[#This Row],[Begin Long]] &amp; "&amp;destination=" &amp; Table467411[[#This Row],[End Lat]] &amp; "," &amp; Table467411[[#This Row],[End Long]] &amp; "&amp;travelmode=driving", "Google Maps")</f>
        <v>Google Maps</v>
      </c>
      <c r="Y299" s="1">
        <v>39.813372124099999</v>
      </c>
      <c r="Z299" s="1">
        <v>-84.218496247100006</v>
      </c>
      <c r="AA299" s="1">
        <v>39.812764265200002</v>
      </c>
      <c r="AB299" s="1">
        <v>-84.227682675200001</v>
      </c>
    </row>
    <row r="300" spans="1:28" x14ac:dyDescent="0.25">
      <c r="A300" s="13">
        <v>298</v>
      </c>
      <c r="B300" s="17">
        <v>4</v>
      </c>
      <c r="C300" s="1" t="s">
        <v>795</v>
      </c>
      <c r="D300" s="1" t="s">
        <v>4701</v>
      </c>
      <c r="E300" s="1" t="s">
        <v>5817</v>
      </c>
      <c r="F300" s="1" t="s">
        <v>4364</v>
      </c>
      <c r="G300" s="16">
        <v>16.8</v>
      </c>
      <c r="H300" s="16">
        <v>17.3</v>
      </c>
      <c r="I300" s="13" t="s">
        <v>3190</v>
      </c>
      <c r="J300" s="1" t="s">
        <v>4984</v>
      </c>
      <c r="K300" s="1">
        <v>1</v>
      </c>
      <c r="L300" s="1">
        <v>1</v>
      </c>
      <c r="M300" s="1">
        <v>2</v>
      </c>
      <c r="N300" s="1">
        <v>2</v>
      </c>
      <c r="O300" s="1">
        <v>15</v>
      </c>
      <c r="P300" s="16">
        <v>128.32212936046511</v>
      </c>
      <c r="Q300" s="21">
        <v>0.30224031249899824</v>
      </c>
      <c r="R300" s="21">
        <v>7.6310190505238964</v>
      </c>
      <c r="S300" s="21">
        <v>7.3287787380248979</v>
      </c>
      <c r="T300" s="21">
        <v>2.1971701520011835E-2</v>
      </c>
      <c r="U300" s="21">
        <v>1.413664534640523</v>
      </c>
      <c r="V300" s="21">
        <v>1.3916928331205112</v>
      </c>
      <c r="W300" s="13" t="str">
        <f>IF(Table467411[[#This Row],[PSI - FI]]&gt;5,"Red",(IF(AND(Table467411[[#This Row],[PSI - FI]]&lt;5,Table467411[[#This Row],[PSI - FI]]&gt;=3),"Blue","No")))</f>
        <v>No</v>
      </c>
      <c r="X300" s="19" t="str">
        <f>HYPERLINK("https://www.google.com/maps/dir/?api=1&amp;origin=" &amp; Table467411[[#This Row],[Begin Lat]] &amp; "," &amp; Table467411[[#This Row],[Begin Long]] &amp; "&amp;destination=" &amp; Table467411[[#This Row],[End Lat]] &amp; "," &amp; Table467411[[#This Row],[End Long]] &amp; "&amp;travelmode=driving", "Google Maps")</f>
        <v>Google Maps</v>
      </c>
      <c r="Y300" s="1">
        <v>41.288848878499998</v>
      </c>
      <c r="Z300" s="1">
        <v>-81.509441381200006</v>
      </c>
      <c r="AA300" s="1">
        <v>41.292434706100003</v>
      </c>
      <c r="AB300" s="1">
        <v>-81.511358047399995</v>
      </c>
    </row>
    <row r="301" spans="1:28" x14ac:dyDescent="0.25">
      <c r="A301" s="13">
        <v>299</v>
      </c>
      <c r="B301" s="17">
        <v>4</v>
      </c>
      <c r="C301" s="1" t="s">
        <v>795</v>
      </c>
      <c r="D301" s="1" t="s">
        <v>4701</v>
      </c>
      <c r="E301" s="1" t="s">
        <v>5817</v>
      </c>
      <c r="F301" s="1" t="s">
        <v>4364</v>
      </c>
      <c r="G301" s="16">
        <v>16.2</v>
      </c>
      <c r="H301" s="16">
        <v>16.7</v>
      </c>
      <c r="I301" s="13" t="s">
        <v>3190</v>
      </c>
      <c r="J301" s="1" t="s">
        <v>4984</v>
      </c>
      <c r="K301" s="1">
        <v>0</v>
      </c>
      <c r="L301" s="1">
        <v>1</v>
      </c>
      <c r="M301" s="1">
        <v>1</v>
      </c>
      <c r="N301" s="1">
        <v>4</v>
      </c>
      <c r="O301" s="1">
        <v>20</v>
      </c>
      <c r="P301" s="16">
        <v>89.973564680232556</v>
      </c>
      <c r="Q301" s="21">
        <v>0.30224031249899824</v>
      </c>
      <c r="R301" s="21">
        <v>9.4459832962000405</v>
      </c>
      <c r="S301" s="21">
        <v>9.143742983701042</v>
      </c>
      <c r="T301" s="21">
        <v>2.1971701520011835E-2</v>
      </c>
      <c r="U301" s="21">
        <v>1.413664534640523</v>
      </c>
      <c r="V301" s="21">
        <v>1.3916928331205112</v>
      </c>
      <c r="W301" s="13" t="str">
        <f>IF(Table467411[[#This Row],[PSI - FI]]&gt;5,"Red",(IF(AND(Table467411[[#This Row],[PSI - FI]]&lt;5,Table467411[[#This Row],[PSI - FI]]&gt;=3),"Blue","No")))</f>
        <v>No</v>
      </c>
      <c r="X301" s="19" t="str">
        <f>HYPERLINK("https://www.google.com/maps/dir/?api=1&amp;origin=" &amp; Table467411[[#This Row],[Begin Lat]] &amp; "," &amp; Table467411[[#This Row],[Begin Long]] &amp; "&amp;destination=" &amp; Table467411[[#This Row],[End Lat]] &amp; "," &amp; Table467411[[#This Row],[End Long]] &amp; "&amp;travelmode=driving", "Google Maps")</f>
        <v>Google Maps</v>
      </c>
      <c r="Y301" s="1">
        <v>41.280861988399998</v>
      </c>
      <c r="Z301" s="1">
        <v>-81.505047792100001</v>
      </c>
      <c r="AA301" s="1">
        <v>41.284397378999998</v>
      </c>
      <c r="AB301" s="1">
        <v>-81.506990883100002</v>
      </c>
    </row>
    <row r="302" spans="1:28" x14ac:dyDescent="0.25">
      <c r="A302" s="13">
        <v>300</v>
      </c>
      <c r="B302" s="17">
        <v>1</v>
      </c>
      <c r="C302" s="1" t="s">
        <v>804</v>
      </c>
      <c r="D302" s="1" t="s">
        <v>3385</v>
      </c>
      <c r="E302" s="1" t="s">
        <v>5947</v>
      </c>
      <c r="F302" s="1" t="s">
        <v>3751</v>
      </c>
      <c r="G302" s="16">
        <v>17.5</v>
      </c>
      <c r="H302" s="16">
        <v>18</v>
      </c>
      <c r="I302" s="13" t="s">
        <v>3190</v>
      </c>
      <c r="J302" s="1" t="s">
        <v>4984</v>
      </c>
      <c r="K302" s="1">
        <v>0</v>
      </c>
      <c r="L302" s="1">
        <v>1</v>
      </c>
      <c r="M302" s="1">
        <v>4</v>
      </c>
      <c r="N302" s="1">
        <v>1</v>
      </c>
      <c r="O302" s="1">
        <v>12</v>
      </c>
      <c r="P302" s="16">
        <v>88.301689680232556</v>
      </c>
      <c r="Q302" s="21">
        <v>0.23787278625438421</v>
      </c>
      <c r="R302" s="21">
        <v>7.5413738624803459</v>
      </c>
      <c r="S302" s="21">
        <v>7.3035010762259613</v>
      </c>
      <c r="T302" s="21">
        <v>1.783731668483423E-2</v>
      </c>
      <c r="U302" s="21">
        <v>1.4016186641555066</v>
      </c>
      <c r="V302" s="21">
        <v>1.3837813474706724</v>
      </c>
      <c r="W302" s="13" t="str">
        <f>IF(Table467411[[#This Row],[PSI - FI]]&gt;5,"Red",(IF(AND(Table467411[[#This Row],[PSI - FI]]&lt;5,Table467411[[#This Row],[PSI - FI]]&gt;=3),"Blue","No")))</f>
        <v>No</v>
      </c>
      <c r="X302" s="19" t="str">
        <f>HYPERLINK("https://www.google.com/maps/dir/?api=1&amp;origin=" &amp; Table467411[[#This Row],[Begin Lat]] &amp; "," &amp; Table467411[[#This Row],[Begin Long]] &amp; "&amp;destination=" &amp; Table467411[[#This Row],[End Lat]] &amp; "," &amp; Table467411[[#This Row],[End Long]] &amp; "&amp;travelmode=driving", "Google Maps")</f>
        <v>Google Maps</v>
      </c>
      <c r="Y302" s="1">
        <v>40.990135149399997</v>
      </c>
      <c r="Z302" s="1">
        <v>-83.649582988099993</v>
      </c>
      <c r="AA302" s="1">
        <v>40.986588579500001</v>
      </c>
      <c r="AB302" s="1">
        <v>-83.642064572400002</v>
      </c>
    </row>
    <row r="303" spans="1:28" x14ac:dyDescent="0.25">
      <c r="A303" s="13">
        <v>301</v>
      </c>
      <c r="B303" s="17">
        <v>5</v>
      </c>
      <c r="C303" s="1" t="s">
        <v>793</v>
      </c>
      <c r="D303" s="1" t="s">
        <v>4743</v>
      </c>
      <c r="E303" s="1" t="s">
        <v>3676</v>
      </c>
      <c r="F303" s="1" t="s">
        <v>3710</v>
      </c>
      <c r="G303" s="16">
        <v>14.3</v>
      </c>
      <c r="H303" s="16">
        <v>14.8</v>
      </c>
      <c r="I303" s="13" t="s">
        <v>3190</v>
      </c>
      <c r="J303" s="1" t="s">
        <v>4984</v>
      </c>
      <c r="K303" s="1">
        <v>0</v>
      </c>
      <c r="L303" s="1">
        <v>2</v>
      </c>
      <c r="M303" s="1">
        <v>1</v>
      </c>
      <c r="N303" s="1">
        <v>2</v>
      </c>
      <c r="O303" s="1">
        <v>7</v>
      </c>
      <c r="P303" s="16">
        <v>113.77525436046511</v>
      </c>
      <c r="Q303" s="21">
        <v>0.45975359650721709</v>
      </c>
      <c r="R303" s="21">
        <v>4.6695993946259788</v>
      </c>
      <c r="S303" s="21">
        <v>4.2098457981187618</v>
      </c>
      <c r="T303" s="21">
        <v>3.2992999334894337E-2</v>
      </c>
      <c r="U303" s="21">
        <v>1.401206229259671</v>
      </c>
      <c r="V303" s="21">
        <v>1.3682132299247767</v>
      </c>
      <c r="W303" s="13" t="str">
        <f>IF(Table467411[[#This Row],[PSI - FI]]&gt;5,"Red",(IF(AND(Table467411[[#This Row],[PSI - FI]]&lt;5,Table467411[[#This Row],[PSI - FI]]&gt;=3),"Blue","No")))</f>
        <v>No</v>
      </c>
      <c r="X303" s="19" t="str">
        <f>HYPERLINK("https://www.google.com/maps/dir/?api=1&amp;origin=" &amp; Table467411[[#This Row],[Begin Lat]] &amp; "," &amp; Table467411[[#This Row],[Begin Long]] &amp; "&amp;destination=" &amp; Table467411[[#This Row],[End Lat]] &amp; "," &amp; Table467411[[#This Row],[End Long]] &amp; "&amp;travelmode=driving", "Google Maps")</f>
        <v>Google Maps</v>
      </c>
      <c r="Y303" s="1">
        <v>40.060187646099997</v>
      </c>
      <c r="Z303" s="1">
        <v>-82.526442271099995</v>
      </c>
      <c r="AA303" s="1">
        <v>40.057700848899998</v>
      </c>
      <c r="AB303" s="1">
        <v>-82.517598530499995</v>
      </c>
    </row>
    <row r="304" spans="1:28" x14ac:dyDescent="0.25">
      <c r="A304" s="13">
        <v>302</v>
      </c>
      <c r="B304" s="17">
        <v>9</v>
      </c>
      <c r="C304" s="1" t="s">
        <v>796</v>
      </c>
      <c r="D304" s="1" t="s">
        <v>3251</v>
      </c>
      <c r="E304" s="1" t="s">
        <v>3268</v>
      </c>
      <c r="F304" s="1" t="s">
        <v>3715</v>
      </c>
      <c r="G304" s="16">
        <v>20</v>
      </c>
      <c r="H304" s="16">
        <v>20.5</v>
      </c>
      <c r="I304" s="13" t="s">
        <v>3190</v>
      </c>
      <c r="J304" s="1" t="s">
        <v>4984</v>
      </c>
      <c r="K304" s="1">
        <v>0</v>
      </c>
      <c r="L304" s="1">
        <v>1</v>
      </c>
      <c r="M304" s="1">
        <v>3</v>
      </c>
      <c r="N304" s="1">
        <v>2</v>
      </c>
      <c r="O304" s="1">
        <v>5</v>
      </c>
      <c r="P304" s="16">
        <v>79.192314680232556</v>
      </c>
      <c r="Q304" s="21">
        <v>0.32739361960981939</v>
      </c>
      <c r="R304" s="21">
        <v>3.7761823919242921</v>
      </c>
      <c r="S304" s="21">
        <v>3.4487887723144728</v>
      </c>
      <c r="T304" s="21">
        <v>2.3651399796860165E-2</v>
      </c>
      <c r="U304" s="21">
        <v>1.3955488158741793</v>
      </c>
      <c r="V304" s="21">
        <v>1.3718974160773192</v>
      </c>
      <c r="W304" s="13" t="str">
        <f>IF(Table467411[[#This Row],[PSI - FI]]&gt;5,"Red",(IF(AND(Table467411[[#This Row],[PSI - FI]]&lt;5,Table467411[[#This Row],[PSI - FI]]&gt;=3),"Blue","No")))</f>
        <v>No</v>
      </c>
      <c r="X304" s="19" t="str">
        <f>HYPERLINK("https://www.google.com/maps/dir/?api=1&amp;origin=" &amp; Table467411[[#This Row],[Begin Lat]] &amp; "," &amp; Table467411[[#This Row],[Begin Long]] &amp; "&amp;destination=" &amp; Table467411[[#This Row],[End Lat]] &amp; "," &amp; Table467411[[#This Row],[End Long]] &amp; "&amp;travelmode=driving", "Google Maps")</f>
        <v>Google Maps</v>
      </c>
      <c r="Y304" s="1">
        <v>39.349115253599997</v>
      </c>
      <c r="Z304" s="1">
        <v>-82.971938407899998</v>
      </c>
      <c r="AA304" s="1">
        <v>39.349563000899998</v>
      </c>
      <c r="AB304" s="1">
        <v>-82.962684603499994</v>
      </c>
    </row>
    <row r="305" spans="1:28" x14ac:dyDescent="0.25">
      <c r="A305" s="13">
        <v>303</v>
      </c>
      <c r="B305" s="17">
        <v>8</v>
      </c>
      <c r="C305" s="1" t="s">
        <v>787</v>
      </c>
      <c r="D305" s="1" t="s">
        <v>4604</v>
      </c>
      <c r="E305" s="1" t="s">
        <v>5402</v>
      </c>
      <c r="F305" s="1" t="s">
        <v>4876</v>
      </c>
      <c r="G305" s="16">
        <v>0.7</v>
      </c>
      <c r="H305" s="16">
        <v>1.2</v>
      </c>
      <c r="I305" s="13" t="s">
        <v>3190</v>
      </c>
      <c r="J305" s="1" t="s">
        <v>4975</v>
      </c>
      <c r="K305" s="1">
        <v>0</v>
      </c>
      <c r="L305" s="1">
        <v>0</v>
      </c>
      <c r="M305" s="1">
        <v>5</v>
      </c>
      <c r="N305" s="1">
        <v>4</v>
      </c>
      <c r="O305" s="1">
        <v>40</v>
      </c>
      <c r="P305" s="16">
        <v>90.484375</v>
      </c>
      <c r="Q305" s="21">
        <v>0.43525457550910512</v>
      </c>
      <c r="R305" s="21">
        <v>18.794949278612876</v>
      </c>
      <c r="S305" s="21">
        <v>18.35969470310377</v>
      </c>
      <c r="T305" s="21">
        <v>3.3650926330430667E-2</v>
      </c>
      <c r="U305" s="21">
        <v>1.3869135850290422</v>
      </c>
      <c r="V305" s="21">
        <v>1.3532626586986114</v>
      </c>
      <c r="W305" s="13" t="str">
        <f>IF(Table467411[[#This Row],[PSI - FI]]&gt;5,"Red",(IF(AND(Table467411[[#This Row],[PSI - FI]]&lt;5,Table467411[[#This Row],[PSI - FI]]&gt;=3),"Blue","No")))</f>
        <v>No</v>
      </c>
      <c r="X305" s="19" t="str">
        <f>HYPERLINK("https://www.google.com/maps/dir/?api=1&amp;origin=" &amp; Table467411[[#This Row],[Begin Lat]] &amp; "," &amp; Table467411[[#This Row],[Begin Long]] &amp; "&amp;destination=" &amp; Table467411[[#This Row],[End Lat]] &amp; "," &amp; Table467411[[#This Row],[End Long]] &amp; "&amp;travelmode=driving", "Google Maps")</f>
        <v>Google Maps</v>
      </c>
      <c r="Y305" s="1">
        <v>39.212215477500003</v>
      </c>
      <c r="Z305" s="1">
        <v>-84.531452170199998</v>
      </c>
      <c r="AA305" s="1">
        <v>39.219446463399997</v>
      </c>
      <c r="AB305" s="1">
        <v>-84.530773408499996</v>
      </c>
    </row>
    <row r="306" spans="1:28" x14ac:dyDescent="0.25">
      <c r="A306" s="13">
        <v>304</v>
      </c>
      <c r="B306" s="17">
        <v>4</v>
      </c>
      <c r="C306" s="1" t="s">
        <v>801</v>
      </c>
      <c r="D306" s="1" t="s">
        <v>3311</v>
      </c>
      <c r="E306" s="1" t="s">
        <v>3312</v>
      </c>
      <c r="F306" s="1" t="s">
        <v>3733</v>
      </c>
      <c r="G306" s="16">
        <v>9.1999999999999993</v>
      </c>
      <c r="H306" s="16">
        <v>9.6999999999999993</v>
      </c>
      <c r="I306" s="13" t="s">
        <v>3190</v>
      </c>
      <c r="J306" s="1" t="s">
        <v>4975</v>
      </c>
      <c r="K306" s="1">
        <v>1</v>
      </c>
      <c r="L306" s="1">
        <v>1</v>
      </c>
      <c r="M306" s="1">
        <v>3</v>
      </c>
      <c r="N306" s="1">
        <v>2</v>
      </c>
      <c r="O306" s="1">
        <v>11</v>
      </c>
      <c r="P306" s="16">
        <v>130.86900436046511</v>
      </c>
      <c r="Q306" s="21">
        <v>0.62724617701267982</v>
      </c>
      <c r="R306" s="21">
        <v>7.1398667535950935</v>
      </c>
      <c r="S306" s="21">
        <v>6.5126205765824139</v>
      </c>
      <c r="T306" s="21">
        <v>4.8092753066642575E-2</v>
      </c>
      <c r="U306" s="21">
        <v>1.3838240930840686</v>
      </c>
      <c r="V306" s="21">
        <v>1.335731340017426</v>
      </c>
      <c r="W306" s="13" t="str">
        <f>IF(Table467411[[#This Row],[PSI - FI]]&gt;5,"Red",(IF(AND(Table467411[[#This Row],[PSI - FI]]&lt;5,Table467411[[#This Row],[PSI - FI]]&gt;=3),"Blue","No")))</f>
        <v>No</v>
      </c>
      <c r="X306" s="19" t="str">
        <f>HYPERLINK("https://www.google.com/maps/dir/?api=1&amp;origin=" &amp; Table467411[[#This Row],[Begin Lat]] &amp; "," &amp; Table467411[[#This Row],[Begin Long]] &amp; "&amp;destination=" &amp; Table467411[[#This Row],[End Lat]] &amp; "," &amp; Table467411[[#This Row],[End Long]] &amp; "&amp;travelmode=driving", "Google Maps")</f>
        <v>Google Maps</v>
      </c>
      <c r="Y306" s="1">
        <v>41.031358735700003</v>
      </c>
      <c r="Z306" s="1">
        <v>-80.662749841999997</v>
      </c>
      <c r="AA306" s="1">
        <v>41.038585533400003</v>
      </c>
      <c r="AB306" s="1">
        <v>-80.662763138900004</v>
      </c>
    </row>
    <row r="307" spans="1:28" x14ac:dyDescent="0.25">
      <c r="A307" s="13">
        <v>305</v>
      </c>
      <c r="B307" s="17">
        <v>4</v>
      </c>
      <c r="C307" s="1" t="s">
        <v>795</v>
      </c>
      <c r="D307" s="1" t="s">
        <v>4575</v>
      </c>
      <c r="E307" s="1" t="s">
        <v>5440</v>
      </c>
      <c r="F307" s="1" t="s">
        <v>3707</v>
      </c>
      <c r="G307" s="16">
        <v>3.5</v>
      </c>
      <c r="H307" s="16">
        <v>4</v>
      </c>
      <c r="I307" s="13" t="s">
        <v>3190</v>
      </c>
      <c r="J307" s="1" t="s">
        <v>4984</v>
      </c>
      <c r="K307" s="1">
        <v>0</v>
      </c>
      <c r="L307" s="1">
        <v>0</v>
      </c>
      <c r="M307" s="1">
        <v>4</v>
      </c>
      <c r="N307" s="1">
        <v>2</v>
      </c>
      <c r="O307" s="1">
        <v>35</v>
      </c>
      <c r="P307" s="16">
        <v>70.0625</v>
      </c>
      <c r="Q307" s="21">
        <v>0.30724238580288987</v>
      </c>
      <c r="R307" s="21">
        <v>14.171583069791772</v>
      </c>
      <c r="S307" s="21">
        <v>13.864340683988882</v>
      </c>
      <c r="T307" s="21">
        <v>2.2303017154504976E-2</v>
      </c>
      <c r="U307" s="21">
        <v>1.377999932947741</v>
      </c>
      <c r="V307" s="21">
        <v>1.3556969157932361</v>
      </c>
      <c r="W307" s="13" t="str">
        <f>IF(Table467411[[#This Row],[PSI - FI]]&gt;5,"Red",(IF(AND(Table467411[[#This Row],[PSI - FI]]&lt;5,Table467411[[#This Row],[PSI - FI]]&gt;=3),"Blue","No")))</f>
        <v>No</v>
      </c>
      <c r="X307" s="19" t="str">
        <f>HYPERLINK("https://www.google.com/maps/dir/?api=1&amp;origin=" &amp; Table467411[[#This Row],[Begin Lat]] &amp; "," &amp; Table467411[[#This Row],[Begin Long]] &amp; "&amp;destination=" &amp; Table467411[[#This Row],[End Lat]] &amp; "," &amp; Table467411[[#This Row],[End Long]] &amp; "&amp;travelmode=driving", "Google Maps")</f>
        <v>Google Maps</v>
      </c>
      <c r="Y307" s="1">
        <v>41.133241224000002</v>
      </c>
      <c r="Z307" s="1">
        <v>-81.620513319400004</v>
      </c>
      <c r="AA307" s="1">
        <v>41.129418368300001</v>
      </c>
      <c r="AB307" s="1">
        <v>-81.612631484900007</v>
      </c>
    </row>
    <row r="308" spans="1:28" x14ac:dyDescent="0.25">
      <c r="A308" s="13">
        <v>306</v>
      </c>
      <c r="B308" s="17">
        <v>6</v>
      </c>
      <c r="C308" s="1" t="s">
        <v>799</v>
      </c>
      <c r="D308" s="1" t="s">
        <v>3222</v>
      </c>
      <c r="E308" s="1" t="s">
        <v>3244</v>
      </c>
      <c r="F308" s="1" t="s">
        <v>3704</v>
      </c>
      <c r="G308" s="16">
        <v>14</v>
      </c>
      <c r="H308" s="16">
        <v>14.5</v>
      </c>
      <c r="I308" s="13" t="s">
        <v>3190</v>
      </c>
      <c r="J308" s="1" t="s">
        <v>4975</v>
      </c>
      <c r="K308" s="1">
        <v>0</v>
      </c>
      <c r="L308" s="1">
        <v>1</v>
      </c>
      <c r="M308" s="1">
        <v>4</v>
      </c>
      <c r="N308" s="1">
        <v>3</v>
      </c>
      <c r="O308" s="1">
        <v>15</v>
      </c>
      <c r="P308" s="16">
        <v>100.17668968023256</v>
      </c>
      <c r="Q308" s="21">
        <v>0.49077238983766469</v>
      </c>
      <c r="R308" s="21">
        <v>8.9716057395040192</v>
      </c>
      <c r="S308" s="21">
        <v>8.480833349666355</v>
      </c>
      <c r="T308" s="21">
        <v>3.7716520924364005E-2</v>
      </c>
      <c r="U308" s="21">
        <v>1.3745360629596703</v>
      </c>
      <c r="V308" s="21">
        <v>1.3368195420353064</v>
      </c>
      <c r="W308" s="13" t="str">
        <f>IF(Table467411[[#This Row],[PSI - FI]]&gt;5,"Red",(IF(AND(Table467411[[#This Row],[PSI - FI]]&lt;5,Table467411[[#This Row],[PSI - FI]]&gt;=3),"Blue","No")))</f>
        <v>No</v>
      </c>
      <c r="X308" s="19" t="str">
        <f>HYPERLINK("https://www.google.com/maps/dir/?api=1&amp;origin=" &amp; Table467411[[#This Row],[Begin Lat]] &amp; "," &amp; Table467411[[#This Row],[Begin Long]] &amp; "&amp;destination=" &amp; Table467411[[#This Row],[End Lat]] &amp; "," &amp; Table467411[[#This Row],[End Long]] &amp; "&amp;travelmode=driving", "Google Maps")</f>
        <v>Google Maps</v>
      </c>
      <c r="Y308" s="1">
        <v>40.326601529500003</v>
      </c>
      <c r="Z308" s="1">
        <v>-83.071753195300005</v>
      </c>
      <c r="AA308" s="1">
        <v>40.333627160399999</v>
      </c>
      <c r="AB308" s="1">
        <v>-83.074064883000005</v>
      </c>
    </row>
    <row r="309" spans="1:28" x14ac:dyDescent="0.25">
      <c r="A309" s="13">
        <v>307</v>
      </c>
      <c r="B309" s="17">
        <v>8</v>
      </c>
      <c r="C309" s="1" t="s">
        <v>787</v>
      </c>
      <c r="D309" s="1" t="s">
        <v>4335</v>
      </c>
      <c r="E309" s="1" t="s">
        <v>5898</v>
      </c>
      <c r="F309" s="1" t="s">
        <v>3762</v>
      </c>
      <c r="G309" s="16">
        <v>16.7</v>
      </c>
      <c r="H309" s="16">
        <v>17.2</v>
      </c>
      <c r="I309" s="13" t="s">
        <v>3190</v>
      </c>
      <c r="J309" s="1" t="s">
        <v>4975</v>
      </c>
      <c r="K309" s="1">
        <v>0</v>
      </c>
      <c r="L309" s="1">
        <v>1</v>
      </c>
      <c r="M309" s="1">
        <v>3</v>
      </c>
      <c r="N309" s="1">
        <v>7</v>
      </c>
      <c r="O309" s="1">
        <v>26</v>
      </c>
      <c r="P309" s="16">
        <v>122.37981468023256</v>
      </c>
      <c r="Q309" s="21">
        <v>0.32456196552107125</v>
      </c>
      <c r="R309" s="21">
        <v>12.038850368033144</v>
      </c>
      <c r="S309" s="21">
        <v>11.714288402512071</v>
      </c>
      <c r="T309" s="21">
        <v>2.5039268906028124E-2</v>
      </c>
      <c r="U309" s="21">
        <v>1.372222790006526</v>
      </c>
      <c r="V309" s="21">
        <v>1.3471835211004979</v>
      </c>
      <c r="W309" s="13" t="str">
        <f>IF(Table467411[[#This Row],[PSI - FI]]&gt;5,"Red",(IF(AND(Table467411[[#This Row],[PSI - FI]]&lt;5,Table467411[[#This Row],[PSI - FI]]&gt;=3),"Blue","No")))</f>
        <v>No</v>
      </c>
      <c r="X309" s="19" t="str">
        <f>HYPERLINK("https://www.google.com/maps/dir/?api=1&amp;origin=" &amp; Table467411[[#This Row],[Begin Lat]] &amp; "," &amp; Table467411[[#This Row],[Begin Long]] &amp; "&amp;destination=" &amp; Table467411[[#This Row],[End Lat]] &amp; "," &amp; Table467411[[#This Row],[End Long]] &amp; "&amp;travelmode=driving", "Google Maps")</f>
        <v>Google Maps</v>
      </c>
      <c r="Y309" s="1">
        <v>39.268185322299999</v>
      </c>
      <c r="Z309" s="1">
        <v>-84.330604205100002</v>
      </c>
      <c r="AA309" s="1">
        <v>39.274419738900001</v>
      </c>
      <c r="AB309" s="1">
        <v>-84.325824925199996</v>
      </c>
    </row>
    <row r="310" spans="1:28" x14ac:dyDescent="0.25">
      <c r="A310" s="13">
        <v>308</v>
      </c>
      <c r="B310" s="17">
        <v>8</v>
      </c>
      <c r="C310" s="1" t="s">
        <v>788</v>
      </c>
      <c r="D310" s="1" t="s">
        <v>4746</v>
      </c>
      <c r="E310" s="1" t="s">
        <v>5948</v>
      </c>
      <c r="F310" s="1" t="s">
        <v>3716</v>
      </c>
      <c r="G310" s="16">
        <v>1.6</v>
      </c>
      <c r="H310" s="16">
        <v>2.1</v>
      </c>
      <c r="I310" s="13" t="s">
        <v>3190</v>
      </c>
      <c r="J310" s="1" t="s">
        <v>4991</v>
      </c>
      <c r="K310" s="1">
        <v>0</v>
      </c>
      <c r="L310" s="1">
        <v>0</v>
      </c>
      <c r="M310" s="1">
        <v>8</v>
      </c>
      <c r="N310" s="1">
        <v>7</v>
      </c>
      <c r="O310" s="1">
        <v>39</v>
      </c>
      <c r="P310" s="16">
        <v>122.4375</v>
      </c>
      <c r="Q310" s="21">
        <v>0.30342911342366025</v>
      </c>
      <c r="R310" s="21">
        <v>20.822996620703869</v>
      </c>
      <c r="S310" s="21">
        <v>20.519567507280208</v>
      </c>
      <c r="T310" s="21">
        <v>2.4570142531811678E-2</v>
      </c>
      <c r="U310" s="21">
        <v>1.3640810065797531</v>
      </c>
      <c r="V310" s="21">
        <v>1.3395108640479414</v>
      </c>
      <c r="W310" s="13" t="str">
        <f>IF(Table467411[[#This Row],[PSI - FI]]&gt;5,"Red",(IF(AND(Table467411[[#This Row],[PSI - FI]]&lt;5,Table467411[[#This Row],[PSI - FI]]&gt;=3),"Blue","No")))</f>
        <v>No</v>
      </c>
      <c r="X310" s="19" t="str">
        <f>HYPERLINK("https://www.google.com/maps/dir/?api=1&amp;origin=" &amp; Table467411[[#This Row],[Begin Lat]] &amp; "," &amp; Table467411[[#This Row],[Begin Long]] &amp; "&amp;destination=" &amp; Table467411[[#This Row],[End Lat]] &amp; "," &amp; Table467411[[#This Row],[End Long]] &amp; "&amp;travelmode=driving", "Google Maps")</f>
        <v>Google Maps</v>
      </c>
      <c r="Y310" s="1">
        <v>39.3155523167</v>
      </c>
      <c r="Z310" s="1">
        <v>-84.373110493699997</v>
      </c>
      <c r="AA310" s="1">
        <v>39.3202107312</v>
      </c>
      <c r="AB310" s="1">
        <v>-84.365981513899996</v>
      </c>
    </row>
    <row r="311" spans="1:28" x14ac:dyDescent="0.25">
      <c r="A311" s="13">
        <v>309</v>
      </c>
      <c r="B311" s="17">
        <v>8</v>
      </c>
      <c r="C311" s="1" t="s">
        <v>788</v>
      </c>
      <c r="D311" s="1" t="s">
        <v>4748</v>
      </c>
      <c r="E311" s="1" t="s">
        <v>5400</v>
      </c>
      <c r="F311" s="1" t="s">
        <v>3828</v>
      </c>
      <c r="G311" s="16">
        <v>4</v>
      </c>
      <c r="H311" s="16">
        <v>4.5</v>
      </c>
      <c r="I311" s="13" t="s">
        <v>3190</v>
      </c>
      <c r="J311" s="1" t="s">
        <v>4991</v>
      </c>
      <c r="K311" s="1">
        <v>0</v>
      </c>
      <c r="L311" s="1">
        <v>2</v>
      </c>
      <c r="M311" s="1">
        <v>11</v>
      </c>
      <c r="N311" s="1">
        <v>10</v>
      </c>
      <c r="O311" s="1">
        <v>49</v>
      </c>
      <c r="P311" s="16">
        <v>256.74400436046511</v>
      </c>
      <c r="Q311" s="21">
        <v>0.18219136602427793</v>
      </c>
      <c r="R311" s="21">
        <v>21.786365906377082</v>
      </c>
      <c r="S311" s="21">
        <v>21.604174540352805</v>
      </c>
      <c r="T311" s="21">
        <v>1.5265732235892697E-2</v>
      </c>
      <c r="U311" s="21">
        <v>1.3640465715851671</v>
      </c>
      <c r="V311" s="21">
        <v>1.3487808393492744</v>
      </c>
      <c r="W311" s="13" t="str">
        <f>IF(Table467411[[#This Row],[PSI - FI]]&gt;5,"Red",(IF(AND(Table467411[[#This Row],[PSI - FI]]&lt;5,Table467411[[#This Row],[PSI - FI]]&gt;=3),"Blue","No")))</f>
        <v>No</v>
      </c>
      <c r="X311" s="19" t="str">
        <f>HYPERLINK("https://www.google.com/maps/dir/?api=1&amp;origin=" &amp; Table467411[[#This Row],[Begin Lat]] &amp; "," &amp; Table467411[[#This Row],[Begin Long]] &amp; "&amp;destination=" &amp; Table467411[[#This Row],[End Lat]] &amp; "," &amp; Table467411[[#This Row],[End Long]] &amp; "&amp;travelmode=driving", "Google Maps")</f>
        <v>Google Maps</v>
      </c>
      <c r="Y311" s="1">
        <v>39.351438548099999</v>
      </c>
      <c r="Z311" s="1">
        <v>-84.395196291800005</v>
      </c>
      <c r="AA311" s="1">
        <v>39.358680107399998</v>
      </c>
      <c r="AB311" s="1">
        <v>-84.395036479699996</v>
      </c>
    </row>
    <row r="312" spans="1:28" x14ac:dyDescent="0.25">
      <c r="A312" s="13">
        <v>310</v>
      </c>
      <c r="B312" s="17">
        <v>8</v>
      </c>
      <c r="C312" s="1" t="s">
        <v>787</v>
      </c>
      <c r="D312" s="1" t="s">
        <v>4750</v>
      </c>
      <c r="E312" s="1" t="s">
        <v>5949</v>
      </c>
      <c r="F312" s="1" t="s">
        <v>4903</v>
      </c>
      <c r="G312" s="16">
        <v>0.5</v>
      </c>
      <c r="H312" s="16">
        <v>1</v>
      </c>
      <c r="I312" s="13" t="s">
        <v>3190</v>
      </c>
      <c r="J312" s="1" t="s">
        <v>4991</v>
      </c>
      <c r="K312" s="1">
        <v>0</v>
      </c>
      <c r="L312" s="1">
        <v>1</v>
      </c>
      <c r="M312" s="1">
        <v>3</v>
      </c>
      <c r="N312" s="1">
        <v>7</v>
      </c>
      <c r="O312" s="1">
        <v>32</v>
      </c>
      <c r="P312" s="16">
        <v>128.37981468023256</v>
      </c>
      <c r="Q312" s="21">
        <v>0.33083065988567939</v>
      </c>
      <c r="R312" s="21">
        <v>17.697473053720817</v>
      </c>
      <c r="S312" s="21">
        <v>17.366642393835136</v>
      </c>
      <c r="T312" s="21">
        <v>2.5968083724812911E-2</v>
      </c>
      <c r="U312" s="21">
        <v>1.36279557207696</v>
      </c>
      <c r="V312" s="21">
        <v>1.3368274883521472</v>
      </c>
      <c r="W312" s="13" t="str">
        <f>IF(Table467411[[#This Row],[PSI - FI]]&gt;5,"Red",(IF(AND(Table467411[[#This Row],[PSI - FI]]&lt;5,Table467411[[#This Row],[PSI - FI]]&gt;=3),"Blue","No")))</f>
        <v>No</v>
      </c>
      <c r="X312" s="19" t="str">
        <f>HYPERLINK("https://www.google.com/maps/dir/?api=1&amp;origin=" &amp; Table467411[[#This Row],[Begin Lat]] &amp; "," &amp; Table467411[[#This Row],[Begin Long]] &amp; "&amp;destination=" &amp; Table467411[[#This Row],[End Lat]] &amp; "," &amp; Table467411[[#This Row],[End Long]] &amp; "&amp;travelmode=driving", "Google Maps")</f>
        <v>Google Maps</v>
      </c>
      <c r="Y312" s="1">
        <v>39.140483674800002</v>
      </c>
      <c r="Z312" s="1">
        <v>-84.631647132599994</v>
      </c>
      <c r="AA312" s="1">
        <v>39.1471952096</v>
      </c>
      <c r="AB312" s="1">
        <v>-84.628875026900005</v>
      </c>
    </row>
    <row r="313" spans="1:28" x14ac:dyDescent="0.25">
      <c r="A313" s="13">
        <v>311</v>
      </c>
      <c r="B313" s="17">
        <v>12</v>
      </c>
      <c r="C313" s="1" t="s">
        <v>1332</v>
      </c>
      <c r="D313" s="1" t="s">
        <v>3308</v>
      </c>
      <c r="E313" s="1" t="s">
        <v>3212</v>
      </c>
      <c r="F313" s="1" t="s">
        <v>3702</v>
      </c>
      <c r="G313" s="16">
        <v>2</v>
      </c>
      <c r="H313" s="16">
        <v>2.5</v>
      </c>
      <c r="I313" s="13" t="s">
        <v>3190</v>
      </c>
      <c r="J313" s="1" t="s">
        <v>4984</v>
      </c>
      <c r="K313" s="1">
        <v>0</v>
      </c>
      <c r="L313" s="1">
        <v>1</v>
      </c>
      <c r="M313" s="1">
        <v>2</v>
      </c>
      <c r="N313" s="1">
        <v>2</v>
      </c>
      <c r="O313" s="1">
        <v>5</v>
      </c>
      <c r="P313" s="16">
        <v>72.645439680232556</v>
      </c>
      <c r="Q313" s="21">
        <v>0.40282721392427923</v>
      </c>
      <c r="R313" s="21">
        <v>3.9549792601614122</v>
      </c>
      <c r="S313" s="21">
        <v>3.5521520462371328</v>
      </c>
      <c r="T313" s="21">
        <v>2.8879278561009431E-2</v>
      </c>
      <c r="U313" s="21">
        <v>1.3616427437233238</v>
      </c>
      <c r="V313" s="21">
        <v>1.3327634651623144</v>
      </c>
      <c r="W313" s="13" t="str">
        <f>IF(Table467411[[#This Row],[PSI - FI]]&gt;5,"Red",(IF(AND(Table467411[[#This Row],[PSI - FI]]&lt;5,Table467411[[#This Row],[PSI - FI]]&gt;=3),"Blue","No")))</f>
        <v>No</v>
      </c>
      <c r="X313" s="19" t="str">
        <f>HYPERLINK("https://www.google.com/maps/dir/?api=1&amp;origin=" &amp; Table467411[[#This Row],[Begin Lat]] &amp; "," &amp; Table467411[[#This Row],[Begin Long]] &amp; "&amp;destination=" &amp; Table467411[[#This Row],[End Lat]] &amp; "," &amp; Table467411[[#This Row],[End Long]] &amp; "&amp;travelmode=driving", "Google Maps")</f>
        <v>Google Maps</v>
      </c>
      <c r="Y313" s="1">
        <v>41.389306080300003</v>
      </c>
      <c r="Z313" s="1">
        <v>-81.353686643399996</v>
      </c>
      <c r="AA313" s="1">
        <v>41.3881476607</v>
      </c>
      <c r="AB313" s="1">
        <v>-81.344197597100006</v>
      </c>
    </row>
    <row r="314" spans="1:28" x14ac:dyDescent="0.25">
      <c r="A314" s="13">
        <v>312</v>
      </c>
      <c r="B314" s="17">
        <v>6</v>
      </c>
      <c r="C314" s="1" t="s">
        <v>799</v>
      </c>
      <c r="D314" s="1" t="s">
        <v>4658</v>
      </c>
      <c r="E314" s="1" t="s">
        <v>3223</v>
      </c>
      <c r="F314" s="1" t="s">
        <v>3704</v>
      </c>
      <c r="G314" s="16">
        <v>8.8000000000000007</v>
      </c>
      <c r="H314" s="16">
        <v>9.3000000000000007</v>
      </c>
      <c r="I314" s="13" t="s">
        <v>3190</v>
      </c>
      <c r="J314" s="1" t="s">
        <v>4984</v>
      </c>
      <c r="K314" s="1">
        <v>0</v>
      </c>
      <c r="L314" s="1">
        <v>1</v>
      </c>
      <c r="M314" s="1">
        <v>1</v>
      </c>
      <c r="N314" s="1">
        <v>3</v>
      </c>
      <c r="O314" s="1">
        <v>5</v>
      </c>
      <c r="P314" s="16">
        <v>70.536064680232556</v>
      </c>
      <c r="Q314" s="21">
        <v>0.41146092388456185</v>
      </c>
      <c r="R314" s="21">
        <v>3.8975410119533977</v>
      </c>
      <c r="S314" s="21">
        <v>3.4860800880688361</v>
      </c>
      <c r="T314" s="21">
        <v>2.9494442834915868E-2</v>
      </c>
      <c r="U314" s="21">
        <v>1.3571249740695981</v>
      </c>
      <c r="V314" s="21">
        <v>1.3276305312346821</v>
      </c>
      <c r="W314" s="13" t="str">
        <f>IF(Table467411[[#This Row],[PSI - FI]]&gt;5,"Red",(IF(AND(Table467411[[#This Row],[PSI - FI]]&lt;5,Table467411[[#This Row],[PSI - FI]]&gt;=3),"Blue","No")))</f>
        <v>No</v>
      </c>
      <c r="X314" s="19" t="str">
        <f>HYPERLINK("https://www.google.com/maps/dir/?api=1&amp;origin=" &amp; Table467411[[#This Row],[Begin Lat]] &amp; "," &amp; Table467411[[#This Row],[Begin Long]] &amp; "&amp;destination=" &amp; Table467411[[#This Row],[End Lat]] &amp; "," &amp; Table467411[[#This Row],[End Long]] &amp; "&amp;travelmode=driving", "Google Maps")</f>
        <v>Google Maps</v>
      </c>
      <c r="Y314" s="1">
        <v>0</v>
      </c>
      <c r="Z314" s="1">
        <v>0</v>
      </c>
      <c r="AA314" s="1">
        <v>40.262492757799997</v>
      </c>
      <c r="AB314" s="1">
        <v>-83.067996353599995</v>
      </c>
    </row>
    <row r="315" spans="1:28" x14ac:dyDescent="0.25">
      <c r="A315" s="13">
        <v>313</v>
      </c>
      <c r="B315" s="17">
        <v>8</v>
      </c>
      <c r="C315" s="1" t="s">
        <v>1329</v>
      </c>
      <c r="D315" s="1" t="s">
        <v>4753</v>
      </c>
      <c r="E315" s="1" t="s">
        <v>5312</v>
      </c>
      <c r="F315" s="1" t="s">
        <v>3818</v>
      </c>
      <c r="G315" s="16">
        <v>2.5</v>
      </c>
      <c r="H315" s="16">
        <v>3</v>
      </c>
      <c r="I315" s="13" t="s">
        <v>3190</v>
      </c>
      <c r="J315" s="1" t="s">
        <v>4991</v>
      </c>
      <c r="K315" s="1">
        <v>0</v>
      </c>
      <c r="L315" s="1">
        <v>0</v>
      </c>
      <c r="M315" s="1">
        <v>6</v>
      </c>
      <c r="N315" s="1">
        <v>4</v>
      </c>
      <c r="O315" s="1">
        <v>69</v>
      </c>
      <c r="P315" s="16">
        <v>126.03125</v>
      </c>
      <c r="Q315" s="21">
        <v>0.45978502924173992</v>
      </c>
      <c r="R315" s="21">
        <v>30.853636385046286</v>
      </c>
      <c r="S315" s="21">
        <v>30.393851355804546</v>
      </c>
      <c r="T315" s="21">
        <v>3.6093970739690742E-2</v>
      </c>
      <c r="U315" s="21">
        <v>1.3520725441680093</v>
      </c>
      <c r="V315" s="21">
        <v>1.3159785734283185</v>
      </c>
      <c r="W315" s="13" t="str">
        <f>IF(Table467411[[#This Row],[PSI - FI]]&gt;5,"Red",(IF(AND(Table467411[[#This Row],[PSI - FI]]&lt;5,Table467411[[#This Row],[PSI - FI]]&gt;=3),"Blue","No")))</f>
        <v>No</v>
      </c>
      <c r="X315" s="19" t="str">
        <f>HYPERLINK("https://www.google.com/maps/dir/?api=1&amp;origin=" &amp; Table467411[[#This Row],[Begin Lat]] &amp; "," &amp; Table467411[[#This Row],[Begin Long]] &amp; "&amp;destination=" &amp; Table467411[[#This Row],[End Lat]] &amp; "," &amp; Table467411[[#This Row],[End Long]] &amp; "&amp;travelmode=driving", "Google Maps")</f>
        <v>Google Maps</v>
      </c>
      <c r="Y315" s="1">
        <v>39.093961415899997</v>
      </c>
      <c r="Z315" s="1">
        <v>-84.263103534300001</v>
      </c>
      <c r="AA315" s="1">
        <v>0</v>
      </c>
      <c r="AB315" s="1">
        <v>0</v>
      </c>
    </row>
    <row r="316" spans="1:28" x14ac:dyDescent="0.25">
      <c r="A316" s="13">
        <v>314</v>
      </c>
      <c r="B316" s="17">
        <v>6</v>
      </c>
      <c r="C316" s="1" t="s">
        <v>784</v>
      </c>
      <c r="D316" s="1" t="s">
        <v>4000</v>
      </c>
      <c r="E316" s="1" t="s">
        <v>5633</v>
      </c>
      <c r="F316" s="1" t="s">
        <v>3704</v>
      </c>
      <c r="G316" s="16">
        <v>0.2</v>
      </c>
      <c r="H316" s="16">
        <v>0.7</v>
      </c>
      <c r="I316" s="13" t="s">
        <v>3190</v>
      </c>
      <c r="J316" s="1" t="s">
        <v>4984</v>
      </c>
      <c r="K316" s="1">
        <v>0</v>
      </c>
      <c r="L316" s="1">
        <v>1</v>
      </c>
      <c r="M316" s="1">
        <v>1</v>
      </c>
      <c r="N316" s="1">
        <v>3</v>
      </c>
      <c r="O316" s="1">
        <v>2</v>
      </c>
      <c r="P316" s="16">
        <v>67.536064680232556</v>
      </c>
      <c r="Q316" s="21">
        <v>0.40141871946883401</v>
      </c>
      <c r="R316" s="21">
        <v>2.7319368156661592</v>
      </c>
      <c r="S316" s="21">
        <v>2.3305180961973253</v>
      </c>
      <c r="T316" s="21">
        <v>2.8779231141150451E-2</v>
      </c>
      <c r="U316" s="21">
        <v>1.3471844283825767</v>
      </c>
      <c r="V316" s="21">
        <v>1.3184051972414261</v>
      </c>
      <c r="W316" s="13" t="str">
        <f>IF(Table467411[[#This Row],[PSI - FI]]&gt;5,"Red",(IF(AND(Table467411[[#This Row],[PSI - FI]]&lt;5,Table467411[[#This Row],[PSI - FI]]&gt;=3),"Blue","No")))</f>
        <v>No</v>
      </c>
      <c r="X316" s="19" t="str">
        <f>HYPERLINK("https://www.google.com/maps/dir/?api=1&amp;origin=" &amp; Table467411[[#This Row],[Begin Lat]] &amp; "," &amp; Table467411[[#This Row],[Begin Long]] &amp; "&amp;destination=" &amp; Table467411[[#This Row],[End Lat]] &amp; "," &amp; Table467411[[#This Row],[End Long]] &amp; "&amp;travelmode=driving", "Google Maps")</f>
        <v>Google Maps</v>
      </c>
      <c r="Y316" s="1">
        <v>39.806041738600001</v>
      </c>
      <c r="Z316" s="1">
        <v>-82.994132748599995</v>
      </c>
      <c r="AA316" s="1">
        <v>39.8129555931</v>
      </c>
      <c r="AB316" s="1">
        <v>-82.996955262399993</v>
      </c>
    </row>
    <row r="317" spans="1:28" x14ac:dyDescent="0.25">
      <c r="A317" s="13">
        <v>315</v>
      </c>
      <c r="B317" s="17">
        <v>6</v>
      </c>
      <c r="C317" s="1" t="s">
        <v>784</v>
      </c>
      <c r="D317" s="1" t="s">
        <v>4000</v>
      </c>
      <c r="E317" s="1" t="s">
        <v>5599</v>
      </c>
      <c r="F317" s="1" t="s">
        <v>3704</v>
      </c>
      <c r="G317" s="16">
        <v>4.0999999999999996</v>
      </c>
      <c r="H317" s="16">
        <v>4.5999999999999996</v>
      </c>
      <c r="I317" s="13" t="s">
        <v>3190</v>
      </c>
      <c r="J317" s="1" t="s">
        <v>4984</v>
      </c>
      <c r="K317" s="1">
        <v>0</v>
      </c>
      <c r="L317" s="1">
        <v>1</v>
      </c>
      <c r="M317" s="1">
        <v>4</v>
      </c>
      <c r="N317" s="1">
        <v>1</v>
      </c>
      <c r="O317" s="1">
        <v>9</v>
      </c>
      <c r="P317" s="16">
        <v>85.301689680232556</v>
      </c>
      <c r="Q317" s="21">
        <v>0.32771855019791118</v>
      </c>
      <c r="R317" s="21">
        <v>4.8555354310231715</v>
      </c>
      <c r="S317" s="21">
        <v>4.5278168808252603</v>
      </c>
      <c r="T317" s="21">
        <v>2.3673317724168204E-2</v>
      </c>
      <c r="U317" s="21">
        <v>1.3419247379122663</v>
      </c>
      <c r="V317" s="21">
        <v>1.3182514201880982</v>
      </c>
      <c r="W317" s="13" t="str">
        <f>IF(Table467411[[#This Row],[PSI - FI]]&gt;5,"Red",(IF(AND(Table467411[[#This Row],[PSI - FI]]&lt;5,Table467411[[#This Row],[PSI - FI]]&gt;=3),"Blue","No")))</f>
        <v>No</v>
      </c>
      <c r="X317" s="19" t="str">
        <f>HYPERLINK("https://www.google.com/maps/dir/?api=1&amp;origin=" &amp; Table467411[[#This Row],[Begin Lat]] &amp; "," &amp; Table467411[[#This Row],[Begin Long]] &amp; "&amp;destination=" &amp; Table467411[[#This Row],[End Lat]] &amp; "," &amp; Table467411[[#This Row],[End Long]] &amp; "&amp;travelmode=driving", "Google Maps")</f>
        <v>Google Maps</v>
      </c>
      <c r="Y317" s="1">
        <v>39.861503225200003</v>
      </c>
      <c r="Z317" s="1">
        <v>-83.004217114699998</v>
      </c>
      <c r="AA317" s="1">
        <v>39.868708877899998</v>
      </c>
      <c r="AB317" s="1">
        <v>-83.005353214899998</v>
      </c>
    </row>
    <row r="318" spans="1:28" x14ac:dyDescent="0.25">
      <c r="A318" s="13">
        <v>316</v>
      </c>
      <c r="B318" s="17">
        <v>6</v>
      </c>
      <c r="C318" s="1" t="s">
        <v>784</v>
      </c>
      <c r="D318" s="1" t="s">
        <v>4000</v>
      </c>
      <c r="E318" s="1" t="s">
        <v>5599</v>
      </c>
      <c r="F318" s="1" t="s">
        <v>3704</v>
      </c>
      <c r="G318" s="16">
        <v>2.4</v>
      </c>
      <c r="H318" s="16">
        <v>2.9</v>
      </c>
      <c r="I318" s="13" t="s">
        <v>3190</v>
      </c>
      <c r="J318" s="1" t="s">
        <v>4984</v>
      </c>
      <c r="K318" s="1">
        <v>0</v>
      </c>
      <c r="L318" s="1">
        <v>1</v>
      </c>
      <c r="M318" s="1">
        <v>3</v>
      </c>
      <c r="N318" s="1">
        <v>2</v>
      </c>
      <c r="O318" s="1">
        <v>3</v>
      </c>
      <c r="P318" s="16">
        <v>77.192314680232556</v>
      </c>
      <c r="Q318" s="21">
        <v>0.32771855019791118</v>
      </c>
      <c r="R318" s="21">
        <v>2.9162308848816032</v>
      </c>
      <c r="S318" s="21">
        <v>2.588512334683692</v>
      </c>
      <c r="T318" s="21">
        <v>2.3673317724168204E-2</v>
      </c>
      <c r="U318" s="21">
        <v>1.3419247379122663</v>
      </c>
      <c r="V318" s="21">
        <v>1.3182514201880982</v>
      </c>
      <c r="W318" s="13" t="str">
        <f>IF(Table467411[[#This Row],[PSI - FI]]&gt;5,"Red",(IF(AND(Table467411[[#This Row],[PSI - FI]]&lt;5,Table467411[[#This Row],[PSI - FI]]&gt;=3),"Blue","No")))</f>
        <v>No</v>
      </c>
      <c r="X318" s="19" t="str">
        <f>HYPERLINK("https://www.google.com/maps/dir/?api=1&amp;origin=" &amp; Table467411[[#This Row],[Begin Lat]] &amp; "," &amp; Table467411[[#This Row],[Begin Long]] &amp; "&amp;destination=" &amp; Table467411[[#This Row],[End Lat]] &amp; "," &amp; Table467411[[#This Row],[End Long]] &amp; "&amp;travelmode=driving", "Google Maps")</f>
        <v>Google Maps</v>
      </c>
      <c r="Y318" s="1">
        <v>39.837067396899997</v>
      </c>
      <c r="Z318" s="1">
        <v>-83.000153165100002</v>
      </c>
      <c r="AA318" s="1">
        <v>39.844242824600002</v>
      </c>
      <c r="AB318" s="1">
        <v>-83.001361387499998</v>
      </c>
    </row>
    <row r="319" spans="1:28" x14ac:dyDescent="0.25">
      <c r="A319" s="13">
        <v>317</v>
      </c>
      <c r="B319" s="17">
        <v>12</v>
      </c>
      <c r="C319" s="1" t="s">
        <v>794</v>
      </c>
      <c r="D319" s="1" t="s">
        <v>3339</v>
      </c>
      <c r="E319" s="1" t="s">
        <v>3340</v>
      </c>
      <c r="F319" s="1" t="s">
        <v>3725</v>
      </c>
      <c r="G319" s="16">
        <v>25</v>
      </c>
      <c r="H319" s="16">
        <v>25.5</v>
      </c>
      <c r="I319" s="13" t="s">
        <v>3190</v>
      </c>
      <c r="J319" s="1" t="s">
        <v>4975</v>
      </c>
      <c r="K319" s="1">
        <v>2</v>
      </c>
      <c r="L319" s="1">
        <v>1</v>
      </c>
      <c r="M319" s="1">
        <v>5</v>
      </c>
      <c r="N319" s="1">
        <v>4</v>
      </c>
      <c r="O319" s="1">
        <v>8</v>
      </c>
      <c r="P319" s="16">
        <v>195.51444404069767</v>
      </c>
      <c r="Q319" s="21">
        <v>0.25834634850853416</v>
      </c>
      <c r="R319" s="21">
        <v>7.3432568520925194</v>
      </c>
      <c r="S319" s="21">
        <v>7.084910503583985</v>
      </c>
      <c r="T319" s="21">
        <v>1.9967301672859039E-2</v>
      </c>
      <c r="U319" s="21">
        <v>1.3406935471930805</v>
      </c>
      <c r="V319" s="21">
        <v>1.3207262455202216</v>
      </c>
      <c r="W319" s="13" t="str">
        <f>IF(Table467411[[#This Row],[PSI - FI]]&gt;5,"Red",(IF(AND(Table467411[[#This Row],[PSI - FI]]&lt;5,Table467411[[#This Row],[PSI - FI]]&gt;=3),"Blue","No")))</f>
        <v>No</v>
      </c>
      <c r="X319" s="19" t="str">
        <f>HYPERLINK("https://www.google.com/maps/dir/?api=1&amp;origin=" &amp; Table467411[[#This Row],[Begin Lat]] &amp; "," &amp; Table467411[[#This Row],[Begin Long]] &amp; "&amp;destination=" &amp; Table467411[[#This Row],[End Lat]] &amp; "," &amp; Table467411[[#This Row],[End Long]] &amp; "&amp;travelmode=driving", "Google Maps")</f>
        <v>Google Maps</v>
      </c>
      <c r="Y319" s="1">
        <v>41.792113746699997</v>
      </c>
      <c r="Z319" s="1">
        <v>-81.103710439799997</v>
      </c>
      <c r="AA319" s="1">
        <v>41.794529429400001</v>
      </c>
      <c r="AB319" s="1">
        <v>-81.093664363499997</v>
      </c>
    </row>
    <row r="320" spans="1:28" x14ac:dyDescent="0.25">
      <c r="A320" s="13">
        <v>318</v>
      </c>
      <c r="B320" s="17">
        <v>12</v>
      </c>
      <c r="C320" s="1" t="s">
        <v>794</v>
      </c>
      <c r="D320" s="1" t="s">
        <v>3339</v>
      </c>
      <c r="E320" s="1" t="s">
        <v>3340</v>
      </c>
      <c r="F320" s="1" t="s">
        <v>3725</v>
      </c>
      <c r="G320" s="16">
        <v>23.7</v>
      </c>
      <c r="H320" s="16">
        <v>24.2</v>
      </c>
      <c r="I320" s="13" t="s">
        <v>3190</v>
      </c>
      <c r="J320" s="1" t="s">
        <v>4975</v>
      </c>
      <c r="K320" s="1">
        <v>0</v>
      </c>
      <c r="L320" s="1">
        <v>3</v>
      </c>
      <c r="M320" s="1">
        <v>8</v>
      </c>
      <c r="N320" s="1">
        <v>1</v>
      </c>
      <c r="O320" s="1">
        <v>15</v>
      </c>
      <c r="P320" s="16">
        <v>208.84256904069767</v>
      </c>
      <c r="Q320" s="21">
        <v>0.25834634850853416</v>
      </c>
      <c r="R320" s="21">
        <v>9.906360952303169</v>
      </c>
      <c r="S320" s="21">
        <v>9.6480146037946355</v>
      </c>
      <c r="T320" s="21">
        <v>1.9967301672859036E-2</v>
      </c>
      <c r="U320" s="21">
        <v>1.3406935471930801</v>
      </c>
      <c r="V320" s="21">
        <v>1.3207262455202211</v>
      </c>
      <c r="W320" s="13" t="str">
        <f>IF(Table467411[[#This Row],[PSI - FI]]&gt;5,"Red",(IF(AND(Table467411[[#This Row],[PSI - FI]]&lt;5,Table467411[[#This Row],[PSI - FI]]&gt;=3),"Blue","No")))</f>
        <v>No</v>
      </c>
      <c r="X320" s="19" t="str">
        <f>HYPERLINK("https://www.google.com/maps/dir/?api=1&amp;origin=" &amp; Table467411[[#This Row],[Begin Lat]] &amp; "," &amp; Table467411[[#This Row],[Begin Long]] &amp; "&amp;destination=" &amp; Table467411[[#This Row],[End Lat]] &amp; "," &amp; Table467411[[#This Row],[End Long]] &amp; "&amp;travelmode=driving", "Google Maps")</f>
        <v>Google Maps</v>
      </c>
      <c r="Y320" s="1">
        <v>41.786523089600003</v>
      </c>
      <c r="Z320" s="1">
        <v>-81.1277715083</v>
      </c>
      <c r="AA320" s="1">
        <v>41.788824351999999</v>
      </c>
      <c r="AB320" s="1">
        <v>-81.117663700700007</v>
      </c>
    </row>
    <row r="321" spans="1:28" x14ac:dyDescent="0.25">
      <c r="A321" s="13">
        <v>319</v>
      </c>
      <c r="B321" s="17">
        <v>8</v>
      </c>
      <c r="C321" s="1" t="s">
        <v>787</v>
      </c>
      <c r="D321" s="1" t="s">
        <v>4755</v>
      </c>
      <c r="E321" s="1" t="s">
        <v>5341</v>
      </c>
      <c r="F321" s="1" t="s">
        <v>4361</v>
      </c>
      <c r="G321" s="16">
        <v>13.3</v>
      </c>
      <c r="H321" s="16">
        <v>13.8</v>
      </c>
      <c r="I321" s="13" t="s">
        <v>3190</v>
      </c>
      <c r="J321" s="1" t="s">
        <v>4991</v>
      </c>
      <c r="K321" s="1">
        <v>0</v>
      </c>
      <c r="L321" s="1">
        <v>2</v>
      </c>
      <c r="M321" s="1">
        <v>10</v>
      </c>
      <c r="N321" s="1">
        <v>4</v>
      </c>
      <c r="O321" s="1">
        <v>30</v>
      </c>
      <c r="P321" s="16">
        <v>204.57212936046511</v>
      </c>
      <c r="Q321" s="21">
        <v>0.28135590032157426</v>
      </c>
      <c r="R321" s="21">
        <v>15.583659116049112</v>
      </c>
      <c r="S321" s="21">
        <v>15.302303215727537</v>
      </c>
      <c r="T321" s="21">
        <v>2.2898323395003434E-2</v>
      </c>
      <c r="U321" s="21">
        <v>1.3383209210005016</v>
      </c>
      <c r="V321" s="21">
        <v>1.3154225976054981</v>
      </c>
      <c r="W321" s="13" t="str">
        <f>IF(Table467411[[#This Row],[PSI - FI]]&gt;5,"Red",(IF(AND(Table467411[[#This Row],[PSI - FI]]&lt;5,Table467411[[#This Row],[PSI - FI]]&gt;=3),"Blue","No")))</f>
        <v>No</v>
      </c>
      <c r="X321" s="19" t="str">
        <f>HYPERLINK("https://www.google.com/maps/dir/?api=1&amp;origin=" &amp; Table467411[[#This Row],[Begin Lat]] &amp; "," &amp; Table467411[[#This Row],[Begin Long]] &amp; "&amp;destination=" &amp; Table467411[[#This Row],[End Lat]] &amp; "," &amp; Table467411[[#This Row],[End Long]] &amp; "&amp;travelmode=driving", "Google Maps")</f>
        <v>Google Maps</v>
      </c>
      <c r="Y321" s="1">
        <v>39.171806720200003</v>
      </c>
      <c r="Z321" s="1">
        <v>-84.639516519099999</v>
      </c>
      <c r="AA321" s="1">
        <v>39.165909687899997</v>
      </c>
      <c r="AB321" s="1">
        <v>-84.634171309600006</v>
      </c>
    </row>
    <row r="322" spans="1:28" x14ac:dyDescent="0.25">
      <c r="A322" s="13">
        <v>320</v>
      </c>
      <c r="B322" s="17">
        <v>8</v>
      </c>
      <c r="C322" s="1" t="s">
        <v>787</v>
      </c>
      <c r="D322" s="1" t="s">
        <v>4755</v>
      </c>
      <c r="E322" s="1" t="s">
        <v>5341</v>
      </c>
      <c r="F322" s="1" t="s">
        <v>4361</v>
      </c>
      <c r="G322" s="16">
        <v>12.5</v>
      </c>
      <c r="H322" s="16">
        <v>13</v>
      </c>
      <c r="I322" s="13" t="s">
        <v>3190</v>
      </c>
      <c r="J322" s="1" t="s">
        <v>4991</v>
      </c>
      <c r="K322" s="1">
        <v>0</v>
      </c>
      <c r="L322" s="1">
        <v>0</v>
      </c>
      <c r="M322" s="1">
        <v>11</v>
      </c>
      <c r="N322" s="1">
        <v>5</v>
      </c>
      <c r="O322" s="1">
        <v>74</v>
      </c>
      <c r="P322" s="16">
        <v>168.203125</v>
      </c>
      <c r="Q322" s="21">
        <v>0.28135590032157426</v>
      </c>
      <c r="R322" s="21">
        <v>30.449707868089913</v>
      </c>
      <c r="S322" s="21">
        <v>30.168351967768338</v>
      </c>
      <c r="T322" s="21">
        <v>2.2898323395003434E-2</v>
      </c>
      <c r="U322" s="21">
        <v>1.3383209210005016</v>
      </c>
      <c r="V322" s="21">
        <v>1.3154225976054981</v>
      </c>
      <c r="W322" s="13" t="str">
        <f>IF(Table467411[[#This Row],[PSI - FI]]&gt;5,"Red",(IF(AND(Table467411[[#This Row],[PSI - FI]]&lt;5,Table467411[[#This Row],[PSI - FI]]&gt;=3),"Blue","No")))</f>
        <v>No</v>
      </c>
      <c r="X322" s="19" t="str">
        <f>HYPERLINK("https://www.google.com/maps/dir/?api=1&amp;origin=" &amp; Table467411[[#This Row],[Begin Lat]] &amp; "," &amp; Table467411[[#This Row],[Begin Long]] &amp; "&amp;destination=" &amp; Table467411[[#This Row],[End Lat]] &amp; "," &amp; Table467411[[#This Row],[End Long]] &amp; "&amp;travelmode=driving", "Google Maps")</f>
        <v>Google Maps</v>
      </c>
      <c r="Y322" s="1">
        <v>39.1814121568</v>
      </c>
      <c r="Z322" s="1">
        <v>-84.647667068499999</v>
      </c>
      <c r="AA322" s="1">
        <v>39.175291862199998</v>
      </c>
      <c r="AB322" s="1">
        <v>-84.642910282399995</v>
      </c>
    </row>
    <row r="323" spans="1:28" x14ac:dyDescent="0.25">
      <c r="A323" s="13">
        <v>321</v>
      </c>
      <c r="B323" s="17">
        <v>8</v>
      </c>
      <c r="C323" s="1" t="s">
        <v>787</v>
      </c>
      <c r="D323" s="1" t="s">
        <v>4756</v>
      </c>
      <c r="E323" s="1" t="s">
        <v>5252</v>
      </c>
      <c r="F323" s="1" t="s">
        <v>4904</v>
      </c>
      <c r="G323" s="16">
        <v>4.5999999999999996</v>
      </c>
      <c r="H323" s="16">
        <v>5.0999999999999996</v>
      </c>
      <c r="I323" s="13" t="s">
        <v>3190</v>
      </c>
      <c r="J323" s="1" t="s">
        <v>4975</v>
      </c>
      <c r="K323" s="1">
        <v>0</v>
      </c>
      <c r="L323" s="1">
        <v>1</v>
      </c>
      <c r="M323" s="1">
        <v>9</v>
      </c>
      <c r="N323" s="1">
        <v>7</v>
      </c>
      <c r="O323" s="1">
        <v>58</v>
      </c>
      <c r="P323" s="16">
        <v>193.66106468023256</v>
      </c>
      <c r="Q323" s="21">
        <v>0.16631106241651114</v>
      </c>
      <c r="R323" s="21">
        <v>24.435749411168597</v>
      </c>
      <c r="S323" s="21">
        <v>24.269438348752086</v>
      </c>
      <c r="T323" s="21">
        <v>1.288918141192098E-2</v>
      </c>
      <c r="U323" s="21">
        <v>1.3325812284101719</v>
      </c>
      <c r="V323" s="21">
        <v>1.3196920469982509</v>
      </c>
      <c r="W323" s="13" t="str">
        <f>IF(Table467411[[#This Row],[PSI - FI]]&gt;5,"Red",(IF(AND(Table467411[[#This Row],[PSI - FI]]&lt;5,Table467411[[#This Row],[PSI - FI]]&gt;=3),"Blue","No")))</f>
        <v>No</v>
      </c>
      <c r="X323" s="19" t="str">
        <f>HYPERLINK("https://www.google.com/maps/dir/?api=1&amp;origin=" &amp; Table467411[[#This Row],[Begin Lat]] &amp; "," &amp; Table467411[[#This Row],[Begin Long]] &amp; "&amp;destination=" &amp; Table467411[[#This Row],[End Lat]] &amp; "," &amp; Table467411[[#This Row],[End Long]] &amp; "&amp;travelmode=driving", "Google Maps")</f>
        <v>Google Maps</v>
      </c>
      <c r="Y323" s="1">
        <v>39.215963241600001</v>
      </c>
      <c r="Z323" s="1">
        <v>-84.525197895299996</v>
      </c>
      <c r="AA323" s="1">
        <v>39.215861019899997</v>
      </c>
      <c r="AB323" s="1">
        <v>-84.515878041299999</v>
      </c>
    </row>
    <row r="324" spans="1:28" x14ac:dyDescent="0.25">
      <c r="A324" s="13">
        <v>322</v>
      </c>
      <c r="B324" s="17">
        <v>4</v>
      </c>
      <c r="C324" s="1" t="s">
        <v>800</v>
      </c>
      <c r="D324" s="1" t="s">
        <v>3475</v>
      </c>
      <c r="E324" s="1" t="s">
        <v>5651</v>
      </c>
      <c r="F324" s="1" t="s">
        <v>4414</v>
      </c>
      <c r="G324" s="16">
        <v>8.6</v>
      </c>
      <c r="H324" s="16">
        <v>9.1</v>
      </c>
      <c r="I324" s="13" t="s">
        <v>3190</v>
      </c>
      <c r="J324" s="1" t="s">
        <v>4975</v>
      </c>
      <c r="K324" s="1">
        <v>0</v>
      </c>
      <c r="L324" s="1">
        <v>0</v>
      </c>
      <c r="M324" s="1">
        <v>4</v>
      </c>
      <c r="N324" s="1">
        <v>6</v>
      </c>
      <c r="O324" s="1">
        <v>38</v>
      </c>
      <c r="P324" s="16">
        <v>90.8125</v>
      </c>
      <c r="Q324" s="21">
        <v>0.3154093623285284</v>
      </c>
      <c r="R324" s="21">
        <v>19.802344826854263</v>
      </c>
      <c r="S324" s="21">
        <v>19.486935464525736</v>
      </c>
      <c r="T324" s="21">
        <v>2.4339084628999894E-2</v>
      </c>
      <c r="U324" s="21">
        <v>1.3310802218745872</v>
      </c>
      <c r="V324" s="21">
        <v>1.3067411372455873</v>
      </c>
      <c r="W324" s="13" t="str">
        <f>IF(Table467411[[#This Row],[PSI - FI]]&gt;5,"Red",(IF(AND(Table467411[[#This Row],[PSI - FI]]&lt;5,Table467411[[#This Row],[PSI - FI]]&gt;=3),"Blue","No")))</f>
        <v>No</v>
      </c>
      <c r="X324" s="19" t="str">
        <f>HYPERLINK("https://www.google.com/maps/dir/?api=1&amp;origin=" &amp; Table467411[[#This Row],[Begin Lat]] &amp; "," &amp; Table467411[[#This Row],[Begin Long]] &amp; "&amp;destination=" &amp; Table467411[[#This Row],[End Lat]] &amp; "," &amp; Table467411[[#This Row],[End Long]] &amp; "&amp;travelmode=driving", "Google Maps")</f>
        <v>Google Maps</v>
      </c>
      <c r="Y324" s="1">
        <v>40.889853623199997</v>
      </c>
      <c r="Z324" s="1">
        <v>-81.405737555200005</v>
      </c>
      <c r="AA324" s="1">
        <v>40.897029742400001</v>
      </c>
      <c r="AB324" s="1">
        <v>-81.406257016799998</v>
      </c>
    </row>
    <row r="325" spans="1:28" x14ac:dyDescent="0.25">
      <c r="A325" s="13">
        <v>323</v>
      </c>
      <c r="B325" s="17">
        <v>3</v>
      </c>
      <c r="C325" s="1" t="s">
        <v>1330</v>
      </c>
      <c r="D325" s="1" t="s">
        <v>3245</v>
      </c>
      <c r="E325" s="1" t="s">
        <v>5940</v>
      </c>
      <c r="F325" s="1" t="s">
        <v>3712</v>
      </c>
      <c r="G325" s="16">
        <v>13.1</v>
      </c>
      <c r="H325" s="16">
        <v>13.6</v>
      </c>
      <c r="I325" s="13" t="s">
        <v>3190</v>
      </c>
      <c r="J325" s="1" t="s">
        <v>4984</v>
      </c>
      <c r="K325" s="1">
        <v>0</v>
      </c>
      <c r="L325" s="1">
        <v>2</v>
      </c>
      <c r="M325" s="1">
        <v>0</v>
      </c>
      <c r="N325" s="1">
        <v>3</v>
      </c>
      <c r="O325" s="1">
        <v>2</v>
      </c>
      <c r="P325" s="16">
        <v>106.66587936046511</v>
      </c>
      <c r="Q325" s="21">
        <v>0.34868195193749385</v>
      </c>
      <c r="R325" s="21">
        <v>2.8481924465165598</v>
      </c>
      <c r="S325" s="21">
        <v>2.499510494579066</v>
      </c>
      <c r="T325" s="21">
        <v>2.5098820020465266E-2</v>
      </c>
      <c r="U325" s="21">
        <v>1.3218603334133112</v>
      </c>
      <c r="V325" s="21">
        <v>1.2967615133928458</v>
      </c>
      <c r="W325" s="13" t="str">
        <f>IF(Table467411[[#This Row],[PSI - FI]]&gt;5,"Red",(IF(AND(Table467411[[#This Row],[PSI - FI]]&lt;5,Table467411[[#This Row],[PSI - FI]]&gt;=3),"Blue","No")))</f>
        <v>No</v>
      </c>
      <c r="X325" s="19" t="str">
        <f>HYPERLINK("https://www.google.com/maps/dir/?api=1&amp;origin=" &amp; Table467411[[#This Row],[Begin Lat]] &amp; "," &amp; Table467411[[#This Row],[Begin Long]] &amp; "&amp;destination=" &amp; Table467411[[#This Row],[End Lat]] &amp; "," &amp; Table467411[[#This Row],[End Long]] &amp; "&amp;travelmode=driving", "Google Maps")</f>
        <v>Google Maps</v>
      </c>
      <c r="Y325" s="1">
        <v>41.403001649300002</v>
      </c>
      <c r="Z325" s="1">
        <v>-82.6341543745</v>
      </c>
      <c r="AA325" s="1">
        <v>41.404058398899998</v>
      </c>
      <c r="AB325" s="1">
        <v>-82.624636538999994</v>
      </c>
    </row>
    <row r="326" spans="1:28" x14ac:dyDescent="0.25">
      <c r="A326" s="13">
        <v>324</v>
      </c>
      <c r="B326" s="17">
        <v>3</v>
      </c>
      <c r="C326" s="1" t="s">
        <v>1330</v>
      </c>
      <c r="D326" s="1" t="s">
        <v>3245</v>
      </c>
      <c r="E326" s="1" t="s">
        <v>5940</v>
      </c>
      <c r="F326" s="1" t="s">
        <v>3712</v>
      </c>
      <c r="G326" s="16">
        <v>29.4</v>
      </c>
      <c r="H326" s="16">
        <v>29.9</v>
      </c>
      <c r="I326" s="13" t="s">
        <v>3190</v>
      </c>
      <c r="J326" s="1" t="s">
        <v>4984</v>
      </c>
      <c r="K326" s="1">
        <v>0</v>
      </c>
      <c r="L326" s="1">
        <v>1</v>
      </c>
      <c r="M326" s="1">
        <v>4</v>
      </c>
      <c r="N326" s="1">
        <v>0</v>
      </c>
      <c r="O326" s="1">
        <v>7</v>
      </c>
      <c r="P326" s="16">
        <v>78.864189680232556</v>
      </c>
      <c r="Q326" s="21">
        <v>0.34912447891502091</v>
      </c>
      <c r="R326" s="21">
        <v>4.8667708722664154</v>
      </c>
      <c r="S326" s="21">
        <v>4.5176463933513942</v>
      </c>
      <c r="T326" s="21">
        <v>2.5129150476090989E-2</v>
      </c>
      <c r="U326" s="21">
        <v>1.3208916851406924</v>
      </c>
      <c r="V326" s="21">
        <v>1.2957625346646013</v>
      </c>
      <c r="W326" s="13" t="str">
        <f>IF(Table467411[[#This Row],[PSI - FI]]&gt;5,"Red",(IF(AND(Table467411[[#This Row],[PSI - FI]]&lt;5,Table467411[[#This Row],[PSI - FI]]&gt;=3),"Blue","No")))</f>
        <v>No</v>
      </c>
      <c r="X326" s="19" t="str">
        <f>HYPERLINK("https://www.google.com/maps/dir/?api=1&amp;origin=" &amp; Table467411[[#This Row],[Begin Lat]] &amp; "," &amp; Table467411[[#This Row],[Begin Long]] &amp; "&amp;destination=" &amp; Table467411[[#This Row],[End Lat]] &amp; "," &amp; Table467411[[#This Row],[End Long]] &amp; "&amp;travelmode=driving", "Google Maps")</f>
        <v>Google Maps</v>
      </c>
      <c r="Y326" s="1">
        <v>41.397643410299999</v>
      </c>
      <c r="Z326" s="1">
        <v>-82.366929089999999</v>
      </c>
      <c r="AA326" s="1">
        <v>41.400065816100003</v>
      </c>
      <c r="AB326" s="1">
        <v>-82.358046411900006</v>
      </c>
    </row>
    <row r="327" spans="1:28" x14ac:dyDescent="0.25">
      <c r="A327" s="13">
        <v>325</v>
      </c>
      <c r="B327" s="17">
        <v>4</v>
      </c>
      <c r="C327" s="1" t="s">
        <v>795</v>
      </c>
      <c r="D327" s="1" t="s">
        <v>4009</v>
      </c>
      <c r="E327" s="1" t="s">
        <v>5678</v>
      </c>
      <c r="F327" s="1" t="s">
        <v>3758</v>
      </c>
      <c r="G327" s="16">
        <v>6.9</v>
      </c>
      <c r="H327" s="16">
        <v>7.4</v>
      </c>
      <c r="I327" s="13" t="s">
        <v>3190</v>
      </c>
      <c r="J327" s="1" t="s">
        <v>4975</v>
      </c>
      <c r="K327" s="1">
        <v>1</v>
      </c>
      <c r="L327" s="1">
        <v>2</v>
      </c>
      <c r="M327" s="1">
        <v>4</v>
      </c>
      <c r="N327" s="1">
        <v>1</v>
      </c>
      <c r="O327" s="1">
        <v>11</v>
      </c>
      <c r="P327" s="16">
        <v>178.65506904069767</v>
      </c>
      <c r="Q327" s="21">
        <v>0.46124998533292766</v>
      </c>
      <c r="R327" s="21">
        <v>7.2981582350311269</v>
      </c>
      <c r="S327" s="21">
        <v>6.8369082496981992</v>
      </c>
      <c r="T327" s="21">
        <v>3.5469076593487983E-2</v>
      </c>
      <c r="U327" s="21">
        <v>1.3182136367701978</v>
      </c>
      <c r="V327" s="21">
        <v>1.2827445601767098</v>
      </c>
      <c r="W327" s="13" t="str">
        <f>IF(Table467411[[#This Row],[PSI - FI]]&gt;5,"Red",(IF(AND(Table467411[[#This Row],[PSI - FI]]&lt;5,Table467411[[#This Row],[PSI - FI]]&gt;=3),"Blue","No")))</f>
        <v>No</v>
      </c>
      <c r="X327" s="19" t="str">
        <f>HYPERLINK("https://www.google.com/maps/dir/?api=1&amp;origin=" &amp; Table467411[[#This Row],[Begin Lat]] &amp; "," &amp; Table467411[[#This Row],[Begin Long]] &amp; "&amp;destination=" &amp; Table467411[[#This Row],[End Lat]] &amp; "," &amp; Table467411[[#This Row],[End Long]] &amp; "&amp;travelmode=driving", "Google Maps")</f>
        <v>Google Maps</v>
      </c>
      <c r="Y327" s="1">
        <v>41.007797326099997</v>
      </c>
      <c r="Z327" s="1">
        <v>-81.4919659384</v>
      </c>
      <c r="AA327" s="1">
        <v>41.0157416861</v>
      </c>
      <c r="AB327" s="1">
        <v>-81.491748666399999</v>
      </c>
    </row>
    <row r="328" spans="1:28" x14ac:dyDescent="0.25">
      <c r="A328" s="13">
        <v>326</v>
      </c>
      <c r="B328" s="17">
        <v>3</v>
      </c>
      <c r="C328" s="1" t="s">
        <v>1330</v>
      </c>
      <c r="D328" s="1" t="s">
        <v>3245</v>
      </c>
      <c r="E328" s="1" t="s">
        <v>5940</v>
      </c>
      <c r="F328" s="1" t="s">
        <v>3712</v>
      </c>
      <c r="G328" s="16">
        <v>18.7</v>
      </c>
      <c r="H328" s="16">
        <v>19.2</v>
      </c>
      <c r="I328" s="13" t="s">
        <v>3190</v>
      </c>
      <c r="J328" s="1" t="s">
        <v>4984</v>
      </c>
      <c r="K328" s="1">
        <v>0</v>
      </c>
      <c r="L328" s="1">
        <v>1</v>
      </c>
      <c r="M328" s="1">
        <v>4</v>
      </c>
      <c r="N328" s="1">
        <v>0</v>
      </c>
      <c r="O328" s="1">
        <v>3</v>
      </c>
      <c r="P328" s="16">
        <v>74.864189680232556</v>
      </c>
      <c r="Q328" s="21">
        <v>0.3489769678003885</v>
      </c>
      <c r="R328" s="21">
        <v>3.2237995293964778</v>
      </c>
      <c r="S328" s="21">
        <v>2.8748225615960892</v>
      </c>
      <c r="T328" s="21">
        <v>2.5120616064227969E-2</v>
      </c>
      <c r="U328" s="21">
        <v>1.3148203688906039</v>
      </c>
      <c r="V328" s="21">
        <v>1.2896997528263761</v>
      </c>
      <c r="W328" s="13" t="str">
        <f>IF(Table467411[[#This Row],[PSI - FI]]&gt;5,"Red",(IF(AND(Table467411[[#This Row],[PSI - FI]]&lt;5,Table467411[[#This Row],[PSI - FI]]&gt;=3),"Blue","No")))</f>
        <v>No</v>
      </c>
      <c r="X328" s="19" t="str">
        <f>HYPERLINK("https://www.google.com/maps/dir/?api=1&amp;origin=" &amp; Table467411[[#This Row],[Begin Lat]] &amp; "," &amp; Table467411[[#This Row],[Begin Long]] &amp; "&amp;destination=" &amp; Table467411[[#This Row],[End Lat]] &amp; "," &amp; Table467411[[#This Row],[End Long]] &amp; "&amp;travelmode=driving", "Google Maps")</f>
        <v>Google Maps</v>
      </c>
      <c r="Y328" s="1">
        <v>41.369893268399998</v>
      </c>
      <c r="Z328" s="1">
        <v>-82.560509559500005</v>
      </c>
      <c r="AA328" s="1">
        <v>41.369738573399999</v>
      </c>
      <c r="AB328" s="1">
        <v>-82.550892464699999</v>
      </c>
    </row>
    <row r="329" spans="1:28" x14ac:dyDescent="0.25">
      <c r="A329" s="13">
        <v>327</v>
      </c>
      <c r="B329" s="17">
        <v>2</v>
      </c>
      <c r="C329" s="1" t="s">
        <v>786</v>
      </c>
      <c r="D329" s="1" t="s">
        <v>4758</v>
      </c>
      <c r="E329" s="1" t="s">
        <v>5269</v>
      </c>
      <c r="F329" s="1" t="s">
        <v>4873</v>
      </c>
      <c r="G329" s="16">
        <v>3.1</v>
      </c>
      <c r="H329" s="16">
        <v>3.6</v>
      </c>
      <c r="I329" s="13" t="s">
        <v>3190</v>
      </c>
      <c r="J329" s="1" t="s">
        <v>4975</v>
      </c>
      <c r="K329" s="1">
        <v>0</v>
      </c>
      <c r="L329" s="1">
        <v>0</v>
      </c>
      <c r="M329" s="1">
        <v>11</v>
      </c>
      <c r="N329" s="1">
        <v>4</v>
      </c>
      <c r="O329" s="1">
        <v>24</v>
      </c>
      <c r="P329" s="16">
        <v>113.765625</v>
      </c>
      <c r="Q329" s="21">
        <v>0.22068295371466048</v>
      </c>
      <c r="R329" s="21">
        <v>13.815843199846389</v>
      </c>
      <c r="S329" s="21">
        <v>13.595160246131728</v>
      </c>
      <c r="T329" s="21">
        <v>1.7583308907314323E-2</v>
      </c>
      <c r="U329" s="21">
        <v>1.3127914279573569</v>
      </c>
      <c r="V329" s="21">
        <v>1.2952081190500426</v>
      </c>
      <c r="W329" s="13" t="str">
        <f>IF(Table467411[[#This Row],[PSI - FI]]&gt;5,"Red",(IF(AND(Table467411[[#This Row],[PSI - FI]]&lt;5,Table467411[[#This Row],[PSI - FI]]&gt;=3),"Blue","No")))</f>
        <v>No</v>
      </c>
      <c r="X329" s="19" t="str">
        <f>HYPERLINK("https://www.google.com/maps/dir/?api=1&amp;origin=" &amp; Table467411[[#This Row],[Begin Lat]] &amp; "," &amp; Table467411[[#This Row],[Begin Long]] &amp; "&amp;destination=" &amp; Table467411[[#This Row],[End Lat]] &amp; "," &amp; Table467411[[#This Row],[End Long]] &amp; "&amp;travelmode=driving", "Google Maps")</f>
        <v>Google Maps</v>
      </c>
      <c r="Y329" s="1">
        <v>41.656437743399998</v>
      </c>
      <c r="Z329" s="1">
        <v>-83.702117400999995</v>
      </c>
      <c r="AA329" s="1">
        <v>41.663688305199997</v>
      </c>
      <c r="AB329" s="1">
        <v>-83.702361947599996</v>
      </c>
    </row>
    <row r="330" spans="1:28" x14ac:dyDescent="0.25">
      <c r="A330" s="13">
        <v>328</v>
      </c>
      <c r="B330" s="17">
        <v>6</v>
      </c>
      <c r="C330" s="1" t="s">
        <v>808</v>
      </c>
      <c r="D330" s="1" t="s">
        <v>3227</v>
      </c>
      <c r="E330" s="1" t="s">
        <v>3233</v>
      </c>
      <c r="F330" s="1" t="s">
        <v>3704</v>
      </c>
      <c r="G330" s="16">
        <v>20.6</v>
      </c>
      <c r="H330" s="16">
        <v>21.1</v>
      </c>
      <c r="I330" s="13" t="s">
        <v>3190</v>
      </c>
      <c r="J330" s="1" t="s">
        <v>4984</v>
      </c>
      <c r="K330" s="1">
        <v>0</v>
      </c>
      <c r="L330" s="1">
        <v>1</v>
      </c>
      <c r="M330" s="1">
        <v>3</v>
      </c>
      <c r="N330" s="1">
        <v>1</v>
      </c>
      <c r="O330" s="1">
        <v>15</v>
      </c>
      <c r="P330" s="16">
        <v>84.754814680232556</v>
      </c>
      <c r="Q330" s="21">
        <v>0.38725659215102926</v>
      </c>
      <c r="R330" s="21">
        <v>7.6190378368973581</v>
      </c>
      <c r="S330" s="21">
        <v>7.2317812447463288</v>
      </c>
      <c r="T330" s="21">
        <v>2.7778193124684609E-2</v>
      </c>
      <c r="U330" s="21">
        <v>1.3125398935530255</v>
      </c>
      <c r="V330" s="21">
        <v>1.2847617004283409</v>
      </c>
      <c r="W330" s="13" t="str">
        <f>IF(Table467411[[#This Row],[PSI - FI]]&gt;5,"Red",(IF(AND(Table467411[[#This Row],[PSI - FI]]&lt;5,Table467411[[#This Row],[PSI - FI]]&gt;=3),"Blue","No")))</f>
        <v>No</v>
      </c>
      <c r="X330" s="19" t="str">
        <f>HYPERLINK("https://www.google.com/maps/dir/?api=1&amp;origin=" &amp; Table467411[[#This Row],[Begin Lat]] &amp; "," &amp; Table467411[[#This Row],[Begin Long]] &amp; "&amp;destination=" &amp; Table467411[[#This Row],[End Lat]] &amp; "," &amp; Table467411[[#This Row],[End Long]] &amp; "&amp;travelmode=driving", "Google Maps")</f>
        <v>Google Maps</v>
      </c>
      <c r="Y330" s="1">
        <v>39.7668241326</v>
      </c>
      <c r="Z330" s="1">
        <v>-82.989851994199995</v>
      </c>
      <c r="AA330" s="1">
        <v>39.774043116100003</v>
      </c>
      <c r="AB330" s="1">
        <v>-82.989003007199997</v>
      </c>
    </row>
    <row r="331" spans="1:28" x14ac:dyDescent="0.25">
      <c r="A331" s="13">
        <v>329</v>
      </c>
      <c r="B331" s="17">
        <v>6</v>
      </c>
      <c r="C331" s="1" t="s">
        <v>808</v>
      </c>
      <c r="D331" s="1" t="s">
        <v>3227</v>
      </c>
      <c r="E331" s="1" t="s">
        <v>3233</v>
      </c>
      <c r="F331" s="1" t="s">
        <v>3704</v>
      </c>
      <c r="G331" s="16">
        <v>18.8</v>
      </c>
      <c r="H331" s="16">
        <v>19.3</v>
      </c>
      <c r="I331" s="13" t="s">
        <v>3190</v>
      </c>
      <c r="J331" s="1" t="s">
        <v>4984</v>
      </c>
      <c r="K331" s="1">
        <v>0</v>
      </c>
      <c r="L331" s="1">
        <v>1</v>
      </c>
      <c r="M331" s="1">
        <v>3</v>
      </c>
      <c r="N331" s="1">
        <v>1</v>
      </c>
      <c r="O331" s="1">
        <v>6</v>
      </c>
      <c r="P331" s="16">
        <v>75.754814680232556</v>
      </c>
      <c r="Q331" s="21">
        <v>0.38725659215102926</v>
      </c>
      <c r="R331" s="21">
        <v>4.194324499457192</v>
      </c>
      <c r="S331" s="21">
        <v>3.8070679073061626</v>
      </c>
      <c r="T331" s="21">
        <v>2.7778193124684609E-2</v>
      </c>
      <c r="U331" s="21">
        <v>1.3125398935530255</v>
      </c>
      <c r="V331" s="21">
        <v>1.2847617004283409</v>
      </c>
      <c r="W331" s="13" t="str">
        <f>IF(Table467411[[#This Row],[PSI - FI]]&gt;5,"Red",(IF(AND(Table467411[[#This Row],[PSI - FI]]&lt;5,Table467411[[#This Row],[PSI - FI]]&gt;=3),"Blue","No")))</f>
        <v>No</v>
      </c>
      <c r="X331" s="19" t="str">
        <f>HYPERLINK("https://www.google.com/maps/dir/?api=1&amp;origin=" &amp; Table467411[[#This Row],[Begin Lat]] &amp; "," &amp; Table467411[[#This Row],[Begin Long]] &amp; "&amp;destination=" &amp; Table467411[[#This Row],[End Lat]] &amp; "," &amp; Table467411[[#This Row],[End Long]] &amp; "&amp;travelmode=driving", "Google Maps")</f>
        <v>Google Maps</v>
      </c>
      <c r="Y331" s="1">
        <v>39.740967036100002</v>
      </c>
      <c r="Z331" s="1">
        <v>-82.987478972199995</v>
      </c>
      <c r="AA331" s="1">
        <v>39.748119951500001</v>
      </c>
      <c r="AB331" s="1">
        <v>-82.988980013000003</v>
      </c>
    </row>
    <row r="332" spans="1:28" x14ac:dyDescent="0.25">
      <c r="A332" s="13">
        <v>330</v>
      </c>
      <c r="B332" s="17">
        <v>11</v>
      </c>
      <c r="C332" s="1" t="s">
        <v>3838</v>
      </c>
      <c r="D332" s="1" t="s">
        <v>3655</v>
      </c>
      <c r="E332" s="1" t="s">
        <v>5950</v>
      </c>
      <c r="F332" s="1" t="s">
        <v>3762</v>
      </c>
      <c r="G332" s="16">
        <v>15.9</v>
      </c>
      <c r="H332" s="16">
        <v>16.399999999999999</v>
      </c>
      <c r="I332" s="13" t="s">
        <v>3190</v>
      </c>
      <c r="J332" s="1" t="s">
        <v>4984</v>
      </c>
      <c r="K332" s="1">
        <v>0</v>
      </c>
      <c r="L332" s="1">
        <v>1</v>
      </c>
      <c r="M332" s="1">
        <v>2</v>
      </c>
      <c r="N332" s="1">
        <v>3</v>
      </c>
      <c r="O332" s="1">
        <v>22</v>
      </c>
      <c r="P332" s="16">
        <v>94.082939680232556</v>
      </c>
      <c r="Q332" s="21">
        <v>0.21841164478055478</v>
      </c>
      <c r="R332" s="21">
        <v>10.847703916106704</v>
      </c>
      <c r="S332" s="21">
        <v>10.62929227132615</v>
      </c>
      <c r="T332" s="21">
        <v>1.6638065142159861E-2</v>
      </c>
      <c r="U332" s="21">
        <v>1.3121152243273051</v>
      </c>
      <c r="V332" s="21">
        <v>1.2954771591851453</v>
      </c>
      <c r="W332" s="13" t="str">
        <f>IF(Table467411[[#This Row],[PSI - FI]]&gt;5,"Red",(IF(AND(Table467411[[#This Row],[PSI - FI]]&lt;5,Table467411[[#This Row],[PSI - FI]]&gt;=3),"Blue","No")))</f>
        <v>No</v>
      </c>
      <c r="X332" s="19" t="str">
        <f>HYPERLINK("https://www.google.com/maps/dir/?api=1&amp;origin=" &amp; Table467411[[#This Row],[Begin Lat]] &amp; "," &amp; Table467411[[#This Row],[Begin Long]] &amp; "&amp;destination=" &amp; Table467411[[#This Row],[End Lat]] &amp; "," &amp; Table467411[[#This Row],[End Long]] &amp; "&amp;travelmode=driving", "Google Maps")</f>
        <v>Google Maps</v>
      </c>
      <c r="Y332" s="1">
        <v>40.379747299199998</v>
      </c>
      <c r="Z332" s="1">
        <v>-80.617475520699998</v>
      </c>
      <c r="AA332" s="1">
        <v>40.376364974300003</v>
      </c>
      <c r="AB332" s="1">
        <v>-80.612163264100005</v>
      </c>
    </row>
    <row r="333" spans="1:28" x14ac:dyDescent="0.25">
      <c r="A333" s="13">
        <v>331</v>
      </c>
      <c r="B333" s="17">
        <v>8</v>
      </c>
      <c r="C333" s="1" t="s">
        <v>1329</v>
      </c>
      <c r="D333" s="1" t="s">
        <v>4579</v>
      </c>
      <c r="E333" s="1" t="s">
        <v>3221</v>
      </c>
      <c r="F333" s="1" t="s">
        <v>3705</v>
      </c>
      <c r="G333" s="16">
        <v>9.6</v>
      </c>
      <c r="H333" s="16">
        <v>10.1</v>
      </c>
      <c r="I333" s="13" t="s">
        <v>3190</v>
      </c>
      <c r="J333" s="1" t="s">
        <v>4975</v>
      </c>
      <c r="K333" s="1">
        <v>0</v>
      </c>
      <c r="L333" s="1">
        <v>3</v>
      </c>
      <c r="M333" s="1">
        <v>2</v>
      </c>
      <c r="N333" s="1">
        <v>1</v>
      </c>
      <c r="O333" s="1">
        <v>13</v>
      </c>
      <c r="P333" s="16">
        <v>167.56131904069767</v>
      </c>
      <c r="Q333" s="21">
        <v>0.76874122196920192</v>
      </c>
      <c r="R333" s="21">
        <v>7.5278603895819982</v>
      </c>
      <c r="S333" s="21">
        <v>6.7591191676127966</v>
      </c>
      <c r="T333" s="21">
        <v>5.884724954132893E-2</v>
      </c>
      <c r="U333" s="21">
        <v>1.3111404535115099</v>
      </c>
      <c r="V333" s="21">
        <v>1.2522932039701808</v>
      </c>
      <c r="W333" s="13" t="str">
        <f>IF(Table467411[[#This Row],[PSI - FI]]&gt;5,"Red",(IF(AND(Table467411[[#This Row],[PSI - FI]]&lt;5,Table467411[[#This Row],[PSI - FI]]&gt;=3),"Blue","No")))</f>
        <v>No</v>
      </c>
      <c r="X333" s="19" t="str">
        <f>HYPERLINK("https://www.google.com/maps/dir/?api=1&amp;origin=" &amp; Table467411[[#This Row],[Begin Lat]] &amp; "," &amp; Table467411[[#This Row],[Begin Long]] &amp; "&amp;destination=" &amp; Table467411[[#This Row],[End Lat]] &amp; "," &amp; Table467411[[#This Row],[End Long]] &amp; "&amp;travelmode=driving", "Google Maps")</f>
        <v>Google Maps</v>
      </c>
      <c r="Y333" s="1">
        <v>39.006340788300001</v>
      </c>
      <c r="Z333" s="1">
        <v>-84.160994684200006</v>
      </c>
      <c r="AA333" s="1">
        <v>39.003218052699999</v>
      </c>
      <c r="AB333" s="1">
        <v>-84.153132436600004</v>
      </c>
    </row>
    <row r="334" spans="1:28" x14ac:dyDescent="0.25">
      <c r="A334" s="13">
        <v>332</v>
      </c>
      <c r="B334" s="17">
        <v>8</v>
      </c>
      <c r="C334" s="1" t="s">
        <v>1329</v>
      </c>
      <c r="D334" s="1" t="s">
        <v>4579</v>
      </c>
      <c r="E334" s="1" t="s">
        <v>3221</v>
      </c>
      <c r="F334" s="1" t="s">
        <v>3705</v>
      </c>
      <c r="G334" s="16">
        <v>8.1999999999999993</v>
      </c>
      <c r="H334" s="16">
        <v>8.6999999999999993</v>
      </c>
      <c r="I334" s="13" t="s">
        <v>3190</v>
      </c>
      <c r="J334" s="1" t="s">
        <v>4975</v>
      </c>
      <c r="K334" s="1">
        <v>1</v>
      </c>
      <c r="L334" s="1">
        <v>0</v>
      </c>
      <c r="M334" s="1">
        <v>3</v>
      </c>
      <c r="N334" s="1">
        <v>2</v>
      </c>
      <c r="O334" s="1">
        <v>10</v>
      </c>
      <c r="P334" s="16">
        <v>84.192314680232556</v>
      </c>
      <c r="Q334" s="21">
        <v>0.76874122196920192</v>
      </c>
      <c r="R334" s="21">
        <v>6.3426754526796474</v>
      </c>
      <c r="S334" s="21">
        <v>5.5739342307104458</v>
      </c>
      <c r="T334" s="21">
        <v>5.884724954132893E-2</v>
      </c>
      <c r="U334" s="21">
        <v>1.3111404535115099</v>
      </c>
      <c r="V334" s="21">
        <v>1.2522932039701808</v>
      </c>
      <c r="W334" s="13" t="str">
        <f>IF(Table467411[[#This Row],[PSI - FI]]&gt;5,"Red",(IF(AND(Table467411[[#This Row],[PSI - FI]]&lt;5,Table467411[[#This Row],[PSI - FI]]&gt;=3),"Blue","No")))</f>
        <v>No</v>
      </c>
      <c r="X334" s="19" t="str">
        <f>HYPERLINK("https://www.google.com/maps/dir/?api=1&amp;origin=" &amp; Table467411[[#This Row],[Begin Lat]] &amp; "," &amp; Table467411[[#This Row],[Begin Long]] &amp; "&amp;destination=" &amp; Table467411[[#This Row],[End Lat]] &amp; "," &amp; Table467411[[#This Row],[End Long]] &amp; "&amp;travelmode=driving", "Google Maps")</f>
        <v>Google Maps</v>
      </c>
      <c r="Y334" s="1">
        <v>39.014312966200002</v>
      </c>
      <c r="Z334" s="1">
        <v>-84.184225520799998</v>
      </c>
      <c r="AA334" s="1">
        <v>39.011263505199999</v>
      </c>
      <c r="AB334" s="1">
        <v>-84.176690141400002</v>
      </c>
    </row>
    <row r="335" spans="1:28" x14ac:dyDescent="0.25">
      <c r="A335" s="13">
        <v>333</v>
      </c>
      <c r="B335" s="17">
        <v>6</v>
      </c>
      <c r="C335" s="1" t="s">
        <v>784</v>
      </c>
      <c r="D335" s="1" t="s">
        <v>3925</v>
      </c>
      <c r="E335" s="1" t="s">
        <v>5247</v>
      </c>
      <c r="F335" s="1" t="s">
        <v>3701</v>
      </c>
      <c r="G335" s="16">
        <v>27</v>
      </c>
      <c r="H335" s="16">
        <v>27.5</v>
      </c>
      <c r="I335" s="13" t="s">
        <v>3190</v>
      </c>
      <c r="J335" s="1" t="s">
        <v>4984</v>
      </c>
      <c r="K335" s="1">
        <v>0</v>
      </c>
      <c r="L335" s="1">
        <v>1</v>
      </c>
      <c r="M335" s="1">
        <v>2</v>
      </c>
      <c r="N335" s="1">
        <v>1</v>
      </c>
      <c r="O335" s="1">
        <v>7</v>
      </c>
      <c r="P335" s="16">
        <v>70.207939680232556</v>
      </c>
      <c r="Q335" s="21">
        <v>0.75485798010213212</v>
      </c>
      <c r="R335" s="21">
        <v>4.4383342091559497</v>
      </c>
      <c r="S335" s="21">
        <v>3.6834762290538174</v>
      </c>
      <c r="T335" s="21">
        <v>5.5949155941542317E-2</v>
      </c>
      <c r="U335" s="21">
        <v>1.3106344383845636</v>
      </c>
      <c r="V335" s="21">
        <v>1.2546852824430212</v>
      </c>
      <c r="W335" s="13" t="str">
        <f>IF(Table467411[[#This Row],[PSI - FI]]&gt;5,"Red",(IF(AND(Table467411[[#This Row],[PSI - FI]]&lt;5,Table467411[[#This Row],[PSI - FI]]&gt;=3),"Blue","No")))</f>
        <v>No</v>
      </c>
      <c r="X335" s="19" t="str">
        <f>HYPERLINK("https://www.google.com/maps/dir/?api=1&amp;origin=" &amp; Table467411[[#This Row],[Begin Lat]] &amp; "," &amp; Table467411[[#This Row],[Begin Long]] &amp; "&amp;destination=" &amp; Table467411[[#This Row],[End Lat]] &amp; "," &amp; Table467411[[#This Row],[End Long]] &amp; "&amp;travelmode=driving", "Google Maps")</f>
        <v>Google Maps</v>
      </c>
      <c r="Y335" s="1">
        <v>39.878938024699998</v>
      </c>
      <c r="Z335" s="1">
        <v>-82.867186971199999</v>
      </c>
      <c r="AA335" s="1">
        <v>39.874242998600003</v>
      </c>
      <c r="AB335" s="1">
        <v>-82.860020221699997</v>
      </c>
    </row>
    <row r="336" spans="1:28" x14ac:dyDescent="0.25">
      <c r="A336" s="13">
        <v>334</v>
      </c>
      <c r="B336" s="17">
        <v>6</v>
      </c>
      <c r="C336" s="1" t="s">
        <v>784</v>
      </c>
      <c r="D336" s="1" t="s">
        <v>4660</v>
      </c>
      <c r="E336" s="1" t="s">
        <v>5319</v>
      </c>
      <c r="F336" s="1" t="s">
        <v>3743</v>
      </c>
      <c r="G336" s="16">
        <v>22.5</v>
      </c>
      <c r="H336" s="16">
        <v>23</v>
      </c>
      <c r="I336" s="13" t="s">
        <v>3190</v>
      </c>
      <c r="J336" s="1" t="s">
        <v>4983</v>
      </c>
      <c r="K336" s="1">
        <v>0</v>
      </c>
      <c r="L336" s="1">
        <v>2</v>
      </c>
      <c r="M336" s="1">
        <v>6</v>
      </c>
      <c r="N336" s="1">
        <v>7</v>
      </c>
      <c r="O336" s="1">
        <v>29</v>
      </c>
      <c r="P336" s="16">
        <v>190.69712936046511</v>
      </c>
      <c r="Q336" s="21">
        <v>0.23057058183757265</v>
      </c>
      <c r="R336" s="21">
        <v>15.318038155844174</v>
      </c>
      <c r="S336" s="21">
        <v>15.087467574006602</v>
      </c>
      <c r="T336" s="21">
        <v>1.8464619356851314E-2</v>
      </c>
      <c r="U336" s="21">
        <v>1.3071682694977607</v>
      </c>
      <c r="V336" s="21">
        <v>1.2887036501409093</v>
      </c>
      <c r="W336" s="13" t="str">
        <f>IF(Table467411[[#This Row],[PSI - FI]]&gt;5,"Red",(IF(AND(Table467411[[#This Row],[PSI - FI]]&lt;5,Table467411[[#This Row],[PSI - FI]]&gt;=3),"Blue","No")))</f>
        <v>No</v>
      </c>
      <c r="X336" s="19" t="str">
        <f>HYPERLINK("https://www.google.com/maps/dir/?api=1&amp;origin=" &amp; Table467411[[#This Row],[Begin Lat]] &amp; "," &amp; Table467411[[#This Row],[Begin Long]] &amp; "&amp;destination=" &amp; Table467411[[#This Row],[End Lat]] &amp; "," &amp; Table467411[[#This Row],[End Long]] &amp; "&amp;travelmode=driving", "Google Maps")</f>
        <v>Google Maps</v>
      </c>
      <c r="Y336" s="1">
        <v>40.054192862400001</v>
      </c>
      <c r="Z336" s="1">
        <v>-82.940851344199999</v>
      </c>
      <c r="AA336" s="1">
        <v>40.060472622900001</v>
      </c>
      <c r="AB336" s="1">
        <v>-82.936213100800003</v>
      </c>
    </row>
    <row r="337" spans="1:28" x14ac:dyDescent="0.25">
      <c r="A337" s="13">
        <v>335</v>
      </c>
      <c r="B337" s="17">
        <v>8</v>
      </c>
      <c r="C337" s="1" t="s">
        <v>787</v>
      </c>
      <c r="D337" s="1" t="s">
        <v>4079</v>
      </c>
      <c r="E337" s="1" t="s">
        <v>5855</v>
      </c>
      <c r="F337" s="1" t="s">
        <v>3729</v>
      </c>
      <c r="G337" s="16">
        <v>3.3</v>
      </c>
      <c r="H337" s="16">
        <v>3.8</v>
      </c>
      <c r="I337" s="13" t="s">
        <v>3190</v>
      </c>
      <c r="J337" s="1" t="s">
        <v>4975</v>
      </c>
      <c r="K337" s="1">
        <v>1</v>
      </c>
      <c r="L337" s="1">
        <v>1</v>
      </c>
      <c r="M337" s="1">
        <v>5</v>
      </c>
      <c r="N337" s="1">
        <v>4</v>
      </c>
      <c r="O337" s="1">
        <v>28</v>
      </c>
      <c r="P337" s="16">
        <v>169.83775436046511</v>
      </c>
      <c r="Q337" s="21">
        <v>0.28068245623243743</v>
      </c>
      <c r="R337" s="21">
        <v>14.457052221715626</v>
      </c>
      <c r="S337" s="21">
        <v>14.176369765483189</v>
      </c>
      <c r="T337" s="21">
        <v>2.167991526135855E-2</v>
      </c>
      <c r="U337" s="21">
        <v>1.3064690391690843</v>
      </c>
      <c r="V337" s="21">
        <v>1.2847891239077258</v>
      </c>
      <c r="W337" s="13" t="str">
        <f>IF(Table467411[[#This Row],[PSI - FI]]&gt;5,"Red",(IF(AND(Table467411[[#This Row],[PSI - FI]]&lt;5,Table467411[[#This Row],[PSI - FI]]&gt;=3),"Blue","No")))</f>
        <v>No</v>
      </c>
      <c r="X337" s="19" t="str">
        <f>HYPERLINK("https://www.google.com/maps/dir/?api=1&amp;origin=" &amp; Table467411[[#This Row],[Begin Lat]] &amp; "," &amp; Table467411[[#This Row],[Begin Long]] &amp; "&amp;destination=" &amp; Table467411[[#This Row],[End Lat]] &amp; "," &amp; Table467411[[#This Row],[End Long]] &amp; "&amp;travelmode=driving", "Google Maps")</f>
        <v>Google Maps</v>
      </c>
      <c r="Y337" s="1">
        <v>39.203117336699997</v>
      </c>
      <c r="Z337" s="1">
        <v>-84.475011993799995</v>
      </c>
      <c r="AA337" s="1">
        <v>39.210359990999997</v>
      </c>
      <c r="AB337" s="1">
        <v>-84.474340163500003</v>
      </c>
    </row>
    <row r="338" spans="1:28" x14ac:dyDescent="0.25">
      <c r="A338" s="13">
        <v>336</v>
      </c>
      <c r="B338" s="17">
        <v>3</v>
      </c>
      <c r="C338" s="1" t="s">
        <v>791</v>
      </c>
      <c r="D338" s="1" t="s">
        <v>4638</v>
      </c>
      <c r="E338" s="1" t="s">
        <v>5918</v>
      </c>
      <c r="F338" s="1" t="s">
        <v>3712</v>
      </c>
      <c r="G338" s="16">
        <v>7.5</v>
      </c>
      <c r="H338" s="16">
        <v>8</v>
      </c>
      <c r="I338" s="13" t="s">
        <v>3190</v>
      </c>
      <c r="J338" s="1" t="s">
        <v>4984</v>
      </c>
      <c r="K338" s="1">
        <v>0</v>
      </c>
      <c r="L338" s="1">
        <v>1</v>
      </c>
      <c r="M338" s="1">
        <v>2</v>
      </c>
      <c r="N338" s="1">
        <v>1</v>
      </c>
      <c r="O338" s="1">
        <v>14</v>
      </c>
      <c r="P338" s="16">
        <v>77.207939680232556</v>
      </c>
      <c r="Q338" s="21">
        <v>0.56085559050017086</v>
      </c>
      <c r="R338" s="21">
        <v>7.9323647384009082</v>
      </c>
      <c r="S338" s="21">
        <v>7.3715091479007375</v>
      </c>
      <c r="T338" s="21">
        <v>4.0596773490730417E-2</v>
      </c>
      <c r="U338" s="21">
        <v>1.3051853087458274</v>
      </c>
      <c r="V338" s="21">
        <v>1.264588535255097</v>
      </c>
      <c r="W338" s="13" t="str">
        <f>IF(Table467411[[#This Row],[PSI - FI]]&gt;5,"Red",(IF(AND(Table467411[[#This Row],[PSI - FI]]&lt;5,Table467411[[#This Row],[PSI - FI]]&gt;=3),"Blue","No")))</f>
        <v>No</v>
      </c>
      <c r="X338" s="19" t="str">
        <f>HYPERLINK("https://www.google.com/maps/dir/?api=1&amp;origin=" &amp; Table467411[[#This Row],[Begin Lat]] &amp; "," &amp; Table467411[[#This Row],[Begin Long]] &amp; "&amp;destination=" &amp; Table467411[[#This Row],[End Lat]] &amp; "," &amp; Table467411[[#This Row],[End Long]] &amp; "&amp;travelmode=driving", "Google Maps")</f>
        <v>Google Maps</v>
      </c>
      <c r="Y338" s="1">
        <v>41.4142517497</v>
      </c>
      <c r="Z338" s="1">
        <v>-82.207933385999993</v>
      </c>
      <c r="AA338" s="1">
        <v>41.413868485899997</v>
      </c>
      <c r="AB338" s="1">
        <v>-82.198399919899998</v>
      </c>
    </row>
    <row r="339" spans="1:28" x14ac:dyDescent="0.25">
      <c r="A339" s="13">
        <v>337</v>
      </c>
      <c r="B339" s="17">
        <v>9</v>
      </c>
      <c r="C339" s="1" t="s">
        <v>796</v>
      </c>
      <c r="D339" s="1" t="s">
        <v>3218</v>
      </c>
      <c r="E339" s="1" t="s">
        <v>3229</v>
      </c>
      <c r="F339" s="1" t="s">
        <v>3704</v>
      </c>
      <c r="G339" s="16">
        <v>15.2</v>
      </c>
      <c r="H339" s="16">
        <v>15.7</v>
      </c>
      <c r="I339" s="13" t="s">
        <v>3190</v>
      </c>
      <c r="J339" s="1" t="s">
        <v>4984</v>
      </c>
      <c r="K339" s="1">
        <v>1</v>
      </c>
      <c r="L339" s="1">
        <v>1</v>
      </c>
      <c r="M339" s="1">
        <v>2</v>
      </c>
      <c r="N339" s="1">
        <v>1</v>
      </c>
      <c r="O339" s="1">
        <v>7</v>
      </c>
      <c r="P339" s="16">
        <v>115.88462936046511</v>
      </c>
      <c r="Q339" s="21">
        <v>0.31594567558128989</v>
      </c>
      <c r="R339" s="21">
        <v>5.0621041682739278</v>
      </c>
      <c r="S339" s="21">
        <v>4.7461584926926381</v>
      </c>
      <c r="T339" s="21">
        <v>2.2882725842352111E-2</v>
      </c>
      <c r="U339" s="21">
        <v>1.3043141889784577</v>
      </c>
      <c r="V339" s="21">
        <v>1.2814314631361057</v>
      </c>
      <c r="W339" s="13" t="str">
        <f>IF(Table467411[[#This Row],[PSI - FI]]&gt;5,"Red",(IF(AND(Table467411[[#This Row],[PSI - FI]]&lt;5,Table467411[[#This Row],[PSI - FI]]&gt;=3),"Blue","No")))</f>
        <v>No</v>
      </c>
      <c r="X339" s="19" t="str">
        <f>HYPERLINK("https://www.google.com/maps/dir/?api=1&amp;origin=" &amp; Table467411[[#This Row],[Begin Lat]] &amp; "," &amp; Table467411[[#This Row],[Begin Long]] &amp; "&amp;destination=" &amp; Table467411[[#This Row],[End Lat]] &amp; "," &amp; Table467411[[#This Row],[End Long]] &amp; "&amp;travelmode=driving", "Google Maps")</f>
        <v>Google Maps</v>
      </c>
      <c r="Y339" s="1">
        <v>39.378664764500002</v>
      </c>
      <c r="Z339" s="1">
        <v>-82.968452608600003</v>
      </c>
      <c r="AA339" s="1">
        <v>39.385871205699999</v>
      </c>
      <c r="AB339" s="1">
        <v>-82.969448619299996</v>
      </c>
    </row>
    <row r="340" spans="1:28" x14ac:dyDescent="0.25">
      <c r="A340" s="13">
        <v>338</v>
      </c>
      <c r="B340" s="17">
        <v>12</v>
      </c>
      <c r="C340" s="1" t="s">
        <v>794</v>
      </c>
      <c r="D340" s="1" t="s">
        <v>3978</v>
      </c>
      <c r="E340" s="1" t="s">
        <v>5844</v>
      </c>
      <c r="F340" s="1" t="s">
        <v>3712</v>
      </c>
      <c r="G340" s="16">
        <v>15.5</v>
      </c>
      <c r="H340" s="16">
        <v>16</v>
      </c>
      <c r="I340" s="13" t="s">
        <v>3190</v>
      </c>
      <c r="J340" s="1" t="s">
        <v>4984</v>
      </c>
      <c r="K340" s="1">
        <v>0</v>
      </c>
      <c r="L340" s="1">
        <v>1</v>
      </c>
      <c r="M340" s="1">
        <v>2</v>
      </c>
      <c r="N340" s="1">
        <v>2</v>
      </c>
      <c r="O340" s="1">
        <v>8</v>
      </c>
      <c r="P340" s="16">
        <v>75.645439680232556</v>
      </c>
      <c r="Q340" s="21">
        <v>0.36966818495745063</v>
      </c>
      <c r="R340" s="21">
        <v>5.0126185227414419</v>
      </c>
      <c r="S340" s="21">
        <v>4.6429503377839909</v>
      </c>
      <c r="T340" s="21">
        <v>2.6547738464134114E-2</v>
      </c>
      <c r="U340" s="21">
        <v>1.3038183554985414</v>
      </c>
      <c r="V340" s="21">
        <v>1.2772706170344073</v>
      </c>
      <c r="W340" s="13" t="str">
        <f>IF(Table467411[[#This Row],[PSI - FI]]&gt;5,"Red",(IF(AND(Table467411[[#This Row],[PSI - FI]]&lt;5,Table467411[[#This Row],[PSI - FI]]&gt;=3),"Blue","No")))</f>
        <v>No</v>
      </c>
      <c r="X340" s="19" t="str">
        <f>HYPERLINK("https://www.google.com/maps/dir/?api=1&amp;origin=" &amp; Table467411[[#This Row],[Begin Lat]] &amp; "," &amp; Table467411[[#This Row],[Begin Long]] &amp; "&amp;destination=" &amp; Table467411[[#This Row],[End Lat]] &amp; "," &amp; Table467411[[#This Row],[End Long]] &amp; "&amp;travelmode=driving", "Google Maps")</f>
        <v>Google Maps</v>
      </c>
      <c r="Y340" s="1">
        <v>41.736697285299996</v>
      </c>
      <c r="Z340" s="1">
        <v>-81.251802598500007</v>
      </c>
      <c r="AA340" s="1">
        <v>41.739556837999999</v>
      </c>
      <c r="AB340" s="1">
        <v>-81.242873782000004</v>
      </c>
    </row>
    <row r="341" spans="1:28" x14ac:dyDescent="0.25">
      <c r="A341" s="13">
        <v>339</v>
      </c>
      <c r="B341" s="17">
        <v>4</v>
      </c>
      <c r="C341" s="1" t="s">
        <v>801</v>
      </c>
      <c r="D341" s="1" t="s">
        <v>4640</v>
      </c>
      <c r="E341" s="1" t="s">
        <v>5937</v>
      </c>
      <c r="F341" s="1" t="s">
        <v>3769</v>
      </c>
      <c r="G341" s="16">
        <v>9</v>
      </c>
      <c r="H341" s="16">
        <v>9.5</v>
      </c>
      <c r="I341" s="13" t="s">
        <v>3190</v>
      </c>
      <c r="J341" s="1" t="s">
        <v>4984</v>
      </c>
      <c r="K341" s="1">
        <v>0</v>
      </c>
      <c r="L341" s="1">
        <v>1</v>
      </c>
      <c r="M341" s="1">
        <v>3</v>
      </c>
      <c r="N341" s="1">
        <v>0</v>
      </c>
      <c r="O341" s="1">
        <v>10</v>
      </c>
      <c r="P341" s="16">
        <v>75.317314680232556</v>
      </c>
      <c r="Q341" s="21">
        <v>0.40304216406080084</v>
      </c>
      <c r="R341" s="21">
        <v>7.4342942460853481</v>
      </c>
      <c r="S341" s="21">
        <v>7.0312520820245474</v>
      </c>
      <c r="T341" s="21">
        <v>2.8894554475740564E-2</v>
      </c>
      <c r="U341" s="21">
        <v>1.2919488866285116</v>
      </c>
      <c r="V341" s="21">
        <v>1.263054332152771</v>
      </c>
      <c r="W341" s="13" t="str">
        <f>IF(Table467411[[#This Row],[PSI - FI]]&gt;5,"Red",(IF(AND(Table467411[[#This Row],[PSI - FI]]&lt;5,Table467411[[#This Row],[PSI - FI]]&gt;=3),"Blue","No")))</f>
        <v>No</v>
      </c>
      <c r="X341" s="19" t="str">
        <f>HYPERLINK("https://www.google.com/maps/dir/?api=1&amp;origin=" &amp; Table467411[[#This Row],[Begin Lat]] &amp; "," &amp; Table467411[[#This Row],[Begin Long]] &amp; "&amp;destination=" &amp; Table467411[[#This Row],[End Lat]] &amp; "," &amp; Table467411[[#This Row],[End Long]] &amp; "&amp;travelmode=driving", "Google Maps")</f>
        <v>Google Maps</v>
      </c>
      <c r="Y341" s="1">
        <v>41.026669824499997</v>
      </c>
      <c r="Z341" s="1">
        <v>-80.739597370200002</v>
      </c>
      <c r="AA341" s="1">
        <v>41.033827263600003</v>
      </c>
      <c r="AB341" s="1">
        <v>-80.740916198500003</v>
      </c>
    </row>
    <row r="342" spans="1:28" x14ac:dyDescent="0.25">
      <c r="A342" s="13">
        <v>340</v>
      </c>
      <c r="B342" s="17">
        <v>8</v>
      </c>
      <c r="C342" s="1" t="s">
        <v>788</v>
      </c>
      <c r="D342" s="1" t="s">
        <v>4746</v>
      </c>
      <c r="E342" s="1" t="s">
        <v>5948</v>
      </c>
      <c r="F342" s="1" t="s">
        <v>3716</v>
      </c>
      <c r="G342" s="16">
        <v>0.9</v>
      </c>
      <c r="H342" s="16">
        <v>1.4</v>
      </c>
      <c r="I342" s="13" t="s">
        <v>3190</v>
      </c>
      <c r="J342" s="1" t="s">
        <v>4991</v>
      </c>
      <c r="K342" s="1">
        <v>0</v>
      </c>
      <c r="L342" s="1">
        <v>1</v>
      </c>
      <c r="M342" s="1">
        <v>5</v>
      </c>
      <c r="N342" s="1">
        <v>8</v>
      </c>
      <c r="O342" s="1">
        <v>26</v>
      </c>
      <c r="P342" s="16">
        <v>139.91106468023256</v>
      </c>
      <c r="Q342" s="21">
        <v>0.30342911342366025</v>
      </c>
      <c r="R342" s="21">
        <v>15.436805993557975</v>
      </c>
      <c r="S342" s="21">
        <v>15.133376880134314</v>
      </c>
      <c r="T342" s="21">
        <v>2.4570142531811678E-2</v>
      </c>
      <c r="U342" s="21">
        <v>1.2744559621063087</v>
      </c>
      <c r="V342" s="21">
        <v>1.2498858195744971</v>
      </c>
      <c r="W342" s="13" t="str">
        <f>IF(Table467411[[#This Row],[PSI - FI]]&gt;5,"Red",(IF(AND(Table467411[[#This Row],[PSI - FI]]&lt;5,Table467411[[#This Row],[PSI - FI]]&gt;=3),"Blue","No")))</f>
        <v>No</v>
      </c>
      <c r="X342" s="19" t="str">
        <f>HYPERLINK("https://www.google.com/maps/dir/?api=1&amp;origin=" &amp; Table467411[[#This Row],[Begin Lat]] &amp; "," &amp; Table467411[[#This Row],[Begin Long]] &amp; "&amp;destination=" &amp; Table467411[[#This Row],[End Lat]] &amp; "," &amp; Table467411[[#This Row],[End Long]] &amp; "&amp;travelmode=driving", "Google Maps")</f>
        <v>Google Maps</v>
      </c>
      <c r="Y342" s="1">
        <v>39.308830816700002</v>
      </c>
      <c r="Z342" s="1">
        <v>-84.382893271100002</v>
      </c>
      <c r="AA342" s="1">
        <v>39.313630599200003</v>
      </c>
      <c r="AB342" s="1">
        <v>-84.375911462299996</v>
      </c>
    </row>
    <row r="343" spans="1:28" x14ac:dyDescent="0.25">
      <c r="A343" s="13">
        <v>341</v>
      </c>
      <c r="B343" s="17">
        <v>7</v>
      </c>
      <c r="C343" s="1" t="s">
        <v>3196</v>
      </c>
      <c r="D343" s="1" t="s">
        <v>3475</v>
      </c>
      <c r="E343" s="1" t="s">
        <v>5283</v>
      </c>
      <c r="F343" s="1" t="s">
        <v>4398</v>
      </c>
      <c r="G343" s="16">
        <v>17.2</v>
      </c>
      <c r="H343" s="16">
        <v>17.7</v>
      </c>
      <c r="I343" s="13" t="s">
        <v>3190</v>
      </c>
      <c r="J343" s="1" t="s">
        <v>4975</v>
      </c>
      <c r="K343" s="1">
        <v>1</v>
      </c>
      <c r="L343" s="1">
        <v>2</v>
      </c>
      <c r="M343" s="1">
        <v>7</v>
      </c>
      <c r="N343" s="1">
        <v>1</v>
      </c>
      <c r="O343" s="1">
        <v>16</v>
      </c>
      <c r="P343" s="16">
        <v>203.29569404069767</v>
      </c>
      <c r="Q343" s="21">
        <v>0.2741261593584105</v>
      </c>
      <c r="R343" s="21">
        <v>9.6715282130599007</v>
      </c>
      <c r="S343" s="21">
        <v>9.3974020537014908</v>
      </c>
      <c r="T343" s="21">
        <v>2.1177403690345958E-2</v>
      </c>
      <c r="U343" s="21">
        <v>1.2716651454452055</v>
      </c>
      <c r="V343" s="21">
        <v>1.2504877417548594</v>
      </c>
      <c r="W343" s="13" t="str">
        <f>IF(Table467411[[#This Row],[PSI - FI]]&gt;5,"Red",(IF(AND(Table467411[[#This Row],[PSI - FI]]&lt;5,Table467411[[#This Row],[PSI - FI]]&gt;=3),"Blue","No")))</f>
        <v>No</v>
      </c>
      <c r="X343" s="19" t="str">
        <f>HYPERLINK("https://www.google.com/maps/dir/?api=1&amp;origin=" &amp; Table467411[[#This Row],[Begin Lat]] &amp; "," &amp; Table467411[[#This Row],[Begin Long]] &amp; "&amp;destination=" &amp; Table467411[[#This Row],[End Lat]] &amp; "," &amp; Table467411[[#This Row],[End Long]] &amp; "&amp;travelmode=driving", "Google Maps")</f>
        <v>Google Maps</v>
      </c>
      <c r="Y343" s="1">
        <v>39.814839116100003</v>
      </c>
      <c r="Z343" s="1">
        <v>-84.2289200317</v>
      </c>
      <c r="AA343" s="1">
        <v>39.819840310700002</v>
      </c>
      <c r="AB343" s="1">
        <v>-84.235673188700005</v>
      </c>
    </row>
    <row r="344" spans="1:28" x14ac:dyDescent="0.25">
      <c r="A344" s="13">
        <v>342</v>
      </c>
      <c r="B344" s="17">
        <v>8</v>
      </c>
      <c r="C344" s="1" t="s">
        <v>787</v>
      </c>
      <c r="D344" s="1" t="s">
        <v>4762</v>
      </c>
      <c r="E344" s="1" t="s">
        <v>5951</v>
      </c>
      <c r="F344" s="1" t="s">
        <v>4905</v>
      </c>
      <c r="G344" s="16">
        <v>0.8</v>
      </c>
      <c r="H344" s="16">
        <v>1.3</v>
      </c>
      <c r="I344" s="13" t="s">
        <v>3190</v>
      </c>
      <c r="J344" s="1" t="s">
        <v>4991</v>
      </c>
      <c r="K344" s="1">
        <v>1</v>
      </c>
      <c r="L344" s="1">
        <v>2</v>
      </c>
      <c r="M344" s="1">
        <v>7</v>
      </c>
      <c r="N344" s="1">
        <v>6</v>
      </c>
      <c r="O344" s="1">
        <v>44</v>
      </c>
      <c r="P344" s="16">
        <v>253.48319404069767</v>
      </c>
      <c r="Q344" s="21">
        <v>0.25504437759245646</v>
      </c>
      <c r="R344" s="21">
        <v>22.008765285650206</v>
      </c>
      <c r="S344" s="21">
        <v>21.753720908057751</v>
      </c>
      <c r="T344" s="21">
        <v>2.0893910121560336E-2</v>
      </c>
      <c r="U344" s="21">
        <v>1.2688146575947212</v>
      </c>
      <c r="V344" s="21">
        <v>1.2479207474731608</v>
      </c>
      <c r="W344" s="13" t="str">
        <f>IF(Table467411[[#This Row],[PSI - FI]]&gt;5,"Red",(IF(AND(Table467411[[#This Row],[PSI - FI]]&lt;5,Table467411[[#This Row],[PSI - FI]]&gt;=3),"Blue","No")))</f>
        <v>No</v>
      </c>
      <c r="X344" s="19" t="str">
        <f>HYPERLINK("https://www.google.com/maps/dir/?api=1&amp;origin=" &amp; Table467411[[#This Row],[Begin Lat]] &amp; "," &amp; Table467411[[#This Row],[Begin Long]] &amp; "&amp;destination=" &amp; Table467411[[#This Row],[End Lat]] &amp; "," &amp; Table467411[[#This Row],[End Long]] &amp; "&amp;travelmode=driving", "Google Maps")</f>
        <v>Google Maps</v>
      </c>
      <c r="Y344" s="1">
        <v>39.201567245200003</v>
      </c>
      <c r="Z344" s="1">
        <v>-84.4655715472</v>
      </c>
      <c r="AA344" s="1">
        <v>39.2024187269</v>
      </c>
      <c r="AB344" s="1">
        <v>-84.456381584200003</v>
      </c>
    </row>
    <row r="345" spans="1:28" x14ac:dyDescent="0.25">
      <c r="A345" s="13">
        <v>343</v>
      </c>
      <c r="B345" s="17">
        <v>9</v>
      </c>
      <c r="C345" s="1" t="s">
        <v>810</v>
      </c>
      <c r="D345" s="1" t="s">
        <v>4764</v>
      </c>
      <c r="E345" s="1" t="s">
        <v>5952</v>
      </c>
      <c r="F345" s="1" t="s">
        <v>3704</v>
      </c>
      <c r="G345" s="16">
        <v>13.7</v>
      </c>
      <c r="H345" s="16">
        <v>14.2</v>
      </c>
      <c r="I345" s="13" t="s">
        <v>3190</v>
      </c>
      <c r="J345" s="1" t="s">
        <v>4975</v>
      </c>
      <c r="K345" s="1">
        <v>0</v>
      </c>
      <c r="L345" s="1">
        <v>2</v>
      </c>
      <c r="M345" s="1">
        <v>6</v>
      </c>
      <c r="N345" s="1">
        <v>1</v>
      </c>
      <c r="O345" s="1">
        <v>12</v>
      </c>
      <c r="P345" s="16">
        <v>147.07212936046511</v>
      </c>
      <c r="Q345" s="21">
        <v>0.36177040326475907</v>
      </c>
      <c r="R345" s="21">
        <v>7.8542425646879588</v>
      </c>
      <c r="S345" s="21">
        <v>7.4924721614231995</v>
      </c>
      <c r="T345" s="21">
        <v>2.7883136108108532E-2</v>
      </c>
      <c r="U345" s="21">
        <v>1.2673295279362287</v>
      </c>
      <c r="V345" s="21">
        <v>1.2394463918281202</v>
      </c>
      <c r="W345" s="13" t="str">
        <f>IF(Table467411[[#This Row],[PSI - FI]]&gt;5,"Red",(IF(AND(Table467411[[#This Row],[PSI - FI]]&lt;5,Table467411[[#This Row],[PSI - FI]]&gt;=3),"Blue","No")))</f>
        <v>No</v>
      </c>
      <c r="X345" s="19" t="str">
        <f>HYPERLINK("https://www.google.com/maps/dir/?api=1&amp;origin=" &amp; Table467411[[#This Row],[Begin Lat]] &amp; "," &amp; Table467411[[#This Row],[Begin Long]] &amp; "&amp;destination=" &amp; Table467411[[#This Row],[End Lat]] &amp; "," &amp; Table467411[[#This Row],[End Long]] &amp; "&amp;travelmode=driving", "Google Maps")</f>
        <v>Google Maps</v>
      </c>
      <c r="Y345" s="1">
        <v>39.143123995800003</v>
      </c>
      <c r="Z345" s="1">
        <v>-82.977529146699993</v>
      </c>
      <c r="AA345" s="1">
        <v>39.150363501699999</v>
      </c>
      <c r="AB345" s="1">
        <v>-82.977076887199999</v>
      </c>
    </row>
    <row r="346" spans="1:28" x14ac:dyDescent="0.25">
      <c r="A346" s="13">
        <v>344</v>
      </c>
      <c r="B346" s="17">
        <v>8</v>
      </c>
      <c r="C346" s="1" t="s">
        <v>787</v>
      </c>
      <c r="D346" s="1" t="s">
        <v>4766</v>
      </c>
      <c r="E346" s="1" t="s">
        <v>5313</v>
      </c>
      <c r="F346" s="1" t="s">
        <v>4906</v>
      </c>
      <c r="G346" s="16">
        <v>6.4</v>
      </c>
      <c r="H346" s="16">
        <v>6.9</v>
      </c>
      <c r="I346" s="13" t="s">
        <v>3190</v>
      </c>
      <c r="J346" s="1" t="s">
        <v>4975</v>
      </c>
      <c r="K346" s="1">
        <v>0</v>
      </c>
      <c r="L346" s="1">
        <v>1</v>
      </c>
      <c r="M346" s="1">
        <v>4</v>
      </c>
      <c r="N346" s="1">
        <v>3</v>
      </c>
      <c r="O346" s="1">
        <v>37</v>
      </c>
      <c r="P346" s="16">
        <v>122.17668968023256</v>
      </c>
      <c r="Q346" s="21">
        <v>0.50318272821607357</v>
      </c>
      <c r="R346" s="21">
        <v>17.916279227564676</v>
      </c>
      <c r="S346" s="21">
        <v>17.413096499348601</v>
      </c>
      <c r="T346" s="21">
        <v>3.9112803097416153E-2</v>
      </c>
      <c r="U346" s="21">
        <v>1.2664249396075919</v>
      </c>
      <c r="V346" s="21">
        <v>1.2273121365101758</v>
      </c>
      <c r="W346" s="13" t="str">
        <f>IF(Table467411[[#This Row],[PSI - FI]]&gt;5,"Red",(IF(AND(Table467411[[#This Row],[PSI - FI]]&lt;5,Table467411[[#This Row],[PSI - FI]]&gt;=3),"Blue","No")))</f>
        <v>No</v>
      </c>
      <c r="X346" s="19" t="str">
        <f>HYPERLINK("https://www.google.com/maps/dir/?api=1&amp;origin=" &amp; Table467411[[#This Row],[Begin Lat]] &amp; "," &amp; Table467411[[#This Row],[Begin Long]] &amp; "&amp;destination=" &amp; Table467411[[#This Row],[End Lat]] &amp; "," &amp; Table467411[[#This Row],[End Long]] &amp; "&amp;travelmode=driving", "Google Maps")</f>
        <v>Google Maps</v>
      </c>
      <c r="Y346" s="1">
        <v>39.216405089200002</v>
      </c>
      <c r="Z346" s="1">
        <v>-84.603180328899995</v>
      </c>
      <c r="AA346" s="1">
        <v>39.211117773200002</v>
      </c>
      <c r="AB346" s="1">
        <v>-84.599121864400004</v>
      </c>
    </row>
    <row r="347" spans="1:28" x14ac:dyDescent="0.25">
      <c r="A347" s="13">
        <v>345</v>
      </c>
      <c r="B347" s="17">
        <v>8</v>
      </c>
      <c r="C347" s="1" t="s">
        <v>787</v>
      </c>
      <c r="D347" s="1" t="s">
        <v>3371</v>
      </c>
      <c r="E347" s="1" t="s">
        <v>5394</v>
      </c>
      <c r="F347" s="1" t="s">
        <v>3736</v>
      </c>
      <c r="G347" s="16">
        <v>31.9</v>
      </c>
      <c r="H347" s="16">
        <v>32.4</v>
      </c>
      <c r="I347" s="13" t="s">
        <v>3190</v>
      </c>
      <c r="J347" s="1" t="s">
        <v>4975</v>
      </c>
      <c r="K347" s="1">
        <v>0</v>
      </c>
      <c r="L347" s="1">
        <v>0</v>
      </c>
      <c r="M347" s="1">
        <v>7</v>
      </c>
      <c r="N347" s="1">
        <v>4</v>
      </c>
      <c r="O347" s="1">
        <v>21</v>
      </c>
      <c r="P347" s="16">
        <v>84.578125</v>
      </c>
      <c r="Q347" s="21">
        <v>0.27826377386832474</v>
      </c>
      <c r="R347" s="21">
        <v>14.325008890784172</v>
      </c>
      <c r="S347" s="21">
        <v>14.046745116915847</v>
      </c>
      <c r="T347" s="21">
        <v>2.1773047739499802E-2</v>
      </c>
      <c r="U347" s="21">
        <v>1.2622697838262094</v>
      </c>
      <c r="V347" s="21">
        <v>1.2404967360867096</v>
      </c>
      <c r="W347" s="13" t="str">
        <f>IF(Table467411[[#This Row],[PSI - FI]]&gt;5,"Red",(IF(AND(Table467411[[#This Row],[PSI - FI]]&lt;5,Table467411[[#This Row],[PSI - FI]]&gt;=3),"Blue","No")))</f>
        <v>No</v>
      </c>
      <c r="X347" s="19" t="str">
        <f>HYPERLINK("https://www.google.com/maps/dir/?api=1&amp;origin=" &amp; Table467411[[#This Row],[Begin Lat]] &amp; "," &amp; Table467411[[#This Row],[Begin Long]] &amp; "&amp;destination=" &amp; Table467411[[#This Row],[End Lat]] &amp; "," &amp; Table467411[[#This Row],[End Long]] &amp; "&amp;travelmode=driving", "Google Maps")</f>
        <v>Google Maps</v>
      </c>
      <c r="Y347" s="1">
        <v>39.141004829800004</v>
      </c>
      <c r="Z347" s="1">
        <v>-84.357526998899999</v>
      </c>
      <c r="AA347" s="1">
        <v>39.137410164099997</v>
      </c>
      <c r="AB347" s="1">
        <v>-84.349523180399999</v>
      </c>
    </row>
    <row r="348" spans="1:28" x14ac:dyDescent="0.25">
      <c r="A348" s="13">
        <v>346</v>
      </c>
      <c r="B348" s="17">
        <v>8</v>
      </c>
      <c r="C348" s="1" t="s">
        <v>787</v>
      </c>
      <c r="D348" s="1" t="s">
        <v>3967</v>
      </c>
      <c r="E348" s="1" t="s">
        <v>5609</v>
      </c>
      <c r="F348" s="1" t="s">
        <v>4371</v>
      </c>
      <c r="G348" s="16">
        <v>2</v>
      </c>
      <c r="H348" s="16">
        <v>2.5</v>
      </c>
      <c r="I348" s="13" t="s">
        <v>3190</v>
      </c>
      <c r="J348" s="1" t="s">
        <v>4984</v>
      </c>
      <c r="K348" s="1">
        <v>0</v>
      </c>
      <c r="L348" s="1">
        <v>1</v>
      </c>
      <c r="M348" s="1">
        <v>2</v>
      </c>
      <c r="N348" s="1">
        <v>4</v>
      </c>
      <c r="O348" s="1">
        <v>13</v>
      </c>
      <c r="P348" s="16">
        <v>89.520439680232556</v>
      </c>
      <c r="Q348" s="21">
        <v>0.17020508598253917</v>
      </c>
      <c r="R348" s="21">
        <v>6.0265666995504157</v>
      </c>
      <c r="S348" s="21">
        <v>5.8563616135678762</v>
      </c>
      <c r="T348" s="21">
        <v>1.3782083565607523E-2</v>
      </c>
      <c r="U348" s="21">
        <v>1.2612087270820824</v>
      </c>
      <c r="V348" s="21">
        <v>1.2474266435164749</v>
      </c>
      <c r="W348" s="13" t="str">
        <f>IF(Table467411[[#This Row],[PSI - FI]]&gt;5,"Red",(IF(AND(Table467411[[#This Row],[PSI - FI]]&lt;5,Table467411[[#This Row],[PSI - FI]]&gt;=3),"Blue","No")))</f>
        <v>No</v>
      </c>
      <c r="X348" s="19" t="str">
        <f>HYPERLINK("https://www.google.com/maps/dir/?api=1&amp;origin=" &amp; Table467411[[#This Row],[Begin Lat]] &amp; "," &amp; Table467411[[#This Row],[Begin Long]] &amp; "&amp;destination=" &amp; Table467411[[#This Row],[End Lat]] &amp; "," &amp; Table467411[[#This Row],[End Long]] &amp; "&amp;travelmode=driving", "Google Maps")</f>
        <v>Google Maps</v>
      </c>
      <c r="Y348" s="1">
        <v>39.160788598899998</v>
      </c>
      <c r="Z348" s="1">
        <v>-84.6005240681</v>
      </c>
      <c r="AA348" s="1">
        <v>39.155785894799997</v>
      </c>
      <c r="AB348" s="1">
        <v>-84.594050436200007</v>
      </c>
    </row>
    <row r="349" spans="1:28" x14ac:dyDescent="0.25">
      <c r="A349" s="13">
        <v>347</v>
      </c>
      <c r="B349" s="17">
        <v>6</v>
      </c>
      <c r="C349" s="1" t="s">
        <v>784</v>
      </c>
      <c r="D349" s="1" t="s">
        <v>4590</v>
      </c>
      <c r="E349" s="1" t="s">
        <v>5858</v>
      </c>
      <c r="F349" s="1" t="s">
        <v>3709</v>
      </c>
      <c r="G349" s="16">
        <v>15.3</v>
      </c>
      <c r="H349" s="16">
        <v>15.8</v>
      </c>
      <c r="I349" s="13" t="s">
        <v>3190</v>
      </c>
      <c r="J349" s="1" t="s">
        <v>4984</v>
      </c>
      <c r="K349" s="1">
        <v>0</v>
      </c>
      <c r="L349" s="1">
        <v>1</v>
      </c>
      <c r="M349" s="1">
        <v>3</v>
      </c>
      <c r="N349" s="1">
        <v>0</v>
      </c>
      <c r="O349" s="1">
        <v>9</v>
      </c>
      <c r="P349" s="16">
        <v>74.317314680232556</v>
      </c>
      <c r="Q349" s="21">
        <v>0.42683652465237509</v>
      </c>
      <c r="R349" s="21">
        <v>6.2659314088152014</v>
      </c>
      <c r="S349" s="21">
        <v>5.8390948841628258</v>
      </c>
      <c r="T349" s="21">
        <v>3.0597910278540485E-2</v>
      </c>
      <c r="U349" s="21">
        <v>1.2572739485479205</v>
      </c>
      <c r="V349" s="21">
        <v>1.22667603826938</v>
      </c>
      <c r="W349" s="13" t="str">
        <f>IF(Table467411[[#This Row],[PSI - FI]]&gt;5,"Red",(IF(AND(Table467411[[#This Row],[PSI - FI]]&lt;5,Table467411[[#This Row],[PSI - FI]]&gt;=3),"Blue","No")))</f>
        <v>No</v>
      </c>
      <c r="X349" s="19" t="str">
        <f>HYPERLINK("https://www.google.com/maps/dir/?api=1&amp;origin=" &amp; Table467411[[#This Row],[Begin Lat]] &amp; "," &amp; Table467411[[#This Row],[Begin Long]] &amp; "&amp;destination=" &amp; Table467411[[#This Row],[End Lat]] &amp; "," &amp; Table467411[[#This Row],[End Long]] &amp; "&amp;travelmode=driving", "Google Maps")</f>
        <v>Google Maps</v>
      </c>
      <c r="Y349" s="1">
        <v>40.082083566100003</v>
      </c>
      <c r="Z349" s="1">
        <v>-82.915570908800007</v>
      </c>
      <c r="AA349" s="1">
        <v>40.0822141055</v>
      </c>
      <c r="AB349" s="1">
        <v>-82.9062239167</v>
      </c>
    </row>
    <row r="350" spans="1:28" x14ac:dyDescent="0.25">
      <c r="A350" s="13">
        <v>348</v>
      </c>
      <c r="B350" s="17">
        <v>5</v>
      </c>
      <c r="C350" s="1" t="s">
        <v>797</v>
      </c>
      <c r="D350" s="1" t="s">
        <v>3209</v>
      </c>
      <c r="E350" s="1" t="s">
        <v>3210</v>
      </c>
      <c r="F350" s="1" t="s">
        <v>3701</v>
      </c>
      <c r="G350" s="16">
        <v>0.9</v>
      </c>
      <c r="H350" s="16">
        <v>1.4</v>
      </c>
      <c r="I350" s="13" t="s">
        <v>3190</v>
      </c>
      <c r="J350" s="1" t="s">
        <v>4984</v>
      </c>
      <c r="K350" s="1">
        <v>0</v>
      </c>
      <c r="L350" s="1">
        <v>1</v>
      </c>
      <c r="M350" s="1">
        <v>3</v>
      </c>
      <c r="N350" s="1">
        <v>0</v>
      </c>
      <c r="O350" s="1">
        <v>7</v>
      </c>
      <c r="P350" s="16">
        <v>72.317314680232556</v>
      </c>
      <c r="Q350" s="21">
        <v>0.62116687683951044</v>
      </c>
      <c r="R350" s="21">
        <v>4.4408448777648823</v>
      </c>
      <c r="S350" s="21">
        <v>3.8196780009253719</v>
      </c>
      <c r="T350" s="21">
        <v>4.5286146352777557E-2</v>
      </c>
      <c r="U350" s="21">
        <v>1.2534339467918316</v>
      </c>
      <c r="V350" s="21">
        <v>1.208147800439054</v>
      </c>
      <c r="W350" s="13" t="str">
        <f>IF(Table467411[[#This Row],[PSI - FI]]&gt;5,"Red",(IF(AND(Table467411[[#This Row],[PSI - FI]]&lt;5,Table467411[[#This Row],[PSI - FI]]&gt;=3),"Blue","No")))</f>
        <v>No</v>
      </c>
      <c r="X350" s="19" t="str">
        <f>HYPERLINK("https://www.google.com/maps/dir/?api=1&amp;origin=" &amp; Table467411[[#This Row],[Begin Lat]] &amp; "," &amp; Table467411[[#This Row],[Begin Long]] &amp; "&amp;destination=" &amp; Table467411[[#This Row],[End Lat]] &amp; "," &amp; Table467411[[#This Row],[End Long]] &amp; "&amp;travelmode=driving", "Google Maps")</f>
        <v>Google Maps</v>
      </c>
      <c r="Y350" s="1">
        <v>39.844248679700002</v>
      </c>
      <c r="Z350" s="1">
        <v>-82.785332467200007</v>
      </c>
      <c r="AA350" s="1">
        <v>39.842217761999997</v>
      </c>
      <c r="AB350" s="1">
        <v>-82.776316850100002</v>
      </c>
    </row>
    <row r="351" spans="1:28" x14ac:dyDescent="0.25">
      <c r="A351" s="13">
        <v>349</v>
      </c>
      <c r="B351" s="17">
        <v>5</v>
      </c>
      <c r="C351" s="1" t="s">
        <v>1333</v>
      </c>
      <c r="D351" s="1" t="s">
        <v>3655</v>
      </c>
      <c r="E351" s="1" t="s">
        <v>3656</v>
      </c>
      <c r="F351" s="1" t="s">
        <v>3762</v>
      </c>
      <c r="G351" s="16">
        <v>8.4</v>
      </c>
      <c r="H351" s="16">
        <v>8.9</v>
      </c>
      <c r="I351" s="13" t="s">
        <v>3190</v>
      </c>
      <c r="J351" s="1" t="s">
        <v>4975</v>
      </c>
      <c r="K351" s="1">
        <v>0</v>
      </c>
      <c r="L351" s="1">
        <v>1</v>
      </c>
      <c r="M351" s="1">
        <v>7</v>
      </c>
      <c r="N351" s="1">
        <v>1</v>
      </c>
      <c r="O351" s="1">
        <v>9</v>
      </c>
      <c r="P351" s="16">
        <v>104.94231468023256</v>
      </c>
      <c r="Q351" s="21">
        <v>0.32894850003426496</v>
      </c>
      <c r="R351" s="21">
        <v>7.6740472988812769</v>
      </c>
      <c r="S351" s="21">
        <v>7.3450987988470118</v>
      </c>
      <c r="T351" s="21">
        <v>2.5374750191652404E-2</v>
      </c>
      <c r="U351" s="21">
        <v>1.2462876931214195</v>
      </c>
      <c r="V351" s="21">
        <v>1.2209129429297672</v>
      </c>
      <c r="W351" s="13" t="str">
        <f>IF(Table467411[[#This Row],[PSI - FI]]&gt;5,"Red",(IF(AND(Table467411[[#This Row],[PSI - FI]]&lt;5,Table467411[[#This Row],[PSI - FI]]&gt;=3),"Blue","No")))</f>
        <v>No</v>
      </c>
      <c r="X351" s="19" t="str">
        <f>HYPERLINK("https://www.google.com/maps/dir/?api=1&amp;origin=" &amp; Table467411[[#This Row],[Begin Lat]] &amp; "," &amp; Table467411[[#This Row],[Begin Long]] &amp; "&amp;destination=" &amp; Table467411[[#This Row],[End Lat]] &amp; "," &amp; Table467411[[#This Row],[End Long]] &amp; "&amp;travelmode=driving", "Google Maps")</f>
        <v>Google Maps</v>
      </c>
      <c r="Y351" s="1">
        <v>39.898541563999999</v>
      </c>
      <c r="Z351" s="1">
        <v>-82.033789470499997</v>
      </c>
      <c r="AA351" s="1">
        <v>39.899869200200001</v>
      </c>
      <c r="AB351" s="1">
        <v>-82.024741038900004</v>
      </c>
    </row>
    <row r="352" spans="1:28" x14ac:dyDescent="0.25">
      <c r="A352" s="13">
        <v>350</v>
      </c>
      <c r="B352" s="17">
        <v>4</v>
      </c>
      <c r="C352" s="1" t="s">
        <v>800</v>
      </c>
      <c r="D352" s="1" t="s">
        <v>4607</v>
      </c>
      <c r="E352" s="1" t="s">
        <v>5911</v>
      </c>
      <c r="F352" s="1" t="s">
        <v>4877</v>
      </c>
      <c r="G352" s="16">
        <v>4.8</v>
      </c>
      <c r="H352" s="16">
        <v>5.3</v>
      </c>
      <c r="I352" s="13" t="s">
        <v>3190</v>
      </c>
      <c r="J352" s="1" t="s">
        <v>4975</v>
      </c>
      <c r="K352" s="1">
        <v>0</v>
      </c>
      <c r="L352" s="1">
        <v>1</v>
      </c>
      <c r="M352" s="1">
        <v>2</v>
      </c>
      <c r="N352" s="1">
        <v>3</v>
      </c>
      <c r="O352" s="1">
        <v>17</v>
      </c>
      <c r="P352" s="16">
        <v>89.082939680232556</v>
      </c>
      <c r="Q352" s="21">
        <v>0.71495663764988338</v>
      </c>
      <c r="R352" s="21">
        <v>8.7920991281145273</v>
      </c>
      <c r="S352" s="21">
        <v>8.0771424904646434</v>
      </c>
      <c r="T352" s="21">
        <v>5.4758036984938981E-2</v>
      </c>
      <c r="U352" s="21">
        <v>1.2444809373190346</v>
      </c>
      <c r="V352" s="21">
        <v>1.1897229003340957</v>
      </c>
      <c r="W352" s="13" t="str">
        <f>IF(Table467411[[#This Row],[PSI - FI]]&gt;5,"Red",(IF(AND(Table467411[[#This Row],[PSI - FI]]&lt;5,Table467411[[#This Row],[PSI - FI]]&gt;=3),"Blue","No")))</f>
        <v>No</v>
      </c>
      <c r="X352" s="19" t="str">
        <f>HYPERLINK("https://www.google.com/maps/dir/?api=1&amp;origin=" &amp; Table467411[[#This Row],[Begin Lat]] &amp; "," &amp; Table467411[[#This Row],[Begin Long]] &amp; "&amp;destination=" &amp; Table467411[[#This Row],[End Lat]] &amp; "," &amp; Table467411[[#This Row],[End Long]] &amp; "&amp;travelmode=driving", "Google Maps")</f>
        <v>Google Maps</v>
      </c>
      <c r="Y352" s="1">
        <v>40.828948523000001</v>
      </c>
      <c r="Z352" s="1">
        <v>-81.408159147299997</v>
      </c>
      <c r="AA352" s="1">
        <v>40.825691773899997</v>
      </c>
      <c r="AB352" s="1">
        <v>-81.399653626900005</v>
      </c>
    </row>
    <row r="353" spans="1:28" x14ac:dyDescent="0.25">
      <c r="A353" s="13">
        <v>351</v>
      </c>
      <c r="B353" s="17">
        <v>4</v>
      </c>
      <c r="C353" s="1" t="s">
        <v>800</v>
      </c>
      <c r="D353" s="1" t="s">
        <v>4607</v>
      </c>
      <c r="E353" s="1" t="s">
        <v>5911</v>
      </c>
      <c r="F353" s="1" t="s">
        <v>4877</v>
      </c>
      <c r="G353" s="16">
        <v>1.3</v>
      </c>
      <c r="H353" s="16">
        <v>1.8</v>
      </c>
      <c r="I353" s="13" t="s">
        <v>3190</v>
      </c>
      <c r="J353" s="1" t="s">
        <v>4975</v>
      </c>
      <c r="K353" s="1">
        <v>0</v>
      </c>
      <c r="L353" s="1">
        <v>0</v>
      </c>
      <c r="M353" s="1">
        <v>3</v>
      </c>
      <c r="N353" s="1">
        <v>3</v>
      </c>
      <c r="O353" s="1">
        <v>25</v>
      </c>
      <c r="P353" s="16">
        <v>57.953125</v>
      </c>
      <c r="Q353" s="21">
        <v>0.71495663764988338</v>
      </c>
      <c r="R353" s="21">
        <v>11.842938263635416</v>
      </c>
      <c r="S353" s="21">
        <v>11.127981625985532</v>
      </c>
      <c r="T353" s="21">
        <v>5.4758036984938981E-2</v>
      </c>
      <c r="U353" s="21">
        <v>1.2444809373190346</v>
      </c>
      <c r="V353" s="21">
        <v>1.1897229003340957</v>
      </c>
      <c r="W353" s="13" t="str">
        <f>IF(Table467411[[#This Row],[PSI - FI]]&gt;5,"Red",(IF(AND(Table467411[[#This Row],[PSI - FI]]&lt;5,Table467411[[#This Row],[PSI - FI]]&gt;=3),"Blue","No")))</f>
        <v>No</v>
      </c>
      <c r="X353" s="19" t="str">
        <f>HYPERLINK("https://www.google.com/maps/dir/?api=1&amp;origin=" &amp; Table467411[[#This Row],[Begin Lat]] &amp; "," &amp; Table467411[[#This Row],[Begin Long]] &amp; "&amp;destination=" &amp; Table467411[[#This Row],[End Lat]] &amp; "," &amp; Table467411[[#This Row],[End Long]] &amp; "&amp;travelmode=driving", "Google Maps")</f>
        <v>Google Maps</v>
      </c>
      <c r="Y353" s="1">
        <v>40.856333000799999</v>
      </c>
      <c r="Z353" s="1">
        <v>-81.461645631699994</v>
      </c>
      <c r="AA353" s="1">
        <v>40.855245216900002</v>
      </c>
      <c r="AB353" s="1">
        <v>-81.4524215677</v>
      </c>
    </row>
    <row r="354" spans="1:28" x14ac:dyDescent="0.25">
      <c r="A354" s="13">
        <v>352</v>
      </c>
      <c r="B354" s="17">
        <v>7</v>
      </c>
      <c r="C354" s="1" t="s">
        <v>3196</v>
      </c>
      <c r="D354" s="1" t="s">
        <v>4769</v>
      </c>
      <c r="E354" s="1" t="s">
        <v>5277</v>
      </c>
      <c r="F354" s="1" t="s">
        <v>3786</v>
      </c>
      <c r="G354" s="16">
        <v>2.7</v>
      </c>
      <c r="H354" s="16">
        <v>3.2</v>
      </c>
      <c r="I354" s="13" t="s">
        <v>3190</v>
      </c>
      <c r="J354" s="1" t="s">
        <v>4975</v>
      </c>
      <c r="K354" s="1">
        <v>0</v>
      </c>
      <c r="L354" s="1">
        <v>1</v>
      </c>
      <c r="M354" s="1">
        <v>4</v>
      </c>
      <c r="N354" s="1">
        <v>4</v>
      </c>
      <c r="O354" s="1">
        <v>33</v>
      </c>
      <c r="P354" s="16">
        <v>122.61418968023256</v>
      </c>
      <c r="Q354" s="21">
        <v>0.36375053840085092</v>
      </c>
      <c r="R354" s="21">
        <v>14.634153095839027</v>
      </c>
      <c r="S354" s="21">
        <v>14.270402557438176</v>
      </c>
      <c r="T354" s="21">
        <v>2.8034367685368568E-2</v>
      </c>
      <c r="U354" s="21">
        <v>1.2386617273073643</v>
      </c>
      <c r="V354" s="21">
        <v>1.2106273596219959</v>
      </c>
      <c r="W354" s="13" t="str">
        <f>IF(Table467411[[#This Row],[PSI - FI]]&gt;5,"Red",(IF(AND(Table467411[[#This Row],[PSI - FI]]&lt;5,Table467411[[#This Row],[PSI - FI]]&gt;=3),"Blue","No")))</f>
        <v>No</v>
      </c>
      <c r="X354" s="19" t="str">
        <f>HYPERLINK("https://www.google.com/maps/dir/?api=1&amp;origin=" &amp; Table467411[[#This Row],[Begin Lat]] &amp; "," &amp; Table467411[[#This Row],[Begin Long]] &amp; "&amp;destination=" &amp; Table467411[[#This Row],[End Lat]] &amp; "," &amp; Table467411[[#This Row],[End Long]] &amp; "&amp;travelmode=driving", "Google Maps")</f>
        <v>Google Maps</v>
      </c>
      <c r="Y354" s="1">
        <v>39.624893105200002</v>
      </c>
      <c r="Z354" s="1">
        <v>-84.226381484399994</v>
      </c>
      <c r="AA354" s="1">
        <v>39.632122441200003</v>
      </c>
      <c r="AB354" s="1">
        <v>-84.225697774799997</v>
      </c>
    </row>
    <row r="355" spans="1:28" x14ac:dyDescent="0.25">
      <c r="A355" s="13">
        <v>353</v>
      </c>
      <c r="B355" s="17">
        <v>2</v>
      </c>
      <c r="C355" s="1" t="s">
        <v>786</v>
      </c>
      <c r="D355" s="1" t="s">
        <v>4103</v>
      </c>
      <c r="E355" s="1" t="s">
        <v>3452</v>
      </c>
      <c r="F355" s="1" t="s">
        <v>3712</v>
      </c>
      <c r="G355" s="16">
        <v>10.5</v>
      </c>
      <c r="H355" s="16">
        <v>11</v>
      </c>
      <c r="I355" s="13" t="s">
        <v>3190</v>
      </c>
      <c r="J355" s="1" t="s">
        <v>4982</v>
      </c>
      <c r="K355" s="1">
        <v>0</v>
      </c>
      <c r="L355" s="1">
        <v>0</v>
      </c>
      <c r="M355" s="1">
        <v>3</v>
      </c>
      <c r="N355" s="1">
        <v>4</v>
      </c>
      <c r="O355" s="1">
        <v>20</v>
      </c>
      <c r="P355" s="16">
        <v>57.390625</v>
      </c>
      <c r="Q355" s="21">
        <v>0.56549667485869848</v>
      </c>
      <c r="R355" s="21">
        <v>9.3763717597306542</v>
      </c>
      <c r="S355" s="21">
        <v>8.8108750848719559</v>
      </c>
      <c r="T355" s="21">
        <v>4.3399775607935856E-2</v>
      </c>
      <c r="U355" s="21">
        <v>1.2315841186615097</v>
      </c>
      <c r="V355" s="21">
        <v>1.1881843430535739</v>
      </c>
      <c r="W355" s="13" t="str">
        <f>IF(Table467411[[#This Row],[PSI - FI]]&gt;5,"Red",(IF(AND(Table467411[[#This Row],[PSI - FI]]&lt;5,Table467411[[#This Row],[PSI - FI]]&gt;=3),"Blue","No")))</f>
        <v>No</v>
      </c>
      <c r="X355" s="19" t="str">
        <f>HYPERLINK("https://www.google.com/maps/dir/?api=1&amp;origin=" &amp; Table467411[[#This Row],[Begin Lat]] &amp; "," &amp; Table467411[[#This Row],[Begin Long]] &amp; "&amp;destination=" &amp; Table467411[[#This Row],[End Lat]] &amp; "," &amp; Table467411[[#This Row],[End Long]] &amp; "&amp;travelmode=driving", "Google Maps")</f>
        <v>Google Maps</v>
      </c>
      <c r="Y355" s="1">
        <v>41.613367423500002</v>
      </c>
      <c r="Z355" s="1">
        <v>-83.687735765900001</v>
      </c>
      <c r="AA355" s="1">
        <v>41.614874171099999</v>
      </c>
      <c r="AB355" s="1">
        <v>-83.678325882699994</v>
      </c>
    </row>
    <row r="356" spans="1:28" x14ac:dyDescent="0.25">
      <c r="A356" s="13">
        <v>354</v>
      </c>
      <c r="B356" s="17">
        <v>8</v>
      </c>
      <c r="C356" s="1" t="s">
        <v>787</v>
      </c>
      <c r="D356" s="1" t="s">
        <v>4770</v>
      </c>
      <c r="E356" s="1" t="s">
        <v>5953</v>
      </c>
      <c r="F356" s="1" t="s">
        <v>4907</v>
      </c>
      <c r="G356" s="16">
        <v>3.3</v>
      </c>
      <c r="H356" s="16">
        <v>3.8</v>
      </c>
      <c r="I356" s="13" t="s">
        <v>3190</v>
      </c>
      <c r="J356" s="1" t="s">
        <v>4991</v>
      </c>
      <c r="K356" s="1">
        <v>0</v>
      </c>
      <c r="L356" s="1">
        <v>0</v>
      </c>
      <c r="M356" s="1">
        <v>3</v>
      </c>
      <c r="N356" s="1">
        <v>7</v>
      </c>
      <c r="O356" s="1">
        <v>13</v>
      </c>
      <c r="P356" s="16">
        <v>63.703125</v>
      </c>
      <c r="Q356" s="21">
        <v>0.43416142442715072</v>
      </c>
      <c r="R356" s="21">
        <v>10.73255401318881</v>
      </c>
      <c r="S356" s="21">
        <v>10.29839258876166</v>
      </c>
      <c r="T356" s="21">
        <v>3.4322507477338095E-2</v>
      </c>
      <c r="U356" s="21">
        <v>1.230247986649782</v>
      </c>
      <c r="V356" s="21">
        <v>1.1959254791724439</v>
      </c>
      <c r="W356" s="13" t="str">
        <f>IF(Table467411[[#This Row],[PSI - FI]]&gt;5,"Red",(IF(AND(Table467411[[#This Row],[PSI - FI]]&lt;5,Table467411[[#This Row],[PSI - FI]]&gt;=3),"Blue","No")))</f>
        <v>No</v>
      </c>
      <c r="X356" s="19" t="str">
        <f>HYPERLINK("https://www.google.com/maps/dir/?api=1&amp;origin=" &amp; Table467411[[#This Row],[Begin Lat]] &amp; "," &amp; Table467411[[#This Row],[Begin Long]] &amp; "&amp;destination=" &amp; Table467411[[#This Row],[End Lat]] &amp; "," &amp; Table467411[[#This Row],[End Long]] &amp; "&amp;travelmode=driving", "Google Maps")</f>
        <v>Google Maps</v>
      </c>
      <c r="Y356" s="1">
        <v>39.299426882900001</v>
      </c>
      <c r="Z356" s="1">
        <v>-84.542855659300002</v>
      </c>
      <c r="AA356" s="1">
        <v>0</v>
      </c>
      <c r="AB356" s="1">
        <v>0</v>
      </c>
    </row>
    <row r="357" spans="1:28" x14ac:dyDescent="0.25">
      <c r="A357" s="13">
        <v>355</v>
      </c>
      <c r="B357" s="17">
        <v>12</v>
      </c>
      <c r="C357" s="1" t="s">
        <v>794</v>
      </c>
      <c r="D357" s="1" t="s">
        <v>3339</v>
      </c>
      <c r="E357" s="1" t="s">
        <v>3340</v>
      </c>
      <c r="F357" s="1" t="s">
        <v>3725</v>
      </c>
      <c r="G357" s="16">
        <v>27.1</v>
      </c>
      <c r="H357" s="16">
        <v>27.6</v>
      </c>
      <c r="I357" s="13" t="s">
        <v>3190</v>
      </c>
      <c r="J357" s="1" t="s">
        <v>4975</v>
      </c>
      <c r="K357" s="1">
        <v>0</v>
      </c>
      <c r="L357" s="1">
        <v>2</v>
      </c>
      <c r="M357" s="1">
        <v>3</v>
      </c>
      <c r="N357" s="1">
        <v>6</v>
      </c>
      <c r="O357" s="1">
        <v>17</v>
      </c>
      <c r="P357" s="16">
        <v>154.61900436046511</v>
      </c>
      <c r="Q357" s="21">
        <v>0.25834634850853416</v>
      </c>
      <c r="R357" s="21">
        <v>10.272518680904691</v>
      </c>
      <c r="S357" s="21">
        <v>10.014172332396157</v>
      </c>
      <c r="T357" s="21">
        <v>1.9967301672859036E-2</v>
      </c>
      <c r="U357" s="21">
        <v>1.230169885824933</v>
      </c>
      <c r="V357" s="21">
        <v>1.210202584152074</v>
      </c>
      <c r="W357" s="13" t="str">
        <f>IF(Table467411[[#This Row],[PSI - FI]]&gt;5,"Red",(IF(AND(Table467411[[#This Row],[PSI - FI]]&lt;5,Table467411[[#This Row],[PSI - FI]]&gt;=3),"Blue","No")))</f>
        <v>No</v>
      </c>
      <c r="X357" s="19" t="str">
        <f>HYPERLINK("https://www.google.com/maps/dir/?api=1&amp;origin=" &amp; Table467411[[#This Row],[Begin Lat]] &amp; "," &amp; Table467411[[#This Row],[Begin Long]] &amp; "&amp;destination=" &amp; Table467411[[#This Row],[End Lat]] &amp; "," &amp; Table467411[[#This Row],[End Long]] &amp; "&amp;travelmode=driving", "Google Maps")</f>
        <v>Google Maps</v>
      </c>
      <c r="Y357" s="1">
        <v>41.802898411299999</v>
      </c>
      <c r="Z357" s="1">
        <v>-81.065813173400002</v>
      </c>
      <c r="AA357" s="1">
        <v>41.802929924700003</v>
      </c>
      <c r="AB357" s="1">
        <v>-81.055314327299996</v>
      </c>
    </row>
    <row r="358" spans="1:28" x14ac:dyDescent="0.25">
      <c r="A358" s="13">
        <v>356</v>
      </c>
      <c r="B358" s="17">
        <v>1</v>
      </c>
      <c r="C358" s="1" t="s">
        <v>803</v>
      </c>
      <c r="D358" s="1" t="s">
        <v>4634</v>
      </c>
      <c r="E358" s="1" t="s">
        <v>5271</v>
      </c>
      <c r="F358" s="1" t="s">
        <v>3805</v>
      </c>
      <c r="G358" s="16">
        <v>10.7</v>
      </c>
      <c r="H358" s="16">
        <v>11.2</v>
      </c>
      <c r="I358" s="13" t="s">
        <v>3190</v>
      </c>
      <c r="J358" s="1" t="s">
        <v>4975</v>
      </c>
      <c r="K358" s="1">
        <v>0</v>
      </c>
      <c r="L358" s="1">
        <v>1</v>
      </c>
      <c r="M358" s="1">
        <v>4</v>
      </c>
      <c r="N358" s="1">
        <v>3</v>
      </c>
      <c r="O358" s="1">
        <v>9</v>
      </c>
      <c r="P358" s="16">
        <v>94.176689680232556</v>
      </c>
      <c r="Q358" s="21">
        <v>0.1871871694079866</v>
      </c>
      <c r="R358" s="21">
        <v>6.4524492951381607</v>
      </c>
      <c r="S358" s="21">
        <v>6.2652621257301737</v>
      </c>
      <c r="T358" s="21">
        <v>1.4559064330957577E-2</v>
      </c>
      <c r="U358" s="21">
        <v>1.2298711015217452</v>
      </c>
      <c r="V358" s="21">
        <v>1.2153120371907875</v>
      </c>
      <c r="W358" s="13" t="str">
        <f>IF(Table467411[[#This Row],[PSI - FI]]&gt;5,"Red",(IF(AND(Table467411[[#This Row],[PSI - FI]]&lt;5,Table467411[[#This Row],[PSI - FI]]&gt;=3),"Blue","No")))</f>
        <v>No</v>
      </c>
      <c r="X358" s="19" t="str">
        <f>HYPERLINK("https://www.google.com/maps/dir/?api=1&amp;origin=" &amp; Table467411[[#This Row],[Begin Lat]] &amp; "," &amp; Table467411[[#This Row],[Begin Long]] &amp; "&amp;destination=" &amp; Table467411[[#This Row],[End Lat]] &amp; "," &amp; Table467411[[#This Row],[End Long]] &amp; "&amp;travelmode=driving", "Google Maps")</f>
        <v>Google Maps</v>
      </c>
      <c r="Y358" s="1">
        <v>40.7544494996</v>
      </c>
      <c r="Z358" s="1">
        <v>-84.132753917200006</v>
      </c>
      <c r="AA358" s="1">
        <v>40.751184862199999</v>
      </c>
      <c r="AB358" s="1">
        <v>-84.124594015499994</v>
      </c>
    </row>
    <row r="359" spans="1:28" x14ac:dyDescent="0.25">
      <c r="A359" s="13">
        <v>357</v>
      </c>
      <c r="B359" s="17">
        <v>3</v>
      </c>
      <c r="C359" s="1" t="s">
        <v>1330</v>
      </c>
      <c r="D359" s="1" t="s">
        <v>4772</v>
      </c>
      <c r="E359" s="1" t="s">
        <v>5370</v>
      </c>
      <c r="F359" s="1" t="s">
        <v>3728</v>
      </c>
      <c r="G359" s="16">
        <v>2.2999999999999998</v>
      </c>
      <c r="H359" s="16">
        <v>2.8</v>
      </c>
      <c r="I359" s="13" t="s">
        <v>3190</v>
      </c>
      <c r="J359" s="1" t="s">
        <v>4975</v>
      </c>
      <c r="K359" s="1">
        <v>1</v>
      </c>
      <c r="L359" s="1">
        <v>1</v>
      </c>
      <c r="M359" s="1">
        <v>3</v>
      </c>
      <c r="N359" s="1">
        <v>5</v>
      </c>
      <c r="O359" s="1">
        <v>23</v>
      </c>
      <c r="P359" s="16">
        <v>156.18150436046511</v>
      </c>
      <c r="Q359" s="21">
        <v>0.29041787699672356</v>
      </c>
      <c r="R359" s="21">
        <v>12.612758226217979</v>
      </c>
      <c r="S359" s="21">
        <v>12.322340349221255</v>
      </c>
      <c r="T359" s="21">
        <v>2.242580983480005E-2</v>
      </c>
      <c r="U359" s="21">
        <v>1.2285414990140984</v>
      </c>
      <c r="V359" s="21">
        <v>1.2061156891792983</v>
      </c>
      <c r="W359" s="13" t="str">
        <f>IF(Table467411[[#This Row],[PSI - FI]]&gt;5,"Red",(IF(AND(Table467411[[#This Row],[PSI - FI]]&lt;5,Table467411[[#This Row],[PSI - FI]]&gt;=3),"Blue","No")))</f>
        <v>No</v>
      </c>
      <c r="X359" s="19" t="str">
        <f>HYPERLINK("https://www.google.com/maps/dir/?api=1&amp;origin=" &amp; Table467411[[#This Row],[Begin Lat]] &amp; "," &amp; Table467411[[#This Row],[Begin Long]] &amp; "&amp;destination=" &amp; Table467411[[#This Row],[End Lat]] &amp; "," &amp; Table467411[[#This Row],[End Long]] &amp; "&amp;travelmode=driving", "Google Maps")</f>
        <v>Google Maps</v>
      </c>
      <c r="Y359" s="1">
        <v>41.4190733322</v>
      </c>
      <c r="Z359" s="1">
        <v>-82.674964023100003</v>
      </c>
      <c r="AA359" s="1">
        <v>41.413306391600003</v>
      </c>
      <c r="AB359" s="1">
        <v>-82.669148484399997</v>
      </c>
    </row>
    <row r="360" spans="1:28" x14ac:dyDescent="0.25">
      <c r="A360" s="13">
        <v>358</v>
      </c>
      <c r="B360" s="17">
        <v>4</v>
      </c>
      <c r="C360" s="1" t="s">
        <v>801</v>
      </c>
      <c r="D360" s="1" t="s">
        <v>4773</v>
      </c>
      <c r="E360" s="1" t="s">
        <v>5310</v>
      </c>
      <c r="F360" s="1" t="s">
        <v>4908</v>
      </c>
      <c r="G360" s="16">
        <v>7.6</v>
      </c>
      <c r="H360" s="16">
        <v>8.1</v>
      </c>
      <c r="I360" s="13" t="s">
        <v>3190</v>
      </c>
      <c r="J360" s="1" t="s">
        <v>4975</v>
      </c>
      <c r="K360" s="1">
        <v>0</v>
      </c>
      <c r="L360" s="1">
        <v>1</v>
      </c>
      <c r="M360" s="1">
        <v>6</v>
      </c>
      <c r="N360" s="1">
        <v>4</v>
      </c>
      <c r="O360" s="1">
        <v>17</v>
      </c>
      <c r="P360" s="16">
        <v>119.70793968023256</v>
      </c>
      <c r="Q360" s="21">
        <v>0.24371441456300422</v>
      </c>
      <c r="R360" s="21">
        <v>11.603830149703136</v>
      </c>
      <c r="S360" s="21">
        <v>11.360115735140131</v>
      </c>
      <c r="T360" s="21">
        <v>1.884437960028235E-2</v>
      </c>
      <c r="U360" s="21">
        <v>1.2214328163081176</v>
      </c>
      <c r="V360" s="21">
        <v>1.2025884367078352</v>
      </c>
      <c r="W360" s="13" t="str">
        <f>IF(Table467411[[#This Row],[PSI - FI]]&gt;5,"Red",(IF(AND(Table467411[[#This Row],[PSI - FI]]&lt;5,Table467411[[#This Row],[PSI - FI]]&gt;=3),"Blue","No")))</f>
        <v>No</v>
      </c>
      <c r="X360" s="19" t="str">
        <f>HYPERLINK("https://www.google.com/maps/dir/?api=1&amp;origin=" &amp; Table467411[[#This Row],[Begin Lat]] &amp; "," &amp; Table467411[[#This Row],[Begin Long]] &amp; "&amp;destination=" &amp; Table467411[[#This Row],[End Lat]] &amp; "," &amp; Table467411[[#This Row],[End Long]] &amp; "&amp;travelmode=driving", "Google Maps")</f>
        <v>Google Maps</v>
      </c>
      <c r="Y360" s="1">
        <v>41.097583461799999</v>
      </c>
      <c r="Z360" s="1">
        <v>-80.711068962599995</v>
      </c>
      <c r="AA360" s="1">
        <v>41.104823952899999</v>
      </c>
      <c r="AB360" s="1">
        <v>-80.711097692500005</v>
      </c>
    </row>
    <row r="361" spans="1:28" x14ac:dyDescent="0.25">
      <c r="A361" s="13">
        <v>359</v>
      </c>
      <c r="B361" s="17">
        <v>7</v>
      </c>
      <c r="C361" s="1" t="s">
        <v>3196</v>
      </c>
      <c r="D361" s="1" t="s">
        <v>4123</v>
      </c>
      <c r="E361" s="1" t="s">
        <v>5330</v>
      </c>
      <c r="F361" s="1" t="s">
        <v>4417</v>
      </c>
      <c r="G361" s="16">
        <v>2.2999999999999998</v>
      </c>
      <c r="H361" s="16">
        <v>2.8</v>
      </c>
      <c r="I361" s="13" t="s">
        <v>3190</v>
      </c>
      <c r="J361" s="1" t="s">
        <v>4991</v>
      </c>
      <c r="K361" s="1">
        <v>1</v>
      </c>
      <c r="L361" s="1">
        <v>1</v>
      </c>
      <c r="M361" s="1">
        <v>4</v>
      </c>
      <c r="N361" s="1">
        <v>5</v>
      </c>
      <c r="O361" s="1">
        <v>25</v>
      </c>
      <c r="P361" s="16">
        <v>164.72837936046511</v>
      </c>
      <c r="Q361" s="21">
        <v>0.35759395965639684</v>
      </c>
      <c r="R361" s="21">
        <v>13.032295673312827</v>
      </c>
      <c r="S361" s="21">
        <v>12.674701713656431</v>
      </c>
      <c r="T361" s="21">
        <v>2.8464947235624451E-2</v>
      </c>
      <c r="U361" s="21">
        <v>1.205526079533233</v>
      </c>
      <c r="V361" s="21">
        <v>1.1770611322976086</v>
      </c>
      <c r="W361" s="13" t="str">
        <f>IF(Table467411[[#This Row],[PSI - FI]]&gt;5,"Red",(IF(AND(Table467411[[#This Row],[PSI - FI]]&lt;5,Table467411[[#This Row],[PSI - FI]]&gt;=3),"Blue","No")))</f>
        <v>No</v>
      </c>
      <c r="X361" s="19" t="str">
        <f>HYPERLINK("https://www.google.com/maps/dir/?api=1&amp;origin=" &amp; Table467411[[#This Row],[Begin Lat]] &amp; "," &amp; Table467411[[#This Row],[Begin Long]] &amp; "&amp;destination=" &amp; Table467411[[#This Row],[End Lat]] &amp; "," &amp; Table467411[[#This Row],[End Long]] &amp; "&amp;travelmode=driving", "Google Maps")</f>
        <v>Google Maps</v>
      </c>
      <c r="Y361" s="1">
        <v>39.798296401800002</v>
      </c>
      <c r="Z361" s="1">
        <v>-84.235224438900005</v>
      </c>
      <c r="AA361" s="1">
        <v>39.805548573999999</v>
      </c>
      <c r="AB361" s="1">
        <v>-84.235028696000001</v>
      </c>
    </row>
    <row r="362" spans="1:28" x14ac:dyDescent="0.25">
      <c r="A362" s="13">
        <v>360</v>
      </c>
      <c r="B362" s="17">
        <v>3</v>
      </c>
      <c r="C362" s="1" t="s">
        <v>791</v>
      </c>
      <c r="D362" s="1" t="s">
        <v>4687</v>
      </c>
      <c r="E362" s="1" t="s">
        <v>5519</v>
      </c>
      <c r="F362" s="1" t="s">
        <v>4894</v>
      </c>
      <c r="G362" s="16">
        <v>11.7</v>
      </c>
      <c r="H362" s="16">
        <v>12.2</v>
      </c>
      <c r="I362" s="13" t="s">
        <v>3190</v>
      </c>
      <c r="J362" s="1" t="s">
        <v>4975</v>
      </c>
      <c r="K362" s="1">
        <v>0</v>
      </c>
      <c r="L362" s="1">
        <v>1</v>
      </c>
      <c r="M362" s="1">
        <v>2</v>
      </c>
      <c r="N362" s="1">
        <v>5</v>
      </c>
      <c r="O362" s="1">
        <v>7</v>
      </c>
      <c r="P362" s="16">
        <v>87.957939680232556</v>
      </c>
      <c r="Q362" s="21">
        <v>0.40492325336995177</v>
      </c>
      <c r="R362" s="21">
        <v>5.5740327189543022</v>
      </c>
      <c r="S362" s="21">
        <v>5.1691094655843504</v>
      </c>
      <c r="T362" s="21">
        <v>3.1176591075274488E-2</v>
      </c>
      <c r="U362" s="21">
        <v>1.2051333350054416</v>
      </c>
      <c r="V362" s="21">
        <v>1.173956743930167</v>
      </c>
      <c r="W362" s="13" t="str">
        <f>IF(Table467411[[#This Row],[PSI - FI]]&gt;5,"Red",(IF(AND(Table467411[[#This Row],[PSI - FI]]&lt;5,Table467411[[#This Row],[PSI - FI]]&gt;=3),"Blue","No")))</f>
        <v>No</v>
      </c>
      <c r="X362" s="19" t="str">
        <f>HYPERLINK("https://www.google.com/maps/dir/?api=1&amp;origin=" &amp; Table467411[[#This Row],[Begin Lat]] &amp; "," &amp; Table467411[[#This Row],[Begin Long]] &amp; "&amp;destination=" &amp; Table467411[[#This Row],[End Lat]] &amp; "," &amp; Table467411[[#This Row],[End Long]] &amp; "&amp;travelmode=driving", "Google Maps")</f>
        <v>Google Maps</v>
      </c>
      <c r="Y362" s="1">
        <v>41.418162588199998</v>
      </c>
      <c r="Z362" s="1">
        <v>-82.155687818299995</v>
      </c>
      <c r="AA362" s="1">
        <v>41.418152568300002</v>
      </c>
      <c r="AB362" s="1">
        <v>-82.1460614609</v>
      </c>
    </row>
    <row r="363" spans="1:28" x14ac:dyDescent="0.25">
      <c r="A363" s="13">
        <v>361</v>
      </c>
      <c r="B363" s="17">
        <v>4</v>
      </c>
      <c r="C363" s="1" t="s">
        <v>800</v>
      </c>
      <c r="D363" s="1" t="s">
        <v>4680</v>
      </c>
      <c r="E363" s="1" t="s">
        <v>5320</v>
      </c>
      <c r="F363" s="1" t="s">
        <v>4909</v>
      </c>
      <c r="G363" s="16">
        <v>1.6</v>
      </c>
      <c r="H363" s="16">
        <v>2.1</v>
      </c>
      <c r="I363" s="13" t="s">
        <v>3190</v>
      </c>
      <c r="J363" s="1" t="s">
        <v>4975</v>
      </c>
      <c r="K363" s="1">
        <v>0</v>
      </c>
      <c r="L363" s="1">
        <v>1</v>
      </c>
      <c r="M363" s="1">
        <v>4</v>
      </c>
      <c r="N363" s="1">
        <v>3</v>
      </c>
      <c r="O363" s="1">
        <v>23</v>
      </c>
      <c r="P363" s="16">
        <v>108.17668968023256</v>
      </c>
      <c r="Q363" s="21">
        <v>0.30204124041119357</v>
      </c>
      <c r="R363" s="21">
        <v>12.086778764949358</v>
      </c>
      <c r="S363" s="21">
        <v>11.784737524538164</v>
      </c>
      <c r="T363" s="21">
        <v>2.3229146654844969E-2</v>
      </c>
      <c r="U363" s="21">
        <v>1.2030674252401232</v>
      </c>
      <c r="V363" s="21">
        <v>1.1798382785852783</v>
      </c>
      <c r="W363" s="13" t="str">
        <f>IF(Table467411[[#This Row],[PSI - FI]]&gt;5,"Red",(IF(AND(Table467411[[#This Row],[PSI - FI]]&lt;5,Table467411[[#This Row],[PSI - FI]]&gt;=3),"Blue","No")))</f>
        <v>No</v>
      </c>
      <c r="X363" s="19" t="str">
        <f>HYPERLINK("https://www.google.com/maps/dir/?api=1&amp;origin=" &amp; Table467411[[#This Row],[Begin Lat]] &amp; "," &amp; Table467411[[#This Row],[Begin Long]] &amp; "&amp;destination=" &amp; Table467411[[#This Row],[End Lat]] &amp; "," &amp; Table467411[[#This Row],[End Long]] &amp; "&amp;travelmode=driving", "Google Maps")</f>
        <v>Google Maps</v>
      </c>
      <c r="Y363" s="1">
        <v>40.859659382899999</v>
      </c>
      <c r="Z363" s="1">
        <v>-81.422616786199995</v>
      </c>
      <c r="AA363" s="1">
        <v>40.866879972200003</v>
      </c>
      <c r="AB363" s="1">
        <v>-81.422415260899996</v>
      </c>
    </row>
    <row r="364" spans="1:28" x14ac:dyDescent="0.25">
      <c r="A364" s="13">
        <v>362</v>
      </c>
      <c r="B364" s="17">
        <v>12</v>
      </c>
      <c r="C364" s="1" t="s">
        <v>785</v>
      </c>
      <c r="D364" s="1" t="s">
        <v>3264</v>
      </c>
      <c r="E364" s="1" t="s">
        <v>5830</v>
      </c>
      <c r="F364" s="1" t="s">
        <v>3719</v>
      </c>
      <c r="G364" s="16">
        <v>0.6</v>
      </c>
      <c r="H364" s="16">
        <v>1.1000000000000001</v>
      </c>
      <c r="I364" s="13" t="s">
        <v>3190</v>
      </c>
      <c r="J364" s="1" t="s">
        <v>4975</v>
      </c>
      <c r="K364" s="1">
        <v>0</v>
      </c>
      <c r="L364" s="1">
        <v>0</v>
      </c>
      <c r="M364" s="1">
        <v>3</v>
      </c>
      <c r="N364" s="1">
        <v>7</v>
      </c>
      <c r="O364" s="1">
        <v>22</v>
      </c>
      <c r="P364" s="16">
        <v>72.703125</v>
      </c>
      <c r="Q364" s="21">
        <v>0.28753808409726822</v>
      </c>
      <c r="R364" s="21">
        <v>11.64176841402872</v>
      </c>
      <c r="S364" s="21">
        <v>11.354230329931452</v>
      </c>
      <c r="T364" s="21">
        <v>2.2205204742931986E-2</v>
      </c>
      <c r="U364" s="21">
        <v>1.2012218930415735</v>
      </c>
      <c r="V364" s="21">
        <v>1.1790166882986415</v>
      </c>
      <c r="W364" s="13" t="str">
        <f>IF(Table467411[[#This Row],[PSI - FI]]&gt;5,"Red",(IF(AND(Table467411[[#This Row],[PSI - FI]]&lt;5,Table467411[[#This Row],[PSI - FI]]&gt;=3),"Blue","No")))</f>
        <v>No</v>
      </c>
      <c r="X364" s="19" t="str">
        <f>HYPERLINK("https://www.google.com/maps/dir/?api=1&amp;origin=" &amp; Table467411[[#This Row],[Begin Lat]] &amp; "," &amp; Table467411[[#This Row],[Begin Long]] &amp; "&amp;destination=" &amp; Table467411[[#This Row],[End Lat]] &amp; "," &amp; Table467411[[#This Row],[End Long]] &amp; "&amp;travelmode=driving", "Google Maps")</f>
        <v>Google Maps</v>
      </c>
      <c r="Y364" s="1">
        <v>41.312362815599997</v>
      </c>
      <c r="Z364" s="1">
        <v>-81.866119820099996</v>
      </c>
      <c r="AA364" s="1">
        <v>41.312439050199998</v>
      </c>
      <c r="AB364" s="1">
        <v>-81.856514938800004</v>
      </c>
    </row>
    <row r="365" spans="1:28" x14ac:dyDescent="0.25">
      <c r="A365" s="13">
        <v>363</v>
      </c>
      <c r="B365" s="17">
        <v>8</v>
      </c>
      <c r="C365" s="1" t="s">
        <v>1329</v>
      </c>
      <c r="D365" s="1" t="s">
        <v>3438</v>
      </c>
      <c r="E365" s="1" t="s">
        <v>5429</v>
      </c>
      <c r="F365" s="1" t="s">
        <v>3766</v>
      </c>
      <c r="G365" s="16">
        <v>4.7</v>
      </c>
      <c r="H365" s="16">
        <v>5.2</v>
      </c>
      <c r="I365" s="13" t="s">
        <v>3190</v>
      </c>
      <c r="J365" s="1" t="s">
        <v>4984</v>
      </c>
      <c r="K365" s="1">
        <v>0</v>
      </c>
      <c r="L365" s="1">
        <v>1</v>
      </c>
      <c r="M365" s="1">
        <v>3</v>
      </c>
      <c r="N365" s="1">
        <v>0</v>
      </c>
      <c r="O365" s="1">
        <v>11</v>
      </c>
      <c r="P365" s="16">
        <v>76.317314680232556</v>
      </c>
      <c r="Q365" s="21">
        <v>0.53795313658657595</v>
      </c>
      <c r="R365" s="21">
        <v>6.0081872714975377</v>
      </c>
      <c r="S365" s="21">
        <v>5.470234134910962</v>
      </c>
      <c r="T365" s="21">
        <v>3.884462818469666E-2</v>
      </c>
      <c r="U365" s="21">
        <v>1.2000711411084697</v>
      </c>
      <c r="V365" s="21">
        <v>1.1612265129237731</v>
      </c>
      <c r="W365" s="13" t="str">
        <f>IF(Table467411[[#This Row],[PSI - FI]]&gt;5,"Red",(IF(AND(Table467411[[#This Row],[PSI - FI]]&lt;5,Table467411[[#This Row],[PSI - FI]]&gt;=3),"Blue","No")))</f>
        <v>No</v>
      </c>
      <c r="X365" s="19" t="str">
        <f>HYPERLINK("https://www.google.com/maps/dir/?api=1&amp;origin=" &amp; Table467411[[#This Row],[Begin Lat]] &amp; "," &amp; Table467411[[#This Row],[Begin Long]] &amp; "&amp;destination=" &amp; Table467411[[#This Row],[End Lat]] &amp; "," &amp; Table467411[[#This Row],[End Long]] &amp; "&amp;travelmode=driving", "Google Maps")</f>
        <v>Google Maps</v>
      </c>
      <c r="Y365" s="1">
        <v>39.088583421999999</v>
      </c>
      <c r="Z365" s="1">
        <v>-84.227177808500002</v>
      </c>
      <c r="AA365" s="1">
        <v>39.088456904300003</v>
      </c>
      <c r="AB365" s="1">
        <v>-84.218249014500003</v>
      </c>
    </row>
    <row r="366" spans="1:28" x14ac:dyDescent="0.25">
      <c r="A366" s="13">
        <v>364</v>
      </c>
      <c r="B366" s="17">
        <v>4</v>
      </c>
      <c r="C366" s="1" t="s">
        <v>800</v>
      </c>
      <c r="D366" s="1" t="s">
        <v>3475</v>
      </c>
      <c r="E366" s="1" t="s">
        <v>5651</v>
      </c>
      <c r="F366" s="1" t="s">
        <v>4414</v>
      </c>
      <c r="G366" s="16">
        <v>9.1</v>
      </c>
      <c r="H366" s="16">
        <v>9.6</v>
      </c>
      <c r="I366" s="13" t="s">
        <v>3190</v>
      </c>
      <c r="J366" s="1" t="s">
        <v>4975</v>
      </c>
      <c r="K366" s="1">
        <v>0</v>
      </c>
      <c r="L366" s="1">
        <v>2</v>
      </c>
      <c r="M366" s="1">
        <v>4</v>
      </c>
      <c r="N366" s="1">
        <v>3</v>
      </c>
      <c r="O366" s="1">
        <v>32</v>
      </c>
      <c r="P366" s="16">
        <v>162.85337936046511</v>
      </c>
      <c r="Q366" s="21">
        <v>0.3154093623285284</v>
      </c>
      <c r="R366" s="21">
        <v>16.917802104908183</v>
      </c>
      <c r="S366" s="21">
        <v>16.602392742579656</v>
      </c>
      <c r="T366" s="21">
        <v>2.4339084628999894E-2</v>
      </c>
      <c r="U366" s="21">
        <v>1.1996852718601927</v>
      </c>
      <c r="V366" s="21">
        <v>1.1753461872311928</v>
      </c>
      <c r="W366" s="13" t="str">
        <f>IF(Table467411[[#This Row],[PSI - FI]]&gt;5,"Red",(IF(AND(Table467411[[#This Row],[PSI - FI]]&lt;5,Table467411[[#This Row],[PSI - FI]]&gt;=3),"Blue","No")))</f>
        <v>No</v>
      </c>
      <c r="X366" s="19" t="str">
        <f>HYPERLINK("https://www.google.com/maps/dir/?api=1&amp;origin=" &amp; Table467411[[#This Row],[Begin Lat]] &amp; "," &amp; Table467411[[#This Row],[Begin Long]] &amp; "&amp;destination=" &amp; Table467411[[#This Row],[End Lat]] &amp; "," &amp; Table467411[[#This Row],[End Long]] &amp; "&amp;travelmode=driving", "Google Maps")</f>
        <v>Google Maps</v>
      </c>
      <c r="Y366" s="1">
        <v>40.897029742400001</v>
      </c>
      <c r="Z366" s="1">
        <v>-81.406257016799998</v>
      </c>
      <c r="AA366" s="1">
        <v>40.904251774000002</v>
      </c>
      <c r="AB366" s="1">
        <v>-81.405812775699999</v>
      </c>
    </row>
    <row r="367" spans="1:28" x14ac:dyDescent="0.25">
      <c r="A367" s="13">
        <v>365</v>
      </c>
      <c r="B367" s="17">
        <v>8</v>
      </c>
      <c r="C367" s="1" t="s">
        <v>787</v>
      </c>
      <c r="D367" s="1" t="s">
        <v>4613</v>
      </c>
      <c r="E367" s="1" t="s">
        <v>5812</v>
      </c>
      <c r="F367" s="1" t="s">
        <v>4359</v>
      </c>
      <c r="G367" s="16">
        <v>7</v>
      </c>
      <c r="H367" s="16">
        <v>7.5</v>
      </c>
      <c r="I367" s="13" t="s">
        <v>3190</v>
      </c>
      <c r="J367" s="1" t="s">
        <v>4984</v>
      </c>
      <c r="K367" s="1">
        <v>0</v>
      </c>
      <c r="L367" s="1">
        <v>1</v>
      </c>
      <c r="M367" s="1">
        <v>0</v>
      </c>
      <c r="N367" s="1">
        <v>4</v>
      </c>
      <c r="O367" s="1">
        <v>6</v>
      </c>
      <c r="P367" s="16">
        <v>69.426689680232556</v>
      </c>
      <c r="Q367" s="21">
        <v>0.39969985462813085</v>
      </c>
      <c r="R367" s="21">
        <v>3.9832936346295558</v>
      </c>
      <c r="S367" s="21">
        <v>3.5835937800014248</v>
      </c>
      <c r="T367" s="21">
        <v>2.9134956483439816E-2</v>
      </c>
      <c r="U367" s="21">
        <v>1.1977510398500735</v>
      </c>
      <c r="V367" s="21">
        <v>1.1686160833666337</v>
      </c>
      <c r="W367" s="13" t="str">
        <f>IF(Table467411[[#This Row],[PSI - FI]]&gt;5,"Red",(IF(AND(Table467411[[#This Row],[PSI - FI]]&lt;5,Table467411[[#This Row],[PSI - FI]]&gt;=3),"Blue","No")))</f>
        <v>No</v>
      </c>
      <c r="X367" s="19" t="str">
        <f>HYPERLINK("https://www.google.com/maps/dir/?api=1&amp;origin=" &amp; Table467411[[#This Row],[Begin Lat]] &amp; "," &amp; Table467411[[#This Row],[Begin Long]] &amp; "&amp;destination=" &amp; Table467411[[#This Row],[End Lat]] &amp; "," &amp; Table467411[[#This Row],[End Long]] &amp; "&amp;travelmode=driving", "Google Maps")</f>
        <v>Google Maps</v>
      </c>
      <c r="Y367" s="1">
        <v>39.224441766699996</v>
      </c>
      <c r="Z367" s="1">
        <v>-84.584761346799993</v>
      </c>
      <c r="AA367" s="1">
        <v>39.224577603900002</v>
      </c>
      <c r="AB367" s="1">
        <v>-84.575553447199994</v>
      </c>
    </row>
    <row r="368" spans="1:28" x14ac:dyDescent="0.25">
      <c r="A368" s="13">
        <v>366</v>
      </c>
      <c r="B368" s="17">
        <v>8</v>
      </c>
      <c r="C368" s="1" t="s">
        <v>1329</v>
      </c>
      <c r="D368" s="1" t="s">
        <v>4737</v>
      </c>
      <c r="E368" s="1" t="s">
        <v>5267</v>
      </c>
      <c r="F368" s="1" t="s">
        <v>3752</v>
      </c>
      <c r="G368" s="16">
        <v>3.4</v>
      </c>
      <c r="H368" s="16">
        <v>3.9</v>
      </c>
      <c r="I368" s="13" t="s">
        <v>3190</v>
      </c>
      <c r="J368" s="1" t="s">
        <v>4991</v>
      </c>
      <c r="K368" s="1">
        <v>0</v>
      </c>
      <c r="L368" s="1">
        <v>0</v>
      </c>
      <c r="M368" s="1">
        <v>6</v>
      </c>
      <c r="N368" s="1">
        <v>6</v>
      </c>
      <c r="O368" s="1">
        <v>60</v>
      </c>
      <c r="P368" s="16">
        <v>125.90625</v>
      </c>
      <c r="Q368" s="21">
        <v>0.2951078154773078</v>
      </c>
      <c r="R368" s="21">
        <v>25.556442270223467</v>
      </c>
      <c r="S368" s="21">
        <v>25.261334454746159</v>
      </c>
      <c r="T368" s="21">
        <v>2.3521955724824836E-2</v>
      </c>
      <c r="U368" s="21">
        <v>1.1959620418031791</v>
      </c>
      <c r="V368" s="21">
        <v>1.1724400860783544</v>
      </c>
      <c r="W368" s="13" t="str">
        <f>IF(Table467411[[#This Row],[PSI - FI]]&gt;5,"Red",(IF(AND(Table467411[[#This Row],[PSI - FI]]&lt;5,Table467411[[#This Row],[PSI - FI]]&gt;=3),"Blue","No")))</f>
        <v>No</v>
      </c>
      <c r="X368" s="19" t="str">
        <f>HYPERLINK("https://www.google.com/maps/dir/?api=1&amp;origin=" &amp; Table467411[[#This Row],[Begin Lat]] &amp; "," &amp; Table467411[[#This Row],[Begin Long]] &amp; "&amp;destination=" &amp; Table467411[[#This Row],[End Lat]] &amp; "," &amp; Table467411[[#This Row],[End Long]] &amp; "&amp;travelmode=driving", "Google Maps")</f>
        <v>Google Maps</v>
      </c>
      <c r="Y368" s="1">
        <v>39.196533244999998</v>
      </c>
      <c r="Z368" s="1">
        <v>-84.231945442599994</v>
      </c>
      <c r="AA368" s="1">
        <v>39.200623636099998</v>
      </c>
      <c r="AB368" s="1">
        <v>-84.2246374753</v>
      </c>
    </row>
    <row r="369" spans="1:28" x14ac:dyDescent="0.25">
      <c r="A369" s="13">
        <v>367</v>
      </c>
      <c r="B369" s="17">
        <v>8</v>
      </c>
      <c r="C369" s="1" t="s">
        <v>787</v>
      </c>
      <c r="D369" s="1" t="s">
        <v>4776</v>
      </c>
      <c r="E369" s="1" t="s">
        <v>5522</v>
      </c>
      <c r="F369" s="1" t="s">
        <v>4469</v>
      </c>
      <c r="G369" s="16">
        <v>5</v>
      </c>
      <c r="H369" s="16">
        <v>5.5</v>
      </c>
      <c r="I369" s="13" t="s">
        <v>3190</v>
      </c>
      <c r="J369" s="1" t="s">
        <v>4975</v>
      </c>
      <c r="K369" s="1">
        <v>0</v>
      </c>
      <c r="L369" s="1">
        <v>0</v>
      </c>
      <c r="M369" s="1">
        <v>4</v>
      </c>
      <c r="N369" s="1">
        <v>4</v>
      </c>
      <c r="O369" s="1">
        <v>30</v>
      </c>
      <c r="P369" s="16">
        <v>73.9375</v>
      </c>
      <c r="Q369" s="21">
        <v>0.40152312538928991</v>
      </c>
      <c r="R369" s="21">
        <v>13.884967657026007</v>
      </c>
      <c r="S369" s="21">
        <v>13.483444531636717</v>
      </c>
      <c r="T369" s="21">
        <v>3.0917258814829079E-2</v>
      </c>
      <c r="U369" s="21">
        <v>1.1921788720555671</v>
      </c>
      <c r="V369" s="21">
        <v>1.1612616132407381</v>
      </c>
      <c r="W369" s="13" t="str">
        <f>IF(Table467411[[#This Row],[PSI - FI]]&gt;5,"Red",(IF(AND(Table467411[[#This Row],[PSI - FI]]&lt;5,Table467411[[#This Row],[PSI - FI]]&gt;=3),"Blue","No")))</f>
        <v>No</v>
      </c>
      <c r="X369" s="19" t="str">
        <f>HYPERLINK("https://www.google.com/maps/dir/?api=1&amp;origin=" &amp; Table467411[[#This Row],[Begin Lat]] &amp; "," &amp; Table467411[[#This Row],[Begin Long]] &amp; "&amp;destination=" &amp; Table467411[[#This Row],[End Lat]] &amp; "," &amp; Table467411[[#This Row],[End Long]] &amp; "&amp;travelmode=driving", "Google Maps")</f>
        <v>Google Maps</v>
      </c>
      <c r="Y369" s="1">
        <v>39.233504183400001</v>
      </c>
      <c r="Z369" s="1">
        <v>-84.509615939300005</v>
      </c>
      <c r="AA369" s="1">
        <v>39.240568812699998</v>
      </c>
      <c r="AB369" s="1">
        <v>-84.510127785899996</v>
      </c>
    </row>
    <row r="370" spans="1:28" x14ac:dyDescent="0.25">
      <c r="A370" s="13">
        <v>368</v>
      </c>
      <c r="B370" s="17">
        <v>2</v>
      </c>
      <c r="C370" s="1" t="s">
        <v>1336</v>
      </c>
      <c r="D370" s="1" t="s">
        <v>3245</v>
      </c>
      <c r="E370" s="1" t="s">
        <v>5954</v>
      </c>
      <c r="F370" s="1" t="s">
        <v>3712</v>
      </c>
      <c r="G370" s="16">
        <v>26.7</v>
      </c>
      <c r="H370" s="16">
        <v>27.2</v>
      </c>
      <c r="I370" s="13" t="s">
        <v>3190</v>
      </c>
      <c r="J370" s="1" t="s">
        <v>4984</v>
      </c>
      <c r="K370" s="1">
        <v>0</v>
      </c>
      <c r="L370" s="1">
        <v>3</v>
      </c>
      <c r="M370" s="1">
        <v>1</v>
      </c>
      <c r="N370" s="1">
        <v>1</v>
      </c>
      <c r="O370" s="1">
        <v>6</v>
      </c>
      <c r="P370" s="16">
        <v>154.01444404069767</v>
      </c>
      <c r="Q370" s="21">
        <v>0.27007005013729046</v>
      </c>
      <c r="R370" s="21">
        <v>4.3449349101389512</v>
      </c>
      <c r="S370" s="21">
        <v>4.0748648600016608</v>
      </c>
      <c r="T370" s="21">
        <v>1.9874545159688357E-2</v>
      </c>
      <c r="U370" s="21">
        <v>1.1901027225428913</v>
      </c>
      <c r="V370" s="21">
        <v>1.1702281773832028</v>
      </c>
      <c r="W370" s="13" t="str">
        <f>IF(Table467411[[#This Row],[PSI - FI]]&gt;5,"Red",(IF(AND(Table467411[[#This Row],[PSI - FI]]&lt;5,Table467411[[#This Row],[PSI - FI]]&gt;=3),"Blue","No")))</f>
        <v>No</v>
      </c>
      <c r="X370" s="19" t="str">
        <f>HYPERLINK("https://www.google.com/maps/dir/?api=1&amp;origin=" &amp; Table467411[[#This Row],[Begin Lat]] &amp; "," &amp; Table467411[[#This Row],[Begin Long]] &amp; "&amp;destination=" &amp; Table467411[[#This Row],[End Lat]] &amp; "," &amp; Table467411[[#This Row],[End Long]] &amp; "&amp;travelmode=driving", "Google Maps")</f>
        <v>Google Maps</v>
      </c>
      <c r="Y370" s="1">
        <v>41.5055629728</v>
      </c>
      <c r="Z370" s="1">
        <v>-82.844217322399999</v>
      </c>
      <c r="AA370" s="1">
        <v>41.5009475361</v>
      </c>
      <c r="AB370" s="1">
        <v>-82.837270290999996</v>
      </c>
    </row>
    <row r="371" spans="1:28" x14ac:dyDescent="0.25">
      <c r="A371" s="13">
        <v>369</v>
      </c>
      <c r="B371" s="17">
        <v>4</v>
      </c>
      <c r="C371" s="1" t="s">
        <v>800</v>
      </c>
      <c r="D371" s="1" t="s">
        <v>4623</v>
      </c>
      <c r="E371" s="1" t="s">
        <v>5347</v>
      </c>
      <c r="F371" s="1" t="s">
        <v>4881</v>
      </c>
      <c r="G371" s="16">
        <v>3.5</v>
      </c>
      <c r="H371" s="16">
        <v>4</v>
      </c>
      <c r="I371" s="13" t="s">
        <v>3190</v>
      </c>
      <c r="J371" s="1" t="s">
        <v>4975</v>
      </c>
      <c r="K371" s="1">
        <v>0</v>
      </c>
      <c r="L371" s="1">
        <v>1</v>
      </c>
      <c r="M371" s="1">
        <v>7</v>
      </c>
      <c r="N371" s="1">
        <v>2</v>
      </c>
      <c r="O371" s="1">
        <v>15</v>
      </c>
      <c r="P371" s="16">
        <v>115.37981468023256</v>
      </c>
      <c r="Q371" s="21">
        <v>0.31336662842121332</v>
      </c>
      <c r="R371" s="21">
        <v>7.5684288629218672</v>
      </c>
      <c r="S371" s="21">
        <v>7.2550622345006541</v>
      </c>
      <c r="T371" s="21">
        <v>2.4182776633075942E-2</v>
      </c>
      <c r="U371" s="21">
        <v>1.1890617503781344</v>
      </c>
      <c r="V371" s="21">
        <v>1.1648789737450584</v>
      </c>
      <c r="W371" s="13" t="str">
        <f>IF(Table467411[[#This Row],[PSI - FI]]&gt;5,"Red",(IF(AND(Table467411[[#This Row],[PSI - FI]]&lt;5,Table467411[[#This Row],[PSI - FI]]&gt;=3),"Blue","No")))</f>
        <v>No</v>
      </c>
      <c r="X371" s="19" t="str">
        <f>HYPERLINK("https://www.google.com/maps/dir/?api=1&amp;origin=" &amp; Table467411[[#This Row],[Begin Lat]] &amp; "," &amp; Table467411[[#This Row],[Begin Long]] &amp; "&amp;destination=" &amp; Table467411[[#This Row],[End Lat]] &amp; "," &amp; Table467411[[#This Row],[End Long]] &amp; "&amp;travelmode=driving", "Google Maps")</f>
        <v>Google Maps</v>
      </c>
      <c r="Y371" s="1">
        <v>40.843480833299999</v>
      </c>
      <c r="Z371" s="1">
        <v>-81.449357554399995</v>
      </c>
      <c r="AA371" s="1">
        <v>40.848923466800002</v>
      </c>
      <c r="AB371" s="1">
        <v>-81.443124046799994</v>
      </c>
    </row>
    <row r="372" spans="1:28" x14ac:dyDescent="0.25">
      <c r="A372" s="13">
        <v>370</v>
      </c>
      <c r="B372" s="17">
        <v>4</v>
      </c>
      <c r="C372" s="1" t="s">
        <v>801</v>
      </c>
      <c r="D372" s="1" t="s">
        <v>4621</v>
      </c>
      <c r="E372" s="1" t="s">
        <v>5915</v>
      </c>
      <c r="F372" s="1" t="s">
        <v>4880</v>
      </c>
      <c r="G372" s="16">
        <v>13</v>
      </c>
      <c r="H372" s="16">
        <v>13.5</v>
      </c>
      <c r="I372" s="13" t="s">
        <v>3190</v>
      </c>
      <c r="J372" s="1" t="s">
        <v>4975</v>
      </c>
      <c r="K372" s="1">
        <v>0</v>
      </c>
      <c r="L372" s="1">
        <v>0</v>
      </c>
      <c r="M372" s="1">
        <v>6</v>
      </c>
      <c r="N372" s="1">
        <v>6</v>
      </c>
      <c r="O372" s="1">
        <v>45</v>
      </c>
      <c r="P372" s="16">
        <v>110.90625</v>
      </c>
      <c r="Q372" s="21">
        <v>0.21488906252901691</v>
      </c>
      <c r="R372" s="21">
        <v>21.381917546626109</v>
      </c>
      <c r="S372" s="21">
        <v>21.167028484097091</v>
      </c>
      <c r="T372" s="21">
        <v>1.6624986810681461E-2</v>
      </c>
      <c r="U372" s="21">
        <v>1.1827959387479516</v>
      </c>
      <c r="V372" s="21">
        <v>1.1661709519372703</v>
      </c>
      <c r="W372" s="13" t="str">
        <f>IF(Table467411[[#This Row],[PSI - FI]]&gt;5,"Red",(IF(AND(Table467411[[#This Row],[PSI - FI]]&lt;5,Table467411[[#This Row],[PSI - FI]]&gt;=3),"Blue","No")))</f>
        <v>No</v>
      </c>
      <c r="X372" s="19" t="str">
        <f>HYPERLINK("https://www.google.com/maps/dir/?api=1&amp;origin=" &amp; Table467411[[#This Row],[Begin Lat]] &amp; "," &amp; Table467411[[#This Row],[Begin Long]] &amp; "&amp;destination=" &amp; Table467411[[#This Row],[End Lat]] &amp; "," &amp; Table467411[[#This Row],[End Long]] &amp; "&amp;travelmode=driving", "Google Maps")</f>
        <v>Google Maps</v>
      </c>
      <c r="Y372" s="1">
        <v>41.099599275300001</v>
      </c>
      <c r="Z372" s="1">
        <v>-80.756689654599995</v>
      </c>
      <c r="AA372" s="1">
        <v>41.100252501100002</v>
      </c>
      <c r="AB372" s="1">
        <v>-80.747195242700002</v>
      </c>
    </row>
    <row r="373" spans="1:28" x14ac:dyDescent="0.25">
      <c r="A373" s="13">
        <v>371</v>
      </c>
      <c r="B373" s="17">
        <v>4</v>
      </c>
      <c r="C373" s="1" t="s">
        <v>795</v>
      </c>
      <c r="D373" s="1" t="s">
        <v>4701</v>
      </c>
      <c r="E373" s="1" t="s">
        <v>5817</v>
      </c>
      <c r="F373" s="1" t="s">
        <v>4364</v>
      </c>
      <c r="G373" s="16">
        <v>15.2</v>
      </c>
      <c r="H373" s="16">
        <v>15.7</v>
      </c>
      <c r="I373" s="13" t="s">
        <v>3190</v>
      </c>
      <c r="J373" s="1" t="s">
        <v>4984</v>
      </c>
      <c r="K373" s="1">
        <v>1</v>
      </c>
      <c r="L373" s="1">
        <v>0</v>
      </c>
      <c r="M373" s="1">
        <v>2</v>
      </c>
      <c r="N373" s="1">
        <v>2</v>
      </c>
      <c r="O373" s="1">
        <v>15</v>
      </c>
      <c r="P373" s="16">
        <v>82.645439680232556</v>
      </c>
      <c r="Q373" s="21">
        <v>0.30224031249899824</v>
      </c>
      <c r="R373" s="21">
        <v>7.2680262013886674</v>
      </c>
      <c r="S373" s="21">
        <v>6.9657858888896689</v>
      </c>
      <c r="T373" s="21">
        <v>2.1971701520011835E-2</v>
      </c>
      <c r="U373" s="21">
        <v>1.1794275030753771</v>
      </c>
      <c r="V373" s="21">
        <v>1.1574558015553653</v>
      </c>
      <c r="W373" s="13" t="str">
        <f>IF(Table467411[[#This Row],[PSI - FI]]&gt;5,"Red",(IF(AND(Table467411[[#This Row],[PSI - FI]]&lt;5,Table467411[[#This Row],[PSI - FI]]&gt;=3),"Blue","No")))</f>
        <v>No</v>
      </c>
      <c r="X373" s="19" t="str">
        <f>HYPERLINK("https://www.google.com/maps/dir/?api=1&amp;origin=" &amp; Table467411[[#This Row],[Begin Lat]] &amp; "," &amp; Table467411[[#This Row],[Begin Long]] &amp; "&amp;destination=" &amp; Table467411[[#This Row],[End Lat]] &amp; "," &amp; Table467411[[#This Row],[End Long]] &amp; "&amp;travelmode=driving", "Google Maps")</f>
        <v>Google Maps</v>
      </c>
      <c r="Y373" s="1">
        <v>41.266606849600002</v>
      </c>
      <c r="Z373" s="1">
        <v>-81.502725613899997</v>
      </c>
      <c r="AA373" s="1">
        <v>41.270360003599997</v>
      </c>
      <c r="AB373" s="1">
        <v>-81.503071665600004</v>
      </c>
    </row>
    <row r="374" spans="1:28" x14ac:dyDescent="0.25">
      <c r="A374" s="13">
        <v>372</v>
      </c>
      <c r="B374" s="17">
        <v>6</v>
      </c>
      <c r="C374" s="1" t="s">
        <v>784</v>
      </c>
      <c r="D374" s="1" t="s">
        <v>4672</v>
      </c>
      <c r="E374" s="1" t="s">
        <v>5000</v>
      </c>
      <c r="F374" s="1" t="s">
        <v>3721</v>
      </c>
      <c r="G374" s="16">
        <v>10.199999999999999</v>
      </c>
      <c r="H374" s="16">
        <v>10.7</v>
      </c>
      <c r="I374" s="13" t="s">
        <v>3190</v>
      </c>
      <c r="J374" s="1" t="s">
        <v>4991</v>
      </c>
      <c r="K374" s="1">
        <v>1</v>
      </c>
      <c r="L374" s="1">
        <v>1</v>
      </c>
      <c r="M374" s="1">
        <v>7</v>
      </c>
      <c r="N374" s="1">
        <v>7</v>
      </c>
      <c r="O374" s="1">
        <v>36</v>
      </c>
      <c r="P374" s="16">
        <v>204.24400436046511</v>
      </c>
      <c r="Q374" s="21">
        <v>0.23271532320485028</v>
      </c>
      <c r="R374" s="21">
        <v>17.059468938813524</v>
      </c>
      <c r="S374" s="21">
        <v>16.826753615608673</v>
      </c>
      <c r="T374" s="21">
        <v>1.9182021883387732E-2</v>
      </c>
      <c r="U374" s="21">
        <v>1.1645475200050894</v>
      </c>
      <c r="V374" s="21">
        <v>1.1453654981217016</v>
      </c>
      <c r="W374" s="13" t="str">
        <f>IF(Table467411[[#This Row],[PSI - FI]]&gt;5,"Red",(IF(AND(Table467411[[#This Row],[PSI - FI]]&lt;5,Table467411[[#This Row],[PSI - FI]]&gt;=3),"Blue","No")))</f>
        <v>No</v>
      </c>
      <c r="X374" s="19" t="str">
        <f>HYPERLINK("https://www.google.com/maps/dir/?api=1&amp;origin=" &amp; Table467411[[#This Row],[Begin Lat]] &amp; "," &amp; Table467411[[#This Row],[Begin Long]] &amp; "&amp;destination=" &amp; Table467411[[#This Row],[End Lat]] &amp; "," &amp; Table467411[[#This Row],[End Long]] &amp; "&amp;travelmode=driving", "Google Maps")</f>
        <v>Google Maps</v>
      </c>
      <c r="Y374" s="1">
        <v>39.927866913899997</v>
      </c>
      <c r="Z374" s="1">
        <v>-83.0553209893</v>
      </c>
      <c r="AA374" s="1">
        <v>39.932353325699999</v>
      </c>
      <c r="AB374" s="1">
        <v>-83.047951517900003</v>
      </c>
    </row>
    <row r="375" spans="1:28" x14ac:dyDescent="0.25">
      <c r="A375" s="13">
        <v>373</v>
      </c>
      <c r="B375" s="17">
        <v>6</v>
      </c>
      <c r="C375" s="1" t="s">
        <v>784</v>
      </c>
      <c r="D375" s="1" t="s">
        <v>4672</v>
      </c>
      <c r="E375" s="1" t="s">
        <v>5000</v>
      </c>
      <c r="F375" s="1" t="s">
        <v>3721</v>
      </c>
      <c r="G375" s="16">
        <v>10.7</v>
      </c>
      <c r="H375" s="16">
        <v>11.2</v>
      </c>
      <c r="I375" s="13" t="s">
        <v>3190</v>
      </c>
      <c r="J375" s="1" t="s">
        <v>4991</v>
      </c>
      <c r="K375" s="1">
        <v>1</v>
      </c>
      <c r="L375" s="1">
        <v>0</v>
      </c>
      <c r="M375" s="1">
        <v>6</v>
      </c>
      <c r="N375" s="1">
        <v>9</v>
      </c>
      <c r="O375" s="1">
        <v>20</v>
      </c>
      <c r="P375" s="16">
        <v>144.89543968023256</v>
      </c>
      <c r="Q375" s="21">
        <v>0.23271532320485028</v>
      </c>
      <c r="R375" s="21">
        <v>12.054143715508703</v>
      </c>
      <c r="S375" s="21">
        <v>11.821428392303853</v>
      </c>
      <c r="T375" s="21">
        <v>1.9182021883387732E-2</v>
      </c>
      <c r="U375" s="21">
        <v>1.1645475200050894</v>
      </c>
      <c r="V375" s="21">
        <v>1.1453654981217016</v>
      </c>
      <c r="W375" s="13" t="str">
        <f>IF(Table467411[[#This Row],[PSI - FI]]&gt;5,"Red",(IF(AND(Table467411[[#This Row],[PSI - FI]]&lt;5,Table467411[[#This Row],[PSI - FI]]&gt;=3),"Blue","No")))</f>
        <v>No</v>
      </c>
      <c r="X375" s="19" t="str">
        <f>HYPERLINK("https://www.google.com/maps/dir/?api=1&amp;origin=" &amp; Table467411[[#This Row],[Begin Lat]] &amp; "," &amp; Table467411[[#This Row],[Begin Long]] &amp; "&amp;destination=" &amp; Table467411[[#This Row],[End Lat]] &amp; "," &amp; Table467411[[#This Row],[End Long]] &amp; "&amp;travelmode=driving", "Google Maps")</f>
        <v>Google Maps</v>
      </c>
      <c r="Y375" s="1">
        <v>39.932353325699999</v>
      </c>
      <c r="Z375" s="1">
        <v>-83.047951517900003</v>
      </c>
      <c r="AA375" s="1">
        <v>39.937818213699998</v>
      </c>
      <c r="AB375" s="1">
        <v>-83.041865038400005</v>
      </c>
    </row>
    <row r="376" spans="1:28" x14ac:dyDescent="0.25">
      <c r="A376" s="13">
        <v>374</v>
      </c>
      <c r="B376" s="17">
        <v>9</v>
      </c>
      <c r="C376" s="1" t="s">
        <v>1334</v>
      </c>
      <c r="D376" s="1" t="s">
        <v>4667</v>
      </c>
      <c r="E376" s="1" t="s">
        <v>5924</v>
      </c>
      <c r="F376" s="1" t="s">
        <v>4891</v>
      </c>
      <c r="G376" s="16">
        <v>0.8</v>
      </c>
      <c r="H376" s="16">
        <v>1.3</v>
      </c>
      <c r="I376" s="13" t="s">
        <v>3190</v>
      </c>
      <c r="J376" s="1" t="s">
        <v>4975</v>
      </c>
      <c r="K376" s="1">
        <v>0</v>
      </c>
      <c r="L376" s="1">
        <v>0</v>
      </c>
      <c r="M376" s="1">
        <v>6</v>
      </c>
      <c r="N376" s="1">
        <v>2</v>
      </c>
      <c r="O376" s="1">
        <v>24</v>
      </c>
      <c r="P376" s="16">
        <v>72.15625</v>
      </c>
      <c r="Q376" s="21">
        <v>0.37575115242417406</v>
      </c>
      <c r="R376" s="21">
        <v>12.151418797420439</v>
      </c>
      <c r="S376" s="21">
        <v>11.775667644996265</v>
      </c>
      <c r="T376" s="21">
        <v>2.8950680163911453E-2</v>
      </c>
      <c r="U376" s="21">
        <v>1.1622649034798949</v>
      </c>
      <c r="V376" s="21">
        <v>1.1333142233159834</v>
      </c>
      <c r="W376" s="13" t="str">
        <f>IF(Table467411[[#This Row],[PSI - FI]]&gt;5,"Red",(IF(AND(Table467411[[#This Row],[PSI - FI]]&lt;5,Table467411[[#This Row],[PSI - FI]]&gt;=3),"Blue","No")))</f>
        <v>No</v>
      </c>
      <c r="X376" s="19" t="str">
        <f>HYPERLINK("https://www.google.com/maps/dir/?api=1&amp;origin=" &amp; Table467411[[#This Row],[Begin Lat]] &amp; "," &amp; Table467411[[#This Row],[Begin Long]] &amp; "&amp;destination=" &amp; Table467411[[#This Row],[End Lat]] &amp; "," &amp; Table467411[[#This Row],[End Long]] &amp; "&amp;travelmode=driving", "Google Maps")</f>
        <v>Google Maps</v>
      </c>
      <c r="Y376" s="1">
        <v>38.723072377299999</v>
      </c>
      <c r="Z376" s="1">
        <v>-82.859462102899997</v>
      </c>
      <c r="AA376" s="1">
        <v>38.7305105481</v>
      </c>
      <c r="AB376" s="1">
        <v>-82.859644395299995</v>
      </c>
    </row>
    <row r="377" spans="1:28" x14ac:dyDescent="0.25">
      <c r="A377" s="13">
        <v>375</v>
      </c>
      <c r="B377" s="17">
        <v>4</v>
      </c>
      <c r="C377" s="1" t="s">
        <v>790</v>
      </c>
      <c r="D377" s="1" t="s">
        <v>4651</v>
      </c>
      <c r="E377" s="1" t="s">
        <v>5408</v>
      </c>
      <c r="F377" s="1" t="s">
        <v>4888</v>
      </c>
      <c r="G377" s="16">
        <v>2.2000000000000002</v>
      </c>
      <c r="H377" s="16">
        <v>2.7</v>
      </c>
      <c r="I377" s="13" t="s">
        <v>3190</v>
      </c>
      <c r="J377" s="1" t="s">
        <v>4991</v>
      </c>
      <c r="K377" s="1">
        <v>0</v>
      </c>
      <c r="L377" s="1">
        <v>1</v>
      </c>
      <c r="M377" s="1">
        <v>4</v>
      </c>
      <c r="N377" s="1">
        <v>2</v>
      </c>
      <c r="O377" s="1">
        <v>9</v>
      </c>
      <c r="P377" s="16">
        <v>89.739189680232556</v>
      </c>
      <c r="Q377" s="21">
        <v>0.5477724769879031</v>
      </c>
      <c r="R377" s="21">
        <v>6.2232608007656225</v>
      </c>
      <c r="S377" s="21">
        <v>5.6754883237777189</v>
      </c>
      <c r="T377" s="21">
        <v>4.2518089063938488E-2</v>
      </c>
      <c r="U377" s="21">
        <v>1.1610074392572762</v>
      </c>
      <c r="V377" s="21">
        <v>1.1184893501933377</v>
      </c>
      <c r="W377" s="13" t="str">
        <f>IF(Table467411[[#This Row],[PSI - FI]]&gt;5,"Red",(IF(AND(Table467411[[#This Row],[PSI - FI]]&lt;5,Table467411[[#This Row],[PSI - FI]]&gt;=3),"Blue","No")))</f>
        <v>No</v>
      </c>
      <c r="X377" s="19" t="str">
        <f>HYPERLINK("https://www.google.com/maps/dir/?api=1&amp;origin=" &amp; Table467411[[#This Row],[Begin Lat]] &amp; "," &amp; Table467411[[#This Row],[Begin Long]] &amp; "&amp;destination=" &amp; Table467411[[#This Row],[End Lat]] &amp; "," &amp; Table467411[[#This Row],[End Long]] &amp; "&amp;travelmode=driving", "Google Maps")</f>
        <v>Google Maps</v>
      </c>
      <c r="Y377" s="1">
        <v>41.257366978299999</v>
      </c>
      <c r="Z377" s="1">
        <v>-80.785751921900001</v>
      </c>
      <c r="AA377" s="1">
        <v>41.264306401799999</v>
      </c>
      <c r="AB377" s="1">
        <v>-80.783166831900004</v>
      </c>
    </row>
    <row r="378" spans="1:28" x14ac:dyDescent="0.25">
      <c r="A378" s="13">
        <v>376</v>
      </c>
      <c r="B378" s="17">
        <v>8</v>
      </c>
      <c r="C378" s="1" t="s">
        <v>787</v>
      </c>
      <c r="D378" s="1" t="s">
        <v>4778</v>
      </c>
      <c r="E378" s="1" t="s">
        <v>5474</v>
      </c>
      <c r="F378" s="1" t="s">
        <v>4910</v>
      </c>
      <c r="G378" s="16">
        <v>3.3</v>
      </c>
      <c r="H378" s="16">
        <v>3.8</v>
      </c>
      <c r="I378" s="13" t="s">
        <v>3190</v>
      </c>
      <c r="J378" s="1" t="s">
        <v>4975</v>
      </c>
      <c r="K378" s="1">
        <v>0</v>
      </c>
      <c r="L378" s="1">
        <v>1</v>
      </c>
      <c r="M378" s="1">
        <v>2</v>
      </c>
      <c r="N378" s="1">
        <v>5</v>
      </c>
      <c r="O378" s="1">
        <v>31</v>
      </c>
      <c r="P378" s="16">
        <v>111.95793968023256</v>
      </c>
      <c r="Q378" s="21">
        <v>0.37458377510739682</v>
      </c>
      <c r="R378" s="21">
        <v>14.806035163008247</v>
      </c>
      <c r="S378" s="21">
        <v>14.43145138790085</v>
      </c>
      <c r="T378" s="21">
        <v>2.8861561357283516E-2</v>
      </c>
      <c r="U378" s="21">
        <v>1.160064398418126</v>
      </c>
      <c r="V378" s="21">
        <v>1.1312028370608425</v>
      </c>
      <c r="W378" s="13" t="str">
        <f>IF(Table467411[[#This Row],[PSI - FI]]&gt;5,"Red",(IF(AND(Table467411[[#This Row],[PSI - FI]]&lt;5,Table467411[[#This Row],[PSI - FI]]&gt;=3),"Blue","No")))</f>
        <v>No</v>
      </c>
      <c r="X378" s="19" t="str">
        <f>HYPERLINK("https://www.google.com/maps/dir/?api=1&amp;origin=" &amp; Table467411[[#This Row],[Begin Lat]] &amp; "," &amp; Table467411[[#This Row],[Begin Long]] &amp; "&amp;destination=" &amp; Table467411[[#This Row],[End Lat]] &amp; "," &amp; Table467411[[#This Row],[End Long]] &amp; "&amp;travelmode=driving", "Google Maps")</f>
        <v>Google Maps</v>
      </c>
      <c r="Y378" s="1">
        <v>39.206271899500003</v>
      </c>
      <c r="Z378" s="1">
        <v>-84.379615731800001</v>
      </c>
      <c r="AA378" s="1">
        <v>39.213482123600002</v>
      </c>
      <c r="AB378" s="1">
        <v>-84.3789133975</v>
      </c>
    </row>
    <row r="379" spans="1:28" x14ac:dyDescent="0.25">
      <c r="A379" s="13">
        <v>377</v>
      </c>
      <c r="B379" s="17">
        <v>3</v>
      </c>
      <c r="C379" s="1" t="s">
        <v>791</v>
      </c>
      <c r="D379" s="1" t="s">
        <v>4638</v>
      </c>
      <c r="E379" s="1" t="s">
        <v>5923</v>
      </c>
      <c r="F379" s="1" t="s">
        <v>3712</v>
      </c>
      <c r="G379" s="16">
        <v>8.6999999999999993</v>
      </c>
      <c r="H379" s="16">
        <v>9.1999999999999993</v>
      </c>
      <c r="I379" s="13" t="s">
        <v>3190</v>
      </c>
      <c r="J379" s="1" t="s">
        <v>4984</v>
      </c>
      <c r="K379" s="1">
        <v>0</v>
      </c>
      <c r="L379" s="1">
        <v>1</v>
      </c>
      <c r="M379" s="1">
        <v>2</v>
      </c>
      <c r="N379" s="1">
        <v>1</v>
      </c>
      <c r="O379" s="1">
        <v>7</v>
      </c>
      <c r="P379" s="16">
        <v>70.207939680232556</v>
      </c>
      <c r="Q379" s="21">
        <v>0.56085559050017086</v>
      </c>
      <c r="R379" s="21">
        <v>4.163073925221342</v>
      </c>
      <c r="S379" s="21">
        <v>3.6022183347211714</v>
      </c>
      <c r="T379" s="21">
        <v>4.0596773490730417E-2</v>
      </c>
      <c r="U379" s="21">
        <v>1.1586837685299933</v>
      </c>
      <c r="V379" s="21">
        <v>1.1180869950392629</v>
      </c>
      <c r="W379" s="13" t="str">
        <f>IF(Table467411[[#This Row],[PSI - FI]]&gt;5,"Red",(IF(AND(Table467411[[#This Row],[PSI - FI]]&lt;5,Table467411[[#This Row],[PSI - FI]]&gt;=3),"Blue","No")))</f>
        <v>No</v>
      </c>
      <c r="X379" s="19" t="str">
        <f>HYPERLINK("https://www.google.com/maps/dir/?api=1&amp;origin=" &amp; Table467411[[#This Row],[Begin Lat]] &amp; "," &amp; Table467411[[#This Row],[Begin Long]] &amp; "&amp;destination=" &amp; Table467411[[#This Row],[End Lat]] &amp; "," &amp; Table467411[[#This Row],[End Long]] &amp; "&amp;travelmode=driving", "Google Maps")</f>
        <v>Google Maps</v>
      </c>
      <c r="Y379" s="1">
        <v>41.411015213900001</v>
      </c>
      <c r="Z379" s="1">
        <v>-82.185474545399998</v>
      </c>
      <c r="AA379" s="1">
        <v>41.411059802099999</v>
      </c>
      <c r="AB379" s="1">
        <v>-82.175850514700002</v>
      </c>
    </row>
    <row r="380" spans="1:28" x14ac:dyDescent="0.25">
      <c r="A380" s="13">
        <v>378</v>
      </c>
      <c r="B380" s="17">
        <v>8</v>
      </c>
      <c r="C380" s="1" t="s">
        <v>788</v>
      </c>
      <c r="D380" s="1" t="s">
        <v>4689</v>
      </c>
      <c r="E380" s="1" t="s">
        <v>5931</v>
      </c>
      <c r="F380" s="1" t="s">
        <v>4878</v>
      </c>
      <c r="G380" s="16">
        <v>0.9</v>
      </c>
      <c r="H380" s="16">
        <v>1.4</v>
      </c>
      <c r="I380" s="13" t="s">
        <v>3190</v>
      </c>
      <c r="J380" s="1" t="s">
        <v>4975</v>
      </c>
      <c r="K380" s="1">
        <v>0</v>
      </c>
      <c r="L380" s="1">
        <v>1</v>
      </c>
      <c r="M380" s="1">
        <v>1</v>
      </c>
      <c r="N380" s="1">
        <v>5</v>
      </c>
      <c r="O380" s="1">
        <v>15</v>
      </c>
      <c r="P380" s="16">
        <v>89.411064680232556</v>
      </c>
      <c r="Q380" s="21">
        <v>0.47536888683147299</v>
      </c>
      <c r="R380" s="21">
        <v>8.0146754112651699</v>
      </c>
      <c r="S380" s="21">
        <v>7.5393065244336972</v>
      </c>
      <c r="T380" s="21">
        <v>3.6544080804951161E-2</v>
      </c>
      <c r="U380" s="21">
        <v>1.1495859352428794</v>
      </c>
      <c r="V380" s="21">
        <v>1.1130418544379284</v>
      </c>
      <c r="W380" s="13" t="str">
        <f>IF(Table467411[[#This Row],[PSI - FI]]&gt;5,"Red",(IF(AND(Table467411[[#This Row],[PSI - FI]]&lt;5,Table467411[[#This Row],[PSI - FI]]&gt;=3),"Blue","No")))</f>
        <v>No</v>
      </c>
      <c r="X380" s="19" t="str">
        <f>HYPERLINK("https://www.google.com/maps/dir/?api=1&amp;origin=" &amp; Table467411[[#This Row],[Begin Lat]] &amp; "," &amp; Table467411[[#This Row],[Begin Long]] &amp; "&amp;destination=" &amp; Table467411[[#This Row],[End Lat]] &amp; "," &amp; Table467411[[#This Row],[End Long]] &amp; "&amp;travelmode=driving", "Google Maps")</f>
        <v>Google Maps</v>
      </c>
      <c r="Y380" s="1">
        <v>39.315952384900001</v>
      </c>
      <c r="Z380" s="1">
        <v>-84.464410392999994</v>
      </c>
      <c r="AA380" s="1">
        <v>39.323170593199997</v>
      </c>
      <c r="AB380" s="1">
        <v>-84.463801393599994</v>
      </c>
    </row>
    <row r="381" spans="1:28" x14ac:dyDescent="0.25">
      <c r="A381" s="13">
        <v>379</v>
      </c>
      <c r="B381" s="17">
        <v>4</v>
      </c>
      <c r="C381" s="1" t="s">
        <v>800</v>
      </c>
      <c r="D381" s="1" t="s">
        <v>3332</v>
      </c>
      <c r="E381" s="1" t="s">
        <v>3333</v>
      </c>
      <c r="F381" s="1" t="s">
        <v>3741</v>
      </c>
      <c r="G381" s="16">
        <v>7</v>
      </c>
      <c r="H381" s="16">
        <v>7.5</v>
      </c>
      <c r="I381" s="13" t="s">
        <v>3190</v>
      </c>
      <c r="J381" s="1" t="s">
        <v>4984</v>
      </c>
      <c r="K381" s="1">
        <v>0</v>
      </c>
      <c r="L381" s="1">
        <v>1</v>
      </c>
      <c r="M381" s="1">
        <v>3</v>
      </c>
      <c r="N381" s="1">
        <v>0</v>
      </c>
      <c r="O381" s="1">
        <v>1</v>
      </c>
      <c r="P381" s="16">
        <v>66.317314680232556</v>
      </c>
      <c r="Q381" s="21">
        <v>0.39078512408855742</v>
      </c>
      <c r="R381" s="21">
        <v>2.1642437088422195</v>
      </c>
      <c r="S381" s="21">
        <v>1.7734585847536621</v>
      </c>
      <c r="T381" s="21">
        <v>2.8026759993803555E-2</v>
      </c>
      <c r="U381" s="21">
        <v>1.1437772702871487</v>
      </c>
      <c r="V381" s="21">
        <v>1.1157505102933452</v>
      </c>
      <c r="W381" s="13" t="str">
        <f>IF(Table467411[[#This Row],[PSI - FI]]&gt;5,"Red",(IF(AND(Table467411[[#This Row],[PSI - FI]]&lt;5,Table467411[[#This Row],[PSI - FI]]&gt;=3),"Blue","No")))</f>
        <v>No</v>
      </c>
      <c r="X381" s="19" t="str">
        <f>HYPERLINK("https://www.google.com/maps/dir/?api=1&amp;origin=" &amp; Table467411[[#This Row],[Begin Lat]] &amp; "," &amp; Table467411[[#This Row],[Begin Long]] &amp; "&amp;destination=" &amp; Table467411[[#This Row],[End Lat]] &amp; "," &amp; Table467411[[#This Row],[End Long]] &amp; "&amp;travelmode=driving", "Google Maps")</f>
        <v>Google Maps</v>
      </c>
      <c r="Y381" s="1">
        <v>40.759510952500001</v>
      </c>
      <c r="Z381" s="1">
        <v>-81.530052709800003</v>
      </c>
      <c r="AA381" s="1">
        <v>40.760504284699998</v>
      </c>
      <c r="AB381" s="1">
        <v>-81.520672907600002</v>
      </c>
    </row>
    <row r="382" spans="1:28" x14ac:dyDescent="0.25">
      <c r="A382" s="13">
        <v>380</v>
      </c>
      <c r="B382" s="17">
        <v>12</v>
      </c>
      <c r="C382" s="1" t="s">
        <v>794</v>
      </c>
      <c r="D382" s="1" t="s">
        <v>3978</v>
      </c>
      <c r="E382" s="1" t="s">
        <v>5827</v>
      </c>
      <c r="F382" s="1" t="s">
        <v>3712</v>
      </c>
      <c r="G382" s="16">
        <v>14.4</v>
      </c>
      <c r="H382" s="16">
        <v>14.9</v>
      </c>
      <c r="I382" s="13" t="s">
        <v>3190</v>
      </c>
      <c r="J382" s="1" t="s">
        <v>4984</v>
      </c>
      <c r="K382" s="1">
        <v>0</v>
      </c>
      <c r="L382" s="1">
        <v>1</v>
      </c>
      <c r="M382" s="1">
        <v>1</v>
      </c>
      <c r="N382" s="1">
        <v>2</v>
      </c>
      <c r="O382" s="1">
        <v>16</v>
      </c>
      <c r="P382" s="16">
        <v>77.098564680232556</v>
      </c>
      <c r="Q382" s="21">
        <v>0.48942438818731915</v>
      </c>
      <c r="R382" s="21">
        <v>7.7428320968375806</v>
      </c>
      <c r="S382" s="21">
        <v>7.2534077086502613</v>
      </c>
      <c r="T382" s="21">
        <v>3.5187832332745618E-2</v>
      </c>
      <c r="U382" s="21">
        <v>1.1391428500243386</v>
      </c>
      <c r="V382" s="21">
        <v>1.1039550176915929</v>
      </c>
      <c r="W382" s="13" t="str">
        <f>IF(Table467411[[#This Row],[PSI - FI]]&gt;5,"Red",(IF(AND(Table467411[[#This Row],[PSI - FI]]&lt;5,Table467411[[#This Row],[PSI - FI]]&gt;=3),"Blue","No")))</f>
        <v>No</v>
      </c>
      <c r="X382" s="19" t="str">
        <f>HYPERLINK("https://www.google.com/maps/dir/?api=1&amp;origin=" &amp; Table467411[[#This Row],[Begin Lat]] &amp; "," &amp; Table467411[[#This Row],[Begin Long]] &amp; "&amp;destination=" &amp; Table467411[[#This Row],[End Lat]] &amp; "," &amp; Table467411[[#This Row],[End Long]] &amp; "&amp;travelmode=driving", "Google Maps")</f>
        <v>Google Maps</v>
      </c>
      <c r="Y382" s="1">
        <v>41.726101043299998</v>
      </c>
      <c r="Z382" s="1">
        <v>-81.267178663300001</v>
      </c>
      <c r="AA382" s="1">
        <v>41.729567437199997</v>
      </c>
      <c r="AB382" s="1">
        <v>-81.259431321899996</v>
      </c>
    </row>
    <row r="383" spans="1:28" x14ac:dyDescent="0.25">
      <c r="A383" s="13">
        <v>381</v>
      </c>
      <c r="B383" s="17">
        <v>8</v>
      </c>
      <c r="C383" s="1" t="s">
        <v>787</v>
      </c>
      <c r="D383" s="1" t="s">
        <v>4780</v>
      </c>
      <c r="E383" s="1" t="s">
        <v>5318</v>
      </c>
      <c r="F383" s="1" t="s">
        <v>4911</v>
      </c>
      <c r="G383" s="16">
        <v>0</v>
      </c>
      <c r="H383" s="16">
        <v>0.5</v>
      </c>
      <c r="I383" s="13" t="s">
        <v>3190</v>
      </c>
      <c r="J383" s="1" t="s">
        <v>4975</v>
      </c>
      <c r="K383" s="1">
        <v>0</v>
      </c>
      <c r="L383" s="1">
        <v>1</v>
      </c>
      <c r="M383" s="1">
        <v>4</v>
      </c>
      <c r="N383" s="1">
        <v>3</v>
      </c>
      <c r="O383" s="1">
        <v>21</v>
      </c>
      <c r="P383" s="16">
        <v>106.17668968023256</v>
      </c>
      <c r="Q383" s="21">
        <v>0.36782314499747887</v>
      </c>
      <c r="R383" s="21">
        <v>10.807344700182794</v>
      </c>
      <c r="S383" s="21">
        <v>10.439521555185316</v>
      </c>
      <c r="T383" s="21">
        <v>2.8345376797893045E-2</v>
      </c>
      <c r="U383" s="21">
        <v>1.1389773554723612</v>
      </c>
      <c r="V383" s="21">
        <v>1.1106319786744683</v>
      </c>
      <c r="W383" s="13" t="str">
        <f>IF(Table467411[[#This Row],[PSI - FI]]&gt;5,"Red",(IF(AND(Table467411[[#This Row],[PSI - FI]]&lt;5,Table467411[[#This Row],[PSI - FI]]&gt;=3),"Blue","No")))</f>
        <v>No</v>
      </c>
      <c r="X383" s="19" t="str">
        <f>HYPERLINK("https://www.google.com/maps/dir/?api=1&amp;origin=" &amp; Table467411[[#This Row],[Begin Lat]] &amp; "," &amp; Table467411[[#This Row],[Begin Long]] &amp; "&amp;destination=" &amp; Table467411[[#This Row],[End Lat]] &amp; "," &amp; Table467411[[#This Row],[End Long]] &amp; "&amp;travelmode=driving", "Google Maps")</f>
        <v>Google Maps</v>
      </c>
      <c r="Y383" s="1">
        <v>39.157705987500002</v>
      </c>
      <c r="Z383" s="1">
        <v>-84.629755334500004</v>
      </c>
      <c r="AA383" s="1">
        <v>39.158189779099999</v>
      </c>
      <c r="AB383" s="1">
        <v>-84.620499037299993</v>
      </c>
    </row>
    <row r="384" spans="1:28" x14ac:dyDescent="0.25">
      <c r="A384" s="13">
        <v>382</v>
      </c>
      <c r="B384" s="17">
        <v>8</v>
      </c>
      <c r="C384" s="1" t="s">
        <v>1329</v>
      </c>
      <c r="D384" s="1" t="s">
        <v>4782</v>
      </c>
      <c r="E384" s="1" t="s">
        <v>3263</v>
      </c>
      <c r="F384" s="1" t="s">
        <v>3718</v>
      </c>
      <c r="G384" s="16">
        <v>1.8</v>
      </c>
      <c r="H384" s="16">
        <v>2.2999999999999998</v>
      </c>
      <c r="I384" s="13" t="s">
        <v>3190</v>
      </c>
      <c r="J384" s="1" t="s">
        <v>4991</v>
      </c>
      <c r="K384" s="1">
        <v>0</v>
      </c>
      <c r="L384" s="1">
        <v>1</v>
      </c>
      <c r="M384" s="1">
        <v>6</v>
      </c>
      <c r="N384" s="1">
        <v>10</v>
      </c>
      <c r="O384" s="1">
        <v>39</v>
      </c>
      <c r="P384" s="16">
        <v>168.33293968023256</v>
      </c>
      <c r="Q384" s="21">
        <v>0.20942151131370335</v>
      </c>
      <c r="R384" s="21">
        <v>18.302432485668231</v>
      </c>
      <c r="S384" s="21">
        <v>18.093010974354527</v>
      </c>
      <c r="T384" s="21">
        <v>1.7384368015615423E-2</v>
      </c>
      <c r="U384" s="21">
        <v>1.1386174877150763</v>
      </c>
      <c r="V384" s="21">
        <v>1.1212331196994609</v>
      </c>
      <c r="W384" s="13" t="str">
        <f>IF(Table467411[[#This Row],[PSI - FI]]&gt;5,"Red",(IF(AND(Table467411[[#This Row],[PSI - FI]]&lt;5,Table467411[[#This Row],[PSI - FI]]&gt;=3),"Blue","No")))</f>
        <v>No</v>
      </c>
      <c r="X384" s="19" t="str">
        <f>HYPERLINK("https://www.google.com/maps/dir/?api=1&amp;origin=" &amp; Table467411[[#This Row],[Begin Lat]] &amp; "," &amp; Table467411[[#This Row],[Begin Long]] &amp; "&amp;destination=" &amp; Table467411[[#This Row],[End Lat]] &amp; "," &amp; Table467411[[#This Row],[End Long]] &amp; "&amp;travelmode=driving", "Google Maps")</f>
        <v>Google Maps</v>
      </c>
      <c r="Y384" s="1">
        <v>39.175493170700001</v>
      </c>
      <c r="Z384" s="1">
        <v>-84.241787988499993</v>
      </c>
      <c r="AA384" s="1">
        <v>39.175462762199999</v>
      </c>
      <c r="AB384" s="1">
        <v>-84.232631067400007</v>
      </c>
    </row>
    <row r="385" spans="1:28" x14ac:dyDescent="0.25">
      <c r="A385" s="13">
        <v>383</v>
      </c>
      <c r="B385" s="17">
        <v>4</v>
      </c>
      <c r="C385" s="1" t="s">
        <v>790</v>
      </c>
      <c r="D385" s="1" t="s">
        <v>4784</v>
      </c>
      <c r="E385" s="1" t="s">
        <v>5856</v>
      </c>
      <c r="F385" s="1" t="s">
        <v>4432</v>
      </c>
      <c r="G385" s="16">
        <v>4</v>
      </c>
      <c r="H385" s="16">
        <v>4.5</v>
      </c>
      <c r="I385" s="13" t="s">
        <v>3190</v>
      </c>
      <c r="J385" s="1" t="s">
        <v>4975</v>
      </c>
      <c r="K385" s="1">
        <v>0</v>
      </c>
      <c r="L385" s="1">
        <v>0</v>
      </c>
      <c r="M385" s="1">
        <v>9</v>
      </c>
      <c r="N385" s="1">
        <v>3</v>
      </c>
      <c r="O385" s="1">
        <v>28</v>
      </c>
      <c r="P385" s="16">
        <v>100.234375</v>
      </c>
      <c r="Q385" s="21">
        <v>0.20946142717968452</v>
      </c>
      <c r="R385" s="21">
        <v>14.618475951134219</v>
      </c>
      <c r="S385" s="21">
        <v>14.409014523954534</v>
      </c>
      <c r="T385" s="21">
        <v>1.6274529405666985E-2</v>
      </c>
      <c r="U385" s="21">
        <v>1.1373912599778917</v>
      </c>
      <c r="V385" s="21">
        <v>1.1211167305722247</v>
      </c>
      <c r="W385" s="13" t="str">
        <f>IF(Table467411[[#This Row],[PSI - FI]]&gt;5,"Red",(IF(AND(Table467411[[#This Row],[PSI - FI]]&lt;5,Table467411[[#This Row],[PSI - FI]]&gt;=3),"Blue","No")))</f>
        <v>No</v>
      </c>
      <c r="X385" s="19" t="str">
        <f>HYPERLINK("https://www.google.com/maps/dir/?api=1&amp;origin=" &amp; Table467411[[#This Row],[Begin Lat]] &amp; "," &amp; Table467411[[#This Row],[Begin Long]] &amp; "&amp;destination=" &amp; Table467411[[#This Row],[End Lat]] &amp; "," &amp; Table467411[[#This Row],[End Long]] &amp; "&amp;travelmode=driving", "Google Maps")</f>
        <v>Google Maps</v>
      </c>
      <c r="Y385" s="1">
        <v>41.238285538</v>
      </c>
      <c r="Z385" s="1">
        <v>-80.750838593899999</v>
      </c>
      <c r="AA385" s="1">
        <v>41.238267252599996</v>
      </c>
      <c r="AB385" s="1">
        <v>-80.741258153000004</v>
      </c>
    </row>
    <row r="386" spans="1:28" x14ac:dyDescent="0.25">
      <c r="A386" s="13">
        <v>384</v>
      </c>
      <c r="B386" s="17">
        <v>4</v>
      </c>
      <c r="C386" s="1" t="s">
        <v>801</v>
      </c>
      <c r="D386" s="1" t="s">
        <v>4709</v>
      </c>
      <c r="E386" s="1" t="s">
        <v>3555</v>
      </c>
      <c r="F386" s="1" t="s">
        <v>3793</v>
      </c>
      <c r="G386" s="16">
        <v>14.5</v>
      </c>
      <c r="H386" s="16">
        <v>15</v>
      </c>
      <c r="I386" s="13" t="s">
        <v>3190</v>
      </c>
      <c r="J386" s="1" t="s">
        <v>4975</v>
      </c>
      <c r="K386" s="1">
        <v>0</v>
      </c>
      <c r="L386" s="1">
        <v>0</v>
      </c>
      <c r="M386" s="1">
        <v>6</v>
      </c>
      <c r="N386" s="1">
        <v>3</v>
      </c>
      <c r="O386" s="1">
        <v>31</v>
      </c>
      <c r="P386" s="16">
        <v>83.59375</v>
      </c>
      <c r="Q386" s="21">
        <v>0.30893732440789845</v>
      </c>
      <c r="R386" s="21">
        <v>14.54215644896065</v>
      </c>
      <c r="S386" s="21">
        <v>14.233219124552752</v>
      </c>
      <c r="T386" s="21">
        <v>2.3843487167657475E-2</v>
      </c>
      <c r="U386" s="21">
        <v>1.1350666312021793</v>
      </c>
      <c r="V386" s="21">
        <v>1.1112231440345219</v>
      </c>
      <c r="W386" s="13" t="str">
        <f>IF(Table467411[[#This Row],[PSI - FI]]&gt;5,"Red",(IF(AND(Table467411[[#This Row],[PSI - FI]]&lt;5,Table467411[[#This Row],[PSI - FI]]&gt;=3),"Blue","No")))</f>
        <v>No</v>
      </c>
      <c r="X386" s="19" t="str">
        <f>HYPERLINK("https://www.google.com/maps/dir/?api=1&amp;origin=" &amp; Table467411[[#This Row],[Begin Lat]] &amp; "," &amp; Table467411[[#This Row],[Begin Long]] &amp; "&amp;destination=" &amp; Table467411[[#This Row],[End Lat]] &amp; "," &amp; Table467411[[#This Row],[End Long]] &amp; "&amp;travelmode=driving", "Google Maps")</f>
        <v>Google Maps</v>
      </c>
      <c r="Y386" s="1">
        <v>41.096755840199997</v>
      </c>
      <c r="Z386" s="1">
        <v>-80.763557568699994</v>
      </c>
      <c r="AA386" s="1">
        <v>41.103977446400002</v>
      </c>
      <c r="AB386" s="1">
        <v>-80.764276183199996</v>
      </c>
    </row>
    <row r="387" spans="1:28" x14ac:dyDescent="0.25">
      <c r="A387" s="13">
        <v>385</v>
      </c>
      <c r="B387" s="17">
        <v>2</v>
      </c>
      <c r="C387" s="1" t="s">
        <v>786</v>
      </c>
      <c r="D387" s="1" t="s">
        <v>4785</v>
      </c>
      <c r="E387" s="1" t="s">
        <v>5480</v>
      </c>
      <c r="F387" s="1" t="s">
        <v>4912</v>
      </c>
      <c r="G387" s="16">
        <v>11.1</v>
      </c>
      <c r="H387" s="16">
        <v>11.6</v>
      </c>
      <c r="I387" s="13" t="s">
        <v>3190</v>
      </c>
      <c r="J387" s="1" t="s">
        <v>4975</v>
      </c>
      <c r="K387" s="1">
        <v>1</v>
      </c>
      <c r="L387" s="1">
        <v>1</v>
      </c>
      <c r="M387" s="1">
        <v>4</v>
      </c>
      <c r="N387" s="1">
        <v>1</v>
      </c>
      <c r="O387" s="1">
        <v>11</v>
      </c>
      <c r="P387" s="16">
        <v>132.97837936046511</v>
      </c>
      <c r="Q387" s="21">
        <v>0.46251938572756662</v>
      </c>
      <c r="R387" s="21">
        <v>6.5118394355668201</v>
      </c>
      <c r="S387" s="21">
        <v>6.0493200498392534</v>
      </c>
      <c r="T387" s="21">
        <v>3.5565742050453569E-2</v>
      </c>
      <c r="U387" s="21">
        <v>1.1285630789960506</v>
      </c>
      <c r="V387" s="21">
        <v>1.092997336945597</v>
      </c>
      <c r="W387" s="13" t="str">
        <f>IF(Table467411[[#This Row],[PSI - FI]]&gt;5,"Red",(IF(AND(Table467411[[#This Row],[PSI - FI]]&lt;5,Table467411[[#This Row],[PSI - FI]]&gt;=3),"Blue","No")))</f>
        <v>No</v>
      </c>
      <c r="X387" s="19" t="str">
        <f>HYPERLINK("https://www.google.com/maps/dir/?api=1&amp;origin=" &amp; Table467411[[#This Row],[Begin Lat]] &amp; "," &amp; Table467411[[#This Row],[Begin Long]] &amp; "&amp;destination=" &amp; Table467411[[#This Row],[End Lat]] &amp; "," &amp; Table467411[[#This Row],[End Long]] &amp; "&amp;travelmode=driving", "Google Maps")</f>
        <v>Google Maps</v>
      </c>
      <c r="Y387" s="1">
        <v>41.6767680691</v>
      </c>
      <c r="Z387" s="1">
        <v>-83.665370098500006</v>
      </c>
      <c r="AA387" s="1">
        <v>41.676987779500003</v>
      </c>
      <c r="AB387" s="1">
        <v>-83.655695202499999</v>
      </c>
    </row>
    <row r="388" spans="1:28" x14ac:dyDescent="0.25">
      <c r="A388" s="13">
        <v>386</v>
      </c>
      <c r="B388" s="17">
        <v>6</v>
      </c>
      <c r="C388" s="1" t="s">
        <v>784</v>
      </c>
      <c r="D388" s="1" t="s">
        <v>4000</v>
      </c>
      <c r="E388" s="1" t="s">
        <v>5599</v>
      </c>
      <c r="F388" s="1" t="s">
        <v>3704</v>
      </c>
      <c r="G388" s="16">
        <v>1</v>
      </c>
      <c r="H388" s="16">
        <v>1.5</v>
      </c>
      <c r="I388" s="13" t="s">
        <v>3190</v>
      </c>
      <c r="J388" s="1" t="s">
        <v>4984</v>
      </c>
      <c r="K388" s="1">
        <v>0</v>
      </c>
      <c r="L388" s="1">
        <v>1</v>
      </c>
      <c r="M388" s="1">
        <v>4</v>
      </c>
      <c r="N388" s="1">
        <v>0</v>
      </c>
      <c r="O388" s="1">
        <v>3</v>
      </c>
      <c r="P388" s="16">
        <v>74.864189680232556</v>
      </c>
      <c r="Q388" s="21">
        <v>0.32771855019791118</v>
      </c>
      <c r="R388" s="21">
        <v>2.5930134605246753</v>
      </c>
      <c r="S388" s="21">
        <v>2.2652949103267641</v>
      </c>
      <c r="T388" s="21">
        <v>2.3673317724168204E-2</v>
      </c>
      <c r="U388" s="21">
        <v>1.1195746262060722</v>
      </c>
      <c r="V388" s="21">
        <v>1.095901308481904</v>
      </c>
      <c r="W388" s="13" t="str">
        <f>IF(Table467411[[#This Row],[PSI - FI]]&gt;5,"Red",(IF(AND(Table467411[[#This Row],[PSI - FI]]&lt;5,Table467411[[#This Row],[PSI - FI]]&gt;=3),"Blue","No")))</f>
        <v>No</v>
      </c>
      <c r="X388" s="19" t="str">
        <f>HYPERLINK("https://www.google.com/maps/dir/?api=1&amp;origin=" &amp; Table467411[[#This Row],[Begin Lat]] &amp; "," &amp; Table467411[[#This Row],[Begin Long]] &amp; "&amp;destination=" &amp; Table467411[[#This Row],[End Lat]] &amp; "," &amp; Table467411[[#This Row],[End Long]] &amp; "&amp;travelmode=driving", "Google Maps")</f>
        <v>Google Maps</v>
      </c>
      <c r="Y388" s="1">
        <v>39.817130819100001</v>
      </c>
      <c r="Z388" s="1">
        <v>-82.998871591699995</v>
      </c>
      <c r="AA388" s="1">
        <v>39.824091805099997</v>
      </c>
      <c r="AB388" s="1">
        <v>-83.001455855200007</v>
      </c>
    </row>
    <row r="389" spans="1:28" x14ac:dyDescent="0.25">
      <c r="A389" s="13">
        <v>387</v>
      </c>
      <c r="B389" s="17">
        <v>6</v>
      </c>
      <c r="C389" s="1" t="s">
        <v>808</v>
      </c>
      <c r="D389" s="1" t="s">
        <v>3227</v>
      </c>
      <c r="E389" s="1" t="s">
        <v>3228</v>
      </c>
      <c r="F389" s="1" t="s">
        <v>3704</v>
      </c>
      <c r="G389" s="16">
        <v>15.4</v>
      </c>
      <c r="H389" s="16">
        <v>15.9</v>
      </c>
      <c r="I389" s="13" t="s">
        <v>3190</v>
      </c>
      <c r="J389" s="1" t="s">
        <v>4984</v>
      </c>
      <c r="K389" s="1">
        <v>0</v>
      </c>
      <c r="L389" s="1">
        <v>1</v>
      </c>
      <c r="M389" s="1">
        <v>2</v>
      </c>
      <c r="N389" s="1">
        <v>1</v>
      </c>
      <c r="O389" s="1">
        <v>5</v>
      </c>
      <c r="P389" s="16">
        <v>68.207939680232556</v>
      </c>
      <c r="Q389" s="21">
        <v>0.43183442365172975</v>
      </c>
      <c r="R389" s="21">
        <v>3.5789067143599609</v>
      </c>
      <c r="S389" s="21">
        <v>3.1470722907082314</v>
      </c>
      <c r="T389" s="21">
        <v>3.0958737386920329E-2</v>
      </c>
      <c r="U389" s="21">
        <v>1.1191684652541163</v>
      </c>
      <c r="V389" s="21">
        <v>1.0882097278671961</v>
      </c>
      <c r="W389" s="13" t="str">
        <f>IF(Table467411[[#This Row],[PSI - FI]]&gt;5,"Red",(IF(AND(Table467411[[#This Row],[PSI - FI]]&lt;5,Table467411[[#This Row],[PSI - FI]]&gt;=3),"Blue","No")))</f>
        <v>No</v>
      </c>
      <c r="X389" s="19" t="str">
        <f>HYPERLINK("https://www.google.com/maps/dir/?api=1&amp;origin=" &amp; Table467411[[#This Row],[Begin Lat]] &amp; "," &amp; Table467411[[#This Row],[Begin Long]] &amp; "&amp;destination=" &amp; Table467411[[#This Row],[End Lat]] &amp; "," &amp; Table467411[[#This Row],[End Long]] &amp; "&amp;travelmode=driving", "Google Maps")</f>
        <v>Google Maps</v>
      </c>
      <c r="Y389" s="1">
        <v>39.692000898700002</v>
      </c>
      <c r="Z389" s="1">
        <v>-82.985811426799998</v>
      </c>
      <c r="AA389" s="1">
        <v>39.699057182099999</v>
      </c>
      <c r="AB389" s="1">
        <v>-82.987330778</v>
      </c>
    </row>
    <row r="390" spans="1:28" x14ac:dyDescent="0.25">
      <c r="A390" s="13">
        <v>388</v>
      </c>
      <c r="B390" s="17">
        <v>6</v>
      </c>
      <c r="C390" s="1" t="s">
        <v>784</v>
      </c>
      <c r="D390" s="1" t="s">
        <v>4590</v>
      </c>
      <c r="E390" s="1" t="s">
        <v>5889</v>
      </c>
      <c r="F390" s="1" t="s">
        <v>3709</v>
      </c>
      <c r="G390" s="16">
        <v>17</v>
      </c>
      <c r="H390" s="16">
        <v>17.5</v>
      </c>
      <c r="I390" s="13" t="s">
        <v>3190</v>
      </c>
      <c r="J390" s="1" t="s">
        <v>4984</v>
      </c>
      <c r="K390" s="1">
        <v>0</v>
      </c>
      <c r="L390" s="1">
        <v>1</v>
      </c>
      <c r="M390" s="1">
        <v>2</v>
      </c>
      <c r="N390" s="1">
        <v>3</v>
      </c>
      <c r="O390" s="1">
        <v>17</v>
      </c>
      <c r="P390" s="16">
        <v>89.082939680232556</v>
      </c>
      <c r="Q390" s="21">
        <v>0.42683652465237509</v>
      </c>
      <c r="R390" s="21">
        <v>5.5482379993722537</v>
      </c>
      <c r="S390" s="21">
        <v>5.1214014747198782</v>
      </c>
      <c r="T390" s="21">
        <v>3.0597910278540485E-2</v>
      </c>
      <c r="U390" s="21">
        <v>1.1182899550790835</v>
      </c>
      <c r="V390" s="21">
        <v>1.0876920448005429</v>
      </c>
      <c r="W390" s="13" t="str">
        <f>IF(Table467411[[#This Row],[PSI - FI]]&gt;5,"Red",(IF(AND(Table467411[[#This Row],[PSI - FI]]&lt;5,Table467411[[#This Row],[PSI - FI]]&gt;=3),"Blue","No")))</f>
        <v>No</v>
      </c>
      <c r="X390" s="19" t="str">
        <f>HYPERLINK("https://www.google.com/maps/dir/?api=1&amp;origin=" &amp; Table467411[[#This Row],[Begin Lat]] &amp; "," &amp; Table467411[[#This Row],[Begin Long]] &amp; "&amp;destination=" &amp; Table467411[[#This Row],[End Lat]] &amp; "," &amp; Table467411[[#This Row],[End Long]] &amp; "&amp;travelmode=driving", "Google Maps")</f>
        <v>Google Maps</v>
      </c>
      <c r="Y390" s="1">
        <v>40.080732804500002</v>
      </c>
      <c r="Z390" s="1">
        <v>-82.883978772700004</v>
      </c>
      <c r="AA390" s="1">
        <v>40.080176373500002</v>
      </c>
      <c r="AB390" s="1">
        <v>-82.874581331200005</v>
      </c>
    </row>
    <row r="391" spans="1:28" x14ac:dyDescent="0.25">
      <c r="A391" s="13">
        <v>389</v>
      </c>
      <c r="B391" s="17">
        <v>4</v>
      </c>
      <c r="C391" s="1" t="s">
        <v>801</v>
      </c>
      <c r="D391" s="1" t="s">
        <v>3266</v>
      </c>
      <c r="E391" s="1" t="s">
        <v>5298</v>
      </c>
      <c r="F391" s="1" t="s">
        <v>4465</v>
      </c>
      <c r="G391" s="16">
        <v>3.6</v>
      </c>
      <c r="H391" s="16">
        <v>4.0999999999999996</v>
      </c>
      <c r="I391" s="13" t="s">
        <v>3190</v>
      </c>
      <c r="J391" s="1" t="s">
        <v>4991</v>
      </c>
      <c r="K391" s="1">
        <v>0</v>
      </c>
      <c r="L391" s="1">
        <v>1</v>
      </c>
      <c r="M391" s="1">
        <v>3</v>
      </c>
      <c r="N391" s="1">
        <v>8</v>
      </c>
      <c r="O391" s="1">
        <v>23</v>
      </c>
      <c r="P391" s="16">
        <v>123.81731468023256</v>
      </c>
      <c r="Q391" s="21">
        <v>0.28056177026671414</v>
      </c>
      <c r="R391" s="21">
        <v>11.756642732617708</v>
      </c>
      <c r="S391" s="21">
        <v>11.476080962350993</v>
      </c>
      <c r="T391" s="21">
        <v>2.2470906390201488E-2</v>
      </c>
      <c r="U391" s="21">
        <v>1.1174660580714413</v>
      </c>
      <c r="V391" s="21">
        <v>1.0949951516812397</v>
      </c>
      <c r="W391" s="13" t="str">
        <f>IF(Table467411[[#This Row],[PSI - FI]]&gt;5,"Red",(IF(AND(Table467411[[#This Row],[PSI - FI]]&lt;5,Table467411[[#This Row],[PSI - FI]]&gt;=3),"Blue","No")))</f>
        <v>No</v>
      </c>
      <c r="X391" s="19" t="str">
        <f>HYPERLINK("https://www.google.com/maps/dir/?api=1&amp;origin=" &amp; Table467411[[#This Row],[Begin Lat]] &amp; "," &amp; Table467411[[#This Row],[Begin Long]] &amp; "&amp;destination=" &amp; Table467411[[#This Row],[End Lat]] &amp; "," &amp; Table467411[[#This Row],[End Long]] &amp; "&amp;travelmode=driving", "Google Maps")</f>
        <v>Google Maps</v>
      </c>
      <c r="Y391" s="1">
        <v>41.038122860500003</v>
      </c>
      <c r="Z391" s="1">
        <v>-80.634723976299995</v>
      </c>
      <c r="AA391" s="1">
        <v>41.045374345600003</v>
      </c>
      <c r="AB391" s="1">
        <v>-80.634884013900006</v>
      </c>
    </row>
    <row r="392" spans="1:28" x14ac:dyDescent="0.25">
      <c r="A392" s="13">
        <v>390</v>
      </c>
      <c r="B392" s="17">
        <v>2</v>
      </c>
      <c r="C392" s="1" t="s">
        <v>786</v>
      </c>
      <c r="D392" s="1" t="s">
        <v>4787</v>
      </c>
      <c r="E392" s="1" t="s">
        <v>5955</v>
      </c>
      <c r="F392" s="1" t="s">
        <v>3704</v>
      </c>
      <c r="G392" s="16">
        <v>9.5</v>
      </c>
      <c r="H392" s="16">
        <v>10</v>
      </c>
      <c r="I392" s="13" t="s">
        <v>3190</v>
      </c>
      <c r="J392" s="1" t="s">
        <v>4984</v>
      </c>
      <c r="K392" s="1">
        <v>0</v>
      </c>
      <c r="L392" s="1">
        <v>1</v>
      </c>
      <c r="M392" s="1">
        <v>4</v>
      </c>
      <c r="N392" s="1">
        <v>1</v>
      </c>
      <c r="O392" s="1">
        <v>15</v>
      </c>
      <c r="P392" s="16">
        <v>91.301689680232556</v>
      </c>
      <c r="Q392" s="21">
        <v>0.30364028451297953</v>
      </c>
      <c r="R392" s="21">
        <v>5.4373284457547895</v>
      </c>
      <c r="S392" s="21">
        <v>5.1336881612418104</v>
      </c>
      <c r="T392" s="21">
        <v>2.206429130728926E-2</v>
      </c>
      <c r="U392" s="21">
        <v>1.1145009737992679</v>
      </c>
      <c r="V392" s="21">
        <v>1.0924366824919787</v>
      </c>
      <c r="W392" s="13" t="str">
        <f>IF(Table467411[[#This Row],[PSI - FI]]&gt;5,"Red",(IF(AND(Table467411[[#This Row],[PSI - FI]]&lt;5,Table467411[[#This Row],[PSI - FI]]&gt;=3),"Blue","No")))</f>
        <v>No</v>
      </c>
      <c r="X392" s="19" t="str">
        <f>HYPERLINK("https://www.google.com/maps/dir/?api=1&amp;origin=" &amp; Table467411[[#This Row],[Begin Lat]] &amp; "," &amp; Table467411[[#This Row],[Begin Long]] &amp; "&amp;destination=" &amp; Table467411[[#This Row],[End Lat]] &amp; "," &amp; Table467411[[#This Row],[End Long]] &amp; "&amp;travelmode=driving", "Google Maps")</f>
        <v>Google Maps</v>
      </c>
      <c r="Y392" s="1">
        <v>41.682076727999998</v>
      </c>
      <c r="Z392" s="1">
        <v>-83.694411789100002</v>
      </c>
      <c r="AA392" s="1">
        <v>41.689308676300001</v>
      </c>
      <c r="AB392" s="1">
        <v>-83.695070471500003</v>
      </c>
    </row>
    <row r="393" spans="1:28" x14ac:dyDescent="0.25">
      <c r="A393" s="13">
        <v>391</v>
      </c>
      <c r="B393" s="17">
        <v>3</v>
      </c>
      <c r="C393" s="1" t="s">
        <v>802</v>
      </c>
      <c r="D393" s="1" t="s">
        <v>3379</v>
      </c>
      <c r="E393" s="1" t="s">
        <v>5956</v>
      </c>
      <c r="F393" s="1" t="s">
        <v>3741</v>
      </c>
      <c r="G393" s="16">
        <v>13.9</v>
      </c>
      <c r="H393" s="16">
        <v>14.4</v>
      </c>
      <c r="I393" s="13" t="s">
        <v>3190</v>
      </c>
      <c r="J393" s="1" t="s">
        <v>4984</v>
      </c>
      <c r="K393" s="1">
        <v>1</v>
      </c>
      <c r="L393" s="1">
        <v>1</v>
      </c>
      <c r="M393" s="1">
        <v>0</v>
      </c>
      <c r="N393" s="1">
        <v>2</v>
      </c>
      <c r="O393" s="1">
        <v>7</v>
      </c>
      <c r="P393" s="16">
        <v>107.22837936046511</v>
      </c>
      <c r="Q393" s="21">
        <v>0.42551877625547685</v>
      </c>
      <c r="R393" s="21">
        <v>4.3616854179483422</v>
      </c>
      <c r="S393" s="21">
        <v>3.9361666416928651</v>
      </c>
      <c r="T393" s="21">
        <v>3.0502947525772438E-2</v>
      </c>
      <c r="U393" s="21">
        <v>1.1121466694571598</v>
      </c>
      <c r="V393" s="21">
        <v>1.0816437219313872</v>
      </c>
      <c r="W393" s="13" t="str">
        <f>IF(Table467411[[#This Row],[PSI - FI]]&gt;5,"Red",(IF(AND(Table467411[[#This Row],[PSI - FI]]&lt;5,Table467411[[#This Row],[PSI - FI]]&gt;=3),"Blue","No")))</f>
        <v>No</v>
      </c>
      <c r="X393" s="19" t="str">
        <f>HYPERLINK("https://www.google.com/maps/dir/?api=1&amp;origin=" &amp; Table467411[[#This Row],[Begin Lat]] &amp; "," &amp; Table467411[[#This Row],[Begin Long]] &amp; "&amp;destination=" &amp; Table467411[[#This Row],[End Lat]] &amp; "," &amp; Table467411[[#This Row],[End Long]] &amp; "&amp;travelmode=driving", "Google Maps")</f>
        <v>Google Maps</v>
      </c>
      <c r="Y393" s="1">
        <v>40.779266069599998</v>
      </c>
      <c r="Z393" s="1">
        <v>-82.475107993899996</v>
      </c>
      <c r="AA393" s="1">
        <v>40.778473656499997</v>
      </c>
      <c r="AB393" s="1">
        <v>-82.465642848200005</v>
      </c>
    </row>
    <row r="394" spans="1:28" x14ac:dyDescent="0.25">
      <c r="A394" s="13">
        <v>392</v>
      </c>
      <c r="B394" s="17">
        <v>3</v>
      </c>
      <c r="C394" s="1" t="s">
        <v>802</v>
      </c>
      <c r="D394" s="1" t="s">
        <v>3379</v>
      </c>
      <c r="E394" s="1" t="s">
        <v>5956</v>
      </c>
      <c r="F394" s="1" t="s">
        <v>3741</v>
      </c>
      <c r="G394" s="16">
        <v>14.8</v>
      </c>
      <c r="H394" s="16">
        <v>15.3</v>
      </c>
      <c r="I394" s="13" t="s">
        <v>3190</v>
      </c>
      <c r="J394" s="1" t="s">
        <v>4984</v>
      </c>
      <c r="K394" s="1">
        <v>0</v>
      </c>
      <c r="L394" s="1">
        <v>1</v>
      </c>
      <c r="M394" s="1">
        <v>3</v>
      </c>
      <c r="N394" s="1">
        <v>0</v>
      </c>
      <c r="O394" s="1">
        <v>8</v>
      </c>
      <c r="P394" s="16">
        <v>73.317314680232556</v>
      </c>
      <c r="Q394" s="21">
        <v>0.42551877625547685</v>
      </c>
      <c r="R394" s="21">
        <v>4.7573926866237235</v>
      </c>
      <c r="S394" s="21">
        <v>4.3318739103682464</v>
      </c>
      <c r="T394" s="21">
        <v>3.0502947525772438E-2</v>
      </c>
      <c r="U394" s="21">
        <v>1.1121466694571598</v>
      </c>
      <c r="V394" s="21">
        <v>1.0816437219313872</v>
      </c>
      <c r="W394" s="13" t="str">
        <f>IF(Table467411[[#This Row],[PSI - FI]]&gt;5,"Red",(IF(AND(Table467411[[#This Row],[PSI - FI]]&lt;5,Table467411[[#This Row],[PSI - FI]]&gt;=3),"Blue","No")))</f>
        <v>No</v>
      </c>
      <c r="X394" s="19" t="str">
        <f>HYPERLINK("https://www.google.com/maps/dir/?api=1&amp;origin=" &amp; Table467411[[#This Row],[Begin Lat]] &amp; "," &amp; Table467411[[#This Row],[Begin Long]] &amp; "&amp;destination=" &amp; Table467411[[#This Row],[End Lat]] &amp; "," &amp; Table467411[[#This Row],[End Long]] &amp; "&amp;travelmode=driving", "Google Maps")</f>
        <v>Google Maps</v>
      </c>
      <c r="Y394" s="1">
        <v>40.778239437000003</v>
      </c>
      <c r="Z394" s="1">
        <v>-82.458038240999997</v>
      </c>
      <c r="AA394" s="1">
        <v>40.778290891899999</v>
      </c>
      <c r="AB394" s="1">
        <v>-82.448512320700004</v>
      </c>
    </row>
    <row r="395" spans="1:28" x14ac:dyDescent="0.25">
      <c r="A395" s="13">
        <v>393</v>
      </c>
      <c r="B395" s="17">
        <v>4</v>
      </c>
      <c r="C395" s="1" t="s">
        <v>800</v>
      </c>
      <c r="D395" s="1" t="s">
        <v>4607</v>
      </c>
      <c r="E395" s="1" t="s">
        <v>5911</v>
      </c>
      <c r="F395" s="1" t="s">
        <v>4877</v>
      </c>
      <c r="G395" s="16">
        <v>0.8</v>
      </c>
      <c r="H395" s="16">
        <v>1.3</v>
      </c>
      <c r="I395" s="13" t="s">
        <v>3190</v>
      </c>
      <c r="J395" s="1" t="s">
        <v>4991</v>
      </c>
      <c r="K395" s="1">
        <v>1</v>
      </c>
      <c r="L395" s="1">
        <v>2</v>
      </c>
      <c r="M395" s="1">
        <v>2</v>
      </c>
      <c r="N395" s="1">
        <v>4</v>
      </c>
      <c r="O395" s="1">
        <v>12</v>
      </c>
      <c r="P395" s="16">
        <v>179.87381904069767</v>
      </c>
      <c r="Q395" s="21">
        <v>0.42792406769647118</v>
      </c>
      <c r="R395" s="21">
        <v>7.6885860496373111</v>
      </c>
      <c r="S395" s="21">
        <v>7.2606619819408396</v>
      </c>
      <c r="T395" s="21">
        <v>3.3785734334280157E-2</v>
      </c>
      <c r="U395" s="21">
        <v>1.1104790554250414</v>
      </c>
      <c r="V395" s="21">
        <v>1.0766933210907612</v>
      </c>
      <c r="W395" s="13" t="str">
        <f>IF(Table467411[[#This Row],[PSI - FI]]&gt;5,"Red",(IF(AND(Table467411[[#This Row],[PSI - FI]]&lt;5,Table467411[[#This Row],[PSI - FI]]&gt;=3),"Blue","No")))</f>
        <v>No</v>
      </c>
      <c r="X395" s="19" t="str">
        <f>HYPERLINK("https://www.google.com/maps/dir/?api=1&amp;origin=" &amp; Table467411[[#This Row],[Begin Lat]] &amp; "," &amp; Table467411[[#This Row],[Begin Long]] &amp; "&amp;destination=" &amp; Table467411[[#This Row],[End Lat]] &amp; "," &amp; Table467411[[#This Row],[End Long]] &amp; "&amp;travelmode=driving", "Google Maps")</f>
        <v>Google Maps</v>
      </c>
      <c r="Y395" s="1">
        <v>40.859219774099998</v>
      </c>
      <c r="Z395" s="1">
        <v>-81.470183263300001</v>
      </c>
      <c r="AA395" s="1">
        <v>40.856333000799999</v>
      </c>
      <c r="AB395" s="1">
        <v>-81.461645631699994</v>
      </c>
    </row>
    <row r="396" spans="1:28" x14ac:dyDescent="0.25">
      <c r="A396" s="13">
        <v>394</v>
      </c>
      <c r="B396" s="17">
        <v>3</v>
      </c>
      <c r="C396" s="1" t="s">
        <v>1330</v>
      </c>
      <c r="D396" s="1" t="s">
        <v>4772</v>
      </c>
      <c r="E396" s="1" t="s">
        <v>5370</v>
      </c>
      <c r="F396" s="1" t="s">
        <v>3728</v>
      </c>
      <c r="G396" s="16">
        <v>1.7</v>
      </c>
      <c r="H396" s="16">
        <v>2.2000000000000002</v>
      </c>
      <c r="I396" s="13" t="s">
        <v>3190</v>
      </c>
      <c r="J396" s="1" t="s">
        <v>4975</v>
      </c>
      <c r="K396" s="1">
        <v>0</v>
      </c>
      <c r="L396" s="1">
        <v>1</v>
      </c>
      <c r="M396" s="1">
        <v>4</v>
      </c>
      <c r="N396" s="1">
        <v>4</v>
      </c>
      <c r="O396" s="1">
        <v>31</v>
      </c>
      <c r="P396" s="16">
        <v>120.61418968023256</v>
      </c>
      <c r="Q396" s="21">
        <v>0.29041787699672356</v>
      </c>
      <c r="R396" s="21">
        <v>15.283748184534199</v>
      </c>
      <c r="S396" s="21">
        <v>14.993330307537475</v>
      </c>
      <c r="T396" s="21">
        <v>2.242580983480005E-2</v>
      </c>
      <c r="U396" s="21">
        <v>1.1072684561119734</v>
      </c>
      <c r="V396" s="21">
        <v>1.0848426462771734</v>
      </c>
      <c r="W396" s="13" t="str">
        <f>IF(Table467411[[#This Row],[PSI - FI]]&gt;5,"Red",(IF(AND(Table467411[[#This Row],[PSI - FI]]&lt;5,Table467411[[#This Row],[PSI - FI]]&gt;=3),"Blue","No")))</f>
        <v>No</v>
      </c>
      <c r="X396" s="19" t="str">
        <f>HYPERLINK("https://www.google.com/maps/dir/?api=1&amp;origin=" &amp; Table467411[[#This Row],[Begin Lat]] &amp; "," &amp; Table467411[[#This Row],[Begin Long]] &amp; "&amp;destination=" &amp; Table467411[[#This Row],[End Lat]] &amp; "," &amp; Table467411[[#This Row],[End Long]] &amp; "&amp;travelmode=driving", "Google Maps")</f>
        <v>Google Maps</v>
      </c>
      <c r="Y396" s="1">
        <v>41.426048019500001</v>
      </c>
      <c r="Z396" s="1">
        <v>-82.681871267199995</v>
      </c>
      <c r="AA396" s="1">
        <v>41.4202254916</v>
      </c>
      <c r="AB396" s="1">
        <v>-82.676133217200004</v>
      </c>
    </row>
    <row r="397" spans="1:28" x14ac:dyDescent="0.25">
      <c r="A397" s="13">
        <v>395</v>
      </c>
      <c r="B397" s="17">
        <v>3</v>
      </c>
      <c r="C397" s="1" t="s">
        <v>1330</v>
      </c>
      <c r="D397" s="1" t="s">
        <v>4772</v>
      </c>
      <c r="E397" s="1" t="s">
        <v>5370</v>
      </c>
      <c r="F397" s="1" t="s">
        <v>3728</v>
      </c>
      <c r="G397" s="16">
        <v>1.1000000000000001</v>
      </c>
      <c r="H397" s="16">
        <v>1.6</v>
      </c>
      <c r="I397" s="13" t="s">
        <v>3190</v>
      </c>
      <c r="J397" s="1" t="s">
        <v>4975</v>
      </c>
      <c r="K397" s="1">
        <v>0</v>
      </c>
      <c r="L397" s="1">
        <v>0</v>
      </c>
      <c r="M397" s="1">
        <v>4</v>
      </c>
      <c r="N397" s="1">
        <v>5</v>
      </c>
      <c r="O397" s="1">
        <v>14</v>
      </c>
      <c r="P397" s="16">
        <v>62.375</v>
      </c>
      <c r="Q397" s="21">
        <v>0.29041787699672356</v>
      </c>
      <c r="R397" s="21">
        <v>8.7970582857662354</v>
      </c>
      <c r="S397" s="21">
        <v>8.5066404087695116</v>
      </c>
      <c r="T397" s="21">
        <v>2.242580983480005E-2</v>
      </c>
      <c r="U397" s="21">
        <v>1.1072684561119734</v>
      </c>
      <c r="V397" s="21">
        <v>1.0848426462771734</v>
      </c>
      <c r="W397" s="13" t="str">
        <f>IF(Table467411[[#This Row],[PSI - FI]]&gt;5,"Red",(IF(AND(Table467411[[#This Row],[PSI - FI]]&lt;5,Table467411[[#This Row],[PSI - FI]]&gt;=3),"Blue","No")))</f>
        <v>No</v>
      </c>
      <c r="X397" s="19" t="str">
        <f>HYPERLINK("https://www.google.com/maps/dir/?api=1&amp;origin=" &amp; Table467411[[#This Row],[Begin Lat]] &amp; "," &amp; Table467411[[#This Row],[Begin Long]] &amp; "&amp;destination=" &amp; Table467411[[#This Row],[End Lat]] &amp; "," &amp; Table467411[[#This Row],[End Long]] &amp; "&amp;travelmode=driving", "Google Maps")</f>
        <v>Google Maps</v>
      </c>
      <c r="Y397" s="1">
        <v>41.433073065800002</v>
      </c>
      <c r="Z397" s="1">
        <v>-82.688657425599999</v>
      </c>
      <c r="AA397" s="1">
        <v>41.427220512399998</v>
      </c>
      <c r="AB397" s="1">
        <v>-82.683010590600006</v>
      </c>
    </row>
    <row r="398" spans="1:28" x14ac:dyDescent="0.25">
      <c r="A398" s="13">
        <v>396</v>
      </c>
      <c r="B398" s="17">
        <v>4</v>
      </c>
      <c r="C398" s="1" t="s">
        <v>800</v>
      </c>
      <c r="D398" s="1" t="s">
        <v>4623</v>
      </c>
      <c r="E398" s="1" t="s">
        <v>5957</v>
      </c>
      <c r="F398" s="1" t="s">
        <v>4913</v>
      </c>
      <c r="G398" s="16">
        <v>1.4</v>
      </c>
      <c r="H398" s="16">
        <v>1.9</v>
      </c>
      <c r="I398" s="13" t="s">
        <v>3190</v>
      </c>
      <c r="J398" s="1" t="s">
        <v>4975</v>
      </c>
      <c r="K398" s="1">
        <v>0</v>
      </c>
      <c r="L398" s="1">
        <v>1</v>
      </c>
      <c r="M398" s="1">
        <v>5</v>
      </c>
      <c r="N398" s="1">
        <v>1</v>
      </c>
      <c r="O398" s="1">
        <v>19</v>
      </c>
      <c r="P398" s="16">
        <v>101.84856468023256</v>
      </c>
      <c r="Q398" s="21">
        <v>0.42772855383671171</v>
      </c>
      <c r="R398" s="21">
        <v>9.9946503392967134</v>
      </c>
      <c r="S398" s="21">
        <v>9.5669217854600017</v>
      </c>
      <c r="T398" s="21">
        <v>3.2915304220904607E-2</v>
      </c>
      <c r="U398" s="21">
        <v>1.1072575263150306</v>
      </c>
      <c r="V398" s="21">
        <v>1.0743422220941259</v>
      </c>
      <c r="W398" s="13" t="str">
        <f>IF(Table467411[[#This Row],[PSI - FI]]&gt;5,"Red",(IF(AND(Table467411[[#This Row],[PSI - FI]]&lt;5,Table467411[[#This Row],[PSI - FI]]&gt;=3),"Blue","No")))</f>
        <v>No</v>
      </c>
      <c r="X398" s="19" t="str">
        <f>HYPERLINK("https://www.google.com/maps/dir/?api=1&amp;origin=" &amp; Table467411[[#This Row],[Begin Lat]] &amp; "," &amp; Table467411[[#This Row],[Begin Long]] &amp; "&amp;destination=" &amp; Table467411[[#This Row],[End Lat]] &amp; "," &amp; Table467411[[#This Row],[End Long]] &amp; "&amp;travelmode=driving", "Google Maps")</f>
        <v>Google Maps</v>
      </c>
      <c r="Y398" s="1">
        <v>40.833222822899998</v>
      </c>
      <c r="Z398" s="1">
        <v>-81.432940672800001</v>
      </c>
      <c r="AA398" s="1">
        <v>40.832881426299998</v>
      </c>
      <c r="AB398" s="1">
        <v>-81.4234206167</v>
      </c>
    </row>
    <row r="399" spans="1:28" x14ac:dyDescent="0.25">
      <c r="A399" s="13">
        <v>397</v>
      </c>
      <c r="B399" s="17">
        <v>7</v>
      </c>
      <c r="C399" s="1" t="s">
        <v>3196</v>
      </c>
      <c r="D399" s="1" t="s">
        <v>4791</v>
      </c>
      <c r="E399" s="1" t="s">
        <v>5958</v>
      </c>
      <c r="F399" s="1" t="s">
        <v>4914</v>
      </c>
      <c r="G399" s="16">
        <v>2.7</v>
      </c>
      <c r="H399" s="16">
        <v>3.2</v>
      </c>
      <c r="I399" s="13" t="s">
        <v>3190</v>
      </c>
      <c r="J399" s="1" t="s">
        <v>4991</v>
      </c>
      <c r="K399" s="1">
        <v>0</v>
      </c>
      <c r="L399" s="1">
        <v>0</v>
      </c>
      <c r="M399" s="1">
        <v>6</v>
      </c>
      <c r="N399" s="1">
        <v>6</v>
      </c>
      <c r="O399" s="1">
        <v>15</v>
      </c>
      <c r="P399" s="16">
        <v>80.90625</v>
      </c>
      <c r="Q399" s="21">
        <v>0.26543035459215553</v>
      </c>
      <c r="R399" s="21">
        <v>9.3848030451450892</v>
      </c>
      <c r="S399" s="21">
        <v>9.1193726905529342</v>
      </c>
      <c r="T399" s="21">
        <v>2.1310140853893753E-2</v>
      </c>
      <c r="U399" s="21">
        <v>1.1071592361522928</v>
      </c>
      <c r="V399" s="21">
        <v>1.085849095298399</v>
      </c>
      <c r="W399" s="13" t="str">
        <f>IF(Table467411[[#This Row],[PSI - FI]]&gt;5,"Red",(IF(AND(Table467411[[#This Row],[PSI - FI]]&lt;5,Table467411[[#This Row],[PSI - FI]]&gt;=3),"Blue","No")))</f>
        <v>No</v>
      </c>
      <c r="X399" s="19" t="str">
        <f>HYPERLINK("https://www.google.com/maps/dir/?api=1&amp;origin=" &amp; Table467411[[#This Row],[Begin Lat]] &amp; "," &amp; Table467411[[#This Row],[Begin Long]] &amp; "&amp;destination=" &amp; Table467411[[#This Row],[End Lat]] &amp; "," &amp; Table467411[[#This Row],[End Long]] &amp; "&amp;travelmode=driving", "Google Maps")</f>
        <v>Google Maps</v>
      </c>
      <c r="Y399" s="1">
        <v>39.797947333099998</v>
      </c>
      <c r="Z399" s="1">
        <v>-84.2552678184</v>
      </c>
      <c r="AA399" s="1">
        <v>39.798092791400002</v>
      </c>
      <c r="AB399" s="1">
        <v>-84.245879052000006</v>
      </c>
    </row>
    <row r="400" spans="1:28" x14ac:dyDescent="0.25">
      <c r="A400" s="13">
        <v>398</v>
      </c>
      <c r="B400" s="17">
        <v>4</v>
      </c>
      <c r="C400" s="1" t="s">
        <v>790</v>
      </c>
      <c r="D400" s="1" t="s">
        <v>4674</v>
      </c>
      <c r="E400" s="1" t="s">
        <v>5167</v>
      </c>
      <c r="F400" s="1" t="s">
        <v>3719</v>
      </c>
      <c r="G400" s="16">
        <v>15.6</v>
      </c>
      <c r="H400" s="16">
        <v>16.100000000000001</v>
      </c>
      <c r="I400" s="13" t="s">
        <v>3190</v>
      </c>
      <c r="J400" s="1" t="s">
        <v>4984</v>
      </c>
      <c r="K400" s="1">
        <v>0</v>
      </c>
      <c r="L400" s="1">
        <v>1</v>
      </c>
      <c r="M400" s="1">
        <v>3</v>
      </c>
      <c r="N400" s="1">
        <v>1</v>
      </c>
      <c r="O400" s="1">
        <v>2</v>
      </c>
      <c r="P400" s="16">
        <v>71.754814680232556</v>
      </c>
      <c r="Q400" s="21">
        <v>0.2256085075559828</v>
      </c>
      <c r="R400" s="21">
        <v>2.7064974946784988</v>
      </c>
      <c r="S400" s="21">
        <v>2.4808889871225159</v>
      </c>
      <c r="T400" s="21">
        <v>1.7078622841090473E-2</v>
      </c>
      <c r="U400" s="21">
        <v>1.1050585771950989</v>
      </c>
      <c r="V400" s="21">
        <v>1.0879799543540085</v>
      </c>
      <c r="W400" s="13" t="str">
        <f>IF(Table467411[[#This Row],[PSI - FI]]&gt;5,"Red",(IF(AND(Table467411[[#This Row],[PSI - FI]]&lt;5,Table467411[[#This Row],[PSI - FI]]&gt;=3),"Blue","No")))</f>
        <v>No</v>
      </c>
      <c r="X400" s="19" t="str">
        <f>HYPERLINK("https://www.google.com/maps/dir/?api=1&amp;origin=" &amp; Table467411[[#This Row],[Begin Lat]] &amp; "," &amp; Table467411[[#This Row],[Begin Long]] &amp; "&amp;destination=" &amp; Table467411[[#This Row],[End Lat]] &amp; "," &amp; Table467411[[#This Row],[End Long]] &amp; "&amp;travelmode=driving", "Google Maps")</f>
        <v>Google Maps</v>
      </c>
      <c r="Y400" s="1">
        <v>41.253148534300003</v>
      </c>
      <c r="Z400" s="1">
        <v>-80.768186941300002</v>
      </c>
      <c r="AA400" s="1">
        <v>41.246257936699998</v>
      </c>
      <c r="AB400" s="1">
        <v>-80.765241889199999</v>
      </c>
    </row>
    <row r="401" spans="1:28" x14ac:dyDescent="0.25">
      <c r="A401" s="13">
        <v>399</v>
      </c>
      <c r="B401" s="17">
        <v>8</v>
      </c>
      <c r="C401" s="1" t="s">
        <v>787</v>
      </c>
      <c r="D401" s="1" t="s">
        <v>3984</v>
      </c>
      <c r="E401" s="1" t="s">
        <v>5407</v>
      </c>
      <c r="F401" s="1" t="s">
        <v>3722</v>
      </c>
      <c r="G401" s="16">
        <v>13.3</v>
      </c>
      <c r="H401" s="16">
        <v>13.8</v>
      </c>
      <c r="I401" s="13" t="s">
        <v>3190</v>
      </c>
      <c r="J401" s="1" t="s">
        <v>4991</v>
      </c>
      <c r="K401" s="1">
        <v>0</v>
      </c>
      <c r="L401" s="1">
        <v>1</v>
      </c>
      <c r="M401" s="1">
        <v>5</v>
      </c>
      <c r="N401" s="1">
        <v>3</v>
      </c>
      <c r="O401" s="1">
        <v>10</v>
      </c>
      <c r="P401" s="16">
        <v>101.72356468023256</v>
      </c>
      <c r="Q401" s="21">
        <v>0.45743335871989738</v>
      </c>
      <c r="R401" s="21">
        <v>7.6192693385047896</v>
      </c>
      <c r="S401" s="21">
        <v>7.1618359797848923</v>
      </c>
      <c r="T401" s="21">
        <v>3.6036000804417739E-2</v>
      </c>
      <c r="U401" s="21">
        <v>1.1035033227065731</v>
      </c>
      <c r="V401" s="21">
        <v>1.0674673219021553</v>
      </c>
      <c r="W401" s="13" t="str">
        <f>IF(Table467411[[#This Row],[PSI - FI]]&gt;5,"Red",(IF(AND(Table467411[[#This Row],[PSI - FI]]&lt;5,Table467411[[#This Row],[PSI - FI]]&gt;=3),"Blue","No")))</f>
        <v>No</v>
      </c>
      <c r="X401" s="19" t="str">
        <f>HYPERLINK("https://www.google.com/maps/dir/?api=1&amp;origin=" &amp; Table467411[[#This Row],[Begin Lat]] &amp; "," &amp; Table467411[[#This Row],[Begin Long]] &amp; "&amp;destination=" &amp; Table467411[[#This Row],[End Lat]] &amp; "," &amp; Table467411[[#This Row],[End Long]] &amp; "&amp;travelmode=driving", "Google Maps")</f>
        <v>Google Maps</v>
      </c>
      <c r="Y401" s="1">
        <v>39.266302242800002</v>
      </c>
      <c r="Z401" s="1">
        <v>-84.559666519499999</v>
      </c>
      <c r="AA401" s="1">
        <v>39.273278251999997</v>
      </c>
      <c r="AB401" s="1">
        <v>-84.562095052000004</v>
      </c>
    </row>
    <row r="402" spans="1:28" x14ac:dyDescent="0.25">
      <c r="A402" s="13">
        <v>400</v>
      </c>
      <c r="B402" s="17">
        <v>6</v>
      </c>
      <c r="C402" s="1" t="s">
        <v>784</v>
      </c>
      <c r="D402" s="1" t="s">
        <v>4793</v>
      </c>
      <c r="E402" s="1" t="s">
        <v>5385</v>
      </c>
      <c r="F402" s="1" t="s">
        <v>4416</v>
      </c>
      <c r="G402" s="16">
        <v>12.3</v>
      </c>
      <c r="H402" s="16">
        <v>12.8</v>
      </c>
      <c r="I402" s="13" t="s">
        <v>3190</v>
      </c>
      <c r="J402" s="1" t="s">
        <v>4991</v>
      </c>
      <c r="K402" s="1">
        <v>0</v>
      </c>
      <c r="L402" s="1">
        <v>1</v>
      </c>
      <c r="M402" s="1">
        <v>8</v>
      </c>
      <c r="N402" s="1">
        <v>4</v>
      </c>
      <c r="O402" s="1">
        <v>28</v>
      </c>
      <c r="P402" s="16">
        <v>143.80168968023256</v>
      </c>
      <c r="Q402" s="21">
        <v>0.29289836964146632</v>
      </c>
      <c r="R402" s="21">
        <v>12.924968780662542</v>
      </c>
      <c r="S402" s="21">
        <v>12.632070411021076</v>
      </c>
      <c r="T402" s="21">
        <v>2.3773601039930863E-2</v>
      </c>
      <c r="U402" s="21">
        <v>1.1027607539929669</v>
      </c>
      <c r="V402" s="21">
        <v>1.0789871529530362</v>
      </c>
      <c r="W402" s="13" t="str">
        <f>IF(Table467411[[#This Row],[PSI - FI]]&gt;5,"Red",(IF(AND(Table467411[[#This Row],[PSI - FI]]&lt;5,Table467411[[#This Row],[PSI - FI]]&gt;=3),"Blue","No")))</f>
        <v>No</v>
      </c>
      <c r="X402" s="19" t="str">
        <f>HYPERLINK("https://www.google.com/maps/dir/?api=1&amp;origin=" &amp; Table467411[[#This Row],[Begin Lat]] &amp; "," &amp; Table467411[[#This Row],[Begin Long]] &amp; "&amp;destination=" &amp; Table467411[[#This Row],[End Lat]] &amp; "," &amp; Table467411[[#This Row],[End Long]] &amp; "&amp;travelmode=driving", "Google Maps")</f>
        <v>Google Maps</v>
      </c>
      <c r="Y402" s="1">
        <v>39.960507397000001</v>
      </c>
      <c r="Z402" s="1">
        <v>-83.146323112399998</v>
      </c>
      <c r="AA402" s="1">
        <v>39.967707069399999</v>
      </c>
      <c r="AB402" s="1">
        <v>-83.147163484499998</v>
      </c>
    </row>
    <row r="403" spans="1:28" x14ac:dyDescent="0.25">
      <c r="A403" s="13">
        <v>401</v>
      </c>
      <c r="B403" s="17">
        <v>7</v>
      </c>
      <c r="C403" s="1" t="s">
        <v>3196</v>
      </c>
      <c r="D403" s="1" t="s">
        <v>4729</v>
      </c>
      <c r="E403" s="1" t="s">
        <v>5343</v>
      </c>
      <c r="F403" s="1" t="s">
        <v>4900</v>
      </c>
      <c r="G403" s="16">
        <v>2.2000000000000002</v>
      </c>
      <c r="H403" s="16">
        <v>2.7</v>
      </c>
      <c r="I403" s="13" t="s">
        <v>3190</v>
      </c>
      <c r="J403" s="1" t="s">
        <v>4975</v>
      </c>
      <c r="K403" s="1">
        <v>1</v>
      </c>
      <c r="L403" s="1">
        <v>2</v>
      </c>
      <c r="M403" s="1">
        <v>5</v>
      </c>
      <c r="N403" s="1">
        <v>3</v>
      </c>
      <c r="O403" s="1">
        <v>12</v>
      </c>
      <c r="P403" s="16">
        <v>195.07694404069767</v>
      </c>
      <c r="Q403" s="21">
        <v>0.22362596031935594</v>
      </c>
      <c r="R403" s="21">
        <v>8.205088648353378</v>
      </c>
      <c r="S403" s="21">
        <v>7.9814626880340223</v>
      </c>
      <c r="T403" s="21">
        <v>1.7301310033876888E-2</v>
      </c>
      <c r="U403" s="21">
        <v>1.1020754298279489</v>
      </c>
      <c r="V403" s="21">
        <v>1.0847741197940721</v>
      </c>
      <c r="W403" s="13" t="str">
        <f>IF(Table467411[[#This Row],[PSI - FI]]&gt;5,"Red",(IF(AND(Table467411[[#This Row],[PSI - FI]]&lt;5,Table467411[[#This Row],[PSI - FI]]&gt;=3),"Blue","No")))</f>
        <v>No</v>
      </c>
      <c r="X403" s="19" t="str">
        <f>HYPERLINK("https://www.google.com/maps/dir/?api=1&amp;origin=" &amp; Table467411[[#This Row],[Begin Lat]] &amp; "," &amp; Table467411[[#This Row],[Begin Long]] &amp; "&amp;destination=" &amp; Table467411[[#This Row],[End Lat]] &amp; "," &amp; Table467411[[#This Row],[End Long]] &amp; "&amp;travelmode=driving", "Google Maps")</f>
        <v>Google Maps</v>
      </c>
      <c r="Y403" s="1">
        <v>39.801234791500001</v>
      </c>
      <c r="Z403" s="1">
        <v>-84.253792533199999</v>
      </c>
      <c r="AA403" s="1">
        <v>39.795479450499997</v>
      </c>
      <c r="AB403" s="1">
        <v>-84.248548533299996</v>
      </c>
    </row>
    <row r="404" spans="1:28" x14ac:dyDescent="0.25">
      <c r="A404" s="13">
        <v>402</v>
      </c>
      <c r="B404" s="17">
        <v>4</v>
      </c>
      <c r="C404" s="1" t="s">
        <v>795</v>
      </c>
      <c r="D404" s="1" t="s">
        <v>4575</v>
      </c>
      <c r="E404" s="1" t="s">
        <v>5440</v>
      </c>
      <c r="F404" s="1" t="s">
        <v>3707</v>
      </c>
      <c r="G404" s="16">
        <v>0.5</v>
      </c>
      <c r="H404" s="16">
        <v>1</v>
      </c>
      <c r="I404" s="13" t="s">
        <v>3190</v>
      </c>
      <c r="J404" s="1" t="s">
        <v>4984</v>
      </c>
      <c r="K404" s="1">
        <v>0</v>
      </c>
      <c r="L404" s="1">
        <v>1</v>
      </c>
      <c r="M404" s="1">
        <v>2</v>
      </c>
      <c r="N404" s="1">
        <v>1</v>
      </c>
      <c r="O404" s="1">
        <v>10</v>
      </c>
      <c r="P404" s="16">
        <v>73.207939680232556</v>
      </c>
      <c r="Q404" s="21">
        <v>0.50239205155315148</v>
      </c>
      <c r="R404" s="21">
        <v>5.1344084151324916</v>
      </c>
      <c r="S404" s="21">
        <v>4.6320163635793401</v>
      </c>
      <c r="T404" s="21">
        <v>3.6157146264733514E-2</v>
      </c>
      <c r="U404" s="21">
        <v>1.0994089981011306</v>
      </c>
      <c r="V404" s="21">
        <v>1.0632518518363971</v>
      </c>
      <c r="W404" s="13" t="str">
        <f>IF(Table467411[[#This Row],[PSI - FI]]&gt;5,"Red",(IF(AND(Table467411[[#This Row],[PSI - FI]]&lt;5,Table467411[[#This Row],[PSI - FI]]&gt;=3),"Blue","No")))</f>
        <v>No</v>
      </c>
      <c r="X404" s="19" t="str">
        <f>HYPERLINK("https://www.google.com/maps/dir/?api=1&amp;origin=" &amp; Table467411[[#This Row],[Begin Lat]] &amp; "," &amp; Table467411[[#This Row],[Begin Long]] &amp; "&amp;destination=" &amp; Table467411[[#This Row],[End Lat]] &amp; "," &amp; Table467411[[#This Row],[End Long]] &amp; "&amp;travelmode=driving", "Google Maps")</f>
        <v>Google Maps</v>
      </c>
      <c r="Y404" s="1">
        <v>41.135783011500003</v>
      </c>
      <c r="Z404" s="1">
        <v>-81.677376226800007</v>
      </c>
      <c r="AA404" s="1">
        <v>41.135949082499998</v>
      </c>
      <c r="AB404" s="1">
        <v>-81.667843128100003</v>
      </c>
    </row>
    <row r="405" spans="1:28" x14ac:dyDescent="0.25">
      <c r="A405" s="13">
        <v>403</v>
      </c>
      <c r="B405" s="17">
        <v>8</v>
      </c>
      <c r="C405" s="1" t="s">
        <v>1329</v>
      </c>
      <c r="D405" s="1" t="s">
        <v>4579</v>
      </c>
      <c r="E405" s="1" t="s">
        <v>3221</v>
      </c>
      <c r="F405" s="1" t="s">
        <v>3705</v>
      </c>
      <c r="G405" s="16">
        <v>2.6</v>
      </c>
      <c r="H405" s="16">
        <v>3.1</v>
      </c>
      <c r="I405" s="13" t="s">
        <v>3190</v>
      </c>
      <c r="J405" s="1" t="s">
        <v>4975</v>
      </c>
      <c r="K405" s="1">
        <v>2</v>
      </c>
      <c r="L405" s="1">
        <v>0</v>
      </c>
      <c r="M405" s="1">
        <v>1</v>
      </c>
      <c r="N405" s="1">
        <v>2</v>
      </c>
      <c r="O405" s="1">
        <v>20</v>
      </c>
      <c r="P405" s="16">
        <v>126.77525436046511</v>
      </c>
      <c r="Q405" s="21">
        <v>0.76874122196920192</v>
      </c>
      <c r="R405" s="21">
        <v>9.898230263386699</v>
      </c>
      <c r="S405" s="21">
        <v>9.1294890414174965</v>
      </c>
      <c r="T405" s="21">
        <v>5.884724954132893E-2</v>
      </c>
      <c r="U405" s="21">
        <v>1.0972644210665103</v>
      </c>
      <c r="V405" s="21">
        <v>1.0384171715251813</v>
      </c>
      <c r="W405" s="13" t="str">
        <f>IF(Table467411[[#This Row],[PSI - FI]]&gt;5,"Red",(IF(AND(Table467411[[#This Row],[PSI - FI]]&lt;5,Table467411[[#This Row],[PSI - FI]]&gt;=3),"Blue","No")))</f>
        <v>No</v>
      </c>
      <c r="X405" s="19" t="str">
        <f>HYPERLINK("https://www.google.com/maps/dir/?api=1&amp;origin=" &amp; Table467411[[#This Row],[Begin Lat]] &amp; "," &amp; Table467411[[#This Row],[Begin Long]] &amp; "&amp;destination=" &amp; Table467411[[#This Row],[End Lat]] &amp; "," &amp; Table467411[[#This Row],[End Long]] &amp; "&amp;travelmode=driving", "Google Maps")</f>
        <v>Google Maps</v>
      </c>
      <c r="Y405" s="1">
        <v>39.060096487300001</v>
      </c>
      <c r="Z405" s="1">
        <v>-84.268660308700007</v>
      </c>
      <c r="AA405" s="1">
        <v>39.057125871700002</v>
      </c>
      <c r="AB405" s="1">
        <v>-84.260534796399995</v>
      </c>
    </row>
    <row r="406" spans="1:28" x14ac:dyDescent="0.25">
      <c r="A406" s="13">
        <v>404</v>
      </c>
      <c r="B406" s="17">
        <v>11</v>
      </c>
      <c r="C406" s="1" t="s">
        <v>3838</v>
      </c>
      <c r="D406" s="1" t="s">
        <v>3655</v>
      </c>
      <c r="E406" s="1" t="s">
        <v>5959</v>
      </c>
      <c r="F406" s="1" t="s">
        <v>3762</v>
      </c>
      <c r="G406" s="16">
        <v>13.5</v>
      </c>
      <c r="H406" s="16">
        <v>14</v>
      </c>
      <c r="I406" s="13" t="s">
        <v>3190</v>
      </c>
      <c r="J406" s="1" t="s">
        <v>4984</v>
      </c>
      <c r="K406" s="1">
        <v>0</v>
      </c>
      <c r="L406" s="1">
        <v>1</v>
      </c>
      <c r="M406" s="1">
        <v>2</v>
      </c>
      <c r="N406" s="1">
        <v>2</v>
      </c>
      <c r="O406" s="1">
        <v>9</v>
      </c>
      <c r="P406" s="16">
        <v>76.645439680232556</v>
      </c>
      <c r="Q406" s="21">
        <v>0.21901926085612022</v>
      </c>
      <c r="R406" s="21">
        <v>5.4326778237817086</v>
      </c>
      <c r="S406" s="21">
        <v>5.2136585629255885</v>
      </c>
      <c r="T406" s="21">
        <v>1.6675125064678043E-2</v>
      </c>
      <c r="U406" s="21">
        <v>1.0961827131954092</v>
      </c>
      <c r="V406" s="21">
        <v>1.0795075881307312</v>
      </c>
      <c r="W406" s="13" t="str">
        <f>IF(Table467411[[#This Row],[PSI - FI]]&gt;5,"Red",(IF(AND(Table467411[[#This Row],[PSI - FI]]&lt;5,Table467411[[#This Row],[PSI - FI]]&gt;=3),"Blue","No")))</f>
        <v>No</v>
      </c>
      <c r="X406" s="19" t="str">
        <f>HYPERLINK("https://www.google.com/maps/dir/?api=1&amp;origin=" &amp; Table467411[[#This Row],[Begin Lat]] &amp; "," &amp; Table467411[[#This Row],[Begin Long]] &amp; "&amp;destination=" &amp; Table467411[[#This Row],[End Lat]] &amp; "," &amp; Table467411[[#This Row],[End Long]] &amp; "&amp;travelmode=driving", "Google Maps")</f>
        <v>Google Maps</v>
      </c>
      <c r="Y406" s="1">
        <v>40.384125955499997</v>
      </c>
      <c r="Z406" s="1">
        <v>-80.658402173900001</v>
      </c>
      <c r="AA406" s="1">
        <v>40.381353978</v>
      </c>
      <c r="AB406" s="1">
        <v>-80.6502798856</v>
      </c>
    </row>
    <row r="407" spans="1:28" x14ac:dyDescent="0.25">
      <c r="A407" s="13">
        <v>405</v>
      </c>
      <c r="B407" s="17">
        <v>8</v>
      </c>
      <c r="C407" s="1" t="s">
        <v>787</v>
      </c>
      <c r="D407" s="1" t="s">
        <v>4795</v>
      </c>
      <c r="E407" s="1" t="s">
        <v>5469</v>
      </c>
      <c r="F407" s="1" t="s">
        <v>4915</v>
      </c>
      <c r="G407" s="16">
        <v>2.8</v>
      </c>
      <c r="H407" s="16">
        <v>3.3</v>
      </c>
      <c r="I407" s="13" t="s">
        <v>3190</v>
      </c>
      <c r="J407" s="1" t="s">
        <v>4991</v>
      </c>
      <c r="K407" s="1">
        <v>0</v>
      </c>
      <c r="L407" s="1">
        <v>0</v>
      </c>
      <c r="M407" s="1">
        <v>8</v>
      </c>
      <c r="N407" s="1">
        <v>4</v>
      </c>
      <c r="O407" s="1">
        <v>25</v>
      </c>
      <c r="P407" s="16">
        <v>95.125</v>
      </c>
      <c r="Q407" s="21">
        <v>0.31607272792152075</v>
      </c>
      <c r="R407" s="21">
        <v>12.661696587579058</v>
      </c>
      <c r="S407" s="21">
        <v>12.345623859657538</v>
      </c>
      <c r="T407" s="21">
        <v>2.5524062635376262E-2</v>
      </c>
      <c r="U407" s="21">
        <v>1.0958480223406242</v>
      </c>
      <c r="V407" s="21">
        <v>1.0703239597052479</v>
      </c>
      <c r="W407" s="13" t="str">
        <f>IF(Table467411[[#This Row],[PSI - FI]]&gt;5,"Red",(IF(AND(Table467411[[#This Row],[PSI - FI]]&lt;5,Table467411[[#This Row],[PSI - FI]]&gt;=3),"Blue","No")))</f>
        <v>No</v>
      </c>
      <c r="X407" s="19" t="str">
        <f>HYPERLINK("https://www.google.com/maps/dir/?api=1&amp;origin=" &amp; Table467411[[#This Row],[Begin Lat]] &amp; "," &amp; Table467411[[#This Row],[Begin Long]] &amp; "&amp;destination=" &amp; Table467411[[#This Row],[End Lat]] &amp; "," &amp; Table467411[[#This Row],[End Long]] &amp; "&amp;travelmode=driving", "Google Maps")</f>
        <v>Google Maps</v>
      </c>
      <c r="Y407" s="1">
        <v>39.1135010657</v>
      </c>
      <c r="Z407" s="1">
        <v>-84.616455501000004</v>
      </c>
      <c r="AA407" s="1">
        <v>39.120698506399997</v>
      </c>
      <c r="AB407" s="1">
        <v>-84.616365478999995</v>
      </c>
    </row>
    <row r="408" spans="1:28" x14ac:dyDescent="0.25">
      <c r="A408" s="13">
        <v>406</v>
      </c>
      <c r="B408" s="17">
        <v>7</v>
      </c>
      <c r="C408" s="1" t="s">
        <v>789</v>
      </c>
      <c r="D408" s="1" t="s">
        <v>3461</v>
      </c>
      <c r="E408" s="1" t="s">
        <v>3298</v>
      </c>
      <c r="F408" s="1" t="s">
        <v>3729</v>
      </c>
      <c r="G408" s="16">
        <v>10.6</v>
      </c>
      <c r="H408" s="16">
        <v>11.1</v>
      </c>
      <c r="I408" s="13" t="s">
        <v>3190</v>
      </c>
      <c r="J408" s="1" t="s">
        <v>4984</v>
      </c>
      <c r="K408" s="1">
        <v>0</v>
      </c>
      <c r="L408" s="1">
        <v>2</v>
      </c>
      <c r="M408" s="1">
        <v>1</v>
      </c>
      <c r="N408" s="1">
        <v>1</v>
      </c>
      <c r="O408" s="1">
        <v>5</v>
      </c>
      <c r="P408" s="16">
        <v>107.33775436046511</v>
      </c>
      <c r="Q408" s="21">
        <v>0.39659433849835118</v>
      </c>
      <c r="R408" s="21">
        <v>3.6073748964440799</v>
      </c>
      <c r="S408" s="21">
        <v>3.2107805579457289</v>
      </c>
      <c r="T408" s="21">
        <v>2.8437214358376376E-2</v>
      </c>
      <c r="U408" s="21">
        <v>1.0955153515539444</v>
      </c>
      <c r="V408" s="21">
        <v>1.067078137195568</v>
      </c>
      <c r="W408" s="13" t="str">
        <f>IF(Table467411[[#This Row],[PSI - FI]]&gt;5,"Red",(IF(AND(Table467411[[#This Row],[PSI - FI]]&lt;5,Table467411[[#This Row],[PSI - FI]]&gt;=3),"Blue","No")))</f>
        <v>No</v>
      </c>
      <c r="X408" s="19" t="str">
        <f>HYPERLINK("https://www.google.com/maps/dir/?api=1&amp;origin=" &amp; Table467411[[#This Row],[Begin Lat]] &amp; "," &amp; Table467411[[#This Row],[Begin Long]] &amp; "&amp;destination=" &amp; Table467411[[#This Row],[End Lat]] &amp; "," &amp; Table467411[[#This Row],[End Long]] &amp; "&amp;travelmode=driving", "Google Maps")</f>
        <v>Google Maps</v>
      </c>
      <c r="Y408" s="1">
        <v>39.923094838499999</v>
      </c>
      <c r="Z408" s="1">
        <v>-83.877244059099993</v>
      </c>
      <c r="AA408" s="1">
        <v>39.924256246100001</v>
      </c>
      <c r="AB408" s="1">
        <v>-83.868019089599997</v>
      </c>
    </row>
    <row r="409" spans="1:28" x14ac:dyDescent="0.25">
      <c r="A409" s="13">
        <v>407</v>
      </c>
      <c r="B409" s="17">
        <v>11</v>
      </c>
      <c r="C409" s="1" t="s">
        <v>3838</v>
      </c>
      <c r="D409" s="1" t="s">
        <v>3655</v>
      </c>
      <c r="E409" s="1" t="s">
        <v>5950</v>
      </c>
      <c r="F409" s="1" t="s">
        <v>3762</v>
      </c>
      <c r="G409" s="16">
        <v>14.1</v>
      </c>
      <c r="H409" s="16">
        <v>14.6</v>
      </c>
      <c r="I409" s="13" t="s">
        <v>3190</v>
      </c>
      <c r="J409" s="1" t="s">
        <v>4984</v>
      </c>
      <c r="K409" s="1">
        <v>0</v>
      </c>
      <c r="L409" s="1">
        <v>2</v>
      </c>
      <c r="M409" s="1">
        <v>3</v>
      </c>
      <c r="N409" s="1">
        <v>0</v>
      </c>
      <c r="O409" s="1">
        <v>6</v>
      </c>
      <c r="P409" s="16">
        <v>116.99400436046511</v>
      </c>
      <c r="Q409" s="21">
        <v>0.21841164478055478</v>
      </c>
      <c r="R409" s="21">
        <v>4.266887340201011</v>
      </c>
      <c r="S409" s="21">
        <v>4.0484756954204562</v>
      </c>
      <c r="T409" s="21">
        <v>1.6638065142159861E-2</v>
      </c>
      <c r="U409" s="21">
        <v>1.0947043975811863</v>
      </c>
      <c r="V409" s="21">
        <v>1.0780663324390265</v>
      </c>
      <c r="W409" s="13" t="str">
        <f>IF(Table467411[[#This Row],[PSI - FI]]&gt;5,"Red",(IF(AND(Table467411[[#This Row],[PSI - FI]]&lt;5,Table467411[[#This Row],[PSI - FI]]&gt;=3),"Blue","No")))</f>
        <v>No</v>
      </c>
      <c r="X409" s="19" t="str">
        <f>HYPERLINK("https://www.google.com/maps/dir/?api=1&amp;origin=" &amp; Table467411[[#This Row],[Begin Lat]] &amp; "," &amp; Table467411[[#This Row],[Begin Long]] &amp; "&amp;destination=" &amp; Table467411[[#This Row],[End Lat]] &amp; "," &amp; Table467411[[#This Row],[End Long]] &amp; "&amp;travelmode=driving", "Google Maps")</f>
        <v>Google Maps</v>
      </c>
      <c r="Y409" s="1">
        <v>40.380918707399999</v>
      </c>
      <c r="Z409" s="1">
        <v>-80.6479524091</v>
      </c>
      <c r="AA409" s="1">
        <v>40.383335008800003</v>
      </c>
      <c r="AB409" s="1">
        <v>-80.639623283700004</v>
      </c>
    </row>
    <row r="410" spans="1:28" x14ac:dyDescent="0.25">
      <c r="A410" s="13">
        <v>408</v>
      </c>
      <c r="B410" s="17">
        <v>4</v>
      </c>
      <c r="C410" s="1" t="s">
        <v>795</v>
      </c>
      <c r="D410" s="1" t="s">
        <v>4797</v>
      </c>
      <c r="E410" s="1" t="s">
        <v>5960</v>
      </c>
      <c r="F410" s="1" t="s">
        <v>3719</v>
      </c>
      <c r="G410" s="16">
        <v>2.7</v>
      </c>
      <c r="H410" s="16">
        <v>3.2</v>
      </c>
      <c r="I410" s="13" t="s">
        <v>3190</v>
      </c>
      <c r="J410" s="1" t="s">
        <v>4991</v>
      </c>
      <c r="K410" s="1">
        <v>1</v>
      </c>
      <c r="L410" s="1">
        <v>1</v>
      </c>
      <c r="M410" s="1">
        <v>8</v>
      </c>
      <c r="N410" s="1">
        <v>4</v>
      </c>
      <c r="O410" s="1">
        <v>50</v>
      </c>
      <c r="P410" s="16">
        <v>211.47837936046511</v>
      </c>
      <c r="Q410" s="21">
        <v>0.25680151742424767</v>
      </c>
      <c r="R410" s="21">
        <v>21.099107140869695</v>
      </c>
      <c r="S410" s="21">
        <v>20.842305623445448</v>
      </c>
      <c r="T410" s="21">
        <v>2.1028186113378013E-2</v>
      </c>
      <c r="U410" s="21">
        <v>1.093138712064228</v>
      </c>
      <c r="V410" s="21">
        <v>1.0721105259508499</v>
      </c>
      <c r="W410" s="13" t="str">
        <f>IF(Table467411[[#This Row],[PSI - FI]]&gt;5,"Red",(IF(AND(Table467411[[#This Row],[PSI - FI]]&lt;5,Table467411[[#This Row],[PSI - FI]]&gt;=3),"Blue","No")))</f>
        <v>No</v>
      </c>
      <c r="X410" s="19" t="str">
        <f>HYPERLINK("https://www.google.com/maps/dir/?api=1&amp;origin=" &amp; Table467411[[#This Row],[Begin Lat]] &amp; "," &amp; Table467411[[#This Row],[Begin Long]] &amp; "&amp;destination=" &amp; Table467411[[#This Row],[End Lat]] &amp; "," &amp; Table467411[[#This Row],[End Long]] &amp; "&amp;travelmode=driving", "Google Maps")</f>
        <v>Google Maps</v>
      </c>
      <c r="Y410" s="1">
        <v>41.314229932000003</v>
      </c>
      <c r="Z410" s="1">
        <v>-81.538624561800006</v>
      </c>
      <c r="AA410" s="1">
        <v>41.314106759600001</v>
      </c>
      <c r="AB410" s="1">
        <v>-81.528638623199996</v>
      </c>
    </row>
    <row r="411" spans="1:28" x14ac:dyDescent="0.25">
      <c r="A411" s="13">
        <v>409</v>
      </c>
      <c r="B411" s="17">
        <v>4</v>
      </c>
      <c r="C411" s="1" t="s">
        <v>801</v>
      </c>
      <c r="D411" s="1" t="s">
        <v>4621</v>
      </c>
      <c r="E411" s="1" t="s">
        <v>5915</v>
      </c>
      <c r="F411" s="1" t="s">
        <v>4880</v>
      </c>
      <c r="G411" s="16">
        <v>14.2</v>
      </c>
      <c r="H411" s="16">
        <v>14.7</v>
      </c>
      <c r="I411" s="13" t="s">
        <v>3190</v>
      </c>
      <c r="J411" s="1" t="s">
        <v>4975</v>
      </c>
      <c r="K411" s="1">
        <v>0</v>
      </c>
      <c r="L411" s="1">
        <v>1</v>
      </c>
      <c r="M411" s="1">
        <v>2</v>
      </c>
      <c r="N411" s="1">
        <v>6</v>
      </c>
      <c r="O411" s="1">
        <v>17</v>
      </c>
      <c r="P411" s="16">
        <v>102.39543968023256</v>
      </c>
      <c r="Q411" s="21">
        <v>0.2783925697190483</v>
      </c>
      <c r="R411" s="21">
        <v>10.385775182980836</v>
      </c>
      <c r="S411" s="21">
        <v>10.107382613261787</v>
      </c>
      <c r="T411" s="21">
        <v>2.150442307617351E-2</v>
      </c>
      <c r="U411" s="21">
        <v>1.0901509533267815</v>
      </c>
      <c r="V411" s="21">
        <v>1.0686465302506079</v>
      </c>
      <c r="W411" s="13" t="str">
        <f>IF(Table467411[[#This Row],[PSI - FI]]&gt;5,"Red",(IF(AND(Table467411[[#This Row],[PSI - FI]]&lt;5,Table467411[[#This Row],[PSI - FI]]&gt;=3),"Blue","No")))</f>
        <v>No</v>
      </c>
      <c r="X411" s="19" t="str">
        <f>HYPERLINK("https://www.google.com/maps/dir/?api=1&amp;origin=" &amp; Table467411[[#This Row],[Begin Lat]] &amp; "," &amp; Table467411[[#This Row],[Begin Long]] &amp; "&amp;destination=" &amp; Table467411[[#This Row],[End Lat]] &amp; "," &amp; Table467411[[#This Row],[End Long]] &amp; "&amp;travelmode=driving", "Google Maps")</f>
        <v>Google Maps</v>
      </c>
      <c r="Y411" s="1">
        <v>41.101799893799999</v>
      </c>
      <c r="Z411" s="1">
        <v>-80.733956225100002</v>
      </c>
      <c r="AA411" s="1">
        <v>41.102571813099999</v>
      </c>
      <c r="AB411" s="1">
        <v>-80.724478375399997</v>
      </c>
    </row>
    <row r="412" spans="1:28" x14ac:dyDescent="0.25">
      <c r="A412" s="13">
        <v>410</v>
      </c>
      <c r="B412" s="17">
        <v>8</v>
      </c>
      <c r="C412" s="1" t="s">
        <v>787</v>
      </c>
      <c r="D412" s="1" t="s">
        <v>4079</v>
      </c>
      <c r="E412" s="1" t="s">
        <v>5855</v>
      </c>
      <c r="F412" s="1" t="s">
        <v>3729</v>
      </c>
      <c r="G412" s="16">
        <v>3.9</v>
      </c>
      <c r="H412" s="16">
        <v>4.4000000000000004</v>
      </c>
      <c r="I412" s="13" t="s">
        <v>3190</v>
      </c>
      <c r="J412" s="1" t="s">
        <v>4975</v>
      </c>
      <c r="K412" s="1">
        <v>0</v>
      </c>
      <c r="L412" s="1">
        <v>1</v>
      </c>
      <c r="M412" s="1">
        <v>4</v>
      </c>
      <c r="N412" s="1">
        <v>5</v>
      </c>
      <c r="O412" s="1">
        <v>37</v>
      </c>
      <c r="P412" s="16">
        <v>131.05168968023256</v>
      </c>
      <c r="Q412" s="21">
        <v>0.25619152787479677</v>
      </c>
      <c r="R412" s="21">
        <v>15.997332407726583</v>
      </c>
      <c r="S412" s="21">
        <v>15.741140879851786</v>
      </c>
      <c r="T412" s="21">
        <v>1.9801982814031303E-2</v>
      </c>
      <c r="U412" s="21">
        <v>1.0882219879953741</v>
      </c>
      <c r="V412" s="21">
        <v>1.0684200051813428</v>
      </c>
      <c r="W412" s="13" t="str">
        <f>IF(Table467411[[#This Row],[PSI - FI]]&gt;5,"Red",(IF(AND(Table467411[[#This Row],[PSI - FI]]&lt;5,Table467411[[#This Row],[PSI - FI]]&gt;=3),"Blue","No")))</f>
        <v>No</v>
      </c>
      <c r="X412" s="19" t="str">
        <f>HYPERLINK("https://www.google.com/maps/dir/?api=1&amp;origin=" &amp; Table467411[[#This Row],[Begin Lat]] &amp; "," &amp; Table467411[[#This Row],[Begin Long]] &amp; "&amp;destination=" &amp; Table467411[[#This Row],[End Lat]] &amp; "," &amp; Table467411[[#This Row],[End Long]] &amp; "&amp;travelmode=driving", "Google Maps")</f>
        <v>Google Maps</v>
      </c>
      <c r="Y412" s="1">
        <v>39.2118080758</v>
      </c>
      <c r="Z412" s="1">
        <v>-84.474219628499995</v>
      </c>
      <c r="AA412" s="1">
        <v>39.219006898300002</v>
      </c>
      <c r="AB412" s="1">
        <v>-84.473492803400006</v>
      </c>
    </row>
    <row r="413" spans="1:28" x14ac:dyDescent="0.25">
      <c r="A413" s="13">
        <v>411</v>
      </c>
      <c r="B413" s="17">
        <v>8</v>
      </c>
      <c r="C413" s="1" t="s">
        <v>788</v>
      </c>
      <c r="D413" s="1" t="s">
        <v>4662</v>
      </c>
      <c r="E413" s="1" t="s">
        <v>5248</v>
      </c>
      <c r="F413" s="1" t="s">
        <v>4890</v>
      </c>
      <c r="G413" s="16">
        <v>10.6</v>
      </c>
      <c r="H413" s="16">
        <v>11.1</v>
      </c>
      <c r="I413" s="13" t="s">
        <v>3190</v>
      </c>
      <c r="J413" s="1" t="s">
        <v>4975</v>
      </c>
      <c r="K413" s="1">
        <v>0</v>
      </c>
      <c r="L413" s="1">
        <v>0</v>
      </c>
      <c r="M413" s="1">
        <v>1</v>
      </c>
      <c r="N413" s="1">
        <v>5</v>
      </c>
      <c r="O413" s="1">
        <v>38</v>
      </c>
      <c r="P413" s="16">
        <v>66.734375</v>
      </c>
      <c r="Q413" s="21">
        <v>0.47338068471922856</v>
      </c>
      <c r="R413" s="21">
        <v>14.563485995229467</v>
      </c>
      <c r="S413" s="21">
        <v>14.090105310510239</v>
      </c>
      <c r="T413" s="21">
        <v>3.6159085866169061E-2</v>
      </c>
      <c r="U413" s="21">
        <v>1.0821301178914173</v>
      </c>
      <c r="V413" s="21">
        <v>1.0459710320252482</v>
      </c>
      <c r="W413" s="13" t="str">
        <f>IF(Table467411[[#This Row],[PSI - FI]]&gt;5,"Red",(IF(AND(Table467411[[#This Row],[PSI - FI]]&lt;5,Table467411[[#This Row],[PSI - FI]]&gt;=3),"Blue","No")))</f>
        <v>No</v>
      </c>
      <c r="X413" s="19" t="str">
        <f>HYPERLINK("https://www.google.com/maps/dir/?api=1&amp;origin=" &amp; Table467411[[#This Row],[Begin Lat]] &amp; "," &amp; Table467411[[#This Row],[Begin Long]] &amp; "&amp;destination=" &amp; Table467411[[#This Row],[End Lat]] &amp; "," &amp; Table467411[[#This Row],[End Long]] &amp; "&amp;travelmode=driving", "Google Maps")</f>
        <v>Google Maps</v>
      </c>
      <c r="Y413" s="1">
        <v>39.353665505899997</v>
      </c>
      <c r="Z413" s="1">
        <v>-84.3691438181</v>
      </c>
      <c r="AA413" s="1">
        <v>39.352541318100002</v>
      </c>
      <c r="AB413" s="1">
        <v>-84.359959629499997</v>
      </c>
    </row>
    <row r="414" spans="1:28" x14ac:dyDescent="0.25">
      <c r="A414" s="13">
        <v>412</v>
      </c>
      <c r="B414" s="17">
        <v>8</v>
      </c>
      <c r="C414" s="1" t="s">
        <v>787</v>
      </c>
      <c r="D414" s="1" t="s">
        <v>3967</v>
      </c>
      <c r="E414" s="1" t="s">
        <v>5824</v>
      </c>
      <c r="F414" s="1" t="s">
        <v>4371</v>
      </c>
      <c r="G414" s="16">
        <v>2.2999999999999998</v>
      </c>
      <c r="H414" s="16">
        <v>2.8</v>
      </c>
      <c r="I414" s="13" t="s">
        <v>3190</v>
      </c>
      <c r="J414" s="1" t="s">
        <v>4984</v>
      </c>
      <c r="K414" s="1">
        <v>0</v>
      </c>
      <c r="L414" s="1">
        <v>1</v>
      </c>
      <c r="M414" s="1">
        <v>4</v>
      </c>
      <c r="N414" s="1">
        <v>1</v>
      </c>
      <c r="O414" s="1">
        <v>8</v>
      </c>
      <c r="P414" s="16">
        <v>84.301689680232556</v>
      </c>
      <c r="Q414" s="21">
        <v>0.17020508598253917</v>
      </c>
      <c r="R414" s="21">
        <v>4.2206288373379826</v>
      </c>
      <c r="S414" s="21">
        <v>4.0504237513554431</v>
      </c>
      <c r="T414" s="21">
        <v>1.3782083565607523E-2</v>
      </c>
      <c r="U414" s="21">
        <v>1.0819372253891881</v>
      </c>
      <c r="V414" s="21">
        <v>1.0681551418235806</v>
      </c>
      <c r="W414" s="13" t="str">
        <f>IF(Table467411[[#This Row],[PSI - FI]]&gt;5,"Red",(IF(AND(Table467411[[#This Row],[PSI - FI]]&lt;5,Table467411[[#This Row],[PSI - FI]]&gt;=3),"Blue","No")))</f>
        <v>No</v>
      </c>
      <c r="X414" s="19" t="str">
        <f>HYPERLINK("https://www.google.com/maps/dir/?api=1&amp;origin=" &amp; Table467411[[#This Row],[Begin Lat]] &amp; "," &amp; Table467411[[#This Row],[Begin Long]] &amp; "&amp;destination=" &amp; Table467411[[#This Row],[End Lat]] &amp; "," &amp; Table467411[[#This Row],[End Long]] &amp; "&amp;travelmode=driving", "Google Maps")</f>
        <v>Google Maps</v>
      </c>
      <c r="Y414" s="1">
        <v>39.158272685599997</v>
      </c>
      <c r="Z414" s="1">
        <v>-84.596054890199994</v>
      </c>
      <c r="AA414" s="1">
        <v>39.152782932199997</v>
      </c>
      <c r="AB414" s="1">
        <v>-84.590361265499993</v>
      </c>
    </row>
    <row r="415" spans="1:28" x14ac:dyDescent="0.25">
      <c r="A415" s="13">
        <v>413</v>
      </c>
      <c r="B415" s="17">
        <v>5</v>
      </c>
      <c r="C415" s="1" t="s">
        <v>793</v>
      </c>
      <c r="D415" s="1" t="s">
        <v>3578</v>
      </c>
      <c r="E415" s="1" t="s">
        <v>5044</v>
      </c>
      <c r="F415" s="1" t="s">
        <v>3706</v>
      </c>
      <c r="G415" s="16">
        <v>3</v>
      </c>
      <c r="H415" s="16">
        <v>3.5</v>
      </c>
      <c r="I415" s="13" t="s">
        <v>3190</v>
      </c>
      <c r="J415" s="1" t="s">
        <v>4984</v>
      </c>
      <c r="K415" s="1">
        <v>0</v>
      </c>
      <c r="L415" s="1">
        <v>2</v>
      </c>
      <c r="M415" s="1">
        <v>2</v>
      </c>
      <c r="N415" s="1">
        <v>1</v>
      </c>
      <c r="O415" s="1">
        <v>3</v>
      </c>
      <c r="P415" s="16">
        <v>111.88462936046511</v>
      </c>
      <c r="Q415" s="21">
        <v>0.21297650686805719</v>
      </c>
      <c r="R415" s="21">
        <v>3.0571461338400545</v>
      </c>
      <c r="S415" s="21">
        <v>2.8441696269719974</v>
      </c>
      <c r="T415" s="21">
        <v>1.6307688036563607E-2</v>
      </c>
      <c r="U415" s="21">
        <v>1.0775692046836673</v>
      </c>
      <c r="V415" s="21">
        <v>1.0612615166471038</v>
      </c>
      <c r="W415" s="13" t="str">
        <f>IF(Table467411[[#This Row],[PSI - FI]]&gt;5,"Red",(IF(AND(Table467411[[#This Row],[PSI - FI]]&lt;5,Table467411[[#This Row],[PSI - FI]]&gt;=3),"Blue","No")))</f>
        <v>No</v>
      </c>
      <c r="X415" s="19" t="str">
        <f>HYPERLINK("https://www.google.com/maps/dir/?api=1&amp;origin=" &amp; Table467411[[#This Row],[Begin Lat]] &amp; "," &amp; Table467411[[#This Row],[Begin Long]] &amp; "&amp;destination=" &amp; Table467411[[#This Row],[End Lat]] &amp; "," &amp; Table467411[[#This Row],[End Long]] &amp; "&amp;travelmode=driving", "Google Maps")</f>
        <v>Google Maps</v>
      </c>
      <c r="Y415" s="1">
        <v>39.956699208700002</v>
      </c>
      <c r="Z415" s="1">
        <v>-82.724657131300006</v>
      </c>
      <c r="AA415" s="1">
        <v>39.956833272099999</v>
      </c>
      <c r="AB415" s="1">
        <v>-82.715243509299995</v>
      </c>
    </row>
    <row r="416" spans="1:28" x14ac:dyDescent="0.25">
      <c r="A416" s="13">
        <v>414</v>
      </c>
      <c r="B416" s="17">
        <v>4</v>
      </c>
      <c r="C416" s="1" t="s">
        <v>795</v>
      </c>
      <c r="D416" s="1" t="s">
        <v>4800</v>
      </c>
      <c r="E416" s="1" t="s">
        <v>5778</v>
      </c>
      <c r="F416" s="1" t="s">
        <v>4419</v>
      </c>
      <c r="G416" s="16">
        <v>0.1</v>
      </c>
      <c r="H416" s="16">
        <v>0.6</v>
      </c>
      <c r="I416" s="13" t="s">
        <v>3190</v>
      </c>
      <c r="J416" s="1" t="s">
        <v>4975</v>
      </c>
      <c r="K416" s="1">
        <v>1</v>
      </c>
      <c r="L416" s="1">
        <v>5</v>
      </c>
      <c r="M416" s="1">
        <v>1</v>
      </c>
      <c r="N416" s="1">
        <v>2</v>
      </c>
      <c r="O416" s="1">
        <v>11</v>
      </c>
      <c r="P416" s="16">
        <v>300.48201308139534</v>
      </c>
      <c r="Q416" s="21">
        <v>0.28143369617536718</v>
      </c>
      <c r="R416" s="21">
        <v>7.4282036371020306</v>
      </c>
      <c r="S416" s="21">
        <v>7.1467699409266636</v>
      </c>
      <c r="T416" s="21">
        <v>2.1737484648363829E-2</v>
      </c>
      <c r="U416" s="21">
        <v>1.0738553379758702</v>
      </c>
      <c r="V416" s="21">
        <v>1.0521178533275064</v>
      </c>
      <c r="W416" s="13" t="str">
        <f>IF(Table467411[[#This Row],[PSI - FI]]&gt;5,"Red",(IF(AND(Table467411[[#This Row],[PSI - FI]]&lt;5,Table467411[[#This Row],[PSI - FI]]&gt;=3),"Blue","No")))</f>
        <v>No</v>
      </c>
      <c r="X416" s="19" t="str">
        <f>HYPERLINK("https://www.google.com/maps/dir/?api=1&amp;origin=" &amp; Table467411[[#This Row],[Begin Lat]] &amp; "," &amp; Table467411[[#This Row],[Begin Long]] &amp; "&amp;destination=" &amp; Table467411[[#This Row],[End Lat]] &amp; "," &amp; Table467411[[#This Row],[End Long]] &amp; "&amp;travelmode=driving", "Google Maps")</f>
        <v>Google Maps</v>
      </c>
      <c r="Y416" s="1">
        <v>41.032553569999997</v>
      </c>
      <c r="Z416" s="1">
        <v>-81.428830635200001</v>
      </c>
      <c r="AA416" s="1">
        <v>41.0390038205</v>
      </c>
      <c r="AB416" s="1">
        <v>-81.432876353500006</v>
      </c>
    </row>
    <row r="417" spans="1:28" x14ac:dyDescent="0.25">
      <c r="A417" s="13">
        <v>415</v>
      </c>
      <c r="B417" s="17">
        <v>3</v>
      </c>
      <c r="C417" s="1" t="s">
        <v>805</v>
      </c>
      <c r="D417" s="1" t="s">
        <v>4802</v>
      </c>
      <c r="E417" s="1" t="s">
        <v>3232</v>
      </c>
      <c r="F417" s="1" t="s">
        <v>3707</v>
      </c>
      <c r="G417" s="16">
        <v>14.6</v>
      </c>
      <c r="H417" s="16">
        <v>15.1</v>
      </c>
      <c r="I417" s="13" t="s">
        <v>3190</v>
      </c>
      <c r="J417" s="1" t="s">
        <v>4991</v>
      </c>
      <c r="K417" s="1">
        <v>0</v>
      </c>
      <c r="L417" s="1">
        <v>1</v>
      </c>
      <c r="M417" s="1">
        <v>5</v>
      </c>
      <c r="N417" s="1">
        <v>2</v>
      </c>
      <c r="O417" s="1">
        <v>16</v>
      </c>
      <c r="P417" s="16">
        <v>103.28606468023256</v>
      </c>
      <c r="Q417" s="21">
        <v>0.22582223830222303</v>
      </c>
      <c r="R417" s="21">
        <v>8.351234839063947</v>
      </c>
      <c r="S417" s="21">
        <v>8.1254126007617238</v>
      </c>
      <c r="T417" s="21">
        <v>1.7929475221837424E-2</v>
      </c>
      <c r="U417" s="21">
        <v>1.072089208096576</v>
      </c>
      <c r="V417" s="21">
        <v>1.0541597328747385</v>
      </c>
      <c r="W417" s="13" t="str">
        <f>IF(Table467411[[#This Row],[PSI - FI]]&gt;5,"Red",(IF(AND(Table467411[[#This Row],[PSI - FI]]&lt;5,Table467411[[#This Row],[PSI - FI]]&gt;=3),"Blue","No")))</f>
        <v>No</v>
      </c>
      <c r="X417" s="19" t="str">
        <f>HYPERLINK("https://www.google.com/maps/dir/?api=1&amp;origin=" &amp; Table467411[[#This Row],[Begin Lat]] &amp; "," &amp; Table467411[[#This Row],[Begin Long]] &amp; "&amp;destination=" &amp; Table467411[[#This Row],[End Lat]] &amp; "," &amp; Table467411[[#This Row],[End Long]] &amp; "&amp;travelmode=driving", "Google Maps")</f>
        <v>Google Maps</v>
      </c>
      <c r="Y417" s="1">
        <v>41.136299749499997</v>
      </c>
      <c r="Z417" s="1">
        <v>-81.810549190499998</v>
      </c>
      <c r="AA417" s="1">
        <v>41.136178288700002</v>
      </c>
      <c r="AB417" s="1">
        <v>-81.800964774500002</v>
      </c>
    </row>
    <row r="418" spans="1:28" x14ac:dyDescent="0.25">
      <c r="A418" s="13">
        <v>416</v>
      </c>
      <c r="B418" s="17">
        <v>4</v>
      </c>
      <c r="C418" s="1" t="s">
        <v>800</v>
      </c>
      <c r="D418" s="1" t="s">
        <v>4623</v>
      </c>
      <c r="E418" s="1" t="s">
        <v>5347</v>
      </c>
      <c r="F418" s="1" t="s">
        <v>4881</v>
      </c>
      <c r="G418" s="16">
        <v>4</v>
      </c>
      <c r="H418" s="16">
        <v>4.5</v>
      </c>
      <c r="I418" s="13" t="s">
        <v>3190</v>
      </c>
      <c r="J418" s="1" t="s">
        <v>4975</v>
      </c>
      <c r="K418" s="1">
        <v>0</v>
      </c>
      <c r="L418" s="1">
        <v>0</v>
      </c>
      <c r="M418" s="1">
        <v>5</v>
      </c>
      <c r="N418" s="1">
        <v>4</v>
      </c>
      <c r="O418" s="1">
        <v>29</v>
      </c>
      <c r="P418" s="16">
        <v>79.484375</v>
      </c>
      <c r="Q418" s="21">
        <v>0.31336662842121332</v>
      </c>
      <c r="R418" s="21">
        <v>11.495388174288623</v>
      </c>
      <c r="S418" s="21">
        <v>11.182021545867409</v>
      </c>
      <c r="T418" s="21">
        <v>2.4182776633075942E-2</v>
      </c>
      <c r="U418" s="21">
        <v>1.0716858727357395</v>
      </c>
      <c r="V418" s="21">
        <v>1.0475030961026635</v>
      </c>
      <c r="W418" s="13" t="str">
        <f>IF(Table467411[[#This Row],[PSI - FI]]&gt;5,"Red",(IF(AND(Table467411[[#This Row],[PSI - FI]]&lt;5,Table467411[[#This Row],[PSI - FI]]&gt;=3),"Blue","No")))</f>
        <v>No</v>
      </c>
      <c r="X418" s="19" t="str">
        <f>HYPERLINK("https://www.google.com/maps/dir/?api=1&amp;origin=" &amp; Table467411[[#This Row],[Begin Lat]] &amp; "," &amp; Table467411[[#This Row],[Begin Long]] &amp; "&amp;destination=" &amp; Table467411[[#This Row],[End Lat]] &amp; "," &amp; Table467411[[#This Row],[End Long]] &amp; "&amp;travelmode=driving", "Google Maps")</f>
        <v>Google Maps</v>
      </c>
      <c r="Y418" s="1">
        <v>40.848923466800002</v>
      </c>
      <c r="Z418" s="1">
        <v>-81.443124046799994</v>
      </c>
      <c r="AA418" s="1">
        <v>40.854793677399996</v>
      </c>
      <c r="AB418" s="1">
        <v>-81.437579325000002</v>
      </c>
    </row>
    <row r="419" spans="1:28" x14ac:dyDescent="0.25">
      <c r="A419" s="13">
        <v>417</v>
      </c>
      <c r="B419" s="17">
        <v>4</v>
      </c>
      <c r="C419" s="1" t="s">
        <v>800</v>
      </c>
      <c r="D419" s="1" t="s">
        <v>4623</v>
      </c>
      <c r="E419" s="1" t="s">
        <v>5347</v>
      </c>
      <c r="F419" s="1" t="s">
        <v>4881</v>
      </c>
      <c r="G419" s="16">
        <v>1.4</v>
      </c>
      <c r="H419" s="16">
        <v>1.9</v>
      </c>
      <c r="I419" s="13" t="s">
        <v>3190</v>
      </c>
      <c r="J419" s="1" t="s">
        <v>4975</v>
      </c>
      <c r="K419" s="1">
        <v>0</v>
      </c>
      <c r="L419" s="1">
        <v>0</v>
      </c>
      <c r="M419" s="1">
        <v>7</v>
      </c>
      <c r="N419" s="1">
        <v>2</v>
      </c>
      <c r="O419" s="1">
        <v>10</v>
      </c>
      <c r="P419" s="16">
        <v>64.703125</v>
      </c>
      <c r="Q419" s="21">
        <v>0.31336662842121332</v>
      </c>
      <c r="R419" s="21">
        <v>5.7559861038295193</v>
      </c>
      <c r="S419" s="21">
        <v>5.4426194754083062</v>
      </c>
      <c r="T419" s="21">
        <v>2.4182776633075942E-2</v>
      </c>
      <c r="U419" s="21">
        <v>1.0716858727357395</v>
      </c>
      <c r="V419" s="21">
        <v>1.0475030961026635</v>
      </c>
      <c r="W419" s="13" t="str">
        <f>IF(Table467411[[#This Row],[PSI - FI]]&gt;5,"Red",(IF(AND(Table467411[[#This Row],[PSI - FI]]&lt;5,Table467411[[#This Row],[PSI - FI]]&gt;=3),"Blue","No")))</f>
        <v>No</v>
      </c>
      <c r="X419" s="19" t="str">
        <f>HYPERLINK("https://www.google.com/maps/dir/?api=1&amp;origin=" &amp; Table467411[[#This Row],[Begin Lat]] &amp; "," &amp; Table467411[[#This Row],[Begin Long]] &amp; "&amp;destination=" &amp; Table467411[[#This Row],[End Lat]] &amp; "," &amp; Table467411[[#This Row],[End Long]] &amp; "&amp;travelmode=driving", "Google Maps")</f>
        <v>Google Maps</v>
      </c>
      <c r="Y419" s="1">
        <v>40.831083799399998</v>
      </c>
      <c r="Z419" s="1">
        <v>-81.482870484399996</v>
      </c>
      <c r="AA419" s="1">
        <v>40.8340247776</v>
      </c>
      <c r="AB419" s="1">
        <v>-81.474156209</v>
      </c>
    </row>
    <row r="420" spans="1:28" x14ac:dyDescent="0.25">
      <c r="A420" s="13">
        <v>418</v>
      </c>
      <c r="B420" s="17">
        <v>12</v>
      </c>
      <c r="C420" s="1" t="s">
        <v>785</v>
      </c>
      <c r="D420" s="1" t="s">
        <v>4804</v>
      </c>
      <c r="E420" s="1" t="s">
        <v>5961</v>
      </c>
      <c r="F420" s="1" t="s">
        <v>4916</v>
      </c>
      <c r="G420" s="16">
        <v>1.6</v>
      </c>
      <c r="H420" s="16">
        <v>2.1</v>
      </c>
      <c r="I420" s="13" t="s">
        <v>3190</v>
      </c>
      <c r="J420" s="1" t="s">
        <v>32</v>
      </c>
      <c r="K420" s="1">
        <v>0</v>
      </c>
      <c r="L420" s="1">
        <v>1</v>
      </c>
      <c r="M420" s="1">
        <v>2</v>
      </c>
      <c r="N420" s="1">
        <v>2</v>
      </c>
      <c r="O420" s="1">
        <v>14</v>
      </c>
      <c r="P420" s="16">
        <v>81.645439680232556</v>
      </c>
      <c r="Q420" s="21">
        <v>0.2069728076873372</v>
      </c>
      <c r="R420" s="21">
        <v>7.2918504711110179</v>
      </c>
      <c r="S420" s="21">
        <v>7.084877663423681</v>
      </c>
      <c r="T420" s="21">
        <v>1.5945130338417154E-2</v>
      </c>
      <c r="U420" s="21">
        <v>1.0697640089029392</v>
      </c>
      <c r="V420" s="21">
        <v>1.0538188785645222</v>
      </c>
      <c r="W420" s="13" t="str">
        <f>IF(Table467411[[#This Row],[PSI - FI]]&gt;5,"Red",(IF(AND(Table467411[[#This Row],[PSI - FI]]&lt;5,Table467411[[#This Row],[PSI - FI]]&gt;=3),"Blue","No")))</f>
        <v>No</v>
      </c>
      <c r="X420" s="19" t="str">
        <f>HYPERLINK("https://www.google.com/maps/dir/?api=1&amp;origin=" &amp; Table467411[[#This Row],[Begin Lat]] &amp; "," &amp; Table467411[[#This Row],[Begin Long]] &amp; "&amp;destination=" &amp; Table467411[[#This Row],[End Lat]] &amp; "," &amp; Table467411[[#This Row],[End Long]] &amp; "&amp;travelmode=driving", "Google Maps")</f>
        <v>Google Maps</v>
      </c>
      <c r="Y420" s="1">
        <v>0</v>
      </c>
      <c r="Z420" s="1">
        <v>0</v>
      </c>
      <c r="AA420" s="1">
        <v>41.5512014376</v>
      </c>
      <c r="AB420" s="1">
        <v>-81.603356075999997</v>
      </c>
    </row>
    <row r="421" spans="1:28" x14ac:dyDescent="0.25">
      <c r="A421" s="13">
        <v>419</v>
      </c>
      <c r="B421" s="17">
        <v>8</v>
      </c>
      <c r="C421" s="1" t="s">
        <v>787</v>
      </c>
      <c r="D421" s="1" t="s">
        <v>4806</v>
      </c>
      <c r="E421" s="1" t="s">
        <v>5962</v>
      </c>
      <c r="F421" s="1" t="s">
        <v>4917</v>
      </c>
      <c r="G421" s="16">
        <v>4.4000000000000004</v>
      </c>
      <c r="H421" s="16">
        <v>4.9000000000000004</v>
      </c>
      <c r="I421" s="13" t="s">
        <v>3190</v>
      </c>
      <c r="J421" s="1" t="s">
        <v>4975</v>
      </c>
      <c r="K421" s="1">
        <v>0</v>
      </c>
      <c r="L421" s="1">
        <v>0</v>
      </c>
      <c r="M421" s="1">
        <v>1</v>
      </c>
      <c r="N421" s="1">
        <v>6</v>
      </c>
      <c r="O421" s="1">
        <v>29</v>
      </c>
      <c r="P421" s="16">
        <v>62.171875</v>
      </c>
      <c r="Q421" s="21">
        <v>0.19793894953558522</v>
      </c>
      <c r="R421" s="21">
        <v>14.920441073375073</v>
      </c>
      <c r="S421" s="21">
        <v>14.722502123839488</v>
      </c>
      <c r="T421" s="21">
        <v>1.6296615039915911E-2</v>
      </c>
      <c r="U421" s="21">
        <v>1.0679783872153297</v>
      </c>
      <c r="V421" s="21">
        <v>1.0516817721754137</v>
      </c>
      <c r="W421" s="13" t="str">
        <f>IF(Table467411[[#This Row],[PSI - FI]]&gt;5,"Red",(IF(AND(Table467411[[#This Row],[PSI - FI]]&lt;5,Table467411[[#This Row],[PSI - FI]]&gt;=3),"Blue","No")))</f>
        <v>No</v>
      </c>
      <c r="X421" s="19" t="str">
        <f>HYPERLINK("https://www.google.com/maps/dir/?api=1&amp;origin=" &amp; Table467411[[#This Row],[Begin Lat]] &amp; "," &amp; Table467411[[#This Row],[Begin Long]] &amp; "&amp;destination=" &amp; Table467411[[#This Row],[End Lat]] &amp; "," &amp; Table467411[[#This Row],[End Long]] &amp; "&amp;travelmode=driving", "Google Maps")</f>
        <v>Google Maps</v>
      </c>
      <c r="Y421" s="1">
        <v>39.244545553199998</v>
      </c>
      <c r="Z421" s="1">
        <v>-84.297357966099995</v>
      </c>
      <c r="AA421" s="1">
        <v>39.251734454199998</v>
      </c>
      <c r="AB421" s="1">
        <v>-84.296391062599994</v>
      </c>
    </row>
    <row r="422" spans="1:28" x14ac:dyDescent="0.25">
      <c r="A422" s="13">
        <v>420</v>
      </c>
      <c r="B422" s="17">
        <v>8</v>
      </c>
      <c r="C422" s="1" t="s">
        <v>788</v>
      </c>
      <c r="D422" s="1" t="s">
        <v>4696</v>
      </c>
      <c r="E422" s="1" t="s">
        <v>5486</v>
      </c>
      <c r="F422" s="1" t="s">
        <v>3729</v>
      </c>
      <c r="G422" s="16">
        <v>18.100000000000001</v>
      </c>
      <c r="H422" s="16">
        <v>18.600000000000001</v>
      </c>
      <c r="I422" s="13" t="s">
        <v>3190</v>
      </c>
      <c r="J422" s="1" t="s">
        <v>4984</v>
      </c>
      <c r="K422" s="1">
        <v>0</v>
      </c>
      <c r="L422" s="1">
        <v>1</v>
      </c>
      <c r="M422" s="1">
        <v>3</v>
      </c>
      <c r="N422" s="1">
        <v>1</v>
      </c>
      <c r="O422" s="1">
        <v>2</v>
      </c>
      <c r="P422" s="16">
        <v>71.754814680232556</v>
      </c>
      <c r="Q422" s="21">
        <v>0.20928035491108296</v>
      </c>
      <c r="R422" s="21">
        <v>2.632332751527839</v>
      </c>
      <c r="S422" s="21">
        <v>2.4230523966167561</v>
      </c>
      <c r="T422" s="21">
        <v>1.6084182705584118E-2</v>
      </c>
      <c r="U422" s="21">
        <v>1.0631605258278924</v>
      </c>
      <c r="V422" s="21">
        <v>1.0470763431223082</v>
      </c>
      <c r="W422" s="13" t="str">
        <f>IF(Table467411[[#This Row],[PSI - FI]]&gt;5,"Red",(IF(AND(Table467411[[#This Row],[PSI - FI]]&lt;5,Table467411[[#This Row],[PSI - FI]]&gt;=3),"Blue","No")))</f>
        <v>No</v>
      </c>
      <c r="X422" s="19" t="str">
        <f>HYPERLINK("https://www.google.com/maps/dir/?api=1&amp;origin=" &amp; Table467411[[#This Row],[Begin Lat]] &amp; "," &amp; Table467411[[#This Row],[Begin Long]] &amp; "&amp;destination=" &amp; Table467411[[#This Row],[End Lat]] &amp; "," &amp; Table467411[[#This Row],[End Long]] &amp; "&amp;travelmode=driving", "Google Maps")</f>
        <v>Google Maps</v>
      </c>
      <c r="Y422" s="1">
        <v>39.477677482499999</v>
      </c>
      <c r="Z422" s="1">
        <v>-84.416104401300004</v>
      </c>
      <c r="AA422" s="1">
        <v>39.484770552599997</v>
      </c>
      <c r="AB422" s="1">
        <v>-84.414761634599998</v>
      </c>
    </row>
    <row r="423" spans="1:28" x14ac:dyDescent="0.25">
      <c r="A423" s="13">
        <v>421</v>
      </c>
      <c r="B423" s="17">
        <v>3</v>
      </c>
      <c r="C423" s="1" t="s">
        <v>1330</v>
      </c>
      <c r="D423" s="1" t="s">
        <v>3245</v>
      </c>
      <c r="E423" s="1" t="s">
        <v>5963</v>
      </c>
      <c r="F423" s="1" t="s">
        <v>3712</v>
      </c>
      <c r="G423" s="16">
        <v>19.100000000000001</v>
      </c>
      <c r="H423" s="16">
        <v>19.600000000000001</v>
      </c>
      <c r="I423" s="13" t="s">
        <v>3190</v>
      </c>
      <c r="J423" s="1" t="s">
        <v>4984</v>
      </c>
      <c r="K423" s="1">
        <v>1</v>
      </c>
      <c r="L423" s="1">
        <v>1</v>
      </c>
      <c r="M423" s="1">
        <v>2</v>
      </c>
      <c r="N423" s="1">
        <v>0</v>
      </c>
      <c r="O423" s="1">
        <v>9</v>
      </c>
      <c r="P423" s="16">
        <v>113.44712936046511</v>
      </c>
      <c r="Q423" s="21">
        <v>0.34912447891502091</v>
      </c>
      <c r="R423" s="21">
        <v>5.2715759274699163</v>
      </c>
      <c r="S423" s="21">
        <v>4.9224514485548951</v>
      </c>
      <c r="T423" s="21">
        <v>2.5129150476090989E-2</v>
      </c>
      <c r="U423" s="21">
        <v>1.0585595396381764</v>
      </c>
      <c r="V423" s="21">
        <v>1.0334303891620853</v>
      </c>
      <c r="W423" s="13" t="str">
        <f>IF(Table467411[[#This Row],[PSI - FI]]&gt;5,"Red",(IF(AND(Table467411[[#This Row],[PSI - FI]]&lt;5,Table467411[[#This Row],[PSI - FI]]&gt;=3),"Blue","No")))</f>
        <v>No</v>
      </c>
      <c r="X423" s="19" t="str">
        <f>HYPERLINK("https://www.google.com/maps/dir/?api=1&amp;origin=" &amp; Table467411[[#This Row],[Begin Lat]] &amp; "," &amp; Table467411[[#This Row],[Begin Long]] &amp; "&amp;destination=" &amp; Table467411[[#This Row],[End Lat]] &amp; "," &amp; Table467411[[#This Row],[End Long]] &amp; "&amp;travelmode=driving", "Google Maps")</f>
        <v>Google Maps</v>
      </c>
      <c r="Y423" s="1">
        <v>41.370007351700004</v>
      </c>
      <c r="Z423" s="1">
        <v>-82.552586423199998</v>
      </c>
      <c r="AA423" s="1">
        <v>41.369842922300002</v>
      </c>
      <c r="AB423" s="1">
        <v>-82.542968759700003</v>
      </c>
    </row>
    <row r="424" spans="1:28" x14ac:dyDescent="0.25">
      <c r="A424" s="13">
        <v>422</v>
      </c>
      <c r="B424" s="17">
        <v>6</v>
      </c>
      <c r="C424" s="1" t="s">
        <v>799</v>
      </c>
      <c r="D424" s="1" t="s">
        <v>4658</v>
      </c>
      <c r="E424" s="1" t="s">
        <v>3244</v>
      </c>
      <c r="F424" s="1" t="s">
        <v>3704</v>
      </c>
      <c r="G424" s="16">
        <v>7.9</v>
      </c>
      <c r="H424" s="16">
        <v>8.4</v>
      </c>
      <c r="I424" s="13" t="s">
        <v>3190</v>
      </c>
      <c r="J424" s="1" t="s">
        <v>4984</v>
      </c>
      <c r="K424" s="1">
        <v>1</v>
      </c>
      <c r="L424" s="1">
        <v>0</v>
      </c>
      <c r="M424" s="1">
        <v>1</v>
      </c>
      <c r="N424" s="1">
        <v>2</v>
      </c>
      <c r="O424" s="1">
        <v>6</v>
      </c>
      <c r="P424" s="16">
        <v>67.098564680232556</v>
      </c>
      <c r="Q424" s="21">
        <v>0.3805496911067795</v>
      </c>
      <c r="R424" s="21">
        <v>3.8693309775740712</v>
      </c>
      <c r="S424" s="21">
        <v>3.4887812864672916</v>
      </c>
      <c r="T424" s="21">
        <v>2.7307295577584084E-2</v>
      </c>
      <c r="U424" s="21">
        <v>1.0564913782310938</v>
      </c>
      <c r="V424" s="21">
        <v>1.0291840826535097</v>
      </c>
      <c r="W424" s="13" t="str">
        <f>IF(Table467411[[#This Row],[PSI - FI]]&gt;5,"Red",(IF(AND(Table467411[[#This Row],[PSI - FI]]&lt;5,Table467411[[#This Row],[PSI - FI]]&gt;=3),"Blue","No")))</f>
        <v>No</v>
      </c>
      <c r="X424" s="19" t="str">
        <f>HYPERLINK("https://www.google.com/maps/dir/?api=1&amp;origin=" &amp; Table467411[[#This Row],[Begin Lat]] &amp; "," &amp; Table467411[[#This Row],[Begin Long]] &amp; "&amp;destination=" &amp; Table467411[[#This Row],[End Lat]] &amp; "," &amp; Table467411[[#This Row],[End Long]] &amp; "&amp;travelmode=driving", "Google Maps")</f>
        <v>Google Maps</v>
      </c>
      <c r="Y424" s="1">
        <v>40.2451276651</v>
      </c>
      <c r="Z424" s="1">
        <v>-83.054373298100003</v>
      </c>
      <c r="AA424" s="1">
        <v>40.251184313800003</v>
      </c>
      <c r="AB424" s="1">
        <v>-83.059544842600005</v>
      </c>
    </row>
    <row r="425" spans="1:28" x14ac:dyDescent="0.25">
      <c r="A425" s="13">
        <v>423</v>
      </c>
      <c r="B425" s="17">
        <v>6</v>
      </c>
      <c r="C425" s="1" t="s">
        <v>808</v>
      </c>
      <c r="D425" s="1" t="s">
        <v>3227</v>
      </c>
      <c r="E425" s="1" t="s">
        <v>3233</v>
      </c>
      <c r="F425" s="1" t="s">
        <v>3704</v>
      </c>
      <c r="G425" s="16">
        <v>7.8</v>
      </c>
      <c r="H425" s="16">
        <v>8.3000000000000007</v>
      </c>
      <c r="I425" s="13" t="s">
        <v>3190</v>
      </c>
      <c r="J425" s="1" t="s">
        <v>4984</v>
      </c>
      <c r="K425" s="1">
        <v>0</v>
      </c>
      <c r="L425" s="1">
        <v>2</v>
      </c>
      <c r="M425" s="1">
        <v>2</v>
      </c>
      <c r="N425" s="1">
        <v>0</v>
      </c>
      <c r="O425" s="1">
        <v>12</v>
      </c>
      <c r="P425" s="16">
        <v>116.44712936046511</v>
      </c>
      <c r="Q425" s="21">
        <v>0.36279883810818425</v>
      </c>
      <c r="R425" s="21">
        <v>6.2973180236394093</v>
      </c>
      <c r="S425" s="21">
        <v>5.9345191855312249</v>
      </c>
      <c r="T425" s="21">
        <v>2.6071122683629044E-2</v>
      </c>
      <c r="U425" s="21">
        <v>1.0526260015625346</v>
      </c>
      <c r="V425" s="21">
        <v>1.0265548788789056</v>
      </c>
      <c r="W425" s="13" t="str">
        <f>IF(Table467411[[#This Row],[PSI - FI]]&gt;5,"Red",(IF(AND(Table467411[[#This Row],[PSI - FI]]&lt;5,Table467411[[#This Row],[PSI - FI]]&gt;=3),"Blue","No")))</f>
        <v>No</v>
      </c>
      <c r="X425" s="19" t="str">
        <f>HYPERLINK("https://www.google.com/maps/dir/?api=1&amp;origin=" &amp; Table467411[[#This Row],[Begin Lat]] &amp; "," &amp; Table467411[[#This Row],[Begin Long]] &amp; "&amp;destination=" &amp; Table467411[[#This Row],[End Lat]] &amp; "," &amp; Table467411[[#This Row],[End Long]] &amp; "&amp;travelmode=driving", "Google Maps")</f>
        <v>Google Maps</v>
      </c>
      <c r="Y425" s="1">
        <v>39.589435331300002</v>
      </c>
      <c r="Z425" s="1">
        <v>-82.953904339600001</v>
      </c>
      <c r="AA425" s="1">
        <v>39.596581830799998</v>
      </c>
      <c r="AB425" s="1">
        <v>-82.953956684399998</v>
      </c>
    </row>
    <row r="426" spans="1:28" x14ac:dyDescent="0.25">
      <c r="A426" s="13">
        <v>424</v>
      </c>
      <c r="B426" s="17">
        <v>6</v>
      </c>
      <c r="C426" s="1" t="s">
        <v>808</v>
      </c>
      <c r="D426" s="1" t="s">
        <v>3227</v>
      </c>
      <c r="E426" s="1" t="s">
        <v>3228</v>
      </c>
      <c r="F426" s="1" t="s">
        <v>3704</v>
      </c>
      <c r="G426" s="16">
        <v>9.6</v>
      </c>
      <c r="H426" s="16">
        <v>10.1</v>
      </c>
      <c r="I426" s="13" t="s">
        <v>3190</v>
      </c>
      <c r="J426" s="1" t="s">
        <v>4984</v>
      </c>
      <c r="K426" s="1">
        <v>1</v>
      </c>
      <c r="L426" s="1">
        <v>1</v>
      </c>
      <c r="M426" s="1">
        <v>2</v>
      </c>
      <c r="N426" s="1">
        <v>0</v>
      </c>
      <c r="O426" s="1">
        <v>12</v>
      </c>
      <c r="P426" s="16">
        <v>116.44712936046511</v>
      </c>
      <c r="Q426" s="21">
        <v>0.36279883810818425</v>
      </c>
      <c r="R426" s="21">
        <v>6.2973180236394093</v>
      </c>
      <c r="S426" s="21">
        <v>5.9345191855312249</v>
      </c>
      <c r="T426" s="21">
        <v>2.6071122683629044E-2</v>
      </c>
      <c r="U426" s="21">
        <v>1.0526260015625346</v>
      </c>
      <c r="V426" s="21">
        <v>1.0265548788789056</v>
      </c>
      <c r="W426" s="13" t="str">
        <f>IF(Table467411[[#This Row],[PSI - FI]]&gt;5,"Red",(IF(AND(Table467411[[#This Row],[PSI - FI]]&lt;5,Table467411[[#This Row],[PSI - FI]]&gt;=3),"Blue","No")))</f>
        <v>No</v>
      </c>
      <c r="X426" s="19" t="str">
        <f>HYPERLINK("https://www.google.com/maps/dir/?api=1&amp;origin=" &amp; Table467411[[#This Row],[Begin Lat]] &amp; "," &amp; Table467411[[#This Row],[Begin Long]] &amp; "&amp;destination=" &amp; Table467411[[#This Row],[End Lat]] &amp; "," &amp; Table467411[[#This Row],[End Long]] &amp; "&amp;travelmode=driving", "Google Maps")</f>
        <v>Google Maps</v>
      </c>
      <c r="Y426" s="1">
        <v>39.6149319373</v>
      </c>
      <c r="Z426" s="1">
        <v>-82.949140272700006</v>
      </c>
      <c r="AA426" s="1">
        <v>39.6218722976</v>
      </c>
      <c r="AB426" s="1">
        <v>-82.951749074600002</v>
      </c>
    </row>
    <row r="427" spans="1:28" x14ac:dyDescent="0.25">
      <c r="A427" s="13">
        <v>425</v>
      </c>
      <c r="B427" s="17">
        <v>6</v>
      </c>
      <c r="C427" s="1" t="s">
        <v>808</v>
      </c>
      <c r="D427" s="1" t="s">
        <v>3227</v>
      </c>
      <c r="E427" s="1" t="s">
        <v>3228</v>
      </c>
      <c r="F427" s="1" t="s">
        <v>3704</v>
      </c>
      <c r="G427" s="16">
        <v>11.4</v>
      </c>
      <c r="H427" s="16">
        <v>11.9</v>
      </c>
      <c r="I427" s="13" t="s">
        <v>3190</v>
      </c>
      <c r="J427" s="1" t="s">
        <v>4984</v>
      </c>
      <c r="K427" s="1">
        <v>0</v>
      </c>
      <c r="L427" s="1">
        <v>1</v>
      </c>
      <c r="M427" s="1">
        <v>2</v>
      </c>
      <c r="N427" s="1">
        <v>1</v>
      </c>
      <c r="O427" s="1">
        <v>7</v>
      </c>
      <c r="P427" s="16">
        <v>70.207939680232556</v>
      </c>
      <c r="Q427" s="21">
        <v>0.36279883810818425</v>
      </c>
      <c r="R427" s="21">
        <v>4.3321702662573864</v>
      </c>
      <c r="S427" s="21">
        <v>3.9693714281492021</v>
      </c>
      <c r="T427" s="21">
        <v>2.6071122683629044E-2</v>
      </c>
      <c r="U427" s="21">
        <v>1.0526260015625346</v>
      </c>
      <c r="V427" s="21">
        <v>1.0265548788789056</v>
      </c>
      <c r="W427" s="13" t="str">
        <f>IF(Table467411[[#This Row],[PSI - FI]]&gt;5,"Red",(IF(AND(Table467411[[#This Row],[PSI - FI]]&lt;5,Table467411[[#This Row],[PSI - FI]]&gt;=3),"Blue","No")))</f>
        <v>No</v>
      </c>
      <c r="X427" s="19" t="str">
        <f>HYPERLINK("https://www.google.com/maps/dir/?api=1&amp;origin=" &amp; Table467411[[#This Row],[Begin Lat]] &amp; "," &amp; Table467411[[#This Row],[Begin Long]] &amp; "&amp;destination=" &amp; Table467411[[#This Row],[End Lat]] &amp; "," &amp; Table467411[[#This Row],[End Long]] &amp; "&amp;travelmode=driving", "Google Maps")</f>
        <v>Google Maps</v>
      </c>
      <c r="Y427" s="1">
        <v>39.640248657999997</v>
      </c>
      <c r="Z427" s="1">
        <v>-82.956581922799998</v>
      </c>
      <c r="AA427" s="1">
        <v>39.647457607299998</v>
      </c>
      <c r="AB427" s="1">
        <v>-82.957613254400002</v>
      </c>
    </row>
    <row r="428" spans="1:28" x14ac:dyDescent="0.25">
      <c r="A428" s="13">
        <v>426</v>
      </c>
      <c r="B428" s="17">
        <v>6</v>
      </c>
      <c r="C428" s="1" t="s">
        <v>808</v>
      </c>
      <c r="D428" s="1" t="s">
        <v>3227</v>
      </c>
      <c r="E428" s="1" t="s">
        <v>3228</v>
      </c>
      <c r="F428" s="1" t="s">
        <v>3704</v>
      </c>
      <c r="G428" s="16">
        <v>5.4</v>
      </c>
      <c r="H428" s="16">
        <v>5.9</v>
      </c>
      <c r="I428" s="13" t="s">
        <v>3190</v>
      </c>
      <c r="J428" s="1" t="s">
        <v>4984</v>
      </c>
      <c r="K428" s="1">
        <v>0</v>
      </c>
      <c r="L428" s="1">
        <v>1</v>
      </c>
      <c r="M428" s="1">
        <v>2</v>
      </c>
      <c r="N428" s="1">
        <v>1</v>
      </c>
      <c r="O428" s="1">
        <v>7</v>
      </c>
      <c r="P428" s="16">
        <v>70.207939680232556</v>
      </c>
      <c r="Q428" s="21">
        <v>0.36279883810818425</v>
      </c>
      <c r="R428" s="21">
        <v>4.3321702662573864</v>
      </c>
      <c r="S428" s="21">
        <v>3.9693714281492021</v>
      </c>
      <c r="T428" s="21">
        <v>2.6071122683629044E-2</v>
      </c>
      <c r="U428" s="21">
        <v>1.0526260015625346</v>
      </c>
      <c r="V428" s="21">
        <v>1.0265548788789056</v>
      </c>
      <c r="W428" s="13" t="str">
        <f>IF(Table467411[[#This Row],[PSI - FI]]&gt;5,"Red",(IF(AND(Table467411[[#This Row],[PSI - FI]]&lt;5,Table467411[[#This Row],[PSI - FI]]&gt;=3),"Blue","No")))</f>
        <v>No</v>
      </c>
      <c r="X428" s="19" t="str">
        <f>HYPERLINK("https://www.google.com/maps/dir/?api=1&amp;origin=" &amp; Table467411[[#This Row],[Begin Lat]] &amp; "," &amp; Table467411[[#This Row],[Begin Long]] &amp; "&amp;destination=" &amp; Table467411[[#This Row],[End Lat]] &amp; "," &amp; Table467411[[#This Row],[End Long]] &amp; "&amp;travelmode=driving", "Google Maps")</f>
        <v>Google Maps</v>
      </c>
      <c r="Y428" s="1">
        <v>39.555499933199997</v>
      </c>
      <c r="Z428" s="1">
        <v>-82.9597334284</v>
      </c>
      <c r="AA428" s="1">
        <v>39.562378160500003</v>
      </c>
      <c r="AB428" s="1">
        <v>-82.956815722900004</v>
      </c>
    </row>
    <row r="429" spans="1:28" x14ac:dyDescent="0.25">
      <c r="A429" s="13">
        <v>427</v>
      </c>
      <c r="B429" s="17">
        <v>4</v>
      </c>
      <c r="C429" s="1" t="s">
        <v>801</v>
      </c>
      <c r="D429" s="1" t="s">
        <v>4809</v>
      </c>
      <c r="E429" s="1" t="s">
        <v>5964</v>
      </c>
      <c r="F429" s="1" t="s">
        <v>4918</v>
      </c>
      <c r="G429" s="16">
        <v>2.8</v>
      </c>
      <c r="H429" s="16">
        <v>3.3</v>
      </c>
      <c r="I429" s="13" t="s">
        <v>3190</v>
      </c>
      <c r="J429" s="1" t="s">
        <v>4991</v>
      </c>
      <c r="K429" s="1">
        <v>0</v>
      </c>
      <c r="L429" s="1">
        <v>1</v>
      </c>
      <c r="M429" s="1">
        <v>4</v>
      </c>
      <c r="N429" s="1">
        <v>4</v>
      </c>
      <c r="O429" s="1">
        <v>14</v>
      </c>
      <c r="P429" s="16">
        <v>103.61418968023256</v>
      </c>
      <c r="Q429" s="21">
        <v>0.42351938405869022</v>
      </c>
      <c r="R429" s="21">
        <v>8.387777047067253</v>
      </c>
      <c r="S429" s="21">
        <v>7.9642576630085626</v>
      </c>
      <c r="T429" s="21">
        <v>3.3510452820533145E-2</v>
      </c>
      <c r="U429" s="21">
        <v>1.0519302667548001</v>
      </c>
      <c r="V429" s="21">
        <v>1.0184198139342668</v>
      </c>
      <c r="W429" s="13" t="str">
        <f>IF(Table467411[[#This Row],[PSI - FI]]&gt;5,"Red",(IF(AND(Table467411[[#This Row],[PSI - FI]]&lt;5,Table467411[[#This Row],[PSI - FI]]&gt;=3),"Blue","No")))</f>
        <v>No</v>
      </c>
      <c r="X429" s="19" t="str">
        <f>HYPERLINK("https://www.google.com/maps/dir/?api=1&amp;origin=" &amp; Table467411[[#This Row],[Begin Lat]] &amp; "," &amp; Table467411[[#This Row],[Begin Long]] &amp; "&amp;destination=" &amp; Table467411[[#This Row],[End Lat]] &amp; "," &amp; Table467411[[#This Row],[End Long]] &amp; "&amp;travelmode=driving", "Google Maps")</f>
        <v>Google Maps</v>
      </c>
      <c r="Y429" s="1">
        <v>41.046638941099999</v>
      </c>
      <c r="Z429" s="1">
        <v>-80.684910438399996</v>
      </c>
      <c r="AA429" s="1">
        <v>41.046551700999999</v>
      </c>
      <c r="AB429" s="1">
        <v>-80.6753366648</v>
      </c>
    </row>
    <row r="430" spans="1:28" x14ac:dyDescent="0.25">
      <c r="A430" s="13">
        <v>428</v>
      </c>
      <c r="B430" s="17">
        <v>4</v>
      </c>
      <c r="C430" s="1" t="s">
        <v>795</v>
      </c>
      <c r="D430" s="1" t="s">
        <v>4811</v>
      </c>
      <c r="E430" s="1" t="s">
        <v>5965</v>
      </c>
      <c r="F430" s="1" t="s">
        <v>4919</v>
      </c>
      <c r="G430" s="16">
        <v>0</v>
      </c>
      <c r="H430" s="16">
        <v>0.5</v>
      </c>
      <c r="I430" s="13" t="s">
        <v>3190</v>
      </c>
      <c r="J430" s="1" t="s">
        <v>4975</v>
      </c>
      <c r="K430" s="1">
        <v>0</v>
      </c>
      <c r="L430" s="1">
        <v>1</v>
      </c>
      <c r="M430" s="1">
        <v>3</v>
      </c>
      <c r="N430" s="1">
        <v>2</v>
      </c>
      <c r="O430" s="1">
        <v>19</v>
      </c>
      <c r="P430" s="16">
        <v>93.192314680232556</v>
      </c>
      <c r="Q430" s="21">
        <v>0.54114875913831517</v>
      </c>
      <c r="R430" s="21">
        <v>8.8816309793724439</v>
      </c>
      <c r="S430" s="21">
        <v>8.3404822202341293</v>
      </c>
      <c r="T430" s="21">
        <v>4.1548634375238154E-2</v>
      </c>
      <c r="U430" s="21">
        <v>1.0469903437352863</v>
      </c>
      <c r="V430" s="21">
        <v>1.0054417093600481</v>
      </c>
      <c r="W430" s="13" t="str">
        <f>IF(Table467411[[#This Row],[PSI - FI]]&gt;5,"Red",(IF(AND(Table467411[[#This Row],[PSI - FI]]&lt;5,Table467411[[#This Row],[PSI - FI]]&gt;=3),"Blue","No")))</f>
        <v>No</v>
      </c>
      <c r="X430" s="19" t="str">
        <f>HYPERLINK("https://www.google.com/maps/dir/?api=1&amp;origin=" &amp; Table467411[[#This Row],[Begin Lat]] &amp; "," &amp; Table467411[[#This Row],[Begin Long]] &amp; "&amp;destination=" &amp; Table467411[[#This Row],[End Lat]] &amp; "," &amp; Table467411[[#This Row],[End Long]] &amp; "&amp;travelmode=driving", "Google Maps")</f>
        <v>Google Maps</v>
      </c>
      <c r="Y430" s="1">
        <v>41.113942161899999</v>
      </c>
      <c r="Z430" s="1">
        <v>-81.609771149300002</v>
      </c>
      <c r="AA430" s="1">
        <v>0</v>
      </c>
      <c r="AB430" s="1">
        <v>0</v>
      </c>
    </row>
    <row r="431" spans="1:28" x14ac:dyDescent="0.25">
      <c r="A431" s="13">
        <v>429</v>
      </c>
      <c r="B431" s="17">
        <v>12</v>
      </c>
      <c r="C431" s="1" t="s">
        <v>794</v>
      </c>
      <c r="D431" s="1" t="s">
        <v>3978</v>
      </c>
      <c r="E431" s="1" t="s">
        <v>5844</v>
      </c>
      <c r="F431" s="1" t="s">
        <v>3712</v>
      </c>
      <c r="G431" s="16">
        <v>12.8</v>
      </c>
      <c r="H431" s="16">
        <v>13.3</v>
      </c>
      <c r="I431" s="13" t="s">
        <v>3190</v>
      </c>
      <c r="J431" s="1" t="s">
        <v>4984</v>
      </c>
      <c r="K431" s="1">
        <v>0</v>
      </c>
      <c r="L431" s="1">
        <v>1</v>
      </c>
      <c r="M431" s="1">
        <v>3</v>
      </c>
      <c r="N431" s="1">
        <v>0</v>
      </c>
      <c r="O431" s="1">
        <v>6</v>
      </c>
      <c r="P431" s="16">
        <v>71.317314680232556</v>
      </c>
      <c r="Q431" s="21">
        <v>0.36966818495745063</v>
      </c>
      <c r="R431" s="21">
        <v>3.8578594834727129</v>
      </c>
      <c r="S431" s="21">
        <v>3.4881912985152623</v>
      </c>
      <c r="T431" s="21">
        <v>2.6547738464134114E-2</v>
      </c>
      <c r="U431" s="21">
        <v>1.0448770127743927</v>
      </c>
      <c r="V431" s="21">
        <v>1.0183292743102585</v>
      </c>
      <c r="W431" s="13" t="str">
        <f>IF(Table467411[[#This Row],[PSI - FI]]&gt;5,"Red",(IF(AND(Table467411[[#This Row],[PSI - FI]]&lt;5,Table467411[[#This Row],[PSI - FI]]&gt;=3),"Blue","No")))</f>
        <v>No</v>
      </c>
      <c r="X431" s="19" t="str">
        <f>HYPERLINK("https://www.google.com/maps/dir/?api=1&amp;origin=" &amp; Table467411[[#This Row],[Begin Lat]] &amp; "," &amp; Table467411[[#This Row],[Begin Long]] &amp; "&amp;destination=" &amp; Table467411[[#This Row],[End Lat]] &amp; "," &amp; Table467411[[#This Row],[End Long]] &amp; "&amp;travelmode=driving", "Google Maps")</f>
        <v>Google Maps</v>
      </c>
      <c r="Y431" s="1">
        <v>41.718689629000004</v>
      </c>
      <c r="Z431" s="1">
        <v>-81.295786979499994</v>
      </c>
      <c r="AA431" s="1">
        <v>41.720994186200002</v>
      </c>
      <c r="AB431" s="1">
        <v>-81.287166397500002</v>
      </c>
    </row>
    <row r="432" spans="1:28" x14ac:dyDescent="0.25">
      <c r="A432" s="13">
        <v>430</v>
      </c>
      <c r="B432" s="17">
        <v>8</v>
      </c>
      <c r="C432" s="1" t="s">
        <v>1329</v>
      </c>
      <c r="D432" s="1" t="s">
        <v>4813</v>
      </c>
      <c r="E432" s="1" t="s">
        <v>5966</v>
      </c>
      <c r="F432" s="1" t="s">
        <v>4920</v>
      </c>
      <c r="G432" s="16">
        <v>2.6</v>
      </c>
      <c r="H432" s="16">
        <v>3.1</v>
      </c>
      <c r="I432" s="13" t="s">
        <v>3190</v>
      </c>
      <c r="J432" s="1" t="s">
        <v>4991</v>
      </c>
      <c r="K432" s="1">
        <v>0</v>
      </c>
      <c r="L432" s="1">
        <v>3</v>
      </c>
      <c r="M432" s="1">
        <v>10</v>
      </c>
      <c r="N432" s="1">
        <v>3</v>
      </c>
      <c r="O432" s="1">
        <v>23</v>
      </c>
      <c r="P432" s="16">
        <v>238.81131904069767</v>
      </c>
      <c r="Q432" s="21">
        <v>0.20164635799097472</v>
      </c>
      <c r="R432" s="21">
        <v>12.618881769565311</v>
      </c>
      <c r="S432" s="21">
        <v>12.417235411574337</v>
      </c>
      <c r="T432" s="21">
        <v>1.6781417589597468E-2</v>
      </c>
      <c r="U432" s="21">
        <v>1.0405190289265795</v>
      </c>
      <c r="V432" s="21">
        <v>1.023737611336982</v>
      </c>
      <c r="W432" s="13" t="str">
        <f>IF(Table467411[[#This Row],[PSI - FI]]&gt;5,"Red",(IF(AND(Table467411[[#This Row],[PSI - FI]]&lt;5,Table467411[[#This Row],[PSI - FI]]&gt;=3),"Blue","No")))</f>
        <v>No</v>
      </c>
      <c r="X432" s="19" t="str">
        <f>HYPERLINK("https://www.google.com/maps/dir/?api=1&amp;origin=" &amp; Table467411[[#This Row],[Begin Lat]] &amp; "," &amp; Table467411[[#This Row],[Begin Long]] &amp; "&amp;destination=" &amp; Table467411[[#This Row],[End Lat]] &amp; "," &amp; Table467411[[#This Row],[End Long]] &amp; "&amp;travelmode=driving", "Google Maps")</f>
        <v>Google Maps</v>
      </c>
      <c r="Y432" s="1">
        <v>39.073473269499999</v>
      </c>
      <c r="Z432" s="1">
        <v>-84.224922765900004</v>
      </c>
      <c r="AA432" s="1">
        <v>39.0808905158</v>
      </c>
      <c r="AB432" s="1">
        <v>-84.224734240900005</v>
      </c>
    </row>
    <row r="433" spans="1:28" x14ac:dyDescent="0.25">
      <c r="A433" s="13">
        <v>431</v>
      </c>
      <c r="B433" s="17">
        <v>8</v>
      </c>
      <c r="C433" s="1" t="s">
        <v>1329</v>
      </c>
      <c r="D433" s="1" t="s">
        <v>3438</v>
      </c>
      <c r="E433" s="1" t="s">
        <v>5429</v>
      </c>
      <c r="F433" s="1" t="s">
        <v>3766</v>
      </c>
      <c r="G433" s="16">
        <v>13.9</v>
      </c>
      <c r="H433" s="16">
        <v>14.4</v>
      </c>
      <c r="I433" s="13" t="s">
        <v>3190</v>
      </c>
      <c r="J433" s="1" t="s">
        <v>4981</v>
      </c>
      <c r="K433" s="1">
        <v>0</v>
      </c>
      <c r="L433" s="1">
        <v>1</v>
      </c>
      <c r="M433" s="1">
        <v>2</v>
      </c>
      <c r="N433" s="1">
        <v>1</v>
      </c>
      <c r="O433" s="1">
        <v>5</v>
      </c>
      <c r="P433" s="16">
        <v>68.207939680232556</v>
      </c>
      <c r="Q433" s="21">
        <v>0.35939754520346945</v>
      </c>
      <c r="R433" s="21">
        <v>3.4921685813197469</v>
      </c>
      <c r="S433" s="21">
        <v>3.1327710361162775</v>
      </c>
      <c r="T433" s="21">
        <v>2.5839185305787011E-2</v>
      </c>
      <c r="U433" s="21">
        <v>1.0390325864017296</v>
      </c>
      <c r="V433" s="21">
        <v>1.0131934010959425</v>
      </c>
      <c r="W433" s="13" t="str">
        <f>IF(Table467411[[#This Row],[PSI - FI]]&gt;5,"Red",(IF(AND(Table467411[[#This Row],[PSI - FI]]&lt;5,Table467411[[#This Row],[PSI - FI]]&gt;=3),"Blue","No")))</f>
        <v>No</v>
      </c>
      <c r="X433" s="19" t="str">
        <f>HYPERLINK("https://www.google.com/maps/dir/?api=1&amp;origin=" &amp; Table467411[[#This Row],[Begin Lat]] &amp; "," &amp; Table467411[[#This Row],[Begin Long]] &amp; "&amp;destination=" &amp; Table467411[[#This Row],[End Lat]] &amp; "," &amp; Table467411[[#This Row],[End Long]] &amp; "&amp;travelmode=driving", "Google Maps")</f>
        <v>Google Maps</v>
      </c>
      <c r="Y433" s="1">
        <v>39.067044691</v>
      </c>
      <c r="Z433" s="1">
        <v>-84.061206325300006</v>
      </c>
      <c r="AA433" s="1">
        <v>39.066143802600003</v>
      </c>
      <c r="AB433" s="1">
        <v>-84.051981781699993</v>
      </c>
    </row>
    <row r="434" spans="1:28" x14ac:dyDescent="0.25">
      <c r="A434" s="13">
        <v>432</v>
      </c>
      <c r="B434" s="17">
        <v>8</v>
      </c>
      <c r="C434" s="1" t="s">
        <v>787</v>
      </c>
      <c r="D434" s="1" t="s">
        <v>4335</v>
      </c>
      <c r="E434" s="1" t="s">
        <v>5898</v>
      </c>
      <c r="F434" s="1" t="s">
        <v>3762</v>
      </c>
      <c r="G434" s="16">
        <v>18.600000000000001</v>
      </c>
      <c r="H434" s="16">
        <v>19.100000000000001</v>
      </c>
      <c r="I434" s="13" t="s">
        <v>3190</v>
      </c>
      <c r="J434" s="1" t="s">
        <v>4975</v>
      </c>
      <c r="K434" s="1">
        <v>1</v>
      </c>
      <c r="L434" s="1">
        <v>0</v>
      </c>
      <c r="M434" s="1">
        <v>2</v>
      </c>
      <c r="N434" s="1">
        <v>5</v>
      </c>
      <c r="O434" s="1">
        <v>30</v>
      </c>
      <c r="P434" s="16">
        <v>110.95793968023256</v>
      </c>
      <c r="Q434" s="21">
        <v>0.32338278767446471</v>
      </c>
      <c r="R434" s="21">
        <v>13.622569490038114</v>
      </c>
      <c r="S434" s="21">
        <v>13.299186702363649</v>
      </c>
      <c r="T434" s="21">
        <v>2.4949075379499613E-2</v>
      </c>
      <c r="U434" s="21">
        <v>1.0359477478438686</v>
      </c>
      <c r="V434" s="21">
        <v>1.0109986724643689</v>
      </c>
      <c r="W434" s="13" t="str">
        <f>IF(Table467411[[#This Row],[PSI - FI]]&gt;5,"Red",(IF(AND(Table467411[[#This Row],[PSI - FI]]&lt;5,Table467411[[#This Row],[PSI - FI]]&gt;=3),"Blue","No")))</f>
        <v>No</v>
      </c>
      <c r="X434" s="19" t="str">
        <f>HYPERLINK("https://www.google.com/maps/dir/?api=1&amp;origin=" &amp; Table467411[[#This Row],[Begin Lat]] &amp; "," &amp; Table467411[[#This Row],[Begin Long]] &amp; "&amp;destination=" &amp; Table467411[[#This Row],[End Lat]] &amp; "," &amp; Table467411[[#This Row],[End Long]] &amp; "&amp;travelmode=driving", "Google Maps")</f>
        <v>Google Maps</v>
      </c>
      <c r="Y434" s="1">
        <v>39.287207439100001</v>
      </c>
      <c r="Z434" s="1">
        <v>-84.306074381200006</v>
      </c>
      <c r="AA434" s="1">
        <v>39.2911986274</v>
      </c>
      <c r="AB434" s="1">
        <v>-84.298373088399998</v>
      </c>
    </row>
    <row r="435" spans="1:28" x14ac:dyDescent="0.25">
      <c r="A435" s="13">
        <v>433</v>
      </c>
      <c r="B435" s="17">
        <v>2</v>
      </c>
      <c r="C435" s="1" t="s">
        <v>786</v>
      </c>
      <c r="D435" s="1" t="s">
        <v>4194</v>
      </c>
      <c r="E435" s="1" t="s">
        <v>5619</v>
      </c>
      <c r="F435" s="1" t="s">
        <v>4400</v>
      </c>
      <c r="G435" s="16">
        <v>2.1</v>
      </c>
      <c r="H435" s="16">
        <v>2.6</v>
      </c>
      <c r="I435" s="13" t="s">
        <v>3190</v>
      </c>
      <c r="J435" s="1" t="s">
        <v>4975</v>
      </c>
      <c r="K435" s="1">
        <v>1</v>
      </c>
      <c r="L435" s="1">
        <v>1</v>
      </c>
      <c r="M435" s="1">
        <v>6</v>
      </c>
      <c r="N435" s="1">
        <v>1</v>
      </c>
      <c r="O435" s="1">
        <v>4</v>
      </c>
      <c r="P435" s="16">
        <v>139.07212936046511</v>
      </c>
      <c r="Q435" s="21">
        <v>0.27257037586282001</v>
      </c>
      <c r="R435" s="21">
        <v>4.5908855817889771</v>
      </c>
      <c r="S435" s="21">
        <v>4.3183152059261571</v>
      </c>
      <c r="T435" s="21">
        <v>2.1058136763689402E-2</v>
      </c>
      <c r="U435" s="21">
        <v>1.033755270315537</v>
      </c>
      <c r="V435" s="21">
        <v>1.0126971335518475</v>
      </c>
      <c r="W435" s="13" t="str">
        <f>IF(Table467411[[#This Row],[PSI - FI]]&gt;5,"Red",(IF(AND(Table467411[[#This Row],[PSI - FI]]&lt;5,Table467411[[#This Row],[PSI - FI]]&gt;=3),"Blue","No")))</f>
        <v>No</v>
      </c>
      <c r="X435" s="19" t="str">
        <f>HYPERLINK("https://www.google.com/maps/dir/?api=1&amp;origin=" &amp; Table467411[[#This Row],[Begin Lat]] &amp; "," &amp; Table467411[[#This Row],[Begin Long]] &amp; "&amp;destination=" &amp; Table467411[[#This Row],[End Lat]] &amp; "," &amp; Table467411[[#This Row],[End Long]] &amp; "&amp;travelmode=driving", "Google Maps")</f>
        <v>Google Maps</v>
      </c>
      <c r="Y435" s="1">
        <v>41.7192369861</v>
      </c>
      <c r="Z435" s="1">
        <v>-83.654764235299993</v>
      </c>
      <c r="AA435" s="1">
        <v>41.7202731386</v>
      </c>
      <c r="AB435" s="1">
        <v>-83.645290914900002</v>
      </c>
    </row>
    <row r="436" spans="1:28" x14ac:dyDescent="0.25">
      <c r="A436" s="13">
        <v>434</v>
      </c>
      <c r="B436" s="17">
        <v>8</v>
      </c>
      <c r="C436" s="1" t="s">
        <v>788</v>
      </c>
      <c r="D436" s="1" t="s">
        <v>4689</v>
      </c>
      <c r="E436" s="1" t="s">
        <v>5931</v>
      </c>
      <c r="F436" s="1" t="s">
        <v>4878</v>
      </c>
      <c r="G436" s="16">
        <v>5.4</v>
      </c>
      <c r="H436" s="16">
        <v>5.9</v>
      </c>
      <c r="I436" s="13" t="s">
        <v>3190</v>
      </c>
      <c r="J436" s="1" t="s">
        <v>4975</v>
      </c>
      <c r="K436" s="1">
        <v>0</v>
      </c>
      <c r="L436" s="1">
        <v>0</v>
      </c>
      <c r="M436" s="1">
        <v>3</v>
      </c>
      <c r="N436" s="1">
        <v>4</v>
      </c>
      <c r="O436" s="1">
        <v>23</v>
      </c>
      <c r="P436" s="16">
        <v>60.390625</v>
      </c>
      <c r="Q436" s="21">
        <v>0.35678129106554257</v>
      </c>
      <c r="R436" s="21">
        <v>12.922394030863947</v>
      </c>
      <c r="S436" s="21">
        <v>12.565612739798404</v>
      </c>
      <c r="T436" s="21">
        <v>2.7495399815343869E-2</v>
      </c>
      <c r="U436" s="21">
        <v>1.0309525768515311</v>
      </c>
      <c r="V436" s="21">
        <v>1.0034571770361873</v>
      </c>
      <c r="W436" s="13" t="str">
        <f>IF(Table467411[[#This Row],[PSI - FI]]&gt;5,"Red",(IF(AND(Table467411[[#This Row],[PSI - FI]]&lt;5,Table467411[[#This Row],[PSI - FI]]&gt;=3),"Blue","No")))</f>
        <v>No</v>
      </c>
      <c r="X436" s="19" t="str">
        <f>HYPERLINK("https://www.google.com/maps/dir/?api=1&amp;origin=" &amp; Table467411[[#This Row],[Begin Lat]] &amp; "," &amp; Table467411[[#This Row],[Begin Long]] &amp; "&amp;destination=" &amp; Table467411[[#This Row],[End Lat]] &amp; "," &amp; Table467411[[#This Row],[End Long]] &amp; "&amp;travelmode=driving", "Google Maps")</f>
        <v>Google Maps</v>
      </c>
      <c r="Y436" s="1">
        <v>39.380077485500003</v>
      </c>
      <c r="Z436" s="1">
        <v>-84.454760213200004</v>
      </c>
      <c r="AA436" s="1">
        <v>39.387305059299997</v>
      </c>
      <c r="AB436" s="1">
        <v>-84.453995805299996</v>
      </c>
    </row>
    <row r="437" spans="1:28" x14ac:dyDescent="0.25">
      <c r="A437" s="13">
        <v>435</v>
      </c>
      <c r="B437" s="17">
        <v>8</v>
      </c>
      <c r="C437" s="1" t="s">
        <v>787</v>
      </c>
      <c r="D437" s="1" t="s">
        <v>4815</v>
      </c>
      <c r="E437" s="1" t="s">
        <v>5768</v>
      </c>
      <c r="F437" s="1" t="s">
        <v>3812</v>
      </c>
      <c r="G437" s="16">
        <v>35.6</v>
      </c>
      <c r="H437" s="16">
        <v>36.1</v>
      </c>
      <c r="I437" s="13" t="s">
        <v>3190</v>
      </c>
      <c r="J437" s="1" t="s">
        <v>4984</v>
      </c>
      <c r="K437" s="1">
        <v>0</v>
      </c>
      <c r="L437" s="1">
        <v>1</v>
      </c>
      <c r="M437" s="1">
        <v>2</v>
      </c>
      <c r="N437" s="1">
        <v>2</v>
      </c>
      <c r="O437" s="1">
        <v>12</v>
      </c>
      <c r="P437" s="16">
        <v>79.645439680232556</v>
      </c>
      <c r="Q437" s="21">
        <v>0.18423948677326318</v>
      </c>
      <c r="R437" s="21">
        <v>6.4803627899648149</v>
      </c>
      <c r="S437" s="21">
        <v>6.2961233031915516</v>
      </c>
      <c r="T437" s="21">
        <v>1.4595731896830373E-2</v>
      </c>
      <c r="U437" s="21">
        <v>1.0245480018492397</v>
      </c>
      <c r="V437" s="21">
        <v>1.0099522699524093</v>
      </c>
      <c r="W437" s="13" t="str">
        <f>IF(Table467411[[#This Row],[PSI - FI]]&gt;5,"Red",(IF(AND(Table467411[[#This Row],[PSI - FI]]&lt;5,Table467411[[#This Row],[PSI - FI]]&gt;=3),"Blue","No")))</f>
        <v>No</v>
      </c>
      <c r="X437" s="19" t="str">
        <f>HYPERLINK("https://www.google.com/maps/dir/?api=1&amp;origin=" &amp; Table467411[[#This Row],[Begin Lat]] &amp; "," &amp; Table467411[[#This Row],[Begin Long]] &amp; "&amp;destination=" &amp; Table467411[[#This Row],[End Lat]] &amp; "," &amp; Table467411[[#This Row],[End Long]] &amp; "&amp;travelmode=driving", "Google Maps")</f>
        <v>Google Maps</v>
      </c>
      <c r="Y437" s="1">
        <v>39.052556636699997</v>
      </c>
      <c r="Z437" s="1">
        <v>-84.390700486100002</v>
      </c>
      <c r="AA437" s="1">
        <v>39.0461762089</v>
      </c>
      <c r="AB437" s="1">
        <v>-84.386874400500005</v>
      </c>
    </row>
    <row r="438" spans="1:28" x14ac:dyDescent="0.25">
      <c r="A438" s="13">
        <v>436</v>
      </c>
      <c r="B438" s="17">
        <v>3</v>
      </c>
      <c r="C438" s="1" t="s">
        <v>802</v>
      </c>
      <c r="D438" s="1" t="s">
        <v>4817</v>
      </c>
      <c r="E438" s="1" t="s">
        <v>5883</v>
      </c>
      <c r="F438" s="1" t="s">
        <v>3716</v>
      </c>
      <c r="G438" s="16">
        <v>14.1</v>
      </c>
      <c r="H438" s="16">
        <v>14.6</v>
      </c>
      <c r="I438" s="13" t="s">
        <v>3190</v>
      </c>
      <c r="J438" s="1" t="s">
        <v>4991</v>
      </c>
      <c r="K438" s="1">
        <v>1</v>
      </c>
      <c r="L438" s="1">
        <v>3</v>
      </c>
      <c r="M438" s="1">
        <v>2</v>
      </c>
      <c r="N438" s="1">
        <v>4</v>
      </c>
      <c r="O438" s="1">
        <v>13</v>
      </c>
      <c r="P438" s="16">
        <v>226.55050872093022</v>
      </c>
      <c r="Q438" s="21">
        <v>0.32822456210632933</v>
      </c>
      <c r="R438" s="21">
        <v>8.1881979620279104</v>
      </c>
      <c r="S438" s="21">
        <v>7.8599733999215813</v>
      </c>
      <c r="T438" s="21">
        <v>2.6259173610542516E-2</v>
      </c>
      <c r="U438" s="21">
        <v>1.0223719235750028</v>
      </c>
      <c r="V438" s="21">
        <v>0.99611274996446031</v>
      </c>
      <c r="W438" s="13" t="str">
        <f>IF(Table467411[[#This Row],[PSI - FI]]&gt;5,"Red",(IF(AND(Table467411[[#This Row],[PSI - FI]]&lt;5,Table467411[[#This Row],[PSI - FI]]&gt;=3),"Blue","No")))</f>
        <v>No</v>
      </c>
      <c r="X438" s="19" t="str">
        <f>HYPERLINK("https://www.google.com/maps/dir/?api=1&amp;origin=" &amp; Table467411[[#This Row],[Begin Lat]] &amp; "," &amp; Table467411[[#This Row],[Begin Long]] &amp; "&amp;destination=" &amp; Table467411[[#This Row],[End Lat]] &amp; "," &amp; Table467411[[#This Row],[End Long]] &amp; "&amp;travelmode=driving", "Google Maps")</f>
        <v>Google Maps</v>
      </c>
      <c r="Y438" s="1">
        <v>40.779771274399998</v>
      </c>
      <c r="Z438" s="1">
        <v>-82.469364482200007</v>
      </c>
      <c r="AA438" s="1">
        <v>40.784127446799999</v>
      </c>
      <c r="AB438" s="1">
        <v>-82.4617596585</v>
      </c>
    </row>
    <row r="439" spans="1:28" x14ac:dyDescent="0.25">
      <c r="A439" s="13">
        <v>437</v>
      </c>
      <c r="B439" s="17">
        <v>4</v>
      </c>
      <c r="C439" s="1" t="s">
        <v>795</v>
      </c>
      <c r="D439" s="1" t="s">
        <v>4818</v>
      </c>
      <c r="E439" s="1" t="s">
        <v>5967</v>
      </c>
      <c r="F439" s="1" t="s">
        <v>3756</v>
      </c>
      <c r="G439" s="16">
        <v>13.9</v>
      </c>
      <c r="H439" s="16">
        <v>14.4</v>
      </c>
      <c r="I439" s="13" t="s">
        <v>3190</v>
      </c>
      <c r="J439" s="1" t="s">
        <v>4975</v>
      </c>
      <c r="K439" s="1">
        <v>0</v>
      </c>
      <c r="L439" s="1">
        <v>1</v>
      </c>
      <c r="M439" s="1">
        <v>2</v>
      </c>
      <c r="N439" s="1">
        <v>3</v>
      </c>
      <c r="O439" s="1">
        <v>38</v>
      </c>
      <c r="P439" s="16">
        <v>110.08293968023256</v>
      </c>
      <c r="Q439" s="21">
        <v>0.28201338253785568</v>
      </c>
      <c r="R439" s="21">
        <v>16.036155292718565</v>
      </c>
      <c r="S439" s="21">
        <v>15.75414191018071</v>
      </c>
      <c r="T439" s="21">
        <v>2.1687349587576305E-2</v>
      </c>
      <c r="U439" s="21">
        <v>1.0220948821986833</v>
      </c>
      <c r="V439" s="21">
        <v>1.000407532611107</v>
      </c>
      <c r="W439" s="13" t="str">
        <f>IF(Table467411[[#This Row],[PSI - FI]]&gt;5,"Red",(IF(AND(Table467411[[#This Row],[PSI - FI]]&lt;5,Table467411[[#This Row],[PSI - FI]]&gt;=3),"Blue","No")))</f>
        <v>No</v>
      </c>
      <c r="X439" s="19" t="str">
        <f>HYPERLINK("https://www.google.com/maps/dir/?api=1&amp;origin=" &amp; Table467411[[#This Row],[Begin Lat]] &amp; "," &amp; Table467411[[#This Row],[Begin Long]] &amp; "&amp;destination=" &amp; Table467411[[#This Row],[End Lat]] &amp; "," &amp; Table467411[[#This Row],[End Long]] &amp; "&amp;travelmode=driving", "Google Maps")</f>
        <v>Google Maps</v>
      </c>
      <c r="Y439" s="1">
        <v>41.032735135800003</v>
      </c>
      <c r="Z439" s="1">
        <v>-81.433799292499998</v>
      </c>
      <c r="AA439" s="1">
        <v>41.031027248100003</v>
      </c>
      <c r="AB439" s="1">
        <v>-81.424706364599999</v>
      </c>
    </row>
    <row r="440" spans="1:28" x14ac:dyDescent="0.25">
      <c r="A440" s="13">
        <v>438</v>
      </c>
      <c r="B440" s="17">
        <v>7</v>
      </c>
      <c r="C440" s="1" t="s">
        <v>3196</v>
      </c>
      <c r="D440" s="1" t="s">
        <v>4617</v>
      </c>
      <c r="E440" s="1" t="s">
        <v>5968</v>
      </c>
      <c r="F440" s="1" t="s">
        <v>4921</v>
      </c>
      <c r="G440" s="16">
        <v>3.1</v>
      </c>
      <c r="H440" s="16">
        <v>3.6</v>
      </c>
      <c r="I440" s="13" t="s">
        <v>3190</v>
      </c>
      <c r="J440" s="1" t="s">
        <v>4975</v>
      </c>
      <c r="K440" s="1">
        <v>0</v>
      </c>
      <c r="L440" s="1">
        <v>1</v>
      </c>
      <c r="M440" s="1">
        <v>6</v>
      </c>
      <c r="N440" s="1">
        <v>4</v>
      </c>
      <c r="O440" s="1">
        <v>16</v>
      </c>
      <c r="P440" s="16">
        <v>118.70793968023256</v>
      </c>
      <c r="Q440" s="21">
        <v>0.20394581009250304</v>
      </c>
      <c r="R440" s="21">
        <v>9.3023255739489468</v>
      </c>
      <c r="S440" s="21">
        <v>9.0983797638564443</v>
      </c>
      <c r="T440" s="21">
        <v>1.5787970379981225E-2</v>
      </c>
      <c r="U440" s="21">
        <v>1.0214920154818161</v>
      </c>
      <c r="V440" s="21">
        <v>1.0057040451018349</v>
      </c>
      <c r="W440" s="13" t="str">
        <f>IF(Table467411[[#This Row],[PSI - FI]]&gt;5,"Red",(IF(AND(Table467411[[#This Row],[PSI - FI]]&lt;5,Table467411[[#This Row],[PSI - FI]]&gt;=3),"Blue","No")))</f>
        <v>No</v>
      </c>
      <c r="X440" s="19" t="str">
        <f>HYPERLINK("https://www.google.com/maps/dir/?api=1&amp;origin=" &amp; Table467411[[#This Row],[Begin Lat]] &amp; "," &amp; Table467411[[#This Row],[Begin Long]] &amp; "&amp;destination=" &amp; Table467411[[#This Row],[End Lat]] &amp; "," &amp; Table467411[[#This Row],[End Long]] &amp; "&amp;travelmode=driving", "Google Maps")</f>
        <v>Google Maps</v>
      </c>
      <c r="Y440" s="1">
        <v>39.809095364100003</v>
      </c>
      <c r="Z440" s="1">
        <v>-84.208208237400001</v>
      </c>
      <c r="AA440" s="1">
        <v>39.810849337800001</v>
      </c>
      <c r="AB440" s="1">
        <v>-84.217098647300006</v>
      </c>
    </row>
    <row r="441" spans="1:28" x14ac:dyDescent="0.25">
      <c r="A441" s="13">
        <v>439</v>
      </c>
      <c r="B441" s="17">
        <v>4</v>
      </c>
      <c r="C441" s="1" t="s">
        <v>801</v>
      </c>
      <c r="D441" s="1" t="s">
        <v>4621</v>
      </c>
      <c r="E441" s="1" t="s">
        <v>5915</v>
      </c>
      <c r="F441" s="1" t="s">
        <v>4880</v>
      </c>
      <c r="G441" s="16">
        <v>12</v>
      </c>
      <c r="H441" s="16">
        <v>12.5</v>
      </c>
      <c r="I441" s="13" t="s">
        <v>3190</v>
      </c>
      <c r="J441" s="1" t="s">
        <v>4975</v>
      </c>
      <c r="K441" s="1">
        <v>0</v>
      </c>
      <c r="L441" s="1">
        <v>0</v>
      </c>
      <c r="M441" s="1">
        <v>4</v>
      </c>
      <c r="N441" s="1">
        <v>8</v>
      </c>
      <c r="O441" s="1">
        <v>31</v>
      </c>
      <c r="P441" s="16">
        <v>92.6875</v>
      </c>
      <c r="Q441" s="21">
        <v>0.17947744948535455</v>
      </c>
      <c r="R441" s="21">
        <v>15.341289279965398</v>
      </c>
      <c r="S441" s="21">
        <v>15.161811830480044</v>
      </c>
      <c r="T441" s="21">
        <v>1.3904055061388384E-2</v>
      </c>
      <c r="U441" s="21">
        <v>1.021300078937017</v>
      </c>
      <c r="V441" s="21">
        <v>1.0073960238756285</v>
      </c>
      <c r="W441" s="13" t="str">
        <f>IF(Table467411[[#This Row],[PSI - FI]]&gt;5,"Red",(IF(AND(Table467411[[#This Row],[PSI - FI]]&lt;5,Table467411[[#This Row],[PSI - FI]]&gt;=3),"Blue","No")))</f>
        <v>No</v>
      </c>
      <c r="X441" s="19" t="str">
        <f>HYPERLINK("https://www.google.com/maps/dir/?api=1&amp;origin=" &amp; Table467411[[#This Row],[Begin Lat]] &amp; "," &amp; Table467411[[#This Row],[Begin Long]] &amp; "&amp;destination=" &amp; Table467411[[#This Row],[End Lat]] &amp; "," &amp; Table467411[[#This Row],[End Long]] &amp; "&amp;travelmode=driving", "Google Maps")</f>
        <v>Google Maps</v>
      </c>
      <c r="Y441" s="1">
        <v>41.0995921823</v>
      </c>
      <c r="Z441" s="1">
        <v>-80.775874276099998</v>
      </c>
      <c r="AA441" s="1">
        <v>41.0996118407</v>
      </c>
      <c r="AB441" s="1">
        <v>-80.766288789399994</v>
      </c>
    </row>
    <row r="442" spans="1:28" x14ac:dyDescent="0.25">
      <c r="A442" s="13">
        <v>440</v>
      </c>
      <c r="B442" s="17">
        <v>8</v>
      </c>
      <c r="C442" s="1" t="s">
        <v>788</v>
      </c>
      <c r="D442" s="1" t="s">
        <v>4821</v>
      </c>
      <c r="E442" s="1" t="s">
        <v>5308</v>
      </c>
      <c r="F442" s="1" t="s">
        <v>4922</v>
      </c>
      <c r="G442" s="16">
        <v>0.8</v>
      </c>
      <c r="H442" s="16">
        <v>1.3</v>
      </c>
      <c r="I442" s="13" t="s">
        <v>3190</v>
      </c>
      <c r="J442" s="1" t="s">
        <v>4975</v>
      </c>
      <c r="K442" s="1">
        <v>0</v>
      </c>
      <c r="L442" s="1">
        <v>0</v>
      </c>
      <c r="M442" s="1">
        <v>4</v>
      </c>
      <c r="N442" s="1">
        <v>4</v>
      </c>
      <c r="O442" s="1">
        <v>31</v>
      </c>
      <c r="P442" s="16">
        <v>74.9375</v>
      </c>
      <c r="Q442" s="21">
        <v>0.30873100862237335</v>
      </c>
      <c r="R442" s="21">
        <v>14.629599046989183</v>
      </c>
      <c r="S442" s="21">
        <v>14.320868038366809</v>
      </c>
      <c r="T442" s="21">
        <v>2.3828013188147978E-2</v>
      </c>
      <c r="U442" s="21">
        <v>1.0209747909201938</v>
      </c>
      <c r="V442" s="21">
        <v>0.99714677773204585</v>
      </c>
      <c r="W442" s="13" t="str">
        <f>IF(Table467411[[#This Row],[PSI - FI]]&gt;5,"Red",(IF(AND(Table467411[[#This Row],[PSI - FI]]&lt;5,Table467411[[#This Row],[PSI - FI]]&gt;=3),"Blue","No")))</f>
        <v>No</v>
      </c>
      <c r="X442" s="19" t="str">
        <f>HYPERLINK("https://www.google.com/maps/dir/?api=1&amp;origin=" &amp; Table467411[[#This Row],[Begin Lat]] &amp; "," &amp; Table467411[[#This Row],[Begin Long]] &amp; "&amp;destination=" &amp; Table467411[[#This Row],[End Lat]] &amp; "," &amp; Table467411[[#This Row],[End Long]] &amp; "&amp;travelmode=driving", "Google Maps")</f>
        <v>Google Maps</v>
      </c>
      <c r="Y442" s="1">
        <v>39.369418988200003</v>
      </c>
      <c r="Z442" s="1">
        <v>-84.370113726499994</v>
      </c>
      <c r="AA442" s="1">
        <v>39.368423798199998</v>
      </c>
      <c r="AB442" s="1">
        <v>-84.360957224800003</v>
      </c>
    </row>
    <row r="443" spans="1:28" x14ac:dyDescent="0.25">
      <c r="A443" s="13">
        <v>441</v>
      </c>
      <c r="B443" s="17">
        <v>6</v>
      </c>
      <c r="C443" s="1" t="s">
        <v>784</v>
      </c>
      <c r="D443" s="1" t="s">
        <v>4672</v>
      </c>
      <c r="E443" s="1" t="s">
        <v>5000</v>
      </c>
      <c r="F443" s="1" t="s">
        <v>3721</v>
      </c>
      <c r="G443" s="16">
        <v>9.6</v>
      </c>
      <c r="H443" s="16">
        <v>10.1</v>
      </c>
      <c r="I443" s="13" t="s">
        <v>3190</v>
      </c>
      <c r="J443" s="1" t="s">
        <v>4991</v>
      </c>
      <c r="K443" s="1">
        <v>0</v>
      </c>
      <c r="L443" s="1">
        <v>4</v>
      </c>
      <c r="M443" s="1">
        <v>3</v>
      </c>
      <c r="N443" s="1">
        <v>7</v>
      </c>
      <c r="O443" s="1">
        <v>17</v>
      </c>
      <c r="P443" s="16">
        <v>250.40988372093022</v>
      </c>
      <c r="Q443" s="21">
        <v>0.23271532320485028</v>
      </c>
      <c r="R443" s="21">
        <v>10.385701974407096</v>
      </c>
      <c r="S443" s="21">
        <v>10.152986651202246</v>
      </c>
      <c r="T443" s="21">
        <v>1.9182021883387732E-2</v>
      </c>
      <c r="U443" s="21">
        <v>1.0209522956524379</v>
      </c>
      <c r="V443" s="21">
        <v>1.0017702737690501</v>
      </c>
      <c r="W443" s="13" t="str">
        <f>IF(Table467411[[#This Row],[PSI - FI]]&gt;5,"Red",(IF(AND(Table467411[[#This Row],[PSI - FI]]&lt;5,Table467411[[#This Row],[PSI - FI]]&gt;=3),"Blue","No")))</f>
        <v>No</v>
      </c>
      <c r="X443" s="19" t="str">
        <f>HYPERLINK("https://www.google.com/maps/dir/?api=1&amp;origin=" &amp; Table467411[[#This Row],[Begin Lat]] &amp; "," &amp; Table467411[[#This Row],[Begin Long]] &amp; "&amp;destination=" &amp; Table467411[[#This Row],[End Lat]] &amp; "," &amp; Table467411[[#This Row],[End Long]] &amp; "&amp;travelmode=driving", "Google Maps")</f>
        <v>Google Maps</v>
      </c>
      <c r="Y443" s="1">
        <v>39.920706374300003</v>
      </c>
      <c r="Z443" s="1">
        <v>-83.061639321300007</v>
      </c>
      <c r="AA443" s="1">
        <v>39.926862537200002</v>
      </c>
      <c r="AB443" s="1">
        <v>-83.056656970999995</v>
      </c>
    </row>
    <row r="444" spans="1:28" x14ac:dyDescent="0.25">
      <c r="A444" s="13">
        <v>442</v>
      </c>
      <c r="B444" s="17">
        <v>9</v>
      </c>
      <c r="C444" s="1" t="s">
        <v>1334</v>
      </c>
      <c r="D444" s="1" t="s">
        <v>4667</v>
      </c>
      <c r="E444" s="1" t="s">
        <v>5924</v>
      </c>
      <c r="F444" s="1" t="s">
        <v>4891</v>
      </c>
      <c r="G444" s="16">
        <v>1.3</v>
      </c>
      <c r="H444" s="16">
        <v>1.8</v>
      </c>
      <c r="I444" s="13" t="s">
        <v>3190</v>
      </c>
      <c r="J444" s="1" t="s">
        <v>4975</v>
      </c>
      <c r="K444" s="1">
        <v>0</v>
      </c>
      <c r="L444" s="1">
        <v>1</v>
      </c>
      <c r="M444" s="1">
        <v>5</v>
      </c>
      <c r="N444" s="1">
        <v>1</v>
      </c>
      <c r="O444" s="1">
        <v>11</v>
      </c>
      <c r="P444" s="16">
        <v>93.848564680232556</v>
      </c>
      <c r="Q444" s="21">
        <v>0.37575115242417406</v>
      </c>
      <c r="R444" s="21">
        <v>6.8442782365659918</v>
      </c>
      <c r="S444" s="21">
        <v>6.4685270841418179</v>
      </c>
      <c r="T444" s="21">
        <v>2.8950680163911453E-2</v>
      </c>
      <c r="U444" s="21">
        <v>1.0193114986111109</v>
      </c>
      <c r="V444" s="21">
        <v>0.99036081844719948</v>
      </c>
      <c r="W444" s="13" t="str">
        <f>IF(Table467411[[#This Row],[PSI - FI]]&gt;5,"Red",(IF(AND(Table467411[[#This Row],[PSI - FI]]&lt;5,Table467411[[#This Row],[PSI - FI]]&gt;=3),"Blue","No")))</f>
        <v>No</v>
      </c>
      <c r="X444" s="19" t="str">
        <f>HYPERLINK("https://www.google.com/maps/dir/?api=1&amp;origin=" &amp; Table467411[[#This Row],[Begin Lat]] &amp; "," &amp; Table467411[[#This Row],[Begin Long]] &amp; "&amp;destination=" &amp; Table467411[[#This Row],[End Lat]] &amp; "," &amp; Table467411[[#This Row],[End Long]] &amp; "&amp;travelmode=driving", "Google Maps")</f>
        <v>Google Maps</v>
      </c>
      <c r="Y444" s="1">
        <v>38.730617773399999</v>
      </c>
      <c r="Z444" s="1">
        <v>-82.859651404000005</v>
      </c>
      <c r="AA444" s="1">
        <v>38.7373251299</v>
      </c>
      <c r="AB444" s="1">
        <v>-82.861851226300004</v>
      </c>
    </row>
    <row r="445" spans="1:28" x14ac:dyDescent="0.25">
      <c r="A445" s="13">
        <v>443</v>
      </c>
      <c r="B445" s="17">
        <v>8</v>
      </c>
      <c r="C445" s="1" t="s">
        <v>787</v>
      </c>
      <c r="D445" s="1" t="s">
        <v>4823</v>
      </c>
      <c r="E445" s="1" t="s">
        <v>5969</v>
      </c>
      <c r="F445" s="1" t="s">
        <v>3812</v>
      </c>
      <c r="G445" s="16">
        <v>35.9</v>
      </c>
      <c r="H445" s="16">
        <v>36.4</v>
      </c>
      <c r="I445" s="13" t="s">
        <v>3190</v>
      </c>
      <c r="J445" s="1" t="s">
        <v>4984</v>
      </c>
      <c r="K445" s="1">
        <v>0</v>
      </c>
      <c r="L445" s="1">
        <v>1</v>
      </c>
      <c r="M445" s="1">
        <v>2</v>
      </c>
      <c r="N445" s="1">
        <v>5</v>
      </c>
      <c r="O445" s="1">
        <v>16</v>
      </c>
      <c r="P445" s="16">
        <v>96.957939680232556</v>
      </c>
      <c r="Q445" s="21">
        <v>5.4534794752225044E-2</v>
      </c>
      <c r="R445" s="21">
        <v>4.551790100747672</v>
      </c>
      <c r="S445" s="21">
        <v>4.4972553059954468</v>
      </c>
      <c r="T445" s="21">
        <v>7.788865480445422E-3</v>
      </c>
      <c r="U445" s="21">
        <v>1.0188292544640205</v>
      </c>
      <c r="V445" s="21">
        <v>1.0110403889835751</v>
      </c>
      <c r="W445" s="13" t="str">
        <f>IF(Table467411[[#This Row],[PSI - FI]]&gt;5,"Red",(IF(AND(Table467411[[#This Row],[PSI - FI]]&lt;5,Table467411[[#This Row],[PSI - FI]]&gt;=3),"Blue","No")))</f>
        <v>No</v>
      </c>
      <c r="X445" s="19" t="str">
        <f>HYPERLINK("https://www.google.com/maps/dir/?api=1&amp;origin=" &amp; Table467411[[#This Row],[Begin Lat]] &amp; "," &amp; Table467411[[#This Row],[Begin Long]] &amp; "&amp;destination=" &amp; Table467411[[#This Row],[End Lat]] &amp; "," &amp; Table467411[[#This Row],[End Long]] &amp; "&amp;travelmode=driving", "Google Maps")</f>
        <v>Google Maps</v>
      </c>
      <c r="Y445" s="1">
        <v>39.049558336499999</v>
      </c>
      <c r="Z445" s="1">
        <v>-84.389341036800005</v>
      </c>
      <c r="AA445" s="1">
        <v>39.045973146500003</v>
      </c>
      <c r="AB445" s="1">
        <v>-84.382666440199998</v>
      </c>
    </row>
    <row r="446" spans="1:28" x14ac:dyDescent="0.25">
      <c r="A446" s="13">
        <v>444</v>
      </c>
      <c r="B446" s="17">
        <v>4</v>
      </c>
      <c r="C446" s="1" t="s">
        <v>790</v>
      </c>
      <c r="D446" s="1" t="s">
        <v>4825</v>
      </c>
      <c r="E446" s="1" t="s">
        <v>5970</v>
      </c>
      <c r="F446" s="1" t="s">
        <v>3784</v>
      </c>
      <c r="G446" s="16">
        <v>10.199999999999999</v>
      </c>
      <c r="H446" s="16">
        <v>10.7</v>
      </c>
      <c r="I446" s="13" t="s">
        <v>3190</v>
      </c>
      <c r="J446" s="1" t="s">
        <v>32</v>
      </c>
      <c r="K446" s="1">
        <v>0</v>
      </c>
      <c r="L446" s="1">
        <v>1</v>
      </c>
      <c r="M446" s="1">
        <v>2</v>
      </c>
      <c r="N446" s="1">
        <v>2</v>
      </c>
      <c r="O446" s="1">
        <v>8</v>
      </c>
      <c r="P446" s="16">
        <v>75.645439680232556</v>
      </c>
      <c r="Q446" s="21">
        <v>0.17787750826491824</v>
      </c>
      <c r="R446" s="21">
        <v>4.9703450316608082</v>
      </c>
      <c r="S446" s="21">
        <v>4.7924675233958896</v>
      </c>
      <c r="T446" s="21">
        <v>1.4224997806680243E-2</v>
      </c>
      <c r="U446" s="21">
        <v>1.0133066965994224</v>
      </c>
      <c r="V446" s="21">
        <v>0.99908169879274211</v>
      </c>
      <c r="W446" s="13" t="str">
        <f>IF(Table467411[[#This Row],[PSI - FI]]&gt;5,"Red",(IF(AND(Table467411[[#This Row],[PSI - FI]]&lt;5,Table467411[[#This Row],[PSI - FI]]&gt;=3),"Blue","No")))</f>
        <v>No</v>
      </c>
      <c r="X446" s="19" t="str">
        <f>HYPERLINK("https://www.google.com/maps/dir/?api=1&amp;origin=" &amp; Table467411[[#This Row],[Begin Lat]] &amp; "," &amp; Table467411[[#This Row],[Begin Long]] &amp; "&amp;destination=" &amp; Table467411[[#This Row],[End Lat]] &amp; "," &amp; Table467411[[#This Row],[End Long]] &amp; "&amp;travelmode=driving", "Google Maps")</f>
        <v>Google Maps</v>
      </c>
      <c r="Y446" s="1">
        <v>0</v>
      </c>
      <c r="Z446" s="1">
        <v>0</v>
      </c>
      <c r="AA446" s="1">
        <v>0</v>
      </c>
      <c r="AB446" s="1">
        <v>0</v>
      </c>
    </row>
    <row r="447" spans="1:28" x14ac:dyDescent="0.25">
      <c r="A447" s="13">
        <v>445</v>
      </c>
      <c r="B447" s="17">
        <v>8</v>
      </c>
      <c r="C447" s="1" t="s">
        <v>792</v>
      </c>
      <c r="D447" s="1" t="s">
        <v>3461</v>
      </c>
      <c r="E447" s="1" t="s">
        <v>5942</v>
      </c>
      <c r="F447" s="1" t="s">
        <v>3729</v>
      </c>
      <c r="G447" s="16">
        <v>0.4</v>
      </c>
      <c r="H447" s="16">
        <v>0.9</v>
      </c>
      <c r="I447" s="13" t="s">
        <v>3190</v>
      </c>
      <c r="J447" s="1" t="s">
        <v>4984</v>
      </c>
      <c r="K447" s="1">
        <v>0</v>
      </c>
      <c r="L447" s="1">
        <v>1</v>
      </c>
      <c r="M447" s="1">
        <v>0</v>
      </c>
      <c r="N447" s="1">
        <v>3</v>
      </c>
      <c r="O447" s="1">
        <v>5</v>
      </c>
      <c r="P447" s="16">
        <v>63.989189680232556</v>
      </c>
      <c r="Q447" s="21">
        <v>0.33476155348824588</v>
      </c>
      <c r="R447" s="21">
        <v>3.4704558117286552</v>
      </c>
      <c r="S447" s="21">
        <v>3.1356942582404095</v>
      </c>
      <c r="T447" s="21">
        <v>2.4149740905020797E-2</v>
      </c>
      <c r="U447" s="21">
        <v>1.0117877197236442</v>
      </c>
      <c r="V447" s="21">
        <v>0.98763797881862347</v>
      </c>
      <c r="W447" s="13" t="str">
        <f>IF(Table467411[[#This Row],[PSI - FI]]&gt;5,"Red",(IF(AND(Table467411[[#This Row],[PSI - FI]]&lt;5,Table467411[[#This Row],[PSI - FI]]&gt;=3),"Blue","No")))</f>
        <v>No</v>
      </c>
      <c r="X447" s="19" t="str">
        <f>HYPERLINK("https://www.google.com/maps/dir/?api=1&amp;origin=" &amp; Table467411[[#This Row],[Begin Lat]] &amp; "," &amp; Table467411[[#This Row],[Begin Long]] &amp; "&amp;destination=" &amp; Table467411[[#This Row],[End Lat]] &amp; "," &amp; Table467411[[#This Row],[End Long]] &amp; "&amp;travelmode=driving", "Google Maps")</f>
        <v>Google Maps</v>
      </c>
      <c r="Y447" s="1">
        <v>39.808458925899998</v>
      </c>
      <c r="Z447" s="1">
        <v>-84.091324475099995</v>
      </c>
      <c r="AA447" s="1">
        <v>39.813622883500003</v>
      </c>
      <c r="AB447" s="1">
        <v>-84.084764976000002</v>
      </c>
    </row>
    <row r="448" spans="1:28" x14ac:dyDescent="0.25">
      <c r="A448" s="13">
        <v>446</v>
      </c>
      <c r="B448" s="17">
        <v>11</v>
      </c>
      <c r="C448" s="1" t="s">
        <v>3838</v>
      </c>
      <c r="D448" s="1" t="s">
        <v>4827</v>
      </c>
      <c r="E448" s="1" t="s">
        <v>5971</v>
      </c>
      <c r="F448" s="1" t="s">
        <v>4923</v>
      </c>
      <c r="G448" s="16">
        <v>4.4000000000000004</v>
      </c>
      <c r="H448" s="16">
        <v>4.9000000000000004</v>
      </c>
      <c r="I448" s="13" t="s">
        <v>3190</v>
      </c>
      <c r="J448" s="1" t="s">
        <v>4975</v>
      </c>
      <c r="K448" s="1">
        <v>0</v>
      </c>
      <c r="L448" s="1">
        <v>4</v>
      </c>
      <c r="M448" s="1">
        <v>1</v>
      </c>
      <c r="N448" s="1">
        <v>2</v>
      </c>
      <c r="O448" s="1">
        <v>2</v>
      </c>
      <c r="P448" s="16">
        <v>200.12863372093022</v>
      </c>
      <c r="Q448" s="21">
        <v>0.36897119316792487</v>
      </c>
      <c r="R448" s="21">
        <v>3.4455223907935348</v>
      </c>
      <c r="S448" s="21">
        <v>3.0765511976256099</v>
      </c>
      <c r="T448" s="21">
        <v>2.843304065563803E-2</v>
      </c>
      <c r="U448" s="21">
        <v>1.0092901919992574</v>
      </c>
      <c r="V448" s="21">
        <v>0.98085715134361939</v>
      </c>
      <c r="W448" s="13" t="str">
        <f>IF(Table467411[[#This Row],[PSI - FI]]&gt;5,"Red",(IF(AND(Table467411[[#This Row],[PSI - FI]]&lt;5,Table467411[[#This Row],[PSI - FI]]&gt;=3),"Blue","No")))</f>
        <v>No</v>
      </c>
      <c r="X448" s="19" t="str">
        <f>HYPERLINK("https://www.google.com/maps/dir/?api=1&amp;origin=" &amp; Table467411[[#This Row],[Begin Lat]] &amp; "," &amp; Table467411[[#This Row],[Begin Long]] &amp; "&amp;destination=" &amp; Table467411[[#This Row],[End Lat]] &amp; "," &amp; Table467411[[#This Row],[End Long]] &amp; "&amp;travelmode=driving", "Google Maps")</f>
        <v>Google Maps</v>
      </c>
      <c r="Y448" s="1">
        <v>40.374704904700003</v>
      </c>
      <c r="Z448" s="1">
        <v>-80.728907826099999</v>
      </c>
      <c r="AA448" s="1">
        <v>40.359514959199998</v>
      </c>
      <c r="AB448" s="1">
        <v>-80.775420413999996</v>
      </c>
    </row>
    <row r="449" spans="1:28" x14ac:dyDescent="0.25">
      <c r="A449" s="13">
        <v>447</v>
      </c>
      <c r="B449" s="17">
        <v>11</v>
      </c>
      <c r="C449" s="1" t="s">
        <v>3838</v>
      </c>
      <c r="D449" s="1" t="s">
        <v>4827</v>
      </c>
      <c r="E449" s="1" t="s">
        <v>5971</v>
      </c>
      <c r="F449" s="1" t="s">
        <v>4923</v>
      </c>
      <c r="G449" s="16">
        <v>3.9</v>
      </c>
      <c r="H449" s="16">
        <v>4.4000000000000004</v>
      </c>
      <c r="I449" s="13" t="s">
        <v>3190</v>
      </c>
      <c r="J449" s="1" t="s">
        <v>4975</v>
      </c>
      <c r="K449" s="1">
        <v>0</v>
      </c>
      <c r="L449" s="1">
        <v>1</v>
      </c>
      <c r="M449" s="1">
        <v>4</v>
      </c>
      <c r="N449" s="1">
        <v>2</v>
      </c>
      <c r="O449" s="1">
        <v>6</v>
      </c>
      <c r="P449" s="16">
        <v>86.739189680232556</v>
      </c>
      <c r="Q449" s="21">
        <v>0.36897119316792487</v>
      </c>
      <c r="R449" s="21">
        <v>4.9675810160133222</v>
      </c>
      <c r="S449" s="21">
        <v>4.5986098228453978</v>
      </c>
      <c r="T449" s="21">
        <v>2.843304065563803E-2</v>
      </c>
      <c r="U449" s="21">
        <v>1.0092901919992574</v>
      </c>
      <c r="V449" s="21">
        <v>0.98085715134361939</v>
      </c>
      <c r="W449" s="13" t="str">
        <f>IF(Table467411[[#This Row],[PSI - FI]]&gt;5,"Red",(IF(AND(Table467411[[#This Row],[PSI - FI]]&lt;5,Table467411[[#This Row],[PSI - FI]]&gt;=3),"Blue","No")))</f>
        <v>No</v>
      </c>
      <c r="X449" s="19" t="str">
        <f>HYPERLINK("https://www.google.com/maps/dir/?api=1&amp;origin=" &amp; Table467411[[#This Row],[Begin Lat]] &amp; "," &amp; Table467411[[#This Row],[Begin Long]] &amp; "&amp;destination=" &amp; Table467411[[#This Row],[End Lat]] &amp; "," &amp; Table467411[[#This Row],[End Long]] &amp; "&amp;travelmode=driving", "Google Maps")</f>
        <v>Google Maps</v>
      </c>
      <c r="Y449" s="1">
        <v>40.371591666900002</v>
      </c>
      <c r="Z449" s="1">
        <v>-80.737343581600001</v>
      </c>
      <c r="AA449" s="1">
        <v>40.358966205000002</v>
      </c>
      <c r="AB449" s="1">
        <v>-80.783683500699993</v>
      </c>
    </row>
    <row r="450" spans="1:28" x14ac:dyDescent="0.25">
      <c r="A450" s="13">
        <v>448</v>
      </c>
      <c r="B450" s="17">
        <v>6</v>
      </c>
      <c r="C450" s="1" t="s">
        <v>784</v>
      </c>
      <c r="D450" s="1" t="s">
        <v>4081</v>
      </c>
      <c r="E450" s="1" t="s">
        <v>5569</v>
      </c>
      <c r="F450" s="1" t="s">
        <v>4405</v>
      </c>
      <c r="G450" s="16">
        <v>1.4</v>
      </c>
      <c r="H450" s="16">
        <v>1.9</v>
      </c>
      <c r="I450" s="13" t="s">
        <v>3190</v>
      </c>
      <c r="J450" s="1" t="s">
        <v>4984</v>
      </c>
      <c r="K450" s="1">
        <v>0</v>
      </c>
      <c r="L450" s="1">
        <v>1</v>
      </c>
      <c r="M450" s="1">
        <v>0</v>
      </c>
      <c r="N450" s="1">
        <v>3</v>
      </c>
      <c r="O450" s="1">
        <v>11</v>
      </c>
      <c r="P450" s="16">
        <v>69.989189680232556</v>
      </c>
      <c r="Q450" s="21">
        <v>0.36158001844299625</v>
      </c>
      <c r="R450" s="21">
        <v>5.5228283639210716</v>
      </c>
      <c r="S450" s="21">
        <v>5.1612483454780751</v>
      </c>
      <c r="T450" s="21">
        <v>2.5986793626522585E-2</v>
      </c>
      <c r="U450" s="21">
        <v>1.0067689051018067</v>
      </c>
      <c r="V450" s="21">
        <v>0.98078211147528416</v>
      </c>
      <c r="W450" s="13" t="str">
        <f>IF(Table467411[[#This Row],[PSI - FI]]&gt;5,"Red",(IF(AND(Table467411[[#This Row],[PSI - FI]]&lt;5,Table467411[[#This Row],[PSI - FI]]&gt;=3),"Blue","No")))</f>
        <v>No</v>
      </c>
      <c r="X450" s="19" t="str">
        <f>HYPERLINK("https://www.google.com/maps/dir/?api=1&amp;origin=" &amp; Table467411[[#This Row],[Begin Lat]] &amp; "," &amp; Table467411[[#This Row],[Begin Long]] &amp; "&amp;destination=" &amp; Table467411[[#This Row],[End Lat]] &amp; "," &amp; Table467411[[#This Row],[End Long]] &amp; "&amp;travelmode=driving", "Google Maps")</f>
        <v>Google Maps</v>
      </c>
      <c r="Y450" s="1">
        <v>39.849699886300002</v>
      </c>
      <c r="Z450" s="1">
        <v>-82.938330729</v>
      </c>
      <c r="AA450" s="1">
        <v>39.856930044400002</v>
      </c>
      <c r="AB450" s="1">
        <v>-82.938277369100007</v>
      </c>
    </row>
    <row r="451" spans="1:28" x14ac:dyDescent="0.25">
      <c r="A451" s="13">
        <v>449</v>
      </c>
      <c r="B451" s="17">
        <v>8</v>
      </c>
      <c r="C451" s="1" t="s">
        <v>787</v>
      </c>
      <c r="D451" s="1" t="s">
        <v>4795</v>
      </c>
      <c r="E451" s="1" t="s">
        <v>5469</v>
      </c>
      <c r="F451" s="1" t="s">
        <v>4915</v>
      </c>
      <c r="G451" s="16">
        <v>1.5</v>
      </c>
      <c r="H451" s="16">
        <v>2</v>
      </c>
      <c r="I451" s="13" t="s">
        <v>3190</v>
      </c>
      <c r="J451" s="1" t="s">
        <v>4991</v>
      </c>
      <c r="K451" s="1">
        <v>0</v>
      </c>
      <c r="L451" s="1">
        <v>1</v>
      </c>
      <c r="M451" s="1">
        <v>7</v>
      </c>
      <c r="N451" s="1">
        <v>3</v>
      </c>
      <c r="O451" s="1">
        <v>15</v>
      </c>
      <c r="P451" s="16">
        <v>119.81731468023256</v>
      </c>
      <c r="Q451" s="21">
        <v>0.31607272792152075</v>
      </c>
      <c r="R451" s="21">
        <v>8.9099774344097149</v>
      </c>
      <c r="S451" s="21">
        <v>8.5939047064881944</v>
      </c>
      <c r="T451" s="21">
        <v>2.5524062635376262E-2</v>
      </c>
      <c r="U451" s="21">
        <v>1.0061704282504051</v>
      </c>
      <c r="V451" s="21">
        <v>0.98064636561502894</v>
      </c>
      <c r="W451" s="13" t="str">
        <f>IF(Table467411[[#This Row],[PSI - FI]]&gt;5,"Red",(IF(AND(Table467411[[#This Row],[PSI - FI]]&lt;5,Table467411[[#This Row],[PSI - FI]]&gt;=3),"Blue","No")))</f>
        <v>No</v>
      </c>
      <c r="X451" s="19" t="str">
        <f>HYPERLINK("https://www.google.com/maps/dir/?api=1&amp;origin=" &amp; Table467411[[#This Row],[Begin Lat]] &amp; "," &amp; Table467411[[#This Row],[Begin Long]] &amp; "&amp;destination=" &amp; Table467411[[#This Row],[End Lat]] &amp; "," &amp; Table467411[[#This Row],[End Long]] &amp; "&amp;travelmode=driving", "Google Maps")</f>
        <v>Google Maps</v>
      </c>
      <c r="Y451" s="1">
        <v>39.094731995899998</v>
      </c>
      <c r="Z451" s="1">
        <v>-84.618123697599998</v>
      </c>
      <c r="AA451" s="1">
        <v>39.101961638900001</v>
      </c>
      <c r="AB451" s="1">
        <v>-84.617436553800005</v>
      </c>
    </row>
    <row r="452" spans="1:28" x14ac:dyDescent="0.25">
      <c r="A452" s="13">
        <v>450</v>
      </c>
      <c r="B452" s="17">
        <v>12</v>
      </c>
      <c r="C452" s="1" t="s">
        <v>794</v>
      </c>
      <c r="D452" s="1" t="s">
        <v>3459</v>
      </c>
      <c r="E452" s="1" t="s">
        <v>5972</v>
      </c>
      <c r="F452" s="1" t="s">
        <v>3761</v>
      </c>
      <c r="G452" s="16">
        <v>3.1</v>
      </c>
      <c r="H452" s="16">
        <v>3.6</v>
      </c>
      <c r="I452" s="13" t="s">
        <v>3190</v>
      </c>
      <c r="J452" s="1" t="s">
        <v>4984</v>
      </c>
      <c r="K452" s="1">
        <v>0</v>
      </c>
      <c r="L452" s="1">
        <v>1</v>
      </c>
      <c r="M452" s="1">
        <v>0</v>
      </c>
      <c r="N452" s="1">
        <v>3</v>
      </c>
      <c r="O452" s="1">
        <v>6</v>
      </c>
      <c r="P452" s="16">
        <v>64.989189680232556</v>
      </c>
      <c r="Q452" s="21">
        <v>0.31204711985477729</v>
      </c>
      <c r="R452" s="21">
        <v>3.9597077761426855</v>
      </c>
      <c r="S452" s="21">
        <v>3.6476606562879081</v>
      </c>
      <c r="T452" s="21">
        <v>2.2622545758461888E-2</v>
      </c>
      <c r="U452" s="21">
        <v>1.0042207123340157</v>
      </c>
      <c r="V452" s="21">
        <v>0.98159816657555377</v>
      </c>
      <c r="W452" s="13" t="str">
        <f>IF(Table467411[[#This Row],[PSI - FI]]&gt;5,"Red",(IF(AND(Table467411[[#This Row],[PSI - FI]]&lt;5,Table467411[[#This Row],[PSI - FI]]&gt;=3),"Blue","No")))</f>
        <v>No</v>
      </c>
      <c r="X452" s="19" t="str">
        <f>HYPERLINK("https://www.google.com/maps/dir/?api=1&amp;origin=" &amp; Table467411[[#This Row],[Begin Lat]] &amp; "," &amp; Table467411[[#This Row],[Begin Long]] &amp; "&amp;destination=" &amp; Table467411[[#This Row],[End Lat]] &amp; "," &amp; Table467411[[#This Row],[End Long]] &amp; "&amp;travelmode=driving", "Google Maps")</f>
        <v>Google Maps</v>
      </c>
      <c r="Y452" s="1">
        <v>41.683619409599999</v>
      </c>
      <c r="Z452" s="1">
        <v>-81.254812868299993</v>
      </c>
      <c r="AA452" s="1">
        <v>41.690687455199999</v>
      </c>
      <c r="AB452" s="1">
        <v>-81.255080524899995</v>
      </c>
    </row>
    <row r="453" spans="1:28" x14ac:dyDescent="0.25">
      <c r="A453" s="13">
        <v>451</v>
      </c>
      <c r="B453" s="17">
        <v>4</v>
      </c>
      <c r="C453" s="1" t="s">
        <v>801</v>
      </c>
      <c r="D453" s="1" t="s">
        <v>4809</v>
      </c>
      <c r="E453" s="1" t="s">
        <v>5964</v>
      </c>
      <c r="F453" s="1" t="s">
        <v>4918</v>
      </c>
      <c r="G453" s="16">
        <v>3.7</v>
      </c>
      <c r="H453" s="16">
        <v>4.2</v>
      </c>
      <c r="I453" s="13" t="s">
        <v>3190</v>
      </c>
      <c r="J453" s="1" t="s">
        <v>4991</v>
      </c>
      <c r="K453" s="1">
        <v>0</v>
      </c>
      <c r="L453" s="1">
        <v>2</v>
      </c>
      <c r="M453" s="1">
        <v>3</v>
      </c>
      <c r="N453" s="1">
        <v>6</v>
      </c>
      <c r="O453" s="1">
        <v>17</v>
      </c>
      <c r="P453" s="16">
        <v>154.61900436046511</v>
      </c>
      <c r="Q453" s="21">
        <v>0.29722961422935212</v>
      </c>
      <c r="R453" s="21">
        <v>10.002783193509128</v>
      </c>
      <c r="S453" s="21">
        <v>9.7055535792797762</v>
      </c>
      <c r="T453" s="21">
        <v>2.4025876480542937E-2</v>
      </c>
      <c r="U453" s="21">
        <v>1.0014290418484599</v>
      </c>
      <c r="V453" s="21">
        <v>0.97740316536791705</v>
      </c>
      <c r="W453" s="13" t="str">
        <f>IF(Table467411[[#This Row],[PSI - FI]]&gt;5,"Red",(IF(AND(Table467411[[#This Row],[PSI - FI]]&lt;5,Table467411[[#This Row],[PSI - FI]]&gt;=3),"Blue","No")))</f>
        <v>No</v>
      </c>
      <c r="X453" s="19" t="str">
        <f>HYPERLINK("https://www.google.com/maps/dir/?api=1&amp;origin=" &amp; Table467411[[#This Row],[Begin Lat]] &amp; "," &amp; Table467411[[#This Row],[Begin Long]] &amp; "&amp;destination=" &amp; Table467411[[#This Row],[End Lat]] &amp; "," &amp; Table467411[[#This Row],[End Long]] &amp; "&amp;travelmode=driving", "Google Maps")</f>
        <v>Google Maps</v>
      </c>
      <c r="Y453" s="1">
        <v>41.046476243699999</v>
      </c>
      <c r="Z453" s="1">
        <v>-80.667660540900002</v>
      </c>
      <c r="AA453" s="1">
        <v>41.046462175000002</v>
      </c>
      <c r="AB453" s="1">
        <v>-80.658082225499996</v>
      </c>
    </row>
    <row r="454" spans="1:28" x14ac:dyDescent="0.25">
      <c r="A454" s="13">
        <v>452</v>
      </c>
      <c r="B454" s="17">
        <v>4</v>
      </c>
      <c r="C454" s="1" t="s">
        <v>801</v>
      </c>
      <c r="D454" s="1" t="s">
        <v>3311</v>
      </c>
      <c r="E454" s="1" t="s">
        <v>3312</v>
      </c>
      <c r="F454" s="1" t="s">
        <v>3733</v>
      </c>
      <c r="G454" s="16">
        <v>6.9</v>
      </c>
      <c r="H454" s="16">
        <v>7.4</v>
      </c>
      <c r="I454" s="13" t="s">
        <v>3190</v>
      </c>
      <c r="J454" s="1" t="s">
        <v>4975</v>
      </c>
      <c r="K454" s="1">
        <v>0</v>
      </c>
      <c r="L454" s="1">
        <v>1</v>
      </c>
      <c r="M454" s="1">
        <v>1</v>
      </c>
      <c r="N454" s="1">
        <v>3</v>
      </c>
      <c r="O454" s="1">
        <v>20</v>
      </c>
      <c r="P454" s="16">
        <v>85.536064680232556</v>
      </c>
      <c r="Q454" s="21">
        <v>0.62724617701267982</v>
      </c>
      <c r="R454" s="21">
        <v>9.9080385854077448</v>
      </c>
      <c r="S454" s="21">
        <v>9.2807924083950653</v>
      </c>
      <c r="T454" s="21">
        <v>4.8092753066642575E-2</v>
      </c>
      <c r="U454" s="21">
        <v>0.99567510013074179</v>
      </c>
      <c r="V454" s="21">
        <v>0.94758234706409916</v>
      </c>
      <c r="W454" s="13" t="str">
        <f>IF(Table467411[[#This Row],[PSI - FI]]&gt;5,"Red",(IF(AND(Table467411[[#This Row],[PSI - FI]]&lt;5,Table467411[[#This Row],[PSI - FI]]&gt;=3),"Blue","No")))</f>
        <v>No</v>
      </c>
      <c r="X454" s="19" t="str">
        <f>HYPERLINK("https://www.google.com/maps/dir/?api=1&amp;origin=" &amp; Table467411[[#This Row],[Begin Lat]] &amp; "," &amp; Table467411[[#This Row],[Begin Long]] &amp; "&amp;destination=" &amp; Table467411[[#This Row],[End Lat]] &amp; "," &amp; Table467411[[#This Row],[End Long]] &amp; "&amp;travelmode=driving", "Google Maps")</f>
        <v>Google Maps</v>
      </c>
      <c r="Y454" s="1">
        <v>40.9980845913</v>
      </c>
      <c r="Z454" s="1">
        <v>-80.662742942999998</v>
      </c>
      <c r="AA454" s="1">
        <v>41.005304037800002</v>
      </c>
      <c r="AB454" s="1">
        <v>-80.662738362499994</v>
      </c>
    </row>
    <row r="455" spans="1:28" x14ac:dyDescent="0.25">
      <c r="A455" s="13">
        <v>453</v>
      </c>
      <c r="B455" s="17">
        <v>4</v>
      </c>
      <c r="C455" s="1" t="s">
        <v>800</v>
      </c>
      <c r="D455" s="1" t="s">
        <v>4830</v>
      </c>
      <c r="E455" s="1" t="s">
        <v>5281</v>
      </c>
      <c r="F455" s="1" t="s">
        <v>4907</v>
      </c>
      <c r="G455" s="16">
        <v>1.6</v>
      </c>
      <c r="H455" s="16">
        <v>2.1</v>
      </c>
      <c r="I455" s="13" t="s">
        <v>3190</v>
      </c>
      <c r="J455" s="1" t="s">
        <v>4991</v>
      </c>
      <c r="K455" s="1">
        <v>0</v>
      </c>
      <c r="L455" s="1">
        <v>0</v>
      </c>
      <c r="M455" s="1">
        <v>4</v>
      </c>
      <c r="N455" s="1">
        <v>7</v>
      </c>
      <c r="O455" s="1">
        <v>30</v>
      </c>
      <c r="P455" s="16">
        <v>87.25</v>
      </c>
      <c r="Q455" s="21">
        <v>0.29069852434151539</v>
      </c>
      <c r="R455" s="21">
        <v>16.946982808682421</v>
      </c>
      <c r="S455" s="21">
        <v>16.656284284340906</v>
      </c>
      <c r="T455" s="21">
        <v>2.3606965457875387E-2</v>
      </c>
      <c r="U455" s="21">
        <v>0.98929908087915897</v>
      </c>
      <c r="V455" s="21">
        <v>0.96569211542128353</v>
      </c>
      <c r="W455" s="13" t="str">
        <f>IF(Table467411[[#This Row],[PSI - FI]]&gt;5,"Red",(IF(AND(Table467411[[#This Row],[PSI - FI]]&lt;5,Table467411[[#This Row],[PSI - FI]]&gt;=3),"Blue","No")))</f>
        <v>No</v>
      </c>
      <c r="X455" s="19" t="str">
        <f>HYPERLINK("https://www.google.com/maps/dir/?api=1&amp;origin=" &amp; Table467411[[#This Row],[Begin Lat]] &amp; "," &amp; Table467411[[#This Row],[Begin Long]] &amp; "&amp;destination=" &amp; Table467411[[#This Row],[End Lat]] &amp; "," &amp; Table467411[[#This Row],[End Long]] &amp; "&amp;travelmode=driving", "Google Maps")</f>
        <v>Google Maps</v>
      </c>
      <c r="Y455" s="1">
        <v>40.872725529699999</v>
      </c>
      <c r="Z455" s="1">
        <v>-81.441580821100004</v>
      </c>
      <c r="AA455" s="1">
        <v>40.879974928300001</v>
      </c>
      <c r="AB455" s="1">
        <v>-81.441239528599993</v>
      </c>
    </row>
    <row r="456" spans="1:28" x14ac:dyDescent="0.25">
      <c r="A456" s="13">
        <v>454</v>
      </c>
      <c r="B456" s="17">
        <v>4</v>
      </c>
      <c r="C456" s="1" t="s">
        <v>800</v>
      </c>
      <c r="D456" s="1" t="s">
        <v>3332</v>
      </c>
      <c r="E456" s="1" t="s">
        <v>3333</v>
      </c>
      <c r="F456" s="1" t="s">
        <v>3741</v>
      </c>
      <c r="G456" s="16">
        <v>11.8</v>
      </c>
      <c r="H456" s="16">
        <v>12.3</v>
      </c>
      <c r="I456" s="13" t="s">
        <v>3190</v>
      </c>
      <c r="J456" s="1" t="s">
        <v>4984</v>
      </c>
      <c r="K456" s="1">
        <v>1</v>
      </c>
      <c r="L456" s="1">
        <v>0</v>
      </c>
      <c r="M456" s="1">
        <v>2</v>
      </c>
      <c r="N456" s="1">
        <v>1</v>
      </c>
      <c r="O456" s="1">
        <v>8</v>
      </c>
      <c r="P456" s="16">
        <v>71.207939680232556</v>
      </c>
      <c r="Q456" s="21">
        <v>0.40230048858305539</v>
      </c>
      <c r="R456" s="21">
        <v>4.1353043751330345</v>
      </c>
      <c r="S456" s="21">
        <v>3.7330038865499793</v>
      </c>
      <c r="T456" s="21">
        <v>2.88418542462794E-2</v>
      </c>
      <c r="U456" s="21">
        <v>0.98927264472486387</v>
      </c>
      <c r="V456" s="21">
        <v>0.96043079047858448</v>
      </c>
      <c r="W456" s="13" t="str">
        <f>IF(Table467411[[#This Row],[PSI - FI]]&gt;5,"Red",(IF(AND(Table467411[[#This Row],[PSI - FI]]&lt;5,Table467411[[#This Row],[PSI - FI]]&gt;=3),"Blue","No")))</f>
        <v>No</v>
      </c>
      <c r="X456" s="19" t="str">
        <f>HYPERLINK("https://www.google.com/maps/dir/?api=1&amp;origin=" &amp; Table467411[[#This Row],[Begin Lat]] &amp; "," &amp; Table467411[[#This Row],[Begin Long]] &amp; "&amp;destination=" &amp; Table467411[[#This Row],[End Lat]] &amp; "," &amp; Table467411[[#This Row],[End Long]] &amp; "&amp;travelmode=driving", "Google Maps")</f>
        <v>Google Maps</v>
      </c>
      <c r="Y456" s="1">
        <v>40.776626413400002</v>
      </c>
      <c r="Z456" s="1">
        <v>-81.443421086399994</v>
      </c>
      <c r="AA456" s="1">
        <v>40.777699050999999</v>
      </c>
      <c r="AB456" s="1">
        <v>-81.433997370100002</v>
      </c>
    </row>
    <row r="457" spans="1:28" x14ac:dyDescent="0.25">
      <c r="A457" s="13">
        <v>455</v>
      </c>
      <c r="B457" s="17">
        <v>10</v>
      </c>
      <c r="C457" s="1" t="s">
        <v>3834</v>
      </c>
      <c r="D457" s="1" t="s">
        <v>3215</v>
      </c>
      <c r="E457" s="1" t="s">
        <v>3435</v>
      </c>
      <c r="F457" s="1" t="s">
        <v>3701</v>
      </c>
      <c r="G457" s="16">
        <v>12.7</v>
      </c>
      <c r="H457" s="16">
        <v>13.2</v>
      </c>
      <c r="I457" s="13" t="s">
        <v>3190</v>
      </c>
      <c r="J457" s="1" t="s">
        <v>4984</v>
      </c>
      <c r="K457" s="1">
        <v>0</v>
      </c>
      <c r="L457" s="1">
        <v>1</v>
      </c>
      <c r="M457" s="1">
        <v>3</v>
      </c>
      <c r="N457" s="1">
        <v>0</v>
      </c>
      <c r="O457" s="1">
        <v>7</v>
      </c>
      <c r="P457" s="16">
        <v>72.317314680232556</v>
      </c>
      <c r="Q457" s="21">
        <v>0.32139872869684372</v>
      </c>
      <c r="R457" s="21">
        <v>4.1650686339712646</v>
      </c>
      <c r="S457" s="21">
        <v>3.843669905274421</v>
      </c>
      <c r="T457" s="21">
        <v>2.3248009767297507E-2</v>
      </c>
      <c r="U457" s="21">
        <v>0.98705354588903871</v>
      </c>
      <c r="V457" s="21">
        <v>0.96380553612174125</v>
      </c>
      <c r="W457" s="13" t="str">
        <f>IF(Table467411[[#This Row],[PSI - FI]]&gt;5,"Red",(IF(AND(Table467411[[#This Row],[PSI - FI]]&lt;5,Table467411[[#This Row],[PSI - FI]]&gt;=3),"Blue","No")))</f>
        <v>No</v>
      </c>
      <c r="X457" s="19" t="str">
        <f>HYPERLINK("https://www.google.com/maps/dir/?api=1&amp;origin=" &amp; Table467411[[#This Row],[Begin Lat]] &amp; "," &amp; Table467411[[#This Row],[Begin Long]] &amp; "&amp;destination=" &amp; Table467411[[#This Row],[End Lat]] &amp; "," &amp; Table467411[[#This Row],[End Long]] &amp; "&amp;travelmode=driving", "Google Maps")</f>
        <v>Google Maps</v>
      </c>
      <c r="Y457" s="1">
        <v>39.353372083499998</v>
      </c>
      <c r="Z457" s="1">
        <v>-82.092066080999999</v>
      </c>
      <c r="AA457" s="1">
        <v>39.349082659899999</v>
      </c>
      <c r="AB457" s="1">
        <v>-82.084576094300004</v>
      </c>
    </row>
    <row r="458" spans="1:28" x14ac:dyDescent="0.25">
      <c r="A458" s="13">
        <v>456</v>
      </c>
      <c r="B458" s="17">
        <v>3</v>
      </c>
      <c r="C458" s="1" t="s">
        <v>802</v>
      </c>
      <c r="D458" s="1" t="s">
        <v>4817</v>
      </c>
      <c r="E458" s="1" t="s">
        <v>5883</v>
      </c>
      <c r="F458" s="1" t="s">
        <v>3716</v>
      </c>
      <c r="G458" s="16">
        <v>13.6</v>
      </c>
      <c r="H458" s="16">
        <v>14.1</v>
      </c>
      <c r="I458" s="13" t="s">
        <v>3190</v>
      </c>
      <c r="J458" s="1" t="s">
        <v>4975</v>
      </c>
      <c r="K458" s="1">
        <v>0</v>
      </c>
      <c r="L458" s="1">
        <v>0</v>
      </c>
      <c r="M458" s="1">
        <v>5</v>
      </c>
      <c r="N458" s="1">
        <v>3</v>
      </c>
      <c r="O458" s="1">
        <v>17</v>
      </c>
      <c r="P458" s="16">
        <v>63.046875</v>
      </c>
      <c r="Q458" s="21">
        <v>0.34989841469793032</v>
      </c>
      <c r="R458" s="21">
        <v>9.4759059327983923</v>
      </c>
      <c r="S458" s="21">
        <v>9.1260075181004616</v>
      </c>
      <c r="T458" s="21">
        <v>2.7509909973463753E-2</v>
      </c>
      <c r="U458" s="21">
        <v>0.98570831482202381</v>
      </c>
      <c r="V458" s="21">
        <v>0.95819840484856011</v>
      </c>
      <c r="W458" s="13" t="str">
        <f>IF(Table467411[[#This Row],[PSI - FI]]&gt;5,"Red",(IF(AND(Table467411[[#This Row],[PSI - FI]]&lt;5,Table467411[[#This Row],[PSI - FI]]&gt;=3),"Blue","No")))</f>
        <v>No</v>
      </c>
      <c r="X458" s="19" t="str">
        <f>HYPERLINK("https://www.google.com/maps/dir/?api=1&amp;origin=" &amp; Table467411[[#This Row],[Begin Lat]] &amp; "," &amp; Table467411[[#This Row],[Begin Long]] &amp; "&amp;destination=" &amp; Table467411[[#This Row],[End Lat]] &amp; "," &amp; Table467411[[#This Row],[End Long]] &amp; "&amp;travelmode=driving", "Google Maps")</f>
        <v>Google Maps</v>
      </c>
      <c r="Y458" s="1">
        <v>40.775494349699997</v>
      </c>
      <c r="Z458" s="1">
        <v>-82.477045146999998</v>
      </c>
      <c r="AA458" s="1">
        <v>40.779771274399998</v>
      </c>
      <c r="AB458" s="1">
        <v>-82.469364482200007</v>
      </c>
    </row>
    <row r="459" spans="1:28" x14ac:dyDescent="0.25">
      <c r="A459" s="13">
        <v>457</v>
      </c>
      <c r="B459" s="17">
        <v>4</v>
      </c>
      <c r="C459" s="1" t="s">
        <v>3194</v>
      </c>
      <c r="D459" s="1" t="s">
        <v>3547</v>
      </c>
      <c r="E459" s="1" t="s">
        <v>3548</v>
      </c>
      <c r="F459" s="1" t="s">
        <v>3725</v>
      </c>
      <c r="G459" s="16">
        <v>10.5</v>
      </c>
      <c r="H459" s="16">
        <v>11</v>
      </c>
      <c r="I459" s="13" t="s">
        <v>3190</v>
      </c>
      <c r="J459" s="1" t="s">
        <v>4975</v>
      </c>
      <c r="K459" s="1">
        <v>0</v>
      </c>
      <c r="L459" s="1">
        <v>1</v>
      </c>
      <c r="M459" s="1">
        <v>5</v>
      </c>
      <c r="N459" s="1">
        <v>2</v>
      </c>
      <c r="O459" s="1">
        <v>8</v>
      </c>
      <c r="P459" s="16">
        <v>95.286064680232556</v>
      </c>
      <c r="Q459" s="21">
        <v>0.24927516591386062</v>
      </c>
      <c r="R459" s="21">
        <v>9.4135419783361094</v>
      </c>
      <c r="S459" s="21">
        <v>9.1642668124222482</v>
      </c>
      <c r="T459" s="21">
        <v>1.9271235487216626E-2</v>
      </c>
      <c r="U459" s="21">
        <v>0.98515352402708567</v>
      </c>
      <c r="V459" s="21">
        <v>0.96588228853986902</v>
      </c>
      <c r="W459" s="13" t="str">
        <f>IF(Table467411[[#This Row],[PSI - FI]]&gt;5,"Red",(IF(AND(Table467411[[#This Row],[PSI - FI]]&lt;5,Table467411[[#This Row],[PSI - FI]]&gt;=3),"Blue","No")))</f>
        <v>No</v>
      </c>
      <c r="X459" s="19" t="str">
        <f>HYPERLINK("https://www.google.com/maps/dir/?api=1&amp;origin=" &amp; Table467411[[#This Row],[Begin Lat]] &amp; "," &amp; Table467411[[#This Row],[Begin Long]] &amp; "&amp;destination=" &amp; Table467411[[#This Row],[End Lat]] &amp; "," &amp; Table467411[[#This Row],[End Long]] &amp; "&amp;travelmode=driving", "Google Maps")</f>
        <v>Google Maps</v>
      </c>
      <c r="Y459" s="1">
        <v>41.8540642277</v>
      </c>
      <c r="Z459" s="1">
        <v>-80.8180997244</v>
      </c>
      <c r="AA459" s="1">
        <v>41.857749638900003</v>
      </c>
      <c r="AB459" s="1">
        <v>-80.809769177800007</v>
      </c>
    </row>
    <row r="460" spans="1:28" x14ac:dyDescent="0.25">
      <c r="A460" s="13">
        <v>458</v>
      </c>
      <c r="B460" s="17">
        <v>8</v>
      </c>
      <c r="C460" s="1" t="s">
        <v>787</v>
      </c>
      <c r="D460" s="1" t="s">
        <v>3984</v>
      </c>
      <c r="E460" s="1" t="s">
        <v>5407</v>
      </c>
      <c r="F460" s="1" t="s">
        <v>3722</v>
      </c>
      <c r="G460" s="16">
        <v>12</v>
      </c>
      <c r="H460" s="16">
        <v>12.5</v>
      </c>
      <c r="I460" s="13" t="s">
        <v>3190</v>
      </c>
      <c r="J460" s="1" t="s">
        <v>4991</v>
      </c>
      <c r="K460" s="1">
        <v>0</v>
      </c>
      <c r="L460" s="1">
        <v>1</v>
      </c>
      <c r="M460" s="1">
        <v>2</v>
      </c>
      <c r="N460" s="1">
        <v>5</v>
      </c>
      <c r="O460" s="1">
        <v>15</v>
      </c>
      <c r="P460" s="16">
        <v>95.957939680232556</v>
      </c>
      <c r="Q460" s="21">
        <v>0.45743335871989738</v>
      </c>
      <c r="R460" s="21">
        <v>9.2129288791430159</v>
      </c>
      <c r="S460" s="21">
        <v>8.7554955204231177</v>
      </c>
      <c r="T460" s="21">
        <v>3.6036000804417739E-2</v>
      </c>
      <c r="U460" s="21">
        <v>0.98381573320046534</v>
      </c>
      <c r="V460" s="21">
        <v>0.94777973239604763</v>
      </c>
      <c r="W460" s="13" t="str">
        <f>IF(Table467411[[#This Row],[PSI - FI]]&gt;5,"Red",(IF(AND(Table467411[[#This Row],[PSI - FI]]&lt;5,Table467411[[#This Row],[PSI - FI]]&gt;=3),"Blue","No")))</f>
        <v>No</v>
      </c>
      <c r="X460" s="19" t="str">
        <f>HYPERLINK("https://www.google.com/maps/dir/?api=1&amp;origin=" &amp; Table467411[[#This Row],[Begin Lat]] &amp; "," &amp; Table467411[[#This Row],[Begin Long]] &amp; "&amp;destination=" &amp; Table467411[[#This Row],[End Lat]] &amp; "," &amp; Table467411[[#This Row],[End Long]] &amp; "&amp;travelmode=driving", "Google Maps")</f>
        <v>Google Maps</v>
      </c>
      <c r="Y460" s="1">
        <v>39.2503252749</v>
      </c>
      <c r="Z460" s="1">
        <v>-84.547833491999995</v>
      </c>
      <c r="AA460" s="1">
        <v>39.255616099500003</v>
      </c>
      <c r="AB460" s="1">
        <v>-84.554168555999993</v>
      </c>
    </row>
    <row r="461" spans="1:28" x14ac:dyDescent="0.25">
      <c r="A461" s="13">
        <v>459</v>
      </c>
      <c r="B461" s="17">
        <v>3</v>
      </c>
      <c r="C461" s="1" t="s">
        <v>802</v>
      </c>
      <c r="D461" s="1" t="s">
        <v>4817</v>
      </c>
      <c r="E461" s="1" t="s">
        <v>5883</v>
      </c>
      <c r="F461" s="1" t="s">
        <v>3716</v>
      </c>
      <c r="G461" s="16">
        <v>15.5</v>
      </c>
      <c r="H461" s="16">
        <v>16</v>
      </c>
      <c r="I461" s="13" t="s">
        <v>3190</v>
      </c>
      <c r="J461" s="1" t="s">
        <v>4975</v>
      </c>
      <c r="K461" s="1">
        <v>0</v>
      </c>
      <c r="L461" s="1">
        <v>2</v>
      </c>
      <c r="M461" s="1">
        <v>2</v>
      </c>
      <c r="N461" s="1">
        <v>3</v>
      </c>
      <c r="O461" s="1">
        <v>4</v>
      </c>
      <c r="P461" s="16">
        <v>121.75962936046511</v>
      </c>
      <c r="Q461" s="21">
        <v>0.34832778806540615</v>
      </c>
      <c r="R461" s="21">
        <v>4.3127282757314598</v>
      </c>
      <c r="S461" s="21">
        <v>3.9644004876660537</v>
      </c>
      <c r="T461" s="21">
        <v>2.6856175010633612E-2</v>
      </c>
      <c r="U461" s="21">
        <v>0.98199958199442428</v>
      </c>
      <c r="V461" s="21">
        <v>0.95514340698379063</v>
      </c>
      <c r="W461" s="13" t="str">
        <f>IF(Table467411[[#This Row],[PSI - FI]]&gt;5,"Red",(IF(AND(Table467411[[#This Row],[PSI - FI]]&lt;5,Table467411[[#This Row],[PSI - FI]]&gt;=3),"Blue","No")))</f>
        <v>No</v>
      </c>
      <c r="X461" s="19" t="str">
        <f>HYPERLINK("https://www.google.com/maps/dir/?api=1&amp;origin=" &amp; Table467411[[#This Row],[Begin Lat]] &amp; "," &amp; Table467411[[#This Row],[Begin Long]] &amp; "&amp;destination=" &amp; Table467411[[#This Row],[End Lat]] &amp; "," &amp; Table467411[[#This Row],[End Long]] &amp; "&amp;travelmode=driving", "Google Maps")</f>
        <v>Google Maps</v>
      </c>
      <c r="Y461" s="1">
        <v>40.791942963499999</v>
      </c>
      <c r="Z461" s="1">
        <v>-82.448027840400002</v>
      </c>
      <c r="AA461" s="1">
        <v>40.796521485900001</v>
      </c>
      <c r="AB461" s="1">
        <v>-82.440646624400003</v>
      </c>
    </row>
    <row r="462" spans="1:28" x14ac:dyDescent="0.25">
      <c r="A462" s="13">
        <v>460</v>
      </c>
      <c r="B462" s="17">
        <v>4</v>
      </c>
      <c r="C462" s="1" t="s">
        <v>790</v>
      </c>
      <c r="D462" s="1" t="s">
        <v>4683</v>
      </c>
      <c r="E462" s="1" t="s">
        <v>5388</v>
      </c>
      <c r="F462" s="1" t="s">
        <v>3793</v>
      </c>
      <c r="G462" s="16">
        <v>6</v>
      </c>
      <c r="H462" s="16">
        <v>6.5</v>
      </c>
      <c r="I462" s="13" t="s">
        <v>3190</v>
      </c>
      <c r="J462" s="1" t="s">
        <v>4975</v>
      </c>
      <c r="K462" s="1">
        <v>0</v>
      </c>
      <c r="L462" s="1">
        <v>1</v>
      </c>
      <c r="M462" s="1">
        <v>5</v>
      </c>
      <c r="N462" s="1">
        <v>4</v>
      </c>
      <c r="O462" s="1">
        <v>25</v>
      </c>
      <c r="P462" s="16">
        <v>121.16106468023256</v>
      </c>
      <c r="Q462" s="21">
        <v>0.25075273616948507</v>
      </c>
      <c r="R462" s="21">
        <v>9.1602349206667455</v>
      </c>
      <c r="S462" s="21">
        <v>8.9094821844972607</v>
      </c>
      <c r="T462" s="21">
        <v>1.9384636750378534E-2</v>
      </c>
      <c r="U462" s="21">
        <v>0.98164235765226937</v>
      </c>
      <c r="V462" s="21">
        <v>0.96225772090189088</v>
      </c>
      <c r="W462" s="13" t="str">
        <f>IF(Table467411[[#This Row],[PSI - FI]]&gt;5,"Red",(IF(AND(Table467411[[#This Row],[PSI - FI]]&lt;5,Table467411[[#This Row],[PSI - FI]]&gt;=3),"Blue","No")))</f>
        <v>No</v>
      </c>
      <c r="X462" s="19" t="str">
        <f>HYPERLINK("https://www.google.com/maps/dir/?api=1&amp;origin=" &amp; Table467411[[#This Row],[Begin Lat]] &amp; "," &amp; Table467411[[#This Row],[Begin Long]] &amp; "&amp;destination=" &amp; Table467411[[#This Row],[End Lat]] &amp; "," &amp; Table467411[[#This Row],[End Long]] &amp; "&amp;travelmode=driving", "Google Maps")</f>
        <v>Google Maps</v>
      </c>
      <c r="Y462" s="1">
        <v>41.2112711467</v>
      </c>
      <c r="Z462" s="1">
        <v>-80.740383306200002</v>
      </c>
      <c r="AA462" s="1">
        <v>41.218516667400003</v>
      </c>
      <c r="AB462" s="1">
        <v>-80.740438331600004</v>
      </c>
    </row>
    <row r="463" spans="1:28" x14ac:dyDescent="0.25">
      <c r="A463" s="13">
        <v>461</v>
      </c>
      <c r="B463" s="17">
        <v>6</v>
      </c>
      <c r="C463" s="1" t="s">
        <v>784</v>
      </c>
      <c r="D463" s="1" t="s">
        <v>4834</v>
      </c>
      <c r="E463" s="1" t="s">
        <v>5973</v>
      </c>
      <c r="F463" s="1" t="s">
        <v>4923</v>
      </c>
      <c r="G463" s="16">
        <v>6.4</v>
      </c>
      <c r="H463" s="16">
        <v>6.9</v>
      </c>
      <c r="I463" s="13" t="s">
        <v>3190</v>
      </c>
      <c r="J463" s="1" t="s">
        <v>4975</v>
      </c>
      <c r="K463" s="1">
        <v>1</v>
      </c>
      <c r="L463" s="1">
        <v>1</v>
      </c>
      <c r="M463" s="1">
        <v>4</v>
      </c>
      <c r="N463" s="1">
        <v>2</v>
      </c>
      <c r="O463" s="1">
        <v>9</v>
      </c>
      <c r="P463" s="16">
        <v>135.41587936046511</v>
      </c>
      <c r="Q463" s="21">
        <v>0.26850864282761083</v>
      </c>
      <c r="R463" s="21">
        <v>7.6190161373698082</v>
      </c>
      <c r="S463" s="21">
        <v>7.3505074945421978</v>
      </c>
      <c r="T463" s="21">
        <v>2.0746720949064754E-2</v>
      </c>
      <c r="U463" s="21">
        <v>0.97712637197557917</v>
      </c>
      <c r="V463" s="21">
        <v>0.95637965102651445</v>
      </c>
      <c r="W463" s="13" t="str">
        <f>IF(Table467411[[#This Row],[PSI - FI]]&gt;5,"Red",(IF(AND(Table467411[[#This Row],[PSI - FI]]&lt;5,Table467411[[#This Row],[PSI - FI]]&gt;=3),"Blue","No")))</f>
        <v>No</v>
      </c>
      <c r="X463" s="19" t="str">
        <f>HYPERLINK("https://www.google.com/maps/dir/?api=1&amp;origin=" &amp; Table467411[[#This Row],[Begin Lat]] &amp; "," &amp; Table467411[[#This Row],[Begin Long]] &amp; "&amp;destination=" &amp; Table467411[[#This Row],[End Lat]] &amp; "," &amp; Table467411[[#This Row],[End Long]] &amp; "&amp;travelmode=driving", "Google Maps")</f>
        <v>Google Maps</v>
      </c>
      <c r="Y463" s="1">
        <v>39.966699912199999</v>
      </c>
      <c r="Z463" s="1">
        <v>-83.094504000000001</v>
      </c>
      <c r="AA463" s="1">
        <v>39.969823107899998</v>
      </c>
      <c r="AB463" s="1">
        <v>-83.086086205499996</v>
      </c>
    </row>
    <row r="464" spans="1:28" x14ac:dyDescent="0.25">
      <c r="A464" s="13">
        <v>462</v>
      </c>
      <c r="B464" s="17">
        <v>8</v>
      </c>
      <c r="C464" s="1" t="s">
        <v>1329</v>
      </c>
      <c r="D464" s="1" t="s">
        <v>4836</v>
      </c>
      <c r="E464" s="1" t="s">
        <v>5974</v>
      </c>
      <c r="F464" s="1" t="s">
        <v>4924</v>
      </c>
      <c r="G464" s="16">
        <v>0.1</v>
      </c>
      <c r="H464" s="16">
        <v>0.6</v>
      </c>
      <c r="I464" s="13" t="s">
        <v>3190</v>
      </c>
      <c r="J464" s="1" t="s">
        <v>4991</v>
      </c>
      <c r="K464" s="1">
        <v>1</v>
      </c>
      <c r="L464" s="1">
        <v>0</v>
      </c>
      <c r="M464" s="1">
        <v>3</v>
      </c>
      <c r="N464" s="1">
        <v>7</v>
      </c>
      <c r="O464" s="1">
        <v>19</v>
      </c>
      <c r="P464" s="16">
        <v>115.37981468023256</v>
      </c>
      <c r="Q464" s="21">
        <v>0.30000942613929749</v>
      </c>
      <c r="R464" s="21">
        <v>10.300077006263864</v>
      </c>
      <c r="S464" s="21">
        <v>10.000067580124567</v>
      </c>
      <c r="T464" s="21">
        <v>2.431168485081674E-2</v>
      </c>
      <c r="U464" s="21">
        <v>0.97106001099701988</v>
      </c>
      <c r="V464" s="21">
        <v>0.94674832614620319</v>
      </c>
      <c r="W464" s="13" t="str">
        <f>IF(Table467411[[#This Row],[PSI - FI]]&gt;5,"Red",(IF(AND(Table467411[[#This Row],[PSI - FI]]&lt;5,Table467411[[#This Row],[PSI - FI]]&gt;=3),"Blue","No")))</f>
        <v>No</v>
      </c>
      <c r="X464" s="19" t="str">
        <f>HYPERLINK("https://www.google.com/maps/dir/?api=1&amp;origin=" &amp; Table467411[[#This Row],[Begin Lat]] &amp; "," &amp; Table467411[[#This Row],[Begin Long]] &amp; "&amp;destination=" &amp; Table467411[[#This Row],[End Lat]] &amp; "," &amp; Table467411[[#This Row],[End Long]] &amp; "&amp;travelmode=driving", "Google Maps")</f>
        <v>Google Maps</v>
      </c>
      <c r="Y464" s="1">
        <v>39.189835890200001</v>
      </c>
      <c r="Z464" s="1">
        <v>-84.257579836700003</v>
      </c>
      <c r="AA464" s="1">
        <v>39.192214052899999</v>
      </c>
      <c r="AB464" s="1">
        <v>-84.2489163889</v>
      </c>
    </row>
    <row r="465" spans="1:28" x14ac:dyDescent="0.25">
      <c r="A465" s="13">
        <v>463</v>
      </c>
      <c r="B465" s="17">
        <v>8</v>
      </c>
      <c r="C465" s="1" t="s">
        <v>787</v>
      </c>
      <c r="D465" s="1" t="s">
        <v>4755</v>
      </c>
      <c r="E465" s="1" t="s">
        <v>5341</v>
      </c>
      <c r="F465" s="1" t="s">
        <v>4361</v>
      </c>
      <c r="G465" s="16">
        <v>9.6999999999999993</v>
      </c>
      <c r="H465" s="16">
        <v>10.199999999999999</v>
      </c>
      <c r="I465" s="13" t="s">
        <v>3190</v>
      </c>
      <c r="J465" s="1" t="s">
        <v>4975</v>
      </c>
      <c r="K465" s="1">
        <v>0</v>
      </c>
      <c r="L465" s="1">
        <v>1</v>
      </c>
      <c r="M465" s="1">
        <v>6</v>
      </c>
      <c r="N465" s="1">
        <v>2</v>
      </c>
      <c r="O465" s="1">
        <v>19</v>
      </c>
      <c r="P465" s="16">
        <v>112.83293968023256</v>
      </c>
      <c r="Q465" s="21">
        <v>0.23750286765047129</v>
      </c>
      <c r="R465" s="21">
        <v>10.903618444867348</v>
      </c>
      <c r="S465" s="21">
        <v>10.666115577216877</v>
      </c>
      <c r="T465" s="21">
        <v>1.8367422168433366E-2</v>
      </c>
      <c r="U465" s="21">
        <v>0.96710190307076427</v>
      </c>
      <c r="V465" s="21">
        <v>0.94873448090233092</v>
      </c>
      <c r="W465" s="13" t="str">
        <f>IF(Table467411[[#This Row],[PSI - FI]]&gt;5,"Red",(IF(AND(Table467411[[#This Row],[PSI - FI]]&lt;5,Table467411[[#This Row],[PSI - FI]]&gt;=3),"Blue","No")))</f>
        <v>No</v>
      </c>
      <c r="X465" s="19" t="str">
        <f>HYPERLINK("https://www.google.com/maps/dir/?api=1&amp;origin=" &amp; Table467411[[#This Row],[Begin Lat]] &amp; "," &amp; Table467411[[#This Row],[Begin Long]] &amp; "&amp;destination=" &amp; Table467411[[#This Row],[End Lat]] &amp; "," &amp; Table467411[[#This Row],[End Long]] &amp; "&amp;travelmode=driving", "Google Maps")</f>
        <v>Google Maps</v>
      </c>
      <c r="Y465" s="1">
        <v>39.2121851518</v>
      </c>
      <c r="Z465" s="1">
        <v>-84.675347945200002</v>
      </c>
      <c r="AA465" s="1">
        <v>39.205068855699999</v>
      </c>
      <c r="AB465" s="1">
        <v>-84.673981276999996</v>
      </c>
    </row>
    <row r="466" spans="1:28" x14ac:dyDescent="0.25">
      <c r="A466" s="13">
        <v>464</v>
      </c>
      <c r="B466" s="17">
        <v>4</v>
      </c>
      <c r="C466" s="1" t="s">
        <v>790</v>
      </c>
      <c r="D466" s="1" t="s">
        <v>4838</v>
      </c>
      <c r="E466" s="1" t="s">
        <v>5975</v>
      </c>
      <c r="F466" s="1" t="s">
        <v>4925</v>
      </c>
      <c r="G466" s="16">
        <v>2.6</v>
      </c>
      <c r="H466" s="16">
        <v>3.1</v>
      </c>
      <c r="I466" s="13" t="s">
        <v>3190</v>
      </c>
      <c r="J466" s="1" t="s">
        <v>4984</v>
      </c>
      <c r="K466" s="1">
        <v>0</v>
      </c>
      <c r="L466" s="1">
        <v>1</v>
      </c>
      <c r="M466" s="1">
        <v>2</v>
      </c>
      <c r="N466" s="1">
        <v>2</v>
      </c>
      <c r="O466" s="1">
        <v>4</v>
      </c>
      <c r="P466" s="16">
        <v>71.645439680232556</v>
      </c>
      <c r="Q466" s="21">
        <v>0.16051205763582782</v>
      </c>
      <c r="R466" s="21">
        <v>3.3179141904160421</v>
      </c>
      <c r="S466" s="21">
        <v>3.1574021327802142</v>
      </c>
      <c r="T466" s="21">
        <v>1.3229255926368614E-2</v>
      </c>
      <c r="U466" s="21">
        <v>0.96534191188811624</v>
      </c>
      <c r="V466" s="21">
        <v>0.95211265596174766</v>
      </c>
      <c r="W466" s="13" t="str">
        <f>IF(Table467411[[#This Row],[PSI - FI]]&gt;5,"Red",(IF(AND(Table467411[[#This Row],[PSI - FI]]&lt;5,Table467411[[#This Row],[PSI - FI]]&gt;=3),"Blue","No")))</f>
        <v>No</v>
      </c>
      <c r="X466" s="19" t="str">
        <f>HYPERLINK("https://www.google.com/maps/dir/?api=1&amp;origin=" &amp; Table467411[[#This Row],[Begin Lat]] &amp; "," &amp; Table467411[[#This Row],[Begin Long]] &amp; "&amp;destination=" &amp; Table467411[[#This Row],[End Lat]] &amp; "," &amp; Table467411[[#This Row],[End Long]] &amp; "&amp;travelmode=driving", "Google Maps")</f>
        <v>Google Maps</v>
      </c>
      <c r="Y466" s="1">
        <v>41.210893017700002</v>
      </c>
      <c r="Z466" s="1">
        <v>-80.958494541099995</v>
      </c>
      <c r="AA466" s="1">
        <v>41.213990409899999</v>
      </c>
      <c r="AB466" s="1">
        <v>-80.949836460699998</v>
      </c>
    </row>
    <row r="467" spans="1:28" x14ac:dyDescent="0.25">
      <c r="A467" s="13">
        <v>465</v>
      </c>
      <c r="B467" s="17">
        <v>7</v>
      </c>
      <c r="C467" s="1" t="s">
        <v>2373</v>
      </c>
      <c r="D467" s="1" t="s">
        <v>4840</v>
      </c>
      <c r="E467" s="1" t="s">
        <v>5058</v>
      </c>
      <c r="F467" s="1" t="s">
        <v>3701</v>
      </c>
      <c r="G467" s="16">
        <v>20.399999999999999</v>
      </c>
      <c r="H467" s="16">
        <v>20.9</v>
      </c>
      <c r="I467" s="13" t="s">
        <v>3190</v>
      </c>
      <c r="J467" s="1" t="s">
        <v>4984</v>
      </c>
      <c r="K467" s="1">
        <v>0</v>
      </c>
      <c r="L467" s="1">
        <v>1</v>
      </c>
      <c r="M467" s="1">
        <v>1</v>
      </c>
      <c r="N467" s="1">
        <v>2</v>
      </c>
      <c r="O467" s="1">
        <v>6</v>
      </c>
      <c r="P467" s="16">
        <v>67.098564680232556</v>
      </c>
      <c r="Q467" s="21">
        <v>0.27281612596887178</v>
      </c>
      <c r="R467" s="21">
        <v>3.9735120964685722</v>
      </c>
      <c r="S467" s="21">
        <v>3.7006959704997002</v>
      </c>
      <c r="T467" s="21">
        <v>2.0051223169381256E-2</v>
      </c>
      <c r="U467" s="21">
        <v>0.9600819810037633</v>
      </c>
      <c r="V467" s="21">
        <v>0.94003075783438206</v>
      </c>
      <c r="W467" s="13" t="str">
        <f>IF(Table467411[[#This Row],[PSI - FI]]&gt;5,"Red",(IF(AND(Table467411[[#This Row],[PSI - FI]]&lt;5,Table467411[[#This Row],[PSI - FI]]&gt;=3),"Blue","No")))</f>
        <v>No</v>
      </c>
      <c r="X467" s="19" t="str">
        <f>HYPERLINK("https://www.google.com/maps/dir/?api=1&amp;origin=" &amp; Table467411[[#This Row],[Begin Lat]] &amp; "," &amp; Table467411[[#This Row],[Begin Long]] &amp; "&amp;destination=" &amp; Table467411[[#This Row],[End Lat]] &amp; "," &amp; Table467411[[#This Row],[End Long]] &amp; "&amp;travelmode=driving", "Google Maps")</f>
        <v>Google Maps</v>
      </c>
      <c r="Y467" s="1">
        <v>40.3362942706</v>
      </c>
      <c r="Z467" s="1">
        <v>-83.687848524200007</v>
      </c>
      <c r="AA467" s="1">
        <v>40.330977989399997</v>
      </c>
      <c r="AB467" s="1">
        <v>-83.681419859299993</v>
      </c>
    </row>
    <row r="468" spans="1:28" x14ac:dyDescent="0.25">
      <c r="A468" s="13">
        <v>466</v>
      </c>
      <c r="B468" s="17">
        <v>4</v>
      </c>
      <c r="C468" s="1" t="s">
        <v>800</v>
      </c>
      <c r="D468" s="1" t="s">
        <v>3271</v>
      </c>
      <c r="E468" s="1" t="s">
        <v>5833</v>
      </c>
      <c r="F468" s="1" t="s">
        <v>3721</v>
      </c>
      <c r="G468" s="16">
        <v>28.1</v>
      </c>
      <c r="H468" s="16">
        <v>28.6</v>
      </c>
      <c r="I468" s="13" t="s">
        <v>3190</v>
      </c>
      <c r="J468" s="1" t="s">
        <v>4984</v>
      </c>
      <c r="K468" s="1">
        <v>0</v>
      </c>
      <c r="L468" s="1">
        <v>1</v>
      </c>
      <c r="M468" s="1">
        <v>1</v>
      </c>
      <c r="N468" s="1">
        <v>2</v>
      </c>
      <c r="O468" s="1">
        <v>4</v>
      </c>
      <c r="P468" s="16">
        <v>65.098564680232556</v>
      </c>
      <c r="Q468" s="21">
        <v>0.27551025159632325</v>
      </c>
      <c r="R468" s="21">
        <v>3.152114498243983</v>
      </c>
      <c r="S468" s="21">
        <v>2.87660424664766</v>
      </c>
      <c r="T468" s="21">
        <v>2.0224991709224757E-2</v>
      </c>
      <c r="U468" s="21">
        <v>0.9589057387880997</v>
      </c>
      <c r="V468" s="21">
        <v>0.93868074707887494</v>
      </c>
      <c r="W468" s="13" t="str">
        <f>IF(Table467411[[#This Row],[PSI - FI]]&gt;5,"Red",(IF(AND(Table467411[[#This Row],[PSI - FI]]&lt;5,Table467411[[#This Row],[PSI - FI]]&gt;=3),"Blue","No")))</f>
        <v>No</v>
      </c>
      <c r="X468" s="19" t="str">
        <f>HYPERLINK("https://www.google.com/maps/dir/?api=1&amp;origin=" &amp; Table467411[[#This Row],[Begin Lat]] &amp; "," &amp; Table467411[[#This Row],[Begin Long]] &amp; "&amp;destination=" &amp; Table467411[[#This Row],[End Lat]] &amp; "," &amp; Table467411[[#This Row],[End Long]] &amp; "&amp;travelmode=driving", "Google Maps")</f>
        <v>Google Maps</v>
      </c>
      <c r="Y468" s="1">
        <v>40.846696312699997</v>
      </c>
      <c r="Z468" s="1">
        <v>-81.292314424099999</v>
      </c>
      <c r="AA468" s="1">
        <v>40.849507431100001</v>
      </c>
      <c r="AB468" s="1">
        <v>-81.2835232547</v>
      </c>
    </row>
    <row r="469" spans="1:28" x14ac:dyDescent="0.25">
      <c r="A469" s="13">
        <v>467</v>
      </c>
      <c r="B469" s="17">
        <v>4</v>
      </c>
      <c r="C469" s="1" t="s">
        <v>800</v>
      </c>
      <c r="D469" s="1" t="s">
        <v>3271</v>
      </c>
      <c r="E469" s="1" t="s">
        <v>5833</v>
      </c>
      <c r="F469" s="1" t="s">
        <v>3721</v>
      </c>
      <c r="G469" s="16">
        <v>32.700000000000003</v>
      </c>
      <c r="H469" s="16">
        <v>33.200000000000003</v>
      </c>
      <c r="I469" s="13" t="s">
        <v>3190</v>
      </c>
      <c r="J469" s="1" t="s">
        <v>4984</v>
      </c>
      <c r="K469" s="1">
        <v>1</v>
      </c>
      <c r="L469" s="1">
        <v>0</v>
      </c>
      <c r="M469" s="1">
        <v>1</v>
      </c>
      <c r="N469" s="1">
        <v>2</v>
      </c>
      <c r="O469" s="1">
        <v>4</v>
      </c>
      <c r="P469" s="16">
        <v>65.098564680232556</v>
      </c>
      <c r="Q469" s="21">
        <v>0.27551025159632325</v>
      </c>
      <c r="R469" s="21">
        <v>3.152114498243983</v>
      </c>
      <c r="S469" s="21">
        <v>2.87660424664766</v>
      </c>
      <c r="T469" s="21">
        <v>2.0224991709224757E-2</v>
      </c>
      <c r="U469" s="21">
        <v>0.9589057387880997</v>
      </c>
      <c r="V469" s="21">
        <v>0.93868074707887494</v>
      </c>
      <c r="W469" s="13" t="str">
        <f>IF(Table467411[[#This Row],[PSI - FI]]&gt;5,"Red",(IF(AND(Table467411[[#This Row],[PSI - FI]]&lt;5,Table467411[[#This Row],[PSI - FI]]&gt;=3),"Blue","No")))</f>
        <v>No</v>
      </c>
      <c r="X469" s="19" t="str">
        <f>HYPERLINK("https://www.google.com/maps/dir/?api=1&amp;origin=" &amp; Table467411[[#This Row],[Begin Lat]] &amp; "," &amp; Table467411[[#This Row],[Begin Long]] &amp; "&amp;destination=" &amp; Table467411[[#This Row],[End Lat]] &amp; "," &amp; Table467411[[#This Row],[End Long]] &amp; "&amp;travelmode=driving", "Google Maps")</f>
        <v>Google Maps</v>
      </c>
      <c r="Y469" s="1">
        <v>40.881834771199998</v>
      </c>
      <c r="Z469" s="1">
        <v>-81.218395555599997</v>
      </c>
      <c r="AA469" s="1">
        <v>40.884928794899999</v>
      </c>
      <c r="AB469" s="1">
        <v>-81.209769088800002</v>
      </c>
    </row>
    <row r="470" spans="1:28" x14ac:dyDescent="0.25">
      <c r="A470" s="13">
        <v>468</v>
      </c>
      <c r="B470" s="17">
        <v>2</v>
      </c>
      <c r="C470" s="1" t="s">
        <v>1336</v>
      </c>
      <c r="D470" s="1" t="s">
        <v>3245</v>
      </c>
      <c r="E470" s="1" t="s">
        <v>3246</v>
      </c>
      <c r="F470" s="1" t="s">
        <v>3712</v>
      </c>
      <c r="G470" s="16">
        <v>23.2</v>
      </c>
      <c r="H470" s="16">
        <v>23.7</v>
      </c>
      <c r="I470" s="13" t="s">
        <v>3190</v>
      </c>
      <c r="J470" s="1" t="s">
        <v>4984</v>
      </c>
      <c r="K470" s="1">
        <v>0</v>
      </c>
      <c r="L470" s="1">
        <v>3</v>
      </c>
      <c r="M470" s="1">
        <v>1</v>
      </c>
      <c r="N470" s="1">
        <v>0</v>
      </c>
      <c r="O470" s="1">
        <v>2</v>
      </c>
      <c r="P470" s="16">
        <v>145.57694404069767</v>
      </c>
      <c r="Q470" s="21">
        <v>0.27007005013729046</v>
      </c>
      <c r="R470" s="21">
        <v>2.3739968883499594</v>
      </c>
      <c r="S470" s="21">
        <v>2.103926838212669</v>
      </c>
      <c r="T470" s="21">
        <v>1.9874545159688357E-2</v>
      </c>
      <c r="U470" s="21">
        <v>0.95374556768669394</v>
      </c>
      <c r="V470" s="21">
        <v>0.9338710225270056</v>
      </c>
      <c r="W470" s="13" t="str">
        <f>IF(Table467411[[#This Row],[PSI - FI]]&gt;5,"Red",(IF(AND(Table467411[[#This Row],[PSI - FI]]&lt;5,Table467411[[#This Row],[PSI - FI]]&gt;=3),"Blue","No")))</f>
        <v>No</v>
      </c>
      <c r="X470" s="19" t="str">
        <f>HYPERLINK("https://www.google.com/maps/dir/?api=1&amp;origin=" &amp; Table467411[[#This Row],[Begin Lat]] &amp; "," &amp; Table467411[[#This Row],[Begin Long]] &amp; "&amp;destination=" &amp; Table467411[[#This Row],[End Lat]] &amp; "," &amp; Table467411[[#This Row],[End Long]] &amp; "&amp;travelmode=driving", "Google Maps")</f>
        <v>Google Maps</v>
      </c>
      <c r="Y470" s="1">
        <v>41.509476369399998</v>
      </c>
      <c r="Z470" s="1">
        <v>-82.909827942299998</v>
      </c>
      <c r="AA470" s="1">
        <v>41.512183823000001</v>
      </c>
      <c r="AB470" s="1">
        <v>-82.9012570668</v>
      </c>
    </row>
    <row r="471" spans="1:28" x14ac:dyDescent="0.25">
      <c r="A471" s="13">
        <v>469</v>
      </c>
      <c r="B471" s="17">
        <v>10</v>
      </c>
      <c r="C471" s="1" t="s">
        <v>3834</v>
      </c>
      <c r="D471" s="1" t="s">
        <v>3215</v>
      </c>
      <c r="E471" s="1" t="s">
        <v>5976</v>
      </c>
      <c r="F471" s="1" t="s">
        <v>3701</v>
      </c>
      <c r="G471" s="16">
        <v>10.4</v>
      </c>
      <c r="H471" s="16">
        <v>10.9</v>
      </c>
      <c r="I471" s="13" t="s">
        <v>3190</v>
      </c>
      <c r="J471" s="1" t="s">
        <v>4984</v>
      </c>
      <c r="K471" s="1">
        <v>1</v>
      </c>
      <c r="L471" s="1">
        <v>0</v>
      </c>
      <c r="M471" s="1">
        <v>3</v>
      </c>
      <c r="N471" s="1">
        <v>0</v>
      </c>
      <c r="O471" s="1">
        <v>3</v>
      </c>
      <c r="P471" s="16">
        <v>68.317314680232556</v>
      </c>
      <c r="Q471" s="21">
        <v>0.26964727765665791</v>
      </c>
      <c r="R471" s="21">
        <v>2.7582536999550507</v>
      </c>
      <c r="S471" s="21">
        <v>2.4886064222983926</v>
      </c>
      <c r="T471" s="21">
        <v>1.9865278240371716E-2</v>
      </c>
      <c r="U471" s="21">
        <v>0.95187772735441833</v>
      </c>
      <c r="V471" s="21">
        <v>0.93201244911404657</v>
      </c>
      <c r="W471" s="13" t="str">
        <f>IF(Table467411[[#This Row],[PSI - FI]]&gt;5,"Red",(IF(AND(Table467411[[#This Row],[PSI - FI]]&lt;5,Table467411[[#This Row],[PSI - FI]]&gt;=3),"Blue","No")))</f>
        <v>No</v>
      </c>
      <c r="X471" s="19" t="str">
        <f>HYPERLINK("https://www.google.com/maps/dir/?api=1&amp;origin=" &amp; Table467411[[#This Row],[Begin Lat]] &amp; "," &amp; Table467411[[#This Row],[Begin Long]] &amp; "&amp;destination=" &amp; Table467411[[#This Row],[End Lat]] &amp; "," &amp; Table467411[[#This Row],[End Long]] &amp; "&amp;travelmode=driving", "Google Maps")</f>
        <v>Google Maps</v>
      </c>
      <c r="Y471" s="1">
        <v>39.372077016900001</v>
      </c>
      <c r="Z471" s="1">
        <v>-82.1250529701</v>
      </c>
      <c r="AA471" s="1">
        <v>39.3672168883</v>
      </c>
      <c r="AB471" s="1">
        <v>-82.118223478700003</v>
      </c>
    </row>
    <row r="472" spans="1:28" x14ac:dyDescent="0.25">
      <c r="A472" s="13">
        <v>470</v>
      </c>
      <c r="B472" s="17">
        <v>6</v>
      </c>
      <c r="C472" s="1" t="s">
        <v>784</v>
      </c>
      <c r="D472" s="1" t="s">
        <v>4617</v>
      </c>
      <c r="E472" s="1" t="s">
        <v>5247</v>
      </c>
      <c r="F472" s="1" t="s">
        <v>3701</v>
      </c>
      <c r="G472" s="16">
        <v>9.1</v>
      </c>
      <c r="H472" s="16">
        <v>9.6</v>
      </c>
      <c r="I472" s="13" t="s">
        <v>3190</v>
      </c>
      <c r="J472" s="1" t="s">
        <v>4975</v>
      </c>
      <c r="K472" s="1">
        <v>0</v>
      </c>
      <c r="L472" s="1">
        <v>1</v>
      </c>
      <c r="M472" s="1">
        <v>2</v>
      </c>
      <c r="N472" s="1">
        <v>3</v>
      </c>
      <c r="O472" s="1">
        <v>18</v>
      </c>
      <c r="P472" s="16">
        <v>90.082939680232556</v>
      </c>
      <c r="Q472" s="21">
        <v>0.41049949075154379</v>
      </c>
      <c r="R472" s="21">
        <v>9.7822427878401772</v>
      </c>
      <c r="S472" s="21">
        <v>9.3717432970886332</v>
      </c>
      <c r="T472" s="21">
        <v>3.1601839940508435E-2</v>
      </c>
      <c r="U472" s="21">
        <v>0.95009731994434188</v>
      </c>
      <c r="V472" s="21">
        <v>0.91849548000383341</v>
      </c>
      <c r="W472" s="13" t="str">
        <f>IF(Table467411[[#This Row],[PSI - FI]]&gt;5,"Red",(IF(AND(Table467411[[#This Row],[PSI - FI]]&lt;5,Table467411[[#This Row],[PSI - FI]]&gt;=3),"Blue","No")))</f>
        <v>No</v>
      </c>
      <c r="X472" s="19" t="str">
        <f>HYPERLINK("https://www.google.com/maps/dir/?api=1&amp;origin=" &amp; Table467411[[#This Row],[Begin Lat]] &amp; "," &amp; Table467411[[#This Row],[Begin Long]] &amp; "&amp;destination=" &amp; Table467411[[#This Row],[End Lat]] &amp; "," &amp; Table467411[[#This Row],[End Long]] &amp; "&amp;travelmode=driving", "Google Maps")</f>
        <v>Google Maps</v>
      </c>
      <c r="Y472" s="1">
        <v>40.027432298599997</v>
      </c>
      <c r="Z472" s="1">
        <v>-83.091264891600005</v>
      </c>
      <c r="AA472" s="1">
        <v>40.020252678799999</v>
      </c>
      <c r="AB472" s="1">
        <v>-83.092246680100004</v>
      </c>
    </row>
    <row r="473" spans="1:28" x14ac:dyDescent="0.25">
      <c r="A473" s="13">
        <v>471</v>
      </c>
      <c r="B473" s="17">
        <v>8</v>
      </c>
      <c r="C473" s="1" t="s">
        <v>787</v>
      </c>
      <c r="D473" s="1" t="s">
        <v>4844</v>
      </c>
      <c r="E473" s="1" t="s">
        <v>5513</v>
      </c>
      <c r="F473" s="1" t="s">
        <v>4926</v>
      </c>
      <c r="G473" s="16">
        <v>1</v>
      </c>
      <c r="H473" s="16">
        <v>1.5</v>
      </c>
      <c r="I473" s="13" t="s">
        <v>3190</v>
      </c>
      <c r="J473" s="1" t="s">
        <v>4991</v>
      </c>
      <c r="K473" s="1">
        <v>0</v>
      </c>
      <c r="L473" s="1">
        <v>1</v>
      </c>
      <c r="M473" s="1">
        <v>5</v>
      </c>
      <c r="N473" s="1">
        <v>5</v>
      </c>
      <c r="O473" s="1">
        <v>13</v>
      </c>
      <c r="P473" s="16">
        <v>113.59856468023256</v>
      </c>
      <c r="Q473" s="21">
        <v>0.25383686437062436</v>
      </c>
      <c r="R473" s="21">
        <v>8.4159715276183586</v>
      </c>
      <c r="S473" s="21">
        <v>8.1621346632477341</v>
      </c>
      <c r="T473" s="21">
        <v>2.0547142193259756E-2</v>
      </c>
      <c r="U473" s="21">
        <v>0.94691152318747218</v>
      </c>
      <c r="V473" s="21">
        <v>0.92636438099421248</v>
      </c>
      <c r="W473" s="13" t="str">
        <f>IF(Table467411[[#This Row],[PSI - FI]]&gt;5,"Red",(IF(AND(Table467411[[#This Row],[PSI - FI]]&lt;5,Table467411[[#This Row],[PSI - FI]]&gt;=3),"Blue","No")))</f>
        <v>No</v>
      </c>
      <c r="X473" s="19" t="str">
        <f>HYPERLINK("https://www.google.com/maps/dir/?api=1&amp;origin=" &amp; Table467411[[#This Row],[Begin Lat]] &amp; "," &amp; Table467411[[#This Row],[Begin Long]] &amp; "&amp;destination=" &amp; Table467411[[#This Row],[End Lat]] &amp; "," &amp; Table467411[[#This Row],[End Long]] &amp; "&amp;travelmode=driving", "Google Maps")</f>
        <v>Google Maps</v>
      </c>
      <c r="Y473" s="1">
        <v>39.236373798199999</v>
      </c>
      <c r="Z473" s="1">
        <v>-84.576257062500005</v>
      </c>
      <c r="AA473" s="1">
        <v>39.233801253599999</v>
      </c>
      <c r="AB473" s="1">
        <v>-84.568049082100003</v>
      </c>
    </row>
    <row r="474" spans="1:28" x14ac:dyDescent="0.25">
      <c r="A474" s="13">
        <v>472</v>
      </c>
      <c r="B474" s="17">
        <v>4</v>
      </c>
      <c r="C474" s="1" t="s">
        <v>798</v>
      </c>
      <c r="D474" s="1" t="s">
        <v>4721</v>
      </c>
      <c r="E474" s="1" t="s">
        <v>5540</v>
      </c>
      <c r="F474" s="1" t="s">
        <v>4898</v>
      </c>
      <c r="G474" s="16">
        <v>6.5</v>
      </c>
      <c r="H474" s="16">
        <v>7</v>
      </c>
      <c r="I474" s="13" t="s">
        <v>3190</v>
      </c>
      <c r="J474" s="1" t="s">
        <v>4975</v>
      </c>
      <c r="K474" s="1">
        <v>1</v>
      </c>
      <c r="L474" s="1">
        <v>0</v>
      </c>
      <c r="M474" s="1">
        <v>5</v>
      </c>
      <c r="N474" s="1">
        <v>5</v>
      </c>
      <c r="O474" s="1">
        <v>16</v>
      </c>
      <c r="P474" s="16">
        <v>116.59856468023256</v>
      </c>
      <c r="Q474" s="21">
        <v>0.18564800414995739</v>
      </c>
      <c r="R474" s="21">
        <v>9.0582882310466548</v>
      </c>
      <c r="S474" s="21">
        <v>8.8726402268966975</v>
      </c>
      <c r="T474" s="21">
        <v>1.4379406545850295E-2</v>
      </c>
      <c r="U474" s="21">
        <v>0.94673125779408751</v>
      </c>
      <c r="V474" s="21">
        <v>0.93235185124823716</v>
      </c>
      <c r="W474" s="13" t="str">
        <f>IF(Table467411[[#This Row],[PSI - FI]]&gt;5,"Red",(IF(AND(Table467411[[#This Row],[PSI - FI]]&lt;5,Table467411[[#This Row],[PSI - FI]]&gt;=3),"Blue","No")))</f>
        <v>No</v>
      </c>
      <c r="X474" s="19" t="str">
        <f>HYPERLINK("https://www.google.com/maps/dir/?api=1&amp;origin=" &amp; Table467411[[#This Row],[Begin Lat]] &amp; "," &amp; Table467411[[#This Row],[Begin Long]] &amp; "&amp;destination=" &amp; Table467411[[#This Row],[End Lat]] &amp; "," &amp; Table467411[[#This Row],[End Long]] &amp; "&amp;travelmode=driving", "Google Maps")</f>
        <v>Google Maps</v>
      </c>
      <c r="Y474" s="1">
        <v>41.158685477100001</v>
      </c>
      <c r="Z474" s="1">
        <v>-81.2700439117</v>
      </c>
      <c r="AA474" s="1">
        <v>41.158325512399998</v>
      </c>
      <c r="AB474" s="1">
        <v>-81.260480842500002</v>
      </c>
    </row>
    <row r="475" spans="1:28" x14ac:dyDescent="0.25">
      <c r="A475" s="13">
        <v>473</v>
      </c>
      <c r="B475" s="17">
        <v>8</v>
      </c>
      <c r="C475" s="1" t="s">
        <v>1329</v>
      </c>
      <c r="D475" s="1" t="s">
        <v>3438</v>
      </c>
      <c r="E475" s="1" t="s">
        <v>5866</v>
      </c>
      <c r="F475" s="1" t="s">
        <v>3766</v>
      </c>
      <c r="G475" s="16">
        <v>0.2</v>
      </c>
      <c r="H475" s="16">
        <v>0.7</v>
      </c>
      <c r="I475" s="13" t="s">
        <v>3190</v>
      </c>
      <c r="J475" s="1" t="s">
        <v>4984</v>
      </c>
      <c r="K475" s="1">
        <v>0</v>
      </c>
      <c r="L475" s="1">
        <v>1</v>
      </c>
      <c r="M475" s="1">
        <v>1</v>
      </c>
      <c r="N475" s="1">
        <v>1</v>
      </c>
      <c r="O475" s="1">
        <v>5</v>
      </c>
      <c r="P475" s="16">
        <v>61.661064680232556</v>
      </c>
      <c r="Q475" s="21">
        <v>0.64355347841733912</v>
      </c>
      <c r="R475" s="21">
        <v>3.2068897915071446</v>
      </c>
      <c r="S475" s="21">
        <v>2.5633363130898053</v>
      </c>
      <c r="T475" s="21">
        <v>4.7044094008196008E-2</v>
      </c>
      <c r="U475" s="21">
        <v>0.94488310976904522</v>
      </c>
      <c r="V475" s="21">
        <v>0.89783901576084924</v>
      </c>
      <c r="W475" s="13" t="str">
        <f>IF(Table467411[[#This Row],[PSI - FI]]&gt;5,"Red",(IF(AND(Table467411[[#This Row],[PSI - FI]]&lt;5,Table467411[[#This Row],[PSI - FI]]&gt;=3),"Blue","No")))</f>
        <v>No</v>
      </c>
      <c r="X475" s="19" t="str">
        <f>HYPERLINK("https://www.google.com/maps/dir/?api=1&amp;origin=" &amp; Table467411[[#This Row],[Begin Lat]] &amp; "," &amp; Table467411[[#This Row],[Begin Long]] &amp; "&amp;destination=" &amp; Table467411[[#This Row],[End Lat]] &amp; "," &amp; Table467411[[#This Row],[End Long]] &amp; "&amp;travelmode=driving", "Google Maps")</f>
        <v>Google Maps</v>
      </c>
      <c r="Y475" s="1">
        <v>39.110736869999997</v>
      </c>
      <c r="Z475" s="1">
        <v>-84.304488993099994</v>
      </c>
      <c r="AA475" s="1">
        <v>39.105925099300002</v>
      </c>
      <c r="AB475" s="1">
        <v>-84.297713575800003</v>
      </c>
    </row>
    <row r="476" spans="1:28" x14ac:dyDescent="0.25">
      <c r="A476" s="13">
        <v>474</v>
      </c>
      <c r="B476" s="17">
        <v>8</v>
      </c>
      <c r="C476" s="1" t="s">
        <v>787</v>
      </c>
      <c r="D476" s="1" t="s">
        <v>4576</v>
      </c>
      <c r="E476" s="1" t="s">
        <v>5904</v>
      </c>
      <c r="F476" s="1" t="s">
        <v>4873</v>
      </c>
      <c r="G476" s="16">
        <v>2.2999999999999998</v>
      </c>
      <c r="H476" s="16">
        <v>2.8</v>
      </c>
      <c r="I476" s="13" t="s">
        <v>3190</v>
      </c>
      <c r="J476" s="1" t="s">
        <v>4975</v>
      </c>
      <c r="K476" s="1">
        <v>0</v>
      </c>
      <c r="L476" s="1">
        <v>1</v>
      </c>
      <c r="M476" s="1">
        <v>1</v>
      </c>
      <c r="N476" s="1">
        <v>3</v>
      </c>
      <c r="O476" s="1">
        <v>7</v>
      </c>
      <c r="P476" s="16">
        <v>72.536064680232556</v>
      </c>
      <c r="Q476" s="21">
        <v>0.57187775118495332</v>
      </c>
      <c r="R476" s="21">
        <v>4.6757479995897144</v>
      </c>
      <c r="S476" s="21">
        <v>4.1038702484047613</v>
      </c>
      <c r="T476" s="21">
        <v>4.3884838678432236E-2</v>
      </c>
      <c r="U476" s="21">
        <v>0.9408016436342409</v>
      </c>
      <c r="V476" s="21">
        <v>0.89691680495580872</v>
      </c>
      <c r="W476" s="13" t="str">
        <f>IF(Table467411[[#This Row],[PSI - FI]]&gt;5,"Red",(IF(AND(Table467411[[#This Row],[PSI - FI]]&lt;5,Table467411[[#This Row],[PSI - FI]]&gt;=3),"Blue","No")))</f>
        <v>No</v>
      </c>
      <c r="X476" s="19" t="str">
        <f>HYPERLINK("https://www.google.com/maps/dir/?api=1&amp;origin=" &amp; Table467411[[#This Row],[Begin Lat]] &amp; "," &amp; Table467411[[#This Row],[Begin Long]] &amp; "&amp;destination=" &amp; Table467411[[#This Row],[End Lat]] &amp; "," &amp; Table467411[[#This Row],[End Long]] &amp; "&amp;travelmode=driving", "Google Maps")</f>
        <v>Google Maps</v>
      </c>
      <c r="Y476" s="1">
        <v>39.223382452899997</v>
      </c>
      <c r="Z476" s="1">
        <v>-84.601268077900002</v>
      </c>
      <c r="AA476" s="1">
        <v>39.230358578999997</v>
      </c>
      <c r="AB476" s="1">
        <v>-84.599269514200003</v>
      </c>
    </row>
    <row r="477" spans="1:28" x14ac:dyDescent="0.25">
      <c r="A477" s="13">
        <v>475</v>
      </c>
      <c r="B477" s="17">
        <v>8</v>
      </c>
      <c r="C477" s="1" t="s">
        <v>1329</v>
      </c>
      <c r="D477" s="1" t="s">
        <v>4737</v>
      </c>
      <c r="E477" s="1" t="s">
        <v>5267</v>
      </c>
      <c r="F477" s="1" t="s">
        <v>3752</v>
      </c>
      <c r="G477" s="16">
        <v>3.9</v>
      </c>
      <c r="H477" s="16">
        <v>4.4000000000000004</v>
      </c>
      <c r="I477" s="13" t="s">
        <v>3190</v>
      </c>
      <c r="J477" s="1" t="s">
        <v>4991</v>
      </c>
      <c r="K477" s="1">
        <v>0</v>
      </c>
      <c r="L477" s="1">
        <v>1</v>
      </c>
      <c r="M477" s="1">
        <v>9</v>
      </c>
      <c r="N477" s="1">
        <v>6</v>
      </c>
      <c r="O477" s="1">
        <v>50</v>
      </c>
      <c r="P477" s="16">
        <v>181.22356468023256</v>
      </c>
      <c r="Q477" s="21">
        <v>0.17815029185231637</v>
      </c>
      <c r="R477" s="21">
        <v>20.443075163004703</v>
      </c>
      <c r="S477" s="21">
        <v>20.264924871152388</v>
      </c>
      <c r="T477" s="21">
        <v>1.4949577410581292E-2</v>
      </c>
      <c r="U477" s="21">
        <v>0.9406653627624032</v>
      </c>
      <c r="V477" s="21">
        <v>0.92571578535182186</v>
      </c>
      <c r="W477" s="13" t="str">
        <f>IF(Table467411[[#This Row],[PSI - FI]]&gt;5,"Red",(IF(AND(Table467411[[#This Row],[PSI - FI]]&lt;5,Table467411[[#This Row],[PSI - FI]]&gt;=3),"Blue","No")))</f>
        <v>No</v>
      </c>
      <c r="X477" s="19" t="str">
        <f>HYPERLINK("https://www.google.com/maps/dir/?api=1&amp;origin=" &amp; Table467411[[#This Row],[Begin Lat]] &amp; "," &amp; Table467411[[#This Row],[Begin Long]] &amp; "&amp;destination=" &amp; Table467411[[#This Row],[End Lat]] &amp; "," &amp; Table467411[[#This Row],[End Long]] &amp; "&amp;travelmode=driving", "Google Maps")</f>
        <v>Google Maps</v>
      </c>
      <c r="Y477" s="1">
        <v>39.200853728200002</v>
      </c>
      <c r="Z477" s="1">
        <v>-84.224349186200001</v>
      </c>
      <c r="AA477" s="1">
        <v>39.205150218599996</v>
      </c>
      <c r="AB477" s="1">
        <v>-84.217364684200007</v>
      </c>
    </row>
    <row r="478" spans="1:28" x14ac:dyDescent="0.25">
      <c r="A478" s="13">
        <v>476</v>
      </c>
      <c r="B478" s="17">
        <v>8</v>
      </c>
      <c r="C478" s="1" t="s">
        <v>788</v>
      </c>
      <c r="D478" s="1" t="s">
        <v>4846</v>
      </c>
      <c r="E478" s="1" t="s">
        <v>5028</v>
      </c>
      <c r="F478" s="1" t="s">
        <v>4927</v>
      </c>
      <c r="G478" s="16">
        <v>3.1</v>
      </c>
      <c r="H478" s="16">
        <v>3.6</v>
      </c>
      <c r="I478" s="13" t="s">
        <v>3190</v>
      </c>
      <c r="J478" s="1" t="s">
        <v>4991</v>
      </c>
      <c r="K478" s="1">
        <v>0</v>
      </c>
      <c r="L478" s="1">
        <v>0</v>
      </c>
      <c r="M478" s="1">
        <v>5</v>
      </c>
      <c r="N478" s="1">
        <v>4</v>
      </c>
      <c r="O478" s="1">
        <v>7</v>
      </c>
      <c r="P478" s="16">
        <v>57.484375</v>
      </c>
      <c r="Q478" s="21">
        <v>0.38294343225928579</v>
      </c>
      <c r="R478" s="21">
        <v>5.4443610967584872</v>
      </c>
      <c r="S478" s="21">
        <v>5.0614176644992011</v>
      </c>
      <c r="T478" s="21">
        <v>3.0529118301423189E-2</v>
      </c>
      <c r="U478" s="21">
        <v>0.94006474334404788</v>
      </c>
      <c r="V478" s="21">
        <v>0.90953562504262464</v>
      </c>
      <c r="W478" s="13" t="str">
        <f>IF(Table467411[[#This Row],[PSI - FI]]&gt;5,"Red",(IF(AND(Table467411[[#This Row],[PSI - FI]]&lt;5,Table467411[[#This Row],[PSI - FI]]&gt;=3),"Blue","No")))</f>
        <v>No</v>
      </c>
      <c r="X478" s="19" t="str">
        <f>HYPERLINK("https://www.google.com/maps/dir/?api=1&amp;origin=" &amp; Table467411[[#This Row],[Begin Lat]] &amp; "," &amp; Table467411[[#This Row],[Begin Long]] &amp; "&amp;destination=" &amp; Table467411[[#This Row],[End Lat]] &amp; "," &amp; Table467411[[#This Row],[End Long]] &amp; "&amp;travelmode=driving", "Google Maps")</f>
        <v>Google Maps</v>
      </c>
      <c r="Y478" s="1">
        <v>39.539464966700002</v>
      </c>
      <c r="Z478" s="1">
        <v>-84.408374300299997</v>
      </c>
      <c r="AA478" s="1">
        <v>39.5424590999</v>
      </c>
      <c r="AB478" s="1">
        <v>-84.400684584000004</v>
      </c>
    </row>
    <row r="479" spans="1:28" x14ac:dyDescent="0.25">
      <c r="A479" s="13">
        <v>477</v>
      </c>
      <c r="B479" s="17">
        <v>6</v>
      </c>
      <c r="C479" s="1" t="s">
        <v>784</v>
      </c>
      <c r="D479" s="1" t="s">
        <v>4848</v>
      </c>
      <c r="E479" s="1" t="s">
        <v>5656</v>
      </c>
      <c r="F479" s="1" t="s">
        <v>3737</v>
      </c>
      <c r="G479" s="16">
        <v>0</v>
      </c>
      <c r="H479" s="16">
        <v>0.5</v>
      </c>
      <c r="I479" s="13" t="s">
        <v>3190</v>
      </c>
      <c r="J479" s="1" t="s">
        <v>4991</v>
      </c>
      <c r="K479" s="1">
        <v>1</v>
      </c>
      <c r="L479" s="1">
        <v>1</v>
      </c>
      <c r="M479" s="1">
        <v>4</v>
      </c>
      <c r="N479" s="1">
        <v>6</v>
      </c>
      <c r="O479" s="1">
        <v>21</v>
      </c>
      <c r="P479" s="16">
        <v>165.16587936046511</v>
      </c>
      <c r="Q479" s="21">
        <v>0.25521452808630846</v>
      </c>
      <c r="R479" s="21">
        <v>11.118456604710795</v>
      </c>
      <c r="S479" s="21">
        <v>10.863242076624488</v>
      </c>
      <c r="T479" s="21">
        <v>2.0906915276736607E-2</v>
      </c>
      <c r="U479" s="21">
        <v>0.9392504838888569</v>
      </c>
      <c r="V479" s="21">
        <v>0.9183435686121203</v>
      </c>
      <c r="W479" s="13" t="str">
        <f>IF(Table467411[[#This Row],[PSI - FI]]&gt;5,"Red",(IF(AND(Table467411[[#This Row],[PSI - FI]]&lt;5,Table467411[[#This Row],[PSI - FI]]&gt;=3),"Blue","No")))</f>
        <v>No</v>
      </c>
      <c r="X479" s="19" t="str">
        <f>HYPERLINK("https://www.google.com/maps/dir/?api=1&amp;origin=" &amp; Table467411[[#This Row],[Begin Lat]] &amp; "," &amp; Table467411[[#This Row],[Begin Long]] &amp; "&amp;destination=" &amp; Table467411[[#This Row],[End Lat]] &amp; "," &amp; Table467411[[#This Row],[End Long]] &amp; "&amp;travelmode=driving", "Google Maps")</f>
        <v>Google Maps</v>
      </c>
      <c r="Y479" s="1">
        <v>40.027338433399997</v>
      </c>
      <c r="Z479" s="1">
        <v>-82.959943551600006</v>
      </c>
      <c r="AA479" s="1">
        <v>40.026933079899997</v>
      </c>
      <c r="AB479" s="1">
        <v>-82.950532471000002</v>
      </c>
    </row>
    <row r="480" spans="1:28" x14ac:dyDescent="0.25">
      <c r="A480" s="13">
        <v>478</v>
      </c>
      <c r="B480" s="17">
        <v>1</v>
      </c>
      <c r="C480" s="1" t="s">
        <v>804</v>
      </c>
      <c r="D480" s="1" t="s">
        <v>3351</v>
      </c>
      <c r="E480" s="1" t="s">
        <v>5977</v>
      </c>
      <c r="F480" s="1" t="s">
        <v>3747</v>
      </c>
      <c r="G480" s="16">
        <v>12.8</v>
      </c>
      <c r="H480" s="16">
        <v>13.3</v>
      </c>
      <c r="I480" s="13" t="s">
        <v>3190</v>
      </c>
      <c r="J480" s="1" t="s">
        <v>4984</v>
      </c>
      <c r="K480" s="1">
        <v>0</v>
      </c>
      <c r="L480" s="1">
        <v>2</v>
      </c>
      <c r="M480" s="1">
        <v>2</v>
      </c>
      <c r="N480" s="1">
        <v>0</v>
      </c>
      <c r="O480" s="1">
        <v>10</v>
      </c>
      <c r="P480" s="16">
        <v>114.44712936046511</v>
      </c>
      <c r="Q480" s="21">
        <v>0.24932483904630756</v>
      </c>
      <c r="R480" s="21">
        <v>5.6717721865869439</v>
      </c>
      <c r="S480" s="21">
        <v>5.4224473475406363</v>
      </c>
      <c r="T480" s="21">
        <v>1.855454111546468E-2</v>
      </c>
      <c r="U480" s="21">
        <v>0.93886752193874612</v>
      </c>
      <c r="V480" s="21">
        <v>0.92031298082328139</v>
      </c>
      <c r="W480" s="13" t="str">
        <f>IF(Table467411[[#This Row],[PSI - FI]]&gt;5,"Red",(IF(AND(Table467411[[#This Row],[PSI - FI]]&lt;5,Table467411[[#This Row],[PSI - FI]]&gt;=3),"Blue","No")))</f>
        <v>No</v>
      </c>
      <c r="X480" s="19" t="str">
        <f>HYPERLINK("https://www.google.com/maps/dir/?api=1&amp;origin=" &amp; Table467411[[#This Row],[Begin Lat]] &amp; "," &amp; Table467411[[#This Row],[Begin Long]] &amp; "&amp;destination=" &amp; Table467411[[#This Row],[End Lat]] &amp; "," &amp; Table467411[[#This Row],[End Long]] &amp; "&amp;travelmode=driving", "Google Maps")</f>
        <v>Google Maps</v>
      </c>
      <c r="Y480" s="1">
        <v>0</v>
      </c>
      <c r="Z480" s="1">
        <v>0</v>
      </c>
      <c r="AA480" s="1">
        <v>40.998533410199997</v>
      </c>
      <c r="AB480" s="1">
        <v>-83.6559320442</v>
      </c>
    </row>
    <row r="481" spans="1:28" x14ac:dyDescent="0.25">
      <c r="A481" s="13">
        <v>479</v>
      </c>
      <c r="B481" s="17">
        <v>9</v>
      </c>
      <c r="C481" s="1" t="s">
        <v>1334</v>
      </c>
      <c r="D481" s="1" t="s">
        <v>4851</v>
      </c>
      <c r="E481" s="1" t="s">
        <v>5978</v>
      </c>
      <c r="F481" s="1" t="s">
        <v>3812</v>
      </c>
      <c r="G481" s="16">
        <v>28.9</v>
      </c>
      <c r="H481" s="16">
        <v>29.4</v>
      </c>
      <c r="I481" s="13" t="s">
        <v>3190</v>
      </c>
      <c r="J481" s="1" t="s">
        <v>4984</v>
      </c>
      <c r="K481" s="1">
        <v>0</v>
      </c>
      <c r="L481" s="1">
        <v>1</v>
      </c>
      <c r="M481" s="1">
        <v>2</v>
      </c>
      <c r="N481" s="1">
        <v>1</v>
      </c>
      <c r="O481" s="1">
        <v>0</v>
      </c>
      <c r="P481" s="16">
        <v>63.207939680232556</v>
      </c>
      <c r="Q481" s="21">
        <v>0.25721851700162068</v>
      </c>
      <c r="R481" s="21">
        <v>1.585258420417561</v>
      </c>
      <c r="S481" s="21">
        <v>1.3280399034159402</v>
      </c>
      <c r="T481" s="21">
        <v>1.9053708892706061E-2</v>
      </c>
      <c r="U481" s="21">
        <v>0.93748335831769658</v>
      </c>
      <c r="V481" s="21">
        <v>0.9184296494249905</v>
      </c>
      <c r="W481" s="13" t="str">
        <f>IF(Table467411[[#This Row],[PSI - FI]]&gt;5,"Red",(IF(AND(Table467411[[#This Row],[PSI - FI]]&lt;5,Table467411[[#This Row],[PSI - FI]]&gt;=3),"Blue","No")))</f>
        <v>No</v>
      </c>
      <c r="X481" s="19" t="str">
        <f>HYPERLINK("https://www.google.com/maps/dir/?api=1&amp;origin=" &amp; Table467411[[#This Row],[Begin Lat]] &amp; "," &amp; Table467411[[#This Row],[Begin Long]] &amp; "&amp;destination=" &amp; Table467411[[#This Row],[End Lat]] &amp; "," &amp; Table467411[[#This Row],[End Long]] &amp; "&amp;travelmode=driving", "Google Maps")</f>
        <v>Google Maps</v>
      </c>
      <c r="Y481" s="1">
        <v>38.716275682999999</v>
      </c>
      <c r="Z481" s="1">
        <v>-82.859411514300007</v>
      </c>
      <c r="AA481" s="1">
        <v>38.708557284999998</v>
      </c>
      <c r="AB481" s="1">
        <v>-82.861624997299998</v>
      </c>
    </row>
    <row r="482" spans="1:28" x14ac:dyDescent="0.25">
      <c r="A482" s="13">
        <v>480</v>
      </c>
      <c r="B482" s="17">
        <v>4</v>
      </c>
      <c r="C482" s="1" t="s">
        <v>798</v>
      </c>
      <c r="D482" s="1" t="s">
        <v>4853</v>
      </c>
      <c r="E482" s="1" t="s">
        <v>5540</v>
      </c>
      <c r="F482" s="1" t="s">
        <v>4898</v>
      </c>
      <c r="G482" s="16">
        <v>3.1</v>
      </c>
      <c r="H482" s="16">
        <v>3.6</v>
      </c>
      <c r="I482" s="13" t="s">
        <v>3190</v>
      </c>
      <c r="J482" s="1" t="s">
        <v>4975</v>
      </c>
      <c r="K482" s="1">
        <v>0</v>
      </c>
      <c r="L482" s="1">
        <v>0</v>
      </c>
      <c r="M482" s="1">
        <v>4</v>
      </c>
      <c r="N482" s="1">
        <v>4</v>
      </c>
      <c r="O482" s="1">
        <v>20</v>
      </c>
      <c r="P482" s="16">
        <v>63.9375</v>
      </c>
      <c r="Q482" s="21">
        <v>0.29090388150052504</v>
      </c>
      <c r="R482" s="21">
        <v>9.1226616351123493</v>
      </c>
      <c r="S482" s="21">
        <v>8.831757753611825</v>
      </c>
      <c r="T482" s="21">
        <v>2.2461611109547589E-2</v>
      </c>
      <c r="U482" s="21">
        <v>0.93593121255763345</v>
      </c>
      <c r="V482" s="21">
        <v>0.91346960144808587</v>
      </c>
      <c r="W482" s="13" t="str">
        <f>IF(Table467411[[#This Row],[PSI - FI]]&gt;5,"Red",(IF(AND(Table467411[[#This Row],[PSI - FI]]&lt;5,Table467411[[#This Row],[PSI - FI]]&gt;=3),"Blue","No")))</f>
        <v>No</v>
      </c>
      <c r="X482" s="19" t="str">
        <f>HYPERLINK("https://www.google.com/maps/dir/?api=1&amp;origin=" &amp; Table467411[[#This Row],[Begin Lat]] &amp; "," &amp; Table467411[[#This Row],[Begin Long]] &amp; "&amp;destination=" &amp; Table467411[[#This Row],[End Lat]] &amp; "," &amp; Table467411[[#This Row],[End Long]] &amp; "&amp;travelmode=driving", "Google Maps")</f>
        <v>Google Maps</v>
      </c>
      <c r="Y482" s="1">
        <v>41.154233862200002</v>
      </c>
      <c r="Z482" s="1">
        <v>-81.334756080700004</v>
      </c>
      <c r="AA482" s="1">
        <v>41.155246080200001</v>
      </c>
      <c r="AB482" s="1">
        <v>-81.325251317500005</v>
      </c>
    </row>
    <row r="483" spans="1:28" x14ac:dyDescent="0.25">
      <c r="A483" s="13">
        <v>481</v>
      </c>
      <c r="B483" s="17">
        <v>6</v>
      </c>
      <c r="C483" s="1" t="s">
        <v>784</v>
      </c>
      <c r="D483" s="1" t="s">
        <v>4000</v>
      </c>
      <c r="E483" s="1" t="s">
        <v>5633</v>
      </c>
      <c r="F483" s="1" t="s">
        <v>3704</v>
      </c>
      <c r="G483" s="16">
        <v>2.1</v>
      </c>
      <c r="H483" s="16">
        <v>2.6</v>
      </c>
      <c r="I483" s="13" t="s">
        <v>3190</v>
      </c>
      <c r="J483" s="1" t="s">
        <v>4984</v>
      </c>
      <c r="K483" s="1">
        <v>1</v>
      </c>
      <c r="L483" s="1">
        <v>0</v>
      </c>
      <c r="M483" s="1">
        <v>1</v>
      </c>
      <c r="N483" s="1">
        <v>2</v>
      </c>
      <c r="O483" s="1">
        <v>4</v>
      </c>
      <c r="P483" s="16">
        <v>65.098564680232556</v>
      </c>
      <c r="Q483" s="21">
        <v>0.34319558574480497</v>
      </c>
      <c r="R483" s="21">
        <v>2.7054259365319808</v>
      </c>
      <c r="S483" s="21">
        <v>2.362230350787176</v>
      </c>
      <c r="T483" s="21">
        <v>2.4745559541734477E-2</v>
      </c>
      <c r="U483" s="21">
        <v>0.93584048366352057</v>
      </c>
      <c r="V483" s="21">
        <v>0.91109492412178605</v>
      </c>
      <c r="W483" s="13" t="str">
        <f>IF(Table467411[[#This Row],[PSI - FI]]&gt;5,"Red",(IF(AND(Table467411[[#This Row],[PSI - FI]]&lt;5,Table467411[[#This Row],[PSI - FI]]&gt;=3),"Blue","No")))</f>
        <v>No</v>
      </c>
      <c r="X483" s="19" t="str">
        <f>HYPERLINK("https://www.google.com/maps/dir/?api=1&amp;origin=" &amp; Table467411[[#This Row],[Begin Lat]] &amp; "," &amp; Table467411[[#This Row],[Begin Long]] &amp; "&amp;destination=" &amp; Table467411[[#This Row],[End Lat]] &amp; "," &amp; Table467411[[#This Row],[End Long]] &amp; "&amp;travelmode=driving", "Google Maps")</f>
        <v>Google Maps</v>
      </c>
      <c r="Y483" s="1">
        <v>39.832719806100002</v>
      </c>
      <c r="Z483" s="1">
        <v>-83.000161382900004</v>
      </c>
      <c r="AA483" s="1">
        <v>39.839925665099997</v>
      </c>
      <c r="AB483" s="1">
        <v>-83.000436977000007</v>
      </c>
    </row>
    <row r="484" spans="1:28" x14ac:dyDescent="0.25">
      <c r="A484" s="13">
        <v>482</v>
      </c>
      <c r="B484" s="17">
        <v>7</v>
      </c>
      <c r="C484" s="1" t="s">
        <v>789</v>
      </c>
      <c r="D484" s="1" t="s">
        <v>3351</v>
      </c>
      <c r="E484" s="1" t="s">
        <v>5979</v>
      </c>
      <c r="F484" s="1" t="s">
        <v>3747</v>
      </c>
      <c r="G484" s="16">
        <v>5.6</v>
      </c>
      <c r="H484" s="16">
        <v>6.1</v>
      </c>
      <c r="I484" s="13" t="s">
        <v>3190</v>
      </c>
      <c r="J484" s="1" t="s">
        <v>4984</v>
      </c>
      <c r="K484" s="1">
        <v>0</v>
      </c>
      <c r="L484" s="1">
        <v>1</v>
      </c>
      <c r="M484" s="1">
        <v>3</v>
      </c>
      <c r="N484" s="1">
        <v>1</v>
      </c>
      <c r="O484" s="1">
        <v>4</v>
      </c>
      <c r="P484" s="16">
        <v>73.754814680232556</v>
      </c>
      <c r="Q484" s="21">
        <v>0.14316977146832807</v>
      </c>
      <c r="R484" s="21">
        <v>3.3487148324833242</v>
      </c>
      <c r="S484" s="21">
        <v>3.205545061014996</v>
      </c>
      <c r="T484" s="21">
        <v>1.2259787229879195E-2</v>
      </c>
      <c r="U484" s="21">
        <v>0.93337890897650622</v>
      </c>
      <c r="V484" s="21">
        <v>0.92111912174662702</v>
      </c>
      <c r="W484" s="13" t="str">
        <f>IF(Table467411[[#This Row],[PSI - FI]]&gt;5,"Red",(IF(AND(Table467411[[#This Row],[PSI - FI]]&lt;5,Table467411[[#This Row],[PSI - FI]]&gt;=3),"Blue","No")))</f>
        <v>No</v>
      </c>
      <c r="X484" s="19" t="str">
        <f>HYPERLINK("https://www.google.com/maps/dir/?api=1&amp;origin=" &amp; Table467411[[#This Row],[Begin Lat]] &amp; "," &amp; Table467411[[#This Row],[Begin Long]] &amp; "&amp;destination=" &amp; Table467411[[#This Row],[End Lat]] &amp; "," &amp; Table467411[[#This Row],[End Long]] &amp; "&amp;travelmode=driving", "Google Maps")</f>
        <v>Google Maps</v>
      </c>
      <c r="Y484" s="1">
        <v>39.899033961000001</v>
      </c>
      <c r="Z484" s="1">
        <v>-83.853334376399999</v>
      </c>
      <c r="AA484" s="1">
        <v>39.906267189899999</v>
      </c>
      <c r="AB484" s="1">
        <v>-83.852636374699998</v>
      </c>
    </row>
    <row r="485" spans="1:28" x14ac:dyDescent="0.25">
      <c r="A485" s="13">
        <v>483</v>
      </c>
      <c r="B485" s="17">
        <v>8</v>
      </c>
      <c r="C485" s="1" t="s">
        <v>787</v>
      </c>
      <c r="D485" s="1" t="s">
        <v>4855</v>
      </c>
      <c r="E485" s="1" t="s">
        <v>5353</v>
      </c>
      <c r="F485" s="1" t="s">
        <v>4928</v>
      </c>
      <c r="G485" s="16">
        <v>0.4</v>
      </c>
      <c r="H485" s="16">
        <v>0.9</v>
      </c>
      <c r="I485" s="13" t="s">
        <v>3190</v>
      </c>
      <c r="J485" s="1" t="s">
        <v>4991</v>
      </c>
      <c r="K485" s="1">
        <v>0</v>
      </c>
      <c r="L485" s="1">
        <v>3</v>
      </c>
      <c r="M485" s="1">
        <v>4</v>
      </c>
      <c r="N485" s="1">
        <v>4</v>
      </c>
      <c r="O485" s="1">
        <v>37</v>
      </c>
      <c r="P485" s="16">
        <v>217.96756904069767</v>
      </c>
      <c r="Q485" s="21">
        <v>0.26907508562185156</v>
      </c>
      <c r="R485" s="21">
        <v>16.528380351072563</v>
      </c>
      <c r="S485" s="21">
        <v>16.259305265450713</v>
      </c>
      <c r="T485" s="21">
        <v>2.1870171445658802E-2</v>
      </c>
      <c r="U485" s="21">
        <v>0.93314636516926353</v>
      </c>
      <c r="V485" s="21">
        <v>0.91127619372360469</v>
      </c>
      <c r="W485" s="13" t="str">
        <f>IF(Table467411[[#This Row],[PSI - FI]]&gt;5,"Red",(IF(AND(Table467411[[#This Row],[PSI - FI]]&lt;5,Table467411[[#This Row],[PSI - FI]]&gt;=3),"Blue","No")))</f>
        <v>No</v>
      </c>
      <c r="X485" s="19" t="str">
        <f>HYPERLINK("https://www.google.com/maps/dir/?api=1&amp;origin=" &amp; Table467411[[#This Row],[Begin Lat]] &amp; "," &amp; Table467411[[#This Row],[Begin Long]] &amp; "&amp;destination=" &amp; Table467411[[#This Row],[End Lat]] &amp; "," &amp; Table467411[[#This Row],[End Long]] &amp; "&amp;travelmode=driving", "Google Maps")</f>
        <v>Google Maps</v>
      </c>
      <c r="Y485" s="1">
        <v>39.216339465700003</v>
      </c>
      <c r="Z485" s="1">
        <v>-84.573375526700005</v>
      </c>
      <c r="AA485" s="1">
        <v>39.223378017899996</v>
      </c>
      <c r="AB485" s="1">
        <v>-84.572123561799998</v>
      </c>
    </row>
    <row r="486" spans="1:28" x14ac:dyDescent="0.25">
      <c r="A486" s="13">
        <v>484</v>
      </c>
      <c r="B486" s="17">
        <v>9</v>
      </c>
      <c r="C486" s="1" t="s">
        <v>796</v>
      </c>
      <c r="D486" s="1" t="s">
        <v>3251</v>
      </c>
      <c r="E486" s="1" t="s">
        <v>3252</v>
      </c>
      <c r="F486" s="1" t="s">
        <v>3715</v>
      </c>
      <c r="G486" s="16">
        <v>15.9</v>
      </c>
      <c r="H486" s="16">
        <v>16.399999999999999</v>
      </c>
      <c r="I486" s="13" t="s">
        <v>3190</v>
      </c>
      <c r="J486" s="1" t="s">
        <v>4984</v>
      </c>
      <c r="K486" s="1">
        <v>0</v>
      </c>
      <c r="L486" s="1">
        <v>2</v>
      </c>
      <c r="M486" s="1">
        <v>2</v>
      </c>
      <c r="N486" s="1">
        <v>0</v>
      </c>
      <c r="O486" s="1">
        <v>3</v>
      </c>
      <c r="P486" s="16">
        <v>107.44712936046511</v>
      </c>
      <c r="Q486" s="21">
        <v>0.32739361960981939</v>
      </c>
      <c r="R486" s="21">
        <v>2.4058287995450365</v>
      </c>
      <c r="S486" s="21">
        <v>2.0784351799352172</v>
      </c>
      <c r="T486" s="21">
        <v>2.3651399796860165E-2</v>
      </c>
      <c r="U486" s="21">
        <v>0.93307811787687023</v>
      </c>
      <c r="V486" s="21">
        <v>0.90942671808001008</v>
      </c>
      <c r="W486" s="13" t="str">
        <f>IF(Table467411[[#This Row],[PSI - FI]]&gt;5,"Red",(IF(AND(Table467411[[#This Row],[PSI - FI]]&lt;5,Table467411[[#This Row],[PSI - FI]]&gt;=3),"Blue","No")))</f>
        <v>No</v>
      </c>
      <c r="X486" s="19" t="str">
        <f>HYPERLINK("https://www.google.com/maps/dir/?api=1&amp;origin=" &amp; Table467411[[#This Row],[Begin Lat]] &amp; "," &amp; Table467411[[#This Row],[Begin Long]] &amp; "&amp;destination=" &amp; Table467411[[#This Row],[End Lat]] &amp; "," &amp; Table467411[[#This Row],[End Long]] &amp; "&amp;travelmode=driving", "Google Maps")</f>
        <v>Google Maps</v>
      </c>
      <c r="Y486" s="1">
        <v>39.374479292099998</v>
      </c>
      <c r="Z486" s="1">
        <v>-83.035507590199998</v>
      </c>
      <c r="AA486" s="1">
        <v>39.371878250199998</v>
      </c>
      <c r="AB486" s="1">
        <v>-83.026985384499994</v>
      </c>
    </row>
    <row r="487" spans="1:28" x14ac:dyDescent="0.25">
      <c r="A487" s="13">
        <v>485</v>
      </c>
      <c r="B487" s="17">
        <v>9</v>
      </c>
      <c r="C487" s="1" t="s">
        <v>1334</v>
      </c>
      <c r="D487" s="1" t="s">
        <v>3453</v>
      </c>
      <c r="E487" s="1" t="s">
        <v>3454</v>
      </c>
      <c r="F487" s="1" t="s">
        <v>3772</v>
      </c>
      <c r="G487" s="16">
        <v>1</v>
      </c>
      <c r="H487" s="16">
        <v>1.5</v>
      </c>
      <c r="I487" s="13" t="s">
        <v>3190</v>
      </c>
      <c r="J487" s="1" t="s">
        <v>4984</v>
      </c>
      <c r="K487" s="1">
        <v>0</v>
      </c>
      <c r="L487" s="1">
        <v>1</v>
      </c>
      <c r="M487" s="1">
        <v>3</v>
      </c>
      <c r="N487" s="1">
        <v>1</v>
      </c>
      <c r="O487" s="1">
        <v>3</v>
      </c>
      <c r="P487" s="16">
        <v>72.754814680232556</v>
      </c>
      <c r="Q487" s="21">
        <v>0.14030564561017064</v>
      </c>
      <c r="R487" s="21">
        <v>3.0358624402510501</v>
      </c>
      <c r="S487" s="21">
        <v>2.8955567946408793</v>
      </c>
      <c r="T487" s="21">
        <v>1.210220171012277E-2</v>
      </c>
      <c r="U487" s="21">
        <v>0.93307290757035355</v>
      </c>
      <c r="V487" s="21">
        <v>0.92097070586023078</v>
      </c>
      <c r="W487" s="13" t="str">
        <f>IF(Table467411[[#This Row],[PSI - FI]]&gt;5,"Red",(IF(AND(Table467411[[#This Row],[PSI - FI]]&lt;5,Table467411[[#This Row],[PSI - FI]]&gt;=3),"Blue","No")))</f>
        <v>No</v>
      </c>
      <c r="X487" s="19" t="str">
        <f>HYPERLINK("https://www.google.com/maps/dir/?api=1&amp;origin=" &amp; Table467411[[#This Row],[Begin Lat]] &amp; "," &amp; Table467411[[#This Row],[Begin Long]] &amp; "&amp;destination=" &amp; Table467411[[#This Row],[End Lat]] &amp; "," &amp; Table467411[[#This Row],[End Long]] &amp; "&amp;travelmode=driving", "Google Maps")</f>
        <v>Google Maps</v>
      </c>
      <c r="Y487" s="1">
        <v>38.756967932599999</v>
      </c>
      <c r="Z487" s="1">
        <v>-82.873387978699995</v>
      </c>
      <c r="AA487" s="1">
        <v>38.7608047676</v>
      </c>
      <c r="AB487" s="1">
        <v>-82.873359512899995</v>
      </c>
    </row>
    <row r="488" spans="1:28" x14ac:dyDescent="0.25">
      <c r="A488" s="13">
        <v>486</v>
      </c>
      <c r="B488" s="17">
        <v>8</v>
      </c>
      <c r="C488" s="1" t="s">
        <v>806</v>
      </c>
      <c r="D488" s="1" t="s">
        <v>4858</v>
      </c>
      <c r="E488" s="1" t="s">
        <v>5980</v>
      </c>
      <c r="F488" s="1" t="s">
        <v>3762</v>
      </c>
      <c r="G488" s="16">
        <v>1.2</v>
      </c>
      <c r="H488" s="16">
        <v>1.7</v>
      </c>
      <c r="I488" s="13" t="s">
        <v>3190</v>
      </c>
      <c r="J488" s="1" t="s">
        <v>4975</v>
      </c>
      <c r="K488" s="1">
        <v>1</v>
      </c>
      <c r="L488" s="1">
        <v>0</v>
      </c>
      <c r="M488" s="1">
        <v>5</v>
      </c>
      <c r="N488" s="1">
        <v>2</v>
      </c>
      <c r="O488" s="1">
        <v>38</v>
      </c>
      <c r="P488" s="16">
        <v>125.28606468023256</v>
      </c>
      <c r="Q488" s="21">
        <v>0.29058299434817458</v>
      </c>
      <c r="R488" s="21">
        <v>14.664899441144792</v>
      </c>
      <c r="S488" s="21">
        <v>14.374316446796618</v>
      </c>
      <c r="T488" s="21">
        <v>2.2438457689827364E-2</v>
      </c>
      <c r="U488" s="21">
        <v>0.92845080777514832</v>
      </c>
      <c r="V488" s="21">
        <v>0.90601235008532099</v>
      </c>
      <c r="W488" s="13" t="str">
        <f>IF(Table467411[[#This Row],[PSI - FI]]&gt;5,"Red",(IF(AND(Table467411[[#This Row],[PSI - FI]]&lt;5,Table467411[[#This Row],[PSI - FI]]&gt;=3),"Blue","No")))</f>
        <v>No</v>
      </c>
      <c r="X488" s="19" t="str">
        <f>HYPERLINK("https://www.google.com/maps/dir/?api=1&amp;origin=" &amp; Table467411[[#This Row],[Begin Lat]] &amp; "," &amp; Table467411[[#This Row],[Begin Long]] &amp; "&amp;destination=" &amp; Table467411[[#This Row],[End Lat]] &amp; "," &amp; Table467411[[#This Row],[End Long]] &amp; "&amp;travelmode=driving", "Google Maps")</f>
        <v>Google Maps</v>
      </c>
      <c r="Y488" s="1">
        <v>39.304300627099998</v>
      </c>
      <c r="Z488" s="1">
        <v>-84.282032247399997</v>
      </c>
      <c r="AA488" s="1">
        <v>39.309134362000002</v>
      </c>
      <c r="AB488" s="1">
        <v>-84.275201795699999</v>
      </c>
    </row>
    <row r="489" spans="1:28" x14ac:dyDescent="0.25">
      <c r="A489" s="13">
        <v>487</v>
      </c>
      <c r="B489" s="17">
        <v>4</v>
      </c>
      <c r="C489" s="1" t="s">
        <v>798</v>
      </c>
      <c r="D489" s="1" t="s">
        <v>4860</v>
      </c>
      <c r="E489" s="1" t="s">
        <v>5057</v>
      </c>
      <c r="F489" s="1" t="s">
        <v>3734</v>
      </c>
      <c r="G489" s="16">
        <v>8.5</v>
      </c>
      <c r="H489" s="16">
        <v>9</v>
      </c>
      <c r="I489" s="13" t="s">
        <v>3190</v>
      </c>
      <c r="J489" s="1" t="s">
        <v>4975</v>
      </c>
      <c r="K489" s="1">
        <v>0</v>
      </c>
      <c r="L489" s="1">
        <v>1</v>
      </c>
      <c r="M489" s="1">
        <v>3</v>
      </c>
      <c r="N489" s="1">
        <v>3</v>
      </c>
      <c r="O489" s="1">
        <v>17</v>
      </c>
      <c r="P489" s="16">
        <v>95.629814680232556</v>
      </c>
      <c r="Q489" s="21">
        <v>0.33462858627382491</v>
      </c>
      <c r="R489" s="21">
        <v>8.5423535510001773</v>
      </c>
      <c r="S489" s="21">
        <v>8.2077249647263528</v>
      </c>
      <c r="T489" s="21">
        <v>2.5809073925373086E-2</v>
      </c>
      <c r="U489" s="21">
        <v>0.92591886514643451</v>
      </c>
      <c r="V489" s="21">
        <v>0.90010979122106138</v>
      </c>
      <c r="W489" s="13" t="str">
        <f>IF(Table467411[[#This Row],[PSI - FI]]&gt;5,"Red",(IF(AND(Table467411[[#This Row],[PSI - FI]]&lt;5,Table467411[[#This Row],[PSI - FI]]&gt;=3),"Blue","No")))</f>
        <v>No</v>
      </c>
      <c r="X489" s="19" t="str">
        <f>HYPERLINK("https://www.google.com/maps/dir/?api=1&amp;origin=" &amp; Table467411[[#This Row],[Begin Lat]] &amp; "," &amp; Table467411[[#This Row],[Begin Long]] &amp; "&amp;destination=" &amp; Table467411[[#This Row],[End Lat]] &amp; "," &amp; Table467411[[#This Row],[End Long]] &amp; "&amp;travelmode=driving", "Google Maps")</f>
        <v>Google Maps</v>
      </c>
      <c r="Y489" s="1">
        <v>41.110642912899998</v>
      </c>
      <c r="Z489" s="1">
        <v>-81.347687705599995</v>
      </c>
      <c r="AA489" s="1">
        <v>41.1178553353</v>
      </c>
      <c r="AB489" s="1">
        <v>-81.348524963299994</v>
      </c>
    </row>
    <row r="490" spans="1:28" x14ac:dyDescent="0.25">
      <c r="A490" s="13">
        <v>488</v>
      </c>
      <c r="B490" s="17">
        <v>9</v>
      </c>
      <c r="C490" s="1" t="s">
        <v>1334</v>
      </c>
      <c r="D490" s="1" t="s">
        <v>4862</v>
      </c>
      <c r="E490" s="1" t="s">
        <v>3219</v>
      </c>
      <c r="F490" s="1" t="s">
        <v>3704</v>
      </c>
      <c r="G490" s="16">
        <v>2.8</v>
      </c>
      <c r="H490" s="16">
        <v>3.3</v>
      </c>
      <c r="I490" s="13" t="s">
        <v>3190</v>
      </c>
      <c r="J490" s="1" t="s">
        <v>4975</v>
      </c>
      <c r="K490" s="1">
        <v>1</v>
      </c>
      <c r="L490" s="1">
        <v>2</v>
      </c>
      <c r="M490" s="1">
        <v>3</v>
      </c>
      <c r="N490" s="1">
        <v>2</v>
      </c>
      <c r="O490" s="1">
        <v>12</v>
      </c>
      <c r="P490" s="16">
        <v>177.54569404069767</v>
      </c>
      <c r="Q490" s="21">
        <v>0.2629321597190315</v>
      </c>
      <c r="R490" s="21">
        <v>7.6869886265434619</v>
      </c>
      <c r="S490" s="21">
        <v>7.42405646682443</v>
      </c>
      <c r="T490" s="21">
        <v>2.0319068513275616E-2</v>
      </c>
      <c r="U490" s="21">
        <v>0.92210147612625415</v>
      </c>
      <c r="V490" s="21">
        <v>0.90178240761297856</v>
      </c>
      <c r="W490" s="13" t="str">
        <f>IF(Table467411[[#This Row],[PSI - FI]]&gt;5,"Red",(IF(AND(Table467411[[#This Row],[PSI - FI]]&lt;5,Table467411[[#This Row],[PSI - FI]]&gt;=3),"Blue","No")))</f>
        <v>No</v>
      </c>
      <c r="X490" s="19" t="str">
        <f>HYPERLINK("https://www.google.com/maps/dir/?api=1&amp;origin=" &amp; Table467411[[#This Row],[Begin Lat]] &amp; "," &amp; Table467411[[#This Row],[Begin Long]] &amp; "&amp;destination=" &amp; Table467411[[#This Row],[End Lat]] &amp; "," &amp; Table467411[[#This Row],[End Long]] &amp; "&amp;travelmode=driving", "Google Maps")</f>
        <v>Google Maps</v>
      </c>
      <c r="Y490" s="1">
        <v>38.764131288199998</v>
      </c>
      <c r="Z490" s="1">
        <v>-82.989589923300002</v>
      </c>
      <c r="AA490" s="1">
        <v>38.774211798000003</v>
      </c>
      <c r="AB490" s="1">
        <v>-82.985505587299997</v>
      </c>
    </row>
    <row r="491" spans="1:28" x14ac:dyDescent="0.25">
      <c r="A491" s="13">
        <v>489</v>
      </c>
      <c r="B491" s="17">
        <v>4</v>
      </c>
      <c r="C491" s="1" t="s">
        <v>790</v>
      </c>
      <c r="D491" s="1" t="s">
        <v>3291</v>
      </c>
      <c r="E491" s="1" t="s">
        <v>5521</v>
      </c>
      <c r="F491" s="1" t="s">
        <v>3702</v>
      </c>
      <c r="G491" s="16">
        <v>7.1</v>
      </c>
      <c r="H491" s="16">
        <v>7.6</v>
      </c>
      <c r="I491" s="13" t="s">
        <v>3190</v>
      </c>
      <c r="J491" s="1" t="s">
        <v>4984</v>
      </c>
      <c r="K491" s="1">
        <v>0</v>
      </c>
      <c r="L491" s="1">
        <v>2</v>
      </c>
      <c r="M491" s="1">
        <v>2</v>
      </c>
      <c r="N491" s="1">
        <v>0</v>
      </c>
      <c r="O491" s="1">
        <v>3</v>
      </c>
      <c r="P491" s="16">
        <v>107.44712936046511</v>
      </c>
      <c r="Q491" s="21">
        <v>0.22302109254671437</v>
      </c>
      <c r="R491" s="21">
        <v>3.0008569903023403</v>
      </c>
      <c r="S491" s="21">
        <v>2.7778358977556259</v>
      </c>
      <c r="T491" s="21">
        <v>1.691983167445256E-2</v>
      </c>
      <c r="U491" s="21">
        <v>0.92196385214277798</v>
      </c>
      <c r="V491" s="21">
        <v>0.90504402046832544</v>
      </c>
      <c r="W491" s="13" t="str">
        <f>IF(Table467411[[#This Row],[PSI - FI]]&gt;5,"Red",(IF(AND(Table467411[[#This Row],[PSI - FI]]&lt;5,Table467411[[#This Row],[PSI - FI]]&gt;=3),"Blue","No")))</f>
        <v>No</v>
      </c>
      <c r="X491" s="19" t="str">
        <f>HYPERLINK("https://www.google.com/maps/dir/?api=1&amp;origin=" &amp; Table467411[[#This Row],[Begin Lat]] &amp; "," &amp; Table467411[[#This Row],[Begin Long]] &amp; "&amp;destination=" &amp; Table467411[[#This Row],[End Lat]] &amp; "," &amp; Table467411[[#This Row],[End Long]] &amp; "&amp;travelmode=driving", "Google Maps")</f>
        <v>Google Maps</v>
      </c>
      <c r="Y491" s="1">
        <v>41.2707046186</v>
      </c>
      <c r="Z491" s="1">
        <v>-80.892454604600005</v>
      </c>
      <c r="AA491" s="1">
        <v>41.266876660500003</v>
      </c>
      <c r="AB491" s="1">
        <v>-80.884300354199993</v>
      </c>
    </row>
    <row r="492" spans="1:28" x14ac:dyDescent="0.25">
      <c r="A492" s="13">
        <v>490</v>
      </c>
      <c r="B492" s="17">
        <v>8</v>
      </c>
      <c r="C492" s="1" t="s">
        <v>806</v>
      </c>
      <c r="D492" s="1" t="s">
        <v>4858</v>
      </c>
      <c r="E492" s="1" t="s">
        <v>5980</v>
      </c>
      <c r="F492" s="1" t="s">
        <v>3762</v>
      </c>
      <c r="G492" s="16">
        <v>4.9000000000000004</v>
      </c>
      <c r="H492" s="16">
        <v>5.4</v>
      </c>
      <c r="I492" s="13" t="s">
        <v>3190</v>
      </c>
      <c r="J492" s="1" t="s">
        <v>4991</v>
      </c>
      <c r="K492" s="1">
        <v>0</v>
      </c>
      <c r="L492" s="1">
        <v>0</v>
      </c>
      <c r="M492" s="1">
        <v>3</v>
      </c>
      <c r="N492" s="1">
        <v>8</v>
      </c>
      <c r="O492" s="1">
        <v>18</v>
      </c>
      <c r="P492" s="16">
        <v>73.140625</v>
      </c>
      <c r="Q492" s="21">
        <v>0.22621328433895754</v>
      </c>
      <c r="R492" s="21">
        <v>10.373018673791075</v>
      </c>
      <c r="S492" s="21">
        <v>10.146805389452117</v>
      </c>
      <c r="T492" s="21">
        <v>1.8264630716983591E-2</v>
      </c>
      <c r="U492" s="21">
        <v>0.91900122715934363</v>
      </c>
      <c r="V492" s="21">
        <v>0.90073659644236004</v>
      </c>
      <c r="W492" s="13" t="str">
        <f>IF(Table467411[[#This Row],[PSI - FI]]&gt;5,"Red",(IF(AND(Table467411[[#This Row],[PSI - FI]]&lt;5,Table467411[[#This Row],[PSI - FI]]&gt;=3),"Blue","No")))</f>
        <v>No</v>
      </c>
      <c r="X492" s="19" t="str">
        <f>HYPERLINK("https://www.google.com/maps/dir/?api=1&amp;origin=" &amp; Table467411[[#This Row],[Begin Lat]] &amp; "," &amp; Table467411[[#This Row],[Begin Long]] &amp; "&amp;destination=" &amp; Table467411[[#This Row],[End Lat]] &amp; "," &amp; Table467411[[#This Row],[End Long]] &amp; "&amp;travelmode=driving", "Google Maps")</f>
        <v>Google Maps</v>
      </c>
      <c r="Y492" s="1">
        <v>39.3351484294</v>
      </c>
      <c r="Z492" s="1">
        <v>-84.226616082999996</v>
      </c>
      <c r="AA492" s="1">
        <v>39.339268850899998</v>
      </c>
      <c r="AB492" s="1">
        <v>-84.218939762399998</v>
      </c>
    </row>
    <row r="493" spans="1:28" x14ac:dyDescent="0.25">
      <c r="A493" s="13">
        <v>491</v>
      </c>
      <c r="B493" s="17">
        <v>9</v>
      </c>
      <c r="C493" s="1" t="s">
        <v>796</v>
      </c>
      <c r="D493" s="1" t="s">
        <v>4215</v>
      </c>
      <c r="E493" s="1" t="s">
        <v>3440</v>
      </c>
      <c r="F493" s="1" t="s">
        <v>3736</v>
      </c>
      <c r="G493" s="16">
        <v>21</v>
      </c>
      <c r="H493" s="16">
        <v>21.5</v>
      </c>
      <c r="I493" s="13" t="s">
        <v>3190</v>
      </c>
      <c r="J493" s="1" t="s">
        <v>4991</v>
      </c>
      <c r="K493" s="1">
        <v>0</v>
      </c>
      <c r="L493" s="1">
        <v>3</v>
      </c>
      <c r="M493" s="1">
        <v>9</v>
      </c>
      <c r="N493" s="1">
        <v>4</v>
      </c>
      <c r="O493" s="1">
        <v>19</v>
      </c>
      <c r="P493" s="16">
        <v>232.70194404069767</v>
      </c>
      <c r="Q493" s="21">
        <v>0.17132314222050077</v>
      </c>
      <c r="R493" s="21">
        <v>11.154781533343545</v>
      </c>
      <c r="S493" s="21">
        <v>10.983458391123044</v>
      </c>
      <c r="T493" s="21">
        <v>1.4414354524726459E-2</v>
      </c>
      <c r="U493" s="21">
        <v>0.91724450032397098</v>
      </c>
      <c r="V493" s="21">
        <v>0.90283014579924448</v>
      </c>
      <c r="W493" s="13" t="str">
        <f>IF(Table467411[[#This Row],[PSI - FI]]&gt;5,"Red",(IF(AND(Table467411[[#This Row],[PSI - FI]]&lt;5,Table467411[[#This Row],[PSI - FI]]&gt;=3),"Blue","No")))</f>
        <v>No</v>
      </c>
      <c r="X493" s="19" t="str">
        <f>HYPERLINK("https://www.google.com/maps/dir/?api=1&amp;origin=" &amp; Table467411[[#This Row],[Begin Lat]] &amp; "," &amp; Table467411[[#This Row],[Begin Long]] &amp; "&amp;destination=" &amp; Table467411[[#This Row],[End Lat]] &amp; "," &amp; Table467411[[#This Row],[End Long]] &amp; "&amp;travelmode=driving", "Google Maps")</f>
        <v>Google Maps</v>
      </c>
      <c r="Y493" s="1">
        <v>39.337184386099999</v>
      </c>
      <c r="Z493" s="1">
        <v>-83.027122141299998</v>
      </c>
      <c r="AA493" s="1">
        <v>39.333199922299997</v>
      </c>
      <c r="AB493" s="1">
        <v>-83.021367401500001</v>
      </c>
    </row>
    <row r="494" spans="1:28" x14ac:dyDescent="0.25">
      <c r="A494" s="13">
        <v>492</v>
      </c>
      <c r="B494" s="17">
        <v>8</v>
      </c>
      <c r="C494" s="1" t="s">
        <v>806</v>
      </c>
      <c r="D494" s="1" t="s">
        <v>4866</v>
      </c>
      <c r="E494" s="1" t="s">
        <v>5981</v>
      </c>
      <c r="F494" s="1" t="s">
        <v>4929</v>
      </c>
      <c r="G494" s="16">
        <v>0.2</v>
      </c>
      <c r="H494" s="16">
        <v>0.7</v>
      </c>
      <c r="I494" s="13" t="s">
        <v>3190</v>
      </c>
      <c r="J494" s="1" t="s">
        <v>4991</v>
      </c>
      <c r="K494" s="1">
        <v>0</v>
      </c>
      <c r="L494" s="1">
        <v>2</v>
      </c>
      <c r="M494" s="1">
        <v>4</v>
      </c>
      <c r="N494" s="1">
        <v>4</v>
      </c>
      <c r="O494" s="1">
        <v>31</v>
      </c>
      <c r="P494" s="16">
        <v>166.29087936046511</v>
      </c>
      <c r="Q494" s="21">
        <v>0.31516650493501502</v>
      </c>
      <c r="R494" s="21">
        <v>14.147615494580844</v>
      </c>
      <c r="S494" s="21">
        <v>13.83244898964583</v>
      </c>
      <c r="T494" s="21">
        <v>2.5455777267278355E-2</v>
      </c>
      <c r="U494" s="21">
        <v>0.91660994469051171</v>
      </c>
      <c r="V494" s="21">
        <v>0.89115416742323339</v>
      </c>
      <c r="W494" s="13" t="str">
        <f>IF(Table467411[[#This Row],[PSI - FI]]&gt;5,"Red",(IF(AND(Table467411[[#This Row],[PSI - FI]]&lt;5,Table467411[[#This Row],[PSI - FI]]&gt;=3),"Blue","No")))</f>
        <v>No</v>
      </c>
      <c r="X494" s="19" t="str">
        <f>HYPERLINK("https://www.google.com/maps/dir/?api=1&amp;origin=" &amp; Table467411[[#This Row],[Begin Lat]] &amp; "," &amp; Table467411[[#This Row],[Begin Long]] &amp; "&amp;destination=" &amp; Table467411[[#This Row],[End Lat]] &amp; "," &amp; Table467411[[#This Row],[End Long]] &amp; "&amp;travelmode=driving", "Google Maps")</f>
        <v>Google Maps</v>
      </c>
      <c r="Y494" s="1">
        <v>39.295604003599998</v>
      </c>
      <c r="Z494" s="1">
        <v>-84.3153493473</v>
      </c>
      <c r="AA494" s="1">
        <v>39.302822578700003</v>
      </c>
      <c r="AB494" s="1">
        <v>-84.314572533700002</v>
      </c>
    </row>
    <row r="495" spans="1:28" x14ac:dyDescent="0.25">
      <c r="A495" s="13">
        <v>493</v>
      </c>
      <c r="B495" s="17">
        <v>8</v>
      </c>
      <c r="C495" s="1" t="s">
        <v>788</v>
      </c>
      <c r="D495" s="1" t="s">
        <v>4664</v>
      </c>
      <c r="E495" s="1" t="s">
        <v>5486</v>
      </c>
      <c r="F495" s="1" t="s">
        <v>3729</v>
      </c>
      <c r="G495" s="16">
        <v>12.4</v>
      </c>
      <c r="H495" s="16">
        <v>12.9</v>
      </c>
      <c r="I495" s="13" t="s">
        <v>3190</v>
      </c>
      <c r="J495" s="1" t="s">
        <v>4984</v>
      </c>
      <c r="K495" s="1">
        <v>0</v>
      </c>
      <c r="L495" s="1">
        <v>1</v>
      </c>
      <c r="M495" s="1">
        <v>1</v>
      </c>
      <c r="N495" s="1">
        <v>2</v>
      </c>
      <c r="O495" s="1">
        <v>7</v>
      </c>
      <c r="P495" s="16">
        <v>68.098564680232556</v>
      </c>
      <c r="Q495" s="21">
        <v>0.24604177797532328</v>
      </c>
      <c r="R495" s="21">
        <v>4.2526361708788771</v>
      </c>
      <c r="S495" s="21">
        <v>4.0065943929035539</v>
      </c>
      <c r="T495" s="21">
        <v>1.8348077081159136E-2</v>
      </c>
      <c r="U495" s="21">
        <v>0.91324996645435652</v>
      </c>
      <c r="V495" s="21">
        <v>0.89490188937319737</v>
      </c>
      <c r="W495" s="13" t="str">
        <f>IF(Table467411[[#This Row],[PSI - FI]]&gt;5,"Red",(IF(AND(Table467411[[#This Row],[PSI - FI]]&lt;5,Table467411[[#This Row],[PSI - FI]]&gt;=3),"Blue","No")))</f>
        <v>No</v>
      </c>
      <c r="X495" s="19" t="str">
        <f>HYPERLINK("https://www.google.com/maps/dir/?api=1&amp;origin=" &amp; Table467411[[#This Row],[Begin Lat]] &amp; "," &amp; Table467411[[#This Row],[Begin Long]] &amp; "&amp;destination=" &amp; Table467411[[#This Row],[End Lat]] &amp; "," &amp; Table467411[[#This Row],[End Long]] &amp; "&amp;travelmode=driving", "Google Maps")</f>
        <v>Google Maps</v>
      </c>
      <c r="Y495" s="1">
        <v>39.416614515200003</v>
      </c>
      <c r="Z495" s="1">
        <v>-84.474001236299998</v>
      </c>
      <c r="AA495" s="1">
        <v>39.420300155</v>
      </c>
      <c r="AB495" s="1">
        <v>-84.465982124899995</v>
      </c>
    </row>
    <row r="496" spans="1:28" x14ac:dyDescent="0.25">
      <c r="A496" s="13">
        <v>494</v>
      </c>
      <c r="B496" s="17">
        <v>4</v>
      </c>
      <c r="C496" s="1" t="s">
        <v>790</v>
      </c>
      <c r="D496" s="1" t="s">
        <v>4621</v>
      </c>
      <c r="E496" s="1" t="s">
        <v>5473</v>
      </c>
      <c r="F496" s="1" t="s">
        <v>3784</v>
      </c>
      <c r="G496" s="16">
        <v>10.7</v>
      </c>
      <c r="H496" s="16">
        <v>11.2</v>
      </c>
      <c r="I496" s="13" t="s">
        <v>3190</v>
      </c>
      <c r="J496" s="1" t="s">
        <v>4975</v>
      </c>
      <c r="K496" s="1">
        <v>0</v>
      </c>
      <c r="L496" s="1">
        <v>0</v>
      </c>
      <c r="M496" s="1">
        <v>4</v>
      </c>
      <c r="N496" s="1">
        <v>6</v>
      </c>
      <c r="O496" s="1">
        <v>28</v>
      </c>
      <c r="P496" s="16">
        <v>80.8125</v>
      </c>
      <c r="Q496" s="21">
        <v>0.19408462858348716</v>
      </c>
      <c r="R496" s="21">
        <v>13.715640076333097</v>
      </c>
      <c r="S496" s="21">
        <v>13.521555447749609</v>
      </c>
      <c r="T496" s="21">
        <v>1.5029043912794839E-2</v>
      </c>
      <c r="U496" s="21">
        <v>0.90719881158670768</v>
      </c>
      <c r="V496" s="21">
        <v>0.89216976767391287</v>
      </c>
      <c r="W496" s="13" t="str">
        <f>IF(Table467411[[#This Row],[PSI - FI]]&gt;5,"Red",(IF(AND(Table467411[[#This Row],[PSI - FI]]&lt;5,Table467411[[#This Row],[PSI - FI]]&gt;=3),"Blue","No")))</f>
        <v>No</v>
      </c>
      <c r="X496" s="19" t="str">
        <f>HYPERLINK("https://www.google.com/maps/dir/?api=1&amp;origin=" &amp; Table467411[[#This Row],[Begin Lat]] &amp; "," &amp; Table467411[[#This Row],[Begin Long]] &amp; "&amp;destination=" &amp; Table467411[[#This Row],[End Lat]] &amp; "," &amp; Table467411[[#This Row],[End Long]] &amp; "&amp;travelmode=driving", "Google Maps")</f>
        <v>Google Maps</v>
      </c>
      <c r="Y496" s="1">
        <v>41.2773726673</v>
      </c>
      <c r="Z496" s="1">
        <v>-80.842328891099996</v>
      </c>
      <c r="AA496" s="1">
        <v>41.284153006300002</v>
      </c>
      <c r="AB496" s="1">
        <v>-80.845679136399994</v>
      </c>
    </row>
    <row r="497" spans="1:28" x14ac:dyDescent="0.25">
      <c r="A497" s="13">
        <v>495</v>
      </c>
      <c r="B497" s="17">
        <v>9</v>
      </c>
      <c r="C497" s="1" t="s">
        <v>796</v>
      </c>
      <c r="D497" s="1" t="s">
        <v>4869</v>
      </c>
      <c r="E497" s="1" t="s">
        <v>5982</v>
      </c>
      <c r="F497" s="1" t="s">
        <v>4930</v>
      </c>
      <c r="G497" s="16">
        <v>1</v>
      </c>
      <c r="H497" s="16">
        <v>1.5</v>
      </c>
      <c r="I497" s="13" t="s">
        <v>3190</v>
      </c>
      <c r="J497" s="1" t="s">
        <v>4982</v>
      </c>
      <c r="K497" s="1">
        <v>0</v>
      </c>
      <c r="L497" s="1">
        <v>0</v>
      </c>
      <c r="M497" s="1">
        <v>6</v>
      </c>
      <c r="N497" s="1">
        <v>5</v>
      </c>
      <c r="O497" s="1">
        <v>23</v>
      </c>
      <c r="P497" s="16">
        <v>84.46875</v>
      </c>
      <c r="Q497" s="21">
        <v>0.16837837580976051</v>
      </c>
      <c r="R497" s="21">
        <v>15.479905414559308</v>
      </c>
      <c r="S497" s="21">
        <v>15.311527038749547</v>
      </c>
      <c r="T497" s="21">
        <v>1.3142548288912936E-2</v>
      </c>
      <c r="U497" s="21">
        <v>0.90644380262379287</v>
      </c>
      <c r="V497" s="21">
        <v>0.89330125433487995</v>
      </c>
      <c r="W497" s="13" t="str">
        <f>IF(Table467411[[#This Row],[PSI - FI]]&gt;5,"Red",(IF(AND(Table467411[[#This Row],[PSI - FI]]&lt;5,Table467411[[#This Row],[PSI - FI]]&gt;=3),"Blue","No")))</f>
        <v>No</v>
      </c>
      <c r="X497" s="19" t="str">
        <f>HYPERLINK("https://www.google.com/maps/dir/?api=1&amp;origin=" &amp; Table467411[[#This Row],[Begin Lat]] &amp; "," &amp; Table467411[[#This Row],[Begin Long]] &amp; "&amp;destination=" &amp; Table467411[[#This Row],[End Lat]] &amp; "," &amp; Table467411[[#This Row],[End Long]] &amp; "&amp;travelmode=driving", "Google Maps")</f>
        <v>Google Maps</v>
      </c>
      <c r="Y497" s="1">
        <v>39.337206746299998</v>
      </c>
      <c r="Z497" s="1">
        <v>-82.956048280399997</v>
      </c>
      <c r="AA497" s="1">
        <v>39.338545283400002</v>
      </c>
      <c r="AB497" s="1">
        <v>-82.946897254000007</v>
      </c>
    </row>
    <row r="498" spans="1:28" x14ac:dyDescent="0.25">
      <c r="A498" s="13">
        <v>496</v>
      </c>
      <c r="B498" s="17">
        <v>5</v>
      </c>
      <c r="C498" s="1" t="s">
        <v>797</v>
      </c>
      <c r="D498" s="1" t="s">
        <v>3209</v>
      </c>
      <c r="E498" s="1" t="s">
        <v>3217</v>
      </c>
      <c r="F498" s="1" t="s">
        <v>3701</v>
      </c>
      <c r="G498" s="16">
        <v>1.7</v>
      </c>
      <c r="H498" s="16">
        <v>2.2000000000000002</v>
      </c>
      <c r="I498" s="13" t="s">
        <v>3190</v>
      </c>
      <c r="J498" s="1" t="s">
        <v>4984</v>
      </c>
      <c r="K498" s="1">
        <v>0</v>
      </c>
      <c r="L498" s="1">
        <v>1</v>
      </c>
      <c r="M498" s="1">
        <v>2</v>
      </c>
      <c r="N498" s="1">
        <v>0</v>
      </c>
      <c r="O498" s="1">
        <v>8</v>
      </c>
      <c r="P498" s="16">
        <v>66.770439680232556</v>
      </c>
      <c r="Q498" s="21">
        <v>0.54906481081417791</v>
      </c>
      <c r="R498" s="21">
        <v>4.3955386751529169</v>
      </c>
      <c r="S498" s="21">
        <v>3.8464738643387388</v>
      </c>
      <c r="T498" s="21">
        <v>3.9692729094326883E-2</v>
      </c>
      <c r="U498" s="21">
        <v>0.90556431550300598</v>
      </c>
      <c r="V498" s="21">
        <v>0.86587158640867912</v>
      </c>
      <c r="W498" s="13" t="str">
        <f>IF(Table467411[[#This Row],[PSI - FI]]&gt;5,"Red",(IF(AND(Table467411[[#This Row],[PSI - FI]]&lt;5,Table467411[[#This Row],[PSI - FI]]&gt;=3),"Blue","No")))</f>
        <v>No</v>
      </c>
      <c r="X498" s="19" t="str">
        <f>HYPERLINK("https://www.google.com/maps/dir/?api=1&amp;origin=" &amp; Table467411[[#This Row],[Begin Lat]] &amp; "," &amp; Table467411[[#This Row],[Begin Long]] &amp; "&amp;destination=" &amp; Table467411[[#This Row],[End Lat]] &amp; "," &amp; Table467411[[#This Row],[End Long]] &amp; "&amp;travelmode=driving", "Google Maps")</f>
        <v>Google Maps</v>
      </c>
      <c r="Y498" s="1">
        <v>39.841064810100001</v>
      </c>
      <c r="Z498" s="1">
        <v>-82.770935875099994</v>
      </c>
      <c r="AA498" s="1">
        <v>39.838849031700001</v>
      </c>
      <c r="AB498" s="1">
        <v>-82.761985785700006</v>
      </c>
    </row>
    <row r="499" spans="1:28" x14ac:dyDescent="0.25">
      <c r="A499" s="13">
        <v>497</v>
      </c>
      <c r="B499" s="17">
        <v>3</v>
      </c>
      <c r="C499" s="1" t="s">
        <v>791</v>
      </c>
      <c r="D499" s="1" t="s">
        <v>4687</v>
      </c>
      <c r="E499" s="1" t="s">
        <v>5983</v>
      </c>
      <c r="F499" s="1" t="s">
        <v>4931</v>
      </c>
      <c r="G499" s="16">
        <v>0.7</v>
      </c>
      <c r="H499" s="16">
        <v>1.2</v>
      </c>
      <c r="I499" s="13" t="s">
        <v>3190</v>
      </c>
      <c r="J499" s="1" t="s">
        <v>4975</v>
      </c>
      <c r="K499" s="1">
        <v>0</v>
      </c>
      <c r="L499" s="1">
        <v>1</v>
      </c>
      <c r="M499" s="1">
        <v>1</v>
      </c>
      <c r="N499" s="1">
        <v>3</v>
      </c>
      <c r="O499" s="1">
        <v>6</v>
      </c>
      <c r="P499" s="16">
        <v>71.536064680232556</v>
      </c>
      <c r="Q499" s="21">
        <v>0.55844048105493449</v>
      </c>
      <c r="R499" s="21">
        <v>4.3162843914683275</v>
      </c>
      <c r="S499" s="21">
        <v>3.7578439104133929</v>
      </c>
      <c r="T499" s="21">
        <v>4.3042808547948098E-2</v>
      </c>
      <c r="U499" s="21">
        <v>0.90079429987202497</v>
      </c>
      <c r="V499" s="21">
        <v>0.85775149132407691</v>
      </c>
      <c r="W499" s="13" t="str">
        <f>IF(Table467411[[#This Row],[PSI - FI]]&gt;5,"Red",(IF(AND(Table467411[[#This Row],[PSI - FI]]&lt;5,Table467411[[#This Row],[PSI - FI]]&gt;=3),"Blue","No")))</f>
        <v>No</v>
      </c>
      <c r="X499" s="19" t="str">
        <f>HYPERLINK("https://www.google.com/maps/dir/?api=1&amp;origin=" &amp; Table467411[[#This Row],[Begin Lat]] &amp; "," &amp; Table467411[[#This Row],[Begin Long]] &amp; "&amp;destination=" &amp; Table467411[[#This Row],[End Lat]] &amp; "," &amp; Table467411[[#This Row],[End Long]] &amp; "&amp;travelmode=driving", "Google Maps")</f>
        <v>Google Maps</v>
      </c>
      <c r="Y499" s="1">
        <v>41.420218925100002</v>
      </c>
      <c r="Z499" s="1">
        <v>-82.105705052800005</v>
      </c>
      <c r="AA499" s="1">
        <v>41.4210107157</v>
      </c>
      <c r="AB499" s="1">
        <v>-82.096154199699996</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8E0D7-85F7-4115-8BA1-29D5DD693CE4}">
  <sheetPr>
    <tabColor theme="5"/>
  </sheetPr>
  <dimension ref="A1:O30"/>
  <sheetViews>
    <sheetView workbookViewId="0">
      <selection activeCell="A2" sqref="A2"/>
    </sheetView>
  </sheetViews>
  <sheetFormatPr defaultRowHeight="15" x14ac:dyDescent="0.25"/>
  <cols>
    <col min="1" max="1" width="51.140625" bestFit="1" customWidth="1"/>
    <col min="2" max="3" width="16.7109375" bestFit="1" customWidth="1"/>
    <col min="4" max="4" width="16.140625" bestFit="1" customWidth="1"/>
    <col min="5" max="5" width="25.85546875" bestFit="1" customWidth="1"/>
    <col min="6" max="6" width="29.42578125" bestFit="1" customWidth="1"/>
    <col min="7" max="7" width="23.85546875" bestFit="1" customWidth="1"/>
    <col min="8" max="8" width="14.42578125" bestFit="1" customWidth="1"/>
    <col min="9" max="9" width="24.28515625" bestFit="1" customWidth="1"/>
    <col min="10" max="10" width="28.85546875" bestFit="1" customWidth="1"/>
    <col min="11" max="11" width="46.42578125" bestFit="1" customWidth="1"/>
    <col min="12" max="13" width="13.140625" bestFit="1" customWidth="1"/>
    <col min="14" max="14" width="23.5703125" bestFit="1" customWidth="1"/>
    <col min="15" max="15" width="76.5703125" bestFit="1" customWidth="1"/>
  </cols>
  <sheetData>
    <row r="1" spans="1:15" ht="21.6" customHeight="1" x14ac:dyDescent="0.25">
      <c r="A1" s="43" t="s">
        <v>154</v>
      </c>
      <c r="B1" s="43"/>
      <c r="C1" s="43"/>
      <c r="D1" s="43"/>
      <c r="E1" s="43"/>
      <c r="F1" s="43"/>
      <c r="G1" s="43"/>
      <c r="H1" s="43"/>
      <c r="I1" s="43"/>
      <c r="J1" s="43"/>
      <c r="K1" s="43"/>
      <c r="L1" s="43"/>
      <c r="M1" s="43"/>
      <c r="N1" s="43"/>
      <c r="O1" s="43"/>
    </row>
    <row r="2" spans="1:15" x14ac:dyDescent="0.25">
      <c r="A2" s="2" t="s">
        <v>114</v>
      </c>
      <c r="B2" s="2" t="s">
        <v>1</v>
      </c>
      <c r="C2" s="2" t="s">
        <v>2</v>
      </c>
      <c r="D2" s="3" t="s">
        <v>3</v>
      </c>
      <c r="E2" s="3" t="s">
        <v>4</v>
      </c>
      <c r="F2" s="2" t="s">
        <v>5</v>
      </c>
      <c r="G2" s="2" t="s">
        <v>6</v>
      </c>
      <c r="H2" s="3" t="s">
        <v>7</v>
      </c>
      <c r="I2" s="3" t="s">
        <v>8</v>
      </c>
      <c r="J2" s="2" t="s">
        <v>9</v>
      </c>
      <c r="K2" s="2" t="s">
        <v>10</v>
      </c>
      <c r="L2" s="2" t="s">
        <v>11</v>
      </c>
      <c r="M2" s="2" t="s">
        <v>12</v>
      </c>
      <c r="N2" s="2" t="s">
        <v>13</v>
      </c>
      <c r="O2" s="2" t="s">
        <v>14</v>
      </c>
    </row>
    <row r="3" spans="1:15" x14ac:dyDescent="0.25">
      <c r="A3" s="4" t="s">
        <v>15</v>
      </c>
      <c r="B3" s="4">
        <v>397.29199999999997</v>
      </c>
      <c r="C3" s="4">
        <v>0.29359926163139283</v>
      </c>
      <c r="D3" s="8">
        <v>120</v>
      </c>
      <c r="E3" s="8">
        <v>120</v>
      </c>
      <c r="F3" s="4" t="s">
        <v>16</v>
      </c>
      <c r="G3" s="4">
        <v>1.1468106294879186</v>
      </c>
      <c r="H3" s="8">
        <v>4376</v>
      </c>
      <c r="I3" s="8">
        <v>4376</v>
      </c>
      <c r="J3" s="4" t="s">
        <v>16</v>
      </c>
      <c r="K3" s="4" t="s">
        <v>115</v>
      </c>
      <c r="L3" s="4">
        <v>2.4164585834640304</v>
      </c>
      <c r="M3" s="4" t="s">
        <v>54</v>
      </c>
      <c r="N3" s="4" t="s">
        <v>116</v>
      </c>
      <c r="O3" s="4" t="s">
        <v>18</v>
      </c>
    </row>
    <row r="4" spans="1:15" x14ac:dyDescent="0.25">
      <c r="A4" s="4" t="s">
        <v>19</v>
      </c>
      <c r="B4" s="4">
        <v>36.967999999999996</v>
      </c>
      <c r="C4" s="4">
        <v>2.7319396071376546E-2</v>
      </c>
      <c r="D4" s="8">
        <v>69</v>
      </c>
      <c r="E4" s="8">
        <v>69</v>
      </c>
      <c r="F4" s="4" t="s">
        <v>16</v>
      </c>
      <c r="G4" s="4">
        <v>0.15226164893338223</v>
      </c>
      <c r="H4" s="8">
        <v>581</v>
      </c>
      <c r="I4" s="8">
        <v>581</v>
      </c>
      <c r="J4" s="4" t="s">
        <v>16</v>
      </c>
      <c r="K4" s="4" t="s">
        <v>117</v>
      </c>
      <c r="L4" s="4">
        <v>5.2493556903568876</v>
      </c>
      <c r="M4" s="4" t="s">
        <v>54</v>
      </c>
      <c r="N4" s="4" t="s">
        <v>118</v>
      </c>
      <c r="O4" s="4" t="s">
        <v>18</v>
      </c>
    </row>
    <row r="5" spans="1:15" x14ac:dyDescent="0.25">
      <c r="A5" s="4" t="s">
        <v>20</v>
      </c>
      <c r="B5" s="4">
        <v>236.453</v>
      </c>
      <c r="C5" s="4">
        <v>0.17473904888728628</v>
      </c>
      <c r="D5" s="8">
        <v>67</v>
      </c>
      <c r="E5" s="8">
        <v>67</v>
      </c>
      <c r="F5" s="4" t="s">
        <v>16</v>
      </c>
      <c r="G5" s="4">
        <v>1.1609623145867185</v>
      </c>
      <c r="H5" s="8">
        <v>4430</v>
      </c>
      <c r="I5" s="8">
        <v>4430</v>
      </c>
      <c r="J5" s="4" t="s">
        <v>16</v>
      </c>
      <c r="K5" s="4" t="s">
        <v>119</v>
      </c>
      <c r="L5" s="4">
        <v>1.1881065097409056</v>
      </c>
      <c r="M5" s="4" t="s">
        <v>54</v>
      </c>
      <c r="N5" s="4" t="s">
        <v>120</v>
      </c>
      <c r="O5" s="4" t="s">
        <v>18</v>
      </c>
    </row>
    <row r="6" spans="1:15" x14ac:dyDescent="0.25">
      <c r="A6" s="4" t="s">
        <v>21</v>
      </c>
      <c r="B6" s="4">
        <v>19.980999999999998</v>
      </c>
      <c r="C6" s="4">
        <v>1.4765982820335824E-2</v>
      </c>
      <c r="D6" s="8">
        <v>34</v>
      </c>
      <c r="E6" s="8">
        <v>34</v>
      </c>
      <c r="F6" s="4" t="s">
        <v>22</v>
      </c>
      <c r="G6" s="4">
        <v>0.15566853608679701</v>
      </c>
      <c r="H6" s="8">
        <v>594</v>
      </c>
      <c r="I6" s="8">
        <v>594</v>
      </c>
      <c r="J6" s="4" t="s">
        <v>16</v>
      </c>
      <c r="K6" s="4" t="s">
        <v>121</v>
      </c>
      <c r="L6" s="4">
        <v>3.642134213284653</v>
      </c>
      <c r="M6" s="4" t="s">
        <v>54</v>
      </c>
      <c r="N6" s="4" t="s">
        <v>122</v>
      </c>
      <c r="O6" s="4" t="s">
        <v>18</v>
      </c>
    </row>
    <row r="7" spans="1:15" x14ac:dyDescent="0.25">
      <c r="A7" s="4" t="s">
        <v>23</v>
      </c>
      <c r="B7" s="4">
        <v>66020.273000000001</v>
      </c>
      <c r="C7" s="4">
        <v>48.789060453024433</v>
      </c>
      <c r="D7" s="8">
        <v>60699</v>
      </c>
      <c r="E7" s="8">
        <v>14230</v>
      </c>
      <c r="F7" s="4" t="s">
        <v>16</v>
      </c>
      <c r="G7" s="4">
        <v>19.701242203469786</v>
      </c>
      <c r="H7" s="8">
        <v>75176</v>
      </c>
      <c r="I7" s="8">
        <v>67791</v>
      </c>
      <c r="J7" s="4" t="s">
        <v>16</v>
      </c>
      <c r="K7" s="4" t="s">
        <v>123</v>
      </c>
      <c r="L7" s="4">
        <v>2.4796684679539052</v>
      </c>
      <c r="M7" s="4" t="s">
        <v>54</v>
      </c>
      <c r="N7" s="4" t="s">
        <v>124</v>
      </c>
      <c r="O7" s="4" t="s">
        <v>18</v>
      </c>
    </row>
    <row r="8" spans="1:15" x14ac:dyDescent="0.25">
      <c r="A8" s="4" t="s">
        <v>24</v>
      </c>
      <c r="B8" s="4">
        <v>1603.221</v>
      </c>
      <c r="C8" s="4">
        <v>1.184782230278846</v>
      </c>
      <c r="D8" s="8">
        <v>861</v>
      </c>
      <c r="E8" s="8">
        <v>524</v>
      </c>
      <c r="F8" s="4" t="s">
        <v>16</v>
      </c>
      <c r="G8" s="4">
        <v>1.5530164054719848</v>
      </c>
      <c r="H8" s="8">
        <v>5926</v>
      </c>
      <c r="I8" s="8">
        <v>5915</v>
      </c>
      <c r="J8" s="4" t="s">
        <v>16</v>
      </c>
      <c r="K8" s="4" t="s">
        <v>125</v>
      </c>
      <c r="L8" s="4">
        <v>10.063755393687011</v>
      </c>
      <c r="M8" s="4" t="s">
        <v>54</v>
      </c>
      <c r="N8" s="4" t="s">
        <v>126</v>
      </c>
      <c r="O8" s="4" t="s">
        <v>18</v>
      </c>
    </row>
    <row r="9" spans="1:15" x14ac:dyDescent="0.25">
      <c r="A9" s="4" t="s">
        <v>25</v>
      </c>
      <c r="B9" s="4">
        <v>1451.422</v>
      </c>
      <c r="C9" s="4">
        <v>1.0726025883117694</v>
      </c>
      <c r="D9" s="8">
        <v>5108</v>
      </c>
      <c r="E9" s="8">
        <v>1289</v>
      </c>
      <c r="F9" s="4" t="s">
        <v>16</v>
      </c>
      <c r="G9" s="4">
        <v>0.40279888883065151</v>
      </c>
      <c r="H9" s="8">
        <v>1537</v>
      </c>
      <c r="I9" s="8">
        <v>1421</v>
      </c>
      <c r="J9" s="4" t="s">
        <v>16</v>
      </c>
      <c r="K9" s="4" t="s">
        <v>127</v>
      </c>
      <c r="L9" s="4">
        <v>7.999112642884521</v>
      </c>
      <c r="M9" s="4" t="s">
        <v>54</v>
      </c>
      <c r="N9" s="4" t="s">
        <v>128</v>
      </c>
      <c r="O9" s="4" t="s">
        <v>18</v>
      </c>
    </row>
    <row r="10" spans="1:15" x14ac:dyDescent="0.25">
      <c r="A10" s="4" t="s">
        <v>26</v>
      </c>
      <c r="B10" s="4">
        <v>5651.6220000000003</v>
      </c>
      <c r="C10" s="4">
        <v>4.1765553955773989</v>
      </c>
      <c r="D10" s="8">
        <v>11422</v>
      </c>
      <c r="E10" s="8">
        <v>1165</v>
      </c>
      <c r="F10" s="4" t="s">
        <v>16</v>
      </c>
      <c r="G10" s="4">
        <v>0.24765448922899522</v>
      </c>
      <c r="H10" s="8">
        <v>945</v>
      </c>
      <c r="I10" s="8">
        <v>318</v>
      </c>
      <c r="J10" s="4" t="s">
        <v>16</v>
      </c>
      <c r="K10" s="4" t="s">
        <v>157</v>
      </c>
      <c r="L10" s="4">
        <v>2.1408048461753331</v>
      </c>
      <c r="M10" s="4" t="s">
        <v>17</v>
      </c>
      <c r="N10" s="4" t="s">
        <v>158</v>
      </c>
      <c r="O10" s="4" t="s">
        <v>18</v>
      </c>
    </row>
    <row r="11" spans="1:15" x14ac:dyDescent="0.25">
      <c r="A11" s="4" t="s">
        <v>27</v>
      </c>
      <c r="B11" s="4">
        <v>635.87099999999998</v>
      </c>
      <c r="C11" s="4">
        <v>0.46990942705318861</v>
      </c>
      <c r="D11" s="8">
        <v>407</v>
      </c>
      <c r="E11" s="8">
        <v>283</v>
      </c>
      <c r="F11" s="4" t="s">
        <v>16</v>
      </c>
      <c r="G11" s="4">
        <v>2.3080350123172071</v>
      </c>
      <c r="H11" s="8">
        <v>8807</v>
      </c>
      <c r="I11" s="8">
        <v>8800</v>
      </c>
      <c r="J11" s="4" t="s">
        <v>16</v>
      </c>
      <c r="K11" s="4" t="s">
        <v>159</v>
      </c>
      <c r="L11" s="4">
        <v>3.3314082059328363</v>
      </c>
      <c r="M11" s="4" t="s">
        <v>17</v>
      </c>
      <c r="N11" s="4" t="s">
        <v>160</v>
      </c>
      <c r="O11" s="4" t="s">
        <v>18</v>
      </c>
    </row>
    <row r="12" spans="1:15" x14ac:dyDescent="0.25">
      <c r="A12" s="4" t="s">
        <v>28</v>
      </c>
      <c r="B12" s="4">
        <v>19893.574000000001</v>
      </c>
      <c r="C12" s="4">
        <v>14.701374902110977</v>
      </c>
      <c r="D12" s="8">
        <v>54332</v>
      </c>
      <c r="E12" s="8">
        <v>8985</v>
      </c>
      <c r="F12" s="4" t="s">
        <v>16</v>
      </c>
      <c r="G12" s="4">
        <v>13.536873001729649</v>
      </c>
      <c r="H12" s="8">
        <v>51654</v>
      </c>
      <c r="I12" s="8">
        <v>43225</v>
      </c>
      <c r="J12" s="4" t="s">
        <v>16</v>
      </c>
      <c r="K12" s="4" t="s">
        <v>129</v>
      </c>
      <c r="L12" s="4">
        <v>8.0672799246034934</v>
      </c>
      <c r="M12" s="4" t="s">
        <v>17</v>
      </c>
      <c r="N12" s="4" t="s">
        <v>130</v>
      </c>
      <c r="O12" s="4" t="s">
        <v>18</v>
      </c>
    </row>
    <row r="13" spans="1:15" x14ac:dyDescent="0.25">
      <c r="A13" s="4" t="s">
        <v>29</v>
      </c>
      <c r="B13" s="4">
        <v>1917.9949999999999</v>
      </c>
      <c r="C13" s="4">
        <v>1.41740059153646</v>
      </c>
      <c r="D13" s="8">
        <v>2696</v>
      </c>
      <c r="E13" s="8">
        <v>1427</v>
      </c>
      <c r="F13" s="4" t="s">
        <v>16</v>
      </c>
      <c r="G13" s="4">
        <v>4.4756014466166993</v>
      </c>
      <c r="H13" s="8">
        <v>17078</v>
      </c>
      <c r="I13" s="8">
        <v>16915</v>
      </c>
      <c r="J13" s="4" t="s">
        <v>16</v>
      </c>
      <c r="K13" s="4" t="s">
        <v>131</v>
      </c>
      <c r="L13" s="4">
        <v>44.434218641055786</v>
      </c>
      <c r="M13" s="4" t="s">
        <v>17</v>
      </c>
      <c r="N13" s="4" t="s">
        <v>132</v>
      </c>
      <c r="O13" s="4" t="s">
        <v>18</v>
      </c>
    </row>
    <row r="14" spans="1:15" x14ac:dyDescent="0.25">
      <c r="A14" s="4" t="s">
        <v>30</v>
      </c>
      <c r="B14" s="4">
        <v>1056.9169999999999</v>
      </c>
      <c r="C14" s="4">
        <v>0.7810629230028967</v>
      </c>
      <c r="D14" s="8">
        <v>3024</v>
      </c>
      <c r="E14" s="8">
        <v>1934</v>
      </c>
      <c r="F14" s="4" t="s">
        <v>16</v>
      </c>
      <c r="G14" s="4">
        <v>3.551810891556161</v>
      </c>
      <c r="H14" s="8">
        <v>13553</v>
      </c>
      <c r="I14" s="8">
        <v>13458</v>
      </c>
      <c r="J14" s="4" t="s">
        <v>16</v>
      </c>
      <c r="K14" s="4" t="s">
        <v>133</v>
      </c>
      <c r="L14" s="4">
        <v>18.214736212536248</v>
      </c>
      <c r="M14" s="4" t="s">
        <v>17</v>
      </c>
      <c r="N14" s="4" t="s">
        <v>134</v>
      </c>
      <c r="O14" s="4" t="s">
        <v>18</v>
      </c>
    </row>
    <row r="15" spans="1:15" x14ac:dyDescent="0.25">
      <c r="A15" s="4" t="s">
        <v>31</v>
      </c>
      <c r="B15" s="4">
        <v>323.23900000000003</v>
      </c>
      <c r="C15" s="4">
        <v>0.23887400634915829</v>
      </c>
      <c r="D15" s="8">
        <v>1954</v>
      </c>
      <c r="E15" s="8">
        <v>160</v>
      </c>
      <c r="F15" s="4" t="s">
        <v>16</v>
      </c>
      <c r="G15" s="4">
        <v>4.6910215420095394E-2</v>
      </c>
      <c r="H15" s="8">
        <v>179</v>
      </c>
      <c r="I15" s="8">
        <v>81</v>
      </c>
      <c r="J15" s="4" t="s">
        <v>22</v>
      </c>
      <c r="K15" s="4" t="s">
        <v>161</v>
      </c>
      <c r="L15" s="4">
        <v>5.4741253084413337</v>
      </c>
      <c r="M15" s="4" t="s">
        <v>17</v>
      </c>
      <c r="N15" s="4" t="s">
        <v>162</v>
      </c>
      <c r="O15" s="4" t="s">
        <v>18</v>
      </c>
    </row>
    <row r="16" spans="1:15" x14ac:dyDescent="0.25">
      <c r="A16" s="4" t="s">
        <v>33</v>
      </c>
      <c r="B16" s="4">
        <v>14.435</v>
      </c>
      <c r="C16" s="4">
        <v>1.0667482208675624E-2</v>
      </c>
      <c r="D16" s="8">
        <v>78</v>
      </c>
      <c r="E16" s="8">
        <v>44</v>
      </c>
      <c r="F16" s="4" t="s">
        <v>22</v>
      </c>
      <c r="G16" s="4">
        <v>5.765501336548037E-3</v>
      </c>
      <c r="H16" s="8">
        <v>22</v>
      </c>
      <c r="I16" s="8">
        <v>22</v>
      </c>
      <c r="J16" s="4" t="s">
        <v>22</v>
      </c>
      <c r="K16" s="4"/>
      <c r="L16" s="4"/>
      <c r="M16" s="4"/>
      <c r="N16" s="4"/>
      <c r="O16" s="4"/>
    </row>
    <row r="17" spans="1:15" x14ac:dyDescent="0.25">
      <c r="A17" s="4" t="s">
        <v>34</v>
      </c>
      <c r="B17" s="4">
        <v>265.64100000000002</v>
      </c>
      <c r="C17" s="4">
        <v>0.19630901568374101</v>
      </c>
      <c r="D17" s="8">
        <v>229</v>
      </c>
      <c r="E17" s="8">
        <v>229</v>
      </c>
      <c r="F17" s="4" t="s">
        <v>16</v>
      </c>
      <c r="G17" s="4">
        <v>1.3745479322815661</v>
      </c>
      <c r="H17" s="8">
        <v>5245</v>
      </c>
      <c r="I17" s="8">
        <v>5245</v>
      </c>
      <c r="J17" s="4" t="s">
        <v>16</v>
      </c>
      <c r="K17" s="4" t="s">
        <v>135</v>
      </c>
      <c r="L17" s="4">
        <v>19.38432580363957</v>
      </c>
      <c r="M17" s="4" t="s">
        <v>17</v>
      </c>
      <c r="N17" s="4" t="s">
        <v>136</v>
      </c>
      <c r="O17" s="4" t="s">
        <v>18</v>
      </c>
    </row>
    <row r="18" spans="1:15" x14ac:dyDescent="0.25">
      <c r="A18" s="4" t="s">
        <v>35</v>
      </c>
      <c r="B18" s="4">
        <v>89.253</v>
      </c>
      <c r="C18" s="4">
        <v>6.5958073402904424E-2</v>
      </c>
      <c r="D18" s="8">
        <v>204</v>
      </c>
      <c r="E18" s="8">
        <v>204</v>
      </c>
      <c r="F18" s="4" t="s">
        <v>16</v>
      </c>
      <c r="G18" s="4">
        <v>1.0189213271135804</v>
      </c>
      <c r="H18" s="8">
        <v>3888</v>
      </c>
      <c r="I18" s="8">
        <v>3888</v>
      </c>
      <c r="J18" s="4" t="s">
        <v>16</v>
      </c>
      <c r="K18" s="4" t="s">
        <v>137</v>
      </c>
      <c r="L18" s="4">
        <v>37.515415195388847</v>
      </c>
      <c r="M18" s="4" t="s">
        <v>17</v>
      </c>
      <c r="N18" s="4" t="s">
        <v>138</v>
      </c>
      <c r="O18" s="4" t="s">
        <v>18</v>
      </c>
    </row>
    <row r="19" spans="1:15" x14ac:dyDescent="0.25">
      <c r="A19" s="4" t="s">
        <v>36</v>
      </c>
      <c r="B19" s="4">
        <v>342.10699999999997</v>
      </c>
      <c r="C19" s="4">
        <v>0.25281748084263189</v>
      </c>
      <c r="D19" s="8">
        <v>313</v>
      </c>
      <c r="E19" s="8">
        <v>313</v>
      </c>
      <c r="F19" s="4" t="s">
        <v>16</v>
      </c>
      <c r="G19" s="4">
        <v>3.0646260286178522</v>
      </c>
      <c r="H19" s="8">
        <v>11694</v>
      </c>
      <c r="I19" s="8">
        <v>11694</v>
      </c>
      <c r="J19" s="4" t="s">
        <v>16</v>
      </c>
      <c r="K19" s="4" t="s">
        <v>139</v>
      </c>
      <c r="L19" s="4">
        <v>15.375904862153671</v>
      </c>
      <c r="M19" s="4" t="s">
        <v>17</v>
      </c>
      <c r="N19" s="4" t="s">
        <v>140</v>
      </c>
      <c r="O19" s="4" t="s">
        <v>18</v>
      </c>
    </row>
    <row r="20" spans="1:15" x14ac:dyDescent="0.25">
      <c r="A20" s="4" t="s">
        <v>37</v>
      </c>
      <c r="B20" s="4">
        <v>156.95100000000002</v>
      </c>
      <c r="C20" s="4">
        <v>0.11598697610903</v>
      </c>
      <c r="D20" s="8">
        <v>315</v>
      </c>
      <c r="E20" s="8">
        <v>315</v>
      </c>
      <c r="F20" s="4" t="s">
        <v>16</v>
      </c>
      <c r="G20" s="4">
        <v>2.5622412076104615</v>
      </c>
      <c r="H20" s="8">
        <v>9777</v>
      </c>
      <c r="I20" s="8">
        <v>9777</v>
      </c>
      <c r="J20" s="4" t="s">
        <v>16</v>
      </c>
      <c r="K20" s="4" t="s">
        <v>141</v>
      </c>
      <c r="L20" s="4">
        <v>17.679271616292954</v>
      </c>
      <c r="M20" s="4" t="s">
        <v>17</v>
      </c>
      <c r="N20" s="4" t="s">
        <v>142</v>
      </c>
      <c r="O20" s="4" t="s">
        <v>18</v>
      </c>
    </row>
    <row r="21" spans="1:15" x14ac:dyDescent="0.25">
      <c r="A21" s="4" t="s">
        <v>38</v>
      </c>
      <c r="B21" s="4">
        <v>115.679</v>
      </c>
      <c r="C21" s="4">
        <v>8.5486918906642714E-2</v>
      </c>
      <c r="D21" s="8">
        <v>147</v>
      </c>
      <c r="E21" s="8">
        <v>147</v>
      </c>
      <c r="F21" s="4" t="s">
        <v>16</v>
      </c>
      <c r="G21" s="4">
        <v>1.8114156926463651</v>
      </c>
      <c r="H21" s="8">
        <v>6912</v>
      </c>
      <c r="I21" s="8">
        <v>6912</v>
      </c>
      <c r="J21" s="4" t="s">
        <v>16</v>
      </c>
      <c r="K21" s="4" t="s">
        <v>143</v>
      </c>
      <c r="L21" s="4">
        <v>28.565510210393281</v>
      </c>
      <c r="M21" s="4" t="s">
        <v>17</v>
      </c>
      <c r="N21" s="4" t="s">
        <v>144</v>
      </c>
      <c r="O21" s="4" t="s">
        <v>18</v>
      </c>
    </row>
    <row r="22" spans="1:15" x14ac:dyDescent="0.25">
      <c r="A22" s="4" t="s">
        <v>39</v>
      </c>
      <c r="B22" s="4">
        <v>96.589999999999989</v>
      </c>
      <c r="C22" s="4">
        <v>7.1380125149704071E-2</v>
      </c>
      <c r="D22" s="8">
        <v>180</v>
      </c>
      <c r="E22" s="8">
        <v>180</v>
      </c>
      <c r="F22" s="4" t="s">
        <v>16</v>
      </c>
      <c r="G22" s="4">
        <v>2.035746108286598</v>
      </c>
      <c r="H22" s="8">
        <v>7768</v>
      </c>
      <c r="I22" s="8">
        <v>7768</v>
      </c>
      <c r="J22" s="4" t="s">
        <v>16</v>
      </c>
      <c r="K22" s="4" t="s">
        <v>163</v>
      </c>
      <c r="L22" s="4">
        <v>136.52245782970903</v>
      </c>
      <c r="M22" s="4" t="s">
        <v>17</v>
      </c>
      <c r="N22" s="4" t="s">
        <v>164</v>
      </c>
      <c r="O22" s="4" t="s">
        <v>18</v>
      </c>
    </row>
    <row r="23" spans="1:15" x14ac:dyDescent="0.25">
      <c r="A23" s="4" t="s">
        <v>40</v>
      </c>
      <c r="B23" s="4">
        <v>837.96299999999997</v>
      </c>
      <c r="C23" s="4">
        <v>0.61925565597703158</v>
      </c>
      <c r="D23" s="8">
        <v>895</v>
      </c>
      <c r="E23" s="8">
        <v>891</v>
      </c>
      <c r="F23" s="4" t="s">
        <v>16</v>
      </c>
      <c r="G23" s="4">
        <v>8.9863200377378263</v>
      </c>
      <c r="H23" s="8">
        <v>34290</v>
      </c>
      <c r="I23" s="8">
        <v>34278</v>
      </c>
      <c r="J23" s="4" t="s">
        <v>16</v>
      </c>
      <c r="K23" s="4" t="s">
        <v>145</v>
      </c>
      <c r="L23" s="4">
        <v>21.201816293895487</v>
      </c>
      <c r="M23" s="4" t="s">
        <v>17</v>
      </c>
      <c r="N23" s="4" t="s">
        <v>146</v>
      </c>
      <c r="O23" s="4" t="s">
        <v>18</v>
      </c>
    </row>
    <row r="24" spans="1:15" x14ac:dyDescent="0.25">
      <c r="A24" s="4" t="s">
        <v>41</v>
      </c>
      <c r="B24" s="4">
        <v>27919.166000000001</v>
      </c>
      <c r="C24" s="4">
        <v>20.632296957815129</v>
      </c>
      <c r="D24" s="8">
        <v>122438</v>
      </c>
      <c r="E24" s="8">
        <v>12820</v>
      </c>
      <c r="F24" s="4" t="s">
        <v>16</v>
      </c>
      <c r="G24" s="4">
        <v>15.289061271555113</v>
      </c>
      <c r="H24" s="8">
        <v>58340</v>
      </c>
      <c r="I24" s="8">
        <v>31781</v>
      </c>
      <c r="J24" s="4" t="s">
        <v>16</v>
      </c>
      <c r="K24" s="4" t="s">
        <v>147</v>
      </c>
      <c r="L24" s="4">
        <v>21.378912068978696</v>
      </c>
      <c r="M24" s="4" t="s">
        <v>17</v>
      </c>
      <c r="N24" s="4" t="s">
        <v>148</v>
      </c>
      <c r="O24" s="4" t="s">
        <v>18</v>
      </c>
    </row>
    <row r="25" spans="1:15" x14ac:dyDescent="0.25">
      <c r="A25" s="4" t="s">
        <v>42</v>
      </c>
      <c r="B25" s="4">
        <v>1678.827</v>
      </c>
      <c r="C25" s="4">
        <v>1.2406551544124884</v>
      </c>
      <c r="D25" s="8">
        <v>5398</v>
      </c>
      <c r="E25" s="8">
        <v>2829</v>
      </c>
      <c r="F25" s="4" t="s">
        <v>16</v>
      </c>
      <c r="G25" s="4">
        <v>5.3060957073221866</v>
      </c>
      <c r="H25" s="8">
        <v>20247</v>
      </c>
      <c r="I25" s="8">
        <v>19902</v>
      </c>
      <c r="J25" s="4" t="s">
        <v>16</v>
      </c>
      <c r="K25" s="4" t="s">
        <v>149</v>
      </c>
      <c r="L25" s="4">
        <v>66.169240360956096</v>
      </c>
      <c r="M25" s="4" t="s">
        <v>17</v>
      </c>
      <c r="N25" s="4" t="s">
        <v>150</v>
      </c>
      <c r="O25" s="4" t="s">
        <v>18</v>
      </c>
    </row>
    <row r="26" spans="1:15" x14ac:dyDescent="0.25">
      <c r="A26" s="4" t="s">
        <v>43</v>
      </c>
      <c r="B26" s="4">
        <v>4261.6539999999995</v>
      </c>
      <c r="C26" s="4">
        <v>3.1493673865279739</v>
      </c>
      <c r="D26" s="8">
        <v>11858</v>
      </c>
      <c r="E26" s="8">
        <v>8375</v>
      </c>
      <c r="F26" s="4" t="s">
        <v>16</v>
      </c>
      <c r="G26" s="4">
        <v>10.009434456732533</v>
      </c>
      <c r="H26" s="8">
        <v>38194</v>
      </c>
      <c r="I26" s="8">
        <v>36640</v>
      </c>
      <c r="J26" s="4" t="s">
        <v>16</v>
      </c>
      <c r="K26" s="4" t="s">
        <v>151</v>
      </c>
      <c r="L26" s="4">
        <v>21.077580995690699</v>
      </c>
      <c r="M26" s="4" t="s">
        <v>17</v>
      </c>
      <c r="N26" s="4" t="s">
        <v>165</v>
      </c>
      <c r="O26" s="4" t="s">
        <v>18</v>
      </c>
    </row>
    <row r="27" spans="1:15" x14ac:dyDescent="0.25">
      <c r="A27" s="4" t="s">
        <v>44</v>
      </c>
      <c r="B27" s="4">
        <v>251.84</v>
      </c>
      <c r="C27" s="4">
        <v>0.18611006023088805</v>
      </c>
      <c r="D27" s="8">
        <v>2512</v>
      </c>
      <c r="E27" s="8">
        <v>236</v>
      </c>
      <c r="F27" s="4" t="s">
        <v>16</v>
      </c>
      <c r="G27" s="4">
        <v>5.0317102573510138E-2</v>
      </c>
      <c r="H27" s="8">
        <v>192</v>
      </c>
      <c r="I27" s="8">
        <v>52</v>
      </c>
      <c r="J27" s="4" t="s">
        <v>22</v>
      </c>
      <c r="K27" s="4" t="s">
        <v>32</v>
      </c>
      <c r="L27" s="4" t="s">
        <v>32</v>
      </c>
      <c r="M27" s="4" t="s">
        <v>17</v>
      </c>
      <c r="N27" s="4" t="s">
        <v>45</v>
      </c>
      <c r="O27" s="4" t="s">
        <v>32</v>
      </c>
    </row>
    <row r="28" spans="1:15" x14ac:dyDescent="0.25">
      <c r="A28" s="4" t="s">
        <v>46</v>
      </c>
      <c r="B28" s="4">
        <v>42.844999999999999</v>
      </c>
      <c r="C28" s="4">
        <v>3.1662506077638174E-2</v>
      </c>
      <c r="D28" s="8">
        <v>202</v>
      </c>
      <c r="E28" s="8">
        <v>170</v>
      </c>
      <c r="F28" s="4" t="s">
        <v>16</v>
      </c>
      <c r="G28" s="4">
        <v>4.2979191781539916E-2</v>
      </c>
      <c r="H28" s="8">
        <v>164</v>
      </c>
      <c r="I28" s="8">
        <v>163</v>
      </c>
      <c r="J28" s="4" t="s">
        <v>16</v>
      </c>
      <c r="K28" s="4" t="s">
        <v>152</v>
      </c>
      <c r="L28" s="4">
        <v>15.513681968028134</v>
      </c>
      <c r="M28" s="4" t="s">
        <v>17</v>
      </c>
      <c r="N28" s="4" t="s">
        <v>153</v>
      </c>
      <c r="O28" s="4" t="s">
        <v>18</v>
      </c>
    </row>
    <row r="30" spans="1:15" x14ac:dyDescent="0.25">
      <c r="A30" s="11" t="s">
        <v>236</v>
      </c>
    </row>
  </sheetData>
  <mergeCells count="1">
    <mergeCell ref="A1:O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0C9B7-B60E-473D-866A-06714E6F9DEB}">
  <sheetPr>
    <tabColor theme="5"/>
  </sheetPr>
  <dimension ref="A1:O60"/>
  <sheetViews>
    <sheetView workbookViewId="0">
      <selection activeCell="A2" sqref="A2"/>
    </sheetView>
  </sheetViews>
  <sheetFormatPr defaultRowHeight="15" x14ac:dyDescent="0.25"/>
  <cols>
    <col min="1" max="1" width="81.42578125" bestFit="1" customWidth="1"/>
    <col min="2" max="2" width="19.85546875" bestFit="1" customWidth="1"/>
    <col min="3" max="3" width="19.140625" bestFit="1" customWidth="1"/>
    <col min="4" max="4" width="29" bestFit="1" customWidth="1"/>
    <col min="5" max="5" width="32.5703125" bestFit="1" customWidth="1"/>
    <col min="6" max="6" width="26.85546875" bestFit="1" customWidth="1"/>
    <col min="7" max="7" width="14.42578125" bestFit="1" customWidth="1"/>
    <col min="8" max="8" width="24.28515625" bestFit="1" customWidth="1"/>
    <col min="9" max="9" width="28.85546875" bestFit="1" customWidth="1"/>
    <col min="10" max="10" width="47.42578125" bestFit="1" customWidth="1"/>
    <col min="11" max="11" width="13.140625" bestFit="1" customWidth="1"/>
    <col min="12" max="12" width="14.7109375" bestFit="1" customWidth="1"/>
    <col min="13" max="13" width="23.5703125" bestFit="1" customWidth="1"/>
    <col min="14" max="14" width="76.5703125" bestFit="1" customWidth="1"/>
  </cols>
  <sheetData>
    <row r="1" spans="1:15" ht="21.6" customHeight="1" x14ac:dyDescent="0.25">
      <c r="A1" s="6" t="s">
        <v>155</v>
      </c>
      <c r="B1" s="6"/>
      <c r="C1" s="6"/>
      <c r="D1" s="6"/>
      <c r="E1" s="6"/>
      <c r="F1" s="6"/>
      <c r="G1" s="6"/>
      <c r="H1" s="6"/>
      <c r="I1" s="6"/>
      <c r="J1" s="6"/>
      <c r="K1" s="6"/>
      <c r="L1" s="6"/>
      <c r="M1" s="6"/>
      <c r="N1" s="6"/>
      <c r="O1" s="7"/>
    </row>
    <row r="2" spans="1:15" x14ac:dyDescent="0.25">
      <c r="A2" s="2" t="s">
        <v>114</v>
      </c>
      <c r="B2" s="2" t="s">
        <v>47</v>
      </c>
      <c r="C2" s="3" t="s">
        <v>48</v>
      </c>
      <c r="D2" s="3" t="s">
        <v>49</v>
      </c>
      <c r="E2" s="2" t="s">
        <v>50</v>
      </c>
      <c r="F2" s="2" t="s">
        <v>51</v>
      </c>
      <c r="G2" s="3" t="s">
        <v>7</v>
      </c>
      <c r="H2" s="3" t="s">
        <v>8</v>
      </c>
      <c r="I2" s="2" t="s">
        <v>9</v>
      </c>
      <c r="J2" s="3" t="s">
        <v>10</v>
      </c>
      <c r="K2" s="2" t="s">
        <v>11</v>
      </c>
      <c r="L2" s="2" t="s">
        <v>12</v>
      </c>
      <c r="M2" s="2" t="s">
        <v>13</v>
      </c>
      <c r="N2" s="2" t="s">
        <v>14</v>
      </c>
    </row>
    <row r="3" spans="1:15" x14ac:dyDescent="0.25">
      <c r="A3" s="4" t="s">
        <v>52</v>
      </c>
      <c r="B3" s="4">
        <v>5.4916088217204118E-4</v>
      </c>
      <c r="C3" s="8">
        <v>2</v>
      </c>
      <c r="D3" s="8">
        <v>2</v>
      </c>
      <c r="E3" s="4" t="s">
        <v>22</v>
      </c>
      <c r="F3" s="4">
        <v>1.1576128479591286E-3</v>
      </c>
      <c r="G3" s="8">
        <v>9</v>
      </c>
      <c r="H3" s="8">
        <v>9</v>
      </c>
      <c r="I3" s="4" t="s">
        <v>22</v>
      </c>
      <c r="J3" s="5" t="s">
        <v>32</v>
      </c>
      <c r="K3" s="4" t="s">
        <v>32</v>
      </c>
      <c r="L3" s="4" t="s">
        <v>54</v>
      </c>
      <c r="M3" s="4" t="s">
        <v>166</v>
      </c>
      <c r="N3" s="4" t="s">
        <v>32</v>
      </c>
    </row>
    <row r="4" spans="1:15" x14ac:dyDescent="0.25">
      <c r="A4" s="4" t="s">
        <v>53</v>
      </c>
      <c r="B4" s="4">
        <v>4.8326157631139621E-2</v>
      </c>
      <c r="C4" s="8">
        <v>176</v>
      </c>
      <c r="D4" s="8">
        <v>176</v>
      </c>
      <c r="E4" s="4" t="s">
        <v>16</v>
      </c>
      <c r="F4" s="4">
        <v>4.7590750416097512E-2</v>
      </c>
      <c r="G4" s="8">
        <v>370</v>
      </c>
      <c r="H4" s="8">
        <v>370</v>
      </c>
      <c r="I4" s="4" t="s">
        <v>16</v>
      </c>
      <c r="J4" s="5" t="s">
        <v>167</v>
      </c>
      <c r="K4" s="4">
        <v>2.040995711436083</v>
      </c>
      <c r="L4" s="4" t="s">
        <v>54</v>
      </c>
      <c r="M4" s="4" t="s">
        <v>168</v>
      </c>
      <c r="N4" s="4" t="s">
        <v>18</v>
      </c>
    </row>
    <row r="5" spans="1:15" x14ac:dyDescent="0.25">
      <c r="A5" s="4" t="s">
        <v>55</v>
      </c>
      <c r="B5" s="4">
        <v>5.6563570863720242E-2</v>
      </c>
      <c r="C5" s="8">
        <v>206</v>
      </c>
      <c r="D5" s="8">
        <v>206</v>
      </c>
      <c r="E5" s="4" t="s">
        <v>16</v>
      </c>
      <c r="F5" s="4">
        <v>0.10701487661133277</v>
      </c>
      <c r="G5" s="8">
        <v>832</v>
      </c>
      <c r="H5" s="8">
        <v>832</v>
      </c>
      <c r="I5" s="4" t="s">
        <v>16</v>
      </c>
      <c r="J5" s="5" t="s">
        <v>169</v>
      </c>
      <c r="K5" s="4">
        <v>2.0668358002541498</v>
      </c>
      <c r="L5" s="4" t="s">
        <v>54</v>
      </c>
      <c r="M5" s="4" t="s">
        <v>170</v>
      </c>
      <c r="N5" s="4" t="s">
        <v>18</v>
      </c>
    </row>
    <row r="6" spans="1:15" x14ac:dyDescent="0.25">
      <c r="A6" s="4" t="s">
        <v>156</v>
      </c>
      <c r="B6" s="4">
        <v>2.7458044108602059E-4</v>
      </c>
      <c r="C6" s="8">
        <v>1</v>
      </c>
      <c r="D6" s="8">
        <v>1</v>
      </c>
      <c r="E6" s="4" t="s">
        <v>22</v>
      </c>
      <c r="F6" s="4">
        <v>7.71741898639419E-4</v>
      </c>
      <c r="G6" s="8">
        <v>6</v>
      </c>
      <c r="H6" s="8">
        <v>6</v>
      </c>
      <c r="I6" s="4" t="s">
        <v>22</v>
      </c>
      <c r="J6" s="5"/>
      <c r="K6" s="4"/>
      <c r="L6" s="4"/>
      <c r="M6" s="4"/>
      <c r="N6" s="4"/>
    </row>
    <row r="7" spans="1:15" x14ac:dyDescent="0.25">
      <c r="A7" s="4" t="s">
        <v>56</v>
      </c>
      <c r="B7" s="4">
        <v>6.864511027150513E-3</v>
      </c>
      <c r="C7" s="8">
        <v>25</v>
      </c>
      <c r="D7" s="8">
        <v>25</v>
      </c>
      <c r="E7" s="4" t="s">
        <v>22</v>
      </c>
      <c r="F7" s="4">
        <v>6.9456770877547716E-2</v>
      </c>
      <c r="G7" s="8">
        <v>540</v>
      </c>
      <c r="H7" s="8">
        <v>540</v>
      </c>
      <c r="I7" s="4" t="s">
        <v>16</v>
      </c>
      <c r="J7" s="5" t="s">
        <v>171</v>
      </c>
      <c r="K7" s="4">
        <v>3.1309737156511317</v>
      </c>
      <c r="L7" s="4" t="s">
        <v>172</v>
      </c>
      <c r="M7" s="4" t="s">
        <v>173</v>
      </c>
      <c r="N7" s="4" t="s">
        <v>18</v>
      </c>
    </row>
    <row r="8" spans="1:15" x14ac:dyDescent="0.25">
      <c r="A8" s="4" t="s">
        <v>57</v>
      </c>
      <c r="B8" s="4">
        <v>8.2374132325806161E-4</v>
      </c>
      <c r="C8" s="8">
        <v>3</v>
      </c>
      <c r="D8" s="8">
        <v>3</v>
      </c>
      <c r="E8" s="4" t="s">
        <v>22</v>
      </c>
      <c r="F8" s="4">
        <v>1.2862364977323651E-4</v>
      </c>
      <c r="G8" s="8">
        <v>1</v>
      </c>
      <c r="H8" s="8">
        <v>1</v>
      </c>
      <c r="I8" s="4" t="s">
        <v>22</v>
      </c>
      <c r="J8" s="5"/>
      <c r="K8" s="4"/>
      <c r="L8" s="4"/>
      <c r="M8" s="4"/>
      <c r="N8" s="4"/>
    </row>
    <row r="9" spans="1:15" x14ac:dyDescent="0.25">
      <c r="A9" s="4" t="s">
        <v>58</v>
      </c>
      <c r="B9" s="4">
        <v>5.4916088217204118E-4</v>
      </c>
      <c r="C9" s="8">
        <v>2</v>
      </c>
      <c r="D9" s="8">
        <v>2</v>
      </c>
      <c r="E9" s="4" t="s">
        <v>22</v>
      </c>
      <c r="F9" s="4">
        <v>9.0036554841265554E-4</v>
      </c>
      <c r="G9" s="8">
        <v>7</v>
      </c>
      <c r="H9" s="8">
        <v>7</v>
      </c>
      <c r="I9" s="4" t="s">
        <v>22</v>
      </c>
      <c r="J9" s="5"/>
      <c r="K9" s="4"/>
      <c r="L9" s="4"/>
      <c r="M9" s="4"/>
      <c r="N9" s="4"/>
    </row>
    <row r="10" spans="1:15" x14ac:dyDescent="0.25">
      <c r="A10" s="4" t="s">
        <v>59</v>
      </c>
      <c r="B10" s="4">
        <v>5.4916088217204107E-3</v>
      </c>
      <c r="C10" s="8">
        <v>20</v>
      </c>
      <c r="D10" s="8">
        <v>20</v>
      </c>
      <c r="E10" s="4" t="s">
        <v>22</v>
      </c>
      <c r="F10" s="4">
        <v>1.4663096074148962E-2</v>
      </c>
      <c r="G10" s="8">
        <v>114</v>
      </c>
      <c r="H10" s="8">
        <v>114</v>
      </c>
      <c r="I10" s="4" t="s">
        <v>16</v>
      </c>
      <c r="J10" s="5" t="s">
        <v>32</v>
      </c>
      <c r="K10" s="4" t="s">
        <v>32</v>
      </c>
      <c r="L10" s="4" t="s">
        <v>54</v>
      </c>
      <c r="M10" s="4" t="s">
        <v>60</v>
      </c>
      <c r="N10" s="4" t="s">
        <v>32</v>
      </c>
    </row>
    <row r="11" spans="1:15" x14ac:dyDescent="0.25">
      <c r="A11" s="4" t="s">
        <v>61</v>
      </c>
      <c r="B11" s="4">
        <v>2.9105526755118179E-2</v>
      </c>
      <c r="C11" s="8">
        <v>106</v>
      </c>
      <c r="D11" s="8">
        <v>106</v>
      </c>
      <c r="E11" s="4" t="s">
        <v>16</v>
      </c>
      <c r="F11" s="4">
        <v>1.8007310968253112E-2</v>
      </c>
      <c r="G11" s="8">
        <v>140</v>
      </c>
      <c r="H11" s="8">
        <v>140</v>
      </c>
      <c r="I11" s="4" t="s">
        <v>16</v>
      </c>
      <c r="J11" s="5" t="s">
        <v>174</v>
      </c>
      <c r="K11" s="4">
        <v>1.5387523629489512</v>
      </c>
      <c r="L11" s="4" t="s">
        <v>54</v>
      </c>
      <c r="M11" s="4" t="s">
        <v>175</v>
      </c>
      <c r="N11" s="4" t="s">
        <v>18</v>
      </c>
    </row>
    <row r="12" spans="1:15" x14ac:dyDescent="0.25">
      <c r="A12" s="4" t="s">
        <v>62</v>
      </c>
      <c r="B12" s="4">
        <v>0.13399525524997802</v>
      </c>
      <c r="C12" s="8">
        <v>488</v>
      </c>
      <c r="D12" s="8">
        <v>486</v>
      </c>
      <c r="E12" s="4" t="s">
        <v>16</v>
      </c>
      <c r="F12" s="4">
        <v>0.18984850706529707</v>
      </c>
      <c r="G12" s="8">
        <v>1476</v>
      </c>
      <c r="H12" s="8">
        <v>1475</v>
      </c>
      <c r="I12" s="4" t="s">
        <v>16</v>
      </c>
      <c r="J12" s="5" t="s">
        <v>176</v>
      </c>
      <c r="K12" s="4">
        <v>2.4506263582967724</v>
      </c>
      <c r="L12" s="4" t="s">
        <v>54</v>
      </c>
      <c r="M12" s="4" t="s">
        <v>177</v>
      </c>
      <c r="N12" s="4" t="s">
        <v>18</v>
      </c>
    </row>
    <row r="13" spans="1:15" x14ac:dyDescent="0.25">
      <c r="A13" s="4" t="s">
        <v>63</v>
      </c>
      <c r="B13" s="4">
        <v>1.4827343818645112E-2</v>
      </c>
      <c r="C13" s="8">
        <v>54</v>
      </c>
      <c r="D13" s="8">
        <v>54</v>
      </c>
      <c r="E13" s="4" t="s">
        <v>16</v>
      </c>
      <c r="F13" s="4">
        <v>2.2509138710316387E-2</v>
      </c>
      <c r="G13" s="8">
        <v>175</v>
      </c>
      <c r="H13" s="8">
        <v>175</v>
      </c>
      <c r="I13" s="4" t="s">
        <v>16</v>
      </c>
      <c r="J13" s="5" t="s">
        <v>178</v>
      </c>
      <c r="K13" s="4">
        <v>2.1770578863515713</v>
      </c>
      <c r="L13" s="4" t="s">
        <v>54</v>
      </c>
      <c r="M13" s="4" t="s">
        <v>179</v>
      </c>
      <c r="N13" s="4" t="s">
        <v>18</v>
      </c>
    </row>
    <row r="14" spans="1:15" x14ac:dyDescent="0.25">
      <c r="A14" s="4" t="s">
        <v>64</v>
      </c>
      <c r="B14" s="4">
        <v>2.7458044108602059E-4</v>
      </c>
      <c r="C14" s="8">
        <v>1</v>
      </c>
      <c r="D14" s="8">
        <v>1</v>
      </c>
      <c r="E14" s="4" t="s">
        <v>22</v>
      </c>
      <c r="F14" s="4">
        <v>0</v>
      </c>
      <c r="G14" s="8">
        <v>0</v>
      </c>
      <c r="H14" s="8">
        <v>0</v>
      </c>
      <c r="I14" s="4" t="s">
        <v>22</v>
      </c>
      <c r="J14" s="5"/>
      <c r="K14" s="4"/>
      <c r="L14" s="4"/>
      <c r="M14" s="4"/>
      <c r="N14" s="4"/>
    </row>
    <row r="15" spans="1:15" x14ac:dyDescent="0.25">
      <c r="A15" s="4" t="s">
        <v>65</v>
      </c>
      <c r="B15" s="4">
        <v>6.67779632721202</v>
      </c>
      <c r="C15" s="8">
        <v>24320</v>
      </c>
      <c r="D15" s="8">
        <v>24239</v>
      </c>
      <c r="E15" s="4" t="s">
        <v>16</v>
      </c>
      <c r="F15" s="4">
        <v>2.7956350278212954</v>
      </c>
      <c r="G15" s="8">
        <v>21735</v>
      </c>
      <c r="H15" s="8">
        <v>21702</v>
      </c>
      <c r="I15" s="4" t="s">
        <v>16</v>
      </c>
      <c r="J15" s="5" t="s">
        <v>180</v>
      </c>
      <c r="K15" s="4">
        <v>1.4600953085236059</v>
      </c>
      <c r="L15" s="4" t="s">
        <v>54</v>
      </c>
      <c r="M15" s="4" t="s">
        <v>181</v>
      </c>
      <c r="N15" s="4" t="s">
        <v>18</v>
      </c>
    </row>
    <row r="16" spans="1:15" x14ac:dyDescent="0.25">
      <c r="A16" s="4" t="s">
        <v>66</v>
      </c>
      <c r="B16" s="4">
        <v>2.322126790264476</v>
      </c>
      <c r="C16" s="8">
        <v>8457</v>
      </c>
      <c r="D16" s="8">
        <v>8445</v>
      </c>
      <c r="E16" s="4" t="s">
        <v>16</v>
      </c>
      <c r="F16" s="4">
        <v>2.5372301154268633</v>
      </c>
      <c r="G16" s="8">
        <v>19726</v>
      </c>
      <c r="H16" s="8">
        <v>19720</v>
      </c>
      <c r="I16" s="4" t="s">
        <v>16</v>
      </c>
      <c r="J16" s="5" t="s">
        <v>182</v>
      </c>
      <c r="K16" s="4">
        <v>1.1484503802732935</v>
      </c>
      <c r="L16" s="4" t="s">
        <v>54</v>
      </c>
      <c r="M16" s="4" t="s">
        <v>183</v>
      </c>
      <c r="N16" s="4" t="s">
        <v>18</v>
      </c>
    </row>
    <row r="17" spans="1:14" x14ac:dyDescent="0.25">
      <c r="A17" s="4" t="s">
        <v>67</v>
      </c>
      <c r="B17" s="4">
        <v>2.0868113522537562E-2</v>
      </c>
      <c r="C17" s="8">
        <v>76</v>
      </c>
      <c r="D17" s="8">
        <v>76</v>
      </c>
      <c r="E17" s="4" t="s">
        <v>16</v>
      </c>
      <c r="F17" s="4">
        <v>7.2415114822332149E-2</v>
      </c>
      <c r="G17" s="8">
        <v>563</v>
      </c>
      <c r="H17" s="8">
        <v>563</v>
      </c>
      <c r="I17" s="4" t="s">
        <v>16</v>
      </c>
      <c r="J17" s="5" t="s">
        <v>184</v>
      </c>
      <c r="K17" s="4">
        <v>1.6509342958427933</v>
      </c>
      <c r="L17" s="4" t="s">
        <v>54</v>
      </c>
      <c r="M17" s="4" t="s">
        <v>185</v>
      </c>
      <c r="N17" s="4" t="s">
        <v>18</v>
      </c>
    </row>
    <row r="18" spans="1:14" x14ac:dyDescent="0.25">
      <c r="A18" s="4" t="s">
        <v>68</v>
      </c>
      <c r="B18" s="4">
        <v>0.12630700289956945</v>
      </c>
      <c r="C18" s="8">
        <v>460</v>
      </c>
      <c r="D18" s="8">
        <v>460</v>
      </c>
      <c r="E18" s="4" t="s">
        <v>16</v>
      </c>
      <c r="F18" s="4">
        <v>0.64530485091232748</v>
      </c>
      <c r="G18" s="8">
        <v>5017</v>
      </c>
      <c r="H18" s="8">
        <v>5017</v>
      </c>
      <c r="I18" s="4" t="s">
        <v>16</v>
      </c>
      <c r="J18" s="5" t="s">
        <v>186</v>
      </c>
      <c r="K18" s="4">
        <v>2.6798783060640323</v>
      </c>
      <c r="L18" s="4" t="s">
        <v>54</v>
      </c>
      <c r="M18" s="4" t="s">
        <v>187</v>
      </c>
      <c r="N18" s="4" t="s">
        <v>18</v>
      </c>
    </row>
    <row r="19" spans="1:14" x14ac:dyDescent="0.25">
      <c r="A19" s="4" t="s">
        <v>69</v>
      </c>
      <c r="B19" s="4">
        <v>2.1691854845795625E-2</v>
      </c>
      <c r="C19" s="8">
        <v>79</v>
      </c>
      <c r="D19" s="8">
        <v>78</v>
      </c>
      <c r="E19" s="4" t="s">
        <v>16</v>
      </c>
      <c r="F19" s="4">
        <v>1.0032644682312446E-2</v>
      </c>
      <c r="G19" s="8">
        <v>78</v>
      </c>
      <c r="H19" s="8">
        <v>78</v>
      </c>
      <c r="I19" s="4" t="s">
        <v>22</v>
      </c>
      <c r="J19" s="5"/>
      <c r="K19" s="4"/>
      <c r="L19" s="4"/>
      <c r="M19" s="4"/>
      <c r="N19" s="4"/>
    </row>
    <row r="20" spans="1:14" x14ac:dyDescent="0.25">
      <c r="A20" s="4" t="s">
        <v>70</v>
      </c>
      <c r="B20" s="4">
        <v>2.1966435286881647E-3</v>
      </c>
      <c r="C20" s="8">
        <v>8</v>
      </c>
      <c r="D20" s="8">
        <v>8</v>
      </c>
      <c r="E20" s="4" t="s">
        <v>22</v>
      </c>
      <c r="F20" s="4">
        <v>1.2862364977323651E-4</v>
      </c>
      <c r="G20" s="8">
        <v>1</v>
      </c>
      <c r="H20" s="8">
        <v>1</v>
      </c>
      <c r="I20" s="4" t="s">
        <v>22</v>
      </c>
      <c r="J20" s="5"/>
      <c r="K20" s="4"/>
      <c r="L20" s="4"/>
      <c r="M20" s="4"/>
      <c r="N20" s="4"/>
    </row>
    <row r="21" spans="1:14" x14ac:dyDescent="0.25">
      <c r="A21" s="4" t="s">
        <v>71</v>
      </c>
      <c r="B21" s="4">
        <v>1.0983217643440824E-3</v>
      </c>
      <c r="C21" s="8">
        <v>4</v>
      </c>
      <c r="D21" s="8">
        <v>4</v>
      </c>
      <c r="E21" s="4" t="s">
        <v>22</v>
      </c>
      <c r="F21" s="4">
        <v>3.086967594557676E-3</v>
      </c>
      <c r="G21" s="8">
        <v>24</v>
      </c>
      <c r="H21" s="8">
        <v>24</v>
      </c>
      <c r="I21" s="4" t="s">
        <v>22</v>
      </c>
      <c r="J21" s="5"/>
      <c r="K21" s="4"/>
      <c r="L21" s="4"/>
      <c r="M21" s="4"/>
      <c r="N21" s="4"/>
    </row>
    <row r="22" spans="1:14" x14ac:dyDescent="0.25">
      <c r="A22" s="4" t="s">
        <v>72</v>
      </c>
      <c r="B22" s="4">
        <v>6.0956857921096563E-2</v>
      </c>
      <c r="C22" s="8">
        <v>222</v>
      </c>
      <c r="D22" s="8">
        <v>222</v>
      </c>
      <c r="E22" s="4" t="s">
        <v>16</v>
      </c>
      <c r="F22" s="4">
        <v>0.10624313471269335</v>
      </c>
      <c r="G22" s="8">
        <v>826</v>
      </c>
      <c r="H22" s="8">
        <v>826</v>
      </c>
      <c r="I22" s="4" t="s">
        <v>16</v>
      </c>
      <c r="J22" s="5" t="s">
        <v>188</v>
      </c>
      <c r="K22" s="4">
        <v>2.4348048216551272</v>
      </c>
      <c r="L22" s="4" t="s">
        <v>54</v>
      </c>
      <c r="M22" s="4" t="s">
        <v>189</v>
      </c>
      <c r="N22" s="4" t="s">
        <v>18</v>
      </c>
    </row>
    <row r="23" spans="1:14" x14ac:dyDescent="0.25">
      <c r="A23" s="4" t="s">
        <v>73</v>
      </c>
      <c r="B23" s="4">
        <v>4.558035322027941E-2</v>
      </c>
      <c r="C23" s="8">
        <v>166</v>
      </c>
      <c r="D23" s="8">
        <v>166</v>
      </c>
      <c r="E23" s="4" t="s">
        <v>16</v>
      </c>
      <c r="F23" s="4">
        <v>0.11460367194795372</v>
      </c>
      <c r="G23" s="8">
        <v>891</v>
      </c>
      <c r="H23" s="8">
        <v>891</v>
      </c>
      <c r="I23" s="4" t="s">
        <v>16</v>
      </c>
      <c r="J23" s="5" t="s">
        <v>190</v>
      </c>
      <c r="K23" s="4">
        <v>2.2614416514698079</v>
      </c>
      <c r="L23" s="4" t="s">
        <v>54</v>
      </c>
      <c r="M23" s="4" t="s">
        <v>191</v>
      </c>
      <c r="N23" s="4" t="s">
        <v>18</v>
      </c>
    </row>
    <row r="24" spans="1:14" x14ac:dyDescent="0.25">
      <c r="A24" s="4" t="s">
        <v>74</v>
      </c>
      <c r="B24" s="4">
        <v>6.5899305860644929E-3</v>
      </c>
      <c r="C24" s="8">
        <v>24</v>
      </c>
      <c r="D24" s="8">
        <v>24</v>
      </c>
      <c r="E24" s="4" t="s">
        <v>22</v>
      </c>
      <c r="F24" s="4">
        <v>7.2672362121878623E-2</v>
      </c>
      <c r="G24" s="8">
        <v>565</v>
      </c>
      <c r="H24" s="8">
        <v>565</v>
      </c>
      <c r="I24" s="4" t="s">
        <v>16</v>
      </c>
      <c r="J24" s="5" t="s">
        <v>32</v>
      </c>
      <c r="K24" s="4" t="s">
        <v>32</v>
      </c>
      <c r="L24" s="4" t="s">
        <v>54</v>
      </c>
      <c r="M24" s="4" t="s">
        <v>75</v>
      </c>
      <c r="N24" s="4" t="s">
        <v>32</v>
      </c>
    </row>
    <row r="25" spans="1:14" x14ac:dyDescent="0.25">
      <c r="A25" s="4" t="s">
        <v>76</v>
      </c>
      <c r="B25" s="4">
        <v>3.487171601792461E-2</v>
      </c>
      <c r="C25" s="8">
        <v>127</v>
      </c>
      <c r="D25" s="8">
        <v>127</v>
      </c>
      <c r="E25" s="4" t="s">
        <v>16</v>
      </c>
      <c r="F25" s="4">
        <v>0.57096038134339688</v>
      </c>
      <c r="G25" s="8">
        <v>4439</v>
      </c>
      <c r="H25" s="8">
        <v>4439</v>
      </c>
      <c r="I25" s="4" t="s">
        <v>16</v>
      </c>
      <c r="J25" s="5" t="s">
        <v>77</v>
      </c>
      <c r="K25" s="4">
        <v>5.9846314890314911</v>
      </c>
      <c r="L25" s="4" t="s">
        <v>54</v>
      </c>
      <c r="M25" s="4" t="s">
        <v>192</v>
      </c>
      <c r="N25" s="4" t="s">
        <v>18</v>
      </c>
    </row>
    <row r="26" spans="1:14" x14ac:dyDescent="0.25">
      <c r="A26" s="4" t="s">
        <v>78</v>
      </c>
      <c r="B26" s="4">
        <v>1.894605043493542E-2</v>
      </c>
      <c r="C26" s="8">
        <v>69</v>
      </c>
      <c r="D26" s="8">
        <v>69</v>
      </c>
      <c r="E26" s="4" t="s">
        <v>16</v>
      </c>
      <c r="F26" s="4">
        <v>3.5885998286732987E-2</v>
      </c>
      <c r="G26" s="8">
        <v>279</v>
      </c>
      <c r="H26" s="8">
        <v>279</v>
      </c>
      <c r="I26" s="4" t="s">
        <v>16</v>
      </c>
      <c r="J26" s="5" t="s">
        <v>193</v>
      </c>
      <c r="K26" s="4">
        <v>1.8885346336584199</v>
      </c>
      <c r="L26" s="4" t="s">
        <v>54</v>
      </c>
      <c r="M26" s="4" t="s">
        <v>194</v>
      </c>
      <c r="N26" s="4" t="s">
        <v>18</v>
      </c>
    </row>
    <row r="27" spans="1:14" x14ac:dyDescent="0.25">
      <c r="A27" s="4" t="s">
        <v>79</v>
      </c>
      <c r="B27" s="4">
        <v>6.7272208066075034E-2</v>
      </c>
      <c r="C27" s="8">
        <v>245</v>
      </c>
      <c r="D27" s="8">
        <v>245</v>
      </c>
      <c r="E27" s="4" t="s">
        <v>16</v>
      </c>
      <c r="F27" s="4">
        <v>0.27229626656994166</v>
      </c>
      <c r="G27" s="8">
        <v>2117</v>
      </c>
      <c r="H27" s="8">
        <v>2117</v>
      </c>
      <c r="I27" s="4" t="s">
        <v>16</v>
      </c>
      <c r="J27" s="5" t="s">
        <v>195</v>
      </c>
      <c r="K27" s="4">
        <v>2.9511471097650426</v>
      </c>
      <c r="L27" s="4" t="s">
        <v>54</v>
      </c>
      <c r="M27" s="4" t="s">
        <v>196</v>
      </c>
      <c r="N27" s="4" t="s">
        <v>18</v>
      </c>
    </row>
    <row r="28" spans="1:14" x14ac:dyDescent="0.25">
      <c r="A28" s="4" t="s">
        <v>80</v>
      </c>
      <c r="B28" s="4">
        <v>5.4916088217204107E-3</v>
      </c>
      <c r="C28" s="8">
        <v>20</v>
      </c>
      <c r="D28" s="8">
        <v>20</v>
      </c>
      <c r="E28" s="4" t="s">
        <v>22</v>
      </c>
      <c r="F28" s="4">
        <v>3.2284536093082364E-2</v>
      </c>
      <c r="G28" s="8">
        <v>251</v>
      </c>
      <c r="H28" s="8">
        <v>251</v>
      </c>
      <c r="I28" s="4" t="s">
        <v>16</v>
      </c>
      <c r="J28" s="5"/>
      <c r="K28" s="4"/>
      <c r="L28" s="4"/>
      <c r="M28" s="4"/>
      <c r="N28" s="4"/>
    </row>
    <row r="29" spans="1:14" x14ac:dyDescent="0.25">
      <c r="A29" s="4" t="s">
        <v>81</v>
      </c>
      <c r="B29" s="4">
        <v>3.1587733942535805</v>
      </c>
      <c r="C29" s="8">
        <v>11504</v>
      </c>
      <c r="D29" s="8">
        <v>11492</v>
      </c>
      <c r="E29" s="4" t="s">
        <v>16</v>
      </c>
      <c r="F29" s="4">
        <v>3.9673964772554795</v>
      </c>
      <c r="G29" s="8">
        <v>30845</v>
      </c>
      <c r="H29" s="8">
        <v>30842</v>
      </c>
      <c r="I29" s="4" t="s">
        <v>16</v>
      </c>
      <c r="J29" s="5" t="s">
        <v>197</v>
      </c>
      <c r="K29" s="4">
        <v>2.2671895398376121</v>
      </c>
      <c r="L29" s="4" t="s">
        <v>54</v>
      </c>
      <c r="M29" s="4" t="s">
        <v>198</v>
      </c>
      <c r="N29" s="4" t="s">
        <v>18</v>
      </c>
    </row>
    <row r="30" spans="1:14" x14ac:dyDescent="0.25">
      <c r="A30" s="4" t="s">
        <v>82</v>
      </c>
      <c r="B30" s="4">
        <v>0.507424655126966</v>
      </c>
      <c r="C30" s="8">
        <v>1848</v>
      </c>
      <c r="D30" s="8">
        <v>1840</v>
      </c>
      <c r="E30" s="4" t="s">
        <v>16</v>
      </c>
      <c r="F30" s="4">
        <v>1.2603831441279445</v>
      </c>
      <c r="G30" s="8">
        <v>9799</v>
      </c>
      <c r="H30" s="8">
        <v>9790</v>
      </c>
      <c r="I30" s="4" t="s">
        <v>16</v>
      </c>
      <c r="J30" s="5" t="s">
        <v>199</v>
      </c>
      <c r="K30" s="4">
        <v>2.605509941565876</v>
      </c>
      <c r="L30" s="4" t="s">
        <v>54</v>
      </c>
      <c r="M30" s="4" t="s">
        <v>200</v>
      </c>
      <c r="N30" s="4" t="s">
        <v>18</v>
      </c>
    </row>
    <row r="31" spans="1:14" x14ac:dyDescent="0.25">
      <c r="A31" s="4" t="s">
        <v>83</v>
      </c>
      <c r="B31" s="4">
        <v>0.15431420789034356</v>
      </c>
      <c r="C31" s="8">
        <v>562</v>
      </c>
      <c r="D31" s="8">
        <v>562</v>
      </c>
      <c r="E31" s="4" t="s">
        <v>16</v>
      </c>
      <c r="F31" s="4">
        <v>1.3545356557619537</v>
      </c>
      <c r="G31" s="8">
        <v>10531</v>
      </c>
      <c r="H31" s="8">
        <v>10531</v>
      </c>
      <c r="I31" s="4" t="s">
        <v>16</v>
      </c>
      <c r="J31" s="5" t="s">
        <v>84</v>
      </c>
      <c r="K31" s="4">
        <v>3.9963979192425421</v>
      </c>
      <c r="L31" s="4" t="s">
        <v>54</v>
      </c>
      <c r="M31" s="4" t="s">
        <v>201</v>
      </c>
      <c r="N31" s="4" t="s">
        <v>18</v>
      </c>
    </row>
    <row r="32" spans="1:14" x14ac:dyDescent="0.25">
      <c r="A32" s="4" t="s">
        <v>85</v>
      </c>
      <c r="B32" s="4">
        <v>0.24794613830067658</v>
      </c>
      <c r="C32" s="8">
        <v>903</v>
      </c>
      <c r="D32" s="8">
        <v>903</v>
      </c>
      <c r="E32" s="4" t="s">
        <v>16</v>
      </c>
      <c r="F32" s="4">
        <v>3.8381297092333773</v>
      </c>
      <c r="G32" s="8">
        <v>29840</v>
      </c>
      <c r="H32" s="8">
        <v>29840</v>
      </c>
      <c r="I32" s="4" t="s">
        <v>16</v>
      </c>
      <c r="J32" s="5" t="s">
        <v>202</v>
      </c>
      <c r="K32" s="4">
        <v>7.068776333533302</v>
      </c>
      <c r="L32" s="4" t="s">
        <v>54</v>
      </c>
      <c r="M32" s="4" t="s">
        <v>203</v>
      </c>
      <c r="N32" s="4" t="s">
        <v>18</v>
      </c>
    </row>
    <row r="33" spans="1:14" x14ac:dyDescent="0.25">
      <c r="A33" s="4" t="s">
        <v>86</v>
      </c>
      <c r="B33" s="4">
        <v>8.5119936736666388E-3</v>
      </c>
      <c r="C33" s="8">
        <v>31</v>
      </c>
      <c r="D33" s="8">
        <v>31</v>
      </c>
      <c r="E33" s="4" t="s">
        <v>22</v>
      </c>
      <c r="F33" s="4">
        <v>9.9040210325392116E-3</v>
      </c>
      <c r="G33" s="8">
        <v>77</v>
      </c>
      <c r="H33" s="8">
        <v>77</v>
      </c>
      <c r="I33" s="4" t="s">
        <v>22</v>
      </c>
      <c r="J33" s="5"/>
      <c r="K33" s="4"/>
      <c r="L33" s="4"/>
      <c r="M33" s="4"/>
      <c r="N33" s="4"/>
    </row>
    <row r="34" spans="1:14" x14ac:dyDescent="0.25">
      <c r="A34" s="4" t="s">
        <v>87</v>
      </c>
      <c r="B34" s="4">
        <v>8.2374132325806161E-4</v>
      </c>
      <c r="C34" s="8">
        <v>3</v>
      </c>
      <c r="D34" s="8">
        <v>3</v>
      </c>
      <c r="E34" s="4" t="s">
        <v>22</v>
      </c>
      <c r="F34" s="4">
        <v>6.3025588388885886E-3</v>
      </c>
      <c r="G34" s="8">
        <v>49</v>
      </c>
      <c r="H34" s="8">
        <v>49</v>
      </c>
      <c r="I34" s="4" t="s">
        <v>22</v>
      </c>
      <c r="J34" s="5"/>
      <c r="K34" s="4"/>
      <c r="L34" s="4"/>
      <c r="M34" s="4"/>
      <c r="N34" s="4"/>
    </row>
    <row r="35" spans="1:14" x14ac:dyDescent="0.25">
      <c r="A35" s="4" t="s">
        <v>88</v>
      </c>
      <c r="B35" s="4">
        <v>8.2374132325806161E-4</v>
      </c>
      <c r="C35" s="8">
        <v>3</v>
      </c>
      <c r="D35" s="8">
        <v>3</v>
      </c>
      <c r="E35" s="4" t="s">
        <v>22</v>
      </c>
      <c r="F35" s="4">
        <v>1.7106945419840452E-2</v>
      </c>
      <c r="G35" s="8">
        <v>133</v>
      </c>
      <c r="H35" s="8">
        <v>133</v>
      </c>
      <c r="I35" s="4" t="s">
        <v>16</v>
      </c>
      <c r="J35" s="5"/>
      <c r="K35" s="4"/>
      <c r="L35" s="4"/>
      <c r="M35" s="4"/>
      <c r="N35" s="4"/>
    </row>
    <row r="36" spans="1:14" x14ac:dyDescent="0.25">
      <c r="A36" s="4" t="s">
        <v>89</v>
      </c>
      <c r="B36" s="4">
        <v>1.6474826465161232E-3</v>
      </c>
      <c r="C36" s="8">
        <v>6</v>
      </c>
      <c r="D36" s="8">
        <v>6</v>
      </c>
      <c r="E36" s="4" t="s">
        <v>22</v>
      </c>
      <c r="F36" s="4">
        <v>3.2155912443309126E-3</v>
      </c>
      <c r="G36" s="8">
        <v>25</v>
      </c>
      <c r="H36" s="8">
        <v>25</v>
      </c>
      <c r="I36" s="4" t="s">
        <v>22</v>
      </c>
      <c r="J36" s="5"/>
      <c r="K36" s="4"/>
      <c r="L36" s="4"/>
      <c r="M36" s="4"/>
      <c r="N36" s="4"/>
    </row>
    <row r="37" spans="1:14" x14ac:dyDescent="0.25">
      <c r="A37" s="4" t="s">
        <v>90</v>
      </c>
      <c r="B37" s="4">
        <v>1.2905280731042966E-2</v>
      </c>
      <c r="C37" s="8">
        <v>47</v>
      </c>
      <c r="D37" s="8">
        <v>47</v>
      </c>
      <c r="E37" s="4" t="s">
        <v>22</v>
      </c>
      <c r="F37" s="4">
        <v>2.8425826599885268E-2</v>
      </c>
      <c r="G37" s="8">
        <v>221</v>
      </c>
      <c r="H37" s="8">
        <v>221</v>
      </c>
      <c r="I37" s="4" t="s">
        <v>16</v>
      </c>
      <c r="J37" s="5"/>
      <c r="K37" s="4"/>
      <c r="L37" s="4"/>
      <c r="M37" s="4"/>
      <c r="N37" s="4"/>
    </row>
    <row r="38" spans="1:14" x14ac:dyDescent="0.25">
      <c r="A38" s="4" t="s">
        <v>91</v>
      </c>
      <c r="B38" s="4">
        <v>76.393770318952633</v>
      </c>
      <c r="C38" s="8">
        <v>278220</v>
      </c>
      <c r="D38" s="8">
        <v>98147</v>
      </c>
      <c r="E38" s="4" t="s">
        <v>16</v>
      </c>
      <c r="F38" s="4">
        <v>43.155421100966997</v>
      </c>
      <c r="G38" s="8">
        <v>335517</v>
      </c>
      <c r="H38" s="8">
        <v>260592</v>
      </c>
      <c r="I38" s="4" t="s">
        <v>16</v>
      </c>
      <c r="J38" s="5"/>
      <c r="K38" s="4"/>
      <c r="L38" s="4"/>
      <c r="M38" s="4"/>
      <c r="N38" s="4"/>
    </row>
    <row r="39" spans="1:14" x14ac:dyDescent="0.25">
      <c r="A39" s="4" t="s">
        <v>92</v>
      </c>
      <c r="B39" s="4">
        <v>5.4916088217204118E-4</v>
      </c>
      <c r="C39" s="8">
        <v>2</v>
      </c>
      <c r="D39" s="8">
        <v>2</v>
      </c>
      <c r="E39" s="4" t="s">
        <v>22</v>
      </c>
      <c r="F39" s="4">
        <v>2.1866020461450207E-3</v>
      </c>
      <c r="G39" s="8">
        <v>17</v>
      </c>
      <c r="H39" s="8">
        <v>17</v>
      </c>
      <c r="I39" s="4" t="s">
        <v>22</v>
      </c>
      <c r="J39" s="5"/>
      <c r="K39" s="4"/>
      <c r="L39" s="4"/>
      <c r="M39" s="4"/>
      <c r="N39" s="4"/>
    </row>
    <row r="40" spans="1:14" x14ac:dyDescent="0.25">
      <c r="A40" s="4" t="s">
        <v>93</v>
      </c>
      <c r="B40" s="4">
        <v>3.5695457341182674E-3</v>
      </c>
      <c r="C40" s="8">
        <v>13</v>
      </c>
      <c r="D40" s="8">
        <v>13</v>
      </c>
      <c r="E40" s="4" t="s">
        <v>22</v>
      </c>
      <c r="F40" s="4">
        <v>6.3025588388885886E-3</v>
      </c>
      <c r="G40" s="8">
        <v>49</v>
      </c>
      <c r="H40" s="8">
        <v>49</v>
      </c>
      <c r="I40" s="4" t="s">
        <v>22</v>
      </c>
      <c r="J40" s="5"/>
      <c r="K40" s="4"/>
      <c r="L40" s="4"/>
      <c r="M40" s="4"/>
      <c r="N40" s="4"/>
    </row>
    <row r="41" spans="1:14" x14ac:dyDescent="0.25">
      <c r="A41" s="4" t="s">
        <v>94</v>
      </c>
      <c r="B41" s="4">
        <v>0.13317151392671997</v>
      </c>
      <c r="C41" s="8">
        <v>485</v>
      </c>
      <c r="D41" s="8">
        <v>483</v>
      </c>
      <c r="E41" s="4" t="s">
        <v>16</v>
      </c>
      <c r="F41" s="4">
        <v>0.23358054798819752</v>
      </c>
      <c r="G41" s="8">
        <v>1816</v>
      </c>
      <c r="H41" s="8">
        <v>1812</v>
      </c>
      <c r="I41" s="4" t="s">
        <v>16</v>
      </c>
      <c r="J41" s="5" t="s">
        <v>204</v>
      </c>
      <c r="K41" s="4">
        <v>2.8656663392900397</v>
      </c>
      <c r="L41" s="4" t="s">
        <v>17</v>
      </c>
      <c r="M41" s="4" t="s">
        <v>205</v>
      </c>
      <c r="N41" s="4" t="s">
        <v>18</v>
      </c>
    </row>
    <row r="42" spans="1:14" x14ac:dyDescent="0.25">
      <c r="A42" s="4" t="s">
        <v>95</v>
      </c>
      <c r="B42" s="4">
        <v>0.13426983569106407</v>
      </c>
      <c r="C42" s="8">
        <v>489</v>
      </c>
      <c r="D42" s="8">
        <v>489</v>
      </c>
      <c r="E42" s="4" t="s">
        <v>16</v>
      </c>
      <c r="F42" s="4">
        <v>0.3688926275496423</v>
      </c>
      <c r="G42" s="8">
        <v>2868</v>
      </c>
      <c r="H42" s="8">
        <v>2868</v>
      </c>
      <c r="I42" s="4" t="s">
        <v>16</v>
      </c>
      <c r="J42" s="5" t="s">
        <v>206</v>
      </c>
      <c r="K42" s="4">
        <v>4.1314836868914586</v>
      </c>
      <c r="L42" s="4" t="s">
        <v>17</v>
      </c>
      <c r="M42" s="4" t="s">
        <v>207</v>
      </c>
      <c r="N42" s="4" t="s">
        <v>18</v>
      </c>
    </row>
    <row r="43" spans="1:14" x14ac:dyDescent="0.25">
      <c r="A43" s="4" t="s">
        <v>96</v>
      </c>
      <c r="B43" s="4">
        <v>2.7183463667516033E-2</v>
      </c>
      <c r="C43" s="8">
        <v>99</v>
      </c>
      <c r="D43" s="8">
        <v>99</v>
      </c>
      <c r="E43" s="4" t="s">
        <v>16</v>
      </c>
      <c r="F43" s="4">
        <v>0.16077956221654563</v>
      </c>
      <c r="G43" s="8">
        <v>1250</v>
      </c>
      <c r="H43" s="8">
        <v>1250</v>
      </c>
      <c r="I43" s="4" t="s">
        <v>16</v>
      </c>
      <c r="J43" s="5" t="s">
        <v>208</v>
      </c>
      <c r="K43" s="4">
        <v>3.6581376518218502</v>
      </c>
      <c r="L43" s="4" t="s">
        <v>17</v>
      </c>
      <c r="M43" s="4" t="s">
        <v>209</v>
      </c>
      <c r="N43" s="4" t="s">
        <v>18</v>
      </c>
    </row>
    <row r="44" spans="1:14" x14ac:dyDescent="0.25">
      <c r="A44" s="4" t="s">
        <v>97</v>
      </c>
      <c r="B44" s="4">
        <v>0.18451805640980581</v>
      </c>
      <c r="C44" s="8">
        <v>672</v>
      </c>
      <c r="D44" s="8">
        <v>671</v>
      </c>
      <c r="E44" s="4" t="s">
        <v>16</v>
      </c>
      <c r="F44" s="4">
        <v>2.7260496332939743</v>
      </c>
      <c r="G44" s="8">
        <v>21194</v>
      </c>
      <c r="H44" s="8">
        <v>21182</v>
      </c>
      <c r="I44" s="4" t="s">
        <v>16</v>
      </c>
      <c r="J44" s="5" t="s">
        <v>210</v>
      </c>
      <c r="K44" s="4">
        <v>8.1257141056172593</v>
      </c>
      <c r="L44" s="4" t="s">
        <v>17</v>
      </c>
      <c r="M44" s="4" t="s">
        <v>211</v>
      </c>
      <c r="N44" s="4" t="s">
        <v>18</v>
      </c>
    </row>
    <row r="45" spans="1:14" x14ac:dyDescent="0.25">
      <c r="A45" s="4" t="s">
        <v>98</v>
      </c>
      <c r="B45" s="4">
        <v>5.8211053510236359E-2</v>
      </c>
      <c r="C45" s="8">
        <v>212</v>
      </c>
      <c r="D45" s="8">
        <v>207</v>
      </c>
      <c r="E45" s="4" t="s">
        <v>16</v>
      </c>
      <c r="F45" s="4">
        <v>9.1451414988771157E-2</v>
      </c>
      <c r="G45" s="8">
        <v>711</v>
      </c>
      <c r="H45" s="8">
        <v>690</v>
      </c>
      <c r="I45" s="4" t="s">
        <v>16</v>
      </c>
      <c r="J45" s="5" t="s">
        <v>99</v>
      </c>
      <c r="K45" s="4">
        <v>1.8539651837524516</v>
      </c>
      <c r="L45" s="4" t="s">
        <v>17</v>
      </c>
      <c r="M45" s="4" t="s">
        <v>212</v>
      </c>
      <c r="N45" s="4" t="s">
        <v>18</v>
      </c>
    </row>
    <row r="46" spans="1:14" x14ac:dyDescent="0.25">
      <c r="A46" s="4" t="s">
        <v>100</v>
      </c>
      <c r="B46" s="4">
        <v>0.2962722959318162</v>
      </c>
      <c r="C46" s="8">
        <v>1079</v>
      </c>
      <c r="D46" s="8">
        <v>1049</v>
      </c>
      <c r="E46" s="4" t="s">
        <v>16</v>
      </c>
      <c r="F46" s="4">
        <v>0.69932678381708691</v>
      </c>
      <c r="G46" s="8">
        <v>5437</v>
      </c>
      <c r="H46" s="8">
        <v>5374</v>
      </c>
      <c r="I46" s="4" t="s">
        <v>16</v>
      </c>
      <c r="J46" s="5" t="s">
        <v>213</v>
      </c>
      <c r="K46" s="4">
        <v>2.2625747943708951</v>
      </c>
      <c r="L46" s="4" t="s">
        <v>17</v>
      </c>
      <c r="M46" s="4" t="s">
        <v>214</v>
      </c>
      <c r="N46" s="4" t="s">
        <v>18</v>
      </c>
    </row>
    <row r="47" spans="1:14" x14ac:dyDescent="0.25">
      <c r="A47" s="4" t="s">
        <v>101</v>
      </c>
      <c r="B47" s="4">
        <v>4.558035322027941E-2</v>
      </c>
      <c r="C47" s="8">
        <v>166</v>
      </c>
      <c r="D47" s="8">
        <v>165</v>
      </c>
      <c r="E47" s="4" t="s">
        <v>16</v>
      </c>
      <c r="F47" s="4">
        <v>0.46355963378274434</v>
      </c>
      <c r="G47" s="8">
        <v>3604</v>
      </c>
      <c r="H47" s="8">
        <v>3602</v>
      </c>
      <c r="I47" s="4" t="s">
        <v>16</v>
      </c>
      <c r="J47" s="5" t="s">
        <v>102</v>
      </c>
      <c r="K47" s="4">
        <v>11.108814951779731</v>
      </c>
      <c r="L47" s="4" t="s">
        <v>17</v>
      </c>
      <c r="M47" s="4" t="s">
        <v>215</v>
      </c>
      <c r="N47" s="4" t="s">
        <v>18</v>
      </c>
    </row>
    <row r="48" spans="1:14" x14ac:dyDescent="0.25">
      <c r="A48" s="4" t="s">
        <v>103</v>
      </c>
      <c r="B48" s="4">
        <v>2.7458044108602059E-4</v>
      </c>
      <c r="C48" s="8">
        <v>1</v>
      </c>
      <c r="D48" s="8">
        <v>1</v>
      </c>
      <c r="E48" s="4" t="s">
        <v>22</v>
      </c>
      <c r="F48" s="4">
        <v>3.858709493197095E-4</v>
      </c>
      <c r="G48" s="8">
        <v>3</v>
      </c>
      <c r="H48" s="8">
        <v>3</v>
      </c>
      <c r="I48" s="4" t="s">
        <v>22</v>
      </c>
      <c r="J48" s="5"/>
      <c r="K48" s="4"/>
      <c r="L48" s="4"/>
      <c r="M48" s="4"/>
      <c r="N48" s="4"/>
    </row>
    <row r="49" spans="1:14" x14ac:dyDescent="0.25">
      <c r="A49" s="4" t="s">
        <v>104</v>
      </c>
      <c r="B49" s="4">
        <v>5.9114423161409366</v>
      </c>
      <c r="C49" s="8">
        <v>21529</v>
      </c>
      <c r="D49" s="8">
        <v>21247</v>
      </c>
      <c r="E49" s="4" t="s">
        <v>16</v>
      </c>
      <c r="F49" s="4">
        <v>9.2464969348984258</v>
      </c>
      <c r="G49" s="8">
        <v>71888</v>
      </c>
      <c r="H49" s="8">
        <v>71536</v>
      </c>
      <c r="I49" s="4" t="s">
        <v>16</v>
      </c>
      <c r="J49" s="5" t="s">
        <v>216</v>
      </c>
      <c r="K49" s="4">
        <v>2.5620260834447839</v>
      </c>
      <c r="L49" s="4" t="s">
        <v>17</v>
      </c>
      <c r="M49" s="4" t="s">
        <v>217</v>
      </c>
      <c r="N49" s="4" t="s">
        <v>18</v>
      </c>
    </row>
    <row r="50" spans="1:14" x14ac:dyDescent="0.25">
      <c r="A50" s="4" t="s">
        <v>105</v>
      </c>
      <c r="B50" s="4">
        <v>1.9717621474387135</v>
      </c>
      <c r="C50" s="8">
        <v>7181</v>
      </c>
      <c r="D50" s="8">
        <v>7057</v>
      </c>
      <c r="E50" s="4" t="s">
        <v>16</v>
      </c>
      <c r="F50" s="4">
        <v>4.6444713696617974</v>
      </c>
      <c r="G50" s="8">
        <v>36109</v>
      </c>
      <c r="H50" s="8">
        <v>35832</v>
      </c>
      <c r="I50" s="4" t="s">
        <v>16</v>
      </c>
      <c r="J50" s="5" t="s">
        <v>218</v>
      </c>
      <c r="K50" s="4">
        <v>2.4849367965731264</v>
      </c>
      <c r="L50" s="4" t="s">
        <v>17</v>
      </c>
      <c r="M50" s="4" t="s">
        <v>219</v>
      </c>
      <c r="N50" s="4" t="s">
        <v>18</v>
      </c>
    </row>
    <row r="51" spans="1:14" x14ac:dyDescent="0.25">
      <c r="A51" s="4" t="s">
        <v>106</v>
      </c>
      <c r="B51" s="4">
        <v>0.58732756348299797</v>
      </c>
      <c r="C51" s="8">
        <v>2139</v>
      </c>
      <c r="D51" s="8">
        <v>2134</v>
      </c>
      <c r="E51" s="4" t="s">
        <v>16</v>
      </c>
      <c r="F51" s="4">
        <v>3.930995984369654</v>
      </c>
      <c r="G51" s="8">
        <v>30562</v>
      </c>
      <c r="H51" s="8">
        <v>30541</v>
      </c>
      <c r="I51" s="4" t="s">
        <v>16</v>
      </c>
      <c r="J51" s="5" t="s">
        <v>220</v>
      </c>
      <c r="K51" s="4">
        <v>3.7720115321861654</v>
      </c>
      <c r="L51" s="4" t="s">
        <v>17</v>
      </c>
      <c r="M51" s="4" t="s">
        <v>221</v>
      </c>
      <c r="N51" s="4" t="s">
        <v>18</v>
      </c>
    </row>
    <row r="52" spans="1:14" x14ac:dyDescent="0.25">
      <c r="A52" s="4" t="s">
        <v>107</v>
      </c>
      <c r="B52" s="4">
        <v>1.2982163254547052</v>
      </c>
      <c r="C52" s="8">
        <v>4728</v>
      </c>
      <c r="D52" s="8">
        <v>4717</v>
      </c>
      <c r="E52" s="4" t="s">
        <v>16</v>
      </c>
      <c r="F52" s="4">
        <v>15.801415374642106</v>
      </c>
      <c r="G52" s="8">
        <v>122850</v>
      </c>
      <c r="H52" s="8">
        <v>122778</v>
      </c>
      <c r="I52" s="4" t="s">
        <v>16</v>
      </c>
      <c r="J52" s="5" t="s">
        <v>222</v>
      </c>
      <c r="K52" s="4">
        <v>6.7303111778910258</v>
      </c>
      <c r="L52" s="4" t="s">
        <v>17</v>
      </c>
      <c r="M52" s="4" t="s">
        <v>223</v>
      </c>
      <c r="N52" s="4" t="s">
        <v>18</v>
      </c>
    </row>
    <row r="53" spans="1:14" x14ac:dyDescent="0.25">
      <c r="A53" s="4" t="s">
        <v>108</v>
      </c>
      <c r="B53" s="4">
        <v>2.6634302785343993E-2</v>
      </c>
      <c r="C53" s="8">
        <v>97</v>
      </c>
      <c r="D53" s="8">
        <v>94</v>
      </c>
      <c r="E53" s="4" t="s">
        <v>16</v>
      </c>
      <c r="F53" s="4">
        <v>9.3509393385142942E-2</v>
      </c>
      <c r="G53" s="8">
        <v>727</v>
      </c>
      <c r="H53" s="8">
        <v>722</v>
      </c>
      <c r="I53" s="4" t="s">
        <v>16</v>
      </c>
      <c r="J53" s="5" t="s">
        <v>224</v>
      </c>
      <c r="K53" s="4">
        <v>51.684600346113029</v>
      </c>
      <c r="L53" s="4" t="s">
        <v>17</v>
      </c>
      <c r="M53" s="4" t="s">
        <v>225</v>
      </c>
      <c r="N53" s="4" t="s">
        <v>18</v>
      </c>
    </row>
    <row r="54" spans="1:14" x14ac:dyDescent="0.25">
      <c r="A54" s="4" t="s">
        <v>109</v>
      </c>
      <c r="B54" s="4">
        <v>4.3932870573763294E-3</v>
      </c>
      <c r="C54" s="8">
        <v>16</v>
      </c>
      <c r="D54" s="8">
        <v>15</v>
      </c>
      <c r="E54" s="4" t="s">
        <v>22</v>
      </c>
      <c r="F54" s="4">
        <v>1.7364192719386929E-2</v>
      </c>
      <c r="G54" s="8">
        <v>135</v>
      </c>
      <c r="H54" s="8">
        <v>130</v>
      </c>
      <c r="I54" s="4" t="s">
        <v>16</v>
      </c>
      <c r="J54" s="5"/>
      <c r="K54" s="4"/>
      <c r="L54" s="4"/>
      <c r="M54" s="4"/>
      <c r="N54" s="4"/>
    </row>
    <row r="55" spans="1:14" x14ac:dyDescent="0.25">
      <c r="A55" s="4" t="s">
        <v>110</v>
      </c>
      <c r="B55" s="4">
        <v>2.7458044108602059E-4</v>
      </c>
      <c r="C55" s="8">
        <v>1</v>
      </c>
      <c r="D55" s="8">
        <v>1</v>
      </c>
      <c r="E55" s="4" t="s">
        <v>22</v>
      </c>
      <c r="F55" s="4">
        <v>4.759075041609751E-3</v>
      </c>
      <c r="G55" s="8">
        <v>37</v>
      </c>
      <c r="H55" s="8">
        <v>37</v>
      </c>
      <c r="I55" s="4" t="s">
        <v>22</v>
      </c>
      <c r="J55" s="5"/>
      <c r="K55" s="4"/>
      <c r="L55" s="4"/>
      <c r="M55" s="4"/>
      <c r="N55" s="4"/>
    </row>
    <row r="56" spans="1:14" x14ac:dyDescent="0.25">
      <c r="A56" s="4" t="s">
        <v>111</v>
      </c>
      <c r="B56" s="4">
        <v>4.6678674984623495E-3</v>
      </c>
      <c r="C56" s="8">
        <v>17</v>
      </c>
      <c r="D56" s="8">
        <v>17</v>
      </c>
      <c r="E56" s="4" t="s">
        <v>22</v>
      </c>
      <c r="F56" s="4">
        <v>4.9520105162696053E-2</v>
      </c>
      <c r="G56" s="8">
        <v>385</v>
      </c>
      <c r="H56" s="8">
        <v>385</v>
      </c>
      <c r="I56" s="4" t="s">
        <v>16</v>
      </c>
      <c r="J56" s="5"/>
      <c r="K56" s="4"/>
      <c r="L56" s="4"/>
      <c r="M56" s="4"/>
      <c r="N56" s="4"/>
    </row>
    <row r="57" spans="1:14" x14ac:dyDescent="0.25">
      <c r="A57" s="4" t="s">
        <v>112</v>
      </c>
      <c r="B57" s="4">
        <v>6.0407697038924527E-3</v>
      </c>
      <c r="C57" s="8">
        <v>22</v>
      </c>
      <c r="D57" s="8">
        <v>21</v>
      </c>
      <c r="E57" s="4" t="s">
        <v>22</v>
      </c>
      <c r="F57" s="4">
        <v>2.0837031263264316E-2</v>
      </c>
      <c r="G57" s="8">
        <v>162</v>
      </c>
      <c r="H57" s="8">
        <v>161</v>
      </c>
      <c r="I57" s="4" t="s">
        <v>16</v>
      </c>
      <c r="J57" s="5"/>
      <c r="K57" s="4"/>
      <c r="L57" s="4"/>
      <c r="M57" s="4"/>
      <c r="N57" s="4"/>
    </row>
    <row r="58" spans="1:14" x14ac:dyDescent="0.25">
      <c r="A58" s="4" t="s">
        <v>113</v>
      </c>
      <c r="B58" s="4">
        <v>1.3729022054301026E-2</v>
      </c>
      <c r="C58" s="8">
        <v>50</v>
      </c>
      <c r="D58" s="8">
        <v>50</v>
      </c>
      <c r="E58" s="4" t="s">
        <v>16</v>
      </c>
      <c r="F58" s="4">
        <v>5.3893309254986088E-2</v>
      </c>
      <c r="G58" s="8">
        <v>419</v>
      </c>
      <c r="H58" s="8">
        <v>419</v>
      </c>
      <c r="I58" s="4" t="s">
        <v>16</v>
      </c>
      <c r="J58" s="5" t="s">
        <v>226</v>
      </c>
      <c r="K58" s="4">
        <v>8.9588808695401614</v>
      </c>
      <c r="L58" s="4" t="s">
        <v>17</v>
      </c>
      <c r="M58" s="4" t="s">
        <v>227</v>
      </c>
      <c r="N58" s="4" t="s">
        <v>18</v>
      </c>
    </row>
    <row r="60" spans="1:14" x14ac:dyDescent="0.25">
      <c r="A60" s="11" t="s">
        <v>236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766AC-4715-49EE-852B-8274A2323190}">
  <sheetPr>
    <tabColor theme="9"/>
  </sheetPr>
  <dimension ref="A1:AD3858"/>
  <sheetViews>
    <sheetView workbookViewId="0">
      <selection sqref="A1:G1"/>
    </sheetView>
  </sheetViews>
  <sheetFormatPr defaultColWidth="8.85546875" defaultRowHeight="15" x14ac:dyDescent="0.25"/>
  <cols>
    <col min="1" max="1" width="10" style="1" bestFit="1" customWidth="1"/>
    <col min="2" max="2" width="22" style="22" bestFit="1" customWidth="1"/>
    <col min="3" max="3" width="12.28515625" style="1" bestFit="1" customWidth="1"/>
    <col min="4" max="4" width="12.140625" style="1" bestFit="1" customWidth="1"/>
    <col min="5" max="5" width="51" style="1" bestFit="1" customWidth="1"/>
    <col min="6" max="6" width="18.7109375" style="1" bestFit="1" customWidth="1"/>
    <col min="7" max="7" width="34.28515625" style="1" customWidth="1"/>
    <col min="8" max="8" width="14.140625" style="1" bestFit="1" customWidth="1"/>
    <col min="9" max="9" width="12.5703125" style="1" bestFit="1" customWidth="1"/>
    <col min="10" max="10" width="13.85546875" style="1" bestFit="1" customWidth="1"/>
    <col min="11" max="11" width="39.5703125" style="1" customWidth="1"/>
    <col min="12" max="16" width="8.85546875" style="1"/>
    <col min="17" max="17" width="10.42578125" style="1" bestFit="1" customWidth="1"/>
    <col min="18" max="18" width="26.42578125" style="1" bestFit="1" customWidth="1"/>
    <col min="19" max="19" width="26.140625" style="1" bestFit="1" customWidth="1"/>
    <col min="20" max="20" width="12.28515625" style="1" bestFit="1" customWidth="1"/>
    <col min="21" max="21" width="25.5703125" style="1" bestFit="1" customWidth="1"/>
    <col min="22" max="22" width="25.28515625" style="1" bestFit="1" customWidth="1"/>
    <col min="23" max="23" width="11.5703125" style="1" bestFit="1" customWidth="1"/>
    <col min="24" max="24" width="16.5703125" style="13" bestFit="1" customWidth="1"/>
    <col min="25" max="25" width="12.42578125" style="13" bestFit="1" customWidth="1"/>
    <col min="26" max="26" width="13.7109375" style="1" bestFit="1" customWidth="1"/>
    <col min="27" max="27" width="15.28515625" style="1" bestFit="1" customWidth="1"/>
    <col min="28" max="28" width="12.140625" style="1" bestFit="1" customWidth="1"/>
    <col min="29" max="29" width="13.7109375" style="1" bestFit="1" customWidth="1"/>
    <col min="30" max="30" width="8.140625" style="1" customWidth="1"/>
    <col min="31" max="16384" width="8.85546875" style="1"/>
  </cols>
  <sheetData>
    <row r="1" spans="1:30" ht="18.75" x14ac:dyDescent="0.25">
      <c r="A1" s="44" t="s">
        <v>3198</v>
      </c>
      <c r="B1" s="44"/>
      <c r="C1" s="44"/>
      <c r="D1" s="44"/>
      <c r="E1" s="44"/>
      <c r="F1" s="44"/>
      <c r="G1" s="44"/>
      <c r="H1" s="20"/>
      <c r="I1" s="20"/>
      <c r="J1" s="49" t="s">
        <v>1324</v>
      </c>
      <c r="K1" s="49"/>
      <c r="L1" s="45" t="s">
        <v>241</v>
      </c>
      <c r="M1" s="45"/>
      <c r="N1" s="45"/>
      <c r="O1" s="45"/>
      <c r="P1" s="45"/>
      <c r="Q1" s="45"/>
      <c r="R1" s="46" t="s">
        <v>250</v>
      </c>
      <c r="S1" s="46"/>
      <c r="T1" s="46"/>
      <c r="U1" s="47" t="s">
        <v>244</v>
      </c>
      <c r="V1" s="47"/>
      <c r="W1" s="47"/>
      <c r="X1" s="20" t="s">
        <v>1323</v>
      </c>
      <c r="Y1" s="48" t="s">
        <v>3191</v>
      </c>
      <c r="Z1" s="48"/>
      <c r="AA1" s="48"/>
      <c r="AB1" s="48"/>
      <c r="AC1" s="48"/>
    </row>
    <row r="2" spans="1:30" x14ac:dyDescent="0.25">
      <c r="A2" s="13" t="s">
        <v>237</v>
      </c>
      <c r="B2" s="13" t="s">
        <v>3199</v>
      </c>
      <c r="C2" s="13" t="s">
        <v>238</v>
      </c>
      <c r="D2" s="13" t="s">
        <v>239</v>
      </c>
      <c r="E2" s="13" t="s">
        <v>811</v>
      </c>
      <c r="F2" s="13" t="s">
        <v>783</v>
      </c>
      <c r="G2" s="13" t="s">
        <v>240</v>
      </c>
      <c r="H2" s="13" t="s">
        <v>4933</v>
      </c>
      <c r="I2" s="13" t="s">
        <v>4934</v>
      </c>
      <c r="J2" s="13" t="s">
        <v>251</v>
      </c>
      <c r="K2" s="13" t="s">
        <v>114</v>
      </c>
      <c r="L2" s="13" t="s">
        <v>242</v>
      </c>
      <c r="M2" s="13" t="s">
        <v>243</v>
      </c>
      <c r="N2" s="13" t="s">
        <v>230</v>
      </c>
      <c r="O2" s="13" t="s">
        <v>231</v>
      </c>
      <c r="P2" s="13" t="s">
        <v>232</v>
      </c>
      <c r="Q2" s="13" t="s">
        <v>235</v>
      </c>
      <c r="R2" s="13" t="s">
        <v>252</v>
      </c>
      <c r="S2" s="13" t="s">
        <v>253</v>
      </c>
      <c r="T2" s="13" t="s">
        <v>254</v>
      </c>
      <c r="U2" s="13" t="s">
        <v>255</v>
      </c>
      <c r="V2" s="18" t="s">
        <v>256</v>
      </c>
      <c r="W2" s="13" t="s">
        <v>257</v>
      </c>
      <c r="X2" s="13" t="s">
        <v>2811</v>
      </c>
      <c r="Y2" s="13" t="s">
        <v>245</v>
      </c>
      <c r="Z2" s="13" t="s">
        <v>246</v>
      </c>
      <c r="AA2" s="13" t="s">
        <v>247</v>
      </c>
      <c r="AB2" s="13" t="s">
        <v>248</v>
      </c>
      <c r="AC2" s="13" t="s">
        <v>249</v>
      </c>
      <c r="AD2" s="13"/>
    </row>
    <row r="3" spans="1:30" x14ac:dyDescent="0.25">
      <c r="A3" s="13">
        <v>1</v>
      </c>
      <c r="B3" s="22" t="s">
        <v>4937</v>
      </c>
      <c r="C3" s="17">
        <v>6</v>
      </c>
      <c r="D3" s="1" t="s">
        <v>784</v>
      </c>
      <c r="E3" s="1" t="s">
        <v>4491</v>
      </c>
      <c r="F3" s="1" t="s">
        <v>4492</v>
      </c>
      <c r="G3" s="1" t="s">
        <v>4564</v>
      </c>
      <c r="H3" s="1">
        <v>3.9</v>
      </c>
      <c r="I3" s="1">
        <v>4.4000000000000004</v>
      </c>
      <c r="J3" s="1" t="s">
        <v>3190</v>
      </c>
      <c r="K3" s="1" t="s">
        <v>4985</v>
      </c>
      <c r="L3" s="1">
        <v>1</v>
      </c>
      <c r="M3" s="1">
        <v>5</v>
      </c>
      <c r="N3" s="1">
        <v>30</v>
      </c>
      <c r="O3" s="1">
        <v>30</v>
      </c>
      <c r="P3" s="1">
        <v>78</v>
      </c>
      <c r="Q3" s="16">
        <v>681.59138808139528</v>
      </c>
      <c r="R3" s="21">
        <v>1.4314906249002692</v>
      </c>
      <c r="S3" s="21">
        <v>88.741807146611038</v>
      </c>
      <c r="T3" s="21">
        <v>87.310316521710774</v>
      </c>
      <c r="U3" s="21">
        <v>0.11001450492149681</v>
      </c>
      <c r="V3" s="21">
        <v>22.554814155347302</v>
      </c>
      <c r="W3" s="21">
        <v>22.444799650425804</v>
      </c>
      <c r="X3" s="13" t="s">
        <v>2350</v>
      </c>
      <c r="Y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 s="1">
        <v>39.973607188800003</v>
      </c>
      <c r="AA3" s="1">
        <v>-83.004746853900002</v>
      </c>
      <c r="AB3" s="1">
        <v>39.975949421999999</v>
      </c>
      <c r="AC3" s="1">
        <v>-82.996103261499997</v>
      </c>
    </row>
    <row r="4" spans="1:30" x14ac:dyDescent="0.25">
      <c r="A4" s="13">
        <v>2</v>
      </c>
      <c r="B4" s="22" t="s">
        <v>4937</v>
      </c>
      <c r="C4" s="17">
        <v>6</v>
      </c>
      <c r="D4" s="1" t="s">
        <v>784</v>
      </c>
      <c r="E4" s="1" t="s">
        <v>4493</v>
      </c>
      <c r="F4" s="1" t="s">
        <v>4494</v>
      </c>
      <c r="G4" s="1" t="s">
        <v>4565</v>
      </c>
      <c r="H4" s="1">
        <v>24.4</v>
      </c>
      <c r="I4" s="1">
        <v>24.9</v>
      </c>
      <c r="J4" s="1" t="s">
        <v>3190</v>
      </c>
      <c r="K4" s="1" t="s">
        <v>4986</v>
      </c>
      <c r="L4" s="1">
        <v>1</v>
      </c>
      <c r="M4" s="1">
        <v>2</v>
      </c>
      <c r="N4" s="1">
        <v>41</v>
      </c>
      <c r="O4" s="1">
        <v>38</v>
      </c>
      <c r="P4" s="1">
        <v>146</v>
      </c>
      <c r="Q4" s="16">
        <v>720.07694404069764</v>
      </c>
      <c r="R4" s="21">
        <v>1.1983270033498412</v>
      </c>
      <c r="S4" s="21">
        <v>91.86675193262036</v>
      </c>
      <c r="T4" s="21">
        <v>90.668424929270515</v>
      </c>
      <c r="U4" s="21">
        <v>3.1596465250266173E-2</v>
      </c>
      <c r="V4" s="21">
        <v>22.164632391400037</v>
      </c>
      <c r="W4" s="21">
        <v>22.13303592614977</v>
      </c>
      <c r="X4" s="13" t="s">
        <v>2350</v>
      </c>
      <c r="Y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 s="1">
        <v>40.111413389299997</v>
      </c>
      <c r="AA4" s="1">
        <v>-83.004958436799996</v>
      </c>
      <c r="AB4" s="1">
        <v>40.111040233899999</v>
      </c>
      <c r="AC4" s="1">
        <v>-82.995525902599994</v>
      </c>
    </row>
    <row r="5" spans="1:30" x14ac:dyDescent="0.25">
      <c r="A5" s="13">
        <v>3</v>
      </c>
      <c r="B5" s="22" t="s">
        <v>4937</v>
      </c>
      <c r="C5" s="17">
        <v>12</v>
      </c>
      <c r="D5" s="1" t="s">
        <v>785</v>
      </c>
      <c r="E5" s="1" t="s">
        <v>4495</v>
      </c>
      <c r="F5" s="1" t="s">
        <v>4496</v>
      </c>
      <c r="G5" s="1" t="s">
        <v>3920</v>
      </c>
      <c r="H5" s="1">
        <v>13.9</v>
      </c>
      <c r="I5" s="1">
        <v>14.4</v>
      </c>
      <c r="J5" s="1" t="s">
        <v>3190</v>
      </c>
      <c r="K5" s="1" t="s">
        <v>4987</v>
      </c>
      <c r="L5" s="1">
        <v>4</v>
      </c>
      <c r="M5" s="1">
        <v>2</v>
      </c>
      <c r="N5" s="1">
        <v>21</v>
      </c>
      <c r="O5" s="1">
        <v>32</v>
      </c>
      <c r="P5" s="1">
        <v>149</v>
      </c>
      <c r="Q5" s="16">
        <v>702.54451308139528</v>
      </c>
      <c r="R5" s="21">
        <v>1.1572204370823851</v>
      </c>
      <c r="S5" s="21">
        <v>82.543405249591927</v>
      </c>
      <c r="T5" s="21">
        <v>81.386184812509541</v>
      </c>
      <c r="U5" s="21">
        <v>8.7101480502972797E-2</v>
      </c>
      <c r="V5" s="21">
        <v>22.15217478771741</v>
      </c>
      <c r="W5" s="21">
        <v>22.065073307214437</v>
      </c>
      <c r="X5" s="13" t="s">
        <v>2350</v>
      </c>
      <c r="Y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 s="1">
        <v>41.473819685099997</v>
      </c>
      <c r="AA5" s="1">
        <v>-81.708077416500004</v>
      </c>
      <c r="AB5" s="1">
        <v>41.473933779799999</v>
      </c>
      <c r="AC5" s="1">
        <v>-81.698440479699997</v>
      </c>
    </row>
    <row r="6" spans="1:30" x14ac:dyDescent="0.25">
      <c r="A6" s="13">
        <v>4</v>
      </c>
      <c r="B6" s="22" t="s">
        <v>4937</v>
      </c>
      <c r="C6" s="17">
        <v>6</v>
      </c>
      <c r="D6" s="1" t="s">
        <v>784</v>
      </c>
      <c r="E6" s="1" t="s">
        <v>3848</v>
      </c>
      <c r="F6" s="1" t="s">
        <v>3873</v>
      </c>
      <c r="G6" s="1" t="s">
        <v>3917</v>
      </c>
      <c r="H6" s="1">
        <v>18.7</v>
      </c>
      <c r="I6" s="1">
        <v>19.2</v>
      </c>
      <c r="J6" s="1" t="s">
        <v>3190</v>
      </c>
      <c r="K6" s="1" t="s">
        <v>4987</v>
      </c>
      <c r="L6" s="1">
        <v>2</v>
      </c>
      <c r="M6" s="1">
        <v>1</v>
      </c>
      <c r="N6" s="1">
        <v>34</v>
      </c>
      <c r="O6" s="1">
        <v>17</v>
      </c>
      <c r="P6" s="1">
        <v>56</v>
      </c>
      <c r="Q6" s="16">
        <v>491.06131904069764</v>
      </c>
      <c r="R6" s="21">
        <v>1.2259152307699104</v>
      </c>
      <c r="S6" s="21">
        <v>45.779922616577245</v>
      </c>
      <c r="T6" s="21">
        <v>44.554007385807338</v>
      </c>
      <c r="U6" s="21">
        <v>9.9113957335942263E-2</v>
      </c>
      <c r="V6" s="21">
        <v>20.857039748074886</v>
      </c>
      <c r="W6" s="21">
        <v>20.757925790738945</v>
      </c>
      <c r="X6" s="13" t="s">
        <v>2350</v>
      </c>
      <c r="Y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 s="1">
        <v>39.980811790200001</v>
      </c>
      <c r="AA6" s="1">
        <v>-82.984178225899996</v>
      </c>
      <c r="AB6" s="1">
        <v>39.987991482600002</v>
      </c>
      <c r="AC6" s="1">
        <v>-82.985470583500003</v>
      </c>
    </row>
    <row r="7" spans="1:30" x14ac:dyDescent="0.25">
      <c r="A7" s="13">
        <v>1</v>
      </c>
      <c r="B7" s="22" t="s">
        <v>4966</v>
      </c>
      <c r="C7" s="17">
        <v>6</v>
      </c>
      <c r="D7" s="1" t="s">
        <v>784</v>
      </c>
      <c r="E7" s="1" t="s">
        <v>3925</v>
      </c>
      <c r="F7" s="1" t="s">
        <v>3926</v>
      </c>
      <c r="G7" s="1" t="s">
        <v>3701</v>
      </c>
      <c r="H7" s="1">
        <v>1.7</v>
      </c>
      <c r="I7" s="1">
        <v>2.2000000000000002</v>
      </c>
      <c r="J7" s="1" t="s">
        <v>3190</v>
      </c>
      <c r="K7" s="1" t="s">
        <v>4981</v>
      </c>
      <c r="L7" s="1">
        <v>0</v>
      </c>
      <c r="M7" s="1">
        <v>2</v>
      </c>
      <c r="N7" s="1">
        <v>38</v>
      </c>
      <c r="O7" s="1">
        <v>21</v>
      </c>
      <c r="P7" s="1">
        <v>92</v>
      </c>
      <c r="Q7" s="16">
        <v>525.32212936046517</v>
      </c>
      <c r="R7" s="21">
        <v>1.8885955905226768</v>
      </c>
      <c r="S7" s="21">
        <v>57.686141206283857</v>
      </c>
      <c r="T7" s="21">
        <v>55.79754561576118</v>
      </c>
      <c r="U7" s="21">
        <v>0.11200877898076413</v>
      </c>
      <c r="V7" s="21">
        <v>20.606085416284728</v>
      </c>
      <c r="W7" s="21">
        <v>20.494076637303962</v>
      </c>
      <c r="X7" s="13" t="s">
        <v>2350</v>
      </c>
      <c r="Y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 s="1">
        <v>40.099016225699998</v>
      </c>
      <c r="AA7" s="1">
        <v>-83.151357346699996</v>
      </c>
      <c r="AB7" s="1">
        <v>40.0989981687</v>
      </c>
      <c r="AC7" s="1">
        <v>-83.141923632100003</v>
      </c>
    </row>
    <row r="8" spans="1:30" x14ac:dyDescent="0.25">
      <c r="A8" s="13">
        <v>5</v>
      </c>
      <c r="B8" s="22" t="s">
        <v>4937</v>
      </c>
      <c r="C8" s="17">
        <v>8</v>
      </c>
      <c r="D8" s="1" t="s">
        <v>787</v>
      </c>
      <c r="E8" s="1" t="s">
        <v>4497</v>
      </c>
      <c r="F8" s="1" t="s">
        <v>4498</v>
      </c>
      <c r="G8" s="1" t="s">
        <v>3918</v>
      </c>
      <c r="H8" s="1">
        <v>8.5</v>
      </c>
      <c r="I8" s="1">
        <v>9</v>
      </c>
      <c r="J8" s="1" t="s">
        <v>3190</v>
      </c>
      <c r="K8" s="1" t="s">
        <v>4988</v>
      </c>
      <c r="L8" s="1">
        <v>0</v>
      </c>
      <c r="M8" s="1">
        <v>2</v>
      </c>
      <c r="N8" s="1">
        <v>38</v>
      </c>
      <c r="O8" s="1">
        <v>29</v>
      </c>
      <c r="P8" s="1">
        <v>208</v>
      </c>
      <c r="Q8" s="16">
        <v>676.82212936046517</v>
      </c>
      <c r="R8" s="21">
        <v>1.4083662872418388</v>
      </c>
      <c r="S8" s="21">
        <v>111.24997896585809</v>
      </c>
      <c r="T8" s="21">
        <v>109.84161267861626</v>
      </c>
      <c r="U8" s="21">
        <v>0.10981974994497298</v>
      </c>
      <c r="V8" s="21">
        <v>20.311543031034155</v>
      </c>
      <c r="W8" s="21">
        <v>20.201723281089183</v>
      </c>
      <c r="X8" s="13" t="s">
        <v>2350</v>
      </c>
      <c r="Y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 s="1">
        <v>39.182416041800003</v>
      </c>
      <c r="AA8" s="1">
        <v>-84.484394113600004</v>
      </c>
      <c r="AB8" s="1">
        <v>39.189218186399998</v>
      </c>
      <c r="AC8" s="1">
        <v>-84.481215691700001</v>
      </c>
    </row>
    <row r="9" spans="1:30" x14ac:dyDescent="0.25">
      <c r="A9" s="13">
        <v>6</v>
      </c>
      <c r="B9" s="22" t="s">
        <v>4937</v>
      </c>
      <c r="C9" s="17">
        <v>12</v>
      </c>
      <c r="D9" s="1" t="s">
        <v>785</v>
      </c>
      <c r="E9" s="1" t="s">
        <v>4499</v>
      </c>
      <c r="F9" s="1" t="s">
        <v>4500</v>
      </c>
      <c r="G9" s="1" t="s">
        <v>4566</v>
      </c>
      <c r="H9" s="1">
        <v>18.3</v>
      </c>
      <c r="I9" s="1">
        <v>18.8</v>
      </c>
      <c r="J9" s="1" t="s">
        <v>3190</v>
      </c>
      <c r="K9" s="1" t="s">
        <v>4985</v>
      </c>
      <c r="L9" s="1">
        <v>0</v>
      </c>
      <c r="M9" s="1">
        <v>6</v>
      </c>
      <c r="N9" s="1">
        <v>26</v>
      </c>
      <c r="O9" s="1">
        <v>42</v>
      </c>
      <c r="P9" s="1">
        <v>150</v>
      </c>
      <c r="Q9" s="16">
        <v>780.65388808139528</v>
      </c>
      <c r="R9" s="21">
        <v>1.5262106425212236</v>
      </c>
      <c r="S9" s="21">
        <v>90.026362453178862</v>
      </c>
      <c r="T9" s="21">
        <v>88.500151810657641</v>
      </c>
      <c r="U9" s="21">
        <v>0.12325737012679433</v>
      </c>
      <c r="V9" s="21">
        <v>19.987926758473709</v>
      </c>
      <c r="W9" s="21">
        <v>19.864669388346915</v>
      </c>
      <c r="X9" s="13" t="s">
        <v>2350</v>
      </c>
      <c r="Y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 s="1">
        <v>41.407713744600002</v>
      </c>
      <c r="AA9" s="1">
        <v>-81.639376774300004</v>
      </c>
      <c r="AB9" s="1">
        <v>41.409394736599999</v>
      </c>
      <c r="AC9" s="1">
        <v>-81.630022815800004</v>
      </c>
    </row>
    <row r="10" spans="1:30" x14ac:dyDescent="0.25">
      <c r="A10" s="13">
        <v>1</v>
      </c>
      <c r="B10" s="22" t="s">
        <v>3197</v>
      </c>
      <c r="C10" s="17">
        <v>6</v>
      </c>
      <c r="D10" s="1" t="s">
        <v>784</v>
      </c>
      <c r="E10" s="1" t="s">
        <v>812</v>
      </c>
      <c r="F10" s="1" t="s">
        <v>5393</v>
      </c>
      <c r="G10" s="1" t="s">
        <v>265</v>
      </c>
      <c r="H10" s="21">
        <v>2.8010000000067521</v>
      </c>
      <c r="I10" s="21">
        <v>0</v>
      </c>
      <c r="J10" s="1" t="s">
        <v>258</v>
      </c>
      <c r="K10" s="1" t="s">
        <v>259</v>
      </c>
      <c r="L10" s="1">
        <v>1</v>
      </c>
      <c r="M10" s="1">
        <v>5</v>
      </c>
      <c r="N10" s="1">
        <v>65</v>
      </c>
      <c r="O10" s="1">
        <v>41</v>
      </c>
      <c r="P10" s="1">
        <v>187</v>
      </c>
      <c r="Q10" s="16">
        <v>1068.5445130813953</v>
      </c>
      <c r="R10" s="21">
        <v>9.053585548885275</v>
      </c>
      <c r="S10" s="21">
        <v>58.37047208402484</v>
      </c>
      <c r="T10" s="21">
        <v>49.316886535139567</v>
      </c>
      <c r="U10" s="21">
        <v>0.62101094855232331</v>
      </c>
      <c r="V10" s="21">
        <v>19.845221588822543</v>
      </c>
      <c r="W10" s="21">
        <v>19.224210640270218</v>
      </c>
      <c r="X10" s="13" t="s">
        <v>2350</v>
      </c>
      <c r="Y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 s="1">
        <v>40.059542999999998</v>
      </c>
      <c r="AA10" s="1">
        <v>-82.953006000000002</v>
      </c>
      <c r="AB10" s="1">
        <v>0</v>
      </c>
      <c r="AC10" s="1">
        <v>0</v>
      </c>
    </row>
    <row r="11" spans="1:30" x14ac:dyDescent="0.25">
      <c r="A11" s="13">
        <v>7</v>
      </c>
      <c r="B11" s="22" t="s">
        <v>4937</v>
      </c>
      <c r="C11" s="17">
        <v>6</v>
      </c>
      <c r="D11" s="1" t="s">
        <v>784</v>
      </c>
      <c r="E11" s="1" t="s">
        <v>4493</v>
      </c>
      <c r="F11" s="1" t="s">
        <v>4494</v>
      </c>
      <c r="G11" s="1" t="s">
        <v>4565</v>
      </c>
      <c r="H11" s="1">
        <v>22.9</v>
      </c>
      <c r="I11" s="1">
        <v>23.4</v>
      </c>
      <c r="J11" s="1" t="s">
        <v>3190</v>
      </c>
      <c r="K11" s="1" t="s">
        <v>4987</v>
      </c>
      <c r="L11" s="1">
        <v>0</v>
      </c>
      <c r="M11" s="1">
        <v>4</v>
      </c>
      <c r="N11" s="1">
        <v>27</v>
      </c>
      <c r="O11" s="1">
        <v>17</v>
      </c>
      <c r="P11" s="1">
        <v>66</v>
      </c>
      <c r="Q11" s="16">
        <v>500.90988372093022</v>
      </c>
      <c r="R11" s="21">
        <v>1.4139274114853386</v>
      </c>
      <c r="S11" s="21">
        <v>47.402775693730383</v>
      </c>
      <c r="T11" s="21">
        <v>45.988848282245044</v>
      </c>
      <c r="U11" s="21">
        <v>0.10693224945868782</v>
      </c>
      <c r="V11" s="21">
        <v>18.606486697433773</v>
      </c>
      <c r="W11" s="21">
        <v>18.499554447975086</v>
      </c>
      <c r="X11" s="13" t="s">
        <v>2350</v>
      </c>
      <c r="Y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 s="1">
        <v>40.112074813500001</v>
      </c>
      <c r="AA11" s="1">
        <v>-83.033253924600004</v>
      </c>
      <c r="AB11" s="1">
        <v>40.111983830200003</v>
      </c>
      <c r="AC11" s="1">
        <v>-83.023817401100004</v>
      </c>
    </row>
    <row r="12" spans="1:30" x14ac:dyDescent="0.25">
      <c r="A12" s="13">
        <v>8</v>
      </c>
      <c r="B12" s="22" t="s">
        <v>4937</v>
      </c>
      <c r="C12" s="17">
        <v>8</v>
      </c>
      <c r="D12" s="1" t="s">
        <v>787</v>
      </c>
      <c r="E12" s="1" t="s">
        <v>3894</v>
      </c>
      <c r="F12" s="1" t="s">
        <v>3895</v>
      </c>
      <c r="G12" s="1" t="s">
        <v>3923</v>
      </c>
      <c r="H12" s="1">
        <v>25.1</v>
      </c>
      <c r="I12" s="1">
        <v>25.6</v>
      </c>
      <c r="J12" s="1" t="s">
        <v>3190</v>
      </c>
      <c r="K12" s="1" t="s">
        <v>4987</v>
      </c>
      <c r="L12" s="1">
        <v>0</v>
      </c>
      <c r="M12" s="1">
        <v>4</v>
      </c>
      <c r="N12" s="1">
        <v>27</v>
      </c>
      <c r="O12" s="1">
        <v>18</v>
      </c>
      <c r="P12" s="1">
        <v>103</v>
      </c>
      <c r="Q12" s="16">
        <v>542.34738372093022</v>
      </c>
      <c r="R12" s="21">
        <v>1.1951685466887214</v>
      </c>
      <c r="S12" s="21">
        <v>61.131215991740468</v>
      </c>
      <c r="T12" s="21">
        <v>59.936047445051749</v>
      </c>
      <c r="U12" s="21">
        <v>8.9954118478927689E-2</v>
      </c>
      <c r="V12" s="21">
        <v>18.320049723067743</v>
      </c>
      <c r="W12" s="21">
        <v>18.230095604588815</v>
      </c>
      <c r="X12" s="13" t="s">
        <v>2350</v>
      </c>
      <c r="Y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 s="1">
        <v>39.293073997299999</v>
      </c>
      <c r="AA12" s="1">
        <v>-84.453668437600001</v>
      </c>
      <c r="AB12" s="1">
        <v>39.2909947112</v>
      </c>
      <c r="AC12" s="1">
        <v>-84.444740970400005</v>
      </c>
    </row>
    <row r="13" spans="1:30" x14ac:dyDescent="0.25">
      <c r="A13" s="13">
        <v>9</v>
      </c>
      <c r="B13" s="22" t="s">
        <v>4937</v>
      </c>
      <c r="C13" s="17">
        <v>6</v>
      </c>
      <c r="D13" s="1" t="s">
        <v>784</v>
      </c>
      <c r="E13" s="1" t="s">
        <v>4493</v>
      </c>
      <c r="F13" s="1" t="s">
        <v>4494</v>
      </c>
      <c r="G13" s="1" t="s">
        <v>4565</v>
      </c>
      <c r="H13" s="1">
        <v>23.8</v>
      </c>
      <c r="I13" s="1">
        <v>24.3</v>
      </c>
      <c r="J13" s="1" t="s">
        <v>3190</v>
      </c>
      <c r="K13" s="1" t="s">
        <v>4987</v>
      </c>
      <c r="L13" s="1">
        <v>0</v>
      </c>
      <c r="M13" s="1">
        <v>4</v>
      </c>
      <c r="N13" s="1">
        <v>18</v>
      </c>
      <c r="O13" s="1">
        <v>26</v>
      </c>
      <c r="P13" s="1">
        <v>83</v>
      </c>
      <c r="Q13" s="16">
        <v>498.92550872093022</v>
      </c>
      <c r="R13" s="21">
        <v>1.4148806590898237</v>
      </c>
      <c r="S13" s="21">
        <v>52.726198159788943</v>
      </c>
      <c r="T13" s="21">
        <v>51.311317500699118</v>
      </c>
      <c r="U13" s="21">
        <v>0.10697059857082331</v>
      </c>
      <c r="V13" s="21">
        <v>18.300344712231741</v>
      </c>
      <c r="W13" s="21">
        <v>18.193374113660919</v>
      </c>
      <c r="X13" s="13" t="s">
        <v>2350</v>
      </c>
      <c r="Y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 s="1">
        <v>40.111891488600001</v>
      </c>
      <c r="AA13" s="1">
        <v>-83.016269210800004</v>
      </c>
      <c r="AB13" s="1">
        <v>40.1115005817</v>
      </c>
      <c r="AC13" s="1">
        <v>-83.006846093600004</v>
      </c>
    </row>
    <row r="14" spans="1:30" x14ac:dyDescent="0.25">
      <c r="A14" s="13">
        <v>2</v>
      </c>
      <c r="B14" s="22" t="s">
        <v>4966</v>
      </c>
      <c r="C14" s="17">
        <v>12</v>
      </c>
      <c r="D14" s="1" t="s">
        <v>785</v>
      </c>
      <c r="E14" s="1" t="s">
        <v>3927</v>
      </c>
      <c r="F14" s="1" t="s">
        <v>3928</v>
      </c>
      <c r="G14" s="1" t="s">
        <v>4358</v>
      </c>
      <c r="H14" s="1">
        <v>13.1</v>
      </c>
      <c r="I14" s="1">
        <v>13.6</v>
      </c>
      <c r="J14" s="1" t="s">
        <v>3190</v>
      </c>
      <c r="K14" s="1" t="s">
        <v>4981</v>
      </c>
      <c r="L14" s="1">
        <v>0</v>
      </c>
      <c r="M14" s="1">
        <v>2</v>
      </c>
      <c r="N14" s="1">
        <v>19</v>
      </c>
      <c r="O14" s="1">
        <v>29</v>
      </c>
      <c r="P14" s="1">
        <v>85</v>
      </c>
      <c r="Q14" s="16">
        <v>429.43150436046511</v>
      </c>
      <c r="R14" s="21">
        <v>2.4115267871819306</v>
      </c>
      <c r="S14" s="21">
        <v>53.532477014217555</v>
      </c>
      <c r="T14" s="21">
        <v>51.120950227035621</v>
      </c>
      <c r="U14" s="21">
        <v>0.1465877031202073</v>
      </c>
      <c r="V14" s="21">
        <v>18.205396568524034</v>
      </c>
      <c r="W14" s="21">
        <v>18.058808865403826</v>
      </c>
      <c r="X14" s="13" t="s">
        <v>2350</v>
      </c>
      <c r="Y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 s="1">
        <v>41.457624215899997</v>
      </c>
      <c r="AA14" s="1">
        <v>-81.691768337200003</v>
      </c>
      <c r="AB14" s="1">
        <v>41.464233219699999</v>
      </c>
      <c r="AC14" s="1">
        <v>-81.693220247400006</v>
      </c>
    </row>
    <row r="15" spans="1:30" x14ac:dyDescent="0.25">
      <c r="A15" s="13">
        <v>10</v>
      </c>
      <c r="B15" s="22" t="s">
        <v>4937</v>
      </c>
      <c r="C15" s="17">
        <v>6</v>
      </c>
      <c r="D15" s="1" t="s">
        <v>784</v>
      </c>
      <c r="E15" s="1" t="s">
        <v>3842</v>
      </c>
      <c r="F15" s="1" t="s">
        <v>4501</v>
      </c>
      <c r="G15" s="1" t="s">
        <v>3916</v>
      </c>
      <c r="H15" s="1">
        <v>15.8</v>
      </c>
      <c r="I15" s="1">
        <v>16.3</v>
      </c>
      <c r="J15" s="1" t="s">
        <v>3190</v>
      </c>
      <c r="K15" s="1" t="s">
        <v>4988</v>
      </c>
      <c r="L15" s="1">
        <v>1</v>
      </c>
      <c r="M15" s="1">
        <v>3</v>
      </c>
      <c r="N15" s="1">
        <v>38</v>
      </c>
      <c r="O15" s="1">
        <v>19</v>
      </c>
      <c r="P15" s="1">
        <v>63</v>
      </c>
      <c r="Q15" s="16">
        <v>578.80050872093022</v>
      </c>
      <c r="R15" s="21">
        <v>1.3750786573318536</v>
      </c>
      <c r="S15" s="21">
        <v>50.830508732286233</v>
      </c>
      <c r="T15" s="21">
        <v>49.455430074954378</v>
      </c>
      <c r="U15" s="21">
        <v>0.10454523925332508</v>
      </c>
      <c r="V15" s="21">
        <v>18.000667752307333</v>
      </c>
      <c r="W15" s="21">
        <v>17.896122513054006</v>
      </c>
      <c r="X15" s="13" t="s">
        <v>2350</v>
      </c>
      <c r="Y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 s="1">
        <v>39.953726405700003</v>
      </c>
      <c r="AA15" s="1">
        <v>-82.966623879500006</v>
      </c>
      <c r="AB15" s="1">
        <v>39.953512913899999</v>
      </c>
      <c r="AC15" s="1">
        <v>-82.957216700299995</v>
      </c>
    </row>
    <row r="16" spans="1:30" x14ac:dyDescent="0.25">
      <c r="A16" s="13">
        <v>11</v>
      </c>
      <c r="B16" s="22" t="s">
        <v>4937</v>
      </c>
      <c r="C16" s="17">
        <v>8</v>
      </c>
      <c r="D16" s="1" t="s">
        <v>787</v>
      </c>
      <c r="E16" s="1" t="s">
        <v>4502</v>
      </c>
      <c r="F16" s="1" t="s">
        <v>4503</v>
      </c>
      <c r="G16" s="1" t="s">
        <v>3918</v>
      </c>
      <c r="H16" s="1">
        <v>1.7</v>
      </c>
      <c r="I16" s="1">
        <v>2.2000000000000002</v>
      </c>
      <c r="J16" s="1" t="s">
        <v>3190</v>
      </c>
      <c r="K16" s="1" t="s">
        <v>4985</v>
      </c>
      <c r="L16" s="1">
        <v>1</v>
      </c>
      <c r="M16" s="1">
        <v>2</v>
      </c>
      <c r="N16" s="1">
        <v>34</v>
      </c>
      <c r="O16" s="1">
        <v>28</v>
      </c>
      <c r="P16" s="1">
        <v>203</v>
      </c>
      <c r="Q16" s="16">
        <v>686.87381904069764</v>
      </c>
      <c r="R16" s="21">
        <v>1.4034315644434523</v>
      </c>
      <c r="S16" s="21">
        <v>110.69400673587423</v>
      </c>
      <c r="T16" s="21">
        <v>109.29057517143077</v>
      </c>
      <c r="U16" s="21">
        <v>0.10633099705918148</v>
      </c>
      <c r="V16" s="21">
        <v>17.052334055231949</v>
      </c>
      <c r="W16" s="21">
        <v>16.946003058172767</v>
      </c>
      <c r="X16" s="13" t="s">
        <v>2350</v>
      </c>
      <c r="Y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 s="1">
        <v>39.113635397099998</v>
      </c>
      <c r="AA16" s="1">
        <v>-84.531730811399996</v>
      </c>
      <c r="AB16" s="1">
        <v>39.1201633712</v>
      </c>
      <c r="AC16" s="1">
        <v>-84.535649750499999</v>
      </c>
    </row>
    <row r="17" spans="1:29" x14ac:dyDescent="0.25">
      <c r="A17" s="13">
        <v>3</v>
      </c>
      <c r="B17" s="22" t="s">
        <v>4966</v>
      </c>
      <c r="C17" s="17">
        <v>8</v>
      </c>
      <c r="D17" s="1" t="s">
        <v>787</v>
      </c>
      <c r="E17" s="1" t="s">
        <v>3929</v>
      </c>
      <c r="F17" s="1" t="s">
        <v>3930</v>
      </c>
      <c r="G17" s="1" t="s">
        <v>4359</v>
      </c>
      <c r="H17" s="1">
        <v>19.100000000000001</v>
      </c>
      <c r="I17" s="1">
        <v>19.600000000000001</v>
      </c>
      <c r="J17" s="1" t="s">
        <v>3190</v>
      </c>
      <c r="K17" s="1" t="s">
        <v>4981</v>
      </c>
      <c r="L17" s="1">
        <v>0</v>
      </c>
      <c r="M17" s="1">
        <v>1</v>
      </c>
      <c r="N17" s="1">
        <v>23</v>
      </c>
      <c r="O17" s="1">
        <v>23</v>
      </c>
      <c r="P17" s="1">
        <v>87</v>
      </c>
      <c r="Q17" s="16">
        <v>385.31731468023258</v>
      </c>
      <c r="R17" s="21">
        <v>1.6848255852745517</v>
      </c>
      <c r="S17" s="21">
        <v>53.587007193907702</v>
      </c>
      <c r="T17" s="21">
        <v>51.90218160863315</v>
      </c>
      <c r="U17" s="21">
        <v>9.8783243946760288E-2</v>
      </c>
      <c r="V17" s="21">
        <v>16.598787191449759</v>
      </c>
      <c r="W17" s="21">
        <v>16.500003947503</v>
      </c>
      <c r="X17" s="13" t="s">
        <v>2350</v>
      </c>
      <c r="Y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 s="1">
        <v>39.225449206699999</v>
      </c>
      <c r="AA17" s="1">
        <v>-84.377386081899999</v>
      </c>
      <c r="AB17" s="1">
        <v>39.225734558100001</v>
      </c>
      <c r="AC17" s="1">
        <v>-84.368280144600007</v>
      </c>
    </row>
    <row r="18" spans="1:29" x14ac:dyDescent="0.25">
      <c r="A18" s="13">
        <v>12</v>
      </c>
      <c r="B18" s="22" t="s">
        <v>4937</v>
      </c>
      <c r="C18" s="17">
        <v>6</v>
      </c>
      <c r="D18" s="1" t="s">
        <v>784</v>
      </c>
      <c r="E18" s="1" t="s">
        <v>3848</v>
      </c>
      <c r="F18" s="1" t="s">
        <v>3855</v>
      </c>
      <c r="G18" s="1" t="s">
        <v>3917</v>
      </c>
      <c r="H18" s="1">
        <v>19</v>
      </c>
      <c r="I18" s="1">
        <v>19.5</v>
      </c>
      <c r="J18" s="1" t="s">
        <v>3190</v>
      </c>
      <c r="K18" s="1" t="s">
        <v>4989</v>
      </c>
      <c r="L18" s="1">
        <v>0</v>
      </c>
      <c r="M18" s="1">
        <v>4</v>
      </c>
      <c r="N18" s="1">
        <v>34</v>
      </c>
      <c r="O18" s="1">
        <v>21</v>
      </c>
      <c r="P18" s="1">
        <v>61</v>
      </c>
      <c r="Q18" s="16">
        <v>559.48800872093022</v>
      </c>
      <c r="R18" s="21">
        <v>0.93558263514189588</v>
      </c>
      <c r="S18" s="21">
        <v>46.69143665519973</v>
      </c>
      <c r="T18" s="21">
        <v>45.755854020057832</v>
      </c>
      <c r="U18" s="21">
        <v>7.9098790000102656E-2</v>
      </c>
      <c r="V18" s="21">
        <v>16.286789443179973</v>
      </c>
      <c r="W18" s="21">
        <v>16.207690653179871</v>
      </c>
      <c r="X18" s="13" t="s">
        <v>2350</v>
      </c>
      <c r="Y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 s="1">
        <v>39.983679425200002</v>
      </c>
      <c r="AA18" s="1">
        <v>-82.984923456499999</v>
      </c>
      <c r="AB18" s="1">
        <v>39.990877091800002</v>
      </c>
      <c r="AC18" s="1">
        <v>-82.985507815999995</v>
      </c>
    </row>
    <row r="19" spans="1:29" x14ac:dyDescent="0.25">
      <c r="A19" s="13">
        <v>13</v>
      </c>
      <c r="B19" s="22" t="s">
        <v>4937</v>
      </c>
      <c r="C19" s="17">
        <v>6</v>
      </c>
      <c r="D19" s="1" t="s">
        <v>784</v>
      </c>
      <c r="E19" s="1" t="s">
        <v>3842</v>
      </c>
      <c r="F19" s="1" t="s">
        <v>4501</v>
      </c>
      <c r="G19" s="1" t="s">
        <v>3916</v>
      </c>
      <c r="H19" s="1">
        <v>15.1</v>
      </c>
      <c r="I19" s="1">
        <v>15.6</v>
      </c>
      <c r="J19" s="1" t="s">
        <v>3190</v>
      </c>
      <c r="K19" s="1" t="s">
        <v>4988</v>
      </c>
      <c r="L19" s="1">
        <v>1</v>
      </c>
      <c r="M19" s="1">
        <v>2</v>
      </c>
      <c r="N19" s="1">
        <v>34</v>
      </c>
      <c r="O19" s="1">
        <v>21</v>
      </c>
      <c r="P19" s="1">
        <v>122</v>
      </c>
      <c r="Q19" s="16">
        <v>574.81131904069764</v>
      </c>
      <c r="R19" s="21">
        <v>1.2062128147308715</v>
      </c>
      <c r="S19" s="21">
        <v>72.921823292716454</v>
      </c>
      <c r="T19" s="21">
        <v>71.715610477985578</v>
      </c>
      <c r="U19" s="21">
        <v>9.3186347526603514E-2</v>
      </c>
      <c r="V19" s="21">
        <v>16.277620044428961</v>
      </c>
      <c r="W19" s="21">
        <v>16.184433696902357</v>
      </c>
      <c r="X19" s="13" t="s">
        <v>2350</v>
      </c>
      <c r="Y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 s="1">
        <v>39.955194673199998</v>
      </c>
      <c r="AA19" s="1">
        <v>-82.979615680699993</v>
      </c>
      <c r="AB19" s="1">
        <v>39.953904180499997</v>
      </c>
      <c r="AC19" s="1">
        <v>-82.970392110000006</v>
      </c>
    </row>
    <row r="20" spans="1:29" x14ac:dyDescent="0.25">
      <c r="A20" s="13">
        <v>1</v>
      </c>
      <c r="B20" s="22" t="s">
        <v>4967</v>
      </c>
      <c r="C20" s="17">
        <v>6</v>
      </c>
      <c r="D20" s="1" t="s">
        <v>784</v>
      </c>
      <c r="E20" s="1" t="s">
        <v>4045</v>
      </c>
      <c r="F20" s="1" t="s">
        <v>3947</v>
      </c>
      <c r="G20" s="1" t="s">
        <v>3706</v>
      </c>
      <c r="H20" s="1">
        <v>5.4</v>
      </c>
      <c r="I20" s="1">
        <v>5.9</v>
      </c>
      <c r="J20" s="1" t="s">
        <v>3190</v>
      </c>
      <c r="K20" s="1" t="s">
        <v>4984</v>
      </c>
      <c r="L20" s="1">
        <v>0</v>
      </c>
      <c r="M20" s="1">
        <v>1</v>
      </c>
      <c r="N20" s="1">
        <v>18</v>
      </c>
      <c r="O20" s="1">
        <v>25</v>
      </c>
      <c r="P20" s="1">
        <v>84</v>
      </c>
      <c r="Q20" s="16">
        <v>358.45793968023258</v>
      </c>
      <c r="R20" s="21">
        <v>0.6106320453640508</v>
      </c>
      <c r="S20" s="21">
        <v>64.681830552715013</v>
      </c>
      <c r="T20" s="21">
        <v>64.071198507350957</v>
      </c>
      <c r="U20" s="21">
        <v>4.4456631399743186E-2</v>
      </c>
      <c r="V20" s="21">
        <v>16.186759622181739</v>
      </c>
      <c r="W20" s="21">
        <v>16.142302990781996</v>
      </c>
      <c r="X20" s="13" t="s">
        <v>2350</v>
      </c>
      <c r="Y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 s="1">
        <v>39.951944105599999</v>
      </c>
      <c r="AA20" s="1">
        <v>-83.1343669707</v>
      </c>
      <c r="AB20" s="1">
        <v>39.952381668100003</v>
      </c>
      <c r="AC20" s="1">
        <v>-83.124969143900003</v>
      </c>
    </row>
    <row r="21" spans="1:29" x14ac:dyDescent="0.25">
      <c r="A21" s="13">
        <v>14</v>
      </c>
      <c r="B21" s="22" t="s">
        <v>4937</v>
      </c>
      <c r="C21" s="17">
        <v>12</v>
      </c>
      <c r="D21" s="1" t="s">
        <v>785</v>
      </c>
      <c r="E21" s="1" t="s">
        <v>4504</v>
      </c>
      <c r="F21" s="1" t="s">
        <v>4496</v>
      </c>
      <c r="G21" s="1" t="s">
        <v>3920</v>
      </c>
      <c r="H21" s="1">
        <v>15.9</v>
      </c>
      <c r="I21" s="1">
        <v>16.399999999999999</v>
      </c>
      <c r="J21" s="1" t="s">
        <v>3190</v>
      </c>
      <c r="K21" s="1" t="s">
        <v>4987</v>
      </c>
      <c r="L21" s="1">
        <v>0</v>
      </c>
      <c r="M21" s="1">
        <v>6</v>
      </c>
      <c r="N21" s="1">
        <v>9</v>
      </c>
      <c r="O21" s="1">
        <v>28</v>
      </c>
      <c r="P21" s="1">
        <v>124</v>
      </c>
      <c r="Q21" s="16">
        <v>581.23201308139528</v>
      </c>
      <c r="R21" s="21">
        <v>1.3134051130167717</v>
      </c>
      <c r="S21" s="21">
        <v>67.638134610345674</v>
      </c>
      <c r="T21" s="21">
        <v>66.324729497328903</v>
      </c>
      <c r="U21" s="21">
        <v>0.10159860338016929</v>
      </c>
      <c r="V21" s="21">
        <v>16.160695166956803</v>
      </c>
      <c r="W21" s="21">
        <v>16.059096563576635</v>
      </c>
      <c r="X21" s="13" t="s">
        <v>2350</v>
      </c>
      <c r="Y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 s="1">
        <v>41.490976257900002</v>
      </c>
      <c r="AA21" s="1">
        <v>-81.687803264300001</v>
      </c>
      <c r="AB21" s="1">
        <v>41.495084896999998</v>
      </c>
      <c r="AC21" s="1">
        <v>-81.680114279199998</v>
      </c>
    </row>
    <row r="22" spans="1:29" x14ac:dyDescent="0.25">
      <c r="A22" s="13">
        <v>2</v>
      </c>
      <c r="B22" s="22" t="s">
        <v>4967</v>
      </c>
      <c r="C22" s="17">
        <v>4</v>
      </c>
      <c r="D22" s="1" t="s">
        <v>801</v>
      </c>
      <c r="E22" s="1" t="s">
        <v>3249</v>
      </c>
      <c r="F22" s="1" t="s">
        <v>4572</v>
      </c>
      <c r="G22" s="1" t="s">
        <v>3756</v>
      </c>
      <c r="H22" s="1">
        <v>18.8</v>
      </c>
      <c r="I22" s="1">
        <v>19.3</v>
      </c>
      <c r="J22" s="1" t="s">
        <v>3190</v>
      </c>
      <c r="K22" s="1" t="s">
        <v>4975</v>
      </c>
      <c r="L22" s="1">
        <v>0</v>
      </c>
      <c r="M22" s="1">
        <v>0</v>
      </c>
      <c r="N22" s="1">
        <v>20</v>
      </c>
      <c r="O22" s="1">
        <v>35</v>
      </c>
      <c r="P22" s="1">
        <v>152</v>
      </c>
      <c r="Q22" s="16">
        <v>438.25</v>
      </c>
      <c r="R22" s="21">
        <v>1.258954588464082</v>
      </c>
      <c r="S22" s="21">
        <v>98.11432558364973</v>
      </c>
      <c r="T22" s="21">
        <v>96.855370995185652</v>
      </c>
      <c r="U22" s="21">
        <v>9.6462902562588757E-2</v>
      </c>
      <c r="V22" s="21">
        <v>16.127939587585058</v>
      </c>
      <c r="W22" s="21">
        <v>16.031476685022469</v>
      </c>
      <c r="X22" s="13" t="s">
        <v>2350</v>
      </c>
      <c r="Y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 s="1">
        <v>41.024289745600001</v>
      </c>
      <c r="AA22" s="1">
        <v>-80.643309613</v>
      </c>
      <c r="AB22" s="1">
        <v>41.024245230399998</v>
      </c>
      <c r="AC22" s="1">
        <v>-80.633753411300006</v>
      </c>
    </row>
    <row r="23" spans="1:29" x14ac:dyDescent="0.25">
      <c r="A23" s="13">
        <v>15</v>
      </c>
      <c r="B23" s="22" t="s">
        <v>4937</v>
      </c>
      <c r="C23" s="17">
        <v>7</v>
      </c>
      <c r="D23" s="1" t="s">
        <v>3196</v>
      </c>
      <c r="E23" s="1" t="s">
        <v>4505</v>
      </c>
      <c r="F23" s="1" t="s">
        <v>4506</v>
      </c>
      <c r="G23" s="1" t="s">
        <v>3918</v>
      </c>
      <c r="H23" s="1">
        <v>11.7</v>
      </c>
      <c r="I23" s="1">
        <v>12.2</v>
      </c>
      <c r="J23" s="1" t="s">
        <v>3190</v>
      </c>
      <c r="K23" s="1" t="s">
        <v>4985</v>
      </c>
      <c r="L23" s="1">
        <v>0</v>
      </c>
      <c r="M23" s="1">
        <v>2</v>
      </c>
      <c r="N23" s="1">
        <v>35</v>
      </c>
      <c r="O23" s="1">
        <v>27</v>
      </c>
      <c r="P23" s="1">
        <v>117</v>
      </c>
      <c r="Q23" s="16">
        <v>557.30650436046517</v>
      </c>
      <c r="R23" s="21">
        <v>1.36183183701633</v>
      </c>
      <c r="S23" s="21">
        <v>72.883082198806235</v>
      </c>
      <c r="T23" s="21">
        <v>71.52125036178991</v>
      </c>
      <c r="U23" s="21">
        <v>0.1016603531324877</v>
      </c>
      <c r="V23" s="21">
        <v>16.119231865927752</v>
      </c>
      <c r="W23" s="21">
        <v>16.017571512795264</v>
      </c>
      <c r="X23" s="13" t="s">
        <v>2350</v>
      </c>
      <c r="Y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 s="1">
        <v>39.746801891899999</v>
      </c>
      <c r="AA23" s="1">
        <v>-84.205477826000006</v>
      </c>
      <c r="AB23" s="1">
        <v>39.753904335100003</v>
      </c>
      <c r="AC23" s="1">
        <v>-84.204411781800005</v>
      </c>
    </row>
    <row r="24" spans="1:29" x14ac:dyDescent="0.25">
      <c r="A24" s="13">
        <v>16</v>
      </c>
      <c r="B24" s="22" t="s">
        <v>4937</v>
      </c>
      <c r="C24" s="17">
        <v>12</v>
      </c>
      <c r="D24" s="1" t="s">
        <v>785</v>
      </c>
      <c r="E24" s="1" t="s">
        <v>4504</v>
      </c>
      <c r="F24" s="1" t="s">
        <v>4496</v>
      </c>
      <c r="G24" s="1" t="s">
        <v>3920</v>
      </c>
      <c r="H24" s="1">
        <v>17.899999999999999</v>
      </c>
      <c r="I24" s="1">
        <v>18.399999999999999</v>
      </c>
      <c r="J24" s="1" t="s">
        <v>3190</v>
      </c>
      <c r="K24" s="1" t="s">
        <v>4987</v>
      </c>
      <c r="L24" s="1">
        <v>0</v>
      </c>
      <c r="M24" s="1">
        <v>3</v>
      </c>
      <c r="N24" s="1">
        <v>16</v>
      </c>
      <c r="O24" s="1">
        <v>26</v>
      </c>
      <c r="P24" s="1">
        <v>100</v>
      </c>
      <c r="Q24" s="16">
        <v>457.15506904069764</v>
      </c>
      <c r="R24" s="21">
        <v>0.90773535965079799</v>
      </c>
      <c r="S24" s="21">
        <v>57.481079587482014</v>
      </c>
      <c r="T24" s="21">
        <v>56.573344227831214</v>
      </c>
      <c r="U24" s="21">
        <v>7.3444656191800697E-2</v>
      </c>
      <c r="V24" s="21">
        <v>15.921182598352219</v>
      </c>
      <c r="W24" s="21">
        <v>15.847737942160419</v>
      </c>
      <c r="X24" s="13" t="s">
        <v>2350</v>
      </c>
      <c r="Y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 s="1">
        <v>41.512663599</v>
      </c>
      <c r="AA24" s="1">
        <v>-81.672889597400001</v>
      </c>
      <c r="AB24" s="1">
        <v>41.518818486599997</v>
      </c>
      <c r="AC24" s="1">
        <v>-81.673497582600007</v>
      </c>
    </row>
    <row r="25" spans="1:29" x14ac:dyDescent="0.25">
      <c r="A25" s="13">
        <v>17</v>
      </c>
      <c r="B25" s="22" t="s">
        <v>4937</v>
      </c>
      <c r="C25" s="17">
        <v>6</v>
      </c>
      <c r="D25" s="1" t="s">
        <v>784</v>
      </c>
      <c r="E25" s="1" t="s">
        <v>4493</v>
      </c>
      <c r="F25" s="1" t="s">
        <v>4494</v>
      </c>
      <c r="G25" s="1" t="s">
        <v>4565</v>
      </c>
      <c r="H25" s="1">
        <v>42.6</v>
      </c>
      <c r="I25" s="1">
        <v>43.1</v>
      </c>
      <c r="J25" s="1" t="s">
        <v>3190</v>
      </c>
      <c r="K25" s="1" t="s">
        <v>4987</v>
      </c>
      <c r="L25" s="1">
        <v>0</v>
      </c>
      <c r="M25" s="1">
        <v>4</v>
      </c>
      <c r="N25" s="1">
        <v>27</v>
      </c>
      <c r="O25" s="1">
        <v>11</v>
      </c>
      <c r="P25" s="1">
        <v>57</v>
      </c>
      <c r="Q25" s="16">
        <v>465.28488372093022</v>
      </c>
      <c r="R25" s="21">
        <v>1.1485380903131324</v>
      </c>
      <c r="S25" s="21">
        <v>39.523734991604535</v>
      </c>
      <c r="T25" s="21">
        <v>38.375196901291403</v>
      </c>
      <c r="U25" s="21">
        <v>9.5734337527919822E-2</v>
      </c>
      <c r="V25" s="21">
        <v>15.854642069742525</v>
      </c>
      <c r="W25" s="21">
        <v>15.758907732214604</v>
      </c>
      <c r="X25" s="13" t="s">
        <v>2350</v>
      </c>
      <c r="Y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 s="1">
        <v>39.936524230300002</v>
      </c>
      <c r="AA25" s="1">
        <v>-82.849923144399995</v>
      </c>
      <c r="AB25" s="1">
        <v>39.931535117300001</v>
      </c>
      <c r="AC25" s="1">
        <v>-82.856656394799998</v>
      </c>
    </row>
    <row r="26" spans="1:29" x14ac:dyDescent="0.25">
      <c r="A26" s="13">
        <v>18</v>
      </c>
      <c r="B26" s="22" t="s">
        <v>4937</v>
      </c>
      <c r="C26" s="17">
        <v>12</v>
      </c>
      <c r="D26" s="1" t="s">
        <v>785</v>
      </c>
      <c r="E26" s="1" t="s">
        <v>3848</v>
      </c>
      <c r="F26" s="1" t="s">
        <v>4507</v>
      </c>
      <c r="G26" s="1" t="s">
        <v>3917</v>
      </c>
      <c r="H26" s="1">
        <v>17.899999999999999</v>
      </c>
      <c r="I26" s="1">
        <v>18.399999999999999</v>
      </c>
      <c r="J26" s="1" t="s">
        <v>3190</v>
      </c>
      <c r="K26" s="1" t="s">
        <v>4988</v>
      </c>
      <c r="L26" s="1">
        <v>2</v>
      </c>
      <c r="M26" s="1">
        <v>2</v>
      </c>
      <c r="N26" s="1">
        <v>17</v>
      </c>
      <c r="O26" s="1">
        <v>24</v>
      </c>
      <c r="P26" s="1">
        <v>48</v>
      </c>
      <c r="Q26" s="16">
        <v>448.50363372093022</v>
      </c>
      <c r="R26" s="21">
        <v>0.87473882120959234</v>
      </c>
      <c r="S26" s="21">
        <v>37.330271581576859</v>
      </c>
      <c r="T26" s="21">
        <v>36.455532760367269</v>
      </c>
      <c r="U26" s="21">
        <v>7.1690816888624692E-2</v>
      </c>
      <c r="V26" s="21">
        <v>15.591443617973107</v>
      </c>
      <c r="W26" s="21">
        <v>15.519752801084483</v>
      </c>
      <c r="X26" s="13" t="s">
        <v>2350</v>
      </c>
      <c r="Y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 s="1">
        <v>41.459542593199998</v>
      </c>
      <c r="AA26" s="1">
        <v>-81.694934953399994</v>
      </c>
      <c r="AB26" s="1">
        <v>41.466590771</v>
      </c>
      <c r="AC26" s="1">
        <v>-81.692863000900005</v>
      </c>
    </row>
    <row r="27" spans="1:29" x14ac:dyDescent="0.25">
      <c r="A27" s="13">
        <v>19</v>
      </c>
      <c r="B27" s="22" t="s">
        <v>4937</v>
      </c>
      <c r="C27" s="17">
        <v>8</v>
      </c>
      <c r="D27" s="1" t="s">
        <v>787</v>
      </c>
      <c r="E27" s="1" t="s">
        <v>4497</v>
      </c>
      <c r="F27" s="1" t="s">
        <v>4498</v>
      </c>
      <c r="G27" s="1" t="s">
        <v>3918</v>
      </c>
      <c r="H27" s="1">
        <v>2.6</v>
      </c>
      <c r="I27" s="1">
        <v>3.1</v>
      </c>
      <c r="J27" s="1" t="s">
        <v>3190</v>
      </c>
      <c r="K27" s="1" t="s">
        <v>4986</v>
      </c>
      <c r="L27" s="1">
        <v>0</v>
      </c>
      <c r="M27" s="1">
        <v>3</v>
      </c>
      <c r="N27" s="1">
        <v>28</v>
      </c>
      <c r="O27" s="1">
        <v>18</v>
      </c>
      <c r="P27" s="1">
        <v>144</v>
      </c>
      <c r="Q27" s="16">
        <v>544.21756904069764</v>
      </c>
      <c r="R27" s="21">
        <v>1.1742103682831229</v>
      </c>
      <c r="S27" s="21">
        <v>76.514319022910968</v>
      </c>
      <c r="T27" s="21">
        <v>75.340108654627841</v>
      </c>
      <c r="U27" s="21">
        <v>4.4393092913408871E-2</v>
      </c>
      <c r="V27" s="21">
        <v>15.55234325646474</v>
      </c>
      <c r="W27" s="21">
        <v>15.507950163551332</v>
      </c>
      <c r="X27" s="13" t="s">
        <v>2350</v>
      </c>
      <c r="Y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 s="1">
        <v>39.125166421800003</v>
      </c>
      <c r="AA27" s="1">
        <v>-84.534794588400004</v>
      </c>
      <c r="AB27" s="1">
        <v>39.132162564300003</v>
      </c>
      <c r="AC27" s="1">
        <v>-84.532413483400006</v>
      </c>
    </row>
    <row r="28" spans="1:29" x14ac:dyDescent="0.25">
      <c r="A28" s="13">
        <v>20</v>
      </c>
      <c r="B28" s="22" t="s">
        <v>4937</v>
      </c>
      <c r="C28" s="17">
        <v>6</v>
      </c>
      <c r="D28" s="1" t="s">
        <v>784</v>
      </c>
      <c r="E28" s="1" t="s">
        <v>4493</v>
      </c>
      <c r="F28" s="1" t="s">
        <v>4508</v>
      </c>
      <c r="G28" s="1" t="s">
        <v>4565</v>
      </c>
      <c r="H28" s="1">
        <v>22.6</v>
      </c>
      <c r="I28" s="1">
        <v>23.1</v>
      </c>
      <c r="J28" s="1" t="s">
        <v>3190</v>
      </c>
      <c r="K28" s="1" t="s">
        <v>4987</v>
      </c>
      <c r="L28" s="1">
        <v>2</v>
      </c>
      <c r="M28" s="1">
        <v>5</v>
      </c>
      <c r="N28" s="1">
        <v>23</v>
      </c>
      <c r="O28" s="1">
        <v>10</v>
      </c>
      <c r="P28" s="1">
        <v>71</v>
      </c>
      <c r="Q28" s="16">
        <v>585.68995276162786</v>
      </c>
      <c r="R28" s="21">
        <v>1.4139274114853386</v>
      </c>
      <c r="S28" s="21">
        <v>46.155414374377315</v>
      </c>
      <c r="T28" s="21">
        <v>44.741486962891976</v>
      </c>
      <c r="U28" s="21">
        <v>0.10693224945868782</v>
      </c>
      <c r="V28" s="21">
        <v>15.506338748461429</v>
      </c>
      <c r="W28" s="21">
        <v>15.399406499002742</v>
      </c>
      <c r="X28" s="13" t="s">
        <v>2350</v>
      </c>
      <c r="Y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 s="1">
        <v>40.112325704</v>
      </c>
      <c r="AA28" s="1">
        <v>-83.039623075199998</v>
      </c>
      <c r="AB28" s="1">
        <v>40.112236330099996</v>
      </c>
      <c r="AC28" s="1">
        <v>-83.030183710299994</v>
      </c>
    </row>
    <row r="29" spans="1:29" x14ac:dyDescent="0.25">
      <c r="A29" s="13">
        <v>21</v>
      </c>
      <c r="B29" s="22" t="s">
        <v>4937</v>
      </c>
      <c r="C29" s="17">
        <v>6</v>
      </c>
      <c r="D29" s="1" t="s">
        <v>784</v>
      </c>
      <c r="E29" s="1" t="s">
        <v>4493</v>
      </c>
      <c r="F29" s="1" t="s">
        <v>4494</v>
      </c>
      <c r="G29" s="1" t="s">
        <v>4565</v>
      </c>
      <c r="H29" s="1">
        <v>41.7</v>
      </c>
      <c r="I29" s="1">
        <v>42.2</v>
      </c>
      <c r="J29" s="1" t="s">
        <v>3190</v>
      </c>
      <c r="K29" s="1" t="s">
        <v>4987</v>
      </c>
      <c r="L29" s="1">
        <v>0</v>
      </c>
      <c r="M29" s="1">
        <v>5</v>
      </c>
      <c r="N29" s="1">
        <v>25</v>
      </c>
      <c r="O29" s="1">
        <v>11</v>
      </c>
      <c r="P29" s="1">
        <v>41</v>
      </c>
      <c r="Q29" s="16">
        <v>481.86782340116281</v>
      </c>
      <c r="R29" s="21">
        <v>1.1485380903131324</v>
      </c>
      <c r="S29" s="21">
        <v>32.737333114777741</v>
      </c>
      <c r="T29" s="21">
        <v>31.588795024464609</v>
      </c>
      <c r="U29" s="21">
        <v>9.5734337527919822E-2</v>
      </c>
      <c r="V29" s="21">
        <v>15.477280407465923</v>
      </c>
      <c r="W29" s="21">
        <v>15.381546069938002</v>
      </c>
      <c r="X29" s="13" t="s">
        <v>2350</v>
      </c>
      <c r="Y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 s="1">
        <v>39.948993663400003</v>
      </c>
      <c r="AA29" s="1">
        <v>-82.845542321300002</v>
      </c>
      <c r="AB29" s="1">
        <v>39.941838556500002</v>
      </c>
      <c r="AC29" s="1">
        <v>-82.847027318200006</v>
      </c>
    </row>
    <row r="30" spans="1:29" x14ac:dyDescent="0.25">
      <c r="A30" s="13">
        <v>22</v>
      </c>
      <c r="B30" s="22" t="s">
        <v>4937</v>
      </c>
      <c r="C30" s="17">
        <v>6</v>
      </c>
      <c r="D30" s="1" t="s">
        <v>784</v>
      </c>
      <c r="E30" s="1" t="s">
        <v>3842</v>
      </c>
      <c r="F30" s="1" t="s">
        <v>4509</v>
      </c>
      <c r="G30" s="1" t="s">
        <v>3916</v>
      </c>
      <c r="H30" s="1">
        <v>17.899999999999999</v>
      </c>
      <c r="I30" s="1">
        <v>18.399999999999999</v>
      </c>
      <c r="J30" s="1" t="s">
        <v>3190</v>
      </c>
      <c r="K30" s="1" t="s">
        <v>4980</v>
      </c>
      <c r="L30" s="1">
        <v>1</v>
      </c>
      <c r="M30" s="1">
        <v>1</v>
      </c>
      <c r="N30" s="1">
        <v>46</v>
      </c>
      <c r="O30" s="1">
        <v>13</v>
      </c>
      <c r="P30" s="1">
        <v>46</v>
      </c>
      <c r="Q30" s="16">
        <v>496.19712936046511</v>
      </c>
      <c r="R30" s="21">
        <v>0.84820908386388738</v>
      </c>
      <c r="S30" s="21">
        <v>43.173872775661977</v>
      </c>
      <c r="T30" s="21">
        <v>42.325663691798091</v>
      </c>
      <c r="U30" s="21">
        <v>6.6785938021291638E-2</v>
      </c>
      <c r="V30" s="21">
        <v>15.213469339983018</v>
      </c>
      <c r="W30" s="21">
        <v>15.146683401961726</v>
      </c>
      <c r="X30" s="13" t="s">
        <v>2350</v>
      </c>
      <c r="Y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 s="1">
        <v>39.939282384400002</v>
      </c>
      <c r="AA30" s="1">
        <v>-82.938166340899997</v>
      </c>
      <c r="AB30" s="1">
        <v>39.933181652000002</v>
      </c>
      <c r="AC30" s="1">
        <v>-82.933137393199999</v>
      </c>
    </row>
    <row r="31" spans="1:29" x14ac:dyDescent="0.25">
      <c r="A31" s="13">
        <v>23</v>
      </c>
      <c r="B31" s="22" t="s">
        <v>4937</v>
      </c>
      <c r="C31" s="17">
        <v>12</v>
      </c>
      <c r="D31" s="1" t="s">
        <v>785</v>
      </c>
      <c r="E31" s="1" t="s">
        <v>4504</v>
      </c>
      <c r="F31" s="1" t="s">
        <v>4496</v>
      </c>
      <c r="G31" s="1" t="s">
        <v>3920</v>
      </c>
      <c r="H31" s="1">
        <v>11.3</v>
      </c>
      <c r="I31" s="1">
        <v>11.8</v>
      </c>
      <c r="J31" s="1" t="s">
        <v>3190</v>
      </c>
      <c r="K31" s="1" t="s">
        <v>4987</v>
      </c>
      <c r="L31" s="1">
        <v>0</v>
      </c>
      <c r="M31" s="1">
        <v>3</v>
      </c>
      <c r="N31" s="1">
        <v>17</v>
      </c>
      <c r="O31" s="1">
        <v>20</v>
      </c>
      <c r="P31" s="1">
        <v>64</v>
      </c>
      <c r="Q31" s="16">
        <v>401.07694404069764</v>
      </c>
      <c r="R31" s="21">
        <v>1.2125216782824098</v>
      </c>
      <c r="S31" s="21">
        <v>41.072254639311744</v>
      </c>
      <c r="T31" s="21">
        <v>39.859732961029337</v>
      </c>
      <c r="U31" s="21">
        <v>9.853626493883938E-2</v>
      </c>
      <c r="V31" s="21">
        <v>15.045493545488336</v>
      </c>
      <c r="W31" s="21">
        <v>14.946957280549496</v>
      </c>
      <c r="X31" s="13" t="s">
        <v>2350</v>
      </c>
      <c r="Y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 s="1">
        <v>41.468166941900002</v>
      </c>
      <c r="AA31" s="1">
        <v>-81.756240145800007</v>
      </c>
      <c r="AB31" s="1">
        <v>41.469789391900001</v>
      </c>
      <c r="AC31" s="1">
        <v>-81.7470467566</v>
      </c>
    </row>
    <row r="32" spans="1:29" x14ac:dyDescent="0.25">
      <c r="A32" s="13">
        <v>24</v>
      </c>
      <c r="B32" s="22" t="s">
        <v>4937</v>
      </c>
      <c r="C32" s="17">
        <v>8</v>
      </c>
      <c r="D32" s="1" t="s">
        <v>787</v>
      </c>
      <c r="E32" s="1" t="s">
        <v>4510</v>
      </c>
      <c r="F32" s="1" t="s">
        <v>4511</v>
      </c>
      <c r="G32" s="1" t="s">
        <v>3917</v>
      </c>
      <c r="H32" s="1">
        <v>7.8</v>
      </c>
      <c r="I32" s="1">
        <v>8.3000000000000007</v>
      </c>
      <c r="J32" s="1" t="s">
        <v>3190</v>
      </c>
      <c r="K32" s="1" t="s">
        <v>4988</v>
      </c>
      <c r="L32" s="1">
        <v>0</v>
      </c>
      <c r="M32" s="1">
        <v>0</v>
      </c>
      <c r="N32" s="1">
        <v>26</v>
      </c>
      <c r="O32" s="1">
        <v>15</v>
      </c>
      <c r="P32" s="1">
        <v>112</v>
      </c>
      <c r="Q32" s="16">
        <v>348.78125</v>
      </c>
      <c r="R32" s="21">
        <v>1.2899081863621638</v>
      </c>
      <c r="S32" s="21">
        <v>61.980699309532419</v>
      </c>
      <c r="T32" s="21">
        <v>60.690791123170257</v>
      </c>
      <c r="U32" s="21">
        <v>9.9858833836740046E-2</v>
      </c>
      <c r="V32" s="21">
        <v>15.038939349057848</v>
      </c>
      <c r="W32" s="21">
        <v>14.939080515221109</v>
      </c>
      <c r="X32" s="13" t="s">
        <v>2350</v>
      </c>
      <c r="Y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 s="1">
        <v>39.1627322589</v>
      </c>
      <c r="AA32" s="1">
        <v>-84.435054943400004</v>
      </c>
      <c r="AB32" s="1">
        <v>39.165393858100003</v>
      </c>
      <c r="AC32" s="1">
        <v>-84.426482908099999</v>
      </c>
    </row>
    <row r="33" spans="1:29" x14ac:dyDescent="0.25">
      <c r="A33" s="13">
        <v>2</v>
      </c>
      <c r="B33" s="22" t="s">
        <v>3197</v>
      </c>
      <c r="C33" s="17">
        <v>12</v>
      </c>
      <c r="D33" s="1" t="s">
        <v>785</v>
      </c>
      <c r="E33" s="1" t="s">
        <v>813</v>
      </c>
      <c r="F33" s="1" t="s">
        <v>5554</v>
      </c>
      <c r="G33" s="1" t="s">
        <v>266</v>
      </c>
      <c r="H33" s="21">
        <v>2.5850000000064028</v>
      </c>
      <c r="I33" s="21">
        <v>0</v>
      </c>
      <c r="J33" s="1" t="s">
        <v>258</v>
      </c>
      <c r="K33" s="1" t="s">
        <v>259</v>
      </c>
      <c r="L33" s="1">
        <v>1</v>
      </c>
      <c r="M33" s="1">
        <v>7</v>
      </c>
      <c r="N33" s="1">
        <v>32</v>
      </c>
      <c r="O33" s="1">
        <v>46</v>
      </c>
      <c r="P33" s="1">
        <v>116</v>
      </c>
      <c r="Q33" s="16">
        <v>895.03851744186045</v>
      </c>
      <c r="R33" s="21">
        <v>6.5355730843077975</v>
      </c>
      <c r="S33" s="21">
        <v>40.246720276769537</v>
      </c>
      <c r="T33" s="21">
        <v>33.711147192461738</v>
      </c>
      <c r="U33" s="21">
        <v>0.44829337708293288</v>
      </c>
      <c r="V33" s="21">
        <v>14.976610507938705</v>
      </c>
      <c r="W33" s="21">
        <v>14.528317130855772</v>
      </c>
      <c r="X33" s="13" t="s">
        <v>2350</v>
      </c>
      <c r="Y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 s="1">
        <v>41.449804</v>
      </c>
      <c r="AA33" s="1">
        <v>-81.564856000000006</v>
      </c>
      <c r="AB33" s="1">
        <v>0</v>
      </c>
      <c r="AC33" s="1">
        <v>0</v>
      </c>
    </row>
    <row r="34" spans="1:29" x14ac:dyDescent="0.25">
      <c r="A34" s="13">
        <v>3</v>
      </c>
      <c r="B34" s="22" t="s">
        <v>3197</v>
      </c>
      <c r="C34" s="17">
        <v>12</v>
      </c>
      <c r="D34" s="1" t="s">
        <v>785</v>
      </c>
      <c r="E34" s="1" t="s">
        <v>814</v>
      </c>
      <c r="F34" s="1" t="s">
        <v>5555</v>
      </c>
      <c r="G34" s="1" t="s">
        <v>267</v>
      </c>
      <c r="H34" s="21">
        <v>1.8289999999979045</v>
      </c>
      <c r="I34" s="21">
        <v>0</v>
      </c>
      <c r="J34" s="1" t="s">
        <v>258</v>
      </c>
      <c r="K34" s="1" t="s">
        <v>259</v>
      </c>
      <c r="L34" s="1">
        <v>1</v>
      </c>
      <c r="M34" s="1">
        <v>5</v>
      </c>
      <c r="N34" s="1">
        <v>20</v>
      </c>
      <c r="O34" s="1">
        <v>58</v>
      </c>
      <c r="P34" s="1">
        <v>96</v>
      </c>
      <c r="Q34" s="16">
        <v>758.37263808139528</v>
      </c>
      <c r="R34" s="21">
        <v>6.3790924503688933</v>
      </c>
      <c r="S34" s="21">
        <v>35.952792417253583</v>
      </c>
      <c r="T34" s="21">
        <v>29.573699966884689</v>
      </c>
      <c r="U34" s="21">
        <v>0.43755992939110289</v>
      </c>
      <c r="V34" s="21">
        <v>14.614044870287477</v>
      </c>
      <c r="W34" s="21">
        <v>14.176484940896374</v>
      </c>
      <c r="X34" s="13" t="s">
        <v>2350</v>
      </c>
      <c r="Y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 s="1">
        <v>41.468074999999999</v>
      </c>
      <c r="AA34" s="1">
        <v>-81.602880999999996</v>
      </c>
      <c r="AB34" s="1">
        <v>0</v>
      </c>
      <c r="AC34" s="1">
        <v>0</v>
      </c>
    </row>
    <row r="35" spans="1:29" x14ac:dyDescent="0.25">
      <c r="A35" s="13">
        <v>25</v>
      </c>
      <c r="B35" s="22" t="s">
        <v>4937</v>
      </c>
      <c r="C35" s="17">
        <v>8</v>
      </c>
      <c r="D35" s="1" t="s">
        <v>787</v>
      </c>
      <c r="E35" s="1" t="s">
        <v>4497</v>
      </c>
      <c r="F35" s="1" t="s">
        <v>4498</v>
      </c>
      <c r="G35" s="1" t="s">
        <v>3918</v>
      </c>
      <c r="H35" s="1">
        <v>9</v>
      </c>
      <c r="I35" s="1">
        <v>9.5</v>
      </c>
      <c r="J35" s="1" t="s">
        <v>3190</v>
      </c>
      <c r="K35" s="1" t="s">
        <v>4980</v>
      </c>
      <c r="L35" s="1">
        <v>1</v>
      </c>
      <c r="M35" s="1">
        <v>1</v>
      </c>
      <c r="N35" s="1">
        <v>29</v>
      </c>
      <c r="O35" s="1">
        <v>20</v>
      </c>
      <c r="P35" s="1">
        <v>150</v>
      </c>
      <c r="Q35" s="16">
        <v>519.96275436046517</v>
      </c>
      <c r="R35" s="21">
        <v>1.2870385881357977</v>
      </c>
      <c r="S35" s="21">
        <v>80.460265823624951</v>
      </c>
      <c r="T35" s="21">
        <v>79.173227235489151</v>
      </c>
      <c r="U35" s="21">
        <v>0.1008674115777301</v>
      </c>
      <c r="V35" s="21">
        <v>14.566509575254409</v>
      </c>
      <c r="W35" s="21">
        <v>14.46564216367668</v>
      </c>
      <c r="X35" s="13" t="s">
        <v>2350</v>
      </c>
      <c r="Y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 s="1">
        <v>39.189218186399998</v>
      </c>
      <c r="AA35" s="1">
        <v>-84.481215691700001</v>
      </c>
      <c r="AB35" s="1">
        <v>39.194680276600003</v>
      </c>
      <c r="AC35" s="1">
        <v>-84.475119131300005</v>
      </c>
    </row>
    <row r="36" spans="1:29" x14ac:dyDescent="0.25">
      <c r="A36" s="13">
        <v>3</v>
      </c>
      <c r="B36" s="22" t="s">
        <v>4967</v>
      </c>
      <c r="C36" s="17">
        <v>8</v>
      </c>
      <c r="D36" s="1" t="s">
        <v>787</v>
      </c>
      <c r="E36" s="1" t="s">
        <v>4573</v>
      </c>
      <c r="F36" s="1" t="s">
        <v>4058</v>
      </c>
      <c r="G36" s="1" t="s">
        <v>4397</v>
      </c>
      <c r="H36" s="1">
        <v>2.2000000000000002</v>
      </c>
      <c r="I36" s="1">
        <v>2.7</v>
      </c>
      <c r="J36" s="1" t="s">
        <v>3190</v>
      </c>
      <c r="K36" s="1" t="s">
        <v>4975</v>
      </c>
      <c r="L36" s="1">
        <v>0</v>
      </c>
      <c r="M36" s="1">
        <v>1</v>
      </c>
      <c r="N36" s="1">
        <v>25</v>
      </c>
      <c r="O36" s="1">
        <v>23</v>
      </c>
      <c r="P36" s="1">
        <v>184</v>
      </c>
      <c r="Q36" s="16">
        <v>495.41106468023258</v>
      </c>
      <c r="R36" s="21">
        <v>1.1345770346140813</v>
      </c>
      <c r="S36" s="21">
        <v>117.79649733300542</v>
      </c>
      <c r="T36" s="21">
        <v>116.66192029839134</v>
      </c>
      <c r="U36" s="21">
        <v>8.6827838507174335E-2</v>
      </c>
      <c r="V36" s="21">
        <v>14.308802285479969</v>
      </c>
      <c r="W36" s="21">
        <v>14.221974446972794</v>
      </c>
      <c r="X36" s="13" t="s">
        <v>2350</v>
      </c>
      <c r="Y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 s="1">
        <v>39.185887080400001</v>
      </c>
      <c r="AA36" s="1">
        <v>-84.603249723700003</v>
      </c>
      <c r="AB36" s="1">
        <v>39.190825075699998</v>
      </c>
      <c r="AC36" s="1">
        <v>-84.597587166400004</v>
      </c>
    </row>
    <row r="37" spans="1:29" x14ac:dyDescent="0.25">
      <c r="A37" s="13">
        <v>4</v>
      </c>
      <c r="B37" s="22" t="s">
        <v>3197</v>
      </c>
      <c r="C37" s="17">
        <v>12</v>
      </c>
      <c r="D37" s="1" t="s">
        <v>785</v>
      </c>
      <c r="E37" s="1" t="s">
        <v>815</v>
      </c>
      <c r="F37" s="1" t="s">
        <v>5556</v>
      </c>
      <c r="G37" s="1" t="s">
        <v>268</v>
      </c>
      <c r="H37" s="21">
        <v>2.7200000000011642</v>
      </c>
      <c r="I37" s="21">
        <v>0</v>
      </c>
      <c r="J37" s="1" t="s">
        <v>258</v>
      </c>
      <c r="K37" s="1" t="s">
        <v>259</v>
      </c>
      <c r="L37" s="1">
        <v>2</v>
      </c>
      <c r="M37" s="1">
        <v>4</v>
      </c>
      <c r="N37" s="1">
        <v>27</v>
      </c>
      <c r="O37" s="1">
        <v>50</v>
      </c>
      <c r="P37" s="1">
        <v>101</v>
      </c>
      <c r="Q37" s="16">
        <v>773.70076308139528</v>
      </c>
      <c r="R37" s="21">
        <v>5.8035429908355036</v>
      </c>
      <c r="S37" s="21">
        <v>36.734150110022021</v>
      </c>
      <c r="T37" s="21">
        <v>30.930607119186519</v>
      </c>
      <c r="U37" s="21">
        <v>0.39808136988849624</v>
      </c>
      <c r="V37" s="21">
        <v>14.248827180726579</v>
      </c>
      <c r="W37" s="21">
        <v>13.850745810838083</v>
      </c>
      <c r="X37" s="13" t="s">
        <v>2350</v>
      </c>
      <c r="Y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 s="1">
        <v>41.471975999999998</v>
      </c>
      <c r="AA37" s="1">
        <v>-81.621506999999994</v>
      </c>
      <c r="AB37" s="1">
        <v>0</v>
      </c>
      <c r="AC37" s="1">
        <v>0</v>
      </c>
    </row>
    <row r="38" spans="1:29" x14ac:dyDescent="0.25">
      <c r="A38" s="13">
        <v>26</v>
      </c>
      <c r="B38" s="22" t="s">
        <v>4937</v>
      </c>
      <c r="C38" s="17">
        <v>12</v>
      </c>
      <c r="D38" s="1" t="s">
        <v>785</v>
      </c>
      <c r="E38" s="1" t="s">
        <v>4504</v>
      </c>
      <c r="F38" s="1" t="s">
        <v>4496</v>
      </c>
      <c r="G38" s="1" t="s">
        <v>3920</v>
      </c>
      <c r="H38" s="1">
        <v>13.3</v>
      </c>
      <c r="I38" s="1">
        <v>13.8</v>
      </c>
      <c r="J38" s="1" t="s">
        <v>3190</v>
      </c>
      <c r="K38" s="1" t="s">
        <v>4987</v>
      </c>
      <c r="L38" s="1">
        <v>1</v>
      </c>
      <c r="M38" s="1">
        <v>4</v>
      </c>
      <c r="N38" s="1">
        <v>10</v>
      </c>
      <c r="O38" s="1">
        <v>21</v>
      </c>
      <c r="P38" s="1">
        <v>72</v>
      </c>
      <c r="Q38" s="16">
        <v>459.03969840116281</v>
      </c>
      <c r="R38" s="21">
        <v>1.2355788046128982</v>
      </c>
      <c r="S38" s="21">
        <v>42.827920206532063</v>
      </c>
      <c r="T38" s="21">
        <v>41.592341401919164</v>
      </c>
      <c r="U38" s="21">
        <v>9.952893580731241E-2</v>
      </c>
      <c r="V38" s="21">
        <v>13.575622229230392</v>
      </c>
      <c r="W38" s="21">
        <v>13.47609329342308</v>
      </c>
      <c r="X38" s="13" t="s">
        <v>2350</v>
      </c>
      <c r="Y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 s="1">
        <v>41.475008954400003</v>
      </c>
      <c r="AA38" s="1">
        <v>-81.719433650599996</v>
      </c>
      <c r="AB38" s="1">
        <v>41.474036992899997</v>
      </c>
      <c r="AC38" s="1">
        <v>-81.709976277999999</v>
      </c>
    </row>
    <row r="39" spans="1:29" x14ac:dyDescent="0.25">
      <c r="A39" s="13">
        <v>27</v>
      </c>
      <c r="B39" s="22" t="s">
        <v>4937</v>
      </c>
      <c r="C39" s="17">
        <v>6</v>
      </c>
      <c r="D39" s="1" t="s">
        <v>784</v>
      </c>
      <c r="E39" s="1" t="s">
        <v>3848</v>
      </c>
      <c r="F39" s="1" t="s">
        <v>3855</v>
      </c>
      <c r="G39" s="1" t="s">
        <v>3917</v>
      </c>
      <c r="H39" s="1">
        <v>17.600000000000001</v>
      </c>
      <c r="I39" s="1">
        <v>18.100000000000001</v>
      </c>
      <c r="J39" s="1" t="s">
        <v>3190</v>
      </c>
      <c r="K39" s="1" t="s">
        <v>4989</v>
      </c>
      <c r="L39" s="1">
        <v>0</v>
      </c>
      <c r="M39" s="1">
        <v>0</v>
      </c>
      <c r="N39" s="1">
        <v>32</v>
      </c>
      <c r="O39" s="1">
        <v>18</v>
      </c>
      <c r="P39" s="1">
        <v>71</v>
      </c>
      <c r="Q39" s="16">
        <v>360.375</v>
      </c>
      <c r="R39" s="21">
        <v>0.89052605988171329</v>
      </c>
      <c r="S39" s="21">
        <v>46.844892283902588</v>
      </c>
      <c r="T39" s="21">
        <v>45.954366224020873</v>
      </c>
      <c r="U39" s="21">
        <v>7.4309912982422927E-2</v>
      </c>
      <c r="V39" s="21">
        <v>13.486844008514671</v>
      </c>
      <c r="W39" s="21">
        <v>13.412534095532248</v>
      </c>
      <c r="X39" s="13" t="s">
        <v>2350</v>
      </c>
      <c r="Y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 s="1">
        <v>39.963584950300003</v>
      </c>
      <c r="AA39" s="1">
        <v>-82.983016028700007</v>
      </c>
      <c r="AB39" s="1">
        <v>39.970763222499997</v>
      </c>
      <c r="AC39" s="1">
        <v>-82.984008906900002</v>
      </c>
    </row>
    <row r="40" spans="1:29" x14ac:dyDescent="0.25">
      <c r="A40" s="13">
        <v>5</v>
      </c>
      <c r="B40" s="22" t="s">
        <v>3197</v>
      </c>
      <c r="C40" s="17">
        <v>6</v>
      </c>
      <c r="D40" s="1" t="s">
        <v>784</v>
      </c>
      <c r="E40" s="1" t="s">
        <v>816</v>
      </c>
      <c r="F40" s="1" t="s">
        <v>5557</v>
      </c>
      <c r="G40" s="1" t="s">
        <v>269</v>
      </c>
      <c r="H40" s="21">
        <v>15.217999999993481</v>
      </c>
      <c r="I40" s="21">
        <v>0</v>
      </c>
      <c r="J40" s="1" t="s">
        <v>258</v>
      </c>
      <c r="K40" s="1" t="s">
        <v>259</v>
      </c>
      <c r="L40" s="1">
        <v>0</v>
      </c>
      <c r="M40" s="1">
        <v>7</v>
      </c>
      <c r="N40" s="1">
        <v>37</v>
      </c>
      <c r="O40" s="1">
        <v>30</v>
      </c>
      <c r="P40" s="1">
        <v>112</v>
      </c>
      <c r="Q40" s="16">
        <v>807.09620276162786</v>
      </c>
      <c r="R40" s="21">
        <v>7.7599756454722861</v>
      </c>
      <c r="S40" s="21">
        <v>37.637986943704675</v>
      </c>
      <c r="T40" s="21">
        <v>29.878011298232387</v>
      </c>
      <c r="U40" s="21">
        <v>0.53227859949155898</v>
      </c>
      <c r="V40" s="21">
        <v>13.344473089333787</v>
      </c>
      <c r="W40" s="21">
        <v>12.812194489842229</v>
      </c>
      <c r="X40" s="13" t="s">
        <v>2350</v>
      </c>
      <c r="Y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 s="1">
        <v>39.97616</v>
      </c>
      <c r="AA40" s="1">
        <v>-82.873964000000001</v>
      </c>
      <c r="AB40" s="1">
        <v>0</v>
      </c>
      <c r="AC40" s="1">
        <v>0</v>
      </c>
    </row>
    <row r="41" spans="1:29" x14ac:dyDescent="0.25">
      <c r="A41" s="13">
        <v>6</v>
      </c>
      <c r="B41" s="22" t="s">
        <v>3197</v>
      </c>
      <c r="C41" s="17">
        <v>2</v>
      </c>
      <c r="D41" s="1" t="s">
        <v>786</v>
      </c>
      <c r="E41" s="1" t="s">
        <v>817</v>
      </c>
      <c r="F41" s="1" t="s">
        <v>5558</v>
      </c>
      <c r="G41" s="1" t="s">
        <v>270</v>
      </c>
      <c r="H41" s="21">
        <v>2.5470000000059372</v>
      </c>
      <c r="I41" s="21">
        <v>0</v>
      </c>
      <c r="J41" s="1" t="s">
        <v>258</v>
      </c>
      <c r="K41" s="1" t="s">
        <v>259</v>
      </c>
      <c r="L41" s="1">
        <v>1</v>
      </c>
      <c r="M41" s="1">
        <v>2</v>
      </c>
      <c r="N41" s="1">
        <v>41</v>
      </c>
      <c r="O41" s="1">
        <v>37</v>
      </c>
      <c r="P41" s="1">
        <v>269</v>
      </c>
      <c r="Q41" s="16">
        <v>838.63944404069764</v>
      </c>
      <c r="R41" s="21">
        <v>4.6589524286919248</v>
      </c>
      <c r="S41" s="21">
        <v>68.475948321716402</v>
      </c>
      <c r="T41" s="21">
        <v>63.816995893024476</v>
      </c>
      <c r="U41" s="21">
        <v>0.31957067742717199</v>
      </c>
      <c r="V41" s="21">
        <v>13.215824709456516</v>
      </c>
      <c r="W41" s="21">
        <v>12.896254032029344</v>
      </c>
      <c r="X41" s="13" t="s">
        <v>2350</v>
      </c>
      <c r="Y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 s="1">
        <v>41.624268999999998</v>
      </c>
      <c r="AA41" s="1">
        <v>-83.625872000000001</v>
      </c>
      <c r="AB41" s="1">
        <v>0</v>
      </c>
      <c r="AC41" s="1">
        <v>0</v>
      </c>
    </row>
    <row r="42" spans="1:29" x14ac:dyDescent="0.25">
      <c r="A42" s="13">
        <v>28</v>
      </c>
      <c r="B42" s="22" t="s">
        <v>4937</v>
      </c>
      <c r="C42" s="17">
        <v>8</v>
      </c>
      <c r="D42" s="1" t="s">
        <v>787</v>
      </c>
      <c r="E42" s="1" t="s">
        <v>4497</v>
      </c>
      <c r="F42" s="1" t="s">
        <v>4498</v>
      </c>
      <c r="G42" s="1" t="s">
        <v>3918</v>
      </c>
      <c r="H42" s="1">
        <v>6.4</v>
      </c>
      <c r="I42" s="1">
        <v>6.9</v>
      </c>
      <c r="J42" s="1" t="s">
        <v>3190</v>
      </c>
      <c r="K42" s="1" t="s">
        <v>4988</v>
      </c>
      <c r="L42" s="1">
        <v>1</v>
      </c>
      <c r="M42" s="1">
        <v>3</v>
      </c>
      <c r="N42" s="1">
        <v>23</v>
      </c>
      <c r="O42" s="1">
        <v>16</v>
      </c>
      <c r="P42" s="1">
        <v>98</v>
      </c>
      <c r="Q42" s="16">
        <v>502.28488372093022</v>
      </c>
      <c r="R42" s="21">
        <v>1.4770042109119572</v>
      </c>
      <c r="S42" s="21">
        <v>56.738413063153189</v>
      </c>
      <c r="T42" s="21">
        <v>55.261408852241232</v>
      </c>
      <c r="U42" s="21">
        <v>0.11394293034617435</v>
      </c>
      <c r="V42" s="21">
        <v>12.841104029001064</v>
      </c>
      <c r="W42" s="21">
        <v>12.727161098654889</v>
      </c>
      <c r="X42" s="13" t="s">
        <v>2350</v>
      </c>
      <c r="Y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 s="1">
        <v>39.162152192999997</v>
      </c>
      <c r="AA42" s="1">
        <v>-84.510357132099998</v>
      </c>
      <c r="AB42" s="1">
        <v>39.167942264399997</v>
      </c>
      <c r="AC42" s="1">
        <v>-84.505107440399996</v>
      </c>
    </row>
    <row r="43" spans="1:29" x14ac:dyDescent="0.25">
      <c r="A43" s="13">
        <v>7</v>
      </c>
      <c r="B43" s="22" t="s">
        <v>3197</v>
      </c>
      <c r="C43" s="17">
        <v>2</v>
      </c>
      <c r="D43" s="1" t="s">
        <v>786</v>
      </c>
      <c r="E43" s="1" t="s">
        <v>818</v>
      </c>
      <c r="F43" s="1" t="s">
        <v>5559</v>
      </c>
      <c r="G43" s="1" t="s">
        <v>271</v>
      </c>
      <c r="H43" s="21">
        <v>15.273000000001048</v>
      </c>
      <c r="I43" s="21">
        <v>0</v>
      </c>
      <c r="J43" s="1" t="s">
        <v>258</v>
      </c>
      <c r="K43" s="1" t="s">
        <v>260</v>
      </c>
      <c r="L43" s="1">
        <v>0</v>
      </c>
      <c r="M43" s="1">
        <v>2</v>
      </c>
      <c r="N43" s="1">
        <v>27</v>
      </c>
      <c r="O43" s="1">
        <v>37</v>
      </c>
      <c r="P43" s="1">
        <v>160</v>
      </c>
      <c r="Q43" s="16">
        <v>592.30650436046517</v>
      </c>
      <c r="R43" s="21">
        <v>9.5898720110558937</v>
      </c>
      <c r="S43" s="21">
        <v>47.299182485274869</v>
      </c>
      <c r="T43" s="21">
        <v>37.709310474218974</v>
      </c>
      <c r="U43" s="21">
        <v>0.61591513680561971</v>
      </c>
      <c r="V43" s="21">
        <v>12.733875389319552</v>
      </c>
      <c r="W43" s="21">
        <v>12.117960252513932</v>
      </c>
      <c r="X43" s="13" t="s">
        <v>2350</v>
      </c>
      <c r="Y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 s="1">
        <v>41.692306000000002</v>
      </c>
      <c r="AA43" s="1">
        <v>-83.584750999999997</v>
      </c>
      <c r="AB43" s="1">
        <v>0</v>
      </c>
      <c r="AC43" s="1">
        <v>0</v>
      </c>
    </row>
    <row r="44" spans="1:29" x14ac:dyDescent="0.25">
      <c r="A44" s="13">
        <v>4</v>
      </c>
      <c r="B44" s="22" t="s">
        <v>4967</v>
      </c>
      <c r="C44" s="17">
        <v>4</v>
      </c>
      <c r="D44" s="1" t="s">
        <v>801</v>
      </c>
      <c r="E44" s="1" t="s">
        <v>3249</v>
      </c>
      <c r="F44" s="1" t="s">
        <v>4572</v>
      </c>
      <c r="G44" s="1" t="s">
        <v>3756</v>
      </c>
      <c r="H44" s="1">
        <v>17.7</v>
      </c>
      <c r="I44" s="1">
        <v>18.2</v>
      </c>
      <c r="J44" s="1" t="s">
        <v>3190</v>
      </c>
      <c r="K44" s="1" t="s">
        <v>4975</v>
      </c>
      <c r="L44" s="1">
        <v>0</v>
      </c>
      <c r="M44" s="1">
        <v>2</v>
      </c>
      <c r="N44" s="1">
        <v>23</v>
      </c>
      <c r="O44" s="1">
        <v>18</v>
      </c>
      <c r="P44" s="1">
        <v>149</v>
      </c>
      <c r="Q44" s="16">
        <v>470.80650436046511</v>
      </c>
      <c r="R44" s="21">
        <v>1.258954588464082</v>
      </c>
      <c r="S44" s="21">
        <v>91.006476991468034</v>
      </c>
      <c r="T44" s="21">
        <v>89.747522403003956</v>
      </c>
      <c r="U44" s="21">
        <v>9.6462902562588757E-2</v>
      </c>
      <c r="V44" s="21">
        <v>12.617437940490433</v>
      </c>
      <c r="W44" s="21">
        <v>12.520975037927844</v>
      </c>
      <c r="X44" s="13" t="s">
        <v>2350</v>
      </c>
      <c r="Y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 s="1">
        <v>41.024381581599997</v>
      </c>
      <c r="AA44" s="1">
        <v>-80.664370712700006</v>
      </c>
      <c r="AB44" s="1">
        <v>41.024334921499999</v>
      </c>
      <c r="AC44" s="1">
        <v>-80.6547919562</v>
      </c>
    </row>
    <row r="45" spans="1:29" x14ac:dyDescent="0.25">
      <c r="A45" s="13">
        <v>29</v>
      </c>
      <c r="B45" s="22" t="s">
        <v>4937</v>
      </c>
      <c r="C45" s="17">
        <v>6</v>
      </c>
      <c r="D45" s="1" t="s">
        <v>784</v>
      </c>
      <c r="E45" s="1" t="s">
        <v>4491</v>
      </c>
      <c r="F45" s="1" t="s">
        <v>4512</v>
      </c>
      <c r="G45" s="1" t="s">
        <v>4564</v>
      </c>
      <c r="H45" s="1">
        <v>4.0999999999999996</v>
      </c>
      <c r="I45" s="1">
        <v>4.5999999999999996</v>
      </c>
      <c r="J45" s="1" t="s">
        <v>3190</v>
      </c>
      <c r="K45" s="1" t="s">
        <v>4988</v>
      </c>
      <c r="L45" s="1">
        <v>0</v>
      </c>
      <c r="M45" s="1">
        <v>2</v>
      </c>
      <c r="N45" s="1">
        <v>23</v>
      </c>
      <c r="O45" s="1">
        <v>8</v>
      </c>
      <c r="P45" s="1">
        <v>35</v>
      </c>
      <c r="Q45" s="16">
        <v>312.43150436046511</v>
      </c>
      <c r="R45" s="21">
        <v>1.4684014385730011</v>
      </c>
      <c r="S45" s="21">
        <v>38.618166238696816</v>
      </c>
      <c r="T45" s="21">
        <v>37.149764800123812</v>
      </c>
      <c r="U45" s="21">
        <v>0.11304107711937951</v>
      </c>
      <c r="V45" s="21">
        <v>12.537408592668198</v>
      </c>
      <c r="W45" s="21">
        <v>12.424367515548818</v>
      </c>
      <c r="X45" s="13" t="s">
        <v>2350</v>
      </c>
      <c r="Y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 s="1">
        <v>39.975540842299999</v>
      </c>
      <c r="AA45" s="1">
        <v>-82.996312564500002</v>
      </c>
      <c r="AB45" s="1">
        <v>39.971625575700003</v>
      </c>
      <c r="AC45" s="1">
        <v>-82.988779906100007</v>
      </c>
    </row>
    <row r="46" spans="1:29" x14ac:dyDescent="0.25">
      <c r="A46" s="13">
        <v>30</v>
      </c>
      <c r="B46" s="22" t="s">
        <v>4937</v>
      </c>
      <c r="C46" s="17">
        <v>8</v>
      </c>
      <c r="D46" s="1" t="s">
        <v>787</v>
      </c>
      <c r="E46" s="1" t="s">
        <v>4497</v>
      </c>
      <c r="F46" s="1" t="s">
        <v>4498</v>
      </c>
      <c r="G46" s="1" t="s">
        <v>3918</v>
      </c>
      <c r="H46" s="1">
        <v>10.1</v>
      </c>
      <c r="I46" s="1">
        <v>10.6</v>
      </c>
      <c r="J46" s="1" t="s">
        <v>3190</v>
      </c>
      <c r="K46" s="1" t="s">
        <v>4988</v>
      </c>
      <c r="L46" s="1">
        <v>0</v>
      </c>
      <c r="M46" s="1">
        <v>2</v>
      </c>
      <c r="N46" s="1">
        <v>20</v>
      </c>
      <c r="O46" s="1">
        <v>16</v>
      </c>
      <c r="P46" s="1">
        <v>106</v>
      </c>
      <c r="Q46" s="16">
        <v>399.29087936046511</v>
      </c>
      <c r="R46" s="21">
        <v>1.5258903156507901</v>
      </c>
      <c r="S46" s="21">
        <v>62.894055677735494</v>
      </c>
      <c r="T46" s="21">
        <v>61.368165362084703</v>
      </c>
      <c r="U46" s="21">
        <v>0.11902714098083407</v>
      </c>
      <c r="V46" s="21">
        <v>12.271335522489865</v>
      </c>
      <c r="W46" s="21">
        <v>12.152308381509032</v>
      </c>
      <c r="X46" s="13" t="s">
        <v>2350</v>
      </c>
      <c r="Y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 s="1">
        <v>39.201436187699997</v>
      </c>
      <c r="AA46" s="1">
        <v>-84.468140841199997</v>
      </c>
      <c r="AB46" s="1">
        <v>39.207828433700001</v>
      </c>
      <c r="AC46" s="1">
        <v>-84.463782660999996</v>
      </c>
    </row>
    <row r="47" spans="1:29" x14ac:dyDescent="0.25">
      <c r="A47" s="13">
        <v>31</v>
      </c>
      <c r="B47" s="22" t="s">
        <v>4937</v>
      </c>
      <c r="C47" s="17">
        <v>8</v>
      </c>
      <c r="D47" s="1" t="s">
        <v>787</v>
      </c>
      <c r="E47" s="1" t="s">
        <v>4510</v>
      </c>
      <c r="F47" s="1" t="s">
        <v>4511</v>
      </c>
      <c r="G47" s="1" t="s">
        <v>3917</v>
      </c>
      <c r="H47" s="1">
        <v>6.9</v>
      </c>
      <c r="I47" s="1">
        <v>7.4</v>
      </c>
      <c r="J47" s="1" t="s">
        <v>3190</v>
      </c>
      <c r="K47" s="1" t="s">
        <v>4987</v>
      </c>
      <c r="L47" s="1">
        <v>1</v>
      </c>
      <c r="M47" s="1">
        <v>1</v>
      </c>
      <c r="N47" s="1">
        <v>19</v>
      </c>
      <c r="O47" s="1">
        <v>12</v>
      </c>
      <c r="P47" s="1">
        <v>69</v>
      </c>
      <c r="Q47" s="16">
        <v>337.99400436046511</v>
      </c>
      <c r="R47" s="21">
        <v>1.1789303363379886</v>
      </c>
      <c r="S47" s="21">
        <v>40.997059034848419</v>
      </c>
      <c r="T47" s="21">
        <v>39.818128698510428</v>
      </c>
      <c r="U47" s="21">
        <v>8.5032198340729642E-2</v>
      </c>
      <c r="V47" s="21">
        <v>12.174903742072473</v>
      </c>
      <c r="W47" s="21">
        <v>12.089871543731743</v>
      </c>
      <c r="X47" s="13" t="s">
        <v>2350</v>
      </c>
      <c r="Y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 s="1">
        <v>39.1516435972</v>
      </c>
      <c r="AA47" s="1">
        <v>-84.443769900600003</v>
      </c>
      <c r="AB47" s="1">
        <v>39.157764395800001</v>
      </c>
      <c r="AC47" s="1">
        <v>-84.438827221699995</v>
      </c>
    </row>
    <row r="48" spans="1:29" x14ac:dyDescent="0.25">
      <c r="A48" s="13">
        <v>32</v>
      </c>
      <c r="B48" s="22" t="s">
        <v>4937</v>
      </c>
      <c r="C48" s="17">
        <v>6</v>
      </c>
      <c r="D48" s="1" t="s">
        <v>784</v>
      </c>
      <c r="E48" s="1" t="s">
        <v>3842</v>
      </c>
      <c r="F48" s="1" t="s">
        <v>4509</v>
      </c>
      <c r="G48" s="1" t="s">
        <v>3916</v>
      </c>
      <c r="H48" s="1">
        <v>16.8</v>
      </c>
      <c r="I48" s="1">
        <v>17.3</v>
      </c>
      <c r="J48" s="1" t="s">
        <v>3190</v>
      </c>
      <c r="K48" s="1" t="s">
        <v>4988</v>
      </c>
      <c r="L48" s="1">
        <v>0</v>
      </c>
      <c r="M48" s="1">
        <v>1</v>
      </c>
      <c r="N48" s="1">
        <v>31</v>
      </c>
      <c r="O48" s="1">
        <v>12</v>
      </c>
      <c r="P48" s="1">
        <v>67</v>
      </c>
      <c r="Q48" s="16">
        <v>368.87981468023258</v>
      </c>
      <c r="R48" s="21">
        <v>1.0846791968697618</v>
      </c>
      <c r="S48" s="21">
        <v>44.84366417790384</v>
      </c>
      <c r="T48" s="21">
        <v>43.758984981034075</v>
      </c>
      <c r="U48" s="21">
        <v>7.9300366674540088E-2</v>
      </c>
      <c r="V48" s="21">
        <v>12.15882929835565</v>
      </c>
      <c r="W48" s="21">
        <v>12.079528931681111</v>
      </c>
      <c r="X48" s="13" t="s">
        <v>2350</v>
      </c>
      <c r="Y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 s="1">
        <v>39.952823592999998</v>
      </c>
      <c r="AA48" s="1">
        <v>-82.947413602099999</v>
      </c>
      <c r="AB48" s="1">
        <v>39.946882243099999</v>
      </c>
      <c r="AC48" s="1">
        <v>-82.943569253700005</v>
      </c>
    </row>
    <row r="49" spans="1:29" x14ac:dyDescent="0.25">
      <c r="A49" s="13">
        <v>33</v>
      </c>
      <c r="B49" s="22" t="s">
        <v>4937</v>
      </c>
      <c r="C49" s="17">
        <v>6</v>
      </c>
      <c r="D49" s="1" t="s">
        <v>784</v>
      </c>
      <c r="E49" s="1" t="s">
        <v>4493</v>
      </c>
      <c r="F49" s="1" t="s">
        <v>4494</v>
      </c>
      <c r="G49" s="1" t="s">
        <v>4565</v>
      </c>
      <c r="H49" s="1">
        <v>24.9</v>
      </c>
      <c r="I49" s="1">
        <v>25.4</v>
      </c>
      <c r="J49" s="1" t="s">
        <v>3190</v>
      </c>
      <c r="K49" s="1" t="s">
        <v>4987</v>
      </c>
      <c r="L49" s="1">
        <v>0</v>
      </c>
      <c r="M49" s="1">
        <v>1</v>
      </c>
      <c r="N49" s="1">
        <v>18</v>
      </c>
      <c r="O49" s="1">
        <v>13</v>
      </c>
      <c r="P49" s="1">
        <v>55</v>
      </c>
      <c r="Q49" s="16">
        <v>276.20793968023258</v>
      </c>
      <c r="R49" s="21">
        <v>1.3938806390830687</v>
      </c>
      <c r="S49" s="21">
        <v>35.148259890451484</v>
      </c>
      <c r="T49" s="21">
        <v>33.754379251368412</v>
      </c>
      <c r="U49" s="21">
        <v>9.9292510795081002E-2</v>
      </c>
      <c r="V49" s="21">
        <v>12.116836153837211</v>
      </c>
      <c r="W49" s="21">
        <v>12.01754364304213</v>
      </c>
      <c r="X49" s="13" t="s">
        <v>2350</v>
      </c>
      <c r="Y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 s="1">
        <v>40.111040233899999</v>
      </c>
      <c r="AA49" s="1">
        <v>-82.995525902599994</v>
      </c>
      <c r="AB49" s="1">
        <v>40.110676868100001</v>
      </c>
      <c r="AC49" s="1">
        <v>-82.986099171600003</v>
      </c>
    </row>
    <row r="50" spans="1:29" x14ac:dyDescent="0.25">
      <c r="A50" s="13">
        <v>34</v>
      </c>
      <c r="B50" s="22" t="s">
        <v>4937</v>
      </c>
      <c r="C50" s="17">
        <v>12</v>
      </c>
      <c r="D50" s="1" t="s">
        <v>785</v>
      </c>
      <c r="E50" s="1" t="s">
        <v>4504</v>
      </c>
      <c r="F50" s="1" t="s">
        <v>4496</v>
      </c>
      <c r="G50" s="1" t="s">
        <v>3920</v>
      </c>
      <c r="H50" s="1">
        <v>20.6</v>
      </c>
      <c r="I50" s="1">
        <v>21.1</v>
      </c>
      <c r="J50" s="1" t="s">
        <v>3190</v>
      </c>
      <c r="K50" s="1" t="s">
        <v>4987</v>
      </c>
      <c r="L50" s="1">
        <v>0</v>
      </c>
      <c r="M50" s="1">
        <v>3</v>
      </c>
      <c r="N50" s="1">
        <v>10</v>
      </c>
      <c r="O50" s="1">
        <v>19</v>
      </c>
      <c r="P50" s="1">
        <v>63</v>
      </c>
      <c r="Q50" s="16">
        <v>349.81131904069764</v>
      </c>
      <c r="R50" s="21">
        <v>1.2134753824354572</v>
      </c>
      <c r="S50" s="21">
        <v>37.670052826878816</v>
      </c>
      <c r="T50" s="21">
        <v>36.456577444443361</v>
      </c>
      <c r="U50" s="21">
        <v>9.8577498640381303E-2</v>
      </c>
      <c r="V50" s="21">
        <v>12.060331206125442</v>
      </c>
      <c r="W50" s="21">
        <v>11.961753707485061</v>
      </c>
      <c r="X50" s="13" t="s">
        <v>2350</v>
      </c>
      <c r="Y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 s="1">
        <v>41.538028627999999</v>
      </c>
      <c r="AA50" s="1">
        <v>-81.639861642699998</v>
      </c>
      <c r="AB50" s="1">
        <v>41.539088242600002</v>
      </c>
      <c r="AC50" s="1">
        <v>-81.630452233</v>
      </c>
    </row>
    <row r="51" spans="1:29" x14ac:dyDescent="0.25">
      <c r="A51" s="13">
        <v>35</v>
      </c>
      <c r="B51" s="22" t="s">
        <v>4937</v>
      </c>
      <c r="C51" s="17">
        <v>6</v>
      </c>
      <c r="D51" s="1" t="s">
        <v>784</v>
      </c>
      <c r="E51" s="1" t="s">
        <v>3848</v>
      </c>
      <c r="F51" s="1" t="s">
        <v>3873</v>
      </c>
      <c r="G51" s="1" t="s">
        <v>3917</v>
      </c>
      <c r="H51" s="1">
        <v>17.100000000000001</v>
      </c>
      <c r="I51" s="1">
        <v>17.600000000000001</v>
      </c>
      <c r="J51" s="1" t="s">
        <v>3190</v>
      </c>
      <c r="K51" s="1" t="s">
        <v>4989</v>
      </c>
      <c r="L51" s="1">
        <v>0</v>
      </c>
      <c r="M51" s="1">
        <v>2</v>
      </c>
      <c r="N51" s="1">
        <v>21</v>
      </c>
      <c r="O51" s="1">
        <v>18</v>
      </c>
      <c r="P51" s="1">
        <v>74</v>
      </c>
      <c r="Q51" s="16">
        <v>382.71275436046511</v>
      </c>
      <c r="R51" s="21">
        <v>1.0883769122791913</v>
      </c>
      <c r="S51" s="21">
        <v>43.956941341358053</v>
      </c>
      <c r="T51" s="21">
        <v>42.868564429078859</v>
      </c>
      <c r="U51" s="21">
        <v>9.8154618342457103E-2</v>
      </c>
      <c r="V51" s="21">
        <v>12.016195423859427</v>
      </c>
      <c r="W51" s="21">
        <v>11.91804080551697</v>
      </c>
      <c r="X51" s="13" t="s">
        <v>2350</v>
      </c>
      <c r="Y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 s="1">
        <v>39.957767521699999</v>
      </c>
      <c r="AA51" s="1">
        <v>-82.982643573700003</v>
      </c>
      <c r="AB51" s="1">
        <v>39.964971762200001</v>
      </c>
      <c r="AC51" s="1">
        <v>-82.983108461699999</v>
      </c>
    </row>
    <row r="52" spans="1:29" x14ac:dyDescent="0.25">
      <c r="A52" s="13">
        <v>8</v>
      </c>
      <c r="B52" s="22" t="s">
        <v>3197</v>
      </c>
      <c r="C52" s="17">
        <v>6</v>
      </c>
      <c r="D52" s="1" t="s">
        <v>784</v>
      </c>
      <c r="E52" s="1" t="s">
        <v>819</v>
      </c>
      <c r="F52" s="1" t="s">
        <v>5560</v>
      </c>
      <c r="G52" s="1" t="s">
        <v>272</v>
      </c>
      <c r="H52" s="21">
        <v>2.6309999999939464</v>
      </c>
      <c r="I52" s="21">
        <v>0</v>
      </c>
      <c r="J52" s="1" t="s">
        <v>258</v>
      </c>
      <c r="K52" s="1" t="s">
        <v>259</v>
      </c>
      <c r="L52" s="1">
        <v>1</v>
      </c>
      <c r="M52" s="1">
        <v>4</v>
      </c>
      <c r="N52" s="1">
        <v>37</v>
      </c>
      <c r="O52" s="1">
        <v>22</v>
      </c>
      <c r="P52" s="1">
        <v>80</v>
      </c>
      <c r="Q52" s="16">
        <v>648.24282340116281</v>
      </c>
      <c r="R52" s="21">
        <v>12.848912604587584</v>
      </c>
      <c r="S52" s="21">
        <v>28.748007392531655</v>
      </c>
      <c r="T52" s="21">
        <v>15.899094787944071</v>
      </c>
      <c r="U52" s="21">
        <v>0.88134312768749323</v>
      </c>
      <c r="V52" s="21">
        <v>11.933362951967952</v>
      </c>
      <c r="W52" s="21">
        <v>11.052019824280459</v>
      </c>
      <c r="X52" s="13" t="s">
        <v>2350</v>
      </c>
      <c r="Y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 s="1">
        <v>39.980262000000003</v>
      </c>
      <c r="AA52" s="1">
        <v>-82.836222000000006</v>
      </c>
      <c r="AB52" s="1">
        <v>0</v>
      </c>
      <c r="AC52" s="1">
        <v>0</v>
      </c>
    </row>
    <row r="53" spans="1:29" x14ac:dyDescent="0.25">
      <c r="A53" s="13">
        <v>36</v>
      </c>
      <c r="B53" s="22" t="s">
        <v>4937</v>
      </c>
      <c r="C53" s="17">
        <v>6</v>
      </c>
      <c r="D53" s="1" t="s">
        <v>784</v>
      </c>
      <c r="E53" s="1" t="s">
        <v>3848</v>
      </c>
      <c r="F53" s="1" t="s">
        <v>3873</v>
      </c>
      <c r="G53" s="1" t="s">
        <v>3917</v>
      </c>
      <c r="H53" s="1">
        <v>19.2</v>
      </c>
      <c r="I53" s="1">
        <v>19.7</v>
      </c>
      <c r="J53" s="1" t="s">
        <v>3190</v>
      </c>
      <c r="K53" s="1" t="s">
        <v>4987</v>
      </c>
      <c r="L53" s="1">
        <v>0</v>
      </c>
      <c r="M53" s="1">
        <v>2</v>
      </c>
      <c r="N53" s="1">
        <v>19</v>
      </c>
      <c r="O53" s="1">
        <v>11</v>
      </c>
      <c r="P53" s="1">
        <v>57</v>
      </c>
      <c r="Q53" s="16">
        <v>321.55650436046511</v>
      </c>
      <c r="R53" s="21">
        <v>1.3269547598336711</v>
      </c>
      <c r="S53" s="21">
        <v>35.516908084020443</v>
      </c>
      <c r="T53" s="21">
        <v>34.189953324186774</v>
      </c>
      <c r="U53" s="21">
        <v>0.10580515317753267</v>
      </c>
      <c r="V53" s="21">
        <v>11.924378277254521</v>
      </c>
      <c r="W53" s="21">
        <v>11.818573124076988</v>
      </c>
      <c r="X53" s="13" t="s">
        <v>2350</v>
      </c>
      <c r="Y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 s="1">
        <v>39.987991482600002</v>
      </c>
      <c r="AA53" s="1">
        <v>-82.985470583500003</v>
      </c>
      <c r="AB53" s="1">
        <v>39.9952208992</v>
      </c>
      <c r="AC53" s="1">
        <v>-82.984885360800007</v>
      </c>
    </row>
    <row r="54" spans="1:29" x14ac:dyDescent="0.25">
      <c r="A54" s="13">
        <v>37</v>
      </c>
      <c r="B54" s="22" t="s">
        <v>4937</v>
      </c>
      <c r="C54" s="17">
        <v>6</v>
      </c>
      <c r="D54" s="1" t="s">
        <v>784</v>
      </c>
      <c r="E54" s="1" t="s">
        <v>4491</v>
      </c>
      <c r="F54" s="1" t="s">
        <v>4492</v>
      </c>
      <c r="G54" s="1" t="s">
        <v>4564</v>
      </c>
      <c r="H54" s="1">
        <v>3.4</v>
      </c>
      <c r="I54" s="1">
        <v>3.9</v>
      </c>
      <c r="J54" s="1" t="s">
        <v>3190</v>
      </c>
      <c r="K54" s="1" t="s">
        <v>4985</v>
      </c>
      <c r="L54" s="1">
        <v>0</v>
      </c>
      <c r="M54" s="1">
        <v>2</v>
      </c>
      <c r="N54" s="1">
        <v>19</v>
      </c>
      <c r="O54" s="1">
        <v>24</v>
      </c>
      <c r="P54" s="1">
        <v>64</v>
      </c>
      <c r="Q54" s="16">
        <v>386.24400436046511</v>
      </c>
      <c r="R54" s="21">
        <v>1.4267640483464716</v>
      </c>
      <c r="S54" s="21">
        <v>44.67676144164755</v>
      </c>
      <c r="T54" s="21">
        <v>43.249997393301079</v>
      </c>
      <c r="U54" s="21">
        <v>0.10963761727445208</v>
      </c>
      <c r="V54" s="21">
        <v>11.876171753031512</v>
      </c>
      <c r="W54" s="21">
        <v>11.766534135757061</v>
      </c>
      <c r="X54" s="13" t="s">
        <v>2350</v>
      </c>
      <c r="Y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 s="1">
        <v>39.973313228599999</v>
      </c>
      <c r="AA54" s="1">
        <v>-83.014040617199996</v>
      </c>
      <c r="AB54" s="1">
        <v>39.973607188800003</v>
      </c>
      <c r="AC54" s="1">
        <v>-83.004746853900002</v>
      </c>
    </row>
    <row r="55" spans="1:29" x14ac:dyDescent="0.25">
      <c r="A55" s="13">
        <v>38</v>
      </c>
      <c r="B55" s="22" t="s">
        <v>4937</v>
      </c>
      <c r="C55" s="17">
        <v>8</v>
      </c>
      <c r="D55" s="1" t="s">
        <v>787</v>
      </c>
      <c r="E55" s="1" t="s">
        <v>3894</v>
      </c>
      <c r="F55" s="1" t="s">
        <v>3895</v>
      </c>
      <c r="G55" s="1" t="s">
        <v>3923</v>
      </c>
      <c r="H55" s="1">
        <v>30.6</v>
      </c>
      <c r="I55" s="1">
        <v>31.1</v>
      </c>
      <c r="J55" s="1" t="s">
        <v>3190</v>
      </c>
      <c r="K55" s="1" t="s">
        <v>4987</v>
      </c>
      <c r="L55" s="1">
        <v>0</v>
      </c>
      <c r="M55" s="1">
        <v>3</v>
      </c>
      <c r="N55" s="1">
        <v>12</v>
      </c>
      <c r="O55" s="1">
        <v>19</v>
      </c>
      <c r="P55" s="1">
        <v>105</v>
      </c>
      <c r="Q55" s="16">
        <v>404.90506904069764</v>
      </c>
      <c r="R55" s="21">
        <v>1.0707774465516791</v>
      </c>
      <c r="S55" s="21">
        <v>55.417314816078338</v>
      </c>
      <c r="T55" s="21">
        <v>54.346537369526658</v>
      </c>
      <c r="U55" s="21">
        <v>7.6872312970650294E-2</v>
      </c>
      <c r="V55" s="21">
        <v>11.836288215255687</v>
      </c>
      <c r="W55" s="21">
        <v>11.759415902285037</v>
      </c>
      <c r="X55" s="13" t="s">
        <v>2350</v>
      </c>
      <c r="Y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 s="1">
        <v>39.277374946800002</v>
      </c>
      <c r="AA55" s="1">
        <v>-84.359953501199996</v>
      </c>
      <c r="AB55" s="1">
        <v>39.272365490699997</v>
      </c>
      <c r="AC55" s="1">
        <v>-84.353212207400006</v>
      </c>
    </row>
    <row r="56" spans="1:29" x14ac:dyDescent="0.25">
      <c r="A56" s="13">
        <v>39</v>
      </c>
      <c r="B56" s="22" t="s">
        <v>4937</v>
      </c>
      <c r="C56" s="17">
        <v>12</v>
      </c>
      <c r="D56" s="1" t="s">
        <v>785</v>
      </c>
      <c r="E56" s="1" t="s">
        <v>4504</v>
      </c>
      <c r="F56" s="1" t="s">
        <v>4496</v>
      </c>
      <c r="G56" s="1" t="s">
        <v>3920</v>
      </c>
      <c r="H56" s="1">
        <v>22.2</v>
      </c>
      <c r="I56" s="1">
        <v>22.7</v>
      </c>
      <c r="J56" s="1" t="s">
        <v>3190</v>
      </c>
      <c r="K56" s="1" t="s">
        <v>4987</v>
      </c>
      <c r="L56" s="1">
        <v>0</v>
      </c>
      <c r="M56" s="1">
        <v>4</v>
      </c>
      <c r="N56" s="1">
        <v>14</v>
      </c>
      <c r="O56" s="1">
        <v>15</v>
      </c>
      <c r="P56" s="1">
        <v>55</v>
      </c>
      <c r="Q56" s="16">
        <v>395.92550872093022</v>
      </c>
      <c r="R56" s="21">
        <v>1.1398612564479809</v>
      </c>
      <c r="S56" s="21">
        <v>35.040614123610048</v>
      </c>
      <c r="T56" s="21">
        <v>33.900752867162069</v>
      </c>
      <c r="U56" s="21">
        <v>7.0026321489373669E-2</v>
      </c>
      <c r="V56" s="21">
        <v>11.781308665534413</v>
      </c>
      <c r="W56" s="21">
        <v>11.711282344045038</v>
      </c>
      <c r="X56" s="13" t="s">
        <v>2350</v>
      </c>
      <c r="Y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 s="1">
        <v>41.546899567499999</v>
      </c>
      <c r="AA56" s="1">
        <v>-81.612145736200006</v>
      </c>
      <c r="AB56" s="1">
        <v>41.550729448600002</v>
      </c>
      <c r="AC56" s="1">
        <v>-81.6039634503</v>
      </c>
    </row>
    <row r="57" spans="1:29" x14ac:dyDescent="0.25">
      <c r="A57" s="13">
        <v>40</v>
      </c>
      <c r="B57" s="22" t="s">
        <v>4937</v>
      </c>
      <c r="C57" s="17">
        <v>6</v>
      </c>
      <c r="D57" s="1" t="s">
        <v>784</v>
      </c>
      <c r="E57" s="1" t="s">
        <v>3848</v>
      </c>
      <c r="F57" s="1" t="s">
        <v>3855</v>
      </c>
      <c r="G57" s="1" t="s">
        <v>3917</v>
      </c>
      <c r="H57" s="1">
        <v>19.7</v>
      </c>
      <c r="I57" s="1">
        <v>20.2</v>
      </c>
      <c r="J57" s="1" t="s">
        <v>3190</v>
      </c>
      <c r="K57" s="1" t="s">
        <v>4990</v>
      </c>
      <c r="L57" s="1">
        <v>1</v>
      </c>
      <c r="M57" s="1">
        <v>0</v>
      </c>
      <c r="N57" s="1">
        <v>23</v>
      </c>
      <c r="O57" s="1">
        <v>13</v>
      </c>
      <c r="P57" s="1">
        <v>51</v>
      </c>
      <c r="Q57" s="16">
        <v>304.94231468023258</v>
      </c>
      <c r="R57" s="21">
        <v>1.2096392978205923</v>
      </c>
      <c r="S57" s="21">
        <v>35.14448081824726</v>
      </c>
      <c r="T57" s="21">
        <v>33.934841520426666</v>
      </c>
      <c r="U57" s="21">
        <v>0.109303522469124</v>
      </c>
      <c r="V57" s="21">
        <v>11.769595826091798</v>
      </c>
      <c r="W57" s="21">
        <v>11.660292303622674</v>
      </c>
      <c r="X57" s="13" t="s">
        <v>2350</v>
      </c>
      <c r="Y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 s="1">
        <v>39.993762211000004</v>
      </c>
      <c r="AA57" s="1">
        <v>-82.985205715299998</v>
      </c>
      <c r="AB57" s="1">
        <v>40.000982716400003</v>
      </c>
      <c r="AC57" s="1">
        <v>-82.984602875700006</v>
      </c>
    </row>
    <row r="58" spans="1:29" x14ac:dyDescent="0.25">
      <c r="A58" s="13">
        <v>41</v>
      </c>
      <c r="B58" s="22" t="s">
        <v>4937</v>
      </c>
      <c r="C58" s="17">
        <v>8</v>
      </c>
      <c r="D58" s="1" t="s">
        <v>787</v>
      </c>
      <c r="E58" s="1" t="s">
        <v>4497</v>
      </c>
      <c r="F58" s="1" t="s">
        <v>4498</v>
      </c>
      <c r="G58" s="1" t="s">
        <v>3918</v>
      </c>
      <c r="H58" s="1">
        <v>3.2</v>
      </c>
      <c r="I58" s="1">
        <v>3.7</v>
      </c>
      <c r="J58" s="1" t="s">
        <v>3190</v>
      </c>
      <c r="K58" s="1" t="s">
        <v>4987</v>
      </c>
      <c r="L58" s="1">
        <v>1</v>
      </c>
      <c r="M58" s="1">
        <v>5</v>
      </c>
      <c r="N58" s="1">
        <v>19</v>
      </c>
      <c r="O58" s="1">
        <v>7</v>
      </c>
      <c r="P58" s="1">
        <v>72</v>
      </c>
      <c r="Q58" s="16">
        <v>501.51326308139534</v>
      </c>
      <c r="R58" s="21">
        <v>1.1663260971647917</v>
      </c>
      <c r="S58" s="21">
        <v>41.150973686617938</v>
      </c>
      <c r="T58" s="21">
        <v>39.984647589453147</v>
      </c>
      <c r="U58" s="21">
        <v>8.466161037982653E-2</v>
      </c>
      <c r="V58" s="21">
        <v>11.752997224820389</v>
      </c>
      <c r="W58" s="21">
        <v>11.668335614440561</v>
      </c>
      <c r="X58" s="13" t="s">
        <v>2350</v>
      </c>
      <c r="Y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 s="1">
        <v>39.133610857500003</v>
      </c>
      <c r="AA58" s="1">
        <v>-84.532451001599995</v>
      </c>
      <c r="AB58" s="1">
        <v>39.140640781199998</v>
      </c>
      <c r="AC58" s="1">
        <v>-84.534700533899994</v>
      </c>
    </row>
    <row r="59" spans="1:29" x14ac:dyDescent="0.25">
      <c r="A59" s="13">
        <v>9</v>
      </c>
      <c r="B59" s="22" t="s">
        <v>3197</v>
      </c>
      <c r="C59" s="17">
        <v>6</v>
      </c>
      <c r="D59" s="1" t="s">
        <v>784</v>
      </c>
      <c r="E59" s="1" t="s">
        <v>820</v>
      </c>
      <c r="F59" s="1" t="s">
        <v>5557</v>
      </c>
      <c r="G59" s="1" t="s">
        <v>273</v>
      </c>
      <c r="H59" s="21">
        <v>13.038000000000466</v>
      </c>
      <c r="I59" s="21">
        <v>0</v>
      </c>
      <c r="J59" s="1" t="s">
        <v>258</v>
      </c>
      <c r="K59" s="1" t="s">
        <v>259</v>
      </c>
      <c r="L59" s="1">
        <v>1</v>
      </c>
      <c r="M59" s="1">
        <v>3</v>
      </c>
      <c r="N59" s="1">
        <v>39</v>
      </c>
      <c r="O59" s="1">
        <v>21</v>
      </c>
      <c r="P59" s="1">
        <v>126</v>
      </c>
      <c r="Q59" s="16">
        <v>657.22238372093022</v>
      </c>
      <c r="R59" s="21">
        <v>9.784106893456638</v>
      </c>
      <c r="S59" s="21">
        <v>38.18217717287019</v>
      </c>
      <c r="T59" s="21">
        <v>28.398070279413552</v>
      </c>
      <c r="U59" s="21">
        <v>0.67111946640753228</v>
      </c>
      <c r="V59" s="21">
        <v>11.750047039992257</v>
      </c>
      <c r="W59" s="21">
        <v>11.078927573584725</v>
      </c>
      <c r="X59" s="13" t="s">
        <v>2350</v>
      </c>
      <c r="Y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 s="1">
        <v>39.944785000000003</v>
      </c>
      <c r="AA59" s="1">
        <v>-82.877813000000003</v>
      </c>
      <c r="AB59" s="1">
        <v>0</v>
      </c>
      <c r="AC59" s="1">
        <v>0</v>
      </c>
    </row>
    <row r="60" spans="1:29" x14ac:dyDescent="0.25">
      <c r="A60" s="13">
        <v>42</v>
      </c>
      <c r="B60" s="22" t="s">
        <v>4937</v>
      </c>
      <c r="C60" s="17">
        <v>12</v>
      </c>
      <c r="D60" s="1" t="s">
        <v>785</v>
      </c>
      <c r="E60" s="1" t="s">
        <v>4504</v>
      </c>
      <c r="F60" s="1" t="s">
        <v>4496</v>
      </c>
      <c r="G60" s="1" t="s">
        <v>3920</v>
      </c>
      <c r="H60" s="1">
        <v>16.8</v>
      </c>
      <c r="I60" s="1">
        <v>17.3</v>
      </c>
      <c r="J60" s="1" t="s">
        <v>3190</v>
      </c>
      <c r="K60" s="1" t="s">
        <v>4980</v>
      </c>
      <c r="L60" s="1">
        <v>1</v>
      </c>
      <c r="M60" s="1">
        <v>0</v>
      </c>
      <c r="N60" s="1">
        <v>10</v>
      </c>
      <c r="O60" s="1">
        <v>33</v>
      </c>
      <c r="P60" s="1">
        <v>117</v>
      </c>
      <c r="Q60" s="16">
        <v>374.58293968023258</v>
      </c>
      <c r="R60" s="21">
        <v>1.1101184422122994</v>
      </c>
      <c r="S60" s="21">
        <v>62.494445155828984</v>
      </c>
      <c r="T60" s="21">
        <v>61.384326713616687</v>
      </c>
      <c r="U60" s="21">
        <v>8.539633154338172E-2</v>
      </c>
      <c r="V60" s="21">
        <v>11.686149115213921</v>
      </c>
      <c r="W60" s="21">
        <v>11.600752783670538</v>
      </c>
      <c r="X60" s="13" t="s">
        <v>2350</v>
      </c>
      <c r="Y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 s="1">
        <v>41.498215605200002</v>
      </c>
      <c r="AA60" s="1">
        <v>-81.673636248299999</v>
      </c>
      <c r="AB60" s="1">
        <v>41.504238755499998</v>
      </c>
      <c r="AC60" s="1">
        <v>-81.670059352699994</v>
      </c>
    </row>
    <row r="61" spans="1:29" x14ac:dyDescent="0.25">
      <c r="A61" s="13">
        <v>43</v>
      </c>
      <c r="B61" s="22" t="s">
        <v>4937</v>
      </c>
      <c r="C61" s="17">
        <v>8</v>
      </c>
      <c r="D61" s="1" t="s">
        <v>787</v>
      </c>
      <c r="E61" s="1" t="s">
        <v>4502</v>
      </c>
      <c r="F61" s="1" t="s">
        <v>4503</v>
      </c>
      <c r="G61" s="1" t="s">
        <v>3918</v>
      </c>
      <c r="H61" s="1">
        <v>16.8</v>
      </c>
      <c r="I61" s="1">
        <v>17.3</v>
      </c>
      <c r="J61" s="1" t="s">
        <v>3190</v>
      </c>
      <c r="K61" s="1" t="s">
        <v>4985</v>
      </c>
      <c r="L61" s="1">
        <v>1</v>
      </c>
      <c r="M61" s="1">
        <v>0</v>
      </c>
      <c r="N61" s="1">
        <v>23</v>
      </c>
      <c r="O61" s="1">
        <v>23</v>
      </c>
      <c r="P61" s="1">
        <v>130</v>
      </c>
      <c r="Q61" s="16">
        <v>428.31731468023258</v>
      </c>
      <c r="R61" s="21">
        <v>1.3169210070916288</v>
      </c>
      <c r="S61" s="21">
        <v>70.467879110006166</v>
      </c>
      <c r="T61" s="21">
        <v>69.150958102914544</v>
      </c>
      <c r="U61" s="21">
        <v>9.5609086900253021E-2</v>
      </c>
      <c r="V61" s="21">
        <v>11.432760093461615</v>
      </c>
      <c r="W61" s="21">
        <v>11.337151006561362</v>
      </c>
      <c r="X61" s="13" t="s">
        <v>2350</v>
      </c>
      <c r="Y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 s="1">
        <v>39.293669910600002</v>
      </c>
      <c r="AA61" s="1">
        <v>-84.441792100499995</v>
      </c>
      <c r="AB61" s="1">
        <v>0</v>
      </c>
      <c r="AC61" s="1">
        <v>0</v>
      </c>
    </row>
    <row r="62" spans="1:29" x14ac:dyDescent="0.25">
      <c r="A62" s="13">
        <v>44</v>
      </c>
      <c r="B62" s="22" t="s">
        <v>4937</v>
      </c>
      <c r="C62" s="17">
        <v>12</v>
      </c>
      <c r="D62" s="1" t="s">
        <v>785</v>
      </c>
      <c r="E62" s="1" t="s">
        <v>4499</v>
      </c>
      <c r="F62" s="1" t="s">
        <v>4513</v>
      </c>
      <c r="G62" s="1" t="s">
        <v>4566</v>
      </c>
      <c r="H62" s="1">
        <v>18.3</v>
      </c>
      <c r="I62" s="1">
        <v>18.8</v>
      </c>
      <c r="J62" s="1" t="s">
        <v>3190</v>
      </c>
      <c r="K62" s="1" t="s">
        <v>4986</v>
      </c>
      <c r="L62" s="1">
        <v>0</v>
      </c>
      <c r="M62" s="1">
        <v>4</v>
      </c>
      <c r="N62" s="1">
        <v>14</v>
      </c>
      <c r="O62" s="1">
        <v>19</v>
      </c>
      <c r="P62" s="1">
        <v>131</v>
      </c>
      <c r="Q62" s="16">
        <v>489.67550872093022</v>
      </c>
      <c r="R62" s="21">
        <v>1.2729955011972747</v>
      </c>
      <c r="S62" s="21">
        <v>67.542494573116741</v>
      </c>
      <c r="T62" s="21">
        <v>66.269499071919469</v>
      </c>
      <c r="U62" s="21">
        <v>5.8929291113771445E-2</v>
      </c>
      <c r="V62" s="21">
        <v>11.329400925475809</v>
      </c>
      <c r="W62" s="21">
        <v>11.270471634362037</v>
      </c>
      <c r="X62" s="13" t="s">
        <v>2350</v>
      </c>
      <c r="Y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 s="1">
        <v>41.407248684700001</v>
      </c>
      <c r="AA62" s="1">
        <v>-81.639582273800002</v>
      </c>
      <c r="AB62" s="1">
        <v>41.4088933942</v>
      </c>
      <c r="AC62" s="1">
        <v>-81.630208208300004</v>
      </c>
    </row>
    <row r="63" spans="1:29" x14ac:dyDescent="0.25">
      <c r="A63" s="13">
        <v>45</v>
      </c>
      <c r="B63" s="22" t="s">
        <v>4937</v>
      </c>
      <c r="C63" s="17">
        <v>8</v>
      </c>
      <c r="D63" s="1" t="s">
        <v>787</v>
      </c>
      <c r="E63" s="1" t="s">
        <v>4502</v>
      </c>
      <c r="F63" s="1" t="s">
        <v>4503</v>
      </c>
      <c r="G63" s="1" t="s">
        <v>3918</v>
      </c>
      <c r="H63" s="1">
        <v>9.6999999999999993</v>
      </c>
      <c r="I63" s="1">
        <v>10.199999999999999</v>
      </c>
      <c r="J63" s="1" t="s">
        <v>3190</v>
      </c>
      <c r="K63" s="1" t="s">
        <v>4985</v>
      </c>
      <c r="L63" s="1">
        <v>0</v>
      </c>
      <c r="M63" s="1">
        <v>0</v>
      </c>
      <c r="N63" s="1">
        <v>16</v>
      </c>
      <c r="O63" s="1">
        <v>26</v>
      </c>
      <c r="P63" s="1">
        <v>126</v>
      </c>
      <c r="Q63" s="16">
        <v>346.125</v>
      </c>
      <c r="R63" s="21">
        <v>1.5126814099491934</v>
      </c>
      <c r="S63" s="21">
        <v>67.611613625744823</v>
      </c>
      <c r="T63" s="21">
        <v>66.098932215795628</v>
      </c>
      <c r="U63" s="21">
        <v>0.12129022979567167</v>
      </c>
      <c r="V63" s="21">
        <v>11.312124839037789</v>
      </c>
      <c r="W63" s="21">
        <v>11.190834609242117</v>
      </c>
      <c r="X63" s="13" t="s">
        <v>2350</v>
      </c>
      <c r="Y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 s="1">
        <v>39.197384906099998</v>
      </c>
      <c r="AA63" s="1">
        <v>-84.472152277099994</v>
      </c>
      <c r="AB63" s="1">
        <v>39.203418810999999</v>
      </c>
      <c r="AC63" s="1">
        <v>-84.4670767904</v>
      </c>
    </row>
    <row r="64" spans="1:29" x14ac:dyDescent="0.25">
      <c r="A64" s="13">
        <v>10</v>
      </c>
      <c r="B64" s="22" t="s">
        <v>3197</v>
      </c>
      <c r="C64" s="17">
        <v>6</v>
      </c>
      <c r="D64" s="1" t="s">
        <v>784</v>
      </c>
      <c r="E64" s="1" t="s">
        <v>821</v>
      </c>
      <c r="F64" s="1" t="s">
        <v>5561</v>
      </c>
      <c r="G64" s="1" t="s">
        <v>274</v>
      </c>
      <c r="H64" s="21">
        <v>3.0019999999931315</v>
      </c>
      <c r="I64" s="21">
        <v>0</v>
      </c>
      <c r="J64" s="1" t="s">
        <v>258</v>
      </c>
      <c r="K64" s="1" t="s">
        <v>259</v>
      </c>
      <c r="L64" s="1">
        <v>0</v>
      </c>
      <c r="M64" s="1">
        <v>5</v>
      </c>
      <c r="N64" s="1">
        <v>37</v>
      </c>
      <c r="O64" s="1">
        <v>17</v>
      </c>
      <c r="P64" s="1">
        <v>75</v>
      </c>
      <c r="Q64" s="16">
        <v>621.05532340116281</v>
      </c>
      <c r="R64" s="21">
        <v>8.7814111788908527</v>
      </c>
      <c r="S64" s="21">
        <v>28.533839810739099</v>
      </c>
      <c r="T64" s="21">
        <v>19.752428631848247</v>
      </c>
      <c r="U64" s="21">
        <v>0.60234174144435282</v>
      </c>
      <c r="V64" s="21">
        <v>11.294914519564928</v>
      </c>
      <c r="W64" s="21">
        <v>10.692572778120576</v>
      </c>
      <c r="X64" s="13" t="s">
        <v>2350</v>
      </c>
      <c r="Y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 s="1">
        <v>39.972003000000001</v>
      </c>
      <c r="AA64" s="1">
        <v>-82.913506999999996</v>
      </c>
      <c r="AB64" s="1">
        <v>0</v>
      </c>
      <c r="AC64" s="1">
        <v>0</v>
      </c>
    </row>
    <row r="65" spans="1:29" x14ac:dyDescent="0.25">
      <c r="A65" s="13">
        <v>4</v>
      </c>
      <c r="B65" s="22" t="s">
        <v>4966</v>
      </c>
      <c r="C65" s="17">
        <v>6</v>
      </c>
      <c r="D65" s="1" t="s">
        <v>784</v>
      </c>
      <c r="E65" s="1" t="s">
        <v>3931</v>
      </c>
      <c r="F65" s="1" t="s">
        <v>3932</v>
      </c>
      <c r="G65" s="1" t="s">
        <v>4360</v>
      </c>
      <c r="H65" s="1">
        <v>3.5</v>
      </c>
      <c r="I65" s="1">
        <v>4</v>
      </c>
      <c r="J65" s="1" t="s">
        <v>3190</v>
      </c>
      <c r="K65" s="1" t="s">
        <v>4981</v>
      </c>
      <c r="L65" s="1">
        <v>0</v>
      </c>
      <c r="M65" s="1">
        <v>2</v>
      </c>
      <c r="N65" s="1">
        <v>15</v>
      </c>
      <c r="O65" s="1">
        <v>10</v>
      </c>
      <c r="P65" s="1">
        <v>50</v>
      </c>
      <c r="Q65" s="16">
        <v>283.93150436046511</v>
      </c>
      <c r="R65" s="21">
        <v>2.9616531051451704</v>
      </c>
      <c r="S65" s="21">
        <v>33.856627669170763</v>
      </c>
      <c r="T65" s="21">
        <v>30.894974564025592</v>
      </c>
      <c r="U65" s="21">
        <v>0.18377678802259328</v>
      </c>
      <c r="V65" s="21">
        <v>11.10613053788062</v>
      </c>
      <c r="W65" s="21">
        <v>10.922353749858027</v>
      </c>
      <c r="X65" s="13" t="s">
        <v>2350</v>
      </c>
      <c r="Y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 s="1">
        <v>39.996836981400001</v>
      </c>
      <c r="AA65" s="1">
        <v>-83.025227600600005</v>
      </c>
      <c r="AB65" s="1">
        <v>40.002506980100001</v>
      </c>
      <c r="AC65" s="1">
        <v>-83.030353038200005</v>
      </c>
    </row>
    <row r="66" spans="1:29" x14ac:dyDescent="0.25">
      <c r="A66" s="13">
        <v>46</v>
      </c>
      <c r="B66" s="22" t="s">
        <v>4937</v>
      </c>
      <c r="C66" s="17">
        <v>8</v>
      </c>
      <c r="D66" s="1" t="s">
        <v>787</v>
      </c>
      <c r="E66" s="1" t="s">
        <v>4497</v>
      </c>
      <c r="F66" s="1" t="s">
        <v>4498</v>
      </c>
      <c r="G66" s="1" t="s">
        <v>3918</v>
      </c>
      <c r="H66" s="1">
        <v>1</v>
      </c>
      <c r="I66" s="1">
        <v>1.5</v>
      </c>
      <c r="J66" s="1" t="s">
        <v>3190</v>
      </c>
      <c r="K66" s="1" t="s">
        <v>4987</v>
      </c>
      <c r="L66" s="1">
        <v>0</v>
      </c>
      <c r="M66" s="1">
        <v>0</v>
      </c>
      <c r="N66" s="1">
        <v>18</v>
      </c>
      <c r="O66" s="1">
        <v>11</v>
      </c>
      <c r="P66" s="1">
        <v>94</v>
      </c>
      <c r="Q66" s="16">
        <v>260.65625</v>
      </c>
      <c r="R66" s="21">
        <v>1.2871600783091481</v>
      </c>
      <c r="S66" s="21">
        <v>50.103846935620076</v>
      </c>
      <c r="T66" s="21">
        <v>48.816686857310927</v>
      </c>
      <c r="U66" s="21">
        <v>0.10171459016410497</v>
      </c>
      <c r="V66" s="21">
        <v>11.097462737297867</v>
      </c>
      <c r="W66" s="21">
        <v>10.995748147133762</v>
      </c>
      <c r="X66" s="13" t="s">
        <v>2350</v>
      </c>
      <c r="Y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 s="1">
        <v>39.104129727900002</v>
      </c>
      <c r="AA66" s="1">
        <v>-84.527318194200006</v>
      </c>
      <c r="AB66" s="1">
        <v>39.109989189700002</v>
      </c>
      <c r="AC66" s="1">
        <v>-84.531422333500004</v>
      </c>
    </row>
    <row r="67" spans="1:29" x14ac:dyDescent="0.25">
      <c r="A67" s="13">
        <v>5</v>
      </c>
      <c r="B67" s="22" t="s">
        <v>4966</v>
      </c>
      <c r="C67" s="17">
        <v>8</v>
      </c>
      <c r="D67" s="1" t="s">
        <v>787</v>
      </c>
      <c r="E67" s="1" t="s">
        <v>3933</v>
      </c>
      <c r="F67" s="1" t="s">
        <v>3934</v>
      </c>
      <c r="G67" s="1" t="s">
        <v>4361</v>
      </c>
      <c r="H67" s="1">
        <v>19.399999999999999</v>
      </c>
      <c r="I67" s="1">
        <v>19.899999999999999</v>
      </c>
      <c r="J67" s="1" t="s">
        <v>3190</v>
      </c>
      <c r="K67" s="1" t="s">
        <v>32</v>
      </c>
      <c r="L67" s="1">
        <v>0</v>
      </c>
      <c r="M67" s="1">
        <v>0</v>
      </c>
      <c r="N67" s="1">
        <v>13</v>
      </c>
      <c r="O67" s="1">
        <v>16</v>
      </c>
      <c r="P67" s="1">
        <v>105</v>
      </c>
      <c r="Q67" s="16">
        <v>261.109375</v>
      </c>
      <c r="R67" s="21">
        <v>1.1767518491808457</v>
      </c>
      <c r="S67" s="21">
        <v>62.178727097231267</v>
      </c>
      <c r="T67" s="21">
        <v>61.001975248050421</v>
      </c>
      <c r="U67" s="21">
        <v>6.6549281619016326E-2</v>
      </c>
      <c r="V67" s="21">
        <v>11.069011740197261</v>
      </c>
      <c r="W67" s="21">
        <v>11.002462458578245</v>
      </c>
      <c r="X67" s="13" t="s">
        <v>2350</v>
      </c>
      <c r="Y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 s="1">
        <v>0</v>
      </c>
      <c r="AA67" s="1">
        <v>0</v>
      </c>
      <c r="AB67" s="1">
        <v>0</v>
      </c>
      <c r="AC67" s="1">
        <v>0</v>
      </c>
    </row>
    <row r="68" spans="1:29" x14ac:dyDescent="0.25">
      <c r="A68" s="13">
        <v>47</v>
      </c>
      <c r="B68" s="22" t="s">
        <v>4937</v>
      </c>
      <c r="C68" s="17">
        <v>6</v>
      </c>
      <c r="D68" s="1" t="s">
        <v>784</v>
      </c>
      <c r="E68" s="1" t="s">
        <v>4491</v>
      </c>
      <c r="F68" s="1" t="s">
        <v>4492</v>
      </c>
      <c r="G68" s="1" t="s">
        <v>4564</v>
      </c>
      <c r="H68" s="1">
        <v>4.4000000000000004</v>
      </c>
      <c r="I68" s="1">
        <v>4.9000000000000004</v>
      </c>
      <c r="J68" s="1" t="s">
        <v>3190</v>
      </c>
      <c r="K68" s="1" t="s">
        <v>4985</v>
      </c>
      <c r="L68" s="1">
        <v>0</v>
      </c>
      <c r="M68" s="1">
        <v>3</v>
      </c>
      <c r="N68" s="1">
        <v>23</v>
      </c>
      <c r="O68" s="1">
        <v>17</v>
      </c>
      <c r="P68" s="1">
        <v>77</v>
      </c>
      <c r="Q68" s="16">
        <v>440.04569404069764</v>
      </c>
      <c r="R68" s="21">
        <v>0.99941071117822389</v>
      </c>
      <c r="S68" s="21">
        <v>66.636451665347082</v>
      </c>
      <c r="T68" s="21">
        <v>65.637040954168853</v>
      </c>
      <c r="U68" s="21">
        <v>7.0649158670723383E-2</v>
      </c>
      <c r="V68" s="21">
        <v>11.039953033601901</v>
      </c>
      <c r="W68" s="21">
        <v>10.969303874931176</v>
      </c>
      <c r="X68" s="13" t="s">
        <v>2350</v>
      </c>
      <c r="Y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 s="1">
        <v>39.975949421999999</v>
      </c>
      <c r="AA68" s="1">
        <v>-82.996103261499997</v>
      </c>
      <c r="AB68" s="1">
        <v>39.9793021614</v>
      </c>
      <c r="AC68" s="1">
        <v>-82.987863239999996</v>
      </c>
    </row>
    <row r="69" spans="1:29" x14ac:dyDescent="0.25">
      <c r="A69" s="13">
        <v>6</v>
      </c>
      <c r="B69" s="22" t="s">
        <v>4966</v>
      </c>
      <c r="C69" s="17">
        <v>12</v>
      </c>
      <c r="D69" s="1" t="s">
        <v>785</v>
      </c>
      <c r="E69" s="1" t="s">
        <v>3935</v>
      </c>
      <c r="F69" s="1" t="s">
        <v>3936</v>
      </c>
      <c r="G69" s="1" t="s">
        <v>3702</v>
      </c>
      <c r="H69" s="1">
        <v>10.6</v>
      </c>
      <c r="I69" s="1">
        <v>11.1</v>
      </c>
      <c r="J69" s="1" t="s">
        <v>3190</v>
      </c>
      <c r="K69" s="1" t="s">
        <v>4982</v>
      </c>
      <c r="L69" s="1">
        <v>0</v>
      </c>
      <c r="M69" s="1">
        <v>2</v>
      </c>
      <c r="N69" s="1">
        <v>11</v>
      </c>
      <c r="O69" s="1">
        <v>44</v>
      </c>
      <c r="P69" s="1">
        <v>122</v>
      </c>
      <c r="Q69" s="16">
        <v>480.61900436046511</v>
      </c>
      <c r="R69" s="21">
        <v>0.54025839360309524</v>
      </c>
      <c r="S69" s="21">
        <v>64.37417547603323</v>
      </c>
      <c r="T69" s="21">
        <v>63.833917082430133</v>
      </c>
      <c r="U69" s="21">
        <v>3.0326438300755227E-2</v>
      </c>
      <c r="V69" s="21">
        <v>10.972705258020003</v>
      </c>
      <c r="W69" s="21">
        <v>10.942378819719249</v>
      </c>
      <c r="X69" s="13" t="s">
        <v>2350</v>
      </c>
      <c r="Y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 s="1">
        <v>41.4644586565</v>
      </c>
      <c r="AA69" s="1">
        <v>-81.501422290400001</v>
      </c>
      <c r="AB69" s="1">
        <v>41.463699568800003</v>
      </c>
      <c r="AC69" s="1">
        <v>-81.492088448800004</v>
      </c>
    </row>
    <row r="70" spans="1:29" x14ac:dyDescent="0.25">
      <c r="A70" s="13">
        <v>1</v>
      </c>
      <c r="B70" s="22" t="s">
        <v>3201</v>
      </c>
      <c r="C70" s="17">
        <v>6</v>
      </c>
      <c r="D70" s="1" t="s">
        <v>799</v>
      </c>
      <c r="E70" s="1" t="s">
        <v>1854</v>
      </c>
      <c r="F70" s="1" t="s">
        <v>3244</v>
      </c>
      <c r="G70" s="1" t="s">
        <v>1341</v>
      </c>
      <c r="H70" s="21">
        <v>1.3950000000040745</v>
      </c>
      <c r="I70" s="21">
        <v>0</v>
      </c>
      <c r="J70" s="1" t="s">
        <v>258</v>
      </c>
      <c r="K70" s="1" t="s">
        <v>259</v>
      </c>
      <c r="L70" s="1">
        <v>0</v>
      </c>
      <c r="M70" s="1">
        <v>0</v>
      </c>
      <c r="N70" s="1">
        <v>27</v>
      </c>
      <c r="O70" s="1">
        <v>34</v>
      </c>
      <c r="P70" s="1">
        <v>98</v>
      </c>
      <c r="Q70" s="16">
        <v>425.640625</v>
      </c>
      <c r="R70" s="21">
        <v>12.802869773704238</v>
      </c>
      <c r="S70" s="21">
        <v>30.872480107598694</v>
      </c>
      <c r="T70" s="21">
        <v>18.069610333894456</v>
      </c>
      <c r="U70" s="21">
        <v>0.89354008802924634</v>
      </c>
      <c r="V70" s="21">
        <v>10.9408652298861</v>
      </c>
      <c r="W70" s="21">
        <v>10.047325141856854</v>
      </c>
      <c r="X70" s="13" t="s">
        <v>2350</v>
      </c>
      <c r="Y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 s="1">
        <v>40.1569</v>
      </c>
      <c r="AA70" s="1">
        <v>-83.018495000000001</v>
      </c>
      <c r="AB70" s="1">
        <v>0</v>
      </c>
      <c r="AC70" s="1">
        <v>0</v>
      </c>
    </row>
    <row r="71" spans="1:29" x14ac:dyDescent="0.25">
      <c r="A71" s="13">
        <v>48</v>
      </c>
      <c r="B71" s="22" t="s">
        <v>4937</v>
      </c>
      <c r="C71" s="17">
        <v>12</v>
      </c>
      <c r="D71" s="1" t="s">
        <v>785</v>
      </c>
      <c r="E71" s="1" t="s">
        <v>4504</v>
      </c>
      <c r="F71" s="1" t="s">
        <v>4514</v>
      </c>
      <c r="G71" s="1" t="s">
        <v>3920</v>
      </c>
      <c r="H71" s="1">
        <v>16.100000000000001</v>
      </c>
      <c r="I71" s="1">
        <v>16.600000000000001</v>
      </c>
      <c r="J71" s="1" t="s">
        <v>3190</v>
      </c>
      <c r="K71" s="1" t="s">
        <v>4985</v>
      </c>
      <c r="L71" s="1">
        <v>1</v>
      </c>
      <c r="M71" s="1">
        <v>2</v>
      </c>
      <c r="N71" s="1">
        <v>19</v>
      </c>
      <c r="O71" s="1">
        <v>19</v>
      </c>
      <c r="P71" s="1">
        <v>95</v>
      </c>
      <c r="Q71" s="16">
        <v>440.73319404069764</v>
      </c>
      <c r="R71" s="21">
        <v>1.4427417935906461</v>
      </c>
      <c r="S71" s="21">
        <v>55.330684181520361</v>
      </c>
      <c r="T71" s="21">
        <v>53.887942387929712</v>
      </c>
      <c r="U71" s="21">
        <v>0.11151044562822805</v>
      </c>
      <c r="V71" s="21">
        <v>10.841351997178021</v>
      </c>
      <c r="W71" s="21">
        <v>10.729841551549793</v>
      </c>
      <c r="X71" s="13" t="s">
        <v>2350</v>
      </c>
      <c r="Y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 s="1">
        <v>41.494120716099999</v>
      </c>
      <c r="AA71" s="1">
        <v>-81.683903657900004</v>
      </c>
      <c r="AB71" s="1">
        <v>41.497450780800001</v>
      </c>
      <c r="AC71" s="1">
        <v>-81.675442162099998</v>
      </c>
    </row>
    <row r="72" spans="1:29" x14ac:dyDescent="0.25">
      <c r="A72" s="13">
        <v>7</v>
      </c>
      <c r="B72" s="22" t="s">
        <v>4966</v>
      </c>
      <c r="C72" s="17">
        <v>8</v>
      </c>
      <c r="D72" s="1" t="s">
        <v>787</v>
      </c>
      <c r="E72" s="1" t="s">
        <v>3937</v>
      </c>
      <c r="F72" s="1" t="s">
        <v>3938</v>
      </c>
      <c r="G72" s="1" t="s">
        <v>4362</v>
      </c>
      <c r="H72" s="1">
        <v>2.7</v>
      </c>
      <c r="I72" s="1">
        <v>3.2</v>
      </c>
      <c r="J72" s="1" t="s">
        <v>3190</v>
      </c>
      <c r="K72" s="1" t="s">
        <v>4981</v>
      </c>
      <c r="L72" s="1">
        <v>0</v>
      </c>
      <c r="M72" s="1">
        <v>2</v>
      </c>
      <c r="N72" s="1">
        <v>17</v>
      </c>
      <c r="O72" s="1">
        <v>10</v>
      </c>
      <c r="P72" s="1">
        <v>111</v>
      </c>
      <c r="Q72" s="16">
        <v>358.02525436046511</v>
      </c>
      <c r="R72" s="21">
        <v>2.1582284281791293</v>
      </c>
      <c r="S72" s="21">
        <v>57.221754777407895</v>
      </c>
      <c r="T72" s="21">
        <v>55.063526349228766</v>
      </c>
      <c r="U72" s="21">
        <v>0.12972902367683201</v>
      </c>
      <c r="V72" s="21">
        <v>10.77384705494508</v>
      </c>
      <c r="W72" s="21">
        <v>10.644118031268247</v>
      </c>
      <c r="X72" s="13" t="s">
        <v>2350</v>
      </c>
      <c r="Y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 s="1">
        <v>39.163828559300001</v>
      </c>
      <c r="AA72" s="1">
        <v>-84.450242366400005</v>
      </c>
      <c r="AB72" s="1">
        <v>39.164321366000003</v>
      </c>
      <c r="AC72" s="1">
        <v>-84.441266992099997</v>
      </c>
    </row>
    <row r="73" spans="1:29" x14ac:dyDescent="0.25">
      <c r="A73" s="13">
        <v>49</v>
      </c>
      <c r="B73" s="22" t="s">
        <v>4937</v>
      </c>
      <c r="C73" s="17">
        <v>8</v>
      </c>
      <c r="D73" s="1" t="s">
        <v>787</v>
      </c>
      <c r="E73" s="1" t="s">
        <v>4502</v>
      </c>
      <c r="F73" s="1" t="s">
        <v>4503</v>
      </c>
      <c r="G73" s="1" t="s">
        <v>3918</v>
      </c>
      <c r="H73" s="1">
        <v>0.9</v>
      </c>
      <c r="I73" s="1">
        <v>1.4</v>
      </c>
      <c r="J73" s="1" t="s">
        <v>3190</v>
      </c>
      <c r="K73" s="1" t="s">
        <v>4985</v>
      </c>
      <c r="L73" s="1">
        <v>2</v>
      </c>
      <c r="M73" s="1">
        <v>5</v>
      </c>
      <c r="N73" s="1">
        <v>20</v>
      </c>
      <c r="O73" s="1">
        <v>18</v>
      </c>
      <c r="P73" s="1">
        <v>139</v>
      </c>
      <c r="Q73" s="16">
        <v>669.54932776162786</v>
      </c>
      <c r="R73" s="21">
        <v>1.2129640137466533</v>
      </c>
      <c r="S73" s="21">
        <v>72.113782893573713</v>
      </c>
      <c r="T73" s="21">
        <v>70.900818879827057</v>
      </c>
      <c r="U73" s="21">
        <v>9.083934614308864E-2</v>
      </c>
      <c r="V73" s="21">
        <v>10.766589040000165</v>
      </c>
      <c r="W73" s="21">
        <v>10.675749693857076</v>
      </c>
      <c r="X73" s="13" t="s">
        <v>2350</v>
      </c>
      <c r="Y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 s="1">
        <v>39.103764061</v>
      </c>
      <c r="AA73" s="1">
        <v>-84.526848931399996</v>
      </c>
      <c r="AB73" s="1">
        <v>39.1093102508</v>
      </c>
      <c r="AC73" s="1">
        <v>-84.531708093899994</v>
      </c>
    </row>
    <row r="74" spans="1:29" x14ac:dyDescent="0.25">
      <c r="A74" s="13">
        <v>8</v>
      </c>
      <c r="B74" s="22" t="s">
        <v>4966</v>
      </c>
      <c r="C74" s="17">
        <v>6</v>
      </c>
      <c r="D74" s="1" t="s">
        <v>784</v>
      </c>
      <c r="E74" s="1" t="s">
        <v>3931</v>
      </c>
      <c r="F74" s="1" t="s">
        <v>3932</v>
      </c>
      <c r="G74" s="1" t="s">
        <v>4360</v>
      </c>
      <c r="H74" s="1">
        <v>0.2</v>
      </c>
      <c r="I74" s="1">
        <v>0.7</v>
      </c>
      <c r="J74" s="1" t="s">
        <v>3190</v>
      </c>
      <c r="K74" s="1" t="s">
        <v>4981</v>
      </c>
      <c r="L74" s="1">
        <v>0</v>
      </c>
      <c r="M74" s="1">
        <v>1</v>
      </c>
      <c r="N74" s="1">
        <v>11</v>
      </c>
      <c r="O74" s="1">
        <v>14</v>
      </c>
      <c r="P74" s="1">
        <v>57</v>
      </c>
      <c r="Q74" s="16">
        <v>236.81731468023256</v>
      </c>
      <c r="R74" s="21">
        <v>2.9616531051451704</v>
      </c>
      <c r="S74" s="21">
        <v>36.494288755794663</v>
      </c>
      <c r="T74" s="21">
        <v>33.532635650649496</v>
      </c>
      <c r="U74" s="21">
        <v>0.18377678802259328</v>
      </c>
      <c r="V74" s="21">
        <v>10.695306863503484</v>
      </c>
      <c r="W74" s="21">
        <v>10.511530075480891</v>
      </c>
      <c r="X74" s="13" t="s">
        <v>2350</v>
      </c>
      <c r="Y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 s="1">
        <v>39.950844626600002</v>
      </c>
      <c r="AA74" s="1">
        <v>-83.019091620400005</v>
      </c>
      <c r="AB74" s="1">
        <v>39.957639839099997</v>
      </c>
      <c r="AC74" s="1">
        <v>-83.018451288700007</v>
      </c>
    </row>
    <row r="75" spans="1:29" x14ac:dyDescent="0.25">
      <c r="A75" s="13">
        <v>50</v>
      </c>
      <c r="B75" s="22" t="s">
        <v>4937</v>
      </c>
      <c r="C75" s="17">
        <v>8</v>
      </c>
      <c r="D75" s="1" t="s">
        <v>787</v>
      </c>
      <c r="E75" s="1" t="s">
        <v>4515</v>
      </c>
      <c r="F75" s="1" t="s">
        <v>4511</v>
      </c>
      <c r="G75" s="1" t="s">
        <v>3917</v>
      </c>
      <c r="H75" s="1">
        <v>0.9</v>
      </c>
      <c r="I75" s="1">
        <v>1.4</v>
      </c>
      <c r="J75" s="1" t="s">
        <v>3190</v>
      </c>
      <c r="K75" s="1" t="s">
        <v>4980</v>
      </c>
      <c r="L75" s="1">
        <v>0</v>
      </c>
      <c r="M75" s="1">
        <v>1</v>
      </c>
      <c r="N75" s="1">
        <v>37</v>
      </c>
      <c r="O75" s="1">
        <v>18</v>
      </c>
      <c r="P75" s="1">
        <v>178</v>
      </c>
      <c r="Q75" s="16">
        <v>545.78606468023258</v>
      </c>
      <c r="R75" s="21">
        <v>0.59607539171074941</v>
      </c>
      <c r="S75" s="21">
        <v>97.902639870372965</v>
      </c>
      <c r="T75" s="21">
        <v>97.30656447866221</v>
      </c>
      <c r="U75" s="21">
        <v>3.6296903885094899E-2</v>
      </c>
      <c r="V75" s="21">
        <v>10.676418094718759</v>
      </c>
      <c r="W75" s="21">
        <v>10.640121190833664</v>
      </c>
      <c r="X75" s="13" t="s">
        <v>2350</v>
      </c>
      <c r="Y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 s="1">
        <v>39.098427040899999</v>
      </c>
      <c r="AA75" s="1">
        <v>-84.510831774899998</v>
      </c>
      <c r="AB75" s="1">
        <v>39.101314113100003</v>
      </c>
      <c r="AC75" s="1">
        <v>-84.503638123599998</v>
      </c>
    </row>
    <row r="76" spans="1:29" x14ac:dyDescent="0.25">
      <c r="A76" s="13">
        <v>11</v>
      </c>
      <c r="B76" s="22" t="s">
        <v>3197</v>
      </c>
      <c r="C76" s="17">
        <v>12</v>
      </c>
      <c r="D76" s="1" t="s">
        <v>785</v>
      </c>
      <c r="E76" s="1" t="s">
        <v>822</v>
      </c>
      <c r="F76" s="1" t="s">
        <v>5562</v>
      </c>
      <c r="G76" s="1" t="s">
        <v>275</v>
      </c>
      <c r="H76" s="21">
        <v>2.7540000000008149</v>
      </c>
      <c r="I76" s="21">
        <v>0</v>
      </c>
      <c r="J76" s="1" t="s">
        <v>258</v>
      </c>
      <c r="K76" s="1" t="s">
        <v>260</v>
      </c>
      <c r="L76" s="1">
        <v>0</v>
      </c>
      <c r="M76" s="1">
        <v>2</v>
      </c>
      <c r="N76" s="1">
        <v>14</v>
      </c>
      <c r="O76" s="1">
        <v>42</v>
      </c>
      <c r="P76" s="1">
        <v>138</v>
      </c>
      <c r="Q76" s="16">
        <v>507.38462936046511</v>
      </c>
      <c r="R76" s="21">
        <v>7.3919211718890452</v>
      </c>
      <c r="S76" s="21">
        <v>39.079328096005646</v>
      </c>
      <c r="T76" s="21">
        <v>31.687406924116601</v>
      </c>
      <c r="U76" s="21">
        <v>0.50323568152707443</v>
      </c>
      <c r="V76" s="21">
        <v>10.586694708032825</v>
      </c>
      <c r="W76" s="21">
        <v>10.08345902650575</v>
      </c>
      <c r="X76" s="13" t="s">
        <v>2350</v>
      </c>
      <c r="Y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 s="1">
        <v>41.487921</v>
      </c>
      <c r="AA76" s="1">
        <v>-81.651598000000007</v>
      </c>
      <c r="AB76" s="1">
        <v>0</v>
      </c>
      <c r="AC76" s="1">
        <v>0</v>
      </c>
    </row>
    <row r="77" spans="1:29" x14ac:dyDescent="0.25">
      <c r="A77" s="13">
        <v>12</v>
      </c>
      <c r="B77" s="22" t="s">
        <v>3197</v>
      </c>
      <c r="C77" s="17">
        <v>6</v>
      </c>
      <c r="D77" s="1" t="s">
        <v>784</v>
      </c>
      <c r="E77" s="1" t="s">
        <v>823</v>
      </c>
      <c r="F77" s="1" t="s">
        <v>5557</v>
      </c>
      <c r="G77" s="1" t="s">
        <v>276</v>
      </c>
      <c r="H77" s="21">
        <v>13.778000000005704</v>
      </c>
      <c r="I77" s="21">
        <v>0</v>
      </c>
      <c r="J77" s="1" t="s">
        <v>258</v>
      </c>
      <c r="K77" s="1" t="s">
        <v>259</v>
      </c>
      <c r="L77" s="1">
        <v>0</v>
      </c>
      <c r="M77" s="1">
        <v>2</v>
      </c>
      <c r="N77" s="1">
        <v>25</v>
      </c>
      <c r="O77" s="1">
        <v>31</v>
      </c>
      <c r="P77" s="1">
        <v>116</v>
      </c>
      <c r="Q77" s="16">
        <v>508.58775436046511</v>
      </c>
      <c r="R77" s="21">
        <v>7.6320917464050746</v>
      </c>
      <c r="S77" s="21">
        <v>35.358941028775043</v>
      </c>
      <c r="T77" s="21">
        <v>27.726849282369969</v>
      </c>
      <c r="U77" s="21">
        <v>0.52350668243886411</v>
      </c>
      <c r="V77" s="21">
        <v>10.491556395958717</v>
      </c>
      <c r="W77" s="21">
        <v>9.9680497135198536</v>
      </c>
      <c r="X77" s="13" t="s">
        <v>2350</v>
      </c>
      <c r="Y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 s="1">
        <v>39.955474000000002</v>
      </c>
      <c r="AA77" s="1">
        <v>-82.876846</v>
      </c>
      <c r="AB77" s="1">
        <v>0</v>
      </c>
      <c r="AC77" s="1">
        <v>0</v>
      </c>
    </row>
    <row r="78" spans="1:29" x14ac:dyDescent="0.25">
      <c r="A78" s="13">
        <v>51</v>
      </c>
      <c r="B78" s="22" t="s">
        <v>4937</v>
      </c>
      <c r="C78" s="17">
        <v>12</v>
      </c>
      <c r="D78" s="1" t="s">
        <v>785</v>
      </c>
      <c r="E78" s="1" t="s">
        <v>4516</v>
      </c>
      <c r="F78" s="1" t="s">
        <v>4496</v>
      </c>
      <c r="G78" s="1" t="s">
        <v>3920</v>
      </c>
      <c r="H78" s="1">
        <v>14.4</v>
      </c>
      <c r="I78" s="1">
        <v>14.9</v>
      </c>
      <c r="J78" s="1" t="s">
        <v>3190</v>
      </c>
      <c r="K78" s="1" t="s">
        <v>4987</v>
      </c>
      <c r="L78" s="1">
        <v>0</v>
      </c>
      <c r="M78" s="1">
        <v>4</v>
      </c>
      <c r="N78" s="1">
        <v>8</v>
      </c>
      <c r="O78" s="1">
        <v>19</v>
      </c>
      <c r="P78" s="1">
        <v>70</v>
      </c>
      <c r="Q78" s="16">
        <v>389.39425872093022</v>
      </c>
      <c r="R78" s="21">
        <v>0.6461383087867042</v>
      </c>
      <c r="S78" s="21">
        <v>37.717004365680637</v>
      </c>
      <c r="T78" s="21">
        <v>37.070866056893934</v>
      </c>
      <c r="U78" s="21">
        <v>6.0271599873423599E-2</v>
      </c>
      <c r="V78" s="21">
        <v>10.395962931192665</v>
      </c>
      <c r="W78" s="21">
        <v>10.335691331319241</v>
      </c>
      <c r="X78" s="13" t="s">
        <v>2350</v>
      </c>
      <c r="Y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 s="1">
        <v>41.473933779799999</v>
      </c>
      <c r="AA78" s="1">
        <v>-81.698440479699997</v>
      </c>
      <c r="AB78" s="1">
        <v>41.477195235799996</v>
      </c>
      <c r="AC78" s="1">
        <v>-81.692995055899999</v>
      </c>
    </row>
    <row r="79" spans="1:29" x14ac:dyDescent="0.25">
      <c r="A79" s="13">
        <v>52</v>
      </c>
      <c r="B79" s="22" t="s">
        <v>4937</v>
      </c>
      <c r="C79" s="17">
        <v>8</v>
      </c>
      <c r="D79" s="1" t="s">
        <v>787</v>
      </c>
      <c r="E79" s="1" t="s">
        <v>4517</v>
      </c>
      <c r="F79" s="1" t="s">
        <v>4518</v>
      </c>
      <c r="G79" s="1" t="s">
        <v>3923</v>
      </c>
      <c r="H79" s="1">
        <v>26.1</v>
      </c>
      <c r="I79" s="1">
        <v>26.6</v>
      </c>
      <c r="J79" s="1" t="s">
        <v>3190</v>
      </c>
      <c r="K79" s="1" t="s">
        <v>4985</v>
      </c>
      <c r="L79" s="1">
        <v>0</v>
      </c>
      <c r="M79" s="1">
        <v>3</v>
      </c>
      <c r="N79" s="1">
        <v>17</v>
      </c>
      <c r="O79" s="1">
        <v>24</v>
      </c>
      <c r="P79" s="1">
        <v>110</v>
      </c>
      <c r="Q79" s="16">
        <v>464.82694404069764</v>
      </c>
      <c r="R79" s="21">
        <v>1.2470550692665627</v>
      </c>
      <c r="S79" s="21">
        <v>61.713169821869272</v>
      </c>
      <c r="T79" s="21">
        <v>60.466114752602707</v>
      </c>
      <c r="U79" s="21">
        <v>8.7671269711871405E-2</v>
      </c>
      <c r="V79" s="21">
        <v>10.393257539627573</v>
      </c>
      <c r="W79" s="21">
        <v>10.305586269915702</v>
      </c>
      <c r="X79" s="13" t="s">
        <v>2350</v>
      </c>
      <c r="Y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 s="1">
        <v>39.289931616399997</v>
      </c>
      <c r="AA79" s="1">
        <v>-84.4399427667</v>
      </c>
      <c r="AB79" s="1">
        <v>39.287644697600001</v>
      </c>
      <c r="AC79" s="1">
        <v>-84.4310839101</v>
      </c>
    </row>
    <row r="80" spans="1:29" x14ac:dyDescent="0.25">
      <c r="A80" s="13">
        <v>53</v>
      </c>
      <c r="B80" s="22" t="s">
        <v>4937</v>
      </c>
      <c r="C80" s="17">
        <v>6</v>
      </c>
      <c r="D80" s="1" t="s">
        <v>784</v>
      </c>
      <c r="E80" s="1" t="s">
        <v>4491</v>
      </c>
      <c r="F80" s="1" t="s">
        <v>4512</v>
      </c>
      <c r="G80" s="1" t="s">
        <v>4564</v>
      </c>
      <c r="H80" s="1">
        <v>2.9</v>
      </c>
      <c r="I80" s="1">
        <v>3.4</v>
      </c>
      <c r="J80" s="1" t="s">
        <v>3190</v>
      </c>
      <c r="K80" s="1" t="s">
        <v>4988</v>
      </c>
      <c r="L80" s="1">
        <v>1</v>
      </c>
      <c r="M80" s="1">
        <v>2</v>
      </c>
      <c r="N80" s="1">
        <v>20</v>
      </c>
      <c r="O80" s="1">
        <v>14</v>
      </c>
      <c r="P80" s="1">
        <v>49</v>
      </c>
      <c r="Q80" s="16">
        <v>379.09256904069764</v>
      </c>
      <c r="R80" s="21">
        <v>1.3043091892702199</v>
      </c>
      <c r="S80" s="21">
        <v>33.624708518949937</v>
      </c>
      <c r="T80" s="21">
        <v>32.320399329679717</v>
      </c>
      <c r="U80" s="21">
        <v>0.10042378072172239</v>
      </c>
      <c r="V80" s="21">
        <v>10.380775728728844</v>
      </c>
      <c r="W80" s="21">
        <v>10.280351948007121</v>
      </c>
      <c r="X80" s="13" t="s">
        <v>2350</v>
      </c>
      <c r="Y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 s="1">
        <v>39.971450768700002</v>
      </c>
      <c r="AA80" s="1">
        <v>-83.017351828900004</v>
      </c>
      <c r="AB80" s="1">
        <v>39.973162346400002</v>
      </c>
      <c r="AC80" s="1">
        <v>-83.008657699099999</v>
      </c>
    </row>
    <row r="81" spans="1:29" x14ac:dyDescent="0.25">
      <c r="A81" s="13">
        <v>13</v>
      </c>
      <c r="B81" s="22" t="s">
        <v>3197</v>
      </c>
      <c r="C81" s="17">
        <v>12</v>
      </c>
      <c r="D81" s="1" t="s">
        <v>785</v>
      </c>
      <c r="E81" s="1" t="s">
        <v>824</v>
      </c>
      <c r="F81" s="1" t="s">
        <v>5563</v>
      </c>
      <c r="G81" s="1" t="s">
        <v>277</v>
      </c>
      <c r="H81" s="21">
        <v>1.9600000000064028</v>
      </c>
      <c r="I81" s="21">
        <v>0</v>
      </c>
      <c r="J81" s="1" t="s">
        <v>258</v>
      </c>
      <c r="K81" s="1" t="s">
        <v>259</v>
      </c>
      <c r="L81" s="1">
        <v>0</v>
      </c>
      <c r="M81" s="1">
        <v>7</v>
      </c>
      <c r="N81" s="1">
        <v>29</v>
      </c>
      <c r="O81" s="1">
        <v>28</v>
      </c>
      <c r="P81" s="1">
        <v>63</v>
      </c>
      <c r="Q81" s="16">
        <v>696.84620276162786</v>
      </c>
      <c r="R81" s="21">
        <v>4.1666129855158589</v>
      </c>
      <c r="S81" s="21">
        <v>25.249635759114533</v>
      </c>
      <c r="T81" s="21">
        <v>21.083022773598675</v>
      </c>
      <c r="U81" s="21">
        <v>0.28579972745761695</v>
      </c>
      <c r="V81" s="21">
        <v>10.377494117874843</v>
      </c>
      <c r="W81" s="21">
        <v>10.091694390417226</v>
      </c>
      <c r="X81" s="13" t="s">
        <v>2350</v>
      </c>
      <c r="Y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 s="1">
        <v>41.540492999999998</v>
      </c>
      <c r="AA81" s="1">
        <v>-81.608885999999998</v>
      </c>
      <c r="AB81" s="1">
        <v>0</v>
      </c>
      <c r="AC81" s="1">
        <v>0</v>
      </c>
    </row>
    <row r="82" spans="1:29" x14ac:dyDescent="0.25">
      <c r="A82" s="13">
        <v>54</v>
      </c>
      <c r="B82" s="22" t="s">
        <v>4937</v>
      </c>
      <c r="C82" s="17">
        <v>7</v>
      </c>
      <c r="D82" s="1" t="s">
        <v>3196</v>
      </c>
      <c r="E82" s="1" t="s">
        <v>4505</v>
      </c>
      <c r="F82" s="1" t="s">
        <v>4506</v>
      </c>
      <c r="G82" s="1" t="s">
        <v>3918</v>
      </c>
      <c r="H82" s="1">
        <v>12.7</v>
      </c>
      <c r="I82" s="1">
        <v>13.2</v>
      </c>
      <c r="J82" s="1" t="s">
        <v>3190</v>
      </c>
      <c r="K82" s="1" t="s">
        <v>4985</v>
      </c>
      <c r="L82" s="1">
        <v>0</v>
      </c>
      <c r="M82" s="1">
        <v>1</v>
      </c>
      <c r="N82" s="1">
        <v>20</v>
      </c>
      <c r="O82" s="1">
        <v>20</v>
      </c>
      <c r="P82" s="1">
        <v>77</v>
      </c>
      <c r="Q82" s="16">
        <v>342.36418968023258</v>
      </c>
      <c r="R82" s="21">
        <v>1.3584405442879897</v>
      </c>
      <c r="S82" s="21">
        <v>47.70871775997918</v>
      </c>
      <c r="T82" s="21">
        <v>46.350277215691193</v>
      </c>
      <c r="U82" s="21">
        <v>0.10086421768196202</v>
      </c>
      <c r="V82" s="21">
        <v>10.346048541442595</v>
      </c>
      <c r="W82" s="21">
        <v>10.245184323760633</v>
      </c>
      <c r="X82" s="13" t="s">
        <v>2350</v>
      </c>
      <c r="Y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 s="1">
        <v>39.760734659299999</v>
      </c>
      <c r="AA82" s="1">
        <v>-84.201285331099996</v>
      </c>
      <c r="AB82" s="1">
        <v>39.767692248899998</v>
      </c>
      <c r="AC82" s="1">
        <v>-84.198708158000002</v>
      </c>
    </row>
    <row r="83" spans="1:29" x14ac:dyDescent="0.25">
      <c r="A83" s="13">
        <v>55</v>
      </c>
      <c r="B83" s="22" t="s">
        <v>4937</v>
      </c>
      <c r="C83" s="17">
        <v>6</v>
      </c>
      <c r="D83" s="1" t="s">
        <v>784</v>
      </c>
      <c r="E83" s="1" t="s">
        <v>3842</v>
      </c>
      <c r="F83" s="1" t="s">
        <v>4509</v>
      </c>
      <c r="G83" s="1" t="s">
        <v>3916</v>
      </c>
      <c r="H83" s="1">
        <v>15.8</v>
      </c>
      <c r="I83" s="1">
        <v>16.3</v>
      </c>
      <c r="J83" s="1" t="s">
        <v>3190</v>
      </c>
      <c r="K83" s="1" t="s">
        <v>4987</v>
      </c>
      <c r="L83" s="1">
        <v>0</v>
      </c>
      <c r="M83" s="1">
        <v>2</v>
      </c>
      <c r="N83" s="1">
        <v>12</v>
      </c>
      <c r="O83" s="1">
        <v>13</v>
      </c>
      <c r="P83" s="1">
        <v>46</v>
      </c>
      <c r="Q83" s="16">
        <v>273.60337936046511</v>
      </c>
      <c r="R83" s="21">
        <v>1.2525284849600449</v>
      </c>
      <c r="S83" s="21">
        <v>29.294506791660243</v>
      </c>
      <c r="T83" s="21">
        <v>28.041978306700198</v>
      </c>
      <c r="U83" s="21">
        <v>0.10025314780656193</v>
      </c>
      <c r="V83" s="21">
        <v>10.318013918154293</v>
      </c>
      <c r="W83" s="21">
        <v>10.217760770347731</v>
      </c>
      <c r="X83" s="13" t="s">
        <v>2350</v>
      </c>
      <c r="Y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 s="1">
        <v>39.953554507</v>
      </c>
      <c r="AA83" s="1">
        <v>-82.966217704399995</v>
      </c>
      <c r="AB83" s="1">
        <v>39.953322401299999</v>
      </c>
      <c r="AC83" s="1">
        <v>-82.956802067599995</v>
      </c>
    </row>
    <row r="84" spans="1:29" x14ac:dyDescent="0.25">
      <c r="A84" s="13">
        <v>9</v>
      </c>
      <c r="B84" s="22" t="s">
        <v>4966</v>
      </c>
      <c r="C84" s="17">
        <v>8</v>
      </c>
      <c r="D84" s="1" t="s">
        <v>787</v>
      </c>
      <c r="E84" s="1" t="s">
        <v>3939</v>
      </c>
      <c r="F84" s="1" t="s">
        <v>3940</v>
      </c>
      <c r="G84" s="1" t="s">
        <v>4363</v>
      </c>
      <c r="H84" s="1">
        <v>0.9</v>
      </c>
      <c r="I84" s="1">
        <v>1.4</v>
      </c>
      <c r="J84" s="1" t="s">
        <v>3190</v>
      </c>
      <c r="K84" s="1" t="s">
        <v>4982</v>
      </c>
      <c r="L84" s="1">
        <v>0</v>
      </c>
      <c r="M84" s="1">
        <v>1</v>
      </c>
      <c r="N84" s="1">
        <v>29</v>
      </c>
      <c r="O84" s="1">
        <v>27</v>
      </c>
      <c r="P84" s="1">
        <v>154</v>
      </c>
      <c r="Q84" s="16">
        <v>509.34856468023258</v>
      </c>
      <c r="R84" s="21">
        <v>0.46504804484590617</v>
      </c>
      <c r="S84" s="21">
        <v>82.849405114750795</v>
      </c>
      <c r="T84" s="21">
        <v>82.384357069904894</v>
      </c>
      <c r="U84" s="21">
        <v>2.6076491344810989E-2</v>
      </c>
      <c r="V84" s="21">
        <v>10.280163809088034</v>
      </c>
      <c r="W84" s="21">
        <v>10.254087317743222</v>
      </c>
      <c r="X84" s="13" t="s">
        <v>2350</v>
      </c>
      <c r="Y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 s="1">
        <v>39.162572249999997</v>
      </c>
      <c r="AA84" s="1">
        <v>-84.508450320400001</v>
      </c>
      <c r="AB84" s="1">
        <v>39.1609368676</v>
      </c>
      <c r="AC84" s="1">
        <v>-84.500257354499993</v>
      </c>
    </row>
    <row r="85" spans="1:29" x14ac:dyDescent="0.25">
      <c r="A85" s="13">
        <v>14</v>
      </c>
      <c r="B85" s="22" t="s">
        <v>3197</v>
      </c>
      <c r="C85" s="17">
        <v>6</v>
      </c>
      <c r="D85" s="1" t="s">
        <v>784</v>
      </c>
      <c r="E85" s="1" t="s">
        <v>825</v>
      </c>
      <c r="F85" s="1" t="s">
        <v>5000</v>
      </c>
      <c r="G85" s="1" t="s">
        <v>278</v>
      </c>
      <c r="H85" s="21">
        <v>11.834000000002561</v>
      </c>
      <c r="I85" s="21">
        <v>0</v>
      </c>
      <c r="J85" s="1" t="s">
        <v>258</v>
      </c>
      <c r="K85" s="1" t="s">
        <v>259</v>
      </c>
      <c r="L85" s="1">
        <v>0</v>
      </c>
      <c r="M85" s="1">
        <v>1</v>
      </c>
      <c r="N85" s="1">
        <v>34</v>
      </c>
      <c r="O85" s="1">
        <v>17</v>
      </c>
      <c r="P85" s="1">
        <v>64</v>
      </c>
      <c r="Q85" s="16">
        <v>407.70793968023258</v>
      </c>
      <c r="R85" s="21">
        <v>11.420289369055224</v>
      </c>
      <c r="S85" s="21">
        <v>24.843842408605493</v>
      </c>
      <c r="T85" s="21">
        <v>13.423553039550269</v>
      </c>
      <c r="U85" s="21">
        <v>0.78334983366807842</v>
      </c>
      <c r="V85" s="21">
        <v>10.263264411037849</v>
      </c>
      <c r="W85" s="21">
        <v>9.4799145773697706</v>
      </c>
      <c r="X85" s="13" t="s">
        <v>2350</v>
      </c>
      <c r="Y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 s="1">
        <v>39.945749999999997</v>
      </c>
      <c r="AA85" s="1">
        <v>-83.035858000000005</v>
      </c>
      <c r="AB85" s="1">
        <v>0</v>
      </c>
      <c r="AC85" s="1">
        <v>0</v>
      </c>
    </row>
    <row r="86" spans="1:29" x14ac:dyDescent="0.25">
      <c r="A86" s="13">
        <v>15</v>
      </c>
      <c r="B86" s="22" t="s">
        <v>3197</v>
      </c>
      <c r="C86" s="17">
        <v>2</v>
      </c>
      <c r="D86" s="1" t="s">
        <v>786</v>
      </c>
      <c r="E86" s="1" t="s">
        <v>826</v>
      </c>
      <c r="F86" s="1" t="s">
        <v>5564</v>
      </c>
      <c r="G86" s="1" t="s">
        <v>279</v>
      </c>
      <c r="H86" s="21">
        <v>7.0289999999949941</v>
      </c>
      <c r="I86" s="21">
        <v>0</v>
      </c>
      <c r="J86" s="1" t="s">
        <v>258</v>
      </c>
      <c r="K86" s="1" t="s">
        <v>259</v>
      </c>
      <c r="L86" s="1">
        <v>0</v>
      </c>
      <c r="M86" s="1">
        <v>1</v>
      </c>
      <c r="N86" s="1">
        <v>20</v>
      </c>
      <c r="O86" s="1">
        <v>35</v>
      </c>
      <c r="P86" s="1">
        <v>135</v>
      </c>
      <c r="Q86" s="16">
        <v>466.92668968023258</v>
      </c>
      <c r="R86" s="21">
        <v>5.9000072966624089</v>
      </c>
      <c r="S86" s="21">
        <v>40.927131577575992</v>
      </c>
      <c r="T86" s="21">
        <v>35.027124280913583</v>
      </c>
      <c r="U86" s="21">
        <v>0.40469812849088044</v>
      </c>
      <c r="V86" s="21">
        <v>10.257431934038017</v>
      </c>
      <c r="W86" s="21">
        <v>9.8527338055471372</v>
      </c>
      <c r="X86" s="13" t="s">
        <v>2350</v>
      </c>
      <c r="Y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 s="1">
        <v>41.638105000000003</v>
      </c>
      <c r="AA86" s="1">
        <v>-83.625981999999993</v>
      </c>
      <c r="AB86" s="1">
        <v>0</v>
      </c>
      <c r="AC86" s="1">
        <v>0</v>
      </c>
    </row>
    <row r="87" spans="1:29" x14ac:dyDescent="0.25">
      <c r="A87" s="13">
        <v>56</v>
      </c>
      <c r="B87" s="22" t="s">
        <v>4937</v>
      </c>
      <c r="C87" s="17">
        <v>7</v>
      </c>
      <c r="D87" s="1" t="s">
        <v>3196</v>
      </c>
      <c r="E87" s="1" t="s">
        <v>4505</v>
      </c>
      <c r="F87" s="1" t="s">
        <v>4519</v>
      </c>
      <c r="G87" s="1" t="s">
        <v>3918</v>
      </c>
      <c r="H87" s="1">
        <v>12.5</v>
      </c>
      <c r="I87" s="1">
        <v>13</v>
      </c>
      <c r="J87" s="1" t="s">
        <v>3190</v>
      </c>
      <c r="K87" s="1" t="s">
        <v>4988</v>
      </c>
      <c r="L87" s="1">
        <v>0</v>
      </c>
      <c r="M87" s="1">
        <v>7</v>
      </c>
      <c r="N87" s="1">
        <v>19</v>
      </c>
      <c r="O87" s="1">
        <v>10</v>
      </c>
      <c r="P87" s="1">
        <v>57</v>
      </c>
      <c r="Q87" s="16">
        <v>545.50245276162786</v>
      </c>
      <c r="R87" s="21">
        <v>1.3080207234977261</v>
      </c>
      <c r="S87" s="21">
        <v>36.650501446481236</v>
      </c>
      <c r="T87" s="21">
        <v>35.34248072298351</v>
      </c>
      <c r="U87" s="21">
        <v>9.9871237271929397E-2</v>
      </c>
      <c r="V87" s="21">
        <v>10.17656770456505</v>
      </c>
      <c r="W87" s="21">
        <v>10.076696467293122</v>
      </c>
      <c r="X87" s="13" t="s">
        <v>2350</v>
      </c>
      <c r="Y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 s="1">
        <v>39.758096378200001</v>
      </c>
      <c r="AA87" s="1">
        <v>-84.202242754699995</v>
      </c>
      <c r="AB87" s="1">
        <v>39.764973609599998</v>
      </c>
      <c r="AC87" s="1">
        <v>-84.199269681399997</v>
      </c>
    </row>
    <row r="88" spans="1:29" x14ac:dyDescent="0.25">
      <c r="A88" s="13">
        <v>57</v>
      </c>
      <c r="B88" s="22" t="s">
        <v>4937</v>
      </c>
      <c r="C88" s="17">
        <v>8</v>
      </c>
      <c r="D88" s="1" t="s">
        <v>787</v>
      </c>
      <c r="E88" s="1" t="s">
        <v>4502</v>
      </c>
      <c r="F88" s="1" t="s">
        <v>4503</v>
      </c>
      <c r="G88" s="1" t="s">
        <v>3918</v>
      </c>
      <c r="H88" s="1">
        <v>2.4</v>
      </c>
      <c r="I88" s="1">
        <v>2.9</v>
      </c>
      <c r="J88" s="1" t="s">
        <v>3190</v>
      </c>
      <c r="K88" s="1" t="s">
        <v>4985</v>
      </c>
      <c r="L88" s="1">
        <v>0</v>
      </c>
      <c r="M88" s="1">
        <v>0</v>
      </c>
      <c r="N88" s="1">
        <v>22</v>
      </c>
      <c r="O88" s="1">
        <v>17</v>
      </c>
      <c r="P88" s="1">
        <v>100</v>
      </c>
      <c r="Q88" s="16">
        <v>319.46875</v>
      </c>
      <c r="R88" s="21">
        <v>1.4767669506997618</v>
      </c>
      <c r="S88" s="21">
        <v>54.856311605020323</v>
      </c>
      <c r="T88" s="21">
        <v>53.379544654320561</v>
      </c>
      <c r="U88" s="21">
        <v>0.11621303517962339</v>
      </c>
      <c r="V88" s="21">
        <v>10.120723782797167</v>
      </c>
      <c r="W88" s="21">
        <v>10.004510747617545</v>
      </c>
      <c r="X88" s="13" t="s">
        <v>2350</v>
      </c>
      <c r="Y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 s="1">
        <v>39.123064667599998</v>
      </c>
      <c r="AA88" s="1">
        <v>-84.535581126400004</v>
      </c>
      <c r="AB88" s="1">
        <v>39.130045717000002</v>
      </c>
      <c r="AC88" s="1">
        <v>-84.533329548500006</v>
      </c>
    </row>
    <row r="89" spans="1:29" x14ac:dyDescent="0.25">
      <c r="A89" s="13">
        <v>10</v>
      </c>
      <c r="B89" s="22" t="s">
        <v>4966</v>
      </c>
      <c r="C89" s="17">
        <v>12</v>
      </c>
      <c r="D89" s="1" t="s">
        <v>785</v>
      </c>
      <c r="E89" s="1" t="s">
        <v>3941</v>
      </c>
      <c r="F89" s="1" t="s">
        <v>3928</v>
      </c>
      <c r="G89" s="1" t="s">
        <v>4358</v>
      </c>
      <c r="H89" s="1">
        <v>12.6</v>
      </c>
      <c r="I89" s="1">
        <v>13.1</v>
      </c>
      <c r="J89" s="1" t="s">
        <v>3190</v>
      </c>
      <c r="K89" s="1" t="s">
        <v>4981</v>
      </c>
      <c r="L89" s="1">
        <v>0</v>
      </c>
      <c r="M89" s="1">
        <v>1</v>
      </c>
      <c r="N89" s="1">
        <v>11</v>
      </c>
      <c r="O89" s="1">
        <v>16</v>
      </c>
      <c r="P89" s="1">
        <v>40</v>
      </c>
      <c r="Q89" s="16">
        <v>228.69231468023256</v>
      </c>
      <c r="R89" s="21">
        <v>2.2987186017799814</v>
      </c>
      <c r="S89" s="21">
        <v>26.717517503092182</v>
      </c>
      <c r="T89" s="21">
        <v>24.418798901312201</v>
      </c>
      <c r="U89" s="21">
        <v>0.13905254711754925</v>
      </c>
      <c r="V89" s="21">
        <v>10.060104962431403</v>
      </c>
      <c r="W89" s="21">
        <v>9.921052415313854</v>
      </c>
      <c r="X89" s="13" t="s">
        <v>2350</v>
      </c>
      <c r="Y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 s="1">
        <v>41.4505675017</v>
      </c>
      <c r="AA89" s="1">
        <v>-81.690287552499996</v>
      </c>
      <c r="AB89" s="1">
        <v>41.457624215899997</v>
      </c>
      <c r="AC89" s="1">
        <v>-81.691768337200003</v>
      </c>
    </row>
    <row r="90" spans="1:29" x14ac:dyDescent="0.25">
      <c r="A90" s="13">
        <v>58</v>
      </c>
      <c r="B90" s="22" t="s">
        <v>4937</v>
      </c>
      <c r="C90" s="17">
        <v>4</v>
      </c>
      <c r="D90" s="1" t="s">
        <v>795</v>
      </c>
      <c r="E90" s="1" t="s">
        <v>4520</v>
      </c>
      <c r="F90" s="1" t="s">
        <v>4521</v>
      </c>
      <c r="G90" s="1" t="s">
        <v>3922</v>
      </c>
      <c r="H90" s="1">
        <v>11.5</v>
      </c>
      <c r="I90" s="1">
        <v>12</v>
      </c>
      <c r="J90" s="1" t="s">
        <v>3190</v>
      </c>
      <c r="K90" s="1" t="s">
        <v>4986</v>
      </c>
      <c r="L90" s="1">
        <v>1</v>
      </c>
      <c r="M90" s="1">
        <v>2</v>
      </c>
      <c r="N90" s="1">
        <v>14</v>
      </c>
      <c r="O90" s="1">
        <v>17</v>
      </c>
      <c r="P90" s="1">
        <v>109</v>
      </c>
      <c r="Q90" s="16">
        <v>413.12381904069764</v>
      </c>
      <c r="R90" s="21">
        <v>1.012145073483911</v>
      </c>
      <c r="S90" s="21">
        <v>55.104862187360588</v>
      </c>
      <c r="T90" s="21">
        <v>54.092717113876674</v>
      </c>
      <c r="U90" s="21">
        <v>6.3417693684666043E-2</v>
      </c>
      <c r="V90" s="21">
        <v>9.9774611221268756</v>
      </c>
      <c r="W90" s="21">
        <v>9.9140434284422092</v>
      </c>
      <c r="X90" s="13" t="s">
        <v>2350</v>
      </c>
      <c r="Y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 s="1">
        <v>41.0541126719</v>
      </c>
      <c r="AA90" s="1">
        <v>-81.505211194799998</v>
      </c>
      <c r="AB90" s="1">
        <v>41.061419220799998</v>
      </c>
      <c r="AC90" s="1">
        <v>-81.504584055699993</v>
      </c>
    </row>
    <row r="91" spans="1:29" x14ac:dyDescent="0.25">
      <c r="A91" s="13">
        <v>11</v>
      </c>
      <c r="B91" s="22" t="s">
        <v>4966</v>
      </c>
      <c r="C91" s="17">
        <v>6</v>
      </c>
      <c r="D91" s="1" t="s">
        <v>784</v>
      </c>
      <c r="E91" s="1" t="s">
        <v>3942</v>
      </c>
      <c r="F91" s="1" t="s">
        <v>3943</v>
      </c>
      <c r="G91" s="1" t="s">
        <v>3710</v>
      </c>
      <c r="H91" s="1">
        <v>8.9</v>
      </c>
      <c r="I91" s="1">
        <v>9.4</v>
      </c>
      <c r="J91" s="1" t="s">
        <v>3190</v>
      </c>
      <c r="K91" s="1" t="s">
        <v>4982</v>
      </c>
      <c r="L91" s="1">
        <v>0</v>
      </c>
      <c r="M91" s="1">
        <v>2</v>
      </c>
      <c r="N91" s="1">
        <v>26</v>
      </c>
      <c r="O91" s="1">
        <v>14</v>
      </c>
      <c r="P91" s="1">
        <v>74</v>
      </c>
      <c r="Q91" s="16">
        <v>397.69712936046511</v>
      </c>
      <c r="R91" s="21">
        <v>0.84682398899416711</v>
      </c>
      <c r="S91" s="21">
        <v>45.176403154395388</v>
      </c>
      <c r="T91" s="21">
        <v>44.329579165401221</v>
      </c>
      <c r="U91" s="21">
        <v>4.7422947208655523E-2</v>
      </c>
      <c r="V91" s="21">
        <v>9.9688893593496086</v>
      </c>
      <c r="W91" s="21">
        <v>9.921466412140953</v>
      </c>
      <c r="X91" s="13" t="s">
        <v>2350</v>
      </c>
      <c r="Y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 s="1">
        <v>39.980095005400003</v>
      </c>
      <c r="AA91" s="1">
        <v>-82.837830120199996</v>
      </c>
      <c r="AB91" s="1">
        <v>39.9811236197</v>
      </c>
      <c r="AC91" s="1">
        <v>-82.828503245899995</v>
      </c>
    </row>
    <row r="92" spans="1:29" x14ac:dyDescent="0.25">
      <c r="A92" s="13">
        <v>59</v>
      </c>
      <c r="B92" s="22" t="s">
        <v>4937</v>
      </c>
      <c r="C92" s="17">
        <v>6</v>
      </c>
      <c r="D92" s="1" t="s">
        <v>784</v>
      </c>
      <c r="E92" s="1" t="s">
        <v>3848</v>
      </c>
      <c r="F92" s="1" t="s">
        <v>3855</v>
      </c>
      <c r="G92" s="1" t="s">
        <v>3917</v>
      </c>
      <c r="H92" s="1">
        <v>20.9</v>
      </c>
      <c r="I92" s="1">
        <v>21.4</v>
      </c>
      <c r="J92" s="1" t="s">
        <v>3190</v>
      </c>
      <c r="K92" s="1" t="s">
        <v>4989</v>
      </c>
      <c r="L92" s="1">
        <v>1</v>
      </c>
      <c r="M92" s="1">
        <v>4</v>
      </c>
      <c r="N92" s="1">
        <v>19</v>
      </c>
      <c r="O92" s="1">
        <v>7</v>
      </c>
      <c r="P92" s="1">
        <v>44</v>
      </c>
      <c r="Q92" s="16">
        <v>427.83657340116281</v>
      </c>
      <c r="R92" s="21">
        <v>1.0814776465613178</v>
      </c>
      <c r="S92" s="21">
        <v>29.845136394970393</v>
      </c>
      <c r="T92" s="21">
        <v>28.763658748409075</v>
      </c>
      <c r="U92" s="21">
        <v>9.6431331695045489E-2</v>
      </c>
      <c r="V92" s="21">
        <v>9.9634409770519863</v>
      </c>
      <c r="W92" s="21">
        <v>9.8670096453569407</v>
      </c>
      <c r="X92" s="13" t="s">
        <v>2350</v>
      </c>
      <c r="Y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 s="1">
        <v>40.010105496500003</v>
      </c>
      <c r="AA92" s="1">
        <v>-82.988404572899995</v>
      </c>
      <c r="AB92" s="1">
        <v>40.015366387599997</v>
      </c>
      <c r="AC92" s="1">
        <v>-82.994518209399999</v>
      </c>
    </row>
    <row r="93" spans="1:29" x14ac:dyDescent="0.25">
      <c r="A93" s="13">
        <v>12</v>
      </c>
      <c r="B93" s="22" t="s">
        <v>4966</v>
      </c>
      <c r="C93" s="17">
        <v>8</v>
      </c>
      <c r="D93" s="1" t="s">
        <v>787</v>
      </c>
      <c r="E93" s="1" t="s">
        <v>3933</v>
      </c>
      <c r="F93" s="1" t="s">
        <v>3944</v>
      </c>
      <c r="G93" s="1" t="s">
        <v>4361</v>
      </c>
      <c r="H93" s="1">
        <v>19.2</v>
      </c>
      <c r="I93" s="1">
        <v>19.7</v>
      </c>
      <c r="J93" s="1" t="s">
        <v>3190</v>
      </c>
      <c r="K93" s="1" t="s">
        <v>4982</v>
      </c>
      <c r="L93" s="1">
        <v>2</v>
      </c>
      <c r="M93" s="1">
        <v>4</v>
      </c>
      <c r="N93" s="1">
        <v>13</v>
      </c>
      <c r="O93" s="1">
        <v>30</v>
      </c>
      <c r="P93" s="1">
        <v>100</v>
      </c>
      <c r="Q93" s="16">
        <v>592.29451308139528</v>
      </c>
      <c r="R93" s="21">
        <v>0.48951127348953927</v>
      </c>
      <c r="S93" s="21">
        <v>61.961618812689238</v>
      </c>
      <c r="T93" s="21">
        <v>61.472107539199698</v>
      </c>
      <c r="U93" s="21">
        <v>2.7507116066900185E-2</v>
      </c>
      <c r="V93" s="21">
        <v>9.9441744923531665</v>
      </c>
      <c r="W93" s="21">
        <v>9.9166673762862665</v>
      </c>
      <c r="X93" s="13" t="s">
        <v>2350</v>
      </c>
      <c r="Y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 s="1">
        <v>39.127575799900001</v>
      </c>
      <c r="AA93" s="1">
        <v>-84.554891626100002</v>
      </c>
      <c r="AB93" s="1">
        <v>39.1248061095</v>
      </c>
      <c r="AC93" s="1">
        <v>-84.546734397799995</v>
      </c>
    </row>
    <row r="94" spans="1:29" x14ac:dyDescent="0.25">
      <c r="A94" s="13">
        <v>13</v>
      </c>
      <c r="B94" s="22" t="s">
        <v>4966</v>
      </c>
      <c r="C94" s="17">
        <v>4</v>
      </c>
      <c r="D94" s="1" t="s">
        <v>795</v>
      </c>
      <c r="E94" s="1" t="s">
        <v>3945</v>
      </c>
      <c r="F94" s="1" t="s">
        <v>3946</v>
      </c>
      <c r="G94" s="1" t="s">
        <v>4364</v>
      </c>
      <c r="H94" s="1">
        <v>2.4</v>
      </c>
      <c r="I94" s="1">
        <v>2.9</v>
      </c>
      <c r="J94" s="1" t="s">
        <v>3190</v>
      </c>
      <c r="K94" s="1" t="s">
        <v>4981</v>
      </c>
      <c r="L94" s="1">
        <v>0</v>
      </c>
      <c r="M94" s="1">
        <v>0</v>
      </c>
      <c r="N94" s="1">
        <v>9</v>
      </c>
      <c r="O94" s="1">
        <v>18</v>
      </c>
      <c r="P94" s="1">
        <v>95</v>
      </c>
      <c r="Q94" s="16">
        <v>233.796875</v>
      </c>
      <c r="R94" s="21">
        <v>1.9599525351793727</v>
      </c>
      <c r="S94" s="21">
        <v>49.287013600113831</v>
      </c>
      <c r="T94" s="21">
        <v>47.327061064934455</v>
      </c>
      <c r="U94" s="21">
        <v>0.11667501482184529</v>
      </c>
      <c r="V94" s="21">
        <v>9.8139915726109894</v>
      </c>
      <c r="W94" s="21">
        <v>9.6973165577891436</v>
      </c>
      <c r="X94" s="13" t="s">
        <v>2350</v>
      </c>
      <c r="Y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 s="1">
        <v>41.089791795899998</v>
      </c>
      <c r="AA94" s="1">
        <v>-81.500529503400003</v>
      </c>
      <c r="AB94" s="1">
        <v>41.096879936999997</v>
      </c>
      <c r="AC94" s="1">
        <v>-81.500114471000003</v>
      </c>
    </row>
    <row r="95" spans="1:29" x14ac:dyDescent="0.25">
      <c r="A95" s="13">
        <v>60</v>
      </c>
      <c r="B95" s="22" t="s">
        <v>4937</v>
      </c>
      <c r="C95" s="17">
        <v>12</v>
      </c>
      <c r="D95" s="1" t="s">
        <v>785</v>
      </c>
      <c r="E95" s="1" t="s">
        <v>4499</v>
      </c>
      <c r="F95" s="1" t="s">
        <v>4513</v>
      </c>
      <c r="G95" s="1" t="s">
        <v>4566</v>
      </c>
      <c r="H95" s="1">
        <v>15.6</v>
      </c>
      <c r="I95" s="1">
        <v>16.100000000000001</v>
      </c>
      <c r="J95" s="1" t="s">
        <v>3190</v>
      </c>
      <c r="K95" s="1" t="s">
        <v>4987</v>
      </c>
      <c r="L95" s="1">
        <v>0</v>
      </c>
      <c r="M95" s="1">
        <v>2</v>
      </c>
      <c r="N95" s="1">
        <v>15</v>
      </c>
      <c r="O95" s="1">
        <v>9</v>
      </c>
      <c r="P95" s="1">
        <v>45</v>
      </c>
      <c r="Q95" s="16">
        <v>274.49400436046511</v>
      </c>
      <c r="R95" s="21">
        <v>1.2047014532228932</v>
      </c>
      <c r="S95" s="21">
        <v>27.928546448623841</v>
      </c>
      <c r="T95" s="21">
        <v>26.723844995400949</v>
      </c>
      <c r="U95" s="21">
        <v>9.8197580976664214E-2</v>
      </c>
      <c r="V95" s="21">
        <v>9.7595759581352688</v>
      </c>
      <c r="W95" s="21">
        <v>9.6613783771586039</v>
      </c>
      <c r="X95" s="13" t="s">
        <v>2350</v>
      </c>
      <c r="Y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 s="1">
        <v>41.421162348400003</v>
      </c>
      <c r="AA95" s="1">
        <v>-81.685589735500002</v>
      </c>
      <c r="AB95" s="1">
        <v>41.417281487799997</v>
      </c>
      <c r="AC95" s="1">
        <v>-81.677815882100006</v>
      </c>
    </row>
    <row r="96" spans="1:29" x14ac:dyDescent="0.25">
      <c r="A96" s="13">
        <v>61</v>
      </c>
      <c r="B96" s="22" t="s">
        <v>4937</v>
      </c>
      <c r="C96" s="17">
        <v>8</v>
      </c>
      <c r="D96" s="1" t="s">
        <v>787</v>
      </c>
      <c r="E96" s="1" t="s">
        <v>4522</v>
      </c>
      <c r="F96" s="1" t="s">
        <v>4523</v>
      </c>
      <c r="G96" s="1" t="s">
        <v>3917</v>
      </c>
      <c r="H96" s="1">
        <v>14.2</v>
      </c>
      <c r="I96" s="1">
        <v>14.7</v>
      </c>
      <c r="J96" s="1" t="s">
        <v>3190</v>
      </c>
      <c r="K96" s="1" t="s">
        <v>4985</v>
      </c>
      <c r="L96" s="1">
        <v>0</v>
      </c>
      <c r="M96" s="1">
        <v>1</v>
      </c>
      <c r="N96" s="1">
        <v>18</v>
      </c>
      <c r="O96" s="1">
        <v>21</v>
      </c>
      <c r="P96" s="1">
        <v>109</v>
      </c>
      <c r="Q96" s="16">
        <v>365.70793968023258</v>
      </c>
      <c r="R96" s="21">
        <v>1.2787566515903834</v>
      </c>
      <c r="S96" s="21">
        <v>60.325892975507188</v>
      </c>
      <c r="T96" s="21">
        <v>59.047136323916803</v>
      </c>
      <c r="U96" s="21">
        <v>9.1197869742041221E-2</v>
      </c>
      <c r="V96" s="21">
        <v>9.7043439212623479</v>
      </c>
      <c r="W96" s="21">
        <v>9.6131460515203067</v>
      </c>
      <c r="X96" s="13" t="s">
        <v>2350</v>
      </c>
      <c r="Y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 s="1">
        <v>39.2243464608</v>
      </c>
      <c r="AA96" s="1">
        <v>-84.367174058000003</v>
      </c>
      <c r="AB96" s="1">
        <v>39.231578604799999</v>
      </c>
      <c r="AC96" s="1">
        <v>-84.367108385700007</v>
      </c>
    </row>
    <row r="97" spans="1:29" x14ac:dyDescent="0.25">
      <c r="A97" s="13">
        <v>2</v>
      </c>
      <c r="B97" s="22" t="s">
        <v>3201</v>
      </c>
      <c r="C97" s="17">
        <v>4</v>
      </c>
      <c r="D97" s="1" t="s">
        <v>801</v>
      </c>
      <c r="E97" s="1" t="s">
        <v>1855</v>
      </c>
      <c r="F97" s="1" t="s">
        <v>3312</v>
      </c>
      <c r="G97" s="1" t="s">
        <v>1342</v>
      </c>
      <c r="H97" s="21">
        <v>8.717000000004191</v>
      </c>
      <c r="I97" s="21">
        <v>0</v>
      </c>
      <c r="J97" s="1" t="s">
        <v>258</v>
      </c>
      <c r="K97" s="1" t="s">
        <v>259</v>
      </c>
      <c r="L97" s="1">
        <v>0</v>
      </c>
      <c r="M97" s="1">
        <v>4</v>
      </c>
      <c r="N97" s="1">
        <v>26</v>
      </c>
      <c r="O97" s="1">
        <v>20</v>
      </c>
      <c r="P97" s="1">
        <v>96</v>
      </c>
      <c r="Q97" s="16">
        <v>537.67550872093022</v>
      </c>
      <c r="R97" s="21">
        <v>19.927106375658102</v>
      </c>
      <c r="S97" s="21">
        <v>29.708961781480536</v>
      </c>
      <c r="T97" s="21">
        <v>9.7818554058224336</v>
      </c>
      <c r="U97" s="21">
        <v>1.3907560335921474</v>
      </c>
      <c r="V97" s="21">
        <v>9.6700942186505028</v>
      </c>
      <c r="W97" s="21">
        <v>8.2793381850583554</v>
      </c>
      <c r="X97" s="13" t="s">
        <v>2350</v>
      </c>
      <c r="Y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 s="1">
        <v>41.024371000000002</v>
      </c>
      <c r="AA97" s="1">
        <v>-80.662724999999995</v>
      </c>
      <c r="AB97" s="1">
        <v>0</v>
      </c>
      <c r="AC97" s="1">
        <v>0</v>
      </c>
    </row>
    <row r="98" spans="1:29" x14ac:dyDescent="0.25">
      <c r="A98" s="13">
        <v>62</v>
      </c>
      <c r="B98" s="22" t="s">
        <v>4937</v>
      </c>
      <c r="C98" s="17">
        <v>8</v>
      </c>
      <c r="D98" s="1" t="s">
        <v>787</v>
      </c>
      <c r="E98" s="1" t="s">
        <v>4502</v>
      </c>
      <c r="F98" s="1" t="s">
        <v>4503</v>
      </c>
      <c r="G98" s="1" t="s">
        <v>3918</v>
      </c>
      <c r="H98" s="1">
        <v>6.3</v>
      </c>
      <c r="I98" s="1">
        <v>6.8</v>
      </c>
      <c r="J98" s="1" t="s">
        <v>3190</v>
      </c>
      <c r="K98" s="1" t="s">
        <v>4985</v>
      </c>
      <c r="L98" s="1">
        <v>1</v>
      </c>
      <c r="M98" s="1">
        <v>4</v>
      </c>
      <c r="N98" s="1">
        <v>15</v>
      </c>
      <c r="O98" s="1">
        <v>16</v>
      </c>
      <c r="P98" s="1">
        <v>116</v>
      </c>
      <c r="Q98" s="16">
        <v>513.58657340116281</v>
      </c>
      <c r="R98" s="21">
        <v>1.4583064050307437</v>
      </c>
      <c r="S98" s="21">
        <v>62.294827565604685</v>
      </c>
      <c r="T98" s="21">
        <v>60.836521160573938</v>
      </c>
      <c r="U98" s="21">
        <v>0.1136280607627304</v>
      </c>
      <c r="V98" s="21">
        <v>9.6524627584001994</v>
      </c>
      <c r="W98" s="21">
        <v>9.5388346976374692</v>
      </c>
      <c r="X98" s="13" t="s">
        <v>2350</v>
      </c>
      <c r="Y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 s="1">
        <v>39.162030019200003</v>
      </c>
      <c r="AA98" s="1">
        <v>-84.511483955399996</v>
      </c>
      <c r="AB98" s="1">
        <v>39.167401084200002</v>
      </c>
      <c r="AC98" s="1">
        <v>-84.505771679899993</v>
      </c>
    </row>
    <row r="99" spans="1:29" x14ac:dyDescent="0.25">
      <c r="A99" s="13">
        <v>16</v>
      </c>
      <c r="B99" s="22" t="s">
        <v>3197</v>
      </c>
      <c r="C99" s="17">
        <v>12</v>
      </c>
      <c r="D99" s="1" t="s">
        <v>785</v>
      </c>
      <c r="E99" s="1" t="s">
        <v>827</v>
      </c>
      <c r="F99" s="1" t="s">
        <v>5565</v>
      </c>
      <c r="G99" s="1" t="s">
        <v>280</v>
      </c>
      <c r="H99" s="21">
        <v>7.3080000000045402</v>
      </c>
      <c r="I99" s="21">
        <v>0</v>
      </c>
      <c r="J99" s="1" t="s">
        <v>258</v>
      </c>
      <c r="K99" s="1" t="s">
        <v>259</v>
      </c>
      <c r="L99" s="1">
        <v>0</v>
      </c>
      <c r="M99" s="1">
        <v>1</v>
      </c>
      <c r="N99" s="1">
        <v>13</v>
      </c>
      <c r="O99" s="1">
        <v>36</v>
      </c>
      <c r="P99" s="1">
        <v>74</v>
      </c>
      <c r="Q99" s="16">
        <v>364.53606468023258</v>
      </c>
      <c r="R99" s="21">
        <v>16.277720454535615</v>
      </c>
      <c r="S99" s="21">
        <v>24.710645966373498</v>
      </c>
      <c r="T99" s="21">
        <v>8.4329255118378832</v>
      </c>
      <c r="U99" s="21">
        <v>1.1165347215375179</v>
      </c>
      <c r="V99" s="21">
        <v>9.4590769840805127</v>
      </c>
      <c r="W99" s="21">
        <v>8.3425422625429952</v>
      </c>
      <c r="X99" s="13" t="s">
        <v>2350</v>
      </c>
      <c r="Y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 s="1">
        <v>41.501272999999998</v>
      </c>
      <c r="AA99" s="1">
        <v>-81.497784999999993</v>
      </c>
      <c r="AB99" s="1">
        <v>0</v>
      </c>
      <c r="AC99" s="1">
        <v>0</v>
      </c>
    </row>
    <row r="100" spans="1:29" x14ac:dyDescent="0.25">
      <c r="A100" s="13">
        <v>14</v>
      </c>
      <c r="B100" s="22" t="s">
        <v>4966</v>
      </c>
      <c r="C100" s="17">
        <v>6</v>
      </c>
      <c r="D100" s="1" t="s">
        <v>784</v>
      </c>
      <c r="E100" s="1" t="s">
        <v>3249</v>
      </c>
      <c r="F100" s="1" t="s">
        <v>3947</v>
      </c>
      <c r="G100" s="1" t="s">
        <v>3706</v>
      </c>
      <c r="H100" s="1">
        <v>22.7</v>
      </c>
      <c r="I100" s="1">
        <v>23.2</v>
      </c>
      <c r="J100" s="1" t="s">
        <v>3190</v>
      </c>
      <c r="K100" s="1" t="s">
        <v>4982</v>
      </c>
      <c r="L100" s="1">
        <v>1</v>
      </c>
      <c r="M100" s="1">
        <v>2</v>
      </c>
      <c r="N100" s="1">
        <v>26</v>
      </c>
      <c r="O100" s="1">
        <v>21</v>
      </c>
      <c r="P100" s="1">
        <v>116</v>
      </c>
      <c r="Q100" s="16">
        <v>516.43631904069764</v>
      </c>
      <c r="R100" s="21">
        <v>0.55770011700580291</v>
      </c>
      <c r="S100" s="21">
        <v>59.299524372361951</v>
      </c>
      <c r="T100" s="21">
        <v>58.74182425535615</v>
      </c>
      <c r="U100" s="21">
        <v>3.1263558548726048E-2</v>
      </c>
      <c r="V100" s="21">
        <v>9.438305555228764</v>
      </c>
      <c r="W100" s="21">
        <v>9.4070419966800376</v>
      </c>
      <c r="X100" s="13" t="s">
        <v>2350</v>
      </c>
      <c r="Y1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 s="1">
        <v>39.9548417775</v>
      </c>
      <c r="AA100" s="1">
        <v>-82.826961676699995</v>
      </c>
      <c r="AB100" s="1">
        <v>39.954993861799998</v>
      </c>
      <c r="AC100" s="1">
        <v>-82.817557373900001</v>
      </c>
    </row>
    <row r="101" spans="1:29" x14ac:dyDescent="0.25">
      <c r="A101" s="13">
        <v>3</v>
      </c>
      <c r="B101" s="22" t="s">
        <v>3201</v>
      </c>
      <c r="C101" s="17">
        <v>6</v>
      </c>
      <c r="D101" s="1" t="s">
        <v>784</v>
      </c>
      <c r="E101" s="1" t="s">
        <v>1856</v>
      </c>
      <c r="F101" s="1" t="s">
        <v>5247</v>
      </c>
      <c r="G101" s="1" t="s">
        <v>1343</v>
      </c>
      <c r="H101" s="21">
        <v>6.135999999998603</v>
      </c>
      <c r="I101" s="21">
        <v>0</v>
      </c>
      <c r="J101" s="1" t="s">
        <v>258</v>
      </c>
      <c r="K101" s="1" t="s">
        <v>259</v>
      </c>
      <c r="L101" s="1">
        <v>0</v>
      </c>
      <c r="M101" s="1">
        <v>4</v>
      </c>
      <c r="N101" s="1">
        <v>28</v>
      </c>
      <c r="O101" s="1">
        <v>12</v>
      </c>
      <c r="P101" s="1">
        <v>83</v>
      </c>
      <c r="Q101" s="16">
        <v>502.26925872093022</v>
      </c>
      <c r="R101" s="21">
        <v>9.784178718636749</v>
      </c>
      <c r="S101" s="21">
        <v>30.927231906286366</v>
      </c>
      <c r="T101" s="21">
        <v>21.143053187649617</v>
      </c>
      <c r="U101" s="21">
        <v>0.68285908300815956</v>
      </c>
      <c r="V101" s="21">
        <v>9.4277505486510513</v>
      </c>
      <c r="W101" s="21">
        <v>8.7448914656428922</v>
      </c>
      <c r="X101" s="13" t="s">
        <v>2350</v>
      </c>
      <c r="Y1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 s="1">
        <v>40.06823</v>
      </c>
      <c r="AA101" s="1">
        <v>-83.105120999999997</v>
      </c>
      <c r="AB101" s="1">
        <v>0</v>
      </c>
      <c r="AC101" s="1">
        <v>0</v>
      </c>
    </row>
    <row r="102" spans="1:29" x14ac:dyDescent="0.25">
      <c r="A102" s="13">
        <v>17</v>
      </c>
      <c r="B102" s="22" t="s">
        <v>3197</v>
      </c>
      <c r="C102" s="17">
        <v>7</v>
      </c>
      <c r="D102" s="1" t="s">
        <v>3196</v>
      </c>
      <c r="E102" s="1" t="s">
        <v>828</v>
      </c>
      <c r="F102" s="1" t="s">
        <v>5330</v>
      </c>
      <c r="G102" s="1" t="s">
        <v>281</v>
      </c>
      <c r="H102" s="21">
        <v>2.3000000000029104</v>
      </c>
      <c r="I102" s="21">
        <v>0</v>
      </c>
      <c r="J102" s="1" t="s">
        <v>258</v>
      </c>
      <c r="K102" s="1" t="s">
        <v>259</v>
      </c>
      <c r="L102" s="1">
        <v>0</v>
      </c>
      <c r="M102" s="1">
        <v>1</v>
      </c>
      <c r="N102" s="1">
        <v>29</v>
      </c>
      <c r="O102" s="1">
        <v>22</v>
      </c>
      <c r="P102" s="1">
        <v>78</v>
      </c>
      <c r="Q102" s="16">
        <v>411.16106468023258</v>
      </c>
      <c r="R102" s="21">
        <v>9.1486472109681767</v>
      </c>
      <c r="S102" s="21">
        <v>25.915752474104373</v>
      </c>
      <c r="T102" s="21">
        <v>16.767105263136195</v>
      </c>
      <c r="U102" s="21">
        <v>0.62753149586723</v>
      </c>
      <c r="V102" s="21">
        <v>9.4271322414119485</v>
      </c>
      <c r="W102" s="21">
        <v>8.7996007455447192</v>
      </c>
      <c r="X102" s="13" t="s">
        <v>2350</v>
      </c>
      <c r="Y1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 s="1">
        <v>39.798293000000001</v>
      </c>
      <c r="AA102" s="1">
        <v>-84.235223000000005</v>
      </c>
      <c r="AB102" s="1">
        <v>0</v>
      </c>
      <c r="AC102" s="1">
        <v>0</v>
      </c>
    </row>
    <row r="103" spans="1:29" x14ac:dyDescent="0.25">
      <c r="A103" s="13">
        <v>63</v>
      </c>
      <c r="B103" s="22" t="s">
        <v>4937</v>
      </c>
      <c r="C103" s="17">
        <v>6</v>
      </c>
      <c r="D103" s="1" t="s">
        <v>784</v>
      </c>
      <c r="E103" s="1" t="s">
        <v>3848</v>
      </c>
      <c r="F103" s="1" t="s">
        <v>3855</v>
      </c>
      <c r="G103" s="1" t="s">
        <v>3917</v>
      </c>
      <c r="H103" s="1">
        <v>17</v>
      </c>
      <c r="I103" s="1">
        <v>17.5</v>
      </c>
      <c r="J103" s="1" t="s">
        <v>3190</v>
      </c>
      <c r="K103" s="1" t="s">
        <v>4989</v>
      </c>
      <c r="L103" s="1">
        <v>0</v>
      </c>
      <c r="M103" s="1">
        <v>2</v>
      </c>
      <c r="N103" s="1">
        <v>12</v>
      </c>
      <c r="O103" s="1">
        <v>13</v>
      </c>
      <c r="P103" s="1">
        <v>75</v>
      </c>
      <c r="Q103" s="16">
        <v>302.60337936046511</v>
      </c>
      <c r="R103" s="21">
        <v>1.0708436239368897</v>
      </c>
      <c r="S103" s="21">
        <v>45.56576039779123</v>
      </c>
      <c r="T103" s="21">
        <v>44.494916773854342</v>
      </c>
      <c r="U103" s="21">
        <v>9.6314331420084345E-2</v>
      </c>
      <c r="V103" s="21">
        <v>9.4216200853873175</v>
      </c>
      <c r="W103" s="21">
        <v>9.3253057539672337</v>
      </c>
      <c r="X103" s="13" t="s">
        <v>2350</v>
      </c>
      <c r="Y1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 s="1">
        <v>39.955146057299999</v>
      </c>
      <c r="AA103" s="1">
        <v>-82.984306000399997</v>
      </c>
      <c r="AB103" s="1">
        <v>39.962148360400001</v>
      </c>
      <c r="AC103" s="1">
        <v>-82.982744318800002</v>
      </c>
    </row>
    <row r="104" spans="1:29" x14ac:dyDescent="0.25">
      <c r="A104" s="13">
        <v>64</v>
      </c>
      <c r="B104" s="22" t="s">
        <v>4937</v>
      </c>
      <c r="C104" s="17">
        <v>12</v>
      </c>
      <c r="D104" s="1" t="s">
        <v>785</v>
      </c>
      <c r="E104" s="1" t="s">
        <v>4504</v>
      </c>
      <c r="F104" s="1" t="s">
        <v>4496</v>
      </c>
      <c r="G104" s="1" t="s">
        <v>3920</v>
      </c>
      <c r="H104" s="1">
        <v>11.8</v>
      </c>
      <c r="I104" s="1">
        <v>12.3</v>
      </c>
      <c r="J104" s="1" t="s">
        <v>3190</v>
      </c>
      <c r="K104" s="1" t="s">
        <v>4987</v>
      </c>
      <c r="L104" s="1">
        <v>0</v>
      </c>
      <c r="M104" s="1">
        <v>0</v>
      </c>
      <c r="N104" s="1">
        <v>11</v>
      </c>
      <c r="O104" s="1">
        <v>14</v>
      </c>
      <c r="P104" s="1">
        <v>46</v>
      </c>
      <c r="Q104" s="16">
        <v>180.140625</v>
      </c>
      <c r="R104" s="21">
        <v>1.2125216782824098</v>
      </c>
      <c r="S104" s="21">
        <v>28.040630129452545</v>
      </c>
      <c r="T104" s="21">
        <v>26.828108451170134</v>
      </c>
      <c r="U104" s="21">
        <v>9.853626493883938E-2</v>
      </c>
      <c r="V104" s="21">
        <v>9.4054706918161965</v>
      </c>
      <c r="W104" s="21">
        <v>9.3069344268773566</v>
      </c>
      <c r="X104" s="13" t="s">
        <v>2350</v>
      </c>
      <c r="Y1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 s="1">
        <v>41.469789391900001</v>
      </c>
      <c r="AA104" s="1">
        <v>-81.7470467566</v>
      </c>
      <c r="AB104" s="1">
        <v>41.470445022699998</v>
      </c>
      <c r="AC104" s="1">
        <v>-81.737482639000007</v>
      </c>
    </row>
    <row r="105" spans="1:29" x14ac:dyDescent="0.25">
      <c r="A105" s="13">
        <v>5</v>
      </c>
      <c r="B105" s="22" t="s">
        <v>4967</v>
      </c>
      <c r="C105" s="17">
        <v>4</v>
      </c>
      <c r="D105" s="1" t="s">
        <v>801</v>
      </c>
      <c r="E105" s="1" t="s">
        <v>3249</v>
      </c>
      <c r="F105" s="1" t="s">
        <v>4572</v>
      </c>
      <c r="G105" s="1" t="s">
        <v>3756</v>
      </c>
      <c r="H105" s="1">
        <v>16.7</v>
      </c>
      <c r="I105" s="1">
        <v>17.2</v>
      </c>
      <c r="J105" s="1" t="s">
        <v>3190</v>
      </c>
      <c r="K105" s="1" t="s">
        <v>4975</v>
      </c>
      <c r="L105" s="1">
        <v>1</v>
      </c>
      <c r="M105" s="1">
        <v>0</v>
      </c>
      <c r="N105" s="1">
        <v>18</v>
      </c>
      <c r="O105" s="1">
        <v>13</v>
      </c>
      <c r="P105" s="1">
        <v>111</v>
      </c>
      <c r="Q105" s="16">
        <v>332.20793968023258</v>
      </c>
      <c r="R105" s="21">
        <v>1.258954588464082</v>
      </c>
      <c r="S105" s="21">
        <v>67.787504923674533</v>
      </c>
      <c r="T105" s="21">
        <v>66.528550335210454</v>
      </c>
      <c r="U105" s="21">
        <v>9.6462902562588757E-2</v>
      </c>
      <c r="V105" s="21">
        <v>9.3994780973203618</v>
      </c>
      <c r="W105" s="21">
        <v>9.3030151947577728</v>
      </c>
      <c r="X105" s="13" t="s">
        <v>2350</v>
      </c>
      <c r="Y1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 s="1">
        <v>41.024512215400001</v>
      </c>
      <c r="AA105" s="1">
        <v>-80.683462300200006</v>
      </c>
      <c r="AB105" s="1">
        <v>41.024449040100002</v>
      </c>
      <c r="AC105" s="1">
        <v>-80.6739175692</v>
      </c>
    </row>
    <row r="106" spans="1:29" x14ac:dyDescent="0.25">
      <c r="A106" s="13">
        <v>15</v>
      </c>
      <c r="B106" s="22" t="s">
        <v>4966</v>
      </c>
      <c r="C106" s="17">
        <v>12</v>
      </c>
      <c r="D106" s="1" t="s">
        <v>785</v>
      </c>
      <c r="E106" s="1" t="s">
        <v>3948</v>
      </c>
      <c r="F106" s="1" t="s">
        <v>3949</v>
      </c>
      <c r="G106" s="1" t="s">
        <v>4365</v>
      </c>
      <c r="H106" s="1">
        <v>4.9000000000000004</v>
      </c>
      <c r="I106" s="1">
        <v>5.4</v>
      </c>
      <c r="J106" s="1" t="s">
        <v>3190</v>
      </c>
      <c r="K106" s="1" t="s">
        <v>4982</v>
      </c>
      <c r="L106" s="1">
        <v>0</v>
      </c>
      <c r="M106" s="1">
        <v>0</v>
      </c>
      <c r="N106" s="1">
        <v>9</v>
      </c>
      <c r="O106" s="1">
        <v>26</v>
      </c>
      <c r="P106" s="1">
        <v>50</v>
      </c>
      <c r="Q106" s="16">
        <v>224.296875</v>
      </c>
      <c r="R106" s="21">
        <v>1.1675870621368658</v>
      </c>
      <c r="S106" s="21">
        <v>33.47488956508036</v>
      </c>
      <c r="T106" s="21">
        <v>32.307302502943493</v>
      </c>
      <c r="U106" s="21">
        <v>6.5334794834460766E-2</v>
      </c>
      <c r="V106" s="21">
        <v>9.379627989176285</v>
      </c>
      <c r="W106" s="21">
        <v>9.3142931943418237</v>
      </c>
      <c r="X106" s="13" t="s">
        <v>2350</v>
      </c>
      <c r="Y1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 s="1">
        <v>41.501322994100001</v>
      </c>
      <c r="AA106" s="1">
        <v>-81.503605779599994</v>
      </c>
      <c r="AB106" s="1">
        <v>41.501241509099998</v>
      </c>
      <c r="AC106" s="1">
        <v>-81.493966294200007</v>
      </c>
    </row>
    <row r="107" spans="1:29" x14ac:dyDescent="0.25">
      <c r="A107" s="13">
        <v>18</v>
      </c>
      <c r="B107" s="22" t="s">
        <v>3197</v>
      </c>
      <c r="C107" s="17">
        <v>2</v>
      </c>
      <c r="D107" s="1" t="s">
        <v>786</v>
      </c>
      <c r="E107" s="1" t="s">
        <v>829</v>
      </c>
      <c r="F107" s="1" t="s">
        <v>5566</v>
      </c>
      <c r="G107" s="1" t="s">
        <v>282</v>
      </c>
      <c r="H107" s="21">
        <v>3.9569999999948777</v>
      </c>
      <c r="I107" s="21">
        <v>0</v>
      </c>
      <c r="J107" s="1" t="s">
        <v>258</v>
      </c>
      <c r="K107" s="1" t="s">
        <v>259</v>
      </c>
      <c r="L107" s="1">
        <v>0</v>
      </c>
      <c r="M107" s="1">
        <v>7</v>
      </c>
      <c r="N107" s="1">
        <v>23</v>
      </c>
      <c r="O107" s="1">
        <v>21</v>
      </c>
      <c r="P107" s="1">
        <v>109</v>
      </c>
      <c r="Q107" s="16">
        <v>672.50245276162786</v>
      </c>
      <c r="R107" s="21">
        <v>7.7273236415591251</v>
      </c>
      <c r="S107" s="21">
        <v>32.928476994949065</v>
      </c>
      <c r="T107" s="21">
        <v>25.201153353389941</v>
      </c>
      <c r="U107" s="21">
        <v>0.5300389065198895</v>
      </c>
      <c r="V107" s="21">
        <v>9.3495799896936287</v>
      </c>
      <c r="W107" s="21">
        <v>8.8195410831737391</v>
      </c>
      <c r="X107" s="13" t="s">
        <v>2350</v>
      </c>
      <c r="Y1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 s="1">
        <v>41.706772000000001</v>
      </c>
      <c r="AA107" s="1">
        <v>-83.585419999999999</v>
      </c>
      <c r="AB107" s="1">
        <v>0</v>
      </c>
      <c r="AC107" s="1">
        <v>0</v>
      </c>
    </row>
    <row r="108" spans="1:29" x14ac:dyDescent="0.25">
      <c r="A108" s="13">
        <v>19</v>
      </c>
      <c r="B108" s="22" t="s">
        <v>3197</v>
      </c>
      <c r="C108" s="17">
        <v>12</v>
      </c>
      <c r="D108" s="1" t="s">
        <v>785</v>
      </c>
      <c r="E108" s="1" t="s">
        <v>830</v>
      </c>
      <c r="F108" s="1" t="s">
        <v>5562</v>
      </c>
      <c r="G108" s="1" t="s">
        <v>283</v>
      </c>
      <c r="H108" s="21">
        <v>4.8200000000069849</v>
      </c>
      <c r="I108" s="21">
        <v>0</v>
      </c>
      <c r="J108" s="1" t="s">
        <v>258</v>
      </c>
      <c r="K108" s="1" t="s">
        <v>259</v>
      </c>
      <c r="L108" s="1">
        <v>2</v>
      </c>
      <c r="M108" s="1">
        <v>4</v>
      </c>
      <c r="N108" s="1">
        <v>22</v>
      </c>
      <c r="O108" s="1">
        <v>25</v>
      </c>
      <c r="P108" s="1">
        <v>74</v>
      </c>
      <c r="Q108" s="16">
        <v>603.02888808139528</v>
      </c>
      <c r="R108" s="21">
        <v>7.6053025531253162</v>
      </c>
      <c r="S108" s="21">
        <v>25.086315180377312</v>
      </c>
      <c r="T108" s="21">
        <v>17.481012627251996</v>
      </c>
      <c r="U108" s="21">
        <v>0.52166913617172106</v>
      </c>
      <c r="V108" s="21">
        <v>9.3478150932145674</v>
      </c>
      <c r="W108" s="21">
        <v>8.8261459570428471</v>
      </c>
      <c r="X108" s="13" t="s">
        <v>2350</v>
      </c>
      <c r="Y1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 s="1">
        <v>41.517878000000003</v>
      </c>
      <c r="AA108" s="1">
        <v>-81.651916999999997</v>
      </c>
      <c r="AB108" s="1">
        <v>0</v>
      </c>
      <c r="AC108" s="1">
        <v>0</v>
      </c>
    </row>
    <row r="109" spans="1:29" x14ac:dyDescent="0.25">
      <c r="A109" s="13">
        <v>65</v>
      </c>
      <c r="B109" s="22" t="s">
        <v>4937</v>
      </c>
      <c r="C109" s="17">
        <v>12</v>
      </c>
      <c r="D109" s="1" t="s">
        <v>785</v>
      </c>
      <c r="E109" s="1" t="s">
        <v>4504</v>
      </c>
      <c r="F109" s="1" t="s">
        <v>4514</v>
      </c>
      <c r="G109" s="1" t="s">
        <v>3920</v>
      </c>
      <c r="H109" s="1">
        <v>17.899999999999999</v>
      </c>
      <c r="I109" s="1">
        <v>18.399999999999999</v>
      </c>
      <c r="J109" s="1" t="s">
        <v>3190</v>
      </c>
      <c r="K109" s="1" t="s">
        <v>4985</v>
      </c>
      <c r="L109" s="1">
        <v>0</v>
      </c>
      <c r="M109" s="1">
        <v>4</v>
      </c>
      <c r="N109" s="1">
        <v>13</v>
      </c>
      <c r="O109" s="1">
        <v>25</v>
      </c>
      <c r="P109" s="1">
        <v>80</v>
      </c>
      <c r="Q109" s="16">
        <v>458.75363372093022</v>
      </c>
      <c r="R109" s="21">
        <v>1.137382614209643</v>
      </c>
      <c r="S109" s="21">
        <v>47.868689528496787</v>
      </c>
      <c r="T109" s="21">
        <v>46.731306914287146</v>
      </c>
      <c r="U109" s="21">
        <v>7.8087227397787382E-2</v>
      </c>
      <c r="V109" s="21">
        <v>9.3299590462650563</v>
      </c>
      <c r="W109" s="21">
        <v>9.2518718188672686</v>
      </c>
      <c r="X109" s="13" t="s">
        <v>2350</v>
      </c>
      <c r="Y1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 s="1">
        <v>41.514104008099999</v>
      </c>
      <c r="AA109" s="1">
        <v>-81.673658053099999</v>
      </c>
      <c r="AB109" s="1">
        <v>41.519752304199997</v>
      </c>
      <c r="AC109" s="1">
        <v>-81.672099463600006</v>
      </c>
    </row>
    <row r="110" spans="1:29" x14ac:dyDescent="0.25">
      <c r="A110" s="13">
        <v>66</v>
      </c>
      <c r="B110" s="22" t="s">
        <v>4937</v>
      </c>
      <c r="C110" s="17">
        <v>12</v>
      </c>
      <c r="D110" s="1" t="s">
        <v>785</v>
      </c>
      <c r="E110" s="1" t="s">
        <v>3848</v>
      </c>
      <c r="F110" s="1" t="s">
        <v>4507</v>
      </c>
      <c r="G110" s="1" t="s">
        <v>3917</v>
      </c>
      <c r="H110" s="1">
        <v>6.1</v>
      </c>
      <c r="I110" s="1">
        <v>6.6</v>
      </c>
      <c r="J110" s="1" t="s">
        <v>3190</v>
      </c>
      <c r="K110" s="1" t="s">
        <v>4987</v>
      </c>
      <c r="L110" s="1">
        <v>0</v>
      </c>
      <c r="M110" s="1">
        <v>1</v>
      </c>
      <c r="N110" s="1">
        <v>10</v>
      </c>
      <c r="O110" s="1">
        <v>15</v>
      </c>
      <c r="P110" s="1">
        <v>48</v>
      </c>
      <c r="Q110" s="16">
        <v>225.70793968023256</v>
      </c>
      <c r="R110" s="21">
        <v>1.0048994052770364</v>
      </c>
      <c r="S110" s="21">
        <v>29.414797211435911</v>
      </c>
      <c r="T110" s="21">
        <v>28.409897806158874</v>
      </c>
      <c r="U110" s="21">
        <v>7.4174410401529667E-2</v>
      </c>
      <c r="V110" s="21">
        <v>9.3295253191061143</v>
      </c>
      <c r="W110" s="21">
        <v>9.2553509087045853</v>
      </c>
      <c r="X110" s="13" t="s">
        <v>2350</v>
      </c>
      <c r="Y1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 s="1">
        <v>41.363367502999999</v>
      </c>
      <c r="AA110" s="1">
        <v>-81.821069618600006</v>
      </c>
      <c r="AB110" s="1">
        <v>41.3705646485</v>
      </c>
      <c r="AC110" s="1">
        <v>-81.8211509323</v>
      </c>
    </row>
    <row r="111" spans="1:29" x14ac:dyDescent="0.25">
      <c r="A111" s="13">
        <v>16</v>
      </c>
      <c r="B111" s="22" t="s">
        <v>4966</v>
      </c>
      <c r="C111" s="17">
        <v>8</v>
      </c>
      <c r="D111" s="1" t="s">
        <v>787</v>
      </c>
      <c r="E111" s="1" t="s">
        <v>3950</v>
      </c>
      <c r="F111" s="1" t="s">
        <v>3951</v>
      </c>
      <c r="G111" s="1" t="s">
        <v>4362</v>
      </c>
      <c r="H111" s="1">
        <v>2.6</v>
      </c>
      <c r="I111" s="1">
        <v>3.1</v>
      </c>
      <c r="J111" s="1" t="s">
        <v>3190</v>
      </c>
      <c r="K111" s="1" t="s">
        <v>4981</v>
      </c>
      <c r="L111" s="1">
        <v>0</v>
      </c>
      <c r="M111" s="1">
        <v>0</v>
      </c>
      <c r="N111" s="1">
        <v>16</v>
      </c>
      <c r="O111" s="1">
        <v>9</v>
      </c>
      <c r="P111" s="1">
        <v>58</v>
      </c>
      <c r="Q111" s="16">
        <v>202.6875</v>
      </c>
      <c r="R111" s="21">
        <v>2.1582284281791293</v>
      </c>
      <c r="S111" s="21">
        <v>33.926840693027202</v>
      </c>
      <c r="T111" s="21">
        <v>31.768612264848073</v>
      </c>
      <c r="U111" s="21">
        <v>0.12972902367683201</v>
      </c>
      <c r="V111" s="21">
        <v>9.2895298664939574</v>
      </c>
      <c r="W111" s="21">
        <v>9.1598008428171251</v>
      </c>
      <c r="X111" s="13" t="s">
        <v>2350</v>
      </c>
      <c r="Y1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 s="1">
        <v>39.163825192399997</v>
      </c>
      <c r="AA111" s="1">
        <v>-84.450862246200003</v>
      </c>
      <c r="AB111" s="1">
        <v>39.164032042300001</v>
      </c>
      <c r="AC111" s="1">
        <v>-84.441836631800001</v>
      </c>
    </row>
    <row r="112" spans="1:29" x14ac:dyDescent="0.25">
      <c r="A112" s="13">
        <v>20</v>
      </c>
      <c r="B112" s="22" t="s">
        <v>3197</v>
      </c>
      <c r="C112" s="17">
        <v>12</v>
      </c>
      <c r="D112" s="1" t="s">
        <v>785</v>
      </c>
      <c r="E112" s="1" t="s">
        <v>831</v>
      </c>
      <c r="F112" s="1" t="s">
        <v>5562</v>
      </c>
      <c r="G112" s="1" t="s">
        <v>284</v>
      </c>
      <c r="H112" s="21">
        <v>3.6959999999962747</v>
      </c>
      <c r="I112" s="21">
        <v>0</v>
      </c>
      <c r="J112" s="1" t="s">
        <v>258</v>
      </c>
      <c r="K112" s="1" t="s">
        <v>259</v>
      </c>
      <c r="L112" s="1">
        <v>1</v>
      </c>
      <c r="M112" s="1">
        <v>3</v>
      </c>
      <c r="N112" s="1">
        <v>17</v>
      </c>
      <c r="O112" s="1">
        <v>30</v>
      </c>
      <c r="P112" s="1">
        <v>81</v>
      </c>
      <c r="Q112" s="16">
        <v>508.12863372093022</v>
      </c>
      <c r="R112" s="21">
        <v>9.1367564299212063</v>
      </c>
      <c r="S112" s="21">
        <v>26.344035194568807</v>
      </c>
      <c r="T112" s="21">
        <v>17.207278764647601</v>
      </c>
      <c r="U112" s="21">
        <v>0.62671587368338533</v>
      </c>
      <c r="V112" s="21">
        <v>9.2554225538903818</v>
      </c>
      <c r="W112" s="21">
        <v>8.6287066802069958</v>
      </c>
      <c r="X112" s="13" t="s">
        <v>2350</v>
      </c>
      <c r="Y1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 s="1">
        <v>41.501576</v>
      </c>
      <c r="AA112" s="1">
        <v>-81.651768000000004</v>
      </c>
      <c r="AB112" s="1">
        <v>0</v>
      </c>
      <c r="AC112" s="1">
        <v>0</v>
      </c>
    </row>
    <row r="113" spans="1:29" x14ac:dyDescent="0.25">
      <c r="A113" s="13">
        <v>21</v>
      </c>
      <c r="B113" s="22" t="s">
        <v>3197</v>
      </c>
      <c r="C113" s="17">
        <v>6</v>
      </c>
      <c r="D113" s="1" t="s">
        <v>784</v>
      </c>
      <c r="E113" s="1" t="s">
        <v>832</v>
      </c>
      <c r="F113" s="1" t="s">
        <v>5567</v>
      </c>
      <c r="G113" s="1" t="s">
        <v>285</v>
      </c>
      <c r="H113" s="21">
        <v>3.3819999999977881</v>
      </c>
      <c r="I113" s="21">
        <v>0</v>
      </c>
      <c r="J113" s="1" t="s">
        <v>258</v>
      </c>
      <c r="K113" s="1" t="s">
        <v>259</v>
      </c>
      <c r="L113" s="1">
        <v>0</v>
      </c>
      <c r="M113" s="1">
        <v>5</v>
      </c>
      <c r="N113" s="1">
        <v>30</v>
      </c>
      <c r="O113" s="1">
        <v>17</v>
      </c>
      <c r="P113" s="1">
        <v>129</v>
      </c>
      <c r="Q113" s="16">
        <v>629.22719840116281</v>
      </c>
      <c r="R113" s="21">
        <v>8.67380095115643</v>
      </c>
      <c r="S113" s="21">
        <v>35.446142343622384</v>
      </c>
      <c r="T113" s="21">
        <v>26.772341392465954</v>
      </c>
      <c r="U113" s="21">
        <v>0.59496045264573838</v>
      </c>
      <c r="V113" s="21">
        <v>9.2316397599632474</v>
      </c>
      <c r="W113" s="21">
        <v>8.6366793073175092</v>
      </c>
      <c r="X113" s="13" t="s">
        <v>2350</v>
      </c>
      <c r="Y1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 s="1">
        <v>40.058824999999999</v>
      </c>
      <c r="AA113" s="1">
        <v>-82.937427</v>
      </c>
      <c r="AB113" s="1">
        <v>0</v>
      </c>
      <c r="AC113" s="1">
        <v>0</v>
      </c>
    </row>
    <row r="114" spans="1:29" x14ac:dyDescent="0.25">
      <c r="A114" s="13">
        <v>67</v>
      </c>
      <c r="B114" s="22" t="s">
        <v>4937</v>
      </c>
      <c r="C114" s="17">
        <v>12</v>
      </c>
      <c r="D114" s="1" t="s">
        <v>785</v>
      </c>
      <c r="E114" s="1" t="s">
        <v>3848</v>
      </c>
      <c r="F114" s="1" t="s">
        <v>4507</v>
      </c>
      <c r="G114" s="1" t="s">
        <v>3917</v>
      </c>
      <c r="H114" s="1">
        <v>11.4</v>
      </c>
      <c r="I114" s="1">
        <v>11.9</v>
      </c>
      <c r="J114" s="1" t="s">
        <v>3190</v>
      </c>
      <c r="K114" s="1" t="s">
        <v>4987</v>
      </c>
      <c r="L114" s="1">
        <v>1</v>
      </c>
      <c r="M114" s="1">
        <v>4</v>
      </c>
      <c r="N114" s="1">
        <v>11</v>
      </c>
      <c r="O114" s="1">
        <v>9</v>
      </c>
      <c r="P114" s="1">
        <v>42</v>
      </c>
      <c r="Q114" s="16">
        <v>382.33657340116281</v>
      </c>
      <c r="R114" s="21">
        <v>0.9750349836518728</v>
      </c>
      <c r="S114" s="21">
        <v>26.698273755932153</v>
      </c>
      <c r="T114" s="21">
        <v>25.723238772280279</v>
      </c>
      <c r="U114" s="21">
        <v>8.3732537347779551E-2</v>
      </c>
      <c r="V114" s="21">
        <v>9.2198288181047197</v>
      </c>
      <c r="W114" s="21">
        <v>9.1360962807569397</v>
      </c>
      <c r="X114" s="13" t="s">
        <v>2350</v>
      </c>
      <c r="Y1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 s="1">
        <v>41.436819077099997</v>
      </c>
      <c r="AA114" s="1">
        <v>-81.809974662100004</v>
      </c>
      <c r="AB114" s="1">
        <v>41.438707348299999</v>
      </c>
      <c r="AC114" s="1">
        <v>-81.801094590999995</v>
      </c>
    </row>
    <row r="115" spans="1:29" x14ac:dyDescent="0.25">
      <c r="A115" s="13">
        <v>68</v>
      </c>
      <c r="B115" s="22" t="s">
        <v>4937</v>
      </c>
      <c r="C115" s="17">
        <v>8</v>
      </c>
      <c r="D115" s="1" t="s">
        <v>788</v>
      </c>
      <c r="E115" s="1" t="s">
        <v>4524</v>
      </c>
      <c r="F115" s="1" t="s">
        <v>4525</v>
      </c>
      <c r="G115" s="1" t="s">
        <v>3918</v>
      </c>
      <c r="H115" s="1">
        <v>0</v>
      </c>
      <c r="I115" s="1">
        <v>0.5</v>
      </c>
      <c r="J115" s="1" t="s">
        <v>3190</v>
      </c>
      <c r="K115" s="1" t="s">
        <v>4985</v>
      </c>
      <c r="L115" s="1">
        <v>0</v>
      </c>
      <c r="M115" s="1">
        <v>0</v>
      </c>
      <c r="N115" s="1">
        <v>17</v>
      </c>
      <c r="O115" s="1">
        <v>22</v>
      </c>
      <c r="P115" s="1">
        <v>106</v>
      </c>
      <c r="Q115" s="16">
        <v>314.921875</v>
      </c>
      <c r="R115" s="21">
        <v>1.288991545598104</v>
      </c>
      <c r="S115" s="21">
        <v>56.792541787462675</v>
      </c>
      <c r="T115" s="21">
        <v>55.503550241864573</v>
      </c>
      <c r="U115" s="21">
        <v>9.2362855989199827E-2</v>
      </c>
      <c r="V115" s="21">
        <v>9.1954732851606664</v>
      </c>
      <c r="W115" s="21">
        <v>9.1031104291714673</v>
      </c>
      <c r="X115" s="13" t="s">
        <v>2350</v>
      </c>
      <c r="Y1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 s="1">
        <v>39.300003662999998</v>
      </c>
      <c r="AA115" s="1">
        <v>-84.440200974800007</v>
      </c>
      <c r="AB115" s="1">
        <v>39.306848263699997</v>
      </c>
      <c r="AC115" s="1">
        <v>-84.4370991766</v>
      </c>
    </row>
    <row r="116" spans="1:29" x14ac:dyDescent="0.25">
      <c r="A116" s="13">
        <v>69</v>
      </c>
      <c r="B116" s="22" t="s">
        <v>4937</v>
      </c>
      <c r="C116" s="17">
        <v>8</v>
      </c>
      <c r="D116" s="1" t="s">
        <v>787</v>
      </c>
      <c r="E116" s="1" t="s">
        <v>4502</v>
      </c>
      <c r="F116" s="1" t="s">
        <v>4503</v>
      </c>
      <c r="G116" s="1" t="s">
        <v>3918</v>
      </c>
      <c r="H116" s="1">
        <v>11.8</v>
      </c>
      <c r="I116" s="1">
        <v>12.3</v>
      </c>
      <c r="J116" s="1" t="s">
        <v>3190</v>
      </c>
      <c r="K116" s="1" t="s">
        <v>4985</v>
      </c>
      <c r="L116" s="1">
        <v>0</v>
      </c>
      <c r="M116" s="1">
        <v>5</v>
      </c>
      <c r="N116" s="1">
        <v>21</v>
      </c>
      <c r="O116" s="1">
        <v>17</v>
      </c>
      <c r="P116" s="1">
        <v>113</v>
      </c>
      <c r="Q116" s="16">
        <v>554.30532340116281</v>
      </c>
      <c r="R116" s="21">
        <v>1.1349592394926897</v>
      </c>
      <c r="S116" s="21">
        <v>59.569370249635746</v>
      </c>
      <c r="T116" s="21">
        <v>58.434411010143059</v>
      </c>
      <c r="U116" s="21">
        <v>7.6140255707904475E-2</v>
      </c>
      <c r="V116" s="21">
        <v>9.1640349620928099</v>
      </c>
      <c r="W116" s="21">
        <v>9.0878947063849047</v>
      </c>
      <c r="X116" s="13" t="s">
        <v>2350</v>
      </c>
      <c r="Y1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 s="1">
        <v>39.224000312800001</v>
      </c>
      <c r="AA116" s="1">
        <v>-84.454245391399994</v>
      </c>
      <c r="AB116" s="1">
        <v>39.230244231599997</v>
      </c>
      <c r="AC116" s="1">
        <v>-84.450157529500004</v>
      </c>
    </row>
    <row r="117" spans="1:29" x14ac:dyDescent="0.25">
      <c r="A117" s="13">
        <v>70</v>
      </c>
      <c r="B117" s="22" t="s">
        <v>4937</v>
      </c>
      <c r="C117" s="17">
        <v>6</v>
      </c>
      <c r="D117" s="1" t="s">
        <v>784</v>
      </c>
      <c r="E117" s="1" t="s">
        <v>4493</v>
      </c>
      <c r="F117" s="1" t="s">
        <v>4494</v>
      </c>
      <c r="G117" s="1" t="s">
        <v>4565</v>
      </c>
      <c r="H117" s="1">
        <v>17</v>
      </c>
      <c r="I117" s="1">
        <v>17.5</v>
      </c>
      <c r="J117" s="1" t="s">
        <v>3190</v>
      </c>
      <c r="K117" s="1" t="s">
        <v>4987</v>
      </c>
      <c r="L117" s="1">
        <v>0</v>
      </c>
      <c r="M117" s="1">
        <v>3</v>
      </c>
      <c r="N117" s="1">
        <v>14</v>
      </c>
      <c r="O117" s="1">
        <v>7</v>
      </c>
      <c r="P117" s="1">
        <v>31</v>
      </c>
      <c r="Q117" s="16">
        <v>290.74881904069764</v>
      </c>
      <c r="R117" s="21">
        <v>1.1799355737392814</v>
      </c>
      <c r="S117" s="21">
        <v>22.317212623392777</v>
      </c>
      <c r="T117" s="21">
        <v>21.137277049653495</v>
      </c>
      <c r="U117" s="21">
        <v>9.7118157500863986E-2</v>
      </c>
      <c r="V117" s="21">
        <v>9.144153224550724</v>
      </c>
      <c r="W117" s="21">
        <v>9.04703506704986</v>
      </c>
      <c r="X117" s="13" t="s">
        <v>2350</v>
      </c>
      <c r="Y1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 s="1">
        <v>40.095080831700002</v>
      </c>
      <c r="AA117" s="1">
        <v>-83.136749142900001</v>
      </c>
      <c r="AB117" s="1">
        <v>40.101327163599997</v>
      </c>
      <c r="AC117" s="1">
        <v>-83.132047340100002</v>
      </c>
    </row>
    <row r="118" spans="1:29" x14ac:dyDescent="0.25">
      <c r="A118" s="13">
        <v>71</v>
      </c>
      <c r="B118" s="22" t="s">
        <v>4937</v>
      </c>
      <c r="C118" s="17">
        <v>7</v>
      </c>
      <c r="D118" s="1" t="s">
        <v>3196</v>
      </c>
      <c r="E118" s="1" t="s">
        <v>4505</v>
      </c>
      <c r="F118" s="1" t="s">
        <v>4519</v>
      </c>
      <c r="G118" s="1" t="s">
        <v>3918</v>
      </c>
      <c r="H118" s="1">
        <v>14.8</v>
      </c>
      <c r="I118" s="1">
        <v>15.3</v>
      </c>
      <c r="J118" s="1" t="s">
        <v>3190</v>
      </c>
      <c r="K118" s="1" t="s">
        <v>4988</v>
      </c>
      <c r="L118" s="1">
        <v>0</v>
      </c>
      <c r="M118" s="1">
        <v>4</v>
      </c>
      <c r="N118" s="1">
        <v>19</v>
      </c>
      <c r="O118" s="1">
        <v>9</v>
      </c>
      <c r="P118" s="1">
        <v>73</v>
      </c>
      <c r="Q118" s="16">
        <v>420.03488372093022</v>
      </c>
      <c r="R118" s="21">
        <v>1.291533761546696</v>
      </c>
      <c r="S118" s="21">
        <v>42.117795068294726</v>
      </c>
      <c r="T118" s="21">
        <v>40.82626130674803</v>
      </c>
      <c r="U118" s="21">
        <v>9.7646034832773218E-2</v>
      </c>
      <c r="V118" s="21">
        <v>9.1141939022066687</v>
      </c>
      <c r="W118" s="21">
        <v>9.0165478673738964</v>
      </c>
      <c r="X118" s="13" t="s">
        <v>2350</v>
      </c>
      <c r="Y1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 s="1">
        <v>39.785596864600002</v>
      </c>
      <c r="AA118" s="1">
        <v>-84.184430014200004</v>
      </c>
      <c r="AB118" s="1">
        <v>39.792320011500003</v>
      </c>
      <c r="AC118" s="1">
        <v>-84.186014503999999</v>
      </c>
    </row>
    <row r="119" spans="1:29" x14ac:dyDescent="0.25">
      <c r="A119" s="13">
        <v>22</v>
      </c>
      <c r="B119" s="22" t="s">
        <v>3197</v>
      </c>
      <c r="C119" s="17">
        <v>6</v>
      </c>
      <c r="D119" s="1" t="s">
        <v>784</v>
      </c>
      <c r="E119" s="1" t="s">
        <v>833</v>
      </c>
      <c r="F119" s="1" t="s">
        <v>5568</v>
      </c>
      <c r="G119" s="1" t="s">
        <v>286</v>
      </c>
      <c r="H119" s="21">
        <v>5.0259999999980209</v>
      </c>
      <c r="I119" s="21">
        <v>0</v>
      </c>
      <c r="J119" s="1" t="s">
        <v>258</v>
      </c>
      <c r="K119" s="1" t="s">
        <v>259</v>
      </c>
      <c r="L119" s="1">
        <v>0</v>
      </c>
      <c r="M119" s="1">
        <v>3</v>
      </c>
      <c r="N119" s="1">
        <v>29</v>
      </c>
      <c r="O119" s="1">
        <v>18</v>
      </c>
      <c r="P119" s="1">
        <v>141</v>
      </c>
      <c r="Q119" s="16">
        <v>547.76444404069764</v>
      </c>
      <c r="R119" s="21">
        <v>8.1827010935769149</v>
      </c>
      <c r="S119" s="21">
        <v>38.745944214880062</v>
      </c>
      <c r="T119" s="21">
        <v>30.563243121303145</v>
      </c>
      <c r="U119" s="21">
        <v>0.56127452934577948</v>
      </c>
      <c r="V119" s="21">
        <v>9.1095718201277318</v>
      </c>
      <c r="W119" s="21">
        <v>8.548297290781953</v>
      </c>
      <c r="X119" s="13" t="s">
        <v>2350</v>
      </c>
      <c r="Y1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 s="1">
        <v>39.942058000000003</v>
      </c>
      <c r="AA119" s="1">
        <v>-82.829890000000006</v>
      </c>
      <c r="AB119" s="1">
        <v>0</v>
      </c>
      <c r="AC119" s="1">
        <v>0</v>
      </c>
    </row>
    <row r="120" spans="1:29" x14ac:dyDescent="0.25">
      <c r="A120" s="13">
        <v>23</v>
      </c>
      <c r="B120" s="22" t="s">
        <v>3197</v>
      </c>
      <c r="C120" s="17">
        <v>6</v>
      </c>
      <c r="D120" s="1" t="s">
        <v>784</v>
      </c>
      <c r="E120" s="1" t="s">
        <v>834</v>
      </c>
      <c r="F120" s="1" t="s">
        <v>5569</v>
      </c>
      <c r="G120" s="1" t="s">
        <v>287</v>
      </c>
      <c r="H120" s="21">
        <v>8.5050000000046566</v>
      </c>
      <c r="I120" s="21">
        <v>0</v>
      </c>
      <c r="J120" s="1" t="s">
        <v>258</v>
      </c>
      <c r="K120" s="1" t="s">
        <v>259</v>
      </c>
      <c r="L120" s="1">
        <v>0</v>
      </c>
      <c r="M120" s="1">
        <v>4</v>
      </c>
      <c r="N120" s="1">
        <v>26</v>
      </c>
      <c r="O120" s="1">
        <v>20</v>
      </c>
      <c r="P120" s="1">
        <v>104</v>
      </c>
      <c r="Q120" s="16">
        <v>545.67550872093022</v>
      </c>
      <c r="R120" s="21">
        <v>9.2610873183650178</v>
      </c>
      <c r="S120" s="21">
        <v>30.758974345375751</v>
      </c>
      <c r="T120" s="21">
        <v>21.497887027010734</v>
      </c>
      <c r="U120" s="21">
        <v>0.63524407972395791</v>
      </c>
      <c r="V120" s="21">
        <v>9.0946532885820179</v>
      </c>
      <c r="W120" s="21">
        <v>8.4594092088580606</v>
      </c>
      <c r="X120" s="13" t="s">
        <v>2350</v>
      </c>
      <c r="Y1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 s="1">
        <v>39.948447999999999</v>
      </c>
      <c r="AA120" s="1">
        <v>-82.945245999999997</v>
      </c>
      <c r="AB120" s="1">
        <v>0</v>
      </c>
      <c r="AC120" s="1">
        <v>0</v>
      </c>
    </row>
    <row r="121" spans="1:29" x14ac:dyDescent="0.25">
      <c r="A121" s="13">
        <v>17</v>
      </c>
      <c r="B121" s="22" t="s">
        <v>4966</v>
      </c>
      <c r="C121" s="17">
        <v>8</v>
      </c>
      <c r="D121" s="1" t="s">
        <v>787</v>
      </c>
      <c r="E121" s="1" t="s">
        <v>3952</v>
      </c>
      <c r="F121" s="1" t="s">
        <v>3953</v>
      </c>
      <c r="G121" s="1" t="s">
        <v>3749</v>
      </c>
      <c r="H121" s="1">
        <v>8.8000000000000007</v>
      </c>
      <c r="I121" s="1">
        <v>9.3000000000000007</v>
      </c>
      <c r="J121" s="1" t="s">
        <v>3190</v>
      </c>
      <c r="K121" s="1" t="s">
        <v>4982</v>
      </c>
      <c r="L121" s="1">
        <v>2</v>
      </c>
      <c r="M121" s="1">
        <v>3</v>
      </c>
      <c r="N121" s="1">
        <v>13</v>
      </c>
      <c r="O121" s="1">
        <v>18</v>
      </c>
      <c r="P121" s="1">
        <v>56</v>
      </c>
      <c r="Q121" s="16">
        <v>449.36782340116281</v>
      </c>
      <c r="R121" s="21">
        <v>0.79958187480126885</v>
      </c>
      <c r="S121" s="21">
        <v>41.417454572339544</v>
      </c>
      <c r="T121" s="21">
        <v>40.617872697538274</v>
      </c>
      <c r="U121" s="21">
        <v>4.4783611756122256E-2</v>
      </c>
      <c r="V121" s="21">
        <v>9.0816107758164186</v>
      </c>
      <c r="W121" s="21">
        <v>9.0368271640602966</v>
      </c>
      <c r="X121" s="13" t="s">
        <v>2350</v>
      </c>
      <c r="Y1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 s="1">
        <v>39.183798485399997</v>
      </c>
      <c r="AA121" s="1">
        <v>-84.5676179644</v>
      </c>
      <c r="AB121" s="1">
        <v>39.190551868199996</v>
      </c>
      <c r="AC121" s="1">
        <v>-84.570084341099999</v>
      </c>
    </row>
    <row r="122" spans="1:29" x14ac:dyDescent="0.25">
      <c r="A122" s="13">
        <v>24</v>
      </c>
      <c r="B122" s="22" t="s">
        <v>3197</v>
      </c>
      <c r="C122" s="17">
        <v>12</v>
      </c>
      <c r="D122" s="1" t="s">
        <v>785</v>
      </c>
      <c r="E122" s="1" t="s">
        <v>835</v>
      </c>
      <c r="F122" s="1" t="s">
        <v>5565</v>
      </c>
      <c r="G122" s="1" t="s">
        <v>288</v>
      </c>
      <c r="H122" s="21">
        <v>8.5929999999934807</v>
      </c>
      <c r="I122" s="21">
        <v>0</v>
      </c>
      <c r="J122" s="1" t="s">
        <v>258</v>
      </c>
      <c r="K122" s="1" t="s">
        <v>259</v>
      </c>
      <c r="L122" s="1">
        <v>0</v>
      </c>
      <c r="M122" s="1">
        <v>3</v>
      </c>
      <c r="N122" s="1">
        <v>16</v>
      </c>
      <c r="O122" s="1">
        <v>32</v>
      </c>
      <c r="P122" s="1">
        <v>72</v>
      </c>
      <c r="Q122" s="16">
        <v>455.78006904069764</v>
      </c>
      <c r="R122" s="21">
        <v>7.8869400542021255</v>
      </c>
      <c r="S122" s="21">
        <v>24.416148351698165</v>
      </c>
      <c r="T122" s="21">
        <v>16.529208297496041</v>
      </c>
      <c r="U122" s="21">
        <v>0.54098744611061045</v>
      </c>
      <c r="V122" s="21">
        <v>9.0728450547793287</v>
      </c>
      <c r="W122" s="21">
        <v>8.5318576086687177</v>
      </c>
      <c r="X122" s="13" t="s">
        <v>2350</v>
      </c>
      <c r="Y1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 s="1">
        <v>41.519851000000003</v>
      </c>
      <c r="AA122" s="1">
        <v>-81.497318000000007</v>
      </c>
      <c r="AB122" s="1">
        <v>0</v>
      </c>
      <c r="AC122" s="1">
        <v>0</v>
      </c>
    </row>
    <row r="123" spans="1:29" x14ac:dyDescent="0.25">
      <c r="A123" s="13">
        <v>72</v>
      </c>
      <c r="B123" s="22" t="s">
        <v>4937</v>
      </c>
      <c r="C123" s="17">
        <v>8</v>
      </c>
      <c r="D123" s="1" t="s">
        <v>787</v>
      </c>
      <c r="E123" s="1" t="s">
        <v>4502</v>
      </c>
      <c r="F123" s="1" t="s">
        <v>4503</v>
      </c>
      <c r="G123" s="1" t="s">
        <v>3918</v>
      </c>
      <c r="H123" s="1">
        <v>2.9</v>
      </c>
      <c r="I123" s="1">
        <v>3.4</v>
      </c>
      <c r="J123" s="1" t="s">
        <v>3190</v>
      </c>
      <c r="K123" s="1" t="s">
        <v>4985</v>
      </c>
      <c r="L123" s="1">
        <v>0</v>
      </c>
      <c r="M123" s="1">
        <v>1</v>
      </c>
      <c r="N123" s="1">
        <v>21</v>
      </c>
      <c r="O123" s="1">
        <v>12</v>
      </c>
      <c r="P123" s="1">
        <v>140</v>
      </c>
      <c r="Q123" s="16">
        <v>376.41106468023258</v>
      </c>
      <c r="R123" s="21">
        <v>1.511847820353184</v>
      </c>
      <c r="S123" s="21">
        <v>68.923217876914336</v>
      </c>
      <c r="T123" s="21">
        <v>67.411370056561154</v>
      </c>
      <c r="U123" s="21">
        <v>0.12116836997358499</v>
      </c>
      <c r="V123" s="21">
        <v>8.9959684425346857</v>
      </c>
      <c r="W123" s="21">
        <v>8.8748000725611007</v>
      </c>
      <c r="X123" s="13" t="s">
        <v>2350</v>
      </c>
      <c r="Y1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 s="1">
        <v>39.130045717000002</v>
      </c>
      <c r="AA123" s="1">
        <v>-84.533329548500006</v>
      </c>
      <c r="AB123" s="1">
        <v>39.137116787399997</v>
      </c>
      <c r="AC123" s="1">
        <v>-84.533958146399996</v>
      </c>
    </row>
    <row r="124" spans="1:29" x14ac:dyDescent="0.25">
      <c r="A124" s="13">
        <v>73</v>
      </c>
      <c r="B124" s="22" t="s">
        <v>4937</v>
      </c>
      <c r="C124" s="17">
        <v>8</v>
      </c>
      <c r="D124" s="1" t="s">
        <v>787</v>
      </c>
      <c r="E124" s="1" t="s">
        <v>4526</v>
      </c>
      <c r="F124" s="1" t="s">
        <v>4511</v>
      </c>
      <c r="G124" s="1" t="s">
        <v>3917</v>
      </c>
      <c r="H124" s="1">
        <v>0.4</v>
      </c>
      <c r="I124" s="1">
        <v>0.9</v>
      </c>
      <c r="J124" s="1" t="s">
        <v>3190</v>
      </c>
      <c r="K124" s="1" t="s">
        <v>4986</v>
      </c>
      <c r="L124" s="1">
        <v>0</v>
      </c>
      <c r="M124" s="1">
        <v>0</v>
      </c>
      <c r="N124" s="1">
        <v>27</v>
      </c>
      <c r="O124" s="1">
        <v>12</v>
      </c>
      <c r="P124" s="1">
        <v>116</v>
      </c>
      <c r="Q124" s="16">
        <v>346.015625</v>
      </c>
      <c r="R124" s="21">
        <v>0.84971755564929752</v>
      </c>
      <c r="S124" s="21">
        <v>65.727768899810442</v>
      </c>
      <c r="T124" s="21">
        <v>64.87805134416115</v>
      </c>
      <c r="U124" s="21">
        <v>5.3289772901562733E-2</v>
      </c>
      <c r="V124" s="21">
        <v>8.9869725128144573</v>
      </c>
      <c r="W124" s="21">
        <v>8.9336827399128946</v>
      </c>
      <c r="X124" s="13" t="s">
        <v>2350</v>
      </c>
      <c r="Y1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 s="1">
        <v>39.097158864299999</v>
      </c>
      <c r="AA124" s="1">
        <v>-84.519976745799994</v>
      </c>
      <c r="AB124" s="1">
        <v>39.098427040899999</v>
      </c>
      <c r="AC124" s="1">
        <v>-84.510831774899998</v>
      </c>
    </row>
    <row r="125" spans="1:29" x14ac:dyDescent="0.25">
      <c r="A125" s="13">
        <v>18</v>
      </c>
      <c r="B125" s="22" t="s">
        <v>4966</v>
      </c>
      <c r="C125" s="17">
        <v>6</v>
      </c>
      <c r="D125" s="1" t="s">
        <v>784</v>
      </c>
      <c r="E125" s="1" t="s">
        <v>3931</v>
      </c>
      <c r="F125" s="1" t="s">
        <v>3954</v>
      </c>
      <c r="G125" s="1" t="s">
        <v>4360</v>
      </c>
      <c r="H125" s="1">
        <v>1.1000000000000001</v>
      </c>
      <c r="I125" s="1">
        <v>1.6</v>
      </c>
      <c r="J125" s="1" t="s">
        <v>3190</v>
      </c>
      <c r="K125" s="1" t="s">
        <v>4981</v>
      </c>
      <c r="L125" s="1">
        <v>0</v>
      </c>
      <c r="M125" s="1">
        <v>2</v>
      </c>
      <c r="N125" s="1">
        <v>5</v>
      </c>
      <c r="O125" s="1">
        <v>13</v>
      </c>
      <c r="P125" s="1">
        <v>21</v>
      </c>
      <c r="Q125" s="16">
        <v>202.77525436046511</v>
      </c>
      <c r="R125" s="21">
        <v>2.743089085923863</v>
      </c>
      <c r="S125" s="21">
        <v>19.758332744547562</v>
      </c>
      <c r="T125" s="21">
        <v>17.015243658623699</v>
      </c>
      <c r="U125" s="21">
        <v>0.16890762536662135</v>
      </c>
      <c r="V125" s="21">
        <v>8.9635230157154826</v>
      </c>
      <c r="W125" s="21">
        <v>8.7946153903488611</v>
      </c>
      <c r="X125" s="13" t="s">
        <v>2350</v>
      </c>
      <c r="Y1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 s="1">
        <v>39.959914844499998</v>
      </c>
      <c r="AA125" s="1">
        <v>-83.018674530799998</v>
      </c>
      <c r="AB125" s="1">
        <v>39.966832065299997</v>
      </c>
      <c r="AC125" s="1">
        <v>-83.021341919899996</v>
      </c>
    </row>
    <row r="126" spans="1:29" x14ac:dyDescent="0.25">
      <c r="A126" s="13">
        <v>74</v>
      </c>
      <c r="B126" s="22" t="s">
        <v>4937</v>
      </c>
      <c r="C126" s="17">
        <v>7</v>
      </c>
      <c r="D126" s="1" t="s">
        <v>3196</v>
      </c>
      <c r="E126" s="1" t="s">
        <v>4505</v>
      </c>
      <c r="F126" s="1" t="s">
        <v>4519</v>
      </c>
      <c r="G126" s="1" t="s">
        <v>3918</v>
      </c>
      <c r="H126" s="1">
        <v>11.6</v>
      </c>
      <c r="I126" s="1">
        <v>12.1</v>
      </c>
      <c r="J126" s="1" t="s">
        <v>3190</v>
      </c>
      <c r="K126" s="1" t="s">
        <v>4980</v>
      </c>
      <c r="L126" s="1">
        <v>0</v>
      </c>
      <c r="M126" s="1">
        <v>2</v>
      </c>
      <c r="N126" s="1">
        <v>14</v>
      </c>
      <c r="O126" s="1">
        <v>17</v>
      </c>
      <c r="P126" s="1">
        <v>90</v>
      </c>
      <c r="Q126" s="16">
        <v>348.44712936046511</v>
      </c>
      <c r="R126" s="21">
        <v>1.1008469948738859</v>
      </c>
      <c r="S126" s="21">
        <v>49.260346775239597</v>
      </c>
      <c r="T126" s="21">
        <v>48.159499780365714</v>
      </c>
      <c r="U126" s="21">
        <v>8.5627818674913758E-2</v>
      </c>
      <c r="V126" s="21">
        <v>8.9568087833955428</v>
      </c>
      <c r="W126" s="21">
        <v>8.8711809647206294</v>
      </c>
      <c r="X126" s="13" t="s">
        <v>2350</v>
      </c>
      <c r="Y1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 s="1">
        <v>39.745466767300002</v>
      </c>
      <c r="AA126" s="1">
        <v>-84.205067375900001</v>
      </c>
      <c r="AB126" s="1">
        <v>39.752630052299999</v>
      </c>
      <c r="AC126" s="1">
        <v>-84.204728970700003</v>
      </c>
    </row>
    <row r="127" spans="1:29" x14ac:dyDescent="0.25">
      <c r="A127" s="13">
        <v>19</v>
      </c>
      <c r="B127" s="22" t="s">
        <v>4966</v>
      </c>
      <c r="C127" s="17">
        <v>2</v>
      </c>
      <c r="D127" s="1" t="s">
        <v>786</v>
      </c>
      <c r="E127" s="1" t="s">
        <v>3955</v>
      </c>
      <c r="F127" s="1" t="s">
        <v>3956</v>
      </c>
      <c r="G127" s="1" t="s">
        <v>4366</v>
      </c>
      <c r="H127" s="1">
        <v>2.2999999999999998</v>
      </c>
      <c r="I127" s="1">
        <v>2.8</v>
      </c>
      <c r="J127" s="1" t="s">
        <v>3190</v>
      </c>
      <c r="K127" s="1" t="s">
        <v>4982</v>
      </c>
      <c r="L127" s="1">
        <v>0</v>
      </c>
      <c r="M127" s="1">
        <v>0</v>
      </c>
      <c r="N127" s="1">
        <v>17</v>
      </c>
      <c r="O127" s="1">
        <v>32</v>
      </c>
      <c r="P127" s="1">
        <v>180</v>
      </c>
      <c r="Q127" s="16">
        <v>433.296875</v>
      </c>
      <c r="R127" s="21">
        <v>0.48772707164158036</v>
      </c>
      <c r="S127" s="21">
        <v>87.512810590963042</v>
      </c>
      <c r="T127" s="21">
        <v>87.025083519321456</v>
      </c>
      <c r="U127" s="21">
        <v>2.7349947836283871E-2</v>
      </c>
      <c r="V127" s="21">
        <v>8.9523804196555563</v>
      </c>
      <c r="W127" s="21">
        <v>8.925030471819273</v>
      </c>
      <c r="X127" s="13" t="s">
        <v>2350</v>
      </c>
      <c r="Y1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 s="1">
        <v>41.677836401699999</v>
      </c>
      <c r="AA127" s="1">
        <v>-83.622682460799993</v>
      </c>
      <c r="AB127" s="1">
        <v>41.685087613599997</v>
      </c>
      <c r="AC127" s="1">
        <v>-83.622937566999994</v>
      </c>
    </row>
    <row r="128" spans="1:29" x14ac:dyDescent="0.25">
      <c r="A128" s="13">
        <v>25</v>
      </c>
      <c r="B128" s="22" t="s">
        <v>3197</v>
      </c>
      <c r="C128" s="17">
        <v>12</v>
      </c>
      <c r="D128" s="1" t="s">
        <v>785</v>
      </c>
      <c r="E128" s="1" t="s">
        <v>836</v>
      </c>
      <c r="F128" s="1" t="s">
        <v>5570</v>
      </c>
      <c r="G128" s="1" t="s">
        <v>289</v>
      </c>
      <c r="H128" s="21">
        <v>1.3910000000032596</v>
      </c>
      <c r="I128" s="21">
        <v>0</v>
      </c>
      <c r="J128" s="1" t="s">
        <v>258</v>
      </c>
      <c r="K128" s="1" t="s">
        <v>259</v>
      </c>
      <c r="L128" s="1">
        <v>0</v>
      </c>
      <c r="M128" s="1">
        <v>10</v>
      </c>
      <c r="N128" s="1">
        <v>18</v>
      </c>
      <c r="O128" s="1">
        <v>24</v>
      </c>
      <c r="P128" s="1">
        <v>99</v>
      </c>
      <c r="Q128" s="16">
        <v>780.11064680232562</v>
      </c>
      <c r="R128" s="21">
        <v>5.4580463923219131</v>
      </c>
      <c r="S128" s="21">
        <v>30.066021992121293</v>
      </c>
      <c r="T128" s="21">
        <v>24.607975599799381</v>
      </c>
      <c r="U128" s="21">
        <v>0.37438278448208301</v>
      </c>
      <c r="V128" s="21">
        <v>8.8473238683976376</v>
      </c>
      <c r="W128" s="21">
        <v>8.4729410839155541</v>
      </c>
      <c r="X128" s="13" t="s">
        <v>2350</v>
      </c>
      <c r="Y1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 s="1">
        <v>41.541338000000003</v>
      </c>
      <c r="AA128" s="1">
        <v>-81.601037000000005</v>
      </c>
      <c r="AB128" s="1">
        <v>0</v>
      </c>
      <c r="AC128" s="1">
        <v>0</v>
      </c>
    </row>
    <row r="129" spans="1:29" x14ac:dyDescent="0.25">
      <c r="A129" s="13">
        <v>75</v>
      </c>
      <c r="B129" s="22" t="s">
        <v>4937</v>
      </c>
      <c r="C129" s="17">
        <v>7</v>
      </c>
      <c r="D129" s="1" t="s">
        <v>3196</v>
      </c>
      <c r="E129" s="1" t="s">
        <v>4505</v>
      </c>
      <c r="F129" s="1" t="s">
        <v>4506</v>
      </c>
      <c r="G129" s="1" t="s">
        <v>3918</v>
      </c>
      <c r="H129" s="1">
        <v>15.7</v>
      </c>
      <c r="I129" s="1">
        <v>16.2</v>
      </c>
      <c r="J129" s="1" t="s">
        <v>3190</v>
      </c>
      <c r="K129" s="1" t="s">
        <v>4985</v>
      </c>
      <c r="L129" s="1">
        <v>0</v>
      </c>
      <c r="M129" s="1">
        <v>2</v>
      </c>
      <c r="N129" s="1">
        <v>30</v>
      </c>
      <c r="O129" s="1">
        <v>8</v>
      </c>
      <c r="P129" s="1">
        <v>77</v>
      </c>
      <c r="Q129" s="16">
        <v>400.25962936046511</v>
      </c>
      <c r="R129" s="21">
        <v>1.1573760710863485</v>
      </c>
      <c r="S129" s="21">
        <v>45.752507631749673</v>
      </c>
      <c r="T129" s="21">
        <v>44.595131560663326</v>
      </c>
      <c r="U129" s="21">
        <v>7.8334364100439868E-2</v>
      </c>
      <c r="V129" s="21">
        <v>8.8200677006801023</v>
      </c>
      <c r="W129" s="21">
        <v>8.7417333365796619</v>
      </c>
      <c r="X129" s="13" t="s">
        <v>2350</v>
      </c>
      <c r="Y1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 s="1">
        <v>39.797361831000003</v>
      </c>
      <c r="AA129" s="1">
        <v>-84.189577264600004</v>
      </c>
      <c r="AB129" s="1">
        <v>39.8045125465</v>
      </c>
      <c r="AC129" s="1">
        <v>-84.189031225500003</v>
      </c>
    </row>
    <row r="130" spans="1:29" x14ac:dyDescent="0.25">
      <c r="A130" s="13">
        <v>76</v>
      </c>
      <c r="B130" s="22" t="s">
        <v>4937</v>
      </c>
      <c r="C130" s="17">
        <v>6</v>
      </c>
      <c r="D130" s="1" t="s">
        <v>784</v>
      </c>
      <c r="E130" s="1" t="s">
        <v>3842</v>
      </c>
      <c r="F130" s="1" t="s">
        <v>4509</v>
      </c>
      <c r="G130" s="1" t="s">
        <v>3916</v>
      </c>
      <c r="H130" s="1">
        <v>13.9</v>
      </c>
      <c r="I130" s="1">
        <v>14.4</v>
      </c>
      <c r="J130" s="1" t="s">
        <v>3190</v>
      </c>
      <c r="K130" s="1" t="s">
        <v>4988</v>
      </c>
      <c r="L130" s="1">
        <v>0</v>
      </c>
      <c r="M130" s="1">
        <v>4</v>
      </c>
      <c r="N130" s="1">
        <v>16</v>
      </c>
      <c r="O130" s="1">
        <v>13</v>
      </c>
      <c r="P130" s="1">
        <v>55</v>
      </c>
      <c r="Q130" s="16">
        <v>400.14425872093022</v>
      </c>
      <c r="R130" s="21">
        <v>1.2088931131808305</v>
      </c>
      <c r="S130" s="21">
        <v>33.117048222699594</v>
      </c>
      <c r="T130" s="21">
        <v>31.908155109518763</v>
      </c>
      <c r="U130" s="21">
        <v>9.1275066884581701E-2</v>
      </c>
      <c r="V130" s="21">
        <v>8.7878040786690086</v>
      </c>
      <c r="W130" s="21">
        <v>8.6965290117844276</v>
      </c>
      <c r="X130" s="13" t="s">
        <v>2350</v>
      </c>
      <c r="Y1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 s="1">
        <v>39.9531304084</v>
      </c>
      <c r="AA130" s="1">
        <v>-83.001756802499997</v>
      </c>
      <c r="AB130" s="1">
        <v>39.9536604858</v>
      </c>
      <c r="AC130" s="1">
        <v>-82.992430946900001</v>
      </c>
    </row>
    <row r="131" spans="1:29" x14ac:dyDescent="0.25">
      <c r="A131" s="13">
        <v>77</v>
      </c>
      <c r="B131" s="22" t="s">
        <v>4937</v>
      </c>
      <c r="C131" s="17">
        <v>12</v>
      </c>
      <c r="D131" s="1" t="s">
        <v>785</v>
      </c>
      <c r="E131" s="1" t="s">
        <v>3898</v>
      </c>
      <c r="F131" s="1" t="s">
        <v>4527</v>
      </c>
      <c r="G131" s="1" t="s">
        <v>3924</v>
      </c>
      <c r="H131" s="1">
        <v>10</v>
      </c>
      <c r="I131" s="1">
        <v>10.5</v>
      </c>
      <c r="J131" s="1" t="s">
        <v>3190</v>
      </c>
      <c r="K131" s="1" t="s">
        <v>4986</v>
      </c>
      <c r="L131" s="1">
        <v>0</v>
      </c>
      <c r="M131" s="1">
        <v>3</v>
      </c>
      <c r="N131" s="1">
        <v>10</v>
      </c>
      <c r="O131" s="1">
        <v>23</v>
      </c>
      <c r="P131" s="1">
        <v>86</v>
      </c>
      <c r="Q131" s="16">
        <v>390.56131904069764</v>
      </c>
      <c r="R131" s="21">
        <v>1.0747594246237644</v>
      </c>
      <c r="S131" s="21">
        <v>47.690600143667012</v>
      </c>
      <c r="T131" s="21">
        <v>46.615840719043248</v>
      </c>
      <c r="U131" s="21">
        <v>2.6487950405782511E-2</v>
      </c>
      <c r="V131" s="21">
        <v>8.782010764083914</v>
      </c>
      <c r="W131" s="21">
        <v>8.755522813678132</v>
      </c>
      <c r="X131" s="13" t="s">
        <v>2350</v>
      </c>
      <c r="Y1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 s="1">
        <v>41.489807820000003</v>
      </c>
      <c r="AA131" s="1">
        <v>-81.486141167699998</v>
      </c>
      <c r="AB131" s="1">
        <v>41.496836854800002</v>
      </c>
      <c r="AC131" s="1">
        <v>-81.484170959300002</v>
      </c>
    </row>
    <row r="132" spans="1:29" x14ac:dyDescent="0.25">
      <c r="A132" s="13">
        <v>20</v>
      </c>
      <c r="B132" s="22" t="s">
        <v>4966</v>
      </c>
      <c r="C132" s="17">
        <v>8</v>
      </c>
      <c r="D132" s="1" t="s">
        <v>788</v>
      </c>
      <c r="E132" s="1" t="s">
        <v>3957</v>
      </c>
      <c r="F132" s="1" t="s">
        <v>3958</v>
      </c>
      <c r="G132" s="1" t="s">
        <v>4367</v>
      </c>
      <c r="H132" s="1">
        <v>14.8</v>
      </c>
      <c r="I132" s="1">
        <v>15.3</v>
      </c>
      <c r="J132" s="1" t="s">
        <v>3190</v>
      </c>
      <c r="K132" s="1" t="s">
        <v>4982</v>
      </c>
      <c r="L132" s="1">
        <v>0</v>
      </c>
      <c r="M132" s="1">
        <v>0</v>
      </c>
      <c r="N132" s="1">
        <v>12</v>
      </c>
      <c r="O132" s="1">
        <v>24</v>
      </c>
      <c r="P132" s="1">
        <v>88</v>
      </c>
      <c r="Q132" s="16">
        <v>273.0625</v>
      </c>
      <c r="R132" s="21">
        <v>0.77460246165423874</v>
      </c>
      <c r="S132" s="21">
        <v>53.688034183012242</v>
      </c>
      <c r="T132" s="21">
        <v>52.913431721358002</v>
      </c>
      <c r="U132" s="21">
        <v>4.3387902697560564E-2</v>
      </c>
      <c r="V132" s="21">
        <v>8.76341931719573</v>
      </c>
      <c r="W132" s="21">
        <v>8.7200314144981697</v>
      </c>
      <c r="X132" s="13" t="s">
        <v>2350</v>
      </c>
      <c r="Y1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 s="1">
        <v>39.398515215300002</v>
      </c>
      <c r="AA132" s="1">
        <v>-84.557682213800007</v>
      </c>
      <c r="AB132" s="1">
        <v>39.395906493699997</v>
      </c>
      <c r="AC132" s="1">
        <v>-84.548985619000007</v>
      </c>
    </row>
    <row r="133" spans="1:29" x14ac:dyDescent="0.25">
      <c r="A133" s="13">
        <v>78</v>
      </c>
      <c r="B133" s="22" t="s">
        <v>4937</v>
      </c>
      <c r="C133" s="17">
        <v>8</v>
      </c>
      <c r="D133" s="1" t="s">
        <v>787</v>
      </c>
      <c r="E133" s="1" t="s">
        <v>4502</v>
      </c>
      <c r="F133" s="1" t="s">
        <v>4503</v>
      </c>
      <c r="G133" s="1" t="s">
        <v>3918</v>
      </c>
      <c r="H133" s="1">
        <v>7.7</v>
      </c>
      <c r="I133" s="1">
        <v>8.1999999999999993</v>
      </c>
      <c r="J133" s="1" t="s">
        <v>3190</v>
      </c>
      <c r="K133" s="1" t="s">
        <v>4985</v>
      </c>
      <c r="L133" s="1">
        <v>0</v>
      </c>
      <c r="M133" s="1">
        <v>2</v>
      </c>
      <c r="N133" s="1">
        <v>13</v>
      </c>
      <c r="O133" s="1">
        <v>18</v>
      </c>
      <c r="P133" s="1">
        <v>80</v>
      </c>
      <c r="Q133" s="16">
        <v>336.33775436046511</v>
      </c>
      <c r="R133" s="21">
        <v>1.4708452725829537</v>
      </c>
      <c r="S133" s="21">
        <v>45.571322802716324</v>
      </c>
      <c r="T133" s="21">
        <v>44.100477530133368</v>
      </c>
      <c r="U133" s="21">
        <v>0.11536587155123358</v>
      </c>
      <c r="V133" s="21">
        <v>8.7551511597441305</v>
      </c>
      <c r="W133" s="21">
        <v>8.6397852881928969</v>
      </c>
      <c r="X133" s="13" t="s">
        <v>2350</v>
      </c>
      <c r="Y1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 s="1">
        <v>39.173248994200002</v>
      </c>
      <c r="AA133" s="1">
        <v>-84.491555872000006</v>
      </c>
      <c r="AB133" s="1">
        <v>39.179118582100003</v>
      </c>
      <c r="AC133" s="1">
        <v>-84.486374668799996</v>
      </c>
    </row>
    <row r="134" spans="1:29" x14ac:dyDescent="0.25">
      <c r="A134" s="13">
        <v>26</v>
      </c>
      <c r="B134" s="22" t="s">
        <v>3197</v>
      </c>
      <c r="C134" s="17">
        <v>2</v>
      </c>
      <c r="D134" s="1" t="s">
        <v>786</v>
      </c>
      <c r="E134" s="1" t="s">
        <v>837</v>
      </c>
      <c r="F134" s="1" t="s">
        <v>5571</v>
      </c>
      <c r="G134" s="1" t="s">
        <v>290</v>
      </c>
      <c r="H134" s="21">
        <v>1.9970000000030268</v>
      </c>
      <c r="I134" s="21">
        <v>0</v>
      </c>
      <c r="J134" s="1" t="s">
        <v>258</v>
      </c>
      <c r="K134" s="1" t="s">
        <v>259</v>
      </c>
      <c r="L134" s="1">
        <v>1</v>
      </c>
      <c r="M134" s="1">
        <v>0</v>
      </c>
      <c r="N134" s="1">
        <v>24</v>
      </c>
      <c r="O134" s="1">
        <v>23</v>
      </c>
      <c r="P134" s="1">
        <v>157</v>
      </c>
      <c r="Q134" s="16">
        <v>461.86418968023258</v>
      </c>
      <c r="R134" s="21">
        <v>9.5105551920579021</v>
      </c>
      <c r="S134" s="21">
        <v>40.515245122016992</v>
      </c>
      <c r="T134" s="21">
        <v>31.004689929959092</v>
      </c>
      <c r="U134" s="21">
        <v>0.65235578425680185</v>
      </c>
      <c r="V134" s="21">
        <v>8.673415730618748</v>
      </c>
      <c r="W134" s="21">
        <v>8.0210599463619463</v>
      </c>
      <c r="X134" s="13" t="s">
        <v>2350</v>
      </c>
      <c r="Y1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 s="1">
        <v>41.721544000000002</v>
      </c>
      <c r="AA134" s="1">
        <v>-83.566558000000001</v>
      </c>
      <c r="AB134" s="1">
        <v>0</v>
      </c>
      <c r="AC134" s="1">
        <v>0</v>
      </c>
    </row>
    <row r="135" spans="1:29" x14ac:dyDescent="0.25">
      <c r="A135" s="13">
        <v>79</v>
      </c>
      <c r="B135" s="22" t="s">
        <v>4937</v>
      </c>
      <c r="C135" s="17">
        <v>12</v>
      </c>
      <c r="D135" s="1" t="s">
        <v>785</v>
      </c>
      <c r="E135" s="1" t="s">
        <v>3898</v>
      </c>
      <c r="F135" s="1" t="s">
        <v>4528</v>
      </c>
      <c r="G135" s="1" t="s">
        <v>3924</v>
      </c>
      <c r="H135" s="1">
        <v>10.199999999999999</v>
      </c>
      <c r="I135" s="1">
        <v>10.7</v>
      </c>
      <c r="J135" s="1" t="s">
        <v>3190</v>
      </c>
      <c r="K135" s="1" t="s">
        <v>4985</v>
      </c>
      <c r="L135" s="1">
        <v>0</v>
      </c>
      <c r="M135" s="1">
        <v>2</v>
      </c>
      <c r="N135" s="1">
        <v>14</v>
      </c>
      <c r="O135" s="1">
        <v>17</v>
      </c>
      <c r="P135" s="1">
        <v>29</v>
      </c>
      <c r="Q135" s="16">
        <v>287.44712936046511</v>
      </c>
      <c r="R135" s="21">
        <v>1.4646440666333498</v>
      </c>
      <c r="S135" s="21">
        <v>24.808820095052791</v>
      </c>
      <c r="T135" s="21">
        <v>23.34417602841944</v>
      </c>
      <c r="U135" s="21">
        <v>0.11449996180444261</v>
      </c>
      <c r="V135" s="21">
        <v>8.6526533555219896</v>
      </c>
      <c r="W135" s="21">
        <v>8.5381533937175469</v>
      </c>
      <c r="X135" s="13" t="s">
        <v>2350</v>
      </c>
      <c r="Y1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 s="1">
        <v>41.492758315499998</v>
      </c>
      <c r="AA135" s="1">
        <v>-81.486657222000005</v>
      </c>
      <c r="AB135" s="1">
        <v>41.499418375399998</v>
      </c>
      <c r="AC135" s="1">
        <v>-81.483100506100001</v>
      </c>
    </row>
    <row r="136" spans="1:29" x14ac:dyDescent="0.25">
      <c r="A136" s="13">
        <v>80</v>
      </c>
      <c r="B136" s="22" t="s">
        <v>4937</v>
      </c>
      <c r="C136" s="17">
        <v>12</v>
      </c>
      <c r="D136" s="1" t="s">
        <v>785</v>
      </c>
      <c r="E136" s="1" t="s">
        <v>4504</v>
      </c>
      <c r="F136" s="1" t="s">
        <v>4514</v>
      </c>
      <c r="G136" s="1" t="s">
        <v>3920</v>
      </c>
      <c r="H136" s="1">
        <v>19.5</v>
      </c>
      <c r="I136" s="1">
        <v>20</v>
      </c>
      <c r="J136" s="1" t="s">
        <v>3190</v>
      </c>
      <c r="K136" s="1" t="s">
        <v>4985</v>
      </c>
      <c r="L136" s="1">
        <v>0</v>
      </c>
      <c r="M136" s="1">
        <v>2</v>
      </c>
      <c r="N136" s="1">
        <v>13</v>
      </c>
      <c r="O136" s="1">
        <v>21</v>
      </c>
      <c r="P136" s="1">
        <v>54</v>
      </c>
      <c r="Q136" s="16">
        <v>323.65025436046511</v>
      </c>
      <c r="R136" s="21">
        <v>1.2973913042500353</v>
      </c>
      <c r="S136" s="21">
        <v>35.661068966592154</v>
      </c>
      <c r="T136" s="21">
        <v>34.36367766234212</v>
      </c>
      <c r="U136" s="21">
        <v>9.3328757912873345E-2</v>
      </c>
      <c r="V136" s="21">
        <v>8.6321225276592521</v>
      </c>
      <c r="W136" s="21">
        <v>8.5387937697463787</v>
      </c>
      <c r="X136" s="13" t="s">
        <v>2350</v>
      </c>
      <c r="Y1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 s="1">
        <v>41.528826486699998</v>
      </c>
      <c r="AA136" s="1">
        <v>-81.654675752000003</v>
      </c>
      <c r="AB136" s="1">
        <v>41.533509559199999</v>
      </c>
      <c r="AC136" s="1">
        <v>-81.647402368900003</v>
      </c>
    </row>
    <row r="137" spans="1:29" x14ac:dyDescent="0.25">
      <c r="A137" s="13">
        <v>81</v>
      </c>
      <c r="B137" s="22" t="s">
        <v>4937</v>
      </c>
      <c r="C137" s="17">
        <v>8</v>
      </c>
      <c r="D137" s="1" t="s">
        <v>787</v>
      </c>
      <c r="E137" s="1" t="s">
        <v>4502</v>
      </c>
      <c r="F137" s="1" t="s">
        <v>4503</v>
      </c>
      <c r="G137" s="1" t="s">
        <v>3918</v>
      </c>
      <c r="H137" s="1">
        <v>10.3</v>
      </c>
      <c r="I137" s="1">
        <v>10.8</v>
      </c>
      <c r="J137" s="1" t="s">
        <v>3190</v>
      </c>
      <c r="K137" s="1" t="s">
        <v>4985</v>
      </c>
      <c r="L137" s="1">
        <v>0</v>
      </c>
      <c r="M137" s="1">
        <v>1</v>
      </c>
      <c r="N137" s="1">
        <v>12</v>
      </c>
      <c r="O137" s="1">
        <v>16</v>
      </c>
      <c r="P137" s="1">
        <v>87</v>
      </c>
      <c r="Q137" s="16">
        <v>282.23918968023258</v>
      </c>
      <c r="R137" s="21">
        <v>1.5139551640838231</v>
      </c>
      <c r="S137" s="21">
        <v>51.646249583774036</v>
      </c>
      <c r="T137" s="21">
        <v>50.132294419690211</v>
      </c>
      <c r="U137" s="21">
        <v>0.12147315310279147</v>
      </c>
      <c r="V137" s="21">
        <v>8.6082543415922785</v>
      </c>
      <c r="W137" s="21">
        <v>8.4867811884894877</v>
      </c>
      <c r="X137" s="13" t="s">
        <v>2350</v>
      </c>
      <c r="Y1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 s="1">
        <v>39.204711177199997</v>
      </c>
      <c r="AA137" s="1">
        <v>-84.466229993499994</v>
      </c>
      <c r="AB137" s="1">
        <v>39.211198654500002</v>
      </c>
      <c r="AC137" s="1">
        <v>-84.462054112000004</v>
      </c>
    </row>
    <row r="138" spans="1:29" x14ac:dyDescent="0.25">
      <c r="A138" s="13">
        <v>27</v>
      </c>
      <c r="B138" s="22" t="s">
        <v>3197</v>
      </c>
      <c r="C138" s="17">
        <v>8</v>
      </c>
      <c r="D138" s="1" t="s">
        <v>787</v>
      </c>
      <c r="E138" s="1" t="s">
        <v>838</v>
      </c>
      <c r="F138" s="1" t="s">
        <v>5572</v>
      </c>
      <c r="G138" s="1" t="s">
        <v>291</v>
      </c>
      <c r="H138" s="21">
        <v>19.654999999998836</v>
      </c>
      <c r="I138" s="21">
        <v>0</v>
      </c>
      <c r="J138" s="1" t="s">
        <v>258</v>
      </c>
      <c r="K138" s="1" t="s">
        <v>261</v>
      </c>
      <c r="L138" s="1">
        <v>0</v>
      </c>
      <c r="M138" s="1">
        <v>2</v>
      </c>
      <c r="N138" s="1">
        <v>18</v>
      </c>
      <c r="O138" s="1">
        <v>26</v>
      </c>
      <c r="P138" s="1">
        <v>155</v>
      </c>
      <c r="Q138" s="16">
        <v>479.57212936046511</v>
      </c>
      <c r="R138" s="21">
        <v>11.933685292599803</v>
      </c>
      <c r="S138" s="21">
        <v>40.527736220249402</v>
      </c>
      <c r="T138" s="21">
        <v>28.594050927649597</v>
      </c>
      <c r="U138" s="21">
        <v>0.82952803250944007</v>
      </c>
      <c r="V138" s="21">
        <v>8.5874937871084747</v>
      </c>
      <c r="W138" s="21">
        <v>7.7579657545990344</v>
      </c>
      <c r="X138" s="13" t="s">
        <v>2350</v>
      </c>
      <c r="Y1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 s="1">
        <v>39.125177999999998</v>
      </c>
      <c r="AA138" s="1">
        <v>-84.547355999999994</v>
      </c>
      <c r="AB138" s="1">
        <v>0</v>
      </c>
      <c r="AC138" s="1">
        <v>0</v>
      </c>
    </row>
    <row r="139" spans="1:29" x14ac:dyDescent="0.25">
      <c r="A139" s="13">
        <v>82</v>
      </c>
      <c r="B139" s="22" t="s">
        <v>4937</v>
      </c>
      <c r="C139" s="17">
        <v>4</v>
      </c>
      <c r="D139" s="1" t="s">
        <v>795</v>
      </c>
      <c r="E139" s="1" t="s">
        <v>4520</v>
      </c>
      <c r="F139" s="1" t="s">
        <v>4529</v>
      </c>
      <c r="G139" s="1" t="s">
        <v>3921</v>
      </c>
      <c r="H139" s="1">
        <v>9.9</v>
      </c>
      <c r="I139" s="1">
        <v>10.4</v>
      </c>
      <c r="J139" s="1" t="s">
        <v>3190</v>
      </c>
      <c r="K139" s="1" t="s">
        <v>4987</v>
      </c>
      <c r="L139" s="1">
        <v>2</v>
      </c>
      <c r="M139" s="1">
        <v>1</v>
      </c>
      <c r="N139" s="1">
        <v>12</v>
      </c>
      <c r="O139" s="1">
        <v>9</v>
      </c>
      <c r="P139" s="1">
        <v>69</v>
      </c>
      <c r="Q139" s="16">
        <v>324.53006904069764</v>
      </c>
      <c r="R139" s="21">
        <v>1.0472068634997718</v>
      </c>
      <c r="S139" s="21">
        <v>37.336569930072066</v>
      </c>
      <c r="T139" s="21">
        <v>36.289363066572292</v>
      </c>
      <c r="U139" s="21">
        <v>7.8793874569451874E-2</v>
      </c>
      <c r="V139" s="21">
        <v>8.5180567730136012</v>
      </c>
      <c r="W139" s="21">
        <v>8.4392628984441487</v>
      </c>
      <c r="X139" s="13" t="s">
        <v>2350</v>
      </c>
      <c r="Y1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 s="1">
        <v>41.0620318044</v>
      </c>
      <c r="AA139" s="1">
        <v>-81.535254768200005</v>
      </c>
      <c r="AB139" s="1">
        <v>41.062222354299998</v>
      </c>
      <c r="AC139" s="1">
        <v>-81.5266348249</v>
      </c>
    </row>
    <row r="140" spans="1:29" x14ac:dyDescent="0.25">
      <c r="A140" s="13">
        <v>28</v>
      </c>
      <c r="B140" s="22" t="s">
        <v>3197</v>
      </c>
      <c r="C140" s="17">
        <v>8</v>
      </c>
      <c r="D140" s="1" t="s">
        <v>787</v>
      </c>
      <c r="E140" s="1" t="s">
        <v>839</v>
      </c>
      <c r="F140" s="1" t="s">
        <v>5573</v>
      </c>
      <c r="G140" s="1" t="s">
        <v>292</v>
      </c>
      <c r="H140" s="21">
        <v>1.797999999995227</v>
      </c>
      <c r="I140" s="21">
        <v>0</v>
      </c>
      <c r="J140" s="1" t="s">
        <v>258</v>
      </c>
      <c r="K140" s="1" t="s">
        <v>261</v>
      </c>
      <c r="L140" s="1">
        <v>0</v>
      </c>
      <c r="M140" s="1">
        <v>1</v>
      </c>
      <c r="N140" s="1">
        <v>24</v>
      </c>
      <c r="O140" s="1">
        <v>25</v>
      </c>
      <c r="P140" s="1">
        <v>105</v>
      </c>
      <c r="Q140" s="16">
        <v>418.73918968023258</v>
      </c>
      <c r="R140" s="21">
        <v>5.8221492886926143</v>
      </c>
      <c r="S140" s="21">
        <v>30.894008348741217</v>
      </c>
      <c r="T140" s="21">
        <v>25.071859060048602</v>
      </c>
      <c r="U140" s="21">
        <v>0.40470616796140296</v>
      </c>
      <c r="V140" s="21">
        <v>8.5124180100316806</v>
      </c>
      <c r="W140" s="21">
        <v>8.1077118420702785</v>
      </c>
      <c r="X140" s="13" t="s">
        <v>2350</v>
      </c>
      <c r="Y1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 s="1">
        <v>39.135274000000003</v>
      </c>
      <c r="AA140" s="1">
        <v>-84.502493999999999</v>
      </c>
      <c r="AB140" s="1">
        <v>0</v>
      </c>
      <c r="AC140" s="1">
        <v>0</v>
      </c>
    </row>
    <row r="141" spans="1:29" x14ac:dyDescent="0.25">
      <c r="A141" s="13">
        <v>83</v>
      </c>
      <c r="B141" s="22" t="s">
        <v>4937</v>
      </c>
      <c r="C141" s="17">
        <v>7</v>
      </c>
      <c r="D141" s="1" t="s">
        <v>3196</v>
      </c>
      <c r="E141" s="1" t="s">
        <v>4505</v>
      </c>
      <c r="F141" s="1" t="s">
        <v>4519</v>
      </c>
      <c r="G141" s="1" t="s">
        <v>3918</v>
      </c>
      <c r="H141" s="1">
        <v>8.6</v>
      </c>
      <c r="I141" s="1">
        <v>9.1</v>
      </c>
      <c r="J141" s="1" t="s">
        <v>3190</v>
      </c>
      <c r="K141" s="1" t="s">
        <v>4980</v>
      </c>
      <c r="L141" s="1">
        <v>1</v>
      </c>
      <c r="M141" s="1">
        <v>5</v>
      </c>
      <c r="N141" s="1">
        <v>20</v>
      </c>
      <c r="O141" s="1">
        <v>10</v>
      </c>
      <c r="P141" s="1">
        <v>99</v>
      </c>
      <c r="Q141" s="16">
        <v>548.37263808139528</v>
      </c>
      <c r="R141" s="21">
        <v>0.83657692117556193</v>
      </c>
      <c r="S141" s="21">
        <v>53.117935533292531</v>
      </c>
      <c r="T141" s="21">
        <v>52.281358612116968</v>
      </c>
      <c r="U141" s="21">
        <v>6.4325211206171407E-2</v>
      </c>
      <c r="V141" s="21">
        <v>8.5103263629327248</v>
      </c>
      <c r="W141" s="21">
        <v>8.4460011517265539</v>
      </c>
      <c r="X141" s="13" t="s">
        <v>2350</v>
      </c>
      <c r="Y1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 s="1">
        <v>39.708919752600004</v>
      </c>
      <c r="AA141" s="1">
        <v>-84.228334101100003</v>
      </c>
      <c r="AB141" s="1">
        <v>39.714361965099997</v>
      </c>
      <c r="AC141" s="1">
        <v>-84.222775345000002</v>
      </c>
    </row>
    <row r="142" spans="1:29" x14ac:dyDescent="0.25">
      <c r="A142" s="13">
        <v>4</v>
      </c>
      <c r="B142" s="22" t="s">
        <v>3201</v>
      </c>
      <c r="C142" s="17">
        <v>8</v>
      </c>
      <c r="D142" s="1" t="s">
        <v>788</v>
      </c>
      <c r="E142" s="1" t="s">
        <v>1857</v>
      </c>
      <c r="F142" s="1" t="s">
        <v>5248</v>
      </c>
      <c r="G142" s="1" t="s">
        <v>1344</v>
      </c>
      <c r="H142" s="21">
        <v>9.1830000000045402</v>
      </c>
      <c r="I142" s="21">
        <v>0</v>
      </c>
      <c r="J142" s="1" t="s">
        <v>258</v>
      </c>
      <c r="K142" s="1" t="s">
        <v>259</v>
      </c>
      <c r="L142" s="1">
        <v>0</v>
      </c>
      <c r="M142" s="1">
        <v>3</v>
      </c>
      <c r="N142" s="1">
        <v>23</v>
      </c>
      <c r="O142" s="1">
        <v>22</v>
      </c>
      <c r="P142" s="1">
        <v>130</v>
      </c>
      <c r="Q142" s="16">
        <v>515.23319404069764</v>
      </c>
      <c r="R142" s="21">
        <v>6.9652384899225801</v>
      </c>
      <c r="S142" s="21">
        <v>36.604427930949193</v>
      </c>
      <c r="T142" s="21">
        <v>29.639189441026613</v>
      </c>
      <c r="U142" s="21">
        <v>0.48611912199661594</v>
      </c>
      <c r="V142" s="21">
        <v>8.4792865584376091</v>
      </c>
      <c r="W142" s="21">
        <v>7.9931674364409933</v>
      </c>
      <c r="X142" s="13" t="s">
        <v>2350</v>
      </c>
      <c r="Y1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 s="1">
        <v>39.357419999999998</v>
      </c>
      <c r="AA142" s="1">
        <v>-84.395015000000001</v>
      </c>
      <c r="AB142" s="1">
        <v>0</v>
      </c>
      <c r="AC142" s="1">
        <v>0</v>
      </c>
    </row>
    <row r="143" spans="1:29" x14ac:dyDescent="0.25">
      <c r="A143" s="13">
        <v>29</v>
      </c>
      <c r="B143" s="22" t="s">
        <v>3197</v>
      </c>
      <c r="C143" s="17">
        <v>12</v>
      </c>
      <c r="D143" s="1" t="s">
        <v>785</v>
      </c>
      <c r="E143" s="1" t="s">
        <v>840</v>
      </c>
      <c r="F143" s="1" t="s">
        <v>5554</v>
      </c>
      <c r="G143" s="1" t="s">
        <v>293</v>
      </c>
      <c r="H143" s="21">
        <v>1.9159999999974389</v>
      </c>
      <c r="I143" s="21">
        <v>0</v>
      </c>
      <c r="J143" s="1" t="s">
        <v>258</v>
      </c>
      <c r="K143" s="1" t="s">
        <v>259</v>
      </c>
      <c r="L143" s="1">
        <v>0</v>
      </c>
      <c r="M143" s="1">
        <v>1</v>
      </c>
      <c r="N143" s="1">
        <v>13</v>
      </c>
      <c r="O143" s="1">
        <v>34</v>
      </c>
      <c r="P143" s="1">
        <v>77</v>
      </c>
      <c r="Q143" s="16">
        <v>358.66106468023258</v>
      </c>
      <c r="R143" s="21">
        <v>6.6317463207776584</v>
      </c>
      <c r="S143" s="21">
        <v>25.10122283001731</v>
      </c>
      <c r="T143" s="21">
        <v>18.469476509239652</v>
      </c>
      <c r="U143" s="21">
        <v>0.4548901704177955</v>
      </c>
      <c r="V143" s="21">
        <v>8.4553530531412253</v>
      </c>
      <c r="W143" s="21">
        <v>8.0004628827234292</v>
      </c>
      <c r="X143" s="13" t="s">
        <v>2350</v>
      </c>
      <c r="Y1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 s="1">
        <v>41.440137</v>
      </c>
      <c r="AA143" s="1">
        <v>-81.564789000000005</v>
      </c>
      <c r="AB143" s="1">
        <v>0</v>
      </c>
      <c r="AC143" s="1">
        <v>0</v>
      </c>
    </row>
    <row r="144" spans="1:29" x14ac:dyDescent="0.25">
      <c r="A144" s="13">
        <v>21</v>
      </c>
      <c r="B144" s="22" t="s">
        <v>4966</v>
      </c>
      <c r="C144" s="17">
        <v>8</v>
      </c>
      <c r="D144" s="1" t="s">
        <v>787</v>
      </c>
      <c r="E144" s="1" t="s">
        <v>3959</v>
      </c>
      <c r="F144" s="1" t="s">
        <v>3960</v>
      </c>
      <c r="G144" s="1" t="s">
        <v>4368</v>
      </c>
      <c r="H144" s="1">
        <v>11.1</v>
      </c>
      <c r="I144" s="1">
        <v>11.6</v>
      </c>
      <c r="J144" s="1" t="s">
        <v>3190</v>
      </c>
      <c r="K144" s="1" t="s">
        <v>4982</v>
      </c>
      <c r="L144" s="1">
        <v>0</v>
      </c>
      <c r="M144" s="1">
        <v>5</v>
      </c>
      <c r="N144" s="1">
        <v>21</v>
      </c>
      <c r="O144" s="1">
        <v>13</v>
      </c>
      <c r="P144" s="1">
        <v>122</v>
      </c>
      <c r="Q144" s="16">
        <v>545.55532340116281</v>
      </c>
      <c r="R144" s="21">
        <v>0.68004113289432444</v>
      </c>
      <c r="S144" s="21">
        <v>62.753412845335944</v>
      </c>
      <c r="T144" s="21">
        <v>62.07337171244162</v>
      </c>
      <c r="U144" s="21">
        <v>3.8103321600680563E-2</v>
      </c>
      <c r="V144" s="21">
        <v>8.4535850118610885</v>
      </c>
      <c r="W144" s="21">
        <v>8.4154816902604086</v>
      </c>
      <c r="X144" s="13" t="s">
        <v>2350</v>
      </c>
      <c r="Y1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 s="1">
        <v>39.120843690699999</v>
      </c>
      <c r="AA144" s="1">
        <v>-84.600825743900003</v>
      </c>
      <c r="AB144" s="1">
        <v>39.116231891300004</v>
      </c>
      <c r="AC144" s="1">
        <v>-84.594506128199995</v>
      </c>
    </row>
    <row r="145" spans="1:29" x14ac:dyDescent="0.25">
      <c r="A145" s="13">
        <v>30</v>
      </c>
      <c r="B145" s="22" t="s">
        <v>3197</v>
      </c>
      <c r="C145" s="17">
        <v>8</v>
      </c>
      <c r="D145" s="1" t="s">
        <v>787</v>
      </c>
      <c r="E145" s="1" t="s">
        <v>841</v>
      </c>
      <c r="F145" s="1" t="s">
        <v>5284</v>
      </c>
      <c r="G145" s="1" t="s">
        <v>294</v>
      </c>
      <c r="H145" s="21">
        <v>9.3469999999942956</v>
      </c>
      <c r="I145" s="21">
        <v>0</v>
      </c>
      <c r="J145" s="1" t="s">
        <v>258</v>
      </c>
      <c r="K145" s="1" t="s">
        <v>259</v>
      </c>
      <c r="L145" s="1">
        <v>0</v>
      </c>
      <c r="M145" s="1">
        <v>2</v>
      </c>
      <c r="N145" s="1">
        <v>15</v>
      </c>
      <c r="O145" s="1">
        <v>24</v>
      </c>
      <c r="P145" s="1">
        <v>103</v>
      </c>
      <c r="Q145" s="16">
        <v>399.05650436046511</v>
      </c>
      <c r="R145" s="21">
        <v>11.914653696123052</v>
      </c>
      <c r="S145" s="21">
        <v>32.095451846157729</v>
      </c>
      <c r="T145" s="21">
        <v>20.180798150034676</v>
      </c>
      <c r="U145" s="21">
        <v>0.81725967613050721</v>
      </c>
      <c r="V145" s="21">
        <v>8.4399225242144347</v>
      </c>
      <c r="W145" s="21">
        <v>7.6226628480839276</v>
      </c>
      <c r="X145" s="13" t="s">
        <v>2350</v>
      </c>
      <c r="Y1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 s="1">
        <v>39.191147000000001</v>
      </c>
      <c r="AA145" s="1">
        <v>-84.570511999999994</v>
      </c>
      <c r="AB145" s="1">
        <v>0</v>
      </c>
      <c r="AC145" s="1">
        <v>0</v>
      </c>
    </row>
    <row r="146" spans="1:29" x14ac:dyDescent="0.25">
      <c r="A146" s="13">
        <v>31</v>
      </c>
      <c r="B146" s="22" t="s">
        <v>3197</v>
      </c>
      <c r="C146" s="17">
        <v>12</v>
      </c>
      <c r="D146" s="1" t="s">
        <v>785</v>
      </c>
      <c r="E146" s="1" t="s">
        <v>842</v>
      </c>
      <c r="F146" s="1" t="s">
        <v>5556</v>
      </c>
      <c r="G146" s="1" t="s">
        <v>295</v>
      </c>
      <c r="H146" s="21">
        <v>2.1340000000054715</v>
      </c>
      <c r="I146" s="21">
        <v>0</v>
      </c>
      <c r="J146" s="1" t="s">
        <v>258</v>
      </c>
      <c r="K146" s="1" t="s">
        <v>259</v>
      </c>
      <c r="L146" s="1">
        <v>0</v>
      </c>
      <c r="M146" s="1">
        <v>4</v>
      </c>
      <c r="N146" s="1">
        <v>16</v>
      </c>
      <c r="O146" s="1">
        <v>29</v>
      </c>
      <c r="P146" s="1">
        <v>69</v>
      </c>
      <c r="Q146" s="16">
        <v>485.14425872093022</v>
      </c>
      <c r="R146" s="21">
        <v>5.7341965298361277</v>
      </c>
      <c r="S146" s="21">
        <v>23.507891438716587</v>
      </c>
      <c r="T146" s="21">
        <v>17.773694908880458</v>
      </c>
      <c r="U146" s="21">
        <v>0.39332470068915659</v>
      </c>
      <c r="V146" s="21">
        <v>8.4029182550630122</v>
      </c>
      <c r="W146" s="21">
        <v>8.0095935543738559</v>
      </c>
      <c r="X146" s="13" t="s">
        <v>2350</v>
      </c>
      <c r="Y1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 s="1">
        <v>41.463512000000001</v>
      </c>
      <c r="AA146" s="1">
        <v>-81.621455999999995</v>
      </c>
      <c r="AB146" s="1">
        <v>0</v>
      </c>
      <c r="AC146" s="1">
        <v>0</v>
      </c>
    </row>
    <row r="147" spans="1:29" x14ac:dyDescent="0.25">
      <c r="A147" s="13">
        <v>5</v>
      </c>
      <c r="B147" s="22" t="s">
        <v>3201</v>
      </c>
      <c r="C147" s="17">
        <v>7</v>
      </c>
      <c r="D147" s="1" t="s">
        <v>3196</v>
      </c>
      <c r="E147" s="1" t="s">
        <v>1858</v>
      </c>
      <c r="F147" s="1" t="s">
        <v>5249</v>
      </c>
      <c r="G147" s="1" t="s">
        <v>1345</v>
      </c>
      <c r="H147" s="21">
        <v>18.49199999999837</v>
      </c>
      <c r="I147" s="21">
        <v>0</v>
      </c>
      <c r="J147" s="1" t="s">
        <v>258</v>
      </c>
      <c r="K147" s="1" t="s">
        <v>261</v>
      </c>
      <c r="L147" s="1">
        <v>0</v>
      </c>
      <c r="M147" s="1">
        <v>1</v>
      </c>
      <c r="N147" s="1">
        <v>35</v>
      </c>
      <c r="O147" s="1">
        <v>12</v>
      </c>
      <c r="P147" s="1">
        <v>71</v>
      </c>
      <c r="Q147" s="16">
        <v>399.06731468023258</v>
      </c>
      <c r="R147" s="21">
        <v>7.2093683128047097</v>
      </c>
      <c r="S147" s="21">
        <v>23.651842292104686</v>
      </c>
      <c r="T147" s="21">
        <v>16.442473979299976</v>
      </c>
      <c r="U147" s="21">
        <v>0.52047501688626652</v>
      </c>
      <c r="V147" s="21">
        <v>8.3867265786275844</v>
      </c>
      <c r="W147" s="21">
        <v>7.8662515617413176</v>
      </c>
      <c r="X147" s="13" t="s">
        <v>2350</v>
      </c>
      <c r="Y1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 s="1">
        <v>39.819628000000002</v>
      </c>
      <c r="AA147" s="1">
        <v>-84.198267000000001</v>
      </c>
      <c r="AB147" s="1">
        <v>0</v>
      </c>
      <c r="AC147" s="1">
        <v>0</v>
      </c>
    </row>
    <row r="148" spans="1:29" x14ac:dyDescent="0.25">
      <c r="A148" s="13">
        <v>84</v>
      </c>
      <c r="B148" s="22" t="s">
        <v>4937</v>
      </c>
      <c r="C148" s="17">
        <v>12</v>
      </c>
      <c r="D148" s="1" t="s">
        <v>785</v>
      </c>
      <c r="E148" s="1" t="s">
        <v>3848</v>
      </c>
      <c r="F148" s="1" t="s">
        <v>4507</v>
      </c>
      <c r="G148" s="1" t="s">
        <v>3917</v>
      </c>
      <c r="H148" s="1">
        <v>12.1</v>
      </c>
      <c r="I148" s="1">
        <v>12.6</v>
      </c>
      <c r="J148" s="1" t="s">
        <v>3190</v>
      </c>
      <c r="K148" s="1" t="s">
        <v>4986</v>
      </c>
      <c r="L148" s="1">
        <v>0</v>
      </c>
      <c r="M148" s="1">
        <v>3</v>
      </c>
      <c r="N148" s="1">
        <v>11</v>
      </c>
      <c r="O148" s="1">
        <v>11</v>
      </c>
      <c r="P148" s="1">
        <v>43</v>
      </c>
      <c r="Q148" s="16">
        <v>300.85819404069764</v>
      </c>
      <c r="R148" s="21">
        <v>0.84013794746809822</v>
      </c>
      <c r="S148" s="21">
        <v>27.085586061134041</v>
      </c>
      <c r="T148" s="21">
        <v>26.245448113665944</v>
      </c>
      <c r="U148" s="21">
        <v>7.1477239779652368E-2</v>
      </c>
      <c r="V148" s="21">
        <v>8.3710714062391656</v>
      </c>
      <c r="W148" s="21">
        <v>8.2995941664595136</v>
      </c>
      <c r="X148" s="13" t="s">
        <v>2350</v>
      </c>
      <c r="Y1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 s="1">
        <v>41.438574066699999</v>
      </c>
      <c r="AA148" s="1">
        <v>-81.797251989900005</v>
      </c>
      <c r="AB148" s="1">
        <v>41.440194863099997</v>
      </c>
      <c r="AC148" s="1">
        <v>-81.788213829599997</v>
      </c>
    </row>
    <row r="149" spans="1:29" x14ac:dyDescent="0.25">
      <c r="A149" s="13">
        <v>85</v>
      </c>
      <c r="B149" s="22" t="s">
        <v>4937</v>
      </c>
      <c r="C149" s="17">
        <v>6</v>
      </c>
      <c r="D149" s="1" t="s">
        <v>784</v>
      </c>
      <c r="E149" s="1" t="s">
        <v>4493</v>
      </c>
      <c r="F149" s="1" t="s">
        <v>4494</v>
      </c>
      <c r="G149" s="1" t="s">
        <v>4565</v>
      </c>
      <c r="H149" s="1">
        <v>34.700000000000003</v>
      </c>
      <c r="I149" s="1">
        <v>35.200000000000003</v>
      </c>
      <c r="J149" s="1" t="s">
        <v>3190</v>
      </c>
      <c r="K149" s="1" t="s">
        <v>4987</v>
      </c>
      <c r="L149" s="1">
        <v>1</v>
      </c>
      <c r="M149" s="1">
        <v>2</v>
      </c>
      <c r="N149" s="1">
        <v>10</v>
      </c>
      <c r="O149" s="1">
        <v>10</v>
      </c>
      <c r="P149" s="1">
        <v>50</v>
      </c>
      <c r="Q149" s="16">
        <v>296.87381904069764</v>
      </c>
      <c r="R149" s="21">
        <v>1.2807602022543769</v>
      </c>
      <c r="S149" s="21">
        <v>27.038108673513616</v>
      </c>
      <c r="T149" s="21">
        <v>25.757348471259238</v>
      </c>
      <c r="U149" s="21">
        <v>9.8363084422751587E-2</v>
      </c>
      <c r="V149" s="21">
        <v>8.3616562372641532</v>
      </c>
      <c r="W149" s="21">
        <v>8.2632931528414009</v>
      </c>
      <c r="X149" s="13" t="s">
        <v>2350</v>
      </c>
      <c r="Y1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 s="1">
        <v>40.022109265799998</v>
      </c>
      <c r="AA149" s="1">
        <v>-82.904268817000002</v>
      </c>
      <c r="AB149" s="1">
        <v>40.0149468603</v>
      </c>
      <c r="AC149" s="1">
        <v>-82.903488271800001</v>
      </c>
    </row>
    <row r="150" spans="1:29" x14ac:dyDescent="0.25">
      <c r="A150" s="13">
        <v>86</v>
      </c>
      <c r="B150" s="22" t="s">
        <v>4937</v>
      </c>
      <c r="C150" s="17">
        <v>8</v>
      </c>
      <c r="D150" s="1" t="s">
        <v>787</v>
      </c>
      <c r="E150" s="1" t="s">
        <v>4497</v>
      </c>
      <c r="F150" s="1" t="s">
        <v>4498</v>
      </c>
      <c r="G150" s="1" t="s">
        <v>3918</v>
      </c>
      <c r="H150" s="1">
        <v>2</v>
      </c>
      <c r="I150" s="1">
        <v>2.5</v>
      </c>
      <c r="J150" s="1" t="s">
        <v>3190</v>
      </c>
      <c r="K150" s="1" t="s">
        <v>4986</v>
      </c>
      <c r="L150" s="1">
        <v>2</v>
      </c>
      <c r="M150" s="1">
        <v>0</v>
      </c>
      <c r="N150" s="1">
        <v>14</v>
      </c>
      <c r="O150" s="1">
        <v>12</v>
      </c>
      <c r="P150" s="1">
        <v>88</v>
      </c>
      <c r="Q150" s="16">
        <v>324.25962936046511</v>
      </c>
      <c r="R150" s="21">
        <v>1.0613600472216635</v>
      </c>
      <c r="S150" s="21">
        <v>45.049801935070896</v>
      </c>
      <c r="T150" s="21">
        <v>43.988441887849234</v>
      </c>
      <c r="U150" s="21">
        <v>3.799702390459149E-2</v>
      </c>
      <c r="V150" s="21">
        <v>8.3573463395634793</v>
      </c>
      <c r="W150" s="21">
        <v>8.3193493156588882</v>
      </c>
      <c r="X150" s="13" t="s">
        <v>2350</v>
      </c>
      <c r="Y1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 s="1">
        <v>39.1168150524</v>
      </c>
      <c r="AA150" s="1">
        <v>-84.533598232800003</v>
      </c>
      <c r="AB150" s="1">
        <v>39.123736080500002</v>
      </c>
      <c r="AC150" s="1">
        <v>-84.535101804199996</v>
      </c>
    </row>
    <row r="151" spans="1:29" x14ac:dyDescent="0.25">
      <c r="A151" s="13">
        <v>32</v>
      </c>
      <c r="B151" s="22" t="s">
        <v>3197</v>
      </c>
      <c r="C151" s="17">
        <v>6</v>
      </c>
      <c r="D151" s="1" t="s">
        <v>784</v>
      </c>
      <c r="E151" s="1" t="s">
        <v>843</v>
      </c>
      <c r="F151" s="1" t="s">
        <v>5568</v>
      </c>
      <c r="G151" s="1" t="s">
        <v>296</v>
      </c>
      <c r="H151" s="21">
        <v>4.0130000000062864</v>
      </c>
      <c r="I151" s="21">
        <v>0</v>
      </c>
      <c r="J151" s="1" t="s">
        <v>258</v>
      </c>
      <c r="K151" s="1" t="s">
        <v>261</v>
      </c>
      <c r="L151" s="1">
        <v>0</v>
      </c>
      <c r="M151" s="1">
        <v>3</v>
      </c>
      <c r="N151" s="1">
        <v>23</v>
      </c>
      <c r="O151" s="1">
        <v>19</v>
      </c>
      <c r="P151" s="1">
        <v>123</v>
      </c>
      <c r="Q151" s="16">
        <v>494.92069404069764</v>
      </c>
      <c r="R151" s="21">
        <v>10.759835292602732</v>
      </c>
      <c r="S151" s="21">
        <v>33.773650655247856</v>
      </c>
      <c r="T151" s="21">
        <v>23.013815362645126</v>
      </c>
      <c r="U151" s="21">
        <v>0.74793199096118468</v>
      </c>
      <c r="V151" s="21">
        <v>8.3506109381416813</v>
      </c>
      <c r="W151" s="21">
        <v>7.6026789471804967</v>
      </c>
      <c r="X151" s="13" t="s">
        <v>2350</v>
      </c>
      <c r="Y1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 s="1">
        <v>39.927444999999999</v>
      </c>
      <c r="AA151" s="1">
        <v>-82.831294</v>
      </c>
      <c r="AB151" s="1">
        <v>0</v>
      </c>
      <c r="AC151" s="1">
        <v>0</v>
      </c>
    </row>
    <row r="152" spans="1:29" x14ac:dyDescent="0.25">
      <c r="A152" s="13">
        <v>22</v>
      </c>
      <c r="B152" s="22" t="s">
        <v>4966</v>
      </c>
      <c r="C152" s="17">
        <v>8</v>
      </c>
      <c r="D152" s="1" t="s">
        <v>787</v>
      </c>
      <c r="E152" s="1" t="s">
        <v>3952</v>
      </c>
      <c r="F152" s="1" t="s">
        <v>3953</v>
      </c>
      <c r="G152" s="1" t="s">
        <v>3749</v>
      </c>
      <c r="H152" s="1">
        <v>9.3000000000000007</v>
      </c>
      <c r="I152" s="1">
        <v>9.8000000000000007</v>
      </c>
      <c r="J152" s="1" t="s">
        <v>3190</v>
      </c>
      <c r="K152" s="1" t="s">
        <v>4982</v>
      </c>
      <c r="L152" s="1">
        <v>0</v>
      </c>
      <c r="M152" s="1">
        <v>1</v>
      </c>
      <c r="N152" s="1">
        <v>20</v>
      </c>
      <c r="O152" s="1">
        <v>12</v>
      </c>
      <c r="P152" s="1">
        <v>82</v>
      </c>
      <c r="Q152" s="16">
        <v>311.86418968023258</v>
      </c>
      <c r="R152" s="21">
        <v>0.79958187480126885</v>
      </c>
      <c r="S152" s="21">
        <v>51.766481292705613</v>
      </c>
      <c r="T152" s="21">
        <v>50.966899417904344</v>
      </c>
      <c r="U152" s="21">
        <v>4.4783611756122256E-2</v>
      </c>
      <c r="V152" s="21">
        <v>8.3265093512222972</v>
      </c>
      <c r="W152" s="21">
        <v>8.2817257394661752</v>
      </c>
      <c r="X152" s="13" t="s">
        <v>2350</v>
      </c>
      <c r="Y1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 s="1">
        <v>39.190551868199996</v>
      </c>
      <c r="AA152" s="1">
        <v>-84.570084341099999</v>
      </c>
      <c r="AB152" s="1">
        <v>39.196131853600001</v>
      </c>
      <c r="AC152" s="1">
        <v>-84.576007391900006</v>
      </c>
    </row>
    <row r="153" spans="1:29" x14ac:dyDescent="0.25">
      <c r="A153" s="13">
        <v>33</v>
      </c>
      <c r="B153" s="22" t="s">
        <v>3197</v>
      </c>
      <c r="C153" s="17">
        <v>12</v>
      </c>
      <c r="D153" s="1" t="s">
        <v>785</v>
      </c>
      <c r="E153" s="1" t="s">
        <v>844</v>
      </c>
      <c r="F153" s="1" t="s">
        <v>5556</v>
      </c>
      <c r="G153" s="1" t="s">
        <v>297</v>
      </c>
      <c r="H153" s="21">
        <v>1.1199999999953434</v>
      </c>
      <c r="I153" s="21">
        <v>0</v>
      </c>
      <c r="J153" s="1" t="s">
        <v>258</v>
      </c>
      <c r="K153" s="1" t="s">
        <v>259</v>
      </c>
      <c r="L153" s="1">
        <v>0</v>
      </c>
      <c r="M153" s="1">
        <v>6</v>
      </c>
      <c r="N153" s="1">
        <v>10</v>
      </c>
      <c r="O153" s="1">
        <v>33</v>
      </c>
      <c r="P153" s="1">
        <v>68</v>
      </c>
      <c r="Q153" s="16">
        <v>553.96638808139528</v>
      </c>
      <c r="R153" s="21">
        <v>5.3109160964534254</v>
      </c>
      <c r="S153" s="21">
        <v>23.299348850795297</v>
      </c>
      <c r="T153" s="21">
        <v>17.988432754341872</v>
      </c>
      <c r="U153" s="21">
        <v>0.364290702830596</v>
      </c>
      <c r="V153" s="21">
        <v>8.3046158898082467</v>
      </c>
      <c r="W153" s="21">
        <v>7.9403251869776508</v>
      </c>
      <c r="X153" s="13" t="s">
        <v>2350</v>
      </c>
      <c r="Y1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 s="1">
        <v>41.448827999999999</v>
      </c>
      <c r="AA153" s="1">
        <v>-81.621352000000002</v>
      </c>
      <c r="AB153" s="1">
        <v>0</v>
      </c>
      <c r="AC153" s="1">
        <v>0</v>
      </c>
    </row>
    <row r="154" spans="1:29" x14ac:dyDescent="0.25">
      <c r="A154" s="13">
        <v>34</v>
      </c>
      <c r="B154" s="22" t="s">
        <v>3197</v>
      </c>
      <c r="C154" s="17">
        <v>6</v>
      </c>
      <c r="D154" s="1" t="s">
        <v>784</v>
      </c>
      <c r="E154" s="1" t="s">
        <v>845</v>
      </c>
      <c r="F154" s="1" t="s">
        <v>5393</v>
      </c>
      <c r="G154" s="1" t="s">
        <v>298</v>
      </c>
      <c r="H154" s="21">
        <v>0.71000000000640284</v>
      </c>
      <c r="I154" s="21">
        <v>0</v>
      </c>
      <c r="J154" s="1" t="s">
        <v>258</v>
      </c>
      <c r="K154" s="1" t="s">
        <v>259</v>
      </c>
      <c r="L154" s="1">
        <v>1</v>
      </c>
      <c r="M154" s="1">
        <v>4</v>
      </c>
      <c r="N154" s="1">
        <v>27</v>
      </c>
      <c r="O154" s="1">
        <v>17</v>
      </c>
      <c r="P154" s="1">
        <v>66</v>
      </c>
      <c r="Q154" s="16">
        <v>546.58657340116281</v>
      </c>
      <c r="R154" s="21">
        <v>5.1463530779192359</v>
      </c>
      <c r="S154" s="21">
        <v>22.952107500010168</v>
      </c>
      <c r="T154" s="21">
        <v>17.805754422090931</v>
      </c>
      <c r="U154" s="21">
        <v>0.35300286160076039</v>
      </c>
      <c r="V154" s="21">
        <v>8.2793306297960765</v>
      </c>
      <c r="W154" s="21">
        <v>7.9263277681953159</v>
      </c>
      <c r="X154" s="13" t="s">
        <v>2350</v>
      </c>
      <c r="Y1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 s="1">
        <v>40.031298</v>
      </c>
      <c r="AA154" s="1">
        <v>-82.964033999999998</v>
      </c>
      <c r="AB154" s="1">
        <v>0</v>
      </c>
      <c r="AC154" s="1">
        <v>0</v>
      </c>
    </row>
    <row r="155" spans="1:29" x14ac:dyDescent="0.25">
      <c r="A155" s="13">
        <v>87</v>
      </c>
      <c r="B155" s="22" t="s">
        <v>4937</v>
      </c>
      <c r="C155" s="17">
        <v>2</v>
      </c>
      <c r="D155" s="1" t="s">
        <v>786</v>
      </c>
      <c r="E155" s="1" t="s">
        <v>4530</v>
      </c>
      <c r="F155" s="1" t="s">
        <v>4531</v>
      </c>
      <c r="G155" s="1" t="s">
        <v>3918</v>
      </c>
      <c r="H155" s="1">
        <v>4</v>
      </c>
      <c r="I155" s="1">
        <v>4.5</v>
      </c>
      <c r="J155" s="1" t="s">
        <v>3190</v>
      </c>
      <c r="K155" s="1" t="s">
        <v>4986</v>
      </c>
      <c r="L155" s="1">
        <v>0</v>
      </c>
      <c r="M155" s="1">
        <v>1</v>
      </c>
      <c r="N155" s="1">
        <v>11</v>
      </c>
      <c r="O155" s="1">
        <v>12</v>
      </c>
      <c r="P155" s="1">
        <v>60</v>
      </c>
      <c r="Q155" s="16">
        <v>230.94231468023256</v>
      </c>
      <c r="R155" s="21">
        <v>0.87089306498776131</v>
      </c>
      <c r="S155" s="21">
        <v>34.027751895038726</v>
      </c>
      <c r="T155" s="21">
        <v>33.156858830050965</v>
      </c>
      <c r="U155" s="21">
        <v>8.016702817741822E-2</v>
      </c>
      <c r="V155" s="21">
        <v>8.2771814684834055</v>
      </c>
      <c r="W155" s="21">
        <v>8.1970144403059866</v>
      </c>
      <c r="X155" s="13" t="s">
        <v>2350</v>
      </c>
      <c r="Y1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 s="1">
        <v>41.667256013500001</v>
      </c>
      <c r="AA155" s="1">
        <v>-83.568380664599999</v>
      </c>
      <c r="AB155" s="1">
        <v>41.673110059099997</v>
      </c>
      <c r="AC155" s="1">
        <v>-83.572543654300006</v>
      </c>
    </row>
    <row r="156" spans="1:29" x14ac:dyDescent="0.25">
      <c r="A156" s="13">
        <v>35</v>
      </c>
      <c r="B156" s="22" t="s">
        <v>3197</v>
      </c>
      <c r="C156" s="17">
        <v>12</v>
      </c>
      <c r="D156" s="1" t="s">
        <v>785</v>
      </c>
      <c r="E156" s="1" t="s">
        <v>846</v>
      </c>
      <c r="F156" s="1" t="s">
        <v>5718</v>
      </c>
      <c r="G156" s="1" t="s">
        <v>299</v>
      </c>
      <c r="H156" s="21">
        <v>13.218999999999999</v>
      </c>
      <c r="I156" s="21">
        <v>0</v>
      </c>
      <c r="J156" s="1" t="s">
        <v>258</v>
      </c>
      <c r="K156" s="1" t="s">
        <v>261</v>
      </c>
      <c r="L156" s="1">
        <v>0</v>
      </c>
      <c r="M156" s="1">
        <v>2</v>
      </c>
      <c r="N156" s="1">
        <v>19</v>
      </c>
      <c r="O156" s="1">
        <v>24</v>
      </c>
      <c r="P156" s="1">
        <v>147</v>
      </c>
      <c r="Q156" s="16">
        <v>469.24400436046511</v>
      </c>
      <c r="R156" s="21">
        <v>7.4308415009950464</v>
      </c>
      <c r="S156" s="21">
        <v>40.08658329712739</v>
      </c>
      <c r="T156" s="21">
        <v>32.655741796132347</v>
      </c>
      <c r="U156" s="21">
        <v>0.51652873182706849</v>
      </c>
      <c r="V156" s="21">
        <v>8.2569423605484022</v>
      </c>
      <c r="W156" s="21">
        <v>7.7404136287213339</v>
      </c>
      <c r="X156" s="13" t="s">
        <v>2350</v>
      </c>
      <c r="Y1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 s="1">
        <v>41.372</v>
      </c>
      <c r="AA156" s="1">
        <v>-81.516371000000007</v>
      </c>
      <c r="AB156" s="1">
        <v>0</v>
      </c>
      <c r="AC156" s="1">
        <v>0</v>
      </c>
    </row>
    <row r="157" spans="1:29" x14ac:dyDescent="0.25">
      <c r="A157" s="13">
        <v>23</v>
      </c>
      <c r="B157" s="22" t="s">
        <v>4966</v>
      </c>
      <c r="C157" s="17">
        <v>6</v>
      </c>
      <c r="D157" s="1" t="s">
        <v>784</v>
      </c>
      <c r="E157" s="1" t="s">
        <v>3961</v>
      </c>
      <c r="F157" s="1" t="s">
        <v>3962</v>
      </c>
      <c r="G157" s="1" t="s">
        <v>4369</v>
      </c>
      <c r="H157" s="1">
        <v>0.9</v>
      </c>
      <c r="I157" s="1">
        <v>1.4</v>
      </c>
      <c r="J157" s="1" t="s">
        <v>3190</v>
      </c>
      <c r="K157" s="1" t="s">
        <v>4982</v>
      </c>
      <c r="L157" s="1">
        <v>0</v>
      </c>
      <c r="M157" s="1">
        <v>3</v>
      </c>
      <c r="N157" s="1">
        <v>24</v>
      </c>
      <c r="O157" s="1">
        <v>11</v>
      </c>
      <c r="P157" s="1">
        <v>59</v>
      </c>
      <c r="Q157" s="16">
        <v>401.96756904069764</v>
      </c>
      <c r="R157" s="21">
        <v>0.6828876631886196</v>
      </c>
      <c r="S157" s="21">
        <v>37.770766492377035</v>
      </c>
      <c r="T157" s="21">
        <v>37.087878829188412</v>
      </c>
      <c r="U157" s="21">
        <v>3.8168070150868261E-2</v>
      </c>
      <c r="V157" s="21">
        <v>8.2105408140124503</v>
      </c>
      <c r="W157" s="21">
        <v>8.1723727438615814</v>
      </c>
      <c r="X157" s="13" t="s">
        <v>2350</v>
      </c>
      <c r="Y1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 s="1">
        <v>39.994054949000002</v>
      </c>
      <c r="AA157" s="1">
        <v>-82.9901305896</v>
      </c>
      <c r="AB157" s="1">
        <v>39.993591195500002</v>
      </c>
      <c r="AC157" s="1">
        <v>-82.980794093399993</v>
      </c>
    </row>
    <row r="158" spans="1:29" x14ac:dyDescent="0.25">
      <c r="A158" s="13">
        <v>36</v>
      </c>
      <c r="B158" s="22" t="s">
        <v>3197</v>
      </c>
      <c r="C158" s="17">
        <v>12</v>
      </c>
      <c r="D158" s="1" t="s">
        <v>785</v>
      </c>
      <c r="E158" s="1" t="s">
        <v>847</v>
      </c>
      <c r="F158" s="1" t="s">
        <v>5555</v>
      </c>
      <c r="G158" s="1" t="s">
        <v>300</v>
      </c>
      <c r="H158" s="21">
        <v>1.5240000000048894</v>
      </c>
      <c r="I158" s="21">
        <v>0</v>
      </c>
      <c r="J158" s="1" t="s">
        <v>258</v>
      </c>
      <c r="K158" s="1" t="s">
        <v>259</v>
      </c>
      <c r="L158" s="1">
        <v>0</v>
      </c>
      <c r="M158" s="1">
        <v>4</v>
      </c>
      <c r="N158" s="1">
        <v>11</v>
      </c>
      <c r="O158" s="1">
        <v>32</v>
      </c>
      <c r="P158" s="1">
        <v>46</v>
      </c>
      <c r="Q158" s="16">
        <v>442.72238372093022</v>
      </c>
      <c r="R158" s="21">
        <v>6.4425374776310687</v>
      </c>
      <c r="S158" s="21">
        <v>18.544180974207382</v>
      </c>
      <c r="T158" s="21">
        <v>12.101643496576314</v>
      </c>
      <c r="U158" s="21">
        <v>0.44191180261837504</v>
      </c>
      <c r="V158" s="21">
        <v>8.1961650683259109</v>
      </c>
      <c r="W158" s="21">
        <v>7.7542532657075363</v>
      </c>
      <c r="X158" s="13" t="s">
        <v>2350</v>
      </c>
      <c r="Y1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 s="1">
        <v>41.463656999999998</v>
      </c>
      <c r="AA158" s="1">
        <v>-81.602874</v>
      </c>
      <c r="AB158" s="1">
        <v>0</v>
      </c>
      <c r="AC158" s="1">
        <v>0</v>
      </c>
    </row>
    <row r="159" spans="1:29" x14ac:dyDescent="0.25">
      <c r="A159" s="13">
        <v>88</v>
      </c>
      <c r="B159" s="22" t="s">
        <v>4937</v>
      </c>
      <c r="C159" s="17">
        <v>6</v>
      </c>
      <c r="D159" s="1" t="s">
        <v>784</v>
      </c>
      <c r="E159" s="1" t="s">
        <v>4493</v>
      </c>
      <c r="F159" s="1" t="s">
        <v>4494</v>
      </c>
      <c r="G159" s="1" t="s">
        <v>4565</v>
      </c>
      <c r="H159" s="1">
        <v>40.9</v>
      </c>
      <c r="I159" s="1">
        <v>41.4</v>
      </c>
      <c r="J159" s="1" t="s">
        <v>3190</v>
      </c>
      <c r="K159" s="1" t="s">
        <v>4986</v>
      </c>
      <c r="L159" s="1">
        <v>0</v>
      </c>
      <c r="M159" s="1">
        <v>0</v>
      </c>
      <c r="N159" s="1">
        <v>16</v>
      </c>
      <c r="O159" s="1">
        <v>9</v>
      </c>
      <c r="P159" s="1">
        <v>30</v>
      </c>
      <c r="Q159" s="16">
        <v>174.6875</v>
      </c>
      <c r="R159" s="21">
        <v>0.92268602334611927</v>
      </c>
      <c r="S159" s="21">
        <v>21.854036243317211</v>
      </c>
      <c r="T159" s="21">
        <v>20.93135021997109</v>
      </c>
      <c r="U159" s="21">
        <v>5.8025655948219977E-2</v>
      </c>
      <c r="V159" s="21">
        <v>8.1815123512737209</v>
      </c>
      <c r="W159" s="21">
        <v>8.1234866953255001</v>
      </c>
      <c r="X159" s="13" t="s">
        <v>2350</v>
      </c>
      <c r="Y1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 s="1">
        <v>39.960449910199998</v>
      </c>
      <c r="AA159" s="1">
        <v>-82.843222996099996</v>
      </c>
      <c r="AB159" s="1">
        <v>39.953289721499999</v>
      </c>
      <c r="AC159" s="1">
        <v>-82.8446732731</v>
      </c>
    </row>
    <row r="160" spans="1:29" x14ac:dyDescent="0.25">
      <c r="A160" s="13">
        <v>37</v>
      </c>
      <c r="B160" s="22" t="s">
        <v>3197</v>
      </c>
      <c r="C160" s="17">
        <v>6</v>
      </c>
      <c r="D160" s="1" t="s">
        <v>784</v>
      </c>
      <c r="E160" s="1" t="s">
        <v>848</v>
      </c>
      <c r="F160" s="1" t="s">
        <v>5574</v>
      </c>
      <c r="G160" s="1" t="s">
        <v>301</v>
      </c>
      <c r="H160" s="21">
        <v>5.9349999999976717</v>
      </c>
      <c r="I160" s="21">
        <v>0</v>
      </c>
      <c r="J160" s="1" t="s">
        <v>258</v>
      </c>
      <c r="K160" s="1" t="s">
        <v>259</v>
      </c>
      <c r="L160" s="1">
        <v>1</v>
      </c>
      <c r="M160" s="1">
        <v>3</v>
      </c>
      <c r="N160" s="1">
        <v>20</v>
      </c>
      <c r="O160" s="1">
        <v>23</v>
      </c>
      <c r="P160" s="1">
        <v>76</v>
      </c>
      <c r="Q160" s="16">
        <v>491.70675872093022</v>
      </c>
      <c r="R160" s="21">
        <v>7.9377960569282884</v>
      </c>
      <c r="S160" s="21">
        <v>23.788234202704377</v>
      </c>
      <c r="T160" s="21">
        <v>15.850438145776089</v>
      </c>
      <c r="U160" s="21">
        <v>0.54447580266526208</v>
      </c>
      <c r="V160" s="21">
        <v>8.1792734361667065</v>
      </c>
      <c r="W160" s="21">
        <v>7.634797633501444</v>
      </c>
      <c r="X160" s="13" t="s">
        <v>2350</v>
      </c>
      <c r="Y1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 s="1">
        <v>39.910854</v>
      </c>
      <c r="AA160" s="1">
        <v>-82.824196000000001</v>
      </c>
      <c r="AB160" s="1">
        <v>0</v>
      </c>
      <c r="AC160" s="1">
        <v>0</v>
      </c>
    </row>
    <row r="161" spans="1:29" x14ac:dyDescent="0.25">
      <c r="A161" s="13">
        <v>89</v>
      </c>
      <c r="B161" s="22" t="s">
        <v>4937</v>
      </c>
      <c r="C161" s="17">
        <v>6</v>
      </c>
      <c r="D161" s="1" t="s">
        <v>784</v>
      </c>
      <c r="E161" s="1" t="s">
        <v>4493</v>
      </c>
      <c r="F161" s="1" t="s">
        <v>4508</v>
      </c>
      <c r="G161" s="1" t="s">
        <v>4565</v>
      </c>
      <c r="H161" s="1">
        <v>7</v>
      </c>
      <c r="I161" s="1">
        <v>7.5</v>
      </c>
      <c r="J161" s="1" t="s">
        <v>3190</v>
      </c>
      <c r="K161" s="1" t="s">
        <v>4987</v>
      </c>
      <c r="L161" s="1">
        <v>0</v>
      </c>
      <c r="M161" s="1">
        <v>3</v>
      </c>
      <c r="N161" s="1">
        <v>8</v>
      </c>
      <c r="O161" s="1">
        <v>10</v>
      </c>
      <c r="P161" s="1">
        <v>34</v>
      </c>
      <c r="Q161" s="16">
        <v>267.78006904069764</v>
      </c>
      <c r="R161" s="21">
        <v>1.1032545625414083</v>
      </c>
      <c r="S161" s="21">
        <v>23.388702599603661</v>
      </c>
      <c r="T161" s="21">
        <v>22.285448037062253</v>
      </c>
      <c r="U161" s="21">
        <v>9.370693314925771E-2</v>
      </c>
      <c r="V161" s="21">
        <v>8.1782598802387056</v>
      </c>
      <c r="W161" s="21">
        <v>8.0845529470894473</v>
      </c>
      <c r="X161" s="13" t="s">
        <v>2350</v>
      </c>
      <c r="Y1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 s="1">
        <v>39.951583239400001</v>
      </c>
      <c r="AA161" s="1">
        <v>-83.119393196700003</v>
      </c>
      <c r="AB161" s="1">
        <v>39.9588237818</v>
      </c>
      <c r="AC161" s="1">
        <v>-83.119267021100001</v>
      </c>
    </row>
    <row r="162" spans="1:29" x14ac:dyDescent="0.25">
      <c r="A162" s="13">
        <v>6</v>
      </c>
      <c r="B162" s="22" t="s">
        <v>4967</v>
      </c>
      <c r="C162" s="17">
        <v>8</v>
      </c>
      <c r="D162" s="1" t="s">
        <v>787</v>
      </c>
      <c r="E162" s="1" t="s">
        <v>4574</v>
      </c>
      <c r="F162" s="1" t="s">
        <v>4058</v>
      </c>
      <c r="G162" s="1" t="s">
        <v>4397</v>
      </c>
      <c r="H162" s="1">
        <v>4.2</v>
      </c>
      <c r="I162" s="1">
        <v>4.7</v>
      </c>
      <c r="J162" s="1" t="s">
        <v>3190</v>
      </c>
      <c r="K162" s="1" t="s">
        <v>4975</v>
      </c>
      <c r="L162" s="1">
        <v>1</v>
      </c>
      <c r="M162" s="1">
        <v>1</v>
      </c>
      <c r="N162" s="1">
        <v>18</v>
      </c>
      <c r="O162" s="1">
        <v>12</v>
      </c>
      <c r="P162" s="1">
        <v>79</v>
      </c>
      <c r="Q162" s="16">
        <v>341.44712936046511</v>
      </c>
      <c r="R162" s="21">
        <v>0.90002318829883632</v>
      </c>
      <c r="S162" s="21">
        <v>52.864680346725685</v>
      </c>
      <c r="T162" s="21">
        <v>51.964657158426846</v>
      </c>
      <c r="U162" s="21">
        <v>6.8911420890288025E-2</v>
      </c>
      <c r="V162" s="21">
        <v>8.1677601782471996</v>
      </c>
      <c r="W162" s="21">
        <v>8.0988487573569117</v>
      </c>
      <c r="X162" s="13" t="s">
        <v>2350</v>
      </c>
      <c r="Y1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 s="1">
        <v>39.190993716199998</v>
      </c>
      <c r="AA162" s="1">
        <v>-84.570752740700001</v>
      </c>
      <c r="AB162" s="1">
        <v>39.196614816900002</v>
      </c>
      <c r="AC162" s="1">
        <v>-84.5660384153</v>
      </c>
    </row>
    <row r="163" spans="1:29" x14ac:dyDescent="0.25">
      <c r="A163" s="13">
        <v>90</v>
      </c>
      <c r="B163" s="22" t="s">
        <v>4937</v>
      </c>
      <c r="C163" s="17">
        <v>8</v>
      </c>
      <c r="D163" s="1" t="s">
        <v>787</v>
      </c>
      <c r="E163" s="1" t="s">
        <v>3894</v>
      </c>
      <c r="F163" s="1" t="s">
        <v>3895</v>
      </c>
      <c r="G163" s="1" t="s">
        <v>3923</v>
      </c>
      <c r="H163" s="1">
        <v>27.9</v>
      </c>
      <c r="I163" s="1">
        <v>28.4</v>
      </c>
      <c r="J163" s="1" t="s">
        <v>3190</v>
      </c>
      <c r="K163" s="1" t="s">
        <v>4987</v>
      </c>
      <c r="L163" s="1">
        <v>0</v>
      </c>
      <c r="M163" s="1">
        <v>2</v>
      </c>
      <c r="N163" s="1">
        <v>12</v>
      </c>
      <c r="O163" s="1">
        <v>9</v>
      </c>
      <c r="P163" s="1">
        <v>41</v>
      </c>
      <c r="Q163" s="16">
        <v>250.85337936046511</v>
      </c>
      <c r="R163" s="21">
        <v>1.1397573172890805</v>
      </c>
      <c r="S163" s="21">
        <v>25.701475949388204</v>
      </c>
      <c r="T163" s="21">
        <v>24.561718632099122</v>
      </c>
      <c r="U163" s="21">
        <v>8.2628608385182434E-2</v>
      </c>
      <c r="V163" s="21">
        <v>8.1481922588442579</v>
      </c>
      <c r="W163" s="21">
        <v>8.065563650459076</v>
      </c>
      <c r="X163" s="13" t="s">
        <v>2350</v>
      </c>
      <c r="Y1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 s="1">
        <v>39.287037491</v>
      </c>
      <c r="AA163" s="1">
        <v>-84.403553987199999</v>
      </c>
      <c r="AB163" s="1">
        <v>39.289198964500002</v>
      </c>
      <c r="AC163" s="1">
        <v>-84.394654666099996</v>
      </c>
    </row>
    <row r="164" spans="1:29" x14ac:dyDescent="0.25">
      <c r="A164" s="13">
        <v>38</v>
      </c>
      <c r="B164" s="22" t="s">
        <v>3197</v>
      </c>
      <c r="C164" s="17">
        <v>8</v>
      </c>
      <c r="D164" s="1" t="s">
        <v>787</v>
      </c>
      <c r="E164" s="1" t="s">
        <v>849</v>
      </c>
      <c r="F164" s="1" t="s">
        <v>5575</v>
      </c>
      <c r="G164" s="1" t="s">
        <v>302</v>
      </c>
      <c r="H164" s="21">
        <v>1.1659999999974389</v>
      </c>
      <c r="I164" s="21">
        <v>0</v>
      </c>
      <c r="J164" s="1" t="s">
        <v>258</v>
      </c>
      <c r="K164" s="1" t="s">
        <v>259</v>
      </c>
      <c r="L164" s="1">
        <v>0</v>
      </c>
      <c r="M164" s="1">
        <v>2</v>
      </c>
      <c r="N164" s="1">
        <v>21</v>
      </c>
      <c r="O164" s="1">
        <v>23</v>
      </c>
      <c r="P164" s="1">
        <v>135</v>
      </c>
      <c r="Q164" s="16">
        <v>465.90025436046511</v>
      </c>
      <c r="R164" s="21">
        <v>8.0340606405832382</v>
      </c>
      <c r="S164" s="21">
        <v>35.523122207647845</v>
      </c>
      <c r="T164" s="21">
        <v>27.489061567064606</v>
      </c>
      <c r="U164" s="21">
        <v>0.55107886176099419</v>
      </c>
      <c r="V164" s="21">
        <v>8.1254636508725895</v>
      </c>
      <c r="W164" s="21">
        <v>7.574384789111595</v>
      </c>
      <c r="X164" s="13" t="s">
        <v>2350</v>
      </c>
      <c r="Y1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 s="1">
        <v>39.160356</v>
      </c>
      <c r="AA164" s="1">
        <v>-84.504487999999995</v>
      </c>
      <c r="AB164" s="1">
        <v>0</v>
      </c>
      <c r="AC164" s="1">
        <v>0</v>
      </c>
    </row>
    <row r="165" spans="1:29" x14ac:dyDescent="0.25">
      <c r="A165" s="13">
        <v>91</v>
      </c>
      <c r="B165" s="22" t="s">
        <v>4937</v>
      </c>
      <c r="C165" s="17">
        <v>12</v>
      </c>
      <c r="D165" s="1" t="s">
        <v>785</v>
      </c>
      <c r="E165" s="1" t="s">
        <v>4504</v>
      </c>
      <c r="F165" s="1" t="s">
        <v>4514</v>
      </c>
      <c r="G165" s="1" t="s">
        <v>3920</v>
      </c>
      <c r="H165" s="1">
        <v>16.899999999999999</v>
      </c>
      <c r="I165" s="1">
        <v>17.399999999999999</v>
      </c>
      <c r="J165" s="1" t="s">
        <v>3190</v>
      </c>
      <c r="K165" s="1" t="s">
        <v>4985</v>
      </c>
      <c r="L165" s="1">
        <v>0</v>
      </c>
      <c r="M165" s="1">
        <v>5</v>
      </c>
      <c r="N165" s="1">
        <v>10</v>
      </c>
      <c r="O165" s="1">
        <v>21</v>
      </c>
      <c r="P165" s="1">
        <v>88</v>
      </c>
      <c r="Q165" s="16">
        <v>475.03969840116281</v>
      </c>
      <c r="R165" s="21">
        <v>1.2141508866524842</v>
      </c>
      <c r="S165" s="21">
        <v>48.103757119245664</v>
      </c>
      <c r="T165" s="21">
        <v>46.889606232593181</v>
      </c>
      <c r="U165" s="21">
        <v>8.4138341320622395E-2</v>
      </c>
      <c r="V165" s="21">
        <v>8.097297226316396</v>
      </c>
      <c r="W165" s="21">
        <v>8.0131588849957733</v>
      </c>
      <c r="X165" s="13" t="s">
        <v>2350</v>
      </c>
      <c r="Y1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 s="1">
        <v>41.5001163652</v>
      </c>
      <c r="AA165" s="1">
        <v>-81.670932418999996</v>
      </c>
      <c r="AB165" s="1">
        <v>41.507092098699999</v>
      </c>
      <c r="AC165" s="1">
        <v>-81.671221504100004</v>
      </c>
    </row>
    <row r="166" spans="1:29" x14ac:dyDescent="0.25">
      <c r="A166" s="13">
        <v>92</v>
      </c>
      <c r="B166" s="22" t="s">
        <v>4937</v>
      </c>
      <c r="C166" s="17">
        <v>8</v>
      </c>
      <c r="D166" s="1" t="s">
        <v>787</v>
      </c>
      <c r="E166" s="1" t="s">
        <v>4502</v>
      </c>
      <c r="F166" s="1" t="s">
        <v>4503</v>
      </c>
      <c r="G166" s="1" t="s">
        <v>3918</v>
      </c>
      <c r="H166" s="1">
        <v>8.6</v>
      </c>
      <c r="I166" s="1">
        <v>9.1</v>
      </c>
      <c r="J166" s="1" t="s">
        <v>3190</v>
      </c>
      <c r="K166" s="1" t="s">
        <v>4985</v>
      </c>
      <c r="L166" s="1">
        <v>0</v>
      </c>
      <c r="M166" s="1">
        <v>4</v>
      </c>
      <c r="N166" s="1">
        <v>16</v>
      </c>
      <c r="O166" s="1">
        <v>10</v>
      </c>
      <c r="P166" s="1">
        <v>84</v>
      </c>
      <c r="Q166" s="16">
        <v>415.83175872093022</v>
      </c>
      <c r="R166" s="21">
        <v>1.4967422703726105</v>
      </c>
      <c r="S166" s="21">
        <v>46.171537746827056</v>
      </c>
      <c r="T166" s="21">
        <v>44.674795476454449</v>
      </c>
      <c r="U166" s="21">
        <v>0.11900121652009125</v>
      </c>
      <c r="V166" s="21">
        <v>8.0881487144091135</v>
      </c>
      <c r="W166" s="21">
        <v>7.969147497889022</v>
      </c>
      <c r="X166" s="13" t="s">
        <v>2350</v>
      </c>
      <c r="Y1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 s="1">
        <v>39.184463156200003</v>
      </c>
      <c r="AA166" s="1">
        <v>-84.483494140900007</v>
      </c>
      <c r="AB166" s="1">
        <v>39.191000485000004</v>
      </c>
      <c r="AC166" s="1">
        <v>-84.479733715899997</v>
      </c>
    </row>
    <row r="167" spans="1:29" x14ac:dyDescent="0.25">
      <c r="A167" s="13">
        <v>93</v>
      </c>
      <c r="B167" s="22" t="s">
        <v>4937</v>
      </c>
      <c r="C167" s="17">
        <v>12</v>
      </c>
      <c r="D167" s="1" t="s">
        <v>785</v>
      </c>
      <c r="E167" s="1" t="s">
        <v>4504</v>
      </c>
      <c r="F167" s="1" t="s">
        <v>4496</v>
      </c>
      <c r="G167" s="1" t="s">
        <v>3920</v>
      </c>
      <c r="H167" s="1">
        <v>21.6</v>
      </c>
      <c r="I167" s="1">
        <v>22.1</v>
      </c>
      <c r="J167" s="1" t="s">
        <v>3190</v>
      </c>
      <c r="K167" s="1" t="s">
        <v>4986</v>
      </c>
      <c r="L167" s="1">
        <v>1</v>
      </c>
      <c r="M167" s="1">
        <v>9</v>
      </c>
      <c r="N167" s="1">
        <v>9</v>
      </c>
      <c r="O167" s="1">
        <v>12</v>
      </c>
      <c r="P167" s="1">
        <v>48</v>
      </c>
      <c r="Q167" s="16">
        <v>616.93877180232562</v>
      </c>
      <c r="R167" s="21">
        <v>0.99150729967191586</v>
      </c>
      <c r="S167" s="21">
        <v>31.156730125961101</v>
      </c>
      <c r="T167" s="21">
        <v>30.165222826289185</v>
      </c>
      <c r="U167" s="21">
        <v>3.3127790205870464E-2</v>
      </c>
      <c r="V167" s="21">
        <v>8.0861605545536079</v>
      </c>
      <c r="W167" s="21">
        <v>8.0530327643477371</v>
      </c>
      <c r="X167" s="13" t="s">
        <v>2350</v>
      </c>
      <c r="Y1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 s="1">
        <v>41.542316151999998</v>
      </c>
      <c r="AA167" s="1">
        <v>-81.621967506800004</v>
      </c>
      <c r="AB167" s="1">
        <v>41.546161498300002</v>
      </c>
      <c r="AC167" s="1">
        <v>-81.613805686299997</v>
      </c>
    </row>
    <row r="168" spans="1:29" x14ac:dyDescent="0.25">
      <c r="A168" s="13">
        <v>94</v>
      </c>
      <c r="B168" s="22" t="s">
        <v>4937</v>
      </c>
      <c r="C168" s="17">
        <v>12</v>
      </c>
      <c r="D168" s="1" t="s">
        <v>785</v>
      </c>
      <c r="E168" s="1" t="s">
        <v>4532</v>
      </c>
      <c r="F168" s="1" t="s">
        <v>4496</v>
      </c>
      <c r="G168" s="1" t="s">
        <v>3920</v>
      </c>
      <c r="H168" s="1">
        <v>14.9</v>
      </c>
      <c r="I168" s="1">
        <v>15.4</v>
      </c>
      <c r="J168" s="1" t="s">
        <v>3190</v>
      </c>
      <c r="K168" s="1" t="s">
        <v>4986</v>
      </c>
      <c r="L168" s="1">
        <v>1</v>
      </c>
      <c r="M168" s="1">
        <v>0</v>
      </c>
      <c r="N168" s="1">
        <v>9</v>
      </c>
      <c r="O168" s="1">
        <v>16</v>
      </c>
      <c r="P168" s="1">
        <v>68</v>
      </c>
      <c r="Q168" s="16">
        <v>243.59856468023256</v>
      </c>
      <c r="R168" s="21">
        <v>1.0536199087285671</v>
      </c>
      <c r="S168" s="21">
        <v>36.704958471040712</v>
      </c>
      <c r="T168" s="21">
        <v>35.651338562312148</v>
      </c>
      <c r="U168" s="21">
        <v>4.3013408945121387E-2</v>
      </c>
      <c r="V168" s="21">
        <v>8.0703802445526982</v>
      </c>
      <c r="W168" s="21">
        <v>8.0273668356075767</v>
      </c>
      <c r="X168" s="13" t="s">
        <v>2350</v>
      </c>
      <c r="Y1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 s="1">
        <v>41.477195235799996</v>
      </c>
      <c r="AA168" s="1">
        <v>-81.692995055899999</v>
      </c>
      <c r="AB168" s="1">
        <v>41.484305108999997</v>
      </c>
      <c r="AC168" s="1">
        <v>-81.691530654700003</v>
      </c>
    </row>
    <row r="169" spans="1:29" x14ac:dyDescent="0.25">
      <c r="A169" s="13">
        <v>24</v>
      </c>
      <c r="B169" s="22" t="s">
        <v>4966</v>
      </c>
      <c r="C169" s="17">
        <v>12</v>
      </c>
      <c r="D169" s="1" t="s">
        <v>785</v>
      </c>
      <c r="E169" s="1" t="s">
        <v>3948</v>
      </c>
      <c r="F169" s="1" t="s">
        <v>3949</v>
      </c>
      <c r="G169" s="1" t="s">
        <v>4365</v>
      </c>
      <c r="H169" s="1">
        <v>5.5</v>
      </c>
      <c r="I169" s="1">
        <v>6</v>
      </c>
      <c r="J169" s="1" t="s">
        <v>3190</v>
      </c>
      <c r="K169" s="1" t="s">
        <v>4982</v>
      </c>
      <c r="L169" s="1">
        <v>0</v>
      </c>
      <c r="M169" s="1">
        <v>0</v>
      </c>
      <c r="N169" s="1">
        <v>11</v>
      </c>
      <c r="O169" s="1">
        <v>19</v>
      </c>
      <c r="P169" s="1">
        <v>59</v>
      </c>
      <c r="Q169" s="16">
        <v>215.328125</v>
      </c>
      <c r="R169" s="21">
        <v>1.1675870621368658</v>
      </c>
      <c r="S169" s="21">
        <v>35.049299709791278</v>
      </c>
      <c r="T169" s="21">
        <v>33.88171264765441</v>
      </c>
      <c r="U169" s="21">
        <v>6.5334794834460766E-2</v>
      </c>
      <c r="V169" s="21">
        <v>8.0427758930255955</v>
      </c>
      <c r="W169" s="21">
        <v>7.977441098191135</v>
      </c>
      <c r="X169" s="13" t="s">
        <v>2350</v>
      </c>
      <c r="Y1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 s="1">
        <v>41.501207176800001</v>
      </c>
      <c r="AA169" s="1">
        <v>-81.492040172399996</v>
      </c>
      <c r="AB169" s="1">
        <v>41.501238311999998</v>
      </c>
      <c r="AC169" s="1">
        <v>-81.482397593300007</v>
      </c>
    </row>
    <row r="170" spans="1:29" x14ac:dyDescent="0.25">
      <c r="A170" s="13">
        <v>6</v>
      </c>
      <c r="B170" s="22" t="s">
        <v>3201</v>
      </c>
      <c r="C170" s="17">
        <v>8</v>
      </c>
      <c r="D170" s="1" t="s">
        <v>787</v>
      </c>
      <c r="E170" s="1" t="s">
        <v>1859</v>
      </c>
      <c r="F170" s="1" t="s">
        <v>5250</v>
      </c>
      <c r="G170" s="1" t="s">
        <v>1346</v>
      </c>
      <c r="H170" s="21">
        <v>0.83900000000721775</v>
      </c>
      <c r="I170" s="21">
        <v>0</v>
      </c>
      <c r="J170" s="1" t="s">
        <v>258</v>
      </c>
      <c r="K170" s="1" t="s">
        <v>261</v>
      </c>
      <c r="L170" s="1">
        <v>2</v>
      </c>
      <c r="M170" s="1">
        <v>1</v>
      </c>
      <c r="N170" s="1">
        <v>24</v>
      </c>
      <c r="O170" s="1">
        <v>10</v>
      </c>
      <c r="P170" s="1">
        <v>71</v>
      </c>
      <c r="Q170" s="16">
        <v>409.53006904069764</v>
      </c>
      <c r="R170" s="21">
        <v>12.171701581946069</v>
      </c>
      <c r="S170" s="21">
        <v>25.373949062400204</v>
      </c>
      <c r="T170" s="21">
        <v>13.202247480454135</v>
      </c>
      <c r="U170" s="21">
        <v>0.8960994268106236</v>
      </c>
      <c r="V170" s="21">
        <v>8.0195346646554242</v>
      </c>
      <c r="W170" s="21">
        <v>7.1234352378448005</v>
      </c>
      <c r="X170" s="13" t="s">
        <v>2350</v>
      </c>
      <c r="Y1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 s="1">
        <v>39.211288000000003</v>
      </c>
      <c r="AA170" s="1">
        <v>-84.584304000000003</v>
      </c>
      <c r="AB170" s="1">
        <v>0</v>
      </c>
      <c r="AC170" s="1">
        <v>0</v>
      </c>
    </row>
    <row r="171" spans="1:29" x14ac:dyDescent="0.25">
      <c r="A171" s="13">
        <v>95</v>
      </c>
      <c r="B171" s="22" t="s">
        <v>4937</v>
      </c>
      <c r="C171" s="17">
        <v>8</v>
      </c>
      <c r="D171" s="1" t="s">
        <v>787</v>
      </c>
      <c r="E171" s="1" t="s">
        <v>3894</v>
      </c>
      <c r="F171" s="1" t="s">
        <v>3895</v>
      </c>
      <c r="G171" s="1" t="s">
        <v>3923</v>
      </c>
      <c r="H171" s="1">
        <v>25.6</v>
      </c>
      <c r="I171" s="1">
        <v>26.1</v>
      </c>
      <c r="J171" s="1" t="s">
        <v>3190</v>
      </c>
      <c r="K171" s="1" t="s">
        <v>4987</v>
      </c>
      <c r="L171" s="1">
        <v>0</v>
      </c>
      <c r="M171" s="1">
        <v>3</v>
      </c>
      <c r="N171" s="1">
        <v>9</v>
      </c>
      <c r="O171" s="1">
        <v>9</v>
      </c>
      <c r="P171" s="1">
        <v>66</v>
      </c>
      <c r="Q171" s="16">
        <v>301.88944404069764</v>
      </c>
      <c r="R171" s="21">
        <v>1.2221398165100621</v>
      </c>
      <c r="S171" s="21">
        <v>34.952140338310159</v>
      </c>
      <c r="T171" s="21">
        <v>33.730000521800093</v>
      </c>
      <c r="U171" s="21">
        <v>9.8951415863584594E-2</v>
      </c>
      <c r="V171" s="21">
        <v>7.9694935862521437</v>
      </c>
      <c r="W171" s="21">
        <v>7.8705421703885587</v>
      </c>
      <c r="X171" s="13" t="s">
        <v>2350</v>
      </c>
      <c r="Y1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 s="1">
        <v>39.2909947112</v>
      </c>
      <c r="AA171" s="1">
        <v>-84.444740970400005</v>
      </c>
      <c r="AB171" s="1">
        <v>39.288686396999999</v>
      </c>
      <c r="AC171" s="1">
        <v>-84.4359051701</v>
      </c>
    </row>
    <row r="172" spans="1:29" x14ac:dyDescent="0.25">
      <c r="A172" s="13">
        <v>25</v>
      </c>
      <c r="B172" s="22" t="s">
        <v>4966</v>
      </c>
      <c r="C172" s="17">
        <v>7</v>
      </c>
      <c r="D172" s="1" t="s">
        <v>3196</v>
      </c>
      <c r="E172" s="1" t="s">
        <v>3963</v>
      </c>
      <c r="F172" s="1" t="s">
        <v>3964</v>
      </c>
      <c r="G172" s="1" t="s">
        <v>3729</v>
      </c>
      <c r="H172" s="1">
        <v>17.399999999999999</v>
      </c>
      <c r="I172" s="1">
        <v>17.899999999999999</v>
      </c>
      <c r="J172" s="1" t="s">
        <v>3190</v>
      </c>
      <c r="K172" s="1" t="s">
        <v>4981</v>
      </c>
      <c r="L172" s="1">
        <v>1</v>
      </c>
      <c r="M172" s="1">
        <v>1</v>
      </c>
      <c r="N172" s="1">
        <v>13</v>
      </c>
      <c r="O172" s="1">
        <v>8</v>
      </c>
      <c r="P172" s="1">
        <v>33</v>
      </c>
      <c r="Q172" s="16">
        <v>244.96275436046511</v>
      </c>
      <c r="R172" s="21">
        <v>1.3813835143065252</v>
      </c>
      <c r="S172" s="21">
        <v>22.592162136287907</v>
      </c>
      <c r="T172" s="21">
        <v>21.210778621981383</v>
      </c>
      <c r="U172" s="21">
        <v>7.9391260581703149E-2</v>
      </c>
      <c r="V172" s="21">
        <v>7.9661793944433441</v>
      </c>
      <c r="W172" s="21">
        <v>7.886788133861641</v>
      </c>
      <c r="X172" s="13" t="s">
        <v>2350</v>
      </c>
      <c r="Y1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 s="1">
        <v>39.772261908300003</v>
      </c>
      <c r="AA172" s="1">
        <v>-84.190311941000004</v>
      </c>
      <c r="AB172" s="1">
        <v>39.7708733184</v>
      </c>
      <c r="AC172" s="1">
        <v>-84.182334866299996</v>
      </c>
    </row>
    <row r="173" spans="1:29" x14ac:dyDescent="0.25">
      <c r="A173" s="13">
        <v>96</v>
      </c>
      <c r="B173" s="22" t="s">
        <v>4937</v>
      </c>
      <c r="C173" s="17">
        <v>6</v>
      </c>
      <c r="D173" s="1" t="s">
        <v>784</v>
      </c>
      <c r="E173" s="1" t="s">
        <v>3842</v>
      </c>
      <c r="F173" s="1" t="s">
        <v>4509</v>
      </c>
      <c r="G173" s="1" t="s">
        <v>3916</v>
      </c>
      <c r="H173" s="1">
        <v>7.8</v>
      </c>
      <c r="I173" s="1">
        <v>8.3000000000000007</v>
      </c>
      <c r="J173" s="1" t="s">
        <v>3190</v>
      </c>
      <c r="K173" s="1" t="s">
        <v>4987</v>
      </c>
      <c r="L173" s="1">
        <v>0</v>
      </c>
      <c r="M173" s="1">
        <v>0</v>
      </c>
      <c r="N173" s="1">
        <v>12</v>
      </c>
      <c r="O173" s="1">
        <v>9</v>
      </c>
      <c r="P173" s="1">
        <v>28</v>
      </c>
      <c r="Q173" s="16">
        <v>146.5</v>
      </c>
      <c r="R173" s="21">
        <v>1.2502576485078971</v>
      </c>
      <c r="S173" s="21">
        <v>19.806203528624891</v>
      </c>
      <c r="T173" s="21">
        <v>18.555945880116994</v>
      </c>
      <c r="U173" s="21">
        <v>9.6652596493707679E-2</v>
      </c>
      <c r="V173" s="21">
        <v>7.9513506658908275</v>
      </c>
      <c r="W173" s="21">
        <v>7.85469806939712</v>
      </c>
      <c r="X173" s="13" t="s">
        <v>2350</v>
      </c>
      <c r="Y1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 s="1">
        <v>39.975088923400001</v>
      </c>
      <c r="AA173" s="1">
        <v>-83.102695022899994</v>
      </c>
      <c r="AB173" s="1">
        <v>39.974065589200002</v>
      </c>
      <c r="AC173" s="1">
        <v>-83.093370041300005</v>
      </c>
    </row>
    <row r="174" spans="1:29" x14ac:dyDescent="0.25">
      <c r="A174" s="13">
        <v>39</v>
      </c>
      <c r="B174" s="22" t="s">
        <v>3197</v>
      </c>
      <c r="C174" s="17">
        <v>7</v>
      </c>
      <c r="D174" s="1" t="s">
        <v>3196</v>
      </c>
      <c r="E174" s="1" t="s">
        <v>850</v>
      </c>
      <c r="F174" s="1" t="s">
        <v>5330</v>
      </c>
      <c r="G174" s="1" t="s">
        <v>303</v>
      </c>
      <c r="H174" s="21">
        <v>1.5460000000020955</v>
      </c>
      <c r="I174" s="21">
        <v>0</v>
      </c>
      <c r="J174" s="1" t="s">
        <v>258</v>
      </c>
      <c r="K174" s="1" t="s">
        <v>259</v>
      </c>
      <c r="L174" s="1">
        <v>0</v>
      </c>
      <c r="M174" s="1">
        <v>4</v>
      </c>
      <c r="N174" s="1">
        <v>27</v>
      </c>
      <c r="O174" s="1">
        <v>13</v>
      </c>
      <c r="P174" s="1">
        <v>58</v>
      </c>
      <c r="Q174" s="16">
        <v>475.15988372093022</v>
      </c>
      <c r="R174" s="21">
        <v>8.5768981903922921</v>
      </c>
      <c r="S174" s="21">
        <v>20.376426646003353</v>
      </c>
      <c r="T174" s="21">
        <v>11.79952845561106</v>
      </c>
      <c r="U174" s="21">
        <v>0.58831361918351022</v>
      </c>
      <c r="V174" s="21">
        <v>7.9484507681373548</v>
      </c>
      <c r="W174" s="21">
        <v>7.3601371489538447</v>
      </c>
      <c r="X174" s="13" t="s">
        <v>2350</v>
      </c>
      <c r="Y1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 s="1">
        <v>39.787365999999999</v>
      </c>
      <c r="AA174" s="1">
        <v>-84.234920000000002</v>
      </c>
      <c r="AB174" s="1">
        <v>0</v>
      </c>
      <c r="AC174" s="1">
        <v>0</v>
      </c>
    </row>
    <row r="175" spans="1:29" x14ac:dyDescent="0.25">
      <c r="A175" s="13">
        <v>97</v>
      </c>
      <c r="B175" s="22" t="s">
        <v>4937</v>
      </c>
      <c r="C175" s="17">
        <v>12</v>
      </c>
      <c r="D175" s="1" t="s">
        <v>785</v>
      </c>
      <c r="E175" s="1" t="s">
        <v>4504</v>
      </c>
      <c r="F175" s="1" t="s">
        <v>4496</v>
      </c>
      <c r="G175" s="1" t="s">
        <v>3920</v>
      </c>
      <c r="H175" s="1">
        <v>23.9</v>
      </c>
      <c r="I175" s="1">
        <v>24.4</v>
      </c>
      <c r="J175" s="1" t="s">
        <v>3190</v>
      </c>
      <c r="K175" s="1" t="s">
        <v>4987</v>
      </c>
      <c r="L175" s="1">
        <v>1</v>
      </c>
      <c r="M175" s="1">
        <v>4</v>
      </c>
      <c r="N175" s="1">
        <v>7</v>
      </c>
      <c r="O175" s="1">
        <v>9</v>
      </c>
      <c r="P175" s="1">
        <v>39</v>
      </c>
      <c r="Q175" s="16">
        <v>353.14907340116281</v>
      </c>
      <c r="R175" s="21">
        <v>1.2331828804440057</v>
      </c>
      <c r="S175" s="21">
        <v>23.916832616601219</v>
      </c>
      <c r="T175" s="21">
        <v>22.683649736157214</v>
      </c>
      <c r="U175" s="21">
        <v>9.8871884051169839E-2</v>
      </c>
      <c r="V175" s="21">
        <v>7.9336083162559889</v>
      </c>
      <c r="W175" s="21">
        <v>7.834736432204819</v>
      </c>
      <c r="X175" s="13" t="s">
        <v>2350</v>
      </c>
      <c r="Y1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 s="1">
        <v>41.563462353200002</v>
      </c>
      <c r="AA175" s="1">
        <v>-81.589280694500005</v>
      </c>
      <c r="AB175" s="1">
        <v>41.566265262500004</v>
      </c>
      <c r="AC175" s="1">
        <v>-81.580430689899998</v>
      </c>
    </row>
    <row r="176" spans="1:29" x14ac:dyDescent="0.25">
      <c r="A176" s="13">
        <v>98</v>
      </c>
      <c r="B176" s="22" t="s">
        <v>4937</v>
      </c>
      <c r="C176" s="17">
        <v>12</v>
      </c>
      <c r="D176" s="1" t="s">
        <v>785</v>
      </c>
      <c r="E176" s="1" t="s">
        <v>4499</v>
      </c>
      <c r="F176" s="1" t="s">
        <v>4500</v>
      </c>
      <c r="G176" s="1" t="s">
        <v>4566</v>
      </c>
      <c r="H176" s="1">
        <v>19.399999999999999</v>
      </c>
      <c r="I176" s="1">
        <v>19.899999999999999</v>
      </c>
      <c r="J176" s="1" t="s">
        <v>3190</v>
      </c>
      <c r="K176" s="1" t="s">
        <v>4985</v>
      </c>
      <c r="L176" s="1">
        <v>1</v>
      </c>
      <c r="M176" s="1">
        <v>2</v>
      </c>
      <c r="N176" s="1">
        <v>13</v>
      </c>
      <c r="O176" s="1">
        <v>14</v>
      </c>
      <c r="P176" s="1">
        <v>70</v>
      </c>
      <c r="Q176" s="16">
        <v>354.26444404069764</v>
      </c>
      <c r="R176" s="21">
        <v>1.4827439296416849</v>
      </c>
      <c r="S176" s="21">
        <v>39.985749508139762</v>
      </c>
      <c r="T176" s="21">
        <v>38.503005578498076</v>
      </c>
      <c r="U176" s="21">
        <v>0.1170350243809293</v>
      </c>
      <c r="V176" s="21">
        <v>7.9289641640390718</v>
      </c>
      <c r="W176" s="21">
        <v>7.8119291396581421</v>
      </c>
      <c r="X176" s="13" t="s">
        <v>2350</v>
      </c>
      <c r="Y1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 s="1">
        <v>41.411314145699997</v>
      </c>
      <c r="AA176" s="1">
        <v>-81.618765561700002</v>
      </c>
      <c r="AB176" s="1">
        <v>41.412943768399998</v>
      </c>
      <c r="AC176" s="1">
        <v>-81.609394350100004</v>
      </c>
    </row>
    <row r="177" spans="1:29" x14ac:dyDescent="0.25">
      <c r="A177" s="13">
        <v>7</v>
      </c>
      <c r="B177" s="22" t="s">
        <v>3201</v>
      </c>
      <c r="C177" s="17">
        <v>1</v>
      </c>
      <c r="D177" s="1" t="s">
        <v>803</v>
      </c>
      <c r="E177" s="1" t="s">
        <v>1860</v>
      </c>
      <c r="F177" s="1" t="s">
        <v>5251</v>
      </c>
      <c r="G177" s="1" t="s">
        <v>1347</v>
      </c>
      <c r="H177" s="21">
        <v>14.470000000001164</v>
      </c>
      <c r="I177" s="21">
        <v>0</v>
      </c>
      <c r="J177" s="1" t="s">
        <v>258</v>
      </c>
      <c r="K177" s="1" t="s">
        <v>259</v>
      </c>
      <c r="L177" s="1">
        <v>0</v>
      </c>
      <c r="M177" s="1">
        <v>3</v>
      </c>
      <c r="N177" s="1">
        <v>19</v>
      </c>
      <c r="O177" s="1">
        <v>20</v>
      </c>
      <c r="P177" s="1">
        <v>93</v>
      </c>
      <c r="Q177" s="16">
        <v>443.17069404069764</v>
      </c>
      <c r="R177" s="21">
        <v>12.738158529204462</v>
      </c>
      <c r="S177" s="21">
        <v>27.639521684422938</v>
      </c>
      <c r="T177" s="21">
        <v>14.901363155218476</v>
      </c>
      <c r="U177" s="21">
        <v>0.8890237497294089</v>
      </c>
      <c r="V177" s="21">
        <v>7.9278235435837043</v>
      </c>
      <c r="W177" s="21">
        <v>7.0387997938542952</v>
      </c>
      <c r="X177" s="13" t="s">
        <v>2350</v>
      </c>
      <c r="Y1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 s="1">
        <v>40.748429000000002</v>
      </c>
      <c r="AA177" s="1">
        <v>-84.146991</v>
      </c>
      <c r="AB177" s="1">
        <v>0</v>
      </c>
      <c r="AC177" s="1">
        <v>0</v>
      </c>
    </row>
    <row r="178" spans="1:29" x14ac:dyDescent="0.25">
      <c r="A178" s="13">
        <v>8</v>
      </c>
      <c r="B178" s="22" t="s">
        <v>3201</v>
      </c>
      <c r="C178" s="17">
        <v>8</v>
      </c>
      <c r="D178" s="1" t="s">
        <v>787</v>
      </c>
      <c r="E178" s="1" t="s">
        <v>1861</v>
      </c>
      <c r="F178" s="1" t="s">
        <v>5252</v>
      </c>
      <c r="G178" s="1" t="s">
        <v>1348</v>
      </c>
      <c r="H178" s="21">
        <v>4.9719999999942956</v>
      </c>
      <c r="I178" s="21">
        <v>0</v>
      </c>
      <c r="J178" s="1" t="s">
        <v>258</v>
      </c>
      <c r="K178" s="1" t="s">
        <v>259</v>
      </c>
      <c r="L178" s="1">
        <v>1</v>
      </c>
      <c r="M178" s="1">
        <v>1</v>
      </c>
      <c r="N178" s="1">
        <v>19</v>
      </c>
      <c r="O178" s="1">
        <v>24</v>
      </c>
      <c r="P178" s="1">
        <v>143</v>
      </c>
      <c r="Q178" s="16">
        <v>465.24400436046511</v>
      </c>
      <c r="R178" s="21">
        <v>8.2938248315660292</v>
      </c>
      <c r="S178" s="21">
        <v>37.393261906312311</v>
      </c>
      <c r="T178" s="21">
        <v>29.099437074746284</v>
      </c>
      <c r="U178" s="21">
        <v>0.5788440483334294</v>
      </c>
      <c r="V178" s="21">
        <v>7.9129024976419045</v>
      </c>
      <c r="W178" s="21">
        <v>7.3340584493084755</v>
      </c>
      <c r="X178" s="13" t="s">
        <v>2350</v>
      </c>
      <c r="Y1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 s="1">
        <v>39.215893999999999</v>
      </c>
      <c r="AA178" s="1">
        <v>-84.518253000000001</v>
      </c>
      <c r="AB178" s="1">
        <v>0</v>
      </c>
      <c r="AC178" s="1">
        <v>0</v>
      </c>
    </row>
    <row r="179" spans="1:29" x14ac:dyDescent="0.25">
      <c r="A179" s="13">
        <v>99</v>
      </c>
      <c r="B179" s="22" t="s">
        <v>4937</v>
      </c>
      <c r="C179" s="17">
        <v>7</v>
      </c>
      <c r="D179" s="1" t="s">
        <v>3196</v>
      </c>
      <c r="E179" s="1" t="s">
        <v>4505</v>
      </c>
      <c r="F179" s="1" t="s">
        <v>4506</v>
      </c>
      <c r="G179" s="1" t="s">
        <v>3918</v>
      </c>
      <c r="H179" s="1">
        <v>10.6</v>
      </c>
      <c r="I179" s="1">
        <v>11.1</v>
      </c>
      <c r="J179" s="1" t="s">
        <v>3190</v>
      </c>
      <c r="K179" s="1" t="s">
        <v>4985</v>
      </c>
      <c r="L179" s="1">
        <v>0</v>
      </c>
      <c r="M179" s="1">
        <v>2</v>
      </c>
      <c r="N179" s="1">
        <v>19</v>
      </c>
      <c r="O179" s="1">
        <v>11</v>
      </c>
      <c r="P179" s="1">
        <v>101</v>
      </c>
      <c r="Q179" s="16">
        <v>365.55650436046511</v>
      </c>
      <c r="R179" s="21">
        <v>1.3136473998372078</v>
      </c>
      <c r="S179" s="21">
        <v>53.716111559434054</v>
      </c>
      <c r="T179" s="21">
        <v>52.402464159596846</v>
      </c>
      <c r="U179" s="21">
        <v>9.522345377375005E-2</v>
      </c>
      <c r="V179" s="21">
        <v>7.890877711601278</v>
      </c>
      <c r="W179" s="21">
        <v>7.7956542578275281</v>
      </c>
      <c r="X179" s="13" t="s">
        <v>2350</v>
      </c>
      <c r="Y1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 s="1">
        <v>39.730982951500003</v>
      </c>
      <c r="AA179" s="1">
        <v>-84.206101013400001</v>
      </c>
      <c r="AB179" s="1">
        <v>39.738120910200003</v>
      </c>
      <c r="AC179" s="1">
        <v>-84.204939731600007</v>
      </c>
    </row>
    <row r="180" spans="1:29" x14ac:dyDescent="0.25">
      <c r="A180" s="13">
        <v>40</v>
      </c>
      <c r="B180" s="22" t="s">
        <v>3197</v>
      </c>
      <c r="C180" s="17">
        <v>12</v>
      </c>
      <c r="D180" s="1" t="s">
        <v>785</v>
      </c>
      <c r="E180" s="1" t="s">
        <v>851</v>
      </c>
      <c r="F180" s="1" t="s">
        <v>5576</v>
      </c>
      <c r="G180" s="1" t="s">
        <v>304</v>
      </c>
      <c r="H180" s="21">
        <v>2.3329999999987194</v>
      </c>
      <c r="I180" s="21">
        <v>0</v>
      </c>
      <c r="J180" s="1" t="s">
        <v>258</v>
      </c>
      <c r="K180" s="1" t="s">
        <v>259</v>
      </c>
      <c r="L180" s="1">
        <v>0</v>
      </c>
      <c r="M180" s="1">
        <v>4</v>
      </c>
      <c r="N180" s="1">
        <v>14</v>
      </c>
      <c r="O180" s="1">
        <v>28</v>
      </c>
      <c r="P180" s="1">
        <v>103</v>
      </c>
      <c r="Q180" s="16">
        <v>501.61300872093022</v>
      </c>
      <c r="R180" s="21">
        <v>5.6829375313015493</v>
      </c>
      <c r="S180" s="21">
        <v>29.674546913413874</v>
      </c>
      <c r="T180" s="21">
        <v>23.991609382112323</v>
      </c>
      <c r="U180" s="21">
        <v>0.38980870151624103</v>
      </c>
      <c r="V180" s="21">
        <v>7.8814721948274942</v>
      </c>
      <c r="W180" s="21">
        <v>7.4916634933112531</v>
      </c>
      <c r="X180" s="13" t="s">
        <v>2350</v>
      </c>
      <c r="Y1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 s="1">
        <v>41.452876000000003</v>
      </c>
      <c r="AA180" s="1">
        <v>-81.716046000000006</v>
      </c>
      <c r="AB180" s="1">
        <v>0</v>
      </c>
      <c r="AC180" s="1">
        <v>0</v>
      </c>
    </row>
    <row r="181" spans="1:29" x14ac:dyDescent="0.25">
      <c r="A181" s="13">
        <v>7</v>
      </c>
      <c r="B181" s="22" t="s">
        <v>4967</v>
      </c>
      <c r="C181" s="17">
        <v>2</v>
      </c>
      <c r="D181" s="1" t="s">
        <v>786</v>
      </c>
      <c r="E181" s="1" t="s">
        <v>4103</v>
      </c>
      <c r="F181" s="1" t="s">
        <v>3988</v>
      </c>
      <c r="G181" s="1" t="s">
        <v>3712</v>
      </c>
      <c r="H181" s="1">
        <v>10</v>
      </c>
      <c r="I181" s="1">
        <v>10.5</v>
      </c>
      <c r="J181" s="1" t="s">
        <v>3190</v>
      </c>
      <c r="K181" s="1" t="s">
        <v>4975</v>
      </c>
      <c r="L181" s="1">
        <v>0</v>
      </c>
      <c r="M181" s="1">
        <v>0</v>
      </c>
      <c r="N181" s="1">
        <v>22</v>
      </c>
      <c r="O181" s="1">
        <v>14</v>
      </c>
      <c r="P181" s="1">
        <v>56</v>
      </c>
      <c r="Q181" s="16">
        <v>262.15625</v>
      </c>
      <c r="R181" s="21">
        <v>0.49857312678797971</v>
      </c>
      <c r="S181" s="21">
        <v>31.521247860782651</v>
      </c>
      <c r="T181" s="21">
        <v>31.02267473399467</v>
      </c>
      <c r="U181" s="21">
        <v>3.7551263157501513E-2</v>
      </c>
      <c r="V181" s="21">
        <v>7.8704991921092997</v>
      </c>
      <c r="W181" s="21">
        <v>7.832947928951798</v>
      </c>
      <c r="X181" s="13" t="s">
        <v>2350</v>
      </c>
      <c r="Y1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 s="1">
        <v>41.612410810299998</v>
      </c>
      <c r="AA181" s="1">
        <v>-83.697309943700006</v>
      </c>
      <c r="AB181" s="1">
        <v>41.613367423500002</v>
      </c>
      <c r="AC181" s="1">
        <v>-83.687735765900001</v>
      </c>
    </row>
    <row r="182" spans="1:29" x14ac:dyDescent="0.25">
      <c r="A182" s="13">
        <v>41</v>
      </c>
      <c r="B182" s="22" t="s">
        <v>3197</v>
      </c>
      <c r="C182" s="17">
        <v>12</v>
      </c>
      <c r="D182" s="1" t="s">
        <v>785</v>
      </c>
      <c r="E182" s="1" t="s">
        <v>852</v>
      </c>
      <c r="F182" s="1" t="s">
        <v>5577</v>
      </c>
      <c r="G182" s="1" t="s">
        <v>305</v>
      </c>
      <c r="H182" s="21">
        <v>1.2029999999940628</v>
      </c>
      <c r="I182" s="21">
        <v>0</v>
      </c>
      <c r="J182" s="1" t="s">
        <v>258</v>
      </c>
      <c r="K182" s="1" t="s">
        <v>260</v>
      </c>
      <c r="L182" s="1">
        <v>0</v>
      </c>
      <c r="M182" s="1">
        <v>3</v>
      </c>
      <c r="N182" s="1">
        <v>15</v>
      </c>
      <c r="O182" s="1">
        <v>26</v>
      </c>
      <c r="P182" s="1">
        <v>62</v>
      </c>
      <c r="Q182" s="16">
        <v>412.60819404069764</v>
      </c>
      <c r="R182" s="21">
        <v>5.4127071987871487</v>
      </c>
      <c r="S182" s="21">
        <v>21.16583483608138</v>
      </c>
      <c r="T182" s="21">
        <v>15.753127637294231</v>
      </c>
      <c r="U182" s="21">
        <v>0.38633597639254841</v>
      </c>
      <c r="V182" s="21">
        <v>7.8682754429724513</v>
      </c>
      <c r="W182" s="21">
        <v>7.4819394665799033</v>
      </c>
      <c r="X182" s="13" t="s">
        <v>2350</v>
      </c>
      <c r="Y1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 s="1">
        <v>41.464345999999999</v>
      </c>
      <c r="AA182" s="1">
        <v>-81.584654</v>
      </c>
      <c r="AB182" s="1">
        <v>0</v>
      </c>
      <c r="AC182" s="1">
        <v>0</v>
      </c>
    </row>
    <row r="183" spans="1:29" x14ac:dyDescent="0.25">
      <c r="A183" s="13">
        <v>26</v>
      </c>
      <c r="B183" s="22" t="s">
        <v>4966</v>
      </c>
      <c r="C183" s="17">
        <v>8</v>
      </c>
      <c r="D183" s="1" t="s">
        <v>787</v>
      </c>
      <c r="E183" s="1" t="s">
        <v>3933</v>
      </c>
      <c r="F183" s="1" t="s">
        <v>3944</v>
      </c>
      <c r="G183" s="1" t="s">
        <v>4361</v>
      </c>
      <c r="H183" s="1">
        <v>17.2</v>
      </c>
      <c r="I183" s="1">
        <v>17.7</v>
      </c>
      <c r="J183" s="1" t="s">
        <v>3190</v>
      </c>
      <c r="K183" s="1" t="s">
        <v>4982</v>
      </c>
      <c r="L183" s="1">
        <v>0</v>
      </c>
      <c r="M183" s="1">
        <v>8</v>
      </c>
      <c r="N183" s="1">
        <v>24</v>
      </c>
      <c r="O183" s="1">
        <v>18</v>
      </c>
      <c r="P183" s="1">
        <v>92</v>
      </c>
      <c r="Q183" s="16">
        <v>694.41351744186045</v>
      </c>
      <c r="R183" s="21">
        <v>0.37200780163430924</v>
      </c>
      <c r="S183" s="21">
        <v>54.302432898487666</v>
      </c>
      <c r="T183" s="21">
        <v>53.930425096853355</v>
      </c>
      <c r="U183" s="21">
        <v>2.0874615776096356E-2</v>
      </c>
      <c r="V183" s="21">
        <v>7.8622690641689825</v>
      </c>
      <c r="W183" s="21">
        <v>7.8413944483928866</v>
      </c>
      <c r="X183" s="13" t="s">
        <v>2350</v>
      </c>
      <c r="Y1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 s="1">
        <v>39.141547109100003</v>
      </c>
      <c r="AA183" s="1">
        <v>-84.583566919899994</v>
      </c>
      <c r="AB183" s="1">
        <v>39.136949594500003</v>
      </c>
      <c r="AC183" s="1">
        <v>-84.576909224999994</v>
      </c>
    </row>
    <row r="184" spans="1:29" x14ac:dyDescent="0.25">
      <c r="A184" s="13">
        <v>42</v>
      </c>
      <c r="B184" s="22" t="s">
        <v>3197</v>
      </c>
      <c r="C184" s="17">
        <v>8</v>
      </c>
      <c r="D184" s="1" t="s">
        <v>788</v>
      </c>
      <c r="E184" s="1" t="s">
        <v>853</v>
      </c>
      <c r="F184" s="1" t="s">
        <v>5578</v>
      </c>
      <c r="G184" s="1" t="s">
        <v>306</v>
      </c>
      <c r="H184" s="21">
        <v>15.328999999997905</v>
      </c>
      <c r="I184" s="21">
        <v>0</v>
      </c>
      <c r="J184" s="1" t="s">
        <v>258</v>
      </c>
      <c r="K184" s="1" t="s">
        <v>261</v>
      </c>
      <c r="L184" s="1">
        <v>0</v>
      </c>
      <c r="M184" s="1">
        <v>0</v>
      </c>
      <c r="N184" s="1">
        <v>9</v>
      </c>
      <c r="O184" s="1">
        <v>29</v>
      </c>
      <c r="P184" s="1">
        <v>113</v>
      </c>
      <c r="Q184" s="16">
        <v>300.609375</v>
      </c>
      <c r="R184" s="21">
        <v>12.247882647041697</v>
      </c>
      <c r="S184" s="21">
        <v>33.912580979502629</v>
      </c>
      <c r="T184" s="21">
        <v>21.664698332460929</v>
      </c>
      <c r="U184" s="21">
        <v>0.85136835315301174</v>
      </c>
      <c r="V184" s="21">
        <v>7.8592701514102519</v>
      </c>
      <c r="W184" s="21">
        <v>7.0079017982572402</v>
      </c>
      <c r="X184" s="13" t="s">
        <v>2350</v>
      </c>
      <c r="Y1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 s="1">
        <v>39.395755999999999</v>
      </c>
      <c r="AA184" s="1">
        <v>-84.548475999999994</v>
      </c>
      <c r="AB184" s="1">
        <v>0</v>
      </c>
      <c r="AC184" s="1">
        <v>0</v>
      </c>
    </row>
    <row r="185" spans="1:29" x14ac:dyDescent="0.25">
      <c r="A185" s="13">
        <v>9</v>
      </c>
      <c r="B185" s="22" t="s">
        <v>3201</v>
      </c>
      <c r="C185" s="17">
        <v>4</v>
      </c>
      <c r="D185" s="1" t="s">
        <v>801</v>
      </c>
      <c r="E185" s="1" t="s">
        <v>1862</v>
      </c>
      <c r="F185" s="1" t="s">
        <v>3555</v>
      </c>
      <c r="G185" s="1" t="s">
        <v>1349</v>
      </c>
      <c r="H185" s="21">
        <v>14.698000000003958</v>
      </c>
      <c r="I185" s="21">
        <v>0</v>
      </c>
      <c r="J185" s="1" t="s">
        <v>258</v>
      </c>
      <c r="K185" s="1" t="s">
        <v>259</v>
      </c>
      <c r="L185" s="1">
        <v>0</v>
      </c>
      <c r="M185" s="1">
        <v>1</v>
      </c>
      <c r="N185" s="1">
        <v>24</v>
      </c>
      <c r="O185" s="1">
        <v>21</v>
      </c>
      <c r="P185" s="1">
        <v>119</v>
      </c>
      <c r="Q185" s="16">
        <v>414.98918968023258</v>
      </c>
      <c r="R185" s="21">
        <v>6.5253605312957905</v>
      </c>
      <c r="S185" s="21">
        <v>32.987594693834637</v>
      </c>
      <c r="T185" s="21">
        <v>26.462234162538849</v>
      </c>
      <c r="U185" s="21">
        <v>0.45541908389415958</v>
      </c>
      <c r="V185" s="21">
        <v>7.8587841245351591</v>
      </c>
      <c r="W185" s="21">
        <v>7.4033650406409999</v>
      </c>
      <c r="X185" s="13" t="s">
        <v>2350</v>
      </c>
      <c r="Y1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 s="1">
        <v>41.099614000000003</v>
      </c>
      <c r="AA185" s="1">
        <v>-80.763852</v>
      </c>
      <c r="AB185" s="1">
        <v>0</v>
      </c>
      <c r="AC185" s="1">
        <v>0</v>
      </c>
    </row>
    <row r="186" spans="1:29" x14ac:dyDescent="0.25">
      <c r="A186" s="13">
        <v>100</v>
      </c>
      <c r="B186" s="22" t="s">
        <v>4937</v>
      </c>
      <c r="C186" s="17">
        <v>6</v>
      </c>
      <c r="D186" s="1" t="s">
        <v>784</v>
      </c>
      <c r="E186" s="1" t="s">
        <v>3842</v>
      </c>
      <c r="F186" s="1" t="s">
        <v>4501</v>
      </c>
      <c r="G186" s="1" t="s">
        <v>3916</v>
      </c>
      <c r="H186" s="1">
        <v>23.8</v>
      </c>
      <c r="I186" s="1">
        <v>24.3</v>
      </c>
      <c r="J186" s="1" t="s">
        <v>3190</v>
      </c>
      <c r="K186" s="1" t="s">
        <v>4988</v>
      </c>
      <c r="L186" s="1">
        <v>2</v>
      </c>
      <c r="M186" s="1">
        <v>1</v>
      </c>
      <c r="N186" s="1">
        <v>17</v>
      </c>
      <c r="O186" s="1">
        <v>4</v>
      </c>
      <c r="P186" s="1">
        <v>36</v>
      </c>
      <c r="Q186" s="16">
        <v>302.07694404069764</v>
      </c>
      <c r="R186" s="21">
        <v>1.3228636770279938</v>
      </c>
      <c r="S186" s="21">
        <v>28.888741507752286</v>
      </c>
      <c r="T186" s="21">
        <v>27.565877830724293</v>
      </c>
      <c r="U186" s="21">
        <v>0.10064513861081896</v>
      </c>
      <c r="V186" s="21">
        <v>7.8364362042062128</v>
      </c>
      <c r="W186" s="21">
        <v>7.7357910655953939</v>
      </c>
      <c r="X186" s="13" t="s">
        <v>2350</v>
      </c>
      <c r="Y1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 s="1">
        <v>39.933104412200002</v>
      </c>
      <c r="AA186" s="1">
        <v>-82.833695914299994</v>
      </c>
      <c r="AB186" s="1">
        <v>39.932583401599999</v>
      </c>
      <c r="AC186" s="1">
        <v>-82.824308355100001</v>
      </c>
    </row>
    <row r="187" spans="1:29" x14ac:dyDescent="0.25">
      <c r="A187" s="13">
        <v>101</v>
      </c>
      <c r="B187" s="22" t="s">
        <v>4937</v>
      </c>
      <c r="C187" s="17">
        <v>6</v>
      </c>
      <c r="D187" s="1" t="s">
        <v>784</v>
      </c>
      <c r="E187" s="1" t="s">
        <v>4493</v>
      </c>
      <c r="F187" s="1" t="s">
        <v>4508</v>
      </c>
      <c r="G187" s="1" t="s">
        <v>4565</v>
      </c>
      <c r="H187" s="1">
        <v>22.1</v>
      </c>
      <c r="I187" s="1">
        <v>22.6</v>
      </c>
      <c r="J187" s="1" t="s">
        <v>3190</v>
      </c>
      <c r="K187" s="1" t="s">
        <v>4986</v>
      </c>
      <c r="L187" s="1">
        <v>0</v>
      </c>
      <c r="M187" s="1">
        <v>5</v>
      </c>
      <c r="N187" s="1">
        <v>10</v>
      </c>
      <c r="O187" s="1">
        <v>9</v>
      </c>
      <c r="P187" s="1">
        <v>33</v>
      </c>
      <c r="Q187" s="16">
        <v>366.78969840116281</v>
      </c>
      <c r="R187" s="21">
        <v>1.1513781194590516</v>
      </c>
      <c r="S187" s="21">
        <v>23.252548690070498</v>
      </c>
      <c r="T187" s="21">
        <v>22.101170570611448</v>
      </c>
      <c r="U187" s="21">
        <v>5.1588658280674923E-2</v>
      </c>
      <c r="V187" s="21">
        <v>7.8339572024842425</v>
      </c>
      <c r="W187" s="21">
        <v>7.7823685442035675</v>
      </c>
      <c r="X187" s="13" t="s">
        <v>2350</v>
      </c>
      <c r="Y1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 s="1">
        <v>40.1119703763</v>
      </c>
      <c r="AA187" s="1">
        <v>-83.049039782899996</v>
      </c>
      <c r="AB187" s="1">
        <v>40.112325704</v>
      </c>
      <c r="AC187" s="1">
        <v>-83.039623075199998</v>
      </c>
    </row>
    <row r="188" spans="1:29" x14ac:dyDescent="0.25">
      <c r="A188" s="13">
        <v>102</v>
      </c>
      <c r="B188" s="22" t="s">
        <v>4937</v>
      </c>
      <c r="C188" s="17">
        <v>8</v>
      </c>
      <c r="D188" s="1" t="s">
        <v>787</v>
      </c>
      <c r="E188" s="1" t="s">
        <v>4533</v>
      </c>
      <c r="F188" s="1" t="s">
        <v>4534</v>
      </c>
      <c r="G188" s="1" t="s">
        <v>4567</v>
      </c>
      <c r="H188" s="1">
        <v>0</v>
      </c>
      <c r="I188" s="1">
        <v>0.5</v>
      </c>
      <c r="J188" s="1" t="s">
        <v>3190</v>
      </c>
      <c r="K188" s="1" t="s">
        <v>4988</v>
      </c>
      <c r="L188" s="1">
        <v>1</v>
      </c>
      <c r="M188" s="1">
        <v>4</v>
      </c>
      <c r="N188" s="1">
        <v>14</v>
      </c>
      <c r="O188" s="1">
        <v>11</v>
      </c>
      <c r="P188" s="1">
        <v>125</v>
      </c>
      <c r="Q188" s="16">
        <v>493.85219840116281</v>
      </c>
      <c r="R188" s="21">
        <v>0.65384342398842443</v>
      </c>
      <c r="S188" s="21">
        <v>68.200231715912182</v>
      </c>
      <c r="T188" s="21">
        <v>67.546388291923762</v>
      </c>
      <c r="U188" s="21">
        <v>4.7199296864854232E-2</v>
      </c>
      <c r="V188" s="21">
        <v>7.7889216980369067</v>
      </c>
      <c r="W188" s="21">
        <v>7.7417224011720522</v>
      </c>
      <c r="X188" s="13" t="s">
        <v>2350</v>
      </c>
      <c r="Y1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 s="1">
        <v>39.101322777599997</v>
      </c>
      <c r="AA188" s="1">
        <v>-84.496002933300005</v>
      </c>
      <c r="AB188" s="1">
        <v>39.105794148699999</v>
      </c>
      <c r="AC188" s="1">
        <v>-84.503223984100003</v>
      </c>
    </row>
    <row r="189" spans="1:29" x14ac:dyDescent="0.25">
      <c r="A189" s="13">
        <v>8</v>
      </c>
      <c r="B189" s="22" t="s">
        <v>4967</v>
      </c>
      <c r="C189" s="17">
        <v>4</v>
      </c>
      <c r="D189" s="1" t="s">
        <v>795</v>
      </c>
      <c r="E189" s="1" t="s">
        <v>4575</v>
      </c>
      <c r="F189" s="1" t="s">
        <v>4086</v>
      </c>
      <c r="G189" s="1" t="s">
        <v>3707</v>
      </c>
      <c r="H189" s="1">
        <v>2.2000000000000002</v>
      </c>
      <c r="I189" s="1">
        <v>2.7</v>
      </c>
      <c r="J189" s="1" t="s">
        <v>3190</v>
      </c>
      <c r="K189" s="1" t="s">
        <v>4984</v>
      </c>
      <c r="L189" s="1">
        <v>0</v>
      </c>
      <c r="M189" s="1">
        <v>1</v>
      </c>
      <c r="N189" s="1">
        <v>13</v>
      </c>
      <c r="O189" s="1">
        <v>20</v>
      </c>
      <c r="P189" s="1">
        <v>108</v>
      </c>
      <c r="Q189" s="16">
        <v>327.53606468023258</v>
      </c>
      <c r="R189" s="21">
        <v>0.30724238580288987</v>
      </c>
      <c r="S189" s="21">
        <v>49.062916103651141</v>
      </c>
      <c r="T189" s="21">
        <v>48.755673717848254</v>
      </c>
      <c r="U189" s="21">
        <v>2.2303017154504976E-2</v>
      </c>
      <c r="V189" s="21">
        <v>7.7711724039798176</v>
      </c>
      <c r="W189" s="21">
        <v>7.7488693868253122</v>
      </c>
      <c r="X189" s="13" t="s">
        <v>2350</v>
      </c>
      <c r="Y1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 s="1">
        <v>41.1359240353</v>
      </c>
      <c r="AA189" s="1">
        <v>-81.644653031000004</v>
      </c>
      <c r="AB189" s="1">
        <v>41.135817127400003</v>
      </c>
      <c r="AC189" s="1">
        <v>-81.635276737599995</v>
      </c>
    </row>
    <row r="190" spans="1:29" x14ac:dyDescent="0.25">
      <c r="A190" s="13">
        <v>103</v>
      </c>
      <c r="B190" s="22" t="s">
        <v>4937</v>
      </c>
      <c r="C190" s="17">
        <v>4</v>
      </c>
      <c r="D190" s="1" t="s">
        <v>795</v>
      </c>
      <c r="E190" s="1" t="s">
        <v>4520</v>
      </c>
      <c r="F190" s="1" t="s">
        <v>4529</v>
      </c>
      <c r="G190" s="1" t="s">
        <v>3921</v>
      </c>
      <c r="H190" s="1">
        <v>9.1</v>
      </c>
      <c r="I190" s="1">
        <v>9.6</v>
      </c>
      <c r="J190" s="1" t="s">
        <v>3190</v>
      </c>
      <c r="K190" s="1" t="s">
        <v>4986</v>
      </c>
      <c r="L190" s="1">
        <v>1</v>
      </c>
      <c r="M190" s="1">
        <v>6</v>
      </c>
      <c r="N190" s="1">
        <v>9</v>
      </c>
      <c r="O190" s="1">
        <v>12</v>
      </c>
      <c r="P190" s="1">
        <v>91</v>
      </c>
      <c r="Q190" s="16">
        <v>522.90870276162786</v>
      </c>
      <c r="R190" s="21">
        <v>0.96363696743133775</v>
      </c>
      <c r="S190" s="21">
        <v>46.95052261745569</v>
      </c>
      <c r="T190" s="21">
        <v>45.986885650024355</v>
      </c>
      <c r="U190" s="21">
        <v>4.6478514851455988E-2</v>
      </c>
      <c r="V190" s="21">
        <v>7.7640502564961604</v>
      </c>
      <c r="W190" s="21">
        <v>7.7175717416447043</v>
      </c>
      <c r="X190" s="13" t="s">
        <v>2350</v>
      </c>
      <c r="Y1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 s="1">
        <v>41.060823358299999</v>
      </c>
      <c r="AA190" s="1">
        <v>-81.551490903399994</v>
      </c>
      <c r="AB190" s="1">
        <v>41.0619319268</v>
      </c>
      <c r="AC190" s="1">
        <v>-81.541602505699998</v>
      </c>
    </row>
    <row r="191" spans="1:29" x14ac:dyDescent="0.25">
      <c r="A191" s="13">
        <v>9</v>
      </c>
      <c r="B191" s="22" t="s">
        <v>4967</v>
      </c>
      <c r="C191" s="17">
        <v>8</v>
      </c>
      <c r="D191" s="1" t="s">
        <v>787</v>
      </c>
      <c r="E191" s="1" t="s">
        <v>3929</v>
      </c>
      <c r="F191" s="1" t="s">
        <v>3930</v>
      </c>
      <c r="G191" s="1" t="s">
        <v>4359</v>
      </c>
      <c r="H191" s="1">
        <v>13.7</v>
      </c>
      <c r="I191" s="1">
        <v>14.2</v>
      </c>
      <c r="J191" s="1" t="s">
        <v>3190</v>
      </c>
      <c r="K191" s="1" t="s">
        <v>4984</v>
      </c>
      <c r="L191" s="1">
        <v>1</v>
      </c>
      <c r="M191" s="1">
        <v>0</v>
      </c>
      <c r="N191" s="1">
        <v>13</v>
      </c>
      <c r="O191" s="1">
        <v>8</v>
      </c>
      <c r="P191" s="1">
        <v>41</v>
      </c>
      <c r="Q191" s="16">
        <v>207.28606468023256</v>
      </c>
      <c r="R191" s="21">
        <v>0.55175997474417515</v>
      </c>
      <c r="S191" s="21">
        <v>31.655251032017304</v>
      </c>
      <c r="T191" s="21">
        <v>31.103491057273128</v>
      </c>
      <c r="U191" s="21">
        <v>3.9899009593450739E-2</v>
      </c>
      <c r="V191" s="21">
        <v>7.7434275803168591</v>
      </c>
      <c r="W191" s="21">
        <v>7.7035285707234085</v>
      </c>
      <c r="X191" s="13" t="s">
        <v>2350</v>
      </c>
      <c r="Y1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 s="1">
        <v>39.2046725549</v>
      </c>
      <c r="AA191" s="1">
        <v>-84.469031067200007</v>
      </c>
      <c r="AB191" s="1">
        <v>39.207827818399998</v>
      </c>
      <c r="AC191" s="1">
        <v>-84.462280888999999</v>
      </c>
    </row>
    <row r="192" spans="1:29" x14ac:dyDescent="0.25">
      <c r="A192" s="13">
        <v>27</v>
      </c>
      <c r="B192" s="22" t="s">
        <v>4966</v>
      </c>
      <c r="C192" s="17">
        <v>8</v>
      </c>
      <c r="D192" s="1" t="s">
        <v>787</v>
      </c>
      <c r="E192" s="1" t="s">
        <v>3965</v>
      </c>
      <c r="F192" s="1" t="s">
        <v>3966</v>
      </c>
      <c r="G192" s="1" t="s">
        <v>4370</v>
      </c>
      <c r="H192" s="1">
        <v>3.9</v>
      </c>
      <c r="I192" s="1">
        <v>4.4000000000000004</v>
      </c>
      <c r="J192" s="1" t="s">
        <v>3190</v>
      </c>
      <c r="K192" s="1" t="s">
        <v>4982</v>
      </c>
      <c r="L192" s="1">
        <v>1</v>
      </c>
      <c r="M192" s="1">
        <v>4</v>
      </c>
      <c r="N192" s="1">
        <v>20</v>
      </c>
      <c r="O192" s="1">
        <v>13</v>
      </c>
      <c r="P192" s="1">
        <v>83</v>
      </c>
      <c r="Q192" s="16">
        <v>500.00844840116281</v>
      </c>
      <c r="R192" s="21">
        <v>0.57776341843039525</v>
      </c>
      <c r="S192" s="21">
        <v>48.39372272683238</v>
      </c>
      <c r="T192" s="21">
        <v>47.815959308401986</v>
      </c>
      <c r="U192" s="21">
        <v>3.2382308638099752E-2</v>
      </c>
      <c r="V192" s="21">
        <v>7.7376442210416805</v>
      </c>
      <c r="W192" s="21">
        <v>7.7052619124035804</v>
      </c>
      <c r="X192" s="13" t="s">
        <v>2350</v>
      </c>
      <c r="Y1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 s="1">
        <v>39.164042874300002</v>
      </c>
      <c r="AA192" s="1">
        <v>-84.523322405200005</v>
      </c>
      <c r="AB192" s="1">
        <v>39.1656620762</v>
      </c>
      <c r="AC192" s="1">
        <v>-84.514784602899994</v>
      </c>
    </row>
    <row r="193" spans="1:29" x14ac:dyDescent="0.25">
      <c r="A193" s="13">
        <v>104</v>
      </c>
      <c r="B193" s="22" t="s">
        <v>4937</v>
      </c>
      <c r="C193" s="17">
        <v>12</v>
      </c>
      <c r="D193" s="1" t="s">
        <v>785</v>
      </c>
      <c r="E193" s="1" t="s">
        <v>4504</v>
      </c>
      <c r="F193" s="1" t="s">
        <v>4514</v>
      </c>
      <c r="G193" s="1" t="s">
        <v>3920</v>
      </c>
      <c r="H193" s="1">
        <v>20.5</v>
      </c>
      <c r="I193" s="1">
        <v>21</v>
      </c>
      <c r="J193" s="1" t="s">
        <v>3190</v>
      </c>
      <c r="K193" s="1" t="s">
        <v>4985</v>
      </c>
      <c r="L193" s="1">
        <v>0</v>
      </c>
      <c r="M193" s="1">
        <v>1</v>
      </c>
      <c r="N193" s="1">
        <v>14</v>
      </c>
      <c r="O193" s="1">
        <v>19</v>
      </c>
      <c r="P193" s="1">
        <v>53</v>
      </c>
      <c r="Q193" s="16">
        <v>274.64543968023258</v>
      </c>
      <c r="R193" s="21">
        <v>1.2276302160583001</v>
      </c>
      <c r="S193" s="21">
        <v>33.614719128646733</v>
      </c>
      <c r="T193" s="21">
        <v>32.387088912588432</v>
      </c>
      <c r="U193" s="21">
        <v>8.5570209051929011E-2</v>
      </c>
      <c r="V193" s="21">
        <v>7.6916812627191691</v>
      </c>
      <c r="W193" s="21">
        <v>7.6061110536672398</v>
      </c>
      <c r="X193" s="13" t="s">
        <v>2350</v>
      </c>
      <c r="Y1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 s="1">
        <v>41.538139209299999</v>
      </c>
      <c r="AA193" s="1">
        <v>-81.640043440200003</v>
      </c>
      <c r="AB193" s="1">
        <v>41.539246955899998</v>
      </c>
      <c r="AC193" s="1">
        <v>-81.630662266300007</v>
      </c>
    </row>
    <row r="194" spans="1:29" x14ac:dyDescent="0.25">
      <c r="A194" s="13">
        <v>43</v>
      </c>
      <c r="B194" s="22" t="s">
        <v>3197</v>
      </c>
      <c r="C194" s="17">
        <v>12</v>
      </c>
      <c r="D194" s="1" t="s">
        <v>785</v>
      </c>
      <c r="E194" s="1" t="s">
        <v>854</v>
      </c>
      <c r="F194" s="1" t="s">
        <v>5555</v>
      </c>
      <c r="G194" s="1" t="s">
        <v>307</v>
      </c>
      <c r="H194" s="21">
        <v>2.9210000000020955</v>
      </c>
      <c r="I194" s="21">
        <v>0</v>
      </c>
      <c r="J194" s="1" t="s">
        <v>258</v>
      </c>
      <c r="K194" s="1" t="s">
        <v>261</v>
      </c>
      <c r="L194" s="1">
        <v>0</v>
      </c>
      <c r="M194" s="1">
        <v>4</v>
      </c>
      <c r="N194" s="1">
        <v>15</v>
      </c>
      <c r="O194" s="1">
        <v>23</v>
      </c>
      <c r="P194" s="1">
        <v>65</v>
      </c>
      <c r="Q194" s="16">
        <v>447.97238372093022</v>
      </c>
      <c r="R194" s="21">
        <v>10.28242679124936</v>
      </c>
      <c r="S194" s="21">
        <v>21.40783574006684</v>
      </c>
      <c r="T194" s="21">
        <v>11.12540894881748</v>
      </c>
      <c r="U194" s="21">
        <v>0.71474662322934746</v>
      </c>
      <c r="V194" s="21">
        <v>7.6879384727379012</v>
      </c>
      <c r="W194" s="21">
        <v>6.9731918495085541</v>
      </c>
      <c r="X194" s="13" t="s">
        <v>2350</v>
      </c>
      <c r="Y1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 s="1">
        <v>41.483882999999999</v>
      </c>
      <c r="AA194" s="1">
        <v>-81.602908999999997</v>
      </c>
      <c r="AB194" s="1">
        <v>0</v>
      </c>
      <c r="AC194" s="1">
        <v>0</v>
      </c>
    </row>
    <row r="195" spans="1:29" x14ac:dyDescent="0.25">
      <c r="A195" s="13">
        <v>44</v>
      </c>
      <c r="B195" s="22" t="s">
        <v>3197</v>
      </c>
      <c r="C195" s="17">
        <v>6</v>
      </c>
      <c r="D195" s="1" t="s">
        <v>784</v>
      </c>
      <c r="E195" s="1" t="s">
        <v>855</v>
      </c>
      <c r="F195" s="1" t="s">
        <v>5579</v>
      </c>
      <c r="G195" s="1" t="s">
        <v>308</v>
      </c>
      <c r="H195" s="21">
        <v>0.86999999999534339</v>
      </c>
      <c r="I195" s="21">
        <v>0</v>
      </c>
      <c r="J195" s="1" t="s">
        <v>258</v>
      </c>
      <c r="K195" s="1" t="s">
        <v>259</v>
      </c>
      <c r="L195" s="1">
        <v>3</v>
      </c>
      <c r="M195" s="1">
        <v>5</v>
      </c>
      <c r="N195" s="1">
        <v>26</v>
      </c>
      <c r="O195" s="1">
        <v>8</v>
      </c>
      <c r="P195" s="1">
        <v>38</v>
      </c>
      <c r="Q195" s="16">
        <v>609.13226744186045</v>
      </c>
      <c r="R195" s="21">
        <v>7.6632217302078889</v>
      </c>
      <c r="S195" s="21">
        <v>16.322785464841765</v>
      </c>
      <c r="T195" s="21">
        <v>8.6595637346338759</v>
      </c>
      <c r="U195" s="21">
        <v>0.52564197576164984</v>
      </c>
      <c r="V195" s="21">
        <v>7.6384153704710078</v>
      </c>
      <c r="W195" s="21">
        <v>7.1127733947093583</v>
      </c>
      <c r="X195" s="13" t="s">
        <v>2350</v>
      </c>
      <c r="Y1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 s="1">
        <v>39.946396</v>
      </c>
      <c r="AA195" s="1">
        <v>-82.906310000000005</v>
      </c>
      <c r="AB195" s="1">
        <v>0</v>
      </c>
      <c r="AC195" s="1">
        <v>0</v>
      </c>
    </row>
    <row r="196" spans="1:29" x14ac:dyDescent="0.25">
      <c r="A196" s="13">
        <v>28</v>
      </c>
      <c r="B196" s="22" t="s">
        <v>4966</v>
      </c>
      <c r="C196" s="17">
        <v>4</v>
      </c>
      <c r="D196" s="1" t="s">
        <v>795</v>
      </c>
      <c r="E196" s="1" t="s">
        <v>3945</v>
      </c>
      <c r="F196" s="1" t="s">
        <v>3946</v>
      </c>
      <c r="G196" s="1" t="s">
        <v>4364</v>
      </c>
      <c r="H196" s="1">
        <v>0.5</v>
      </c>
      <c r="I196" s="1">
        <v>1</v>
      </c>
      <c r="J196" s="1" t="s">
        <v>3190</v>
      </c>
      <c r="K196" s="1" t="s">
        <v>4981</v>
      </c>
      <c r="L196" s="1">
        <v>0</v>
      </c>
      <c r="M196" s="1">
        <v>0</v>
      </c>
      <c r="N196" s="1">
        <v>8</v>
      </c>
      <c r="O196" s="1">
        <v>13</v>
      </c>
      <c r="P196" s="1">
        <v>105</v>
      </c>
      <c r="Q196" s="16">
        <v>215.0625</v>
      </c>
      <c r="R196" s="21">
        <v>1.9599525351793727</v>
      </c>
      <c r="S196" s="21">
        <v>50.902781105771531</v>
      </c>
      <c r="T196" s="21">
        <v>48.942828570592155</v>
      </c>
      <c r="U196" s="21">
        <v>0.11667501482184529</v>
      </c>
      <c r="V196" s="21">
        <v>7.6358323670724051</v>
      </c>
      <c r="W196" s="21">
        <v>7.5191573522505601</v>
      </c>
      <c r="X196" s="13" t="s">
        <v>2350</v>
      </c>
      <c r="Y1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 s="1">
        <v>41.062714535300003</v>
      </c>
      <c r="AA196" s="1">
        <v>-81.504776175700002</v>
      </c>
      <c r="AB196" s="1">
        <v>41.069933499299999</v>
      </c>
      <c r="AC196" s="1">
        <v>-81.504326551800006</v>
      </c>
    </row>
    <row r="197" spans="1:29" x14ac:dyDescent="0.25">
      <c r="A197" s="13">
        <v>45</v>
      </c>
      <c r="B197" s="22" t="s">
        <v>3197</v>
      </c>
      <c r="C197" s="17">
        <v>2</v>
      </c>
      <c r="D197" s="1" t="s">
        <v>786</v>
      </c>
      <c r="E197" s="1" t="s">
        <v>856</v>
      </c>
      <c r="F197" s="1" t="s">
        <v>5559</v>
      </c>
      <c r="G197" s="1" t="s">
        <v>309</v>
      </c>
      <c r="H197" s="21">
        <v>12.171000000002095</v>
      </c>
      <c r="I197" s="21">
        <v>0</v>
      </c>
      <c r="J197" s="1" t="s">
        <v>258</v>
      </c>
      <c r="K197" s="1" t="s">
        <v>259</v>
      </c>
      <c r="L197" s="1">
        <v>0</v>
      </c>
      <c r="M197" s="1">
        <v>3</v>
      </c>
      <c r="N197" s="1">
        <v>22</v>
      </c>
      <c r="O197" s="1">
        <v>17</v>
      </c>
      <c r="P197" s="1">
        <v>152</v>
      </c>
      <c r="Q197" s="16">
        <v>508.49881904069764</v>
      </c>
      <c r="R197" s="21">
        <v>9.2523828004899489</v>
      </c>
      <c r="S197" s="21">
        <v>38.660905271061047</v>
      </c>
      <c r="T197" s="21">
        <v>29.4085224705711</v>
      </c>
      <c r="U197" s="21">
        <v>0.63464701231093146</v>
      </c>
      <c r="V197" s="21">
        <v>7.6344929881272074</v>
      </c>
      <c r="W197" s="21">
        <v>6.9998459758162763</v>
      </c>
      <c r="X197" s="13" t="s">
        <v>2350</v>
      </c>
      <c r="Y1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 s="1">
        <v>41.691226</v>
      </c>
      <c r="AA197" s="1">
        <v>-83.644596000000007</v>
      </c>
      <c r="AB197" s="1">
        <v>0</v>
      </c>
      <c r="AC197" s="1">
        <v>0</v>
      </c>
    </row>
    <row r="198" spans="1:29" x14ac:dyDescent="0.25">
      <c r="A198" s="13">
        <v>29</v>
      </c>
      <c r="B198" s="22" t="s">
        <v>4966</v>
      </c>
      <c r="C198" s="17">
        <v>8</v>
      </c>
      <c r="D198" s="1" t="s">
        <v>787</v>
      </c>
      <c r="E198" s="1" t="s">
        <v>3967</v>
      </c>
      <c r="F198" s="1" t="s">
        <v>3968</v>
      </c>
      <c r="G198" s="1" t="s">
        <v>4371</v>
      </c>
      <c r="H198" s="1">
        <v>4.8</v>
      </c>
      <c r="I198" s="1">
        <v>5.3</v>
      </c>
      <c r="J198" s="1" t="s">
        <v>3190</v>
      </c>
      <c r="K198" s="1" t="s">
        <v>4981</v>
      </c>
      <c r="L198" s="1">
        <v>1</v>
      </c>
      <c r="M198" s="1">
        <v>6</v>
      </c>
      <c r="N198" s="1">
        <v>23</v>
      </c>
      <c r="O198" s="1">
        <v>17</v>
      </c>
      <c r="P198" s="1">
        <v>39</v>
      </c>
      <c r="Q198" s="16">
        <v>584.75245276162786</v>
      </c>
      <c r="R198" s="21">
        <v>0.33584054019171938</v>
      </c>
      <c r="S198" s="21">
        <v>21.708081140171554</v>
      </c>
      <c r="T198" s="21">
        <v>21.372240599979836</v>
      </c>
      <c r="U198" s="21">
        <v>1.6743528660360819E-2</v>
      </c>
      <c r="V198" s="21">
        <v>7.6338107670683089</v>
      </c>
      <c r="W198" s="21">
        <v>7.6170672384079481</v>
      </c>
      <c r="X198" s="13" t="s">
        <v>2350</v>
      </c>
      <c r="Y1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 s="1">
        <v>39.1428654025</v>
      </c>
      <c r="AA198" s="1">
        <v>-84.557678983499997</v>
      </c>
      <c r="AB198" s="1">
        <v>39.139106289600001</v>
      </c>
      <c r="AC198" s="1">
        <v>-84.550485573800003</v>
      </c>
    </row>
    <row r="199" spans="1:29" x14ac:dyDescent="0.25">
      <c r="A199" s="13">
        <v>46</v>
      </c>
      <c r="B199" s="22" t="s">
        <v>3197</v>
      </c>
      <c r="C199" s="17">
        <v>6</v>
      </c>
      <c r="D199" s="1" t="s">
        <v>784</v>
      </c>
      <c r="E199" s="1" t="s">
        <v>857</v>
      </c>
      <c r="F199" s="1" t="s">
        <v>5580</v>
      </c>
      <c r="G199" s="1" t="s">
        <v>310</v>
      </c>
      <c r="H199" s="21">
        <v>1.94100000000617</v>
      </c>
      <c r="I199" s="21">
        <v>0</v>
      </c>
      <c r="J199" s="1" t="s">
        <v>258</v>
      </c>
      <c r="K199" s="1" t="s">
        <v>259</v>
      </c>
      <c r="L199" s="1">
        <v>0</v>
      </c>
      <c r="M199" s="1">
        <v>3</v>
      </c>
      <c r="N199" s="1">
        <v>23</v>
      </c>
      <c r="O199" s="1">
        <v>16</v>
      </c>
      <c r="P199" s="1">
        <v>39</v>
      </c>
      <c r="Q199" s="16">
        <v>397.60819404069764</v>
      </c>
      <c r="R199" s="21">
        <v>7.3657923508286478</v>
      </c>
      <c r="S199" s="21">
        <v>16.535474511371298</v>
      </c>
      <c r="T199" s="21">
        <v>9.1696821605426493</v>
      </c>
      <c r="U199" s="21">
        <v>0.50524045638368653</v>
      </c>
      <c r="V199" s="21">
        <v>7.6070092614237774</v>
      </c>
      <c r="W199" s="21">
        <v>7.1017688050400913</v>
      </c>
      <c r="X199" s="13" t="s">
        <v>2350</v>
      </c>
      <c r="Y1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 s="1">
        <v>39.986970999999997</v>
      </c>
      <c r="AA199" s="1">
        <v>-83.002042000000003</v>
      </c>
      <c r="AB199" s="1">
        <v>0</v>
      </c>
      <c r="AC199" s="1">
        <v>0</v>
      </c>
    </row>
    <row r="200" spans="1:29" x14ac:dyDescent="0.25">
      <c r="A200" s="13">
        <v>47</v>
      </c>
      <c r="B200" s="22" t="s">
        <v>3197</v>
      </c>
      <c r="C200" s="17">
        <v>2</v>
      </c>
      <c r="D200" s="1" t="s">
        <v>786</v>
      </c>
      <c r="E200" s="1" t="s">
        <v>858</v>
      </c>
      <c r="F200" s="1" t="s">
        <v>5581</v>
      </c>
      <c r="G200" s="1" t="s">
        <v>311</v>
      </c>
      <c r="H200" s="21">
        <v>1.4070000000065193</v>
      </c>
      <c r="I200" s="21">
        <v>0</v>
      </c>
      <c r="J200" s="1" t="s">
        <v>258</v>
      </c>
      <c r="K200" s="1" t="s">
        <v>260</v>
      </c>
      <c r="L200" s="1">
        <v>0</v>
      </c>
      <c r="M200" s="1">
        <v>1</v>
      </c>
      <c r="N200" s="1">
        <v>16</v>
      </c>
      <c r="O200" s="1">
        <v>26</v>
      </c>
      <c r="P200" s="1">
        <v>151</v>
      </c>
      <c r="Q200" s="16">
        <v>416.80168968023258</v>
      </c>
      <c r="R200" s="21">
        <v>5.8350494601901755</v>
      </c>
      <c r="S200" s="21">
        <v>38.237283221361047</v>
      </c>
      <c r="T200" s="21">
        <v>32.402233761170869</v>
      </c>
      <c r="U200" s="21">
        <v>0.38515615916498552</v>
      </c>
      <c r="V200" s="21">
        <v>7.6047708341911555</v>
      </c>
      <c r="W200" s="21">
        <v>7.21961467502617</v>
      </c>
      <c r="X200" s="13" t="s">
        <v>2350</v>
      </c>
      <c r="Y2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 s="1">
        <v>41.706563000000003</v>
      </c>
      <c r="AA200" s="1">
        <v>-83.604106999999999</v>
      </c>
      <c r="AB200" s="1">
        <v>0</v>
      </c>
      <c r="AC200" s="1">
        <v>0</v>
      </c>
    </row>
    <row r="201" spans="1:29" x14ac:dyDescent="0.25">
      <c r="A201" s="13">
        <v>48</v>
      </c>
      <c r="B201" s="22" t="s">
        <v>3197</v>
      </c>
      <c r="C201" s="17">
        <v>12</v>
      </c>
      <c r="D201" s="1" t="s">
        <v>785</v>
      </c>
      <c r="E201" s="1" t="s">
        <v>859</v>
      </c>
      <c r="F201" s="1" t="s">
        <v>5582</v>
      </c>
      <c r="G201" s="1" t="s">
        <v>312</v>
      </c>
      <c r="H201" s="21">
        <v>16.486999999993714</v>
      </c>
      <c r="I201" s="21">
        <v>0</v>
      </c>
      <c r="J201" s="1" t="s">
        <v>258</v>
      </c>
      <c r="K201" s="1" t="s">
        <v>261</v>
      </c>
      <c r="L201" s="1">
        <v>0</v>
      </c>
      <c r="M201" s="1">
        <v>3</v>
      </c>
      <c r="N201" s="1">
        <v>10</v>
      </c>
      <c r="O201" s="1">
        <v>29</v>
      </c>
      <c r="P201" s="1">
        <v>75</v>
      </c>
      <c r="Q201" s="16">
        <v>406.18631904069764</v>
      </c>
      <c r="R201" s="21">
        <v>9.3762641838633449</v>
      </c>
      <c r="S201" s="21">
        <v>23.132101518319423</v>
      </c>
      <c r="T201" s="21">
        <v>13.755837334456078</v>
      </c>
      <c r="U201" s="21">
        <v>0.65175792640954167</v>
      </c>
      <c r="V201" s="21">
        <v>7.5981586372162884</v>
      </c>
      <c r="W201" s="21">
        <v>6.9464007108067465</v>
      </c>
      <c r="X201" s="13" t="s">
        <v>2350</v>
      </c>
      <c r="Y2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 s="1">
        <v>41.494346</v>
      </c>
      <c r="AA201" s="1">
        <v>-81.685467000000003</v>
      </c>
      <c r="AB201" s="1">
        <v>0</v>
      </c>
      <c r="AC201" s="1">
        <v>0</v>
      </c>
    </row>
    <row r="202" spans="1:29" x14ac:dyDescent="0.25">
      <c r="A202" s="13">
        <v>105</v>
      </c>
      <c r="B202" s="22" t="s">
        <v>4937</v>
      </c>
      <c r="C202" s="17">
        <v>12</v>
      </c>
      <c r="D202" s="1" t="s">
        <v>785</v>
      </c>
      <c r="E202" s="1" t="s">
        <v>4535</v>
      </c>
      <c r="F202" s="1" t="s">
        <v>4536</v>
      </c>
      <c r="G202" s="1" t="s">
        <v>3922</v>
      </c>
      <c r="H202" s="1">
        <v>13.7</v>
      </c>
      <c r="I202" s="1">
        <v>14.2</v>
      </c>
      <c r="J202" s="1" t="s">
        <v>3190</v>
      </c>
      <c r="K202" s="1" t="s">
        <v>4988</v>
      </c>
      <c r="L202" s="1">
        <v>0</v>
      </c>
      <c r="M202" s="1">
        <v>1</v>
      </c>
      <c r="N202" s="1">
        <v>8</v>
      </c>
      <c r="O202" s="1">
        <v>21</v>
      </c>
      <c r="P202" s="1">
        <v>70</v>
      </c>
      <c r="Q202" s="16">
        <v>261.23918968023258</v>
      </c>
      <c r="R202" s="21">
        <v>0.84812692535967871</v>
      </c>
      <c r="S202" s="21">
        <v>40.796259712421566</v>
      </c>
      <c r="T202" s="21">
        <v>39.948132787061887</v>
      </c>
      <c r="U202" s="21">
        <v>6.3765408764605735E-2</v>
      </c>
      <c r="V202" s="21">
        <v>7.5897774568206975</v>
      </c>
      <c r="W202" s="21">
        <v>7.5260120480560921</v>
      </c>
      <c r="X202" s="13" t="s">
        <v>2350</v>
      </c>
      <c r="Y2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 s="1">
        <v>41.4699593243</v>
      </c>
      <c r="AA202" s="1">
        <v>-81.659619857400003</v>
      </c>
      <c r="AB202" s="1">
        <v>41.477137043799999</v>
      </c>
      <c r="AC202" s="1">
        <v>-81.660680552200006</v>
      </c>
    </row>
    <row r="203" spans="1:29" x14ac:dyDescent="0.25">
      <c r="A203" s="13">
        <v>106</v>
      </c>
      <c r="B203" s="22" t="s">
        <v>4937</v>
      </c>
      <c r="C203" s="17">
        <v>12</v>
      </c>
      <c r="D203" s="1" t="s">
        <v>785</v>
      </c>
      <c r="E203" s="1" t="s">
        <v>4499</v>
      </c>
      <c r="F203" s="1" t="s">
        <v>4500</v>
      </c>
      <c r="G203" s="1" t="s">
        <v>4566</v>
      </c>
      <c r="H203" s="1">
        <v>17.8</v>
      </c>
      <c r="I203" s="1">
        <v>18.3</v>
      </c>
      <c r="J203" s="1" t="s">
        <v>3190</v>
      </c>
      <c r="K203" s="1" t="s">
        <v>4985</v>
      </c>
      <c r="L203" s="1">
        <v>1</v>
      </c>
      <c r="M203" s="1">
        <v>2</v>
      </c>
      <c r="N203" s="1">
        <v>9</v>
      </c>
      <c r="O203" s="1">
        <v>16</v>
      </c>
      <c r="P203" s="1">
        <v>52</v>
      </c>
      <c r="Q203" s="16">
        <v>318.95194404069764</v>
      </c>
      <c r="R203" s="21">
        <v>1.5262106425212236</v>
      </c>
      <c r="S203" s="21">
        <v>32.136196965017838</v>
      </c>
      <c r="T203" s="21">
        <v>30.609986322496614</v>
      </c>
      <c r="U203" s="21">
        <v>0.12325737012679433</v>
      </c>
      <c r="V203" s="21">
        <v>7.5812384371285217</v>
      </c>
      <c r="W203" s="21">
        <v>7.457981067001727</v>
      </c>
      <c r="X203" s="13" t="s">
        <v>2350</v>
      </c>
      <c r="Y2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 s="1">
        <v>41.407759184</v>
      </c>
      <c r="AA203" s="1">
        <v>-81.648850869100002</v>
      </c>
      <c r="AB203" s="1">
        <v>41.407713744600002</v>
      </c>
      <c r="AC203" s="1">
        <v>-81.639376774300004</v>
      </c>
    </row>
    <row r="204" spans="1:29" x14ac:dyDescent="0.25">
      <c r="A204" s="13">
        <v>107</v>
      </c>
      <c r="B204" s="22" t="s">
        <v>4937</v>
      </c>
      <c r="C204" s="17">
        <v>6</v>
      </c>
      <c r="D204" s="1" t="s">
        <v>784</v>
      </c>
      <c r="E204" s="1" t="s">
        <v>4493</v>
      </c>
      <c r="F204" s="1" t="s">
        <v>4508</v>
      </c>
      <c r="G204" s="1" t="s">
        <v>4565</v>
      </c>
      <c r="H204" s="1">
        <v>25.8</v>
      </c>
      <c r="I204" s="1">
        <v>26.3</v>
      </c>
      <c r="J204" s="1" t="s">
        <v>3190</v>
      </c>
      <c r="K204" s="1" t="s">
        <v>4987</v>
      </c>
      <c r="L204" s="1">
        <v>0</v>
      </c>
      <c r="M204" s="1">
        <v>0</v>
      </c>
      <c r="N204" s="1">
        <v>14</v>
      </c>
      <c r="O204" s="1">
        <v>6</v>
      </c>
      <c r="P204" s="1">
        <v>18</v>
      </c>
      <c r="Q204" s="16">
        <v>136.28125</v>
      </c>
      <c r="R204" s="21">
        <v>1.3742798259642388</v>
      </c>
      <c r="S204" s="21">
        <v>15.076983656248027</v>
      </c>
      <c r="T204" s="21">
        <v>13.702703830283788</v>
      </c>
      <c r="U204" s="21">
        <v>0.10532608730126798</v>
      </c>
      <c r="V204" s="21">
        <v>7.5672711389862606</v>
      </c>
      <c r="W204" s="21">
        <v>7.4619450516849923</v>
      </c>
      <c r="X204" s="13" t="s">
        <v>2350</v>
      </c>
      <c r="Y2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 s="1">
        <v>40.110589789400002</v>
      </c>
      <c r="AA204" s="1">
        <v>-82.979277000600007</v>
      </c>
      <c r="AB204" s="1">
        <v>40.1095961316</v>
      </c>
      <c r="AC204" s="1">
        <v>-82.969944929500002</v>
      </c>
    </row>
    <row r="205" spans="1:29" x14ac:dyDescent="0.25">
      <c r="A205" s="13">
        <v>108</v>
      </c>
      <c r="B205" s="22" t="s">
        <v>4937</v>
      </c>
      <c r="C205" s="17">
        <v>12</v>
      </c>
      <c r="D205" s="1" t="s">
        <v>785</v>
      </c>
      <c r="E205" s="1" t="s">
        <v>4499</v>
      </c>
      <c r="F205" s="1" t="s">
        <v>4513</v>
      </c>
      <c r="G205" s="1" t="s">
        <v>4566</v>
      </c>
      <c r="H205" s="1">
        <v>23.2</v>
      </c>
      <c r="I205" s="1">
        <v>23.7</v>
      </c>
      <c r="J205" s="1" t="s">
        <v>3190</v>
      </c>
      <c r="K205" s="1" t="s">
        <v>4987</v>
      </c>
      <c r="L205" s="1">
        <v>0</v>
      </c>
      <c r="M205" s="1">
        <v>3</v>
      </c>
      <c r="N205" s="1">
        <v>14</v>
      </c>
      <c r="O205" s="1">
        <v>5</v>
      </c>
      <c r="P205" s="1">
        <v>36</v>
      </c>
      <c r="Q205" s="16">
        <v>286.87381904069764</v>
      </c>
      <c r="R205" s="21">
        <v>1.3211856522045444</v>
      </c>
      <c r="S205" s="21">
        <v>23.222824327349198</v>
      </c>
      <c r="T205" s="21">
        <v>21.901638675144653</v>
      </c>
      <c r="U205" s="21">
        <v>7.3680694100029268E-2</v>
      </c>
      <c r="V205" s="21">
        <v>7.5654940648031035</v>
      </c>
      <c r="W205" s="21">
        <v>7.4918133707030741</v>
      </c>
      <c r="X205" s="13" t="s">
        <v>2350</v>
      </c>
      <c r="Y2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 s="1">
        <v>41.424671024299997</v>
      </c>
      <c r="AA205" s="1">
        <v>-81.550547735199999</v>
      </c>
      <c r="AB205" s="1">
        <v>41.424726270699999</v>
      </c>
      <c r="AC205" s="1">
        <v>-81.540935746399995</v>
      </c>
    </row>
    <row r="206" spans="1:29" x14ac:dyDescent="0.25">
      <c r="A206" s="13">
        <v>49</v>
      </c>
      <c r="B206" s="22" t="s">
        <v>3197</v>
      </c>
      <c r="C206" s="17">
        <v>12</v>
      </c>
      <c r="D206" s="1" t="s">
        <v>785</v>
      </c>
      <c r="E206" s="1" t="s">
        <v>860</v>
      </c>
      <c r="F206" s="1" t="s">
        <v>5583</v>
      </c>
      <c r="G206" s="1" t="s">
        <v>313</v>
      </c>
      <c r="H206" s="21">
        <v>2.7859999999927823</v>
      </c>
      <c r="I206" s="21">
        <v>0</v>
      </c>
      <c r="J206" s="1" t="s">
        <v>258</v>
      </c>
      <c r="K206" s="1" t="s">
        <v>259</v>
      </c>
      <c r="L206" s="1">
        <v>0</v>
      </c>
      <c r="M206" s="1">
        <v>2</v>
      </c>
      <c r="N206" s="1">
        <v>15</v>
      </c>
      <c r="O206" s="1">
        <v>25</v>
      </c>
      <c r="P206" s="1">
        <v>87</v>
      </c>
      <c r="Q206" s="16">
        <v>387.49400436046511</v>
      </c>
      <c r="R206" s="21">
        <v>8.3412866216608901</v>
      </c>
      <c r="S206" s="21">
        <v>25.730050494084775</v>
      </c>
      <c r="T206" s="21">
        <v>17.388763872423887</v>
      </c>
      <c r="U206" s="21">
        <v>0.57215235765925088</v>
      </c>
      <c r="V206" s="21">
        <v>7.5597724300818827</v>
      </c>
      <c r="W206" s="21">
        <v>6.9876200724226321</v>
      </c>
      <c r="X206" s="13" t="s">
        <v>2350</v>
      </c>
      <c r="Y2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 s="1">
        <v>41.452970999999998</v>
      </c>
      <c r="AA206" s="1">
        <v>-81.801357999999993</v>
      </c>
      <c r="AB206" s="1">
        <v>0</v>
      </c>
      <c r="AC206" s="1">
        <v>0</v>
      </c>
    </row>
    <row r="207" spans="1:29" x14ac:dyDescent="0.25">
      <c r="A207" s="13">
        <v>30</v>
      </c>
      <c r="B207" s="22" t="s">
        <v>4966</v>
      </c>
      <c r="C207" s="17">
        <v>6</v>
      </c>
      <c r="D207" s="1" t="s">
        <v>784</v>
      </c>
      <c r="E207" s="1" t="s">
        <v>3969</v>
      </c>
      <c r="F207" s="1" t="s">
        <v>3947</v>
      </c>
      <c r="G207" s="1" t="s">
        <v>3706</v>
      </c>
      <c r="H207" s="1">
        <v>19.899999999999999</v>
      </c>
      <c r="I207" s="1">
        <v>20.399999999999999</v>
      </c>
      <c r="J207" s="1" t="s">
        <v>3190</v>
      </c>
      <c r="K207" s="1" t="s">
        <v>4982</v>
      </c>
      <c r="L207" s="1">
        <v>0</v>
      </c>
      <c r="M207" s="1">
        <v>4</v>
      </c>
      <c r="N207" s="1">
        <v>20</v>
      </c>
      <c r="O207" s="1">
        <v>18</v>
      </c>
      <c r="P207" s="1">
        <v>111</v>
      </c>
      <c r="Q207" s="16">
        <v>504.51925872093022</v>
      </c>
      <c r="R207" s="21">
        <v>0.48691962057933319</v>
      </c>
      <c r="S207" s="21">
        <v>56.580168489280268</v>
      </c>
      <c r="T207" s="21">
        <v>56.093248868700933</v>
      </c>
      <c r="U207" s="21">
        <v>2.7304779249532552E-2</v>
      </c>
      <c r="V207" s="21">
        <v>7.5486612670838342</v>
      </c>
      <c r="W207" s="21">
        <v>7.5213564878343018</v>
      </c>
      <c r="X207" s="13" t="s">
        <v>2350</v>
      </c>
      <c r="Y2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 s="1">
        <v>39.955559076999997</v>
      </c>
      <c r="AA207" s="1">
        <v>-82.879635795599995</v>
      </c>
      <c r="AB207" s="1">
        <v>39.955281724000002</v>
      </c>
      <c r="AC207" s="1">
        <v>-82.870247010300005</v>
      </c>
    </row>
    <row r="208" spans="1:29" x14ac:dyDescent="0.25">
      <c r="A208" s="13">
        <v>109</v>
      </c>
      <c r="B208" s="22" t="s">
        <v>4937</v>
      </c>
      <c r="C208" s="17">
        <v>6</v>
      </c>
      <c r="D208" s="1" t="s">
        <v>784</v>
      </c>
      <c r="E208" s="1" t="s">
        <v>3842</v>
      </c>
      <c r="F208" s="1" t="s">
        <v>4501</v>
      </c>
      <c r="G208" s="1" t="s">
        <v>3916</v>
      </c>
      <c r="H208" s="1">
        <v>17</v>
      </c>
      <c r="I208" s="1">
        <v>17.5</v>
      </c>
      <c r="J208" s="1" t="s">
        <v>3190</v>
      </c>
      <c r="K208" s="1" t="s">
        <v>4988</v>
      </c>
      <c r="L208" s="1">
        <v>0</v>
      </c>
      <c r="M208" s="1">
        <v>1</v>
      </c>
      <c r="N208" s="1">
        <v>15</v>
      </c>
      <c r="O208" s="1">
        <v>9</v>
      </c>
      <c r="P208" s="1">
        <v>40</v>
      </c>
      <c r="Q208" s="16">
        <v>223.81731468023256</v>
      </c>
      <c r="R208" s="21">
        <v>1.3733607730893744</v>
      </c>
      <c r="S208" s="21">
        <v>27.367533200983605</v>
      </c>
      <c r="T208" s="21">
        <v>25.994172427894231</v>
      </c>
      <c r="U208" s="21">
        <v>0.10439799824980492</v>
      </c>
      <c r="V208" s="21">
        <v>7.5367000163184708</v>
      </c>
      <c r="W208" s="21">
        <v>7.4323020180686656</v>
      </c>
      <c r="X208" s="13" t="s">
        <v>2350</v>
      </c>
      <c r="Y2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 s="1">
        <v>39.951595032299998</v>
      </c>
      <c r="AA208" s="1">
        <v>-82.944669980100002</v>
      </c>
      <c r="AB208" s="1">
        <v>39.944755477400001</v>
      </c>
      <c r="AC208" s="1">
        <v>-82.942160204000004</v>
      </c>
    </row>
    <row r="209" spans="1:29" x14ac:dyDescent="0.25">
      <c r="A209" s="13">
        <v>31</v>
      </c>
      <c r="B209" s="22" t="s">
        <v>4966</v>
      </c>
      <c r="C209" s="17">
        <v>8</v>
      </c>
      <c r="D209" s="1" t="s">
        <v>787</v>
      </c>
      <c r="E209" s="1" t="s">
        <v>3970</v>
      </c>
      <c r="F209" s="1" t="s">
        <v>3971</v>
      </c>
      <c r="G209" s="1" t="s">
        <v>3716</v>
      </c>
      <c r="H209" s="1">
        <v>6.4</v>
      </c>
      <c r="I209" s="1">
        <v>6.9</v>
      </c>
      <c r="J209" s="1" t="s">
        <v>3190</v>
      </c>
      <c r="K209" s="1" t="s">
        <v>4982</v>
      </c>
      <c r="L209" s="1">
        <v>1</v>
      </c>
      <c r="M209" s="1">
        <v>3</v>
      </c>
      <c r="N209" s="1">
        <v>21</v>
      </c>
      <c r="O209" s="1">
        <v>16</v>
      </c>
      <c r="P209" s="1">
        <v>135</v>
      </c>
      <c r="Q209" s="16">
        <v>526.19113372093022</v>
      </c>
      <c r="R209" s="21">
        <v>0.48670211004211111</v>
      </c>
      <c r="S209" s="21">
        <v>68.073007708973904</v>
      </c>
      <c r="T209" s="21">
        <v>67.586305598931787</v>
      </c>
      <c r="U209" s="21">
        <v>2.729261173965878E-2</v>
      </c>
      <c r="V209" s="21">
        <v>7.5276297191982442</v>
      </c>
      <c r="W209" s="21">
        <v>7.5003371074585852</v>
      </c>
      <c r="X209" s="13" t="s">
        <v>2350</v>
      </c>
      <c r="Y2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 s="1">
        <v>39.162957065999997</v>
      </c>
      <c r="AA209" s="1">
        <v>-84.472886004900005</v>
      </c>
      <c r="AB209" s="1">
        <v>39.169536087200001</v>
      </c>
      <c r="AC209" s="1">
        <v>-84.469212776600003</v>
      </c>
    </row>
    <row r="210" spans="1:29" x14ac:dyDescent="0.25">
      <c r="A210" s="13">
        <v>32</v>
      </c>
      <c r="B210" s="22" t="s">
        <v>4966</v>
      </c>
      <c r="C210" s="17">
        <v>8</v>
      </c>
      <c r="D210" s="1" t="s">
        <v>787</v>
      </c>
      <c r="E210" s="1" t="s">
        <v>3972</v>
      </c>
      <c r="F210" s="1" t="s">
        <v>3973</v>
      </c>
      <c r="G210" s="1" t="s">
        <v>4372</v>
      </c>
      <c r="H210" s="1">
        <v>0.8</v>
      </c>
      <c r="I210" s="1">
        <v>1.3</v>
      </c>
      <c r="J210" s="1" t="s">
        <v>3190</v>
      </c>
      <c r="K210" s="1" t="s">
        <v>4982</v>
      </c>
      <c r="L210" s="1">
        <v>1</v>
      </c>
      <c r="M210" s="1">
        <v>2</v>
      </c>
      <c r="N210" s="1">
        <v>22</v>
      </c>
      <c r="O210" s="1">
        <v>14</v>
      </c>
      <c r="P210" s="1">
        <v>84</v>
      </c>
      <c r="Q210" s="16">
        <v>427.18631904069764</v>
      </c>
      <c r="R210" s="21">
        <v>0.53644969749170124</v>
      </c>
      <c r="S210" s="21">
        <v>47.537292464513342</v>
      </c>
      <c r="T210" s="21">
        <v>47.000842767021638</v>
      </c>
      <c r="U210" s="21">
        <v>3.0075151023729204E-2</v>
      </c>
      <c r="V210" s="21">
        <v>7.5242078432264323</v>
      </c>
      <c r="W210" s="21">
        <v>7.4941326922027027</v>
      </c>
      <c r="X210" s="13" t="s">
        <v>2350</v>
      </c>
      <c r="Y2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 s="1">
        <v>39.095911412200003</v>
      </c>
      <c r="AA210" s="1">
        <v>-84.564078649799995</v>
      </c>
      <c r="AB210" s="1">
        <v>39.102321906999997</v>
      </c>
      <c r="AC210" s="1">
        <v>-84.566470508600005</v>
      </c>
    </row>
    <row r="211" spans="1:29" x14ac:dyDescent="0.25">
      <c r="A211" s="13">
        <v>110</v>
      </c>
      <c r="B211" s="22" t="s">
        <v>4937</v>
      </c>
      <c r="C211" s="17">
        <v>6</v>
      </c>
      <c r="D211" s="1" t="s">
        <v>784</v>
      </c>
      <c r="E211" s="1" t="s">
        <v>4493</v>
      </c>
      <c r="F211" s="1" t="s">
        <v>4508</v>
      </c>
      <c r="G211" s="1" t="s">
        <v>4565</v>
      </c>
      <c r="H211" s="1">
        <v>33.5</v>
      </c>
      <c r="I211" s="1">
        <v>34</v>
      </c>
      <c r="J211" s="1" t="s">
        <v>3190</v>
      </c>
      <c r="K211" s="1" t="s">
        <v>4980</v>
      </c>
      <c r="L211" s="1">
        <v>0</v>
      </c>
      <c r="M211" s="1">
        <v>1</v>
      </c>
      <c r="N211" s="1">
        <v>18</v>
      </c>
      <c r="O211" s="1">
        <v>9</v>
      </c>
      <c r="P211" s="1">
        <v>43</v>
      </c>
      <c r="Q211" s="16">
        <v>246.45793968023256</v>
      </c>
      <c r="R211" s="21">
        <v>1.1327426041042181</v>
      </c>
      <c r="S211" s="21">
        <v>27.659369486515114</v>
      </c>
      <c r="T211" s="21">
        <v>26.526626882410895</v>
      </c>
      <c r="U211" s="21">
        <v>8.7858385449023982E-2</v>
      </c>
      <c r="V211" s="21">
        <v>7.4972270265318173</v>
      </c>
      <c r="W211" s="21">
        <v>7.4093686410827937</v>
      </c>
      <c r="X211" s="13" t="s">
        <v>2350</v>
      </c>
      <c r="Y2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 s="1">
        <v>40.040408537399998</v>
      </c>
      <c r="AA211" s="1">
        <v>-82.902557905500004</v>
      </c>
      <c r="AB211" s="1">
        <v>40.033171448399997</v>
      </c>
      <c r="AC211" s="1">
        <v>-82.903035916999997</v>
      </c>
    </row>
    <row r="212" spans="1:29" x14ac:dyDescent="0.25">
      <c r="A212" s="13">
        <v>111</v>
      </c>
      <c r="B212" s="22" t="s">
        <v>4937</v>
      </c>
      <c r="C212" s="17">
        <v>12</v>
      </c>
      <c r="D212" s="1" t="s">
        <v>785</v>
      </c>
      <c r="E212" s="1" t="s">
        <v>4504</v>
      </c>
      <c r="F212" s="1" t="s">
        <v>4496</v>
      </c>
      <c r="G212" s="1" t="s">
        <v>3920</v>
      </c>
      <c r="H212" s="1">
        <v>22.7</v>
      </c>
      <c r="I212" s="1">
        <v>23.2</v>
      </c>
      <c r="J212" s="1" t="s">
        <v>3190</v>
      </c>
      <c r="K212" s="1" t="s">
        <v>4987</v>
      </c>
      <c r="L212" s="1">
        <v>0</v>
      </c>
      <c r="M212" s="1">
        <v>2</v>
      </c>
      <c r="N212" s="1">
        <v>6</v>
      </c>
      <c r="O212" s="1">
        <v>12</v>
      </c>
      <c r="P212" s="1">
        <v>45</v>
      </c>
      <c r="Q212" s="16">
        <v>228.88462936046511</v>
      </c>
      <c r="R212" s="21">
        <v>1.2301721729541373</v>
      </c>
      <c r="S212" s="21">
        <v>25.940181689730846</v>
      </c>
      <c r="T212" s="21">
        <v>24.710009516776708</v>
      </c>
      <c r="U212" s="21">
        <v>9.2639551227629235E-2</v>
      </c>
      <c r="V212" s="21">
        <v>7.4835073970423664</v>
      </c>
      <c r="W212" s="21">
        <v>7.3908678458147374</v>
      </c>
      <c r="X212" s="13" t="s">
        <v>2350</v>
      </c>
      <c r="Y2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 s="1">
        <v>41.550729448600002</v>
      </c>
      <c r="AA212" s="1">
        <v>-81.6039634503</v>
      </c>
      <c r="AB212" s="1">
        <v>41.554946784800002</v>
      </c>
      <c r="AC212" s="1">
        <v>-81.596199694899994</v>
      </c>
    </row>
    <row r="213" spans="1:29" x14ac:dyDescent="0.25">
      <c r="A213" s="13">
        <v>50</v>
      </c>
      <c r="B213" s="22" t="s">
        <v>3197</v>
      </c>
      <c r="C213" s="17">
        <v>12</v>
      </c>
      <c r="D213" s="1" t="s">
        <v>785</v>
      </c>
      <c r="E213" s="1" t="s">
        <v>861</v>
      </c>
      <c r="F213" s="1" t="s">
        <v>5584</v>
      </c>
      <c r="G213" s="1" t="s">
        <v>314</v>
      </c>
      <c r="H213" s="21">
        <v>11.177999999999884</v>
      </c>
      <c r="I213" s="21">
        <v>0</v>
      </c>
      <c r="J213" s="1" t="s">
        <v>258</v>
      </c>
      <c r="K213" s="1" t="s">
        <v>259</v>
      </c>
      <c r="L213" s="1">
        <v>0</v>
      </c>
      <c r="M213" s="1">
        <v>2</v>
      </c>
      <c r="N213" s="1">
        <v>7</v>
      </c>
      <c r="O213" s="1">
        <v>34</v>
      </c>
      <c r="P213" s="1">
        <v>71</v>
      </c>
      <c r="Q213" s="16">
        <v>359.05650436046511</v>
      </c>
      <c r="R213" s="21">
        <v>6.2441845303819745</v>
      </c>
      <c r="S213" s="21">
        <v>22.721583441528729</v>
      </c>
      <c r="T213" s="21">
        <v>16.477398911146754</v>
      </c>
      <c r="U213" s="21">
        <v>0.42830621494770066</v>
      </c>
      <c r="V213" s="21">
        <v>7.4717771060723344</v>
      </c>
      <c r="W213" s="21">
        <v>7.0434708911246338</v>
      </c>
      <c r="X213" s="13" t="s">
        <v>2350</v>
      </c>
      <c r="Y2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 s="1">
        <v>41.437514999999998</v>
      </c>
      <c r="AA213" s="1">
        <v>-81.779893000000001</v>
      </c>
      <c r="AB213" s="1">
        <v>0</v>
      </c>
      <c r="AC213" s="1">
        <v>0</v>
      </c>
    </row>
    <row r="214" spans="1:29" x14ac:dyDescent="0.25">
      <c r="A214" s="13">
        <v>51</v>
      </c>
      <c r="B214" s="22" t="s">
        <v>3197</v>
      </c>
      <c r="C214" s="17">
        <v>6</v>
      </c>
      <c r="D214" s="1" t="s">
        <v>784</v>
      </c>
      <c r="E214" s="1" t="s">
        <v>862</v>
      </c>
      <c r="F214" s="1" t="s">
        <v>5561</v>
      </c>
      <c r="G214" s="1" t="s">
        <v>315</v>
      </c>
      <c r="H214" s="21">
        <v>1.93399999999383</v>
      </c>
      <c r="I214" s="21">
        <v>0</v>
      </c>
      <c r="J214" s="1" t="s">
        <v>258</v>
      </c>
      <c r="K214" s="1" t="s">
        <v>259</v>
      </c>
      <c r="L214" s="1">
        <v>0</v>
      </c>
      <c r="M214" s="1">
        <v>1</v>
      </c>
      <c r="N214" s="1">
        <v>30</v>
      </c>
      <c r="O214" s="1">
        <v>10</v>
      </c>
      <c r="P214" s="1">
        <v>69</v>
      </c>
      <c r="Q214" s="16">
        <v>355.45793968023258</v>
      </c>
      <c r="R214" s="21">
        <v>7.6828110500190627</v>
      </c>
      <c r="S214" s="21">
        <v>22.402006110755501</v>
      </c>
      <c r="T214" s="21">
        <v>14.719195060736439</v>
      </c>
      <c r="U214" s="21">
        <v>0.52698566241615219</v>
      </c>
      <c r="V214" s="21">
        <v>7.451212824722953</v>
      </c>
      <c r="W214" s="21">
        <v>6.924227162306801</v>
      </c>
      <c r="X214" s="13" t="s">
        <v>2350</v>
      </c>
      <c r="Y2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 s="1">
        <v>39.956583000000002</v>
      </c>
      <c r="AA214" s="1">
        <v>-82.914814000000007</v>
      </c>
      <c r="AB214" s="1">
        <v>0</v>
      </c>
      <c r="AC214" s="1">
        <v>0</v>
      </c>
    </row>
    <row r="215" spans="1:29" x14ac:dyDescent="0.25">
      <c r="A215" s="13">
        <v>112</v>
      </c>
      <c r="B215" s="22" t="s">
        <v>4937</v>
      </c>
      <c r="C215" s="17">
        <v>12</v>
      </c>
      <c r="D215" s="1" t="s">
        <v>785</v>
      </c>
      <c r="E215" s="1" t="s">
        <v>4499</v>
      </c>
      <c r="F215" s="1" t="s">
        <v>4513</v>
      </c>
      <c r="G215" s="1" t="s">
        <v>4566</v>
      </c>
      <c r="H215" s="1">
        <v>11.6</v>
      </c>
      <c r="I215" s="1">
        <v>12.1</v>
      </c>
      <c r="J215" s="1" t="s">
        <v>3190</v>
      </c>
      <c r="K215" s="1" t="s">
        <v>4987</v>
      </c>
      <c r="L215" s="1">
        <v>0</v>
      </c>
      <c r="M215" s="1">
        <v>3</v>
      </c>
      <c r="N215" s="1">
        <v>11</v>
      </c>
      <c r="O215" s="1">
        <v>6</v>
      </c>
      <c r="P215" s="1">
        <v>32</v>
      </c>
      <c r="Q215" s="16">
        <v>267.67069404069764</v>
      </c>
      <c r="R215" s="21">
        <v>1.195883132955901</v>
      </c>
      <c r="S215" s="21">
        <v>20.993657832377711</v>
      </c>
      <c r="T215" s="21">
        <v>19.797774699421808</v>
      </c>
      <c r="U215" s="21">
        <v>8.6261786437776086E-2</v>
      </c>
      <c r="V215" s="21">
        <v>7.4508147097808184</v>
      </c>
      <c r="W215" s="21">
        <v>7.3645529233430427</v>
      </c>
      <c r="X215" s="13" t="s">
        <v>2350</v>
      </c>
      <c r="Y2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 s="1">
        <v>41.425911926700003</v>
      </c>
      <c r="AA215" s="1">
        <v>-81.761837581500004</v>
      </c>
      <c r="AB215" s="1">
        <v>41.424775924999999</v>
      </c>
      <c r="AC215" s="1">
        <v>-81.752388341400007</v>
      </c>
    </row>
    <row r="216" spans="1:29" x14ac:dyDescent="0.25">
      <c r="A216" s="13">
        <v>113</v>
      </c>
      <c r="B216" s="22" t="s">
        <v>4937</v>
      </c>
      <c r="C216" s="17">
        <v>8</v>
      </c>
      <c r="D216" s="1" t="s">
        <v>787</v>
      </c>
      <c r="E216" s="1" t="s">
        <v>3894</v>
      </c>
      <c r="F216" s="1" t="s">
        <v>3895</v>
      </c>
      <c r="G216" s="1" t="s">
        <v>3923</v>
      </c>
      <c r="H216" s="1">
        <v>26.2</v>
      </c>
      <c r="I216" s="1">
        <v>26.7</v>
      </c>
      <c r="J216" s="1" t="s">
        <v>3190</v>
      </c>
      <c r="K216" s="1" t="s">
        <v>4987</v>
      </c>
      <c r="L216" s="1">
        <v>0</v>
      </c>
      <c r="M216" s="1">
        <v>1</v>
      </c>
      <c r="N216" s="1">
        <v>11</v>
      </c>
      <c r="O216" s="1">
        <v>8</v>
      </c>
      <c r="P216" s="1">
        <v>51</v>
      </c>
      <c r="Q216" s="16">
        <v>204.19231468023256</v>
      </c>
      <c r="R216" s="21">
        <v>1.1667536951180983</v>
      </c>
      <c r="S216" s="21">
        <v>28.518563065181255</v>
      </c>
      <c r="T216" s="21">
        <v>27.351809370063155</v>
      </c>
      <c r="U216" s="21">
        <v>8.6931611821766452E-2</v>
      </c>
      <c r="V216" s="21">
        <v>7.4378646528318351</v>
      </c>
      <c r="W216" s="21">
        <v>7.3509330410100686</v>
      </c>
      <c r="X216" s="13" t="s">
        <v>2350</v>
      </c>
      <c r="Y2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 s="1">
        <v>39.2882245825</v>
      </c>
      <c r="AA216" s="1">
        <v>-84.434137279300003</v>
      </c>
      <c r="AB216" s="1">
        <v>39.285912681100001</v>
      </c>
      <c r="AC216" s="1">
        <v>-84.425293231500007</v>
      </c>
    </row>
    <row r="217" spans="1:29" x14ac:dyDescent="0.25">
      <c r="A217" s="13">
        <v>10</v>
      </c>
      <c r="B217" s="22" t="s">
        <v>4967</v>
      </c>
      <c r="C217" s="17">
        <v>8</v>
      </c>
      <c r="D217" s="1" t="s">
        <v>787</v>
      </c>
      <c r="E217" s="1" t="s">
        <v>4576</v>
      </c>
      <c r="F217" s="1" t="s">
        <v>4577</v>
      </c>
      <c r="G217" s="1" t="s">
        <v>4873</v>
      </c>
      <c r="H217" s="1">
        <v>0.4</v>
      </c>
      <c r="I217" s="1">
        <v>0.9</v>
      </c>
      <c r="J217" s="1" t="s">
        <v>3190</v>
      </c>
      <c r="K217" s="1" t="s">
        <v>4975</v>
      </c>
      <c r="L217" s="1">
        <v>0</v>
      </c>
      <c r="M217" s="1">
        <v>2</v>
      </c>
      <c r="N217" s="1">
        <v>19</v>
      </c>
      <c r="O217" s="1">
        <v>13</v>
      </c>
      <c r="P217" s="1">
        <v>102</v>
      </c>
      <c r="Q217" s="16">
        <v>375.43150436046511</v>
      </c>
      <c r="R217" s="21">
        <v>0.70575328553115046</v>
      </c>
      <c r="S217" s="21">
        <v>60.315114221855751</v>
      </c>
      <c r="T217" s="21">
        <v>59.609360936324599</v>
      </c>
      <c r="U217" s="21">
        <v>5.405853707165021E-2</v>
      </c>
      <c r="V217" s="21">
        <v>7.4326639207145631</v>
      </c>
      <c r="W217" s="21">
        <v>7.3786053836429124</v>
      </c>
      <c r="X217" s="13" t="s">
        <v>2350</v>
      </c>
      <c r="Y2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 s="1">
        <v>39.196364283599998</v>
      </c>
      <c r="AA217" s="1">
        <v>-84.600283820800001</v>
      </c>
      <c r="AB217" s="1">
        <v>39.203354795300001</v>
      </c>
      <c r="AC217" s="1">
        <v>-84.600008362300002</v>
      </c>
    </row>
    <row r="218" spans="1:29" x14ac:dyDescent="0.25">
      <c r="A218" s="13">
        <v>52</v>
      </c>
      <c r="B218" s="22" t="s">
        <v>3197</v>
      </c>
      <c r="C218" s="17">
        <v>12</v>
      </c>
      <c r="D218" s="1" t="s">
        <v>785</v>
      </c>
      <c r="E218" s="1" t="s">
        <v>863</v>
      </c>
      <c r="F218" s="1" t="s">
        <v>5585</v>
      </c>
      <c r="G218" s="1" t="s">
        <v>316</v>
      </c>
      <c r="H218" s="21">
        <v>2.1410000000032596</v>
      </c>
      <c r="I218" s="21">
        <v>0</v>
      </c>
      <c r="J218" s="1" t="s">
        <v>258</v>
      </c>
      <c r="K218" s="1" t="s">
        <v>259</v>
      </c>
      <c r="L218" s="1">
        <v>0</v>
      </c>
      <c r="M218" s="1">
        <v>2</v>
      </c>
      <c r="N218" s="1">
        <v>9</v>
      </c>
      <c r="O218" s="1">
        <v>33</v>
      </c>
      <c r="P218" s="1">
        <v>56</v>
      </c>
      <c r="Q218" s="16">
        <v>352.71275436046511</v>
      </c>
      <c r="R218" s="21">
        <v>4.8066158406829471</v>
      </c>
      <c r="S218" s="21">
        <v>20.137953814388965</v>
      </c>
      <c r="T218" s="21">
        <v>15.331337973706017</v>
      </c>
      <c r="U218" s="21">
        <v>0.32969932701598692</v>
      </c>
      <c r="V218" s="21">
        <v>7.4119403502826753</v>
      </c>
      <c r="W218" s="21">
        <v>7.0822410232666879</v>
      </c>
      <c r="X218" s="13" t="s">
        <v>2350</v>
      </c>
      <c r="Y2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 s="1">
        <v>41.469416000000002</v>
      </c>
      <c r="AA218" s="1">
        <v>-81.609346000000002</v>
      </c>
      <c r="AB218" s="1">
        <v>0</v>
      </c>
      <c r="AC218" s="1">
        <v>0</v>
      </c>
    </row>
    <row r="219" spans="1:29" x14ac:dyDescent="0.25">
      <c r="A219" s="13">
        <v>114</v>
      </c>
      <c r="B219" s="22" t="s">
        <v>4937</v>
      </c>
      <c r="C219" s="17">
        <v>6</v>
      </c>
      <c r="D219" s="1" t="s">
        <v>784</v>
      </c>
      <c r="E219" s="1" t="s">
        <v>3842</v>
      </c>
      <c r="F219" s="1" t="s">
        <v>4501</v>
      </c>
      <c r="G219" s="1" t="s">
        <v>3916</v>
      </c>
      <c r="H219" s="1">
        <v>23.3</v>
      </c>
      <c r="I219" s="1">
        <v>23.8</v>
      </c>
      <c r="J219" s="1" t="s">
        <v>3190</v>
      </c>
      <c r="K219" s="1" t="s">
        <v>4980</v>
      </c>
      <c r="L219" s="1">
        <v>0</v>
      </c>
      <c r="M219" s="1">
        <v>1</v>
      </c>
      <c r="N219" s="1">
        <v>18</v>
      </c>
      <c r="O219" s="1">
        <v>8</v>
      </c>
      <c r="P219" s="1">
        <v>38</v>
      </c>
      <c r="Q219" s="16">
        <v>237.02043968023256</v>
      </c>
      <c r="R219" s="21">
        <v>1.0074574427059917</v>
      </c>
      <c r="S219" s="21">
        <v>27.306234744689526</v>
      </c>
      <c r="T219" s="21">
        <v>26.298777301983534</v>
      </c>
      <c r="U219" s="21">
        <v>7.8888259532095217E-2</v>
      </c>
      <c r="V219" s="21">
        <v>7.3671620230192492</v>
      </c>
      <c r="W219" s="21">
        <v>7.2882737634871537</v>
      </c>
      <c r="X219" s="13" t="s">
        <v>2350</v>
      </c>
      <c r="Y2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 s="1">
        <v>39.933608250699997</v>
      </c>
      <c r="AA219" s="1">
        <v>-82.843085274499998</v>
      </c>
      <c r="AB219" s="1">
        <v>39.933104412200002</v>
      </c>
      <c r="AC219" s="1">
        <v>-82.833695914299994</v>
      </c>
    </row>
    <row r="220" spans="1:29" x14ac:dyDescent="0.25">
      <c r="A220" s="13">
        <v>10</v>
      </c>
      <c r="B220" s="22" t="s">
        <v>3201</v>
      </c>
      <c r="C220" s="17">
        <v>6</v>
      </c>
      <c r="D220" s="1" t="s">
        <v>784</v>
      </c>
      <c r="E220" s="1" t="s">
        <v>1863</v>
      </c>
      <c r="F220" s="1" t="s">
        <v>5253</v>
      </c>
      <c r="G220" s="1" t="s">
        <v>1350</v>
      </c>
      <c r="H220" s="21">
        <v>0.51099999999860302</v>
      </c>
      <c r="I220" s="21">
        <v>0</v>
      </c>
      <c r="J220" s="1" t="s">
        <v>258</v>
      </c>
      <c r="K220" s="1" t="s">
        <v>259</v>
      </c>
      <c r="L220" s="1">
        <v>0</v>
      </c>
      <c r="M220" s="1">
        <v>4</v>
      </c>
      <c r="N220" s="1">
        <v>13</v>
      </c>
      <c r="O220" s="1">
        <v>22</v>
      </c>
      <c r="P220" s="1">
        <v>65</v>
      </c>
      <c r="Q220" s="16">
        <v>430.44113372093022</v>
      </c>
      <c r="R220" s="21">
        <v>11.733812081112539</v>
      </c>
      <c r="S220" s="21">
        <v>21.445682706559527</v>
      </c>
      <c r="T220" s="21">
        <v>9.7118706254469878</v>
      </c>
      <c r="U220" s="21">
        <v>0.81892822977941038</v>
      </c>
      <c r="V220" s="21">
        <v>7.3587439316100065</v>
      </c>
      <c r="W220" s="21">
        <v>6.5398157018305962</v>
      </c>
      <c r="X220" s="13" t="s">
        <v>2350</v>
      </c>
      <c r="Y2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 s="1">
        <v>40.037208999999997</v>
      </c>
      <c r="AA220" s="1">
        <v>-82.952871999999999</v>
      </c>
      <c r="AB220" s="1">
        <v>0</v>
      </c>
      <c r="AC220" s="1">
        <v>0</v>
      </c>
    </row>
    <row r="221" spans="1:29" x14ac:dyDescent="0.25">
      <c r="A221" s="13">
        <v>53</v>
      </c>
      <c r="B221" s="22" t="s">
        <v>3197</v>
      </c>
      <c r="C221" s="17">
        <v>6</v>
      </c>
      <c r="D221" s="1" t="s">
        <v>784</v>
      </c>
      <c r="E221" s="1" t="s">
        <v>864</v>
      </c>
      <c r="F221" s="1" t="s">
        <v>5586</v>
      </c>
      <c r="G221" s="1" t="s">
        <v>317</v>
      </c>
      <c r="H221" s="21">
        <v>0.73900000000139698</v>
      </c>
      <c r="I221" s="21">
        <v>0</v>
      </c>
      <c r="J221" s="1" t="s">
        <v>258</v>
      </c>
      <c r="K221" s="1" t="s">
        <v>259</v>
      </c>
      <c r="L221" s="1">
        <v>0</v>
      </c>
      <c r="M221" s="1">
        <v>1</v>
      </c>
      <c r="N221" s="1">
        <v>13</v>
      </c>
      <c r="O221" s="1">
        <v>21</v>
      </c>
      <c r="P221" s="1">
        <v>91</v>
      </c>
      <c r="Q221" s="16">
        <v>314.97356468023258</v>
      </c>
      <c r="R221" s="21">
        <v>10.628885060993939</v>
      </c>
      <c r="S221" s="21">
        <v>28.964745587192301</v>
      </c>
      <c r="T221" s="21">
        <v>18.33586052619836</v>
      </c>
      <c r="U221" s="21">
        <v>0.72906518176041002</v>
      </c>
      <c r="V221" s="21">
        <v>7.345114799157014</v>
      </c>
      <c r="W221" s="21">
        <v>6.6160496173966044</v>
      </c>
      <c r="X221" s="13" t="s">
        <v>2350</v>
      </c>
      <c r="Y2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 s="1">
        <v>39.945686000000002</v>
      </c>
      <c r="AA221" s="1">
        <v>-82.796368999999999</v>
      </c>
      <c r="AB221" s="1">
        <v>0</v>
      </c>
      <c r="AC221" s="1">
        <v>0</v>
      </c>
    </row>
    <row r="222" spans="1:29" x14ac:dyDescent="0.25">
      <c r="A222" s="13">
        <v>115</v>
      </c>
      <c r="B222" s="22" t="s">
        <v>4937</v>
      </c>
      <c r="C222" s="17">
        <v>8</v>
      </c>
      <c r="D222" s="1" t="s">
        <v>788</v>
      </c>
      <c r="E222" s="1" t="s">
        <v>4524</v>
      </c>
      <c r="F222" s="1" t="s">
        <v>4525</v>
      </c>
      <c r="G222" s="1" t="s">
        <v>3918</v>
      </c>
      <c r="H222" s="1">
        <v>1.3</v>
      </c>
      <c r="I222" s="1">
        <v>1.8</v>
      </c>
      <c r="J222" s="1" t="s">
        <v>3190</v>
      </c>
      <c r="K222" s="1" t="s">
        <v>4985</v>
      </c>
      <c r="L222" s="1">
        <v>0</v>
      </c>
      <c r="M222" s="1">
        <v>1</v>
      </c>
      <c r="N222" s="1">
        <v>20</v>
      </c>
      <c r="O222" s="1">
        <v>10</v>
      </c>
      <c r="P222" s="1">
        <v>69</v>
      </c>
      <c r="Q222" s="16">
        <v>289.98918968023258</v>
      </c>
      <c r="R222" s="21">
        <v>1.288991545598104</v>
      </c>
      <c r="S222" s="21">
        <v>39.173001503023386</v>
      </c>
      <c r="T222" s="21">
        <v>37.884009957425285</v>
      </c>
      <c r="U222" s="21">
        <v>9.2362855989199827E-2</v>
      </c>
      <c r="V222" s="21">
        <v>7.3168311455448167</v>
      </c>
      <c r="W222" s="21">
        <v>7.2244682895556167</v>
      </c>
      <c r="X222" s="13" t="s">
        <v>2350</v>
      </c>
      <c r="Y2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 s="1">
        <v>39.316978100299998</v>
      </c>
      <c r="AA222" s="1">
        <v>-84.430002473299993</v>
      </c>
      <c r="AB222" s="1">
        <v>39.3226120721</v>
      </c>
      <c r="AC222" s="1">
        <v>-84.424126175300003</v>
      </c>
    </row>
    <row r="223" spans="1:29" x14ac:dyDescent="0.25">
      <c r="A223" s="13">
        <v>54</v>
      </c>
      <c r="B223" s="22" t="s">
        <v>3197</v>
      </c>
      <c r="C223" s="17">
        <v>6</v>
      </c>
      <c r="D223" s="1" t="s">
        <v>784</v>
      </c>
      <c r="E223" s="1" t="s">
        <v>865</v>
      </c>
      <c r="F223" s="1" t="s">
        <v>5587</v>
      </c>
      <c r="G223" s="1" t="s">
        <v>318</v>
      </c>
      <c r="H223" s="21">
        <v>0.79200000000128057</v>
      </c>
      <c r="I223" s="21">
        <v>0</v>
      </c>
      <c r="J223" s="1" t="s">
        <v>258</v>
      </c>
      <c r="K223" s="1" t="s">
        <v>259</v>
      </c>
      <c r="L223" s="1">
        <v>1</v>
      </c>
      <c r="M223" s="1">
        <v>2</v>
      </c>
      <c r="N223" s="1">
        <v>23</v>
      </c>
      <c r="O223" s="1">
        <v>15</v>
      </c>
      <c r="P223" s="1">
        <v>111</v>
      </c>
      <c r="Q223" s="16">
        <v>465.17069404069764</v>
      </c>
      <c r="R223" s="21">
        <v>8.1381962174627827</v>
      </c>
      <c r="S223" s="21">
        <v>30.081779707098786</v>
      </c>
      <c r="T223" s="21">
        <v>21.943583489636005</v>
      </c>
      <c r="U223" s="21">
        <v>0.55822181446485097</v>
      </c>
      <c r="V223" s="21">
        <v>7.3120703391975441</v>
      </c>
      <c r="W223" s="21">
        <v>6.7538485247326934</v>
      </c>
      <c r="X223" s="13" t="s">
        <v>2350</v>
      </c>
      <c r="Y2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 s="1">
        <v>39.954963999999997</v>
      </c>
      <c r="AA223" s="1">
        <v>-82.819119000000001</v>
      </c>
      <c r="AB223" s="1">
        <v>0</v>
      </c>
      <c r="AC223" s="1">
        <v>0</v>
      </c>
    </row>
    <row r="224" spans="1:29" x14ac:dyDescent="0.25">
      <c r="A224" s="13">
        <v>11</v>
      </c>
      <c r="B224" s="22" t="s">
        <v>3201</v>
      </c>
      <c r="C224" s="17">
        <v>8</v>
      </c>
      <c r="D224" s="1" t="s">
        <v>806</v>
      </c>
      <c r="E224" s="1" t="s">
        <v>1864</v>
      </c>
      <c r="F224" s="1" t="s">
        <v>5254</v>
      </c>
      <c r="G224" s="1" t="s">
        <v>1351</v>
      </c>
      <c r="H224" s="21">
        <v>0</v>
      </c>
      <c r="I224" s="21">
        <v>0</v>
      </c>
      <c r="J224" s="1" t="s">
        <v>258</v>
      </c>
      <c r="K224" s="1" t="s">
        <v>259</v>
      </c>
      <c r="L224" s="1">
        <v>1</v>
      </c>
      <c r="M224" s="1">
        <v>4</v>
      </c>
      <c r="N224" s="1">
        <v>12</v>
      </c>
      <c r="O224" s="1">
        <v>24</v>
      </c>
      <c r="P224" s="1">
        <v>78</v>
      </c>
      <c r="Q224" s="16">
        <v>491.44594840116281</v>
      </c>
      <c r="R224" s="21">
        <v>8.5969130963818827</v>
      </c>
      <c r="S224" s="21">
        <v>23.896336905873877</v>
      </c>
      <c r="T224" s="21">
        <v>15.299423809491994</v>
      </c>
      <c r="U224" s="21">
        <v>0.59999723661160986</v>
      </c>
      <c r="V224" s="21">
        <v>7.3059560467842717</v>
      </c>
      <c r="W224" s="21">
        <v>6.7059588101726622</v>
      </c>
      <c r="X224" s="13" t="s">
        <v>2350</v>
      </c>
      <c r="Y2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 s="1">
        <v>39.351815999999999</v>
      </c>
      <c r="AA224" s="1">
        <v>-84.347915</v>
      </c>
      <c r="AB224" s="1">
        <v>0</v>
      </c>
      <c r="AC224" s="1">
        <v>0</v>
      </c>
    </row>
    <row r="225" spans="1:29" x14ac:dyDescent="0.25">
      <c r="A225" s="13">
        <v>33</v>
      </c>
      <c r="B225" s="22" t="s">
        <v>4966</v>
      </c>
      <c r="C225" s="17">
        <v>8</v>
      </c>
      <c r="D225" s="1" t="s">
        <v>788</v>
      </c>
      <c r="E225" s="1" t="s">
        <v>3974</v>
      </c>
      <c r="F225" s="1" t="s">
        <v>3975</v>
      </c>
      <c r="G225" s="1" t="s">
        <v>3729</v>
      </c>
      <c r="H225" s="1">
        <v>0</v>
      </c>
      <c r="I225" s="1">
        <v>0.5</v>
      </c>
      <c r="J225" s="1" t="s">
        <v>3190</v>
      </c>
      <c r="K225" s="1" t="s">
        <v>4982</v>
      </c>
      <c r="L225" s="1">
        <v>0</v>
      </c>
      <c r="M225" s="1">
        <v>0</v>
      </c>
      <c r="N225" s="1">
        <v>11</v>
      </c>
      <c r="O225" s="1">
        <v>17</v>
      </c>
      <c r="P225" s="1">
        <v>63</v>
      </c>
      <c r="Q225" s="16">
        <v>210.453125</v>
      </c>
      <c r="R225" s="21">
        <v>0.85576681820888156</v>
      </c>
      <c r="S225" s="21">
        <v>36.17401720465481</v>
      </c>
      <c r="T225" s="21">
        <v>35.318250386445925</v>
      </c>
      <c r="U225" s="21">
        <v>4.8397950359612016E-2</v>
      </c>
      <c r="V225" s="21">
        <v>7.2974275272790257</v>
      </c>
      <c r="W225" s="21">
        <v>7.2490295769194137</v>
      </c>
      <c r="X225" s="13" t="s">
        <v>2350</v>
      </c>
      <c r="Y2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 s="1">
        <v>39.3017639698</v>
      </c>
      <c r="AA225" s="1">
        <v>-84.485274086100006</v>
      </c>
      <c r="AB225" s="1">
        <v>39.308839407000001</v>
      </c>
      <c r="AC225" s="1">
        <v>-84.487127474100006</v>
      </c>
    </row>
    <row r="226" spans="1:29" x14ac:dyDescent="0.25">
      <c r="A226" s="13">
        <v>34</v>
      </c>
      <c r="B226" s="22" t="s">
        <v>4966</v>
      </c>
      <c r="C226" s="17">
        <v>8</v>
      </c>
      <c r="D226" s="1" t="s">
        <v>787</v>
      </c>
      <c r="E226" s="1" t="s">
        <v>3976</v>
      </c>
      <c r="F226" s="1" t="s">
        <v>3977</v>
      </c>
      <c r="G226" s="1" t="s">
        <v>4373</v>
      </c>
      <c r="H226" s="1">
        <v>1.7</v>
      </c>
      <c r="I226" s="1">
        <v>2.2000000000000002</v>
      </c>
      <c r="J226" s="1" t="s">
        <v>3190</v>
      </c>
      <c r="K226" s="1" t="s">
        <v>4983</v>
      </c>
      <c r="L226" s="1">
        <v>1</v>
      </c>
      <c r="M226" s="1">
        <v>4</v>
      </c>
      <c r="N226" s="1">
        <v>18</v>
      </c>
      <c r="O226" s="1">
        <v>13</v>
      </c>
      <c r="P226" s="1">
        <v>62</v>
      </c>
      <c r="Q226" s="16">
        <v>465.91469840116281</v>
      </c>
      <c r="R226" s="21">
        <v>0.58899544763272638</v>
      </c>
      <c r="S226" s="21">
        <v>42.708522594905773</v>
      </c>
      <c r="T226" s="21">
        <v>42.119527147273047</v>
      </c>
      <c r="U226" s="21">
        <v>3.2038343400358334E-2</v>
      </c>
      <c r="V226" s="21">
        <v>7.2958812693580972</v>
      </c>
      <c r="W226" s="21">
        <v>7.2638429259577393</v>
      </c>
      <c r="X226" s="13" t="s">
        <v>2350</v>
      </c>
      <c r="Y2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 s="1">
        <v>39.130051429700003</v>
      </c>
      <c r="AA226" s="1">
        <v>-84.586522558599995</v>
      </c>
      <c r="AB226" s="1">
        <v>39.128955556299999</v>
      </c>
      <c r="AC226" s="1">
        <v>-84.577805857800001</v>
      </c>
    </row>
    <row r="227" spans="1:29" x14ac:dyDescent="0.25">
      <c r="A227" s="13">
        <v>55</v>
      </c>
      <c r="B227" s="22" t="s">
        <v>3197</v>
      </c>
      <c r="C227" s="17">
        <v>6</v>
      </c>
      <c r="D227" s="1" t="s">
        <v>784</v>
      </c>
      <c r="E227" s="1" t="s">
        <v>866</v>
      </c>
      <c r="F227" s="1" t="s">
        <v>5567</v>
      </c>
      <c r="G227" s="1" t="s">
        <v>319</v>
      </c>
      <c r="H227" s="21">
        <v>4.1630000000004657</v>
      </c>
      <c r="I227" s="21">
        <v>0</v>
      </c>
      <c r="J227" s="1" t="s">
        <v>258</v>
      </c>
      <c r="K227" s="1" t="s">
        <v>261</v>
      </c>
      <c r="L227" s="1">
        <v>2</v>
      </c>
      <c r="M227" s="1">
        <v>2</v>
      </c>
      <c r="N227" s="1">
        <v>23</v>
      </c>
      <c r="O227" s="1">
        <v>14</v>
      </c>
      <c r="P227" s="1">
        <v>50</v>
      </c>
      <c r="Q227" s="16">
        <v>445.40988372093022</v>
      </c>
      <c r="R227" s="21">
        <v>9.3753546831570365</v>
      </c>
      <c r="S227" s="21">
        <v>17.811104768155033</v>
      </c>
      <c r="T227" s="21">
        <v>8.4357500849979967</v>
      </c>
      <c r="U227" s="21">
        <v>0.65169470567655163</v>
      </c>
      <c r="V227" s="21">
        <v>7.2931021239190335</v>
      </c>
      <c r="W227" s="21">
        <v>6.6414074182424816</v>
      </c>
      <c r="X227" s="13" t="s">
        <v>2350</v>
      </c>
      <c r="Y2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 s="1">
        <v>40.058112999999999</v>
      </c>
      <c r="AA227" s="1">
        <v>-82.922707000000003</v>
      </c>
      <c r="AB227" s="1">
        <v>0</v>
      </c>
      <c r="AC227" s="1">
        <v>0</v>
      </c>
    </row>
    <row r="228" spans="1:29" x14ac:dyDescent="0.25">
      <c r="A228" s="13">
        <v>56</v>
      </c>
      <c r="B228" s="22" t="s">
        <v>3197</v>
      </c>
      <c r="C228" s="17">
        <v>6</v>
      </c>
      <c r="D228" s="1" t="s">
        <v>784</v>
      </c>
      <c r="E228" s="1" t="s">
        <v>867</v>
      </c>
      <c r="F228" s="1" t="s">
        <v>5393</v>
      </c>
      <c r="G228" s="1" t="s">
        <v>320</v>
      </c>
      <c r="H228" s="21">
        <v>0.11800000000221189</v>
      </c>
      <c r="I228" s="21">
        <v>0</v>
      </c>
      <c r="J228" s="1" t="s">
        <v>258</v>
      </c>
      <c r="K228" s="1" t="s">
        <v>259</v>
      </c>
      <c r="L228" s="1">
        <v>0</v>
      </c>
      <c r="M228" s="1">
        <v>2</v>
      </c>
      <c r="N228" s="1">
        <v>22</v>
      </c>
      <c r="O228" s="1">
        <v>15</v>
      </c>
      <c r="P228" s="1">
        <v>47</v>
      </c>
      <c r="Q228" s="16">
        <v>348.94712936046511</v>
      </c>
      <c r="R228" s="21">
        <v>9.2526896235864449</v>
      </c>
      <c r="S228" s="21">
        <v>17.604066348186642</v>
      </c>
      <c r="T228" s="21">
        <v>8.3513767246001969</v>
      </c>
      <c r="U228" s="21">
        <v>0.6346680581718408</v>
      </c>
      <c r="V228" s="21">
        <v>7.2614008272996688</v>
      </c>
      <c r="W228" s="21">
        <v>6.6267327691278277</v>
      </c>
      <c r="X228" s="13" t="s">
        <v>2350</v>
      </c>
      <c r="Y2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 s="1">
        <v>40.022744000000003</v>
      </c>
      <c r="AA228" s="1">
        <v>-82.964737</v>
      </c>
      <c r="AB228" s="1">
        <v>0</v>
      </c>
      <c r="AC228" s="1">
        <v>0</v>
      </c>
    </row>
    <row r="229" spans="1:29" x14ac:dyDescent="0.25">
      <c r="A229" s="13">
        <v>116</v>
      </c>
      <c r="B229" s="22" t="s">
        <v>4937</v>
      </c>
      <c r="C229" s="17">
        <v>12</v>
      </c>
      <c r="D229" s="1" t="s">
        <v>785</v>
      </c>
      <c r="E229" s="1" t="s">
        <v>3898</v>
      </c>
      <c r="F229" s="1" t="s">
        <v>4527</v>
      </c>
      <c r="G229" s="1" t="s">
        <v>3924</v>
      </c>
      <c r="H229" s="1">
        <v>10.5</v>
      </c>
      <c r="I229" s="1">
        <v>11</v>
      </c>
      <c r="J229" s="1" t="s">
        <v>3190</v>
      </c>
      <c r="K229" s="1" t="s">
        <v>4987</v>
      </c>
      <c r="L229" s="1">
        <v>0</v>
      </c>
      <c r="M229" s="1">
        <v>3</v>
      </c>
      <c r="N229" s="1">
        <v>3</v>
      </c>
      <c r="O229" s="1">
        <v>14</v>
      </c>
      <c r="P229" s="1">
        <v>45</v>
      </c>
      <c r="Q229" s="16">
        <v>263.79569404069764</v>
      </c>
      <c r="R229" s="21">
        <v>1.2215447516315108</v>
      </c>
      <c r="S229" s="21">
        <v>26.06108911273893</v>
      </c>
      <c r="T229" s="21">
        <v>24.839544361107418</v>
      </c>
      <c r="U229" s="21">
        <v>6.9511651181056275E-2</v>
      </c>
      <c r="V229" s="21">
        <v>7.224302258952406</v>
      </c>
      <c r="W229" s="21">
        <v>7.1547906077713499</v>
      </c>
      <c r="X229" s="13" t="s">
        <v>2350</v>
      </c>
      <c r="Y2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 s="1">
        <v>41.496836854800002</v>
      </c>
      <c r="AA229" s="1">
        <v>-81.484170959300002</v>
      </c>
      <c r="AB229" s="1">
        <v>41.502442893000001</v>
      </c>
      <c r="AC229" s="1">
        <v>-81.478210227700004</v>
      </c>
    </row>
    <row r="230" spans="1:29" x14ac:dyDescent="0.25">
      <c r="A230" s="13">
        <v>57</v>
      </c>
      <c r="B230" s="22" t="s">
        <v>3197</v>
      </c>
      <c r="C230" s="17">
        <v>2</v>
      </c>
      <c r="D230" s="1" t="s">
        <v>786</v>
      </c>
      <c r="E230" s="1" t="s">
        <v>868</v>
      </c>
      <c r="F230" s="1" t="s">
        <v>3452</v>
      </c>
      <c r="G230" s="1" t="s">
        <v>321</v>
      </c>
      <c r="H230" s="21">
        <v>11.729000000006636</v>
      </c>
      <c r="I230" s="21">
        <v>0</v>
      </c>
      <c r="J230" s="1" t="s">
        <v>258</v>
      </c>
      <c r="K230" s="1" t="s">
        <v>261</v>
      </c>
      <c r="L230" s="1">
        <v>0</v>
      </c>
      <c r="M230" s="1">
        <v>0</v>
      </c>
      <c r="N230" s="1">
        <v>13</v>
      </c>
      <c r="O230" s="1">
        <v>26</v>
      </c>
      <c r="P230" s="1">
        <v>133</v>
      </c>
      <c r="Q230" s="16">
        <v>333.484375</v>
      </c>
      <c r="R230" s="21">
        <v>9.8896948218211538</v>
      </c>
      <c r="S230" s="21">
        <v>34.807991075869033</v>
      </c>
      <c r="T230" s="21">
        <v>24.918296254047881</v>
      </c>
      <c r="U230" s="21">
        <v>0.68744724588567319</v>
      </c>
      <c r="V230" s="21">
        <v>7.1943068537648402</v>
      </c>
      <c r="W230" s="21">
        <v>6.506859607879167</v>
      </c>
      <c r="X230" s="13" t="s">
        <v>2350</v>
      </c>
      <c r="Y2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 s="1">
        <v>41.616636</v>
      </c>
      <c r="AA230" s="1">
        <v>-83.664574999999999</v>
      </c>
      <c r="AB230" s="1">
        <v>0</v>
      </c>
      <c r="AC230" s="1">
        <v>0</v>
      </c>
    </row>
    <row r="231" spans="1:29" x14ac:dyDescent="0.25">
      <c r="A231" s="13">
        <v>117</v>
      </c>
      <c r="B231" s="22" t="s">
        <v>4937</v>
      </c>
      <c r="C231" s="17">
        <v>12</v>
      </c>
      <c r="D231" s="1" t="s">
        <v>785</v>
      </c>
      <c r="E231" s="1" t="s">
        <v>4504</v>
      </c>
      <c r="F231" s="1" t="s">
        <v>4496</v>
      </c>
      <c r="G231" s="1" t="s">
        <v>3920</v>
      </c>
      <c r="H231" s="1">
        <v>10.7</v>
      </c>
      <c r="I231" s="1">
        <v>11.2</v>
      </c>
      <c r="J231" s="1" t="s">
        <v>3190</v>
      </c>
      <c r="K231" s="1" t="s">
        <v>4987</v>
      </c>
      <c r="L231" s="1">
        <v>1</v>
      </c>
      <c r="M231" s="1">
        <v>3</v>
      </c>
      <c r="N231" s="1">
        <v>6</v>
      </c>
      <c r="O231" s="1">
        <v>9</v>
      </c>
      <c r="P231" s="1">
        <v>32</v>
      </c>
      <c r="Q231" s="16">
        <v>293.92550872093022</v>
      </c>
      <c r="R231" s="21">
        <v>1.2125216782824098</v>
      </c>
      <c r="S231" s="21">
        <v>20.29723394906793</v>
      </c>
      <c r="T231" s="21">
        <v>19.08471227078552</v>
      </c>
      <c r="U231" s="21">
        <v>9.853626493883938E-2</v>
      </c>
      <c r="V231" s="21">
        <v>7.1761151141416208</v>
      </c>
      <c r="W231" s="21">
        <v>7.0775788492027818</v>
      </c>
      <c r="X231" s="13" t="s">
        <v>2350</v>
      </c>
      <c r="Y2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 s="1">
        <v>41.466614590900001</v>
      </c>
      <c r="AA231" s="1">
        <v>-81.767569573299994</v>
      </c>
      <c r="AB231" s="1">
        <v>41.467669327300001</v>
      </c>
      <c r="AC231" s="1">
        <v>-81.7580459526</v>
      </c>
    </row>
    <row r="232" spans="1:29" x14ac:dyDescent="0.25">
      <c r="A232" s="13">
        <v>118</v>
      </c>
      <c r="B232" s="22" t="s">
        <v>4937</v>
      </c>
      <c r="C232" s="17">
        <v>12</v>
      </c>
      <c r="D232" s="1" t="s">
        <v>785</v>
      </c>
      <c r="E232" s="1" t="s">
        <v>4504</v>
      </c>
      <c r="F232" s="1" t="s">
        <v>4514</v>
      </c>
      <c r="G232" s="1" t="s">
        <v>3920</v>
      </c>
      <c r="H232" s="1">
        <v>11.5</v>
      </c>
      <c r="I232" s="1">
        <v>12</v>
      </c>
      <c r="J232" s="1" t="s">
        <v>3190</v>
      </c>
      <c r="K232" s="1" t="s">
        <v>4985</v>
      </c>
      <c r="L232" s="1">
        <v>1</v>
      </c>
      <c r="M232" s="1">
        <v>2</v>
      </c>
      <c r="N232" s="1">
        <v>10</v>
      </c>
      <c r="O232" s="1">
        <v>15</v>
      </c>
      <c r="P232" s="1">
        <v>32</v>
      </c>
      <c r="Q232" s="16">
        <v>301.06131904069764</v>
      </c>
      <c r="R232" s="21">
        <v>1.4117478495741904</v>
      </c>
      <c r="S232" s="21">
        <v>23.999629166548356</v>
      </c>
      <c r="T232" s="21">
        <v>22.587881316974165</v>
      </c>
      <c r="U232" s="21">
        <v>0.10739369675999209</v>
      </c>
      <c r="V232" s="21">
        <v>7.1711744054774833</v>
      </c>
      <c r="W232" s="21">
        <v>7.0637807087174913</v>
      </c>
      <c r="X232" s="13" t="s">
        <v>2350</v>
      </c>
      <c r="Y2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 s="1">
        <v>41.469733671699998</v>
      </c>
      <c r="AA232" s="1">
        <v>-81.752796754200006</v>
      </c>
      <c r="AB232" s="1">
        <v>41.4701542675</v>
      </c>
      <c r="AC232" s="1">
        <v>-81.743227675200004</v>
      </c>
    </row>
    <row r="233" spans="1:29" x14ac:dyDescent="0.25">
      <c r="A233" s="13">
        <v>119</v>
      </c>
      <c r="B233" s="22" t="s">
        <v>4937</v>
      </c>
      <c r="C233" s="17">
        <v>12</v>
      </c>
      <c r="D233" s="1" t="s">
        <v>785</v>
      </c>
      <c r="E233" s="1" t="s">
        <v>4499</v>
      </c>
      <c r="F233" s="1" t="s">
        <v>4513</v>
      </c>
      <c r="G233" s="1" t="s">
        <v>4566</v>
      </c>
      <c r="H233" s="1">
        <v>13.9</v>
      </c>
      <c r="I233" s="1">
        <v>14.4</v>
      </c>
      <c r="J233" s="1" t="s">
        <v>3190</v>
      </c>
      <c r="K233" s="1" t="s">
        <v>4987</v>
      </c>
      <c r="L233" s="1">
        <v>1</v>
      </c>
      <c r="M233" s="1">
        <v>0</v>
      </c>
      <c r="N233" s="1">
        <v>7</v>
      </c>
      <c r="O233" s="1">
        <v>11</v>
      </c>
      <c r="P233" s="1">
        <v>35</v>
      </c>
      <c r="Q233" s="16">
        <v>175.31731468023256</v>
      </c>
      <c r="R233" s="21">
        <v>1.278421434860413</v>
      </c>
      <c r="S233" s="21">
        <v>21.403921825135104</v>
      </c>
      <c r="T233" s="21">
        <v>20.125500390274691</v>
      </c>
      <c r="U233" s="21">
        <v>0.10135068584428621</v>
      </c>
      <c r="V233" s="21">
        <v>7.1711217022579872</v>
      </c>
      <c r="W233" s="21">
        <v>7.0697710164137009</v>
      </c>
      <c r="X233" s="13" t="s">
        <v>2350</v>
      </c>
      <c r="Y2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 s="1">
        <v>41.421475155000003</v>
      </c>
      <c r="AA233" s="1">
        <v>-81.718262349900002</v>
      </c>
      <c r="AB233" s="1">
        <v>41.421257775500003</v>
      </c>
      <c r="AC233" s="1">
        <v>-81.708650046700001</v>
      </c>
    </row>
    <row r="234" spans="1:29" x14ac:dyDescent="0.25">
      <c r="A234" s="13">
        <v>11</v>
      </c>
      <c r="B234" s="22" t="s">
        <v>4967</v>
      </c>
      <c r="C234" s="17">
        <v>8</v>
      </c>
      <c r="D234" s="1" t="s">
        <v>787</v>
      </c>
      <c r="E234" s="1" t="s">
        <v>3959</v>
      </c>
      <c r="F234" s="1" t="s">
        <v>3960</v>
      </c>
      <c r="G234" s="1" t="s">
        <v>4368</v>
      </c>
      <c r="H234" s="1">
        <v>8.5</v>
      </c>
      <c r="I234" s="1">
        <v>9</v>
      </c>
      <c r="J234" s="1" t="s">
        <v>3190</v>
      </c>
      <c r="K234" s="1" t="s">
        <v>4975</v>
      </c>
      <c r="L234" s="1">
        <v>1</v>
      </c>
      <c r="M234" s="1">
        <v>1</v>
      </c>
      <c r="N234" s="1">
        <v>23</v>
      </c>
      <c r="O234" s="1">
        <v>8</v>
      </c>
      <c r="P234" s="1">
        <v>142</v>
      </c>
      <c r="Q234" s="16">
        <v>419.43150436046511</v>
      </c>
      <c r="R234" s="21">
        <v>0.77372795029380581</v>
      </c>
      <c r="S234" s="21">
        <v>70.297721330114157</v>
      </c>
      <c r="T234" s="21">
        <v>69.523993379820354</v>
      </c>
      <c r="U234" s="21">
        <v>5.9226533613275623E-2</v>
      </c>
      <c r="V234" s="21">
        <v>7.1693586478653577</v>
      </c>
      <c r="W234" s="21">
        <v>7.1101321142520817</v>
      </c>
      <c r="X234" s="13" t="s">
        <v>2350</v>
      </c>
      <c r="Y2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 s="1">
        <v>39.150684210599998</v>
      </c>
      <c r="AA234" s="1">
        <v>-84.627765120600003</v>
      </c>
      <c r="AB234" s="1">
        <v>39.144692536400001</v>
      </c>
      <c r="AC234" s="1">
        <v>-84.623353664000007</v>
      </c>
    </row>
    <row r="235" spans="1:29" x14ac:dyDescent="0.25">
      <c r="A235" s="13">
        <v>120</v>
      </c>
      <c r="B235" s="22" t="s">
        <v>4937</v>
      </c>
      <c r="C235" s="17">
        <v>8</v>
      </c>
      <c r="D235" s="1" t="s">
        <v>787</v>
      </c>
      <c r="E235" s="1" t="s">
        <v>4497</v>
      </c>
      <c r="F235" s="1" t="s">
        <v>4498</v>
      </c>
      <c r="G235" s="1" t="s">
        <v>3918</v>
      </c>
      <c r="H235" s="1">
        <v>12</v>
      </c>
      <c r="I235" s="1">
        <v>12.5</v>
      </c>
      <c r="J235" s="1" t="s">
        <v>3190</v>
      </c>
      <c r="K235" s="1" t="s">
        <v>4980</v>
      </c>
      <c r="L235" s="1">
        <v>0</v>
      </c>
      <c r="M235" s="1">
        <v>5</v>
      </c>
      <c r="N235" s="1">
        <v>14</v>
      </c>
      <c r="O235" s="1">
        <v>9</v>
      </c>
      <c r="P235" s="1">
        <v>75</v>
      </c>
      <c r="Q235" s="16">
        <v>434.97719840116281</v>
      </c>
      <c r="R235" s="21">
        <v>0.92962427026138439</v>
      </c>
      <c r="S235" s="21">
        <v>40.782791130321478</v>
      </c>
      <c r="T235" s="21">
        <v>39.853166860060092</v>
      </c>
      <c r="U235" s="21">
        <v>7.4160914119707461E-2</v>
      </c>
      <c r="V235" s="21">
        <v>7.1667873865936951</v>
      </c>
      <c r="W235" s="21">
        <v>7.092626472473988</v>
      </c>
      <c r="X235" s="13" t="s">
        <v>2350</v>
      </c>
      <c r="Y2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 s="1">
        <v>39.222658298399999</v>
      </c>
      <c r="AA235" s="1">
        <v>-84.448157900400005</v>
      </c>
      <c r="AB235" s="1">
        <v>39.229782221299999</v>
      </c>
      <c r="AC235" s="1">
        <v>-84.449849685000004</v>
      </c>
    </row>
    <row r="236" spans="1:29" x14ac:dyDescent="0.25">
      <c r="A236" s="13">
        <v>35</v>
      </c>
      <c r="B236" s="22" t="s">
        <v>4966</v>
      </c>
      <c r="C236" s="17">
        <v>12</v>
      </c>
      <c r="D236" s="1" t="s">
        <v>794</v>
      </c>
      <c r="E236" s="1" t="s">
        <v>3978</v>
      </c>
      <c r="F236" s="1" t="s">
        <v>3979</v>
      </c>
      <c r="G236" s="1" t="s">
        <v>3712</v>
      </c>
      <c r="H236" s="1">
        <v>9.3000000000000007</v>
      </c>
      <c r="I236" s="1">
        <v>9.8000000000000007</v>
      </c>
      <c r="J236" s="1" t="s">
        <v>3190</v>
      </c>
      <c r="K236" s="1" t="s">
        <v>4981</v>
      </c>
      <c r="L236" s="1">
        <v>1</v>
      </c>
      <c r="M236" s="1">
        <v>3</v>
      </c>
      <c r="N236" s="1">
        <v>7</v>
      </c>
      <c r="O236" s="1">
        <v>8</v>
      </c>
      <c r="P236" s="1">
        <v>28</v>
      </c>
      <c r="Q236" s="16">
        <v>292.03488372093022</v>
      </c>
      <c r="R236" s="21">
        <v>2.1795654304843812</v>
      </c>
      <c r="S236" s="21">
        <v>19.476770313949817</v>
      </c>
      <c r="T236" s="21">
        <v>17.297204883465437</v>
      </c>
      <c r="U236" s="21">
        <v>0.131141205956009</v>
      </c>
      <c r="V236" s="21">
        <v>7.1661371618996395</v>
      </c>
      <c r="W236" s="21">
        <v>7.0349959559436304</v>
      </c>
      <c r="X236" s="13" t="s">
        <v>2350</v>
      </c>
      <c r="Y2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 s="1">
        <v>41.6854049158</v>
      </c>
      <c r="AA236" s="1">
        <v>-81.344531630299997</v>
      </c>
      <c r="AB236" s="1">
        <v>41.687417650800001</v>
      </c>
      <c r="AC236" s="1">
        <v>-81.335280792999995</v>
      </c>
    </row>
    <row r="237" spans="1:29" x14ac:dyDescent="0.25">
      <c r="A237" s="13">
        <v>121</v>
      </c>
      <c r="B237" s="22" t="s">
        <v>4937</v>
      </c>
      <c r="C237" s="17">
        <v>6</v>
      </c>
      <c r="D237" s="1" t="s">
        <v>784</v>
      </c>
      <c r="E237" s="1" t="s">
        <v>3848</v>
      </c>
      <c r="F237" s="1" t="s">
        <v>3873</v>
      </c>
      <c r="G237" s="1" t="s">
        <v>3917</v>
      </c>
      <c r="H237" s="1">
        <v>18.2</v>
      </c>
      <c r="I237" s="1">
        <v>18.7</v>
      </c>
      <c r="J237" s="1" t="s">
        <v>3190</v>
      </c>
      <c r="K237" s="1" t="s">
        <v>4988</v>
      </c>
      <c r="L237" s="1">
        <v>0</v>
      </c>
      <c r="M237" s="1">
        <v>1</v>
      </c>
      <c r="N237" s="1">
        <v>7</v>
      </c>
      <c r="O237" s="1">
        <v>12</v>
      </c>
      <c r="P237" s="1">
        <v>15</v>
      </c>
      <c r="Q237" s="16">
        <v>159.75481468023256</v>
      </c>
      <c r="R237" s="21">
        <v>1.0851181088450204</v>
      </c>
      <c r="S237" s="21">
        <v>14.067476141828436</v>
      </c>
      <c r="T237" s="21">
        <v>12.982358032983417</v>
      </c>
      <c r="U237" s="21">
        <v>8.5482716921828156E-2</v>
      </c>
      <c r="V237" s="21">
        <v>7.1578261571446351</v>
      </c>
      <c r="W237" s="21">
        <v>7.0723434402228067</v>
      </c>
      <c r="X237" s="13" t="s">
        <v>2350</v>
      </c>
      <c r="Y2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 s="1">
        <v>39.973623902100002</v>
      </c>
      <c r="AA237" s="1">
        <v>-82.983185636900004</v>
      </c>
      <c r="AB237" s="1">
        <v>39.980811790200001</v>
      </c>
      <c r="AC237" s="1">
        <v>-82.984178225899996</v>
      </c>
    </row>
    <row r="238" spans="1:29" x14ac:dyDescent="0.25">
      <c r="A238" s="13">
        <v>122</v>
      </c>
      <c r="B238" s="22" t="s">
        <v>4937</v>
      </c>
      <c r="C238" s="17">
        <v>12</v>
      </c>
      <c r="D238" s="1" t="s">
        <v>785</v>
      </c>
      <c r="E238" s="1" t="s">
        <v>4532</v>
      </c>
      <c r="F238" s="1" t="s">
        <v>4514</v>
      </c>
      <c r="G238" s="1" t="s">
        <v>3920</v>
      </c>
      <c r="H238" s="1">
        <v>14.9</v>
      </c>
      <c r="I238" s="1">
        <v>15.4</v>
      </c>
      <c r="J238" s="1" t="s">
        <v>3190</v>
      </c>
      <c r="K238" s="1" t="s">
        <v>4985</v>
      </c>
      <c r="L238" s="1">
        <v>1</v>
      </c>
      <c r="M238" s="1">
        <v>3</v>
      </c>
      <c r="N238" s="1">
        <v>11</v>
      </c>
      <c r="O238" s="1">
        <v>24</v>
      </c>
      <c r="P238" s="1">
        <v>61</v>
      </c>
      <c r="Q238" s="16">
        <v>422.22238372093022</v>
      </c>
      <c r="R238" s="21">
        <v>0.90483198285234478</v>
      </c>
      <c r="S238" s="21">
        <v>34.856184626683884</v>
      </c>
      <c r="T238" s="21">
        <v>33.951352643831541</v>
      </c>
      <c r="U238" s="21">
        <v>6.2741658172196832E-2</v>
      </c>
      <c r="V238" s="21">
        <v>7.1545940541637298</v>
      </c>
      <c r="W238" s="21">
        <v>7.0918523959915332</v>
      </c>
      <c r="X238" s="13" t="s">
        <v>2350</v>
      </c>
      <c r="Y2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 s="1">
        <v>41.478876734000004</v>
      </c>
      <c r="AA238" s="1">
        <v>-81.693416767299993</v>
      </c>
      <c r="AB238" s="1">
        <v>41.485929219799999</v>
      </c>
      <c r="AC238" s="1">
        <v>-81.691284187500003</v>
      </c>
    </row>
    <row r="239" spans="1:29" x14ac:dyDescent="0.25">
      <c r="A239" s="13">
        <v>58</v>
      </c>
      <c r="B239" s="22" t="s">
        <v>3197</v>
      </c>
      <c r="C239" s="17">
        <v>12</v>
      </c>
      <c r="D239" s="1" t="s">
        <v>785</v>
      </c>
      <c r="E239" s="1" t="s">
        <v>869</v>
      </c>
      <c r="F239" s="1" t="s">
        <v>5588</v>
      </c>
      <c r="G239" s="1" t="s">
        <v>322</v>
      </c>
      <c r="H239" s="21">
        <v>14.982999999992899</v>
      </c>
      <c r="I239" s="21">
        <v>0</v>
      </c>
      <c r="J239" s="1" t="s">
        <v>258</v>
      </c>
      <c r="K239" s="1" t="s">
        <v>259</v>
      </c>
      <c r="L239" s="1">
        <v>0</v>
      </c>
      <c r="M239" s="1">
        <v>4</v>
      </c>
      <c r="N239" s="1">
        <v>15</v>
      </c>
      <c r="O239" s="1">
        <v>22</v>
      </c>
      <c r="P239" s="1">
        <v>114</v>
      </c>
      <c r="Q239" s="16">
        <v>492.53488372093022</v>
      </c>
      <c r="R239" s="21">
        <v>6.2998804418009309</v>
      </c>
      <c r="S239" s="21">
        <v>30.967382517493537</v>
      </c>
      <c r="T239" s="21">
        <v>24.667502075692607</v>
      </c>
      <c r="U239" s="21">
        <v>0.43212655447992399</v>
      </c>
      <c r="V239" s="21">
        <v>7.1524036380484288</v>
      </c>
      <c r="W239" s="21">
        <v>6.7202770835685044</v>
      </c>
      <c r="X239" s="13" t="s">
        <v>2350</v>
      </c>
      <c r="Y2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 s="1">
        <v>41.450713</v>
      </c>
      <c r="AA239" s="1">
        <v>-81.701732000000007</v>
      </c>
      <c r="AB239" s="1">
        <v>0</v>
      </c>
      <c r="AC239" s="1">
        <v>0</v>
      </c>
    </row>
    <row r="240" spans="1:29" x14ac:dyDescent="0.25">
      <c r="A240" s="13">
        <v>59</v>
      </c>
      <c r="B240" s="22" t="s">
        <v>3197</v>
      </c>
      <c r="C240" s="17">
        <v>8</v>
      </c>
      <c r="D240" s="1" t="s">
        <v>787</v>
      </c>
      <c r="E240" s="1" t="s">
        <v>870</v>
      </c>
      <c r="F240" s="1" t="s">
        <v>5415</v>
      </c>
      <c r="G240" s="1" t="s">
        <v>323</v>
      </c>
      <c r="H240" s="21">
        <v>13.536999999996624</v>
      </c>
      <c r="I240" s="21">
        <v>0</v>
      </c>
      <c r="J240" s="1" t="s">
        <v>258</v>
      </c>
      <c r="K240" s="1" t="s">
        <v>259</v>
      </c>
      <c r="L240" s="1">
        <v>0</v>
      </c>
      <c r="M240" s="1">
        <v>0</v>
      </c>
      <c r="N240" s="1">
        <v>21</v>
      </c>
      <c r="O240" s="1">
        <v>21</v>
      </c>
      <c r="P240" s="1">
        <v>74</v>
      </c>
      <c r="Q240" s="16">
        <v>304.671875</v>
      </c>
      <c r="R240" s="21">
        <v>5.7722493366683327</v>
      </c>
      <c r="S240" s="21">
        <v>22.858002453835887</v>
      </c>
      <c r="T240" s="21">
        <v>17.085753117167556</v>
      </c>
      <c r="U240" s="21">
        <v>0.39593484995414646</v>
      </c>
      <c r="V240" s="21">
        <v>7.1501842879047315</v>
      </c>
      <c r="W240" s="21">
        <v>6.7542494379505849</v>
      </c>
      <c r="X240" s="13" t="s">
        <v>2350</v>
      </c>
      <c r="Y2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 s="1">
        <v>39.113177999999998</v>
      </c>
      <c r="AA240" s="1">
        <v>-84.560379999999995</v>
      </c>
      <c r="AB240" s="1">
        <v>0</v>
      </c>
      <c r="AC240" s="1">
        <v>0</v>
      </c>
    </row>
    <row r="241" spans="1:29" x14ac:dyDescent="0.25">
      <c r="A241" s="13">
        <v>123</v>
      </c>
      <c r="B241" s="22" t="s">
        <v>4937</v>
      </c>
      <c r="C241" s="17">
        <v>8</v>
      </c>
      <c r="D241" s="1" t="s">
        <v>787</v>
      </c>
      <c r="E241" s="1" t="s">
        <v>4497</v>
      </c>
      <c r="F241" s="1" t="s">
        <v>4498</v>
      </c>
      <c r="G241" s="1" t="s">
        <v>3918</v>
      </c>
      <c r="H241" s="1">
        <v>7.8</v>
      </c>
      <c r="I241" s="1">
        <v>8.3000000000000007</v>
      </c>
      <c r="J241" s="1" t="s">
        <v>3190</v>
      </c>
      <c r="K241" s="1" t="s">
        <v>4988</v>
      </c>
      <c r="L241" s="1">
        <v>1</v>
      </c>
      <c r="M241" s="1">
        <v>3</v>
      </c>
      <c r="N241" s="1">
        <v>13</v>
      </c>
      <c r="O241" s="1">
        <v>8</v>
      </c>
      <c r="P241" s="1">
        <v>132</v>
      </c>
      <c r="Q241" s="16">
        <v>435.31613372093022</v>
      </c>
      <c r="R241" s="21">
        <v>1.2857374405907256</v>
      </c>
      <c r="S241" s="21">
        <v>62.77363072740588</v>
      </c>
      <c r="T241" s="21">
        <v>61.487893286815158</v>
      </c>
      <c r="U241" s="21">
        <v>0.10056441264041065</v>
      </c>
      <c r="V241" s="21">
        <v>7.147054397251333</v>
      </c>
      <c r="W241" s="21">
        <v>7.0464899846109219</v>
      </c>
      <c r="X241" s="13" t="s">
        <v>2350</v>
      </c>
      <c r="Y2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 s="1">
        <v>39.1736648511</v>
      </c>
      <c r="AA241" s="1">
        <v>-84.490665195099993</v>
      </c>
      <c r="AB241" s="1">
        <v>39.179741680100001</v>
      </c>
      <c r="AC241" s="1">
        <v>-84.485825071400001</v>
      </c>
    </row>
    <row r="242" spans="1:29" x14ac:dyDescent="0.25">
      <c r="A242" s="13">
        <v>60</v>
      </c>
      <c r="B242" s="22" t="s">
        <v>3197</v>
      </c>
      <c r="C242" s="17">
        <v>8</v>
      </c>
      <c r="D242" s="1" t="s">
        <v>787</v>
      </c>
      <c r="E242" s="1" t="s">
        <v>871</v>
      </c>
      <c r="F242" s="1" t="s">
        <v>5589</v>
      </c>
      <c r="G242" s="1" t="s">
        <v>324</v>
      </c>
      <c r="H242" s="21">
        <v>0.51799999999639113</v>
      </c>
      <c r="I242" s="21">
        <v>0</v>
      </c>
      <c r="J242" s="1" t="s">
        <v>258</v>
      </c>
      <c r="K242" s="1" t="s">
        <v>259</v>
      </c>
      <c r="L242" s="1">
        <v>0</v>
      </c>
      <c r="M242" s="1">
        <v>0</v>
      </c>
      <c r="N242" s="1">
        <v>22</v>
      </c>
      <c r="O242" s="1">
        <v>17</v>
      </c>
      <c r="P242" s="1">
        <v>78</v>
      </c>
      <c r="Q242" s="16">
        <v>297.46875</v>
      </c>
      <c r="R242" s="21">
        <v>9.5883231788709118</v>
      </c>
      <c r="S242" s="21">
        <v>23.201911044976622</v>
      </c>
      <c r="T242" s="21">
        <v>13.613587866105711</v>
      </c>
      <c r="U242" s="21">
        <v>0.65769010964611652</v>
      </c>
      <c r="V242" s="21">
        <v>7.1376218008442809</v>
      </c>
      <c r="W242" s="21">
        <v>6.4799316911981641</v>
      </c>
      <c r="X242" s="13" t="s">
        <v>2350</v>
      </c>
      <c r="Y2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 s="1">
        <v>39.136299000000001</v>
      </c>
      <c r="AA242" s="1">
        <v>-84.604709</v>
      </c>
      <c r="AB242" s="1">
        <v>0</v>
      </c>
      <c r="AC242" s="1">
        <v>0</v>
      </c>
    </row>
    <row r="243" spans="1:29" x14ac:dyDescent="0.25">
      <c r="A243" s="13">
        <v>61</v>
      </c>
      <c r="B243" s="22" t="s">
        <v>3197</v>
      </c>
      <c r="C243" s="17">
        <v>12</v>
      </c>
      <c r="D243" s="1" t="s">
        <v>785</v>
      </c>
      <c r="E243" s="1" t="s">
        <v>872</v>
      </c>
      <c r="F243" s="1" t="s">
        <v>5590</v>
      </c>
      <c r="G243" s="1" t="s">
        <v>325</v>
      </c>
      <c r="H243" s="21">
        <v>0.77999999999883585</v>
      </c>
      <c r="I243" s="21">
        <v>0</v>
      </c>
      <c r="J243" s="1" t="s">
        <v>258</v>
      </c>
      <c r="K243" s="1" t="s">
        <v>259</v>
      </c>
      <c r="L243" s="1">
        <v>0</v>
      </c>
      <c r="M243" s="1">
        <v>4</v>
      </c>
      <c r="N243" s="1">
        <v>13</v>
      </c>
      <c r="O243" s="1">
        <v>23</v>
      </c>
      <c r="P243" s="1">
        <v>77</v>
      </c>
      <c r="Q243" s="16">
        <v>446.87863372093022</v>
      </c>
      <c r="R243" s="21">
        <v>7.5639818865959514</v>
      </c>
      <c r="S243" s="21">
        <v>23.338029142068706</v>
      </c>
      <c r="T243" s="21">
        <v>15.774047255472755</v>
      </c>
      <c r="U243" s="21">
        <v>0.51883483520028173</v>
      </c>
      <c r="V243" s="21">
        <v>7.1262893756756238</v>
      </c>
      <c r="W243" s="21">
        <v>6.6074545404753424</v>
      </c>
      <c r="X243" s="13" t="s">
        <v>2350</v>
      </c>
      <c r="Y2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 s="1">
        <v>41.574061999999998</v>
      </c>
      <c r="AA243" s="1">
        <v>-81.547877999999997</v>
      </c>
      <c r="AB243" s="1">
        <v>0</v>
      </c>
      <c r="AC243" s="1">
        <v>0</v>
      </c>
    </row>
    <row r="244" spans="1:29" x14ac:dyDescent="0.25">
      <c r="A244" s="13">
        <v>124</v>
      </c>
      <c r="B244" s="22" t="s">
        <v>4937</v>
      </c>
      <c r="C244" s="17">
        <v>6</v>
      </c>
      <c r="D244" s="1" t="s">
        <v>784</v>
      </c>
      <c r="E244" s="1" t="s">
        <v>4493</v>
      </c>
      <c r="F244" s="1" t="s">
        <v>4494</v>
      </c>
      <c r="G244" s="1" t="s">
        <v>4565</v>
      </c>
      <c r="H244" s="1">
        <v>32.5</v>
      </c>
      <c r="I244" s="1">
        <v>33</v>
      </c>
      <c r="J244" s="1" t="s">
        <v>3190</v>
      </c>
      <c r="K244" s="1" t="s">
        <v>4988</v>
      </c>
      <c r="L244" s="1">
        <v>0</v>
      </c>
      <c r="M244" s="1">
        <v>2</v>
      </c>
      <c r="N244" s="1">
        <v>15</v>
      </c>
      <c r="O244" s="1">
        <v>7</v>
      </c>
      <c r="P244" s="1">
        <v>22</v>
      </c>
      <c r="Q244" s="16">
        <v>242.61900436046511</v>
      </c>
      <c r="R244" s="21">
        <v>1.5459921024605956</v>
      </c>
      <c r="S244" s="21">
        <v>18.056910192958949</v>
      </c>
      <c r="T244" s="21">
        <v>16.510918090498354</v>
      </c>
      <c r="U244" s="21">
        <v>0.12137547977847903</v>
      </c>
      <c r="V244" s="21">
        <v>7.120409458882099</v>
      </c>
      <c r="W244" s="21">
        <v>6.9990339791036202</v>
      </c>
      <c r="X244" s="13" t="s">
        <v>2350</v>
      </c>
      <c r="Y2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 s="1">
        <v>40.053955881</v>
      </c>
      <c r="AA244" s="1">
        <v>-82.902768365499995</v>
      </c>
      <c r="AB244" s="1">
        <v>40.0467192013</v>
      </c>
      <c r="AC244" s="1">
        <v>-82.902431855700002</v>
      </c>
    </row>
    <row r="245" spans="1:29" x14ac:dyDescent="0.25">
      <c r="A245" s="13">
        <v>125</v>
      </c>
      <c r="B245" s="22" t="s">
        <v>4937</v>
      </c>
      <c r="C245" s="17">
        <v>8</v>
      </c>
      <c r="D245" s="1" t="s">
        <v>787</v>
      </c>
      <c r="E245" s="1" t="s">
        <v>4502</v>
      </c>
      <c r="F245" s="1" t="s">
        <v>4503</v>
      </c>
      <c r="G245" s="1" t="s">
        <v>3918</v>
      </c>
      <c r="H245" s="1">
        <v>3.4</v>
      </c>
      <c r="I245" s="1">
        <v>3.9</v>
      </c>
      <c r="J245" s="1" t="s">
        <v>3190</v>
      </c>
      <c r="K245" s="1" t="s">
        <v>4985</v>
      </c>
      <c r="L245" s="1">
        <v>2</v>
      </c>
      <c r="M245" s="1">
        <v>1</v>
      </c>
      <c r="N245" s="1">
        <v>14</v>
      </c>
      <c r="O245" s="1">
        <v>12</v>
      </c>
      <c r="P245" s="1">
        <v>142</v>
      </c>
      <c r="Q245" s="16">
        <v>423.93631904069764</v>
      </c>
      <c r="R245" s="21">
        <v>1.3185171068493708</v>
      </c>
      <c r="S245" s="21">
        <v>68.204628536629414</v>
      </c>
      <c r="T245" s="21">
        <v>66.886111429780044</v>
      </c>
      <c r="U245" s="21">
        <v>9.6434811750677141E-2</v>
      </c>
      <c r="V245" s="21">
        <v>7.1019920697325745</v>
      </c>
      <c r="W245" s="21">
        <v>7.0055572579818977</v>
      </c>
      <c r="X245" s="13" t="s">
        <v>2350</v>
      </c>
      <c r="Y2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 s="1">
        <v>39.137116787399997</v>
      </c>
      <c r="AA245" s="1">
        <v>-84.533958146399996</v>
      </c>
      <c r="AB245" s="1">
        <v>39.144097661899998</v>
      </c>
      <c r="AC245" s="1">
        <v>-84.536346688600005</v>
      </c>
    </row>
    <row r="246" spans="1:29" x14ac:dyDescent="0.25">
      <c r="A246" s="13">
        <v>126</v>
      </c>
      <c r="B246" s="22" t="s">
        <v>4937</v>
      </c>
      <c r="C246" s="17">
        <v>7</v>
      </c>
      <c r="D246" s="1" t="s">
        <v>3196</v>
      </c>
      <c r="E246" s="1" t="s">
        <v>4505</v>
      </c>
      <c r="F246" s="1" t="s">
        <v>4506</v>
      </c>
      <c r="G246" s="1" t="s">
        <v>3918</v>
      </c>
      <c r="H246" s="1">
        <v>13.9</v>
      </c>
      <c r="I246" s="1">
        <v>14.4</v>
      </c>
      <c r="J246" s="1" t="s">
        <v>3190</v>
      </c>
      <c r="K246" s="1" t="s">
        <v>4985</v>
      </c>
      <c r="L246" s="1">
        <v>0</v>
      </c>
      <c r="M246" s="1">
        <v>2</v>
      </c>
      <c r="N246" s="1">
        <v>13</v>
      </c>
      <c r="O246" s="1">
        <v>15</v>
      </c>
      <c r="P246" s="1">
        <v>54</v>
      </c>
      <c r="Q246" s="16">
        <v>297.02525436046511</v>
      </c>
      <c r="R246" s="21">
        <v>1.2098508766473313</v>
      </c>
      <c r="S246" s="21">
        <v>34.479160799256341</v>
      </c>
      <c r="T246" s="21">
        <v>33.269309922609011</v>
      </c>
      <c r="U246" s="21">
        <v>8.3686002636513726E-2</v>
      </c>
      <c r="V246" s="21">
        <v>7.0958743381319653</v>
      </c>
      <c r="W246" s="21">
        <v>7.012188335495452</v>
      </c>
      <c r="X246" s="13" t="s">
        <v>2350</v>
      </c>
      <c r="Y2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 s="1">
        <v>39.772918103400002</v>
      </c>
      <c r="AA246" s="1">
        <v>-84.187855754799997</v>
      </c>
      <c r="AB246" s="1">
        <v>39.779746746000001</v>
      </c>
      <c r="AC246" s="1">
        <v>-84.185573391700004</v>
      </c>
    </row>
    <row r="247" spans="1:29" x14ac:dyDescent="0.25">
      <c r="A247" s="13">
        <v>62</v>
      </c>
      <c r="B247" s="22" t="s">
        <v>3197</v>
      </c>
      <c r="C247" s="17">
        <v>8</v>
      </c>
      <c r="D247" s="1" t="s">
        <v>787</v>
      </c>
      <c r="E247" s="1" t="s">
        <v>873</v>
      </c>
      <c r="F247" s="1" t="s">
        <v>5256</v>
      </c>
      <c r="G247" s="1" t="s">
        <v>326</v>
      </c>
      <c r="H247" s="21">
        <v>5.9820000000036089</v>
      </c>
      <c r="I247" s="21">
        <v>0</v>
      </c>
      <c r="J247" s="1" t="s">
        <v>258</v>
      </c>
      <c r="K247" s="1" t="s">
        <v>259</v>
      </c>
      <c r="L247" s="1">
        <v>0</v>
      </c>
      <c r="M247" s="1">
        <v>2</v>
      </c>
      <c r="N247" s="1">
        <v>13</v>
      </c>
      <c r="O247" s="1">
        <v>21</v>
      </c>
      <c r="P247" s="1">
        <v>82</v>
      </c>
      <c r="Q247" s="16">
        <v>351.65025436046511</v>
      </c>
      <c r="R247" s="21">
        <v>11.302539269014511</v>
      </c>
      <c r="S247" s="21">
        <v>25.160327791558966</v>
      </c>
      <c r="T247" s="21">
        <v>13.857788522544455</v>
      </c>
      <c r="U247" s="21">
        <v>0.77527302245073504</v>
      </c>
      <c r="V247" s="21">
        <v>7.0911203153948481</v>
      </c>
      <c r="W247" s="21">
        <v>6.3158472929441132</v>
      </c>
      <c r="X247" s="13" t="s">
        <v>2350</v>
      </c>
      <c r="Y2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 s="1">
        <v>39.203014000000003</v>
      </c>
      <c r="AA247" s="1">
        <v>-84.547673000000003</v>
      </c>
      <c r="AB247" s="1">
        <v>0</v>
      </c>
      <c r="AC247" s="1">
        <v>0</v>
      </c>
    </row>
    <row r="248" spans="1:29" x14ac:dyDescent="0.25">
      <c r="A248" s="13">
        <v>36</v>
      </c>
      <c r="B248" s="22" t="s">
        <v>4966</v>
      </c>
      <c r="C248" s="17">
        <v>8</v>
      </c>
      <c r="D248" s="1" t="s">
        <v>787</v>
      </c>
      <c r="E248" s="1" t="s">
        <v>3933</v>
      </c>
      <c r="F248" s="1" t="s">
        <v>3944</v>
      </c>
      <c r="G248" s="1" t="s">
        <v>4361</v>
      </c>
      <c r="H248" s="1">
        <v>17.899999999999999</v>
      </c>
      <c r="I248" s="1">
        <v>18.399999999999999</v>
      </c>
      <c r="J248" s="1" t="s">
        <v>3190</v>
      </c>
      <c r="K248" s="1" t="s">
        <v>4982</v>
      </c>
      <c r="L248" s="1">
        <v>2</v>
      </c>
      <c r="M248" s="1">
        <v>4</v>
      </c>
      <c r="N248" s="1">
        <v>25</v>
      </c>
      <c r="O248" s="1">
        <v>14</v>
      </c>
      <c r="P248" s="1">
        <v>67</v>
      </c>
      <c r="Q248" s="16">
        <v>566.85701308139528</v>
      </c>
      <c r="R248" s="21">
        <v>0.37200780163430924</v>
      </c>
      <c r="S248" s="21">
        <v>42.833919677365209</v>
      </c>
      <c r="T248" s="21">
        <v>42.461911875730898</v>
      </c>
      <c r="U248" s="21">
        <v>2.0874615776096356E-2</v>
      </c>
      <c r="V248" s="21">
        <v>7.0773141553335792</v>
      </c>
      <c r="W248" s="21">
        <v>7.0564395395574833</v>
      </c>
      <c r="X248" s="13" t="s">
        <v>2350</v>
      </c>
      <c r="Y2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 s="1">
        <v>39.134654276500001</v>
      </c>
      <c r="AA248" s="1">
        <v>-84.574669353999994</v>
      </c>
      <c r="AB248" s="1">
        <v>39.1332011975</v>
      </c>
      <c r="AC248" s="1">
        <v>-84.565685628099999</v>
      </c>
    </row>
    <row r="249" spans="1:29" x14ac:dyDescent="0.25">
      <c r="A249" s="13">
        <v>63</v>
      </c>
      <c r="B249" s="22" t="s">
        <v>3197</v>
      </c>
      <c r="C249" s="17">
        <v>12</v>
      </c>
      <c r="D249" s="1" t="s">
        <v>785</v>
      </c>
      <c r="E249" s="1" t="s">
        <v>874</v>
      </c>
      <c r="F249" s="1" t="s">
        <v>5591</v>
      </c>
      <c r="G249" s="1" t="s">
        <v>327</v>
      </c>
      <c r="H249" s="21">
        <v>0.82399999999324791</v>
      </c>
      <c r="I249" s="21">
        <v>0</v>
      </c>
      <c r="J249" s="1" t="s">
        <v>258</v>
      </c>
      <c r="K249" s="1" t="s">
        <v>259</v>
      </c>
      <c r="L249" s="1">
        <v>0</v>
      </c>
      <c r="M249" s="1">
        <v>3</v>
      </c>
      <c r="N249" s="1">
        <v>10</v>
      </c>
      <c r="O249" s="1">
        <v>27</v>
      </c>
      <c r="P249" s="1">
        <v>88</v>
      </c>
      <c r="Q249" s="16">
        <v>410.31131904069764</v>
      </c>
      <c r="R249" s="21">
        <v>7.053968485784238</v>
      </c>
      <c r="S249" s="21">
        <v>25.522198742465577</v>
      </c>
      <c r="T249" s="21">
        <v>18.468230256681338</v>
      </c>
      <c r="U249" s="21">
        <v>0.4838515786659161</v>
      </c>
      <c r="V249" s="21">
        <v>7.0666190884372018</v>
      </c>
      <c r="W249" s="21">
        <v>6.5827675097712852</v>
      </c>
      <c r="X249" s="13" t="s">
        <v>2350</v>
      </c>
      <c r="Y2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 s="1">
        <v>41.553334999999997</v>
      </c>
      <c r="AA249" s="1">
        <v>-81.575427000000005</v>
      </c>
      <c r="AB249" s="1">
        <v>0</v>
      </c>
      <c r="AC249" s="1">
        <v>0</v>
      </c>
    </row>
    <row r="250" spans="1:29" x14ac:dyDescent="0.25">
      <c r="A250" s="13">
        <v>127</v>
      </c>
      <c r="B250" s="22" t="s">
        <v>4937</v>
      </c>
      <c r="C250" s="17">
        <v>8</v>
      </c>
      <c r="D250" s="1" t="s">
        <v>788</v>
      </c>
      <c r="E250" s="1" t="s">
        <v>4524</v>
      </c>
      <c r="F250" s="1" t="s">
        <v>4537</v>
      </c>
      <c r="G250" s="1" t="s">
        <v>3918</v>
      </c>
      <c r="H250" s="1">
        <v>4.3</v>
      </c>
      <c r="I250" s="1">
        <v>4.8</v>
      </c>
      <c r="J250" s="1" t="s">
        <v>3190</v>
      </c>
      <c r="K250" s="1" t="s">
        <v>4986</v>
      </c>
      <c r="L250" s="1">
        <v>0</v>
      </c>
      <c r="M250" s="1">
        <v>3</v>
      </c>
      <c r="N250" s="1">
        <v>13</v>
      </c>
      <c r="O250" s="1">
        <v>10</v>
      </c>
      <c r="P250" s="1">
        <v>50</v>
      </c>
      <c r="Q250" s="16">
        <v>316.51444404069764</v>
      </c>
      <c r="R250" s="21">
        <v>0.96361038624406581</v>
      </c>
      <c r="S250" s="21">
        <v>29.66025408821973</v>
      </c>
      <c r="T250" s="21">
        <v>28.696643701975663</v>
      </c>
      <c r="U250" s="21">
        <v>3.5902389187861795E-2</v>
      </c>
      <c r="V250" s="21">
        <v>7.0621605782641037</v>
      </c>
      <c r="W250" s="21">
        <v>7.0262581890762421</v>
      </c>
      <c r="X250" s="13" t="s">
        <v>2350</v>
      </c>
      <c r="Y2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 s="1">
        <v>39.344462224799997</v>
      </c>
      <c r="AA250" s="1">
        <v>-84.387384134200005</v>
      </c>
      <c r="AB250" s="1">
        <v>39.348657628600002</v>
      </c>
      <c r="AC250" s="1">
        <v>-84.379792611900001</v>
      </c>
    </row>
    <row r="251" spans="1:29" x14ac:dyDescent="0.25">
      <c r="A251" s="13">
        <v>12</v>
      </c>
      <c r="B251" s="22" t="s">
        <v>4967</v>
      </c>
      <c r="C251" s="17">
        <v>4</v>
      </c>
      <c r="D251" s="1" t="s">
        <v>801</v>
      </c>
      <c r="E251" s="1" t="s">
        <v>3249</v>
      </c>
      <c r="F251" s="1" t="s">
        <v>4572</v>
      </c>
      <c r="G251" s="1" t="s">
        <v>3756</v>
      </c>
      <c r="H251" s="1">
        <v>18.3</v>
      </c>
      <c r="I251" s="1">
        <v>18.8</v>
      </c>
      <c r="J251" s="1" t="s">
        <v>3190</v>
      </c>
      <c r="K251" s="1" t="s">
        <v>4975</v>
      </c>
      <c r="L251" s="1">
        <v>0</v>
      </c>
      <c r="M251" s="1">
        <v>0</v>
      </c>
      <c r="N251" s="1">
        <v>9</v>
      </c>
      <c r="O251" s="1">
        <v>15</v>
      </c>
      <c r="P251" s="1">
        <v>51</v>
      </c>
      <c r="Q251" s="16">
        <v>176.484375</v>
      </c>
      <c r="R251" s="21">
        <v>1.258954588464082</v>
      </c>
      <c r="S251" s="21">
        <v>35.565257972450901</v>
      </c>
      <c r="T251" s="21">
        <v>34.306303383986815</v>
      </c>
      <c r="U251" s="21">
        <v>9.6462902562588757E-2</v>
      </c>
      <c r="V251" s="21">
        <v>7.0591436659239468</v>
      </c>
      <c r="W251" s="21">
        <v>6.9626807633613579</v>
      </c>
      <c r="X251" s="13" t="s">
        <v>2350</v>
      </c>
      <c r="Y2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 s="1">
        <v>41.024329232699998</v>
      </c>
      <c r="AA251" s="1">
        <v>-80.6528768684</v>
      </c>
      <c r="AB251" s="1">
        <v>41.024289745600001</v>
      </c>
      <c r="AC251" s="1">
        <v>-80.643309613</v>
      </c>
    </row>
    <row r="252" spans="1:29" x14ac:dyDescent="0.25">
      <c r="A252" s="13">
        <v>128</v>
      </c>
      <c r="B252" s="22" t="s">
        <v>4937</v>
      </c>
      <c r="C252" s="17">
        <v>6</v>
      </c>
      <c r="D252" s="1" t="s">
        <v>784</v>
      </c>
      <c r="E252" s="1" t="s">
        <v>4493</v>
      </c>
      <c r="F252" s="1" t="s">
        <v>4508</v>
      </c>
      <c r="G252" s="1" t="s">
        <v>4565</v>
      </c>
      <c r="H252" s="1">
        <v>36.700000000000003</v>
      </c>
      <c r="I252" s="1">
        <v>37.200000000000003</v>
      </c>
      <c r="J252" s="1" t="s">
        <v>3190</v>
      </c>
      <c r="K252" s="1" t="s">
        <v>4986</v>
      </c>
      <c r="L252" s="1">
        <v>1</v>
      </c>
      <c r="M252" s="1">
        <v>3</v>
      </c>
      <c r="N252" s="1">
        <v>10</v>
      </c>
      <c r="O252" s="1">
        <v>6</v>
      </c>
      <c r="P252" s="1">
        <v>30</v>
      </c>
      <c r="Q252" s="16">
        <v>304.80050872093022</v>
      </c>
      <c r="R252" s="21">
        <v>1.0701707918981205</v>
      </c>
      <c r="S252" s="21">
        <v>19.816454130477418</v>
      </c>
      <c r="T252" s="21">
        <v>18.746283338579296</v>
      </c>
      <c r="U252" s="21">
        <v>6.2761202690020612E-2</v>
      </c>
      <c r="V252" s="21">
        <v>7.0412346109782629</v>
      </c>
      <c r="W252" s="21">
        <v>6.9784734082882425</v>
      </c>
      <c r="X252" s="13" t="s">
        <v>2350</v>
      </c>
      <c r="Y2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 s="1">
        <v>40.007913190399996</v>
      </c>
      <c r="AA252" s="1">
        <v>-82.880049622499996</v>
      </c>
      <c r="AB252" s="1">
        <v>40.0057958206</v>
      </c>
      <c r="AC252" s="1">
        <v>-82.871087567499998</v>
      </c>
    </row>
    <row r="253" spans="1:29" x14ac:dyDescent="0.25">
      <c r="A253" s="13">
        <v>64</v>
      </c>
      <c r="B253" s="22" t="s">
        <v>3197</v>
      </c>
      <c r="C253" s="17">
        <v>8</v>
      </c>
      <c r="D253" s="1" t="s">
        <v>788</v>
      </c>
      <c r="E253" s="1" t="s">
        <v>875</v>
      </c>
      <c r="F253" s="1" t="s">
        <v>5486</v>
      </c>
      <c r="G253" s="1" t="s">
        <v>328</v>
      </c>
      <c r="H253" s="21">
        <v>3.1070000000036089</v>
      </c>
      <c r="I253" s="21">
        <v>0</v>
      </c>
      <c r="J253" s="1" t="s">
        <v>258</v>
      </c>
      <c r="K253" s="1" t="s">
        <v>259</v>
      </c>
      <c r="L253" s="1">
        <v>0</v>
      </c>
      <c r="M253" s="1">
        <v>5</v>
      </c>
      <c r="N253" s="1">
        <v>17</v>
      </c>
      <c r="O253" s="1">
        <v>17</v>
      </c>
      <c r="P253" s="1">
        <v>97</v>
      </c>
      <c r="Q253" s="16">
        <v>512.11782340116281</v>
      </c>
      <c r="R253" s="21">
        <v>9.698772481952652</v>
      </c>
      <c r="S253" s="21">
        <v>26.698410555255961</v>
      </c>
      <c r="T253" s="21">
        <v>16.999638073303309</v>
      </c>
      <c r="U253" s="21">
        <v>0.66526613862418038</v>
      </c>
      <c r="V253" s="21">
        <v>7.025778840094751</v>
      </c>
      <c r="W253" s="21">
        <v>6.3605127014705705</v>
      </c>
      <c r="X253" s="13" t="s">
        <v>2350</v>
      </c>
      <c r="Y2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 s="1">
        <v>39.332597999999997</v>
      </c>
      <c r="AA253" s="1">
        <v>-84.521713000000005</v>
      </c>
      <c r="AB253" s="1">
        <v>0</v>
      </c>
      <c r="AC253" s="1">
        <v>0</v>
      </c>
    </row>
    <row r="254" spans="1:29" x14ac:dyDescent="0.25">
      <c r="A254" s="13">
        <v>65</v>
      </c>
      <c r="B254" s="22" t="s">
        <v>3197</v>
      </c>
      <c r="C254" s="17">
        <v>6</v>
      </c>
      <c r="D254" s="1" t="s">
        <v>784</v>
      </c>
      <c r="E254" s="1" t="s">
        <v>876</v>
      </c>
      <c r="F254" s="1" t="s">
        <v>5462</v>
      </c>
      <c r="G254" s="1" t="s">
        <v>329</v>
      </c>
      <c r="H254" s="21">
        <v>2.7799999999988358</v>
      </c>
      <c r="I254" s="21">
        <v>0</v>
      </c>
      <c r="J254" s="1" t="s">
        <v>258</v>
      </c>
      <c r="K254" s="1" t="s">
        <v>259</v>
      </c>
      <c r="L254" s="1">
        <v>1</v>
      </c>
      <c r="M254" s="1">
        <v>2</v>
      </c>
      <c r="N254" s="1">
        <v>17</v>
      </c>
      <c r="O254" s="1">
        <v>18</v>
      </c>
      <c r="P254" s="1">
        <v>60</v>
      </c>
      <c r="Q254" s="16">
        <v>388.20194404069764</v>
      </c>
      <c r="R254" s="21">
        <v>10.636387302751221</v>
      </c>
      <c r="S254" s="21">
        <v>19.594715298041102</v>
      </c>
      <c r="T254" s="21">
        <v>8.9583279952898813</v>
      </c>
      <c r="U254" s="21">
        <v>0.72957978166613813</v>
      </c>
      <c r="V254" s="21">
        <v>7.0159317296604957</v>
      </c>
      <c r="W254" s="21">
        <v>6.2863519479943575</v>
      </c>
      <c r="X254" s="13" t="s">
        <v>2350</v>
      </c>
      <c r="Y2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 s="1">
        <v>39.985256999999997</v>
      </c>
      <c r="AA254" s="1">
        <v>-82.791128</v>
      </c>
      <c r="AB254" s="1">
        <v>0</v>
      </c>
      <c r="AC254" s="1">
        <v>0</v>
      </c>
    </row>
    <row r="255" spans="1:29" x14ac:dyDescent="0.25">
      <c r="A255" s="13">
        <v>129</v>
      </c>
      <c r="B255" s="22" t="s">
        <v>4937</v>
      </c>
      <c r="C255" s="17">
        <v>6</v>
      </c>
      <c r="D255" s="1" t="s">
        <v>784</v>
      </c>
      <c r="E255" s="1" t="s">
        <v>4493</v>
      </c>
      <c r="F255" s="1" t="s">
        <v>4494</v>
      </c>
      <c r="G255" s="1" t="s">
        <v>4565</v>
      </c>
      <c r="H255" s="1">
        <v>22.3</v>
      </c>
      <c r="I255" s="1">
        <v>22.8</v>
      </c>
      <c r="J255" s="1" t="s">
        <v>3190</v>
      </c>
      <c r="K255" s="1" t="s">
        <v>4987</v>
      </c>
      <c r="L255" s="1">
        <v>0</v>
      </c>
      <c r="M255" s="1">
        <v>0</v>
      </c>
      <c r="N255" s="1">
        <v>11</v>
      </c>
      <c r="O255" s="1">
        <v>7</v>
      </c>
      <c r="P255" s="1">
        <v>52</v>
      </c>
      <c r="Q255" s="16">
        <v>155.078125</v>
      </c>
      <c r="R255" s="21">
        <v>1.4139274114853386</v>
      </c>
      <c r="S255" s="21">
        <v>29.10814300988535</v>
      </c>
      <c r="T255" s="21">
        <v>27.69421559840001</v>
      </c>
      <c r="U255" s="21">
        <v>0.10693224945868782</v>
      </c>
      <c r="V255" s="21">
        <v>6.9809318887874863</v>
      </c>
      <c r="W255" s="21">
        <v>6.8739996393287983</v>
      </c>
      <c r="X255" s="13" t="s">
        <v>2350</v>
      </c>
      <c r="Y2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 s="1">
        <v>40.112071573599998</v>
      </c>
      <c r="AA255" s="1">
        <v>-83.044568593700006</v>
      </c>
      <c r="AB255" s="1">
        <v>40.112092178600001</v>
      </c>
      <c r="AC255" s="1">
        <v>-83.035129591699999</v>
      </c>
    </row>
    <row r="256" spans="1:29" x14ac:dyDescent="0.25">
      <c r="A256" s="13">
        <v>66</v>
      </c>
      <c r="B256" s="22" t="s">
        <v>3197</v>
      </c>
      <c r="C256" s="17">
        <v>7</v>
      </c>
      <c r="D256" s="1" t="s">
        <v>3196</v>
      </c>
      <c r="E256" s="1" t="s">
        <v>877</v>
      </c>
      <c r="F256" s="1" t="s">
        <v>5330</v>
      </c>
      <c r="G256" s="1" t="s">
        <v>330</v>
      </c>
      <c r="H256" s="21">
        <v>1.7899999999935972</v>
      </c>
      <c r="I256" s="21">
        <v>0</v>
      </c>
      <c r="J256" s="1" t="s">
        <v>258</v>
      </c>
      <c r="K256" s="1" t="s">
        <v>259</v>
      </c>
      <c r="L256" s="1">
        <v>0</v>
      </c>
      <c r="M256" s="1">
        <v>5</v>
      </c>
      <c r="N256" s="1">
        <v>20</v>
      </c>
      <c r="O256" s="1">
        <v>15</v>
      </c>
      <c r="P256" s="1">
        <v>50</v>
      </c>
      <c r="Q256" s="16">
        <v>475.88344840116281</v>
      </c>
      <c r="R256" s="21">
        <v>7.3399673045946434</v>
      </c>
      <c r="S256" s="21">
        <v>17.600316686764245</v>
      </c>
      <c r="T256" s="21">
        <v>10.260349382169601</v>
      </c>
      <c r="U256" s="21">
        <v>0.50346904367967105</v>
      </c>
      <c r="V256" s="21">
        <v>6.9760491930495032</v>
      </c>
      <c r="W256" s="21">
        <v>6.4725801493698318</v>
      </c>
      <c r="X256" s="13" t="s">
        <v>2350</v>
      </c>
      <c r="Y2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 s="1">
        <v>39.790905000000002</v>
      </c>
      <c r="AA256" s="1">
        <v>-84.235071000000005</v>
      </c>
      <c r="AB256" s="1">
        <v>0</v>
      </c>
      <c r="AC256" s="1">
        <v>0</v>
      </c>
    </row>
    <row r="257" spans="1:29" x14ac:dyDescent="0.25">
      <c r="A257" s="13">
        <v>37</v>
      </c>
      <c r="B257" s="22" t="s">
        <v>4966</v>
      </c>
      <c r="C257" s="17">
        <v>8</v>
      </c>
      <c r="D257" s="1" t="s">
        <v>787</v>
      </c>
      <c r="E257" s="1" t="s">
        <v>3980</v>
      </c>
      <c r="F257" s="1" t="s">
        <v>3981</v>
      </c>
      <c r="G257" s="1" t="s">
        <v>4374</v>
      </c>
      <c r="H257" s="1">
        <v>0.8</v>
      </c>
      <c r="I257" s="1">
        <v>1.3</v>
      </c>
      <c r="J257" s="1" t="s">
        <v>3190</v>
      </c>
      <c r="K257" s="1" t="s">
        <v>4983</v>
      </c>
      <c r="L257" s="1">
        <v>1</v>
      </c>
      <c r="M257" s="1">
        <v>0</v>
      </c>
      <c r="N257" s="1">
        <v>21</v>
      </c>
      <c r="O257" s="1">
        <v>23</v>
      </c>
      <c r="P257" s="1">
        <v>94</v>
      </c>
      <c r="Q257" s="16">
        <v>379.22356468023258</v>
      </c>
      <c r="R257" s="21">
        <v>0.46594682292890732</v>
      </c>
      <c r="S257" s="21">
        <v>44.510601924349608</v>
      </c>
      <c r="T257" s="21">
        <v>44.044655101420702</v>
      </c>
      <c r="U257" s="21">
        <v>2.5378947364666199E-2</v>
      </c>
      <c r="V257" s="21">
        <v>6.974568256209416</v>
      </c>
      <c r="W257" s="21">
        <v>6.9491893088447494</v>
      </c>
      <c r="X257" s="13" t="s">
        <v>2350</v>
      </c>
      <c r="Y2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 s="1">
        <v>39.148569803199997</v>
      </c>
      <c r="AA257" s="1">
        <v>-84.597969637600002</v>
      </c>
      <c r="AB257" s="1">
        <v>39.1504186425</v>
      </c>
      <c r="AC257" s="1">
        <v>-84.589290516000005</v>
      </c>
    </row>
    <row r="258" spans="1:29" x14ac:dyDescent="0.25">
      <c r="A258" s="13">
        <v>130</v>
      </c>
      <c r="B258" s="22" t="s">
        <v>4937</v>
      </c>
      <c r="C258" s="17">
        <v>6</v>
      </c>
      <c r="D258" s="1" t="s">
        <v>784</v>
      </c>
      <c r="E258" s="1" t="s">
        <v>3842</v>
      </c>
      <c r="F258" s="1" t="s">
        <v>4501</v>
      </c>
      <c r="G258" s="1" t="s">
        <v>3916</v>
      </c>
      <c r="H258" s="1">
        <v>14.6</v>
      </c>
      <c r="I258" s="1">
        <v>15.1</v>
      </c>
      <c r="J258" s="1" t="s">
        <v>3190</v>
      </c>
      <c r="K258" s="1" t="s">
        <v>4980</v>
      </c>
      <c r="L258" s="1">
        <v>0</v>
      </c>
      <c r="M258" s="1">
        <v>2</v>
      </c>
      <c r="N258" s="1">
        <v>14</v>
      </c>
      <c r="O258" s="1">
        <v>12</v>
      </c>
      <c r="P258" s="1">
        <v>42</v>
      </c>
      <c r="Q258" s="16">
        <v>278.25962936046511</v>
      </c>
      <c r="R258" s="21">
        <v>1.0328233547126562</v>
      </c>
      <c r="S258" s="21">
        <v>25.719952357158668</v>
      </c>
      <c r="T258" s="21">
        <v>24.687129002446014</v>
      </c>
      <c r="U258" s="21">
        <v>7.8113161291611541E-2</v>
      </c>
      <c r="V258" s="21">
        <v>6.9673124504910202</v>
      </c>
      <c r="W258" s="21">
        <v>6.8891992891994089</v>
      </c>
      <c r="X258" s="13" t="s">
        <v>2350</v>
      </c>
      <c r="Y2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 s="1">
        <v>39.954411310300003</v>
      </c>
      <c r="AA258" s="1">
        <v>-82.988779076900002</v>
      </c>
      <c r="AB258" s="1">
        <v>39.955194673199998</v>
      </c>
      <c r="AC258" s="1">
        <v>-82.979615680699993</v>
      </c>
    </row>
    <row r="259" spans="1:29" x14ac:dyDescent="0.25">
      <c r="A259" s="13">
        <v>131</v>
      </c>
      <c r="B259" s="22" t="s">
        <v>4937</v>
      </c>
      <c r="C259" s="17">
        <v>6</v>
      </c>
      <c r="D259" s="1" t="s">
        <v>784</v>
      </c>
      <c r="E259" s="1" t="s">
        <v>3842</v>
      </c>
      <c r="F259" s="1" t="s">
        <v>4501</v>
      </c>
      <c r="G259" s="1" t="s">
        <v>3916</v>
      </c>
      <c r="H259" s="1">
        <v>22.8</v>
      </c>
      <c r="I259" s="1">
        <v>23.3</v>
      </c>
      <c r="J259" s="1" t="s">
        <v>3190</v>
      </c>
      <c r="K259" s="1" t="s">
        <v>4988</v>
      </c>
      <c r="L259" s="1">
        <v>3</v>
      </c>
      <c r="M259" s="1">
        <v>5</v>
      </c>
      <c r="N259" s="1">
        <v>15</v>
      </c>
      <c r="O259" s="1">
        <v>6</v>
      </c>
      <c r="P259" s="1">
        <v>46</v>
      </c>
      <c r="Q259" s="16">
        <v>536.24164244186045</v>
      </c>
      <c r="R259" s="21">
        <v>0.77616649380617919</v>
      </c>
      <c r="S259" s="21">
        <v>29.999857780810864</v>
      </c>
      <c r="T259" s="21">
        <v>29.223691287004684</v>
      </c>
      <c r="U259" s="21">
        <v>5.9696484671696755E-2</v>
      </c>
      <c r="V259" s="21">
        <v>6.9650615905384905</v>
      </c>
      <c r="W259" s="21">
        <v>6.9053651058667933</v>
      </c>
      <c r="X259" s="13" t="s">
        <v>2350</v>
      </c>
      <c r="Y2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 s="1">
        <v>39.934134032499998</v>
      </c>
      <c r="AA259" s="1">
        <v>-82.852476890399998</v>
      </c>
      <c r="AB259" s="1">
        <v>39.933608250699997</v>
      </c>
      <c r="AC259" s="1">
        <v>-82.843085274499998</v>
      </c>
    </row>
    <row r="260" spans="1:29" x14ac:dyDescent="0.25">
      <c r="A260" s="13">
        <v>38</v>
      </c>
      <c r="B260" s="22" t="s">
        <v>4966</v>
      </c>
      <c r="C260" s="17">
        <v>6</v>
      </c>
      <c r="D260" s="1" t="s">
        <v>784</v>
      </c>
      <c r="E260" s="1" t="s">
        <v>3982</v>
      </c>
      <c r="F260" s="1" t="s">
        <v>3983</v>
      </c>
      <c r="G260" s="1" t="s">
        <v>4375</v>
      </c>
      <c r="H260" s="1">
        <v>7.5</v>
      </c>
      <c r="I260" s="1">
        <v>8</v>
      </c>
      <c r="J260" s="1" t="s">
        <v>3190</v>
      </c>
      <c r="K260" s="1" t="s">
        <v>4982</v>
      </c>
      <c r="L260" s="1">
        <v>0</v>
      </c>
      <c r="M260" s="1">
        <v>1</v>
      </c>
      <c r="N260" s="1">
        <v>14</v>
      </c>
      <c r="O260" s="1">
        <v>11</v>
      </c>
      <c r="P260" s="1">
        <v>104</v>
      </c>
      <c r="Q260" s="16">
        <v>290.14543968023258</v>
      </c>
      <c r="R260" s="21">
        <v>0.67130064654538713</v>
      </c>
      <c r="S260" s="21">
        <v>78.209662050910509</v>
      </c>
      <c r="T260" s="21">
        <v>77.538361404365119</v>
      </c>
      <c r="U260" s="21">
        <v>3.7614770650343216E-2</v>
      </c>
      <c r="V260" s="21">
        <v>6.9595586480224378</v>
      </c>
      <c r="W260" s="21">
        <v>6.9219438773720947</v>
      </c>
      <c r="X260" s="13" t="s">
        <v>2350</v>
      </c>
      <c r="Y2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 s="1">
        <v>39.878687294899997</v>
      </c>
      <c r="AA260" s="1">
        <v>-83.061351636699996</v>
      </c>
      <c r="AB260" s="1">
        <v>39.878391746600002</v>
      </c>
      <c r="AC260" s="1">
        <v>-83.051991329800003</v>
      </c>
    </row>
    <row r="261" spans="1:29" x14ac:dyDescent="0.25">
      <c r="A261" s="13">
        <v>132</v>
      </c>
      <c r="B261" s="22" t="s">
        <v>4937</v>
      </c>
      <c r="C261" s="17">
        <v>12</v>
      </c>
      <c r="D261" s="1" t="s">
        <v>785</v>
      </c>
      <c r="E261" s="1" t="s">
        <v>4504</v>
      </c>
      <c r="F261" s="1" t="s">
        <v>4514</v>
      </c>
      <c r="G261" s="1" t="s">
        <v>3920</v>
      </c>
      <c r="H261" s="1">
        <v>24.5</v>
      </c>
      <c r="I261" s="1">
        <v>25</v>
      </c>
      <c r="J261" s="1" t="s">
        <v>3190</v>
      </c>
      <c r="K261" s="1" t="s">
        <v>4985</v>
      </c>
      <c r="L261" s="1">
        <v>1</v>
      </c>
      <c r="M261" s="1">
        <v>6</v>
      </c>
      <c r="N261" s="1">
        <v>5</v>
      </c>
      <c r="O261" s="1">
        <v>19</v>
      </c>
      <c r="P261" s="1">
        <v>50</v>
      </c>
      <c r="Q261" s="16">
        <v>486.78370276162786</v>
      </c>
      <c r="R261" s="21">
        <v>1.1887985813229827</v>
      </c>
      <c r="S261" s="21">
        <v>31.709359816803616</v>
      </c>
      <c r="T261" s="21">
        <v>30.520561235480635</v>
      </c>
      <c r="U261" s="21">
        <v>8.1501946821440754E-2</v>
      </c>
      <c r="V261" s="21">
        <v>6.9438379133985526</v>
      </c>
      <c r="W261" s="21">
        <v>6.8623359665771115</v>
      </c>
      <c r="X261" s="13" t="s">
        <v>2350</v>
      </c>
      <c r="Y2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 s="1">
        <v>41.5674133168</v>
      </c>
      <c r="AA261" s="1">
        <v>-81.577001579799997</v>
      </c>
      <c r="AB261" s="1">
        <v>41.570474125099999</v>
      </c>
      <c r="AC261" s="1">
        <v>-81.568281085300001</v>
      </c>
    </row>
    <row r="262" spans="1:29" x14ac:dyDescent="0.25">
      <c r="A262" s="13">
        <v>67</v>
      </c>
      <c r="B262" s="22" t="s">
        <v>3197</v>
      </c>
      <c r="C262" s="17">
        <v>6</v>
      </c>
      <c r="D262" s="1" t="s">
        <v>784</v>
      </c>
      <c r="E262" s="1" t="s">
        <v>866</v>
      </c>
      <c r="F262" s="1" t="s">
        <v>5592</v>
      </c>
      <c r="G262" s="1" t="s">
        <v>331</v>
      </c>
      <c r="H262" s="21">
        <v>0.46600000000034925</v>
      </c>
      <c r="I262" s="21">
        <v>0</v>
      </c>
      <c r="J262" s="1" t="s">
        <v>258</v>
      </c>
      <c r="K262" s="1" t="s">
        <v>261</v>
      </c>
      <c r="L262" s="1">
        <v>3</v>
      </c>
      <c r="M262" s="1">
        <v>2</v>
      </c>
      <c r="N262" s="1">
        <v>21</v>
      </c>
      <c r="O262" s="1">
        <v>13</v>
      </c>
      <c r="P262" s="1">
        <v>61</v>
      </c>
      <c r="Q262" s="16">
        <v>484.55532340116281</v>
      </c>
      <c r="R262" s="21">
        <v>9.3007139705914277</v>
      </c>
      <c r="S262" s="21">
        <v>19.583017489973454</v>
      </c>
      <c r="T262" s="21">
        <v>10.282303519382026</v>
      </c>
      <c r="U262" s="21">
        <v>0.64650631986600515</v>
      </c>
      <c r="V262" s="21">
        <v>6.9391456697485427</v>
      </c>
      <c r="W262" s="21">
        <v>6.2926393498825375</v>
      </c>
      <c r="X262" s="13" t="s">
        <v>2350</v>
      </c>
      <c r="Y2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 s="1">
        <v>40.060006000000001</v>
      </c>
      <c r="AA262" s="1">
        <v>-82.961791000000005</v>
      </c>
      <c r="AB262" s="1">
        <v>0</v>
      </c>
      <c r="AC262" s="1">
        <v>0</v>
      </c>
    </row>
    <row r="263" spans="1:29" x14ac:dyDescent="0.25">
      <c r="A263" s="13">
        <v>12</v>
      </c>
      <c r="B263" s="22" t="s">
        <v>3201</v>
      </c>
      <c r="C263" s="17">
        <v>8</v>
      </c>
      <c r="D263" s="1" t="s">
        <v>788</v>
      </c>
      <c r="E263" s="1" t="s">
        <v>1865</v>
      </c>
      <c r="F263" s="1" t="s">
        <v>5255</v>
      </c>
      <c r="G263" s="1" t="s">
        <v>1352</v>
      </c>
      <c r="H263" s="21">
        <v>8.6560000000026776</v>
      </c>
      <c r="I263" s="21">
        <v>0</v>
      </c>
      <c r="J263" s="1" t="s">
        <v>258</v>
      </c>
      <c r="K263" s="1" t="s">
        <v>261</v>
      </c>
      <c r="L263" s="1">
        <v>2</v>
      </c>
      <c r="M263" s="1">
        <v>1</v>
      </c>
      <c r="N263" s="1">
        <v>16</v>
      </c>
      <c r="O263" s="1">
        <v>16</v>
      </c>
      <c r="P263" s="1">
        <v>89</v>
      </c>
      <c r="Q263" s="16">
        <v>401.78006904069764</v>
      </c>
      <c r="R263" s="21">
        <v>10.660965164722805</v>
      </c>
      <c r="S263" s="21">
        <v>26.678975894036718</v>
      </c>
      <c r="T263" s="21">
        <v>16.018010729313914</v>
      </c>
      <c r="U263" s="21">
        <v>0.79227137361604894</v>
      </c>
      <c r="V263" s="21">
        <v>6.921666194673195</v>
      </c>
      <c r="W263" s="21">
        <v>6.1293948210571463</v>
      </c>
      <c r="X263" s="13" t="s">
        <v>2350</v>
      </c>
      <c r="Y2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 s="1">
        <v>39.323892999999998</v>
      </c>
      <c r="AA263" s="1">
        <v>-84.427745999999999</v>
      </c>
      <c r="AB263" s="1">
        <v>0</v>
      </c>
      <c r="AC263" s="1">
        <v>0</v>
      </c>
    </row>
    <row r="264" spans="1:29" x14ac:dyDescent="0.25">
      <c r="A264" s="13">
        <v>68</v>
      </c>
      <c r="B264" s="22" t="s">
        <v>3197</v>
      </c>
      <c r="C264" s="17">
        <v>8</v>
      </c>
      <c r="D264" s="1" t="s">
        <v>788</v>
      </c>
      <c r="E264" s="1" t="s">
        <v>878</v>
      </c>
      <c r="F264" s="1" t="s">
        <v>5255</v>
      </c>
      <c r="G264" s="1" t="s">
        <v>332</v>
      </c>
      <c r="H264" s="21">
        <v>1.4900000000052387</v>
      </c>
      <c r="I264" s="21">
        <v>0</v>
      </c>
      <c r="J264" s="1" t="s">
        <v>258</v>
      </c>
      <c r="K264" s="1" t="s">
        <v>259</v>
      </c>
      <c r="L264" s="1">
        <v>0</v>
      </c>
      <c r="M264" s="1">
        <v>4</v>
      </c>
      <c r="N264" s="1">
        <v>17</v>
      </c>
      <c r="O264" s="1">
        <v>18</v>
      </c>
      <c r="P264" s="1">
        <v>60</v>
      </c>
      <c r="Q264" s="16">
        <v>433.87863372093022</v>
      </c>
      <c r="R264" s="21">
        <v>8.4818798780390381</v>
      </c>
      <c r="S264" s="21">
        <v>19.394445723896805</v>
      </c>
      <c r="T264" s="21">
        <v>10.912565845857767</v>
      </c>
      <c r="U264" s="21">
        <v>0.58179604534873253</v>
      </c>
      <c r="V264" s="21">
        <v>6.9213456970259823</v>
      </c>
      <c r="W264" s="21">
        <v>6.3395496516772498</v>
      </c>
      <c r="X264" s="13" t="s">
        <v>2350</v>
      </c>
      <c r="Y2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 s="1">
        <v>39.351394999999997</v>
      </c>
      <c r="AA264" s="1">
        <v>-84.542430999999993</v>
      </c>
      <c r="AB264" s="1">
        <v>0</v>
      </c>
      <c r="AC264" s="1">
        <v>0</v>
      </c>
    </row>
    <row r="265" spans="1:29" x14ac:dyDescent="0.25">
      <c r="A265" s="13">
        <v>69</v>
      </c>
      <c r="B265" s="22" t="s">
        <v>3197</v>
      </c>
      <c r="C265" s="17">
        <v>12</v>
      </c>
      <c r="D265" s="1" t="s">
        <v>785</v>
      </c>
      <c r="E265" s="1" t="s">
        <v>879</v>
      </c>
      <c r="F265" s="1" t="s">
        <v>5555</v>
      </c>
      <c r="G265" s="1" t="s">
        <v>333</v>
      </c>
      <c r="H265" s="21">
        <v>2.7229999999981374</v>
      </c>
      <c r="I265" s="21">
        <v>0</v>
      </c>
      <c r="J265" s="1" t="s">
        <v>258</v>
      </c>
      <c r="K265" s="1" t="s">
        <v>259</v>
      </c>
      <c r="L265" s="1">
        <v>0</v>
      </c>
      <c r="M265" s="1">
        <v>3</v>
      </c>
      <c r="N265" s="1">
        <v>11</v>
      </c>
      <c r="O265" s="1">
        <v>24</v>
      </c>
      <c r="P265" s="1">
        <v>71</v>
      </c>
      <c r="Q265" s="16">
        <v>386.54569404069764</v>
      </c>
      <c r="R265" s="21">
        <v>9.2282732953335564</v>
      </c>
      <c r="S265" s="21">
        <v>21.759647253988813</v>
      </c>
      <c r="T265" s="21">
        <v>12.531373958655257</v>
      </c>
      <c r="U265" s="21">
        <v>0.63299327340434519</v>
      </c>
      <c r="V265" s="21">
        <v>6.9187294517887388</v>
      </c>
      <c r="W265" s="21">
        <v>6.2857361783843935</v>
      </c>
      <c r="X265" s="13" t="s">
        <v>2350</v>
      </c>
      <c r="Y2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 s="1">
        <v>41.481011000000002</v>
      </c>
      <c r="AA265" s="1">
        <v>-81.602897999999996</v>
      </c>
      <c r="AB265" s="1">
        <v>0</v>
      </c>
      <c r="AC265" s="1">
        <v>0</v>
      </c>
    </row>
    <row r="266" spans="1:29" x14ac:dyDescent="0.25">
      <c r="A266" s="13">
        <v>70</v>
      </c>
      <c r="B266" s="22" t="s">
        <v>3197</v>
      </c>
      <c r="C266" s="17">
        <v>6</v>
      </c>
      <c r="D266" s="1" t="s">
        <v>784</v>
      </c>
      <c r="E266" s="1" t="s">
        <v>880</v>
      </c>
      <c r="F266" s="1" t="s">
        <v>5593</v>
      </c>
      <c r="G266" s="1" t="s">
        <v>334</v>
      </c>
      <c r="H266" s="21">
        <v>0.52700000000186265</v>
      </c>
      <c r="I266" s="21">
        <v>0</v>
      </c>
      <c r="J266" s="1" t="s">
        <v>258</v>
      </c>
      <c r="K266" s="1" t="s">
        <v>259</v>
      </c>
      <c r="L266" s="1">
        <v>0</v>
      </c>
      <c r="M266" s="1">
        <v>1</v>
      </c>
      <c r="N266" s="1">
        <v>28</v>
      </c>
      <c r="O266" s="1">
        <v>8</v>
      </c>
      <c r="P266" s="1">
        <v>28</v>
      </c>
      <c r="Q266" s="16">
        <v>292.48918968023258</v>
      </c>
      <c r="R266" s="21">
        <v>7.760500812148373</v>
      </c>
      <c r="S266" s="21">
        <v>13.641926493433891</v>
      </c>
      <c r="T266" s="21">
        <v>5.8814256812855179</v>
      </c>
      <c r="U266" s="21">
        <v>0.53231462215395098</v>
      </c>
      <c r="V266" s="21">
        <v>6.9142474166718433</v>
      </c>
      <c r="W266" s="21">
        <v>6.3819327945178923</v>
      </c>
      <c r="X266" s="13" t="s">
        <v>2350</v>
      </c>
      <c r="Y2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 s="1">
        <v>39.940671999999999</v>
      </c>
      <c r="AA266" s="1">
        <v>-83.054676000000001</v>
      </c>
      <c r="AB266" s="1">
        <v>0</v>
      </c>
      <c r="AC266" s="1">
        <v>0</v>
      </c>
    </row>
    <row r="267" spans="1:29" x14ac:dyDescent="0.25">
      <c r="A267" s="13">
        <v>71</v>
      </c>
      <c r="B267" s="22" t="s">
        <v>3197</v>
      </c>
      <c r="C267" s="17">
        <v>7</v>
      </c>
      <c r="D267" s="1" t="s">
        <v>789</v>
      </c>
      <c r="E267" s="1" t="s">
        <v>881</v>
      </c>
      <c r="F267" s="1" t="s">
        <v>5260</v>
      </c>
      <c r="G267" s="1" t="s">
        <v>335</v>
      </c>
      <c r="H267" s="21">
        <v>9.8880000000062864</v>
      </c>
      <c r="I267" s="21">
        <v>0</v>
      </c>
      <c r="J267" s="1" t="s">
        <v>258</v>
      </c>
      <c r="K267" s="1" t="s">
        <v>259</v>
      </c>
      <c r="L267" s="1">
        <v>0</v>
      </c>
      <c r="M267" s="1">
        <v>3</v>
      </c>
      <c r="N267" s="1">
        <v>16</v>
      </c>
      <c r="O267" s="1">
        <v>21</v>
      </c>
      <c r="P267" s="1">
        <v>113</v>
      </c>
      <c r="Q267" s="16">
        <v>447.96756904069764</v>
      </c>
      <c r="R267" s="21">
        <v>7.2004446609511863</v>
      </c>
      <c r="S267" s="21">
        <v>29.636595872997368</v>
      </c>
      <c r="T267" s="21">
        <v>22.436151212046184</v>
      </c>
      <c r="U267" s="21">
        <v>0.49389879233497375</v>
      </c>
      <c r="V267" s="21">
        <v>6.9063379455151397</v>
      </c>
      <c r="W267" s="21">
        <v>6.4124391531801663</v>
      </c>
      <c r="X267" s="13" t="s">
        <v>2350</v>
      </c>
      <c r="Y2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 s="1">
        <v>39.938541000000001</v>
      </c>
      <c r="AA267" s="1">
        <v>-83.805505999999994</v>
      </c>
      <c r="AB267" s="1">
        <v>0</v>
      </c>
      <c r="AC267" s="1">
        <v>0</v>
      </c>
    </row>
    <row r="268" spans="1:29" x14ac:dyDescent="0.25">
      <c r="A268" s="13">
        <v>133</v>
      </c>
      <c r="B268" s="22" t="s">
        <v>4937</v>
      </c>
      <c r="C268" s="17">
        <v>8</v>
      </c>
      <c r="D268" s="1" t="s">
        <v>787</v>
      </c>
      <c r="E268" s="1" t="s">
        <v>4497</v>
      </c>
      <c r="F268" s="1" t="s">
        <v>4498</v>
      </c>
      <c r="G268" s="1" t="s">
        <v>3918</v>
      </c>
      <c r="H268" s="1">
        <v>4.5999999999999996</v>
      </c>
      <c r="I268" s="1">
        <v>5.0999999999999996</v>
      </c>
      <c r="J268" s="1" t="s">
        <v>3190</v>
      </c>
      <c r="K268" s="1" t="s">
        <v>4980</v>
      </c>
      <c r="L268" s="1">
        <v>0</v>
      </c>
      <c r="M268" s="1">
        <v>0</v>
      </c>
      <c r="N268" s="1">
        <v>12</v>
      </c>
      <c r="O268" s="1">
        <v>14</v>
      </c>
      <c r="P268" s="1">
        <v>68</v>
      </c>
      <c r="Q268" s="16">
        <v>208.6875</v>
      </c>
      <c r="R268" s="21">
        <v>1.0654029978515465</v>
      </c>
      <c r="S268" s="21">
        <v>36.862296925922998</v>
      </c>
      <c r="T268" s="21">
        <v>35.796893928071448</v>
      </c>
      <c r="U268" s="21">
        <v>8.3542070183593942E-2</v>
      </c>
      <c r="V268" s="21">
        <v>6.9041566858546854</v>
      </c>
      <c r="W268" s="21">
        <v>6.8206146156710918</v>
      </c>
      <c r="X268" s="13" t="s">
        <v>2350</v>
      </c>
      <c r="Y2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 s="1">
        <v>39.1526341573</v>
      </c>
      <c r="AA268" s="1">
        <v>-84.539329018100005</v>
      </c>
      <c r="AB268" s="1">
        <v>39.157539774100002</v>
      </c>
      <c r="AC268" s="1">
        <v>-84.533182047799997</v>
      </c>
    </row>
    <row r="269" spans="1:29" x14ac:dyDescent="0.25">
      <c r="A269" s="13">
        <v>72</v>
      </c>
      <c r="B269" s="22" t="s">
        <v>3197</v>
      </c>
      <c r="C269" s="17">
        <v>2</v>
      </c>
      <c r="D269" s="1" t="s">
        <v>786</v>
      </c>
      <c r="E269" s="1" t="s">
        <v>882</v>
      </c>
      <c r="F269" s="1" t="s">
        <v>3286</v>
      </c>
      <c r="G269" s="1" t="s">
        <v>336</v>
      </c>
      <c r="H269" s="21">
        <v>16.506999999997788</v>
      </c>
      <c r="I269" s="21">
        <v>0</v>
      </c>
      <c r="J269" s="1" t="s">
        <v>258</v>
      </c>
      <c r="K269" s="1" t="s">
        <v>261</v>
      </c>
      <c r="L269" s="1">
        <v>0</v>
      </c>
      <c r="M269" s="1">
        <v>2</v>
      </c>
      <c r="N269" s="1">
        <v>14</v>
      </c>
      <c r="O269" s="1">
        <v>25</v>
      </c>
      <c r="P269" s="1">
        <v>116</v>
      </c>
      <c r="Q269" s="16">
        <v>409.94712936046511</v>
      </c>
      <c r="R269" s="21">
        <v>7.321304465590365</v>
      </c>
      <c r="S269" s="21">
        <v>29.693239876919936</v>
      </c>
      <c r="T269" s="21">
        <v>22.37193541132957</v>
      </c>
      <c r="U269" s="21">
        <v>0.5089146512443915</v>
      </c>
      <c r="V269" s="21">
        <v>6.8903069348893267</v>
      </c>
      <c r="W269" s="21">
        <v>6.381392283644935</v>
      </c>
      <c r="X269" s="13" t="s">
        <v>2350</v>
      </c>
      <c r="Y2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 s="1">
        <v>41.594617</v>
      </c>
      <c r="AA269" s="1">
        <v>-83.664805000000001</v>
      </c>
      <c r="AB269" s="1">
        <v>0</v>
      </c>
      <c r="AC269" s="1">
        <v>0</v>
      </c>
    </row>
    <row r="270" spans="1:29" x14ac:dyDescent="0.25">
      <c r="A270" s="13">
        <v>134</v>
      </c>
      <c r="B270" s="22" t="s">
        <v>4937</v>
      </c>
      <c r="C270" s="17">
        <v>6</v>
      </c>
      <c r="D270" s="1" t="s">
        <v>784</v>
      </c>
      <c r="E270" s="1" t="s">
        <v>3848</v>
      </c>
      <c r="F270" s="1" t="s">
        <v>3855</v>
      </c>
      <c r="G270" s="1" t="s">
        <v>3917</v>
      </c>
      <c r="H270" s="1">
        <v>22.3</v>
      </c>
      <c r="I270" s="1">
        <v>22.8</v>
      </c>
      <c r="J270" s="1" t="s">
        <v>3190</v>
      </c>
      <c r="K270" s="1" t="s">
        <v>4989</v>
      </c>
      <c r="L270" s="1">
        <v>1</v>
      </c>
      <c r="M270" s="1">
        <v>2</v>
      </c>
      <c r="N270" s="1">
        <v>13</v>
      </c>
      <c r="O270" s="1">
        <v>7</v>
      </c>
      <c r="P270" s="1">
        <v>26</v>
      </c>
      <c r="Q270" s="16">
        <v>279.20194404069764</v>
      </c>
      <c r="R270" s="21">
        <v>1.1577377769446688</v>
      </c>
      <c r="S270" s="21">
        <v>18.979174073197232</v>
      </c>
      <c r="T270" s="21">
        <v>17.821436296252564</v>
      </c>
      <c r="U270" s="21">
        <v>0.10584607900652181</v>
      </c>
      <c r="V270" s="21">
        <v>6.8888795801747182</v>
      </c>
      <c r="W270" s="21">
        <v>6.7830335011681964</v>
      </c>
      <c r="X270" s="13" t="s">
        <v>2350</v>
      </c>
      <c r="Y2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 s="1">
        <v>40.028310218199998</v>
      </c>
      <c r="AA270" s="1">
        <v>-82.994318173400004</v>
      </c>
      <c r="AB270" s="1">
        <v>40.035328468899998</v>
      </c>
      <c r="AC270" s="1">
        <v>-82.996497413499995</v>
      </c>
    </row>
    <row r="271" spans="1:29" x14ac:dyDescent="0.25">
      <c r="A271" s="13">
        <v>39</v>
      </c>
      <c r="B271" s="22" t="s">
        <v>4966</v>
      </c>
      <c r="C271" s="17">
        <v>8</v>
      </c>
      <c r="D271" s="1" t="s">
        <v>787</v>
      </c>
      <c r="E271" s="1" t="s">
        <v>3984</v>
      </c>
      <c r="F271" s="1" t="s">
        <v>3985</v>
      </c>
      <c r="G271" s="1" t="s">
        <v>3722</v>
      </c>
      <c r="H271" s="1">
        <v>10.7</v>
      </c>
      <c r="I271" s="1">
        <v>11.2</v>
      </c>
      <c r="J271" s="1" t="s">
        <v>3190</v>
      </c>
      <c r="K271" s="1" t="s">
        <v>4983</v>
      </c>
      <c r="L271" s="1">
        <v>0</v>
      </c>
      <c r="M271" s="1">
        <v>1</v>
      </c>
      <c r="N271" s="1">
        <v>12</v>
      </c>
      <c r="O271" s="1">
        <v>22</v>
      </c>
      <c r="P271" s="1">
        <v>144</v>
      </c>
      <c r="Q271" s="16">
        <v>365.86418968023258</v>
      </c>
      <c r="R271" s="21">
        <v>0.68754582829055721</v>
      </c>
      <c r="S271" s="21">
        <v>63.378697582987527</v>
      </c>
      <c r="T271" s="21">
        <v>62.691151754696968</v>
      </c>
      <c r="U271" s="21">
        <v>3.7366070925835611E-2</v>
      </c>
      <c r="V271" s="21">
        <v>6.8868472115087123</v>
      </c>
      <c r="W271" s="21">
        <v>6.8494811405828768</v>
      </c>
      <c r="X271" s="13" t="s">
        <v>2350</v>
      </c>
      <c r="Y2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 s="1">
        <v>39.231718631</v>
      </c>
      <c r="AA271" s="1">
        <v>-84.5482516613</v>
      </c>
      <c r="AB271" s="1">
        <v>39.238942110099998</v>
      </c>
      <c r="AC271" s="1">
        <v>-84.547627722100003</v>
      </c>
    </row>
    <row r="272" spans="1:29" x14ac:dyDescent="0.25">
      <c r="A272" s="13">
        <v>135</v>
      </c>
      <c r="B272" s="22" t="s">
        <v>4937</v>
      </c>
      <c r="C272" s="17">
        <v>6</v>
      </c>
      <c r="D272" s="1" t="s">
        <v>784</v>
      </c>
      <c r="E272" s="1" t="s">
        <v>4493</v>
      </c>
      <c r="F272" s="1" t="s">
        <v>4508</v>
      </c>
      <c r="G272" s="1" t="s">
        <v>4565</v>
      </c>
      <c r="H272" s="1">
        <v>34.9</v>
      </c>
      <c r="I272" s="1">
        <v>35.4</v>
      </c>
      <c r="J272" s="1" t="s">
        <v>3190</v>
      </c>
      <c r="K272" s="1" t="s">
        <v>4988</v>
      </c>
      <c r="L272" s="1">
        <v>0</v>
      </c>
      <c r="M272" s="1">
        <v>5</v>
      </c>
      <c r="N272" s="1">
        <v>14</v>
      </c>
      <c r="O272" s="1">
        <v>6</v>
      </c>
      <c r="P272" s="1">
        <v>39</v>
      </c>
      <c r="Q272" s="16">
        <v>385.66469840116281</v>
      </c>
      <c r="R272" s="21">
        <v>1.4281426443379523</v>
      </c>
      <c r="S272" s="21">
        <v>23.914275333498541</v>
      </c>
      <c r="T272" s="21">
        <v>22.486132689160588</v>
      </c>
      <c r="U272" s="21">
        <v>0.10924013273578938</v>
      </c>
      <c r="V272" s="21">
        <v>6.877484768700179</v>
      </c>
      <c r="W272" s="21">
        <v>6.7682446359643897</v>
      </c>
      <c r="X272" s="13" t="s">
        <v>2350</v>
      </c>
      <c r="Y2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 s="1">
        <v>40.020160430799997</v>
      </c>
      <c r="AA272" s="1">
        <v>-82.904129639199994</v>
      </c>
      <c r="AB272" s="1">
        <v>40.013165840799999</v>
      </c>
      <c r="AC272" s="1">
        <v>-82.902184368899995</v>
      </c>
    </row>
    <row r="273" spans="1:29" x14ac:dyDescent="0.25">
      <c r="A273" s="13">
        <v>136</v>
      </c>
      <c r="B273" s="22" t="s">
        <v>4937</v>
      </c>
      <c r="C273" s="17">
        <v>6</v>
      </c>
      <c r="D273" s="1" t="s">
        <v>784</v>
      </c>
      <c r="E273" s="1" t="s">
        <v>4493</v>
      </c>
      <c r="F273" s="1" t="s">
        <v>4508</v>
      </c>
      <c r="G273" s="1" t="s">
        <v>4565</v>
      </c>
      <c r="H273" s="1">
        <v>23.2</v>
      </c>
      <c r="I273" s="1">
        <v>23.7</v>
      </c>
      <c r="J273" s="1" t="s">
        <v>3190</v>
      </c>
      <c r="K273" s="1" t="s">
        <v>4987</v>
      </c>
      <c r="L273" s="1">
        <v>0</v>
      </c>
      <c r="M273" s="1">
        <v>0</v>
      </c>
      <c r="N273" s="1">
        <v>11</v>
      </c>
      <c r="O273" s="1">
        <v>7</v>
      </c>
      <c r="P273" s="1">
        <v>31</v>
      </c>
      <c r="Q273" s="16">
        <v>134.078125</v>
      </c>
      <c r="R273" s="21">
        <v>1.4139274114853386</v>
      </c>
      <c r="S273" s="21">
        <v>19.77779728226793</v>
      </c>
      <c r="T273" s="21">
        <v>18.36386987078259</v>
      </c>
      <c r="U273" s="21">
        <v>0.10693224945868782</v>
      </c>
      <c r="V273" s="21">
        <v>6.8755342962203452</v>
      </c>
      <c r="W273" s="21">
        <v>6.7686020467616572</v>
      </c>
      <c r="X273" s="13" t="s">
        <v>2350</v>
      </c>
      <c r="Y2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 s="1">
        <v>40.1122177325</v>
      </c>
      <c r="AA273" s="1">
        <v>-83.028296578899997</v>
      </c>
      <c r="AB273" s="1">
        <v>40.112127107299997</v>
      </c>
      <c r="AC273" s="1">
        <v>-83.018853828199994</v>
      </c>
    </row>
    <row r="274" spans="1:29" x14ac:dyDescent="0.25">
      <c r="A274" s="13">
        <v>13</v>
      </c>
      <c r="B274" s="22" t="s">
        <v>4967</v>
      </c>
      <c r="C274" s="17">
        <v>8</v>
      </c>
      <c r="D274" s="1" t="s">
        <v>1329</v>
      </c>
      <c r="E274" s="1" t="s">
        <v>3438</v>
      </c>
      <c r="F274" s="1" t="s">
        <v>4203</v>
      </c>
      <c r="G274" s="1" t="s">
        <v>3766</v>
      </c>
      <c r="H274" s="1">
        <v>2.7</v>
      </c>
      <c r="I274" s="1">
        <v>3.2</v>
      </c>
      <c r="J274" s="1" t="s">
        <v>3190</v>
      </c>
      <c r="K274" s="1" t="s">
        <v>4984</v>
      </c>
      <c r="L274" s="1">
        <v>0</v>
      </c>
      <c r="M274" s="1">
        <v>0</v>
      </c>
      <c r="N274" s="1">
        <v>15</v>
      </c>
      <c r="O274" s="1">
        <v>7</v>
      </c>
      <c r="P274" s="1">
        <v>68</v>
      </c>
      <c r="Q274" s="16">
        <v>197.265625</v>
      </c>
      <c r="R274" s="21">
        <v>0.64355347841733912</v>
      </c>
      <c r="S274" s="21">
        <v>35.985299660854331</v>
      </c>
      <c r="T274" s="21">
        <v>35.341746182436992</v>
      </c>
      <c r="U274" s="21">
        <v>4.7044094008196008E-2</v>
      </c>
      <c r="V274" s="21">
        <v>6.8597650768404232</v>
      </c>
      <c r="W274" s="21">
        <v>6.8127209828322268</v>
      </c>
      <c r="X274" s="13" t="s">
        <v>2350</v>
      </c>
      <c r="Y2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 s="1">
        <v>39.094957502600003</v>
      </c>
      <c r="AA274" s="1">
        <v>-84.263388915600004</v>
      </c>
      <c r="AB274" s="1">
        <v>39.092568874199998</v>
      </c>
      <c r="AC274" s="1">
        <v>-84.254514768799993</v>
      </c>
    </row>
    <row r="275" spans="1:29" x14ac:dyDescent="0.25">
      <c r="A275" s="13">
        <v>13</v>
      </c>
      <c r="B275" s="22" t="s">
        <v>3201</v>
      </c>
      <c r="C275" s="17">
        <v>8</v>
      </c>
      <c r="D275" s="1" t="s">
        <v>1329</v>
      </c>
      <c r="E275" s="1" t="s">
        <v>1866</v>
      </c>
      <c r="F275" s="1" t="s">
        <v>3221</v>
      </c>
      <c r="G275" s="1" t="s">
        <v>1353</v>
      </c>
      <c r="H275" s="21">
        <v>0.57379193838502529</v>
      </c>
      <c r="I275" s="21">
        <v>0</v>
      </c>
      <c r="J275" s="1" t="s">
        <v>258</v>
      </c>
      <c r="K275" s="1" t="s">
        <v>259</v>
      </c>
      <c r="L275" s="1">
        <v>0</v>
      </c>
      <c r="M275" s="1">
        <v>2</v>
      </c>
      <c r="N275" s="1">
        <v>17</v>
      </c>
      <c r="O275" s="1">
        <v>18</v>
      </c>
      <c r="P275" s="1">
        <v>144</v>
      </c>
      <c r="Q275" s="16">
        <v>426.52525436046511</v>
      </c>
      <c r="R275" s="21">
        <v>15.288133364377391</v>
      </c>
      <c r="S275" s="21">
        <v>35.606785939363419</v>
      </c>
      <c r="T275" s="21">
        <v>20.318652574986029</v>
      </c>
      <c r="U275" s="21">
        <v>1.0669920317604105</v>
      </c>
      <c r="V275" s="21">
        <v>6.8388637405562225</v>
      </c>
      <c r="W275" s="21">
        <v>5.7718717087958122</v>
      </c>
      <c r="X275" s="13" t="s">
        <v>2350</v>
      </c>
      <c r="Y2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 s="1">
        <v>39.070157999999999</v>
      </c>
      <c r="AA275" s="1">
        <v>-84.302820999999994</v>
      </c>
      <c r="AB275" s="1">
        <v>0</v>
      </c>
      <c r="AC275" s="1">
        <v>0</v>
      </c>
    </row>
    <row r="276" spans="1:29" x14ac:dyDescent="0.25">
      <c r="A276" s="13">
        <v>40</v>
      </c>
      <c r="B276" s="22" t="s">
        <v>4966</v>
      </c>
      <c r="C276" s="17">
        <v>4</v>
      </c>
      <c r="D276" s="1" t="s">
        <v>795</v>
      </c>
      <c r="E276" s="1" t="s">
        <v>3945</v>
      </c>
      <c r="F276" s="1" t="s">
        <v>3986</v>
      </c>
      <c r="G276" s="1" t="s">
        <v>4364</v>
      </c>
      <c r="H276" s="1">
        <v>2.4</v>
      </c>
      <c r="I276" s="1">
        <v>2.9</v>
      </c>
      <c r="J276" s="1" t="s">
        <v>3190</v>
      </c>
      <c r="K276" s="1" t="s">
        <v>4981</v>
      </c>
      <c r="L276" s="1">
        <v>1</v>
      </c>
      <c r="M276" s="1">
        <v>0</v>
      </c>
      <c r="N276" s="1">
        <v>6</v>
      </c>
      <c r="O276" s="1">
        <v>11</v>
      </c>
      <c r="P276" s="1">
        <v>76</v>
      </c>
      <c r="Q276" s="16">
        <v>209.77043968023256</v>
      </c>
      <c r="R276" s="21">
        <v>2.9338407337639532</v>
      </c>
      <c r="S276" s="21">
        <v>38.15945543848968</v>
      </c>
      <c r="T276" s="21">
        <v>35.225614704725729</v>
      </c>
      <c r="U276" s="21">
        <v>0.18187837222813555</v>
      </c>
      <c r="V276" s="21">
        <v>6.829455936908909</v>
      </c>
      <c r="W276" s="21">
        <v>6.6475775646807733</v>
      </c>
      <c r="X276" s="13" t="s">
        <v>2350</v>
      </c>
      <c r="Y2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 s="1">
        <v>41.090922618800001</v>
      </c>
      <c r="AA276" s="1">
        <v>-81.499807103400002</v>
      </c>
      <c r="AB276" s="1">
        <v>41.098098558399997</v>
      </c>
      <c r="AC276" s="1">
        <v>-81.499958483</v>
      </c>
    </row>
    <row r="277" spans="1:29" x14ac:dyDescent="0.25">
      <c r="A277" s="13">
        <v>14</v>
      </c>
      <c r="B277" s="22" t="s">
        <v>3201</v>
      </c>
      <c r="C277" s="17">
        <v>8</v>
      </c>
      <c r="D277" s="1" t="s">
        <v>787</v>
      </c>
      <c r="E277" s="1" t="s">
        <v>1867</v>
      </c>
      <c r="F277" s="1" t="s">
        <v>5256</v>
      </c>
      <c r="G277" s="1" t="s">
        <v>1354</v>
      </c>
      <c r="H277" s="21">
        <v>7.4239999999990687</v>
      </c>
      <c r="I277" s="21">
        <v>0</v>
      </c>
      <c r="J277" s="1" t="s">
        <v>258</v>
      </c>
      <c r="K277" s="1" t="s">
        <v>259</v>
      </c>
      <c r="L277" s="1">
        <v>0</v>
      </c>
      <c r="M277" s="1">
        <v>1</v>
      </c>
      <c r="N277" s="1">
        <v>18</v>
      </c>
      <c r="O277" s="1">
        <v>17</v>
      </c>
      <c r="P277" s="1">
        <v>135</v>
      </c>
      <c r="Q277" s="16">
        <v>373.95793968023258</v>
      </c>
      <c r="R277" s="21">
        <v>11.836064782786586</v>
      </c>
      <c r="S277" s="21">
        <v>35.329704361008496</v>
      </c>
      <c r="T277" s="21">
        <v>23.493639578221909</v>
      </c>
      <c r="U277" s="21">
        <v>0.8260646679116419</v>
      </c>
      <c r="V277" s="21">
        <v>6.8194176965007474</v>
      </c>
      <c r="W277" s="21">
        <v>5.9933530285891052</v>
      </c>
      <c r="X277" s="13" t="s">
        <v>2350</v>
      </c>
      <c r="Y2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 s="1">
        <v>39.201358999999997</v>
      </c>
      <c r="AA277" s="1">
        <v>-84.520910000000001</v>
      </c>
      <c r="AB277" s="1">
        <v>0</v>
      </c>
      <c r="AC277" s="1">
        <v>0</v>
      </c>
    </row>
    <row r="278" spans="1:29" x14ac:dyDescent="0.25">
      <c r="A278" s="13">
        <v>15</v>
      </c>
      <c r="B278" s="22" t="s">
        <v>3201</v>
      </c>
      <c r="C278" s="17">
        <v>4</v>
      </c>
      <c r="D278" s="1" t="s">
        <v>800</v>
      </c>
      <c r="E278" s="1" t="s">
        <v>1868</v>
      </c>
      <c r="F278" s="1" t="s">
        <v>5257</v>
      </c>
      <c r="G278" s="1" t="s">
        <v>1355</v>
      </c>
      <c r="H278" s="21">
        <v>4.6940000000031432</v>
      </c>
      <c r="I278" s="21">
        <v>0</v>
      </c>
      <c r="J278" s="1" t="s">
        <v>258</v>
      </c>
      <c r="K278" s="1" t="s">
        <v>259</v>
      </c>
      <c r="L278" s="1">
        <v>1</v>
      </c>
      <c r="M278" s="1">
        <v>1</v>
      </c>
      <c r="N278" s="1">
        <v>15</v>
      </c>
      <c r="O278" s="1">
        <v>20</v>
      </c>
      <c r="P278" s="1">
        <v>100</v>
      </c>
      <c r="Q278" s="16">
        <v>378.30650436046511</v>
      </c>
      <c r="R278" s="21">
        <v>12.019853369548935</v>
      </c>
      <c r="S278" s="21">
        <v>27.236738631645789</v>
      </c>
      <c r="T278" s="21">
        <v>15.216885262096854</v>
      </c>
      <c r="U278" s="21">
        <v>0.83889167255178088</v>
      </c>
      <c r="V278" s="21">
        <v>6.8193011767964986</v>
      </c>
      <c r="W278" s="21">
        <v>5.9804095042447178</v>
      </c>
      <c r="X278" s="13" t="s">
        <v>2350</v>
      </c>
      <c r="Y2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 s="1">
        <v>40.848781000000002</v>
      </c>
      <c r="AA278" s="1">
        <v>-81.443287999999995</v>
      </c>
      <c r="AB278" s="1">
        <v>0</v>
      </c>
      <c r="AC278" s="1">
        <v>0</v>
      </c>
    </row>
    <row r="279" spans="1:29" x14ac:dyDescent="0.25">
      <c r="A279" s="13">
        <v>137</v>
      </c>
      <c r="B279" s="22" t="s">
        <v>4937</v>
      </c>
      <c r="C279" s="17">
        <v>6</v>
      </c>
      <c r="D279" s="1" t="s">
        <v>784</v>
      </c>
      <c r="E279" s="1" t="s">
        <v>4493</v>
      </c>
      <c r="F279" s="1" t="s">
        <v>4494</v>
      </c>
      <c r="G279" s="1" t="s">
        <v>4565</v>
      </c>
      <c r="H279" s="1">
        <v>25.7</v>
      </c>
      <c r="I279" s="1">
        <v>26.2</v>
      </c>
      <c r="J279" s="1" t="s">
        <v>3190</v>
      </c>
      <c r="K279" s="1" t="s">
        <v>4987</v>
      </c>
      <c r="L279" s="1">
        <v>0</v>
      </c>
      <c r="M279" s="1">
        <v>1</v>
      </c>
      <c r="N279" s="1">
        <v>12</v>
      </c>
      <c r="O279" s="1">
        <v>5</v>
      </c>
      <c r="P279" s="1">
        <v>48</v>
      </c>
      <c r="Q279" s="16">
        <v>194.42668968023256</v>
      </c>
      <c r="R279" s="21">
        <v>1.3742798259642388</v>
      </c>
      <c r="S279" s="21">
        <v>26.184199030439927</v>
      </c>
      <c r="T279" s="21">
        <v>24.80991920447569</v>
      </c>
      <c r="U279" s="21">
        <v>0.10532608730126798</v>
      </c>
      <c r="V279" s="21">
        <v>6.8110903034317642</v>
      </c>
      <c r="W279" s="21">
        <v>6.705764216130496</v>
      </c>
      <c r="X279" s="13" t="s">
        <v>2350</v>
      </c>
      <c r="Y2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 s="1">
        <v>40.110445775300001</v>
      </c>
      <c r="AA279" s="1">
        <v>-82.980445381799996</v>
      </c>
      <c r="AB279" s="1">
        <v>40.109605177900001</v>
      </c>
      <c r="AC279" s="1">
        <v>-82.971096562499994</v>
      </c>
    </row>
    <row r="280" spans="1:29" x14ac:dyDescent="0.25">
      <c r="A280" s="13">
        <v>138</v>
      </c>
      <c r="B280" s="22" t="s">
        <v>4937</v>
      </c>
      <c r="C280" s="17">
        <v>12</v>
      </c>
      <c r="D280" s="1" t="s">
        <v>785</v>
      </c>
      <c r="E280" s="1" t="s">
        <v>4504</v>
      </c>
      <c r="F280" s="1" t="s">
        <v>4496</v>
      </c>
      <c r="G280" s="1" t="s">
        <v>3920</v>
      </c>
      <c r="H280" s="1">
        <v>19.399999999999999</v>
      </c>
      <c r="I280" s="1">
        <v>19.899999999999999</v>
      </c>
      <c r="J280" s="1" t="s">
        <v>3190</v>
      </c>
      <c r="K280" s="1" t="s">
        <v>4987</v>
      </c>
      <c r="L280" s="1">
        <v>1</v>
      </c>
      <c r="M280" s="1">
        <v>2</v>
      </c>
      <c r="N280" s="1">
        <v>4</v>
      </c>
      <c r="O280" s="1">
        <v>11</v>
      </c>
      <c r="P280" s="1">
        <v>46</v>
      </c>
      <c r="Q280" s="16">
        <v>258.03006904069764</v>
      </c>
      <c r="R280" s="21">
        <v>1.2346443527311277</v>
      </c>
      <c r="S280" s="21">
        <v>25.464822116200757</v>
      </c>
      <c r="T280" s="21">
        <v>24.23017776346963</v>
      </c>
      <c r="U280" s="21">
        <v>9.9487732947272145E-2</v>
      </c>
      <c r="V280" s="21">
        <v>6.8007817498924252</v>
      </c>
      <c r="W280" s="21">
        <v>6.7012940169451527</v>
      </c>
      <c r="X280" s="13" t="s">
        <v>2350</v>
      </c>
      <c r="Y2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 s="1">
        <v>41.527069315600002</v>
      </c>
      <c r="AA280" s="1">
        <v>-81.657664190000006</v>
      </c>
      <c r="AB280" s="1">
        <v>41.531258440199998</v>
      </c>
      <c r="AC280" s="1">
        <v>-81.649804517000007</v>
      </c>
    </row>
    <row r="281" spans="1:29" x14ac:dyDescent="0.25">
      <c r="A281" s="13">
        <v>73</v>
      </c>
      <c r="B281" s="22" t="s">
        <v>3197</v>
      </c>
      <c r="C281" s="17">
        <v>12</v>
      </c>
      <c r="D281" s="1" t="s">
        <v>785</v>
      </c>
      <c r="E281" s="1" t="s">
        <v>883</v>
      </c>
      <c r="F281" s="1" t="s">
        <v>5594</v>
      </c>
      <c r="G281" s="1" t="s">
        <v>337</v>
      </c>
      <c r="H281" s="21">
        <v>1.5099999999947613</v>
      </c>
      <c r="I281" s="21">
        <v>0</v>
      </c>
      <c r="J281" s="1" t="s">
        <v>258</v>
      </c>
      <c r="K281" s="1" t="s">
        <v>259</v>
      </c>
      <c r="L281" s="1">
        <v>0</v>
      </c>
      <c r="M281" s="1">
        <v>2</v>
      </c>
      <c r="N281" s="1">
        <v>17</v>
      </c>
      <c r="O281" s="1">
        <v>19</v>
      </c>
      <c r="P281" s="1">
        <v>56</v>
      </c>
      <c r="Q281" s="16">
        <v>342.96275436046511</v>
      </c>
      <c r="R281" s="21">
        <v>7.0541966095335011</v>
      </c>
      <c r="S281" s="21">
        <v>18.983116927936564</v>
      </c>
      <c r="T281" s="21">
        <v>11.928920318403062</v>
      </c>
      <c r="U281" s="21">
        <v>0.48386722631680007</v>
      </c>
      <c r="V281" s="21">
        <v>6.7894202098545859</v>
      </c>
      <c r="W281" s="21">
        <v>6.3055529835377859</v>
      </c>
      <c r="X281" s="13" t="s">
        <v>2350</v>
      </c>
      <c r="Y2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 s="1">
        <v>41.445390000000003</v>
      </c>
      <c r="AA281" s="1">
        <v>-81.591116</v>
      </c>
      <c r="AB281" s="1">
        <v>0</v>
      </c>
      <c r="AC281" s="1">
        <v>0</v>
      </c>
    </row>
    <row r="282" spans="1:29" x14ac:dyDescent="0.25">
      <c r="A282" s="13">
        <v>16</v>
      </c>
      <c r="B282" s="22" t="s">
        <v>3201</v>
      </c>
      <c r="C282" s="17">
        <v>8</v>
      </c>
      <c r="D282" s="1" t="s">
        <v>806</v>
      </c>
      <c r="E282" s="1" t="s">
        <v>1869</v>
      </c>
      <c r="F282" s="1" t="s">
        <v>5258</v>
      </c>
      <c r="G282" s="1" t="s">
        <v>1356</v>
      </c>
      <c r="H282" s="21">
        <v>5.3690000000060536</v>
      </c>
      <c r="I282" s="21">
        <v>0</v>
      </c>
      <c r="J282" s="1" t="s">
        <v>258</v>
      </c>
      <c r="K282" s="1" t="s">
        <v>259</v>
      </c>
      <c r="L282" s="1">
        <v>0</v>
      </c>
      <c r="M282" s="1">
        <v>0</v>
      </c>
      <c r="N282" s="1">
        <v>24</v>
      </c>
      <c r="O282" s="1">
        <v>15</v>
      </c>
      <c r="P282" s="1">
        <v>96</v>
      </c>
      <c r="Q282" s="16">
        <v>319.6875</v>
      </c>
      <c r="R282" s="21">
        <v>6.480227822091134</v>
      </c>
      <c r="S282" s="21">
        <v>27.5375583397296</v>
      </c>
      <c r="T282" s="21">
        <v>21.057330517638466</v>
      </c>
      <c r="U282" s="21">
        <v>0.45226917409514278</v>
      </c>
      <c r="V282" s="21">
        <v>6.7797170706277807</v>
      </c>
      <c r="W282" s="21">
        <v>6.3274478965326377</v>
      </c>
      <c r="X282" s="13" t="s">
        <v>2350</v>
      </c>
      <c r="Y2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 s="1">
        <v>39.339005</v>
      </c>
      <c r="AA282" s="1">
        <v>-84.219404999999995</v>
      </c>
      <c r="AB282" s="1">
        <v>0</v>
      </c>
      <c r="AC282" s="1">
        <v>0</v>
      </c>
    </row>
    <row r="283" spans="1:29" x14ac:dyDescent="0.25">
      <c r="A283" s="13">
        <v>41</v>
      </c>
      <c r="B283" s="22" t="s">
        <v>4966</v>
      </c>
      <c r="C283" s="17">
        <v>2</v>
      </c>
      <c r="D283" s="1" t="s">
        <v>786</v>
      </c>
      <c r="E283" s="1" t="s">
        <v>3987</v>
      </c>
      <c r="F283" s="1" t="s">
        <v>3988</v>
      </c>
      <c r="G283" s="1" t="s">
        <v>3712</v>
      </c>
      <c r="H283" s="1">
        <v>21.8</v>
      </c>
      <c r="I283" s="1">
        <v>22.3</v>
      </c>
      <c r="J283" s="1" t="s">
        <v>3190</v>
      </c>
      <c r="K283" s="1" t="s">
        <v>4982</v>
      </c>
      <c r="L283" s="1">
        <v>0</v>
      </c>
      <c r="M283" s="1">
        <v>0</v>
      </c>
      <c r="N283" s="1">
        <v>28</v>
      </c>
      <c r="O283" s="1">
        <v>10</v>
      </c>
      <c r="P283" s="1">
        <v>84</v>
      </c>
      <c r="Q283" s="16">
        <v>311.6875</v>
      </c>
      <c r="R283" s="21">
        <v>0.4926343683509824</v>
      </c>
      <c r="S283" s="21">
        <v>43.819437492169463</v>
      </c>
      <c r="T283" s="21">
        <v>43.326803123818479</v>
      </c>
      <c r="U283" s="21">
        <v>2.7624456732296663E-2</v>
      </c>
      <c r="V283" s="21">
        <v>6.7742027172218497</v>
      </c>
      <c r="W283" s="21">
        <v>6.746578260489553</v>
      </c>
      <c r="X283" s="13" t="s">
        <v>2350</v>
      </c>
      <c r="Y2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 s="1">
        <v>41.636769419899998</v>
      </c>
      <c r="AA283" s="1">
        <v>-83.481229454800001</v>
      </c>
      <c r="AB283" s="1">
        <v>41.636966251499999</v>
      </c>
      <c r="AC283" s="1">
        <v>-83.471576087700001</v>
      </c>
    </row>
    <row r="284" spans="1:29" x14ac:dyDescent="0.25">
      <c r="A284" s="13">
        <v>74</v>
      </c>
      <c r="B284" s="22" t="s">
        <v>3197</v>
      </c>
      <c r="C284" s="17">
        <v>12</v>
      </c>
      <c r="D284" s="1" t="s">
        <v>785</v>
      </c>
      <c r="E284" s="1" t="s">
        <v>884</v>
      </c>
      <c r="F284" s="1" t="s">
        <v>5595</v>
      </c>
      <c r="G284" s="1" t="s">
        <v>338</v>
      </c>
      <c r="H284" s="21">
        <v>1.7029999999940628</v>
      </c>
      <c r="I284" s="21">
        <v>0</v>
      </c>
      <c r="J284" s="1" t="s">
        <v>258</v>
      </c>
      <c r="K284" s="1" t="s">
        <v>259</v>
      </c>
      <c r="L284" s="1">
        <v>0</v>
      </c>
      <c r="M284" s="1">
        <v>3</v>
      </c>
      <c r="N284" s="1">
        <v>12</v>
      </c>
      <c r="O284" s="1">
        <v>24</v>
      </c>
      <c r="P284" s="1">
        <v>57</v>
      </c>
      <c r="Q284" s="16">
        <v>379.09256904069764</v>
      </c>
      <c r="R284" s="21">
        <v>5.6359516946962236</v>
      </c>
      <c r="S284" s="21">
        <v>19.415224544163831</v>
      </c>
      <c r="T284" s="21">
        <v>13.779272849467606</v>
      </c>
      <c r="U284" s="21">
        <v>0.38658581056312136</v>
      </c>
      <c r="V284" s="21">
        <v>6.7678830342747753</v>
      </c>
      <c r="W284" s="21">
        <v>6.3812972237116536</v>
      </c>
      <c r="X284" s="13" t="s">
        <v>2350</v>
      </c>
      <c r="Y2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 s="1">
        <v>41.488171999999999</v>
      </c>
      <c r="AA284" s="1">
        <v>-81.633384000000007</v>
      </c>
      <c r="AB284" s="1">
        <v>0</v>
      </c>
      <c r="AC284" s="1">
        <v>0</v>
      </c>
    </row>
    <row r="285" spans="1:29" x14ac:dyDescent="0.25">
      <c r="A285" s="13">
        <v>139</v>
      </c>
      <c r="B285" s="22" t="s">
        <v>4937</v>
      </c>
      <c r="C285" s="17">
        <v>12</v>
      </c>
      <c r="D285" s="1" t="s">
        <v>785</v>
      </c>
      <c r="E285" s="1" t="s">
        <v>4504</v>
      </c>
      <c r="F285" s="1" t="s">
        <v>4496</v>
      </c>
      <c r="G285" s="1" t="s">
        <v>3920</v>
      </c>
      <c r="H285" s="1">
        <v>27.8</v>
      </c>
      <c r="I285" s="1">
        <v>28.3</v>
      </c>
      <c r="J285" s="1" t="s">
        <v>3190</v>
      </c>
      <c r="K285" s="1" t="s">
        <v>4987</v>
      </c>
      <c r="L285" s="1">
        <v>1</v>
      </c>
      <c r="M285" s="1">
        <v>3</v>
      </c>
      <c r="N285" s="1">
        <v>7</v>
      </c>
      <c r="O285" s="1">
        <v>7</v>
      </c>
      <c r="P285" s="1">
        <v>38</v>
      </c>
      <c r="Q285" s="16">
        <v>297.59738372093022</v>
      </c>
      <c r="R285" s="21">
        <v>1.1391434344860962</v>
      </c>
      <c r="S285" s="21">
        <v>22.35405718692099</v>
      </c>
      <c r="T285" s="21">
        <v>21.214913752434892</v>
      </c>
      <c r="U285" s="21">
        <v>9.2116638313101434E-2</v>
      </c>
      <c r="V285" s="21">
        <v>6.7626377275129794</v>
      </c>
      <c r="W285" s="21">
        <v>6.6705210891998776</v>
      </c>
      <c r="X285" s="13" t="s">
        <v>2350</v>
      </c>
      <c r="Y2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 s="1">
        <v>41.589370250999998</v>
      </c>
      <c r="AA285" s="1">
        <v>-81.522870802100002</v>
      </c>
      <c r="AB285" s="1">
        <v>41.593855898299999</v>
      </c>
      <c r="AC285" s="1">
        <v>-81.515299890799994</v>
      </c>
    </row>
    <row r="286" spans="1:29" x14ac:dyDescent="0.25">
      <c r="A286" s="13">
        <v>140</v>
      </c>
      <c r="B286" s="22" t="s">
        <v>4937</v>
      </c>
      <c r="C286" s="17">
        <v>12</v>
      </c>
      <c r="D286" s="1" t="s">
        <v>785</v>
      </c>
      <c r="E286" s="1" t="s">
        <v>4504</v>
      </c>
      <c r="F286" s="1" t="s">
        <v>4496</v>
      </c>
      <c r="G286" s="1" t="s">
        <v>3920</v>
      </c>
      <c r="H286" s="1">
        <v>18.600000000000001</v>
      </c>
      <c r="I286" s="1">
        <v>19.100000000000001</v>
      </c>
      <c r="J286" s="1" t="s">
        <v>3190</v>
      </c>
      <c r="K286" s="1" t="s">
        <v>4986</v>
      </c>
      <c r="L286" s="1">
        <v>0</v>
      </c>
      <c r="M286" s="1">
        <v>1</v>
      </c>
      <c r="N286" s="1">
        <v>11</v>
      </c>
      <c r="O286" s="1">
        <v>11</v>
      </c>
      <c r="P286" s="1">
        <v>29</v>
      </c>
      <c r="Q286" s="16">
        <v>195.50481468023256</v>
      </c>
      <c r="R286" s="21">
        <v>0.89536587476998197</v>
      </c>
      <c r="S286" s="21">
        <v>19.865769243709195</v>
      </c>
      <c r="T286" s="21">
        <v>18.970403368939213</v>
      </c>
      <c r="U286" s="21">
        <v>4.6223706084392115E-2</v>
      </c>
      <c r="V286" s="21">
        <v>6.7616471438445256</v>
      </c>
      <c r="W286" s="21">
        <v>6.7154234377601334</v>
      </c>
      <c r="X286" s="13" t="s">
        <v>2350</v>
      </c>
      <c r="Y2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 s="1">
        <v>41.520481073600003</v>
      </c>
      <c r="AA286" s="1">
        <v>-81.670339109599993</v>
      </c>
      <c r="AB286" s="1">
        <v>41.524592285600001</v>
      </c>
      <c r="AC286" s="1">
        <v>-81.662411161999998</v>
      </c>
    </row>
    <row r="287" spans="1:29" x14ac:dyDescent="0.25">
      <c r="A287" s="13">
        <v>14</v>
      </c>
      <c r="B287" s="22" t="s">
        <v>4967</v>
      </c>
      <c r="C287" s="17">
        <v>8</v>
      </c>
      <c r="D287" s="1" t="s">
        <v>787</v>
      </c>
      <c r="E287" s="1" t="s">
        <v>4578</v>
      </c>
      <c r="F287" s="1" t="s">
        <v>4058</v>
      </c>
      <c r="G287" s="1" t="s">
        <v>4397</v>
      </c>
      <c r="H287" s="1">
        <v>5.2</v>
      </c>
      <c r="I287" s="1">
        <v>5.7</v>
      </c>
      <c r="J287" s="1" t="s">
        <v>3190</v>
      </c>
      <c r="K287" s="1" t="s">
        <v>4975</v>
      </c>
      <c r="L287" s="1">
        <v>0</v>
      </c>
      <c r="M287" s="1">
        <v>1</v>
      </c>
      <c r="N287" s="1">
        <v>14</v>
      </c>
      <c r="O287" s="1">
        <v>17</v>
      </c>
      <c r="P287" s="1">
        <v>44</v>
      </c>
      <c r="Q287" s="16">
        <v>256.77043968023258</v>
      </c>
      <c r="R287" s="21">
        <v>0.67103188379343903</v>
      </c>
      <c r="S287" s="21">
        <v>33.030075904720938</v>
      </c>
      <c r="T287" s="21">
        <v>32.359044020927499</v>
      </c>
      <c r="U287" s="21">
        <v>5.1419898552853567E-2</v>
      </c>
      <c r="V287" s="21">
        <v>6.7522639925970225</v>
      </c>
      <c r="W287" s="21">
        <v>6.7008440940441689</v>
      </c>
      <c r="X287" s="13" t="s">
        <v>2350</v>
      </c>
      <c r="Y2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 s="1">
        <v>39.203054061300001</v>
      </c>
      <c r="AA287" s="1">
        <v>-84.561976381799994</v>
      </c>
      <c r="AB287" s="1">
        <v>39.203313473400001</v>
      </c>
      <c r="AC287" s="1">
        <v>-84.5529170752</v>
      </c>
    </row>
    <row r="288" spans="1:29" x14ac:dyDescent="0.25">
      <c r="A288" s="13">
        <v>75</v>
      </c>
      <c r="B288" s="22" t="s">
        <v>3197</v>
      </c>
      <c r="C288" s="17">
        <v>12</v>
      </c>
      <c r="D288" s="1" t="s">
        <v>785</v>
      </c>
      <c r="E288" s="1" t="s">
        <v>885</v>
      </c>
      <c r="F288" s="1" t="s">
        <v>5595</v>
      </c>
      <c r="G288" s="1" t="s">
        <v>339</v>
      </c>
      <c r="H288" s="21">
        <v>0.92500000000291038</v>
      </c>
      <c r="I288" s="21">
        <v>0</v>
      </c>
      <c r="J288" s="1" t="s">
        <v>258</v>
      </c>
      <c r="K288" s="1" t="s">
        <v>259</v>
      </c>
      <c r="L288" s="1">
        <v>0</v>
      </c>
      <c r="M288" s="1">
        <v>4</v>
      </c>
      <c r="N288" s="1">
        <v>12</v>
      </c>
      <c r="O288" s="1">
        <v>24</v>
      </c>
      <c r="P288" s="1">
        <v>59</v>
      </c>
      <c r="Q288" s="16">
        <v>426.76925872093022</v>
      </c>
      <c r="R288" s="21">
        <v>4.8131834299097669</v>
      </c>
      <c r="S288" s="21">
        <v>19.937042139957946</v>
      </c>
      <c r="T288" s="21">
        <v>15.123858710048179</v>
      </c>
      <c r="U288" s="21">
        <v>0.33014981647051594</v>
      </c>
      <c r="V288" s="21">
        <v>6.7449406583868647</v>
      </c>
      <c r="W288" s="21">
        <v>6.4147908419163491</v>
      </c>
      <c r="X288" s="13" t="s">
        <v>2350</v>
      </c>
      <c r="Y2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 s="1">
        <v>41.476945000000001</v>
      </c>
      <c r="AA288" s="1">
        <v>-81.632773</v>
      </c>
      <c r="AB288" s="1">
        <v>0</v>
      </c>
      <c r="AC288" s="1">
        <v>0</v>
      </c>
    </row>
    <row r="289" spans="1:29" x14ac:dyDescent="0.25">
      <c r="A289" s="13">
        <v>76</v>
      </c>
      <c r="B289" s="22" t="s">
        <v>3197</v>
      </c>
      <c r="C289" s="17">
        <v>8</v>
      </c>
      <c r="D289" s="1" t="s">
        <v>788</v>
      </c>
      <c r="E289" s="1" t="s">
        <v>886</v>
      </c>
      <c r="F289" s="1" t="s">
        <v>5596</v>
      </c>
      <c r="G289" s="1" t="s">
        <v>340</v>
      </c>
      <c r="H289" s="21">
        <v>0.44800000000395812</v>
      </c>
      <c r="I289" s="21">
        <v>0</v>
      </c>
      <c r="J289" s="1" t="s">
        <v>258</v>
      </c>
      <c r="K289" s="1" t="s">
        <v>259</v>
      </c>
      <c r="L289" s="1">
        <v>0</v>
      </c>
      <c r="M289" s="1">
        <v>5</v>
      </c>
      <c r="N289" s="1">
        <v>20</v>
      </c>
      <c r="O289" s="1">
        <v>12</v>
      </c>
      <c r="P289" s="1">
        <v>89</v>
      </c>
      <c r="Q289" s="16">
        <v>501.57094840116281</v>
      </c>
      <c r="R289" s="21">
        <v>9.0477673631889743</v>
      </c>
      <c r="S289" s="21">
        <v>25.125275672503957</v>
      </c>
      <c r="T289" s="21">
        <v>16.077508309314982</v>
      </c>
      <c r="U289" s="21">
        <v>0.62061186279799929</v>
      </c>
      <c r="V289" s="21">
        <v>6.71988775934076</v>
      </c>
      <c r="W289" s="21">
        <v>6.0992758965427605</v>
      </c>
      <c r="X289" s="13" t="s">
        <v>2350</v>
      </c>
      <c r="Y2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 s="1">
        <v>39.337736999999997</v>
      </c>
      <c r="AA289" s="1">
        <v>-84.560117000000005</v>
      </c>
      <c r="AB289" s="1">
        <v>0</v>
      </c>
      <c r="AC289" s="1">
        <v>0</v>
      </c>
    </row>
    <row r="290" spans="1:29" x14ac:dyDescent="0.25">
      <c r="A290" s="13">
        <v>77</v>
      </c>
      <c r="B290" s="22" t="s">
        <v>3197</v>
      </c>
      <c r="C290" s="17">
        <v>4</v>
      </c>
      <c r="D290" s="1" t="s">
        <v>790</v>
      </c>
      <c r="E290" s="1" t="s">
        <v>887</v>
      </c>
      <c r="F290" s="1" t="s">
        <v>5597</v>
      </c>
      <c r="G290" s="1" t="s">
        <v>341</v>
      </c>
      <c r="H290" s="21">
        <v>3.1929999999993015</v>
      </c>
      <c r="I290" s="21">
        <v>0</v>
      </c>
      <c r="J290" s="1" t="s">
        <v>258</v>
      </c>
      <c r="K290" s="1" t="s">
        <v>259</v>
      </c>
      <c r="L290" s="1">
        <v>0</v>
      </c>
      <c r="M290" s="1">
        <v>1</v>
      </c>
      <c r="N290" s="1">
        <v>18</v>
      </c>
      <c r="O290" s="1">
        <v>17</v>
      </c>
      <c r="P290" s="1">
        <v>136</v>
      </c>
      <c r="Q290" s="16">
        <v>374.95793968023258</v>
      </c>
      <c r="R290" s="21">
        <v>9.1340104638617987</v>
      </c>
      <c r="S290" s="21">
        <v>35.248687255064169</v>
      </c>
      <c r="T290" s="21">
        <v>26.114676791202371</v>
      </c>
      <c r="U290" s="21">
        <v>0.62652752013240409</v>
      </c>
      <c r="V290" s="21">
        <v>6.7114569122541656</v>
      </c>
      <c r="W290" s="21">
        <v>6.0849293921217615</v>
      </c>
      <c r="X290" s="13" t="s">
        <v>2350</v>
      </c>
      <c r="Y2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 s="1">
        <v>41.237152000000002</v>
      </c>
      <c r="AA290" s="1">
        <v>-80.766154999999998</v>
      </c>
      <c r="AB290" s="1">
        <v>0</v>
      </c>
      <c r="AC290" s="1">
        <v>0</v>
      </c>
    </row>
    <row r="291" spans="1:29" x14ac:dyDescent="0.25">
      <c r="A291" s="13">
        <v>78</v>
      </c>
      <c r="B291" s="22" t="s">
        <v>3197</v>
      </c>
      <c r="C291" s="17">
        <v>7</v>
      </c>
      <c r="D291" s="1" t="s">
        <v>3196</v>
      </c>
      <c r="E291" s="1" t="s">
        <v>888</v>
      </c>
      <c r="F291" s="1" t="s">
        <v>5598</v>
      </c>
      <c r="G291" s="1" t="s">
        <v>342</v>
      </c>
      <c r="H291" s="21">
        <v>9.1040000000066357</v>
      </c>
      <c r="I291" s="21">
        <v>0</v>
      </c>
      <c r="J291" s="1" t="s">
        <v>258</v>
      </c>
      <c r="K291" s="1" t="s">
        <v>259</v>
      </c>
      <c r="L291" s="1">
        <v>2</v>
      </c>
      <c r="M291" s="1">
        <v>2</v>
      </c>
      <c r="N291" s="1">
        <v>22</v>
      </c>
      <c r="O291" s="1">
        <v>12</v>
      </c>
      <c r="P291" s="1">
        <v>35</v>
      </c>
      <c r="Q291" s="16">
        <v>414.98800872093022</v>
      </c>
      <c r="R291" s="21">
        <v>6.296879948410564</v>
      </c>
      <c r="S291" s="21">
        <v>14.762520041586177</v>
      </c>
      <c r="T291" s="21">
        <v>8.4656400931756117</v>
      </c>
      <c r="U291" s="21">
        <v>0.43192074218197696</v>
      </c>
      <c r="V291" s="21">
        <v>6.6967456939485244</v>
      </c>
      <c r="W291" s="21">
        <v>6.2648249517665473</v>
      </c>
      <c r="X291" s="13" t="s">
        <v>2350</v>
      </c>
      <c r="Y2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 s="1">
        <v>39.797946000000003</v>
      </c>
      <c r="AA291" s="1">
        <v>-84.255134999999996</v>
      </c>
      <c r="AB291" s="1">
        <v>0</v>
      </c>
      <c r="AC291" s="1">
        <v>0</v>
      </c>
    </row>
    <row r="292" spans="1:29" x14ac:dyDescent="0.25">
      <c r="A292" s="13">
        <v>79</v>
      </c>
      <c r="B292" s="22" t="s">
        <v>3197</v>
      </c>
      <c r="C292" s="17">
        <v>6</v>
      </c>
      <c r="D292" s="1" t="s">
        <v>784</v>
      </c>
      <c r="E292" s="1" t="s">
        <v>889</v>
      </c>
      <c r="F292" s="1" t="s">
        <v>5560</v>
      </c>
      <c r="G292" s="1" t="s">
        <v>343</v>
      </c>
      <c r="H292" s="21">
        <v>0.86500000000523869</v>
      </c>
      <c r="I292" s="21">
        <v>0</v>
      </c>
      <c r="J292" s="1" t="s">
        <v>258</v>
      </c>
      <c r="K292" s="1" t="s">
        <v>259</v>
      </c>
      <c r="L292" s="1">
        <v>0</v>
      </c>
      <c r="M292" s="1">
        <v>0</v>
      </c>
      <c r="N292" s="1">
        <v>19</v>
      </c>
      <c r="O292" s="1">
        <v>20</v>
      </c>
      <c r="P292" s="1">
        <v>50</v>
      </c>
      <c r="Q292" s="16">
        <v>263.140625</v>
      </c>
      <c r="R292" s="21">
        <v>9.7962745077488194</v>
      </c>
      <c r="S292" s="21">
        <v>16.529399994740466</v>
      </c>
      <c r="T292" s="21">
        <v>6.7331254869916464</v>
      </c>
      <c r="U292" s="21">
        <v>0.67195407736386625</v>
      </c>
      <c r="V292" s="21">
        <v>6.681147108184291</v>
      </c>
      <c r="W292" s="21">
        <v>6.0091930308204251</v>
      </c>
      <c r="X292" s="13" t="s">
        <v>2350</v>
      </c>
      <c r="Y2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 s="1">
        <v>39.954706999999999</v>
      </c>
      <c r="AA292" s="1">
        <v>-82.838468000000006</v>
      </c>
      <c r="AB292" s="1">
        <v>0</v>
      </c>
      <c r="AC292" s="1">
        <v>0</v>
      </c>
    </row>
    <row r="293" spans="1:29" x14ac:dyDescent="0.25">
      <c r="A293" s="13">
        <v>17</v>
      </c>
      <c r="B293" s="22" t="s">
        <v>3201</v>
      </c>
      <c r="C293" s="17">
        <v>4</v>
      </c>
      <c r="D293" s="1" t="s">
        <v>801</v>
      </c>
      <c r="E293" s="1" t="s">
        <v>1870</v>
      </c>
      <c r="F293" s="1" t="s">
        <v>3397</v>
      </c>
      <c r="G293" s="1" t="s">
        <v>1357</v>
      </c>
      <c r="H293" s="21">
        <v>19.264999999999418</v>
      </c>
      <c r="I293" s="21">
        <v>0</v>
      </c>
      <c r="J293" s="1" t="s">
        <v>258</v>
      </c>
      <c r="K293" s="1" t="s">
        <v>259</v>
      </c>
      <c r="L293" s="1">
        <v>0</v>
      </c>
      <c r="M293" s="1">
        <v>1</v>
      </c>
      <c r="N293" s="1">
        <v>16</v>
      </c>
      <c r="O293" s="1">
        <v>18</v>
      </c>
      <c r="P293" s="1">
        <v>122</v>
      </c>
      <c r="Q293" s="16">
        <v>352.30168968023258</v>
      </c>
      <c r="R293" s="21">
        <v>18.376998821968797</v>
      </c>
      <c r="S293" s="21">
        <v>31.508624498572019</v>
      </c>
      <c r="T293" s="21">
        <v>13.131625676603221</v>
      </c>
      <c r="U293" s="21">
        <v>1.2825706607452596</v>
      </c>
      <c r="V293" s="21">
        <v>6.6741575170885099</v>
      </c>
      <c r="W293" s="21">
        <v>5.3915868563432507</v>
      </c>
      <c r="X293" s="13" t="s">
        <v>2350</v>
      </c>
      <c r="Y2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 s="1">
        <v>41.024237999999997</v>
      </c>
      <c r="AA293" s="1">
        <v>-80.634421000000003</v>
      </c>
      <c r="AB293" s="1">
        <v>0</v>
      </c>
      <c r="AC293" s="1">
        <v>0</v>
      </c>
    </row>
    <row r="294" spans="1:29" x14ac:dyDescent="0.25">
      <c r="A294" s="13">
        <v>80</v>
      </c>
      <c r="B294" s="22" t="s">
        <v>3197</v>
      </c>
      <c r="C294" s="17">
        <v>6</v>
      </c>
      <c r="D294" s="1" t="s">
        <v>784</v>
      </c>
      <c r="E294" s="1" t="s">
        <v>890</v>
      </c>
      <c r="F294" s="1" t="s">
        <v>5599</v>
      </c>
      <c r="G294" s="1" t="s">
        <v>344</v>
      </c>
      <c r="H294" s="21">
        <v>5.5661253716214016</v>
      </c>
      <c r="I294" s="21">
        <v>0</v>
      </c>
      <c r="J294" s="1" t="s">
        <v>258</v>
      </c>
      <c r="K294" s="1" t="s">
        <v>261</v>
      </c>
      <c r="L294" s="1">
        <v>0</v>
      </c>
      <c r="M294" s="1">
        <v>4</v>
      </c>
      <c r="N294" s="1">
        <v>21</v>
      </c>
      <c r="O294" s="1">
        <v>11</v>
      </c>
      <c r="P294" s="1">
        <v>59</v>
      </c>
      <c r="Q294" s="16">
        <v>428.00363372093022</v>
      </c>
      <c r="R294" s="21">
        <v>9.6897740652325464</v>
      </c>
      <c r="S294" s="21">
        <v>19.361231312673144</v>
      </c>
      <c r="T294" s="21">
        <v>9.671457247440598</v>
      </c>
      <c r="U294" s="21">
        <v>0.67355045978778738</v>
      </c>
      <c r="V294" s="21">
        <v>6.6716875875864172</v>
      </c>
      <c r="W294" s="21">
        <v>5.9981371277986302</v>
      </c>
      <c r="X294" s="13" t="s">
        <v>2350</v>
      </c>
      <c r="Y2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 s="1">
        <v>39.882216</v>
      </c>
      <c r="AA294" s="1">
        <v>-83.000889000000001</v>
      </c>
      <c r="AB294" s="1">
        <v>0</v>
      </c>
      <c r="AC294" s="1">
        <v>0</v>
      </c>
    </row>
    <row r="295" spans="1:29" x14ac:dyDescent="0.25">
      <c r="A295" s="13">
        <v>18</v>
      </c>
      <c r="B295" s="22" t="s">
        <v>3201</v>
      </c>
      <c r="C295" s="17">
        <v>8</v>
      </c>
      <c r="D295" s="1" t="s">
        <v>787</v>
      </c>
      <c r="E295" s="1" t="s">
        <v>1871</v>
      </c>
      <c r="F295" s="1" t="s">
        <v>5256</v>
      </c>
      <c r="G295" s="1" t="s">
        <v>1358</v>
      </c>
      <c r="H295" s="21">
        <v>6.8110000000015134</v>
      </c>
      <c r="I295" s="21">
        <v>0</v>
      </c>
      <c r="J295" s="1" t="s">
        <v>258</v>
      </c>
      <c r="K295" s="1" t="s">
        <v>262</v>
      </c>
      <c r="L295" s="1">
        <v>0</v>
      </c>
      <c r="M295" s="1">
        <v>1</v>
      </c>
      <c r="N295" s="1">
        <v>24</v>
      </c>
      <c r="O295" s="1">
        <v>16</v>
      </c>
      <c r="P295" s="1">
        <v>59</v>
      </c>
      <c r="Q295" s="16">
        <v>332.80168968023258</v>
      </c>
      <c r="R295" s="21">
        <v>5.8071746990490087</v>
      </c>
      <c r="S295" s="21">
        <v>20.596918986625102</v>
      </c>
      <c r="T295" s="21">
        <v>14.789744287576093</v>
      </c>
      <c r="U295" s="21">
        <v>0.40529533483555485</v>
      </c>
      <c r="V295" s="21">
        <v>6.6639389084129697</v>
      </c>
      <c r="W295" s="21">
        <v>6.2586435735774151</v>
      </c>
      <c r="X295" s="13" t="s">
        <v>2350</v>
      </c>
      <c r="Y2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 s="1">
        <v>39.202089000000001</v>
      </c>
      <c r="AA295" s="1">
        <v>-84.532275999999996</v>
      </c>
      <c r="AB295" s="1">
        <v>0</v>
      </c>
      <c r="AC295" s="1">
        <v>0</v>
      </c>
    </row>
    <row r="296" spans="1:29" x14ac:dyDescent="0.25">
      <c r="A296" s="13">
        <v>81</v>
      </c>
      <c r="B296" s="22" t="s">
        <v>3197</v>
      </c>
      <c r="C296" s="17">
        <v>2</v>
      </c>
      <c r="D296" s="1" t="s">
        <v>786</v>
      </c>
      <c r="E296" s="1" t="s">
        <v>891</v>
      </c>
      <c r="F296" s="1" t="s">
        <v>3248</v>
      </c>
      <c r="G296" s="1" t="s">
        <v>345</v>
      </c>
      <c r="H296" s="21">
        <v>29.213000000003376</v>
      </c>
      <c r="I296" s="21">
        <v>0</v>
      </c>
      <c r="J296" s="1" t="s">
        <v>258</v>
      </c>
      <c r="K296" s="1" t="s">
        <v>259</v>
      </c>
      <c r="L296" s="1">
        <v>1</v>
      </c>
      <c r="M296" s="1">
        <v>2</v>
      </c>
      <c r="N296" s="1">
        <v>18</v>
      </c>
      <c r="O296" s="1">
        <v>18</v>
      </c>
      <c r="P296" s="1">
        <v>100</v>
      </c>
      <c r="Q296" s="16">
        <v>434.74881904069764</v>
      </c>
      <c r="R296" s="21">
        <v>6.7152567282442339</v>
      </c>
      <c r="S296" s="21">
        <v>26.793754084100783</v>
      </c>
      <c r="T296" s="21">
        <v>20.078497355856548</v>
      </c>
      <c r="U296" s="21">
        <v>0.46061838462362414</v>
      </c>
      <c r="V296" s="21">
        <v>6.6503737526455167</v>
      </c>
      <c r="W296" s="21">
        <v>6.1897553680218929</v>
      </c>
      <c r="X296" s="13" t="s">
        <v>2350</v>
      </c>
      <c r="Y2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 s="1">
        <v>41.721978999999997</v>
      </c>
      <c r="AA296" s="1">
        <v>-83.547408000000004</v>
      </c>
      <c r="AB296" s="1">
        <v>0</v>
      </c>
      <c r="AC296" s="1">
        <v>0</v>
      </c>
    </row>
    <row r="297" spans="1:29" x14ac:dyDescent="0.25">
      <c r="A297" s="13">
        <v>141</v>
      </c>
      <c r="B297" s="22" t="s">
        <v>4937</v>
      </c>
      <c r="C297" s="17">
        <v>8</v>
      </c>
      <c r="D297" s="1" t="s">
        <v>788</v>
      </c>
      <c r="E297" s="1" t="s">
        <v>4524</v>
      </c>
      <c r="F297" s="1" t="s">
        <v>4537</v>
      </c>
      <c r="G297" s="1" t="s">
        <v>3918</v>
      </c>
      <c r="H297" s="1">
        <v>9.5</v>
      </c>
      <c r="I297" s="1">
        <v>10</v>
      </c>
      <c r="J297" s="1" t="s">
        <v>3190</v>
      </c>
      <c r="K297" s="1" t="s">
        <v>4986</v>
      </c>
      <c r="L297" s="1">
        <v>2</v>
      </c>
      <c r="M297" s="1">
        <v>0</v>
      </c>
      <c r="N297" s="1">
        <v>15</v>
      </c>
      <c r="O297" s="1">
        <v>9</v>
      </c>
      <c r="P297" s="1">
        <v>39</v>
      </c>
      <c r="Q297" s="16">
        <v>268.49400436046511</v>
      </c>
      <c r="R297" s="21">
        <v>0.94911334083929133</v>
      </c>
      <c r="S297" s="21">
        <v>26.321032764138259</v>
      </c>
      <c r="T297" s="21">
        <v>25.371919423298969</v>
      </c>
      <c r="U297" s="21">
        <v>3.7480916710059861E-2</v>
      </c>
      <c r="V297" s="21">
        <v>6.6501401947577241</v>
      </c>
      <c r="W297" s="21">
        <v>6.6126592780476638</v>
      </c>
      <c r="X297" s="13" t="s">
        <v>2350</v>
      </c>
      <c r="Y2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 s="1">
        <v>39.411771483999999</v>
      </c>
      <c r="AA297" s="1">
        <v>-84.352841220200006</v>
      </c>
      <c r="AB297" s="1">
        <v>39.418335087199999</v>
      </c>
      <c r="AC297" s="1">
        <v>-84.348870697199999</v>
      </c>
    </row>
    <row r="298" spans="1:29" x14ac:dyDescent="0.25">
      <c r="A298" s="13">
        <v>82</v>
      </c>
      <c r="B298" s="22" t="s">
        <v>3197</v>
      </c>
      <c r="C298" s="17">
        <v>6</v>
      </c>
      <c r="D298" s="1" t="s">
        <v>784</v>
      </c>
      <c r="E298" s="1" t="s">
        <v>892</v>
      </c>
      <c r="F298" s="1" t="s">
        <v>5587</v>
      </c>
      <c r="G298" s="1" t="s">
        <v>346</v>
      </c>
      <c r="H298" s="21">
        <v>2.7160000000003492</v>
      </c>
      <c r="I298" s="21">
        <v>0</v>
      </c>
      <c r="J298" s="1" t="s">
        <v>258</v>
      </c>
      <c r="K298" s="1" t="s">
        <v>262</v>
      </c>
      <c r="L298" s="1">
        <v>0</v>
      </c>
      <c r="M298" s="1">
        <v>3</v>
      </c>
      <c r="N298" s="1">
        <v>18</v>
      </c>
      <c r="O298" s="1">
        <v>20</v>
      </c>
      <c r="P298" s="1">
        <v>58</v>
      </c>
      <c r="Q298" s="16">
        <v>401.62381904069764</v>
      </c>
      <c r="R298" s="21">
        <v>6.4365655715261436</v>
      </c>
      <c r="S298" s="21">
        <v>19.732155497618898</v>
      </c>
      <c r="T298" s="21">
        <v>13.295589926092754</v>
      </c>
      <c r="U298" s="21">
        <v>0.43131871489443041</v>
      </c>
      <c r="V298" s="21">
        <v>6.6447069704248669</v>
      </c>
      <c r="W298" s="21">
        <v>6.2133882555304361</v>
      </c>
      <c r="X298" s="13" t="s">
        <v>2350</v>
      </c>
      <c r="Y2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 s="1">
        <v>39.981656000000001</v>
      </c>
      <c r="AA298" s="1">
        <v>-82.823702999999995</v>
      </c>
      <c r="AB298" s="1">
        <v>0</v>
      </c>
      <c r="AC298" s="1">
        <v>0</v>
      </c>
    </row>
    <row r="299" spans="1:29" x14ac:dyDescent="0.25">
      <c r="A299" s="13">
        <v>42</v>
      </c>
      <c r="B299" s="22" t="s">
        <v>4966</v>
      </c>
      <c r="C299" s="17">
        <v>8</v>
      </c>
      <c r="D299" s="1" t="s">
        <v>787</v>
      </c>
      <c r="E299" s="1" t="s">
        <v>3989</v>
      </c>
      <c r="F299" s="1" t="s">
        <v>3953</v>
      </c>
      <c r="G299" s="1" t="s">
        <v>3749</v>
      </c>
      <c r="H299" s="1">
        <v>7.9</v>
      </c>
      <c r="I299" s="1">
        <v>8.4</v>
      </c>
      <c r="J299" s="1" t="s">
        <v>3190</v>
      </c>
      <c r="K299" s="1" t="s">
        <v>4982</v>
      </c>
      <c r="L299" s="1">
        <v>0</v>
      </c>
      <c r="M299" s="1">
        <v>6</v>
      </c>
      <c r="N299" s="1">
        <v>13</v>
      </c>
      <c r="O299" s="1">
        <v>15</v>
      </c>
      <c r="P299" s="1">
        <v>35</v>
      </c>
      <c r="Q299" s="16">
        <v>460.73201308139534</v>
      </c>
      <c r="R299" s="21">
        <v>0.56213268766895241</v>
      </c>
      <c r="S299" s="21">
        <v>26.085291837920643</v>
      </c>
      <c r="T299" s="21">
        <v>25.52315915025169</v>
      </c>
      <c r="U299" s="21">
        <v>3.1511431375601938E-2</v>
      </c>
      <c r="V299" s="21">
        <v>6.6387199039039189</v>
      </c>
      <c r="W299" s="21">
        <v>6.6072084725283169</v>
      </c>
      <c r="X299" s="13" t="s">
        <v>2350</v>
      </c>
      <c r="Y2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 s="1">
        <v>39.172706488400003</v>
      </c>
      <c r="AA299" s="1">
        <v>-84.561140104200007</v>
      </c>
      <c r="AB299" s="1">
        <v>39.179002148599999</v>
      </c>
      <c r="AC299" s="1">
        <v>-84.564385239399996</v>
      </c>
    </row>
    <row r="300" spans="1:29" x14ac:dyDescent="0.25">
      <c r="A300" s="13">
        <v>142</v>
      </c>
      <c r="B300" s="22" t="s">
        <v>4937</v>
      </c>
      <c r="C300" s="17">
        <v>6</v>
      </c>
      <c r="D300" s="1" t="s">
        <v>784</v>
      </c>
      <c r="E300" s="1" t="s">
        <v>3842</v>
      </c>
      <c r="F300" s="1" t="s">
        <v>4509</v>
      </c>
      <c r="G300" s="1" t="s">
        <v>3916</v>
      </c>
      <c r="H300" s="1">
        <v>14.8</v>
      </c>
      <c r="I300" s="1">
        <v>15.3</v>
      </c>
      <c r="J300" s="1" t="s">
        <v>3190</v>
      </c>
      <c r="K300" s="1" t="s">
        <v>4989</v>
      </c>
      <c r="L300" s="1">
        <v>0</v>
      </c>
      <c r="M300" s="1">
        <v>1</v>
      </c>
      <c r="N300" s="1">
        <v>10</v>
      </c>
      <c r="O300" s="1">
        <v>8</v>
      </c>
      <c r="P300" s="1">
        <v>48</v>
      </c>
      <c r="Q300" s="16">
        <v>194.64543968023256</v>
      </c>
      <c r="R300" s="21">
        <v>1.0020619078713653</v>
      </c>
      <c r="S300" s="21">
        <v>27.325666466594065</v>
      </c>
      <c r="T300" s="21">
        <v>26.3236045587227</v>
      </c>
      <c r="U300" s="21">
        <v>7.7965928398792489E-2</v>
      </c>
      <c r="V300" s="21">
        <v>6.6384778936301085</v>
      </c>
      <c r="W300" s="21">
        <v>6.5605119652313162</v>
      </c>
      <c r="X300" s="13" t="s">
        <v>2350</v>
      </c>
      <c r="Y3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 s="1">
        <v>39.954428593700001</v>
      </c>
      <c r="AA300" s="1">
        <v>-82.984971247800004</v>
      </c>
      <c r="AB300" s="1">
        <v>39.954233491300002</v>
      </c>
      <c r="AC300" s="1">
        <v>-82.975588008700001</v>
      </c>
    </row>
    <row r="301" spans="1:29" x14ac:dyDescent="0.25">
      <c r="A301" s="13">
        <v>19</v>
      </c>
      <c r="B301" s="22" t="s">
        <v>3201</v>
      </c>
      <c r="C301" s="17">
        <v>2</v>
      </c>
      <c r="D301" s="1" t="s">
        <v>786</v>
      </c>
      <c r="E301" s="1" t="s">
        <v>1872</v>
      </c>
      <c r="F301" s="1" t="s">
        <v>5259</v>
      </c>
      <c r="G301" s="1" t="s">
        <v>1359</v>
      </c>
      <c r="H301" s="21">
        <v>0.39299999999639113</v>
      </c>
      <c r="I301" s="21">
        <v>0</v>
      </c>
      <c r="J301" s="1" t="s">
        <v>258</v>
      </c>
      <c r="K301" s="1" t="s">
        <v>259</v>
      </c>
      <c r="L301" s="1">
        <v>1</v>
      </c>
      <c r="M301" s="1">
        <v>3</v>
      </c>
      <c r="N301" s="1">
        <v>16</v>
      </c>
      <c r="O301" s="1">
        <v>17</v>
      </c>
      <c r="P301" s="1">
        <v>90</v>
      </c>
      <c r="Q301" s="16">
        <v>452.89425872093022</v>
      </c>
      <c r="R301" s="21">
        <v>9.5380848876768365</v>
      </c>
      <c r="S301" s="21">
        <v>25.274255379202508</v>
      </c>
      <c r="T301" s="21">
        <v>15.736170491525671</v>
      </c>
      <c r="U301" s="21">
        <v>0.6656836600548609</v>
      </c>
      <c r="V301" s="21">
        <v>6.6269919541280853</v>
      </c>
      <c r="W301" s="21">
        <v>5.9613082940732243</v>
      </c>
      <c r="X301" s="13" t="s">
        <v>2350</v>
      </c>
      <c r="Y3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 s="1">
        <v>41.690995000000001</v>
      </c>
      <c r="AA301" s="1">
        <v>-83.664353000000006</v>
      </c>
      <c r="AB301" s="1">
        <v>0</v>
      </c>
      <c r="AC301" s="1">
        <v>0</v>
      </c>
    </row>
    <row r="302" spans="1:29" x14ac:dyDescent="0.25">
      <c r="A302" s="13">
        <v>143</v>
      </c>
      <c r="B302" s="22" t="s">
        <v>4937</v>
      </c>
      <c r="C302" s="17">
        <v>12</v>
      </c>
      <c r="D302" s="1" t="s">
        <v>785</v>
      </c>
      <c r="E302" s="1" t="s">
        <v>4504</v>
      </c>
      <c r="F302" s="1" t="s">
        <v>4514</v>
      </c>
      <c r="G302" s="1" t="s">
        <v>3920</v>
      </c>
      <c r="H302" s="1">
        <v>21.7</v>
      </c>
      <c r="I302" s="1">
        <v>22.2</v>
      </c>
      <c r="J302" s="1" t="s">
        <v>3190</v>
      </c>
      <c r="K302" s="1" t="s">
        <v>4985</v>
      </c>
      <c r="L302" s="1">
        <v>0</v>
      </c>
      <c r="M302" s="1">
        <v>6</v>
      </c>
      <c r="N302" s="1">
        <v>13</v>
      </c>
      <c r="O302" s="1">
        <v>8</v>
      </c>
      <c r="P302" s="1">
        <v>52</v>
      </c>
      <c r="Q302" s="16">
        <v>446.66951308139534</v>
      </c>
      <c r="R302" s="21">
        <v>1.3401315246065271</v>
      </c>
      <c r="S302" s="21">
        <v>31.312947857943914</v>
      </c>
      <c r="T302" s="21">
        <v>29.972816333337388</v>
      </c>
      <c r="U302" s="21">
        <v>9.8383089964862197E-2</v>
      </c>
      <c r="V302" s="21">
        <v>6.6252084959735766</v>
      </c>
      <c r="W302" s="21">
        <v>6.5268254060087143</v>
      </c>
      <c r="X302" s="13" t="s">
        <v>2350</v>
      </c>
      <c r="Y3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 s="1">
        <v>41.544017638500002</v>
      </c>
      <c r="AA302" s="1">
        <v>-81.618925283899998</v>
      </c>
      <c r="AB302" s="1">
        <v>41.5477471409</v>
      </c>
      <c r="AC302" s="1">
        <v>-81.610679648800001</v>
      </c>
    </row>
    <row r="303" spans="1:29" x14ac:dyDescent="0.25">
      <c r="A303" s="13">
        <v>43</v>
      </c>
      <c r="B303" s="22" t="s">
        <v>4966</v>
      </c>
      <c r="C303" s="17">
        <v>6</v>
      </c>
      <c r="D303" s="1" t="s">
        <v>784</v>
      </c>
      <c r="E303" s="1" t="s">
        <v>3990</v>
      </c>
      <c r="F303" s="1" t="s">
        <v>3991</v>
      </c>
      <c r="G303" s="1" t="s">
        <v>4376</v>
      </c>
      <c r="H303" s="1">
        <v>3.8</v>
      </c>
      <c r="I303" s="1">
        <v>4.3</v>
      </c>
      <c r="J303" s="1" t="s">
        <v>3190</v>
      </c>
      <c r="K303" s="1" t="s">
        <v>4982</v>
      </c>
      <c r="L303" s="1">
        <v>0</v>
      </c>
      <c r="M303" s="1">
        <v>3</v>
      </c>
      <c r="N303" s="1">
        <v>11</v>
      </c>
      <c r="O303" s="1">
        <v>10</v>
      </c>
      <c r="P303" s="1">
        <v>47</v>
      </c>
      <c r="Q303" s="16">
        <v>300.42069404069764</v>
      </c>
      <c r="R303" s="21">
        <v>0.95938216039316504</v>
      </c>
      <c r="S303" s="21">
        <v>32.661106370032421</v>
      </c>
      <c r="T303" s="21">
        <v>31.701724209639256</v>
      </c>
      <c r="U303" s="21">
        <v>5.370996579809343E-2</v>
      </c>
      <c r="V303" s="21">
        <v>6.6245420815186788</v>
      </c>
      <c r="W303" s="21">
        <v>6.5708321157205853</v>
      </c>
      <c r="X303" s="13" t="s">
        <v>2350</v>
      </c>
      <c r="Y3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 s="1">
        <v>40.1158469688</v>
      </c>
      <c r="AA303" s="1">
        <v>-83.0904832935</v>
      </c>
      <c r="AB303" s="1">
        <v>40.123088738</v>
      </c>
      <c r="AC303" s="1">
        <v>-83.090137621799997</v>
      </c>
    </row>
    <row r="304" spans="1:29" x14ac:dyDescent="0.25">
      <c r="A304" s="13">
        <v>83</v>
      </c>
      <c r="B304" s="22" t="s">
        <v>3197</v>
      </c>
      <c r="C304" s="17">
        <v>12</v>
      </c>
      <c r="D304" s="1" t="s">
        <v>785</v>
      </c>
      <c r="E304" s="1" t="s">
        <v>893</v>
      </c>
      <c r="F304" s="1" t="s">
        <v>5600</v>
      </c>
      <c r="G304" s="1" t="s">
        <v>347</v>
      </c>
      <c r="H304" s="21">
        <v>0.90700000000651926</v>
      </c>
      <c r="I304" s="21">
        <v>0</v>
      </c>
      <c r="J304" s="1" t="s">
        <v>258</v>
      </c>
      <c r="K304" s="1" t="s">
        <v>259</v>
      </c>
      <c r="L304" s="1">
        <v>1</v>
      </c>
      <c r="M304" s="1">
        <v>2</v>
      </c>
      <c r="N304" s="1">
        <v>14</v>
      </c>
      <c r="O304" s="1">
        <v>21</v>
      </c>
      <c r="P304" s="1">
        <v>39</v>
      </c>
      <c r="Q304" s="16">
        <v>360.87381904069764</v>
      </c>
      <c r="R304" s="21">
        <v>6.3384359850825938</v>
      </c>
      <c r="S304" s="21">
        <v>15.35771517153286</v>
      </c>
      <c r="T304" s="21">
        <v>9.0192791864502659</v>
      </c>
      <c r="U304" s="21">
        <v>0.43477118785484625</v>
      </c>
      <c r="V304" s="21">
        <v>6.6234397767642799</v>
      </c>
      <c r="W304" s="21">
        <v>6.1886685889094339</v>
      </c>
      <c r="X304" s="13" t="s">
        <v>2350</v>
      </c>
      <c r="Y3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 s="1">
        <v>41.488311000000003</v>
      </c>
      <c r="AA304" s="1">
        <v>-81.614881999999994</v>
      </c>
      <c r="AB304" s="1">
        <v>0</v>
      </c>
      <c r="AC304" s="1">
        <v>0</v>
      </c>
    </row>
    <row r="305" spans="1:29" x14ac:dyDescent="0.25">
      <c r="A305" s="13">
        <v>84</v>
      </c>
      <c r="B305" s="22" t="s">
        <v>3197</v>
      </c>
      <c r="C305" s="17">
        <v>12</v>
      </c>
      <c r="D305" s="1" t="s">
        <v>785</v>
      </c>
      <c r="E305" s="1" t="s">
        <v>846</v>
      </c>
      <c r="F305" s="1" t="s">
        <v>5601</v>
      </c>
      <c r="G305" s="1" t="s">
        <v>348</v>
      </c>
      <c r="H305" s="21">
        <v>0.45299999999406282</v>
      </c>
      <c r="I305" s="21">
        <v>0</v>
      </c>
      <c r="J305" s="1" t="s">
        <v>258</v>
      </c>
      <c r="K305" s="1" t="s">
        <v>261</v>
      </c>
      <c r="L305" s="1">
        <v>0</v>
      </c>
      <c r="M305" s="1">
        <v>2</v>
      </c>
      <c r="N305" s="1">
        <v>11</v>
      </c>
      <c r="O305" s="1">
        <v>23</v>
      </c>
      <c r="P305" s="1">
        <v>41</v>
      </c>
      <c r="Q305" s="16">
        <v>306.43150436046511</v>
      </c>
      <c r="R305" s="21">
        <v>6.928033361511285</v>
      </c>
      <c r="S305" s="21">
        <v>16.237890986320707</v>
      </c>
      <c r="T305" s="21">
        <v>9.3098576248094211</v>
      </c>
      <c r="U305" s="21">
        <v>0.48157779785746396</v>
      </c>
      <c r="V305" s="21">
        <v>6.6096415480077519</v>
      </c>
      <c r="W305" s="21">
        <v>6.1280637501502877</v>
      </c>
      <c r="X305" s="13" t="s">
        <v>2350</v>
      </c>
      <c r="Y3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 s="1">
        <v>41.445144999999997</v>
      </c>
      <c r="AA305" s="1">
        <v>-81.623720000000006</v>
      </c>
      <c r="AB305" s="1">
        <v>0</v>
      </c>
      <c r="AC305" s="1">
        <v>0</v>
      </c>
    </row>
    <row r="306" spans="1:29" x14ac:dyDescent="0.25">
      <c r="A306" s="13">
        <v>44</v>
      </c>
      <c r="B306" s="22" t="s">
        <v>4966</v>
      </c>
      <c r="C306" s="17">
        <v>6</v>
      </c>
      <c r="D306" s="1" t="s">
        <v>784</v>
      </c>
      <c r="E306" s="1" t="s">
        <v>3931</v>
      </c>
      <c r="F306" s="1" t="s">
        <v>3932</v>
      </c>
      <c r="G306" s="1" t="s">
        <v>4360</v>
      </c>
      <c r="H306" s="1">
        <v>0.7</v>
      </c>
      <c r="I306" s="1">
        <v>1.2</v>
      </c>
      <c r="J306" s="1" t="s">
        <v>3190</v>
      </c>
      <c r="K306" s="1" t="s">
        <v>4981</v>
      </c>
      <c r="L306" s="1">
        <v>0</v>
      </c>
      <c r="M306" s="1">
        <v>2</v>
      </c>
      <c r="N306" s="1">
        <v>7</v>
      </c>
      <c r="O306" s="1">
        <v>7</v>
      </c>
      <c r="P306" s="1">
        <v>31</v>
      </c>
      <c r="Q306" s="16">
        <v>199.24400436046511</v>
      </c>
      <c r="R306" s="21">
        <v>2.9616531051451704</v>
      </c>
      <c r="S306" s="21">
        <v>20.668322236051271</v>
      </c>
      <c r="T306" s="21">
        <v>17.7066691309061</v>
      </c>
      <c r="U306" s="21">
        <v>0.18377678802259328</v>
      </c>
      <c r="V306" s="21">
        <v>6.5870701197321084</v>
      </c>
      <c r="W306" s="21">
        <v>6.4032933317095155</v>
      </c>
      <c r="X306" s="13" t="s">
        <v>2350</v>
      </c>
      <c r="Y3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 s="1">
        <v>39.957639839099997</v>
      </c>
      <c r="AA306" s="1">
        <v>-83.018451288700007</v>
      </c>
      <c r="AB306" s="1">
        <v>39.964695388599999</v>
      </c>
      <c r="AC306" s="1">
        <v>-83.0204703008</v>
      </c>
    </row>
    <row r="307" spans="1:29" x14ac:dyDescent="0.25">
      <c r="A307" s="13">
        <v>45</v>
      </c>
      <c r="B307" s="22" t="s">
        <v>4966</v>
      </c>
      <c r="C307" s="17">
        <v>6</v>
      </c>
      <c r="D307" s="1" t="s">
        <v>784</v>
      </c>
      <c r="E307" s="1" t="s">
        <v>3931</v>
      </c>
      <c r="F307" s="1" t="s">
        <v>3932</v>
      </c>
      <c r="G307" s="1" t="s">
        <v>4360</v>
      </c>
      <c r="H307" s="1">
        <v>7.7</v>
      </c>
      <c r="I307" s="1">
        <v>8.1999999999999993</v>
      </c>
      <c r="J307" s="1" t="s">
        <v>3190</v>
      </c>
      <c r="K307" s="1" t="s">
        <v>4981</v>
      </c>
      <c r="L307" s="1">
        <v>0</v>
      </c>
      <c r="M307" s="1">
        <v>1</v>
      </c>
      <c r="N307" s="1">
        <v>10</v>
      </c>
      <c r="O307" s="1">
        <v>5</v>
      </c>
      <c r="P307" s="1">
        <v>10</v>
      </c>
      <c r="Q307" s="16">
        <v>143.33293968023256</v>
      </c>
      <c r="R307" s="21">
        <v>2.9616531051451704</v>
      </c>
      <c r="S307" s="21">
        <v>11.436508432867626</v>
      </c>
      <c r="T307" s="21">
        <v>8.4748553277224552</v>
      </c>
      <c r="U307" s="21">
        <v>0.18377678802259328</v>
      </c>
      <c r="V307" s="21">
        <v>6.5870701197321084</v>
      </c>
      <c r="W307" s="21">
        <v>6.4032933317095155</v>
      </c>
      <c r="X307" s="13" t="s">
        <v>2350</v>
      </c>
      <c r="Y3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 s="1">
        <v>40.051629193099998</v>
      </c>
      <c r="AA307" s="1">
        <v>-83.032944689499999</v>
      </c>
      <c r="AB307" s="1">
        <v>40.058622897600003</v>
      </c>
      <c r="AC307" s="1">
        <v>-83.030708155699998</v>
      </c>
    </row>
    <row r="308" spans="1:29" x14ac:dyDescent="0.25">
      <c r="A308" s="13">
        <v>20</v>
      </c>
      <c r="B308" s="22" t="s">
        <v>3201</v>
      </c>
      <c r="C308" s="17">
        <v>7</v>
      </c>
      <c r="D308" s="1" t="s">
        <v>789</v>
      </c>
      <c r="E308" s="1" t="s">
        <v>1873</v>
      </c>
      <c r="F308" s="1" t="s">
        <v>5260</v>
      </c>
      <c r="G308" s="1" t="s">
        <v>1360</v>
      </c>
      <c r="H308" s="21">
        <v>6.8279999999940628</v>
      </c>
      <c r="I308" s="21">
        <v>0</v>
      </c>
      <c r="J308" s="1" t="s">
        <v>258</v>
      </c>
      <c r="K308" s="1" t="s">
        <v>261</v>
      </c>
      <c r="L308" s="1">
        <v>0</v>
      </c>
      <c r="M308" s="1">
        <v>1</v>
      </c>
      <c r="N308" s="1">
        <v>21</v>
      </c>
      <c r="O308" s="1">
        <v>16</v>
      </c>
      <c r="P308" s="1">
        <v>65</v>
      </c>
      <c r="Q308" s="16">
        <v>319.16106468023258</v>
      </c>
      <c r="R308" s="21">
        <v>7.004140603440753</v>
      </c>
      <c r="S308" s="21">
        <v>20.338963543955995</v>
      </c>
      <c r="T308" s="21">
        <v>13.334822940515242</v>
      </c>
      <c r="U308" s="21">
        <v>0.50592977182924248</v>
      </c>
      <c r="V308" s="21">
        <v>6.5847848371633857</v>
      </c>
      <c r="W308" s="21">
        <v>6.0788550653341433</v>
      </c>
      <c r="X308" s="13" t="s">
        <v>2350</v>
      </c>
      <c r="Y3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 s="1">
        <v>39.894799999999996</v>
      </c>
      <c r="AA308" s="1">
        <v>-83.811490000000006</v>
      </c>
      <c r="AB308" s="1">
        <v>0</v>
      </c>
      <c r="AC308" s="1">
        <v>0</v>
      </c>
    </row>
    <row r="309" spans="1:29" x14ac:dyDescent="0.25">
      <c r="A309" s="13">
        <v>144</v>
      </c>
      <c r="B309" s="22" t="s">
        <v>4937</v>
      </c>
      <c r="C309" s="17">
        <v>7</v>
      </c>
      <c r="D309" s="1" t="s">
        <v>3196</v>
      </c>
      <c r="E309" s="1" t="s">
        <v>4505</v>
      </c>
      <c r="F309" s="1" t="s">
        <v>4519</v>
      </c>
      <c r="G309" s="1" t="s">
        <v>3918</v>
      </c>
      <c r="H309" s="1">
        <v>10</v>
      </c>
      <c r="I309" s="1">
        <v>10.5</v>
      </c>
      <c r="J309" s="1" t="s">
        <v>3190</v>
      </c>
      <c r="K309" s="1" t="s">
        <v>4980</v>
      </c>
      <c r="L309" s="1">
        <v>0</v>
      </c>
      <c r="M309" s="1">
        <v>3</v>
      </c>
      <c r="N309" s="1">
        <v>13</v>
      </c>
      <c r="O309" s="1">
        <v>9</v>
      </c>
      <c r="P309" s="1">
        <v>81</v>
      </c>
      <c r="Q309" s="16">
        <v>343.07694404069764</v>
      </c>
      <c r="R309" s="21">
        <v>0.99799411231938917</v>
      </c>
      <c r="S309" s="21">
        <v>42.303457663962206</v>
      </c>
      <c r="T309" s="21">
        <v>41.305463551642816</v>
      </c>
      <c r="U309" s="21">
        <v>7.8552951985496305E-2</v>
      </c>
      <c r="V309" s="21">
        <v>6.5793155754938262</v>
      </c>
      <c r="W309" s="21">
        <v>6.5007626235083302</v>
      </c>
      <c r="X309" s="13" t="s">
        <v>2350</v>
      </c>
      <c r="Y3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 s="1">
        <v>39.723349487</v>
      </c>
      <c r="AA309" s="1">
        <v>-84.211000550700007</v>
      </c>
      <c r="AB309" s="1">
        <v>39.729737403500003</v>
      </c>
      <c r="AC309" s="1">
        <v>-84.206562713300002</v>
      </c>
    </row>
    <row r="310" spans="1:29" x14ac:dyDescent="0.25">
      <c r="A310" s="13">
        <v>85</v>
      </c>
      <c r="B310" s="22" t="s">
        <v>3197</v>
      </c>
      <c r="C310" s="17">
        <v>6</v>
      </c>
      <c r="D310" s="1" t="s">
        <v>784</v>
      </c>
      <c r="E310" s="1" t="s">
        <v>894</v>
      </c>
      <c r="F310" s="1" t="s">
        <v>5602</v>
      </c>
      <c r="G310" s="1" t="s">
        <v>349</v>
      </c>
      <c r="H310" s="21">
        <v>1.9970000000030268</v>
      </c>
      <c r="I310" s="21">
        <v>0</v>
      </c>
      <c r="J310" s="1" t="s">
        <v>258</v>
      </c>
      <c r="K310" s="1" t="s">
        <v>259</v>
      </c>
      <c r="L310" s="1">
        <v>1</v>
      </c>
      <c r="M310" s="1">
        <v>2</v>
      </c>
      <c r="N310" s="1">
        <v>15</v>
      </c>
      <c r="O310" s="1">
        <v>18</v>
      </c>
      <c r="P310" s="1">
        <v>59</v>
      </c>
      <c r="Q310" s="16">
        <v>374.10819404069764</v>
      </c>
      <c r="R310" s="21">
        <v>11.186647922849319</v>
      </c>
      <c r="S310" s="21">
        <v>18.686784879380198</v>
      </c>
      <c r="T310" s="21">
        <v>7.5001369565308789</v>
      </c>
      <c r="U310" s="21">
        <v>0.76732370840024666</v>
      </c>
      <c r="V310" s="21">
        <v>6.5773008627497109</v>
      </c>
      <c r="W310" s="21">
        <v>5.8099771543494647</v>
      </c>
      <c r="X310" s="13" t="s">
        <v>2350</v>
      </c>
      <c r="Y3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 s="1">
        <v>39.982736000000003</v>
      </c>
      <c r="AA310" s="1">
        <v>-82.814018000000004</v>
      </c>
      <c r="AB310" s="1">
        <v>0</v>
      </c>
      <c r="AC310" s="1">
        <v>0</v>
      </c>
    </row>
    <row r="311" spans="1:29" x14ac:dyDescent="0.25">
      <c r="A311" s="13">
        <v>145</v>
      </c>
      <c r="B311" s="22" t="s">
        <v>4937</v>
      </c>
      <c r="C311" s="17">
        <v>12</v>
      </c>
      <c r="D311" s="1" t="s">
        <v>785</v>
      </c>
      <c r="E311" s="1" t="s">
        <v>4499</v>
      </c>
      <c r="F311" s="1" t="s">
        <v>4513</v>
      </c>
      <c r="G311" s="1" t="s">
        <v>4566</v>
      </c>
      <c r="H311" s="1">
        <v>19.100000000000001</v>
      </c>
      <c r="I311" s="1">
        <v>19.600000000000001</v>
      </c>
      <c r="J311" s="1" t="s">
        <v>3190</v>
      </c>
      <c r="K311" s="1" t="s">
        <v>4987</v>
      </c>
      <c r="L311" s="1">
        <v>0</v>
      </c>
      <c r="M311" s="1">
        <v>1</v>
      </c>
      <c r="N311" s="1">
        <v>7</v>
      </c>
      <c r="O311" s="1">
        <v>10</v>
      </c>
      <c r="P311" s="1">
        <v>43</v>
      </c>
      <c r="Q311" s="16">
        <v>178.87981468023256</v>
      </c>
      <c r="R311" s="21">
        <v>1.2789307355983319</v>
      </c>
      <c r="S311" s="21">
        <v>24.549692704649818</v>
      </c>
      <c r="T311" s="21">
        <v>23.270761969051485</v>
      </c>
      <c r="U311" s="21">
        <v>7.8428064196054456E-2</v>
      </c>
      <c r="V311" s="21">
        <v>6.5724936629924908</v>
      </c>
      <c r="W311" s="21">
        <v>6.4940655987964364</v>
      </c>
      <c r="X311" s="13" t="s">
        <v>2350</v>
      </c>
      <c r="Y3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 s="1">
        <v>41.409885376299997</v>
      </c>
      <c r="AA311" s="1">
        <v>-81.624575314300003</v>
      </c>
      <c r="AB311" s="1">
        <v>41.411475648699998</v>
      </c>
      <c r="AC311" s="1">
        <v>-81.615200799600004</v>
      </c>
    </row>
    <row r="312" spans="1:29" x14ac:dyDescent="0.25">
      <c r="A312" s="13">
        <v>46</v>
      </c>
      <c r="B312" s="22" t="s">
        <v>4966</v>
      </c>
      <c r="C312" s="17">
        <v>6</v>
      </c>
      <c r="D312" s="1" t="s">
        <v>784</v>
      </c>
      <c r="E312" s="1" t="s">
        <v>3992</v>
      </c>
      <c r="F312" s="1" t="s">
        <v>3926</v>
      </c>
      <c r="G312" s="1" t="s">
        <v>3701</v>
      </c>
      <c r="H312" s="1">
        <v>24.5</v>
      </c>
      <c r="I312" s="1">
        <v>25</v>
      </c>
      <c r="J312" s="1" t="s">
        <v>3190</v>
      </c>
      <c r="K312" s="1" t="s">
        <v>4981</v>
      </c>
      <c r="L312" s="1">
        <v>1</v>
      </c>
      <c r="M312" s="1">
        <v>1</v>
      </c>
      <c r="N312" s="1">
        <v>18</v>
      </c>
      <c r="O312" s="1">
        <v>2</v>
      </c>
      <c r="P312" s="1">
        <v>31</v>
      </c>
      <c r="Q312" s="16">
        <v>249.07212936046511</v>
      </c>
      <c r="R312" s="21">
        <v>1.7231259879576246</v>
      </c>
      <c r="S312" s="21">
        <v>17.801874056359303</v>
      </c>
      <c r="T312" s="21">
        <v>16.07874806840168</v>
      </c>
      <c r="U312" s="21">
        <v>0.10125739827764876</v>
      </c>
      <c r="V312" s="21">
        <v>6.5614168836488052</v>
      </c>
      <c r="W312" s="21">
        <v>6.4601594853711566</v>
      </c>
      <c r="X312" s="13" t="s">
        <v>2350</v>
      </c>
      <c r="Y3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 s="1">
        <v>39.903224292399997</v>
      </c>
      <c r="AA312" s="1">
        <v>-82.901599492000003</v>
      </c>
      <c r="AB312" s="1">
        <v>39.898679123800001</v>
      </c>
      <c r="AC312" s="1">
        <v>-82.894502401500006</v>
      </c>
    </row>
    <row r="313" spans="1:29" x14ac:dyDescent="0.25">
      <c r="A313" s="13">
        <v>21</v>
      </c>
      <c r="B313" s="22" t="s">
        <v>3201</v>
      </c>
      <c r="C313" s="17">
        <v>2</v>
      </c>
      <c r="D313" s="1" t="s">
        <v>786</v>
      </c>
      <c r="E313" s="1" t="s">
        <v>1874</v>
      </c>
      <c r="F313" s="1" t="s">
        <v>5261</v>
      </c>
      <c r="G313" s="1" t="s">
        <v>1361</v>
      </c>
      <c r="H313" s="21">
        <v>1.3659999999945285</v>
      </c>
      <c r="I313" s="21">
        <v>0</v>
      </c>
      <c r="J313" s="1" t="s">
        <v>258</v>
      </c>
      <c r="K313" s="1" t="s">
        <v>259</v>
      </c>
      <c r="L313" s="1">
        <v>0</v>
      </c>
      <c r="M313" s="1">
        <v>1</v>
      </c>
      <c r="N313" s="1">
        <v>23</v>
      </c>
      <c r="O313" s="1">
        <v>15</v>
      </c>
      <c r="P313" s="1">
        <v>100</v>
      </c>
      <c r="Q313" s="16">
        <v>362.81731468023258</v>
      </c>
      <c r="R313" s="21">
        <v>10.076037769522655</v>
      </c>
      <c r="S313" s="21">
        <v>25.646785263896092</v>
      </c>
      <c r="T313" s="21">
        <v>15.570747494373437</v>
      </c>
      <c r="U313" s="21">
        <v>0.70322856005746581</v>
      </c>
      <c r="V313" s="21">
        <v>6.5606681937092715</v>
      </c>
      <c r="W313" s="21">
        <v>5.857439633651806</v>
      </c>
      <c r="X313" s="13" t="s">
        <v>2350</v>
      </c>
      <c r="Y3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 s="1">
        <v>41.613711000000002</v>
      </c>
      <c r="AA313" s="1">
        <v>-83.684143000000006</v>
      </c>
      <c r="AB313" s="1">
        <v>0</v>
      </c>
      <c r="AC313" s="1">
        <v>0</v>
      </c>
    </row>
    <row r="314" spans="1:29" x14ac:dyDescent="0.25">
      <c r="A314" s="13">
        <v>47</v>
      </c>
      <c r="B314" s="22" t="s">
        <v>4966</v>
      </c>
      <c r="C314" s="17">
        <v>8</v>
      </c>
      <c r="D314" s="1" t="s">
        <v>787</v>
      </c>
      <c r="E314" s="1" t="s">
        <v>3993</v>
      </c>
      <c r="F314" s="1" t="s">
        <v>3994</v>
      </c>
      <c r="G314" s="1" t="s">
        <v>4377</v>
      </c>
      <c r="H314" s="1">
        <v>0</v>
      </c>
      <c r="I314" s="1">
        <v>0.5</v>
      </c>
      <c r="J314" s="1" t="s">
        <v>3190</v>
      </c>
      <c r="K314" s="1" t="s">
        <v>4982</v>
      </c>
      <c r="L314" s="1">
        <v>0</v>
      </c>
      <c r="M314" s="1">
        <v>3</v>
      </c>
      <c r="N314" s="1">
        <v>18</v>
      </c>
      <c r="O314" s="1">
        <v>9</v>
      </c>
      <c r="P314" s="1">
        <v>87</v>
      </c>
      <c r="Q314" s="16">
        <v>381.81131904069764</v>
      </c>
      <c r="R314" s="21">
        <v>0.62158943988074966</v>
      </c>
      <c r="S314" s="21">
        <v>49.979510029105889</v>
      </c>
      <c r="T314" s="21">
        <v>49.357920589225138</v>
      </c>
      <c r="U314" s="21">
        <v>3.4835853195149695E-2</v>
      </c>
      <c r="V314" s="21">
        <v>6.5507813858823329</v>
      </c>
      <c r="W314" s="21">
        <v>6.5159455326871836</v>
      </c>
      <c r="X314" s="13" t="s">
        <v>2350</v>
      </c>
      <c r="Y3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 s="1">
        <v>39.139831632000003</v>
      </c>
      <c r="AA314" s="1">
        <v>-84.532422476400001</v>
      </c>
      <c r="AB314" s="1">
        <v>39.138916792099998</v>
      </c>
      <c r="AC314" s="1">
        <v>-84.523925728099996</v>
      </c>
    </row>
    <row r="315" spans="1:29" x14ac:dyDescent="0.25">
      <c r="A315" s="13">
        <v>48</v>
      </c>
      <c r="B315" s="22" t="s">
        <v>4966</v>
      </c>
      <c r="C315" s="17">
        <v>2</v>
      </c>
      <c r="D315" s="1" t="s">
        <v>786</v>
      </c>
      <c r="E315" s="1" t="s">
        <v>3995</v>
      </c>
      <c r="F315" s="1" t="s">
        <v>3996</v>
      </c>
      <c r="G315" s="1" t="s">
        <v>4378</v>
      </c>
      <c r="H315" s="1">
        <v>3.5</v>
      </c>
      <c r="I315" s="1">
        <v>4</v>
      </c>
      <c r="J315" s="1" t="s">
        <v>3190</v>
      </c>
      <c r="K315" s="1" t="s">
        <v>4982</v>
      </c>
      <c r="L315" s="1">
        <v>0</v>
      </c>
      <c r="M315" s="1">
        <v>2</v>
      </c>
      <c r="N315" s="1">
        <v>12</v>
      </c>
      <c r="O315" s="1">
        <v>17</v>
      </c>
      <c r="P315" s="1">
        <v>127</v>
      </c>
      <c r="Q315" s="16">
        <v>372.35337936046511</v>
      </c>
      <c r="R315" s="21">
        <v>0.6440952877278</v>
      </c>
      <c r="S315" s="21">
        <v>61.353945479720096</v>
      </c>
      <c r="T315" s="21">
        <v>60.709850191992295</v>
      </c>
      <c r="U315" s="21">
        <v>3.6094022351718297E-2</v>
      </c>
      <c r="V315" s="21">
        <v>6.5473429950105535</v>
      </c>
      <c r="W315" s="21">
        <v>6.5112489726588354</v>
      </c>
      <c r="X315" s="13" t="s">
        <v>2350</v>
      </c>
      <c r="Y3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 s="1">
        <v>41.686866195500002</v>
      </c>
      <c r="AA315" s="1">
        <v>-83.644415777899994</v>
      </c>
      <c r="AB315" s="1">
        <v>41.694112953500003</v>
      </c>
      <c r="AC315" s="1">
        <v>-83.644730675199995</v>
      </c>
    </row>
    <row r="316" spans="1:29" x14ac:dyDescent="0.25">
      <c r="A316" s="13">
        <v>49</v>
      </c>
      <c r="B316" s="22" t="s">
        <v>4966</v>
      </c>
      <c r="C316" s="17">
        <v>4</v>
      </c>
      <c r="D316" s="1" t="s">
        <v>795</v>
      </c>
      <c r="E316" s="1" t="s">
        <v>3945</v>
      </c>
      <c r="F316" s="1" t="s">
        <v>3946</v>
      </c>
      <c r="G316" s="1" t="s">
        <v>4364</v>
      </c>
      <c r="H316" s="1">
        <v>6.2</v>
      </c>
      <c r="I316" s="1">
        <v>6.7</v>
      </c>
      <c r="J316" s="1" t="s">
        <v>3190</v>
      </c>
      <c r="K316" s="1" t="s">
        <v>4981</v>
      </c>
      <c r="L316" s="1">
        <v>1</v>
      </c>
      <c r="M316" s="1">
        <v>1</v>
      </c>
      <c r="N316" s="1">
        <v>11</v>
      </c>
      <c r="O316" s="1">
        <v>5</v>
      </c>
      <c r="P316" s="1">
        <v>46</v>
      </c>
      <c r="Q316" s="16">
        <v>231.55650436046511</v>
      </c>
      <c r="R316" s="21">
        <v>1.9599525351793727</v>
      </c>
      <c r="S316" s="21">
        <v>25.858384768077322</v>
      </c>
      <c r="T316" s="21">
        <v>23.898432232897949</v>
      </c>
      <c r="U316" s="21">
        <v>0.11667501482184529</v>
      </c>
      <c r="V316" s="21">
        <v>6.5467527643031147</v>
      </c>
      <c r="W316" s="21">
        <v>6.4300777494812698</v>
      </c>
      <c r="X316" s="13" t="s">
        <v>2350</v>
      </c>
      <c r="Y3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 s="1">
        <v>41.140261965100002</v>
      </c>
      <c r="AA316" s="1">
        <v>-81.478080127400005</v>
      </c>
      <c r="AB316" s="1">
        <v>41.147126423899998</v>
      </c>
      <c r="AC316" s="1">
        <v>-81.475085722800003</v>
      </c>
    </row>
    <row r="317" spans="1:29" x14ac:dyDescent="0.25">
      <c r="A317" s="13">
        <v>146</v>
      </c>
      <c r="B317" s="22" t="s">
        <v>4937</v>
      </c>
      <c r="C317" s="17">
        <v>12</v>
      </c>
      <c r="D317" s="1" t="s">
        <v>785</v>
      </c>
      <c r="E317" s="1" t="s">
        <v>3848</v>
      </c>
      <c r="F317" s="1" t="s">
        <v>4507</v>
      </c>
      <c r="G317" s="1" t="s">
        <v>3917</v>
      </c>
      <c r="H317" s="1">
        <v>15</v>
      </c>
      <c r="I317" s="1">
        <v>15.5</v>
      </c>
      <c r="J317" s="1" t="s">
        <v>3190</v>
      </c>
      <c r="K317" s="1" t="s">
        <v>4986</v>
      </c>
      <c r="L317" s="1">
        <v>0</v>
      </c>
      <c r="M317" s="1">
        <v>5</v>
      </c>
      <c r="N317" s="1">
        <v>7</v>
      </c>
      <c r="O317" s="1">
        <v>9</v>
      </c>
      <c r="P317" s="1">
        <v>27</v>
      </c>
      <c r="Q317" s="16">
        <v>341.14907340116281</v>
      </c>
      <c r="R317" s="21">
        <v>0.71055855840796189</v>
      </c>
      <c r="S317" s="21">
        <v>19.021986474370923</v>
      </c>
      <c r="T317" s="21">
        <v>18.311427915962962</v>
      </c>
      <c r="U317" s="21">
        <v>7.4887596107202622E-2</v>
      </c>
      <c r="V317" s="21">
        <v>6.5377976993294329</v>
      </c>
      <c r="W317" s="21">
        <v>6.4629101032222307</v>
      </c>
      <c r="X317" s="13" t="s">
        <v>2350</v>
      </c>
      <c r="Y3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 s="1">
        <v>41.447477889699996</v>
      </c>
      <c r="AA317" s="1">
        <v>-81.745817173199995</v>
      </c>
      <c r="AB317" s="1">
        <v>41.4474231051</v>
      </c>
      <c r="AC317" s="1">
        <v>-81.737020899599997</v>
      </c>
    </row>
    <row r="318" spans="1:29" x14ac:dyDescent="0.25">
      <c r="A318" s="13">
        <v>86</v>
      </c>
      <c r="B318" s="22" t="s">
        <v>3197</v>
      </c>
      <c r="C318" s="17">
        <v>12</v>
      </c>
      <c r="D318" s="1" t="s">
        <v>785</v>
      </c>
      <c r="E318" s="1" t="s">
        <v>895</v>
      </c>
      <c r="F318" s="1" t="s">
        <v>5603</v>
      </c>
      <c r="G318" s="1" t="s">
        <v>350</v>
      </c>
      <c r="H318" s="21">
        <v>3.0029999999969732</v>
      </c>
      <c r="I318" s="21">
        <v>0</v>
      </c>
      <c r="J318" s="1" t="s">
        <v>258</v>
      </c>
      <c r="K318" s="1" t="s">
        <v>259</v>
      </c>
      <c r="L318" s="1">
        <v>0</v>
      </c>
      <c r="M318" s="1">
        <v>1</v>
      </c>
      <c r="N318" s="1">
        <v>9</v>
      </c>
      <c r="O318" s="1">
        <v>26</v>
      </c>
      <c r="P318" s="1">
        <v>52</v>
      </c>
      <c r="Q318" s="16">
        <v>271.97356468023258</v>
      </c>
      <c r="R318" s="21">
        <v>7.3845646176582447</v>
      </c>
      <c r="S318" s="21">
        <v>17.979027859676417</v>
      </c>
      <c r="T318" s="21">
        <v>10.594463242018172</v>
      </c>
      <c r="U318" s="21">
        <v>0.506528099071479</v>
      </c>
      <c r="V318" s="21">
        <v>6.5365702152976777</v>
      </c>
      <c r="W318" s="21">
        <v>6.0300421162261983</v>
      </c>
      <c r="X318" s="13" t="s">
        <v>2350</v>
      </c>
      <c r="Y3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 s="1">
        <v>41.520780000000002</v>
      </c>
      <c r="AA318" s="1">
        <v>-81.527216999999993</v>
      </c>
      <c r="AB318" s="1">
        <v>0</v>
      </c>
      <c r="AC318" s="1">
        <v>0</v>
      </c>
    </row>
    <row r="319" spans="1:29" x14ac:dyDescent="0.25">
      <c r="A319" s="13">
        <v>87</v>
      </c>
      <c r="B319" s="22" t="s">
        <v>3197</v>
      </c>
      <c r="C319" s="17">
        <v>6</v>
      </c>
      <c r="D319" s="1" t="s">
        <v>784</v>
      </c>
      <c r="E319" s="1" t="s">
        <v>896</v>
      </c>
      <c r="F319" s="1" t="s">
        <v>5604</v>
      </c>
      <c r="G319" s="1" t="s">
        <v>351</v>
      </c>
      <c r="H319" s="21">
        <v>0</v>
      </c>
      <c r="I319" s="21">
        <v>0</v>
      </c>
      <c r="J319" s="1" t="s">
        <v>258</v>
      </c>
      <c r="K319" s="1" t="s">
        <v>259</v>
      </c>
      <c r="L319" s="1">
        <v>1</v>
      </c>
      <c r="M319" s="1">
        <v>1</v>
      </c>
      <c r="N319" s="1">
        <v>18</v>
      </c>
      <c r="O319" s="1">
        <v>16</v>
      </c>
      <c r="P319" s="1">
        <v>74</v>
      </c>
      <c r="Q319" s="16">
        <v>354.19712936046511</v>
      </c>
      <c r="R319" s="21">
        <v>14.264230619391748</v>
      </c>
      <c r="S319" s="21">
        <v>21.08569165147081</v>
      </c>
      <c r="T319" s="21">
        <v>6.8214610320790623</v>
      </c>
      <c r="U319" s="21">
        <v>0.97842377911900735</v>
      </c>
      <c r="V319" s="21">
        <v>6.5317785633955951</v>
      </c>
      <c r="W319" s="21">
        <v>5.5533547842765874</v>
      </c>
      <c r="X319" s="13" t="s">
        <v>2350</v>
      </c>
      <c r="Y3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 s="1">
        <v>39.979308000000003</v>
      </c>
      <c r="AA319" s="1">
        <v>-82.843575999999999</v>
      </c>
      <c r="AB319" s="1">
        <v>0</v>
      </c>
      <c r="AC319" s="1">
        <v>0</v>
      </c>
    </row>
    <row r="320" spans="1:29" x14ac:dyDescent="0.25">
      <c r="A320" s="13">
        <v>88</v>
      </c>
      <c r="B320" s="22" t="s">
        <v>3197</v>
      </c>
      <c r="C320" s="17">
        <v>2</v>
      </c>
      <c r="D320" s="1" t="s">
        <v>786</v>
      </c>
      <c r="E320" s="1" t="s">
        <v>897</v>
      </c>
      <c r="F320" s="1" t="s">
        <v>5559</v>
      </c>
      <c r="G320" s="1" t="s">
        <v>352</v>
      </c>
      <c r="H320" s="21">
        <v>13.279999999998836</v>
      </c>
      <c r="I320" s="21">
        <v>0</v>
      </c>
      <c r="J320" s="1" t="s">
        <v>258</v>
      </c>
      <c r="K320" s="1" t="s">
        <v>259</v>
      </c>
      <c r="L320" s="1">
        <v>0</v>
      </c>
      <c r="M320" s="1">
        <v>2</v>
      </c>
      <c r="N320" s="1">
        <v>15</v>
      </c>
      <c r="O320" s="1">
        <v>20</v>
      </c>
      <c r="P320" s="1">
        <v>122</v>
      </c>
      <c r="Q320" s="16">
        <v>400.30650436046511</v>
      </c>
      <c r="R320" s="21">
        <v>7.160788500238616</v>
      </c>
      <c r="S320" s="21">
        <v>31.521288601563278</v>
      </c>
      <c r="T320" s="21">
        <v>24.360500101324661</v>
      </c>
      <c r="U320" s="21">
        <v>0.49117866450859132</v>
      </c>
      <c r="V320" s="21">
        <v>6.5210272080092659</v>
      </c>
      <c r="W320" s="21">
        <v>6.029848543500675</v>
      </c>
      <c r="X320" s="13" t="s">
        <v>2350</v>
      </c>
      <c r="Y3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 s="1">
        <v>41.691794999999999</v>
      </c>
      <c r="AA320" s="1">
        <v>-83.623232999999999</v>
      </c>
      <c r="AB320" s="1">
        <v>0</v>
      </c>
      <c r="AC320" s="1">
        <v>0</v>
      </c>
    </row>
    <row r="321" spans="1:29" x14ac:dyDescent="0.25">
      <c r="A321" s="13">
        <v>147</v>
      </c>
      <c r="B321" s="22" t="s">
        <v>4937</v>
      </c>
      <c r="C321" s="17">
        <v>8</v>
      </c>
      <c r="D321" s="1" t="s">
        <v>787</v>
      </c>
      <c r="E321" s="1" t="s">
        <v>4497</v>
      </c>
      <c r="F321" s="1" t="s">
        <v>4498</v>
      </c>
      <c r="G321" s="1" t="s">
        <v>3918</v>
      </c>
      <c r="H321" s="1">
        <v>11.2</v>
      </c>
      <c r="I321" s="1">
        <v>11.7</v>
      </c>
      <c r="J321" s="1" t="s">
        <v>3190</v>
      </c>
      <c r="K321" s="1" t="s">
        <v>4980</v>
      </c>
      <c r="L321" s="1">
        <v>0</v>
      </c>
      <c r="M321" s="1">
        <v>1</v>
      </c>
      <c r="N321" s="1">
        <v>15</v>
      </c>
      <c r="O321" s="1">
        <v>10</v>
      </c>
      <c r="P321" s="1">
        <v>62</v>
      </c>
      <c r="Q321" s="16">
        <v>250.25481468023256</v>
      </c>
      <c r="R321" s="21">
        <v>0.95128718604105145</v>
      </c>
      <c r="S321" s="21">
        <v>33.866208021213673</v>
      </c>
      <c r="T321" s="21">
        <v>32.914920835172623</v>
      </c>
      <c r="U321" s="21">
        <v>7.3881515578113816E-2</v>
      </c>
      <c r="V321" s="21">
        <v>6.521004305685751</v>
      </c>
      <c r="W321" s="21">
        <v>6.4471227901076373</v>
      </c>
      <c r="X321" s="13" t="s">
        <v>2350</v>
      </c>
      <c r="Y3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 s="1">
        <v>39.2129935536</v>
      </c>
      <c r="AA321" s="1">
        <v>-84.454927122900003</v>
      </c>
      <c r="AB321" s="1">
        <v>39.218410483600003</v>
      </c>
      <c r="AC321" s="1">
        <v>-84.449074507199995</v>
      </c>
    </row>
    <row r="322" spans="1:29" x14ac:dyDescent="0.25">
      <c r="A322" s="13">
        <v>148</v>
      </c>
      <c r="B322" s="22" t="s">
        <v>4937</v>
      </c>
      <c r="C322" s="17">
        <v>12</v>
      </c>
      <c r="D322" s="1" t="s">
        <v>785</v>
      </c>
      <c r="E322" s="1" t="s">
        <v>4504</v>
      </c>
      <c r="F322" s="1" t="s">
        <v>4514</v>
      </c>
      <c r="G322" s="1" t="s">
        <v>3920</v>
      </c>
      <c r="H322" s="1">
        <v>18.600000000000001</v>
      </c>
      <c r="I322" s="1">
        <v>19.100000000000001</v>
      </c>
      <c r="J322" s="1" t="s">
        <v>3190</v>
      </c>
      <c r="K322" s="1" t="s">
        <v>4985</v>
      </c>
      <c r="L322" s="1">
        <v>1</v>
      </c>
      <c r="M322" s="1">
        <v>2</v>
      </c>
      <c r="N322" s="1">
        <v>10</v>
      </c>
      <c r="O322" s="1">
        <v>14</v>
      </c>
      <c r="P322" s="1">
        <v>51</v>
      </c>
      <c r="Q322" s="16">
        <v>315.62381904069764</v>
      </c>
      <c r="R322" s="21">
        <v>1.2973913042500353</v>
      </c>
      <c r="S322" s="21">
        <v>31.04448522807521</v>
      </c>
      <c r="T322" s="21">
        <v>29.747093923825176</v>
      </c>
      <c r="U322" s="21">
        <v>9.3328757912873345E-2</v>
      </c>
      <c r="V322" s="21">
        <v>6.506383674469677</v>
      </c>
      <c r="W322" s="21">
        <v>6.4130549165568036</v>
      </c>
      <c r="X322" s="13" t="s">
        <v>2350</v>
      </c>
      <c r="Y3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 s="1">
        <v>41.521404395099999</v>
      </c>
      <c r="AA322" s="1">
        <v>-81.668934567700006</v>
      </c>
      <c r="AB322" s="1">
        <v>41.525521396099997</v>
      </c>
      <c r="AC322" s="1">
        <v>-81.661007157200004</v>
      </c>
    </row>
    <row r="323" spans="1:29" x14ac:dyDescent="0.25">
      <c r="A323" s="13">
        <v>89</v>
      </c>
      <c r="B323" s="22" t="s">
        <v>3197</v>
      </c>
      <c r="C323" s="17">
        <v>12</v>
      </c>
      <c r="D323" s="1" t="s">
        <v>785</v>
      </c>
      <c r="E323" s="1" t="s">
        <v>898</v>
      </c>
      <c r="F323" s="1" t="s">
        <v>5605</v>
      </c>
      <c r="G323" s="1" t="s">
        <v>353</v>
      </c>
      <c r="H323" s="21">
        <v>3.364000000001397</v>
      </c>
      <c r="I323" s="21">
        <v>0</v>
      </c>
      <c r="J323" s="1" t="s">
        <v>258</v>
      </c>
      <c r="K323" s="1" t="s">
        <v>259</v>
      </c>
      <c r="L323" s="1">
        <v>0</v>
      </c>
      <c r="M323" s="1">
        <v>2</v>
      </c>
      <c r="N323" s="1">
        <v>17</v>
      </c>
      <c r="O323" s="1">
        <v>17</v>
      </c>
      <c r="P323" s="1">
        <v>61</v>
      </c>
      <c r="Q323" s="16">
        <v>339.08775436046511</v>
      </c>
      <c r="R323" s="21">
        <v>8.4118448979072831</v>
      </c>
      <c r="S323" s="21">
        <v>19.361319074331544</v>
      </c>
      <c r="T323" s="21">
        <v>10.94947417642426</v>
      </c>
      <c r="U323" s="21">
        <v>0.57699214868164694</v>
      </c>
      <c r="V323" s="21">
        <v>6.4961898837652035</v>
      </c>
      <c r="W323" s="21">
        <v>5.9191977350835563</v>
      </c>
      <c r="X323" s="13" t="s">
        <v>2350</v>
      </c>
      <c r="Y3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 s="1">
        <v>41.400984000000001</v>
      </c>
      <c r="AA323" s="1">
        <v>-81.594588000000002</v>
      </c>
      <c r="AB323" s="1">
        <v>0</v>
      </c>
      <c r="AC323" s="1">
        <v>0</v>
      </c>
    </row>
    <row r="324" spans="1:29" x14ac:dyDescent="0.25">
      <c r="A324" s="13">
        <v>149</v>
      </c>
      <c r="B324" s="22" t="s">
        <v>4937</v>
      </c>
      <c r="C324" s="17">
        <v>8</v>
      </c>
      <c r="D324" s="1" t="s">
        <v>787</v>
      </c>
      <c r="E324" s="1" t="s">
        <v>3894</v>
      </c>
      <c r="F324" s="1" t="s">
        <v>3895</v>
      </c>
      <c r="G324" s="1" t="s">
        <v>3923</v>
      </c>
      <c r="H324" s="1">
        <v>24.6</v>
      </c>
      <c r="I324" s="1">
        <v>25.1</v>
      </c>
      <c r="J324" s="1" t="s">
        <v>3190</v>
      </c>
      <c r="K324" s="1" t="s">
        <v>4986</v>
      </c>
      <c r="L324" s="1">
        <v>0</v>
      </c>
      <c r="M324" s="1">
        <v>2</v>
      </c>
      <c r="N324" s="1">
        <v>10</v>
      </c>
      <c r="O324" s="1">
        <v>8</v>
      </c>
      <c r="P324" s="1">
        <v>56</v>
      </c>
      <c r="Q324" s="16">
        <v>248.32212936046511</v>
      </c>
      <c r="R324" s="21">
        <v>1.0809739867639401</v>
      </c>
      <c r="S324" s="21">
        <v>30.702397489893446</v>
      </c>
      <c r="T324" s="21">
        <v>29.621423503129506</v>
      </c>
      <c r="U324" s="21">
        <v>5.1793631091589701E-2</v>
      </c>
      <c r="V324" s="21">
        <v>6.4909235074143687</v>
      </c>
      <c r="W324" s="21">
        <v>6.4391298763227791</v>
      </c>
      <c r="X324" s="13" t="s">
        <v>2350</v>
      </c>
      <c r="Y3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 s="1">
        <v>39.294434146900002</v>
      </c>
      <c r="AA324" s="1">
        <v>-84.462831257100007</v>
      </c>
      <c r="AB324" s="1">
        <v>39.293073997299999</v>
      </c>
      <c r="AC324" s="1">
        <v>-84.453668437600001</v>
      </c>
    </row>
    <row r="325" spans="1:29" x14ac:dyDescent="0.25">
      <c r="A325" s="13">
        <v>50</v>
      </c>
      <c r="B325" s="22" t="s">
        <v>4966</v>
      </c>
      <c r="C325" s="17">
        <v>8</v>
      </c>
      <c r="D325" s="1" t="s">
        <v>787</v>
      </c>
      <c r="E325" s="1" t="s">
        <v>3976</v>
      </c>
      <c r="F325" s="1" t="s">
        <v>3977</v>
      </c>
      <c r="G325" s="1" t="s">
        <v>4373</v>
      </c>
      <c r="H325" s="1">
        <v>2.2000000000000002</v>
      </c>
      <c r="I325" s="1">
        <v>2.7</v>
      </c>
      <c r="J325" s="1" t="s">
        <v>3190</v>
      </c>
      <c r="K325" s="1" t="s">
        <v>4983</v>
      </c>
      <c r="L325" s="1">
        <v>0</v>
      </c>
      <c r="M325" s="1">
        <v>2</v>
      </c>
      <c r="N325" s="1">
        <v>12</v>
      </c>
      <c r="O325" s="1">
        <v>18</v>
      </c>
      <c r="P325" s="1">
        <v>66</v>
      </c>
      <c r="Q325" s="16">
        <v>315.79087936046511</v>
      </c>
      <c r="R325" s="21">
        <v>0.58899544763272638</v>
      </c>
      <c r="S325" s="21">
        <v>42.708522594905773</v>
      </c>
      <c r="T325" s="21">
        <v>42.119527147273047</v>
      </c>
      <c r="U325" s="21">
        <v>3.2038343400358334E-2</v>
      </c>
      <c r="V325" s="21">
        <v>6.4871914992222948</v>
      </c>
      <c r="W325" s="21">
        <v>6.4551531558219368</v>
      </c>
      <c r="X325" s="13" t="s">
        <v>2350</v>
      </c>
      <c r="Y3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 s="1">
        <v>39.128955556299999</v>
      </c>
      <c r="AA325" s="1">
        <v>-84.577805857800001</v>
      </c>
      <c r="AB325" s="1">
        <v>39.128243383899999</v>
      </c>
      <c r="AC325" s="1">
        <v>-84.568953873300003</v>
      </c>
    </row>
    <row r="326" spans="1:29" x14ac:dyDescent="0.25">
      <c r="A326" s="13">
        <v>150</v>
      </c>
      <c r="B326" s="22" t="s">
        <v>4937</v>
      </c>
      <c r="C326" s="17">
        <v>6</v>
      </c>
      <c r="D326" s="1" t="s">
        <v>784</v>
      </c>
      <c r="E326" s="1" t="s">
        <v>3848</v>
      </c>
      <c r="F326" s="1" t="s">
        <v>3855</v>
      </c>
      <c r="G326" s="1" t="s">
        <v>3917</v>
      </c>
      <c r="H326" s="1">
        <v>18.5</v>
      </c>
      <c r="I326" s="1">
        <v>19</v>
      </c>
      <c r="J326" s="1" t="s">
        <v>3190</v>
      </c>
      <c r="K326" s="1" t="s">
        <v>4989</v>
      </c>
      <c r="L326" s="1">
        <v>1</v>
      </c>
      <c r="M326" s="1">
        <v>1</v>
      </c>
      <c r="N326" s="1">
        <v>11</v>
      </c>
      <c r="O326" s="1">
        <v>11</v>
      </c>
      <c r="P326" s="1">
        <v>46</v>
      </c>
      <c r="Q326" s="16">
        <v>258.18150436046511</v>
      </c>
      <c r="R326" s="21">
        <v>0.89052605988171329</v>
      </c>
      <c r="S326" s="21">
        <v>27.104699576120844</v>
      </c>
      <c r="T326" s="21">
        <v>26.214173516239129</v>
      </c>
      <c r="U326" s="21">
        <v>7.4309912982422927E-2</v>
      </c>
      <c r="V326" s="21">
        <v>6.4854618297198847</v>
      </c>
      <c r="W326" s="21">
        <v>6.4111519167374622</v>
      </c>
      <c r="X326" s="13" t="s">
        <v>2350</v>
      </c>
      <c r="Y3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 s="1">
        <v>39.976516873999998</v>
      </c>
      <c r="AA326" s="1">
        <v>-82.983550653799995</v>
      </c>
      <c r="AB326" s="1">
        <v>39.983679425200002</v>
      </c>
      <c r="AC326" s="1">
        <v>-82.984923456499999</v>
      </c>
    </row>
    <row r="327" spans="1:29" x14ac:dyDescent="0.25">
      <c r="A327" s="13">
        <v>90</v>
      </c>
      <c r="B327" s="22" t="s">
        <v>3197</v>
      </c>
      <c r="C327" s="17">
        <v>6</v>
      </c>
      <c r="D327" s="1" t="s">
        <v>784</v>
      </c>
      <c r="E327" s="1" t="s">
        <v>899</v>
      </c>
      <c r="F327" s="1" t="s">
        <v>5385</v>
      </c>
      <c r="G327" s="1" t="s">
        <v>354</v>
      </c>
      <c r="H327" s="21">
        <v>15.339999999996508</v>
      </c>
      <c r="I327" s="21">
        <v>0</v>
      </c>
      <c r="J327" s="1" t="s">
        <v>258</v>
      </c>
      <c r="K327" s="1" t="s">
        <v>259</v>
      </c>
      <c r="L327" s="1">
        <v>0</v>
      </c>
      <c r="M327" s="1">
        <v>3</v>
      </c>
      <c r="N327" s="1">
        <v>24</v>
      </c>
      <c r="O327" s="1">
        <v>11</v>
      </c>
      <c r="P327" s="1">
        <v>58</v>
      </c>
      <c r="Q327" s="16">
        <v>400.96756904069764</v>
      </c>
      <c r="R327" s="21">
        <v>8.3848343650500663</v>
      </c>
      <c r="S327" s="21">
        <v>18.021380833822917</v>
      </c>
      <c r="T327" s="21">
        <v>9.6365464687728508</v>
      </c>
      <c r="U327" s="21">
        <v>0.57513942010908381</v>
      </c>
      <c r="V327" s="21">
        <v>6.4834779361173931</v>
      </c>
      <c r="W327" s="21">
        <v>5.9083385160083095</v>
      </c>
      <c r="X327" s="13" t="s">
        <v>2350</v>
      </c>
      <c r="Y3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 s="1">
        <v>40.003748000000002</v>
      </c>
      <c r="AA327" s="1">
        <v>-83.153874999999999</v>
      </c>
      <c r="AB327" s="1">
        <v>0</v>
      </c>
      <c r="AC327" s="1">
        <v>0</v>
      </c>
    </row>
    <row r="328" spans="1:29" x14ac:dyDescent="0.25">
      <c r="A328" s="13">
        <v>15</v>
      </c>
      <c r="B328" s="22" t="s">
        <v>4967</v>
      </c>
      <c r="C328" s="17">
        <v>4</v>
      </c>
      <c r="D328" s="1" t="s">
        <v>801</v>
      </c>
      <c r="E328" s="1" t="s">
        <v>3249</v>
      </c>
      <c r="F328" s="1" t="s">
        <v>4572</v>
      </c>
      <c r="G328" s="1" t="s">
        <v>3756</v>
      </c>
      <c r="H328" s="1">
        <v>15.6</v>
      </c>
      <c r="I328" s="1">
        <v>16.100000000000001</v>
      </c>
      <c r="J328" s="1" t="s">
        <v>3190</v>
      </c>
      <c r="K328" s="1" t="s">
        <v>4975</v>
      </c>
      <c r="L328" s="1">
        <v>1</v>
      </c>
      <c r="M328" s="1">
        <v>0</v>
      </c>
      <c r="N328" s="1">
        <v>13</v>
      </c>
      <c r="O328" s="1">
        <v>8</v>
      </c>
      <c r="P328" s="1">
        <v>45</v>
      </c>
      <c r="Q328" s="16">
        <v>211.28606468023256</v>
      </c>
      <c r="R328" s="21">
        <v>1.258954588464082</v>
      </c>
      <c r="S328" s="21">
        <v>32.248261962766115</v>
      </c>
      <c r="T328" s="21">
        <v>30.989307374302033</v>
      </c>
      <c r="U328" s="21">
        <v>9.6462902562588757E-2</v>
      </c>
      <c r="V328" s="21">
        <v>6.4740600580748433</v>
      </c>
      <c r="W328" s="21">
        <v>6.3775971555122544</v>
      </c>
      <c r="X328" s="13" t="s">
        <v>2350</v>
      </c>
      <c r="Y3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 s="1">
        <v>41.024630958400003</v>
      </c>
      <c r="AA328" s="1">
        <v>-80.7044892901</v>
      </c>
      <c r="AB328" s="1">
        <v>41.024587757500001</v>
      </c>
      <c r="AC328" s="1">
        <v>-80.6949278548</v>
      </c>
    </row>
    <row r="329" spans="1:29" x14ac:dyDescent="0.25">
      <c r="A329" s="13">
        <v>151</v>
      </c>
      <c r="B329" s="22" t="s">
        <v>4937</v>
      </c>
      <c r="C329" s="17">
        <v>12</v>
      </c>
      <c r="D329" s="1" t="s">
        <v>785</v>
      </c>
      <c r="E329" s="1" t="s">
        <v>4499</v>
      </c>
      <c r="F329" s="1" t="s">
        <v>4513</v>
      </c>
      <c r="G329" s="1" t="s">
        <v>4566</v>
      </c>
      <c r="H329" s="1">
        <v>22.4</v>
      </c>
      <c r="I329" s="1">
        <v>22.9</v>
      </c>
      <c r="J329" s="1" t="s">
        <v>3190</v>
      </c>
      <c r="K329" s="1" t="s">
        <v>4987</v>
      </c>
      <c r="L329" s="1">
        <v>0</v>
      </c>
      <c r="M329" s="1">
        <v>0</v>
      </c>
      <c r="N329" s="1">
        <v>8</v>
      </c>
      <c r="O329" s="1">
        <v>9</v>
      </c>
      <c r="P329" s="1">
        <v>39</v>
      </c>
      <c r="Q329" s="16">
        <v>131.3125</v>
      </c>
      <c r="R329" s="21">
        <v>1.3693927385556273</v>
      </c>
      <c r="S329" s="21">
        <v>22.473077192769026</v>
      </c>
      <c r="T329" s="21">
        <v>21.103684454213397</v>
      </c>
      <c r="U329" s="21">
        <v>9.7840276640482629E-2</v>
      </c>
      <c r="V329" s="21">
        <v>6.4361336725757345</v>
      </c>
      <c r="W329" s="21">
        <v>6.3382933959352519</v>
      </c>
      <c r="X329" s="13" t="s">
        <v>2350</v>
      </c>
      <c r="Y3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 s="1">
        <v>41.424586913600002</v>
      </c>
      <c r="AA329" s="1">
        <v>-81.565930062199996</v>
      </c>
      <c r="AB329" s="1">
        <v>41.424636979500001</v>
      </c>
      <c r="AC329" s="1">
        <v>-81.556311891999997</v>
      </c>
    </row>
    <row r="330" spans="1:29" x14ac:dyDescent="0.25">
      <c r="A330" s="13">
        <v>152</v>
      </c>
      <c r="B330" s="22" t="s">
        <v>4937</v>
      </c>
      <c r="C330" s="17">
        <v>12</v>
      </c>
      <c r="D330" s="1" t="s">
        <v>785</v>
      </c>
      <c r="E330" s="1" t="s">
        <v>4504</v>
      </c>
      <c r="F330" s="1" t="s">
        <v>4496</v>
      </c>
      <c r="G330" s="1" t="s">
        <v>3920</v>
      </c>
      <c r="H330" s="1">
        <v>9</v>
      </c>
      <c r="I330" s="1">
        <v>9.5</v>
      </c>
      <c r="J330" s="1" t="s">
        <v>3190</v>
      </c>
      <c r="K330" s="1" t="s">
        <v>4987</v>
      </c>
      <c r="L330" s="1">
        <v>0</v>
      </c>
      <c r="M330" s="1">
        <v>2</v>
      </c>
      <c r="N330" s="1">
        <v>6</v>
      </c>
      <c r="O330" s="1">
        <v>9</v>
      </c>
      <c r="P330" s="1">
        <v>21</v>
      </c>
      <c r="Q330" s="16">
        <v>191.57212936046511</v>
      </c>
      <c r="R330" s="21">
        <v>1.156483479395789</v>
      </c>
      <c r="S330" s="21">
        <v>15.199420356855931</v>
      </c>
      <c r="T330" s="21">
        <v>14.042936877460143</v>
      </c>
      <c r="U330" s="21">
        <v>9.6086180127341728E-2</v>
      </c>
      <c r="V330" s="21">
        <v>6.4280191896015353</v>
      </c>
      <c r="W330" s="21">
        <v>6.3319330094741932</v>
      </c>
      <c r="X330" s="13" t="s">
        <v>2350</v>
      </c>
      <c r="Y3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 s="1">
        <v>41.469183264400002</v>
      </c>
      <c r="AA330" s="1">
        <v>-81.799214231999997</v>
      </c>
      <c r="AB330" s="1">
        <v>41.468894808999998</v>
      </c>
      <c r="AC330" s="1">
        <v>-81.789605957800006</v>
      </c>
    </row>
    <row r="331" spans="1:29" x14ac:dyDescent="0.25">
      <c r="A331" s="13">
        <v>153</v>
      </c>
      <c r="B331" s="22" t="s">
        <v>4937</v>
      </c>
      <c r="C331" s="17">
        <v>2</v>
      </c>
      <c r="D331" s="1" t="s">
        <v>786</v>
      </c>
      <c r="E331" s="1" t="s">
        <v>4538</v>
      </c>
      <c r="F331" s="1" t="s">
        <v>4539</v>
      </c>
      <c r="G331" s="1" t="s">
        <v>4568</v>
      </c>
      <c r="H331" s="1">
        <v>9.8000000000000007</v>
      </c>
      <c r="I331" s="1">
        <v>10.3</v>
      </c>
      <c r="J331" s="1" t="s">
        <v>3190</v>
      </c>
      <c r="K331" s="1" t="s">
        <v>4990</v>
      </c>
      <c r="L331" s="1">
        <v>0</v>
      </c>
      <c r="M331" s="1">
        <v>1</v>
      </c>
      <c r="N331" s="1">
        <v>10</v>
      </c>
      <c r="O331" s="1">
        <v>11</v>
      </c>
      <c r="P331" s="1">
        <v>54</v>
      </c>
      <c r="Q331" s="16">
        <v>213.95793968023256</v>
      </c>
      <c r="R331" s="21">
        <v>0.44669819909515462</v>
      </c>
      <c r="S331" s="21">
        <v>30.096235639257753</v>
      </c>
      <c r="T331" s="21">
        <v>29.649537440162597</v>
      </c>
      <c r="U331" s="21">
        <v>3.4816227898744813E-2</v>
      </c>
      <c r="V331" s="21">
        <v>6.4118605762908834</v>
      </c>
      <c r="W331" s="21">
        <v>6.3770443483921389</v>
      </c>
      <c r="X331" s="13" t="s">
        <v>2350</v>
      </c>
      <c r="Y3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 s="1">
        <v>41.686167691000001</v>
      </c>
      <c r="AA331" s="1">
        <v>-83.693200351599998</v>
      </c>
      <c r="AB331" s="1">
        <v>41.688929638499999</v>
      </c>
      <c r="AC331" s="1">
        <v>-83.684354725399999</v>
      </c>
    </row>
    <row r="332" spans="1:29" x14ac:dyDescent="0.25">
      <c r="A332" s="13">
        <v>154</v>
      </c>
      <c r="B332" s="22" t="s">
        <v>4937</v>
      </c>
      <c r="C332" s="17">
        <v>12</v>
      </c>
      <c r="D332" s="1" t="s">
        <v>785</v>
      </c>
      <c r="E332" s="1" t="s">
        <v>4504</v>
      </c>
      <c r="F332" s="1" t="s">
        <v>4514</v>
      </c>
      <c r="G332" s="1" t="s">
        <v>3920</v>
      </c>
      <c r="H332" s="1">
        <v>13.3</v>
      </c>
      <c r="I332" s="1">
        <v>13.8</v>
      </c>
      <c r="J332" s="1" t="s">
        <v>3190</v>
      </c>
      <c r="K332" s="1" t="s">
        <v>4985</v>
      </c>
      <c r="L332" s="1">
        <v>2</v>
      </c>
      <c r="M332" s="1">
        <v>3</v>
      </c>
      <c r="N332" s="1">
        <v>11</v>
      </c>
      <c r="O332" s="1">
        <v>9</v>
      </c>
      <c r="P332" s="1">
        <v>62</v>
      </c>
      <c r="Q332" s="16">
        <v>402.33657340116281</v>
      </c>
      <c r="R332" s="21">
        <v>1.4117478495741904</v>
      </c>
      <c r="S332" s="21">
        <v>34.791934049736213</v>
      </c>
      <c r="T332" s="21">
        <v>33.380186200162022</v>
      </c>
      <c r="U332" s="21">
        <v>0.10739369675999209</v>
      </c>
      <c r="V332" s="21">
        <v>6.4073517485731575</v>
      </c>
      <c r="W332" s="21">
        <v>6.2999580518131655</v>
      </c>
      <c r="X332" s="13" t="s">
        <v>2350</v>
      </c>
      <c r="Y3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 s="1">
        <v>41.4752615835</v>
      </c>
      <c r="AA332" s="1">
        <v>-81.719398384499996</v>
      </c>
      <c r="AB332" s="1">
        <v>41.474227373200002</v>
      </c>
      <c r="AC332" s="1">
        <v>-81.709939868399999</v>
      </c>
    </row>
    <row r="333" spans="1:29" x14ac:dyDescent="0.25">
      <c r="A333" s="13">
        <v>155</v>
      </c>
      <c r="B333" s="22" t="s">
        <v>4937</v>
      </c>
      <c r="C333" s="17">
        <v>8</v>
      </c>
      <c r="D333" s="1" t="s">
        <v>787</v>
      </c>
      <c r="E333" s="1" t="s">
        <v>4540</v>
      </c>
      <c r="F333" s="1" t="s">
        <v>4541</v>
      </c>
      <c r="G333" s="1" t="s">
        <v>4569</v>
      </c>
      <c r="H333" s="1">
        <v>17.899999999999999</v>
      </c>
      <c r="I333" s="1">
        <v>18.399999999999999</v>
      </c>
      <c r="J333" s="1" t="s">
        <v>3190</v>
      </c>
      <c r="K333" s="1" t="s">
        <v>4980</v>
      </c>
      <c r="L333" s="1">
        <v>0</v>
      </c>
      <c r="M333" s="1">
        <v>0</v>
      </c>
      <c r="N333" s="1">
        <v>15</v>
      </c>
      <c r="O333" s="1">
        <v>14</v>
      </c>
      <c r="P333" s="1">
        <v>73</v>
      </c>
      <c r="Q333" s="16">
        <v>233.328125</v>
      </c>
      <c r="R333" s="21">
        <v>0.57867553651971337</v>
      </c>
      <c r="S333" s="21">
        <v>40.758482234455194</v>
      </c>
      <c r="T333" s="21">
        <v>40.179806697935483</v>
      </c>
      <c r="U333" s="21">
        <v>4.2243347384424548E-2</v>
      </c>
      <c r="V333" s="21">
        <v>6.4041602288977897</v>
      </c>
      <c r="W333" s="21">
        <v>6.3619168815133653</v>
      </c>
      <c r="X333" s="13" t="s">
        <v>2350</v>
      </c>
      <c r="Y3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 s="1">
        <v>39.160527429299997</v>
      </c>
      <c r="AA333" s="1">
        <v>-84.560511814400002</v>
      </c>
      <c r="AB333" s="1">
        <v>39.160577678000003</v>
      </c>
      <c r="AC333" s="1">
        <v>-84.552089672099996</v>
      </c>
    </row>
    <row r="334" spans="1:29" x14ac:dyDescent="0.25">
      <c r="A334" s="13">
        <v>156</v>
      </c>
      <c r="B334" s="22" t="s">
        <v>4937</v>
      </c>
      <c r="C334" s="17">
        <v>7</v>
      </c>
      <c r="D334" s="1" t="s">
        <v>3196</v>
      </c>
      <c r="E334" s="1" t="s">
        <v>4505</v>
      </c>
      <c r="F334" s="1" t="s">
        <v>4519</v>
      </c>
      <c r="G334" s="1" t="s">
        <v>3918</v>
      </c>
      <c r="H334" s="1">
        <v>18</v>
      </c>
      <c r="I334" s="1">
        <v>18.5</v>
      </c>
      <c r="J334" s="1" t="s">
        <v>3190</v>
      </c>
      <c r="K334" s="1" t="s">
        <v>4986</v>
      </c>
      <c r="L334" s="1">
        <v>1</v>
      </c>
      <c r="M334" s="1">
        <v>0</v>
      </c>
      <c r="N334" s="1">
        <v>11</v>
      </c>
      <c r="O334" s="1">
        <v>6</v>
      </c>
      <c r="P334" s="1">
        <v>33</v>
      </c>
      <c r="Q334" s="16">
        <v>177.31731468023256</v>
      </c>
      <c r="R334" s="21">
        <v>1.0106987480852438</v>
      </c>
      <c r="S334" s="21">
        <v>20.764208857828685</v>
      </c>
      <c r="T334" s="21">
        <v>19.753510109743441</v>
      </c>
      <c r="U334" s="21">
        <v>7.660676861821189E-2</v>
      </c>
      <c r="V334" s="21">
        <v>6.4028275240400356</v>
      </c>
      <c r="W334" s="21">
        <v>6.3262207554218239</v>
      </c>
      <c r="X334" s="13" t="s">
        <v>2350</v>
      </c>
      <c r="Y3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 s="1">
        <v>39.830691626300002</v>
      </c>
      <c r="AA334" s="1">
        <v>-84.189345042900001</v>
      </c>
      <c r="AB334" s="1">
        <v>39.837940943200003</v>
      </c>
      <c r="AC334" s="1">
        <v>-84.189507216699994</v>
      </c>
    </row>
    <row r="335" spans="1:29" x14ac:dyDescent="0.25">
      <c r="A335" s="13">
        <v>91</v>
      </c>
      <c r="B335" s="22" t="s">
        <v>3197</v>
      </c>
      <c r="C335" s="17">
        <v>6</v>
      </c>
      <c r="D335" s="1" t="s">
        <v>784</v>
      </c>
      <c r="E335" s="1" t="s">
        <v>900</v>
      </c>
      <c r="F335" s="1" t="s">
        <v>5606</v>
      </c>
      <c r="G335" s="1" t="s">
        <v>355</v>
      </c>
      <c r="H335" s="21">
        <v>1.6649999999935972</v>
      </c>
      <c r="I335" s="21">
        <v>0</v>
      </c>
      <c r="J335" s="1" t="s">
        <v>258</v>
      </c>
      <c r="K335" s="1" t="s">
        <v>259</v>
      </c>
      <c r="L335" s="1">
        <v>1</v>
      </c>
      <c r="M335" s="1">
        <v>2</v>
      </c>
      <c r="N335" s="1">
        <v>24</v>
      </c>
      <c r="O335" s="1">
        <v>12</v>
      </c>
      <c r="P335" s="1">
        <v>61</v>
      </c>
      <c r="Q335" s="16">
        <v>408.40506904069764</v>
      </c>
      <c r="R335" s="21">
        <v>4.9203341059713122</v>
      </c>
      <c r="S335" s="21">
        <v>19.414413813352713</v>
      </c>
      <c r="T335" s="21">
        <v>14.494079707381401</v>
      </c>
      <c r="U335" s="21">
        <v>0.33749958332473168</v>
      </c>
      <c r="V335" s="21">
        <v>6.4028049543839947</v>
      </c>
      <c r="W335" s="21">
        <v>6.0653053710592628</v>
      </c>
      <c r="X335" s="13" t="s">
        <v>2350</v>
      </c>
      <c r="Y3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 s="1">
        <v>40.000334000000002</v>
      </c>
      <c r="AA335" s="1">
        <v>-82.975695999999999</v>
      </c>
      <c r="AB335" s="1">
        <v>0</v>
      </c>
      <c r="AC335" s="1">
        <v>0</v>
      </c>
    </row>
    <row r="336" spans="1:29" x14ac:dyDescent="0.25">
      <c r="A336" s="13">
        <v>157</v>
      </c>
      <c r="B336" s="22" t="s">
        <v>4937</v>
      </c>
      <c r="C336" s="17">
        <v>12</v>
      </c>
      <c r="D336" s="1" t="s">
        <v>785</v>
      </c>
      <c r="E336" s="1" t="s">
        <v>3848</v>
      </c>
      <c r="F336" s="1" t="s">
        <v>4507</v>
      </c>
      <c r="G336" s="1" t="s">
        <v>3917</v>
      </c>
      <c r="H336" s="1">
        <v>13.1</v>
      </c>
      <c r="I336" s="1">
        <v>13.6</v>
      </c>
      <c r="J336" s="1" t="s">
        <v>3190</v>
      </c>
      <c r="K336" s="1" t="s">
        <v>4987</v>
      </c>
      <c r="L336" s="1">
        <v>1</v>
      </c>
      <c r="M336" s="1">
        <v>2</v>
      </c>
      <c r="N336" s="1">
        <v>5</v>
      </c>
      <c r="O336" s="1">
        <v>8</v>
      </c>
      <c r="P336" s="1">
        <v>30</v>
      </c>
      <c r="Q336" s="16">
        <v>235.26444404069767</v>
      </c>
      <c r="R336" s="21">
        <v>1.0448175690686228</v>
      </c>
      <c r="S336" s="21">
        <v>19.080256180919147</v>
      </c>
      <c r="T336" s="21">
        <v>18.035438611850523</v>
      </c>
      <c r="U336" s="21">
        <v>9.103216224159319E-2</v>
      </c>
      <c r="V336" s="21">
        <v>6.3891857460229122</v>
      </c>
      <c r="W336" s="21">
        <v>6.2981535837813194</v>
      </c>
      <c r="X336" s="13" t="s">
        <v>2350</v>
      </c>
      <c r="Y3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 s="1">
        <v>41.444863161800001</v>
      </c>
      <c r="AA336" s="1">
        <v>-81.780876625700003</v>
      </c>
      <c r="AB336" s="1">
        <v>41.445268836799997</v>
      </c>
      <c r="AC336" s="1">
        <v>-81.771345908399994</v>
      </c>
    </row>
    <row r="337" spans="1:29" x14ac:dyDescent="0.25">
      <c r="A337" s="13">
        <v>158</v>
      </c>
      <c r="B337" s="22" t="s">
        <v>4937</v>
      </c>
      <c r="C337" s="17">
        <v>12</v>
      </c>
      <c r="D337" s="1" t="s">
        <v>785</v>
      </c>
      <c r="E337" s="1" t="s">
        <v>4499</v>
      </c>
      <c r="F337" s="1" t="s">
        <v>4513</v>
      </c>
      <c r="G337" s="1" t="s">
        <v>4566</v>
      </c>
      <c r="H337" s="1">
        <v>21.5</v>
      </c>
      <c r="I337" s="1">
        <v>22</v>
      </c>
      <c r="J337" s="1" t="s">
        <v>3190</v>
      </c>
      <c r="K337" s="1" t="s">
        <v>4988</v>
      </c>
      <c r="L337" s="1">
        <v>0</v>
      </c>
      <c r="M337" s="1">
        <v>3</v>
      </c>
      <c r="N337" s="1">
        <v>7</v>
      </c>
      <c r="O337" s="1">
        <v>9</v>
      </c>
      <c r="P337" s="1">
        <v>45</v>
      </c>
      <c r="Q337" s="16">
        <v>267.79569404069764</v>
      </c>
      <c r="R337" s="21">
        <v>1.3559477927857875</v>
      </c>
      <c r="S337" s="21">
        <v>25.530773305497917</v>
      </c>
      <c r="T337" s="21">
        <v>24.174825512712129</v>
      </c>
      <c r="U337" s="21">
        <v>9.7823536789781534E-2</v>
      </c>
      <c r="V337" s="21">
        <v>6.3775329786407076</v>
      </c>
      <c r="W337" s="21">
        <v>6.2797094418509261</v>
      </c>
      <c r="X337" s="13" t="s">
        <v>2350</v>
      </c>
      <c r="Y3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 s="1">
        <v>41.423061555499999</v>
      </c>
      <c r="AA337" s="1">
        <v>-81.582863554100001</v>
      </c>
      <c r="AB337" s="1">
        <v>41.424546640199999</v>
      </c>
      <c r="AC337" s="1">
        <v>-81.5736304064</v>
      </c>
    </row>
    <row r="338" spans="1:29" x14ac:dyDescent="0.25">
      <c r="A338" s="13">
        <v>159</v>
      </c>
      <c r="B338" s="22" t="s">
        <v>4937</v>
      </c>
      <c r="C338" s="17">
        <v>6</v>
      </c>
      <c r="D338" s="1" t="s">
        <v>784</v>
      </c>
      <c r="E338" s="1" t="s">
        <v>3842</v>
      </c>
      <c r="F338" s="1" t="s">
        <v>4509</v>
      </c>
      <c r="G338" s="1" t="s">
        <v>3916</v>
      </c>
      <c r="H338" s="1">
        <v>12.9</v>
      </c>
      <c r="I338" s="1">
        <v>13.4</v>
      </c>
      <c r="J338" s="1" t="s">
        <v>3190</v>
      </c>
      <c r="K338" s="1" t="s">
        <v>4988</v>
      </c>
      <c r="L338" s="1">
        <v>0</v>
      </c>
      <c r="M338" s="1">
        <v>0</v>
      </c>
      <c r="N338" s="1">
        <v>20</v>
      </c>
      <c r="O338" s="1">
        <v>16</v>
      </c>
      <c r="P338" s="1">
        <v>72</v>
      </c>
      <c r="Q338" s="16">
        <v>273.9375</v>
      </c>
      <c r="R338" s="21">
        <v>0.69864952442118544</v>
      </c>
      <c r="S338" s="21">
        <v>28.084193856886554</v>
      </c>
      <c r="T338" s="21">
        <v>27.385544332465368</v>
      </c>
      <c r="U338" s="21">
        <v>5.4118303364812645E-2</v>
      </c>
      <c r="V338" s="21">
        <v>6.3761293397057228</v>
      </c>
      <c r="W338" s="21">
        <v>6.3220110363409106</v>
      </c>
      <c r="X338" s="13" t="s">
        <v>2350</v>
      </c>
      <c r="Y3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 s="1">
        <v>39.950187013300003</v>
      </c>
      <c r="AA338" s="1">
        <v>-83.019773965400006</v>
      </c>
      <c r="AB338" s="1">
        <v>39.952437294200003</v>
      </c>
      <c r="AC338" s="1">
        <v>-83.011001874399994</v>
      </c>
    </row>
    <row r="339" spans="1:29" x14ac:dyDescent="0.25">
      <c r="A339" s="13">
        <v>92</v>
      </c>
      <c r="B339" s="22" t="s">
        <v>3197</v>
      </c>
      <c r="C339" s="17">
        <v>7</v>
      </c>
      <c r="D339" s="1" t="s">
        <v>3196</v>
      </c>
      <c r="E339" s="1" t="s">
        <v>901</v>
      </c>
      <c r="F339" s="1" t="s">
        <v>5283</v>
      </c>
      <c r="G339" s="1" t="s">
        <v>356</v>
      </c>
      <c r="H339" s="21">
        <v>15.927999999999884</v>
      </c>
      <c r="I339" s="21">
        <v>0</v>
      </c>
      <c r="J339" s="1" t="s">
        <v>258</v>
      </c>
      <c r="K339" s="1" t="s">
        <v>259</v>
      </c>
      <c r="L339" s="1">
        <v>0</v>
      </c>
      <c r="M339" s="1">
        <v>1</v>
      </c>
      <c r="N339" s="1">
        <v>17</v>
      </c>
      <c r="O339" s="1">
        <v>18</v>
      </c>
      <c r="P339" s="1">
        <v>65</v>
      </c>
      <c r="Q339" s="16">
        <v>301.84856468023258</v>
      </c>
      <c r="R339" s="21">
        <v>5.9914491250977013</v>
      </c>
      <c r="S339" s="21">
        <v>20.654903660999167</v>
      </c>
      <c r="T339" s="21">
        <v>14.663454535901465</v>
      </c>
      <c r="U339" s="21">
        <v>0.41097038121410689</v>
      </c>
      <c r="V339" s="21">
        <v>6.3681960285505967</v>
      </c>
      <c r="W339" s="21">
        <v>5.9572256473364895</v>
      </c>
      <c r="X339" s="13" t="s">
        <v>2350</v>
      </c>
      <c r="Y3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 s="1">
        <v>39.798524</v>
      </c>
      <c r="AA339" s="1">
        <v>-84.217932000000005</v>
      </c>
      <c r="AB339" s="1">
        <v>0</v>
      </c>
      <c r="AC339" s="1">
        <v>0</v>
      </c>
    </row>
    <row r="340" spans="1:29" x14ac:dyDescent="0.25">
      <c r="A340" s="13">
        <v>22</v>
      </c>
      <c r="B340" s="22" t="s">
        <v>3201</v>
      </c>
      <c r="C340" s="17">
        <v>8</v>
      </c>
      <c r="D340" s="1" t="s">
        <v>788</v>
      </c>
      <c r="E340" s="1" t="s">
        <v>1875</v>
      </c>
      <c r="F340" s="1" t="s">
        <v>5262</v>
      </c>
      <c r="G340" s="1" t="s">
        <v>1362</v>
      </c>
      <c r="H340" s="21">
        <v>1.3010000000067521</v>
      </c>
      <c r="I340" s="21">
        <v>0</v>
      </c>
      <c r="J340" s="1" t="s">
        <v>258</v>
      </c>
      <c r="K340" s="1" t="s">
        <v>259</v>
      </c>
      <c r="L340" s="1">
        <v>0</v>
      </c>
      <c r="M340" s="1">
        <v>6</v>
      </c>
      <c r="N340" s="1">
        <v>11</v>
      </c>
      <c r="O340" s="1">
        <v>19</v>
      </c>
      <c r="P340" s="1">
        <v>105</v>
      </c>
      <c r="Q340" s="16">
        <v>535.38826308139528</v>
      </c>
      <c r="R340" s="21">
        <v>9.5685227726037247</v>
      </c>
      <c r="S340" s="21">
        <v>27.627225905521119</v>
      </c>
      <c r="T340" s="21">
        <v>18.058703132917394</v>
      </c>
      <c r="U340" s="21">
        <v>0.66780798615187831</v>
      </c>
      <c r="V340" s="21">
        <v>6.3638481031787268</v>
      </c>
      <c r="W340" s="21">
        <v>5.6960401170268486</v>
      </c>
      <c r="X340" s="13" t="s">
        <v>2350</v>
      </c>
      <c r="Y3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 s="1">
        <v>39.317697000000003</v>
      </c>
      <c r="AA340" s="1">
        <v>-84.464267000000007</v>
      </c>
      <c r="AB340" s="1">
        <v>0</v>
      </c>
      <c r="AC340" s="1">
        <v>0</v>
      </c>
    </row>
    <row r="341" spans="1:29" x14ac:dyDescent="0.25">
      <c r="A341" s="13">
        <v>23</v>
      </c>
      <c r="B341" s="22" t="s">
        <v>3201</v>
      </c>
      <c r="C341" s="17">
        <v>8</v>
      </c>
      <c r="D341" s="1" t="s">
        <v>787</v>
      </c>
      <c r="E341" s="1" t="s">
        <v>1876</v>
      </c>
      <c r="F341" s="1" t="s">
        <v>5263</v>
      </c>
      <c r="G341" s="1" t="s">
        <v>1363</v>
      </c>
      <c r="H341" s="21">
        <v>3.4140000000043074</v>
      </c>
      <c r="I341" s="21">
        <v>0</v>
      </c>
      <c r="J341" s="1" t="s">
        <v>258</v>
      </c>
      <c r="K341" s="1" t="s">
        <v>259</v>
      </c>
      <c r="L341" s="1">
        <v>0</v>
      </c>
      <c r="M341" s="1">
        <v>1</v>
      </c>
      <c r="N341" s="1">
        <v>19</v>
      </c>
      <c r="O341" s="1">
        <v>14</v>
      </c>
      <c r="P341" s="1">
        <v>124</v>
      </c>
      <c r="Q341" s="16">
        <v>356.19231468023258</v>
      </c>
      <c r="R341" s="21">
        <v>15.327261348912366</v>
      </c>
      <c r="S341" s="21">
        <v>31.462633138632384</v>
      </c>
      <c r="T341" s="21">
        <v>16.135371789720018</v>
      </c>
      <c r="U341" s="21">
        <v>1.0697228587830829</v>
      </c>
      <c r="V341" s="21">
        <v>6.3625973745378266</v>
      </c>
      <c r="W341" s="21">
        <v>5.2928745157547432</v>
      </c>
      <c r="X341" s="13" t="s">
        <v>2350</v>
      </c>
      <c r="Y3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 s="1">
        <v>39.188110999999999</v>
      </c>
      <c r="AA341" s="1">
        <v>-84.601962</v>
      </c>
      <c r="AB341" s="1">
        <v>0</v>
      </c>
      <c r="AC341" s="1">
        <v>0</v>
      </c>
    </row>
    <row r="342" spans="1:29" x14ac:dyDescent="0.25">
      <c r="A342" s="13">
        <v>51</v>
      </c>
      <c r="B342" s="22" t="s">
        <v>4966</v>
      </c>
      <c r="C342" s="17">
        <v>8</v>
      </c>
      <c r="D342" s="1" t="s">
        <v>787</v>
      </c>
      <c r="E342" s="1" t="s">
        <v>3980</v>
      </c>
      <c r="F342" s="1" t="s">
        <v>3981</v>
      </c>
      <c r="G342" s="1" t="s">
        <v>4374</v>
      </c>
      <c r="H342" s="1">
        <v>1.8</v>
      </c>
      <c r="I342" s="1">
        <v>2.2999999999999998</v>
      </c>
      <c r="J342" s="1" t="s">
        <v>3190</v>
      </c>
      <c r="K342" s="1" t="s">
        <v>4983</v>
      </c>
      <c r="L342" s="1">
        <v>0</v>
      </c>
      <c r="M342" s="1">
        <v>3</v>
      </c>
      <c r="N342" s="1">
        <v>26</v>
      </c>
      <c r="O342" s="1">
        <v>12</v>
      </c>
      <c r="P342" s="1">
        <v>54</v>
      </c>
      <c r="Q342" s="16">
        <v>414.49881904069764</v>
      </c>
      <c r="R342" s="21">
        <v>0.46594682292890732</v>
      </c>
      <c r="S342" s="21">
        <v>30.4256547275739</v>
      </c>
      <c r="T342" s="21">
        <v>29.959707904644993</v>
      </c>
      <c r="U342" s="21">
        <v>2.5378947364666199E-2</v>
      </c>
      <c r="V342" s="21">
        <v>6.3558086378915837</v>
      </c>
      <c r="W342" s="21">
        <v>6.3304296905269171</v>
      </c>
      <c r="X342" s="13" t="s">
        <v>2350</v>
      </c>
      <c r="Y3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 s="1">
        <v>39.154983678100002</v>
      </c>
      <c r="AA342" s="1">
        <v>-84.582368395700001</v>
      </c>
      <c r="AB342" s="1">
        <v>39.157055218099998</v>
      </c>
      <c r="AC342" s="1">
        <v>-84.573753352699995</v>
      </c>
    </row>
    <row r="343" spans="1:29" x14ac:dyDescent="0.25">
      <c r="A343" s="13">
        <v>93</v>
      </c>
      <c r="B343" s="22" t="s">
        <v>3197</v>
      </c>
      <c r="C343" s="17">
        <v>8</v>
      </c>
      <c r="D343" s="1" t="s">
        <v>787</v>
      </c>
      <c r="E343" s="1" t="s">
        <v>902</v>
      </c>
      <c r="F343" s="1" t="s">
        <v>5522</v>
      </c>
      <c r="G343" s="1" t="s">
        <v>357</v>
      </c>
      <c r="H343" s="21">
        <v>9.0139999999955762</v>
      </c>
      <c r="I343" s="21">
        <v>0</v>
      </c>
      <c r="J343" s="1" t="s">
        <v>258</v>
      </c>
      <c r="K343" s="1" t="s">
        <v>261</v>
      </c>
      <c r="L343" s="1">
        <v>0</v>
      </c>
      <c r="M343" s="1">
        <v>2</v>
      </c>
      <c r="N343" s="1">
        <v>9</v>
      </c>
      <c r="O343" s="1">
        <v>25</v>
      </c>
      <c r="P343" s="1">
        <v>110</v>
      </c>
      <c r="Q343" s="16">
        <v>371.21275436046511</v>
      </c>
      <c r="R343" s="21">
        <v>7.8205454738245601</v>
      </c>
      <c r="S343" s="21">
        <v>28.874193889893711</v>
      </c>
      <c r="T343" s="21">
        <v>21.053648416069151</v>
      </c>
      <c r="U343" s="21">
        <v>0.54361762866959229</v>
      </c>
      <c r="V343" s="21">
        <v>6.3498332397670847</v>
      </c>
      <c r="W343" s="21">
        <v>5.8062156110974925</v>
      </c>
      <c r="X343" s="13" t="s">
        <v>2350</v>
      </c>
      <c r="Y3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 s="1">
        <v>39.288851000000001</v>
      </c>
      <c r="AA343" s="1">
        <v>-84.523191999999995</v>
      </c>
      <c r="AB343" s="1">
        <v>0</v>
      </c>
      <c r="AC343" s="1">
        <v>0</v>
      </c>
    </row>
    <row r="344" spans="1:29" x14ac:dyDescent="0.25">
      <c r="A344" s="13">
        <v>160</v>
      </c>
      <c r="B344" s="22" t="s">
        <v>4937</v>
      </c>
      <c r="C344" s="17">
        <v>12</v>
      </c>
      <c r="D344" s="1" t="s">
        <v>785</v>
      </c>
      <c r="E344" s="1" t="s">
        <v>4499</v>
      </c>
      <c r="F344" s="1" t="s">
        <v>4500</v>
      </c>
      <c r="G344" s="1" t="s">
        <v>4566</v>
      </c>
      <c r="H344" s="1">
        <v>23.4</v>
      </c>
      <c r="I344" s="1">
        <v>23.9</v>
      </c>
      <c r="J344" s="1" t="s">
        <v>3190</v>
      </c>
      <c r="K344" s="1" t="s">
        <v>4985</v>
      </c>
      <c r="L344" s="1">
        <v>1</v>
      </c>
      <c r="M344" s="1">
        <v>6</v>
      </c>
      <c r="N344" s="1">
        <v>26</v>
      </c>
      <c r="O344" s="1">
        <v>24</v>
      </c>
      <c r="P344" s="1">
        <v>168</v>
      </c>
      <c r="Q344" s="16">
        <v>764.45557776162786</v>
      </c>
      <c r="R344" s="21">
        <v>0.33804933328453429</v>
      </c>
      <c r="S344" s="21">
        <v>87.117731120066267</v>
      </c>
      <c r="T344" s="21">
        <v>86.779681786781737</v>
      </c>
      <c r="U344" s="21">
        <v>2.4167728684008637E-2</v>
      </c>
      <c r="V344" s="21">
        <v>6.347674177622614</v>
      </c>
      <c r="W344" s="21">
        <v>6.3235064489386055</v>
      </c>
      <c r="X344" s="13" t="s">
        <v>2350</v>
      </c>
      <c r="Y3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 s="1">
        <v>41.424893145200002</v>
      </c>
      <c r="AA344" s="1">
        <v>-81.546341898500003</v>
      </c>
      <c r="AB344" s="1">
        <v>41.424926717600002</v>
      </c>
      <c r="AC344" s="1">
        <v>-81.536719655499994</v>
      </c>
    </row>
    <row r="345" spans="1:29" x14ac:dyDescent="0.25">
      <c r="A345" s="13">
        <v>94</v>
      </c>
      <c r="B345" s="22" t="s">
        <v>3197</v>
      </c>
      <c r="C345" s="17">
        <v>6</v>
      </c>
      <c r="D345" s="1" t="s">
        <v>784</v>
      </c>
      <c r="E345" s="1" t="s">
        <v>903</v>
      </c>
      <c r="F345" s="1" t="s">
        <v>5275</v>
      </c>
      <c r="G345" s="1" t="s">
        <v>358</v>
      </c>
      <c r="H345" s="21">
        <v>1.6779999999998836</v>
      </c>
      <c r="I345" s="21">
        <v>0</v>
      </c>
      <c r="J345" s="1" t="s">
        <v>258</v>
      </c>
      <c r="K345" s="1" t="s">
        <v>259</v>
      </c>
      <c r="L345" s="1">
        <v>1</v>
      </c>
      <c r="M345" s="1">
        <v>3</v>
      </c>
      <c r="N345" s="1">
        <v>23</v>
      </c>
      <c r="O345" s="1">
        <v>10</v>
      </c>
      <c r="P345" s="1">
        <v>69</v>
      </c>
      <c r="Q345" s="16">
        <v>446.65988372093022</v>
      </c>
      <c r="R345" s="21">
        <v>6.026410415828809</v>
      </c>
      <c r="S345" s="21">
        <v>20.878468220518439</v>
      </c>
      <c r="T345" s="21">
        <v>14.852057804689629</v>
      </c>
      <c r="U345" s="21">
        <v>0.41336847467689108</v>
      </c>
      <c r="V345" s="21">
        <v>6.3408224924972112</v>
      </c>
      <c r="W345" s="21">
        <v>5.9274540178203203</v>
      </c>
      <c r="X345" s="13" t="s">
        <v>2350</v>
      </c>
      <c r="Y3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 s="1">
        <v>39.954940000000001</v>
      </c>
      <c r="AA345" s="1">
        <v>-83.073932999999997</v>
      </c>
      <c r="AB345" s="1">
        <v>0</v>
      </c>
      <c r="AC345" s="1">
        <v>0</v>
      </c>
    </row>
    <row r="346" spans="1:29" x14ac:dyDescent="0.25">
      <c r="A346" s="13">
        <v>161</v>
      </c>
      <c r="B346" s="22" t="s">
        <v>4937</v>
      </c>
      <c r="C346" s="17">
        <v>12</v>
      </c>
      <c r="D346" s="1" t="s">
        <v>785</v>
      </c>
      <c r="E346" s="1" t="s">
        <v>4499</v>
      </c>
      <c r="F346" s="1" t="s">
        <v>4513</v>
      </c>
      <c r="G346" s="1" t="s">
        <v>4566</v>
      </c>
      <c r="H346" s="1">
        <v>15.1</v>
      </c>
      <c r="I346" s="1">
        <v>15.6</v>
      </c>
      <c r="J346" s="1" t="s">
        <v>3190</v>
      </c>
      <c r="K346" s="1" t="s">
        <v>4987</v>
      </c>
      <c r="L346" s="1">
        <v>1</v>
      </c>
      <c r="M346" s="1">
        <v>1</v>
      </c>
      <c r="N346" s="1">
        <v>10</v>
      </c>
      <c r="O346" s="1">
        <v>5</v>
      </c>
      <c r="P346" s="1">
        <v>31</v>
      </c>
      <c r="Q346" s="16">
        <v>210.00962936046511</v>
      </c>
      <c r="R346" s="21">
        <v>1.1832807762022455</v>
      </c>
      <c r="S346" s="21">
        <v>18.894918632770015</v>
      </c>
      <c r="T346" s="21">
        <v>17.711637856567769</v>
      </c>
      <c r="U346" s="21">
        <v>9.1024159304100044E-2</v>
      </c>
      <c r="V346" s="21">
        <v>6.3283319172524202</v>
      </c>
      <c r="W346" s="21">
        <v>6.2373077579483205</v>
      </c>
      <c r="X346" s="13" t="s">
        <v>2350</v>
      </c>
      <c r="Y3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 s="1">
        <v>41.420905606200002</v>
      </c>
      <c r="AA346" s="1">
        <v>-81.695198847</v>
      </c>
      <c r="AB346" s="1">
        <v>41.421162348400003</v>
      </c>
      <c r="AC346" s="1">
        <v>-81.685589735500002</v>
      </c>
    </row>
    <row r="347" spans="1:29" x14ac:dyDescent="0.25">
      <c r="A347" s="13">
        <v>162</v>
      </c>
      <c r="B347" s="22" t="s">
        <v>4937</v>
      </c>
      <c r="C347" s="17">
        <v>6</v>
      </c>
      <c r="D347" s="1" t="s">
        <v>784</v>
      </c>
      <c r="E347" s="1" t="s">
        <v>4493</v>
      </c>
      <c r="F347" s="1" t="s">
        <v>4494</v>
      </c>
      <c r="G347" s="1" t="s">
        <v>4565</v>
      </c>
      <c r="H347" s="1">
        <v>31.8</v>
      </c>
      <c r="I347" s="1">
        <v>32.299999999999997</v>
      </c>
      <c r="J347" s="1" t="s">
        <v>3190</v>
      </c>
      <c r="K347" s="1" t="s">
        <v>4988</v>
      </c>
      <c r="L347" s="1">
        <v>0</v>
      </c>
      <c r="M347" s="1">
        <v>2</v>
      </c>
      <c r="N347" s="1">
        <v>14</v>
      </c>
      <c r="O347" s="1">
        <v>6</v>
      </c>
      <c r="P347" s="1">
        <v>22</v>
      </c>
      <c r="Q347" s="16">
        <v>231.63462936046511</v>
      </c>
      <c r="R347" s="21">
        <v>1.3947374739739471</v>
      </c>
      <c r="S347" s="21">
        <v>17.221019558236133</v>
      </c>
      <c r="T347" s="21">
        <v>15.826282084262186</v>
      </c>
      <c r="U347" s="21">
        <v>0.10925616334192713</v>
      </c>
      <c r="V347" s="21">
        <v>6.327836822840089</v>
      </c>
      <c r="W347" s="21">
        <v>6.2185806594981621</v>
      </c>
      <c r="X347" s="13" t="s">
        <v>2350</v>
      </c>
      <c r="Y3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 s="1">
        <v>40.063825203500002</v>
      </c>
      <c r="AA347" s="1">
        <v>-82.905800895499993</v>
      </c>
      <c r="AB347" s="1">
        <v>40.056799730000002</v>
      </c>
      <c r="AC347" s="1">
        <v>-82.903490695399995</v>
      </c>
    </row>
    <row r="348" spans="1:29" x14ac:dyDescent="0.25">
      <c r="A348" s="13">
        <v>163</v>
      </c>
      <c r="B348" s="22" t="s">
        <v>4937</v>
      </c>
      <c r="C348" s="17">
        <v>8</v>
      </c>
      <c r="D348" s="1" t="s">
        <v>787</v>
      </c>
      <c r="E348" s="1" t="s">
        <v>4540</v>
      </c>
      <c r="F348" s="1" t="s">
        <v>4541</v>
      </c>
      <c r="G348" s="1" t="s">
        <v>4569</v>
      </c>
      <c r="H348" s="1">
        <v>18.7</v>
      </c>
      <c r="I348" s="1">
        <v>19.2</v>
      </c>
      <c r="J348" s="1" t="s">
        <v>3190</v>
      </c>
      <c r="K348" s="1" t="s">
        <v>4990</v>
      </c>
      <c r="L348" s="1">
        <v>0</v>
      </c>
      <c r="M348" s="1">
        <v>0</v>
      </c>
      <c r="N348" s="1">
        <v>13</v>
      </c>
      <c r="O348" s="1">
        <v>9</v>
      </c>
      <c r="P348" s="1">
        <v>83</v>
      </c>
      <c r="Q348" s="16">
        <v>208.046875</v>
      </c>
      <c r="R348" s="21">
        <v>0.53163141410070258</v>
      </c>
      <c r="S348" s="21">
        <v>43.927060000014386</v>
      </c>
      <c r="T348" s="21">
        <v>43.395428585913685</v>
      </c>
      <c r="U348" s="21">
        <v>3.969949838598056E-2</v>
      </c>
      <c r="V348" s="21">
        <v>6.3261593750921756</v>
      </c>
      <c r="W348" s="21">
        <v>6.2864598767061954</v>
      </c>
      <c r="X348" s="13" t="s">
        <v>2350</v>
      </c>
      <c r="Y3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 s="1">
        <v>39.157430777599998</v>
      </c>
      <c r="AA348" s="1">
        <v>-84.548251345099999</v>
      </c>
      <c r="AB348" s="1">
        <v>39.152520520800003</v>
      </c>
      <c r="AC348" s="1">
        <v>-84.541649345799996</v>
      </c>
    </row>
    <row r="349" spans="1:29" x14ac:dyDescent="0.25">
      <c r="A349" s="13">
        <v>52</v>
      </c>
      <c r="B349" s="22" t="s">
        <v>4966</v>
      </c>
      <c r="C349" s="17">
        <v>8</v>
      </c>
      <c r="D349" s="1" t="s">
        <v>787</v>
      </c>
      <c r="E349" s="1" t="s">
        <v>3937</v>
      </c>
      <c r="F349" s="1" t="s">
        <v>3938</v>
      </c>
      <c r="G349" s="1" t="s">
        <v>4362</v>
      </c>
      <c r="H349" s="1">
        <v>0.6</v>
      </c>
      <c r="I349" s="1">
        <v>1.1000000000000001</v>
      </c>
      <c r="J349" s="1" t="s">
        <v>3190</v>
      </c>
      <c r="K349" s="1" t="s">
        <v>4981</v>
      </c>
      <c r="L349" s="1">
        <v>0</v>
      </c>
      <c r="M349" s="1">
        <v>2</v>
      </c>
      <c r="N349" s="1">
        <v>6</v>
      </c>
      <c r="O349" s="1">
        <v>9</v>
      </c>
      <c r="P349" s="1">
        <v>32</v>
      </c>
      <c r="Q349" s="16">
        <v>202.57212936046511</v>
      </c>
      <c r="R349" s="21">
        <v>2.1582284281791293</v>
      </c>
      <c r="S349" s="21">
        <v>20.031628783045733</v>
      </c>
      <c r="T349" s="21">
        <v>17.873400354866604</v>
      </c>
      <c r="U349" s="21">
        <v>0.12972902367683201</v>
      </c>
      <c r="V349" s="21">
        <v>6.3208954895917184</v>
      </c>
      <c r="W349" s="21">
        <v>6.1911664659148862</v>
      </c>
      <c r="X349" s="13" t="s">
        <v>2350</v>
      </c>
      <c r="Y3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 s="1">
        <v>39.174159437100002</v>
      </c>
      <c r="AA349" s="1">
        <v>-84.486158070599998</v>
      </c>
      <c r="AB349" s="1">
        <v>39.173358615200002</v>
      </c>
      <c r="AC349" s="1">
        <v>-84.476913295100005</v>
      </c>
    </row>
    <row r="350" spans="1:29" x14ac:dyDescent="0.25">
      <c r="A350" s="13">
        <v>95</v>
      </c>
      <c r="B350" s="22" t="s">
        <v>3197</v>
      </c>
      <c r="C350" s="17">
        <v>8</v>
      </c>
      <c r="D350" s="1" t="s">
        <v>787</v>
      </c>
      <c r="E350" s="1" t="s">
        <v>904</v>
      </c>
      <c r="F350" s="1" t="s">
        <v>5573</v>
      </c>
      <c r="G350" s="1" t="s">
        <v>359</v>
      </c>
      <c r="H350" s="21">
        <v>2.1009999999951106</v>
      </c>
      <c r="I350" s="21">
        <v>0</v>
      </c>
      <c r="J350" s="1" t="s">
        <v>258</v>
      </c>
      <c r="K350" s="1" t="s">
        <v>259</v>
      </c>
      <c r="L350" s="1">
        <v>0</v>
      </c>
      <c r="M350" s="1">
        <v>1</v>
      </c>
      <c r="N350" s="1">
        <v>15</v>
      </c>
      <c r="O350" s="1">
        <v>21</v>
      </c>
      <c r="P350" s="1">
        <v>122</v>
      </c>
      <c r="Q350" s="16">
        <v>359.06731468023258</v>
      </c>
      <c r="R350" s="21">
        <v>6.3717770927117368</v>
      </c>
      <c r="S350" s="21">
        <v>30.869588719449936</v>
      </c>
      <c r="T350" s="21">
        <v>24.497811626738198</v>
      </c>
      <c r="U350" s="21">
        <v>0.43705814839249846</v>
      </c>
      <c r="V350" s="21">
        <v>6.3110818629468097</v>
      </c>
      <c r="W350" s="21">
        <v>5.874023714554311</v>
      </c>
      <c r="X350" s="13" t="s">
        <v>2350</v>
      </c>
      <c r="Y3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 s="1">
        <v>39.134878999999998</v>
      </c>
      <c r="AA350" s="1">
        <v>-84.496875000000003</v>
      </c>
      <c r="AB350" s="1">
        <v>0</v>
      </c>
      <c r="AC350" s="1">
        <v>0</v>
      </c>
    </row>
    <row r="351" spans="1:29" x14ac:dyDescent="0.25">
      <c r="A351" s="13">
        <v>24</v>
      </c>
      <c r="B351" s="22" t="s">
        <v>3201</v>
      </c>
      <c r="C351" s="17">
        <v>8</v>
      </c>
      <c r="D351" s="1" t="s">
        <v>788</v>
      </c>
      <c r="E351" s="1" t="s">
        <v>1877</v>
      </c>
      <c r="F351" s="1" t="s">
        <v>5264</v>
      </c>
      <c r="G351" s="1" t="s">
        <v>1364</v>
      </c>
      <c r="H351" s="21">
        <v>0</v>
      </c>
      <c r="I351" s="21">
        <v>0</v>
      </c>
      <c r="J351" s="1" t="s">
        <v>258</v>
      </c>
      <c r="K351" s="1" t="s">
        <v>259</v>
      </c>
      <c r="L351" s="1">
        <v>1</v>
      </c>
      <c r="M351" s="1">
        <v>2</v>
      </c>
      <c r="N351" s="1">
        <v>15</v>
      </c>
      <c r="O351" s="1">
        <v>17</v>
      </c>
      <c r="P351" s="1">
        <v>60</v>
      </c>
      <c r="Q351" s="16">
        <v>370.67069404069764</v>
      </c>
      <c r="R351" s="21">
        <v>7.9437964027375907</v>
      </c>
      <c r="S351" s="21">
        <v>19.52146906601968</v>
      </c>
      <c r="T351" s="21">
        <v>11.57767266328209</v>
      </c>
      <c r="U351" s="21">
        <v>0.55441480405958021</v>
      </c>
      <c r="V351" s="21">
        <v>6.3098224742713951</v>
      </c>
      <c r="W351" s="21">
        <v>5.7554076702118149</v>
      </c>
      <c r="X351" s="13" t="s">
        <v>2350</v>
      </c>
      <c r="Y3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 s="1">
        <v>39.373694999999998</v>
      </c>
      <c r="AA351" s="1">
        <v>-84.455028999999996</v>
      </c>
      <c r="AB351" s="1">
        <v>0</v>
      </c>
      <c r="AC351" s="1">
        <v>0</v>
      </c>
    </row>
    <row r="352" spans="1:29" x14ac:dyDescent="0.25">
      <c r="A352" s="13">
        <v>25</v>
      </c>
      <c r="B352" s="22" t="s">
        <v>3201</v>
      </c>
      <c r="C352" s="17">
        <v>8</v>
      </c>
      <c r="D352" s="1" t="s">
        <v>787</v>
      </c>
      <c r="E352" s="1" t="s">
        <v>1878</v>
      </c>
      <c r="F352" s="1" t="s">
        <v>5252</v>
      </c>
      <c r="G352" s="1" t="s">
        <v>1365</v>
      </c>
      <c r="H352" s="21">
        <v>1.3150000000023283</v>
      </c>
      <c r="I352" s="21">
        <v>0</v>
      </c>
      <c r="J352" s="1" t="s">
        <v>258</v>
      </c>
      <c r="K352" s="1" t="s">
        <v>261</v>
      </c>
      <c r="L352" s="1">
        <v>0</v>
      </c>
      <c r="M352" s="1">
        <v>0</v>
      </c>
      <c r="N352" s="1">
        <v>14</v>
      </c>
      <c r="O352" s="1">
        <v>15</v>
      </c>
      <c r="P352" s="1">
        <v>121</v>
      </c>
      <c r="Q352" s="16">
        <v>279.21875</v>
      </c>
      <c r="R352" s="21">
        <v>11.61026967448101</v>
      </c>
      <c r="S352" s="21">
        <v>35.286884369622975</v>
      </c>
      <c r="T352" s="21">
        <v>23.676614695141964</v>
      </c>
      <c r="U352" s="21">
        <v>0.87446090921297148</v>
      </c>
      <c r="V352" s="21">
        <v>6.2946668194546449</v>
      </c>
      <c r="W352" s="21">
        <v>5.4202059102416733</v>
      </c>
      <c r="X352" s="13" t="s">
        <v>2350</v>
      </c>
      <c r="Y3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 s="1">
        <v>39.220024000000002</v>
      </c>
      <c r="AA352" s="1">
        <v>-84.586106000000001</v>
      </c>
      <c r="AB352" s="1">
        <v>0</v>
      </c>
      <c r="AC352" s="1">
        <v>0</v>
      </c>
    </row>
    <row r="353" spans="1:29" x14ac:dyDescent="0.25">
      <c r="A353" s="13">
        <v>53</v>
      </c>
      <c r="B353" s="22" t="s">
        <v>4966</v>
      </c>
      <c r="C353" s="17">
        <v>8</v>
      </c>
      <c r="D353" s="1" t="s">
        <v>787</v>
      </c>
      <c r="E353" s="1" t="s">
        <v>3959</v>
      </c>
      <c r="F353" s="1" t="s">
        <v>3960</v>
      </c>
      <c r="G353" s="1" t="s">
        <v>4368</v>
      </c>
      <c r="H353" s="1">
        <v>11.9</v>
      </c>
      <c r="I353" s="1">
        <v>12.4</v>
      </c>
      <c r="J353" s="1" t="s">
        <v>3190</v>
      </c>
      <c r="K353" s="1" t="s">
        <v>4982</v>
      </c>
      <c r="L353" s="1">
        <v>1</v>
      </c>
      <c r="M353" s="1">
        <v>1</v>
      </c>
      <c r="N353" s="1">
        <v>14</v>
      </c>
      <c r="O353" s="1">
        <v>13</v>
      </c>
      <c r="P353" s="1">
        <v>112</v>
      </c>
      <c r="Q353" s="16">
        <v>352.69712936046511</v>
      </c>
      <c r="R353" s="21">
        <v>0.68004113289432444</v>
      </c>
      <c r="S353" s="21">
        <v>54.960254335698316</v>
      </c>
      <c r="T353" s="21">
        <v>54.280213202803992</v>
      </c>
      <c r="U353" s="21">
        <v>3.8103321600680563E-2</v>
      </c>
      <c r="V353" s="21">
        <v>6.2904929965169698</v>
      </c>
      <c r="W353" s="21">
        <v>6.2523896749162891</v>
      </c>
      <c r="X353" s="13" t="s">
        <v>2350</v>
      </c>
      <c r="Y3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 s="1">
        <v>39.1133983625</v>
      </c>
      <c r="AA353" s="1">
        <v>-84.590459957199997</v>
      </c>
      <c r="AB353" s="1">
        <v>39.114286761700001</v>
      </c>
      <c r="AC353" s="1">
        <v>-84.581505000600004</v>
      </c>
    </row>
    <row r="354" spans="1:29" x14ac:dyDescent="0.25">
      <c r="A354" s="13">
        <v>164</v>
      </c>
      <c r="B354" s="22" t="s">
        <v>4937</v>
      </c>
      <c r="C354" s="17">
        <v>6</v>
      </c>
      <c r="D354" s="1" t="s">
        <v>784</v>
      </c>
      <c r="E354" s="1" t="s">
        <v>4493</v>
      </c>
      <c r="F354" s="1" t="s">
        <v>4508</v>
      </c>
      <c r="G354" s="1" t="s">
        <v>4565</v>
      </c>
      <c r="H354" s="1">
        <v>32.9</v>
      </c>
      <c r="I354" s="1">
        <v>33.4</v>
      </c>
      <c r="J354" s="1" t="s">
        <v>3190</v>
      </c>
      <c r="K354" s="1" t="s">
        <v>4980</v>
      </c>
      <c r="L354" s="1">
        <v>0</v>
      </c>
      <c r="M354" s="1">
        <v>2</v>
      </c>
      <c r="N354" s="1">
        <v>11</v>
      </c>
      <c r="O354" s="1">
        <v>10</v>
      </c>
      <c r="P354" s="1">
        <v>30</v>
      </c>
      <c r="Q354" s="16">
        <v>237.74400436046511</v>
      </c>
      <c r="R354" s="21">
        <v>1.190233230982513</v>
      </c>
      <c r="S354" s="21">
        <v>20.677487157379467</v>
      </c>
      <c r="T354" s="21">
        <v>19.487253926396953</v>
      </c>
      <c r="U354" s="21">
        <v>9.2505740605544035E-2</v>
      </c>
      <c r="V354" s="21">
        <v>6.2736328744178493</v>
      </c>
      <c r="W354" s="21">
        <v>6.1811271338123053</v>
      </c>
      <c r="X354" s="13" t="s">
        <v>2350</v>
      </c>
      <c r="Y3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 s="1">
        <v>40.049090704900003</v>
      </c>
      <c r="AA354" s="1">
        <v>-82.901946933399998</v>
      </c>
      <c r="AB354" s="1">
        <v>40.041855548400001</v>
      </c>
      <c r="AC354" s="1">
        <v>-82.902446882700005</v>
      </c>
    </row>
    <row r="355" spans="1:29" x14ac:dyDescent="0.25">
      <c r="A355" s="13">
        <v>96</v>
      </c>
      <c r="B355" s="22" t="s">
        <v>3197</v>
      </c>
      <c r="C355" s="17">
        <v>3</v>
      </c>
      <c r="D355" s="1" t="s">
        <v>791</v>
      </c>
      <c r="E355" s="1" t="s">
        <v>905</v>
      </c>
      <c r="F355" s="1" t="s">
        <v>5607</v>
      </c>
      <c r="G355" s="1" t="s">
        <v>360</v>
      </c>
      <c r="H355" s="21">
        <v>18.547999999995227</v>
      </c>
      <c r="I355" s="21">
        <v>0</v>
      </c>
      <c r="J355" s="1" t="s">
        <v>258</v>
      </c>
      <c r="K355" s="1" t="s">
        <v>261</v>
      </c>
      <c r="L355" s="1">
        <v>0</v>
      </c>
      <c r="M355" s="1">
        <v>1</v>
      </c>
      <c r="N355" s="1">
        <v>11</v>
      </c>
      <c r="O355" s="1">
        <v>23</v>
      </c>
      <c r="P355" s="1">
        <v>135</v>
      </c>
      <c r="Q355" s="16">
        <v>354.75481468023258</v>
      </c>
      <c r="R355" s="21">
        <v>9.619159551772638</v>
      </c>
      <c r="S355" s="21">
        <v>33.363137315897802</v>
      </c>
      <c r="T355" s="21">
        <v>23.743977764125162</v>
      </c>
      <c r="U355" s="21">
        <v>0.66864194100412766</v>
      </c>
      <c r="V355" s="21">
        <v>6.2697212899533756</v>
      </c>
      <c r="W355" s="21">
        <v>5.6010793489492476</v>
      </c>
      <c r="X355" s="13" t="s">
        <v>2350</v>
      </c>
      <c r="Y3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 s="1">
        <v>41.467146</v>
      </c>
      <c r="AA355" s="1">
        <v>-82.021973000000003</v>
      </c>
      <c r="AB355" s="1">
        <v>0</v>
      </c>
      <c r="AC355" s="1">
        <v>0</v>
      </c>
    </row>
    <row r="356" spans="1:29" x14ac:dyDescent="0.25">
      <c r="A356" s="13">
        <v>54</v>
      </c>
      <c r="B356" s="22" t="s">
        <v>4966</v>
      </c>
      <c r="C356" s="17">
        <v>6</v>
      </c>
      <c r="D356" s="1" t="s">
        <v>784</v>
      </c>
      <c r="E356" s="1" t="s">
        <v>3931</v>
      </c>
      <c r="F356" s="1" t="s">
        <v>3954</v>
      </c>
      <c r="G356" s="1" t="s">
        <v>4360</v>
      </c>
      <c r="H356" s="1">
        <v>3.1</v>
      </c>
      <c r="I356" s="1">
        <v>3.6</v>
      </c>
      <c r="J356" s="1" t="s">
        <v>3190</v>
      </c>
      <c r="K356" s="1" t="s">
        <v>4981</v>
      </c>
      <c r="L356" s="1">
        <v>0</v>
      </c>
      <c r="M356" s="1">
        <v>2</v>
      </c>
      <c r="N356" s="1">
        <v>7</v>
      </c>
      <c r="O356" s="1">
        <v>7</v>
      </c>
      <c r="P356" s="1">
        <v>42</v>
      </c>
      <c r="Q356" s="16">
        <v>210.24400436046511</v>
      </c>
      <c r="R356" s="21">
        <v>2.9622590419939616</v>
      </c>
      <c r="S356" s="21">
        <v>24.27105139969434</v>
      </c>
      <c r="T356" s="21">
        <v>21.308792357700376</v>
      </c>
      <c r="U356" s="21">
        <v>0.1838559637197647</v>
      </c>
      <c r="V356" s="21">
        <v>6.2674819372925352</v>
      </c>
      <c r="W356" s="21">
        <v>6.0836259735727705</v>
      </c>
      <c r="X356" s="13" t="s">
        <v>2350</v>
      </c>
      <c r="Y3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 s="1">
        <v>39.987858987700001</v>
      </c>
      <c r="AA356" s="1">
        <v>-83.024147382799995</v>
      </c>
      <c r="AB356" s="1">
        <v>39.994939893100003</v>
      </c>
      <c r="AC356" s="1">
        <v>-83.024525506200007</v>
      </c>
    </row>
    <row r="357" spans="1:29" x14ac:dyDescent="0.25">
      <c r="A357" s="13">
        <v>165</v>
      </c>
      <c r="B357" s="22" t="s">
        <v>4937</v>
      </c>
      <c r="C357" s="17">
        <v>8</v>
      </c>
      <c r="D357" s="1" t="s">
        <v>787</v>
      </c>
      <c r="E357" s="1" t="s">
        <v>4497</v>
      </c>
      <c r="F357" s="1" t="s">
        <v>4498</v>
      </c>
      <c r="G357" s="1" t="s">
        <v>3918</v>
      </c>
      <c r="H357" s="1">
        <v>14</v>
      </c>
      <c r="I357" s="1">
        <v>14.5</v>
      </c>
      <c r="J357" s="1" t="s">
        <v>3190</v>
      </c>
      <c r="K357" s="1" t="s">
        <v>4988</v>
      </c>
      <c r="L357" s="1">
        <v>0</v>
      </c>
      <c r="M357" s="1">
        <v>0</v>
      </c>
      <c r="N357" s="1">
        <v>13</v>
      </c>
      <c r="O357" s="1">
        <v>8</v>
      </c>
      <c r="P357" s="1">
        <v>66</v>
      </c>
      <c r="Q357" s="16">
        <v>186.609375</v>
      </c>
      <c r="R357" s="21">
        <v>1.3361006900787396</v>
      </c>
      <c r="S357" s="21">
        <v>36.474639423029494</v>
      </c>
      <c r="T357" s="21">
        <v>35.138538732950757</v>
      </c>
      <c r="U357" s="21">
        <v>0.10126467759512871</v>
      </c>
      <c r="V357" s="21">
        <v>6.2567334067626055</v>
      </c>
      <c r="W357" s="21">
        <v>6.1554687291674766</v>
      </c>
      <c r="X357" s="13" t="s">
        <v>2350</v>
      </c>
      <c r="Y3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 s="1">
        <v>39.250339733200001</v>
      </c>
      <c r="AA357" s="1">
        <v>-84.445032855500003</v>
      </c>
      <c r="AB357" s="1">
        <v>39.257182577000002</v>
      </c>
      <c r="AC357" s="1">
        <v>-84.4419721103</v>
      </c>
    </row>
    <row r="358" spans="1:29" x14ac:dyDescent="0.25">
      <c r="A358" s="13">
        <v>166</v>
      </c>
      <c r="B358" s="22" t="s">
        <v>4937</v>
      </c>
      <c r="C358" s="17">
        <v>12</v>
      </c>
      <c r="D358" s="1" t="s">
        <v>785</v>
      </c>
      <c r="E358" s="1" t="s">
        <v>4499</v>
      </c>
      <c r="F358" s="1" t="s">
        <v>4500</v>
      </c>
      <c r="G358" s="1" t="s">
        <v>4566</v>
      </c>
      <c r="H358" s="1">
        <v>21.8</v>
      </c>
      <c r="I358" s="1">
        <v>22.3</v>
      </c>
      <c r="J358" s="1" t="s">
        <v>3190</v>
      </c>
      <c r="K358" s="1" t="s">
        <v>4985</v>
      </c>
      <c r="L358" s="1">
        <v>1</v>
      </c>
      <c r="M358" s="1">
        <v>5</v>
      </c>
      <c r="N358" s="1">
        <v>8</v>
      </c>
      <c r="O358" s="1">
        <v>11</v>
      </c>
      <c r="P358" s="1">
        <v>44</v>
      </c>
      <c r="Q358" s="16">
        <v>419.24763808139534</v>
      </c>
      <c r="R358" s="21">
        <v>1.4047159432853946</v>
      </c>
      <c r="S358" s="21">
        <v>27.095861456417822</v>
      </c>
      <c r="T358" s="21">
        <v>25.691145513132426</v>
      </c>
      <c r="U358" s="21">
        <v>0.10648497727997425</v>
      </c>
      <c r="V358" s="21">
        <v>6.2559695350051978</v>
      </c>
      <c r="W358" s="21">
        <v>6.1494845577252235</v>
      </c>
      <c r="X358" s="13" t="s">
        <v>2350</v>
      </c>
      <c r="Y3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 s="1">
        <v>41.424706680299998</v>
      </c>
      <c r="AA358" s="1">
        <v>-81.577133495599995</v>
      </c>
      <c r="AB358" s="1">
        <v>41.424778937200003</v>
      </c>
      <c r="AC358" s="1">
        <v>-81.5675058275</v>
      </c>
    </row>
    <row r="359" spans="1:29" x14ac:dyDescent="0.25">
      <c r="A359" s="13">
        <v>55</v>
      </c>
      <c r="B359" s="22" t="s">
        <v>4966</v>
      </c>
      <c r="C359" s="17">
        <v>2</v>
      </c>
      <c r="D359" s="1" t="s">
        <v>786</v>
      </c>
      <c r="E359" s="1" t="s">
        <v>3955</v>
      </c>
      <c r="F359" s="1" t="s">
        <v>3956</v>
      </c>
      <c r="G359" s="1" t="s">
        <v>4366</v>
      </c>
      <c r="H359" s="1">
        <v>2.8</v>
      </c>
      <c r="I359" s="1">
        <v>3.3</v>
      </c>
      <c r="J359" s="1" t="s">
        <v>3190</v>
      </c>
      <c r="K359" s="1" t="s">
        <v>4981</v>
      </c>
      <c r="L359" s="1">
        <v>0</v>
      </c>
      <c r="M359" s="1">
        <v>0</v>
      </c>
      <c r="N359" s="1">
        <v>17</v>
      </c>
      <c r="O359" s="1">
        <v>8</v>
      </c>
      <c r="P359" s="1">
        <v>81</v>
      </c>
      <c r="Q359" s="16">
        <v>227.796875</v>
      </c>
      <c r="R359" s="21">
        <v>0.66096515114116983</v>
      </c>
      <c r="S359" s="21">
        <v>41.392463185147435</v>
      </c>
      <c r="T359" s="21">
        <v>40.731498034006265</v>
      </c>
      <c r="U359" s="21">
        <v>3.6903697009679895E-2</v>
      </c>
      <c r="V359" s="21">
        <v>6.2526655162023701</v>
      </c>
      <c r="W359" s="21">
        <v>6.2157618191926902</v>
      </c>
      <c r="X359" s="13" t="s">
        <v>2350</v>
      </c>
      <c r="Y3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 s="1">
        <v>41.685087613599997</v>
      </c>
      <c r="AA359" s="1">
        <v>-83.622937566999994</v>
      </c>
      <c r="AB359" s="1">
        <v>41.692317983199999</v>
      </c>
      <c r="AC359" s="1">
        <v>-83.623242758900005</v>
      </c>
    </row>
    <row r="360" spans="1:29" x14ac:dyDescent="0.25">
      <c r="A360" s="13">
        <v>16</v>
      </c>
      <c r="B360" s="22" t="s">
        <v>4967</v>
      </c>
      <c r="C360" s="17">
        <v>8</v>
      </c>
      <c r="D360" s="1" t="s">
        <v>787</v>
      </c>
      <c r="E360" s="1" t="s">
        <v>4286</v>
      </c>
      <c r="F360" s="1" t="s">
        <v>4287</v>
      </c>
      <c r="G360" s="1" t="s">
        <v>4469</v>
      </c>
      <c r="H360" s="1">
        <v>3.5</v>
      </c>
      <c r="I360" s="1">
        <v>4</v>
      </c>
      <c r="J360" s="1" t="s">
        <v>3190</v>
      </c>
      <c r="K360" s="1" t="s">
        <v>4975</v>
      </c>
      <c r="L360" s="1">
        <v>1</v>
      </c>
      <c r="M360" s="1">
        <v>0</v>
      </c>
      <c r="N360" s="1">
        <v>21</v>
      </c>
      <c r="O360" s="1">
        <v>19</v>
      </c>
      <c r="P360" s="1">
        <v>136</v>
      </c>
      <c r="Q360" s="16">
        <v>403.47356468023258</v>
      </c>
      <c r="R360" s="21">
        <v>0.41181960504539605</v>
      </c>
      <c r="S360" s="21">
        <v>68.114688107521715</v>
      </c>
      <c r="T360" s="21">
        <v>67.702868502476321</v>
      </c>
      <c r="U360" s="21">
        <v>3.170250262001862E-2</v>
      </c>
      <c r="V360" s="21">
        <v>6.2519252273874901</v>
      </c>
      <c r="W360" s="21">
        <v>6.2202227247674715</v>
      </c>
      <c r="X360" s="13" t="s">
        <v>2350</v>
      </c>
      <c r="Y3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 s="1">
        <v>39.213939855100001</v>
      </c>
      <c r="AA360" s="1">
        <v>-84.518511178500006</v>
      </c>
      <c r="AB360" s="1">
        <v>39.221148165899997</v>
      </c>
      <c r="AC360" s="1">
        <v>-84.517744111599995</v>
      </c>
    </row>
    <row r="361" spans="1:29" x14ac:dyDescent="0.25">
      <c r="A361" s="13">
        <v>56</v>
      </c>
      <c r="B361" s="22" t="s">
        <v>4966</v>
      </c>
      <c r="C361" s="17">
        <v>12</v>
      </c>
      <c r="D361" s="1" t="s">
        <v>785</v>
      </c>
      <c r="E361" s="1" t="s">
        <v>3264</v>
      </c>
      <c r="F361" s="1" t="s">
        <v>3997</v>
      </c>
      <c r="G361" s="1" t="s">
        <v>3719</v>
      </c>
      <c r="H361" s="1">
        <v>3.1</v>
      </c>
      <c r="I361" s="1">
        <v>3.6</v>
      </c>
      <c r="J361" s="1" t="s">
        <v>3190</v>
      </c>
      <c r="K361" s="1" t="s">
        <v>4981</v>
      </c>
      <c r="L361" s="1">
        <v>0</v>
      </c>
      <c r="M361" s="1">
        <v>3</v>
      </c>
      <c r="N361" s="1">
        <v>8</v>
      </c>
      <c r="O361" s="1">
        <v>9</v>
      </c>
      <c r="P361" s="1">
        <v>67</v>
      </c>
      <c r="Q361" s="16">
        <v>296.34256904069764</v>
      </c>
      <c r="R361" s="21">
        <v>1.043548861627958</v>
      </c>
      <c r="S361" s="21">
        <v>35.719032569592216</v>
      </c>
      <c r="T361" s="21">
        <v>34.675483707964254</v>
      </c>
      <c r="U361" s="21">
        <v>5.8847413016577699E-2</v>
      </c>
      <c r="V361" s="21">
        <v>6.2461496343087894</v>
      </c>
      <c r="W361" s="21">
        <v>6.187302221292212</v>
      </c>
      <c r="X361" s="13" t="s">
        <v>2350</v>
      </c>
      <c r="Y3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 s="1">
        <v>41.313003413899999</v>
      </c>
      <c r="AA361" s="1">
        <v>-81.818796492800004</v>
      </c>
      <c r="AB361" s="1">
        <v>41.313128389299997</v>
      </c>
      <c r="AC361" s="1">
        <v>-81.809205736600006</v>
      </c>
    </row>
    <row r="362" spans="1:29" x14ac:dyDescent="0.25">
      <c r="A362" s="13">
        <v>57</v>
      </c>
      <c r="B362" s="22" t="s">
        <v>4966</v>
      </c>
      <c r="C362" s="17">
        <v>5</v>
      </c>
      <c r="D362" s="1" t="s">
        <v>793</v>
      </c>
      <c r="E362" s="1" t="s">
        <v>3998</v>
      </c>
      <c r="F362" s="1" t="s">
        <v>3999</v>
      </c>
      <c r="G362" s="1" t="s">
        <v>4379</v>
      </c>
      <c r="H362" s="1">
        <v>11.1</v>
      </c>
      <c r="I362" s="1">
        <v>11.6</v>
      </c>
      <c r="J362" s="1" t="s">
        <v>3190</v>
      </c>
      <c r="K362" s="1" t="s">
        <v>4982</v>
      </c>
      <c r="L362" s="1">
        <v>1</v>
      </c>
      <c r="M362" s="1">
        <v>1</v>
      </c>
      <c r="N362" s="1">
        <v>10</v>
      </c>
      <c r="O362" s="1">
        <v>11</v>
      </c>
      <c r="P362" s="1">
        <v>75</v>
      </c>
      <c r="Q362" s="16">
        <v>280.63462936046511</v>
      </c>
      <c r="R362" s="21">
        <v>0.82415719121234243</v>
      </c>
      <c r="S362" s="21">
        <v>40.417531423612928</v>
      </c>
      <c r="T362" s="21">
        <v>39.593374232400585</v>
      </c>
      <c r="U362" s="21">
        <v>4.6597412943084081E-2</v>
      </c>
      <c r="V362" s="21">
        <v>6.244344577705812</v>
      </c>
      <c r="W362" s="21">
        <v>6.1977471647627276</v>
      </c>
      <c r="X362" s="13" t="s">
        <v>2350</v>
      </c>
      <c r="Y3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 s="1">
        <v>40.028007829800003</v>
      </c>
      <c r="AA362" s="1">
        <v>-82.443769830400001</v>
      </c>
      <c r="AB362" s="1">
        <v>40.032363567099999</v>
      </c>
      <c r="AC362" s="1">
        <v>-82.436328719299993</v>
      </c>
    </row>
    <row r="363" spans="1:29" x14ac:dyDescent="0.25">
      <c r="A363" s="13">
        <v>97</v>
      </c>
      <c r="B363" s="22" t="s">
        <v>3197</v>
      </c>
      <c r="C363" s="17">
        <v>12</v>
      </c>
      <c r="D363" s="1" t="s">
        <v>785</v>
      </c>
      <c r="E363" s="1" t="s">
        <v>906</v>
      </c>
      <c r="F363" s="1" t="s">
        <v>5608</v>
      </c>
      <c r="G363" s="1" t="s">
        <v>361</v>
      </c>
      <c r="H363" s="21">
        <v>8.2620000000024447</v>
      </c>
      <c r="I363" s="21">
        <v>0</v>
      </c>
      <c r="J363" s="1" t="s">
        <v>258</v>
      </c>
      <c r="K363" s="1" t="s">
        <v>259</v>
      </c>
      <c r="L363" s="1">
        <v>0</v>
      </c>
      <c r="M363" s="1">
        <v>3</v>
      </c>
      <c r="N363" s="1">
        <v>16</v>
      </c>
      <c r="O363" s="1">
        <v>16</v>
      </c>
      <c r="P363" s="1">
        <v>57</v>
      </c>
      <c r="Q363" s="16">
        <v>369.78006904069764</v>
      </c>
      <c r="R363" s="21">
        <v>7.5435734060680968</v>
      </c>
      <c r="S363" s="21">
        <v>18.324143203436833</v>
      </c>
      <c r="T363" s="21">
        <v>10.780569797368736</v>
      </c>
      <c r="U363" s="21">
        <v>0.51743496000357847</v>
      </c>
      <c r="V363" s="21">
        <v>6.2310807816940068</v>
      </c>
      <c r="W363" s="21">
        <v>5.7136458216904282</v>
      </c>
      <c r="X363" s="13" t="s">
        <v>2350</v>
      </c>
      <c r="Y3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 s="1">
        <v>41.519993999999997</v>
      </c>
      <c r="AA363" s="1">
        <v>-81.476693999999995</v>
      </c>
      <c r="AB363" s="1">
        <v>0</v>
      </c>
      <c r="AC363" s="1">
        <v>0</v>
      </c>
    </row>
    <row r="364" spans="1:29" x14ac:dyDescent="0.25">
      <c r="A364" s="13">
        <v>58</v>
      </c>
      <c r="B364" s="22" t="s">
        <v>4966</v>
      </c>
      <c r="C364" s="17">
        <v>6</v>
      </c>
      <c r="D364" s="1" t="s">
        <v>784</v>
      </c>
      <c r="E364" s="1" t="s">
        <v>4000</v>
      </c>
      <c r="F364" s="1" t="s">
        <v>4001</v>
      </c>
      <c r="G364" s="1" t="s">
        <v>3704</v>
      </c>
      <c r="H364" s="1">
        <v>6.1</v>
      </c>
      <c r="I364" s="1">
        <v>6.6</v>
      </c>
      <c r="J364" s="1" t="s">
        <v>3190</v>
      </c>
      <c r="K364" s="1" t="s">
        <v>4982</v>
      </c>
      <c r="L364" s="1">
        <v>3</v>
      </c>
      <c r="M364" s="1">
        <v>3</v>
      </c>
      <c r="N364" s="1">
        <v>21</v>
      </c>
      <c r="O364" s="1">
        <v>5</v>
      </c>
      <c r="P364" s="1">
        <v>28</v>
      </c>
      <c r="Q364" s="16">
        <v>461.73201308139534</v>
      </c>
      <c r="R364" s="21">
        <v>0.54402615072168814</v>
      </c>
      <c r="S364" s="21">
        <v>23.254454803478986</v>
      </c>
      <c r="T364" s="21">
        <v>22.710428652757297</v>
      </c>
      <c r="U364" s="21">
        <v>3.0498869196567652E-2</v>
      </c>
      <c r="V364" s="21">
        <v>6.2273873162656894</v>
      </c>
      <c r="W364" s="21">
        <v>6.1968884470691217</v>
      </c>
      <c r="X364" s="13" t="s">
        <v>2350</v>
      </c>
      <c r="Y3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 s="1">
        <v>39.889495051700003</v>
      </c>
      <c r="AA364" s="1">
        <v>-82.997595754900004</v>
      </c>
      <c r="AB364" s="1">
        <v>39.896477050000001</v>
      </c>
      <c r="AC364" s="1">
        <v>-82.9952880198</v>
      </c>
    </row>
    <row r="365" spans="1:29" x14ac:dyDescent="0.25">
      <c r="A365" s="13">
        <v>167</v>
      </c>
      <c r="B365" s="22" t="s">
        <v>4937</v>
      </c>
      <c r="C365" s="17">
        <v>8</v>
      </c>
      <c r="D365" s="1" t="s">
        <v>787</v>
      </c>
      <c r="E365" s="1" t="s">
        <v>4502</v>
      </c>
      <c r="F365" s="1" t="s">
        <v>4503</v>
      </c>
      <c r="G365" s="1" t="s">
        <v>3918</v>
      </c>
      <c r="H365" s="1">
        <v>5.7</v>
      </c>
      <c r="I365" s="1">
        <v>6.2</v>
      </c>
      <c r="J365" s="1" t="s">
        <v>3190</v>
      </c>
      <c r="K365" s="1" t="s">
        <v>4985</v>
      </c>
      <c r="L365" s="1">
        <v>0</v>
      </c>
      <c r="M365" s="1">
        <v>3</v>
      </c>
      <c r="N365" s="1">
        <v>12</v>
      </c>
      <c r="O365" s="1">
        <v>9</v>
      </c>
      <c r="P365" s="1">
        <v>66</v>
      </c>
      <c r="Q365" s="16">
        <v>321.53006904069764</v>
      </c>
      <c r="R365" s="21">
        <v>1.4049571296982399</v>
      </c>
      <c r="S365" s="21">
        <v>36.383806618834612</v>
      </c>
      <c r="T365" s="21">
        <v>34.978849489136373</v>
      </c>
      <c r="U365" s="21">
        <v>0.10689730397450087</v>
      </c>
      <c r="V365" s="21">
        <v>6.2170000713303235</v>
      </c>
      <c r="W365" s="21">
        <v>6.1101027673558228</v>
      </c>
      <c r="X365" s="13" t="s">
        <v>2350</v>
      </c>
      <c r="Y3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 s="1">
        <v>39.161284199100002</v>
      </c>
      <c r="AA365" s="1">
        <v>-84.522329609600007</v>
      </c>
      <c r="AB365" s="1">
        <v>39.161797378899998</v>
      </c>
      <c r="AC365" s="1">
        <v>-84.513327257900002</v>
      </c>
    </row>
    <row r="366" spans="1:29" x14ac:dyDescent="0.25">
      <c r="A366" s="13">
        <v>98</v>
      </c>
      <c r="B366" s="22" t="s">
        <v>3197</v>
      </c>
      <c r="C366" s="17">
        <v>2</v>
      </c>
      <c r="D366" s="1" t="s">
        <v>786</v>
      </c>
      <c r="E366" s="1" t="s">
        <v>907</v>
      </c>
      <c r="F366" s="1" t="s">
        <v>3286</v>
      </c>
      <c r="G366" s="1" t="s">
        <v>362</v>
      </c>
      <c r="H366" s="21">
        <v>13.464999999996508</v>
      </c>
      <c r="I366" s="21">
        <v>0</v>
      </c>
      <c r="J366" s="1" t="s">
        <v>258</v>
      </c>
      <c r="K366" s="1" t="s">
        <v>259</v>
      </c>
      <c r="L366" s="1">
        <v>0</v>
      </c>
      <c r="M366" s="1">
        <v>0</v>
      </c>
      <c r="N366" s="1">
        <v>15</v>
      </c>
      <c r="O366" s="1">
        <v>24</v>
      </c>
      <c r="P366" s="1">
        <v>97</v>
      </c>
      <c r="Q366" s="16">
        <v>301.703125</v>
      </c>
      <c r="R366" s="21">
        <v>6.4784916744432177</v>
      </c>
      <c r="S366" s="21">
        <v>24.356920744643734</v>
      </c>
      <c r="T366" s="21">
        <v>17.878429070200518</v>
      </c>
      <c r="U366" s="21">
        <v>0.44437800230756874</v>
      </c>
      <c r="V366" s="21">
        <v>6.2067706240719529</v>
      </c>
      <c r="W366" s="21">
        <v>5.7623926217643842</v>
      </c>
      <c r="X366" s="13" t="s">
        <v>2350</v>
      </c>
      <c r="Y3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 s="1">
        <v>41.638666999999998</v>
      </c>
      <c r="AA366" s="1">
        <v>-83.664520999999993</v>
      </c>
      <c r="AB366" s="1">
        <v>0</v>
      </c>
      <c r="AC366" s="1">
        <v>0</v>
      </c>
    </row>
    <row r="367" spans="1:29" x14ac:dyDescent="0.25">
      <c r="A367" s="13">
        <v>59</v>
      </c>
      <c r="B367" s="22" t="s">
        <v>4966</v>
      </c>
      <c r="C367" s="17">
        <v>7</v>
      </c>
      <c r="D367" s="1" t="s">
        <v>789</v>
      </c>
      <c r="E367" s="1" t="s">
        <v>3249</v>
      </c>
      <c r="F367" s="1" t="s">
        <v>4002</v>
      </c>
      <c r="G367" s="1" t="s">
        <v>3706</v>
      </c>
      <c r="H367" s="1">
        <v>14.9</v>
      </c>
      <c r="I367" s="1">
        <v>15.4</v>
      </c>
      <c r="J367" s="1" t="s">
        <v>3190</v>
      </c>
      <c r="K367" s="1" t="s">
        <v>4982</v>
      </c>
      <c r="L367" s="1">
        <v>1</v>
      </c>
      <c r="M367" s="1">
        <v>4</v>
      </c>
      <c r="N367" s="1">
        <v>18</v>
      </c>
      <c r="O367" s="1">
        <v>13</v>
      </c>
      <c r="P367" s="1">
        <v>60</v>
      </c>
      <c r="Q367" s="16">
        <v>463.91469840116281</v>
      </c>
      <c r="R367" s="21">
        <v>0.43138597350489044</v>
      </c>
      <c r="S367" s="21">
        <v>37.237085809402153</v>
      </c>
      <c r="T367" s="21">
        <v>36.805699835897265</v>
      </c>
      <c r="U367" s="21">
        <v>2.4197786858573621E-2</v>
      </c>
      <c r="V367" s="21">
        <v>6.2018019171991359</v>
      </c>
      <c r="W367" s="21">
        <v>6.177604130340562</v>
      </c>
      <c r="X367" s="13" t="s">
        <v>2350</v>
      </c>
      <c r="Y3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 s="1">
        <v>39.923347126099998</v>
      </c>
      <c r="AA367" s="1">
        <v>-83.774548388100001</v>
      </c>
      <c r="AB367" s="1">
        <v>39.923362774200001</v>
      </c>
      <c r="AC367" s="1">
        <v>-83.765147059599997</v>
      </c>
    </row>
    <row r="368" spans="1:29" x14ac:dyDescent="0.25">
      <c r="A368" s="13">
        <v>168</v>
      </c>
      <c r="B368" s="22" t="s">
        <v>4937</v>
      </c>
      <c r="C368" s="17">
        <v>12</v>
      </c>
      <c r="D368" s="1" t="s">
        <v>785</v>
      </c>
      <c r="E368" s="1" t="s">
        <v>4504</v>
      </c>
      <c r="F368" s="1" t="s">
        <v>4514</v>
      </c>
      <c r="G368" s="1" t="s">
        <v>3920</v>
      </c>
      <c r="H368" s="1">
        <v>21.1</v>
      </c>
      <c r="I368" s="1">
        <v>21.6</v>
      </c>
      <c r="J368" s="1" t="s">
        <v>3190</v>
      </c>
      <c r="K368" s="1" t="s">
        <v>4985</v>
      </c>
      <c r="L368" s="1">
        <v>0</v>
      </c>
      <c r="M368" s="1">
        <v>2</v>
      </c>
      <c r="N368" s="1">
        <v>8</v>
      </c>
      <c r="O368" s="1">
        <v>16</v>
      </c>
      <c r="P368" s="1">
        <v>49</v>
      </c>
      <c r="Q368" s="16">
        <v>263.72837936046511</v>
      </c>
      <c r="R368" s="21">
        <v>1.2969310221240078</v>
      </c>
      <c r="S368" s="21">
        <v>29.452227969802905</v>
      </c>
      <c r="T368" s="21">
        <v>28.155296947678899</v>
      </c>
      <c r="U368" s="21">
        <v>9.3462943694295864E-2</v>
      </c>
      <c r="V368" s="21">
        <v>6.1995651584291851</v>
      </c>
      <c r="W368" s="21">
        <v>6.1061022147348893</v>
      </c>
      <c r="X368" s="13" t="s">
        <v>2350</v>
      </c>
      <c r="Y3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 s="1">
        <v>41.539480664300001</v>
      </c>
      <c r="AA368" s="1">
        <v>-81.628750468999996</v>
      </c>
      <c r="AB368" s="1">
        <v>41.543216452599999</v>
      </c>
      <c r="AC368" s="1">
        <v>-81.620550775500007</v>
      </c>
    </row>
    <row r="369" spans="1:29" x14ac:dyDescent="0.25">
      <c r="A369" s="13">
        <v>60</v>
      </c>
      <c r="B369" s="22" t="s">
        <v>4966</v>
      </c>
      <c r="C369" s="17">
        <v>4</v>
      </c>
      <c r="D369" s="1" t="s">
        <v>795</v>
      </c>
      <c r="E369" s="1" t="s">
        <v>3945</v>
      </c>
      <c r="F369" s="1" t="s">
        <v>3946</v>
      </c>
      <c r="G369" s="1" t="s">
        <v>4364</v>
      </c>
      <c r="H369" s="1">
        <v>1.6</v>
      </c>
      <c r="I369" s="1">
        <v>2.1</v>
      </c>
      <c r="J369" s="1" t="s">
        <v>3190</v>
      </c>
      <c r="K369" s="1" t="s">
        <v>4981</v>
      </c>
      <c r="L369" s="1">
        <v>0</v>
      </c>
      <c r="M369" s="1">
        <v>2</v>
      </c>
      <c r="N369" s="1">
        <v>7</v>
      </c>
      <c r="O369" s="1">
        <v>8</v>
      </c>
      <c r="P369" s="1">
        <v>133</v>
      </c>
      <c r="Q369" s="16">
        <v>305.68150436046511</v>
      </c>
      <c r="R369" s="21">
        <v>1.9599525351793727</v>
      </c>
      <c r="S369" s="21">
        <v>60.597386139717671</v>
      </c>
      <c r="T369" s="21">
        <v>58.637433604538295</v>
      </c>
      <c r="U369" s="21">
        <v>0.11667501482184529</v>
      </c>
      <c r="V369" s="21">
        <v>6.1837262300466831</v>
      </c>
      <c r="W369" s="21">
        <v>6.0670512152248381</v>
      </c>
      <c r="X369" s="13" t="s">
        <v>2350</v>
      </c>
      <c r="Y3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 s="1">
        <v>41.078616324000002</v>
      </c>
      <c r="AA369" s="1">
        <v>-81.504104876400007</v>
      </c>
      <c r="AB369" s="1">
        <v>41.085772259199999</v>
      </c>
      <c r="AC369" s="1">
        <v>-81.502688198100003</v>
      </c>
    </row>
    <row r="370" spans="1:29" x14ac:dyDescent="0.25">
      <c r="A370" s="13">
        <v>17</v>
      </c>
      <c r="B370" s="22" t="s">
        <v>4967</v>
      </c>
      <c r="C370" s="17">
        <v>8</v>
      </c>
      <c r="D370" s="1" t="s">
        <v>787</v>
      </c>
      <c r="E370" s="1" t="s">
        <v>4172</v>
      </c>
      <c r="F370" s="1" t="s">
        <v>4173</v>
      </c>
      <c r="G370" s="1" t="s">
        <v>3705</v>
      </c>
      <c r="H370" s="1">
        <v>6.9</v>
      </c>
      <c r="I370" s="1">
        <v>7.4</v>
      </c>
      <c r="J370" s="1" t="s">
        <v>3190</v>
      </c>
      <c r="K370" s="1" t="s">
        <v>4975</v>
      </c>
      <c r="L370" s="1">
        <v>0</v>
      </c>
      <c r="M370" s="1">
        <v>3</v>
      </c>
      <c r="N370" s="1">
        <v>9</v>
      </c>
      <c r="O370" s="1">
        <v>13</v>
      </c>
      <c r="P370" s="1">
        <v>95</v>
      </c>
      <c r="Q370" s="16">
        <v>348.63944404069764</v>
      </c>
      <c r="R370" s="21">
        <v>1.0425956260076219</v>
      </c>
      <c r="S370" s="21">
        <v>48.313102462822762</v>
      </c>
      <c r="T370" s="21">
        <v>47.270506836815137</v>
      </c>
      <c r="U370" s="21">
        <v>7.9751789822357158E-2</v>
      </c>
      <c r="V370" s="21">
        <v>6.1788640003544719</v>
      </c>
      <c r="W370" s="21">
        <v>6.0991122105321152</v>
      </c>
      <c r="X370" s="13" t="s">
        <v>2350</v>
      </c>
      <c r="Y3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 s="1">
        <v>39.072660027200001</v>
      </c>
      <c r="AA370" s="1">
        <v>-84.324864949599998</v>
      </c>
      <c r="AB370" s="1">
        <v>39.071971009000002</v>
      </c>
      <c r="AC370" s="1">
        <v>-84.315600297100005</v>
      </c>
    </row>
    <row r="371" spans="1:29" x14ac:dyDescent="0.25">
      <c r="A371" s="13">
        <v>99</v>
      </c>
      <c r="B371" s="22" t="s">
        <v>3197</v>
      </c>
      <c r="C371" s="17">
        <v>8</v>
      </c>
      <c r="D371" s="1" t="s">
        <v>787</v>
      </c>
      <c r="E371" s="1" t="s">
        <v>908</v>
      </c>
      <c r="F371" s="1" t="s">
        <v>5609</v>
      </c>
      <c r="G371" s="1" t="s">
        <v>363</v>
      </c>
      <c r="H371" s="21">
        <v>1.5890000000072177</v>
      </c>
      <c r="I371" s="21">
        <v>0</v>
      </c>
      <c r="J371" s="1" t="s">
        <v>258</v>
      </c>
      <c r="K371" s="1" t="s">
        <v>261</v>
      </c>
      <c r="L371" s="1">
        <v>0</v>
      </c>
      <c r="M371" s="1">
        <v>1</v>
      </c>
      <c r="N371" s="1">
        <v>15</v>
      </c>
      <c r="O371" s="1">
        <v>18</v>
      </c>
      <c r="P371" s="1">
        <v>118</v>
      </c>
      <c r="Q371" s="16">
        <v>341.75481468023258</v>
      </c>
      <c r="R371" s="21">
        <v>10.435322388852331</v>
      </c>
      <c r="S371" s="21">
        <v>30.04674725546155</v>
      </c>
      <c r="T371" s="21">
        <v>19.611424866609219</v>
      </c>
      <c r="U371" s="21">
        <v>0.72537462129944885</v>
      </c>
      <c r="V371" s="21">
        <v>6.1786368506363791</v>
      </c>
      <c r="W371" s="21">
        <v>5.4532622293369304</v>
      </c>
      <c r="X371" s="13" t="s">
        <v>2350</v>
      </c>
      <c r="Y3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 s="1">
        <v>39.164507999999998</v>
      </c>
      <c r="AA371" s="1">
        <v>-84.605968000000004</v>
      </c>
      <c r="AB371" s="1">
        <v>0</v>
      </c>
      <c r="AC371" s="1">
        <v>0</v>
      </c>
    </row>
    <row r="372" spans="1:29" x14ac:dyDescent="0.25">
      <c r="A372" s="13">
        <v>61</v>
      </c>
      <c r="B372" s="22" t="s">
        <v>4966</v>
      </c>
      <c r="C372" s="17">
        <v>6</v>
      </c>
      <c r="D372" s="1" t="s">
        <v>784</v>
      </c>
      <c r="E372" s="1" t="s">
        <v>3931</v>
      </c>
      <c r="F372" s="1" t="s">
        <v>3932</v>
      </c>
      <c r="G372" s="1" t="s">
        <v>4360</v>
      </c>
      <c r="H372" s="1">
        <v>2.2999999999999998</v>
      </c>
      <c r="I372" s="1">
        <v>2.8</v>
      </c>
      <c r="J372" s="1" t="s">
        <v>3190</v>
      </c>
      <c r="K372" s="1" t="s">
        <v>4981</v>
      </c>
      <c r="L372" s="1">
        <v>0</v>
      </c>
      <c r="M372" s="1">
        <v>0</v>
      </c>
      <c r="N372" s="1">
        <v>7</v>
      </c>
      <c r="O372" s="1">
        <v>8</v>
      </c>
      <c r="P372" s="1">
        <v>32</v>
      </c>
      <c r="Q372" s="16">
        <v>113.328125</v>
      </c>
      <c r="R372" s="21">
        <v>2.9616531051451704</v>
      </c>
      <c r="S372" s="21">
        <v>20.668322236051271</v>
      </c>
      <c r="T372" s="21">
        <v>17.7066691309061</v>
      </c>
      <c r="U372" s="21">
        <v>0.18377678802259328</v>
      </c>
      <c r="V372" s="21">
        <v>6.1762464453549706</v>
      </c>
      <c r="W372" s="21">
        <v>5.9924696573323777</v>
      </c>
      <c r="X372" s="13" t="s">
        <v>2350</v>
      </c>
      <c r="Y3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 s="1">
        <v>39.980169948099999</v>
      </c>
      <c r="AA372" s="1">
        <v>-83.022206634599996</v>
      </c>
      <c r="AB372" s="1">
        <v>39.987076618499998</v>
      </c>
      <c r="AC372" s="1">
        <v>-83.023703628500002</v>
      </c>
    </row>
    <row r="373" spans="1:29" x14ac:dyDescent="0.25">
      <c r="A373" s="13">
        <v>62</v>
      </c>
      <c r="B373" s="22" t="s">
        <v>4966</v>
      </c>
      <c r="C373" s="17">
        <v>6</v>
      </c>
      <c r="D373" s="1" t="s">
        <v>784</v>
      </c>
      <c r="E373" s="1" t="s">
        <v>3931</v>
      </c>
      <c r="F373" s="1" t="s">
        <v>3932</v>
      </c>
      <c r="G373" s="1" t="s">
        <v>4360</v>
      </c>
      <c r="H373" s="1">
        <v>1.5</v>
      </c>
      <c r="I373" s="1">
        <v>2</v>
      </c>
      <c r="J373" s="1" t="s">
        <v>3190</v>
      </c>
      <c r="K373" s="1" t="s">
        <v>4981</v>
      </c>
      <c r="L373" s="1">
        <v>0</v>
      </c>
      <c r="M373" s="1">
        <v>0</v>
      </c>
      <c r="N373" s="1">
        <v>9</v>
      </c>
      <c r="O373" s="1">
        <v>6</v>
      </c>
      <c r="P373" s="1">
        <v>21</v>
      </c>
      <c r="Q373" s="16">
        <v>106.546875</v>
      </c>
      <c r="R373" s="21">
        <v>2.9616531051451704</v>
      </c>
      <c r="S373" s="21">
        <v>15.832610243907455</v>
      </c>
      <c r="T373" s="21">
        <v>12.870957138762284</v>
      </c>
      <c r="U373" s="21">
        <v>0.18377678802259328</v>
      </c>
      <c r="V373" s="21">
        <v>6.1762464453549706</v>
      </c>
      <c r="W373" s="21">
        <v>5.9924696573323777</v>
      </c>
      <c r="X373" s="13" t="s">
        <v>2350</v>
      </c>
      <c r="Y3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 s="1">
        <v>39.9687783559</v>
      </c>
      <c r="AA373" s="1">
        <v>-83.022392408000002</v>
      </c>
      <c r="AB373" s="1">
        <v>39.975921933800002</v>
      </c>
      <c r="AC373" s="1">
        <v>-83.021246807200001</v>
      </c>
    </row>
    <row r="374" spans="1:29" x14ac:dyDescent="0.25">
      <c r="A374" s="13">
        <v>18</v>
      </c>
      <c r="B374" s="22" t="s">
        <v>4967</v>
      </c>
      <c r="C374" s="17">
        <v>4</v>
      </c>
      <c r="D374" s="1" t="s">
        <v>800</v>
      </c>
      <c r="E374" s="1" t="s">
        <v>3271</v>
      </c>
      <c r="F374" s="1" t="s">
        <v>4130</v>
      </c>
      <c r="G374" s="1" t="s">
        <v>3721</v>
      </c>
      <c r="H374" s="1">
        <v>24.1</v>
      </c>
      <c r="I374" s="1">
        <v>24.6</v>
      </c>
      <c r="J374" s="1" t="s">
        <v>3190</v>
      </c>
      <c r="K374" s="1" t="s">
        <v>4975</v>
      </c>
      <c r="L374" s="1">
        <v>0</v>
      </c>
      <c r="M374" s="1">
        <v>0</v>
      </c>
      <c r="N374" s="1">
        <v>10</v>
      </c>
      <c r="O374" s="1">
        <v>13</v>
      </c>
      <c r="P374" s="1">
        <v>49</v>
      </c>
      <c r="Q374" s="16">
        <v>172.15625</v>
      </c>
      <c r="R374" s="21">
        <v>0.71421993596050304</v>
      </c>
      <c r="S374" s="21">
        <v>28.19228415072859</v>
      </c>
      <c r="T374" s="21">
        <v>27.478064214768086</v>
      </c>
      <c r="U374" s="21">
        <v>5.3839154453389992E-2</v>
      </c>
      <c r="V374" s="21">
        <v>6.1597378628397674</v>
      </c>
      <c r="W374" s="21">
        <v>6.1058987083863778</v>
      </c>
      <c r="X374" s="13" t="s">
        <v>2350</v>
      </c>
      <c r="Y3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 s="1">
        <v>40.830047512</v>
      </c>
      <c r="AA374" s="1">
        <v>-81.364398920200003</v>
      </c>
      <c r="AB374" s="1">
        <v>40.830661820300001</v>
      </c>
      <c r="AC374" s="1">
        <v>-81.355048412100004</v>
      </c>
    </row>
    <row r="375" spans="1:29" x14ac:dyDescent="0.25">
      <c r="A375" s="13">
        <v>26</v>
      </c>
      <c r="B375" s="22" t="s">
        <v>3201</v>
      </c>
      <c r="C375" s="17">
        <v>8</v>
      </c>
      <c r="D375" s="1" t="s">
        <v>788</v>
      </c>
      <c r="E375" s="1" t="s">
        <v>1879</v>
      </c>
      <c r="F375" s="1" t="s">
        <v>5248</v>
      </c>
      <c r="G375" s="1" t="s">
        <v>1366</v>
      </c>
      <c r="H375" s="21">
        <v>10.570999999996275</v>
      </c>
      <c r="I375" s="21">
        <v>0</v>
      </c>
      <c r="J375" s="1" t="s">
        <v>258</v>
      </c>
      <c r="K375" s="1" t="s">
        <v>259</v>
      </c>
      <c r="L375" s="1">
        <v>0</v>
      </c>
      <c r="M375" s="1">
        <v>2</v>
      </c>
      <c r="N375" s="1">
        <v>9</v>
      </c>
      <c r="O375" s="1">
        <v>26</v>
      </c>
      <c r="P375" s="1">
        <v>125</v>
      </c>
      <c r="Q375" s="16">
        <v>390.65025436046511</v>
      </c>
      <c r="R375" s="21">
        <v>10.772396760362337</v>
      </c>
      <c r="S375" s="21">
        <v>29.315651095665835</v>
      </c>
      <c r="T375" s="21">
        <v>18.543254335303498</v>
      </c>
      <c r="U375" s="21">
        <v>0.75182896644860409</v>
      </c>
      <c r="V375" s="21">
        <v>6.1582340767058978</v>
      </c>
      <c r="W375" s="21">
        <v>5.4064051102572934</v>
      </c>
      <c r="X375" s="13" t="s">
        <v>2350</v>
      </c>
      <c r="Y3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 s="1">
        <v>39.353765000000003</v>
      </c>
      <c r="AA375" s="1">
        <v>-84.369667000000007</v>
      </c>
      <c r="AB375" s="1">
        <v>0</v>
      </c>
      <c r="AC375" s="1">
        <v>0</v>
      </c>
    </row>
    <row r="376" spans="1:29" x14ac:dyDescent="0.25">
      <c r="A376" s="13">
        <v>100</v>
      </c>
      <c r="B376" s="22" t="s">
        <v>3197</v>
      </c>
      <c r="C376" s="17">
        <v>8</v>
      </c>
      <c r="D376" s="1" t="s">
        <v>792</v>
      </c>
      <c r="E376" s="1" t="s">
        <v>909</v>
      </c>
      <c r="F376" s="1" t="s">
        <v>5610</v>
      </c>
      <c r="G376" s="1" t="s">
        <v>364</v>
      </c>
      <c r="H376" s="21">
        <v>6.0840000000025611</v>
      </c>
      <c r="I376" s="21">
        <v>0</v>
      </c>
      <c r="J376" s="1" t="s">
        <v>258</v>
      </c>
      <c r="K376" s="1" t="s">
        <v>259</v>
      </c>
      <c r="L376" s="1">
        <v>0</v>
      </c>
      <c r="M376" s="1">
        <v>0</v>
      </c>
      <c r="N376" s="1">
        <v>17</v>
      </c>
      <c r="O376" s="1">
        <v>14</v>
      </c>
      <c r="P376" s="1">
        <v>83</v>
      </c>
      <c r="Q376" s="16">
        <v>256.421875</v>
      </c>
      <c r="R376" s="21">
        <v>8.4755248388387141</v>
      </c>
      <c r="S376" s="21">
        <v>25.217201466688355</v>
      </c>
      <c r="T376" s="21">
        <v>16.741676627849643</v>
      </c>
      <c r="U376" s="21">
        <v>0.58136013529955144</v>
      </c>
      <c r="V376" s="21">
        <v>6.1467370974134257</v>
      </c>
      <c r="W376" s="21">
        <v>5.5653769621138744</v>
      </c>
      <c r="X376" s="13" t="s">
        <v>2350</v>
      </c>
      <c r="Y3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 s="1">
        <v>39.774639999999998</v>
      </c>
      <c r="AA376" s="1">
        <v>-84.079714999999993</v>
      </c>
      <c r="AB376" s="1">
        <v>0</v>
      </c>
      <c r="AC376" s="1">
        <v>0</v>
      </c>
    </row>
    <row r="377" spans="1:29" x14ac:dyDescent="0.25">
      <c r="A377" s="13">
        <v>169</v>
      </c>
      <c r="B377" s="22" t="s">
        <v>4937</v>
      </c>
      <c r="C377" s="17">
        <v>8</v>
      </c>
      <c r="D377" s="1" t="s">
        <v>788</v>
      </c>
      <c r="E377" s="1" t="s">
        <v>4524</v>
      </c>
      <c r="F377" s="1" t="s">
        <v>4525</v>
      </c>
      <c r="G377" s="1" t="s">
        <v>3918</v>
      </c>
      <c r="H377" s="1">
        <v>0.5</v>
      </c>
      <c r="I377" s="1">
        <v>1</v>
      </c>
      <c r="J377" s="1" t="s">
        <v>3190</v>
      </c>
      <c r="K377" s="1" t="s">
        <v>4985</v>
      </c>
      <c r="L377" s="1">
        <v>0</v>
      </c>
      <c r="M377" s="1">
        <v>2</v>
      </c>
      <c r="N377" s="1">
        <v>17</v>
      </c>
      <c r="O377" s="1">
        <v>7</v>
      </c>
      <c r="P377" s="1">
        <v>55</v>
      </c>
      <c r="Q377" s="16">
        <v>288.71275436046511</v>
      </c>
      <c r="R377" s="21">
        <v>1.288991545598104</v>
      </c>
      <c r="S377" s="21">
        <v>31.733640049593461</v>
      </c>
      <c r="T377" s="21">
        <v>30.444648503995356</v>
      </c>
      <c r="U377" s="21">
        <v>9.2362855989199827E-2</v>
      </c>
      <c r="V377" s="21">
        <v>6.1426798082849112</v>
      </c>
      <c r="W377" s="21">
        <v>6.0503169522957112</v>
      </c>
      <c r="X377" s="13" t="s">
        <v>2350</v>
      </c>
      <c r="Y3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 s="1">
        <v>39.306848263699997</v>
      </c>
      <c r="AA377" s="1">
        <v>-84.4370991766</v>
      </c>
      <c r="AB377" s="1">
        <v>39.313402959199998</v>
      </c>
      <c r="AC377" s="1">
        <v>-84.433182450100006</v>
      </c>
    </row>
    <row r="378" spans="1:29" x14ac:dyDescent="0.25">
      <c r="A378" s="13">
        <v>170</v>
      </c>
      <c r="B378" s="22" t="s">
        <v>4937</v>
      </c>
      <c r="C378" s="17">
        <v>12</v>
      </c>
      <c r="D378" s="1" t="s">
        <v>785</v>
      </c>
      <c r="E378" s="1" t="s">
        <v>4499</v>
      </c>
      <c r="F378" s="1" t="s">
        <v>4500</v>
      </c>
      <c r="G378" s="1" t="s">
        <v>4566</v>
      </c>
      <c r="H378" s="1">
        <v>22.3</v>
      </c>
      <c r="I378" s="1">
        <v>22.8</v>
      </c>
      <c r="J378" s="1" t="s">
        <v>3190</v>
      </c>
      <c r="K378" s="1" t="s">
        <v>4985</v>
      </c>
      <c r="L378" s="1">
        <v>0</v>
      </c>
      <c r="M378" s="1">
        <v>0</v>
      </c>
      <c r="N378" s="1">
        <v>9</v>
      </c>
      <c r="O378" s="1">
        <v>14</v>
      </c>
      <c r="P378" s="1">
        <v>47</v>
      </c>
      <c r="Q378" s="16">
        <v>168.046875</v>
      </c>
      <c r="R378" s="21">
        <v>1.5127408387115144</v>
      </c>
      <c r="S378" s="21">
        <v>27.86372541858934</v>
      </c>
      <c r="T378" s="21">
        <v>26.350984579877824</v>
      </c>
      <c r="U378" s="21">
        <v>0.12155496491560555</v>
      </c>
      <c r="V378" s="21">
        <v>6.136780482640857</v>
      </c>
      <c r="W378" s="21">
        <v>6.0152255177252512</v>
      </c>
      <c r="X378" s="13" t="s">
        <v>2350</v>
      </c>
      <c r="Y3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 s="1">
        <v>41.424778937200003</v>
      </c>
      <c r="AA378" s="1">
        <v>-81.5675058275</v>
      </c>
      <c r="AB378" s="1">
        <v>41.424830389199997</v>
      </c>
      <c r="AC378" s="1">
        <v>-81.557879170999996</v>
      </c>
    </row>
    <row r="379" spans="1:29" x14ac:dyDescent="0.25">
      <c r="A379" s="13">
        <v>27</v>
      </c>
      <c r="B379" s="22" t="s">
        <v>3201</v>
      </c>
      <c r="C379" s="17">
        <v>6</v>
      </c>
      <c r="D379" s="1" t="s">
        <v>784</v>
      </c>
      <c r="E379" s="1" t="s">
        <v>1880</v>
      </c>
      <c r="F379" s="1" t="s">
        <v>5265</v>
      </c>
      <c r="G379" s="1" t="s">
        <v>1367</v>
      </c>
      <c r="H379" s="21">
        <v>6.6100000000005821</v>
      </c>
      <c r="I379" s="21">
        <v>0</v>
      </c>
      <c r="J379" s="1" t="s">
        <v>258</v>
      </c>
      <c r="K379" s="1" t="s">
        <v>259</v>
      </c>
      <c r="L379" s="1">
        <v>1</v>
      </c>
      <c r="M379" s="1">
        <v>5</v>
      </c>
      <c r="N379" s="1">
        <v>12</v>
      </c>
      <c r="O379" s="1">
        <v>17</v>
      </c>
      <c r="P379" s="1">
        <v>47</v>
      </c>
      <c r="Q379" s="16">
        <v>475.06013808139534</v>
      </c>
      <c r="R379" s="21">
        <v>6.8332938945327113</v>
      </c>
      <c r="S379" s="21">
        <v>16.706551416219302</v>
      </c>
      <c r="T379" s="21">
        <v>9.8732575216865897</v>
      </c>
      <c r="U379" s="21">
        <v>0.47691042211420392</v>
      </c>
      <c r="V379" s="21">
        <v>6.1314922685440409</v>
      </c>
      <c r="W379" s="21">
        <v>5.6545818464298367</v>
      </c>
      <c r="X379" s="13" t="s">
        <v>2350</v>
      </c>
      <c r="Y3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 s="1">
        <v>39.921090999999997</v>
      </c>
      <c r="AA379" s="1">
        <v>-83.061340000000001</v>
      </c>
      <c r="AB379" s="1">
        <v>0</v>
      </c>
      <c r="AC379" s="1">
        <v>0</v>
      </c>
    </row>
    <row r="380" spans="1:29" x14ac:dyDescent="0.25">
      <c r="A380" s="13">
        <v>171</v>
      </c>
      <c r="B380" s="22" t="s">
        <v>4937</v>
      </c>
      <c r="C380" s="17">
        <v>12</v>
      </c>
      <c r="D380" s="1" t="s">
        <v>785</v>
      </c>
      <c r="E380" s="1" t="s">
        <v>4499</v>
      </c>
      <c r="F380" s="1" t="s">
        <v>4500</v>
      </c>
      <c r="G380" s="1" t="s">
        <v>4566</v>
      </c>
      <c r="H380" s="1">
        <v>14</v>
      </c>
      <c r="I380" s="1">
        <v>14.5</v>
      </c>
      <c r="J380" s="1" t="s">
        <v>3190</v>
      </c>
      <c r="K380" s="1" t="s">
        <v>4985</v>
      </c>
      <c r="L380" s="1">
        <v>1</v>
      </c>
      <c r="M380" s="1">
        <v>2</v>
      </c>
      <c r="N380" s="1">
        <v>8</v>
      </c>
      <c r="O380" s="1">
        <v>14</v>
      </c>
      <c r="P380" s="1">
        <v>37</v>
      </c>
      <c r="Q380" s="16">
        <v>288.53006904069764</v>
      </c>
      <c r="R380" s="21">
        <v>1.3631442559035378</v>
      </c>
      <c r="S380" s="21">
        <v>24.290234721000072</v>
      </c>
      <c r="T380" s="21">
        <v>22.927090465096533</v>
      </c>
      <c r="U380" s="21">
        <v>0.10120329148247459</v>
      </c>
      <c r="V380" s="21">
        <v>6.1305643517294728</v>
      </c>
      <c r="W380" s="21">
        <v>6.0293610602469982</v>
      </c>
      <c r="X380" s="13" t="s">
        <v>2350</v>
      </c>
      <c r="Y3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 s="1">
        <v>41.421634929900002</v>
      </c>
      <c r="AA380" s="1">
        <v>-81.716329402699998</v>
      </c>
      <c r="AB380" s="1">
        <v>41.421413821800002</v>
      </c>
      <c r="AC380" s="1">
        <v>-81.706719224899999</v>
      </c>
    </row>
    <row r="381" spans="1:29" x14ac:dyDescent="0.25">
      <c r="A381" s="13">
        <v>101</v>
      </c>
      <c r="B381" s="22" t="s">
        <v>3197</v>
      </c>
      <c r="C381" s="17">
        <v>8</v>
      </c>
      <c r="D381" s="1" t="s">
        <v>787</v>
      </c>
      <c r="E381" s="1" t="s">
        <v>910</v>
      </c>
      <c r="F381" s="1" t="s">
        <v>5611</v>
      </c>
      <c r="G381" s="1" t="s">
        <v>365</v>
      </c>
      <c r="H381" s="21">
        <v>0</v>
      </c>
      <c r="I381" s="21">
        <v>0</v>
      </c>
      <c r="J381" s="1" t="s">
        <v>258</v>
      </c>
      <c r="K381" s="1" t="s">
        <v>259</v>
      </c>
      <c r="L381" s="1">
        <v>0</v>
      </c>
      <c r="M381" s="1">
        <v>2</v>
      </c>
      <c r="N381" s="1">
        <v>16</v>
      </c>
      <c r="O381" s="1">
        <v>14</v>
      </c>
      <c r="P381" s="1">
        <v>71</v>
      </c>
      <c r="Q381" s="16">
        <v>329.22837936046511</v>
      </c>
      <c r="R381" s="21">
        <v>12.581677291045947</v>
      </c>
      <c r="S381" s="21">
        <v>21.089668660959855</v>
      </c>
      <c r="T381" s="21">
        <v>8.507991369913908</v>
      </c>
      <c r="U381" s="21">
        <v>0.86301270438138078</v>
      </c>
      <c r="V381" s="21">
        <v>6.1294932259075283</v>
      </c>
      <c r="W381" s="21">
        <v>5.2664805215261472</v>
      </c>
      <c r="X381" s="13" t="s">
        <v>2350</v>
      </c>
      <c r="Y3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 s="1">
        <v>39.128852999999999</v>
      </c>
      <c r="AA381" s="1">
        <v>-84.605380999999994</v>
      </c>
      <c r="AB381" s="1">
        <v>0</v>
      </c>
      <c r="AC381" s="1">
        <v>0</v>
      </c>
    </row>
    <row r="382" spans="1:29" x14ac:dyDescent="0.25">
      <c r="A382" s="13">
        <v>172</v>
      </c>
      <c r="B382" s="22" t="s">
        <v>4937</v>
      </c>
      <c r="C382" s="17">
        <v>8</v>
      </c>
      <c r="D382" s="1" t="s">
        <v>787</v>
      </c>
      <c r="E382" s="1" t="s">
        <v>4510</v>
      </c>
      <c r="F382" s="1" t="s">
        <v>4511</v>
      </c>
      <c r="G382" s="1" t="s">
        <v>3917</v>
      </c>
      <c r="H382" s="1">
        <v>3.4</v>
      </c>
      <c r="I382" s="1">
        <v>3.9</v>
      </c>
      <c r="J382" s="1" t="s">
        <v>3190</v>
      </c>
      <c r="K382" s="1" t="s">
        <v>4987</v>
      </c>
      <c r="L382" s="1">
        <v>0</v>
      </c>
      <c r="M382" s="1">
        <v>2</v>
      </c>
      <c r="N382" s="1">
        <v>8</v>
      </c>
      <c r="O382" s="1">
        <v>6</v>
      </c>
      <c r="P382" s="1">
        <v>30</v>
      </c>
      <c r="Q382" s="16">
        <v>200.35337936046511</v>
      </c>
      <c r="R382" s="21">
        <v>1.1923451933233684</v>
      </c>
      <c r="S382" s="21">
        <v>18.817299412475634</v>
      </c>
      <c r="T382" s="21">
        <v>17.624954219152265</v>
      </c>
      <c r="U382" s="21">
        <v>9.766034336763077E-2</v>
      </c>
      <c r="V382" s="21">
        <v>6.1249998033407209</v>
      </c>
      <c r="W382" s="21">
        <v>6.0273394599730903</v>
      </c>
      <c r="X382" s="13" t="s">
        <v>2350</v>
      </c>
      <c r="Y3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 s="1">
        <v>39.129112838200001</v>
      </c>
      <c r="AA382" s="1">
        <v>-84.495829761500005</v>
      </c>
      <c r="AB382" s="1">
        <v>39.135659644699999</v>
      </c>
      <c r="AC382" s="1">
        <v>-84.492018365099995</v>
      </c>
    </row>
    <row r="383" spans="1:29" x14ac:dyDescent="0.25">
      <c r="A383" s="13">
        <v>173</v>
      </c>
      <c r="B383" s="22" t="s">
        <v>4937</v>
      </c>
      <c r="C383" s="17">
        <v>6</v>
      </c>
      <c r="D383" s="1" t="s">
        <v>784</v>
      </c>
      <c r="E383" s="1" t="s">
        <v>3842</v>
      </c>
      <c r="F383" s="1" t="s">
        <v>4501</v>
      </c>
      <c r="G383" s="1" t="s">
        <v>3916</v>
      </c>
      <c r="H383" s="1">
        <v>13.9</v>
      </c>
      <c r="I383" s="1">
        <v>14.4</v>
      </c>
      <c r="J383" s="1" t="s">
        <v>3190</v>
      </c>
      <c r="K383" s="1" t="s">
        <v>4988</v>
      </c>
      <c r="L383" s="1">
        <v>0</v>
      </c>
      <c r="M383" s="1">
        <v>1</v>
      </c>
      <c r="N383" s="1">
        <v>14</v>
      </c>
      <c r="O383" s="1">
        <v>9</v>
      </c>
      <c r="P383" s="1">
        <v>50</v>
      </c>
      <c r="Q383" s="16">
        <v>227.27043968023256</v>
      </c>
      <c r="R383" s="21">
        <v>1.1132325659740863</v>
      </c>
      <c r="S383" s="21">
        <v>27.280520808431518</v>
      </c>
      <c r="T383" s="21">
        <v>26.167288242457431</v>
      </c>
      <c r="U383" s="21">
        <v>8.3945550989701703E-2</v>
      </c>
      <c r="V383" s="21">
        <v>6.1104906295924852</v>
      </c>
      <c r="W383" s="21">
        <v>6.0265450786027834</v>
      </c>
      <c r="X383" s="13" t="s">
        <v>2350</v>
      </c>
      <c r="Y3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 s="1">
        <v>39.9532871929</v>
      </c>
      <c r="AA383" s="1">
        <v>-83.001774200200003</v>
      </c>
      <c r="AB383" s="1">
        <v>39.953884796700002</v>
      </c>
      <c r="AC383" s="1">
        <v>-82.992482128399999</v>
      </c>
    </row>
    <row r="384" spans="1:29" x14ac:dyDescent="0.25">
      <c r="A384" s="13">
        <v>174</v>
      </c>
      <c r="B384" s="22" t="s">
        <v>4937</v>
      </c>
      <c r="C384" s="17">
        <v>6</v>
      </c>
      <c r="D384" s="1" t="s">
        <v>784</v>
      </c>
      <c r="E384" s="1" t="s">
        <v>3842</v>
      </c>
      <c r="F384" s="1" t="s">
        <v>4501</v>
      </c>
      <c r="G384" s="1" t="s">
        <v>3916</v>
      </c>
      <c r="H384" s="1">
        <v>10.9</v>
      </c>
      <c r="I384" s="1">
        <v>11.4</v>
      </c>
      <c r="J384" s="1" t="s">
        <v>3190</v>
      </c>
      <c r="K384" s="1" t="s">
        <v>4987</v>
      </c>
      <c r="L384" s="1">
        <v>0</v>
      </c>
      <c r="M384" s="1">
        <v>5</v>
      </c>
      <c r="N384" s="1">
        <v>4</v>
      </c>
      <c r="O384" s="1">
        <v>8</v>
      </c>
      <c r="P384" s="1">
        <v>17</v>
      </c>
      <c r="Q384" s="16">
        <v>307.07094840116281</v>
      </c>
      <c r="R384" s="21">
        <v>0.77387800457286593</v>
      </c>
      <c r="S384" s="21">
        <v>13.765375694153992</v>
      </c>
      <c r="T384" s="21">
        <v>12.991497689581125</v>
      </c>
      <c r="U384" s="21">
        <v>6.8362471757429433E-2</v>
      </c>
      <c r="V384" s="21">
        <v>6.1034719884206377</v>
      </c>
      <c r="W384" s="21">
        <v>6.0351095166632085</v>
      </c>
      <c r="X384" s="13" t="s">
        <v>2350</v>
      </c>
      <c r="Y3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 s="1">
        <v>39.9606034225</v>
      </c>
      <c r="AA384" s="1">
        <v>-83.049094852300001</v>
      </c>
      <c r="AB384" s="1">
        <v>39.955093437800002</v>
      </c>
      <c r="AC384" s="1">
        <v>-83.043008035</v>
      </c>
    </row>
    <row r="385" spans="1:29" x14ac:dyDescent="0.25">
      <c r="A385" s="13">
        <v>102</v>
      </c>
      <c r="B385" s="22" t="s">
        <v>3197</v>
      </c>
      <c r="C385" s="17">
        <v>8</v>
      </c>
      <c r="D385" s="1" t="s">
        <v>787</v>
      </c>
      <c r="E385" s="1" t="s">
        <v>911</v>
      </c>
      <c r="F385" s="1" t="s">
        <v>5252</v>
      </c>
      <c r="G385" s="1" t="s">
        <v>366</v>
      </c>
      <c r="H385" s="21">
        <v>3.286999999996624</v>
      </c>
      <c r="I385" s="21">
        <v>0</v>
      </c>
      <c r="J385" s="1" t="s">
        <v>258</v>
      </c>
      <c r="K385" s="1" t="s">
        <v>259</v>
      </c>
      <c r="L385" s="1">
        <v>0</v>
      </c>
      <c r="M385" s="1">
        <v>4</v>
      </c>
      <c r="N385" s="1">
        <v>14</v>
      </c>
      <c r="O385" s="1">
        <v>15</v>
      </c>
      <c r="P385" s="1">
        <v>109</v>
      </c>
      <c r="Q385" s="16">
        <v>449.92550872093022</v>
      </c>
      <c r="R385" s="21">
        <v>10.593627023048265</v>
      </c>
      <c r="S385" s="21">
        <v>28.323963682881278</v>
      </c>
      <c r="T385" s="21">
        <v>17.730336659833014</v>
      </c>
      <c r="U385" s="21">
        <v>0.72664673356985499</v>
      </c>
      <c r="V385" s="21">
        <v>6.0881431157226649</v>
      </c>
      <c r="W385" s="21">
        <v>5.3614963821528097</v>
      </c>
      <c r="X385" s="13" t="s">
        <v>2350</v>
      </c>
      <c r="Y3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 s="1">
        <v>39.217809000000003</v>
      </c>
      <c r="AA385" s="1">
        <v>-84.549474000000004</v>
      </c>
      <c r="AB385" s="1">
        <v>0</v>
      </c>
      <c r="AC385" s="1">
        <v>0</v>
      </c>
    </row>
    <row r="386" spans="1:29" x14ac:dyDescent="0.25">
      <c r="A386" s="13">
        <v>63</v>
      </c>
      <c r="B386" s="22" t="s">
        <v>4966</v>
      </c>
      <c r="C386" s="17">
        <v>8</v>
      </c>
      <c r="D386" s="1" t="s">
        <v>787</v>
      </c>
      <c r="E386" s="1" t="s">
        <v>3959</v>
      </c>
      <c r="F386" s="1" t="s">
        <v>3960</v>
      </c>
      <c r="G386" s="1" t="s">
        <v>4368</v>
      </c>
      <c r="H386" s="1">
        <v>10.6</v>
      </c>
      <c r="I386" s="1">
        <v>11.1</v>
      </c>
      <c r="J386" s="1" t="s">
        <v>3190</v>
      </c>
      <c r="K386" s="1" t="s">
        <v>4982</v>
      </c>
      <c r="L386" s="1">
        <v>0</v>
      </c>
      <c r="M386" s="1">
        <v>3</v>
      </c>
      <c r="N386" s="1">
        <v>13</v>
      </c>
      <c r="O386" s="1">
        <v>12</v>
      </c>
      <c r="P386" s="1">
        <v>103</v>
      </c>
      <c r="Q386" s="16">
        <v>378.38944404069764</v>
      </c>
      <c r="R386" s="21">
        <v>0.68004113289432444</v>
      </c>
      <c r="S386" s="21">
        <v>51.063675080879506</v>
      </c>
      <c r="T386" s="21">
        <v>50.383633947985182</v>
      </c>
      <c r="U386" s="21">
        <v>3.8103321600680563E-2</v>
      </c>
      <c r="V386" s="21">
        <v>6.0741837949825577</v>
      </c>
      <c r="W386" s="21">
        <v>6.0360804733818769</v>
      </c>
      <c r="X386" s="13" t="s">
        <v>2350</v>
      </c>
      <c r="Y3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6" s="1">
        <v>39.127224806599997</v>
      </c>
      <c r="AA386" s="1">
        <v>-84.605262655100006</v>
      </c>
      <c r="AB386" s="1">
        <v>39.120843690699999</v>
      </c>
      <c r="AC386" s="1">
        <v>-84.600825743900003</v>
      </c>
    </row>
    <row r="387" spans="1:29" x14ac:dyDescent="0.25">
      <c r="A387" s="13">
        <v>103</v>
      </c>
      <c r="B387" s="22" t="s">
        <v>3197</v>
      </c>
      <c r="C387" s="17">
        <v>2</v>
      </c>
      <c r="D387" s="1" t="s">
        <v>786</v>
      </c>
      <c r="E387" s="1" t="s">
        <v>912</v>
      </c>
      <c r="F387" s="1" t="s">
        <v>5480</v>
      </c>
      <c r="G387" s="1" t="s">
        <v>367</v>
      </c>
      <c r="H387" s="21">
        <v>13.313999999998487</v>
      </c>
      <c r="I387" s="21">
        <v>0</v>
      </c>
      <c r="J387" s="1" t="s">
        <v>258</v>
      </c>
      <c r="K387" s="1" t="s">
        <v>261</v>
      </c>
      <c r="L387" s="1">
        <v>0</v>
      </c>
      <c r="M387" s="1">
        <v>1</v>
      </c>
      <c r="N387" s="1">
        <v>12</v>
      </c>
      <c r="O387" s="1">
        <v>23</v>
      </c>
      <c r="P387" s="1">
        <v>172</v>
      </c>
      <c r="Q387" s="16">
        <v>398.30168968023258</v>
      </c>
      <c r="R387" s="21">
        <v>7.3416066965940248</v>
      </c>
      <c r="S387" s="21">
        <v>39.403321966271889</v>
      </c>
      <c r="T387" s="21">
        <v>32.061715269677862</v>
      </c>
      <c r="U387" s="21">
        <v>0.51032588920878308</v>
      </c>
      <c r="V387" s="21">
        <v>6.0693409707166177</v>
      </c>
      <c r="W387" s="21">
        <v>5.5590150815078347</v>
      </c>
      <c r="X387" s="13" t="s">
        <v>2350</v>
      </c>
      <c r="Y3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7" s="1">
        <v>41.677354999999999</v>
      </c>
      <c r="AA387" s="1">
        <v>-83.622664999999998</v>
      </c>
      <c r="AB387" s="1">
        <v>0</v>
      </c>
      <c r="AC387" s="1">
        <v>0</v>
      </c>
    </row>
    <row r="388" spans="1:29" x14ac:dyDescent="0.25">
      <c r="A388" s="13">
        <v>175</v>
      </c>
      <c r="B388" s="22" t="s">
        <v>4937</v>
      </c>
      <c r="C388" s="17">
        <v>6</v>
      </c>
      <c r="D388" s="1" t="s">
        <v>784</v>
      </c>
      <c r="E388" s="1" t="s">
        <v>3842</v>
      </c>
      <c r="F388" s="1" t="s">
        <v>4509</v>
      </c>
      <c r="G388" s="1" t="s">
        <v>3916</v>
      </c>
      <c r="H388" s="1">
        <v>8.9</v>
      </c>
      <c r="I388" s="1">
        <v>9.4</v>
      </c>
      <c r="J388" s="1" t="s">
        <v>3190</v>
      </c>
      <c r="K388" s="1" t="s">
        <v>4987</v>
      </c>
      <c r="L388" s="1">
        <v>0</v>
      </c>
      <c r="M388" s="1">
        <v>0</v>
      </c>
      <c r="N388" s="1">
        <v>10</v>
      </c>
      <c r="O388" s="1">
        <v>6</v>
      </c>
      <c r="P388" s="1">
        <v>30</v>
      </c>
      <c r="Q388" s="16">
        <v>122.09375</v>
      </c>
      <c r="R388" s="21">
        <v>1.2725361105387838</v>
      </c>
      <c r="S388" s="21">
        <v>18.632776464846465</v>
      </c>
      <c r="T388" s="21">
        <v>17.360240354307681</v>
      </c>
      <c r="U388" s="21">
        <v>9.7411059366579872E-2</v>
      </c>
      <c r="V388" s="21">
        <v>6.06840453373177</v>
      </c>
      <c r="W388" s="21">
        <v>5.9709934743651898</v>
      </c>
      <c r="X388" s="13" t="s">
        <v>2350</v>
      </c>
      <c r="Y3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8" s="1">
        <v>39.973254752199999</v>
      </c>
      <c r="AA388" s="1">
        <v>-83.082133041500001</v>
      </c>
      <c r="AB388" s="1">
        <v>39.970986735799997</v>
      </c>
      <c r="AC388" s="1">
        <v>-83.073203078800006</v>
      </c>
    </row>
    <row r="389" spans="1:29" x14ac:dyDescent="0.25">
      <c r="A389" s="13">
        <v>176</v>
      </c>
      <c r="B389" s="22" t="s">
        <v>4937</v>
      </c>
      <c r="C389" s="17">
        <v>12</v>
      </c>
      <c r="D389" s="1" t="s">
        <v>785</v>
      </c>
      <c r="E389" s="1" t="s">
        <v>3898</v>
      </c>
      <c r="F389" s="1" t="s">
        <v>4527</v>
      </c>
      <c r="G389" s="1" t="s">
        <v>3924</v>
      </c>
      <c r="H389" s="1">
        <v>12.7</v>
      </c>
      <c r="I389" s="1">
        <v>13.2</v>
      </c>
      <c r="J389" s="1" t="s">
        <v>3190</v>
      </c>
      <c r="K389" s="1" t="s">
        <v>4987</v>
      </c>
      <c r="L389" s="1">
        <v>0</v>
      </c>
      <c r="M389" s="1">
        <v>1</v>
      </c>
      <c r="N389" s="1">
        <v>6</v>
      </c>
      <c r="O389" s="1">
        <v>9</v>
      </c>
      <c r="P389" s="1">
        <v>27</v>
      </c>
      <c r="Q389" s="16">
        <v>151.89543968023256</v>
      </c>
      <c r="R389" s="21">
        <v>1.2114413094467282</v>
      </c>
      <c r="S389" s="21">
        <v>16.847757128045522</v>
      </c>
      <c r="T389" s="21">
        <v>15.636315818598794</v>
      </c>
      <c r="U389" s="21">
        <v>9.8489536514114892E-2</v>
      </c>
      <c r="V389" s="21">
        <v>6.0672685039451508</v>
      </c>
      <c r="W389" s="21">
        <v>5.9687789674310361</v>
      </c>
      <c r="X389" s="13" t="s">
        <v>2350</v>
      </c>
      <c r="Y3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9" s="1">
        <v>41.514295864899999</v>
      </c>
      <c r="AA389" s="1">
        <v>-81.449551100999997</v>
      </c>
      <c r="AB389" s="1">
        <v>41.520350764699998</v>
      </c>
      <c r="AC389" s="1">
        <v>-81.4445966559</v>
      </c>
    </row>
    <row r="390" spans="1:29" x14ac:dyDescent="0.25">
      <c r="A390" s="13">
        <v>104</v>
      </c>
      <c r="B390" s="22" t="s">
        <v>3197</v>
      </c>
      <c r="C390" s="17">
        <v>6</v>
      </c>
      <c r="D390" s="1" t="s">
        <v>784</v>
      </c>
      <c r="E390" s="1" t="s">
        <v>913</v>
      </c>
      <c r="F390" s="1" t="s">
        <v>5385</v>
      </c>
      <c r="G390" s="1" t="s">
        <v>368</v>
      </c>
      <c r="H390" s="21">
        <v>13.210999999995693</v>
      </c>
      <c r="I390" s="21">
        <v>0</v>
      </c>
      <c r="J390" s="1" t="s">
        <v>258</v>
      </c>
      <c r="K390" s="1" t="s">
        <v>261</v>
      </c>
      <c r="L390" s="1">
        <v>0</v>
      </c>
      <c r="M390" s="1">
        <v>4</v>
      </c>
      <c r="N390" s="1">
        <v>16</v>
      </c>
      <c r="O390" s="1">
        <v>13</v>
      </c>
      <c r="P390" s="1">
        <v>97</v>
      </c>
      <c r="Q390" s="16">
        <v>442.14425872093022</v>
      </c>
      <c r="R390" s="21">
        <v>10.741470277964952</v>
      </c>
      <c r="S390" s="21">
        <v>25.937653750093855</v>
      </c>
      <c r="T390" s="21">
        <v>15.196183472128903</v>
      </c>
      <c r="U390" s="21">
        <v>0.74665541175820116</v>
      </c>
      <c r="V390" s="21">
        <v>6.0646887820793705</v>
      </c>
      <c r="W390" s="21">
        <v>5.3180333703211691</v>
      </c>
      <c r="X390" s="13" t="s">
        <v>2350</v>
      </c>
      <c r="Y3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0" s="1">
        <v>39.973103999999999</v>
      </c>
      <c r="AA390" s="1">
        <v>-83.149984000000003</v>
      </c>
      <c r="AB390" s="1">
        <v>0</v>
      </c>
      <c r="AC390" s="1">
        <v>0</v>
      </c>
    </row>
    <row r="391" spans="1:29" x14ac:dyDescent="0.25">
      <c r="A391" s="13">
        <v>105</v>
      </c>
      <c r="B391" s="22" t="s">
        <v>3197</v>
      </c>
      <c r="C391" s="17">
        <v>12</v>
      </c>
      <c r="D391" s="1" t="s">
        <v>785</v>
      </c>
      <c r="E391" s="1" t="s">
        <v>914</v>
      </c>
      <c r="F391" s="1" t="s">
        <v>5612</v>
      </c>
      <c r="G391" s="1" t="s">
        <v>369</v>
      </c>
      <c r="H391" s="21">
        <v>8.8310000000055879</v>
      </c>
      <c r="I391" s="21">
        <v>0</v>
      </c>
      <c r="J391" s="1" t="s">
        <v>258</v>
      </c>
      <c r="K391" s="1" t="s">
        <v>259</v>
      </c>
      <c r="L391" s="1">
        <v>0</v>
      </c>
      <c r="M391" s="1">
        <v>1</v>
      </c>
      <c r="N391" s="1">
        <v>7</v>
      </c>
      <c r="O391" s="1">
        <v>24</v>
      </c>
      <c r="P391" s="1">
        <v>96</v>
      </c>
      <c r="Q391" s="16">
        <v>294.00481468023258</v>
      </c>
      <c r="R391" s="21">
        <v>8.3100510655993993</v>
      </c>
      <c r="S391" s="21">
        <v>26.943862570570552</v>
      </c>
      <c r="T391" s="21">
        <v>18.633811504971153</v>
      </c>
      <c r="U391" s="21">
        <v>0.57000982283770785</v>
      </c>
      <c r="V391" s="21">
        <v>6.0566904487243107</v>
      </c>
      <c r="W391" s="21">
        <v>5.4866806258866028</v>
      </c>
      <c r="X391" s="13" t="s">
        <v>2350</v>
      </c>
      <c r="Y3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1" s="1">
        <v>41.427402999999998</v>
      </c>
      <c r="AA391" s="1">
        <v>-81.525937999999996</v>
      </c>
      <c r="AB391" s="1">
        <v>0</v>
      </c>
      <c r="AC391" s="1">
        <v>0</v>
      </c>
    </row>
    <row r="392" spans="1:29" x14ac:dyDescent="0.25">
      <c r="A392" s="13">
        <v>64</v>
      </c>
      <c r="B392" s="22" t="s">
        <v>4966</v>
      </c>
      <c r="C392" s="17">
        <v>8</v>
      </c>
      <c r="D392" s="1" t="s">
        <v>787</v>
      </c>
      <c r="E392" s="1" t="s">
        <v>3989</v>
      </c>
      <c r="F392" s="1" t="s">
        <v>3953</v>
      </c>
      <c r="G392" s="1" t="s">
        <v>3749</v>
      </c>
      <c r="H392" s="1">
        <v>7.1</v>
      </c>
      <c r="I392" s="1">
        <v>7.6</v>
      </c>
      <c r="J392" s="1" t="s">
        <v>3190</v>
      </c>
      <c r="K392" s="1" t="s">
        <v>4982</v>
      </c>
      <c r="L392" s="1">
        <v>1</v>
      </c>
      <c r="M392" s="1">
        <v>7</v>
      </c>
      <c r="N392" s="1">
        <v>16</v>
      </c>
      <c r="O392" s="1">
        <v>7</v>
      </c>
      <c r="P392" s="1">
        <v>53</v>
      </c>
      <c r="Q392" s="16">
        <v>554.22601744186045</v>
      </c>
      <c r="R392" s="21">
        <v>0.56213268766895241</v>
      </c>
      <c r="S392" s="21">
        <v>31.752111001373155</v>
      </c>
      <c r="T392" s="21">
        <v>31.189978313704202</v>
      </c>
      <c r="U392" s="21">
        <v>3.1511431375601938E-2</v>
      </c>
      <c r="V392" s="21">
        <v>6.0543430981892143</v>
      </c>
      <c r="W392" s="21">
        <v>6.0228316668136124</v>
      </c>
      <c r="X392" s="13" t="s">
        <v>2350</v>
      </c>
      <c r="Y3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2" s="1">
        <v>39.164044382199997</v>
      </c>
      <c r="AA392" s="1">
        <v>-84.552410379600005</v>
      </c>
      <c r="AB392" s="1">
        <v>39.169400377499997</v>
      </c>
      <c r="AC392" s="1">
        <v>-84.557798210599998</v>
      </c>
    </row>
    <row r="393" spans="1:29" x14ac:dyDescent="0.25">
      <c r="A393" s="13">
        <v>65</v>
      </c>
      <c r="B393" s="22" t="s">
        <v>4966</v>
      </c>
      <c r="C393" s="17">
        <v>4</v>
      </c>
      <c r="D393" s="1" t="s">
        <v>798</v>
      </c>
      <c r="E393" s="1" t="s">
        <v>3300</v>
      </c>
      <c r="F393" s="1" t="s">
        <v>4003</v>
      </c>
      <c r="G393" s="1" t="s">
        <v>3730</v>
      </c>
      <c r="H393" s="1">
        <v>3.2</v>
      </c>
      <c r="I393" s="1">
        <v>3.7</v>
      </c>
      <c r="J393" s="1" t="s">
        <v>3190</v>
      </c>
      <c r="K393" s="1" t="s">
        <v>4982</v>
      </c>
      <c r="L393" s="1">
        <v>0</v>
      </c>
      <c r="M393" s="1">
        <v>3</v>
      </c>
      <c r="N393" s="1">
        <v>17</v>
      </c>
      <c r="O393" s="1">
        <v>12</v>
      </c>
      <c r="P393" s="1">
        <v>62</v>
      </c>
      <c r="Q393" s="16">
        <v>363.57694404069764</v>
      </c>
      <c r="R393" s="21">
        <v>0.55204843887710098</v>
      </c>
      <c r="S393" s="21">
        <v>34.550685135740281</v>
      </c>
      <c r="T393" s="21">
        <v>33.99863669686318</v>
      </c>
      <c r="U393" s="21">
        <v>3.0831149372502843E-2</v>
      </c>
      <c r="V393" s="21">
        <v>6.0529451508881982</v>
      </c>
      <c r="W393" s="21">
        <v>6.0221140015156953</v>
      </c>
      <c r="X393" s="13" t="s">
        <v>2350</v>
      </c>
      <c r="Y3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3" s="1">
        <v>41.239295906400002</v>
      </c>
      <c r="AA393" s="1">
        <v>-81.344208128099993</v>
      </c>
      <c r="AB393" s="1">
        <v>41.236800655000003</v>
      </c>
      <c r="AC393" s="1">
        <v>-81.335429480299993</v>
      </c>
    </row>
    <row r="394" spans="1:29" x14ac:dyDescent="0.25">
      <c r="A394" s="13">
        <v>106</v>
      </c>
      <c r="B394" s="22" t="s">
        <v>3197</v>
      </c>
      <c r="C394" s="17">
        <v>6</v>
      </c>
      <c r="D394" s="1" t="s">
        <v>784</v>
      </c>
      <c r="E394" s="1" t="s">
        <v>915</v>
      </c>
      <c r="F394" s="1" t="s">
        <v>5319</v>
      </c>
      <c r="G394" s="1" t="s">
        <v>370</v>
      </c>
      <c r="H394" s="21">
        <v>19.343999999997322</v>
      </c>
      <c r="I394" s="21">
        <v>0</v>
      </c>
      <c r="J394" s="1" t="s">
        <v>258</v>
      </c>
      <c r="K394" s="1" t="s">
        <v>259</v>
      </c>
      <c r="L394" s="1">
        <v>1</v>
      </c>
      <c r="M394" s="1">
        <v>2</v>
      </c>
      <c r="N394" s="1">
        <v>21</v>
      </c>
      <c r="O394" s="1">
        <v>9</v>
      </c>
      <c r="P394" s="1">
        <v>49</v>
      </c>
      <c r="Q394" s="16">
        <v>363.45194404069764</v>
      </c>
      <c r="R394" s="21">
        <v>7.4366161030377427</v>
      </c>
      <c r="S394" s="21">
        <v>16.894086789749664</v>
      </c>
      <c r="T394" s="21">
        <v>9.4574706867119218</v>
      </c>
      <c r="U394" s="21">
        <v>0.51009845715055624</v>
      </c>
      <c r="V394" s="21">
        <v>6.0458111044559093</v>
      </c>
      <c r="W394" s="21">
        <v>5.5357126473053526</v>
      </c>
      <c r="X394" s="13" t="s">
        <v>2350</v>
      </c>
      <c r="Y3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4" s="1">
        <v>40.013663000000001</v>
      </c>
      <c r="AA394" s="1">
        <v>-82.967389999999995</v>
      </c>
      <c r="AB394" s="1">
        <v>0</v>
      </c>
      <c r="AC394" s="1">
        <v>0</v>
      </c>
    </row>
    <row r="395" spans="1:29" x14ac:dyDescent="0.25">
      <c r="A395" s="13">
        <v>66</v>
      </c>
      <c r="B395" s="22" t="s">
        <v>4966</v>
      </c>
      <c r="C395" s="17">
        <v>6</v>
      </c>
      <c r="D395" s="1" t="s">
        <v>784</v>
      </c>
      <c r="E395" s="1" t="s">
        <v>3931</v>
      </c>
      <c r="F395" s="1" t="s">
        <v>3954</v>
      </c>
      <c r="G395" s="1" t="s">
        <v>4360</v>
      </c>
      <c r="H395" s="1">
        <v>4.2</v>
      </c>
      <c r="I395" s="1">
        <v>4.7</v>
      </c>
      <c r="J395" s="1" t="s">
        <v>3190</v>
      </c>
      <c r="K395" s="1" t="s">
        <v>4981</v>
      </c>
      <c r="L395" s="1">
        <v>1</v>
      </c>
      <c r="M395" s="1">
        <v>2</v>
      </c>
      <c r="N395" s="1">
        <v>7</v>
      </c>
      <c r="O395" s="1">
        <v>6</v>
      </c>
      <c r="P395" s="1">
        <v>18</v>
      </c>
      <c r="Q395" s="16">
        <v>227.48319404069767</v>
      </c>
      <c r="R395" s="21">
        <v>2.9946745833230572</v>
      </c>
      <c r="S395" s="21">
        <v>13.726684170572504</v>
      </c>
      <c r="T395" s="21">
        <v>10.732009587249447</v>
      </c>
      <c r="U395" s="21">
        <v>0.18603384892319283</v>
      </c>
      <c r="V395" s="21">
        <v>6.0449352907047205</v>
      </c>
      <c r="W395" s="21">
        <v>5.8589014417815273</v>
      </c>
      <c r="X395" s="13" t="s">
        <v>2350</v>
      </c>
      <c r="Y3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5" s="1">
        <v>40.0020282869</v>
      </c>
      <c r="AA395" s="1">
        <v>-83.030020953499999</v>
      </c>
      <c r="AB395" s="1">
        <v>40.009208839400003</v>
      </c>
      <c r="AC395" s="1">
        <v>-83.031307419200004</v>
      </c>
    </row>
    <row r="396" spans="1:29" x14ac:dyDescent="0.25">
      <c r="A396" s="13">
        <v>107</v>
      </c>
      <c r="B396" s="22" t="s">
        <v>3197</v>
      </c>
      <c r="C396" s="17">
        <v>2</v>
      </c>
      <c r="D396" s="1" t="s">
        <v>786</v>
      </c>
      <c r="E396" s="1" t="s">
        <v>916</v>
      </c>
      <c r="F396" s="1" t="s">
        <v>5351</v>
      </c>
      <c r="G396" s="1" t="s">
        <v>371</v>
      </c>
      <c r="H396" s="21">
        <v>7.9170000000012806</v>
      </c>
      <c r="I396" s="21">
        <v>0</v>
      </c>
      <c r="J396" s="1" t="s">
        <v>258</v>
      </c>
      <c r="K396" s="1" t="s">
        <v>259</v>
      </c>
      <c r="L396" s="1">
        <v>1</v>
      </c>
      <c r="M396" s="1">
        <v>1</v>
      </c>
      <c r="N396" s="1">
        <v>19</v>
      </c>
      <c r="O396" s="1">
        <v>13</v>
      </c>
      <c r="P396" s="1">
        <v>98</v>
      </c>
      <c r="Q396" s="16">
        <v>371.43150436046511</v>
      </c>
      <c r="R396" s="21">
        <v>6.8226071604516951</v>
      </c>
      <c r="S396" s="21">
        <v>26.423168768134556</v>
      </c>
      <c r="T396" s="21">
        <v>19.600561607682859</v>
      </c>
      <c r="U396" s="21">
        <v>0.46798185331486164</v>
      </c>
      <c r="V396" s="21">
        <v>6.0119506702473791</v>
      </c>
      <c r="W396" s="21">
        <v>5.5439688169325176</v>
      </c>
      <c r="X396" s="13" t="s">
        <v>2350</v>
      </c>
      <c r="Y3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6" s="1">
        <v>41.680720000000001</v>
      </c>
      <c r="AA396" s="1">
        <v>-83.604181999999994</v>
      </c>
      <c r="AB396" s="1">
        <v>0</v>
      </c>
      <c r="AC396" s="1">
        <v>0</v>
      </c>
    </row>
    <row r="397" spans="1:29" x14ac:dyDescent="0.25">
      <c r="A397" s="13">
        <v>177</v>
      </c>
      <c r="B397" s="22" t="s">
        <v>4937</v>
      </c>
      <c r="C397" s="17">
        <v>6</v>
      </c>
      <c r="D397" s="1" t="s">
        <v>784</v>
      </c>
      <c r="E397" s="1" t="s">
        <v>3842</v>
      </c>
      <c r="F397" s="1" t="s">
        <v>4509</v>
      </c>
      <c r="G397" s="1" t="s">
        <v>3916</v>
      </c>
      <c r="H397" s="1">
        <v>9.6</v>
      </c>
      <c r="I397" s="1">
        <v>10.1</v>
      </c>
      <c r="J397" s="1" t="s">
        <v>3190</v>
      </c>
      <c r="K397" s="1" t="s">
        <v>4980</v>
      </c>
      <c r="L397" s="1">
        <v>0</v>
      </c>
      <c r="M397" s="1">
        <v>1</v>
      </c>
      <c r="N397" s="1">
        <v>7</v>
      </c>
      <c r="O397" s="1">
        <v>9</v>
      </c>
      <c r="P397" s="1">
        <v>22</v>
      </c>
      <c r="Q397" s="16">
        <v>153.44231468023256</v>
      </c>
      <c r="R397" s="21">
        <v>0.84231412687239837</v>
      </c>
      <c r="S397" s="21">
        <v>19.164417282808646</v>
      </c>
      <c r="T397" s="21">
        <v>18.322103155936247</v>
      </c>
      <c r="U397" s="21">
        <v>5.1616466071104337E-2</v>
      </c>
      <c r="V397" s="21">
        <v>6.011851015504825</v>
      </c>
      <c r="W397" s="21">
        <v>5.9602345494337206</v>
      </c>
      <c r="X397" s="13" t="s">
        <v>2350</v>
      </c>
      <c r="Y3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7" s="1">
        <v>39.969819928600003</v>
      </c>
      <c r="AA397" s="1">
        <v>-83.069758923600006</v>
      </c>
      <c r="AB397" s="1">
        <v>39.966868760799997</v>
      </c>
      <c r="AC397" s="1">
        <v>-83.061163702900004</v>
      </c>
    </row>
    <row r="398" spans="1:29" x14ac:dyDescent="0.25">
      <c r="A398" s="13">
        <v>108</v>
      </c>
      <c r="B398" s="22" t="s">
        <v>3197</v>
      </c>
      <c r="C398" s="17">
        <v>12</v>
      </c>
      <c r="D398" s="1" t="s">
        <v>785</v>
      </c>
      <c r="E398" s="1" t="s">
        <v>917</v>
      </c>
      <c r="F398" s="1" t="s">
        <v>5605</v>
      </c>
      <c r="G398" s="1" t="s">
        <v>372</v>
      </c>
      <c r="H398" s="21">
        <v>1.69100000000617</v>
      </c>
      <c r="I398" s="21">
        <v>0</v>
      </c>
      <c r="J398" s="1" t="s">
        <v>258</v>
      </c>
      <c r="K398" s="1" t="s">
        <v>259</v>
      </c>
      <c r="L398" s="1">
        <v>0</v>
      </c>
      <c r="M398" s="1">
        <v>2</v>
      </c>
      <c r="N398" s="1">
        <v>17</v>
      </c>
      <c r="O398" s="1">
        <v>14</v>
      </c>
      <c r="P398" s="1">
        <v>62</v>
      </c>
      <c r="Q398" s="16">
        <v>326.77525436046511</v>
      </c>
      <c r="R398" s="21">
        <v>9.1147937992653354</v>
      </c>
      <c r="S398" s="21">
        <v>18.967876701014259</v>
      </c>
      <c r="T398" s="21">
        <v>9.8530829017489232</v>
      </c>
      <c r="U398" s="21">
        <v>0.62520939494933436</v>
      </c>
      <c r="V398" s="21">
        <v>6.0091989315273491</v>
      </c>
      <c r="W398" s="21">
        <v>5.3839895365780146</v>
      </c>
      <c r="X398" s="13" t="s">
        <v>2350</v>
      </c>
      <c r="Y3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8" s="1">
        <v>41.422317999999997</v>
      </c>
      <c r="AA398" s="1">
        <v>-81.609858000000003</v>
      </c>
      <c r="AB398" s="1">
        <v>0</v>
      </c>
      <c r="AC398" s="1">
        <v>0</v>
      </c>
    </row>
    <row r="399" spans="1:29" x14ac:dyDescent="0.25">
      <c r="A399" s="13">
        <v>109</v>
      </c>
      <c r="B399" s="22" t="s">
        <v>3197</v>
      </c>
      <c r="C399" s="17">
        <v>12</v>
      </c>
      <c r="D399" s="1" t="s">
        <v>785</v>
      </c>
      <c r="E399" s="1" t="s">
        <v>918</v>
      </c>
      <c r="F399" s="1" t="s">
        <v>5594</v>
      </c>
      <c r="G399" s="1" t="s">
        <v>373</v>
      </c>
      <c r="H399" s="21">
        <v>1.760999999998603</v>
      </c>
      <c r="I399" s="21">
        <v>0</v>
      </c>
      <c r="J399" s="1" t="s">
        <v>258</v>
      </c>
      <c r="K399" s="1" t="s">
        <v>259</v>
      </c>
      <c r="L399" s="1">
        <v>0</v>
      </c>
      <c r="M399" s="1">
        <v>5</v>
      </c>
      <c r="N399" s="1">
        <v>10</v>
      </c>
      <c r="O399" s="1">
        <v>19</v>
      </c>
      <c r="P399" s="1">
        <v>51</v>
      </c>
      <c r="Q399" s="16">
        <v>429.16469840116281</v>
      </c>
      <c r="R399" s="21">
        <v>6.9006540825560174</v>
      </c>
      <c r="S399" s="21">
        <v>16.956695637156329</v>
      </c>
      <c r="T399" s="21">
        <v>10.056041554600313</v>
      </c>
      <c r="U399" s="21">
        <v>0.47333531166193193</v>
      </c>
      <c r="V399" s="21">
        <v>5.9990875192406383</v>
      </c>
      <c r="W399" s="21">
        <v>5.525752207578706</v>
      </c>
      <c r="X399" s="13" t="s">
        <v>2350</v>
      </c>
      <c r="Y3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99" s="1">
        <v>41.449019999999997</v>
      </c>
      <c r="AA399" s="1">
        <v>-81.591138999999998</v>
      </c>
      <c r="AB399" s="1">
        <v>0</v>
      </c>
      <c r="AC399" s="1">
        <v>0</v>
      </c>
    </row>
    <row r="400" spans="1:29" x14ac:dyDescent="0.25">
      <c r="A400" s="13">
        <v>178</v>
      </c>
      <c r="B400" s="22" t="s">
        <v>4937</v>
      </c>
      <c r="C400" s="17">
        <v>12</v>
      </c>
      <c r="D400" s="1" t="s">
        <v>785</v>
      </c>
      <c r="E400" s="1" t="s">
        <v>3898</v>
      </c>
      <c r="F400" s="1" t="s">
        <v>4528</v>
      </c>
      <c r="G400" s="1" t="s">
        <v>3924</v>
      </c>
      <c r="H400" s="1">
        <v>7.2</v>
      </c>
      <c r="I400" s="1">
        <v>7.7</v>
      </c>
      <c r="J400" s="1" t="s">
        <v>3190</v>
      </c>
      <c r="K400" s="1" t="s">
        <v>4985</v>
      </c>
      <c r="L400" s="1">
        <v>0</v>
      </c>
      <c r="M400" s="1">
        <v>0</v>
      </c>
      <c r="N400" s="1">
        <v>6</v>
      </c>
      <c r="O400" s="1">
        <v>16</v>
      </c>
      <c r="P400" s="1">
        <v>39</v>
      </c>
      <c r="Q400" s="16">
        <v>149.28125</v>
      </c>
      <c r="R400" s="21">
        <v>1.5879941652398961</v>
      </c>
      <c r="S400" s="21">
        <v>24.122009956149999</v>
      </c>
      <c r="T400" s="21">
        <v>22.534015790910104</v>
      </c>
      <c r="U400" s="21">
        <v>0.13253742960860154</v>
      </c>
      <c r="V400" s="21">
        <v>5.9966323921787668</v>
      </c>
      <c r="W400" s="21">
        <v>5.8640949625701655</v>
      </c>
      <c r="X400" s="13" t="s">
        <v>2350</v>
      </c>
      <c r="Y4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0" s="1">
        <v>41.449572881400002</v>
      </c>
      <c r="AA400" s="1">
        <v>-81.492037169400007</v>
      </c>
      <c r="AB400" s="1">
        <v>41.4567817529</v>
      </c>
      <c r="AC400" s="1">
        <v>-81.491314260899998</v>
      </c>
    </row>
    <row r="401" spans="1:29" x14ac:dyDescent="0.25">
      <c r="A401" s="13">
        <v>110</v>
      </c>
      <c r="B401" s="22" t="s">
        <v>3197</v>
      </c>
      <c r="C401" s="17">
        <v>12</v>
      </c>
      <c r="D401" s="1" t="s">
        <v>785</v>
      </c>
      <c r="E401" s="1" t="s">
        <v>919</v>
      </c>
      <c r="F401" s="1" t="s">
        <v>5583</v>
      </c>
      <c r="G401" s="1" t="s">
        <v>374</v>
      </c>
      <c r="H401" s="21">
        <v>1.4539999999979045</v>
      </c>
      <c r="I401" s="21">
        <v>0</v>
      </c>
      <c r="J401" s="1" t="s">
        <v>258</v>
      </c>
      <c r="K401" s="1" t="s">
        <v>259</v>
      </c>
      <c r="L401" s="1">
        <v>0</v>
      </c>
      <c r="M401" s="1">
        <v>0</v>
      </c>
      <c r="N401" s="1">
        <v>10</v>
      </c>
      <c r="O401" s="1">
        <v>24</v>
      </c>
      <c r="P401" s="1">
        <v>85</v>
      </c>
      <c r="Q401" s="16">
        <v>256.96875</v>
      </c>
      <c r="R401" s="21">
        <v>6.8008955160620239</v>
      </c>
      <c r="S401" s="21">
        <v>23.726046064710371</v>
      </c>
      <c r="T401" s="21">
        <v>16.925150548648347</v>
      </c>
      <c r="U401" s="21">
        <v>0.46649259043616492</v>
      </c>
      <c r="V401" s="21">
        <v>5.9879683117541269</v>
      </c>
      <c r="W401" s="21">
        <v>5.5214757213179624</v>
      </c>
      <c r="X401" s="13" t="s">
        <v>2350</v>
      </c>
      <c r="Y4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1" s="1">
        <v>41.433684999999997</v>
      </c>
      <c r="AA401" s="1">
        <v>-81.801213000000004</v>
      </c>
      <c r="AB401" s="1">
        <v>0</v>
      </c>
      <c r="AC401" s="1">
        <v>0</v>
      </c>
    </row>
    <row r="402" spans="1:29" x14ac:dyDescent="0.25">
      <c r="A402" s="13">
        <v>111</v>
      </c>
      <c r="B402" s="22" t="s">
        <v>3197</v>
      </c>
      <c r="C402" s="17">
        <v>12</v>
      </c>
      <c r="D402" s="1" t="s">
        <v>785</v>
      </c>
      <c r="E402" s="1" t="s">
        <v>920</v>
      </c>
      <c r="F402" s="1" t="s">
        <v>5562</v>
      </c>
      <c r="G402" s="1" t="s">
        <v>375</v>
      </c>
      <c r="H402" s="21">
        <v>3.3279999999940628</v>
      </c>
      <c r="I402" s="21">
        <v>0</v>
      </c>
      <c r="J402" s="1" t="s">
        <v>258</v>
      </c>
      <c r="K402" s="1" t="s">
        <v>259</v>
      </c>
      <c r="L402" s="1">
        <v>0</v>
      </c>
      <c r="M402" s="1">
        <v>3</v>
      </c>
      <c r="N402" s="1">
        <v>9</v>
      </c>
      <c r="O402" s="1">
        <v>22</v>
      </c>
      <c r="P402" s="1">
        <v>35</v>
      </c>
      <c r="Q402" s="16">
        <v>328.57694404069764</v>
      </c>
      <c r="R402" s="21">
        <v>6.7840057302294889</v>
      </c>
      <c r="S402" s="21">
        <v>13.769401533320147</v>
      </c>
      <c r="T402" s="21">
        <v>6.9853958030906584</v>
      </c>
      <c r="U402" s="21">
        <v>0.46533407242536423</v>
      </c>
      <c r="V402" s="21">
        <v>5.9860575456950045</v>
      </c>
      <c r="W402" s="21">
        <v>5.5207234732696406</v>
      </c>
      <c r="X402" s="13" t="s">
        <v>2350</v>
      </c>
      <c r="Y4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2" s="1">
        <v>41.496240999999998</v>
      </c>
      <c r="AA402" s="1">
        <v>-81.651705000000007</v>
      </c>
      <c r="AB402" s="1">
        <v>0</v>
      </c>
      <c r="AC402" s="1">
        <v>0</v>
      </c>
    </row>
    <row r="403" spans="1:29" x14ac:dyDescent="0.25">
      <c r="A403" s="13">
        <v>112</v>
      </c>
      <c r="B403" s="22" t="s">
        <v>3197</v>
      </c>
      <c r="C403" s="17">
        <v>5</v>
      </c>
      <c r="D403" s="1" t="s">
        <v>793</v>
      </c>
      <c r="E403" s="1" t="s">
        <v>921</v>
      </c>
      <c r="F403" s="1" t="s">
        <v>5613</v>
      </c>
      <c r="G403" s="1" t="s">
        <v>376</v>
      </c>
      <c r="H403" s="21">
        <v>3.4199999999982538</v>
      </c>
      <c r="I403" s="21">
        <v>0</v>
      </c>
      <c r="J403" s="1" t="s">
        <v>258</v>
      </c>
      <c r="K403" s="1" t="s">
        <v>259</v>
      </c>
      <c r="L403" s="1">
        <v>0</v>
      </c>
      <c r="M403" s="1">
        <v>3</v>
      </c>
      <c r="N403" s="1">
        <v>20</v>
      </c>
      <c r="O403" s="1">
        <v>15</v>
      </c>
      <c r="P403" s="1">
        <v>79</v>
      </c>
      <c r="Q403" s="16">
        <v>413.53006904069764</v>
      </c>
      <c r="R403" s="21">
        <v>5.5426796584956666</v>
      </c>
      <c r="S403" s="21">
        <v>20.999612518258512</v>
      </c>
      <c r="T403" s="21">
        <v>15.456932859762846</v>
      </c>
      <c r="U403" s="21">
        <v>0.3801880187311939</v>
      </c>
      <c r="V403" s="21">
        <v>5.9409116524672134</v>
      </c>
      <c r="W403" s="21">
        <v>5.5607236337360195</v>
      </c>
      <c r="X403" s="13" t="s">
        <v>2350</v>
      </c>
      <c r="Y4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3" s="1">
        <v>39.987889000000003</v>
      </c>
      <c r="AA403" s="1">
        <v>-82.767454000000001</v>
      </c>
      <c r="AB403" s="1">
        <v>0</v>
      </c>
      <c r="AC403" s="1">
        <v>0</v>
      </c>
    </row>
    <row r="404" spans="1:29" x14ac:dyDescent="0.25">
      <c r="A404" s="13">
        <v>179</v>
      </c>
      <c r="B404" s="22" t="s">
        <v>4937</v>
      </c>
      <c r="C404" s="17">
        <v>12</v>
      </c>
      <c r="D404" s="1" t="s">
        <v>785</v>
      </c>
      <c r="E404" s="1" t="s">
        <v>3848</v>
      </c>
      <c r="F404" s="1" t="s">
        <v>4542</v>
      </c>
      <c r="G404" s="1" t="s">
        <v>3917</v>
      </c>
      <c r="H404" s="1">
        <v>17.899999999999999</v>
      </c>
      <c r="I404" s="1">
        <v>18.399999999999999</v>
      </c>
      <c r="J404" s="1" t="s">
        <v>3190</v>
      </c>
      <c r="K404" s="1" t="s">
        <v>4985</v>
      </c>
      <c r="L404" s="1">
        <v>0</v>
      </c>
      <c r="M404" s="1">
        <v>5</v>
      </c>
      <c r="N404" s="1">
        <v>13</v>
      </c>
      <c r="O404" s="1">
        <v>17</v>
      </c>
      <c r="P404" s="1">
        <v>65</v>
      </c>
      <c r="Q404" s="16">
        <v>453.93032340116281</v>
      </c>
      <c r="R404" s="21">
        <v>0.74409677060266821</v>
      </c>
      <c r="S404" s="21">
        <v>40.030340385656814</v>
      </c>
      <c r="T404" s="21">
        <v>39.286243615054147</v>
      </c>
      <c r="U404" s="21">
        <v>4.5452401436438333E-2</v>
      </c>
      <c r="V404" s="21">
        <v>5.9402094791344693</v>
      </c>
      <c r="W404" s="21">
        <v>5.8947570776980314</v>
      </c>
      <c r="X404" s="13" t="s">
        <v>2350</v>
      </c>
      <c r="Y4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4" s="1">
        <v>41.459672655600002</v>
      </c>
      <c r="AA404" s="1">
        <v>-81.695434810999998</v>
      </c>
      <c r="AB404" s="1">
        <v>41.466661185299998</v>
      </c>
      <c r="AC404" s="1">
        <v>-81.693085285400002</v>
      </c>
    </row>
    <row r="405" spans="1:29" x14ac:dyDescent="0.25">
      <c r="A405" s="13">
        <v>113</v>
      </c>
      <c r="B405" s="22" t="s">
        <v>3197</v>
      </c>
      <c r="C405" s="17">
        <v>12</v>
      </c>
      <c r="D405" s="1" t="s">
        <v>794</v>
      </c>
      <c r="E405" s="1" t="s">
        <v>922</v>
      </c>
      <c r="F405" s="1" t="s">
        <v>5614</v>
      </c>
      <c r="G405" s="1" t="s">
        <v>377</v>
      </c>
      <c r="H405" s="21">
        <v>2.9735491581597615</v>
      </c>
      <c r="I405" s="21">
        <v>0</v>
      </c>
      <c r="J405" s="1" t="s">
        <v>258</v>
      </c>
      <c r="K405" s="1" t="s">
        <v>259</v>
      </c>
      <c r="L405" s="1">
        <v>0</v>
      </c>
      <c r="M405" s="1">
        <v>1</v>
      </c>
      <c r="N405" s="1">
        <v>12</v>
      </c>
      <c r="O405" s="1">
        <v>20</v>
      </c>
      <c r="P405" s="1">
        <v>138</v>
      </c>
      <c r="Q405" s="16">
        <v>350.98918968023258</v>
      </c>
      <c r="R405" s="21">
        <v>7.7380657771906094</v>
      </c>
      <c r="S405" s="21">
        <v>34.315775915319549</v>
      </c>
      <c r="T405" s="21">
        <v>26.577710138128939</v>
      </c>
      <c r="U405" s="21">
        <v>0.5307757398774543</v>
      </c>
      <c r="V405" s="21">
        <v>5.9386927261243061</v>
      </c>
      <c r="W405" s="21">
        <v>5.4079169862468515</v>
      </c>
      <c r="X405" s="13" t="s">
        <v>2350</v>
      </c>
      <c r="Y4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5" s="1">
        <v>41.682842999999998</v>
      </c>
      <c r="AA405" s="1">
        <v>-81.339386000000005</v>
      </c>
      <c r="AB405" s="1">
        <v>0</v>
      </c>
      <c r="AC405" s="1">
        <v>0</v>
      </c>
    </row>
    <row r="406" spans="1:29" x14ac:dyDescent="0.25">
      <c r="A406" s="13">
        <v>28</v>
      </c>
      <c r="B406" s="22" t="s">
        <v>3201</v>
      </c>
      <c r="C406" s="17">
        <v>8</v>
      </c>
      <c r="D406" s="1" t="s">
        <v>1329</v>
      </c>
      <c r="E406" s="1" t="s">
        <v>1881</v>
      </c>
      <c r="F406" s="1" t="s">
        <v>3221</v>
      </c>
      <c r="G406" s="1" t="s">
        <v>1368</v>
      </c>
      <c r="H406" s="21">
        <v>5.1173571798168886</v>
      </c>
      <c r="I406" s="21">
        <v>0</v>
      </c>
      <c r="J406" s="1" t="s">
        <v>258</v>
      </c>
      <c r="K406" s="1" t="s">
        <v>262</v>
      </c>
      <c r="L406" s="1">
        <v>0</v>
      </c>
      <c r="M406" s="1">
        <v>1</v>
      </c>
      <c r="N406" s="1">
        <v>23</v>
      </c>
      <c r="O406" s="1">
        <v>11</v>
      </c>
      <c r="P406" s="1">
        <v>56</v>
      </c>
      <c r="Q406" s="16">
        <v>301.06731468023258</v>
      </c>
      <c r="R406" s="21">
        <v>7.6412518181737035</v>
      </c>
      <c r="S406" s="21">
        <v>18.415929932404143</v>
      </c>
      <c r="T406" s="21">
        <v>10.77467811423044</v>
      </c>
      <c r="U406" s="21">
        <v>0.53329956040700255</v>
      </c>
      <c r="V406" s="21">
        <v>5.9317267302527767</v>
      </c>
      <c r="W406" s="21">
        <v>5.3984271698457746</v>
      </c>
      <c r="X406" s="13" t="s">
        <v>2350</v>
      </c>
      <c r="Y4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6" s="1">
        <v>39.038130000000002</v>
      </c>
      <c r="AA406" s="1">
        <v>-84.232006999999996</v>
      </c>
      <c r="AB406" s="1">
        <v>0</v>
      </c>
      <c r="AC406" s="1">
        <v>0</v>
      </c>
    </row>
    <row r="407" spans="1:29" x14ac:dyDescent="0.25">
      <c r="A407" s="13">
        <v>67</v>
      </c>
      <c r="B407" s="22" t="s">
        <v>4966</v>
      </c>
      <c r="C407" s="17">
        <v>12</v>
      </c>
      <c r="D407" s="1" t="s">
        <v>785</v>
      </c>
      <c r="E407" s="1" t="s">
        <v>4004</v>
      </c>
      <c r="F407" s="1" t="s">
        <v>4005</v>
      </c>
      <c r="G407" s="1" t="s">
        <v>4380</v>
      </c>
      <c r="H407" s="1">
        <v>6.5</v>
      </c>
      <c r="I407" s="1">
        <v>7</v>
      </c>
      <c r="J407" s="1" t="s">
        <v>3190</v>
      </c>
      <c r="K407" s="1" t="s">
        <v>4982</v>
      </c>
      <c r="L407" s="1">
        <v>0</v>
      </c>
      <c r="M407" s="1">
        <v>3</v>
      </c>
      <c r="N407" s="1">
        <v>8</v>
      </c>
      <c r="O407" s="1">
        <v>16</v>
      </c>
      <c r="P407" s="1">
        <v>29</v>
      </c>
      <c r="Q407" s="16">
        <v>289.40506904069764</v>
      </c>
      <c r="R407" s="21">
        <v>0.55814854187007157</v>
      </c>
      <c r="S407" s="21">
        <v>27.19037493876893</v>
      </c>
      <c r="T407" s="21">
        <v>26.632226396898858</v>
      </c>
      <c r="U407" s="21">
        <v>3.1288635036492297E-2</v>
      </c>
      <c r="V407" s="21">
        <v>5.9298846098027465</v>
      </c>
      <c r="W407" s="21">
        <v>5.8985959747662537</v>
      </c>
      <c r="X407" s="13" t="s">
        <v>2350</v>
      </c>
      <c r="Y4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7" s="1">
        <v>41.449809593399998</v>
      </c>
      <c r="AA407" s="1">
        <v>-81.5653965833</v>
      </c>
      <c r="AB407" s="1">
        <v>41.449837382600002</v>
      </c>
      <c r="AC407" s="1">
        <v>-81.555784521700005</v>
      </c>
    </row>
    <row r="408" spans="1:29" x14ac:dyDescent="0.25">
      <c r="A408" s="13">
        <v>180</v>
      </c>
      <c r="B408" s="22" t="s">
        <v>4937</v>
      </c>
      <c r="C408" s="17">
        <v>6</v>
      </c>
      <c r="D408" s="1" t="s">
        <v>784</v>
      </c>
      <c r="E408" s="1" t="s">
        <v>3842</v>
      </c>
      <c r="F408" s="1" t="s">
        <v>4509</v>
      </c>
      <c r="G408" s="1" t="s">
        <v>3916</v>
      </c>
      <c r="H408" s="1">
        <v>23.6</v>
      </c>
      <c r="I408" s="1">
        <v>24.1</v>
      </c>
      <c r="J408" s="1" t="s">
        <v>3190</v>
      </c>
      <c r="K408" s="1" t="s">
        <v>4988</v>
      </c>
      <c r="L408" s="1">
        <v>1</v>
      </c>
      <c r="M408" s="1">
        <v>2</v>
      </c>
      <c r="N408" s="1">
        <v>11</v>
      </c>
      <c r="O408" s="1">
        <v>5</v>
      </c>
      <c r="P408" s="1">
        <v>42</v>
      </c>
      <c r="Q408" s="16">
        <v>273.23319404069764</v>
      </c>
      <c r="R408" s="21">
        <v>1.2493893199764885</v>
      </c>
      <c r="S408" s="21">
        <v>28.107746287920694</v>
      </c>
      <c r="T408" s="21">
        <v>26.858356967944207</v>
      </c>
      <c r="U408" s="21">
        <v>9.5557429662912696E-2</v>
      </c>
      <c r="V408" s="21">
        <v>5.9222727449377413</v>
      </c>
      <c r="W408" s="21">
        <v>5.8267153152748286</v>
      </c>
      <c r="X408" s="13" t="s">
        <v>2350</v>
      </c>
      <c r="Y4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8" s="1">
        <v>39.933011744799998</v>
      </c>
      <c r="AA408" s="1">
        <v>-82.8371227823</v>
      </c>
      <c r="AB408" s="1">
        <v>39.932505352500002</v>
      </c>
      <c r="AC408" s="1">
        <v>-82.827734367000005</v>
      </c>
    </row>
    <row r="409" spans="1:29" x14ac:dyDescent="0.25">
      <c r="A409" s="13">
        <v>19</v>
      </c>
      <c r="B409" s="22" t="s">
        <v>4967</v>
      </c>
      <c r="C409" s="17">
        <v>8</v>
      </c>
      <c r="D409" s="1" t="s">
        <v>787</v>
      </c>
      <c r="E409" s="1" t="s">
        <v>3952</v>
      </c>
      <c r="F409" s="1" t="s">
        <v>3953</v>
      </c>
      <c r="G409" s="1" t="s">
        <v>3749</v>
      </c>
      <c r="H409" s="1">
        <v>12.9</v>
      </c>
      <c r="I409" s="1">
        <v>13.4</v>
      </c>
      <c r="J409" s="1" t="s">
        <v>3190</v>
      </c>
      <c r="K409" s="1" t="s">
        <v>4984</v>
      </c>
      <c r="L409" s="1">
        <v>0</v>
      </c>
      <c r="M409" s="1">
        <v>1</v>
      </c>
      <c r="N409" s="1">
        <v>7</v>
      </c>
      <c r="O409" s="1">
        <v>12</v>
      </c>
      <c r="P409" s="1">
        <v>61</v>
      </c>
      <c r="Q409" s="16">
        <v>205.75481468023256</v>
      </c>
      <c r="R409" s="21">
        <v>0.48405436275770353</v>
      </c>
      <c r="S409" s="21">
        <v>33.437944274317424</v>
      </c>
      <c r="T409" s="21">
        <v>32.95388991155972</v>
      </c>
      <c r="U409" s="21">
        <v>3.4788185636253917E-2</v>
      </c>
      <c r="V409" s="21">
        <v>5.9166646070522022</v>
      </c>
      <c r="W409" s="21">
        <v>5.8818764214159485</v>
      </c>
      <c r="X409" s="13" t="s">
        <v>2350</v>
      </c>
      <c r="Y4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09" s="1">
        <v>39.2385007078</v>
      </c>
      <c r="AA409" s="1">
        <v>-84.592940687199999</v>
      </c>
      <c r="AB409" s="1">
        <v>39.245406185900002</v>
      </c>
      <c r="AC409" s="1">
        <v>-84.595489997200005</v>
      </c>
    </row>
    <row r="410" spans="1:29" x14ac:dyDescent="0.25">
      <c r="A410" s="13">
        <v>114</v>
      </c>
      <c r="B410" s="22" t="s">
        <v>3197</v>
      </c>
      <c r="C410" s="17">
        <v>4</v>
      </c>
      <c r="D410" s="1" t="s">
        <v>795</v>
      </c>
      <c r="E410" s="1" t="s">
        <v>923</v>
      </c>
      <c r="F410" s="1" t="s">
        <v>5615</v>
      </c>
      <c r="G410" s="1" t="s">
        <v>378</v>
      </c>
      <c r="H410" s="21">
        <v>0.88037121931862705</v>
      </c>
      <c r="I410" s="21">
        <v>0</v>
      </c>
      <c r="J410" s="1" t="s">
        <v>258</v>
      </c>
      <c r="K410" s="1" t="s">
        <v>259</v>
      </c>
      <c r="L410" s="1">
        <v>0</v>
      </c>
      <c r="M410" s="1">
        <v>2</v>
      </c>
      <c r="N410" s="1">
        <v>15</v>
      </c>
      <c r="O410" s="1">
        <v>12</v>
      </c>
      <c r="P410" s="1">
        <v>91</v>
      </c>
      <c r="Q410" s="16">
        <v>333.80650436046511</v>
      </c>
      <c r="R410" s="21">
        <v>9.8874621980165127</v>
      </c>
      <c r="S410" s="21">
        <v>26.837612828695473</v>
      </c>
      <c r="T410" s="21">
        <v>16.950150630678962</v>
      </c>
      <c r="U410" s="21">
        <v>0.67820889803393869</v>
      </c>
      <c r="V410" s="21">
        <v>5.9068419071830798</v>
      </c>
      <c r="W410" s="21">
        <v>5.2286330091491413</v>
      </c>
      <c r="X410" s="13" t="s">
        <v>2350</v>
      </c>
      <c r="Y4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0" s="1">
        <v>41.166521000000003</v>
      </c>
      <c r="AA410" s="1">
        <v>-81.404922999999997</v>
      </c>
      <c r="AB410" s="1">
        <v>0</v>
      </c>
      <c r="AC410" s="1">
        <v>0</v>
      </c>
    </row>
    <row r="411" spans="1:29" x14ac:dyDescent="0.25">
      <c r="A411" s="13">
        <v>181</v>
      </c>
      <c r="B411" s="22" t="s">
        <v>4937</v>
      </c>
      <c r="C411" s="17">
        <v>8</v>
      </c>
      <c r="D411" s="1" t="s">
        <v>787</v>
      </c>
      <c r="E411" s="1" t="s">
        <v>4502</v>
      </c>
      <c r="F411" s="1" t="s">
        <v>4503</v>
      </c>
      <c r="G411" s="1" t="s">
        <v>3918</v>
      </c>
      <c r="H411" s="1">
        <v>10.8</v>
      </c>
      <c r="I411" s="1">
        <v>11.3</v>
      </c>
      <c r="J411" s="1" t="s">
        <v>3190</v>
      </c>
      <c r="K411" s="1" t="s">
        <v>4985</v>
      </c>
      <c r="L411" s="1">
        <v>0</v>
      </c>
      <c r="M411" s="1">
        <v>0</v>
      </c>
      <c r="N411" s="1">
        <v>10</v>
      </c>
      <c r="O411" s="1">
        <v>12</v>
      </c>
      <c r="P411" s="1">
        <v>53</v>
      </c>
      <c r="Q411" s="16">
        <v>171.71875</v>
      </c>
      <c r="R411" s="21">
        <v>1.3699367127391924</v>
      </c>
      <c r="S411" s="21">
        <v>31.742184394879754</v>
      </c>
      <c r="T411" s="21">
        <v>30.372247682140561</v>
      </c>
      <c r="U411" s="21">
        <v>0.10424665209273441</v>
      </c>
      <c r="V411" s="21">
        <v>5.9021711961855674</v>
      </c>
      <c r="W411" s="21">
        <v>5.7979245440928331</v>
      </c>
      <c r="X411" s="13" t="s">
        <v>2350</v>
      </c>
      <c r="Y4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1" s="1">
        <v>39.211198654500002</v>
      </c>
      <c r="AA411" s="1">
        <v>-84.462054112000004</v>
      </c>
      <c r="AB411" s="1">
        <v>39.218212459900002</v>
      </c>
      <c r="AC411" s="1">
        <v>-84.459801478599999</v>
      </c>
    </row>
    <row r="412" spans="1:29" x14ac:dyDescent="0.25">
      <c r="A412" s="13">
        <v>68</v>
      </c>
      <c r="B412" s="22" t="s">
        <v>4966</v>
      </c>
      <c r="C412" s="17">
        <v>6</v>
      </c>
      <c r="D412" s="1" t="s">
        <v>784</v>
      </c>
      <c r="E412" s="1" t="s">
        <v>4006</v>
      </c>
      <c r="F412" s="1" t="s">
        <v>4007</v>
      </c>
      <c r="G412" s="1" t="s">
        <v>4381</v>
      </c>
      <c r="H412" s="1">
        <v>13.6</v>
      </c>
      <c r="I412" s="1">
        <v>14.1</v>
      </c>
      <c r="J412" s="1" t="s">
        <v>3190</v>
      </c>
      <c r="K412" s="1" t="s">
        <v>4982</v>
      </c>
      <c r="L412" s="1">
        <v>0</v>
      </c>
      <c r="M412" s="1">
        <v>4</v>
      </c>
      <c r="N412" s="1">
        <v>7</v>
      </c>
      <c r="O412" s="1">
        <v>18</v>
      </c>
      <c r="P412" s="1">
        <v>69</v>
      </c>
      <c r="Q412" s="16">
        <v>377.40988372093022</v>
      </c>
      <c r="R412" s="21">
        <v>0.54157540914372426</v>
      </c>
      <c r="S412" s="21">
        <v>41.620750276399249</v>
      </c>
      <c r="T412" s="21">
        <v>41.079174867255524</v>
      </c>
      <c r="U412" s="21">
        <v>3.0361811432161E-2</v>
      </c>
      <c r="V412" s="21">
        <v>5.8901242944793379</v>
      </c>
      <c r="W412" s="21">
        <v>5.8597624830471773</v>
      </c>
      <c r="X412" s="13" t="s">
        <v>2350</v>
      </c>
      <c r="Y4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2" s="1">
        <v>39.952908340599997</v>
      </c>
      <c r="AA412" s="1">
        <v>-82.877195197899994</v>
      </c>
      <c r="AB412" s="1">
        <v>39.960131688799997</v>
      </c>
      <c r="AC412" s="1">
        <v>-82.876394525799995</v>
      </c>
    </row>
    <row r="413" spans="1:29" x14ac:dyDescent="0.25">
      <c r="A413" s="13">
        <v>29</v>
      </c>
      <c r="B413" s="22" t="s">
        <v>3201</v>
      </c>
      <c r="C413" s="17">
        <v>8</v>
      </c>
      <c r="D413" s="1" t="s">
        <v>788</v>
      </c>
      <c r="E413" s="1" t="s">
        <v>1882</v>
      </c>
      <c r="F413" s="1" t="s">
        <v>5248</v>
      </c>
      <c r="G413" s="1" t="s">
        <v>1369</v>
      </c>
      <c r="H413" s="21">
        <v>5.657999999995809</v>
      </c>
      <c r="I413" s="21">
        <v>0</v>
      </c>
      <c r="J413" s="1" t="s">
        <v>258</v>
      </c>
      <c r="K413" s="1" t="s">
        <v>259</v>
      </c>
      <c r="L413" s="1">
        <v>0</v>
      </c>
      <c r="M413" s="1">
        <v>3</v>
      </c>
      <c r="N413" s="1">
        <v>18</v>
      </c>
      <c r="O413" s="1">
        <v>13</v>
      </c>
      <c r="P413" s="1">
        <v>103</v>
      </c>
      <c r="Q413" s="16">
        <v>415.56131904069764</v>
      </c>
      <c r="R413" s="21">
        <v>7.6335130441001526</v>
      </c>
      <c r="S413" s="21">
        <v>27.001291328645543</v>
      </c>
      <c r="T413" s="21">
        <v>19.367778284545391</v>
      </c>
      <c r="U413" s="21">
        <v>0.53275945455658447</v>
      </c>
      <c r="V413" s="21">
        <v>5.8848396792344619</v>
      </c>
      <c r="W413" s="21">
        <v>5.3520802246778771</v>
      </c>
      <c r="X413" s="13" t="s">
        <v>2350</v>
      </c>
      <c r="Y4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3" s="1">
        <v>39.362659000000001</v>
      </c>
      <c r="AA413" s="1">
        <v>-84.460160999999999</v>
      </c>
      <c r="AB413" s="1">
        <v>0</v>
      </c>
      <c r="AC413" s="1">
        <v>0</v>
      </c>
    </row>
    <row r="414" spans="1:29" x14ac:dyDescent="0.25">
      <c r="A414" s="13">
        <v>69</v>
      </c>
      <c r="B414" s="22" t="s">
        <v>4966</v>
      </c>
      <c r="C414" s="17">
        <v>8</v>
      </c>
      <c r="D414" s="1" t="s">
        <v>787</v>
      </c>
      <c r="E414" s="1" t="s">
        <v>3976</v>
      </c>
      <c r="F414" s="1" t="s">
        <v>3977</v>
      </c>
      <c r="G414" s="1" t="s">
        <v>4373</v>
      </c>
      <c r="H414" s="1">
        <v>0.8</v>
      </c>
      <c r="I414" s="1">
        <v>1.3</v>
      </c>
      <c r="J414" s="1" t="s">
        <v>3190</v>
      </c>
      <c r="K414" s="1" t="s">
        <v>4983</v>
      </c>
      <c r="L414" s="1">
        <v>0</v>
      </c>
      <c r="M414" s="1">
        <v>1</v>
      </c>
      <c r="N414" s="1">
        <v>9</v>
      </c>
      <c r="O414" s="1">
        <v>19</v>
      </c>
      <c r="P414" s="1">
        <v>66</v>
      </c>
      <c r="Q414" s="16">
        <v>254.91106468023256</v>
      </c>
      <c r="R414" s="21">
        <v>0.58899544763272638</v>
      </c>
      <c r="S414" s="21">
        <v>41.401742563641328</v>
      </c>
      <c r="T414" s="21">
        <v>40.812747116008602</v>
      </c>
      <c r="U414" s="21">
        <v>3.2038343400358334E-2</v>
      </c>
      <c r="V414" s="21">
        <v>5.8806741716204423</v>
      </c>
      <c r="W414" s="21">
        <v>5.8486358282200843</v>
      </c>
      <c r="X414" s="13" t="s">
        <v>2350</v>
      </c>
      <c r="Y4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4" s="1">
        <v>39.134999173499999</v>
      </c>
      <c r="AA414" s="1">
        <v>-84.599853573600001</v>
      </c>
      <c r="AB414" s="1">
        <v>39.1315045403</v>
      </c>
      <c r="AC414" s="1">
        <v>-84.592760071900003</v>
      </c>
    </row>
    <row r="415" spans="1:29" x14ac:dyDescent="0.25">
      <c r="A415" s="13">
        <v>30</v>
      </c>
      <c r="B415" s="22" t="s">
        <v>3201</v>
      </c>
      <c r="C415" s="17">
        <v>6</v>
      </c>
      <c r="D415" s="1" t="s">
        <v>784</v>
      </c>
      <c r="E415" s="1" t="s">
        <v>1883</v>
      </c>
      <c r="F415" s="1" t="s">
        <v>5266</v>
      </c>
      <c r="G415" s="1" t="s">
        <v>1370</v>
      </c>
      <c r="H415" s="21">
        <v>0.67699999999604188</v>
      </c>
      <c r="I415" s="21">
        <v>0</v>
      </c>
      <c r="J415" s="1" t="s">
        <v>258</v>
      </c>
      <c r="K415" s="1" t="s">
        <v>259</v>
      </c>
      <c r="L415" s="1">
        <v>1</v>
      </c>
      <c r="M415" s="1">
        <v>1</v>
      </c>
      <c r="N415" s="1">
        <v>21</v>
      </c>
      <c r="O415" s="1">
        <v>10</v>
      </c>
      <c r="P415" s="1">
        <v>55</v>
      </c>
      <c r="Q415" s="16">
        <v>328.21275436046511</v>
      </c>
      <c r="R415" s="21">
        <v>7.7154692015574966</v>
      </c>
      <c r="S415" s="21">
        <v>17.899849905189186</v>
      </c>
      <c r="T415" s="21">
        <v>10.184380703631689</v>
      </c>
      <c r="U415" s="21">
        <v>0.53847935278591597</v>
      </c>
      <c r="V415" s="21">
        <v>5.8777754045154493</v>
      </c>
      <c r="W415" s="21">
        <v>5.3392960517295336</v>
      </c>
      <c r="X415" s="13" t="s">
        <v>2350</v>
      </c>
      <c r="Y4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5" s="1">
        <v>40.048171000000004</v>
      </c>
      <c r="AA415" s="1">
        <v>-82.945147000000006</v>
      </c>
      <c r="AB415" s="1">
        <v>0</v>
      </c>
      <c r="AC415" s="1">
        <v>0</v>
      </c>
    </row>
    <row r="416" spans="1:29" x14ac:dyDescent="0.25">
      <c r="A416" s="13">
        <v>70</v>
      </c>
      <c r="B416" s="22" t="s">
        <v>4966</v>
      </c>
      <c r="C416" s="17">
        <v>4</v>
      </c>
      <c r="D416" s="1" t="s">
        <v>798</v>
      </c>
      <c r="E416" s="1" t="s">
        <v>3300</v>
      </c>
      <c r="F416" s="1" t="s">
        <v>4003</v>
      </c>
      <c r="G416" s="1" t="s">
        <v>3730</v>
      </c>
      <c r="H416" s="1">
        <v>2.4</v>
      </c>
      <c r="I416" s="1">
        <v>2.9</v>
      </c>
      <c r="J416" s="1" t="s">
        <v>3190</v>
      </c>
      <c r="K416" s="1" t="s">
        <v>4982</v>
      </c>
      <c r="L416" s="1">
        <v>0</v>
      </c>
      <c r="M416" s="1">
        <v>2</v>
      </c>
      <c r="N416" s="1">
        <v>18</v>
      </c>
      <c r="O416" s="1">
        <v>10</v>
      </c>
      <c r="P416" s="1">
        <v>74</v>
      </c>
      <c r="Q416" s="16">
        <v>327.57212936046511</v>
      </c>
      <c r="R416" s="21">
        <v>0.58724304824132589</v>
      </c>
      <c r="S416" s="21">
        <v>38.009063739450092</v>
      </c>
      <c r="T416" s="21">
        <v>37.421820691208765</v>
      </c>
      <c r="U416" s="21">
        <v>3.2915533539119565E-2</v>
      </c>
      <c r="V416" s="21">
        <v>5.8777216689454033</v>
      </c>
      <c r="W416" s="21">
        <v>5.8448061354062837</v>
      </c>
      <c r="X416" s="13" t="s">
        <v>2350</v>
      </c>
      <c r="Y4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6" s="1">
        <v>41.244942020400003</v>
      </c>
      <c r="AA416" s="1">
        <v>-81.356800171800003</v>
      </c>
      <c r="AB416" s="1">
        <v>41.239992559900003</v>
      </c>
      <c r="AC416" s="1">
        <v>-81.349805306899995</v>
      </c>
    </row>
    <row r="417" spans="1:29" x14ac:dyDescent="0.25">
      <c r="A417" s="13">
        <v>182</v>
      </c>
      <c r="B417" s="22" t="s">
        <v>4937</v>
      </c>
      <c r="C417" s="17">
        <v>4</v>
      </c>
      <c r="D417" s="1" t="s">
        <v>800</v>
      </c>
      <c r="E417" s="1" t="s">
        <v>3884</v>
      </c>
      <c r="F417" s="1" t="s">
        <v>3906</v>
      </c>
      <c r="G417" s="1" t="s">
        <v>3922</v>
      </c>
      <c r="H417" s="1">
        <v>9</v>
      </c>
      <c r="I417" s="1">
        <v>9.5</v>
      </c>
      <c r="J417" s="1" t="s">
        <v>3190</v>
      </c>
      <c r="K417" s="1" t="s">
        <v>4989</v>
      </c>
      <c r="L417" s="1">
        <v>0</v>
      </c>
      <c r="M417" s="1">
        <v>2</v>
      </c>
      <c r="N417" s="1">
        <v>15</v>
      </c>
      <c r="O417" s="1">
        <v>5</v>
      </c>
      <c r="P417" s="1">
        <v>42</v>
      </c>
      <c r="Q417" s="16">
        <v>253.74400436046511</v>
      </c>
      <c r="R417" s="21">
        <v>0.59435991357748319</v>
      </c>
      <c r="S417" s="21">
        <v>25.661571093457791</v>
      </c>
      <c r="T417" s="21">
        <v>25.067211179880307</v>
      </c>
      <c r="U417" s="21">
        <v>4.1925793676048775E-2</v>
      </c>
      <c r="V417" s="21">
        <v>5.8718590655129432</v>
      </c>
      <c r="W417" s="21">
        <v>5.8299332718368948</v>
      </c>
      <c r="X417" s="13" t="s">
        <v>2350</v>
      </c>
      <c r="Y4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7" s="1">
        <v>40.781234769000001</v>
      </c>
      <c r="AA417" s="1">
        <v>-81.381268652399996</v>
      </c>
      <c r="AB417" s="1">
        <v>40.787524662199999</v>
      </c>
      <c r="AC417" s="1">
        <v>-81.3858960532</v>
      </c>
    </row>
    <row r="418" spans="1:29" x14ac:dyDescent="0.25">
      <c r="A418" s="13">
        <v>31</v>
      </c>
      <c r="B418" s="22" t="s">
        <v>3201</v>
      </c>
      <c r="C418" s="17">
        <v>8</v>
      </c>
      <c r="D418" s="1" t="s">
        <v>1329</v>
      </c>
      <c r="E418" s="1" t="s">
        <v>1884</v>
      </c>
      <c r="F418" s="1" t="s">
        <v>5267</v>
      </c>
      <c r="G418" s="1" t="s">
        <v>1371</v>
      </c>
      <c r="H418" s="21">
        <v>1.769351523094935</v>
      </c>
      <c r="I418" s="21">
        <v>0</v>
      </c>
      <c r="J418" s="1" t="s">
        <v>258</v>
      </c>
      <c r="K418" s="1" t="s">
        <v>259</v>
      </c>
      <c r="L418" s="1">
        <v>0</v>
      </c>
      <c r="M418" s="1">
        <v>2</v>
      </c>
      <c r="N418" s="1">
        <v>15</v>
      </c>
      <c r="O418" s="1">
        <v>14</v>
      </c>
      <c r="P418" s="1">
        <v>132</v>
      </c>
      <c r="Q418" s="16">
        <v>383.68150436046511</v>
      </c>
      <c r="R418" s="21">
        <v>14.917585890243489</v>
      </c>
      <c r="S418" s="21">
        <v>32.89378559245651</v>
      </c>
      <c r="T418" s="21">
        <v>17.976199702213023</v>
      </c>
      <c r="U418" s="21">
        <v>1.0411307187494274</v>
      </c>
      <c r="V418" s="21">
        <v>5.8689620049811388</v>
      </c>
      <c r="W418" s="21">
        <v>4.8278312862317119</v>
      </c>
      <c r="X418" s="13" t="s">
        <v>2351</v>
      </c>
      <c r="Y4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8" s="1">
        <v>39.188594000000002</v>
      </c>
      <c r="AA418" s="1">
        <v>-84.258432999999997</v>
      </c>
      <c r="AB418" s="1">
        <v>0</v>
      </c>
      <c r="AC418" s="1">
        <v>0</v>
      </c>
    </row>
    <row r="419" spans="1:29" x14ac:dyDescent="0.25">
      <c r="A419" s="13">
        <v>183</v>
      </c>
      <c r="B419" s="22" t="s">
        <v>4937</v>
      </c>
      <c r="C419" s="17">
        <v>12</v>
      </c>
      <c r="D419" s="1" t="s">
        <v>785</v>
      </c>
      <c r="E419" s="1" t="s">
        <v>3898</v>
      </c>
      <c r="F419" s="1" t="s">
        <v>4527</v>
      </c>
      <c r="G419" s="1" t="s">
        <v>3924</v>
      </c>
      <c r="H419" s="1">
        <v>9.4</v>
      </c>
      <c r="I419" s="1">
        <v>9.9</v>
      </c>
      <c r="J419" s="1" t="s">
        <v>3190</v>
      </c>
      <c r="K419" s="1" t="s">
        <v>4986</v>
      </c>
      <c r="L419" s="1">
        <v>1</v>
      </c>
      <c r="M419" s="1">
        <v>2</v>
      </c>
      <c r="N419" s="1">
        <v>10</v>
      </c>
      <c r="O419" s="1">
        <v>11</v>
      </c>
      <c r="P419" s="1">
        <v>48</v>
      </c>
      <c r="Q419" s="16">
        <v>299.31131904069764</v>
      </c>
      <c r="R419" s="21">
        <v>1.0747594246237644</v>
      </c>
      <c r="S419" s="21">
        <v>28.150879035041019</v>
      </c>
      <c r="T419" s="21">
        <v>27.076119610417255</v>
      </c>
      <c r="U419" s="21">
        <v>2.6487950405782511E-2</v>
      </c>
      <c r="V419" s="21">
        <v>5.8581966524793936</v>
      </c>
      <c r="W419" s="21">
        <v>5.8317087020736107</v>
      </c>
      <c r="X419" s="13" t="s">
        <v>2350</v>
      </c>
      <c r="Y4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19" s="1">
        <v>41.481127861300003</v>
      </c>
      <c r="AA419" s="1">
        <v>-81.486640613099993</v>
      </c>
      <c r="AB419" s="1">
        <v>41.488358949499997</v>
      </c>
      <c r="AC419" s="1">
        <v>-81.486181446399996</v>
      </c>
    </row>
    <row r="420" spans="1:29" x14ac:dyDescent="0.25">
      <c r="A420" s="13">
        <v>115</v>
      </c>
      <c r="B420" s="22" t="s">
        <v>3197</v>
      </c>
      <c r="C420" s="17">
        <v>12</v>
      </c>
      <c r="D420" s="1" t="s">
        <v>785</v>
      </c>
      <c r="E420" s="1" t="s">
        <v>924</v>
      </c>
      <c r="F420" s="1" t="s">
        <v>5616</v>
      </c>
      <c r="G420" s="1" t="s">
        <v>379</v>
      </c>
      <c r="H420" s="21">
        <v>5.396999999997206</v>
      </c>
      <c r="I420" s="21">
        <v>0</v>
      </c>
      <c r="J420" s="1" t="s">
        <v>258</v>
      </c>
      <c r="K420" s="1" t="s">
        <v>259</v>
      </c>
      <c r="L420" s="1">
        <v>0</v>
      </c>
      <c r="M420" s="1">
        <v>2</v>
      </c>
      <c r="N420" s="1">
        <v>11</v>
      </c>
      <c r="O420" s="1">
        <v>19</v>
      </c>
      <c r="P420" s="1">
        <v>129</v>
      </c>
      <c r="Q420" s="16">
        <v>376.68150436046511</v>
      </c>
      <c r="R420" s="21">
        <v>9.5893609134243807</v>
      </c>
      <c r="S420" s="21">
        <v>32.130148734639697</v>
      </c>
      <c r="T420" s="21">
        <v>22.540787821215318</v>
      </c>
      <c r="U420" s="21">
        <v>0.65776129078379009</v>
      </c>
      <c r="V420" s="21">
        <v>5.8576402147055129</v>
      </c>
      <c r="W420" s="21">
        <v>5.1998789239217231</v>
      </c>
      <c r="X420" s="13" t="s">
        <v>2350</v>
      </c>
      <c r="Y4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0" s="1">
        <v>41.501359000000001</v>
      </c>
      <c r="AA420" s="1">
        <v>-81.519408999999996</v>
      </c>
      <c r="AB420" s="1">
        <v>0</v>
      </c>
      <c r="AC420" s="1">
        <v>0</v>
      </c>
    </row>
    <row r="421" spans="1:29" x14ac:dyDescent="0.25">
      <c r="A421" s="13">
        <v>116</v>
      </c>
      <c r="B421" s="22" t="s">
        <v>3197</v>
      </c>
      <c r="C421" s="17">
        <v>4</v>
      </c>
      <c r="D421" s="1" t="s">
        <v>795</v>
      </c>
      <c r="E421" s="1" t="s">
        <v>925</v>
      </c>
      <c r="F421" s="1" t="s">
        <v>5617</v>
      </c>
      <c r="G421" s="1" t="s">
        <v>380</v>
      </c>
      <c r="H421" s="21">
        <v>0.83500000000640284</v>
      </c>
      <c r="I421" s="21">
        <v>0</v>
      </c>
      <c r="J421" s="1" t="s">
        <v>258</v>
      </c>
      <c r="K421" s="1" t="s">
        <v>263</v>
      </c>
      <c r="L421" s="1">
        <v>0</v>
      </c>
      <c r="M421" s="1">
        <v>1</v>
      </c>
      <c r="N421" s="1">
        <v>8</v>
      </c>
      <c r="O421" s="1">
        <v>37</v>
      </c>
      <c r="P421" s="1">
        <v>386</v>
      </c>
      <c r="Q421" s="16">
        <v>648.23918968023258</v>
      </c>
      <c r="R421" s="21">
        <v>7.5630802832911899</v>
      </c>
      <c r="S421" s="21">
        <v>43.211932681048218</v>
      </c>
      <c r="T421" s="21">
        <v>35.648852397757025</v>
      </c>
      <c r="U421" s="21">
        <v>0.25399176068878282</v>
      </c>
      <c r="V421" s="21">
        <v>5.8551954579682199</v>
      </c>
      <c r="W421" s="21">
        <v>5.6012036972794368</v>
      </c>
      <c r="X421" s="13" t="s">
        <v>2350</v>
      </c>
      <c r="Y4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1" s="1">
        <v>41.100895000000001</v>
      </c>
      <c r="AA421" s="1">
        <v>-81.442263999999994</v>
      </c>
      <c r="AB421" s="1">
        <v>0</v>
      </c>
      <c r="AC421" s="1">
        <v>0</v>
      </c>
    </row>
    <row r="422" spans="1:29" x14ac:dyDescent="0.25">
      <c r="A422" s="13">
        <v>71</v>
      </c>
      <c r="B422" s="22" t="s">
        <v>4966</v>
      </c>
      <c r="C422" s="17">
        <v>12</v>
      </c>
      <c r="D422" s="1" t="s">
        <v>785</v>
      </c>
      <c r="E422" s="1" t="s">
        <v>3412</v>
      </c>
      <c r="F422" s="1" t="s">
        <v>4008</v>
      </c>
      <c r="G422" s="1" t="s">
        <v>3716</v>
      </c>
      <c r="H422" s="1">
        <v>14.9</v>
      </c>
      <c r="I422" s="1">
        <v>15.4</v>
      </c>
      <c r="J422" s="1" t="s">
        <v>3190</v>
      </c>
      <c r="K422" s="1" t="s">
        <v>4982</v>
      </c>
      <c r="L422" s="1">
        <v>0</v>
      </c>
      <c r="M422" s="1">
        <v>4</v>
      </c>
      <c r="N422" s="1">
        <v>15</v>
      </c>
      <c r="O422" s="1">
        <v>12</v>
      </c>
      <c r="P422" s="1">
        <v>45</v>
      </c>
      <c r="Q422" s="16">
        <v>379.15988372093022</v>
      </c>
      <c r="R422" s="21">
        <v>0.46649356894583077</v>
      </c>
      <c r="S422" s="21">
        <v>28.120953080546066</v>
      </c>
      <c r="T422" s="21">
        <v>27.654459511600233</v>
      </c>
      <c r="U422" s="21">
        <v>2.6077618856725496E-2</v>
      </c>
      <c r="V422" s="21">
        <v>5.8514059790770512</v>
      </c>
      <c r="W422" s="21">
        <v>5.8253283602203254</v>
      </c>
      <c r="X422" s="13" t="s">
        <v>2350</v>
      </c>
      <c r="Y4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2" s="1">
        <v>41.449522842100002</v>
      </c>
      <c r="AA422" s="1">
        <v>-81.701921720900003</v>
      </c>
      <c r="AB422" s="1">
        <v>41.4566814302</v>
      </c>
      <c r="AC422" s="1">
        <v>-81.701078309699994</v>
      </c>
    </row>
    <row r="423" spans="1:29" x14ac:dyDescent="0.25">
      <c r="A423" s="13">
        <v>184</v>
      </c>
      <c r="B423" s="22" t="s">
        <v>4937</v>
      </c>
      <c r="C423" s="17">
        <v>12</v>
      </c>
      <c r="D423" s="1" t="s">
        <v>785</v>
      </c>
      <c r="E423" s="1" t="s">
        <v>4499</v>
      </c>
      <c r="F423" s="1" t="s">
        <v>4513</v>
      </c>
      <c r="G423" s="1" t="s">
        <v>4566</v>
      </c>
      <c r="H423" s="1">
        <v>13.4</v>
      </c>
      <c r="I423" s="1">
        <v>13.9</v>
      </c>
      <c r="J423" s="1" t="s">
        <v>3190</v>
      </c>
      <c r="K423" s="1" t="s">
        <v>4986</v>
      </c>
      <c r="L423" s="1">
        <v>0</v>
      </c>
      <c r="M423" s="1">
        <v>0</v>
      </c>
      <c r="N423" s="1">
        <v>4</v>
      </c>
      <c r="O423" s="1">
        <v>14</v>
      </c>
      <c r="P423" s="1">
        <v>22</v>
      </c>
      <c r="Q423" s="16">
        <v>110.3125</v>
      </c>
      <c r="R423" s="21">
        <v>1.0661050445849631</v>
      </c>
      <c r="S423" s="21">
        <v>15.757872825878472</v>
      </c>
      <c r="T423" s="21">
        <v>14.691767781293509</v>
      </c>
      <c r="U423" s="21">
        <v>4.8271902024474442E-2</v>
      </c>
      <c r="V423" s="21">
        <v>5.8395472777341118</v>
      </c>
      <c r="W423" s="21">
        <v>5.7912753757096374</v>
      </c>
      <c r="X423" s="13" t="s">
        <v>2350</v>
      </c>
      <c r="Y4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3" s="1">
        <v>41.421695971200002</v>
      </c>
      <c r="AA423" s="1">
        <v>-81.727873908399999</v>
      </c>
      <c r="AB423" s="1">
        <v>41.421475155000003</v>
      </c>
      <c r="AC423" s="1">
        <v>-81.718262349900002</v>
      </c>
    </row>
    <row r="424" spans="1:29" x14ac:dyDescent="0.25">
      <c r="A424" s="13">
        <v>117</v>
      </c>
      <c r="B424" s="22" t="s">
        <v>3197</v>
      </c>
      <c r="C424" s="17">
        <v>9</v>
      </c>
      <c r="D424" s="1" t="s">
        <v>796</v>
      </c>
      <c r="E424" s="1" t="s">
        <v>926</v>
      </c>
      <c r="F424" s="1" t="s">
        <v>5543</v>
      </c>
      <c r="G424" s="1" t="s">
        <v>381</v>
      </c>
      <c r="H424" s="21">
        <v>12.342000000004191</v>
      </c>
      <c r="I424" s="21">
        <v>0</v>
      </c>
      <c r="J424" s="1" t="s">
        <v>258</v>
      </c>
      <c r="K424" s="1" t="s">
        <v>261</v>
      </c>
      <c r="L424" s="1">
        <v>0</v>
      </c>
      <c r="M424" s="1">
        <v>3</v>
      </c>
      <c r="N424" s="1">
        <v>15</v>
      </c>
      <c r="O424" s="1">
        <v>14</v>
      </c>
      <c r="P424" s="1">
        <v>64</v>
      </c>
      <c r="Q424" s="16">
        <v>361.35819404069764</v>
      </c>
      <c r="R424" s="21">
        <v>6.9579176486628613</v>
      </c>
      <c r="S424" s="21">
        <v>20.040178464619608</v>
      </c>
      <c r="T424" s="21">
        <v>13.082260815956747</v>
      </c>
      <c r="U424" s="21">
        <v>0.48365509865063694</v>
      </c>
      <c r="V424" s="21">
        <v>5.8363752567691201</v>
      </c>
      <c r="W424" s="21">
        <v>5.3527201581184833</v>
      </c>
      <c r="X424" s="13" t="s">
        <v>2350</v>
      </c>
      <c r="Y4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4" s="1">
        <v>39.334375999999999</v>
      </c>
      <c r="AA424" s="1">
        <v>-82.974340999999995</v>
      </c>
      <c r="AB424" s="1">
        <v>0</v>
      </c>
      <c r="AC424" s="1">
        <v>0</v>
      </c>
    </row>
    <row r="425" spans="1:29" x14ac:dyDescent="0.25">
      <c r="A425" s="13">
        <v>32</v>
      </c>
      <c r="B425" s="22" t="s">
        <v>3201</v>
      </c>
      <c r="C425" s="17">
        <v>8</v>
      </c>
      <c r="D425" s="1" t="s">
        <v>788</v>
      </c>
      <c r="E425" s="1" t="s">
        <v>1885</v>
      </c>
      <c r="F425" s="1" t="s">
        <v>5268</v>
      </c>
      <c r="G425" s="1" t="s">
        <v>1372</v>
      </c>
      <c r="H425" s="21">
        <v>0.58999999999650754</v>
      </c>
      <c r="I425" s="21">
        <v>0</v>
      </c>
      <c r="J425" s="1" t="s">
        <v>258</v>
      </c>
      <c r="K425" s="1" t="s">
        <v>259</v>
      </c>
      <c r="L425" s="1">
        <v>0</v>
      </c>
      <c r="M425" s="1">
        <v>0</v>
      </c>
      <c r="N425" s="1">
        <v>17</v>
      </c>
      <c r="O425" s="1">
        <v>17</v>
      </c>
      <c r="P425" s="1">
        <v>109</v>
      </c>
      <c r="Q425" s="16">
        <v>295.734375</v>
      </c>
      <c r="R425" s="21">
        <v>6.4878502696709779</v>
      </c>
      <c r="S425" s="21">
        <v>28.608691327000372</v>
      </c>
      <c r="T425" s="21">
        <v>22.120841057329393</v>
      </c>
      <c r="U425" s="21">
        <v>0.45280116126691589</v>
      </c>
      <c r="V425" s="21">
        <v>5.8247868439850166</v>
      </c>
      <c r="W425" s="21">
        <v>5.3719856827181003</v>
      </c>
      <c r="X425" s="13" t="s">
        <v>2350</v>
      </c>
      <c r="Y4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5" s="1">
        <v>39.376908999999998</v>
      </c>
      <c r="AA425" s="1">
        <v>-84.379247000000007</v>
      </c>
      <c r="AB425" s="1">
        <v>0</v>
      </c>
      <c r="AC425" s="1">
        <v>0</v>
      </c>
    </row>
    <row r="426" spans="1:29" x14ac:dyDescent="0.25">
      <c r="A426" s="13">
        <v>72</v>
      </c>
      <c r="B426" s="22" t="s">
        <v>4966</v>
      </c>
      <c r="C426" s="17">
        <v>4</v>
      </c>
      <c r="D426" s="1" t="s">
        <v>795</v>
      </c>
      <c r="E426" s="1" t="s">
        <v>4009</v>
      </c>
      <c r="F426" s="1" t="s">
        <v>4010</v>
      </c>
      <c r="G426" s="1" t="s">
        <v>3758</v>
      </c>
      <c r="H426" s="1">
        <v>5.0999999999999996</v>
      </c>
      <c r="I426" s="1">
        <v>5.6</v>
      </c>
      <c r="J426" s="1" t="s">
        <v>3190</v>
      </c>
      <c r="K426" s="1" t="s">
        <v>4982</v>
      </c>
      <c r="L426" s="1">
        <v>1</v>
      </c>
      <c r="M426" s="1">
        <v>2</v>
      </c>
      <c r="N426" s="1">
        <v>8</v>
      </c>
      <c r="O426" s="1">
        <v>14</v>
      </c>
      <c r="P426" s="1">
        <v>104</v>
      </c>
      <c r="Q426" s="16">
        <v>355.53006904069764</v>
      </c>
      <c r="R426" s="21">
        <v>0.72024083151965379</v>
      </c>
      <c r="S426" s="21">
        <v>54.559028621977184</v>
      </c>
      <c r="T426" s="21">
        <v>53.83878779045753</v>
      </c>
      <c r="U426" s="21">
        <v>4.0350096312329019E-2</v>
      </c>
      <c r="V426" s="21">
        <v>5.8221535431710363</v>
      </c>
      <c r="W426" s="21">
        <v>5.7818034468587074</v>
      </c>
      <c r="X426" s="13" t="s">
        <v>2350</v>
      </c>
      <c r="Y4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6" s="1">
        <v>40.982519265400001</v>
      </c>
      <c r="AA426" s="1">
        <v>-81.4930739168</v>
      </c>
      <c r="AB426" s="1">
        <v>40.989677600599997</v>
      </c>
      <c r="AC426" s="1">
        <v>-81.492304021099997</v>
      </c>
    </row>
    <row r="427" spans="1:29" x14ac:dyDescent="0.25">
      <c r="A427" s="13">
        <v>73</v>
      </c>
      <c r="B427" s="22" t="s">
        <v>4966</v>
      </c>
      <c r="C427" s="17">
        <v>5</v>
      </c>
      <c r="D427" s="1" t="s">
        <v>797</v>
      </c>
      <c r="E427" s="1" t="s">
        <v>4011</v>
      </c>
      <c r="F427" s="1" t="s">
        <v>4012</v>
      </c>
      <c r="G427" s="1" t="s">
        <v>4382</v>
      </c>
      <c r="H427" s="1">
        <v>5.6</v>
      </c>
      <c r="I427" s="1">
        <v>6.1</v>
      </c>
      <c r="J427" s="1" t="s">
        <v>3190</v>
      </c>
      <c r="K427" s="1" t="s">
        <v>4982</v>
      </c>
      <c r="L427" s="1">
        <v>0</v>
      </c>
      <c r="M427" s="1">
        <v>1</v>
      </c>
      <c r="N427" s="1">
        <v>10</v>
      </c>
      <c r="O427" s="1">
        <v>17</v>
      </c>
      <c r="P427" s="1">
        <v>84</v>
      </c>
      <c r="Q427" s="16">
        <v>270.58293968023258</v>
      </c>
      <c r="R427" s="21">
        <v>0.54203077583556458</v>
      </c>
      <c r="S427" s="21">
        <v>49.891355491049673</v>
      </c>
      <c r="T427" s="21">
        <v>49.349324715214109</v>
      </c>
      <c r="U427" s="21">
        <v>3.0387277936328384E-2</v>
      </c>
      <c r="V427" s="21">
        <v>5.8195121834813657</v>
      </c>
      <c r="W427" s="21">
        <v>5.7891249055450373</v>
      </c>
      <c r="X427" s="13" t="s">
        <v>2350</v>
      </c>
      <c r="Y4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7" s="1">
        <v>39.729507069900002</v>
      </c>
      <c r="AA427" s="1">
        <v>-82.611724486599996</v>
      </c>
      <c r="AB427" s="1">
        <v>39.723056117100001</v>
      </c>
      <c r="AC427" s="1">
        <v>-82.607511838799994</v>
      </c>
    </row>
    <row r="428" spans="1:29" x14ac:dyDescent="0.25">
      <c r="A428" s="13">
        <v>185</v>
      </c>
      <c r="B428" s="22" t="s">
        <v>4937</v>
      </c>
      <c r="C428" s="17">
        <v>7</v>
      </c>
      <c r="D428" s="1" t="s">
        <v>3196</v>
      </c>
      <c r="E428" s="1" t="s">
        <v>4505</v>
      </c>
      <c r="F428" s="1" t="s">
        <v>4519</v>
      </c>
      <c r="G428" s="1" t="s">
        <v>3918</v>
      </c>
      <c r="H428" s="1">
        <v>10.6</v>
      </c>
      <c r="I428" s="1">
        <v>11.1</v>
      </c>
      <c r="J428" s="1" t="s">
        <v>3190</v>
      </c>
      <c r="K428" s="1" t="s">
        <v>4988</v>
      </c>
      <c r="L428" s="1">
        <v>0</v>
      </c>
      <c r="M428" s="1">
        <v>0</v>
      </c>
      <c r="N428" s="1">
        <v>8</v>
      </c>
      <c r="O428" s="1">
        <v>12</v>
      </c>
      <c r="P428" s="1">
        <v>66</v>
      </c>
      <c r="Q428" s="16">
        <v>171.625</v>
      </c>
      <c r="R428" s="21">
        <v>1.3453558476044465</v>
      </c>
      <c r="S428" s="21">
        <v>34.654283499210962</v>
      </c>
      <c r="T428" s="21">
        <v>33.308927651606517</v>
      </c>
      <c r="U428" s="21">
        <v>0.1025709116950957</v>
      </c>
      <c r="V428" s="21">
        <v>5.8102853059209876</v>
      </c>
      <c r="W428" s="21">
        <v>5.7077143942258921</v>
      </c>
      <c r="X428" s="13" t="s">
        <v>2350</v>
      </c>
      <c r="Y4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8" s="1">
        <v>39.731080533700002</v>
      </c>
      <c r="AA428" s="1">
        <v>-84.205856868400005</v>
      </c>
      <c r="AB428" s="1">
        <v>39.738227313899998</v>
      </c>
      <c r="AC428" s="1">
        <v>-84.204699093599999</v>
      </c>
    </row>
    <row r="429" spans="1:29" x14ac:dyDescent="0.25">
      <c r="A429" s="13">
        <v>74</v>
      </c>
      <c r="B429" s="22" t="s">
        <v>4966</v>
      </c>
      <c r="C429" s="17">
        <v>6</v>
      </c>
      <c r="D429" s="1" t="s">
        <v>784</v>
      </c>
      <c r="E429" s="1" t="s">
        <v>4013</v>
      </c>
      <c r="F429" s="1" t="s">
        <v>4014</v>
      </c>
      <c r="G429" s="1" t="s">
        <v>4383</v>
      </c>
      <c r="H429" s="1">
        <v>0.9</v>
      </c>
      <c r="I429" s="1">
        <v>1.4</v>
      </c>
      <c r="J429" s="1" t="s">
        <v>3190</v>
      </c>
      <c r="K429" s="1" t="s">
        <v>4982</v>
      </c>
      <c r="L429" s="1">
        <v>0</v>
      </c>
      <c r="M429" s="1">
        <v>2</v>
      </c>
      <c r="N429" s="1">
        <v>14</v>
      </c>
      <c r="O429" s="1">
        <v>10</v>
      </c>
      <c r="P429" s="1">
        <v>36</v>
      </c>
      <c r="Q429" s="16">
        <v>263.38462936046511</v>
      </c>
      <c r="R429" s="21">
        <v>0.70438231587380529</v>
      </c>
      <c r="S429" s="21">
        <v>24.69930723805982</v>
      </c>
      <c r="T429" s="21">
        <v>23.994924922186016</v>
      </c>
      <c r="U429" s="21">
        <v>3.9463796021904293E-2</v>
      </c>
      <c r="V429" s="21">
        <v>5.7984140938776552</v>
      </c>
      <c r="W429" s="21">
        <v>5.7589502978557512</v>
      </c>
      <c r="X429" s="13" t="s">
        <v>2350</v>
      </c>
      <c r="Y4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29" s="1">
        <v>39.939639671999998</v>
      </c>
      <c r="AA429" s="1">
        <v>-83.013127898299999</v>
      </c>
      <c r="AB429" s="1">
        <v>39.9393888667</v>
      </c>
      <c r="AC429" s="1">
        <v>-83.003733914500003</v>
      </c>
    </row>
    <row r="430" spans="1:29" x14ac:dyDescent="0.25">
      <c r="A430" s="13">
        <v>118</v>
      </c>
      <c r="B430" s="22" t="s">
        <v>3197</v>
      </c>
      <c r="C430" s="17">
        <v>8</v>
      </c>
      <c r="D430" s="1" t="s">
        <v>787</v>
      </c>
      <c r="E430" s="1" t="s">
        <v>927</v>
      </c>
      <c r="F430" s="1" t="s">
        <v>5341</v>
      </c>
      <c r="G430" s="1" t="s">
        <v>382</v>
      </c>
      <c r="H430" s="21">
        <v>16.698999999993248</v>
      </c>
      <c r="I430" s="21">
        <v>0</v>
      </c>
      <c r="J430" s="1" t="s">
        <v>258</v>
      </c>
      <c r="K430" s="1" t="s">
        <v>259</v>
      </c>
      <c r="L430" s="1">
        <v>0</v>
      </c>
      <c r="M430" s="1">
        <v>2</v>
      </c>
      <c r="N430" s="1">
        <v>16</v>
      </c>
      <c r="O430" s="1">
        <v>16</v>
      </c>
      <c r="P430" s="1">
        <v>65</v>
      </c>
      <c r="Q430" s="16">
        <v>332.10337936046511</v>
      </c>
      <c r="R430" s="21">
        <v>4.9022357563611356</v>
      </c>
      <c r="S430" s="21">
        <v>20.093604055786489</v>
      </c>
      <c r="T430" s="21">
        <v>15.191368299425353</v>
      </c>
      <c r="U430" s="21">
        <v>0.33625816651832269</v>
      </c>
      <c r="V430" s="21">
        <v>5.7971077205592545</v>
      </c>
      <c r="W430" s="21">
        <v>5.4608495540409319</v>
      </c>
      <c r="X430" s="13" t="s">
        <v>2350</v>
      </c>
      <c r="Y4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0" s="1">
        <v>39.142297999999997</v>
      </c>
      <c r="AA430" s="1">
        <v>-84.592194000000006</v>
      </c>
      <c r="AB430" s="1">
        <v>0</v>
      </c>
      <c r="AC430" s="1">
        <v>0</v>
      </c>
    </row>
    <row r="431" spans="1:29" x14ac:dyDescent="0.25">
      <c r="A431" s="13">
        <v>119</v>
      </c>
      <c r="B431" s="22" t="s">
        <v>3197</v>
      </c>
      <c r="C431" s="17">
        <v>8</v>
      </c>
      <c r="D431" s="1" t="s">
        <v>787</v>
      </c>
      <c r="E431" s="1" t="s">
        <v>928</v>
      </c>
      <c r="F431" s="1" t="s">
        <v>5575</v>
      </c>
      <c r="G431" s="1" t="s">
        <v>383</v>
      </c>
      <c r="H431" s="21">
        <v>0.9980000000068685</v>
      </c>
      <c r="I431" s="21">
        <v>0</v>
      </c>
      <c r="J431" s="1" t="s">
        <v>258</v>
      </c>
      <c r="K431" s="1" t="s">
        <v>264</v>
      </c>
      <c r="L431" s="1">
        <v>0</v>
      </c>
      <c r="M431" s="1">
        <v>5</v>
      </c>
      <c r="N431" s="1">
        <v>33</v>
      </c>
      <c r="O431" s="1">
        <v>27</v>
      </c>
      <c r="P431" s="1">
        <v>165</v>
      </c>
      <c r="Q431" s="16">
        <v>729.24282340116281</v>
      </c>
      <c r="R431" s="21">
        <v>1.5681615405188567</v>
      </c>
      <c r="S431" s="21">
        <v>43.8930627408402</v>
      </c>
      <c r="T431" s="21">
        <v>42.324901200321342</v>
      </c>
      <c r="U431" s="21">
        <v>0.10512360704655312</v>
      </c>
      <c r="V431" s="21">
        <v>5.7910315237632402</v>
      </c>
      <c r="W431" s="21">
        <v>5.6859079167166868</v>
      </c>
      <c r="X431" s="13" t="s">
        <v>2350</v>
      </c>
      <c r="Y4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1" s="1">
        <v>39.161625999999998</v>
      </c>
      <c r="AA431" s="1">
        <v>-84.507113000000004</v>
      </c>
      <c r="AB431" s="1">
        <v>0</v>
      </c>
      <c r="AC431" s="1">
        <v>0</v>
      </c>
    </row>
    <row r="432" spans="1:29" x14ac:dyDescent="0.25">
      <c r="A432" s="13">
        <v>186</v>
      </c>
      <c r="B432" s="22" t="s">
        <v>4937</v>
      </c>
      <c r="C432" s="17">
        <v>6</v>
      </c>
      <c r="D432" s="1" t="s">
        <v>784</v>
      </c>
      <c r="E432" s="1" t="s">
        <v>3848</v>
      </c>
      <c r="F432" s="1" t="s">
        <v>3855</v>
      </c>
      <c r="G432" s="1" t="s">
        <v>3917</v>
      </c>
      <c r="H432" s="1">
        <v>28</v>
      </c>
      <c r="I432" s="1">
        <v>28.5</v>
      </c>
      <c r="J432" s="1" t="s">
        <v>3190</v>
      </c>
      <c r="K432" s="1" t="s">
        <v>4989</v>
      </c>
      <c r="L432" s="1">
        <v>0</v>
      </c>
      <c r="M432" s="1">
        <v>1</v>
      </c>
      <c r="N432" s="1">
        <v>13</v>
      </c>
      <c r="O432" s="1">
        <v>8</v>
      </c>
      <c r="P432" s="1">
        <v>35</v>
      </c>
      <c r="Q432" s="16">
        <v>201.28606468023256</v>
      </c>
      <c r="R432" s="21">
        <v>0.82834630130162579</v>
      </c>
      <c r="S432" s="21">
        <v>22.293925985802403</v>
      </c>
      <c r="T432" s="21">
        <v>21.465579684500778</v>
      </c>
      <c r="U432" s="21">
        <v>6.6134812814966498E-2</v>
      </c>
      <c r="V432" s="21">
        <v>5.79039219817773</v>
      </c>
      <c r="W432" s="21">
        <v>5.7242573853627636</v>
      </c>
      <c r="X432" s="13" t="s">
        <v>2350</v>
      </c>
      <c r="Y4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2" s="1">
        <v>40.107238072999998</v>
      </c>
      <c r="AA432" s="1">
        <v>-82.9799442395</v>
      </c>
      <c r="AB432" s="1">
        <v>40.113710960299997</v>
      </c>
      <c r="AC432" s="1">
        <v>-82.975719058500005</v>
      </c>
    </row>
    <row r="433" spans="1:29" x14ac:dyDescent="0.25">
      <c r="A433" s="13">
        <v>187</v>
      </c>
      <c r="B433" s="22" t="s">
        <v>4937</v>
      </c>
      <c r="C433" s="17">
        <v>6</v>
      </c>
      <c r="D433" s="1" t="s">
        <v>784</v>
      </c>
      <c r="E433" s="1" t="s">
        <v>3848</v>
      </c>
      <c r="F433" s="1" t="s">
        <v>3855</v>
      </c>
      <c r="G433" s="1" t="s">
        <v>3917</v>
      </c>
      <c r="H433" s="1">
        <v>28.9</v>
      </c>
      <c r="I433" s="1">
        <v>29.4</v>
      </c>
      <c r="J433" s="1" t="s">
        <v>3190</v>
      </c>
      <c r="K433" s="1" t="s">
        <v>4990</v>
      </c>
      <c r="L433" s="1">
        <v>0</v>
      </c>
      <c r="M433" s="1">
        <v>0</v>
      </c>
      <c r="N433" s="1">
        <v>11</v>
      </c>
      <c r="O433" s="1">
        <v>7</v>
      </c>
      <c r="P433" s="1">
        <v>44</v>
      </c>
      <c r="Q433" s="16">
        <v>147.078125</v>
      </c>
      <c r="R433" s="21">
        <v>0.73451736204259788</v>
      </c>
      <c r="S433" s="21">
        <v>24.217130557478118</v>
      </c>
      <c r="T433" s="21">
        <v>23.482613195435519</v>
      </c>
      <c r="U433" s="21">
        <v>5.72841341148888E-2</v>
      </c>
      <c r="V433" s="21">
        <v>5.7894847483036997</v>
      </c>
      <c r="W433" s="21">
        <v>5.7322006141888107</v>
      </c>
      <c r="X433" s="13" t="s">
        <v>2350</v>
      </c>
      <c r="Y4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3" s="1">
        <v>40.119226103599999</v>
      </c>
      <c r="AA433" s="1">
        <v>-82.973428377900007</v>
      </c>
      <c r="AB433" s="1">
        <v>40.126400621000002</v>
      </c>
      <c r="AC433" s="1">
        <v>-82.972276830200002</v>
      </c>
    </row>
    <row r="434" spans="1:29" x14ac:dyDescent="0.25">
      <c r="A434" s="13">
        <v>120</v>
      </c>
      <c r="B434" s="22" t="s">
        <v>3197</v>
      </c>
      <c r="C434" s="17">
        <v>8</v>
      </c>
      <c r="D434" s="1" t="s">
        <v>787</v>
      </c>
      <c r="E434" s="1" t="s">
        <v>929</v>
      </c>
      <c r="F434" s="1" t="s">
        <v>5618</v>
      </c>
      <c r="G434" s="1" t="s">
        <v>384</v>
      </c>
      <c r="H434" s="21">
        <v>0</v>
      </c>
      <c r="I434" s="21">
        <v>0</v>
      </c>
      <c r="J434" s="1" t="s">
        <v>258</v>
      </c>
      <c r="K434" s="1" t="s">
        <v>259</v>
      </c>
      <c r="L434" s="1">
        <v>0</v>
      </c>
      <c r="M434" s="1">
        <v>0</v>
      </c>
      <c r="N434" s="1">
        <v>20</v>
      </c>
      <c r="O434" s="1">
        <v>15</v>
      </c>
      <c r="P434" s="1">
        <v>59</v>
      </c>
      <c r="Q434" s="16">
        <v>256.5</v>
      </c>
      <c r="R434" s="21">
        <v>4.5039941488613637</v>
      </c>
      <c r="S434" s="21">
        <v>18.706296505412155</v>
      </c>
      <c r="T434" s="21">
        <v>14.202302356550792</v>
      </c>
      <c r="U434" s="21">
        <v>0.30894165229408965</v>
      </c>
      <c r="V434" s="21">
        <v>5.7841345449522938</v>
      </c>
      <c r="W434" s="21">
        <v>5.4751928926582041</v>
      </c>
      <c r="X434" s="13" t="s">
        <v>2350</v>
      </c>
      <c r="Y4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4" s="1">
        <v>39.158054</v>
      </c>
      <c r="AA434" s="1">
        <v>-84.505066999999997</v>
      </c>
      <c r="AB434" s="1">
        <v>0</v>
      </c>
      <c r="AC434" s="1">
        <v>0</v>
      </c>
    </row>
    <row r="435" spans="1:29" x14ac:dyDescent="0.25">
      <c r="A435" s="13">
        <v>121</v>
      </c>
      <c r="B435" s="22" t="s">
        <v>3197</v>
      </c>
      <c r="C435" s="17">
        <v>2</v>
      </c>
      <c r="D435" s="1" t="s">
        <v>786</v>
      </c>
      <c r="E435" s="1" t="s">
        <v>930</v>
      </c>
      <c r="F435" s="1" t="s">
        <v>5619</v>
      </c>
      <c r="G435" s="1" t="s">
        <v>385</v>
      </c>
      <c r="H435" s="21">
        <v>5.6929999999993015</v>
      </c>
      <c r="I435" s="21">
        <v>0</v>
      </c>
      <c r="J435" s="1" t="s">
        <v>258</v>
      </c>
      <c r="K435" s="1" t="s">
        <v>259</v>
      </c>
      <c r="L435" s="1">
        <v>0</v>
      </c>
      <c r="M435" s="1">
        <v>2</v>
      </c>
      <c r="N435" s="1">
        <v>17</v>
      </c>
      <c r="O435" s="1">
        <v>13</v>
      </c>
      <c r="P435" s="1">
        <v>92</v>
      </c>
      <c r="Q435" s="16">
        <v>352.33775436046511</v>
      </c>
      <c r="R435" s="21">
        <v>7.9440277248271078</v>
      </c>
      <c r="S435" s="21">
        <v>24.891169107387263</v>
      </c>
      <c r="T435" s="21">
        <v>16.947141382560154</v>
      </c>
      <c r="U435" s="21">
        <v>0.54490325032917519</v>
      </c>
      <c r="V435" s="21">
        <v>5.7771118739815082</v>
      </c>
      <c r="W435" s="21">
        <v>5.2322086236523333</v>
      </c>
      <c r="X435" s="13" t="s">
        <v>2350</v>
      </c>
      <c r="Y4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5" s="1">
        <v>41.721255999999997</v>
      </c>
      <c r="AA435" s="1">
        <v>-83.585494999999995</v>
      </c>
      <c r="AB435" s="1">
        <v>0</v>
      </c>
      <c r="AC435" s="1">
        <v>0</v>
      </c>
    </row>
    <row r="436" spans="1:29" x14ac:dyDescent="0.25">
      <c r="A436" s="13">
        <v>188</v>
      </c>
      <c r="B436" s="22" t="s">
        <v>4937</v>
      </c>
      <c r="C436" s="17">
        <v>4</v>
      </c>
      <c r="D436" s="1" t="s">
        <v>795</v>
      </c>
      <c r="E436" s="1" t="s">
        <v>4543</v>
      </c>
      <c r="F436" s="1" t="s">
        <v>4544</v>
      </c>
      <c r="G436" s="1" t="s">
        <v>3921</v>
      </c>
      <c r="H436" s="1">
        <v>11.4</v>
      </c>
      <c r="I436" s="1">
        <v>11.9</v>
      </c>
      <c r="J436" s="1" t="s">
        <v>3190</v>
      </c>
      <c r="K436" s="1" t="s">
        <v>4985</v>
      </c>
      <c r="L436" s="1">
        <v>1</v>
      </c>
      <c r="M436" s="1">
        <v>2</v>
      </c>
      <c r="N436" s="1">
        <v>10</v>
      </c>
      <c r="O436" s="1">
        <v>15</v>
      </c>
      <c r="P436" s="1">
        <v>103</v>
      </c>
      <c r="Q436" s="16">
        <v>372.06131904069764</v>
      </c>
      <c r="R436" s="21">
        <v>1.0169413593312862</v>
      </c>
      <c r="S436" s="21">
        <v>52.187875555245789</v>
      </c>
      <c r="T436" s="21">
        <v>51.170934195914505</v>
      </c>
      <c r="U436" s="21">
        <v>6.5431528475503473E-2</v>
      </c>
      <c r="V436" s="21">
        <v>5.7693652230403689</v>
      </c>
      <c r="W436" s="21">
        <v>5.7039336945648653</v>
      </c>
      <c r="X436" s="13" t="s">
        <v>2350</v>
      </c>
      <c r="Y4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6" s="1">
        <v>41.062301344799998</v>
      </c>
      <c r="AA436" s="1">
        <v>-81.507801864200005</v>
      </c>
      <c r="AB436" s="1">
        <v>41.062602736499997</v>
      </c>
      <c r="AC436" s="1">
        <v>-81.498506908799996</v>
      </c>
    </row>
    <row r="437" spans="1:29" x14ac:dyDescent="0.25">
      <c r="A437" s="13">
        <v>189</v>
      </c>
      <c r="B437" s="22" t="s">
        <v>4937</v>
      </c>
      <c r="C437" s="17">
        <v>12</v>
      </c>
      <c r="D437" s="1" t="s">
        <v>785</v>
      </c>
      <c r="E437" s="1" t="s">
        <v>4504</v>
      </c>
      <c r="F437" s="1" t="s">
        <v>4496</v>
      </c>
      <c r="G437" s="1" t="s">
        <v>3920</v>
      </c>
      <c r="H437" s="1">
        <v>10.1</v>
      </c>
      <c r="I437" s="1">
        <v>10.6</v>
      </c>
      <c r="J437" s="1" t="s">
        <v>3190</v>
      </c>
      <c r="K437" s="1" t="s">
        <v>4987</v>
      </c>
      <c r="L437" s="1">
        <v>0</v>
      </c>
      <c r="M437" s="1">
        <v>3</v>
      </c>
      <c r="N437" s="1">
        <v>7</v>
      </c>
      <c r="O437" s="1">
        <v>6</v>
      </c>
      <c r="P437" s="1">
        <v>33</v>
      </c>
      <c r="Q437" s="16">
        <v>242.48319404069767</v>
      </c>
      <c r="R437" s="21">
        <v>1.0974962288252106</v>
      </c>
      <c r="S437" s="21">
        <v>19.562520484035264</v>
      </c>
      <c r="T437" s="21">
        <v>18.465024255210054</v>
      </c>
      <c r="U437" s="21">
        <v>7.4324348545202035E-2</v>
      </c>
      <c r="V437" s="21">
        <v>5.7684413801598069</v>
      </c>
      <c r="W437" s="21">
        <v>5.6941170316146046</v>
      </c>
      <c r="X437" s="13" t="s">
        <v>2350</v>
      </c>
      <c r="Y4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7" s="1">
        <v>41.465568387799998</v>
      </c>
      <c r="AA437" s="1">
        <v>-81.779038774100002</v>
      </c>
      <c r="AB437" s="1">
        <v>41.466428067499997</v>
      </c>
      <c r="AC437" s="1">
        <v>-81.7694793565</v>
      </c>
    </row>
    <row r="438" spans="1:29" x14ac:dyDescent="0.25">
      <c r="A438" s="13">
        <v>20</v>
      </c>
      <c r="B438" s="22" t="s">
        <v>4967</v>
      </c>
      <c r="C438" s="17">
        <v>8</v>
      </c>
      <c r="D438" s="1" t="s">
        <v>787</v>
      </c>
      <c r="E438" s="1" t="s">
        <v>3952</v>
      </c>
      <c r="F438" s="1" t="s">
        <v>3953</v>
      </c>
      <c r="G438" s="1" t="s">
        <v>3749</v>
      </c>
      <c r="H438" s="1">
        <v>10.3</v>
      </c>
      <c r="I438" s="1">
        <v>10.8</v>
      </c>
      <c r="J438" s="1" t="s">
        <v>3190</v>
      </c>
      <c r="K438" s="1" t="s">
        <v>4975</v>
      </c>
      <c r="L438" s="1">
        <v>2</v>
      </c>
      <c r="M438" s="1">
        <v>2</v>
      </c>
      <c r="N438" s="1">
        <v>8</v>
      </c>
      <c r="O438" s="1">
        <v>11</v>
      </c>
      <c r="P438" s="1">
        <v>49</v>
      </c>
      <c r="Q438" s="16">
        <v>332.89425872093022</v>
      </c>
      <c r="R438" s="21">
        <v>0.84221539776533028</v>
      </c>
      <c r="S438" s="21">
        <v>35.156708472996421</v>
      </c>
      <c r="T438" s="21">
        <v>34.314493075231091</v>
      </c>
      <c r="U438" s="21">
        <v>6.4439125082922932E-2</v>
      </c>
      <c r="V438" s="21">
        <v>5.7673369056395023</v>
      </c>
      <c r="W438" s="21">
        <v>5.7028977805565795</v>
      </c>
      <c r="X438" s="13" t="s">
        <v>2350</v>
      </c>
      <c r="Y4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8" s="1">
        <v>39.2023741633</v>
      </c>
      <c r="AA438" s="1">
        <v>-84.580658098599997</v>
      </c>
      <c r="AB438" s="1">
        <v>39.20914123</v>
      </c>
      <c r="AC438" s="1">
        <v>-84.583804499999999</v>
      </c>
    </row>
    <row r="439" spans="1:29" x14ac:dyDescent="0.25">
      <c r="A439" s="13">
        <v>75</v>
      </c>
      <c r="B439" s="22" t="s">
        <v>4966</v>
      </c>
      <c r="C439" s="17">
        <v>6</v>
      </c>
      <c r="D439" s="1" t="s">
        <v>784</v>
      </c>
      <c r="E439" s="1" t="s">
        <v>3931</v>
      </c>
      <c r="F439" s="1" t="s">
        <v>3932</v>
      </c>
      <c r="G439" s="1" t="s">
        <v>4360</v>
      </c>
      <c r="H439" s="1">
        <v>2.8</v>
      </c>
      <c r="I439" s="1">
        <v>3.3</v>
      </c>
      <c r="J439" s="1" t="s">
        <v>3190</v>
      </c>
      <c r="K439" s="1" t="s">
        <v>4981</v>
      </c>
      <c r="L439" s="1">
        <v>0</v>
      </c>
      <c r="M439" s="1">
        <v>1</v>
      </c>
      <c r="N439" s="1">
        <v>7</v>
      </c>
      <c r="O439" s="1">
        <v>6</v>
      </c>
      <c r="P439" s="1">
        <v>17</v>
      </c>
      <c r="Q439" s="16">
        <v>135.12981468023256</v>
      </c>
      <c r="R439" s="21">
        <v>2.9616531051451704</v>
      </c>
      <c r="S439" s="21">
        <v>13.634559338387543</v>
      </c>
      <c r="T439" s="21">
        <v>10.672906233242372</v>
      </c>
      <c r="U439" s="21">
        <v>0.18377678802259328</v>
      </c>
      <c r="V439" s="21">
        <v>5.7654227709778327</v>
      </c>
      <c r="W439" s="21">
        <v>5.5816459829552398</v>
      </c>
      <c r="X439" s="13" t="s">
        <v>2350</v>
      </c>
      <c r="Y4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39" s="1">
        <v>39.987076618499998</v>
      </c>
      <c r="AA439" s="1">
        <v>-83.023703628500002</v>
      </c>
      <c r="AB439" s="1">
        <v>39.994008017200002</v>
      </c>
      <c r="AC439" s="1">
        <v>-83.024730356199996</v>
      </c>
    </row>
    <row r="440" spans="1:29" x14ac:dyDescent="0.25">
      <c r="A440" s="13">
        <v>33</v>
      </c>
      <c r="B440" s="22" t="s">
        <v>3201</v>
      </c>
      <c r="C440" s="17">
        <v>2</v>
      </c>
      <c r="D440" s="1" t="s">
        <v>786</v>
      </c>
      <c r="E440" s="1" t="s">
        <v>1886</v>
      </c>
      <c r="F440" s="1" t="s">
        <v>5269</v>
      </c>
      <c r="G440" s="1" t="s">
        <v>1373</v>
      </c>
      <c r="H440" s="21">
        <v>1.8690000000060536</v>
      </c>
      <c r="I440" s="21">
        <v>0</v>
      </c>
      <c r="J440" s="1" t="s">
        <v>258</v>
      </c>
      <c r="K440" s="1" t="s">
        <v>259</v>
      </c>
      <c r="L440" s="1">
        <v>0</v>
      </c>
      <c r="M440" s="1">
        <v>2</v>
      </c>
      <c r="N440" s="1">
        <v>21</v>
      </c>
      <c r="O440" s="1">
        <v>13</v>
      </c>
      <c r="P440" s="1">
        <v>57</v>
      </c>
      <c r="Q440" s="16">
        <v>343.52525436046511</v>
      </c>
      <c r="R440" s="21">
        <v>4.3560315340767257</v>
      </c>
      <c r="S440" s="21">
        <v>18.728741911617533</v>
      </c>
      <c r="T440" s="21">
        <v>14.372710377540807</v>
      </c>
      <c r="U440" s="21">
        <v>0.30401690161774875</v>
      </c>
      <c r="V440" s="21">
        <v>5.7605765803877356</v>
      </c>
      <c r="W440" s="21">
        <v>5.4565596787699864</v>
      </c>
      <c r="X440" s="13" t="s">
        <v>2350</v>
      </c>
      <c r="Y4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0" s="1">
        <v>41.638841999999997</v>
      </c>
      <c r="AA440" s="1">
        <v>-83.703558000000001</v>
      </c>
      <c r="AB440" s="1">
        <v>0</v>
      </c>
      <c r="AC440" s="1">
        <v>0</v>
      </c>
    </row>
    <row r="441" spans="1:29" x14ac:dyDescent="0.25">
      <c r="A441" s="13">
        <v>190</v>
      </c>
      <c r="B441" s="22" t="s">
        <v>4937</v>
      </c>
      <c r="C441" s="17">
        <v>6</v>
      </c>
      <c r="D441" s="1" t="s">
        <v>784</v>
      </c>
      <c r="E441" s="1" t="s">
        <v>4493</v>
      </c>
      <c r="F441" s="1" t="s">
        <v>4494</v>
      </c>
      <c r="G441" s="1" t="s">
        <v>4565</v>
      </c>
      <c r="H441" s="1">
        <v>36.6</v>
      </c>
      <c r="I441" s="1">
        <v>37.1</v>
      </c>
      <c r="J441" s="1" t="s">
        <v>3190</v>
      </c>
      <c r="K441" s="1" t="s">
        <v>4987</v>
      </c>
      <c r="L441" s="1">
        <v>1</v>
      </c>
      <c r="M441" s="1">
        <v>2</v>
      </c>
      <c r="N441" s="1">
        <v>7</v>
      </c>
      <c r="O441" s="1">
        <v>6</v>
      </c>
      <c r="P441" s="1">
        <v>35</v>
      </c>
      <c r="Q441" s="16">
        <v>244.48319404069767</v>
      </c>
      <c r="R441" s="21">
        <v>1.1453833978763075</v>
      </c>
      <c r="S441" s="21">
        <v>20.563250638242838</v>
      </c>
      <c r="T441" s="21">
        <v>19.41786724036653</v>
      </c>
      <c r="U441" s="21">
        <v>7.2308328329590457E-2</v>
      </c>
      <c r="V441" s="21">
        <v>5.7339289233370181</v>
      </c>
      <c r="W441" s="21">
        <v>5.6616205950074274</v>
      </c>
      <c r="X441" s="13" t="s">
        <v>2350</v>
      </c>
      <c r="Y4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1" s="1">
        <v>40.007689354</v>
      </c>
      <c r="AA441" s="1">
        <v>-82.8811858503</v>
      </c>
      <c r="AB441" s="1">
        <v>40.0058005773</v>
      </c>
      <c r="AC441" s="1">
        <v>-82.872153881200006</v>
      </c>
    </row>
    <row r="442" spans="1:29" x14ac:dyDescent="0.25">
      <c r="A442" s="13">
        <v>122</v>
      </c>
      <c r="B442" s="22" t="s">
        <v>3197</v>
      </c>
      <c r="C442" s="17">
        <v>7</v>
      </c>
      <c r="D442" s="1" t="s">
        <v>3196</v>
      </c>
      <c r="E442" s="1" t="s">
        <v>931</v>
      </c>
      <c r="F442" s="1" t="s">
        <v>5620</v>
      </c>
      <c r="G442" s="1" t="s">
        <v>386</v>
      </c>
      <c r="H442" s="21">
        <v>4.0170000000071013</v>
      </c>
      <c r="I442" s="21">
        <v>0</v>
      </c>
      <c r="J442" s="1" t="s">
        <v>258</v>
      </c>
      <c r="K442" s="1" t="s">
        <v>259</v>
      </c>
      <c r="L442" s="1">
        <v>1</v>
      </c>
      <c r="M442" s="1">
        <v>4</v>
      </c>
      <c r="N442" s="1">
        <v>14</v>
      </c>
      <c r="O442" s="1">
        <v>15</v>
      </c>
      <c r="P442" s="1">
        <v>73</v>
      </c>
      <c r="Q442" s="16">
        <v>459.60219840116281</v>
      </c>
      <c r="R442" s="21">
        <v>6.3323792894563828</v>
      </c>
      <c r="S442" s="21">
        <v>20.50496310117963</v>
      </c>
      <c r="T442" s="21">
        <v>14.172583811723246</v>
      </c>
      <c r="U442" s="21">
        <v>0.43435574203223631</v>
      </c>
      <c r="V442" s="21">
        <v>5.7316942573041016</v>
      </c>
      <c r="W442" s="21">
        <v>5.2973385152718651</v>
      </c>
      <c r="X442" s="13" t="s">
        <v>2350</v>
      </c>
      <c r="Y4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2" s="1">
        <v>39.821793999999997</v>
      </c>
      <c r="AA442" s="1">
        <v>-84.145300000000006</v>
      </c>
      <c r="AB442" s="1">
        <v>0</v>
      </c>
      <c r="AC442" s="1">
        <v>0</v>
      </c>
    </row>
    <row r="443" spans="1:29" x14ac:dyDescent="0.25">
      <c r="A443" s="13">
        <v>123</v>
      </c>
      <c r="B443" s="22" t="s">
        <v>3197</v>
      </c>
      <c r="C443" s="17">
        <v>5</v>
      </c>
      <c r="D443" s="1" t="s">
        <v>797</v>
      </c>
      <c r="E443" s="1" t="s">
        <v>932</v>
      </c>
      <c r="F443" s="1" t="s">
        <v>5621</v>
      </c>
      <c r="G443" s="1" t="s">
        <v>387</v>
      </c>
      <c r="H443" s="21">
        <v>6.0160000000032596</v>
      </c>
      <c r="I443" s="21">
        <v>0</v>
      </c>
      <c r="J443" s="1" t="s">
        <v>258</v>
      </c>
      <c r="K443" s="1" t="s">
        <v>259</v>
      </c>
      <c r="L443" s="1">
        <v>0</v>
      </c>
      <c r="M443" s="1">
        <v>1</v>
      </c>
      <c r="N443" s="1">
        <v>14</v>
      </c>
      <c r="O443" s="1">
        <v>16</v>
      </c>
      <c r="P443" s="1">
        <v>98</v>
      </c>
      <c r="Q443" s="16">
        <v>306.33293968023258</v>
      </c>
      <c r="R443" s="21">
        <v>8.3176941436781213</v>
      </c>
      <c r="S443" s="21">
        <v>26.436022684269947</v>
      </c>
      <c r="T443" s="21">
        <v>18.118328540591826</v>
      </c>
      <c r="U443" s="21">
        <v>0.57053408310364317</v>
      </c>
      <c r="V443" s="21">
        <v>5.7313423508401975</v>
      </c>
      <c r="W443" s="21">
        <v>5.1608082677365541</v>
      </c>
      <c r="X443" s="13" t="s">
        <v>2350</v>
      </c>
      <c r="Y4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3" s="1">
        <v>39.724128</v>
      </c>
      <c r="AA443" s="1">
        <v>-82.608228999999994</v>
      </c>
      <c r="AB443" s="1">
        <v>0</v>
      </c>
      <c r="AC443" s="1">
        <v>0</v>
      </c>
    </row>
    <row r="444" spans="1:29" x14ac:dyDescent="0.25">
      <c r="A444" s="13">
        <v>124</v>
      </c>
      <c r="B444" s="22" t="s">
        <v>3197</v>
      </c>
      <c r="C444" s="17">
        <v>2</v>
      </c>
      <c r="D444" s="1" t="s">
        <v>786</v>
      </c>
      <c r="E444" s="1" t="s">
        <v>933</v>
      </c>
      <c r="F444" s="1" t="s">
        <v>5571</v>
      </c>
      <c r="G444" s="1" t="s">
        <v>388</v>
      </c>
      <c r="H444" s="21">
        <v>1.0010000000038417</v>
      </c>
      <c r="I444" s="21">
        <v>0</v>
      </c>
      <c r="J444" s="1" t="s">
        <v>258</v>
      </c>
      <c r="K444" s="1" t="s">
        <v>259</v>
      </c>
      <c r="L444" s="1">
        <v>0</v>
      </c>
      <c r="M444" s="1">
        <v>3</v>
      </c>
      <c r="N444" s="1">
        <v>14</v>
      </c>
      <c r="O444" s="1">
        <v>15</v>
      </c>
      <c r="P444" s="1">
        <v>73</v>
      </c>
      <c r="Q444" s="16">
        <v>368.24881904069764</v>
      </c>
      <c r="R444" s="21">
        <v>7.2664561189641468</v>
      </c>
      <c r="S444" s="21">
        <v>21.09123882175556</v>
      </c>
      <c r="T444" s="21">
        <v>13.824782702791413</v>
      </c>
      <c r="U444" s="21">
        <v>0.49842670428042368</v>
      </c>
      <c r="V444" s="21">
        <v>5.7211960552832233</v>
      </c>
      <c r="W444" s="21">
        <v>5.2227693510027997</v>
      </c>
      <c r="X444" s="13" t="s">
        <v>2350</v>
      </c>
      <c r="Y4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4" s="1">
        <v>41.707116999999997</v>
      </c>
      <c r="AA444" s="1">
        <v>-83.566086999999996</v>
      </c>
      <c r="AB444" s="1">
        <v>0</v>
      </c>
      <c r="AC444" s="1">
        <v>0</v>
      </c>
    </row>
    <row r="445" spans="1:29" x14ac:dyDescent="0.25">
      <c r="A445" s="13">
        <v>191</v>
      </c>
      <c r="B445" s="22" t="s">
        <v>4937</v>
      </c>
      <c r="C445" s="17">
        <v>12</v>
      </c>
      <c r="D445" s="1" t="s">
        <v>785</v>
      </c>
      <c r="E445" s="1" t="s">
        <v>4499</v>
      </c>
      <c r="F445" s="1" t="s">
        <v>4500</v>
      </c>
      <c r="G445" s="1" t="s">
        <v>4566</v>
      </c>
      <c r="H445" s="1">
        <v>22.8</v>
      </c>
      <c r="I445" s="1">
        <v>23.3</v>
      </c>
      <c r="J445" s="1" t="s">
        <v>3190</v>
      </c>
      <c r="K445" s="1" t="s">
        <v>4985</v>
      </c>
      <c r="L445" s="1">
        <v>1</v>
      </c>
      <c r="M445" s="1">
        <v>3</v>
      </c>
      <c r="N445" s="1">
        <v>8</v>
      </c>
      <c r="O445" s="1">
        <v>9</v>
      </c>
      <c r="P445" s="1">
        <v>51</v>
      </c>
      <c r="Q445" s="16">
        <v>326.01925872093022</v>
      </c>
      <c r="R445" s="21">
        <v>1.5507890349016729</v>
      </c>
      <c r="S445" s="21">
        <v>28.754576477434117</v>
      </c>
      <c r="T445" s="21">
        <v>27.203787442532445</v>
      </c>
      <c r="U445" s="21">
        <v>0.12689436776207694</v>
      </c>
      <c r="V445" s="21">
        <v>5.7132169646986757</v>
      </c>
      <c r="W445" s="21">
        <v>5.5863225969365988</v>
      </c>
      <c r="X445" s="13" t="s">
        <v>2350</v>
      </c>
      <c r="Y4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5" s="1">
        <v>41.424830389199997</v>
      </c>
      <c r="AA445" s="1">
        <v>-81.557879170999996</v>
      </c>
      <c r="AB445" s="1">
        <v>41.424884005400003</v>
      </c>
      <c r="AC445" s="1">
        <v>-81.548266524699997</v>
      </c>
    </row>
    <row r="446" spans="1:29" x14ac:dyDescent="0.25">
      <c r="A446" s="13">
        <v>192</v>
      </c>
      <c r="B446" s="22" t="s">
        <v>4937</v>
      </c>
      <c r="C446" s="17">
        <v>7</v>
      </c>
      <c r="D446" s="1" t="s">
        <v>3196</v>
      </c>
      <c r="E446" s="1" t="s">
        <v>4505</v>
      </c>
      <c r="F446" s="1" t="s">
        <v>4519</v>
      </c>
      <c r="G446" s="1" t="s">
        <v>3918</v>
      </c>
      <c r="H446" s="1">
        <v>6.8</v>
      </c>
      <c r="I446" s="1">
        <v>7.3</v>
      </c>
      <c r="J446" s="1" t="s">
        <v>3190</v>
      </c>
      <c r="K446" s="1" t="s">
        <v>4988</v>
      </c>
      <c r="L446" s="1">
        <v>0</v>
      </c>
      <c r="M446" s="1">
        <v>3</v>
      </c>
      <c r="N446" s="1">
        <v>8</v>
      </c>
      <c r="O446" s="1">
        <v>11</v>
      </c>
      <c r="P446" s="1">
        <v>67</v>
      </c>
      <c r="Q446" s="16">
        <v>305.21756904069764</v>
      </c>
      <c r="R446" s="21">
        <v>0.97633207316063775</v>
      </c>
      <c r="S446" s="21">
        <v>35.575463750474839</v>
      </c>
      <c r="T446" s="21">
        <v>34.599131677314205</v>
      </c>
      <c r="U446" s="21">
        <v>7.4300928687722062E-2</v>
      </c>
      <c r="V446" s="21">
        <v>5.7088170072452149</v>
      </c>
      <c r="W446" s="21">
        <v>5.6345160785574926</v>
      </c>
      <c r="X446" s="13" t="s">
        <v>2350</v>
      </c>
      <c r="Y4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6" s="1">
        <v>39.682895862700001</v>
      </c>
      <c r="AA446" s="1">
        <v>-84.229380131799999</v>
      </c>
      <c r="AB446" s="1">
        <v>39.690125396900001</v>
      </c>
      <c r="AC446" s="1">
        <v>-84.229352003700001</v>
      </c>
    </row>
    <row r="447" spans="1:29" x14ac:dyDescent="0.25">
      <c r="A447" s="13">
        <v>193</v>
      </c>
      <c r="B447" s="22" t="s">
        <v>4937</v>
      </c>
      <c r="C447" s="17">
        <v>6</v>
      </c>
      <c r="D447" s="1" t="s">
        <v>784</v>
      </c>
      <c r="E447" s="1" t="s">
        <v>4493</v>
      </c>
      <c r="F447" s="1" t="s">
        <v>4508</v>
      </c>
      <c r="G447" s="1" t="s">
        <v>4565</v>
      </c>
      <c r="H447" s="1">
        <v>23.8</v>
      </c>
      <c r="I447" s="1">
        <v>24.3</v>
      </c>
      <c r="J447" s="1" t="s">
        <v>3190</v>
      </c>
      <c r="K447" s="1" t="s">
        <v>4987</v>
      </c>
      <c r="L447" s="1">
        <v>0</v>
      </c>
      <c r="M447" s="1">
        <v>0</v>
      </c>
      <c r="N447" s="1">
        <v>9</v>
      </c>
      <c r="O447" s="1">
        <v>6</v>
      </c>
      <c r="P447" s="1">
        <v>37</v>
      </c>
      <c r="Q447" s="16">
        <v>122.546875</v>
      </c>
      <c r="R447" s="21">
        <v>1.4026170934677873</v>
      </c>
      <c r="S447" s="21">
        <v>20.939575507923717</v>
      </c>
      <c r="T447" s="21">
        <v>19.536958414455931</v>
      </c>
      <c r="U447" s="21">
        <v>0.10298468383231171</v>
      </c>
      <c r="V447" s="21">
        <v>5.6984878385052378</v>
      </c>
      <c r="W447" s="21">
        <v>5.5955031546729259</v>
      </c>
      <c r="X447" s="13" t="s">
        <v>2350</v>
      </c>
      <c r="Y4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7" s="1">
        <v>40.112101676000002</v>
      </c>
      <c r="AA447" s="1">
        <v>-83.016965121200002</v>
      </c>
      <c r="AB447" s="1">
        <v>40.111772650399999</v>
      </c>
      <c r="AC447" s="1">
        <v>-83.007547359</v>
      </c>
    </row>
    <row r="448" spans="1:29" x14ac:dyDescent="0.25">
      <c r="A448" s="13">
        <v>194</v>
      </c>
      <c r="B448" s="22" t="s">
        <v>4937</v>
      </c>
      <c r="C448" s="17">
        <v>6</v>
      </c>
      <c r="D448" s="1" t="s">
        <v>784</v>
      </c>
      <c r="E448" s="1" t="s">
        <v>3842</v>
      </c>
      <c r="F448" s="1" t="s">
        <v>4501</v>
      </c>
      <c r="G448" s="1" t="s">
        <v>3916</v>
      </c>
      <c r="H448" s="1">
        <v>16.3</v>
      </c>
      <c r="I448" s="1">
        <v>16.8</v>
      </c>
      <c r="J448" s="1" t="s">
        <v>3190</v>
      </c>
      <c r="K448" s="1" t="s">
        <v>4980</v>
      </c>
      <c r="L448" s="1">
        <v>0</v>
      </c>
      <c r="M448" s="1">
        <v>0</v>
      </c>
      <c r="N448" s="1">
        <v>11</v>
      </c>
      <c r="O448" s="1">
        <v>9</v>
      </c>
      <c r="P448" s="1">
        <v>34</v>
      </c>
      <c r="Q448" s="16">
        <v>145.953125</v>
      </c>
      <c r="R448" s="21">
        <v>1.2000295671131163</v>
      </c>
      <c r="S448" s="21">
        <v>22.172624336512971</v>
      </c>
      <c r="T448" s="21">
        <v>20.972594769399855</v>
      </c>
      <c r="U448" s="21">
        <v>9.2764849816018527E-2</v>
      </c>
      <c r="V448" s="21">
        <v>5.6981194537821098</v>
      </c>
      <c r="W448" s="21">
        <v>5.6053546039660915</v>
      </c>
      <c r="X448" s="13" t="s">
        <v>2350</v>
      </c>
      <c r="Y4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8" s="1">
        <v>39.953512913899999</v>
      </c>
      <c r="AA448" s="1">
        <v>-82.957216700299995</v>
      </c>
      <c r="AB448" s="1">
        <v>39.953067448399999</v>
      </c>
      <c r="AC448" s="1">
        <v>-82.947813332600006</v>
      </c>
    </row>
    <row r="449" spans="1:29" x14ac:dyDescent="0.25">
      <c r="A449" s="13">
        <v>76</v>
      </c>
      <c r="B449" s="22" t="s">
        <v>4966</v>
      </c>
      <c r="C449" s="17">
        <v>4</v>
      </c>
      <c r="D449" s="1" t="s">
        <v>800</v>
      </c>
      <c r="E449" s="1" t="s">
        <v>3271</v>
      </c>
      <c r="F449" s="1" t="s">
        <v>4015</v>
      </c>
      <c r="G449" s="1" t="s">
        <v>3721</v>
      </c>
      <c r="H449" s="1">
        <v>22.1</v>
      </c>
      <c r="I449" s="1">
        <v>22.6</v>
      </c>
      <c r="J449" s="1" t="s">
        <v>3190</v>
      </c>
      <c r="K449" s="1" t="s">
        <v>4984</v>
      </c>
      <c r="L449" s="1">
        <v>0</v>
      </c>
      <c r="M449" s="1">
        <v>0</v>
      </c>
      <c r="N449" s="1">
        <v>10</v>
      </c>
      <c r="O449" s="1">
        <v>3</v>
      </c>
      <c r="P449" s="1">
        <v>58</v>
      </c>
      <c r="Q449" s="16">
        <v>136.78125</v>
      </c>
      <c r="R449" s="21">
        <v>1.7634051885007147</v>
      </c>
      <c r="S449" s="21">
        <v>35.410728260764493</v>
      </c>
      <c r="T449" s="21">
        <v>33.647323072263781</v>
      </c>
      <c r="U449" s="21">
        <v>0.10386549996505613</v>
      </c>
      <c r="V449" s="21">
        <v>5.6898378385741273</v>
      </c>
      <c r="W449" s="21">
        <v>5.5859723386090714</v>
      </c>
      <c r="X449" s="13" t="s">
        <v>2350</v>
      </c>
      <c r="Y4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49" s="1">
        <v>40.8246235537</v>
      </c>
      <c r="AA449" s="1">
        <v>-81.396873750799998</v>
      </c>
      <c r="AB449" s="1">
        <v>40.829403163400002</v>
      </c>
      <c r="AC449" s="1">
        <v>-81.394948813799999</v>
      </c>
    </row>
    <row r="450" spans="1:29" x14ac:dyDescent="0.25">
      <c r="A450" s="13">
        <v>125</v>
      </c>
      <c r="B450" s="22" t="s">
        <v>3197</v>
      </c>
      <c r="C450" s="17">
        <v>12</v>
      </c>
      <c r="D450" s="1" t="s">
        <v>794</v>
      </c>
      <c r="E450" s="1" t="s">
        <v>934</v>
      </c>
      <c r="F450" s="1" t="s">
        <v>3340</v>
      </c>
      <c r="G450" s="1" t="s">
        <v>389</v>
      </c>
      <c r="H450" s="21">
        <v>7.2899999999935972</v>
      </c>
      <c r="I450" s="21">
        <v>0</v>
      </c>
      <c r="J450" s="1" t="s">
        <v>258</v>
      </c>
      <c r="K450" s="1" t="s">
        <v>259</v>
      </c>
      <c r="L450" s="1">
        <v>0</v>
      </c>
      <c r="M450" s="1">
        <v>2</v>
      </c>
      <c r="N450" s="1">
        <v>12</v>
      </c>
      <c r="O450" s="1">
        <v>16</v>
      </c>
      <c r="P450" s="1">
        <v>149</v>
      </c>
      <c r="Q450" s="16">
        <v>389.91587936046511</v>
      </c>
      <c r="R450" s="21">
        <v>12.191725257358858</v>
      </c>
      <c r="S450" s="21">
        <v>36.281979791073852</v>
      </c>
      <c r="T450" s="21">
        <v>24.090254533714994</v>
      </c>
      <c r="U450" s="21">
        <v>0.83626479538749676</v>
      </c>
      <c r="V450" s="21">
        <v>5.6868157696360351</v>
      </c>
      <c r="W450" s="21">
        <v>4.850550974248538</v>
      </c>
      <c r="X450" s="13" t="s">
        <v>2351</v>
      </c>
      <c r="Y4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0" s="1">
        <v>41.653013000000001</v>
      </c>
      <c r="AA450" s="1">
        <v>-81.377133000000001</v>
      </c>
      <c r="AB450" s="1">
        <v>0</v>
      </c>
      <c r="AC450" s="1">
        <v>0</v>
      </c>
    </row>
    <row r="451" spans="1:29" x14ac:dyDescent="0.25">
      <c r="A451" s="13">
        <v>195</v>
      </c>
      <c r="B451" s="22" t="s">
        <v>4937</v>
      </c>
      <c r="C451" s="17">
        <v>6</v>
      </c>
      <c r="D451" s="1" t="s">
        <v>784</v>
      </c>
      <c r="E451" s="1" t="s">
        <v>3842</v>
      </c>
      <c r="F451" s="1" t="s">
        <v>4501</v>
      </c>
      <c r="G451" s="1" t="s">
        <v>3916</v>
      </c>
      <c r="H451" s="1">
        <v>13</v>
      </c>
      <c r="I451" s="1">
        <v>13.5</v>
      </c>
      <c r="J451" s="1" t="s">
        <v>3190</v>
      </c>
      <c r="K451" s="1" t="s">
        <v>4988</v>
      </c>
      <c r="L451" s="1">
        <v>0</v>
      </c>
      <c r="M451" s="1">
        <v>0</v>
      </c>
      <c r="N451" s="1">
        <v>16</v>
      </c>
      <c r="O451" s="1">
        <v>14</v>
      </c>
      <c r="P451" s="1">
        <v>67</v>
      </c>
      <c r="Q451" s="16">
        <v>233.875</v>
      </c>
      <c r="R451" s="21">
        <v>0.73351379179257759</v>
      </c>
      <c r="S451" s="21">
        <v>27.315631272023566</v>
      </c>
      <c r="T451" s="21">
        <v>26.582117480230988</v>
      </c>
      <c r="U451" s="21">
        <v>5.709268445359357E-2</v>
      </c>
      <c r="V451" s="21">
        <v>5.6863463901852365</v>
      </c>
      <c r="W451" s="21">
        <v>5.6292537057316432</v>
      </c>
      <c r="X451" s="13" t="s">
        <v>2350</v>
      </c>
      <c r="Y4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1" s="1">
        <v>39.950851092299999</v>
      </c>
      <c r="AA451" s="1">
        <v>-83.018208269200002</v>
      </c>
      <c r="AB451" s="1">
        <v>39.953129195000002</v>
      </c>
      <c r="AC451" s="1">
        <v>-83.0092646441</v>
      </c>
    </row>
    <row r="452" spans="1:29" x14ac:dyDescent="0.25">
      <c r="A452" s="13">
        <v>196</v>
      </c>
      <c r="B452" s="22" t="s">
        <v>4937</v>
      </c>
      <c r="C452" s="17">
        <v>8</v>
      </c>
      <c r="D452" s="1" t="s">
        <v>787</v>
      </c>
      <c r="E452" s="1" t="s">
        <v>4517</v>
      </c>
      <c r="F452" s="1" t="s">
        <v>4518</v>
      </c>
      <c r="G452" s="1" t="s">
        <v>3923</v>
      </c>
      <c r="H452" s="1">
        <v>26.6</v>
      </c>
      <c r="I452" s="1">
        <v>27.1</v>
      </c>
      <c r="J452" s="1" t="s">
        <v>3190</v>
      </c>
      <c r="K452" s="1" t="s">
        <v>4985</v>
      </c>
      <c r="L452" s="1">
        <v>0</v>
      </c>
      <c r="M452" s="1">
        <v>1</v>
      </c>
      <c r="N452" s="1">
        <v>11</v>
      </c>
      <c r="O452" s="1">
        <v>12</v>
      </c>
      <c r="P452" s="1">
        <v>53</v>
      </c>
      <c r="Q452" s="16">
        <v>223.94231468023256</v>
      </c>
      <c r="R452" s="21">
        <v>1.2470550692665625</v>
      </c>
      <c r="S452" s="21">
        <v>30.866032501825771</v>
      </c>
      <c r="T452" s="21">
        <v>29.618977432559209</v>
      </c>
      <c r="U452" s="21">
        <v>8.7671269711871405E-2</v>
      </c>
      <c r="V452" s="21">
        <v>5.6859483812014604</v>
      </c>
      <c r="W452" s="21">
        <v>5.5982771114895886</v>
      </c>
      <c r="X452" s="13" t="s">
        <v>2350</v>
      </c>
      <c r="Y4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2" s="1">
        <v>39.287644697600001</v>
      </c>
      <c r="AA452" s="1">
        <v>-84.4310839101</v>
      </c>
      <c r="AB452" s="1">
        <v>39.285347986700003</v>
      </c>
      <c r="AC452" s="1">
        <v>-84.422250187499998</v>
      </c>
    </row>
    <row r="453" spans="1:29" x14ac:dyDescent="0.25">
      <c r="A453" s="13">
        <v>197</v>
      </c>
      <c r="B453" s="22" t="s">
        <v>4937</v>
      </c>
      <c r="C453" s="17">
        <v>12</v>
      </c>
      <c r="D453" s="1" t="s">
        <v>785</v>
      </c>
      <c r="E453" s="1" t="s">
        <v>4504</v>
      </c>
      <c r="F453" s="1" t="s">
        <v>4496</v>
      </c>
      <c r="G453" s="1" t="s">
        <v>3920</v>
      </c>
      <c r="H453" s="1">
        <v>24.5</v>
      </c>
      <c r="I453" s="1">
        <v>25</v>
      </c>
      <c r="J453" s="1" t="s">
        <v>3190</v>
      </c>
      <c r="K453" s="1" t="s">
        <v>4987</v>
      </c>
      <c r="L453" s="1">
        <v>0</v>
      </c>
      <c r="M453" s="1">
        <v>3</v>
      </c>
      <c r="N453" s="1">
        <v>7</v>
      </c>
      <c r="O453" s="1">
        <v>5</v>
      </c>
      <c r="P453" s="1">
        <v>26</v>
      </c>
      <c r="Q453" s="16">
        <v>231.04569404069767</v>
      </c>
      <c r="R453" s="21">
        <v>1.2356611190577116</v>
      </c>
      <c r="S453" s="21">
        <v>16.343113382141333</v>
      </c>
      <c r="T453" s="21">
        <v>15.107452263083621</v>
      </c>
      <c r="U453" s="21">
        <v>9.9532464063803283E-2</v>
      </c>
      <c r="V453" s="21">
        <v>5.6733189172148446</v>
      </c>
      <c r="W453" s="21">
        <v>5.5737864531510413</v>
      </c>
      <c r="X453" s="13" t="s">
        <v>2350</v>
      </c>
      <c r="Y4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3" s="1">
        <v>41.566761679999999</v>
      </c>
      <c r="AA453" s="1">
        <v>-81.578621364399993</v>
      </c>
      <c r="AB453" s="1">
        <v>41.569686017099997</v>
      </c>
      <c r="AC453" s="1">
        <v>-81.569816391499998</v>
      </c>
    </row>
    <row r="454" spans="1:29" x14ac:dyDescent="0.25">
      <c r="A454" s="13">
        <v>198</v>
      </c>
      <c r="B454" s="22" t="s">
        <v>4937</v>
      </c>
      <c r="C454" s="17">
        <v>8</v>
      </c>
      <c r="D454" s="1" t="s">
        <v>787</v>
      </c>
      <c r="E454" s="1" t="s">
        <v>3894</v>
      </c>
      <c r="F454" s="1" t="s">
        <v>3895</v>
      </c>
      <c r="G454" s="1" t="s">
        <v>3923</v>
      </c>
      <c r="H454" s="1">
        <v>30.1</v>
      </c>
      <c r="I454" s="1">
        <v>30.6</v>
      </c>
      <c r="J454" s="1" t="s">
        <v>3190</v>
      </c>
      <c r="K454" s="1" t="s">
        <v>4986</v>
      </c>
      <c r="L454" s="1">
        <v>0</v>
      </c>
      <c r="M454" s="1">
        <v>1</v>
      </c>
      <c r="N454" s="1">
        <v>4</v>
      </c>
      <c r="O454" s="1">
        <v>12</v>
      </c>
      <c r="P454" s="1">
        <v>64</v>
      </c>
      <c r="Q454" s="16">
        <v>189.11418968023256</v>
      </c>
      <c r="R454" s="21">
        <v>1.0129353467951163</v>
      </c>
      <c r="S454" s="21">
        <v>32.265166817206946</v>
      </c>
      <c r="T454" s="21">
        <v>31.252231470411829</v>
      </c>
      <c r="U454" s="21">
        <v>5.6696029747244775E-2</v>
      </c>
      <c r="V454" s="21">
        <v>5.6714391647110629</v>
      </c>
      <c r="W454" s="21">
        <v>5.6147431349638177</v>
      </c>
      <c r="X454" s="13" t="s">
        <v>2350</v>
      </c>
      <c r="Y4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4" s="1">
        <v>39.282397760000002</v>
      </c>
      <c r="AA454" s="1">
        <v>-84.366690433800002</v>
      </c>
      <c r="AB454" s="1">
        <v>39.277374946800002</v>
      </c>
      <c r="AC454" s="1">
        <v>-84.359953501199996</v>
      </c>
    </row>
    <row r="455" spans="1:29" x14ac:dyDescent="0.25">
      <c r="A455" s="13">
        <v>126</v>
      </c>
      <c r="B455" s="22" t="s">
        <v>3197</v>
      </c>
      <c r="C455" s="17">
        <v>12</v>
      </c>
      <c r="D455" s="1" t="s">
        <v>785</v>
      </c>
      <c r="E455" s="1" t="s">
        <v>935</v>
      </c>
      <c r="F455" s="1" t="s">
        <v>5622</v>
      </c>
      <c r="G455" s="1" t="s">
        <v>390</v>
      </c>
      <c r="H455" s="21">
        <v>2.7930000000051223</v>
      </c>
      <c r="I455" s="21">
        <v>0</v>
      </c>
      <c r="J455" s="1" t="s">
        <v>258</v>
      </c>
      <c r="K455" s="1" t="s">
        <v>259</v>
      </c>
      <c r="L455" s="1">
        <v>0</v>
      </c>
      <c r="M455" s="1">
        <v>2</v>
      </c>
      <c r="N455" s="1">
        <v>13</v>
      </c>
      <c r="O455" s="1">
        <v>17</v>
      </c>
      <c r="P455" s="1">
        <v>49</v>
      </c>
      <c r="Q455" s="16">
        <v>300.90025436046511</v>
      </c>
      <c r="R455" s="21">
        <v>7.0992296896087481</v>
      </c>
      <c r="S455" s="21">
        <v>16.162064336886711</v>
      </c>
      <c r="T455" s="21">
        <v>9.0628346472779633</v>
      </c>
      <c r="U455" s="21">
        <v>0.48695617219606063</v>
      </c>
      <c r="V455" s="21">
        <v>5.6698015039518967</v>
      </c>
      <c r="W455" s="21">
        <v>5.1828453317558365</v>
      </c>
      <c r="X455" s="13" t="s">
        <v>2350</v>
      </c>
      <c r="Y4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5" s="1">
        <v>41.449863999999998</v>
      </c>
      <c r="AA455" s="1">
        <v>-81.536118999999999</v>
      </c>
      <c r="AB455" s="1">
        <v>0</v>
      </c>
      <c r="AC455" s="1">
        <v>0</v>
      </c>
    </row>
    <row r="456" spans="1:29" x14ac:dyDescent="0.25">
      <c r="A456" s="13">
        <v>77</v>
      </c>
      <c r="B456" s="22" t="s">
        <v>4966</v>
      </c>
      <c r="C456" s="17">
        <v>7</v>
      </c>
      <c r="D456" s="1" t="s">
        <v>3196</v>
      </c>
      <c r="E456" s="1" t="s">
        <v>4016</v>
      </c>
      <c r="F456" s="1" t="s">
        <v>4017</v>
      </c>
      <c r="G456" s="1" t="s">
        <v>3715</v>
      </c>
      <c r="H456" s="1">
        <v>17.8</v>
      </c>
      <c r="I456" s="1">
        <v>18.3</v>
      </c>
      <c r="J456" s="1" t="s">
        <v>3190</v>
      </c>
      <c r="K456" s="1" t="s">
        <v>4981</v>
      </c>
      <c r="L456" s="1">
        <v>0</v>
      </c>
      <c r="M456" s="1">
        <v>3</v>
      </c>
      <c r="N456" s="1">
        <v>7</v>
      </c>
      <c r="O456" s="1">
        <v>6</v>
      </c>
      <c r="P456" s="1">
        <v>20</v>
      </c>
      <c r="Q456" s="16">
        <v>229.48319404069767</v>
      </c>
      <c r="R456" s="21">
        <v>1.9279946229317833</v>
      </c>
      <c r="S456" s="21">
        <v>14.176307592869525</v>
      </c>
      <c r="T456" s="21">
        <v>12.248312969937743</v>
      </c>
      <c r="U456" s="21">
        <v>0.11458304535678354</v>
      </c>
      <c r="V456" s="21">
        <v>5.66311325751251</v>
      </c>
      <c r="W456" s="21">
        <v>5.5485302121557263</v>
      </c>
      <c r="X456" s="13" t="s">
        <v>2350</v>
      </c>
      <c r="Y4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6" s="1">
        <v>39.754875517899997</v>
      </c>
      <c r="AA456" s="1">
        <v>-84.161049848800005</v>
      </c>
      <c r="AB456" s="1">
        <v>39.754349184799999</v>
      </c>
      <c r="AC456" s="1">
        <v>-84.151696893700006</v>
      </c>
    </row>
    <row r="457" spans="1:29" x14ac:dyDescent="0.25">
      <c r="A457" s="13">
        <v>78</v>
      </c>
      <c r="B457" s="22" t="s">
        <v>4966</v>
      </c>
      <c r="C457" s="17">
        <v>7</v>
      </c>
      <c r="D457" s="1" t="s">
        <v>3196</v>
      </c>
      <c r="E457" s="1" t="s">
        <v>4016</v>
      </c>
      <c r="F457" s="1" t="s">
        <v>4017</v>
      </c>
      <c r="G457" s="1" t="s">
        <v>3715</v>
      </c>
      <c r="H457" s="1">
        <v>15.3</v>
      </c>
      <c r="I457" s="1">
        <v>15.8</v>
      </c>
      <c r="J457" s="1" t="s">
        <v>3190</v>
      </c>
      <c r="K457" s="1" t="s">
        <v>4981</v>
      </c>
      <c r="L457" s="1">
        <v>0</v>
      </c>
      <c r="M457" s="1">
        <v>0</v>
      </c>
      <c r="N457" s="1">
        <v>9</v>
      </c>
      <c r="O457" s="1">
        <v>7</v>
      </c>
      <c r="P457" s="1">
        <v>36</v>
      </c>
      <c r="Q457" s="16">
        <v>125.984375</v>
      </c>
      <c r="R457" s="21">
        <v>1.9279946229317833</v>
      </c>
      <c r="S457" s="21">
        <v>20.474244877782144</v>
      </c>
      <c r="T457" s="21">
        <v>18.54625025485036</v>
      </c>
      <c r="U457" s="21">
        <v>0.11458304535678354</v>
      </c>
      <c r="V457" s="21">
        <v>5.66311325751251</v>
      </c>
      <c r="W457" s="21">
        <v>5.5485302121557263</v>
      </c>
      <c r="X457" s="13" t="s">
        <v>2350</v>
      </c>
      <c r="Y4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7" s="1">
        <v>39.747721098500001</v>
      </c>
      <c r="AA457" s="1">
        <v>-84.2065508421</v>
      </c>
      <c r="AB457" s="1">
        <v>39.7500762962</v>
      </c>
      <c r="AC457" s="1">
        <v>-84.197699331099997</v>
      </c>
    </row>
    <row r="458" spans="1:29" x14ac:dyDescent="0.25">
      <c r="A458" s="13">
        <v>199</v>
      </c>
      <c r="B458" s="22" t="s">
        <v>4937</v>
      </c>
      <c r="C458" s="17">
        <v>8</v>
      </c>
      <c r="D458" s="1" t="s">
        <v>788</v>
      </c>
      <c r="E458" s="1" t="s">
        <v>4524</v>
      </c>
      <c r="F458" s="1" t="s">
        <v>4537</v>
      </c>
      <c r="G458" s="1" t="s">
        <v>3918</v>
      </c>
      <c r="H458" s="1">
        <v>1.4</v>
      </c>
      <c r="I458" s="1">
        <v>1.9</v>
      </c>
      <c r="J458" s="1" t="s">
        <v>3190</v>
      </c>
      <c r="K458" s="1" t="s">
        <v>4987</v>
      </c>
      <c r="L458" s="1">
        <v>0</v>
      </c>
      <c r="M458" s="1">
        <v>0</v>
      </c>
      <c r="N458" s="1">
        <v>10</v>
      </c>
      <c r="O458" s="1">
        <v>5</v>
      </c>
      <c r="P458" s="1">
        <v>59</v>
      </c>
      <c r="Q458" s="16">
        <v>146.65625</v>
      </c>
      <c r="R458" s="21">
        <v>1.2414608384636512</v>
      </c>
      <c r="S458" s="21">
        <v>29.334983371171056</v>
      </c>
      <c r="T458" s="21">
        <v>28.093522532707404</v>
      </c>
      <c r="U458" s="21">
        <v>9.9780782107630389E-2</v>
      </c>
      <c r="V458" s="21">
        <v>5.6589817106187059</v>
      </c>
      <c r="W458" s="21">
        <v>5.5592009285110757</v>
      </c>
      <c r="X458" s="13" t="s">
        <v>2350</v>
      </c>
      <c r="Y4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8" s="1">
        <v>39.317981164700001</v>
      </c>
      <c r="AA458" s="1">
        <v>-84.428014798000007</v>
      </c>
      <c r="AB458" s="1">
        <v>39.3236192253</v>
      </c>
      <c r="AC458" s="1">
        <v>-84.422142334</v>
      </c>
    </row>
    <row r="459" spans="1:29" x14ac:dyDescent="0.25">
      <c r="A459" s="13">
        <v>200</v>
      </c>
      <c r="B459" s="22" t="s">
        <v>4937</v>
      </c>
      <c r="C459" s="17">
        <v>12</v>
      </c>
      <c r="D459" s="1" t="s">
        <v>785</v>
      </c>
      <c r="E459" s="1" t="s">
        <v>4504</v>
      </c>
      <c r="F459" s="1" t="s">
        <v>4496</v>
      </c>
      <c r="G459" s="1" t="s">
        <v>3920</v>
      </c>
      <c r="H459" s="1">
        <v>23.4</v>
      </c>
      <c r="I459" s="1">
        <v>23.9</v>
      </c>
      <c r="J459" s="1" t="s">
        <v>3190</v>
      </c>
      <c r="K459" s="1" t="s">
        <v>4986</v>
      </c>
      <c r="L459" s="1">
        <v>0</v>
      </c>
      <c r="M459" s="1">
        <v>4</v>
      </c>
      <c r="N459" s="1">
        <v>6</v>
      </c>
      <c r="O459" s="1">
        <v>12</v>
      </c>
      <c r="P459" s="1">
        <v>25</v>
      </c>
      <c r="Q459" s="16">
        <v>300.23800872093022</v>
      </c>
      <c r="R459" s="21">
        <v>0.98783725768711339</v>
      </c>
      <c r="S459" s="21">
        <v>18.718275887530897</v>
      </c>
      <c r="T459" s="21">
        <v>17.730438629843782</v>
      </c>
      <c r="U459" s="21">
        <v>3.3474462800459417E-2</v>
      </c>
      <c r="V459" s="21">
        <v>5.6523913851184195</v>
      </c>
      <c r="W459" s="21">
        <v>5.6189169223179602</v>
      </c>
      <c r="X459" s="13" t="s">
        <v>2350</v>
      </c>
      <c r="Y4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59" s="1">
        <v>41.5574417248</v>
      </c>
      <c r="AA459" s="1">
        <v>-81.5942344451</v>
      </c>
      <c r="AB459" s="1">
        <v>41.563462353200002</v>
      </c>
      <c r="AC459" s="1">
        <v>-81.589280694500005</v>
      </c>
    </row>
    <row r="460" spans="1:29" x14ac:dyDescent="0.25">
      <c r="A460" s="13">
        <v>127</v>
      </c>
      <c r="B460" s="22" t="s">
        <v>3197</v>
      </c>
      <c r="C460" s="17">
        <v>6</v>
      </c>
      <c r="D460" s="1" t="s">
        <v>784</v>
      </c>
      <c r="E460" s="1" t="s">
        <v>936</v>
      </c>
      <c r="F460" s="1" t="s">
        <v>5623</v>
      </c>
      <c r="G460" s="1" t="s">
        <v>391</v>
      </c>
      <c r="H460" s="21">
        <v>0.2470000000030268</v>
      </c>
      <c r="I460" s="21">
        <v>0</v>
      </c>
      <c r="J460" s="1" t="s">
        <v>258</v>
      </c>
      <c r="K460" s="1" t="s">
        <v>259</v>
      </c>
      <c r="L460" s="1">
        <v>0</v>
      </c>
      <c r="M460" s="1">
        <v>7</v>
      </c>
      <c r="N460" s="1">
        <v>21</v>
      </c>
      <c r="O460" s="1">
        <v>3</v>
      </c>
      <c r="P460" s="1">
        <v>35</v>
      </c>
      <c r="Q460" s="16">
        <v>505.53370276162786</v>
      </c>
      <c r="R460" s="21">
        <v>8.1362674546697384</v>
      </c>
      <c r="S460" s="21">
        <v>13.34289923240012</v>
      </c>
      <c r="T460" s="21">
        <v>5.2066317777303812</v>
      </c>
      <c r="U460" s="21">
        <v>0.55808951518903671</v>
      </c>
      <c r="V460" s="21">
        <v>5.6433496252689856</v>
      </c>
      <c r="W460" s="21">
        <v>5.0852601100799486</v>
      </c>
      <c r="X460" s="13" t="s">
        <v>2350</v>
      </c>
      <c r="Y4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0" s="1">
        <v>39.938428999999999</v>
      </c>
      <c r="AA460" s="1">
        <v>-83.112556999999995</v>
      </c>
      <c r="AB460" s="1">
        <v>0</v>
      </c>
      <c r="AC460" s="1">
        <v>0</v>
      </c>
    </row>
    <row r="461" spans="1:29" x14ac:dyDescent="0.25">
      <c r="A461" s="13">
        <v>128</v>
      </c>
      <c r="B461" s="22" t="s">
        <v>3197</v>
      </c>
      <c r="C461" s="17">
        <v>8</v>
      </c>
      <c r="D461" s="1" t="s">
        <v>787</v>
      </c>
      <c r="E461" s="1" t="s">
        <v>937</v>
      </c>
      <c r="F461" s="1" t="s">
        <v>5624</v>
      </c>
      <c r="G461" s="1" t="s">
        <v>392</v>
      </c>
      <c r="H461" s="21">
        <v>0.60599999999976717</v>
      </c>
      <c r="I461" s="21">
        <v>0</v>
      </c>
      <c r="J461" s="1" t="s">
        <v>258</v>
      </c>
      <c r="K461" s="1" t="s">
        <v>259</v>
      </c>
      <c r="L461" s="1">
        <v>0</v>
      </c>
      <c r="M461" s="1">
        <v>2</v>
      </c>
      <c r="N461" s="1">
        <v>15</v>
      </c>
      <c r="O461" s="1">
        <v>14</v>
      </c>
      <c r="P461" s="1">
        <v>68</v>
      </c>
      <c r="Q461" s="16">
        <v>319.68150436046511</v>
      </c>
      <c r="R461" s="21">
        <v>9.0244893392623595</v>
      </c>
      <c r="S461" s="21">
        <v>19.764634291920327</v>
      </c>
      <c r="T461" s="21">
        <v>10.740144952657968</v>
      </c>
      <c r="U461" s="21">
        <v>0.61901515753233027</v>
      </c>
      <c r="V461" s="21">
        <v>5.6431680757778304</v>
      </c>
      <c r="W461" s="21">
        <v>5.0241529182455</v>
      </c>
      <c r="X461" s="13" t="s">
        <v>2350</v>
      </c>
      <c r="Y4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1" s="1">
        <v>39.125036000000001</v>
      </c>
      <c r="AA461" s="1">
        <v>-84.553309999999996</v>
      </c>
      <c r="AB461" s="1">
        <v>0</v>
      </c>
      <c r="AC461" s="1">
        <v>0</v>
      </c>
    </row>
    <row r="462" spans="1:29" x14ac:dyDescent="0.25">
      <c r="A462" s="13">
        <v>129</v>
      </c>
      <c r="B462" s="22" t="s">
        <v>3197</v>
      </c>
      <c r="C462" s="17">
        <v>12</v>
      </c>
      <c r="D462" s="1" t="s">
        <v>794</v>
      </c>
      <c r="E462" s="1" t="s">
        <v>938</v>
      </c>
      <c r="F462" s="1" t="s">
        <v>3340</v>
      </c>
      <c r="G462" s="1" t="s">
        <v>393</v>
      </c>
      <c r="H462" s="21">
        <v>3.2337529093496729</v>
      </c>
      <c r="I462" s="21">
        <v>0</v>
      </c>
      <c r="J462" s="1" t="s">
        <v>258</v>
      </c>
      <c r="K462" s="1" t="s">
        <v>261</v>
      </c>
      <c r="L462" s="1">
        <v>0</v>
      </c>
      <c r="M462" s="1">
        <v>2</v>
      </c>
      <c r="N462" s="1">
        <v>10</v>
      </c>
      <c r="O462" s="1">
        <v>19</v>
      </c>
      <c r="P462" s="1">
        <v>127</v>
      </c>
      <c r="Q462" s="16">
        <v>368.13462936046511</v>
      </c>
      <c r="R462" s="21">
        <v>9.5564259310167063</v>
      </c>
      <c r="S462" s="21">
        <v>31.50522080312864</v>
      </c>
      <c r="T462" s="21">
        <v>21.948794872111932</v>
      </c>
      <c r="U462" s="21">
        <v>0.66428123467394384</v>
      </c>
      <c r="V462" s="21">
        <v>5.6372676010090084</v>
      </c>
      <c r="W462" s="21">
        <v>4.9729863663350642</v>
      </c>
      <c r="X462" s="13" t="s">
        <v>2351</v>
      </c>
      <c r="Y4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2" s="1">
        <v>41.624872000000003</v>
      </c>
      <c r="AA462" s="1">
        <v>-81.439976000000001</v>
      </c>
      <c r="AB462" s="1">
        <v>0</v>
      </c>
      <c r="AC462" s="1">
        <v>0</v>
      </c>
    </row>
    <row r="463" spans="1:29" x14ac:dyDescent="0.25">
      <c r="A463" s="13">
        <v>21</v>
      </c>
      <c r="B463" s="22" t="s">
        <v>4967</v>
      </c>
      <c r="C463" s="17">
        <v>8</v>
      </c>
      <c r="D463" s="1" t="s">
        <v>787</v>
      </c>
      <c r="E463" s="1" t="s">
        <v>3929</v>
      </c>
      <c r="F463" s="1" t="s">
        <v>3930</v>
      </c>
      <c r="G463" s="1" t="s">
        <v>4359</v>
      </c>
      <c r="H463" s="1">
        <v>12.9</v>
      </c>
      <c r="I463" s="1">
        <v>13.4</v>
      </c>
      <c r="J463" s="1" t="s">
        <v>3190</v>
      </c>
      <c r="K463" s="1" t="s">
        <v>4984</v>
      </c>
      <c r="L463" s="1">
        <v>1</v>
      </c>
      <c r="M463" s="1">
        <v>1</v>
      </c>
      <c r="N463" s="1">
        <v>6</v>
      </c>
      <c r="O463" s="1">
        <v>8</v>
      </c>
      <c r="P463" s="1">
        <v>32</v>
      </c>
      <c r="Q463" s="16">
        <v>198.13462936046511</v>
      </c>
      <c r="R463" s="21">
        <v>0.55175997474417515</v>
      </c>
      <c r="S463" s="21">
        <v>24.120977931652185</v>
      </c>
      <c r="T463" s="21">
        <v>23.569217956908009</v>
      </c>
      <c r="U463" s="21">
        <v>3.9899009593450739E-2</v>
      </c>
      <c r="V463" s="21">
        <v>5.6349561042107057</v>
      </c>
      <c r="W463" s="21">
        <v>5.5950570946172551</v>
      </c>
      <c r="X463" s="13" t="s">
        <v>2350</v>
      </c>
      <c r="Y4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3" s="1">
        <v>39.209101776300002</v>
      </c>
      <c r="AA463" s="1">
        <v>-84.482411517399996</v>
      </c>
      <c r="AB463" s="1">
        <v>39.205488300600003</v>
      </c>
      <c r="AC463" s="1">
        <v>-84.474525349399997</v>
      </c>
    </row>
    <row r="464" spans="1:29" x14ac:dyDescent="0.25">
      <c r="A464" s="13">
        <v>201</v>
      </c>
      <c r="B464" s="22" t="s">
        <v>4937</v>
      </c>
      <c r="C464" s="17">
        <v>6</v>
      </c>
      <c r="D464" s="1" t="s">
        <v>784</v>
      </c>
      <c r="E464" s="1" t="s">
        <v>3842</v>
      </c>
      <c r="F464" s="1" t="s">
        <v>4509</v>
      </c>
      <c r="G464" s="1" t="s">
        <v>3916</v>
      </c>
      <c r="H464" s="1">
        <v>18.399999999999999</v>
      </c>
      <c r="I464" s="1">
        <v>18.899999999999999</v>
      </c>
      <c r="J464" s="1" t="s">
        <v>3190</v>
      </c>
      <c r="K464" s="1" t="s">
        <v>4988</v>
      </c>
      <c r="L464" s="1">
        <v>0</v>
      </c>
      <c r="M464" s="1">
        <v>2</v>
      </c>
      <c r="N464" s="1">
        <v>21</v>
      </c>
      <c r="O464" s="1">
        <v>5</v>
      </c>
      <c r="P464" s="1">
        <v>30</v>
      </c>
      <c r="Q464" s="16">
        <v>281.02525436046511</v>
      </c>
      <c r="R464" s="21">
        <v>0.68361804207855004</v>
      </c>
      <c r="S464" s="21">
        <v>19.095776042635592</v>
      </c>
      <c r="T464" s="21">
        <v>18.412158000557042</v>
      </c>
      <c r="U464" s="21">
        <v>5.1632548819768677E-2</v>
      </c>
      <c r="V464" s="21">
        <v>5.6309379089814549</v>
      </c>
      <c r="W464" s="21">
        <v>5.579305360161686</v>
      </c>
      <c r="X464" s="13" t="s">
        <v>2350</v>
      </c>
      <c r="Y4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4" s="1">
        <v>39.933181652000002</v>
      </c>
      <c r="AA464" s="1">
        <v>-82.933137393199999</v>
      </c>
      <c r="AB464" s="1">
        <v>39.931683169300001</v>
      </c>
      <c r="AC464" s="1">
        <v>-82.9241969184</v>
      </c>
    </row>
    <row r="465" spans="1:29" x14ac:dyDescent="0.25">
      <c r="A465" s="13">
        <v>130</v>
      </c>
      <c r="B465" s="22" t="s">
        <v>3197</v>
      </c>
      <c r="C465" s="17">
        <v>6</v>
      </c>
      <c r="D465" s="1" t="s">
        <v>784</v>
      </c>
      <c r="E465" s="1" t="s">
        <v>939</v>
      </c>
      <c r="F465" s="1" t="s">
        <v>5625</v>
      </c>
      <c r="G465" s="1" t="s">
        <v>394</v>
      </c>
      <c r="H465" s="21">
        <v>5.5139999999955762</v>
      </c>
      <c r="I465" s="21">
        <v>0</v>
      </c>
      <c r="J465" s="1" t="s">
        <v>258</v>
      </c>
      <c r="K465" s="1" t="s">
        <v>261</v>
      </c>
      <c r="L465" s="1">
        <v>1</v>
      </c>
      <c r="M465" s="1">
        <v>2</v>
      </c>
      <c r="N465" s="1">
        <v>22</v>
      </c>
      <c r="O465" s="1">
        <v>6</v>
      </c>
      <c r="P465" s="1">
        <v>28</v>
      </c>
      <c r="Q465" s="16">
        <v>335.68631904069764</v>
      </c>
      <c r="R465" s="21">
        <v>8.9676863849255088</v>
      </c>
      <c r="S465" s="21">
        <v>11.820683721763562</v>
      </c>
      <c r="T465" s="21">
        <v>2.8529973368380528</v>
      </c>
      <c r="U465" s="21">
        <v>0.6233570821296851</v>
      </c>
      <c r="V465" s="21">
        <v>5.6185273435044714</v>
      </c>
      <c r="W465" s="21">
        <v>4.9951702613747866</v>
      </c>
      <c r="X465" s="13" t="s">
        <v>2351</v>
      </c>
      <c r="Y4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5" s="1">
        <v>40.051920000000003</v>
      </c>
      <c r="AA465" s="1">
        <v>-83.033715999999998</v>
      </c>
      <c r="AB465" s="1">
        <v>0</v>
      </c>
      <c r="AC465" s="1">
        <v>0</v>
      </c>
    </row>
    <row r="466" spans="1:29" x14ac:dyDescent="0.25">
      <c r="A466" s="13">
        <v>34</v>
      </c>
      <c r="B466" s="22" t="s">
        <v>3201</v>
      </c>
      <c r="C466" s="17">
        <v>7</v>
      </c>
      <c r="D466" s="1" t="s">
        <v>3196</v>
      </c>
      <c r="E466" s="1" t="s">
        <v>1887</v>
      </c>
      <c r="F466" s="1" t="s">
        <v>5270</v>
      </c>
      <c r="G466" s="1" t="s">
        <v>1374</v>
      </c>
      <c r="H466" s="21">
        <v>16.504000000000815</v>
      </c>
      <c r="I466" s="21">
        <v>0</v>
      </c>
      <c r="J466" s="1" t="s">
        <v>258</v>
      </c>
      <c r="K466" s="1" t="s">
        <v>259</v>
      </c>
      <c r="L466" s="1">
        <v>1</v>
      </c>
      <c r="M466" s="1">
        <v>0</v>
      </c>
      <c r="N466" s="1">
        <v>16</v>
      </c>
      <c r="O466" s="1">
        <v>15</v>
      </c>
      <c r="P466" s="1">
        <v>39</v>
      </c>
      <c r="Q466" s="16">
        <v>255.98918968023256</v>
      </c>
      <c r="R466" s="21">
        <v>8.5563732130522805</v>
      </c>
      <c r="S466" s="21">
        <v>13.992115937737291</v>
      </c>
      <c r="T466" s="21">
        <v>5.4357427246850101</v>
      </c>
      <c r="U466" s="21">
        <v>0.59716787010556061</v>
      </c>
      <c r="V466" s="21">
        <v>5.6175310175121327</v>
      </c>
      <c r="W466" s="21">
        <v>5.020363147406572</v>
      </c>
      <c r="X466" s="13" t="s">
        <v>2350</v>
      </c>
      <c r="Y4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6" s="1">
        <v>39.631219999999999</v>
      </c>
      <c r="AA466" s="1">
        <v>-84.198632000000003</v>
      </c>
      <c r="AB466" s="1">
        <v>0</v>
      </c>
      <c r="AC466" s="1">
        <v>0</v>
      </c>
    </row>
    <row r="467" spans="1:29" x14ac:dyDescent="0.25">
      <c r="A467" s="13">
        <v>131</v>
      </c>
      <c r="B467" s="22" t="s">
        <v>3197</v>
      </c>
      <c r="C467" s="17">
        <v>6</v>
      </c>
      <c r="D467" s="1" t="s">
        <v>784</v>
      </c>
      <c r="E467" s="1" t="s">
        <v>940</v>
      </c>
      <c r="F467" s="1" t="s">
        <v>5626</v>
      </c>
      <c r="G467" s="1" t="s">
        <v>395</v>
      </c>
      <c r="H467" s="21">
        <v>0.70900000000256114</v>
      </c>
      <c r="I467" s="21">
        <v>0</v>
      </c>
      <c r="J467" s="1" t="s">
        <v>258</v>
      </c>
      <c r="K467" s="1" t="s">
        <v>261</v>
      </c>
      <c r="L467" s="1">
        <v>0</v>
      </c>
      <c r="M467" s="1">
        <v>1</v>
      </c>
      <c r="N467" s="1">
        <v>23</v>
      </c>
      <c r="O467" s="1">
        <v>8</v>
      </c>
      <c r="P467" s="1">
        <v>67</v>
      </c>
      <c r="Q467" s="16">
        <v>298.75481468023258</v>
      </c>
      <c r="R467" s="21">
        <v>8.5945174982145431</v>
      </c>
      <c r="S467" s="21">
        <v>19.216384243676771</v>
      </c>
      <c r="T467" s="21">
        <v>10.621866745462228</v>
      </c>
      <c r="U467" s="21">
        <v>0.59741756346489827</v>
      </c>
      <c r="V467" s="21">
        <v>5.614748136514887</v>
      </c>
      <c r="W467" s="21">
        <v>5.0173305730499891</v>
      </c>
      <c r="X467" s="13" t="s">
        <v>2350</v>
      </c>
      <c r="Y4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7" s="1">
        <v>40.086176999999999</v>
      </c>
      <c r="AA467" s="1">
        <v>-82.960305000000005</v>
      </c>
      <c r="AB467" s="1">
        <v>0</v>
      </c>
      <c r="AC467" s="1">
        <v>0</v>
      </c>
    </row>
    <row r="468" spans="1:29" x14ac:dyDescent="0.25">
      <c r="A468" s="13">
        <v>35</v>
      </c>
      <c r="B468" s="22" t="s">
        <v>3201</v>
      </c>
      <c r="C468" s="17">
        <v>1</v>
      </c>
      <c r="D468" s="1" t="s">
        <v>803</v>
      </c>
      <c r="E468" s="1" t="s">
        <v>1888</v>
      </c>
      <c r="F468" s="1" t="s">
        <v>5271</v>
      </c>
      <c r="G468" s="1" t="s">
        <v>1375</v>
      </c>
      <c r="H468" s="21">
        <v>9.786999999996624</v>
      </c>
      <c r="I468" s="21">
        <v>0</v>
      </c>
      <c r="J468" s="1" t="s">
        <v>258</v>
      </c>
      <c r="K468" s="1" t="s">
        <v>261</v>
      </c>
      <c r="L468" s="1">
        <v>0</v>
      </c>
      <c r="M468" s="1">
        <v>1</v>
      </c>
      <c r="N468" s="1">
        <v>11</v>
      </c>
      <c r="O468" s="1">
        <v>19</v>
      </c>
      <c r="P468" s="1">
        <v>78</v>
      </c>
      <c r="Q468" s="16">
        <v>280.00481468023258</v>
      </c>
      <c r="R468" s="21">
        <v>9.1462523062924532</v>
      </c>
      <c r="S468" s="21">
        <v>21.746070411655744</v>
      </c>
      <c r="T468" s="21">
        <v>12.59981810536329</v>
      </c>
      <c r="U468" s="21">
        <v>0.67029049174201338</v>
      </c>
      <c r="V468" s="21">
        <v>5.613061404404216</v>
      </c>
      <c r="W468" s="21">
        <v>4.942770912662203</v>
      </c>
      <c r="X468" s="13" t="s">
        <v>2351</v>
      </c>
      <c r="Y4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8" s="1">
        <v>40.761851999999998</v>
      </c>
      <c r="AA468" s="1">
        <v>-84.147152000000006</v>
      </c>
      <c r="AB468" s="1">
        <v>0</v>
      </c>
      <c r="AC468" s="1">
        <v>0</v>
      </c>
    </row>
    <row r="469" spans="1:29" x14ac:dyDescent="0.25">
      <c r="A469" s="13">
        <v>79</v>
      </c>
      <c r="B469" s="22" t="s">
        <v>4966</v>
      </c>
      <c r="C469" s="17">
        <v>12</v>
      </c>
      <c r="D469" s="1" t="s">
        <v>785</v>
      </c>
      <c r="E469" s="1" t="s">
        <v>4018</v>
      </c>
      <c r="F469" s="1" t="s">
        <v>4019</v>
      </c>
      <c r="G469" s="1" t="s">
        <v>4384</v>
      </c>
      <c r="H469" s="1">
        <v>5.8</v>
      </c>
      <c r="I469" s="1">
        <v>6.3</v>
      </c>
      <c r="J469" s="1" t="s">
        <v>3190</v>
      </c>
      <c r="K469" s="1" t="s">
        <v>4982</v>
      </c>
      <c r="L469" s="1">
        <v>1</v>
      </c>
      <c r="M469" s="1">
        <v>7</v>
      </c>
      <c r="N469" s="1">
        <v>14</v>
      </c>
      <c r="O469" s="1">
        <v>21</v>
      </c>
      <c r="P469" s="1">
        <v>68</v>
      </c>
      <c r="Q469" s="16">
        <v>618.25726744186045</v>
      </c>
      <c r="R469" s="21">
        <v>0.2978674912343911</v>
      </c>
      <c r="S469" s="21">
        <v>37.109678074410709</v>
      </c>
      <c r="T469" s="21">
        <v>36.811810583176317</v>
      </c>
      <c r="U469" s="21">
        <v>1.6723412989290972E-2</v>
      </c>
      <c r="V469" s="21">
        <v>5.6115847145333033</v>
      </c>
      <c r="W469" s="21">
        <v>5.5948613015440127</v>
      </c>
      <c r="X469" s="13" t="s">
        <v>2350</v>
      </c>
      <c r="Y4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69" s="1">
        <v>41.540878235299999</v>
      </c>
      <c r="AA469" s="1">
        <v>-81.606386626100004</v>
      </c>
      <c r="AB469" s="1">
        <v>41.541604086699998</v>
      </c>
      <c r="AC469" s="1">
        <v>-81.5969214319</v>
      </c>
    </row>
    <row r="470" spans="1:29" x14ac:dyDescent="0.25">
      <c r="A470" s="13">
        <v>36</v>
      </c>
      <c r="B470" s="22" t="s">
        <v>3201</v>
      </c>
      <c r="C470" s="17">
        <v>4</v>
      </c>
      <c r="D470" s="1" t="s">
        <v>800</v>
      </c>
      <c r="E470" s="1" t="s">
        <v>1889</v>
      </c>
      <c r="F470" s="1" t="s">
        <v>5272</v>
      </c>
      <c r="G470" s="1" t="s">
        <v>1376</v>
      </c>
      <c r="H470" s="21">
        <v>0.9360000000015134</v>
      </c>
      <c r="I470" s="21">
        <v>0</v>
      </c>
      <c r="J470" s="1" t="s">
        <v>258</v>
      </c>
      <c r="K470" s="1" t="s">
        <v>259</v>
      </c>
      <c r="L470" s="1">
        <v>0</v>
      </c>
      <c r="M470" s="1">
        <v>1</v>
      </c>
      <c r="N470" s="1">
        <v>13</v>
      </c>
      <c r="O470" s="1">
        <v>16</v>
      </c>
      <c r="P470" s="1">
        <v>77</v>
      </c>
      <c r="Q470" s="16">
        <v>278.78606468023258</v>
      </c>
      <c r="R470" s="21">
        <v>12.463530368106975</v>
      </c>
      <c r="S470" s="21">
        <v>21.633058615071089</v>
      </c>
      <c r="T470" s="21">
        <v>9.1695282469641146</v>
      </c>
      <c r="U470" s="21">
        <v>0.86985685390216505</v>
      </c>
      <c r="V470" s="21">
        <v>5.6082169521607286</v>
      </c>
      <c r="W470" s="21">
        <v>4.7383600982585632</v>
      </c>
      <c r="X470" s="13" t="s">
        <v>2351</v>
      </c>
      <c r="Y4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0" s="1">
        <v>40.796326000000001</v>
      </c>
      <c r="AA470" s="1">
        <v>-81.426338999999999</v>
      </c>
      <c r="AB470" s="1">
        <v>0</v>
      </c>
      <c r="AC470" s="1">
        <v>0</v>
      </c>
    </row>
    <row r="471" spans="1:29" x14ac:dyDescent="0.25">
      <c r="A471" s="13">
        <v>132</v>
      </c>
      <c r="B471" s="22" t="s">
        <v>3197</v>
      </c>
      <c r="C471" s="17">
        <v>3</v>
      </c>
      <c r="D471" s="1" t="s">
        <v>791</v>
      </c>
      <c r="E471" s="1" t="s">
        <v>941</v>
      </c>
      <c r="F471" s="1" t="s">
        <v>5627</v>
      </c>
      <c r="G471" s="1" t="s">
        <v>396</v>
      </c>
      <c r="H471" s="21">
        <v>20.081000000005588</v>
      </c>
      <c r="I471" s="21">
        <v>0</v>
      </c>
      <c r="J471" s="1" t="s">
        <v>258</v>
      </c>
      <c r="K471" s="1" t="s">
        <v>261</v>
      </c>
      <c r="L471" s="1">
        <v>1</v>
      </c>
      <c r="M471" s="1">
        <v>4</v>
      </c>
      <c r="N471" s="1">
        <v>8</v>
      </c>
      <c r="O471" s="1">
        <v>17</v>
      </c>
      <c r="P471" s="1">
        <v>66</v>
      </c>
      <c r="Q471" s="16">
        <v>422.19594840116281</v>
      </c>
      <c r="R471" s="21">
        <v>11.369878657583829</v>
      </c>
      <c r="S471" s="21">
        <v>19.350019220969816</v>
      </c>
      <c r="T471" s="21">
        <v>7.9801405633859872</v>
      </c>
      <c r="U471" s="21">
        <v>0.79033700331826551</v>
      </c>
      <c r="V471" s="21">
        <v>5.5968066197155775</v>
      </c>
      <c r="W471" s="21">
        <v>4.8064696163973117</v>
      </c>
      <c r="X471" s="13" t="s">
        <v>2351</v>
      </c>
      <c r="Y4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1" s="1">
        <v>41.400446000000002</v>
      </c>
      <c r="AA471" s="1">
        <v>-82.116725000000002</v>
      </c>
      <c r="AB471" s="1">
        <v>0</v>
      </c>
      <c r="AC471" s="1">
        <v>0</v>
      </c>
    </row>
    <row r="472" spans="1:29" x14ac:dyDescent="0.25">
      <c r="A472" s="13">
        <v>133</v>
      </c>
      <c r="B472" s="22" t="s">
        <v>3197</v>
      </c>
      <c r="C472" s="17">
        <v>4</v>
      </c>
      <c r="D472" s="1" t="s">
        <v>798</v>
      </c>
      <c r="E472" s="1" t="s">
        <v>942</v>
      </c>
      <c r="F472" s="1" t="s">
        <v>5628</v>
      </c>
      <c r="G472" s="1" t="s">
        <v>397</v>
      </c>
      <c r="H472" s="21">
        <v>1.1159999999945285</v>
      </c>
      <c r="I472" s="21">
        <v>0</v>
      </c>
      <c r="J472" s="1" t="s">
        <v>258</v>
      </c>
      <c r="K472" s="1" t="s">
        <v>259</v>
      </c>
      <c r="L472" s="1">
        <v>0</v>
      </c>
      <c r="M472" s="1">
        <v>2</v>
      </c>
      <c r="N472" s="1">
        <v>15</v>
      </c>
      <c r="O472" s="1">
        <v>14</v>
      </c>
      <c r="P472" s="1">
        <v>64</v>
      </c>
      <c r="Q472" s="16">
        <v>315.68150436046511</v>
      </c>
      <c r="R472" s="21">
        <v>9.2516901395052713</v>
      </c>
      <c r="S472" s="21">
        <v>18.745585407055792</v>
      </c>
      <c r="T472" s="21">
        <v>9.4938952675505206</v>
      </c>
      <c r="U472" s="21">
        <v>0.63459950074186333</v>
      </c>
      <c r="V472" s="21">
        <v>5.5966974947583559</v>
      </c>
      <c r="W472" s="21">
        <v>4.9620979940164922</v>
      </c>
      <c r="X472" s="13" t="s">
        <v>2351</v>
      </c>
      <c r="Y4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2" s="1">
        <v>41.250301</v>
      </c>
      <c r="AA472" s="1">
        <v>-81.363877000000002</v>
      </c>
      <c r="AB472" s="1">
        <v>0</v>
      </c>
      <c r="AC472" s="1">
        <v>0</v>
      </c>
    </row>
    <row r="473" spans="1:29" x14ac:dyDescent="0.25">
      <c r="A473" s="13">
        <v>80</v>
      </c>
      <c r="B473" s="22" t="s">
        <v>4966</v>
      </c>
      <c r="C473" s="17">
        <v>12</v>
      </c>
      <c r="D473" s="1" t="s">
        <v>785</v>
      </c>
      <c r="E473" s="1" t="s">
        <v>4020</v>
      </c>
      <c r="F473" s="1" t="s">
        <v>4021</v>
      </c>
      <c r="G473" s="1" t="s">
        <v>4385</v>
      </c>
      <c r="H473" s="1">
        <v>2.2999999999999998</v>
      </c>
      <c r="I473" s="1">
        <v>2.8</v>
      </c>
      <c r="J473" s="1" t="s">
        <v>3190</v>
      </c>
      <c r="K473" s="1" t="s">
        <v>4982</v>
      </c>
      <c r="L473" s="1">
        <v>1</v>
      </c>
      <c r="M473" s="1">
        <v>2</v>
      </c>
      <c r="N473" s="1">
        <v>16</v>
      </c>
      <c r="O473" s="1">
        <v>24</v>
      </c>
      <c r="P473" s="1">
        <v>74</v>
      </c>
      <c r="Q473" s="16">
        <v>422.28006904069764</v>
      </c>
      <c r="R473" s="21">
        <v>0.31884741596478899</v>
      </c>
      <c r="S473" s="21">
        <v>35.061680031938955</v>
      </c>
      <c r="T473" s="21">
        <v>34.742832615974166</v>
      </c>
      <c r="U473" s="21">
        <v>1.7898335060314817E-2</v>
      </c>
      <c r="V473" s="21">
        <v>5.5844993324071339</v>
      </c>
      <c r="W473" s="21">
        <v>5.5666009973468187</v>
      </c>
      <c r="X473" s="13" t="s">
        <v>2350</v>
      </c>
      <c r="Y4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3" s="1">
        <v>41.445689117299999</v>
      </c>
      <c r="AA473" s="1">
        <v>-81.564823262299996</v>
      </c>
      <c r="AB473" s="1">
        <v>41.452926320000003</v>
      </c>
      <c r="AC473" s="1">
        <v>-81.564878779099999</v>
      </c>
    </row>
    <row r="474" spans="1:29" x14ac:dyDescent="0.25">
      <c r="A474" s="13">
        <v>202</v>
      </c>
      <c r="B474" s="22" t="s">
        <v>4937</v>
      </c>
      <c r="C474" s="17">
        <v>6</v>
      </c>
      <c r="D474" s="1" t="s">
        <v>784</v>
      </c>
      <c r="E474" s="1" t="s">
        <v>3848</v>
      </c>
      <c r="F474" s="1" t="s">
        <v>3873</v>
      </c>
      <c r="G474" s="1" t="s">
        <v>3917</v>
      </c>
      <c r="H474" s="1">
        <v>19.8</v>
      </c>
      <c r="I474" s="1">
        <v>20.3</v>
      </c>
      <c r="J474" s="1" t="s">
        <v>3190</v>
      </c>
      <c r="K474" s="1" t="s">
        <v>4988</v>
      </c>
      <c r="L474" s="1">
        <v>0</v>
      </c>
      <c r="M474" s="1">
        <v>1</v>
      </c>
      <c r="N474" s="1">
        <v>8</v>
      </c>
      <c r="O474" s="1">
        <v>10</v>
      </c>
      <c r="P474" s="1">
        <v>38</v>
      </c>
      <c r="Q474" s="16">
        <v>180.42668968023256</v>
      </c>
      <c r="R474" s="21">
        <v>1.4324921056625477</v>
      </c>
      <c r="S474" s="21">
        <v>22.692179774198856</v>
      </c>
      <c r="T474" s="21">
        <v>21.259687668536309</v>
      </c>
      <c r="U474" s="21">
        <v>0.11034883643869466</v>
      </c>
      <c r="V474" s="21">
        <v>5.5813011548703946</v>
      </c>
      <c r="W474" s="21">
        <v>5.4709523184317002</v>
      </c>
      <c r="X474" s="13" t="s">
        <v>2350</v>
      </c>
      <c r="Y4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4" s="1">
        <v>39.996665920600002</v>
      </c>
      <c r="AA474" s="1">
        <v>-82.984745971899997</v>
      </c>
      <c r="AB474" s="1">
        <v>40.003893250600001</v>
      </c>
      <c r="AC474" s="1">
        <v>-82.984419397500005</v>
      </c>
    </row>
    <row r="475" spans="1:29" x14ac:dyDescent="0.25">
      <c r="A475" s="13">
        <v>203</v>
      </c>
      <c r="B475" s="22" t="s">
        <v>4937</v>
      </c>
      <c r="C475" s="17">
        <v>6</v>
      </c>
      <c r="D475" s="1" t="s">
        <v>784</v>
      </c>
      <c r="E475" s="1" t="s">
        <v>4493</v>
      </c>
      <c r="F475" s="1" t="s">
        <v>4508</v>
      </c>
      <c r="G475" s="1" t="s">
        <v>4565</v>
      </c>
      <c r="H475" s="1">
        <v>35.799999999999997</v>
      </c>
      <c r="I475" s="1">
        <v>36.299999999999997</v>
      </c>
      <c r="J475" s="1" t="s">
        <v>3190</v>
      </c>
      <c r="K475" s="1" t="s">
        <v>4986</v>
      </c>
      <c r="L475" s="1">
        <v>1</v>
      </c>
      <c r="M475" s="1">
        <v>3</v>
      </c>
      <c r="N475" s="1">
        <v>9</v>
      </c>
      <c r="O475" s="1">
        <v>7</v>
      </c>
      <c r="P475" s="1">
        <v>51</v>
      </c>
      <c r="Q475" s="16">
        <v>323.69113372093022</v>
      </c>
      <c r="R475" s="21">
        <v>0.95480408230744829</v>
      </c>
      <c r="S475" s="21">
        <v>27.60555498228128</v>
      </c>
      <c r="T475" s="21">
        <v>26.650750899973833</v>
      </c>
      <c r="U475" s="21">
        <v>3.6849321368620618E-2</v>
      </c>
      <c r="V475" s="21">
        <v>5.5742356461100435</v>
      </c>
      <c r="W475" s="21">
        <v>5.5373863247414228</v>
      </c>
      <c r="X475" s="13" t="s">
        <v>2350</v>
      </c>
      <c r="Y4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5" s="1">
        <v>40.009218833399999</v>
      </c>
      <c r="AA475" s="1">
        <v>-82.896882778899993</v>
      </c>
      <c r="AB475" s="1">
        <v>40.0083123219</v>
      </c>
      <c r="AC475" s="1">
        <v>-82.887570887600006</v>
      </c>
    </row>
    <row r="476" spans="1:29" x14ac:dyDescent="0.25">
      <c r="A476" s="13">
        <v>81</v>
      </c>
      <c r="B476" s="22" t="s">
        <v>4966</v>
      </c>
      <c r="C476" s="17">
        <v>9</v>
      </c>
      <c r="D476" s="1" t="s">
        <v>796</v>
      </c>
      <c r="E476" s="1" t="s">
        <v>4022</v>
      </c>
      <c r="F476" s="1" t="s">
        <v>4023</v>
      </c>
      <c r="G476" s="1" t="s">
        <v>4386</v>
      </c>
      <c r="H476" s="1">
        <v>0</v>
      </c>
      <c r="I476" s="1">
        <v>0.5</v>
      </c>
      <c r="J476" s="1" t="s">
        <v>3190</v>
      </c>
      <c r="K476" s="1" t="s">
        <v>4982</v>
      </c>
      <c r="L476" s="1">
        <v>0</v>
      </c>
      <c r="M476" s="1">
        <v>2</v>
      </c>
      <c r="N476" s="1">
        <v>12</v>
      </c>
      <c r="O476" s="1">
        <v>12</v>
      </c>
      <c r="P476" s="1">
        <v>63</v>
      </c>
      <c r="Q476" s="16">
        <v>286.16587936046511</v>
      </c>
      <c r="R476" s="21">
        <v>0.62835010141117187</v>
      </c>
      <c r="S476" s="21">
        <v>36.262927395195462</v>
      </c>
      <c r="T476" s="21">
        <v>35.63457729378429</v>
      </c>
      <c r="U476" s="21">
        <v>3.5213813381758392E-2</v>
      </c>
      <c r="V476" s="21">
        <v>5.571339809922371</v>
      </c>
      <c r="W476" s="21">
        <v>5.5361259965406129</v>
      </c>
      <c r="X476" s="13" t="s">
        <v>2350</v>
      </c>
      <c r="Y4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6" s="1">
        <v>39.334377178899999</v>
      </c>
      <c r="AA476" s="1">
        <v>-82.974342758700004</v>
      </c>
      <c r="AB476" s="1">
        <v>39.341539383600001</v>
      </c>
      <c r="AC476" s="1">
        <v>-82.975843522800005</v>
      </c>
    </row>
    <row r="477" spans="1:29" x14ac:dyDescent="0.25">
      <c r="A477" s="13">
        <v>134</v>
      </c>
      <c r="B477" s="22" t="s">
        <v>3197</v>
      </c>
      <c r="C477" s="17">
        <v>8</v>
      </c>
      <c r="D477" s="1" t="s">
        <v>788</v>
      </c>
      <c r="E477" s="1" t="s">
        <v>943</v>
      </c>
      <c r="F477" s="1" t="s">
        <v>5629</v>
      </c>
      <c r="G477" s="1" t="s">
        <v>398</v>
      </c>
      <c r="H477" s="21">
        <v>0.63700000000244472</v>
      </c>
      <c r="I477" s="21">
        <v>0</v>
      </c>
      <c r="J477" s="1" t="s">
        <v>258</v>
      </c>
      <c r="K477" s="1" t="s">
        <v>259</v>
      </c>
      <c r="L477" s="1">
        <v>0</v>
      </c>
      <c r="M477" s="1">
        <v>1</v>
      </c>
      <c r="N477" s="1">
        <v>9</v>
      </c>
      <c r="O477" s="1">
        <v>21</v>
      </c>
      <c r="P477" s="1">
        <v>77</v>
      </c>
      <c r="Q477" s="16">
        <v>274.78606468023258</v>
      </c>
      <c r="R477" s="21">
        <v>7.1693522170974395</v>
      </c>
      <c r="S477" s="21">
        <v>21.849922751691803</v>
      </c>
      <c r="T477" s="21">
        <v>14.680570534594363</v>
      </c>
      <c r="U477" s="21">
        <v>0.49176607398309352</v>
      </c>
      <c r="V477" s="21">
        <v>5.57067548996379</v>
      </c>
      <c r="W477" s="21">
        <v>5.0789094159806965</v>
      </c>
      <c r="X477" s="13" t="s">
        <v>2350</v>
      </c>
      <c r="Y4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7" s="1">
        <v>39.381968000000001</v>
      </c>
      <c r="AA477" s="1">
        <v>-84.549587000000002</v>
      </c>
      <c r="AB477" s="1">
        <v>0</v>
      </c>
      <c r="AC477" s="1">
        <v>0</v>
      </c>
    </row>
    <row r="478" spans="1:29" x14ac:dyDescent="0.25">
      <c r="A478" s="13">
        <v>135</v>
      </c>
      <c r="B478" s="22" t="s">
        <v>3197</v>
      </c>
      <c r="C478" s="17">
        <v>2</v>
      </c>
      <c r="D478" s="1" t="s">
        <v>786</v>
      </c>
      <c r="E478" s="1" t="s">
        <v>944</v>
      </c>
      <c r="F478" s="1" t="s">
        <v>5630</v>
      </c>
      <c r="G478" s="1" t="s">
        <v>399</v>
      </c>
      <c r="H478" s="21">
        <v>0</v>
      </c>
      <c r="I478" s="21">
        <v>0</v>
      </c>
      <c r="J478" s="1" t="s">
        <v>258</v>
      </c>
      <c r="K478" s="1" t="s">
        <v>259</v>
      </c>
      <c r="L478" s="1">
        <v>0</v>
      </c>
      <c r="M478" s="1">
        <v>2</v>
      </c>
      <c r="N478" s="1">
        <v>15</v>
      </c>
      <c r="O478" s="1">
        <v>14</v>
      </c>
      <c r="P478" s="1">
        <v>97</v>
      </c>
      <c r="Q478" s="16">
        <v>348.68150436046511</v>
      </c>
      <c r="R478" s="21">
        <v>7.1186970750636931</v>
      </c>
      <c r="S478" s="21">
        <v>25.900864089131709</v>
      </c>
      <c r="T478" s="21">
        <v>18.782167014068015</v>
      </c>
      <c r="U478" s="21">
        <v>0.48829149502942115</v>
      </c>
      <c r="V478" s="21">
        <v>5.5678418931683886</v>
      </c>
      <c r="W478" s="21">
        <v>5.0795503981389674</v>
      </c>
      <c r="X478" s="13" t="s">
        <v>2350</v>
      </c>
      <c r="Y4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8" s="1">
        <v>41.692633999999998</v>
      </c>
      <c r="AA478" s="1">
        <v>-83.565337999999997</v>
      </c>
      <c r="AB478" s="1">
        <v>0</v>
      </c>
      <c r="AC478" s="1">
        <v>0</v>
      </c>
    </row>
    <row r="479" spans="1:29" x14ac:dyDescent="0.25">
      <c r="A479" s="13">
        <v>37</v>
      </c>
      <c r="B479" s="22" t="s">
        <v>3201</v>
      </c>
      <c r="C479" s="17">
        <v>4</v>
      </c>
      <c r="D479" s="1" t="s">
        <v>800</v>
      </c>
      <c r="E479" s="1" t="s">
        <v>1890</v>
      </c>
      <c r="F479" s="1" t="s">
        <v>5273</v>
      </c>
      <c r="G479" s="1" t="s">
        <v>1377</v>
      </c>
      <c r="H479" s="21">
        <v>2.9499999999970896</v>
      </c>
      <c r="I479" s="21">
        <v>0</v>
      </c>
      <c r="J479" s="1" t="s">
        <v>258</v>
      </c>
      <c r="K479" s="1" t="s">
        <v>259</v>
      </c>
      <c r="L479" s="1">
        <v>0</v>
      </c>
      <c r="M479" s="1">
        <v>1</v>
      </c>
      <c r="N479" s="1">
        <v>11</v>
      </c>
      <c r="O479" s="1">
        <v>18</v>
      </c>
      <c r="P479" s="1">
        <v>70</v>
      </c>
      <c r="Q479" s="16">
        <v>267.56731468023258</v>
      </c>
      <c r="R479" s="21">
        <v>12.544829324934559</v>
      </c>
      <c r="S479" s="21">
        <v>20.002123151160294</v>
      </c>
      <c r="T479" s="21">
        <v>7.4572938262257349</v>
      </c>
      <c r="U479" s="21">
        <v>0.87553088467217322</v>
      </c>
      <c r="V479" s="21">
        <v>5.5561675325338946</v>
      </c>
      <c r="W479" s="21">
        <v>4.6806366478617214</v>
      </c>
      <c r="X479" s="13" t="s">
        <v>2351</v>
      </c>
      <c r="Y4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79" s="1">
        <v>40.792591999999999</v>
      </c>
      <c r="AA479" s="1">
        <v>-81.445999999999998</v>
      </c>
      <c r="AB479" s="1">
        <v>0</v>
      </c>
      <c r="AC479" s="1">
        <v>0</v>
      </c>
    </row>
    <row r="480" spans="1:29" x14ac:dyDescent="0.25">
      <c r="A480" s="13">
        <v>136</v>
      </c>
      <c r="B480" s="22" t="s">
        <v>3197</v>
      </c>
      <c r="C480" s="17">
        <v>8</v>
      </c>
      <c r="D480" s="1" t="s">
        <v>787</v>
      </c>
      <c r="E480" s="1" t="s">
        <v>945</v>
      </c>
      <c r="F480" s="1" t="s">
        <v>5573</v>
      </c>
      <c r="G480" s="1" t="s">
        <v>400</v>
      </c>
      <c r="H480" s="21">
        <v>1.9930000000022119</v>
      </c>
      <c r="I480" s="21">
        <v>0</v>
      </c>
      <c r="J480" s="1" t="s">
        <v>258</v>
      </c>
      <c r="K480" s="1" t="s">
        <v>259</v>
      </c>
      <c r="L480" s="1">
        <v>1</v>
      </c>
      <c r="M480" s="1">
        <v>2</v>
      </c>
      <c r="N480" s="1">
        <v>15</v>
      </c>
      <c r="O480" s="1">
        <v>14</v>
      </c>
      <c r="P480" s="1">
        <v>101</v>
      </c>
      <c r="Q480" s="16">
        <v>398.35819404069764</v>
      </c>
      <c r="R480" s="21">
        <v>6.0578190547841668</v>
      </c>
      <c r="S480" s="21">
        <v>26.4997233297401</v>
      </c>
      <c r="T480" s="21">
        <v>20.441904274955931</v>
      </c>
      <c r="U480" s="21">
        <v>0.41552288174192459</v>
      </c>
      <c r="V480" s="21">
        <v>5.5519377855285885</v>
      </c>
      <c r="W480" s="21">
        <v>5.1364149037866635</v>
      </c>
      <c r="X480" s="13" t="s">
        <v>2350</v>
      </c>
      <c r="Y4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0" s="1">
        <v>39.135018000000002</v>
      </c>
      <c r="AA480" s="1">
        <v>-84.498884000000004</v>
      </c>
      <c r="AB480" s="1">
        <v>0</v>
      </c>
      <c r="AC480" s="1">
        <v>0</v>
      </c>
    </row>
    <row r="481" spans="1:29" x14ac:dyDescent="0.25">
      <c r="A481" s="13">
        <v>82</v>
      </c>
      <c r="B481" s="22" t="s">
        <v>4966</v>
      </c>
      <c r="C481" s="17">
        <v>6</v>
      </c>
      <c r="D481" s="1" t="s">
        <v>784</v>
      </c>
      <c r="E481" s="1" t="s">
        <v>3942</v>
      </c>
      <c r="F481" s="1" t="s">
        <v>3943</v>
      </c>
      <c r="G481" s="1" t="s">
        <v>3710</v>
      </c>
      <c r="H481" s="1">
        <v>6.7</v>
      </c>
      <c r="I481" s="1">
        <v>7.2</v>
      </c>
      <c r="J481" s="1" t="s">
        <v>3190</v>
      </c>
      <c r="K481" s="1" t="s">
        <v>4982</v>
      </c>
      <c r="L481" s="1">
        <v>0</v>
      </c>
      <c r="M481" s="1">
        <v>2</v>
      </c>
      <c r="N481" s="1">
        <v>17</v>
      </c>
      <c r="O481" s="1">
        <v>14</v>
      </c>
      <c r="P481" s="1">
        <v>49</v>
      </c>
      <c r="Q481" s="16">
        <v>313.77525436046511</v>
      </c>
      <c r="R481" s="21">
        <v>0.44659024468018604</v>
      </c>
      <c r="S481" s="21">
        <v>28.870208074571138</v>
      </c>
      <c r="T481" s="21">
        <v>28.423617829890951</v>
      </c>
      <c r="U481" s="21">
        <v>2.504852629131064E-2</v>
      </c>
      <c r="V481" s="21">
        <v>5.541440836662975</v>
      </c>
      <c r="W481" s="21">
        <v>5.5163923103716641</v>
      </c>
      <c r="X481" s="13" t="s">
        <v>2350</v>
      </c>
      <c r="Y4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1" s="1">
        <v>39.975646247999997</v>
      </c>
      <c r="AA481" s="1">
        <v>-82.878819386900005</v>
      </c>
      <c r="AB481" s="1">
        <v>39.976672930900001</v>
      </c>
      <c r="AC481" s="1">
        <v>-82.869514463800002</v>
      </c>
    </row>
    <row r="482" spans="1:29" x14ac:dyDescent="0.25">
      <c r="A482" s="13">
        <v>137</v>
      </c>
      <c r="B482" s="22" t="s">
        <v>3197</v>
      </c>
      <c r="C482" s="17">
        <v>2</v>
      </c>
      <c r="D482" s="1" t="s">
        <v>786</v>
      </c>
      <c r="E482" s="1" t="s">
        <v>946</v>
      </c>
      <c r="F482" s="1" t="s">
        <v>5566</v>
      </c>
      <c r="G482" s="1" t="s">
        <v>401</v>
      </c>
      <c r="H482" s="21">
        <v>1.9790000000066357</v>
      </c>
      <c r="I482" s="21">
        <v>0</v>
      </c>
      <c r="J482" s="1" t="s">
        <v>258</v>
      </c>
      <c r="K482" s="1" t="s">
        <v>259</v>
      </c>
      <c r="L482" s="1">
        <v>0</v>
      </c>
      <c r="M482" s="1">
        <v>0</v>
      </c>
      <c r="N482" s="1">
        <v>16</v>
      </c>
      <c r="O482" s="1">
        <v>16</v>
      </c>
      <c r="P482" s="1">
        <v>127</v>
      </c>
      <c r="Q482" s="16">
        <v>302.75</v>
      </c>
      <c r="R482" s="21">
        <v>6.1996955829558136</v>
      </c>
      <c r="S482" s="21">
        <v>31.453683327081048</v>
      </c>
      <c r="T482" s="21">
        <v>25.253987744125233</v>
      </c>
      <c r="U482" s="21">
        <v>0.42525459266037202</v>
      </c>
      <c r="V482" s="21">
        <v>5.5358612964110891</v>
      </c>
      <c r="W482" s="21">
        <v>5.110606703750717</v>
      </c>
      <c r="X482" s="13" t="s">
        <v>2350</v>
      </c>
      <c r="Y4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2" s="1">
        <v>41.706313999999999</v>
      </c>
      <c r="AA482" s="1">
        <v>-83.623692000000005</v>
      </c>
      <c r="AB482" s="1">
        <v>0</v>
      </c>
      <c r="AC482" s="1">
        <v>0</v>
      </c>
    </row>
    <row r="483" spans="1:29" x14ac:dyDescent="0.25">
      <c r="A483" s="13">
        <v>138</v>
      </c>
      <c r="B483" s="22" t="s">
        <v>3197</v>
      </c>
      <c r="C483" s="17">
        <v>7</v>
      </c>
      <c r="D483" s="1" t="s">
        <v>3196</v>
      </c>
      <c r="E483" s="1" t="s">
        <v>947</v>
      </c>
      <c r="F483" s="1" t="s">
        <v>5283</v>
      </c>
      <c r="G483" s="1" t="s">
        <v>402</v>
      </c>
      <c r="H483" s="21">
        <v>15.384000000005472</v>
      </c>
      <c r="I483" s="21">
        <v>0</v>
      </c>
      <c r="J483" s="1" t="s">
        <v>258</v>
      </c>
      <c r="K483" s="1" t="s">
        <v>259</v>
      </c>
      <c r="L483" s="1">
        <v>2</v>
      </c>
      <c r="M483" s="1">
        <v>3</v>
      </c>
      <c r="N483" s="1">
        <v>13</v>
      </c>
      <c r="O483" s="1">
        <v>14</v>
      </c>
      <c r="P483" s="1">
        <v>38</v>
      </c>
      <c r="Q483" s="16">
        <v>413.61782340116281</v>
      </c>
      <c r="R483" s="21">
        <v>5.1934043864501476</v>
      </c>
      <c r="S483" s="21">
        <v>14.290798877815993</v>
      </c>
      <c r="T483" s="21">
        <v>9.0973944913658453</v>
      </c>
      <c r="U483" s="21">
        <v>0.35623024345777582</v>
      </c>
      <c r="V483" s="21">
        <v>5.5353564790384384</v>
      </c>
      <c r="W483" s="21">
        <v>5.1791262355806627</v>
      </c>
      <c r="X483" s="13" t="s">
        <v>2350</v>
      </c>
      <c r="Y4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3" s="1">
        <v>39.791150999999999</v>
      </c>
      <c r="AA483" s="1">
        <v>-84.214321999999996</v>
      </c>
      <c r="AB483" s="1">
        <v>0</v>
      </c>
      <c r="AC483" s="1">
        <v>0</v>
      </c>
    </row>
    <row r="484" spans="1:29" x14ac:dyDescent="0.25">
      <c r="A484" s="13">
        <v>204</v>
      </c>
      <c r="B484" s="22" t="s">
        <v>4937</v>
      </c>
      <c r="C484" s="17">
        <v>12</v>
      </c>
      <c r="D484" s="1" t="s">
        <v>785</v>
      </c>
      <c r="E484" s="1" t="s">
        <v>3898</v>
      </c>
      <c r="F484" s="1" t="s">
        <v>4527</v>
      </c>
      <c r="G484" s="1" t="s">
        <v>3924</v>
      </c>
      <c r="H484" s="1">
        <v>7.7</v>
      </c>
      <c r="I484" s="1">
        <v>8.1999999999999993</v>
      </c>
      <c r="J484" s="1" t="s">
        <v>3190</v>
      </c>
      <c r="K484" s="1" t="s">
        <v>4986</v>
      </c>
      <c r="L484" s="1">
        <v>0</v>
      </c>
      <c r="M484" s="1">
        <v>1</v>
      </c>
      <c r="N484" s="1">
        <v>11</v>
      </c>
      <c r="O484" s="1">
        <v>8</v>
      </c>
      <c r="P484" s="1">
        <v>30</v>
      </c>
      <c r="Q484" s="16">
        <v>183.19231468023256</v>
      </c>
      <c r="R484" s="21">
        <v>1.1622763687542974</v>
      </c>
      <c r="S484" s="21">
        <v>19.654036734367413</v>
      </c>
      <c r="T484" s="21">
        <v>18.491760365613114</v>
      </c>
      <c r="U484" s="21">
        <v>3.1427562025872734E-2</v>
      </c>
      <c r="V484" s="21">
        <v>5.5266462120757076</v>
      </c>
      <c r="W484" s="21">
        <v>5.4952186500498348</v>
      </c>
      <c r="X484" s="13" t="s">
        <v>2350</v>
      </c>
      <c r="Y4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4" s="1">
        <v>41.456713526000001</v>
      </c>
      <c r="AA484" s="1">
        <v>-81.490500903799997</v>
      </c>
      <c r="AB484" s="1">
        <v>41.463941657699998</v>
      </c>
      <c r="AC484" s="1">
        <v>-81.490035874699998</v>
      </c>
    </row>
    <row r="485" spans="1:29" x14ac:dyDescent="0.25">
      <c r="A485" s="13">
        <v>83</v>
      </c>
      <c r="B485" s="22" t="s">
        <v>4966</v>
      </c>
      <c r="C485" s="17">
        <v>6</v>
      </c>
      <c r="D485" s="1" t="s">
        <v>784</v>
      </c>
      <c r="E485" s="1" t="s">
        <v>4024</v>
      </c>
      <c r="F485" s="1" t="s">
        <v>4025</v>
      </c>
      <c r="G485" s="1" t="s">
        <v>4387</v>
      </c>
      <c r="H485" s="1">
        <v>2.6</v>
      </c>
      <c r="I485" s="1">
        <v>3.1</v>
      </c>
      <c r="J485" s="1" t="s">
        <v>3190</v>
      </c>
      <c r="K485" s="1" t="s">
        <v>4982</v>
      </c>
      <c r="L485" s="1">
        <v>0</v>
      </c>
      <c r="M485" s="1">
        <v>2</v>
      </c>
      <c r="N485" s="1">
        <v>17</v>
      </c>
      <c r="O485" s="1">
        <v>8</v>
      </c>
      <c r="P485" s="1">
        <v>43</v>
      </c>
      <c r="Q485" s="16">
        <v>281.15025436046511</v>
      </c>
      <c r="R485" s="21">
        <v>0.60889097946671944</v>
      </c>
      <c r="S485" s="21">
        <v>26.690645633949583</v>
      </c>
      <c r="T485" s="21">
        <v>26.081754654482864</v>
      </c>
      <c r="U485" s="21">
        <v>3.4125908433122132E-2</v>
      </c>
      <c r="V485" s="21">
        <v>5.5035590993939758</v>
      </c>
      <c r="W485" s="21">
        <v>5.4694331909608538</v>
      </c>
      <c r="X485" s="13" t="s">
        <v>2350</v>
      </c>
      <c r="Y4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5" s="1">
        <v>40.059497495000002</v>
      </c>
      <c r="AA485" s="1">
        <v>-82.952162723699999</v>
      </c>
      <c r="AB485" s="1">
        <v>40.059039835100002</v>
      </c>
      <c r="AC485" s="1">
        <v>-82.942743190800002</v>
      </c>
    </row>
    <row r="486" spans="1:29" x14ac:dyDescent="0.25">
      <c r="A486" s="13">
        <v>139</v>
      </c>
      <c r="B486" s="22" t="s">
        <v>3197</v>
      </c>
      <c r="C486" s="17">
        <v>6</v>
      </c>
      <c r="D486" s="1" t="s">
        <v>784</v>
      </c>
      <c r="E486" s="1" t="s">
        <v>948</v>
      </c>
      <c r="F486" s="1" t="s">
        <v>5385</v>
      </c>
      <c r="G486" s="1" t="s">
        <v>403</v>
      </c>
      <c r="H486" s="21">
        <v>13.770999999993364</v>
      </c>
      <c r="I486" s="21">
        <v>0</v>
      </c>
      <c r="J486" s="1" t="s">
        <v>258</v>
      </c>
      <c r="K486" s="1" t="s">
        <v>261</v>
      </c>
      <c r="L486" s="1">
        <v>0</v>
      </c>
      <c r="M486" s="1">
        <v>1</v>
      </c>
      <c r="N486" s="1">
        <v>16</v>
      </c>
      <c r="O486" s="1">
        <v>14</v>
      </c>
      <c r="P486" s="1">
        <v>42</v>
      </c>
      <c r="Q486" s="16">
        <v>254.55168968023256</v>
      </c>
      <c r="R486" s="21">
        <v>13.921902573863097</v>
      </c>
      <c r="S486" s="21">
        <v>13.725188507721198</v>
      </c>
      <c r="T486" s="21">
        <v>-0.19671406614189912</v>
      </c>
      <c r="U486" s="21">
        <v>0.96773194262514795</v>
      </c>
      <c r="V486" s="21">
        <v>5.5013510070460727</v>
      </c>
      <c r="W486" s="21">
        <v>4.5336190644209244</v>
      </c>
      <c r="X486" s="13" t="s">
        <v>2351</v>
      </c>
      <c r="Y4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6" s="1">
        <v>39.981200000000001</v>
      </c>
      <c r="AA486" s="1">
        <v>-83.150647000000006</v>
      </c>
      <c r="AB486" s="1">
        <v>0</v>
      </c>
      <c r="AC486" s="1">
        <v>0</v>
      </c>
    </row>
    <row r="487" spans="1:29" x14ac:dyDescent="0.25">
      <c r="A487" s="13">
        <v>205</v>
      </c>
      <c r="B487" s="22" t="s">
        <v>4937</v>
      </c>
      <c r="C487" s="17">
        <v>8</v>
      </c>
      <c r="D487" s="1" t="s">
        <v>787</v>
      </c>
      <c r="E487" s="1" t="s">
        <v>4517</v>
      </c>
      <c r="F487" s="1" t="s">
        <v>4518</v>
      </c>
      <c r="G487" s="1" t="s">
        <v>3923</v>
      </c>
      <c r="H487" s="1">
        <v>25.1</v>
      </c>
      <c r="I487" s="1">
        <v>25.6</v>
      </c>
      <c r="J487" s="1" t="s">
        <v>3190</v>
      </c>
      <c r="K487" s="1" t="s">
        <v>4985</v>
      </c>
      <c r="L487" s="1">
        <v>0</v>
      </c>
      <c r="M487" s="1">
        <v>4</v>
      </c>
      <c r="N487" s="1">
        <v>12</v>
      </c>
      <c r="O487" s="1">
        <v>6</v>
      </c>
      <c r="P487" s="1">
        <v>52</v>
      </c>
      <c r="Q487" s="16">
        <v>339.89425872093022</v>
      </c>
      <c r="R487" s="21">
        <v>1.3284045236503623</v>
      </c>
      <c r="S487" s="21">
        <v>29.908667871824647</v>
      </c>
      <c r="T487" s="21">
        <v>28.580263348174284</v>
      </c>
      <c r="U487" s="21">
        <v>9.7264316824507951E-2</v>
      </c>
      <c r="V487" s="21">
        <v>5.4872270821292695</v>
      </c>
      <c r="W487" s="21">
        <v>5.3899627653047615</v>
      </c>
      <c r="X487" s="13" t="s">
        <v>2350</v>
      </c>
      <c r="Y4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7" s="1">
        <v>39.294020029899997</v>
      </c>
      <c r="AA487" s="1">
        <v>-84.457818185299999</v>
      </c>
      <c r="AB487" s="1">
        <v>39.292229798199998</v>
      </c>
      <c r="AC487" s="1">
        <v>-84.448803919300005</v>
      </c>
    </row>
    <row r="488" spans="1:29" x14ac:dyDescent="0.25">
      <c r="A488" s="13">
        <v>140</v>
      </c>
      <c r="B488" s="22" t="s">
        <v>3197</v>
      </c>
      <c r="C488" s="17">
        <v>2</v>
      </c>
      <c r="D488" s="1" t="s">
        <v>786</v>
      </c>
      <c r="E488" s="1" t="s">
        <v>949</v>
      </c>
      <c r="F488" s="1" t="s">
        <v>5517</v>
      </c>
      <c r="G488" s="1" t="s">
        <v>404</v>
      </c>
      <c r="H488" s="21">
        <v>2.8200000000069849</v>
      </c>
      <c r="I488" s="21">
        <v>0</v>
      </c>
      <c r="J488" s="1" t="s">
        <v>258</v>
      </c>
      <c r="K488" s="1" t="s">
        <v>259</v>
      </c>
      <c r="L488" s="1">
        <v>1</v>
      </c>
      <c r="M488" s="1">
        <v>1</v>
      </c>
      <c r="N488" s="1">
        <v>17</v>
      </c>
      <c r="O488" s="1">
        <v>11</v>
      </c>
      <c r="P488" s="1">
        <v>82</v>
      </c>
      <c r="Q488" s="16">
        <v>333.46275436046511</v>
      </c>
      <c r="R488" s="21">
        <v>9.6359093176306914</v>
      </c>
      <c r="S488" s="21">
        <v>22.295802006124337</v>
      </c>
      <c r="T488" s="21">
        <v>12.659892688493645</v>
      </c>
      <c r="U488" s="21">
        <v>0.66095417701584402</v>
      </c>
      <c r="V488" s="21">
        <v>5.483411592484317</v>
      </c>
      <c r="W488" s="21">
        <v>4.822457415468473</v>
      </c>
      <c r="X488" s="13" t="s">
        <v>2351</v>
      </c>
      <c r="Y4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8" s="1">
        <v>41.677002999999999</v>
      </c>
      <c r="AA488" s="1">
        <v>-83.644032999999993</v>
      </c>
      <c r="AB488" s="1">
        <v>0</v>
      </c>
      <c r="AC488" s="1">
        <v>0</v>
      </c>
    </row>
    <row r="489" spans="1:29" x14ac:dyDescent="0.25">
      <c r="A489" s="13">
        <v>141</v>
      </c>
      <c r="B489" s="22" t="s">
        <v>3197</v>
      </c>
      <c r="C489" s="17">
        <v>12</v>
      </c>
      <c r="D489" s="1" t="s">
        <v>785</v>
      </c>
      <c r="E489" s="1" t="s">
        <v>950</v>
      </c>
      <c r="F489" s="1" t="s">
        <v>5631</v>
      </c>
      <c r="G489" s="1" t="s">
        <v>405</v>
      </c>
      <c r="H489" s="21">
        <v>9.8819999999977881</v>
      </c>
      <c r="I489" s="21">
        <v>0</v>
      </c>
      <c r="J489" s="1" t="s">
        <v>258</v>
      </c>
      <c r="K489" s="1" t="s">
        <v>259</v>
      </c>
      <c r="L489" s="1">
        <v>0</v>
      </c>
      <c r="M489" s="1">
        <v>3</v>
      </c>
      <c r="N489" s="1">
        <v>12</v>
      </c>
      <c r="O489" s="1">
        <v>17</v>
      </c>
      <c r="P489" s="1">
        <v>64</v>
      </c>
      <c r="Q489" s="16">
        <v>355.03006904069764</v>
      </c>
      <c r="R489" s="21">
        <v>6.5314333869432621</v>
      </c>
      <c r="S489" s="21">
        <v>18.634058454180479</v>
      </c>
      <c r="T489" s="21">
        <v>12.102625067237216</v>
      </c>
      <c r="U489" s="21">
        <v>0.44800942357377471</v>
      </c>
      <c r="V489" s="21">
        <v>5.4793078398903177</v>
      </c>
      <c r="W489" s="21">
        <v>5.0312984163165426</v>
      </c>
      <c r="X489" s="13" t="s">
        <v>2350</v>
      </c>
      <c r="Y4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89" s="1">
        <v>41.419203000000003</v>
      </c>
      <c r="AA489" s="1">
        <v>-81.695128999999994</v>
      </c>
      <c r="AB489" s="1">
        <v>0</v>
      </c>
      <c r="AC489" s="1">
        <v>0</v>
      </c>
    </row>
    <row r="490" spans="1:29" x14ac:dyDescent="0.25">
      <c r="A490" s="13">
        <v>84</v>
      </c>
      <c r="B490" s="22" t="s">
        <v>4966</v>
      </c>
      <c r="C490" s="17">
        <v>4</v>
      </c>
      <c r="D490" s="1" t="s">
        <v>795</v>
      </c>
      <c r="E490" s="1" t="s">
        <v>4026</v>
      </c>
      <c r="F490" s="1" t="s">
        <v>3986</v>
      </c>
      <c r="G490" s="1" t="s">
        <v>4364</v>
      </c>
      <c r="H490" s="1">
        <v>13.8</v>
      </c>
      <c r="I490" s="1">
        <v>14.3</v>
      </c>
      <c r="J490" s="1" t="s">
        <v>3190</v>
      </c>
      <c r="K490" s="1" t="s">
        <v>4981</v>
      </c>
      <c r="L490" s="1">
        <v>0</v>
      </c>
      <c r="M490" s="1">
        <v>0</v>
      </c>
      <c r="N490" s="1">
        <v>9</v>
      </c>
      <c r="O490" s="1">
        <v>6</v>
      </c>
      <c r="P490" s="1">
        <v>16</v>
      </c>
      <c r="Q490" s="16">
        <v>101.546875</v>
      </c>
      <c r="R490" s="21">
        <v>1.9887501166824775</v>
      </c>
      <c r="S490" s="21">
        <v>12.556310217524567</v>
      </c>
      <c r="T490" s="21">
        <v>10.567560100842091</v>
      </c>
      <c r="U490" s="21">
        <v>0.11857287100198147</v>
      </c>
      <c r="V490" s="21">
        <v>5.4788052536694209</v>
      </c>
      <c r="W490" s="21">
        <v>5.3602323826674398</v>
      </c>
      <c r="X490" s="13" t="s">
        <v>2350</v>
      </c>
      <c r="Y4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0" s="1">
        <v>41.244482637499999</v>
      </c>
      <c r="AA490" s="1">
        <v>-81.496444870999994</v>
      </c>
      <c r="AB490" s="1">
        <v>41.251464298099997</v>
      </c>
      <c r="AC490" s="1">
        <v>-81.498793234199994</v>
      </c>
    </row>
    <row r="491" spans="1:29" x14ac:dyDescent="0.25">
      <c r="A491" s="13">
        <v>85</v>
      </c>
      <c r="B491" s="22" t="s">
        <v>4966</v>
      </c>
      <c r="C491" s="17">
        <v>8</v>
      </c>
      <c r="D491" s="1" t="s">
        <v>787</v>
      </c>
      <c r="E491" s="1" t="s">
        <v>3970</v>
      </c>
      <c r="F491" s="1" t="s">
        <v>3971</v>
      </c>
      <c r="G491" s="1" t="s">
        <v>3716</v>
      </c>
      <c r="H491" s="1">
        <v>5.7</v>
      </c>
      <c r="I491" s="1">
        <v>6.2</v>
      </c>
      <c r="J491" s="1" t="s">
        <v>3190</v>
      </c>
      <c r="K491" s="1" t="s">
        <v>4982</v>
      </c>
      <c r="L491" s="1">
        <v>0</v>
      </c>
      <c r="M491" s="1">
        <v>2</v>
      </c>
      <c r="N491" s="1">
        <v>14</v>
      </c>
      <c r="O491" s="1">
        <v>14</v>
      </c>
      <c r="P491" s="1">
        <v>59</v>
      </c>
      <c r="Q491" s="16">
        <v>304.13462936046511</v>
      </c>
      <c r="R491" s="21">
        <v>0.48218699731491838</v>
      </c>
      <c r="S491" s="21">
        <v>34.332690661848567</v>
      </c>
      <c r="T491" s="21">
        <v>33.850503664533647</v>
      </c>
      <c r="U491" s="21">
        <v>2.7040003916725303E-2</v>
      </c>
      <c r="V491" s="21">
        <v>5.4775619458977776</v>
      </c>
      <c r="W491" s="21">
        <v>5.4505219419810524</v>
      </c>
      <c r="X491" s="13" t="s">
        <v>2350</v>
      </c>
      <c r="Y4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1" s="1">
        <v>39.155929317499997</v>
      </c>
      <c r="AA491" s="1">
        <v>-84.480458035599995</v>
      </c>
      <c r="AB491" s="1">
        <v>39.160247538500002</v>
      </c>
      <c r="AC491" s="1">
        <v>-84.473947226000007</v>
      </c>
    </row>
    <row r="492" spans="1:29" x14ac:dyDescent="0.25">
      <c r="A492" s="13">
        <v>38</v>
      </c>
      <c r="B492" s="22" t="s">
        <v>3201</v>
      </c>
      <c r="C492" s="17">
        <v>3</v>
      </c>
      <c r="D492" s="1" t="s">
        <v>1330</v>
      </c>
      <c r="E492" s="1" t="s">
        <v>1891</v>
      </c>
      <c r="F492" s="1" t="s">
        <v>5274</v>
      </c>
      <c r="G492" s="1" t="s">
        <v>1378</v>
      </c>
      <c r="H492" s="21">
        <v>1.2899999999935972</v>
      </c>
      <c r="I492" s="21">
        <v>0</v>
      </c>
      <c r="J492" s="1" t="s">
        <v>258</v>
      </c>
      <c r="K492" s="1" t="s">
        <v>259</v>
      </c>
      <c r="L492" s="1">
        <v>0</v>
      </c>
      <c r="M492" s="1">
        <v>0</v>
      </c>
      <c r="N492" s="1">
        <v>17</v>
      </c>
      <c r="O492" s="1">
        <v>11</v>
      </c>
      <c r="P492" s="1">
        <v>88</v>
      </c>
      <c r="Q492" s="16">
        <v>248.109375</v>
      </c>
      <c r="R492" s="21">
        <v>11.640234340975672</v>
      </c>
      <c r="S492" s="21">
        <v>24.792997322519096</v>
      </c>
      <c r="T492" s="21">
        <v>13.152762981543423</v>
      </c>
      <c r="U492" s="21">
        <v>0.81239723605398717</v>
      </c>
      <c r="V492" s="21">
        <v>5.4766468767677665</v>
      </c>
      <c r="W492" s="21">
        <v>4.6642496407137797</v>
      </c>
      <c r="X492" s="13" t="s">
        <v>2351</v>
      </c>
      <c r="Y4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2" s="1">
        <v>41.433151000000002</v>
      </c>
      <c r="AA492" s="1">
        <v>-82.714939999999999</v>
      </c>
      <c r="AB492" s="1">
        <v>0</v>
      </c>
      <c r="AC492" s="1">
        <v>0</v>
      </c>
    </row>
    <row r="493" spans="1:29" x14ac:dyDescent="0.25">
      <c r="A493" s="13">
        <v>206</v>
      </c>
      <c r="B493" s="22" t="s">
        <v>4937</v>
      </c>
      <c r="C493" s="17">
        <v>6</v>
      </c>
      <c r="D493" s="1" t="s">
        <v>784</v>
      </c>
      <c r="E493" s="1" t="s">
        <v>4493</v>
      </c>
      <c r="F493" s="1" t="s">
        <v>4494</v>
      </c>
      <c r="G493" s="1" t="s">
        <v>4565</v>
      </c>
      <c r="H493" s="1">
        <v>10</v>
      </c>
      <c r="I493" s="1">
        <v>10.5</v>
      </c>
      <c r="J493" s="1" t="s">
        <v>3190</v>
      </c>
      <c r="K493" s="1" t="s">
        <v>4987</v>
      </c>
      <c r="L493" s="1">
        <v>0</v>
      </c>
      <c r="M493" s="1">
        <v>1</v>
      </c>
      <c r="N493" s="1">
        <v>12</v>
      </c>
      <c r="O493" s="1">
        <v>2</v>
      </c>
      <c r="P493" s="1">
        <v>23</v>
      </c>
      <c r="Q493" s="16">
        <v>156.11418968023256</v>
      </c>
      <c r="R493" s="21">
        <v>1.1563358416379936</v>
      </c>
      <c r="S493" s="21">
        <v>15.411167661139977</v>
      </c>
      <c r="T493" s="21">
        <v>14.254831819501984</v>
      </c>
      <c r="U493" s="21">
        <v>7.9195138358461495E-2</v>
      </c>
      <c r="V493" s="21">
        <v>5.4706116791327304</v>
      </c>
      <c r="W493" s="21">
        <v>5.3914165407742685</v>
      </c>
      <c r="X493" s="13" t="s">
        <v>2350</v>
      </c>
      <c r="Y4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3" s="1">
        <v>39.995283655900003</v>
      </c>
      <c r="AA493" s="1">
        <v>-83.118250449800001</v>
      </c>
      <c r="AB493" s="1">
        <v>40.002525652300001</v>
      </c>
      <c r="AC493" s="1">
        <v>-83.118075955699993</v>
      </c>
    </row>
    <row r="494" spans="1:29" x14ac:dyDescent="0.25">
      <c r="A494" s="13">
        <v>207</v>
      </c>
      <c r="B494" s="22" t="s">
        <v>4937</v>
      </c>
      <c r="C494" s="17">
        <v>2</v>
      </c>
      <c r="D494" s="1" t="s">
        <v>786</v>
      </c>
      <c r="E494" s="1" t="s">
        <v>4545</v>
      </c>
      <c r="F494" s="1" t="s">
        <v>4539</v>
      </c>
      <c r="G494" s="1" t="s">
        <v>4568</v>
      </c>
      <c r="H494" s="1">
        <v>9</v>
      </c>
      <c r="I494" s="1">
        <v>9.5</v>
      </c>
      <c r="J494" s="1" t="s">
        <v>3190</v>
      </c>
      <c r="K494" s="1" t="s">
        <v>4988</v>
      </c>
      <c r="L494" s="1">
        <v>0</v>
      </c>
      <c r="M494" s="1">
        <v>0</v>
      </c>
      <c r="N494" s="1">
        <v>10</v>
      </c>
      <c r="O494" s="1">
        <v>11</v>
      </c>
      <c r="P494" s="1">
        <v>43</v>
      </c>
      <c r="Q494" s="16">
        <v>157.28125</v>
      </c>
      <c r="R494" s="21">
        <v>0.94391354279200312</v>
      </c>
      <c r="S494" s="21">
        <v>26.029907184429998</v>
      </c>
      <c r="T494" s="21">
        <v>25.085993641637995</v>
      </c>
      <c r="U494" s="21">
        <v>7.1822887352179815E-2</v>
      </c>
      <c r="V494" s="21">
        <v>5.4680471641780874</v>
      </c>
      <c r="W494" s="21">
        <v>5.3962242768259072</v>
      </c>
      <c r="X494" s="13" t="s">
        <v>2350</v>
      </c>
      <c r="Y4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4" s="1">
        <v>41.674842244499999</v>
      </c>
      <c r="AA494" s="1">
        <v>-83.693788253999998</v>
      </c>
      <c r="AB494" s="1">
        <v>41.682076727999998</v>
      </c>
      <c r="AC494" s="1">
        <v>-83.694411789100002</v>
      </c>
    </row>
    <row r="495" spans="1:29" x14ac:dyDescent="0.25">
      <c r="A495" s="13">
        <v>142</v>
      </c>
      <c r="B495" s="22" t="s">
        <v>3197</v>
      </c>
      <c r="C495" s="17">
        <v>2</v>
      </c>
      <c r="D495" s="1" t="s">
        <v>786</v>
      </c>
      <c r="E495" s="1" t="s">
        <v>951</v>
      </c>
      <c r="F495" s="1" t="s">
        <v>5632</v>
      </c>
      <c r="G495" s="1" t="s">
        <v>406</v>
      </c>
      <c r="H495" s="21">
        <v>2.614000000001397</v>
      </c>
      <c r="I495" s="21">
        <v>0</v>
      </c>
      <c r="J495" s="1" t="s">
        <v>258</v>
      </c>
      <c r="K495" s="1" t="s">
        <v>259</v>
      </c>
      <c r="L495" s="1">
        <v>0</v>
      </c>
      <c r="M495" s="1">
        <v>0</v>
      </c>
      <c r="N495" s="1">
        <v>13</v>
      </c>
      <c r="O495" s="1">
        <v>18</v>
      </c>
      <c r="P495" s="1">
        <v>126</v>
      </c>
      <c r="Q495" s="16">
        <v>290.984375</v>
      </c>
      <c r="R495" s="21">
        <v>6.5152286422950549</v>
      </c>
      <c r="S495" s="21">
        <v>31.487804980238284</v>
      </c>
      <c r="T495" s="21">
        <v>24.972576337943231</v>
      </c>
      <c r="U495" s="21">
        <v>0.44689789446846123</v>
      </c>
      <c r="V495" s="21">
        <v>5.4646930965191638</v>
      </c>
      <c r="W495" s="21">
        <v>5.0177952020507028</v>
      </c>
      <c r="X495" s="13" t="s">
        <v>2350</v>
      </c>
      <c r="Y4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5" s="1">
        <v>41.682384999999996</v>
      </c>
      <c r="AA495" s="1">
        <v>-83.622846999999993</v>
      </c>
      <c r="AB495" s="1">
        <v>0</v>
      </c>
      <c r="AC495" s="1">
        <v>0</v>
      </c>
    </row>
    <row r="496" spans="1:29" x14ac:dyDescent="0.25">
      <c r="A496" s="13">
        <v>208</v>
      </c>
      <c r="B496" s="22" t="s">
        <v>4937</v>
      </c>
      <c r="C496" s="17">
        <v>6</v>
      </c>
      <c r="D496" s="1" t="s">
        <v>784</v>
      </c>
      <c r="E496" s="1" t="s">
        <v>3848</v>
      </c>
      <c r="F496" s="1" t="s">
        <v>3855</v>
      </c>
      <c r="G496" s="1" t="s">
        <v>3917</v>
      </c>
      <c r="H496" s="1">
        <v>10.6</v>
      </c>
      <c r="I496" s="1">
        <v>11.1</v>
      </c>
      <c r="J496" s="1" t="s">
        <v>3190</v>
      </c>
      <c r="K496" s="1" t="s">
        <v>4989</v>
      </c>
      <c r="L496" s="1">
        <v>1</v>
      </c>
      <c r="M496" s="1">
        <v>2</v>
      </c>
      <c r="N496" s="1">
        <v>8</v>
      </c>
      <c r="O496" s="1">
        <v>8</v>
      </c>
      <c r="P496" s="1">
        <v>34</v>
      </c>
      <c r="Q496" s="16">
        <v>258.90506904069764</v>
      </c>
      <c r="R496" s="21">
        <v>0.94819297464113905</v>
      </c>
      <c r="S496" s="21">
        <v>21.481496696048438</v>
      </c>
      <c r="T496" s="21">
        <v>20.5333037214073</v>
      </c>
      <c r="U496" s="21">
        <v>8.0390989421821588E-2</v>
      </c>
      <c r="V496" s="21">
        <v>5.4626076744389236</v>
      </c>
      <c r="W496" s="21">
        <v>5.3822166850171023</v>
      </c>
      <c r="X496" s="13" t="s">
        <v>2350</v>
      </c>
      <c r="Y4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6" s="1">
        <v>39.891467247500003</v>
      </c>
      <c r="AA496" s="1">
        <v>-83.039708943400001</v>
      </c>
      <c r="AB496" s="1">
        <v>39.897240512899998</v>
      </c>
      <c r="AC496" s="1">
        <v>-83.034017098299998</v>
      </c>
    </row>
    <row r="497" spans="1:29" x14ac:dyDescent="0.25">
      <c r="A497" s="13">
        <v>143</v>
      </c>
      <c r="B497" s="22" t="s">
        <v>3197</v>
      </c>
      <c r="C497" s="17">
        <v>6</v>
      </c>
      <c r="D497" s="1" t="s">
        <v>784</v>
      </c>
      <c r="E497" s="1" t="s">
        <v>952</v>
      </c>
      <c r="F497" s="1" t="s">
        <v>5633</v>
      </c>
      <c r="G497" s="1" t="s">
        <v>407</v>
      </c>
      <c r="H497" s="21">
        <v>13.092999999993481</v>
      </c>
      <c r="I497" s="21">
        <v>0</v>
      </c>
      <c r="J497" s="1" t="s">
        <v>258</v>
      </c>
      <c r="K497" s="1" t="s">
        <v>259</v>
      </c>
      <c r="L497" s="1">
        <v>0</v>
      </c>
      <c r="M497" s="1">
        <v>0</v>
      </c>
      <c r="N497" s="1">
        <v>21</v>
      </c>
      <c r="O497" s="1">
        <v>9</v>
      </c>
      <c r="P497" s="1">
        <v>28</v>
      </c>
      <c r="Q497" s="16">
        <v>205.421875</v>
      </c>
      <c r="R497" s="21">
        <v>5.8598189380082477</v>
      </c>
      <c r="S497" s="21">
        <v>12.296562527278819</v>
      </c>
      <c r="T497" s="21">
        <v>6.4367435892705718</v>
      </c>
      <c r="U497" s="21">
        <v>0.40194149570778881</v>
      </c>
      <c r="V497" s="21">
        <v>5.460398401575274</v>
      </c>
      <c r="W497" s="21">
        <v>5.0584569058674855</v>
      </c>
      <c r="X497" s="13" t="s">
        <v>2350</v>
      </c>
      <c r="Y4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7" s="1">
        <v>39.986873000000003</v>
      </c>
      <c r="AA497" s="1">
        <v>-82.999579999999995</v>
      </c>
      <c r="AB497" s="1">
        <v>0</v>
      </c>
      <c r="AC497" s="1">
        <v>0</v>
      </c>
    </row>
    <row r="498" spans="1:29" x14ac:dyDescent="0.25">
      <c r="A498" s="13">
        <v>209</v>
      </c>
      <c r="B498" s="22" t="s">
        <v>4937</v>
      </c>
      <c r="C498" s="17">
        <v>7</v>
      </c>
      <c r="D498" s="1" t="s">
        <v>3196</v>
      </c>
      <c r="E498" s="1" t="s">
        <v>4505</v>
      </c>
      <c r="F498" s="1" t="s">
        <v>4519</v>
      </c>
      <c r="G498" s="1" t="s">
        <v>3918</v>
      </c>
      <c r="H498" s="1">
        <v>9.1</v>
      </c>
      <c r="I498" s="1">
        <v>9.6</v>
      </c>
      <c r="J498" s="1" t="s">
        <v>3190</v>
      </c>
      <c r="K498" s="1" t="s">
        <v>4988</v>
      </c>
      <c r="L498" s="1">
        <v>0</v>
      </c>
      <c r="M498" s="1">
        <v>1</v>
      </c>
      <c r="N498" s="1">
        <v>10</v>
      </c>
      <c r="O498" s="1">
        <v>9</v>
      </c>
      <c r="P498" s="1">
        <v>60</v>
      </c>
      <c r="Q498" s="16">
        <v>211.08293968023256</v>
      </c>
      <c r="R498" s="21">
        <v>1.1141095579006417</v>
      </c>
      <c r="S498" s="21">
        <v>32.169235113196187</v>
      </c>
      <c r="T498" s="21">
        <v>31.055125555295547</v>
      </c>
      <c r="U498" s="21">
        <v>8.4135480355854567E-2</v>
      </c>
      <c r="V498" s="21">
        <v>5.4593615915866973</v>
      </c>
      <c r="W498" s="21">
        <v>5.3752261112308428</v>
      </c>
      <c r="X498" s="13" t="s">
        <v>2350</v>
      </c>
      <c r="Y4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8" s="1">
        <v>39.714361965099997</v>
      </c>
      <c r="AA498" s="1">
        <v>-84.222775345000002</v>
      </c>
      <c r="AB498" s="1">
        <v>39.718544634099999</v>
      </c>
      <c r="AC498" s="1">
        <v>-84.215160302100003</v>
      </c>
    </row>
    <row r="499" spans="1:29" x14ac:dyDescent="0.25">
      <c r="A499" s="13">
        <v>39</v>
      </c>
      <c r="B499" s="22" t="s">
        <v>3201</v>
      </c>
      <c r="C499" s="17">
        <v>6</v>
      </c>
      <c r="D499" s="1" t="s">
        <v>784</v>
      </c>
      <c r="E499" s="1" t="s">
        <v>1892</v>
      </c>
      <c r="F499" s="1" t="s">
        <v>5275</v>
      </c>
      <c r="G499" s="1" t="s">
        <v>1379</v>
      </c>
      <c r="H499" s="21">
        <v>2.9060000000026776</v>
      </c>
      <c r="I499" s="21">
        <v>0</v>
      </c>
      <c r="J499" s="1" t="s">
        <v>258</v>
      </c>
      <c r="K499" s="1" t="s">
        <v>261</v>
      </c>
      <c r="L499" s="1">
        <v>0</v>
      </c>
      <c r="M499" s="1">
        <v>4</v>
      </c>
      <c r="N499" s="1">
        <v>11</v>
      </c>
      <c r="O499" s="1">
        <v>17</v>
      </c>
      <c r="P499" s="1">
        <v>45</v>
      </c>
      <c r="Q499" s="16">
        <v>375.15988372093022</v>
      </c>
      <c r="R499" s="21">
        <v>5.7068944154847872</v>
      </c>
      <c r="S499" s="21">
        <v>15.378226715910797</v>
      </c>
      <c r="T499" s="21">
        <v>9.671332300426009</v>
      </c>
      <c r="U499" s="21">
        <v>0.41058531722538932</v>
      </c>
      <c r="V499" s="21">
        <v>5.443031577704156</v>
      </c>
      <c r="W499" s="21">
        <v>5.0324462604787668</v>
      </c>
      <c r="X499" s="13" t="s">
        <v>2350</v>
      </c>
      <c r="Y4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499" s="1">
        <v>39.971873000000002</v>
      </c>
      <c r="AA499" s="1">
        <v>-83.080702000000002</v>
      </c>
      <c r="AB499" s="1">
        <v>0</v>
      </c>
      <c r="AC499" s="1">
        <v>0</v>
      </c>
    </row>
    <row r="500" spans="1:29" x14ac:dyDescent="0.25">
      <c r="A500" s="13">
        <v>144</v>
      </c>
      <c r="B500" s="22" t="s">
        <v>3197</v>
      </c>
      <c r="C500" s="17">
        <v>7</v>
      </c>
      <c r="D500" s="1" t="s">
        <v>3196</v>
      </c>
      <c r="E500" s="1" t="s">
        <v>953</v>
      </c>
      <c r="F500" s="1" t="s">
        <v>5330</v>
      </c>
      <c r="G500" s="1" t="s">
        <v>408</v>
      </c>
      <c r="H500" s="21">
        <v>0.78500000000349246</v>
      </c>
      <c r="I500" s="21">
        <v>0</v>
      </c>
      <c r="J500" s="1" t="s">
        <v>258</v>
      </c>
      <c r="K500" s="1" t="s">
        <v>259</v>
      </c>
      <c r="L500" s="1">
        <v>0</v>
      </c>
      <c r="M500" s="1">
        <v>0</v>
      </c>
      <c r="N500" s="1">
        <v>15</v>
      </c>
      <c r="O500" s="1">
        <v>14</v>
      </c>
      <c r="P500" s="1">
        <v>31</v>
      </c>
      <c r="Q500" s="16">
        <v>191.328125</v>
      </c>
      <c r="R500" s="21">
        <v>8.1483787804873664</v>
      </c>
      <c r="S500" s="21">
        <v>12.536640386033007</v>
      </c>
      <c r="T500" s="21">
        <v>4.3882616055456403</v>
      </c>
      <c r="U500" s="21">
        <v>0.55892026516026294</v>
      </c>
      <c r="V500" s="21">
        <v>5.4406186394868783</v>
      </c>
      <c r="W500" s="21">
        <v>4.8816983743266151</v>
      </c>
      <c r="X500" s="13" t="s">
        <v>2351</v>
      </c>
      <c r="Y5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0" s="1">
        <v>39.776344000000002</v>
      </c>
      <c r="AA500" s="1">
        <v>-84.234523999999993</v>
      </c>
      <c r="AB500" s="1">
        <v>0</v>
      </c>
      <c r="AC500" s="1">
        <v>0</v>
      </c>
    </row>
    <row r="501" spans="1:29" x14ac:dyDescent="0.25">
      <c r="A501" s="13">
        <v>145</v>
      </c>
      <c r="B501" s="22" t="s">
        <v>3197</v>
      </c>
      <c r="C501" s="17">
        <v>6</v>
      </c>
      <c r="D501" s="1" t="s">
        <v>784</v>
      </c>
      <c r="E501" s="1" t="s">
        <v>954</v>
      </c>
      <c r="F501" s="1" t="s">
        <v>5634</v>
      </c>
      <c r="G501" s="1" t="s">
        <v>409</v>
      </c>
      <c r="H501" s="21">
        <v>2.5230000000010477</v>
      </c>
      <c r="I501" s="21">
        <v>0</v>
      </c>
      <c r="J501" s="1" t="s">
        <v>258</v>
      </c>
      <c r="K501" s="1" t="s">
        <v>259</v>
      </c>
      <c r="L501" s="1">
        <v>0</v>
      </c>
      <c r="M501" s="1">
        <v>2</v>
      </c>
      <c r="N501" s="1">
        <v>16</v>
      </c>
      <c r="O501" s="1">
        <v>6</v>
      </c>
      <c r="P501" s="1">
        <v>19</v>
      </c>
      <c r="Q501" s="16">
        <v>241.72837936046511</v>
      </c>
      <c r="R501" s="21">
        <v>12.495771467997859</v>
      </c>
      <c r="S501" s="21">
        <v>10.560062612914273</v>
      </c>
      <c r="T501" s="21">
        <v>-1.9357088550835861</v>
      </c>
      <c r="U501" s="21">
        <v>0.85712018186980743</v>
      </c>
      <c r="V501" s="21">
        <v>5.4405883764969953</v>
      </c>
      <c r="W501" s="21">
        <v>4.583468194627188</v>
      </c>
      <c r="X501" s="13" t="s">
        <v>2351</v>
      </c>
      <c r="Y5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1" s="1">
        <v>40.068328000000001</v>
      </c>
      <c r="AA501" s="1">
        <v>-82.976744999999994</v>
      </c>
      <c r="AB501" s="1">
        <v>0</v>
      </c>
      <c r="AC501" s="1">
        <v>0</v>
      </c>
    </row>
    <row r="502" spans="1:29" x14ac:dyDescent="0.25">
      <c r="A502" s="13">
        <v>210</v>
      </c>
      <c r="B502" s="22" t="s">
        <v>4937</v>
      </c>
      <c r="C502" s="17">
        <v>12</v>
      </c>
      <c r="D502" s="1" t="s">
        <v>785</v>
      </c>
      <c r="E502" s="1" t="s">
        <v>4532</v>
      </c>
      <c r="F502" s="1" t="s">
        <v>4514</v>
      </c>
      <c r="G502" s="1" t="s">
        <v>3920</v>
      </c>
      <c r="H502" s="1">
        <v>14.3</v>
      </c>
      <c r="I502" s="1">
        <v>14.8</v>
      </c>
      <c r="J502" s="1" t="s">
        <v>3190</v>
      </c>
      <c r="K502" s="1" t="s">
        <v>4985</v>
      </c>
      <c r="L502" s="1">
        <v>0</v>
      </c>
      <c r="M502" s="1">
        <v>5</v>
      </c>
      <c r="N502" s="1">
        <v>14</v>
      </c>
      <c r="O502" s="1">
        <v>17</v>
      </c>
      <c r="P502" s="1">
        <v>56</v>
      </c>
      <c r="Q502" s="16">
        <v>451.47719840116281</v>
      </c>
      <c r="R502" s="21">
        <v>0.70422743018454759</v>
      </c>
      <c r="S502" s="21">
        <v>30.747900780387287</v>
      </c>
      <c r="T502" s="21">
        <v>30.043673350202738</v>
      </c>
      <c r="U502" s="21">
        <v>4.5294559132399673E-2</v>
      </c>
      <c r="V502" s="21">
        <v>5.4401933352878684</v>
      </c>
      <c r="W502" s="21">
        <v>5.3948987761554683</v>
      </c>
      <c r="X502" s="13" t="s">
        <v>2350</v>
      </c>
      <c r="Y5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2" s="1">
        <v>41.474160642699999</v>
      </c>
      <c r="AA502" s="1">
        <v>-81.700348474400002</v>
      </c>
      <c r="AB502" s="1">
        <v>41.4774350271</v>
      </c>
      <c r="AC502" s="1">
        <v>-81.693605220400002</v>
      </c>
    </row>
    <row r="503" spans="1:29" x14ac:dyDescent="0.25">
      <c r="A503" s="13">
        <v>86</v>
      </c>
      <c r="B503" s="22" t="s">
        <v>4966</v>
      </c>
      <c r="C503" s="17">
        <v>7</v>
      </c>
      <c r="D503" s="1" t="s">
        <v>3196</v>
      </c>
      <c r="E503" s="1" t="s">
        <v>4016</v>
      </c>
      <c r="F503" s="1" t="s">
        <v>4027</v>
      </c>
      <c r="G503" s="1" t="s">
        <v>3715</v>
      </c>
      <c r="H503" s="1">
        <v>15.2</v>
      </c>
      <c r="I503" s="1">
        <v>15.7</v>
      </c>
      <c r="J503" s="1" t="s">
        <v>3190</v>
      </c>
      <c r="K503" s="1" t="s">
        <v>4981</v>
      </c>
      <c r="L503" s="1">
        <v>0</v>
      </c>
      <c r="M503" s="1">
        <v>2</v>
      </c>
      <c r="N503" s="1">
        <v>7</v>
      </c>
      <c r="O503" s="1">
        <v>6</v>
      </c>
      <c r="P503" s="1">
        <v>21</v>
      </c>
      <c r="Q503" s="16">
        <v>184.80650436046511</v>
      </c>
      <c r="R503" s="21">
        <v>2.1691118234298297</v>
      </c>
      <c r="S503" s="21">
        <v>14.32826834569642</v>
      </c>
      <c r="T503" s="21">
        <v>12.15915652226659</v>
      </c>
      <c r="U503" s="21">
        <v>0.13044916300375611</v>
      </c>
      <c r="V503" s="21">
        <v>5.4339525526690462</v>
      </c>
      <c r="W503" s="21">
        <v>5.3035033896652903</v>
      </c>
      <c r="X503" s="13" t="s">
        <v>2350</v>
      </c>
      <c r="Y5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3" s="1">
        <v>39.747352612100002</v>
      </c>
      <c r="AA503" s="1">
        <v>-84.208668164000002</v>
      </c>
      <c r="AB503" s="1">
        <v>39.749335874700002</v>
      </c>
      <c r="AC503" s="1">
        <v>-84.199673413900001</v>
      </c>
    </row>
    <row r="504" spans="1:29" x14ac:dyDescent="0.25">
      <c r="A504" s="13">
        <v>211</v>
      </c>
      <c r="B504" s="22" t="s">
        <v>4937</v>
      </c>
      <c r="C504" s="17">
        <v>12</v>
      </c>
      <c r="D504" s="1" t="s">
        <v>785</v>
      </c>
      <c r="E504" s="1" t="s">
        <v>4535</v>
      </c>
      <c r="F504" s="1" t="s">
        <v>4536</v>
      </c>
      <c r="G504" s="1" t="s">
        <v>3922</v>
      </c>
      <c r="H504" s="1">
        <v>15.4</v>
      </c>
      <c r="I504" s="1">
        <v>15.9</v>
      </c>
      <c r="J504" s="1" t="s">
        <v>3190</v>
      </c>
      <c r="K504" s="1" t="s">
        <v>4988</v>
      </c>
      <c r="L504" s="1">
        <v>0</v>
      </c>
      <c r="M504" s="1">
        <v>2</v>
      </c>
      <c r="N504" s="1">
        <v>11</v>
      </c>
      <c r="O504" s="1">
        <v>18</v>
      </c>
      <c r="P504" s="1">
        <v>42</v>
      </c>
      <c r="Q504" s="16">
        <v>285.24400436046511</v>
      </c>
      <c r="R504" s="21">
        <v>0.47357754551084957</v>
      </c>
      <c r="S504" s="21">
        <v>27.417239303256451</v>
      </c>
      <c r="T504" s="21">
        <v>26.943661757745602</v>
      </c>
      <c r="U504" s="21">
        <v>3.5645926697951635E-2</v>
      </c>
      <c r="V504" s="21">
        <v>5.4274492041765248</v>
      </c>
      <c r="W504" s="21">
        <v>5.3918032774785729</v>
      </c>
      <c r="X504" s="13" t="s">
        <v>2350</v>
      </c>
      <c r="Y5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4" s="1">
        <v>41.491456748899999</v>
      </c>
      <c r="AA504" s="1">
        <v>-81.670818838800002</v>
      </c>
      <c r="AB504" s="1">
        <v>41.494655191100001</v>
      </c>
      <c r="AC504" s="1">
        <v>-81.678667856000004</v>
      </c>
    </row>
    <row r="505" spans="1:29" x14ac:dyDescent="0.25">
      <c r="A505" s="13">
        <v>146</v>
      </c>
      <c r="B505" s="22" t="s">
        <v>3197</v>
      </c>
      <c r="C505" s="17">
        <v>8</v>
      </c>
      <c r="D505" s="1" t="s">
        <v>788</v>
      </c>
      <c r="E505" s="1" t="s">
        <v>955</v>
      </c>
      <c r="F505" s="1" t="s">
        <v>5578</v>
      </c>
      <c r="G505" s="1" t="s">
        <v>410</v>
      </c>
      <c r="H505" s="21">
        <v>14.736000000004424</v>
      </c>
      <c r="I505" s="21">
        <v>0</v>
      </c>
      <c r="J505" s="1" t="s">
        <v>258</v>
      </c>
      <c r="K505" s="1" t="s">
        <v>259</v>
      </c>
      <c r="L505" s="1">
        <v>0</v>
      </c>
      <c r="M505" s="1">
        <v>0</v>
      </c>
      <c r="N505" s="1">
        <v>17</v>
      </c>
      <c r="O505" s="1">
        <v>12</v>
      </c>
      <c r="P505" s="1">
        <v>91</v>
      </c>
      <c r="Q505" s="16">
        <v>255.546875</v>
      </c>
      <c r="R505" s="21">
        <v>10.861294395608848</v>
      </c>
      <c r="S505" s="21">
        <v>24.217332155480872</v>
      </c>
      <c r="T505" s="21">
        <v>13.356037759872024</v>
      </c>
      <c r="U505" s="21">
        <v>0.74500679302175044</v>
      </c>
      <c r="V505" s="21">
        <v>5.4258326582056</v>
      </c>
      <c r="W505" s="21">
        <v>4.6808258651838495</v>
      </c>
      <c r="X505" s="13" t="s">
        <v>2351</v>
      </c>
      <c r="Y5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5" s="1">
        <v>39.398862000000001</v>
      </c>
      <c r="AA505" s="1">
        <v>-84.558777000000006</v>
      </c>
      <c r="AB505" s="1">
        <v>0</v>
      </c>
      <c r="AC505" s="1">
        <v>0</v>
      </c>
    </row>
    <row r="506" spans="1:29" x14ac:dyDescent="0.25">
      <c r="A506" s="13">
        <v>147</v>
      </c>
      <c r="B506" s="22" t="s">
        <v>3197</v>
      </c>
      <c r="C506" s="17">
        <v>3</v>
      </c>
      <c r="D506" s="1" t="s">
        <v>791</v>
      </c>
      <c r="E506" s="1" t="s">
        <v>956</v>
      </c>
      <c r="F506" s="1" t="s">
        <v>5635</v>
      </c>
      <c r="G506" s="1" t="s">
        <v>411</v>
      </c>
      <c r="H506" s="21">
        <v>9.6509999999980209</v>
      </c>
      <c r="I506" s="21">
        <v>0</v>
      </c>
      <c r="J506" s="1" t="s">
        <v>258</v>
      </c>
      <c r="K506" s="1" t="s">
        <v>259</v>
      </c>
      <c r="L506" s="1">
        <v>1</v>
      </c>
      <c r="M506" s="1">
        <v>2</v>
      </c>
      <c r="N506" s="1">
        <v>13</v>
      </c>
      <c r="O506" s="1">
        <v>13</v>
      </c>
      <c r="P506" s="1">
        <v>74</v>
      </c>
      <c r="Q506" s="16">
        <v>353.82694404069764</v>
      </c>
      <c r="R506" s="21">
        <v>12.554746777597281</v>
      </c>
      <c r="S506" s="21">
        <v>20.514103117889803</v>
      </c>
      <c r="T506" s="21">
        <v>7.9593563402925227</v>
      </c>
      <c r="U506" s="21">
        <v>0.86116546456556908</v>
      </c>
      <c r="V506" s="21">
        <v>5.4191654584837146</v>
      </c>
      <c r="W506" s="21">
        <v>4.5579999939181457</v>
      </c>
      <c r="X506" s="13" t="s">
        <v>2351</v>
      </c>
      <c r="Y5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6" s="1">
        <v>41.464775000000003</v>
      </c>
      <c r="AA506" s="1">
        <v>-82.057990000000004</v>
      </c>
      <c r="AB506" s="1">
        <v>0</v>
      </c>
      <c r="AC506" s="1">
        <v>0</v>
      </c>
    </row>
    <row r="507" spans="1:29" x14ac:dyDescent="0.25">
      <c r="A507" s="13">
        <v>212</v>
      </c>
      <c r="B507" s="22" t="s">
        <v>4937</v>
      </c>
      <c r="C507" s="17">
        <v>6</v>
      </c>
      <c r="D507" s="1" t="s">
        <v>784</v>
      </c>
      <c r="E507" s="1" t="s">
        <v>3842</v>
      </c>
      <c r="F507" s="1" t="s">
        <v>4509</v>
      </c>
      <c r="G507" s="1" t="s">
        <v>3916</v>
      </c>
      <c r="H507" s="1">
        <v>17.3</v>
      </c>
      <c r="I507" s="1">
        <v>17.8</v>
      </c>
      <c r="J507" s="1" t="s">
        <v>3190</v>
      </c>
      <c r="K507" s="1" t="s">
        <v>4988</v>
      </c>
      <c r="L507" s="1">
        <v>0</v>
      </c>
      <c r="M507" s="1">
        <v>2</v>
      </c>
      <c r="N507" s="1">
        <v>14</v>
      </c>
      <c r="O507" s="1">
        <v>4</v>
      </c>
      <c r="P507" s="1">
        <v>21</v>
      </c>
      <c r="Q507" s="16">
        <v>221.75962936046511</v>
      </c>
      <c r="R507" s="21">
        <v>1.0669254664312513</v>
      </c>
      <c r="S507" s="21">
        <v>16.628771188365153</v>
      </c>
      <c r="T507" s="21">
        <v>15.561845721933903</v>
      </c>
      <c r="U507" s="21">
        <v>8.1587568098714924E-2</v>
      </c>
      <c r="V507" s="21">
        <v>5.4185272273127723</v>
      </c>
      <c r="W507" s="21">
        <v>5.3369396592140577</v>
      </c>
      <c r="X507" s="13" t="s">
        <v>2350</v>
      </c>
      <c r="Y5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7" s="1">
        <v>39.946882243099999</v>
      </c>
      <c r="AA507" s="1">
        <v>-82.943569253700005</v>
      </c>
      <c r="AB507" s="1">
        <v>39.940528360899997</v>
      </c>
      <c r="AC507" s="1">
        <v>-82.939129257700003</v>
      </c>
    </row>
    <row r="508" spans="1:29" x14ac:dyDescent="0.25">
      <c r="A508" s="13">
        <v>148</v>
      </c>
      <c r="B508" s="22" t="s">
        <v>3197</v>
      </c>
      <c r="C508" s="17">
        <v>12</v>
      </c>
      <c r="D508" s="1" t="s">
        <v>785</v>
      </c>
      <c r="E508" s="1" t="s">
        <v>957</v>
      </c>
      <c r="F508" s="1" t="s">
        <v>5636</v>
      </c>
      <c r="G508" s="1" t="s">
        <v>412</v>
      </c>
      <c r="H508" s="21">
        <v>0</v>
      </c>
      <c r="I508" s="21">
        <v>0</v>
      </c>
      <c r="J508" s="1" t="s">
        <v>258</v>
      </c>
      <c r="K508" s="1" t="s">
        <v>259</v>
      </c>
      <c r="L508" s="1">
        <v>0</v>
      </c>
      <c r="M508" s="1">
        <v>5</v>
      </c>
      <c r="N508" s="1">
        <v>12</v>
      </c>
      <c r="O508" s="1">
        <v>13</v>
      </c>
      <c r="P508" s="1">
        <v>96</v>
      </c>
      <c r="Q508" s="16">
        <v>460.63344840116281</v>
      </c>
      <c r="R508" s="21">
        <v>8.3146334675306139</v>
      </c>
      <c r="S508" s="21">
        <v>25.139867003861937</v>
      </c>
      <c r="T508" s="21">
        <v>16.825233536331325</v>
      </c>
      <c r="U508" s="21">
        <v>0.57032414270077048</v>
      </c>
      <c r="V508" s="21">
        <v>5.416980558255065</v>
      </c>
      <c r="W508" s="21">
        <v>4.8466564155542944</v>
      </c>
      <c r="X508" s="13" t="s">
        <v>2351</v>
      </c>
      <c r="Y5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8" s="1">
        <v>41.567278999999999</v>
      </c>
      <c r="AA508" s="1">
        <v>-81.537030999999999</v>
      </c>
      <c r="AB508" s="1">
        <v>0</v>
      </c>
      <c r="AC508" s="1">
        <v>0</v>
      </c>
    </row>
    <row r="509" spans="1:29" x14ac:dyDescent="0.25">
      <c r="A509" s="13">
        <v>213</v>
      </c>
      <c r="B509" s="22" t="s">
        <v>4937</v>
      </c>
      <c r="C509" s="17">
        <v>8</v>
      </c>
      <c r="D509" s="1" t="s">
        <v>787</v>
      </c>
      <c r="E509" s="1" t="s">
        <v>4497</v>
      </c>
      <c r="F509" s="1" t="s">
        <v>4498</v>
      </c>
      <c r="G509" s="1" t="s">
        <v>3918</v>
      </c>
      <c r="H509" s="1">
        <v>9.6</v>
      </c>
      <c r="I509" s="1">
        <v>10.1</v>
      </c>
      <c r="J509" s="1" t="s">
        <v>3190</v>
      </c>
      <c r="K509" s="1" t="s">
        <v>4980</v>
      </c>
      <c r="L509" s="1">
        <v>2</v>
      </c>
      <c r="M509" s="1">
        <v>1</v>
      </c>
      <c r="N509" s="1">
        <v>10</v>
      </c>
      <c r="O509" s="1">
        <v>6</v>
      </c>
      <c r="P509" s="1">
        <v>78</v>
      </c>
      <c r="Q509" s="16">
        <v>307.12381904069764</v>
      </c>
      <c r="R509" s="21">
        <v>1.2734884049896018</v>
      </c>
      <c r="S509" s="21">
        <v>38.77374571891157</v>
      </c>
      <c r="T509" s="21">
        <v>37.500257313921971</v>
      </c>
      <c r="U509" s="21">
        <v>9.9702257986324511E-2</v>
      </c>
      <c r="V509" s="21">
        <v>5.4157042344520434</v>
      </c>
      <c r="W509" s="21">
        <v>5.3160019764657189</v>
      </c>
      <c r="X509" s="13" t="s">
        <v>2350</v>
      </c>
      <c r="Y5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09" s="1">
        <v>39.195745636799998</v>
      </c>
      <c r="AA509" s="1">
        <v>-84.473853287400004</v>
      </c>
      <c r="AB509" s="1">
        <v>39.201436187699997</v>
      </c>
      <c r="AC509" s="1">
        <v>-84.468140841199997</v>
      </c>
    </row>
    <row r="510" spans="1:29" x14ac:dyDescent="0.25">
      <c r="A510" s="13">
        <v>40</v>
      </c>
      <c r="B510" s="22" t="s">
        <v>3201</v>
      </c>
      <c r="C510" s="17">
        <v>7</v>
      </c>
      <c r="D510" s="1" t="s">
        <v>3196</v>
      </c>
      <c r="E510" s="1" t="s">
        <v>931</v>
      </c>
      <c r="F510" s="1" t="s">
        <v>5276</v>
      </c>
      <c r="G510" s="1" t="s">
        <v>1380</v>
      </c>
      <c r="H510" s="21">
        <v>2.1830000000045402</v>
      </c>
      <c r="I510" s="21">
        <v>0</v>
      </c>
      <c r="J510" s="1" t="s">
        <v>258</v>
      </c>
      <c r="K510" s="1" t="s">
        <v>261</v>
      </c>
      <c r="L510" s="1">
        <v>1</v>
      </c>
      <c r="M510" s="1">
        <v>3</v>
      </c>
      <c r="N510" s="1">
        <v>15</v>
      </c>
      <c r="O510" s="1">
        <v>12</v>
      </c>
      <c r="P510" s="1">
        <v>28</v>
      </c>
      <c r="Q510" s="16">
        <v>362.15988372093022</v>
      </c>
      <c r="R510" s="21">
        <v>6.805304308029279</v>
      </c>
      <c r="S510" s="21">
        <v>11.764688414783153</v>
      </c>
      <c r="T510" s="21">
        <v>4.9593841067538742</v>
      </c>
      <c r="U510" s="21">
        <v>0.49759006417027291</v>
      </c>
      <c r="V510" s="21">
        <v>5.4130052674859908</v>
      </c>
      <c r="W510" s="21">
        <v>4.9154152033157175</v>
      </c>
      <c r="X510" s="13" t="s">
        <v>2351</v>
      </c>
      <c r="Y5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0" s="1">
        <v>39.820073000000001</v>
      </c>
      <c r="AA510" s="1">
        <v>-84.167559999999995</v>
      </c>
      <c r="AB510" s="1">
        <v>0</v>
      </c>
      <c r="AC510" s="1">
        <v>0</v>
      </c>
    </row>
    <row r="511" spans="1:29" x14ac:dyDescent="0.25">
      <c r="A511" s="13">
        <v>214</v>
      </c>
      <c r="B511" s="22" t="s">
        <v>4937</v>
      </c>
      <c r="C511" s="17">
        <v>8</v>
      </c>
      <c r="D511" s="1" t="s">
        <v>787</v>
      </c>
      <c r="E511" s="1" t="s">
        <v>4510</v>
      </c>
      <c r="F511" s="1" t="s">
        <v>4511</v>
      </c>
      <c r="G511" s="1" t="s">
        <v>3917</v>
      </c>
      <c r="H511" s="1">
        <v>15.9</v>
      </c>
      <c r="I511" s="1">
        <v>16.399999999999999</v>
      </c>
      <c r="J511" s="1" t="s">
        <v>3190</v>
      </c>
      <c r="K511" s="1" t="s">
        <v>4980</v>
      </c>
      <c r="L511" s="1">
        <v>0</v>
      </c>
      <c r="M511" s="1">
        <v>0</v>
      </c>
      <c r="N511" s="1">
        <v>11</v>
      </c>
      <c r="O511" s="1">
        <v>9</v>
      </c>
      <c r="P511" s="1">
        <v>27</v>
      </c>
      <c r="Q511" s="16">
        <v>138.953125</v>
      </c>
      <c r="R511" s="21">
        <v>1.113615210657581</v>
      </c>
      <c r="S511" s="21">
        <v>18.582867912086211</v>
      </c>
      <c r="T511" s="21">
        <v>17.46925270142863</v>
      </c>
      <c r="U511" s="21">
        <v>8.6195558808946998E-2</v>
      </c>
      <c r="V511" s="21">
        <v>5.4083984424355585</v>
      </c>
      <c r="W511" s="21">
        <v>5.3222028836266118</v>
      </c>
      <c r="X511" s="13" t="s">
        <v>2350</v>
      </c>
      <c r="Y5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1" s="1">
        <v>39.250585011799998</v>
      </c>
      <c r="AA511" s="1">
        <v>-84.3652455637</v>
      </c>
      <c r="AB511" s="1">
        <v>39.2573575033</v>
      </c>
      <c r="AC511" s="1">
        <v>-84.362048250300006</v>
      </c>
    </row>
    <row r="512" spans="1:29" x14ac:dyDescent="0.25">
      <c r="A512" s="13">
        <v>41</v>
      </c>
      <c r="B512" s="22" t="s">
        <v>3201</v>
      </c>
      <c r="C512" s="17">
        <v>7</v>
      </c>
      <c r="D512" s="1" t="s">
        <v>3196</v>
      </c>
      <c r="E512" s="1" t="s">
        <v>1893</v>
      </c>
      <c r="F512" s="1" t="s">
        <v>5277</v>
      </c>
      <c r="G512" s="1" t="s">
        <v>1381</v>
      </c>
      <c r="H512" s="21">
        <v>6.0439999999944121</v>
      </c>
      <c r="I512" s="21">
        <v>0</v>
      </c>
      <c r="J512" s="1" t="s">
        <v>258</v>
      </c>
      <c r="K512" s="1" t="s">
        <v>259</v>
      </c>
      <c r="L512" s="1">
        <v>0</v>
      </c>
      <c r="M512" s="1">
        <v>2</v>
      </c>
      <c r="N512" s="1">
        <v>16</v>
      </c>
      <c r="O512" s="1">
        <v>11</v>
      </c>
      <c r="P512" s="1">
        <v>91</v>
      </c>
      <c r="Q512" s="16">
        <v>335.91587936046511</v>
      </c>
      <c r="R512" s="21">
        <v>11.757102704742703</v>
      </c>
      <c r="S512" s="21">
        <v>24.315835774649869</v>
      </c>
      <c r="T512" s="21">
        <v>12.558733069907166</v>
      </c>
      <c r="U512" s="21">
        <v>0.82055373298740963</v>
      </c>
      <c r="V512" s="21">
        <v>5.4073773769345532</v>
      </c>
      <c r="W512" s="21">
        <v>4.5868236439471435</v>
      </c>
      <c r="X512" s="13" t="s">
        <v>2351</v>
      </c>
      <c r="Y5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2" s="1">
        <v>39.673200999999999</v>
      </c>
      <c r="AA512" s="1">
        <v>-84.221880999999996</v>
      </c>
      <c r="AB512" s="1">
        <v>0</v>
      </c>
      <c r="AC512" s="1">
        <v>0</v>
      </c>
    </row>
    <row r="513" spans="1:29" x14ac:dyDescent="0.25">
      <c r="A513" s="13">
        <v>149</v>
      </c>
      <c r="B513" s="22" t="s">
        <v>3197</v>
      </c>
      <c r="C513" s="17">
        <v>8</v>
      </c>
      <c r="D513" s="1" t="s">
        <v>788</v>
      </c>
      <c r="E513" s="1" t="s">
        <v>958</v>
      </c>
      <c r="F513" s="1" t="s">
        <v>5486</v>
      </c>
      <c r="G513" s="1" t="s">
        <v>413</v>
      </c>
      <c r="H513" s="21">
        <v>3.9250000000029104</v>
      </c>
      <c r="I513" s="21">
        <v>0</v>
      </c>
      <c r="J513" s="1" t="s">
        <v>258</v>
      </c>
      <c r="K513" s="1" t="s">
        <v>259</v>
      </c>
      <c r="L513" s="1">
        <v>0</v>
      </c>
      <c r="M513" s="1">
        <v>4</v>
      </c>
      <c r="N513" s="1">
        <v>12</v>
      </c>
      <c r="O513" s="1">
        <v>14</v>
      </c>
      <c r="P513" s="1">
        <v>61</v>
      </c>
      <c r="Q513" s="16">
        <v>384.39425872093022</v>
      </c>
      <c r="R513" s="21">
        <v>10.064931000511626</v>
      </c>
      <c r="S513" s="21">
        <v>17.76262002937008</v>
      </c>
      <c r="T513" s="21">
        <v>7.6976890288584539</v>
      </c>
      <c r="U513" s="21">
        <v>0.69038198335807344</v>
      </c>
      <c r="V513" s="21">
        <v>5.4052798374152653</v>
      </c>
      <c r="W513" s="21">
        <v>4.7148978540571918</v>
      </c>
      <c r="X513" s="13" t="s">
        <v>2351</v>
      </c>
      <c r="Y5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3" s="1">
        <v>39.339533000000003</v>
      </c>
      <c r="AA513" s="1">
        <v>-84.534079000000006</v>
      </c>
      <c r="AB513" s="1">
        <v>0</v>
      </c>
      <c r="AC513" s="1">
        <v>0</v>
      </c>
    </row>
    <row r="514" spans="1:29" x14ac:dyDescent="0.25">
      <c r="A514" s="13">
        <v>150</v>
      </c>
      <c r="B514" s="22" t="s">
        <v>3197</v>
      </c>
      <c r="C514" s="17">
        <v>7</v>
      </c>
      <c r="D514" s="1" t="s">
        <v>789</v>
      </c>
      <c r="E514" s="1" t="s">
        <v>959</v>
      </c>
      <c r="F514" s="1" t="s">
        <v>5637</v>
      </c>
      <c r="G514" s="1" t="s">
        <v>414</v>
      </c>
      <c r="H514" s="21">
        <v>17.55800000000454</v>
      </c>
      <c r="I514" s="21">
        <v>0</v>
      </c>
      <c r="J514" s="1" t="s">
        <v>258</v>
      </c>
      <c r="K514" s="1" t="s">
        <v>259</v>
      </c>
      <c r="L514" s="1">
        <v>0</v>
      </c>
      <c r="M514" s="1">
        <v>3</v>
      </c>
      <c r="N514" s="1">
        <v>20</v>
      </c>
      <c r="O514" s="1">
        <v>8</v>
      </c>
      <c r="P514" s="1">
        <v>49</v>
      </c>
      <c r="Q514" s="16">
        <v>352.46756904069764</v>
      </c>
      <c r="R514" s="21">
        <v>6.2803198192957606</v>
      </c>
      <c r="S514" s="21">
        <v>15.941259842755384</v>
      </c>
      <c r="T514" s="21">
        <v>9.6609400234596237</v>
      </c>
      <c r="U514" s="21">
        <v>0.43078483625451824</v>
      </c>
      <c r="V514" s="21">
        <v>5.4036187084342222</v>
      </c>
      <c r="W514" s="21">
        <v>4.9728338721797041</v>
      </c>
      <c r="X514" s="13" t="s">
        <v>2351</v>
      </c>
      <c r="Y5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4" s="1">
        <v>39.926915999999999</v>
      </c>
      <c r="AA514" s="1">
        <v>-83.806539000000001</v>
      </c>
      <c r="AB514" s="1">
        <v>0</v>
      </c>
      <c r="AC514" s="1">
        <v>0</v>
      </c>
    </row>
    <row r="515" spans="1:29" x14ac:dyDescent="0.25">
      <c r="A515" s="13">
        <v>87</v>
      </c>
      <c r="B515" s="22" t="s">
        <v>4966</v>
      </c>
      <c r="C515" s="17">
        <v>12</v>
      </c>
      <c r="D515" s="1" t="s">
        <v>785</v>
      </c>
      <c r="E515" s="1" t="s">
        <v>4028</v>
      </c>
      <c r="F515" s="1" t="s">
        <v>4029</v>
      </c>
      <c r="G515" s="1" t="s">
        <v>4388</v>
      </c>
      <c r="H515" s="1">
        <v>4.2</v>
      </c>
      <c r="I515" s="1">
        <v>4.7</v>
      </c>
      <c r="J515" s="1" t="s">
        <v>3190</v>
      </c>
      <c r="K515" s="1" t="s">
        <v>4982</v>
      </c>
      <c r="L515" s="1">
        <v>1</v>
      </c>
      <c r="M515" s="1">
        <v>2</v>
      </c>
      <c r="N515" s="1">
        <v>5</v>
      </c>
      <c r="O515" s="1">
        <v>23</v>
      </c>
      <c r="P515" s="1">
        <v>73</v>
      </c>
      <c r="Q515" s="16">
        <v>344.82694404069764</v>
      </c>
      <c r="R515" s="21">
        <v>0.44331679578504546</v>
      </c>
      <c r="S515" s="21">
        <v>39.526909188035688</v>
      </c>
      <c r="T515" s="21">
        <v>39.083592392250644</v>
      </c>
      <c r="U515" s="21">
        <v>2.48653698578832E-2</v>
      </c>
      <c r="V515" s="21">
        <v>5.3974241356434316</v>
      </c>
      <c r="W515" s="21">
        <v>5.3725587657855485</v>
      </c>
      <c r="X515" s="13" t="s">
        <v>2350</v>
      </c>
      <c r="Y5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5" s="1">
        <v>41.494789795999999</v>
      </c>
      <c r="AA515" s="1">
        <v>-81.601710916599998</v>
      </c>
      <c r="AB515" s="1">
        <v>41.499601592600001</v>
      </c>
      <c r="AC515" s="1">
        <v>-81.607454549600007</v>
      </c>
    </row>
    <row r="516" spans="1:29" x14ac:dyDescent="0.25">
      <c r="A516" s="13">
        <v>215</v>
      </c>
      <c r="B516" s="22" t="s">
        <v>4937</v>
      </c>
      <c r="C516" s="17">
        <v>6</v>
      </c>
      <c r="D516" s="1" t="s">
        <v>784</v>
      </c>
      <c r="E516" s="1" t="s">
        <v>4493</v>
      </c>
      <c r="F516" s="1" t="s">
        <v>4508</v>
      </c>
      <c r="G516" s="1" t="s">
        <v>4565</v>
      </c>
      <c r="H516" s="1">
        <v>52.7</v>
      </c>
      <c r="I516" s="1">
        <v>53.2</v>
      </c>
      <c r="J516" s="1" t="s">
        <v>3190</v>
      </c>
      <c r="K516" s="1" t="s">
        <v>4989</v>
      </c>
      <c r="L516" s="1">
        <v>1</v>
      </c>
      <c r="M516" s="1">
        <v>0</v>
      </c>
      <c r="N516" s="1">
        <v>11</v>
      </c>
      <c r="O516" s="1">
        <v>7</v>
      </c>
      <c r="P516" s="1">
        <v>19</v>
      </c>
      <c r="Q516" s="16">
        <v>167.75481468023256</v>
      </c>
      <c r="R516" s="21">
        <v>0.89988275363025216</v>
      </c>
      <c r="S516" s="21">
        <v>15.942722746404096</v>
      </c>
      <c r="T516" s="21">
        <v>15.042839992773844</v>
      </c>
      <c r="U516" s="21">
        <v>7.3893126700189438E-2</v>
      </c>
      <c r="V516" s="21">
        <v>5.3973178520915983</v>
      </c>
      <c r="W516" s="21">
        <v>5.3234247253914084</v>
      </c>
      <c r="X516" s="13" t="s">
        <v>2350</v>
      </c>
      <c r="Y5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6" s="1">
        <v>39.874525549300003</v>
      </c>
      <c r="AA516" s="1">
        <v>-83.001891830999995</v>
      </c>
      <c r="AB516" s="1">
        <v>39.876992074</v>
      </c>
      <c r="AC516" s="1">
        <v>-83.010731630600006</v>
      </c>
    </row>
    <row r="517" spans="1:29" x14ac:dyDescent="0.25">
      <c r="A517" s="13">
        <v>216</v>
      </c>
      <c r="B517" s="22" t="s">
        <v>4937</v>
      </c>
      <c r="C517" s="17">
        <v>6</v>
      </c>
      <c r="D517" s="1" t="s">
        <v>784</v>
      </c>
      <c r="E517" s="1" t="s">
        <v>4493</v>
      </c>
      <c r="F517" s="1" t="s">
        <v>4508</v>
      </c>
      <c r="G517" s="1" t="s">
        <v>4565</v>
      </c>
      <c r="H517" s="1">
        <v>34.1</v>
      </c>
      <c r="I517" s="1">
        <v>34.6</v>
      </c>
      <c r="J517" s="1" t="s">
        <v>3190</v>
      </c>
      <c r="K517" s="1" t="s">
        <v>4980</v>
      </c>
      <c r="L517" s="1">
        <v>1</v>
      </c>
      <c r="M517" s="1">
        <v>1</v>
      </c>
      <c r="N517" s="1">
        <v>10</v>
      </c>
      <c r="O517" s="1">
        <v>8</v>
      </c>
      <c r="P517" s="1">
        <v>34</v>
      </c>
      <c r="Q517" s="16">
        <v>226.32212936046511</v>
      </c>
      <c r="R517" s="21">
        <v>1.1705538092541361</v>
      </c>
      <c r="S517" s="21">
        <v>20.904379376289114</v>
      </c>
      <c r="T517" s="21">
        <v>19.733825567034977</v>
      </c>
      <c r="U517" s="21">
        <v>9.059524910172996E-2</v>
      </c>
      <c r="V517" s="21">
        <v>5.3857127588782081</v>
      </c>
      <c r="W517" s="21">
        <v>5.2951175097764782</v>
      </c>
      <c r="X517" s="13" t="s">
        <v>2350</v>
      </c>
      <c r="Y5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7" s="1">
        <v>40.0317245062</v>
      </c>
      <c r="AA517" s="1">
        <v>-82.903139082199999</v>
      </c>
      <c r="AB517" s="1">
        <v>40.024493063100003</v>
      </c>
      <c r="AC517" s="1">
        <v>-82.903716674699993</v>
      </c>
    </row>
    <row r="518" spans="1:29" x14ac:dyDescent="0.25">
      <c r="A518" s="13">
        <v>22</v>
      </c>
      <c r="B518" s="22" t="s">
        <v>4967</v>
      </c>
      <c r="C518" s="17">
        <v>8</v>
      </c>
      <c r="D518" s="1" t="s">
        <v>1329</v>
      </c>
      <c r="E518" s="1" t="s">
        <v>4579</v>
      </c>
      <c r="F518" s="1" t="s">
        <v>4580</v>
      </c>
      <c r="G518" s="1" t="s">
        <v>3705</v>
      </c>
      <c r="H518" s="1">
        <v>0.1</v>
      </c>
      <c r="I518" s="1">
        <v>0.6</v>
      </c>
      <c r="J518" s="1" t="s">
        <v>3190</v>
      </c>
      <c r="K518" s="1" t="s">
        <v>4975</v>
      </c>
      <c r="L518" s="1">
        <v>1</v>
      </c>
      <c r="M518" s="1">
        <v>0</v>
      </c>
      <c r="N518" s="1">
        <v>10</v>
      </c>
      <c r="O518" s="1">
        <v>14</v>
      </c>
      <c r="P518" s="1">
        <v>164</v>
      </c>
      <c r="Q518" s="16">
        <v>337.27043968023258</v>
      </c>
      <c r="R518" s="21">
        <v>0.76874122196920192</v>
      </c>
      <c r="S518" s="21">
        <v>74.688340147381879</v>
      </c>
      <c r="T518" s="21">
        <v>73.919598925412672</v>
      </c>
      <c r="U518" s="21">
        <v>5.884724954132893E-2</v>
      </c>
      <c r="V518" s="21">
        <v>5.3747850699664985</v>
      </c>
      <c r="W518" s="21">
        <v>5.3159378204251695</v>
      </c>
      <c r="X518" s="13" t="s">
        <v>2350</v>
      </c>
      <c r="Y5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8" s="1">
        <v>39.071656690499999</v>
      </c>
      <c r="AA518" s="1">
        <v>-84.311230376799998</v>
      </c>
      <c r="AB518" s="1">
        <v>39.070013700200001</v>
      </c>
      <c r="AC518" s="1">
        <v>-84.302367790399998</v>
      </c>
    </row>
    <row r="519" spans="1:29" x14ac:dyDescent="0.25">
      <c r="A519" s="13">
        <v>23</v>
      </c>
      <c r="B519" s="22" t="s">
        <v>4967</v>
      </c>
      <c r="C519" s="17">
        <v>2</v>
      </c>
      <c r="D519" s="1" t="s">
        <v>786</v>
      </c>
      <c r="E519" s="1" t="s">
        <v>4103</v>
      </c>
      <c r="F519" s="1" t="s">
        <v>4233</v>
      </c>
      <c r="G519" s="1" t="s">
        <v>3712</v>
      </c>
      <c r="H519" s="1">
        <v>9.6999999999999993</v>
      </c>
      <c r="I519" s="1">
        <v>10.199999999999999</v>
      </c>
      <c r="J519" s="1" t="s">
        <v>3190</v>
      </c>
      <c r="K519" s="1" t="s">
        <v>4984</v>
      </c>
      <c r="L519" s="1">
        <v>0</v>
      </c>
      <c r="M519" s="1">
        <v>0</v>
      </c>
      <c r="N519" s="1">
        <v>13</v>
      </c>
      <c r="O519" s="1">
        <v>10</v>
      </c>
      <c r="P519" s="1">
        <v>42</v>
      </c>
      <c r="Q519" s="16">
        <v>171.484375</v>
      </c>
      <c r="R519" s="21">
        <v>0.3846222206135127</v>
      </c>
      <c r="S519" s="21">
        <v>21.27922389766238</v>
      </c>
      <c r="T519" s="21">
        <v>20.894601677048868</v>
      </c>
      <c r="U519" s="21">
        <v>2.759298520135655E-2</v>
      </c>
      <c r="V519" s="21">
        <v>5.3728451712979641</v>
      </c>
      <c r="W519" s="21">
        <v>5.3452521860966078</v>
      </c>
      <c r="X519" s="13" t="s">
        <v>2350</v>
      </c>
      <c r="Y5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19" s="1">
        <v>41.612050134299999</v>
      </c>
      <c r="AA519" s="1">
        <v>-83.703068230900001</v>
      </c>
      <c r="AB519" s="1">
        <v>0</v>
      </c>
      <c r="AC519" s="1">
        <v>0</v>
      </c>
    </row>
    <row r="520" spans="1:29" x14ac:dyDescent="0.25">
      <c r="A520" s="13">
        <v>151</v>
      </c>
      <c r="B520" s="22" t="s">
        <v>3197</v>
      </c>
      <c r="C520" s="17">
        <v>12</v>
      </c>
      <c r="D520" s="1" t="s">
        <v>785</v>
      </c>
      <c r="E520" s="1" t="s">
        <v>960</v>
      </c>
      <c r="F520" s="1" t="s">
        <v>5638</v>
      </c>
      <c r="G520" s="1" t="s">
        <v>415</v>
      </c>
      <c r="H520" s="21">
        <v>2.9180000000051223</v>
      </c>
      <c r="I520" s="21">
        <v>0</v>
      </c>
      <c r="J520" s="1" t="s">
        <v>258</v>
      </c>
      <c r="K520" s="1" t="s">
        <v>259</v>
      </c>
      <c r="L520" s="1">
        <v>1</v>
      </c>
      <c r="M520" s="1">
        <v>2</v>
      </c>
      <c r="N520" s="1">
        <v>10</v>
      </c>
      <c r="O520" s="1">
        <v>18</v>
      </c>
      <c r="P520" s="1">
        <v>48</v>
      </c>
      <c r="Q520" s="16">
        <v>330.37381904069764</v>
      </c>
      <c r="R520" s="21">
        <v>6.0689903257638802</v>
      </c>
      <c r="S520" s="21">
        <v>15.707355959406915</v>
      </c>
      <c r="T520" s="21">
        <v>9.6383656336430334</v>
      </c>
      <c r="U520" s="21">
        <v>0.41628915070245825</v>
      </c>
      <c r="V520" s="21">
        <v>5.3683476958902814</v>
      </c>
      <c r="W520" s="21">
        <v>4.952058545187823</v>
      </c>
      <c r="X520" s="13" t="s">
        <v>2351</v>
      </c>
      <c r="Y5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0" s="1">
        <v>41.521689000000002</v>
      </c>
      <c r="AA520" s="1">
        <v>-81.615476999999998</v>
      </c>
      <c r="AB520" s="1">
        <v>0</v>
      </c>
      <c r="AC520" s="1">
        <v>0</v>
      </c>
    </row>
    <row r="521" spans="1:29" x14ac:dyDescent="0.25">
      <c r="A521" s="13">
        <v>217</v>
      </c>
      <c r="B521" s="22" t="s">
        <v>4937</v>
      </c>
      <c r="C521" s="17">
        <v>6</v>
      </c>
      <c r="D521" s="1" t="s">
        <v>784</v>
      </c>
      <c r="E521" s="1" t="s">
        <v>4493</v>
      </c>
      <c r="F521" s="1" t="s">
        <v>4494</v>
      </c>
      <c r="G521" s="1" t="s">
        <v>4565</v>
      </c>
      <c r="H521" s="1">
        <v>33.9</v>
      </c>
      <c r="I521" s="1">
        <v>34.4</v>
      </c>
      <c r="J521" s="1" t="s">
        <v>3190</v>
      </c>
      <c r="K521" s="1" t="s">
        <v>4986</v>
      </c>
      <c r="L521" s="1">
        <v>0</v>
      </c>
      <c r="M521" s="1">
        <v>2</v>
      </c>
      <c r="N521" s="1">
        <v>10</v>
      </c>
      <c r="O521" s="1">
        <v>9</v>
      </c>
      <c r="P521" s="1">
        <v>32</v>
      </c>
      <c r="Q521" s="16">
        <v>228.75962936046511</v>
      </c>
      <c r="R521" s="21">
        <v>1.2012290705746256</v>
      </c>
      <c r="S521" s="21">
        <v>20.677547436189965</v>
      </c>
      <c r="T521" s="21">
        <v>19.476318365615338</v>
      </c>
      <c r="U521" s="21">
        <v>2.5871788482856383E-2</v>
      </c>
      <c r="V521" s="21">
        <v>5.3517775492088271</v>
      </c>
      <c r="W521" s="21">
        <v>5.3259057607259708</v>
      </c>
      <c r="X521" s="13" t="s">
        <v>2350</v>
      </c>
      <c r="Y5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1" s="1">
        <v>40.033685308999999</v>
      </c>
      <c r="AA521" s="1">
        <v>-82.903394731099993</v>
      </c>
      <c r="AB521" s="1">
        <v>40.026451908299997</v>
      </c>
      <c r="AC521" s="1">
        <v>-82.903973699800005</v>
      </c>
    </row>
    <row r="522" spans="1:29" x14ac:dyDescent="0.25">
      <c r="A522" s="13">
        <v>88</v>
      </c>
      <c r="B522" s="22" t="s">
        <v>4966</v>
      </c>
      <c r="C522" s="17">
        <v>8</v>
      </c>
      <c r="D522" s="1" t="s">
        <v>787</v>
      </c>
      <c r="E522" s="1" t="s">
        <v>3933</v>
      </c>
      <c r="F522" s="1" t="s">
        <v>3944</v>
      </c>
      <c r="G522" s="1" t="s">
        <v>4361</v>
      </c>
      <c r="H522" s="1">
        <v>18.399999999999999</v>
      </c>
      <c r="I522" s="1">
        <v>18.899999999999999</v>
      </c>
      <c r="J522" s="1" t="s">
        <v>3190</v>
      </c>
      <c r="K522" s="1" t="s">
        <v>4982</v>
      </c>
      <c r="L522" s="1">
        <v>1</v>
      </c>
      <c r="M522" s="1">
        <v>2</v>
      </c>
      <c r="N522" s="1">
        <v>14</v>
      </c>
      <c r="O522" s="1">
        <v>17</v>
      </c>
      <c r="P522" s="1">
        <v>58</v>
      </c>
      <c r="Q522" s="16">
        <v>362.12381904069764</v>
      </c>
      <c r="R522" s="21">
        <v>0.37200780163430924</v>
      </c>
      <c r="S522" s="21">
        <v>35.1882441966169</v>
      </c>
      <c r="T522" s="21">
        <v>34.816236394982589</v>
      </c>
      <c r="U522" s="21">
        <v>2.0874615776096356E-2</v>
      </c>
      <c r="V522" s="21">
        <v>5.3504133558956886</v>
      </c>
      <c r="W522" s="21">
        <v>5.3295387401195926</v>
      </c>
      <c r="X522" s="13" t="s">
        <v>2350</v>
      </c>
      <c r="Y5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2" s="1">
        <v>39.1332011975</v>
      </c>
      <c r="AA522" s="1">
        <v>-84.565685628099999</v>
      </c>
      <c r="AB522" s="1">
        <v>39.128094019099997</v>
      </c>
      <c r="AC522" s="1">
        <v>-84.560412244299997</v>
      </c>
    </row>
    <row r="523" spans="1:29" x14ac:dyDescent="0.25">
      <c r="A523" s="13">
        <v>152</v>
      </c>
      <c r="B523" s="22" t="s">
        <v>3197</v>
      </c>
      <c r="C523" s="17">
        <v>8</v>
      </c>
      <c r="D523" s="1" t="s">
        <v>787</v>
      </c>
      <c r="E523" s="1" t="s">
        <v>961</v>
      </c>
      <c r="F523" s="1" t="s">
        <v>5252</v>
      </c>
      <c r="G523" s="1" t="s">
        <v>416</v>
      </c>
      <c r="H523" s="21">
        <v>8.8950000000040745</v>
      </c>
      <c r="I523" s="21">
        <v>0</v>
      </c>
      <c r="J523" s="1" t="s">
        <v>258</v>
      </c>
      <c r="K523" s="1" t="s">
        <v>259</v>
      </c>
      <c r="L523" s="1">
        <v>1</v>
      </c>
      <c r="M523" s="1">
        <v>2</v>
      </c>
      <c r="N523" s="1">
        <v>17</v>
      </c>
      <c r="O523" s="1">
        <v>11</v>
      </c>
      <c r="P523" s="1">
        <v>110</v>
      </c>
      <c r="Q523" s="16">
        <v>407.13944404069764</v>
      </c>
      <c r="R523" s="21">
        <v>5.4572371187893571</v>
      </c>
      <c r="S523" s="21">
        <v>28.390491746888802</v>
      </c>
      <c r="T523" s="21">
        <v>22.933254628099444</v>
      </c>
      <c r="U523" s="21">
        <v>0.37432727412970634</v>
      </c>
      <c r="V523" s="21">
        <v>5.3478642271892465</v>
      </c>
      <c r="W523" s="21">
        <v>4.9735369530595399</v>
      </c>
      <c r="X523" s="13" t="s">
        <v>2351</v>
      </c>
      <c r="Y5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3" s="1">
        <v>39.211551</v>
      </c>
      <c r="AA523" s="1">
        <v>-84.447749000000002</v>
      </c>
      <c r="AB523" s="1">
        <v>0</v>
      </c>
      <c r="AC523" s="1">
        <v>0</v>
      </c>
    </row>
    <row r="524" spans="1:29" x14ac:dyDescent="0.25">
      <c r="A524" s="13">
        <v>153</v>
      </c>
      <c r="B524" s="22" t="s">
        <v>3197</v>
      </c>
      <c r="C524" s="17">
        <v>6</v>
      </c>
      <c r="D524" s="1" t="s">
        <v>784</v>
      </c>
      <c r="E524" s="1" t="s">
        <v>962</v>
      </c>
      <c r="F524" s="1" t="s">
        <v>5639</v>
      </c>
      <c r="G524" s="1" t="s">
        <v>417</v>
      </c>
      <c r="H524" s="21">
        <v>1.6440000000002328</v>
      </c>
      <c r="I524" s="21">
        <v>0</v>
      </c>
      <c r="J524" s="1" t="s">
        <v>258</v>
      </c>
      <c r="K524" s="1" t="s">
        <v>259</v>
      </c>
      <c r="L524" s="1">
        <v>0</v>
      </c>
      <c r="M524" s="1">
        <v>3</v>
      </c>
      <c r="N524" s="1">
        <v>17</v>
      </c>
      <c r="O524" s="1">
        <v>9</v>
      </c>
      <c r="P524" s="1">
        <v>40</v>
      </c>
      <c r="Q524" s="16">
        <v>328.26444404069764</v>
      </c>
      <c r="R524" s="21">
        <v>9.426613945044954</v>
      </c>
      <c r="S524" s="21">
        <v>13.904752194006626</v>
      </c>
      <c r="T524" s="21">
        <v>4.4781382489616721</v>
      </c>
      <c r="U524" s="21">
        <v>0.64659801755225077</v>
      </c>
      <c r="V524" s="21">
        <v>5.3469846010117701</v>
      </c>
      <c r="W524" s="21">
        <v>4.7003865834595189</v>
      </c>
      <c r="X524" s="13" t="s">
        <v>2351</v>
      </c>
      <c r="Y5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4" s="1">
        <v>39.915340999999998</v>
      </c>
      <c r="AA524" s="1">
        <v>-82.863512</v>
      </c>
      <c r="AB524" s="1">
        <v>0</v>
      </c>
      <c r="AC524" s="1">
        <v>0</v>
      </c>
    </row>
    <row r="525" spans="1:29" x14ac:dyDescent="0.25">
      <c r="A525" s="13">
        <v>89</v>
      </c>
      <c r="B525" s="22" t="s">
        <v>4966</v>
      </c>
      <c r="C525" s="17">
        <v>7</v>
      </c>
      <c r="D525" s="1" t="s">
        <v>789</v>
      </c>
      <c r="E525" s="1" t="s">
        <v>3249</v>
      </c>
      <c r="F525" s="1" t="s">
        <v>4002</v>
      </c>
      <c r="G525" s="1" t="s">
        <v>3706</v>
      </c>
      <c r="H525" s="1">
        <v>14.4</v>
      </c>
      <c r="I525" s="1">
        <v>14.9</v>
      </c>
      <c r="J525" s="1" t="s">
        <v>3190</v>
      </c>
      <c r="K525" s="1" t="s">
        <v>4982</v>
      </c>
      <c r="L525" s="1">
        <v>1</v>
      </c>
      <c r="M525" s="1">
        <v>6</v>
      </c>
      <c r="N525" s="1">
        <v>12</v>
      </c>
      <c r="O525" s="1">
        <v>12</v>
      </c>
      <c r="P525" s="1">
        <v>82</v>
      </c>
      <c r="Q525" s="16">
        <v>533.54932776162786</v>
      </c>
      <c r="R525" s="21">
        <v>0.43138597350489044</v>
      </c>
      <c r="S525" s="21">
        <v>43.827895870375677</v>
      </c>
      <c r="T525" s="21">
        <v>43.396509896870789</v>
      </c>
      <c r="U525" s="21">
        <v>2.4197786858573621E-2</v>
      </c>
      <c r="V525" s="21">
        <v>5.3423748143922856</v>
      </c>
      <c r="W525" s="21">
        <v>5.3181770275337117</v>
      </c>
      <c r="X525" s="13" t="s">
        <v>2350</v>
      </c>
      <c r="Y5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5" s="1">
        <v>39.923322648000003</v>
      </c>
      <c r="AA525" s="1">
        <v>-83.783966308499998</v>
      </c>
      <c r="AB525" s="1">
        <v>39.923347126099998</v>
      </c>
      <c r="AC525" s="1">
        <v>-83.774548388100001</v>
      </c>
    </row>
    <row r="526" spans="1:29" x14ac:dyDescent="0.25">
      <c r="A526" s="13">
        <v>42</v>
      </c>
      <c r="B526" s="22" t="s">
        <v>3201</v>
      </c>
      <c r="C526" s="17">
        <v>6</v>
      </c>
      <c r="D526" s="1" t="s">
        <v>784</v>
      </c>
      <c r="E526" s="1" t="s">
        <v>1894</v>
      </c>
      <c r="F526" s="1" t="s">
        <v>5253</v>
      </c>
      <c r="G526" s="1" t="s">
        <v>1382</v>
      </c>
      <c r="H526" s="21">
        <v>0</v>
      </c>
      <c r="I526" s="21">
        <v>0</v>
      </c>
      <c r="J526" s="1" t="s">
        <v>258</v>
      </c>
      <c r="K526" s="1" t="s">
        <v>262</v>
      </c>
      <c r="L526" s="1">
        <v>1</v>
      </c>
      <c r="M526" s="1">
        <v>1</v>
      </c>
      <c r="N526" s="1">
        <v>14</v>
      </c>
      <c r="O526" s="1">
        <v>17</v>
      </c>
      <c r="P526" s="1">
        <v>91</v>
      </c>
      <c r="Q526" s="16">
        <v>349.44712936046511</v>
      </c>
      <c r="R526" s="21">
        <v>5.7069338134749579</v>
      </c>
      <c r="S526" s="21">
        <v>25.412445736870279</v>
      </c>
      <c r="T526" s="21">
        <v>19.705511923395321</v>
      </c>
      <c r="U526" s="21">
        <v>0.39829930571840072</v>
      </c>
      <c r="V526" s="21">
        <v>5.3420366824465368</v>
      </c>
      <c r="W526" s="21">
        <v>4.9437373767281363</v>
      </c>
      <c r="X526" s="13" t="s">
        <v>2351</v>
      </c>
      <c r="Y5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6" s="1">
        <v>40.037408999999997</v>
      </c>
      <c r="AA526" s="1">
        <v>-82.962480999999997</v>
      </c>
      <c r="AB526" s="1">
        <v>0</v>
      </c>
      <c r="AC526" s="1">
        <v>0</v>
      </c>
    </row>
    <row r="527" spans="1:29" x14ac:dyDescent="0.25">
      <c r="A527" s="13">
        <v>43</v>
      </c>
      <c r="B527" s="22" t="s">
        <v>3201</v>
      </c>
      <c r="C527" s="17">
        <v>4</v>
      </c>
      <c r="D527" s="1" t="s">
        <v>800</v>
      </c>
      <c r="E527" s="1" t="s">
        <v>1895</v>
      </c>
      <c r="F527" s="1" t="s">
        <v>5278</v>
      </c>
      <c r="G527" s="1" t="s">
        <v>1383</v>
      </c>
      <c r="H527" s="21">
        <v>4.4940000000060536</v>
      </c>
      <c r="I527" s="21">
        <v>0</v>
      </c>
      <c r="J527" s="1" t="s">
        <v>258</v>
      </c>
      <c r="K527" s="1" t="s">
        <v>259</v>
      </c>
      <c r="L527" s="1">
        <v>0</v>
      </c>
      <c r="M527" s="1">
        <v>0</v>
      </c>
      <c r="N527" s="1">
        <v>16</v>
      </c>
      <c r="O527" s="1">
        <v>14</v>
      </c>
      <c r="P527" s="1">
        <v>94</v>
      </c>
      <c r="Q527" s="16">
        <v>260.875</v>
      </c>
      <c r="R527" s="21">
        <v>9.2017885026584736</v>
      </c>
      <c r="S527" s="21">
        <v>24.547622947901601</v>
      </c>
      <c r="T527" s="21">
        <v>15.345834445243128</v>
      </c>
      <c r="U527" s="21">
        <v>0.64221280494311017</v>
      </c>
      <c r="V527" s="21">
        <v>5.3407621618473957</v>
      </c>
      <c r="W527" s="21">
        <v>4.6985493569042855</v>
      </c>
      <c r="X527" s="13" t="s">
        <v>2351</v>
      </c>
      <c r="Y5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7" s="1">
        <v>40.858640999999999</v>
      </c>
      <c r="AA527" s="1">
        <v>-81.432575</v>
      </c>
      <c r="AB527" s="1">
        <v>0</v>
      </c>
      <c r="AC527" s="1">
        <v>0</v>
      </c>
    </row>
    <row r="528" spans="1:29" x14ac:dyDescent="0.25">
      <c r="A528" s="13">
        <v>154</v>
      </c>
      <c r="B528" s="22" t="s">
        <v>3197</v>
      </c>
      <c r="C528" s="17">
        <v>4</v>
      </c>
      <c r="D528" s="1" t="s">
        <v>798</v>
      </c>
      <c r="E528" s="1" t="s">
        <v>963</v>
      </c>
      <c r="F528" s="1" t="s">
        <v>5057</v>
      </c>
      <c r="G528" s="1" t="s">
        <v>418</v>
      </c>
      <c r="H528" s="21">
        <v>18.180999999996857</v>
      </c>
      <c r="I528" s="21">
        <v>0</v>
      </c>
      <c r="J528" s="1" t="s">
        <v>258</v>
      </c>
      <c r="K528" s="1" t="s">
        <v>259</v>
      </c>
      <c r="L528" s="1">
        <v>0</v>
      </c>
      <c r="M528" s="1">
        <v>0</v>
      </c>
      <c r="N528" s="1">
        <v>13</v>
      </c>
      <c r="O528" s="1">
        <v>17</v>
      </c>
      <c r="P528" s="1">
        <v>65</v>
      </c>
      <c r="Q528" s="16">
        <v>225.546875</v>
      </c>
      <c r="R528" s="21">
        <v>9.067428633417709</v>
      </c>
      <c r="S528" s="21">
        <v>18.484903428568998</v>
      </c>
      <c r="T528" s="21">
        <v>9.4174747951512892</v>
      </c>
      <c r="U528" s="21">
        <v>0.62196048473442023</v>
      </c>
      <c r="V528" s="21">
        <v>5.3397217806688273</v>
      </c>
      <c r="W528" s="21">
        <v>4.7177612959344071</v>
      </c>
      <c r="X528" s="13" t="s">
        <v>2351</v>
      </c>
      <c r="Y5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8" s="1">
        <v>41.239299000000003</v>
      </c>
      <c r="AA528" s="1">
        <v>-81.345461999999998</v>
      </c>
      <c r="AB528" s="1">
        <v>0</v>
      </c>
      <c r="AC528" s="1">
        <v>0</v>
      </c>
    </row>
    <row r="529" spans="1:29" x14ac:dyDescent="0.25">
      <c r="A529" s="13">
        <v>24</v>
      </c>
      <c r="B529" s="22" t="s">
        <v>4967</v>
      </c>
      <c r="C529" s="17">
        <v>8</v>
      </c>
      <c r="D529" s="1" t="s">
        <v>787</v>
      </c>
      <c r="E529" s="1" t="s">
        <v>3952</v>
      </c>
      <c r="F529" s="1" t="s">
        <v>3953</v>
      </c>
      <c r="G529" s="1" t="s">
        <v>3749</v>
      </c>
      <c r="H529" s="1">
        <v>11.2</v>
      </c>
      <c r="I529" s="1">
        <v>11.7</v>
      </c>
      <c r="J529" s="1" t="s">
        <v>3190</v>
      </c>
      <c r="K529" s="1" t="s">
        <v>4975</v>
      </c>
      <c r="L529" s="1">
        <v>2</v>
      </c>
      <c r="M529" s="1">
        <v>0</v>
      </c>
      <c r="N529" s="1">
        <v>6</v>
      </c>
      <c r="O529" s="1">
        <v>10</v>
      </c>
      <c r="P529" s="1">
        <v>80</v>
      </c>
      <c r="Q529" s="16">
        <v>255.00962936046511</v>
      </c>
      <c r="R529" s="21">
        <v>0.74551191831327102</v>
      </c>
      <c r="S529" s="21">
        <v>46.549373520272177</v>
      </c>
      <c r="T529" s="21">
        <v>45.803861601958907</v>
      </c>
      <c r="U529" s="21">
        <v>5.6433371432322299E-2</v>
      </c>
      <c r="V529" s="21">
        <v>5.3367827078397072</v>
      </c>
      <c r="W529" s="21">
        <v>5.2803493364073848</v>
      </c>
      <c r="X529" s="13" t="s">
        <v>2350</v>
      </c>
      <c r="Y5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29" s="1">
        <v>39.214810614800001</v>
      </c>
      <c r="AA529" s="1">
        <v>-84.585014394200002</v>
      </c>
      <c r="AB529" s="1">
        <v>39.221920326499998</v>
      </c>
      <c r="AC529" s="1">
        <v>-84.586706869599993</v>
      </c>
    </row>
    <row r="530" spans="1:29" x14ac:dyDescent="0.25">
      <c r="A530" s="13">
        <v>25</v>
      </c>
      <c r="B530" s="22" t="s">
        <v>4967</v>
      </c>
      <c r="C530" s="17">
        <v>8</v>
      </c>
      <c r="D530" s="1" t="s">
        <v>788</v>
      </c>
      <c r="E530" s="1" t="s">
        <v>4581</v>
      </c>
      <c r="F530" s="1" t="s">
        <v>3958</v>
      </c>
      <c r="G530" s="1" t="s">
        <v>4367</v>
      </c>
      <c r="H530" s="1">
        <v>25.3</v>
      </c>
      <c r="I530" s="1">
        <v>25.8</v>
      </c>
      <c r="J530" s="1" t="s">
        <v>3190</v>
      </c>
      <c r="K530" s="1" t="s">
        <v>4984</v>
      </c>
      <c r="L530" s="1">
        <v>0</v>
      </c>
      <c r="M530" s="1">
        <v>1</v>
      </c>
      <c r="N530" s="1">
        <v>6</v>
      </c>
      <c r="O530" s="1">
        <v>9</v>
      </c>
      <c r="P530" s="1">
        <v>20</v>
      </c>
      <c r="Q530" s="16">
        <v>144.89543968023256</v>
      </c>
      <c r="R530" s="21">
        <v>0.34608407273266589</v>
      </c>
      <c r="S530" s="21">
        <v>22.990369708484717</v>
      </c>
      <c r="T530" s="21">
        <v>22.644285635752052</v>
      </c>
      <c r="U530" s="21">
        <v>2.5586463008650012E-2</v>
      </c>
      <c r="V530" s="21">
        <v>5.331503789838913</v>
      </c>
      <c r="W530" s="21">
        <v>5.3059173268302633</v>
      </c>
      <c r="X530" s="13" t="s">
        <v>2350</v>
      </c>
      <c r="Y5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0" s="1">
        <v>39.373532305300003</v>
      </c>
      <c r="AA530" s="1">
        <v>-84.369183244300004</v>
      </c>
      <c r="AB530" s="1">
        <v>39.371471850699997</v>
      </c>
      <c r="AC530" s="1">
        <v>-84.364153186300001</v>
      </c>
    </row>
    <row r="531" spans="1:29" x14ac:dyDescent="0.25">
      <c r="A531" s="13">
        <v>44</v>
      </c>
      <c r="B531" s="22" t="s">
        <v>3201</v>
      </c>
      <c r="C531" s="17">
        <v>7</v>
      </c>
      <c r="D531" s="1" t="s">
        <v>3196</v>
      </c>
      <c r="E531" s="1" t="s">
        <v>1896</v>
      </c>
      <c r="F531" s="1" t="s">
        <v>5279</v>
      </c>
      <c r="G531" s="1" t="s">
        <v>1384</v>
      </c>
      <c r="H531" s="21">
        <v>2.6340000000054715</v>
      </c>
      <c r="I531" s="21">
        <v>0</v>
      </c>
      <c r="J531" s="1" t="s">
        <v>258</v>
      </c>
      <c r="K531" s="1" t="s">
        <v>259</v>
      </c>
      <c r="L531" s="1">
        <v>0</v>
      </c>
      <c r="M531" s="1">
        <v>4</v>
      </c>
      <c r="N531" s="1">
        <v>18</v>
      </c>
      <c r="O531" s="1">
        <v>9</v>
      </c>
      <c r="P531" s="1">
        <v>38</v>
      </c>
      <c r="Q531" s="16">
        <v>378.48800872093022</v>
      </c>
      <c r="R531" s="21">
        <v>7.0100155529508799</v>
      </c>
      <c r="S531" s="21">
        <v>13.653441803926542</v>
      </c>
      <c r="T531" s="21">
        <v>6.6434262509756623</v>
      </c>
      <c r="U531" s="21">
        <v>0.48924421047655775</v>
      </c>
      <c r="V531" s="21">
        <v>5.3232919727104981</v>
      </c>
      <c r="W531" s="21">
        <v>4.8340477622339399</v>
      </c>
      <c r="X531" s="13" t="s">
        <v>2351</v>
      </c>
      <c r="Y5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1" s="1">
        <v>39.631767000000004</v>
      </c>
      <c r="AA531" s="1">
        <v>-84.235061999999999</v>
      </c>
      <c r="AB531" s="1">
        <v>0</v>
      </c>
      <c r="AC531" s="1">
        <v>0</v>
      </c>
    </row>
    <row r="532" spans="1:29" x14ac:dyDescent="0.25">
      <c r="A532" s="13">
        <v>155</v>
      </c>
      <c r="B532" s="22" t="s">
        <v>3197</v>
      </c>
      <c r="C532" s="17">
        <v>12</v>
      </c>
      <c r="D532" s="1" t="s">
        <v>785</v>
      </c>
      <c r="E532" s="1" t="s">
        <v>964</v>
      </c>
      <c r="F532" s="1" t="s">
        <v>5595</v>
      </c>
      <c r="G532" s="1" t="s">
        <v>419</v>
      </c>
      <c r="H532" s="21">
        <v>3.8889999999955762</v>
      </c>
      <c r="I532" s="21">
        <v>0</v>
      </c>
      <c r="J532" s="1" t="s">
        <v>258</v>
      </c>
      <c r="K532" s="1" t="s">
        <v>259</v>
      </c>
      <c r="L532" s="1">
        <v>0</v>
      </c>
      <c r="M532" s="1">
        <v>3</v>
      </c>
      <c r="N532" s="1">
        <v>8</v>
      </c>
      <c r="O532" s="1">
        <v>23</v>
      </c>
      <c r="P532" s="1">
        <v>44</v>
      </c>
      <c r="Q532" s="16">
        <v>335.46756904069764</v>
      </c>
      <c r="R532" s="21">
        <v>4.2702004388162225</v>
      </c>
      <c r="S532" s="21">
        <v>14.697632642996506</v>
      </c>
      <c r="T532" s="21">
        <v>10.427432204180285</v>
      </c>
      <c r="U532" s="21">
        <v>0.29290508282039907</v>
      </c>
      <c r="V532" s="21">
        <v>5.3216767709934407</v>
      </c>
      <c r="W532" s="21">
        <v>5.028771688173042</v>
      </c>
      <c r="X532" s="13" t="s">
        <v>2350</v>
      </c>
      <c r="Y5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2" s="1">
        <v>41.519838999999997</v>
      </c>
      <c r="AA532" s="1">
        <v>-81.633591999999993</v>
      </c>
      <c r="AB532" s="1">
        <v>0</v>
      </c>
      <c r="AC532" s="1">
        <v>0</v>
      </c>
    </row>
    <row r="533" spans="1:29" x14ac:dyDescent="0.25">
      <c r="A533" s="13">
        <v>218</v>
      </c>
      <c r="B533" s="22" t="s">
        <v>4937</v>
      </c>
      <c r="C533" s="17">
        <v>8</v>
      </c>
      <c r="D533" s="1" t="s">
        <v>787</v>
      </c>
      <c r="E533" s="1" t="s">
        <v>3894</v>
      </c>
      <c r="F533" s="1" t="s">
        <v>3895</v>
      </c>
      <c r="G533" s="1" t="s">
        <v>3923</v>
      </c>
      <c r="H533" s="1">
        <v>24</v>
      </c>
      <c r="I533" s="1">
        <v>24.5</v>
      </c>
      <c r="J533" s="1" t="s">
        <v>3190</v>
      </c>
      <c r="K533" s="1" t="s">
        <v>4987</v>
      </c>
      <c r="L533" s="1">
        <v>0</v>
      </c>
      <c r="M533" s="1">
        <v>3</v>
      </c>
      <c r="N533" s="1">
        <v>4</v>
      </c>
      <c r="O533" s="1">
        <v>7</v>
      </c>
      <c r="P533" s="1">
        <v>45</v>
      </c>
      <c r="Q533" s="16">
        <v>239.28006904069767</v>
      </c>
      <c r="R533" s="21">
        <v>1.2228833522705793</v>
      </c>
      <c r="S533" s="21">
        <v>23.747843555942719</v>
      </c>
      <c r="T533" s="21">
        <v>22.524960203672141</v>
      </c>
      <c r="U533" s="21">
        <v>9.8983445583164742E-2</v>
      </c>
      <c r="V533" s="21">
        <v>5.3198938263202384</v>
      </c>
      <c r="W533" s="21">
        <v>5.2209103807370738</v>
      </c>
      <c r="X533" s="13" t="s">
        <v>2350</v>
      </c>
      <c r="Y5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3" s="1">
        <v>39.295050473700002</v>
      </c>
      <c r="AA533" s="1">
        <v>-84.473993066199995</v>
      </c>
      <c r="AB533" s="1">
        <v>39.294619491900001</v>
      </c>
      <c r="AC533" s="1">
        <v>-84.464683354200005</v>
      </c>
    </row>
    <row r="534" spans="1:29" x14ac:dyDescent="0.25">
      <c r="A534" s="13">
        <v>156</v>
      </c>
      <c r="B534" s="22" t="s">
        <v>3197</v>
      </c>
      <c r="C534" s="17">
        <v>3</v>
      </c>
      <c r="D534" s="1" t="s">
        <v>791</v>
      </c>
      <c r="E534" s="1" t="s">
        <v>965</v>
      </c>
      <c r="F534" s="1" t="s">
        <v>3513</v>
      </c>
      <c r="G534" s="1" t="s">
        <v>420</v>
      </c>
      <c r="H534" s="21">
        <v>24.577000000004773</v>
      </c>
      <c r="I534" s="21">
        <v>0</v>
      </c>
      <c r="J534" s="1" t="s">
        <v>258</v>
      </c>
      <c r="K534" s="1" t="s">
        <v>261</v>
      </c>
      <c r="L534" s="1">
        <v>0</v>
      </c>
      <c r="M534" s="1">
        <v>3</v>
      </c>
      <c r="N534" s="1">
        <v>13</v>
      </c>
      <c r="O534" s="1">
        <v>13</v>
      </c>
      <c r="P534" s="1">
        <v>114</v>
      </c>
      <c r="Q534" s="16">
        <v>393.82694404069764</v>
      </c>
      <c r="R534" s="21">
        <v>9.9463773757115916</v>
      </c>
      <c r="S534" s="21">
        <v>28.597086320164333</v>
      </c>
      <c r="T534" s="21">
        <v>18.650708944452742</v>
      </c>
      <c r="U534" s="21">
        <v>0.69138733365013794</v>
      </c>
      <c r="V534" s="21">
        <v>5.3118026533536522</v>
      </c>
      <c r="W534" s="21">
        <v>4.6204153197035147</v>
      </c>
      <c r="X534" s="13" t="s">
        <v>2351</v>
      </c>
      <c r="Y5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4" s="1">
        <v>41.418329</v>
      </c>
      <c r="AA534" s="1">
        <v>-82.208896999999993</v>
      </c>
      <c r="AB534" s="1">
        <v>0</v>
      </c>
      <c r="AC534" s="1">
        <v>0</v>
      </c>
    </row>
    <row r="535" spans="1:29" x14ac:dyDescent="0.25">
      <c r="A535" s="13">
        <v>219</v>
      </c>
      <c r="B535" s="22" t="s">
        <v>4937</v>
      </c>
      <c r="C535" s="17">
        <v>6</v>
      </c>
      <c r="D535" s="1" t="s">
        <v>784</v>
      </c>
      <c r="E535" s="1" t="s">
        <v>4491</v>
      </c>
      <c r="F535" s="1" t="s">
        <v>4512</v>
      </c>
      <c r="G535" s="1" t="s">
        <v>4564</v>
      </c>
      <c r="H535" s="1">
        <v>6</v>
      </c>
      <c r="I535" s="1">
        <v>6.5</v>
      </c>
      <c r="J535" s="1" t="s">
        <v>3190</v>
      </c>
      <c r="K535" s="1" t="s">
        <v>4988</v>
      </c>
      <c r="L535" s="1">
        <v>0</v>
      </c>
      <c r="M535" s="1">
        <v>2</v>
      </c>
      <c r="N535" s="1">
        <v>10</v>
      </c>
      <c r="O535" s="1">
        <v>5</v>
      </c>
      <c r="P535" s="1">
        <v>22</v>
      </c>
      <c r="Q535" s="16">
        <v>201.00962936046511</v>
      </c>
      <c r="R535" s="21">
        <v>1.1312571107656026</v>
      </c>
      <c r="S535" s="21">
        <v>15.935788875350521</v>
      </c>
      <c r="T535" s="21">
        <v>14.804531764584919</v>
      </c>
      <c r="U535" s="21">
        <v>7.2151791676406687E-2</v>
      </c>
      <c r="V535" s="21">
        <v>5.3116592245484799</v>
      </c>
      <c r="W535" s="21">
        <v>5.239507432872073</v>
      </c>
      <c r="X535" s="13" t="s">
        <v>2350</v>
      </c>
      <c r="Y5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5" s="1">
        <v>39.979479142800002</v>
      </c>
      <c r="AA535" s="1">
        <v>-82.966666633000003</v>
      </c>
      <c r="AB535" s="1">
        <v>39.980616430600001</v>
      </c>
      <c r="AC535" s="1">
        <v>-82.957392534700006</v>
      </c>
    </row>
    <row r="536" spans="1:29" x14ac:dyDescent="0.25">
      <c r="A536" s="13">
        <v>220</v>
      </c>
      <c r="B536" s="22" t="s">
        <v>4937</v>
      </c>
      <c r="C536" s="17">
        <v>7</v>
      </c>
      <c r="D536" s="1" t="s">
        <v>3196</v>
      </c>
      <c r="E536" s="1" t="s">
        <v>4505</v>
      </c>
      <c r="F536" s="1" t="s">
        <v>4506</v>
      </c>
      <c r="G536" s="1" t="s">
        <v>3918</v>
      </c>
      <c r="H536" s="1">
        <v>8.9</v>
      </c>
      <c r="I536" s="1">
        <v>9.4</v>
      </c>
      <c r="J536" s="1" t="s">
        <v>3190</v>
      </c>
      <c r="K536" s="1" t="s">
        <v>4985</v>
      </c>
      <c r="L536" s="1">
        <v>0</v>
      </c>
      <c r="M536" s="1">
        <v>4</v>
      </c>
      <c r="N536" s="1">
        <v>13</v>
      </c>
      <c r="O536" s="1">
        <v>8</v>
      </c>
      <c r="P536" s="1">
        <v>115</v>
      </c>
      <c r="Q536" s="16">
        <v>418.31613372093022</v>
      </c>
      <c r="R536" s="21">
        <v>1.0542216157936688</v>
      </c>
      <c r="S536" s="21">
        <v>56.271021327139252</v>
      </c>
      <c r="T536" s="21">
        <v>55.21679971134558</v>
      </c>
      <c r="U536" s="21">
        <v>6.8667487763849233E-2</v>
      </c>
      <c r="V536" s="21">
        <v>5.3108696171561638</v>
      </c>
      <c r="W536" s="21">
        <v>5.2422021293923144</v>
      </c>
      <c r="X536" s="13" t="s">
        <v>2350</v>
      </c>
      <c r="Y5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6" s="1">
        <v>39.712725723399998</v>
      </c>
      <c r="AA536" s="1">
        <v>-84.2262222831</v>
      </c>
      <c r="AB536" s="1">
        <v>39.716619564299997</v>
      </c>
      <c r="AC536" s="1">
        <v>-84.218323182999995</v>
      </c>
    </row>
    <row r="537" spans="1:29" x14ac:dyDescent="0.25">
      <c r="A537" s="13">
        <v>221</v>
      </c>
      <c r="B537" s="22" t="s">
        <v>4937</v>
      </c>
      <c r="C537" s="17">
        <v>8</v>
      </c>
      <c r="D537" s="1" t="s">
        <v>787</v>
      </c>
      <c r="E537" s="1" t="s">
        <v>4510</v>
      </c>
      <c r="F537" s="1" t="s">
        <v>4511</v>
      </c>
      <c r="G537" s="1" t="s">
        <v>3917</v>
      </c>
      <c r="H537" s="1">
        <v>6.3</v>
      </c>
      <c r="I537" s="1">
        <v>6.8</v>
      </c>
      <c r="J537" s="1" t="s">
        <v>3190</v>
      </c>
      <c r="K537" s="1" t="s">
        <v>4987</v>
      </c>
      <c r="L537" s="1">
        <v>0</v>
      </c>
      <c r="M537" s="1">
        <v>1</v>
      </c>
      <c r="N537" s="1">
        <v>11</v>
      </c>
      <c r="O537" s="1">
        <v>2</v>
      </c>
      <c r="P537" s="1">
        <v>50</v>
      </c>
      <c r="Q537" s="16">
        <v>176.56731468023256</v>
      </c>
      <c r="R537" s="21">
        <v>1.2243780868310163</v>
      </c>
      <c r="S537" s="21">
        <v>25.670348887456537</v>
      </c>
      <c r="T537" s="21">
        <v>24.445970800625521</v>
      </c>
      <c r="U537" s="21">
        <v>9.9047004113124823E-2</v>
      </c>
      <c r="V537" s="21">
        <v>5.3108378560580904</v>
      </c>
      <c r="W537" s="21">
        <v>5.2117908519449658</v>
      </c>
      <c r="X537" s="13" t="s">
        <v>2350</v>
      </c>
      <c r="Y5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7" s="1">
        <v>39.146960570200001</v>
      </c>
      <c r="AA537" s="1">
        <v>-84.452961635999998</v>
      </c>
      <c r="AB537" s="1">
        <v>39.150480802600001</v>
      </c>
      <c r="AC537" s="1">
        <v>-84.444878881600005</v>
      </c>
    </row>
    <row r="538" spans="1:29" x14ac:dyDescent="0.25">
      <c r="A538" s="13">
        <v>90</v>
      </c>
      <c r="B538" s="22" t="s">
        <v>4966</v>
      </c>
      <c r="C538" s="17">
        <v>8</v>
      </c>
      <c r="D538" s="1" t="s">
        <v>787</v>
      </c>
      <c r="E538" s="1" t="s">
        <v>4030</v>
      </c>
      <c r="F538" s="1" t="s">
        <v>4031</v>
      </c>
      <c r="G538" s="1" t="s">
        <v>4389</v>
      </c>
      <c r="H538" s="1">
        <v>0.4</v>
      </c>
      <c r="I538" s="1">
        <v>0.9</v>
      </c>
      <c r="J538" s="1" t="s">
        <v>3190</v>
      </c>
      <c r="K538" s="1" t="s">
        <v>4982</v>
      </c>
      <c r="L538" s="1">
        <v>0</v>
      </c>
      <c r="M538" s="1">
        <v>2</v>
      </c>
      <c r="N538" s="1">
        <v>12</v>
      </c>
      <c r="O538" s="1">
        <v>14</v>
      </c>
      <c r="P538" s="1">
        <v>84</v>
      </c>
      <c r="Q538" s="16">
        <v>316.04087936046511</v>
      </c>
      <c r="R538" s="21">
        <v>0.5474650375973682</v>
      </c>
      <c r="S538" s="21">
        <v>40.971574399603583</v>
      </c>
      <c r="T538" s="21">
        <v>40.424109362006213</v>
      </c>
      <c r="U538" s="21">
        <v>3.0691186466769958E-2</v>
      </c>
      <c r="V538" s="21">
        <v>5.3106554993826487</v>
      </c>
      <c r="W538" s="21">
        <v>5.2799643129158786</v>
      </c>
      <c r="X538" s="13" t="s">
        <v>2350</v>
      </c>
      <c r="Y5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8" s="1">
        <v>39.134639763000003</v>
      </c>
      <c r="AA538" s="1">
        <v>-84.604881738000003</v>
      </c>
      <c r="AB538" s="1">
        <v>39.141850095999999</v>
      </c>
      <c r="AC538" s="1">
        <v>-84.604130715899998</v>
      </c>
    </row>
    <row r="539" spans="1:29" x14ac:dyDescent="0.25">
      <c r="A539" s="13">
        <v>91</v>
      </c>
      <c r="B539" s="22" t="s">
        <v>4966</v>
      </c>
      <c r="C539" s="17">
        <v>7</v>
      </c>
      <c r="D539" s="1" t="s">
        <v>3196</v>
      </c>
      <c r="E539" s="1" t="s">
        <v>4016</v>
      </c>
      <c r="F539" s="1" t="s">
        <v>4017</v>
      </c>
      <c r="G539" s="1" t="s">
        <v>3715</v>
      </c>
      <c r="H539" s="1">
        <v>13.8</v>
      </c>
      <c r="I539" s="1">
        <v>14.3</v>
      </c>
      <c r="J539" s="1" t="s">
        <v>3190</v>
      </c>
      <c r="K539" s="1" t="s">
        <v>4981</v>
      </c>
      <c r="L539" s="1">
        <v>0</v>
      </c>
      <c r="M539" s="1">
        <v>4</v>
      </c>
      <c r="N539" s="1">
        <v>8</v>
      </c>
      <c r="O539" s="1">
        <v>3</v>
      </c>
      <c r="P539" s="1">
        <v>13</v>
      </c>
      <c r="Q539" s="16">
        <v>261.39425872093022</v>
      </c>
      <c r="R539" s="21">
        <v>1.9279946229317833</v>
      </c>
      <c r="S539" s="21">
        <v>11.027338950413215</v>
      </c>
      <c r="T539" s="21">
        <v>9.0993443274814325</v>
      </c>
      <c r="U539" s="21">
        <v>0.11458304535678354</v>
      </c>
      <c r="V539" s="21">
        <v>5.3099151049839941</v>
      </c>
      <c r="W539" s="21">
        <v>5.1953320596272103</v>
      </c>
      <c r="X539" s="13" t="s">
        <v>2350</v>
      </c>
      <c r="Y5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39" s="1">
        <v>39.748359717600003</v>
      </c>
      <c r="AA539" s="1">
        <v>-84.2343863782</v>
      </c>
      <c r="AB539" s="1">
        <v>39.748614668099997</v>
      </c>
      <c r="AC539" s="1">
        <v>-84.225183179400005</v>
      </c>
    </row>
    <row r="540" spans="1:29" x14ac:dyDescent="0.25">
      <c r="A540" s="13">
        <v>157</v>
      </c>
      <c r="B540" s="22" t="s">
        <v>3197</v>
      </c>
      <c r="C540" s="17">
        <v>2</v>
      </c>
      <c r="D540" s="1" t="s">
        <v>786</v>
      </c>
      <c r="E540" s="1" t="s">
        <v>966</v>
      </c>
      <c r="F540" s="1" t="s">
        <v>5564</v>
      </c>
      <c r="G540" s="1" t="s">
        <v>421</v>
      </c>
      <c r="H540" s="21">
        <v>8.032999999995809</v>
      </c>
      <c r="I540" s="21">
        <v>0</v>
      </c>
      <c r="J540" s="1" t="s">
        <v>258</v>
      </c>
      <c r="K540" s="1" t="s">
        <v>259</v>
      </c>
      <c r="L540" s="1">
        <v>1</v>
      </c>
      <c r="M540" s="1">
        <v>4</v>
      </c>
      <c r="N540" s="1">
        <v>12</v>
      </c>
      <c r="O540" s="1">
        <v>11</v>
      </c>
      <c r="P540" s="1">
        <v>61</v>
      </c>
      <c r="Q540" s="16">
        <v>416.75844840116281</v>
      </c>
      <c r="R540" s="21">
        <v>6.3660784142267115</v>
      </c>
      <c r="S540" s="21">
        <v>19.483364530799371</v>
      </c>
      <c r="T540" s="21">
        <v>13.117286116572659</v>
      </c>
      <c r="U540" s="21">
        <v>0.43666725997460354</v>
      </c>
      <c r="V540" s="21">
        <v>5.3098207593761071</v>
      </c>
      <c r="W540" s="21">
        <v>4.8731534994015036</v>
      </c>
      <c r="X540" s="13" t="s">
        <v>2351</v>
      </c>
      <c r="Y5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0" s="1">
        <v>41.638075000000001</v>
      </c>
      <c r="AA540" s="1">
        <v>-83.606587000000005</v>
      </c>
      <c r="AB540" s="1">
        <v>0</v>
      </c>
      <c r="AC540" s="1">
        <v>0</v>
      </c>
    </row>
    <row r="541" spans="1:29" x14ac:dyDescent="0.25">
      <c r="A541" s="13">
        <v>158</v>
      </c>
      <c r="B541" s="22" t="s">
        <v>3197</v>
      </c>
      <c r="C541" s="17">
        <v>12</v>
      </c>
      <c r="D541" s="1" t="s">
        <v>794</v>
      </c>
      <c r="E541" s="1" t="s">
        <v>967</v>
      </c>
      <c r="F541" s="1" t="s">
        <v>5640</v>
      </c>
      <c r="G541" s="1" t="s">
        <v>422</v>
      </c>
      <c r="H541" s="21">
        <v>2.8293267031026656E-3</v>
      </c>
      <c r="I541" s="21">
        <v>0</v>
      </c>
      <c r="J541" s="1" t="s">
        <v>258</v>
      </c>
      <c r="K541" s="1" t="s">
        <v>262</v>
      </c>
      <c r="L541" s="1">
        <v>0</v>
      </c>
      <c r="M541" s="1">
        <v>0</v>
      </c>
      <c r="N541" s="1">
        <v>20</v>
      </c>
      <c r="O541" s="1">
        <v>16</v>
      </c>
      <c r="P541" s="1">
        <v>86</v>
      </c>
      <c r="Q541" s="16">
        <v>287.9375</v>
      </c>
      <c r="R541" s="21">
        <v>4.2690451818754118</v>
      </c>
      <c r="S541" s="21">
        <v>24.236734418015146</v>
      </c>
      <c r="T541" s="21">
        <v>19.967689236139734</v>
      </c>
      <c r="U541" s="21">
        <v>0.28607167303916337</v>
      </c>
      <c r="V541" s="21">
        <v>5.3066604961812756</v>
      </c>
      <c r="W541" s="21">
        <v>5.0205888231421119</v>
      </c>
      <c r="X541" s="13" t="s">
        <v>2350</v>
      </c>
      <c r="Y5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1" s="1">
        <v>41.682420999999998</v>
      </c>
      <c r="AA541" s="1">
        <v>-81.296160999999998</v>
      </c>
      <c r="AB541" s="1">
        <v>0</v>
      </c>
      <c r="AC541" s="1">
        <v>0</v>
      </c>
    </row>
    <row r="542" spans="1:29" x14ac:dyDescent="0.25">
      <c r="A542" s="13">
        <v>92</v>
      </c>
      <c r="B542" s="22" t="s">
        <v>4966</v>
      </c>
      <c r="C542" s="17">
        <v>12</v>
      </c>
      <c r="D542" s="1" t="s">
        <v>785</v>
      </c>
      <c r="E542" s="1" t="s">
        <v>4032</v>
      </c>
      <c r="F542" s="1" t="s">
        <v>4033</v>
      </c>
      <c r="G542" s="1" t="s">
        <v>3760</v>
      </c>
      <c r="H542" s="1">
        <v>18.899999999999999</v>
      </c>
      <c r="I542" s="1">
        <v>19.399999999999999</v>
      </c>
      <c r="J542" s="1" t="s">
        <v>3190</v>
      </c>
      <c r="K542" s="1" t="s">
        <v>4982</v>
      </c>
      <c r="L542" s="1">
        <v>1</v>
      </c>
      <c r="M542" s="1">
        <v>1</v>
      </c>
      <c r="N542" s="1">
        <v>9</v>
      </c>
      <c r="O542" s="1">
        <v>24</v>
      </c>
      <c r="P542" s="1">
        <v>47</v>
      </c>
      <c r="Q542" s="16">
        <v>303.77525436046511</v>
      </c>
      <c r="R542" s="21">
        <v>0.35401571811209159</v>
      </c>
      <c r="S542" s="21">
        <v>30.722650035819637</v>
      </c>
      <c r="T542" s="21">
        <v>30.368634317707546</v>
      </c>
      <c r="U542" s="21">
        <v>1.9867420437983008E-2</v>
      </c>
      <c r="V542" s="21">
        <v>5.3035015364744993</v>
      </c>
      <c r="W542" s="21">
        <v>5.2836341160365166</v>
      </c>
      <c r="X542" s="13" t="s">
        <v>2350</v>
      </c>
      <c r="Y5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2" s="1">
        <v>41.519663814399998</v>
      </c>
      <c r="AA542" s="1">
        <v>-81.635252069900005</v>
      </c>
      <c r="AB542" s="1">
        <v>41.520682067400003</v>
      </c>
      <c r="AC542" s="1">
        <v>-81.625718579500003</v>
      </c>
    </row>
    <row r="543" spans="1:29" x14ac:dyDescent="0.25">
      <c r="A543" s="13">
        <v>159</v>
      </c>
      <c r="B543" s="22" t="s">
        <v>3197</v>
      </c>
      <c r="C543" s="17">
        <v>6</v>
      </c>
      <c r="D543" s="1" t="s">
        <v>784</v>
      </c>
      <c r="E543" s="1" t="s">
        <v>968</v>
      </c>
      <c r="F543" s="1" t="s">
        <v>5599</v>
      </c>
      <c r="G543" s="1" t="s">
        <v>423</v>
      </c>
      <c r="H543" s="21">
        <v>4.18399999999383</v>
      </c>
      <c r="I543" s="21">
        <v>0</v>
      </c>
      <c r="J543" s="1" t="s">
        <v>258</v>
      </c>
      <c r="K543" s="1" t="s">
        <v>261</v>
      </c>
      <c r="L543" s="1">
        <v>0</v>
      </c>
      <c r="M543" s="1">
        <v>1</v>
      </c>
      <c r="N543" s="1">
        <v>19</v>
      </c>
      <c r="O543" s="1">
        <v>8</v>
      </c>
      <c r="P543" s="1">
        <v>35</v>
      </c>
      <c r="Q543" s="16">
        <v>240.56731468023256</v>
      </c>
      <c r="R543" s="21">
        <v>11.114456789156257</v>
      </c>
      <c r="S543" s="21">
        <v>12.924033647579446</v>
      </c>
      <c r="T543" s="21">
        <v>1.8095768584231884</v>
      </c>
      <c r="U543" s="21">
        <v>0.77258225323213769</v>
      </c>
      <c r="V543" s="21">
        <v>5.2994271568852946</v>
      </c>
      <c r="W543" s="21">
        <v>4.5268449036531573</v>
      </c>
      <c r="X543" s="13" t="s">
        <v>2351</v>
      </c>
      <c r="Y5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3" s="1">
        <v>39.862704999999998</v>
      </c>
      <c r="AA543" s="1">
        <v>-83.004414999999995</v>
      </c>
      <c r="AB543" s="1">
        <v>0</v>
      </c>
      <c r="AC543" s="1">
        <v>0</v>
      </c>
    </row>
    <row r="544" spans="1:29" x14ac:dyDescent="0.25">
      <c r="A544" s="13">
        <v>222</v>
      </c>
      <c r="B544" s="22" t="s">
        <v>4937</v>
      </c>
      <c r="C544" s="17">
        <v>4</v>
      </c>
      <c r="D544" s="1" t="s">
        <v>795</v>
      </c>
      <c r="E544" s="1" t="s">
        <v>4520</v>
      </c>
      <c r="F544" s="1" t="s">
        <v>4521</v>
      </c>
      <c r="G544" s="1" t="s">
        <v>3922</v>
      </c>
      <c r="H544" s="1">
        <v>24</v>
      </c>
      <c r="I544" s="1">
        <v>24.5</v>
      </c>
      <c r="J544" s="1" t="s">
        <v>3190</v>
      </c>
      <c r="K544" s="1" t="s">
        <v>4990</v>
      </c>
      <c r="L544" s="1">
        <v>0</v>
      </c>
      <c r="M544" s="1">
        <v>3</v>
      </c>
      <c r="N544" s="1">
        <v>8</v>
      </c>
      <c r="O544" s="1">
        <v>11</v>
      </c>
      <c r="P544" s="1">
        <v>40</v>
      </c>
      <c r="Q544" s="16">
        <v>278.21756904069764</v>
      </c>
      <c r="R544" s="21">
        <v>0.40292486436139946</v>
      </c>
      <c r="S544" s="21">
        <v>23.48355023992989</v>
      </c>
      <c r="T544" s="21">
        <v>23.080625375568491</v>
      </c>
      <c r="U544" s="21">
        <v>2.9381935473969379E-2</v>
      </c>
      <c r="V544" s="21">
        <v>5.2903772947383532</v>
      </c>
      <c r="W544" s="21">
        <v>5.2609953592643839</v>
      </c>
      <c r="X544" s="13" t="s">
        <v>2350</v>
      </c>
      <c r="Y5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4" s="1">
        <v>41.144281021499999</v>
      </c>
      <c r="AA544" s="1">
        <v>-81.641747218199995</v>
      </c>
      <c r="AB544" s="1">
        <v>41.148431070199997</v>
      </c>
      <c r="AC544" s="1">
        <v>-81.633901998100001</v>
      </c>
    </row>
    <row r="545" spans="1:29" x14ac:dyDescent="0.25">
      <c r="A545" s="13">
        <v>93</v>
      </c>
      <c r="B545" s="22" t="s">
        <v>4966</v>
      </c>
      <c r="C545" s="17">
        <v>12</v>
      </c>
      <c r="D545" s="1" t="s">
        <v>794</v>
      </c>
      <c r="E545" s="1" t="s">
        <v>3978</v>
      </c>
      <c r="F545" s="1" t="s">
        <v>3979</v>
      </c>
      <c r="G545" s="1" t="s">
        <v>3712</v>
      </c>
      <c r="H545" s="1">
        <v>6.9</v>
      </c>
      <c r="I545" s="1">
        <v>7.4</v>
      </c>
      <c r="J545" s="1" t="s">
        <v>3190</v>
      </c>
      <c r="K545" s="1" t="s">
        <v>4981</v>
      </c>
      <c r="L545" s="1">
        <v>0</v>
      </c>
      <c r="M545" s="1">
        <v>0</v>
      </c>
      <c r="N545" s="1">
        <v>10</v>
      </c>
      <c r="O545" s="1">
        <v>4</v>
      </c>
      <c r="P545" s="1">
        <v>32</v>
      </c>
      <c r="Q545" s="16">
        <v>115.21875</v>
      </c>
      <c r="R545" s="21">
        <v>2.1795654304843812</v>
      </c>
      <c r="S545" s="21">
        <v>19.0625041520791</v>
      </c>
      <c r="T545" s="21">
        <v>16.882938721594719</v>
      </c>
      <c r="U545" s="21">
        <v>0.131141205956009</v>
      </c>
      <c r="V545" s="21">
        <v>5.2836617415682241</v>
      </c>
      <c r="W545" s="21">
        <v>5.152520535612215</v>
      </c>
      <c r="X545" s="13" t="s">
        <v>2350</v>
      </c>
      <c r="Y5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5" s="1">
        <v>41.663782211399997</v>
      </c>
      <c r="AA545" s="1">
        <v>-81.379386278599995</v>
      </c>
      <c r="AB545" s="1">
        <v>41.669009163299997</v>
      </c>
      <c r="AC545" s="1">
        <v>-81.372716475299995</v>
      </c>
    </row>
    <row r="546" spans="1:29" x14ac:dyDescent="0.25">
      <c r="A546" s="13">
        <v>160</v>
      </c>
      <c r="B546" s="22" t="s">
        <v>3197</v>
      </c>
      <c r="C546" s="17">
        <v>2</v>
      </c>
      <c r="D546" s="1" t="s">
        <v>786</v>
      </c>
      <c r="E546" s="1" t="s">
        <v>969</v>
      </c>
      <c r="F546" s="1" t="s">
        <v>5287</v>
      </c>
      <c r="G546" s="1" t="s">
        <v>424</v>
      </c>
      <c r="H546" s="21">
        <v>9.3019999999960419</v>
      </c>
      <c r="I546" s="21">
        <v>0</v>
      </c>
      <c r="J546" s="1" t="s">
        <v>258</v>
      </c>
      <c r="K546" s="1" t="s">
        <v>260</v>
      </c>
      <c r="L546" s="1">
        <v>0</v>
      </c>
      <c r="M546" s="1">
        <v>1</v>
      </c>
      <c r="N546" s="1">
        <v>11</v>
      </c>
      <c r="O546" s="1">
        <v>13</v>
      </c>
      <c r="P546" s="1">
        <v>31</v>
      </c>
      <c r="Q546" s="16">
        <v>206.37981468023256</v>
      </c>
      <c r="R546" s="21">
        <v>6.7858035876485063</v>
      </c>
      <c r="S546" s="21">
        <v>13.803203048502107</v>
      </c>
      <c r="T546" s="21">
        <v>7.0173994608536008</v>
      </c>
      <c r="U546" s="21">
        <v>0.38708300677882934</v>
      </c>
      <c r="V546" s="21">
        <v>5.2749649496798998</v>
      </c>
      <c r="W546" s="21">
        <v>4.8878819429010703</v>
      </c>
      <c r="X546" s="13" t="s">
        <v>2351</v>
      </c>
      <c r="Y5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6" s="1">
        <v>41.624926000000002</v>
      </c>
      <c r="AA546" s="1">
        <v>-83.703277</v>
      </c>
      <c r="AB546" s="1">
        <v>0</v>
      </c>
      <c r="AC546" s="1">
        <v>0</v>
      </c>
    </row>
    <row r="547" spans="1:29" x14ac:dyDescent="0.25">
      <c r="A547" s="13">
        <v>161</v>
      </c>
      <c r="B547" s="22" t="s">
        <v>3197</v>
      </c>
      <c r="C547" s="17">
        <v>8</v>
      </c>
      <c r="D547" s="1" t="s">
        <v>787</v>
      </c>
      <c r="E547" s="1" t="s">
        <v>970</v>
      </c>
      <c r="F547" s="1" t="s">
        <v>5641</v>
      </c>
      <c r="G547" s="1" t="s">
        <v>425</v>
      </c>
      <c r="H547" s="21">
        <v>0</v>
      </c>
      <c r="I547" s="21">
        <v>0</v>
      </c>
      <c r="J547" s="1" t="s">
        <v>258</v>
      </c>
      <c r="K547" s="1" t="s">
        <v>259</v>
      </c>
      <c r="L547" s="1">
        <v>2</v>
      </c>
      <c r="M547" s="1">
        <v>3</v>
      </c>
      <c r="N547" s="1">
        <v>13</v>
      </c>
      <c r="O547" s="1">
        <v>12</v>
      </c>
      <c r="P547" s="1">
        <v>65</v>
      </c>
      <c r="Q547" s="16">
        <v>431.74282340116281</v>
      </c>
      <c r="R547" s="21">
        <v>7.830041095817176</v>
      </c>
      <c r="S547" s="21">
        <v>18.519159231211429</v>
      </c>
      <c r="T547" s="21">
        <v>10.689118135394253</v>
      </c>
      <c r="U547" s="21">
        <v>0.53708458619643784</v>
      </c>
      <c r="V547" s="21">
        <v>5.2701201948892775</v>
      </c>
      <c r="W547" s="21">
        <v>4.7330356086928393</v>
      </c>
      <c r="X547" s="13" t="s">
        <v>2351</v>
      </c>
      <c r="Y5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7" s="1">
        <v>39.164228999999999</v>
      </c>
      <c r="AA547" s="1">
        <v>-84.552440000000004</v>
      </c>
      <c r="AB547" s="1">
        <v>0</v>
      </c>
      <c r="AC547" s="1">
        <v>0</v>
      </c>
    </row>
    <row r="548" spans="1:29" x14ac:dyDescent="0.25">
      <c r="A548" s="13">
        <v>45</v>
      </c>
      <c r="B548" s="22" t="s">
        <v>3201</v>
      </c>
      <c r="C548" s="17">
        <v>6</v>
      </c>
      <c r="D548" s="1" t="s">
        <v>799</v>
      </c>
      <c r="E548" s="1" t="s">
        <v>1897</v>
      </c>
      <c r="F548" s="1" t="s">
        <v>5280</v>
      </c>
      <c r="G548" s="1" t="s">
        <v>1385</v>
      </c>
      <c r="H548" s="21">
        <v>0</v>
      </c>
      <c r="I548" s="21">
        <v>0</v>
      </c>
      <c r="J548" s="1" t="s">
        <v>258</v>
      </c>
      <c r="K548" s="1" t="s">
        <v>259</v>
      </c>
      <c r="L548" s="1">
        <v>0</v>
      </c>
      <c r="M548" s="1">
        <v>5</v>
      </c>
      <c r="N548" s="1">
        <v>15</v>
      </c>
      <c r="O548" s="1">
        <v>15</v>
      </c>
      <c r="P548" s="1">
        <v>38</v>
      </c>
      <c r="Q548" s="16">
        <v>431.14907340116281</v>
      </c>
      <c r="R548" s="21">
        <v>5.5736309128207955</v>
      </c>
      <c r="S548" s="21">
        <v>12.897074592942731</v>
      </c>
      <c r="T548" s="21">
        <v>7.3234436801219358</v>
      </c>
      <c r="U548" s="21">
        <v>0.3889958067614937</v>
      </c>
      <c r="V548" s="21">
        <v>5.2664870533203851</v>
      </c>
      <c r="W548" s="21">
        <v>4.8774912465588915</v>
      </c>
      <c r="X548" s="13" t="s">
        <v>2351</v>
      </c>
      <c r="Y5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8" s="1">
        <v>40.153892999999997</v>
      </c>
      <c r="AA548" s="1">
        <v>-83.122664999999998</v>
      </c>
      <c r="AB548" s="1">
        <v>0</v>
      </c>
      <c r="AC548" s="1">
        <v>0</v>
      </c>
    </row>
    <row r="549" spans="1:29" x14ac:dyDescent="0.25">
      <c r="A549" s="13">
        <v>94</v>
      </c>
      <c r="B549" s="22" t="s">
        <v>4966</v>
      </c>
      <c r="C549" s="17">
        <v>6</v>
      </c>
      <c r="D549" s="1" t="s">
        <v>784</v>
      </c>
      <c r="E549" s="1" t="s">
        <v>4000</v>
      </c>
      <c r="F549" s="1" t="s">
        <v>4034</v>
      </c>
      <c r="G549" s="1" t="s">
        <v>4390</v>
      </c>
      <c r="H549" s="1">
        <v>1.3</v>
      </c>
      <c r="I549" s="1">
        <v>1.8</v>
      </c>
      <c r="J549" s="1" t="s">
        <v>3190</v>
      </c>
      <c r="K549" s="1" t="s">
        <v>4982</v>
      </c>
      <c r="L549" s="1">
        <v>0</v>
      </c>
      <c r="M549" s="1">
        <v>5</v>
      </c>
      <c r="N549" s="1">
        <v>15</v>
      </c>
      <c r="O549" s="1">
        <v>6</v>
      </c>
      <c r="P549" s="1">
        <v>63</v>
      </c>
      <c r="Q549" s="16">
        <v>416.21157340116281</v>
      </c>
      <c r="R549" s="21">
        <v>0.58459243376826864</v>
      </c>
      <c r="S549" s="21">
        <v>34.350886294831795</v>
      </c>
      <c r="T549" s="21">
        <v>33.766293861063524</v>
      </c>
      <c r="U549" s="21">
        <v>3.2767325504500656E-2</v>
      </c>
      <c r="V549" s="21">
        <v>5.2638331166220951</v>
      </c>
      <c r="W549" s="21">
        <v>5.2310657911175946</v>
      </c>
      <c r="X549" s="13" t="s">
        <v>2350</v>
      </c>
      <c r="Y5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49" s="1">
        <v>39.972088428500001</v>
      </c>
      <c r="AA549" s="1">
        <v>-83.002557599400006</v>
      </c>
      <c r="AB549" s="1">
        <v>39.9792808945</v>
      </c>
      <c r="AC549" s="1">
        <v>-83.003971317600005</v>
      </c>
    </row>
    <row r="550" spans="1:29" x14ac:dyDescent="0.25">
      <c r="A550" s="13">
        <v>95</v>
      </c>
      <c r="B550" s="22" t="s">
        <v>4966</v>
      </c>
      <c r="C550" s="17">
        <v>6</v>
      </c>
      <c r="D550" s="1" t="s">
        <v>784</v>
      </c>
      <c r="E550" s="1" t="s">
        <v>4000</v>
      </c>
      <c r="F550" s="1" t="s">
        <v>4034</v>
      </c>
      <c r="G550" s="1" t="s">
        <v>4390</v>
      </c>
      <c r="H550" s="1">
        <v>3.4</v>
      </c>
      <c r="I550" s="1">
        <v>3.9</v>
      </c>
      <c r="J550" s="1" t="s">
        <v>3190</v>
      </c>
      <c r="K550" s="1" t="s">
        <v>4982</v>
      </c>
      <c r="L550" s="1">
        <v>0</v>
      </c>
      <c r="M550" s="1">
        <v>1</v>
      </c>
      <c r="N550" s="1">
        <v>17</v>
      </c>
      <c r="O550" s="1">
        <v>8</v>
      </c>
      <c r="P550" s="1">
        <v>60</v>
      </c>
      <c r="Q550" s="16">
        <v>252.47356468023256</v>
      </c>
      <c r="R550" s="21">
        <v>0.58459243376826864</v>
      </c>
      <c r="S550" s="21">
        <v>33.570605009600975</v>
      </c>
      <c r="T550" s="21">
        <v>32.986012575832703</v>
      </c>
      <c r="U550" s="21">
        <v>3.2767325504500656E-2</v>
      </c>
      <c r="V550" s="21">
        <v>5.2638331166220951</v>
      </c>
      <c r="W550" s="21">
        <v>5.2310657911175946</v>
      </c>
      <c r="X550" s="13" t="s">
        <v>2350</v>
      </c>
      <c r="Y5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0" s="1">
        <v>40.002233105400002</v>
      </c>
      <c r="AA550" s="1">
        <v>-83.008497553799998</v>
      </c>
      <c r="AB550" s="1">
        <v>40.009376361699999</v>
      </c>
      <c r="AC550" s="1">
        <v>-83.009987765399998</v>
      </c>
    </row>
    <row r="551" spans="1:29" x14ac:dyDescent="0.25">
      <c r="A551" s="13">
        <v>223</v>
      </c>
      <c r="B551" s="22" t="s">
        <v>4937</v>
      </c>
      <c r="C551" s="17">
        <v>7</v>
      </c>
      <c r="D551" s="1" t="s">
        <v>3196</v>
      </c>
      <c r="E551" s="1" t="s">
        <v>4505</v>
      </c>
      <c r="F551" s="1" t="s">
        <v>4506</v>
      </c>
      <c r="G551" s="1" t="s">
        <v>3918</v>
      </c>
      <c r="H551" s="1">
        <v>9.9</v>
      </c>
      <c r="I551" s="1">
        <v>10.4</v>
      </c>
      <c r="J551" s="1" t="s">
        <v>3190</v>
      </c>
      <c r="K551" s="1" t="s">
        <v>4985</v>
      </c>
      <c r="L551" s="1">
        <v>0</v>
      </c>
      <c r="M551" s="1">
        <v>2</v>
      </c>
      <c r="N551" s="1">
        <v>10</v>
      </c>
      <c r="O551" s="1">
        <v>11</v>
      </c>
      <c r="P551" s="1">
        <v>45</v>
      </c>
      <c r="Q551" s="16">
        <v>250.63462936046511</v>
      </c>
      <c r="R551" s="21">
        <v>1.1624985219330402</v>
      </c>
      <c r="S551" s="21">
        <v>27.401228751667738</v>
      </c>
      <c r="T551" s="21">
        <v>26.238730229734699</v>
      </c>
      <c r="U551" s="21">
        <v>7.9797484375603425E-2</v>
      </c>
      <c r="V551" s="21">
        <v>5.2553721568037499</v>
      </c>
      <c r="W551" s="21">
        <v>5.1755746724281462</v>
      </c>
      <c r="X551" s="13" t="s">
        <v>2350</v>
      </c>
      <c r="Y5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1" s="1">
        <v>39.7219970843</v>
      </c>
      <c r="AA551" s="1">
        <v>-84.212164660400006</v>
      </c>
      <c r="AB551" s="1">
        <v>39.728360863799999</v>
      </c>
      <c r="AC551" s="1">
        <v>-84.207684659700007</v>
      </c>
    </row>
    <row r="552" spans="1:29" x14ac:dyDescent="0.25">
      <c r="A552" s="13">
        <v>224</v>
      </c>
      <c r="B552" s="22" t="s">
        <v>4937</v>
      </c>
      <c r="C552" s="17">
        <v>12</v>
      </c>
      <c r="D552" s="1" t="s">
        <v>785</v>
      </c>
      <c r="E552" s="1" t="s">
        <v>3848</v>
      </c>
      <c r="F552" s="1" t="s">
        <v>4507</v>
      </c>
      <c r="G552" s="1" t="s">
        <v>3917</v>
      </c>
      <c r="H552" s="1">
        <v>9.1999999999999993</v>
      </c>
      <c r="I552" s="1">
        <v>9.6999999999999993</v>
      </c>
      <c r="J552" s="1" t="s">
        <v>3190</v>
      </c>
      <c r="K552" s="1" t="s">
        <v>4986</v>
      </c>
      <c r="L552" s="1">
        <v>0</v>
      </c>
      <c r="M552" s="1">
        <v>0</v>
      </c>
      <c r="N552" s="1">
        <v>7</v>
      </c>
      <c r="O552" s="1">
        <v>8</v>
      </c>
      <c r="P552" s="1">
        <v>38</v>
      </c>
      <c r="Q552" s="16">
        <v>119.328125</v>
      </c>
      <c r="R552" s="21">
        <v>0.97008533325389568</v>
      </c>
      <c r="S552" s="21">
        <v>21.31343258057797</v>
      </c>
      <c r="T552" s="21">
        <v>20.343347247324076</v>
      </c>
      <c r="U552" s="21">
        <v>6.5901538114196898E-2</v>
      </c>
      <c r="V552" s="21">
        <v>5.2525805732198441</v>
      </c>
      <c r="W552" s="21">
        <v>5.1866790351056471</v>
      </c>
      <c r="X552" s="13" t="s">
        <v>2350</v>
      </c>
      <c r="Y5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2" s="1">
        <v>41.407580078599999</v>
      </c>
      <c r="AA552" s="1">
        <v>-81.818067750699996</v>
      </c>
      <c r="AB552" s="1">
        <v>41.414811343899999</v>
      </c>
      <c r="AC552" s="1">
        <v>-81.817607003000006</v>
      </c>
    </row>
    <row r="553" spans="1:29" x14ac:dyDescent="0.25">
      <c r="A553" s="13">
        <v>46</v>
      </c>
      <c r="B553" s="22" t="s">
        <v>3201</v>
      </c>
      <c r="C553" s="17">
        <v>4</v>
      </c>
      <c r="D553" s="1" t="s">
        <v>800</v>
      </c>
      <c r="E553" s="1" t="s">
        <v>1898</v>
      </c>
      <c r="F553" s="1" t="s">
        <v>5281</v>
      </c>
      <c r="G553" s="1" t="s">
        <v>1386</v>
      </c>
      <c r="H553" s="21">
        <v>2.0529999999998836</v>
      </c>
      <c r="I553" s="21">
        <v>0</v>
      </c>
      <c r="J553" s="1" t="s">
        <v>258</v>
      </c>
      <c r="K553" s="1" t="s">
        <v>259</v>
      </c>
      <c r="L553" s="1">
        <v>0</v>
      </c>
      <c r="M553" s="1">
        <v>2</v>
      </c>
      <c r="N553" s="1">
        <v>14</v>
      </c>
      <c r="O553" s="1">
        <v>12</v>
      </c>
      <c r="P553" s="1">
        <v>57</v>
      </c>
      <c r="Q553" s="16">
        <v>293.25962936046511</v>
      </c>
      <c r="R553" s="21">
        <v>14.116260074906107</v>
      </c>
      <c r="S553" s="21">
        <v>17.045023895236046</v>
      </c>
      <c r="T553" s="21">
        <v>2.9287638203299391</v>
      </c>
      <c r="U553" s="21">
        <v>0.9852044496993978</v>
      </c>
      <c r="V553" s="21">
        <v>5.2518777409365445</v>
      </c>
      <c r="W553" s="21">
        <v>4.2666732912371463</v>
      </c>
      <c r="X553" s="13" t="s">
        <v>2351</v>
      </c>
      <c r="Y5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3" s="1">
        <v>40.879291000000002</v>
      </c>
      <c r="AA553" s="1">
        <v>-81.441258000000005</v>
      </c>
      <c r="AB553" s="1">
        <v>0</v>
      </c>
      <c r="AC553" s="1">
        <v>0</v>
      </c>
    </row>
    <row r="554" spans="1:29" x14ac:dyDescent="0.25">
      <c r="A554" s="13">
        <v>96</v>
      </c>
      <c r="B554" s="22" t="s">
        <v>4966</v>
      </c>
      <c r="C554" s="17">
        <v>6</v>
      </c>
      <c r="D554" s="1" t="s">
        <v>784</v>
      </c>
      <c r="E554" s="1" t="s">
        <v>4035</v>
      </c>
      <c r="F554" s="1" t="s">
        <v>4036</v>
      </c>
      <c r="G554" s="1" t="s">
        <v>3764</v>
      </c>
      <c r="H554" s="1">
        <v>8.9</v>
      </c>
      <c r="I554" s="1">
        <v>9.4</v>
      </c>
      <c r="J554" s="1" t="s">
        <v>3190</v>
      </c>
      <c r="K554" s="1" t="s">
        <v>4981</v>
      </c>
      <c r="L554" s="1">
        <v>0</v>
      </c>
      <c r="M554" s="1">
        <v>2</v>
      </c>
      <c r="N554" s="1">
        <v>8</v>
      </c>
      <c r="O554" s="1">
        <v>5</v>
      </c>
      <c r="P554" s="1">
        <v>15</v>
      </c>
      <c r="Q554" s="16">
        <v>180.91587936046511</v>
      </c>
      <c r="R554" s="21">
        <v>1.6249980435221001</v>
      </c>
      <c r="S554" s="21">
        <v>11.931737065014644</v>
      </c>
      <c r="T554" s="21">
        <v>10.306739021492545</v>
      </c>
      <c r="U554" s="21">
        <v>9.4929812011420936E-2</v>
      </c>
      <c r="V554" s="21">
        <v>5.2507049053535244</v>
      </c>
      <c r="W554" s="21">
        <v>5.1557750933421032</v>
      </c>
      <c r="X554" s="13" t="s">
        <v>2350</v>
      </c>
      <c r="Y5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4" s="1">
        <v>39.9161287027</v>
      </c>
      <c r="AA554" s="1">
        <v>-82.996404196300006</v>
      </c>
      <c r="AB554" s="1">
        <v>39.914578689899997</v>
      </c>
      <c r="AC554" s="1">
        <v>-82.987318469300007</v>
      </c>
    </row>
    <row r="555" spans="1:29" x14ac:dyDescent="0.25">
      <c r="A555" s="13">
        <v>225</v>
      </c>
      <c r="B555" s="22" t="s">
        <v>4937</v>
      </c>
      <c r="C555" s="17">
        <v>8</v>
      </c>
      <c r="D555" s="1" t="s">
        <v>787</v>
      </c>
      <c r="E555" s="1" t="s">
        <v>3894</v>
      </c>
      <c r="F555" s="1" t="s">
        <v>3895</v>
      </c>
      <c r="G555" s="1" t="s">
        <v>3923</v>
      </c>
      <c r="H555" s="1">
        <v>29.6</v>
      </c>
      <c r="I555" s="1">
        <v>30.1</v>
      </c>
      <c r="J555" s="1" t="s">
        <v>3190</v>
      </c>
      <c r="K555" s="1" t="s">
        <v>4988</v>
      </c>
      <c r="L555" s="1">
        <v>0</v>
      </c>
      <c r="M555" s="1">
        <v>0</v>
      </c>
      <c r="N555" s="1">
        <v>6</v>
      </c>
      <c r="O555" s="1">
        <v>8</v>
      </c>
      <c r="P555" s="1">
        <v>39</v>
      </c>
      <c r="Q555" s="16">
        <v>113.78125</v>
      </c>
      <c r="R555" s="21">
        <v>1.2667492075899971</v>
      </c>
      <c r="S555" s="21">
        <v>21.354970822623951</v>
      </c>
      <c r="T555" s="21">
        <v>20.088221615033955</v>
      </c>
      <c r="U555" s="21">
        <v>0.10031771427608639</v>
      </c>
      <c r="V555" s="21">
        <v>5.2487781027621114</v>
      </c>
      <c r="W555" s="21">
        <v>5.1484603884860247</v>
      </c>
      <c r="X555" s="13" t="s">
        <v>2350</v>
      </c>
      <c r="Y5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5" s="1">
        <v>39.287374914300003</v>
      </c>
      <c r="AA555" s="1">
        <v>-84.373470206999997</v>
      </c>
      <c r="AB555" s="1">
        <v>39.282397760000002</v>
      </c>
      <c r="AC555" s="1">
        <v>-84.366690433800002</v>
      </c>
    </row>
    <row r="556" spans="1:29" x14ac:dyDescent="0.25">
      <c r="A556" s="13">
        <v>162</v>
      </c>
      <c r="B556" s="22" t="s">
        <v>3197</v>
      </c>
      <c r="C556" s="17">
        <v>12</v>
      </c>
      <c r="D556" s="1" t="s">
        <v>785</v>
      </c>
      <c r="E556" s="1" t="s">
        <v>971</v>
      </c>
      <c r="F556" s="1" t="s">
        <v>5642</v>
      </c>
      <c r="G556" s="1" t="s">
        <v>426</v>
      </c>
      <c r="H556" s="21">
        <v>1.967000000004191</v>
      </c>
      <c r="I556" s="21">
        <v>0</v>
      </c>
      <c r="J556" s="1" t="s">
        <v>258</v>
      </c>
      <c r="K556" s="1" t="s">
        <v>259</v>
      </c>
      <c r="L556" s="1">
        <v>0</v>
      </c>
      <c r="M556" s="1">
        <v>2</v>
      </c>
      <c r="N556" s="1">
        <v>9</v>
      </c>
      <c r="O556" s="1">
        <v>20</v>
      </c>
      <c r="P556" s="1">
        <v>53</v>
      </c>
      <c r="Q556" s="16">
        <v>292.02525436046511</v>
      </c>
      <c r="R556" s="21">
        <v>5.1615053751211404</v>
      </c>
      <c r="S556" s="21">
        <v>16.709665582043144</v>
      </c>
      <c r="T556" s="21">
        <v>11.548160206922002</v>
      </c>
      <c r="U556" s="21">
        <v>0.35404220036961537</v>
      </c>
      <c r="V556" s="21">
        <v>5.2447887967834959</v>
      </c>
      <c r="W556" s="21">
        <v>4.8907465964138801</v>
      </c>
      <c r="X556" s="13" t="s">
        <v>2351</v>
      </c>
      <c r="Y5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6" s="1">
        <v>41.455047</v>
      </c>
      <c r="AA556" s="1">
        <v>-81.790239999999997</v>
      </c>
      <c r="AB556" s="1">
        <v>0</v>
      </c>
      <c r="AC556" s="1">
        <v>0</v>
      </c>
    </row>
    <row r="557" spans="1:29" x14ac:dyDescent="0.25">
      <c r="A557" s="13">
        <v>226</v>
      </c>
      <c r="B557" s="22" t="s">
        <v>4937</v>
      </c>
      <c r="C557" s="17">
        <v>7</v>
      </c>
      <c r="D557" s="1" t="s">
        <v>3196</v>
      </c>
      <c r="E557" s="1" t="s">
        <v>4505</v>
      </c>
      <c r="F557" s="1" t="s">
        <v>4519</v>
      </c>
      <c r="G557" s="1" t="s">
        <v>3918</v>
      </c>
      <c r="H557" s="1">
        <v>18.8</v>
      </c>
      <c r="I557" s="1">
        <v>19.3</v>
      </c>
      <c r="J557" s="1" t="s">
        <v>3190</v>
      </c>
      <c r="K557" s="1" t="s">
        <v>4987</v>
      </c>
      <c r="L557" s="1">
        <v>1</v>
      </c>
      <c r="M557" s="1">
        <v>2</v>
      </c>
      <c r="N557" s="1">
        <v>6</v>
      </c>
      <c r="O557" s="1">
        <v>5</v>
      </c>
      <c r="P557" s="1">
        <v>27</v>
      </c>
      <c r="Q557" s="16">
        <v>225.49881904069767</v>
      </c>
      <c r="R557" s="21">
        <v>1.1392821787075296</v>
      </c>
      <c r="S557" s="21">
        <v>16.638346728936597</v>
      </c>
      <c r="T557" s="21">
        <v>15.499064550229066</v>
      </c>
      <c r="U557" s="21">
        <v>8.8593004885377538E-2</v>
      </c>
      <c r="V557" s="21">
        <v>5.2278516332568383</v>
      </c>
      <c r="W557" s="21">
        <v>5.1392586283714605</v>
      </c>
      <c r="X557" s="13" t="s">
        <v>2350</v>
      </c>
      <c r="Y5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7" s="1">
        <v>39.842292772199997</v>
      </c>
      <c r="AA557" s="1">
        <v>-84.189595780700003</v>
      </c>
      <c r="AB557" s="1">
        <v>39.849544432199998</v>
      </c>
      <c r="AC557" s="1">
        <v>-84.189739591099993</v>
      </c>
    </row>
    <row r="558" spans="1:29" x14ac:dyDescent="0.25">
      <c r="A558" s="13">
        <v>163</v>
      </c>
      <c r="B558" s="22" t="s">
        <v>3197</v>
      </c>
      <c r="C558" s="17">
        <v>6</v>
      </c>
      <c r="D558" s="1" t="s">
        <v>784</v>
      </c>
      <c r="E558" s="1" t="s">
        <v>972</v>
      </c>
      <c r="F558" s="1" t="s">
        <v>5643</v>
      </c>
      <c r="G558" s="1" t="s">
        <v>427</v>
      </c>
      <c r="H558" s="21">
        <v>3.0270000000018626</v>
      </c>
      <c r="I558" s="21">
        <v>0</v>
      </c>
      <c r="J558" s="1" t="s">
        <v>258</v>
      </c>
      <c r="K558" s="1" t="s">
        <v>262</v>
      </c>
      <c r="L558" s="1">
        <v>0</v>
      </c>
      <c r="M558" s="1">
        <v>3</v>
      </c>
      <c r="N558" s="1">
        <v>20</v>
      </c>
      <c r="O558" s="1">
        <v>11</v>
      </c>
      <c r="P558" s="1">
        <v>48</v>
      </c>
      <c r="Q558" s="16">
        <v>364.78006904069764</v>
      </c>
      <c r="R558" s="21">
        <v>4.6917771313386574</v>
      </c>
      <c r="S558" s="21">
        <v>16.661169307795099</v>
      </c>
      <c r="T558" s="21">
        <v>11.969392176456441</v>
      </c>
      <c r="U558" s="21">
        <v>0.31439923362425232</v>
      </c>
      <c r="V558" s="21">
        <v>5.2233403070983941</v>
      </c>
      <c r="W558" s="21">
        <v>4.9089410734741419</v>
      </c>
      <c r="X558" s="13" t="s">
        <v>2351</v>
      </c>
      <c r="Y5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8" s="1">
        <v>39.945869000000002</v>
      </c>
      <c r="AA558" s="1">
        <v>-82.896891999999994</v>
      </c>
      <c r="AB558" s="1">
        <v>0</v>
      </c>
      <c r="AC558" s="1">
        <v>0</v>
      </c>
    </row>
    <row r="559" spans="1:29" x14ac:dyDescent="0.25">
      <c r="A559" s="13">
        <v>164</v>
      </c>
      <c r="B559" s="22" t="s">
        <v>3197</v>
      </c>
      <c r="C559" s="17">
        <v>12</v>
      </c>
      <c r="D559" s="1" t="s">
        <v>785</v>
      </c>
      <c r="E559" s="1" t="s">
        <v>973</v>
      </c>
      <c r="F559" s="1" t="s">
        <v>5605</v>
      </c>
      <c r="G559" s="1" t="s">
        <v>428</v>
      </c>
      <c r="H559" s="21">
        <v>2.422999999995227</v>
      </c>
      <c r="I559" s="21">
        <v>0</v>
      </c>
      <c r="J559" s="1" t="s">
        <v>258</v>
      </c>
      <c r="K559" s="1" t="s">
        <v>259</v>
      </c>
      <c r="L559" s="1">
        <v>0</v>
      </c>
      <c r="M559" s="1">
        <v>1</v>
      </c>
      <c r="N559" s="1">
        <v>15</v>
      </c>
      <c r="O559" s="1">
        <v>12</v>
      </c>
      <c r="P559" s="1">
        <v>48</v>
      </c>
      <c r="Q559" s="16">
        <v>245.12981468023256</v>
      </c>
      <c r="R559" s="21">
        <v>11.668426631290259</v>
      </c>
      <c r="S559" s="21">
        <v>15.191028890436101</v>
      </c>
      <c r="T559" s="21">
        <v>3.5226022591458417</v>
      </c>
      <c r="U559" s="21">
        <v>0.80037026781096099</v>
      </c>
      <c r="V559" s="21">
        <v>5.2210670742069842</v>
      </c>
      <c r="W559" s="21">
        <v>4.4206968063960232</v>
      </c>
      <c r="X559" s="13" t="s">
        <v>2351</v>
      </c>
      <c r="Y5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59" s="1">
        <v>41.413013999999997</v>
      </c>
      <c r="AA559" s="1">
        <v>-81.603148000000004</v>
      </c>
      <c r="AB559" s="1">
        <v>0</v>
      </c>
      <c r="AC559" s="1">
        <v>0</v>
      </c>
    </row>
    <row r="560" spans="1:29" x14ac:dyDescent="0.25">
      <c r="A560" s="13">
        <v>165</v>
      </c>
      <c r="B560" s="22" t="s">
        <v>3197</v>
      </c>
      <c r="C560" s="17">
        <v>12</v>
      </c>
      <c r="D560" s="1" t="s">
        <v>785</v>
      </c>
      <c r="E560" s="1" t="s">
        <v>974</v>
      </c>
      <c r="F560" s="1" t="s">
        <v>5612</v>
      </c>
      <c r="G560" s="1" t="s">
        <v>429</v>
      </c>
      <c r="H560" s="21">
        <v>14.51600000000326</v>
      </c>
      <c r="I560" s="21">
        <v>0</v>
      </c>
      <c r="J560" s="1" t="s">
        <v>258</v>
      </c>
      <c r="K560" s="1" t="s">
        <v>259</v>
      </c>
      <c r="L560" s="1">
        <v>0</v>
      </c>
      <c r="M560" s="1">
        <v>2</v>
      </c>
      <c r="N560" s="1">
        <v>9</v>
      </c>
      <c r="O560" s="1">
        <v>20</v>
      </c>
      <c r="P560" s="1">
        <v>43</v>
      </c>
      <c r="Q560" s="16">
        <v>282.02525436046511</v>
      </c>
      <c r="R560" s="21">
        <v>5.5792514421575197</v>
      </c>
      <c r="S560" s="21">
        <v>14.443687477401527</v>
      </c>
      <c r="T560" s="21">
        <v>8.8644360352440081</v>
      </c>
      <c r="U560" s="21">
        <v>0.38269658044295612</v>
      </c>
      <c r="V560" s="21">
        <v>5.2209216197761208</v>
      </c>
      <c r="W560" s="21">
        <v>4.8382250393331647</v>
      </c>
      <c r="X560" s="13" t="s">
        <v>2351</v>
      </c>
      <c r="Y5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0" s="1">
        <v>41.448811999999997</v>
      </c>
      <c r="AA560" s="1">
        <v>-81.627753999999996</v>
      </c>
      <c r="AB560" s="1">
        <v>0</v>
      </c>
      <c r="AC560" s="1">
        <v>0</v>
      </c>
    </row>
    <row r="561" spans="1:29" x14ac:dyDescent="0.25">
      <c r="A561" s="13">
        <v>166</v>
      </c>
      <c r="B561" s="22" t="s">
        <v>3197</v>
      </c>
      <c r="C561" s="17">
        <v>8</v>
      </c>
      <c r="D561" s="1" t="s">
        <v>787</v>
      </c>
      <c r="E561" s="1" t="s">
        <v>975</v>
      </c>
      <c r="F561" s="1" t="s">
        <v>5406</v>
      </c>
      <c r="G561" s="1" t="s">
        <v>430</v>
      </c>
      <c r="H561" s="21">
        <v>3.5320000000065193</v>
      </c>
      <c r="I561" s="21">
        <v>0</v>
      </c>
      <c r="J561" s="1" t="s">
        <v>258</v>
      </c>
      <c r="K561" s="1" t="s">
        <v>259</v>
      </c>
      <c r="L561" s="1">
        <v>0</v>
      </c>
      <c r="M561" s="1">
        <v>0</v>
      </c>
      <c r="N561" s="1">
        <v>11</v>
      </c>
      <c r="O561" s="1">
        <v>19</v>
      </c>
      <c r="P561" s="1">
        <v>83</v>
      </c>
      <c r="Q561" s="16">
        <v>239.328125</v>
      </c>
      <c r="R561" s="21">
        <v>8.1133809662230423</v>
      </c>
      <c r="S561" s="21">
        <v>21.67726716742089</v>
      </c>
      <c r="T561" s="21">
        <v>13.563886201197848</v>
      </c>
      <c r="U561" s="21">
        <v>0.55651966644540107</v>
      </c>
      <c r="V561" s="21">
        <v>5.2155861990634262</v>
      </c>
      <c r="W561" s="21">
        <v>4.6590665326180254</v>
      </c>
      <c r="X561" s="13" t="s">
        <v>2351</v>
      </c>
      <c r="Y5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1" s="1">
        <v>39.140506000000002</v>
      </c>
      <c r="AA561" s="1">
        <v>-84.604253999999997</v>
      </c>
      <c r="AB561" s="1">
        <v>0</v>
      </c>
      <c r="AC561" s="1">
        <v>0</v>
      </c>
    </row>
    <row r="562" spans="1:29" x14ac:dyDescent="0.25">
      <c r="A562" s="13">
        <v>26</v>
      </c>
      <c r="B562" s="22" t="s">
        <v>4967</v>
      </c>
      <c r="C562" s="17">
        <v>8</v>
      </c>
      <c r="D562" s="1" t="s">
        <v>787</v>
      </c>
      <c r="E562" s="1" t="s">
        <v>3984</v>
      </c>
      <c r="F562" s="1" t="s">
        <v>3985</v>
      </c>
      <c r="G562" s="1" t="s">
        <v>3722</v>
      </c>
      <c r="H562" s="1">
        <v>13.8</v>
      </c>
      <c r="I562" s="1">
        <v>14.3</v>
      </c>
      <c r="J562" s="1" t="s">
        <v>3190</v>
      </c>
      <c r="K562" s="1" t="s">
        <v>4991</v>
      </c>
      <c r="L562" s="1">
        <v>0</v>
      </c>
      <c r="M562" s="1">
        <v>1</v>
      </c>
      <c r="N562" s="1">
        <v>12</v>
      </c>
      <c r="O562" s="1">
        <v>20</v>
      </c>
      <c r="P562" s="1">
        <v>65</v>
      </c>
      <c r="Q562" s="16">
        <v>277.98918968023258</v>
      </c>
      <c r="R562" s="21">
        <v>0.53727343988740206</v>
      </c>
      <c r="S562" s="21">
        <v>39.86451369633297</v>
      </c>
      <c r="T562" s="21">
        <v>39.32724025644557</v>
      </c>
      <c r="U562" s="21">
        <v>4.1728636149069319E-2</v>
      </c>
      <c r="V562" s="21">
        <v>5.2141448944805706</v>
      </c>
      <c r="W562" s="21">
        <v>5.1724162583315012</v>
      </c>
      <c r="X562" s="13" t="s">
        <v>2350</v>
      </c>
      <c r="Y5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2" s="1">
        <v>39.273278251999997</v>
      </c>
      <c r="AA562" s="1">
        <v>-84.562095052000004</v>
      </c>
      <c r="AB562" s="1">
        <v>39.280274554400002</v>
      </c>
      <c r="AC562" s="1">
        <v>-84.564429884800006</v>
      </c>
    </row>
    <row r="563" spans="1:29" x14ac:dyDescent="0.25">
      <c r="A563" s="13">
        <v>227</v>
      </c>
      <c r="B563" s="22" t="s">
        <v>4937</v>
      </c>
      <c r="C563" s="17">
        <v>6</v>
      </c>
      <c r="D563" s="1" t="s">
        <v>784</v>
      </c>
      <c r="E563" s="1" t="s">
        <v>4493</v>
      </c>
      <c r="F563" s="1" t="s">
        <v>4508</v>
      </c>
      <c r="G563" s="1" t="s">
        <v>4565</v>
      </c>
      <c r="H563" s="1">
        <v>9.9</v>
      </c>
      <c r="I563" s="1">
        <v>10.4</v>
      </c>
      <c r="J563" s="1" t="s">
        <v>3190</v>
      </c>
      <c r="K563" s="1" t="s">
        <v>4986</v>
      </c>
      <c r="L563" s="1">
        <v>1</v>
      </c>
      <c r="M563" s="1">
        <v>0</v>
      </c>
      <c r="N563" s="1">
        <v>6</v>
      </c>
      <c r="O563" s="1">
        <v>8</v>
      </c>
      <c r="P563" s="1">
        <v>24</v>
      </c>
      <c r="Q563" s="16">
        <v>144.45793968023256</v>
      </c>
      <c r="R563" s="21">
        <v>1.0987958218779021</v>
      </c>
      <c r="S563" s="21">
        <v>15.821047796793826</v>
      </c>
      <c r="T563" s="21">
        <v>14.722251974915924</v>
      </c>
      <c r="U563" s="21">
        <v>6.6065377277404386E-2</v>
      </c>
      <c r="V563" s="21">
        <v>5.2134610985161558</v>
      </c>
      <c r="W563" s="21">
        <v>5.1473957212387518</v>
      </c>
      <c r="X563" s="13" t="s">
        <v>2350</v>
      </c>
      <c r="Y5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3" s="1">
        <v>39.993583012000002</v>
      </c>
      <c r="AA563" s="1">
        <v>-83.118620256599996</v>
      </c>
      <c r="AB563" s="1">
        <v>40.000821898700003</v>
      </c>
      <c r="AC563" s="1">
        <v>-83.118345126799994</v>
      </c>
    </row>
    <row r="564" spans="1:29" x14ac:dyDescent="0.25">
      <c r="A564" s="13">
        <v>167</v>
      </c>
      <c r="B564" s="22" t="s">
        <v>3197</v>
      </c>
      <c r="C564" s="17">
        <v>2</v>
      </c>
      <c r="D564" s="1" t="s">
        <v>786</v>
      </c>
      <c r="E564" s="1" t="s">
        <v>976</v>
      </c>
      <c r="F564" s="1" t="s">
        <v>5441</v>
      </c>
      <c r="G564" s="1" t="s">
        <v>431</v>
      </c>
      <c r="H564" s="21">
        <v>16.75800000000163</v>
      </c>
      <c r="I564" s="21">
        <v>0</v>
      </c>
      <c r="J564" s="1" t="s">
        <v>258</v>
      </c>
      <c r="K564" s="1" t="s">
        <v>259</v>
      </c>
      <c r="L564" s="1">
        <v>0</v>
      </c>
      <c r="M564" s="1">
        <v>3</v>
      </c>
      <c r="N564" s="1">
        <v>8</v>
      </c>
      <c r="O564" s="1">
        <v>20</v>
      </c>
      <c r="P564" s="1">
        <v>47</v>
      </c>
      <c r="Q564" s="16">
        <v>325.15506904069764</v>
      </c>
      <c r="R564" s="21">
        <v>4.4039959596610032</v>
      </c>
      <c r="S564" s="21">
        <v>15.903927251712608</v>
      </c>
      <c r="T564" s="21">
        <v>11.499931292051604</v>
      </c>
      <c r="U564" s="21">
        <v>0.30208249467156328</v>
      </c>
      <c r="V564" s="21">
        <v>5.2102868808577618</v>
      </c>
      <c r="W564" s="21">
        <v>4.9082043861861981</v>
      </c>
      <c r="X564" s="13" t="s">
        <v>2351</v>
      </c>
      <c r="Y5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4" s="1">
        <v>41.663935000000002</v>
      </c>
      <c r="AA564" s="1">
        <v>-83.555014</v>
      </c>
      <c r="AB564" s="1">
        <v>0</v>
      </c>
      <c r="AC564" s="1">
        <v>0</v>
      </c>
    </row>
    <row r="565" spans="1:29" x14ac:dyDescent="0.25">
      <c r="A565" s="13">
        <v>168</v>
      </c>
      <c r="B565" s="22" t="s">
        <v>3197</v>
      </c>
      <c r="C565" s="17">
        <v>6</v>
      </c>
      <c r="D565" s="1" t="s">
        <v>784</v>
      </c>
      <c r="E565" s="1" t="s">
        <v>977</v>
      </c>
      <c r="F565" s="1" t="s">
        <v>5639</v>
      </c>
      <c r="G565" s="1" t="s">
        <v>432</v>
      </c>
      <c r="H565" s="21">
        <v>4.6159999999945285</v>
      </c>
      <c r="I565" s="21">
        <v>0</v>
      </c>
      <c r="J565" s="1" t="s">
        <v>258</v>
      </c>
      <c r="K565" s="1" t="s">
        <v>261</v>
      </c>
      <c r="L565" s="1">
        <v>0</v>
      </c>
      <c r="M565" s="1">
        <v>4</v>
      </c>
      <c r="N565" s="1">
        <v>13</v>
      </c>
      <c r="O565" s="1">
        <v>14</v>
      </c>
      <c r="P565" s="1">
        <v>45</v>
      </c>
      <c r="Q565" s="16">
        <v>374.94113372093022</v>
      </c>
      <c r="R565" s="21">
        <v>7.1873114963111915</v>
      </c>
      <c r="S565" s="21">
        <v>14.364234705529178</v>
      </c>
      <c r="T565" s="21">
        <v>7.1769232092179864</v>
      </c>
      <c r="U565" s="21">
        <v>0.49960060269602091</v>
      </c>
      <c r="V565" s="21">
        <v>5.2064166173254023</v>
      </c>
      <c r="W565" s="21">
        <v>4.7068160146293812</v>
      </c>
      <c r="X565" s="13" t="s">
        <v>2351</v>
      </c>
      <c r="Y5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5" s="1">
        <v>39.954718</v>
      </c>
      <c r="AA565" s="1">
        <v>-82.851392000000004</v>
      </c>
      <c r="AB565" s="1">
        <v>0</v>
      </c>
      <c r="AC565" s="1">
        <v>0</v>
      </c>
    </row>
    <row r="566" spans="1:29" x14ac:dyDescent="0.25">
      <c r="A566" s="13">
        <v>228</v>
      </c>
      <c r="B566" s="22" t="s">
        <v>4937</v>
      </c>
      <c r="C566" s="17">
        <v>6</v>
      </c>
      <c r="D566" s="1" t="s">
        <v>784</v>
      </c>
      <c r="E566" s="1" t="s">
        <v>3848</v>
      </c>
      <c r="F566" s="1" t="s">
        <v>3855</v>
      </c>
      <c r="G566" s="1" t="s">
        <v>3917</v>
      </c>
      <c r="H566" s="1">
        <v>20.3</v>
      </c>
      <c r="I566" s="1">
        <v>20.8</v>
      </c>
      <c r="J566" s="1" t="s">
        <v>3190</v>
      </c>
      <c r="K566" s="1" t="s">
        <v>4990</v>
      </c>
      <c r="L566" s="1">
        <v>0</v>
      </c>
      <c r="M566" s="1">
        <v>2</v>
      </c>
      <c r="N566" s="1">
        <v>6</v>
      </c>
      <c r="O566" s="1">
        <v>8</v>
      </c>
      <c r="P566" s="1">
        <v>14</v>
      </c>
      <c r="Q566" s="16">
        <v>180.13462936046511</v>
      </c>
      <c r="R566" s="21">
        <v>0.85755929127494657</v>
      </c>
      <c r="S566" s="21">
        <v>11.858123881764305</v>
      </c>
      <c r="T566" s="21">
        <v>11.000564590489358</v>
      </c>
      <c r="U566" s="21">
        <v>7.1760191619762992E-2</v>
      </c>
      <c r="V566" s="21">
        <v>5.205294003968933</v>
      </c>
      <c r="W566" s="21">
        <v>5.1335338123491701</v>
      </c>
      <c r="X566" s="13" t="s">
        <v>2350</v>
      </c>
      <c r="Y5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6" s="1">
        <v>40.002431805900002</v>
      </c>
      <c r="AA566" s="1">
        <v>-82.984599994800007</v>
      </c>
      <c r="AB566" s="1">
        <v>40.009198857100003</v>
      </c>
      <c r="AC566" s="1">
        <v>-82.986941576600003</v>
      </c>
    </row>
    <row r="567" spans="1:29" x14ac:dyDescent="0.25">
      <c r="A567" s="13">
        <v>97</v>
      </c>
      <c r="B567" s="22" t="s">
        <v>4966</v>
      </c>
      <c r="C567" s="17">
        <v>12</v>
      </c>
      <c r="D567" s="1" t="s">
        <v>785</v>
      </c>
      <c r="E567" s="1" t="s">
        <v>3624</v>
      </c>
      <c r="F567" s="1" t="s">
        <v>3936</v>
      </c>
      <c r="G567" s="1" t="s">
        <v>3702</v>
      </c>
      <c r="H567" s="1">
        <v>6</v>
      </c>
      <c r="I567" s="1">
        <v>6.5</v>
      </c>
      <c r="J567" s="1" t="s">
        <v>3190</v>
      </c>
      <c r="K567" s="1" t="s">
        <v>4982</v>
      </c>
      <c r="L567" s="1">
        <v>1</v>
      </c>
      <c r="M567" s="1">
        <v>2</v>
      </c>
      <c r="N567" s="1">
        <v>6</v>
      </c>
      <c r="O567" s="1">
        <v>23</v>
      </c>
      <c r="P567" s="1">
        <v>55</v>
      </c>
      <c r="Q567" s="16">
        <v>333.37381904069764</v>
      </c>
      <c r="R567" s="21">
        <v>0.3908807616359799</v>
      </c>
      <c r="S567" s="21">
        <v>33.595530092193158</v>
      </c>
      <c r="T567" s="21">
        <v>33.204649330557181</v>
      </c>
      <c r="U567" s="21">
        <v>2.1930994921874301E-2</v>
      </c>
      <c r="V567" s="21">
        <v>5.204395015241845</v>
      </c>
      <c r="W567" s="21">
        <v>5.182464020319971</v>
      </c>
      <c r="X567" s="13" t="s">
        <v>2350</v>
      </c>
      <c r="Y5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7" s="1">
        <v>41.465322573599998</v>
      </c>
      <c r="AA567" s="1">
        <v>-81.589806910500002</v>
      </c>
      <c r="AB567" s="1">
        <v>41.464377087999999</v>
      </c>
      <c r="AC567" s="1">
        <v>-81.580375393200001</v>
      </c>
    </row>
    <row r="568" spans="1:29" x14ac:dyDescent="0.25">
      <c r="A568" s="13">
        <v>229</v>
      </c>
      <c r="B568" s="22" t="s">
        <v>4937</v>
      </c>
      <c r="C568" s="17">
        <v>6</v>
      </c>
      <c r="D568" s="1" t="s">
        <v>784</v>
      </c>
      <c r="E568" s="1" t="s">
        <v>3842</v>
      </c>
      <c r="F568" s="1" t="s">
        <v>4501</v>
      </c>
      <c r="G568" s="1" t="s">
        <v>3916</v>
      </c>
      <c r="H568" s="1">
        <v>7.7</v>
      </c>
      <c r="I568" s="1">
        <v>8.1999999999999993</v>
      </c>
      <c r="J568" s="1" t="s">
        <v>3190</v>
      </c>
      <c r="K568" s="1" t="s">
        <v>4987</v>
      </c>
      <c r="L568" s="1">
        <v>0</v>
      </c>
      <c r="M568" s="1">
        <v>1</v>
      </c>
      <c r="N568" s="1">
        <v>7</v>
      </c>
      <c r="O568" s="1">
        <v>6</v>
      </c>
      <c r="P568" s="1">
        <v>26</v>
      </c>
      <c r="Q568" s="16">
        <v>144.12981468023256</v>
      </c>
      <c r="R568" s="21">
        <v>1.1975877097592311</v>
      </c>
      <c r="S568" s="21">
        <v>16.329045532087445</v>
      </c>
      <c r="T568" s="21">
        <v>15.131457822328214</v>
      </c>
      <c r="U568" s="21">
        <v>8.3807539441924261E-2</v>
      </c>
      <c r="V568" s="21">
        <v>5.2016195239456335</v>
      </c>
      <c r="W568" s="21">
        <v>5.1178119845037093</v>
      </c>
      <c r="X568" s="13" t="s">
        <v>2350</v>
      </c>
      <c r="Y5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8" s="1">
        <v>39.975562568800001</v>
      </c>
      <c r="AA568" s="1">
        <v>-83.104592948399997</v>
      </c>
      <c r="AB568" s="1">
        <v>39.974383928899996</v>
      </c>
      <c r="AC568" s="1">
        <v>-83.095299074600007</v>
      </c>
    </row>
    <row r="569" spans="1:29" x14ac:dyDescent="0.25">
      <c r="A569" s="13">
        <v>98</v>
      </c>
      <c r="B569" s="22" t="s">
        <v>4966</v>
      </c>
      <c r="C569" s="17">
        <v>7</v>
      </c>
      <c r="D569" s="1" t="s">
        <v>3196</v>
      </c>
      <c r="E569" s="1" t="s">
        <v>3963</v>
      </c>
      <c r="F569" s="1" t="s">
        <v>4037</v>
      </c>
      <c r="G569" s="1" t="s">
        <v>3729</v>
      </c>
      <c r="H569" s="1">
        <v>17.5</v>
      </c>
      <c r="I569" s="1">
        <v>18</v>
      </c>
      <c r="J569" s="1" t="s">
        <v>3190</v>
      </c>
      <c r="K569" s="1" t="s">
        <v>4981</v>
      </c>
      <c r="L569" s="1">
        <v>0</v>
      </c>
      <c r="M569" s="1">
        <v>0</v>
      </c>
      <c r="N569" s="1">
        <v>7</v>
      </c>
      <c r="O569" s="1">
        <v>8</v>
      </c>
      <c r="P569" s="1">
        <v>31</v>
      </c>
      <c r="Q569" s="16">
        <v>112.328125</v>
      </c>
      <c r="R569" s="21">
        <v>1.3813835143065252</v>
      </c>
      <c r="S569" s="21">
        <v>18.558935918898204</v>
      </c>
      <c r="T569" s="21">
        <v>17.17755240459168</v>
      </c>
      <c r="U569" s="21">
        <v>7.9391260581703149E-2</v>
      </c>
      <c r="V569" s="21">
        <v>5.199401954969999</v>
      </c>
      <c r="W569" s="21">
        <v>5.1200106943882959</v>
      </c>
      <c r="X569" s="13" t="s">
        <v>2350</v>
      </c>
      <c r="Y5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69" s="1">
        <v>39.771768705200003</v>
      </c>
      <c r="AA569" s="1">
        <v>-84.188649417199997</v>
      </c>
      <c r="AB569" s="1">
        <v>39.771354559700001</v>
      </c>
      <c r="AC569" s="1">
        <v>-84.179899159800001</v>
      </c>
    </row>
    <row r="570" spans="1:29" x14ac:dyDescent="0.25">
      <c r="A570" s="13">
        <v>47</v>
      </c>
      <c r="B570" s="22" t="s">
        <v>3201</v>
      </c>
      <c r="C570" s="17">
        <v>4</v>
      </c>
      <c r="D570" s="1" t="s">
        <v>795</v>
      </c>
      <c r="E570" s="1" t="s">
        <v>1899</v>
      </c>
      <c r="F570" s="1" t="s">
        <v>5282</v>
      </c>
      <c r="G570" s="1" t="s">
        <v>1387</v>
      </c>
      <c r="H570" s="21">
        <v>1.4589391083180882E-3</v>
      </c>
      <c r="I570" s="21">
        <v>0</v>
      </c>
      <c r="J570" s="1" t="s">
        <v>258</v>
      </c>
      <c r="K570" s="1" t="s">
        <v>259</v>
      </c>
      <c r="L570" s="1">
        <v>1</v>
      </c>
      <c r="M570" s="1">
        <v>1</v>
      </c>
      <c r="N570" s="1">
        <v>13</v>
      </c>
      <c r="O570" s="1">
        <v>15</v>
      </c>
      <c r="P570" s="1">
        <v>86</v>
      </c>
      <c r="Q570" s="16">
        <v>329.02525436046511</v>
      </c>
      <c r="R570" s="21">
        <v>11.664575170422813</v>
      </c>
      <c r="S570" s="21">
        <v>21.718287139328488</v>
      </c>
      <c r="T570" s="21">
        <v>10.053711968905676</v>
      </c>
      <c r="U570" s="21">
        <v>0.81409603540689279</v>
      </c>
      <c r="V570" s="21">
        <v>5.1987192114584255</v>
      </c>
      <c r="W570" s="21">
        <v>4.3846231760515328</v>
      </c>
      <c r="X570" s="13" t="s">
        <v>2351</v>
      </c>
      <c r="Y5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0" s="1">
        <v>41.135964999999999</v>
      </c>
      <c r="AA570" s="1">
        <v>-81.657315999999994</v>
      </c>
      <c r="AB570" s="1">
        <v>0</v>
      </c>
      <c r="AC570" s="1">
        <v>0</v>
      </c>
    </row>
    <row r="571" spans="1:29" x14ac:dyDescent="0.25">
      <c r="A571" s="13">
        <v>27</v>
      </c>
      <c r="B571" s="22" t="s">
        <v>4967</v>
      </c>
      <c r="C571" s="17">
        <v>8</v>
      </c>
      <c r="D571" s="1" t="s">
        <v>787</v>
      </c>
      <c r="E571" s="1" t="s">
        <v>4172</v>
      </c>
      <c r="F571" s="1" t="s">
        <v>4173</v>
      </c>
      <c r="G571" s="1" t="s">
        <v>3705</v>
      </c>
      <c r="H571" s="1">
        <v>4.9000000000000004</v>
      </c>
      <c r="I571" s="1">
        <v>5.4</v>
      </c>
      <c r="J571" s="1" t="s">
        <v>3190</v>
      </c>
      <c r="K571" s="1" t="s">
        <v>4975</v>
      </c>
      <c r="L571" s="1">
        <v>0</v>
      </c>
      <c r="M571" s="1">
        <v>2</v>
      </c>
      <c r="N571" s="1">
        <v>7</v>
      </c>
      <c r="O571" s="1">
        <v>12</v>
      </c>
      <c r="P571" s="1">
        <v>55</v>
      </c>
      <c r="Q571" s="16">
        <v>245.43150436046511</v>
      </c>
      <c r="R571" s="21">
        <v>1.0425956260076219</v>
      </c>
      <c r="S571" s="21">
        <v>30.606399132191775</v>
      </c>
      <c r="T571" s="21">
        <v>29.563803506184154</v>
      </c>
      <c r="U571" s="21">
        <v>7.9751789822357158E-2</v>
      </c>
      <c r="V571" s="21">
        <v>5.1953746885325289</v>
      </c>
      <c r="W571" s="21">
        <v>5.1156228987101722</v>
      </c>
      <c r="X571" s="13" t="s">
        <v>2350</v>
      </c>
      <c r="Y5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1" s="1">
        <v>39.073552186800001</v>
      </c>
      <c r="AA571" s="1">
        <v>-84.361876133099997</v>
      </c>
      <c r="AB571" s="1">
        <v>39.072840399500002</v>
      </c>
      <c r="AC571" s="1">
        <v>-84.352722206899998</v>
      </c>
    </row>
    <row r="572" spans="1:29" x14ac:dyDescent="0.25">
      <c r="A572" s="13">
        <v>230</v>
      </c>
      <c r="B572" s="22" t="s">
        <v>4937</v>
      </c>
      <c r="C572" s="17">
        <v>6</v>
      </c>
      <c r="D572" s="1" t="s">
        <v>784</v>
      </c>
      <c r="E572" s="1" t="s">
        <v>4493</v>
      </c>
      <c r="F572" s="1" t="s">
        <v>4508</v>
      </c>
      <c r="G572" s="1" t="s">
        <v>4565</v>
      </c>
      <c r="H572" s="1">
        <v>42.9</v>
      </c>
      <c r="I572" s="1">
        <v>43.4</v>
      </c>
      <c r="J572" s="1" t="s">
        <v>3190</v>
      </c>
      <c r="K572" s="1" t="s">
        <v>4987</v>
      </c>
      <c r="L572" s="1">
        <v>1</v>
      </c>
      <c r="M572" s="1">
        <v>1</v>
      </c>
      <c r="N572" s="1">
        <v>7</v>
      </c>
      <c r="O572" s="1">
        <v>5</v>
      </c>
      <c r="P572" s="1">
        <v>20</v>
      </c>
      <c r="Q572" s="16">
        <v>179.36900436046511</v>
      </c>
      <c r="R572" s="21">
        <v>1.0465827296073864</v>
      </c>
      <c r="S572" s="21">
        <v>13.742047788872249</v>
      </c>
      <c r="T572" s="21">
        <v>12.695465059264862</v>
      </c>
      <c r="U572" s="21">
        <v>8.5448278436063133E-2</v>
      </c>
      <c r="V572" s="21">
        <v>5.1919122602820069</v>
      </c>
      <c r="W572" s="21">
        <v>5.1064639818459439</v>
      </c>
      <c r="X572" s="13" t="s">
        <v>2350</v>
      </c>
      <c r="Y5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2" s="1">
        <v>39.9339407927</v>
      </c>
      <c r="AA572" s="1">
        <v>-82.852391256700002</v>
      </c>
      <c r="AB572" s="1">
        <v>39.929536905600003</v>
      </c>
      <c r="AC572" s="1">
        <v>-82.859854159099996</v>
      </c>
    </row>
    <row r="573" spans="1:29" x14ac:dyDescent="0.25">
      <c r="A573" s="13">
        <v>231</v>
      </c>
      <c r="B573" s="22" t="s">
        <v>4937</v>
      </c>
      <c r="C573" s="17">
        <v>4</v>
      </c>
      <c r="D573" s="1" t="s">
        <v>795</v>
      </c>
      <c r="E573" s="1" t="s">
        <v>4520</v>
      </c>
      <c r="F573" s="1" t="s">
        <v>4521</v>
      </c>
      <c r="G573" s="1" t="s">
        <v>3922</v>
      </c>
      <c r="H573" s="1">
        <v>22.9</v>
      </c>
      <c r="I573" s="1">
        <v>23.4</v>
      </c>
      <c r="J573" s="1" t="s">
        <v>3190</v>
      </c>
      <c r="K573" s="1" t="s">
        <v>4988</v>
      </c>
      <c r="L573" s="1">
        <v>0</v>
      </c>
      <c r="M573" s="1">
        <v>0</v>
      </c>
      <c r="N573" s="1">
        <v>15</v>
      </c>
      <c r="O573" s="1">
        <v>14</v>
      </c>
      <c r="P573" s="1">
        <v>68</v>
      </c>
      <c r="Q573" s="16">
        <v>228.328125</v>
      </c>
      <c r="R573" s="21">
        <v>0.45866503848284212</v>
      </c>
      <c r="S573" s="21">
        <v>36.73182400170537</v>
      </c>
      <c r="T573" s="21">
        <v>36.273158963222528</v>
      </c>
      <c r="U573" s="21">
        <v>3.4013971113011771E-2</v>
      </c>
      <c r="V573" s="21">
        <v>5.1855512615517192</v>
      </c>
      <c r="W573" s="21">
        <v>5.1515372904387071</v>
      </c>
      <c r="X573" s="13" t="s">
        <v>2350</v>
      </c>
      <c r="Y5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3" s="1">
        <v>41.131167853100003</v>
      </c>
      <c r="AA573" s="1">
        <v>-81.651655158699995</v>
      </c>
      <c r="AB573" s="1">
        <v>41.138415806300003</v>
      </c>
      <c r="AC573" s="1">
        <v>-81.649881922999995</v>
      </c>
    </row>
    <row r="574" spans="1:29" x14ac:dyDescent="0.25">
      <c r="A574" s="13">
        <v>169</v>
      </c>
      <c r="B574" s="22" t="s">
        <v>3197</v>
      </c>
      <c r="C574" s="17">
        <v>7</v>
      </c>
      <c r="D574" s="1" t="s">
        <v>3196</v>
      </c>
      <c r="E574" s="1" t="s">
        <v>978</v>
      </c>
      <c r="F574" s="1" t="s">
        <v>5279</v>
      </c>
      <c r="G574" s="1" t="s">
        <v>433</v>
      </c>
      <c r="H574" s="21">
        <v>3.2320000000036089</v>
      </c>
      <c r="I574" s="21">
        <v>0</v>
      </c>
      <c r="J574" s="1" t="s">
        <v>258</v>
      </c>
      <c r="K574" s="1" t="s">
        <v>261</v>
      </c>
      <c r="L574" s="1">
        <v>1</v>
      </c>
      <c r="M574" s="1">
        <v>0</v>
      </c>
      <c r="N574" s="1">
        <v>16</v>
      </c>
      <c r="O574" s="1">
        <v>12</v>
      </c>
      <c r="P574" s="1">
        <v>83</v>
      </c>
      <c r="Q574" s="16">
        <v>286.67668968023258</v>
      </c>
      <c r="R574" s="21">
        <v>8.8523648467355667</v>
      </c>
      <c r="S574" s="21">
        <v>22.053110667948065</v>
      </c>
      <c r="T574" s="21">
        <v>13.200745821212498</v>
      </c>
      <c r="U574" s="21">
        <v>0.61534091224292031</v>
      </c>
      <c r="V574" s="21">
        <v>5.1767521335458575</v>
      </c>
      <c r="W574" s="21">
        <v>4.5614112213029374</v>
      </c>
      <c r="X574" s="13" t="s">
        <v>2351</v>
      </c>
      <c r="Y5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4" s="1">
        <v>39.640174000000002</v>
      </c>
      <c r="AA574" s="1">
        <v>-84.235256000000007</v>
      </c>
      <c r="AB574" s="1">
        <v>0</v>
      </c>
      <c r="AC574" s="1">
        <v>0</v>
      </c>
    </row>
    <row r="575" spans="1:29" x14ac:dyDescent="0.25">
      <c r="A575" s="13">
        <v>170</v>
      </c>
      <c r="B575" s="22" t="s">
        <v>3197</v>
      </c>
      <c r="C575" s="17">
        <v>8</v>
      </c>
      <c r="D575" s="1" t="s">
        <v>788</v>
      </c>
      <c r="E575" s="1" t="s">
        <v>979</v>
      </c>
      <c r="F575" s="1" t="s">
        <v>5578</v>
      </c>
      <c r="G575" s="1" t="s">
        <v>434</v>
      </c>
      <c r="H575" s="21">
        <v>14.979999999995925</v>
      </c>
      <c r="I575" s="21">
        <v>0</v>
      </c>
      <c r="J575" s="1" t="s">
        <v>258</v>
      </c>
      <c r="K575" s="1" t="s">
        <v>259</v>
      </c>
      <c r="L575" s="1">
        <v>0</v>
      </c>
      <c r="M575" s="1">
        <v>0</v>
      </c>
      <c r="N575" s="1">
        <v>11</v>
      </c>
      <c r="O575" s="1">
        <v>17</v>
      </c>
      <c r="P575" s="1">
        <v>42</v>
      </c>
      <c r="Q575" s="16">
        <v>189.453125</v>
      </c>
      <c r="R575" s="21">
        <v>8.8163758223473216</v>
      </c>
      <c r="S575" s="21">
        <v>14.242880542640927</v>
      </c>
      <c r="T575" s="21">
        <v>5.4265047202936056</v>
      </c>
      <c r="U575" s="21">
        <v>0.60474006488001852</v>
      </c>
      <c r="V575" s="21">
        <v>5.1762879885926427</v>
      </c>
      <c r="W575" s="21">
        <v>4.5715479237126244</v>
      </c>
      <c r="X575" s="13" t="s">
        <v>2351</v>
      </c>
      <c r="Y5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5" s="1">
        <v>39.397565</v>
      </c>
      <c r="AA575" s="1">
        <v>-84.554550000000006</v>
      </c>
      <c r="AB575" s="1">
        <v>0</v>
      </c>
      <c r="AC575" s="1">
        <v>0</v>
      </c>
    </row>
    <row r="576" spans="1:29" x14ac:dyDescent="0.25">
      <c r="A576" s="13">
        <v>171</v>
      </c>
      <c r="B576" s="22" t="s">
        <v>3197</v>
      </c>
      <c r="C576" s="17">
        <v>5</v>
      </c>
      <c r="D576" s="1" t="s">
        <v>793</v>
      </c>
      <c r="E576" s="1" t="s">
        <v>980</v>
      </c>
      <c r="F576" s="1" t="s">
        <v>5644</v>
      </c>
      <c r="G576" s="1" t="s">
        <v>435</v>
      </c>
      <c r="H576" s="21">
        <v>8.4210000000020955</v>
      </c>
      <c r="I576" s="21">
        <v>0</v>
      </c>
      <c r="J576" s="1" t="s">
        <v>258</v>
      </c>
      <c r="K576" s="1" t="s">
        <v>261</v>
      </c>
      <c r="L576" s="1">
        <v>1</v>
      </c>
      <c r="M576" s="1">
        <v>2</v>
      </c>
      <c r="N576" s="1">
        <v>11</v>
      </c>
      <c r="O576" s="1">
        <v>14</v>
      </c>
      <c r="P576" s="1">
        <v>112</v>
      </c>
      <c r="Q576" s="16">
        <v>383.17069404069764</v>
      </c>
      <c r="R576" s="21">
        <v>9.6958288697914945</v>
      </c>
      <c r="S576" s="21">
        <v>28.325320662010725</v>
      </c>
      <c r="T576" s="21">
        <v>18.62949179221923</v>
      </c>
      <c r="U576" s="21">
        <v>0.67397133816608068</v>
      </c>
      <c r="V576" s="21">
        <v>5.1724269483805267</v>
      </c>
      <c r="W576" s="21">
        <v>4.498455610214446</v>
      </c>
      <c r="X576" s="13" t="s">
        <v>2351</v>
      </c>
      <c r="Y5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6" s="1">
        <v>40.038561000000001</v>
      </c>
      <c r="AA576" s="1">
        <v>-82.428991999999994</v>
      </c>
      <c r="AB576" s="1">
        <v>0</v>
      </c>
      <c r="AC576" s="1">
        <v>0</v>
      </c>
    </row>
    <row r="577" spans="1:29" x14ac:dyDescent="0.25">
      <c r="A577" s="13">
        <v>232</v>
      </c>
      <c r="B577" s="22" t="s">
        <v>4937</v>
      </c>
      <c r="C577" s="17">
        <v>8</v>
      </c>
      <c r="D577" s="1" t="s">
        <v>787</v>
      </c>
      <c r="E577" s="1" t="s">
        <v>4497</v>
      </c>
      <c r="F577" s="1" t="s">
        <v>4498</v>
      </c>
      <c r="G577" s="1" t="s">
        <v>3918</v>
      </c>
      <c r="H577" s="1">
        <v>3.7</v>
      </c>
      <c r="I577" s="1">
        <v>4.2</v>
      </c>
      <c r="J577" s="1" t="s">
        <v>3190</v>
      </c>
      <c r="K577" s="1" t="s">
        <v>4986</v>
      </c>
      <c r="L577" s="1">
        <v>0</v>
      </c>
      <c r="M577" s="1">
        <v>0</v>
      </c>
      <c r="N577" s="1">
        <v>11</v>
      </c>
      <c r="O577" s="1">
        <v>8</v>
      </c>
      <c r="P577" s="1">
        <v>79</v>
      </c>
      <c r="Q577" s="16">
        <v>186.515625</v>
      </c>
      <c r="R577" s="21">
        <v>0.95252972661611846</v>
      </c>
      <c r="S577" s="21">
        <v>38.941240265108576</v>
      </c>
      <c r="T577" s="21">
        <v>37.988710538492455</v>
      </c>
      <c r="U577" s="21">
        <v>4.085974412259951E-2</v>
      </c>
      <c r="V577" s="21">
        <v>5.1711477843996292</v>
      </c>
      <c r="W577" s="21">
        <v>5.1302880402770299</v>
      </c>
      <c r="X577" s="13" t="s">
        <v>2350</v>
      </c>
      <c r="Y5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7" s="1">
        <v>39.140640781199998</v>
      </c>
      <c r="AA577" s="1">
        <v>-84.534700533899994</v>
      </c>
      <c r="AB577" s="1">
        <v>39.147056305100001</v>
      </c>
      <c r="AC577" s="1">
        <v>-84.538769696499998</v>
      </c>
    </row>
    <row r="578" spans="1:29" x14ac:dyDescent="0.25">
      <c r="A578" s="13">
        <v>172</v>
      </c>
      <c r="B578" s="22" t="s">
        <v>3197</v>
      </c>
      <c r="C578" s="17">
        <v>12</v>
      </c>
      <c r="D578" s="1" t="s">
        <v>785</v>
      </c>
      <c r="E578" s="1" t="s">
        <v>981</v>
      </c>
      <c r="F578" s="1" t="s">
        <v>5565</v>
      </c>
      <c r="G578" s="1" t="s">
        <v>436</v>
      </c>
      <c r="H578" s="21">
        <v>4.7639999999955762</v>
      </c>
      <c r="I578" s="21">
        <v>0</v>
      </c>
      <c r="J578" s="1" t="s">
        <v>258</v>
      </c>
      <c r="K578" s="1" t="s">
        <v>259</v>
      </c>
      <c r="L578" s="1">
        <v>0</v>
      </c>
      <c r="M578" s="1">
        <v>2</v>
      </c>
      <c r="N578" s="1">
        <v>9</v>
      </c>
      <c r="O578" s="1">
        <v>17</v>
      </c>
      <c r="P578" s="1">
        <v>83</v>
      </c>
      <c r="Q578" s="16">
        <v>308.71275436046511</v>
      </c>
      <c r="R578" s="21">
        <v>8.9641568064973285</v>
      </c>
      <c r="S578" s="21">
        <v>22.471545702526274</v>
      </c>
      <c r="T578" s="21">
        <v>13.507388896028946</v>
      </c>
      <c r="U578" s="21">
        <v>0.61487677907457217</v>
      </c>
      <c r="V578" s="21">
        <v>5.1650152820648305</v>
      </c>
      <c r="W578" s="21">
        <v>4.5501385029902579</v>
      </c>
      <c r="X578" s="13" t="s">
        <v>2351</v>
      </c>
      <c r="Y5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8" s="1">
        <v>41.464444</v>
      </c>
      <c r="AA578" s="1">
        <v>-81.497855999999999</v>
      </c>
      <c r="AB578" s="1">
        <v>0</v>
      </c>
      <c r="AC578" s="1">
        <v>0</v>
      </c>
    </row>
    <row r="579" spans="1:29" x14ac:dyDescent="0.25">
      <c r="A579" s="13">
        <v>173</v>
      </c>
      <c r="B579" s="22" t="s">
        <v>3197</v>
      </c>
      <c r="C579" s="17">
        <v>12</v>
      </c>
      <c r="D579" s="1" t="s">
        <v>785</v>
      </c>
      <c r="E579" s="1" t="s">
        <v>982</v>
      </c>
      <c r="F579" s="1" t="s">
        <v>5645</v>
      </c>
      <c r="G579" s="1" t="s">
        <v>437</v>
      </c>
      <c r="H579" s="21">
        <v>1.1530000000057044</v>
      </c>
      <c r="I579" s="21">
        <v>0</v>
      </c>
      <c r="J579" s="1" t="s">
        <v>258</v>
      </c>
      <c r="K579" s="1" t="s">
        <v>259</v>
      </c>
      <c r="L579" s="1">
        <v>0</v>
      </c>
      <c r="M579" s="1">
        <v>4</v>
      </c>
      <c r="N579" s="1">
        <v>11</v>
      </c>
      <c r="O579" s="1">
        <v>15</v>
      </c>
      <c r="P579" s="1">
        <v>81</v>
      </c>
      <c r="Q579" s="16">
        <v>402.28488372093022</v>
      </c>
      <c r="R579" s="21">
        <v>5.4026360538041827</v>
      </c>
      <c r="S579" s="21">
        <v>22.301339602054071</v>
      </c>
      <c r="T579" s="21">
        <v>16.898703548249888</v>
      </c>
      <c r="U579" s="21">
        <v>0.37058203319998595</v>
      </c>
      <c r="V579" s="21">
        <v>5.158542909159828</v>
      </c>
      <c r="W579" s="21">
        <v>4.7879608759598424</v>
      </c>
      <c r="X579" s="13" t="s">
        <v>2351</v>
      </c>
      <c r="Y5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79" s="1">
        <v>41.434229000000002</v>
      </c>
      <c r="AA579" s="1">
        <v>-81.880557999999994</v>
      </c>
      <c r="AB579" s="1">
        <v>0</v>
      </c>
      <c r="AC579" s="1">
        <v>0</v>
      </c>
    </row>
    <row r="580" spans="1:29" x14ac:dyDescent="0.25">
      <c r="A580" s="13">
        <v>174</v>
      </c>
      <c r="B580" s="22" t="s">
        <v>3197</v>
      </c>
      <c r="C580" s="17">
        <v>7</v>
      </c>
      <c r="D580" s="1" t="s">
        <v>3196</v>
      </c>
      <c r="E580" s="1" t="s">
        <v>983</v>
      </c>
      <c r="F580" s="1" t="s">
        <v>5620</v>
      </c>
      <c r="G580" s="1" t="s">
        <v>438</v>
      </c>
      <c r="H580" s="21">
        <v>6.8959999999933643</v>
      </c>
      <c r="I580" s="21">
        <v>0</v>
      </c>
      <c r="J580" s="1" t="s">
        <v>258</v>
      </c>
      <c r="K580" s="1" t="s">
        <v>259</v>
      </c>
      <c r="L580" s="1">
        <v>0</v>
      </c>
      <c r="M580" s="1">
        <v>1</v>
      </c>
      <c r="N580" s="1">
        <v>15</v>
      </c>
      <c r="O580" s="1">
        <v>13</v>
      </c>
      <c r="P580" s="1">
        <v>88</v>
      </c>
      <c r="Q580" s="16">
        <v>289.56731468023258</v>
      </c>
      <c r="R580" s="21">
        <v>6.2275533163525933</v>
      </c>
      <c r="S580" s="21">
        <v>23.817156888123996</v>
      </c>
      <c r="T580" s="21">
        <v>17.589603571771402</v>
      </c>
      <c r="U580" s="21">
        <v>0.42716543310561222</v>
      </c>
      <c r="V580" s="21">
        <v>5.1498484261264545</v>
      </c>
      <c r="W580" s="21">
        <v>4.7226829930208423</v>
      </c>
      <c r="X580" s="13" t="s">
        <v>2351</v>
      </c>
      <c r="Y5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0" s="1">
        <v>39.862921</v>
      </c>
      <c r="AA580" s="1">
        <v>-84.138265000000004</v>
      </c>
      <c r="AB580" s="1">
        <v>0</v>
      </c>
      <c r="AC580" s="1">
        <v>0</v>
      </c>
    </row>
    <row r="581" spans="1:29" x14ac:dyDescent="0.25">
      <c r="A581" s="13">
        <v>233</v>
      </c>
      <c r="B581" s="22" t="s">
        <v>4937</v>
      </c>
      <c r="C581" s="17">
        <v>6</v>
      </c>
      <c r="D581" s="1" t="s">
        <v>784</v>
      </c>
      <c r="E581" s="1" t="s">
        <v>3848</v>
      </c>
      <c r="F581" s="1" t="s">
        <v>3873</v>
      </c>
      <c r="G581" s="1" t="s">
        <v>3917</v>
      </c>
      <c r="H581" s="1">
        <v>17.7</v>
      </c>
      <c r="I581" s="1">
        <v>18.2</v>
      </c>
      <c r="J581" s="1" t="s">
        <v>3190</v>
      </c>
      <c r="K581" s="1" t="s">
        <v>4988</v>
      </c>
      <c r="L581" s="1">
        <v>0</v>
      </c>
      <c r="M581" s="1">
        <v>2</v>
      </c>
      <c r="N581" s="1">
        <v>11</v>
      </c>
      <c r="O581" s="1">
        <v>8</v>
      </c>
      <c r="P581" s="1">
        <v>36</v>
      </c>
      <c r="Q581" s="16">
        <v>234.86900436046511</v>
      </c>
      <c r="R581" s="21">
        <v>0.88994702968675843</v>
      </c>
      <c r="S581" s="21">
        <v>21.050739516823988</v>
      </c>
      <c r="T581" s="21">
        <v>20.160792487137229</v>
      </c>
      <c r="U581" s="21">
        <v>6.9825807704672213E-2</v>
      </c>
      <c r="V581" s="21">
        <v>5.1473666656354835</v>
      </c>
      <c r="W581" s="21">
        <v>5.0775408579308117</v>
      </c>
      <c r="X581" s="13" t="s">
        <v>2350</v>
      </c>
      <c r="Y5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1" s="1">
        <v>39.966414524199998</v>
      </c>
      <c r="AA581" s="1">
        <v>-82.983261892200005</v>
      </c>
      <c r="AB581" s="1">
        <v>39.973623902100002</v>
      </c>
      <c r="AC581" s="1">
        <v>-82.983185636900004</v>
      </c>
    </row>
    <row r="582" spans="1:29" x14ac:dyDescent="0.25">
      <c r="A582" s="13">
        <v>175</v>
      </c>
      <c r="B582" s="22" t="s">
        <v>3197</v>
      </c>
      <c r="C582" s="17">
        <v>2</v>
      </c>
      <c r="D582" s="1" t="s">
        <v>786</v>
      </c>
      <c r="E582" s="1" t="s">
        <v>984</v>
      </c>
      <c r="F582" s="1" t="s">
        <v>5441</v>
      </c>
      <c r="G582" s="1" t="s">
        <v>439</v>
      </c>
      <c r="H582" s="21">
        <v>17.251999999993131</v>
      </c>
      <c r="I582" s="21">
        <v>0</v>
      </c>
      <c r="J582" s="1" t="s">
        <v>258</v>
      </c>
      <c r="K582" s="1" t="s">
        <v>259</v>
      </c>
      <c r="L582" s="1">
        <v>0</v>
      </c>
      <c r="M582" s="1">
        <v>1</v>
      </c>
      <c r="N582" s="1">
        <v>13</v>
      </c>
      <c r="O582" s="1">
        <v>13</v>
      </c>
      <c r="P582" s="1">
        <v>41</v>
      </c>
      <c r="Q582" s="16">
        <v>229.47356468023256</v>
      </c>
      <c r="R582" s="21">
        <v>4.3671221107266156</v>
      </c>
      <c r="S582" s="21">
        <v>16.210758218115348</v>
      </c>
      <c r="T582" s="21">
        <v>11.843636107388733</v>
      </c>
      <c r="U582" s="21">
        <v>0.29955321345144625</v>
      </c>
      <c r="V582" s="21">
        <v>5.1444752867915335</v>
      </c>
      <c r="W582" s="21">
        <v>4.8449220733400873</v>
      </c>
      <c r="X582" s="13" t="s">
        <v>2351</v>
      </c>
      <c r="Y5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2" s="1">
        <v>41.664116</v>
      </c>
      <c r="AA582" s="1">
        <v>-83.545450000000002</v>
      </c>
      <c r="AB582" s="1">
        <v>0</v>
      </c>
      <c r="AC582" s="1">
        <v>0</v>
      </c>
    </row>
    <row r="583" spans="1:29" x14ac:dyDescent="0.25">
      <c r="A583" s="13">
        <v>234</v>
      </c>
      <c r="B583" s="22" t="s">
        <v>4937</v>
      </c>
      <c r="C583" s="17">
        <v>7</v>
      </c>
      <c r="D583" s="1" t="s">
        <v>3196</v>
      </c>
      <c r="E583" s="1" t="s">
        <v>4505</v>
      </c>
      <c r="F583" s="1" t="s">
        <v>4519</v>
      </c>
      <c r="G583" s="1" t="s">
        <v>3918</v>
      </c>
      <c r="H583" s="1">
        <v>19.8</v>
      </c>
      <c r="I583" s="1">
        <v>20.3</v>
      </c>
      <c r="J583" s="1" t="s">
        <v>3190</v>
      </c>
      <c r="K583" s="1" t="s">
        <v>4988</v>
      </c>
      <c r="L583" s="1">
        <v>0</v>
      </c>
      <c r="M583" s="1">
        <v>4</v>
      </c>
      <c r="N583" s="1">
        <v>12</v>
      </c>
      <c r="O583" s="1">
        <v>1</v>
      </c>
      <c r="P583" s="1">
        <v>44</v>
      </c>
      <c r="Q583" s="16">
        <v>309.70675872093022</v>
      </c>
      <c r="R583" s="21">
        <v>1.2166129226676352</v>
      </c>
      <c r="S583" s="21">
        <v>27.430807712389221</v>
      </c>
      <c r="T583" s="21">
        <v>26.214194789721585</v>
      </c>
      <c r="U583" s="21">
        <v>9.1801785952562082E-2</v>
      </c>
      <c r="V583" s="21">
        <v>5.1430771523714638</v>
      </c>
      <c r="W583" s="21">
        <v>5.0512753664189018</v>
      </c>
      <c r="X583" s="13" t="s">
        <v>2350</v>
      </c>
      <c r="Y5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3" s="1">
        <v>39.856788797100002</v>
      </c>
      <c r="AA583" s="1">
        <v>-84.189465984899996</v>
      </c>
      <c r="AB583" s="1">
        <v>39.864014476199998</v>
      </c>
      <c r="AC583" s="1">
        <v>-84.1888650848</v>
      </c>
    </row>
    <row r="584" spans="1:29" x14ac:dyDescent="0.25">
      <c r="A584" s="13">
        <v>99</v>
      </c>
      <c r="B584" s="22" t="s">
        <v>4966</v>
      </c>
      <c r="C584" s="17">
        <v>12</v>
      </c>
      <c r="D584" s="1" t="s">
        <v>785</v>
      </c>
      <c r="E584" s="1" t="s">
        <v>4038</v>
      </c>
      <c r="F584" s="1" t="s">
        <v>3936</v>
      </c>
      <c r="G584" s="1" t="s">
        <v>3702</v>
      </c>
      <c r="H584" s="1">
        <v>15.8</v>
      </c>
      <c r="I584" s="1">
        <v>16.3</v>
      </c>
      <c r="J584" s="1" t="s">
        <v>3190</v>
      </c>
      <c r="K584" s="1" t="s">
        <v>4981</v>
      </c>
      <c r="L584" s="1">
        <v>1</v>
      </c>
      <c r="M584" s="1">
        <v>1</v>
      </c>
      <c r="N584" s="1">
        <v>6</v>
      </c>
      <c r="O584" s="1">
        <v>5</v>
      </c>
      <c r="P584" s="1">
        <v>14</v>
      </c>
      <c r="Q584" s="16">
        <v>166.82212936046511</v>
      </c>
      <c r="R584" s="21">
        <v>2.133577232316973</v>
      </c>
      <c r="S584" s="21">
        <v>11.764608938636151</v>
      </c>
      <c r="T584" s="21">
        <v>9.6310317063191775</v>
      </c>
      <c r="U584" s="21">
        <v>0.12809924008319354</v>
      </c>
      <c r="V584" s="21">
        <v>5.1401168318101531</v>
      </c>
      <c r="W584" s="21">
        <v>5.0120175917269592</v>
      </c>
      <c r="X584" s="13" t="s">
        <v>2350</v>
      </c>
      <c r="Y5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4" s="1">
        <v>41.410651254800001</v>
      </c>
      <c r="AA584" s="1">
        <v>-81.471263689500006</v>
      </c>
      <c r="AB584" s="1">
        <v>41.404886456299998</v>
      </c>
      <c r="AC584" s="1">
        <v>-81.465501668900004</v>
      </c>
    </row>
    <row r="585" spans="1:29" x14ac:dyDescent="0.25">
      <c r="A585" s="13">
        <v>176</v>
      </c>
      <c r="B585" s="22" t="s">
        <v>3197</v>
      </c>
      <c r="C585" s="17">
        <v>6</v>
      </c>
      <c r="D585" s="1" t="s">
        <v>784</v>
      </c>
      <c r="E585" s="1" t="s">
        <v>985</v>
      </c>
      <c r="F585" s="1" t="s">
        <v>5646</v>
      </c>
      <c r="G585" s="1" t="s">
        <v>440</v>
      </c>
      <c r="H585" s="21">
        <v>0.42900000000372529</v>
      </c>
      <c r="I585" s="21">
        <v>0</v>
      </c>
      <c r="J585" s="1" t="s">
        <v>258</v>
      </c>
      <c r="K585" s="1" t="s">
        <v>259</v>
      </c>
      <c r="L585" s="1">
        <v>0</v>
      </c>
      <c r="M585" s="1">
        <v>0</v>
      </c>
      <c r="N585" s="1">
        <v>11</v>
      </c>
      <c r="O585" s="1">
        <v>17</v>
      </c>
      <c r="P585" s="1">
        <v>56</v>
      </c>
      <c r="Q585" s="16">
        <v>203.453125</v>
      </c>
      <c r="R585" s="21">
        <v>9.4453486145241374</v>
      </c>
      <c r="S585" s="21">
        <v>16.825100551745177</v>
      </c>
      <c r="T585" s="21">
        <v>7.3797519372210392</v>
      </c>
      <c r="U585" s="21">
        <v>0.6478830813318176</v>
      </c>
      <c r="V585" s="21">
        <v>5.139164786021241</v>
      </c>
      <c r="W585" s="21">
        <v>4.4912817046894231</v>
      </c>
      <c r="X585" s="13" t="s">
        <v>2351</v>
      </c>
      <c r="Y5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5" s="1">
        <v>39.878593000000002</v>
      </c>
      <c r="AA585" s="1">
        <v>-83.059942000000007</v>
      </c>
      <c r="AB585" s="1">
        <v>0</v>
      </c>
      <c r="AC585" s="1">
        <v>0</v>
      </c>
    </row>
    <row r="586" spans="1:29" x14ac:dyDescent="0.25">
      <c r="A586" s="13">
        <v>100</v>
      </c>
      <c r="B586" s="22" t="s">
        <v>4966</v>
      </c>
      <c r="C586" s="17">
        <v>8</v>
      </c>
      <c r="D586" s="1" t="s">
        <v>788</v>
      </c>
      <c r="E586" s="1" t="s">
        <v>4039</v>
      </c>
      <c r="F586" s="1" t="s">
        <v>3958</v>
      </c>
      <c r="G586" s="1" t="s">
        <v>4367</v>
      </c>
      <c r="H586" s="1">
        <v>13.9</v>
      </c>
      <c r="I586" s="1">
        <v>14.4</v>
      </c>
      <c r="J586" s="1" t="s">
        <v>3190</v>
      </c>
      <c r="K586" s="1" t="s">
        <v>4983</v>
      </c>
      <c r="L586" s="1">
        <v>0</v>
      </c>
      <c r="M586" s="1">
        <v>0</v>
      </c>
      <c r="N586" s="1">
        <v>14</v>
      </c>
      <c r="O586" s="1">
        <v>12</v>
      </c>
      <c r="P586" s="1">
        <v>58</v>
      </c>
      <c r="Q586" s="16">
        <v>202.90625</v>
      </c>
      <c r="R586" s="21">
        <v>0.55093429211972267</v>
      </c>
      <c r="S586" s="21">
        <v>35.826080136607786</v>
      </c>
      <c r="T586" s="21">
        <v>35.275145844488065</v>
      </c>
      <c r="U586" s="21">
        <v>3.028764033492741E-2</v>
      </c>
      <c r="V586" s="21">
        <v>5.1301870917912877</v>
      </c>
      <c r="W586" s="21">
        <v>5.09989945145636</v>
      </c>
      <c r="X586" s="13" t="s">
        <v>2350</v>
      </c>
      <c r="Y5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6" s="1">
        <v>39.405509523399999</v>
      </c>
      <c r="AA586" s="1">
        <v>-84.571501080499999</v>
      </c>
      <c r="AB586" s="1">
        <v>39.400736267500001</v>
      </c>
      <c r="AC586" s="1">
        <v>-84.564484878800002</v>
      </c>
    </row>
    <row r="587" spans="1:29" x14ac:dyDescent="0.25">
      <c r="A587" s="13">
        <v>101</v>
      </c>
      <c r="B587" s="22" t="s">
        <v>4966</v>
      </c>
      <c r="C587" s="17">
        <v>8</v>
      </c>
      <c r="D587" s="1" t="s">
        <v>787</v>
      </c>
      <c r="E587" s="1" t="s">
        <v>4040</v>
      </c>
      <c r="F587" s="1" t="s">
        <v>3960</v>
      </c>
      <c r="G587" s="1" t="s">
        <v>4368</v>
      </c>
      <c r="H587" s="1">
        <v>13.9</v>
      </c>
      <c r="I587" s="1">
        <v>14.4</v>
      </c>
      <c r="J587" s="1" t="s">
        <v>3190</v>
      </c>
      <c r="K587" s="1" t="s">
        <v>4982</v>
      </c>
      <c r="L587" s="1">
        <v>0</v>
      </c>
      <c r="M587" s="1">
        <v>1</v>
      </c>
      <c r="N587" s="1">
        <v>18</v>
      </c>
      <c r="O587" s="1">
        <v>6</v>
      </c>
      <c r="P587" s="1">
        <v>53</v>
      </c>
      <c r="Q587" s="16">
        <v>243.14543968023256</v>
      </c>
      <c r="R587" s="21">
        <v>0.6031412276719883</v>
      </c>
      <c r="S587" s="21">
        <v>30.748718072567247</v>
      </c>
      <c r="T587" s="21">
        <v>30.14557684489526</v>
      </c>
      <c r="U587" s="21">
        <v>3.3719156054146632E-2</v>
      </c>
      <c r="V587" s="21">
        <v>5.1209996719430384</v>
      </c>
      <c r="W587" s="21">
        <v>5.0872805158888914</v>
      </c>
      <c r="X587" s="13" t="s">
        <v>2350</v>
      </c>
      <c r="Y5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7" s="1">
        <v>39.110643836900003</v>
      </c>
      <c r="AA587" s="1">
        <v>-84.554915621899994</v>
      </c>
      <c r="AB587" s="1">
        <v>39.103943534700001</v>
      </c>
      <c r="AC587" s="1">
        <v>-84.553617904899994</v>
      </c>
    </row>
    <row r="588" spans="1:29" x14ac:dyDescent="0.25">
      <c r="A588" s="13">
        <v>102</v>
      </c>
      <c r="B588" s="22" t="s">
        <v>4966</v>
      </c>
      <c r="C588" s="17">
        <v>6</v>
      </c>
      <c r="D588" s="1" t="s">
        <v>784</v>
      </c>
      <c r="E588" s="1" t="s">
        <v>4041</v>
      </c>
      <c r="F588" s="1" t="s">
        <v>4042</v>
      </c>
      <c r="G588" s="1" t="s">
        <v>4391</v>
      </c>
      <c r="H588" s="1">
        <v>4</v>
      </c>
      <c r="I588" s="1">
        <v>4.5</v>
      </c>
      <c r="J588" s="1" t="s">
        <v>3190</v>
      </c>
      <c r="K588" s="1" t="s">
        <v>4982</v>
      </c>
      <c r="L588" s="1">
        <v>1</v>
      </c>
      <c r="M588" s="1">
        <v>3</v>
      </c>
      <c r="N588" s="1">
        <v>16</v>
      </c>
      <c r="O588" s="1">
        <v>6</v>
      </c>
      <c r="P588" s="1">
        <v>31</v>
      </c>
      <c r="Q588" s="16">
        <v>345.08175872093022</v>
      </c>
      <c r="R588" s="21">
        <v>0.51658777070099027</v>
      </c>
      <c r="S588" s="21">
        <v>23.858022632591648</v>
      </c>
      <c r="T588" s="21">
        <v>23.341434861890658</v>
      </c>
      <c r="U588" s="21">
        <v>2.8964289783317762E-2</v>
      </c>
      <c r="V588" s="21">
        <v>5.1168669378645983</v>
      </c>
      <c r="W588" s="21">
        <v>5.0879026480812808</v>
      </c>
      <c r="X588" s="13" t="s">
        <v>2350</v>
      </c>
      <c r="Y5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8" s="1">
        <v>39.915466960700002</v>
      </c>
      <c r="AA588" s="1">
        <v>-82.879238915399995</v>
      </c>
      <c r="AB588" s="1">
        <v>39.914939820900003</v>
      </c>
      <c r="AC588" s="1">
        <v>-82.869857719999999</v>
      </c>
    </row>
    <row r="589" spans="1:29" x14ac:dyDescent="0.25">
      <c r="A589" s="13">
        <v>235</v>
      </c>
      <c r="B589" s="22" t="s">
        <v>4937</v>
      </c>
      <c r="C589" s="17">
        <v>12</v>
      </c>
      <c r="D589" s="1" t="s">
        <v>785</v>
      </c>
      <c r="E589" s="1" t="s">
        <v>4499</v>
      </c>
      <c r="F589" s="1" t="s">
        <v>4500</v>
      </c>
      <c r="G589" s="1" t="s">
        <v>4566</v>
      </c>
      <c r="H589" s="1">
        <v>21.3</v>
      </c>
      <c r="I589" s="1">
        <v>21.8</v>
      </c>
      <c r="J589" s="1" t="s">
        <v>3190</v>
      </c>
      <c r="K589" s="1" t="s">
        <v>4985</v>
      </c>
      <c r="L589" s="1">
        <v>0</v>
      </c>
      <c r="M589" s="1">
        <v>2</v>
      </c>
      <c r="N589" s="1">
        <v>8</v>
      </c>
      <c r="O589" s="1">
        <v>10</v>
      </c>
      <c r="P589" s="1">
        <v>41</v>
      </c>
      <c r="Q589" s="16">
        <v>229.10337936046511</v>
      </c>
      <c r="R589" s="21">
        <v>1.4184824645174778</v>
      </c>
      <c r="S589" s="21">
        <v>24.229075959009077</v>
      </c>
      <c r="T589" s="21">
        <v>22.810593494491599</v>
      </c>
      <c r="U589" s="21">
        <v>0.10838302957388626</v>
      </c>
      <c r="V589" s="21">
        <v>5.1144266981948299</v>
      </c>
      <c r="W589" s="21">
        <v>5.0060436686209435</v>
      </c>
      <c r="X589" s="13" t="s">
        <v>2350</v>
      </c>
      <c r="Y5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89" s="1">
        <v>41.421994468599998</v>
      </c>
      <c r="AA589" s="1">
        <v>-81.585945795100002</v>
      </c>
      <c r="AB589" s="1">
        <v>41.424706680299998</v>
      </c>
      <c r="AC589" s="1">
        <v>-81.577133495599995</v>
      </c>
    </row>
    <row r="590" spans="1:29" x14ac:dyDescent="0.25">
      <c r="A590" s="13">
        <v>103</v>
      </c>
      <c r="B590" s="22" t="s">
        <v>4966</v>
      </c>
      <c r="C590" s="17">
        <v>2</v>
      </c>
      <c r="D590" s="1" t="s">
        <v>786</v>
      </c>
      <c r="E590" s="1" t="s">
        <v>4043</v>
      </c>
      <c r="F590" s="1" t="s">
        <v>4044</v>
      </c>
      <c r="G590" s="1" t="s">
        <v>4392</v>
      </c>
      <c r="H590" s="1">
        <v>10.3</v>
      </c>
      <c r="I590" s="1">
        <v>10.8</v>
      </c>
      <c r="J590" s="1" t="s">
        <v>3190</v>
      </c>
      <c r="K590" s="1" t="s">
        <v>4982</v>
      </c>
      <c r="L590" s="1">
        <v>0</v>
      </c>
      <c r="M590" s="1">
        <v>2</v>
      </c>
      <c r="N590" s="1">
        <v>9</v>
      </c>
      <c r="O590" s="1">
        <v>9</v>
      </c>
      <c r="P590" s="1">
        <v>45</v>
      </c>
      <c r="Q590" s="16">
        <v>235.21275436046511</v>
      </c>
      <c r="R590" s="21">
        <v>0.66426995738383043</v>
      </c>
      <c r="S590" s="21">
        <v>25.585870231329668</v>
      </c>
      <c r="T590" s="21">
        <v>24.921600273945838</v>
      </c>
      <c r="U590" s="21">
        <v>3.7015726194880368E-2</v>
      </c>
      <c r="V590" s="21">
        <v>5.1090865992966945</v>
      </c>
      <c r="W590" s="21">
        <v>5.072070873101814</v>
      </c>
      <c r="X590" s="13" t="s">
        <v>2350</v>
      </c>
      <c r="Y5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0" s="1">
        <v>41.698608350500002</v>
      </c>
      <c r="AA590" s="1">
        <v>-83.643321090000001</v>
      </c>
      <c r="AB590" s="1">
        <v>41.701661780199998</v>
      </c>
      <c r="AC590" s="1">
        <v>-83.652042951699997</v>
      </c>
    </row>
    <row r="591" spans="1:29" x14ac:dyDescent="0.25">
      <c r="A591" s="13">
        <v>104</v>
      </c>
      <c r="B591" s="22" t="s">
        <v>4966</v>
      </c>
      <c r="C591" s="17">
        <v>12</v>
      </c>
      <c r="D591" s="1" t="s">
        <v>785</v>
      </c>
      <c r="E591" s="1" t="s">
        <v>3948</v>
      </c>
      <c r="F591" s="1" t="s">
        <v>3949</v>
      </c>
      <c r="G591" s="1" t="s">
        <v>4365</v>
      </c>
      <c r="H591" s="1">
        <v>2.4</v>
      </c>
      <c r="I591" s="1">
        <v>2.9</v>
      </c>
      <c r="J591" s="1" t="s">
        <v>3190</v>
      </c>
      <c r="K591" s="1" t="s">
        <v>4982</v>
      </c>
      <c r="L591" s="1">
        <v>0</v>
      </c>
      <c r="M591" s="1">
        <v>3</v>
      </c>
      <c r="N591" s="1">
        <v>6</v>
      </c>
      <c r="O591" s="1">
        <v>10</v>
      </c>
      <c r="P591" s="1">
        <v>49</v>
      </c>
      <c r="Q591" s="16">
        <v>269.68631904069764</v>
      </c>
      <c r="R591" s="21">
        <v>1.1675870621368658</v>
      </c>
      <c r="S591" s="21">
        <v>26.783646450058981</v>
      </c>
      <c r="T591" s="21">
        <v>25.616059387922114</v>
      </c>
      <c r="U591" s="21">
        <v>6.5334794834460766E-2</v>
      </c>
      <c r="V591" s="21">
        <v>5.1017012814940745</v>
      </c>
      <c r="W591" s="21">
        <v>5.0363664866596141</v>
      </c>
      <c r="X591" s="13" t="s">
        <v>2350</v>
      </c>
      <c r="Y5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1" s="1">
        <v>41.5013394383</v>
      </c>
      <c r="AA591" s="1">
        <v>-81.5517516134</v>
      </c>
      <c r="AB591" s="1">
        <v>41.501355737899999</v>
      </c>
      <c r="AC591" s="1">
        <v>-81.542124197800007</v>
      </c>
    </row>
    <row r="592" spans="1:29" x14ac:dyDescent="0.25">
      <c r="A592" s="13">
        <v>105</v>
      </c>
      <c r="B592" s="22" t="s">
        <v>4966</v>
      </c>
      <c r="C592" s="17">
        <v>12</v>
      </c>
      <c r="D592" s="1" t="s">
        <v>785</v>
      </c>
      <c r="E592" s="1" t="s">
        <v>3948</v>
      </c>
      <c r="F592" s="1" t="s">
        <v>3949</v>
      </c>
      <c r="G592" s="1" t="s">
        <v>4365</v>
      </c>
      <c r="H592" s="1">
        <v>3.7</v>
      </c>
      <c r="I592" s="1">
        <v>4.2</v>
      </c>
      <c r="J592" s="1" t="s">
        <v>3190</v>
      </c>
      <c r="K592" s="1" t="s">
        <v>4982</v>
      </c>
      <c r="L592" s="1">
        <v>0</v>
      </c>
      <c r="M592" s="1">
        <v>1</v>
      </c>
      <c r="N592" s="1">
        <v>9</v>
      </c>
      <c r="O592" s="1">
        <v>9</v>
      </c>
      <c r="P592" s="1">
        <v>71</v>
      </c>
      <c r="Q592" s="16">
        <v>215.53606468023256</v>
      </c>
      <c r="R592" s="21">
        <v>1.1675870621368658</v>
      </c>
      <c r="S592" s="21">
        <v>35.049299709791278</v>
      </c>
      <c r="T592" s="21">
        <v>33.88171264765441</v>
      </c>
      <c r="U592" s="21">
        <v>6.5334794834460766E-2</v>
      </c>
      <c r="V592" s="21">
        <v>5.1017012814940745</v>
      </c>
      <c r="W592" s="21">
        <v>5.0363664866596141</v>
      </c>
      <c r="X592" s="13" t="s">
        <v>2350</v>
      </c>
      <c r="Y5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2" s="1">
        <v>41.501376012199998</v>
      </c>
      <c r="AA592" s="1">
        <v>-81.526716153899997</v>
      </c>
      <c r="AB592" s="1">
        <v>41.501358593200003</v>
      </c>
      <c r="AC592" s="1">
        <v>-81.517100946400006</v>
      </c>
    </row>
    <row r="593" spans="1:29" x14ac:dyDescent="0.25">
      <c r="A593" s="13">
        <v>236</v>
      </c>
      <c r="B593" s="22" t="s">
        <v>4937</v>
      </c>
      <c r="C593" s="17">
        <v>7</v>
      </c>
      <c r="D593" s="1" t="s">
        <v>3196</v>
      </c>
      <c r="E593" s="1" t="s">
        <v>4505</v>
      </c>
      <c r="F593" s="1" t="s">
        <v>4506</v>
      </c>
      <c r="G593" s="1" t="s">
        <v>3918</v>
      </c>
      <c r="H593" s="1">
        <v>6.8</v>
      </c>
      <c r="I593" s="1">
        <v>7.3</v>
      </c>
      <c r="J593" s="1" t="s">
        <v>3190</v>
      </c>
      <c r="K593" s="1" t="s">
        <v>4985</v>
      </c>
      <c r="L593" s="1">
        <v>1</v>
      </c>
      <c r="M593" s="1">
        <v>1</v>
      </c>
      <c r="N593" s="1">
        <v>13</v>
      </c>
      <c r="O593" s="1">
        <v>9</v>
      </c>
      <c r="P593" s="1">
        <v>56</v>
      </c>
      <c r="Q593" s="16">
        <v>272.40025436046511</v>
      </c>
      <c r="R593" s="21">
        <v>1.0542216157936688</v>
      </c>
      <c r="S593" s="21">
        <v>32.162991285582713</v>
      </c>
      <c r="T593" s="21">
        <v>31.108769669789044</v>
      </c>
      <c r="U593" s="21">
        <v>6.8667487763849233E-2</v>
      </c>
      <c r="V593" s="21">
        <v>5.0997686194107903</v>
      </c>
      <c r="W593" s="21">
        <v>5.0311011316469409</v>
      </c>
      <c r="X593" s="13" t="s">
        <v>2350</v>
      </c>
      <c r="Y5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3" s="1">
        <v>39.682912219599999</v>
      </c>
      <c r="AA593" s="1">
        <v>-84.230043521400006</v>
      </c>
      <c r="AB593" s="1">
        <v>39.690102740100002</v>
      </c>
      <c r="AC593" s="1">
        <v>-84.229692100500003</v>
      </c>
    </row>
    <row r="594" spans="1:29" x14ac:dyDescent="0.25">
      <c r="A594" s="13">
        <v>177</v>
      </c>
      <c r="B594" s="22" t="s">
        <v>3197</v>
      </c>
      <c r="C594" s="17">
        <v>2</v>
      </c>
      <c r="D594" s="1" t="s">
        <v>786</v>
      </c>
      <c r="E594" s="1" t="s">
        <v>986</v>
      </c>
      <c r="F594" s="1" t="s">
        <v>5351</v>
      </c>
      <c r="G594" s="1" t="s">
        <v>441</v>
      </c>
      <c r="H594" s="21">
        <v>2.4159999999974389</v>
      </c>
      <c r="I594" s="21">
        <v>0</v>
      </c>
      <c r="J594" s="1" t="s">
        <v>258</v>
      </c>
      <c r="K594" s="1" t="s">
        <v>261</v>
      </c>
      <c r="L594" s="1">
        <v>0</v>
      </c>
      <c r="M594" s="1">
        <v>1</v>
      </c>
      <c r="N594" s="1">
        <v>19</v>
      </c>
      <c r="O594" s="1">
        <v>15</v>
      </c>
      <c r="P594" s="1">
        <v>54</v>
      </c>
      <c r="Q594" s="16">
        <v>290.62981468023258</v>
      </c>
      <c r="R594" s="21">
        <v>5.9634551393971433</v>
      </c>
      <c r="S594" s="21">
        <v>14.691305397920953</v>
      </c>
      <c r="T594" s="21">
        <v>8.7278502585238087</v>
      </c>
      <c r="U594" s="21">
        <v>0.4145285456630915</v>
      </c>
      <c r="V594" s="21">
        <v>5.0957013480222804</v>
      </c>
      <c r="W594" s="21">
        <v>4.681172802359189</v>
      </c>
      <c r="X594" s="13" t="s">
        <v>2351</v>
      </c>
      <c r="Y5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4" s="1">
        <v>41.640228</v>
      </c>
      <c r="AA594" s="1">
        <v>-83.525386999999995</v>
      </c>
      <c r="AB594" s="1">
        <v>0</v>
      </c>
      <c r="AC594" s="1">
        <v>0</v>
      </c>
    </row>
    <row r="595" spans="1:29" x14ac:dyDescent="0.25">
      <c r="A595" s="13">
        <v>178</v>
      </c>
      <c r="B595" s="22" t="s">
        <v>3197</v>
      </c>
      <c r="C595" s="17">
        <v>6</v>
      </c>
      <c r="D595" s="1" t="s">
        <v>784</v>
      </c>
      <c r="E595" s="1" t="s">
        <v>987</v>
      </c>
      <c r="F595" s="1" t="s">
        <v>5647</v>
      </c>
      <c r="G595" s="1" t="s">
        <v>442</v>
      </c>
      <c r="H595" s="21">
        <v>3.6959999999962747</v>
      </c>
      <c r="I595" s="21">
        <v>0</v>
      </c>
      <c r="J595" s="1" t="s">
        <v>258</v>
      </c>
      <c r="K595" s="1" t="s">
        <v>259</v>
      </c>
      <c r="L595" s="1">
        <v>0</v>
      </c>
      <c r="M595" s="1">
        <v>3</v>
      </c>
      <c r="N595" s="1">
        <v>12</v>
      </c>
      <c r="O595" s="1">
        <v>16</v>
      </c>
      <c r="P595" s="1">
        <v>55</v>
      </c>
      <c r="Q595" s="16">
        <v>341.59256904069764</v>
      </c>
      <c r="R595" s="21">
        <v>6.2608484724587674</v>
      </c>
      <c r="S595" s="21">
        <v>16.022660835832315</v>
      </c>
      <c r="T595" s="21">
        <v>9.7618123633735472</v>
      </c>
      <c r="U595" s="21">
        <v>0.42944924169879867</v>
      </c>
      <c r="V595" s="21">
        <v>5.0950130084758136</v>
      </c>
      <c r="W595" s="21">
        <v>4.6655637667770149</v>
      </c>
      <c r="X595" s="13" t="s">
        <v>2351</v>
      </c>
      <c r="Y5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5" s="1">
        <v>40.033377000000002</v>
      </c>
      <c r="AA595" s="1">
        <v>-82.910191999999995</v>
      </c>
      <c r="AB595" s="1">
        <v>0</v>
      </c>
      <c r="AC595" s="1">
        <v>0</v>
      </c>
    </row>
    <row r="596" spans="1:29" x14ac:dyDescent="0.25">
      <c r="A596" s="13">
        <v>106</v>
      </c>
      <c r="B596" s="22" t="s">
        <v>4966</v>
      </c>
      <c r="C596" s="17">
        <v>4</v>
      </c>
      <c r="D596" s="1" t="s">
        <v>795</v>
      </c>
      <c r="E596" s="1" t="s">
        <v>3945</v>
      </c>
      <c r="F596" s="1" t="s">
        <v>3946</v>
      </c>
      <c r="G596" s="1" t="s">
        <v>4364</v>
      </c>
      <c r="H596" s="1">
        <v>2.9</v>
      </c>
      <c r="I596" s="1">
        <v>3.4</v>
      </c>
      <c r="J596" s="1" t="s">
        <v>3190</v>
      </c>
      <c r="K596" s="1" t="s">
        <v>4981</v>
      </c>
      <c r="L596" s="1">
        <v>0</v>
      </c>
      <c r="M596" s="1">
        <v>1</v>
      </c>
      <c r="N596" s="1">
        <v>3</v>
      </c>
      <c r="O596" s="1">
        <v>10</v>
      </c>
      <c r="P596" s="1">
        <v>62</v>
      </c>
      <c r="Q596" s="16">
        <v>171.69231468023256</v>
      </c>
      <c r="R596" s="21">
        <v>1.9599525351793727</v>
      </c>
      <c r="S596" s="21">
        <v>30.705687285050395</v>
      </c>
      <c r="T596" s="21">
        <v>28.745734749871023</v>
      </c>
      <c r="U596" s="21">
        <v>0.11667501482184529</v>
      </c>
      <c r="V596" s="21">
        <v>5.0946466272773918</v>
      </c>
      <c r="W596" s="21">
        <v>4.9779716124555469</v>
      </c>
      <c r="X596" s="13" t="s">
        <v>2351</v>
      </c>
      <c r="Y5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6" s="1">
        <v>41.096879936999997</v>
      </c>
      <c r="AA596" s="1">
        <v>-81.500114471000003</v>
      </c>
      <c r="AB596" s="1">
        <v>41.104066864399996</v>
      </c>
      <c r="AC596" s="1">
        <v>-81.500005378599994</v>
      </c>
    </row>
    <row r="597" spans="1:29" x14ac:dyDescent="0.25">
      <c r="A597" s="13">
        <v>179</v>
      </c>
      <c r="B597" s="22" t="s">
        <v>3197</v>
      </c>
      <c r="C597" s="17">
        <v>2</v>
      </c>
      <c r="D597" s="1" t="s">
        <v>786</v>
      </c>
      <c r="E597" s="1" t="s">
        <v>988</v>
      </c>
      <c r="F597" s="1" t="s">
        <v>5648</v>
      </c>
      <c r="G597" s="1" t="s">
        <v>443</v>
      </c>
      <c r="H597" s="21">
        <v>2.7949999999982538</v>
      </c>
      <c r="I597" s="21">
        <v>0</v>
      </c>
      <c r="J597" s="1" t="s">
        <v>258</v>
      </c>
      <c r="K597" s="1" t="s">
        <v>259</v>
      </c>
      <c r="L597" s="1">
        <v>0</v>
      </c>
      <c r="M597" s="1">
        <v>3</v>
      </c>
      <c r="N597" s="1">
        <v>8</v>
      </c>
      <c r="O597" s="1">
        <v>18</v>
      </c>
      <c r="P597" s="1">
        <v>82</v>
      </c>
      <c r="Q597" s="16">
        <v>351.28006904069764</v>
      </c>
      <c r="R597" s="21">
        <v>6.4057481929642464</v>
      </c>
      <c r="S597" s="21">
        <v>22.197298625260139</v>
      </c>
      <c r="T597" s="21">
        <v>15.791550432295892</v>
      </c>
      <c r="U597" s="21">
        <v>0.43938832189969801</v>
      </c>
      <c r="V597" s="21">
        <v>5.0900283071628127</v>
      </c>
      <c r="W597" s="21">
        <v>4.6506399852631146</v>
      </c>
      <c r="X597" s="13" t="s">
        <v>2351</v>
      </c>
      <c r="Y5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7" s="1">
        <v>41.692152999999998</v>
      </c>
      <c r="AA597" s="1">
        <v>-83.603791000000001</v>
      </c>
      <c r="AB597" s="1">
        <v>0</v>
      </c>
      <c r="AC597" s="1">
        <v>0</v>
      </c>
    </row>
    <row r="598" spans="1:29" x14ac:dyDescent="0.25">
      <c r="A598" s="13">
        <v>48</v>
      </c>
      <c r="B598" s="22" t="s">
        <v>3201</v>
      </c>
      <c r="C598" s="17">
        <v>3</v>
      </c>
      <c r="D598" s="1" t="s">
        <v>791</v>
      </c>
      <c r="E598" s="1" t="s">
        <v>1900</v>
      </c>
      <c r="F598" s="1" t="s">
        <v>3634</v>
      </c>
      <c r="G598" s="1" t="s">
        <v>1388</v>
      </c>
      <c r="H598" s="21">
        <v>16.547999999995227</v>
      </c>
      <c r="I598" s="21">
        <v>0</v>
      </c>
      <c r="J598" s="1" t="s">
        <v>258</v>
      </c>
      <c r="K598" s="1" t="s">
        <v>261</v>
      </c>
      <c r="L598" s="1">
        <v>0</v>
      </c>
      <c r="M598" s="1">
        <v>1</v>
      </c>
      <c r="N598" s="1">
        <v>8</v>
      </c>
      <c r="O598" s="1">
        <v>20</v>
      </c>
      <c r="P598" s="1">
        <v>73</v>
      </c>
      <c r="Q598" s="16">
        <v>259.80168968023258</v>
      </c>
      <c r="R598" s="21">
        <v>8.3893231605567795</v>
      </c>
      <c r="S598" s="21">
        <v>19.867829356635532</v>
      </c>
      <c r="T598" s="21">
        <v>11.478506196078753</v>
      </c>
      <c r="U598" s="21">
        <v>0.61007498203128196</v>
      </c>
      <c r="V598" s="21">
        <v>5.0890694827305314</v>
      </c>
      <c r="W598" s="21">
        <v>4.4789945006992493</v>
      </c>
      <c r="X598" s="13" t="s">
        <v>2351</v>
      </c>
      <c r="Y5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8" s="1">
        <v>41.343397000000003</v>
      </c>
      <c r="AA598" s="1">
        <v>-82.068064000000007</v>
      </c>
      <c r="AB598" s="1">
        <v>0</v>
      </c>
      <c r="AC598" s="1">
        <v>0</v>
      </c>
    </row>
    <row r="599" spans="1:29" x14ac:dyDescent="0.25">
      <c r="A599" s="13">
        <v>237</v>
      </c>
      <c r="B599" s="22" t="s">
        <v>4937</v>
      </c>
      <c r="C599" s="17">
        <v>6</v>
      </c>
      <c r="D599" s="1" t="s">
        <v>784</v>
      </c>
      <c r="E599" s="1" t="s">
        <v>3848</v>
      </c>
      <c r="F599" s="1" t="s">
        <v>3873</v>
      </c>
      <c r="G599" s="1" t="s">
        <v>3917</v>
      </c>
      <c r="H599" s="1">
        <v>13.9</v>
      </c>
      <c r="I599" s="1">
        <v>14.4</v>
      </c>
      <c r="J599" s="1" t="s">
        <v>3190</v>
      </c>
      <c r="K599" s="1" t="s">
        <v>4987</v>
      </c>
      <c r="L599" s="1">
        <v>1</v>
      </c>
      <c r="M599" s="1">
        <v>3</v>
      </c>
      <c r="N599" s="1">
        <v>6</v>
      </c>
      <c r="O599" s="1">
        <v>4</v>
      </c>
      <c r="P599" s="1">
        <v>24</v>
      </c>
      <c r="Q599" s="16">
        <v>263.73800872093022</v>
      </c>
      <c r="R599" s="21">
        <v>1.0665449705399044</v>
      </c>
      <c r="S599" s="21">
        <v>15.203178223880549</v>
      </c>
      <c r="T599" s="21">
        <v>14.136633253340644</v>
      </c>
      <c r="U599" s="21">
        <v>8.0497418182481212E-2</v>
      </c>
      <c r="V599" s="21">
        <v>5.0869915350907311</v>
      </c>
      <c r="W599" s="21">
        <v>5.0064941169082502</v>
      </c>
      <c r="X599" s="13" t="s">
        <v>2350</v>
      </c>
      <c r="Y5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599" s="1">
        <v>39.932664885800001</v>
      </c>
      <c r="AA599" s="1">
        <v>-83.010250664599994</v>
      </c>
      <c r="AB599" s="1">
        <v>39.939808280299999</v>
      </c>
      <c r="AC599" s="1">
        <v>-83.009806211400004</v>
      </c>
    </row>
    <row r="600" spans="1:29" x14ac:dyDescent="0.25">
      <c r="A600" s="13">
        <v>180</v>
      </c>
      <c r="B600" s="22" t="s">
        <v>3197</v>
      </c>
      <c r="C600" s="17">
        <v>6</v>
      </c>
      <c r="D600" s="1" t="s">
        <v>784</v>
      </c>
      <c r="E600" s="1" t="s">
        <v>989</v>
      </c>
      <c r="F600" s="1" t="s">
        <v>5247</v>
      </c>
      <c r="G600" s="1" t="s">
        <v>444</v>
      </c>
      <c r="H600" s="21">
        <v>12.153000000005704</v>
      </c>
      <c r="I600" s="21">
        <v>0</v>
      </c>
      <c r="J600" s="1" t="s">
        <v>258</v>
      </c>
      <c r="K600" s="1" t="s">
        <v>259</v>
      </c>
      <c r="L600" s="1">
        <v>0</v>
      </c>
      <c r="M600" s="1">
        <v>1</v>
      </c>
      <c r="N600" s="1">
        <v>16</v>
      </c>
      <c r="O600" s="1">
        <v>12</v>
      </c>
      <c r="P600" s="1">
        <v>30</v>
      </c>
      <c r="Q600" s="16">
        <v>233.67668968023256</v>
      </c>
      <c r="R600" s="21">
        <v>6.7699866725359961</v>
      </c>
      <c r="S600" s="21">
        <v>11.705020296468922</v>
      </c>
      <c r="T600" s="21">
        <v>4.9350336239329256</v>
      </c>
      <c r="U600" s="21">
        <v>0.4643724657482044</v>
      </c>
      <c r="V600" s="21">
        <v>5.0854334989948393</v>
      </c>
      <c r="W600" s="21">
        <v>4.6210610332466349</v>
      </c>
      <c r="X600" s="13" t="s">
        <v>2351</v>
      </c>
      <c r="Y6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0" s="1">
        <v>39.989680999999997</v>
      </c>
      <c r="AA600" s="1">
        <v>-83.066985000000003</v>
      </c>
      <c r="AB600" s="1">
        <v>0</v>
      </c>
      <c r="AC600" s="1">
        <v>0</v>
      </c>
    </row>
    <row r="601" spans="1:29" x14ac:dyDescent="0.25">
      <c r="A601" s="13">
        <v>181</v>
      </c>
      <c r="B601" s="22" t="s">
        <v>3197</v>
      </c>
      <c r="C601" s="17">
        <v>7</v>
      </c>
      <c r="D601" s="1" t="s">
        <v>3196</v>
      </c>
      <c r="E601" s="1" t="s">
        <v>990</v>
      </c>
      <c r="F601" s="1" t="s">
        <v>5598</v>
      </c>
      <c r="G601" s="1" t="s">
        <v>445</v>
      </c>
      <c r="H601" s="21">
        <v>6.56600000000617</v>
      </c>
      <c r="I601" s="21">
        <v>0</v>
      </c>
      <c r="J601" s="1" t="s">
        <v>258</v>
      </c>
      <c r="K601" s="1" t="s">
        <v>261</v>
      </c>
      <c r="L601" s="1">
        <v>0</v>
      </c>
      <c r="M601" s="1">
        <v>2</v>
      </c>
      <c r="N601" s="1">
        <v>19</v>
      </c>
      <c r="O601" s="1">
        <v>8</v>
      </c>
      <c r="P601" s="1">
        <v>64</v>
      </c>
      <c r="Q601" s="16">
        <v>315.24400436046511</v>
      </c>
      <c r="R601" s="21">
        <v>6.5917114426054857</v>
      </c>
      <c r="S601" s="21">
        <v>18.622130297693374</v>
      </c>
      <c r="T601" s="21">
        <v>12.030418855087888</v>
      </c>
      <c r="U601" s="21">
        <v>0.45819956616798485</v>
      </c>
      <c r="V601" s="21">
        <v>5.0707602655175741</v>
      </c>
      <c r="W601" s="21">
        <v>4.6125606993495891</v>
      </c>
      <c r="X601" s="13" t="s">
        <v>2351</v>
      </c>
      <c r="Y6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1" s="1">
        <v>39.761422000000003</v>
      </c>
      <c r="AA601" s="1">
        <v>-84.253333999999995</v>
      </c>
      <c r="AB601" s="1">
        <v>0</v>
      </c>
      <c r="AC601" s="1">
        <v>0</v>
      </c>
    </row>
    <row r="602" spans="1:29" x14ac:dyDescent="0.25">
      <c r="A602" s="13">
        <v>182</v>
      </c>
      <c r="B602" s="22" t="s">
        <v>3197</v>
      </c>
      <c r="C602" s="17">
        <v>8</v>
      </c>
      <c r="D602" s="1" t="s">
        <v>788</v>
      </c>
      <c r="E602" s="1" t="s">
        <v>991</v>
      </c>
      <c r="F602" s="1" t="s">
        <v>5400</v>
      </c>
      <c r="G602" s="1" t="s">
        <v>446</v>
      </c>
      <c r="H602" s="21">
        <v>13.255999999993946</v>
      </c>
      <c r="I602" s="21">
        <v>0</v>
      </c>
      <c r="J602" s="1" t="s">
        <v>258</v>
      </c>
      <c r="K602" s="1" t="s">
        <v>261</v>
      </c>
      <c r="L602" s="1">
        <v>0</v>
      </c>
      <c r="M602" s="1">
        <v>2</v>
      </c>
      <c r="N602" s="1">
        <v>20</v>
      </c>
      <c r="O602" s="1">
        <v>6</v>
      </c>
      <c r="P602" s="1">
        <v>67</v>
      </c>
      <c r="Q602" s="16">
        <v>315.91587936046511</v>
      </c>
      <c r="R602" s="21">
        <v>8.7523885006886477</v>
      </c>
      <c r="S602" s="21">
        <v>19.019251389225506</v>
      </c>
      <c r="T602" s="21">
        <v>10.266862888536858</v>
      </c>
      <c r="U602" s="21">
        <v>0.60839140925198665</v>
      </c>
      <c r="V602" s="21">
        <v>5.0684699660249359</v>
      </c>
      <c r="W602" s="21">
        <v>4.4600785567729488</v>
      </c>
      <c r="X602" s="13" t="s">
        <v>2351</v>
      </c>
      <c r="Y6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2" s="1">
        <v>39.473799</v>
      </c>
      <c r="AA602" s="1">
        <v>-84.343091999999999</v>
      </c>
      <c r="AB602" s="1">
        <v>0</v>
      </c>
      <c r="AC602" s="1">
        <v>0</v>
      </c>
    </row>
    <row r="603" spans="1:29" x14ac:dyDescent="0.25">
      <c r="A603" s="13">
        <v>183</v>
      </c>
      <c r="B603" s="22" t="s">
        <v>3197</v>
      </c>
      <c r="C603" s="17">
        <v>6</v>
      </c>
      <c r="D603" s="1" t="s">
        <v>799</v>
      </c>
      <c r="E603" s="1" t="s">
        <v>992</v>
      </c>
      <c r="F603" s="1" t="s">
        <v>5649</v>
      </c>
      <c r="G603" s="1" t="s">
        <v>447</v>
      </c>
      <c r="H603" s="21">
        <v>0.21700000000419095</v>
      </c>
      <c r="I603" s="21">
        <v>0</v>
      </c>
      <c r="J603" s="1" t="s">
        <v>258</v>
      </c>
      <c r="K603" s="1" t="s">
        <v>259</v>
      </c>
      <c r="L603" s="1">
        <v>0</v>
      </c>
      <c r="M603" s="1">
        <v>3</v>
      </c>
      <c r="N603" s="1">
        <v>12</v>
      </c>
      <c r="O603" s="1">
        <v>13</v>
      </c>
      <c r="P603" s="1">
        <v>59</v>
      </c>
      <c r="Q603" s="16">
        <v>332.28006904069764</v>
      </c>
      <c r="R603" s="21">
        <v>10.180896359102492</v>
      </c>
      <c r="S603" s="21">
        <v>17.034490875748347</v>
      </c>
      <c r="T603" s="21">
        <v>6.8535945166458543</v>
      </c>
      <c r="U603" s="21">
        <v>0.69833637412942839</v>
      </c>
      <c r="V603" s="21">
        <v>5.0679305637309646</v>
      </c>
      <c r="W603" s="21">
        <v>4.3695941896015364</v>
      </c>
      <c r="X603" s="13" t="s">
        <v>2351</v>
      </c>
      <c r="Y6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3" s="1">
        <v>40.137096999999997</v>
      </c>
      <c r="AA603" s="1">
        <v>-82.947289999999995</v>
      </c>
      <c r="AB603" s="1">
        <v>0</v>
      </c>
      <c r="AC603" s="1">
        <v>0</v>
      </c>
    </row>
    <row r="604" spans="1:29" x14ac:dyDescent="0.25">
      <c r="A604" s="13">
        <v>184</v>
      </c>
      <c r="B604" s="22" t="s">
        <v>3197</v>
      </c>
      <c r="C604" s="17">
        <v>8</v>
      </c>
      <c r="D604" s="1" t="s">
        <v>787</v>
      </c>
      <c r="E604" s="1" t="s">
        <v>993</v>
      </c>
      <c r="F604" s="1" t="s">
        <v>5573</v>
      </c>
      <c r="G604" s="1" t="s">
        <v>448</v>
      </c>
      <c r="H604" s="21">
        <v>1.8760000000038417</v>
      </c>
      <c r="I604" s="21">
        <v>0</v>
      </c>
      <c r="J604" s="1" t="s">
        <v>258</v>
      </c>
      <c r="K604" s="1" t="s">
        <v>259</v>
      </c>
      <c r="L604" s="1">
        <v>0</v>
      </c>
      <c r="M604" s="1">
        <v>2</v>
      </c>
      <c r="N604" s="1">
        <v>16</v>
      </c>
      <c r="O604" s="1">
        <v>11</v>
      </c>
      <c r="P604" s="1">
        <v>74</v>
      </c>
      <c r="Q604" s="16">
        <v>318.91587936046511</v>
      </c>
      <c r="R604" s="21">
        <v>6.2079711661326069</v>
      </c>
      <c r="S604" s="21">
        <v>20.531436455647608</v>
      </c>
      <c r="T604" s="21">
        <v>14.323465289515001</v>
      </c>
      <c r="U604" s="21">
        <v>0.42582223823357557</v>
      </c>
      <c r="V604" s="21">
        <v>5.054287784646303</v>
      </c>
      <c r="W604" s="21">
        <v>4.6284655464127278</v>
      </c>
      <c r="X604" s="13" t="s">
        <v>2351</v>
      </c>
      <c r="Y6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4" s="1">
        <v>39.135184000000002</v>
      </c>
      <c r="AA604" s="1">
        <v>-84.501052999999999</v>
      </c>
      <c r="AB604" s="1">
        <v>0</v>
      </c>
      <c r="AC604" s="1">
        <v>0</v>
      </c>
    </row>
    <row r="605" spans="1:29" x14ac:dyDescent="0.25">
      <c r="A605" s="13">
        <v>185</v>
      </c>
      <c r="B605" s="22" t="s">
        <v>3197</v>
      </c>
      <c r="C605" s="17">
        <v>12</v>
      </c>
      <c r="D605" s="1" t="s">
        <v>785</v>
      </c>
      <c r="E605" s="1" t="s">
        <v>994</v>
      </c>
      <c r="F605" s="1" t="s">
        <v>5638</v>
      </c>
      <c r="G605" s="1" t="s">
        <v>449</v>
      </c>
      <c r="H605" s="21">
        <v>4.0969999999942956</v>
      </c>
      <c r="I605" s="21">
        <v>0</v>
      </c>
      <c r="J605" s="1" t="s">
        <v>258</v>
      </c>
      <c r="K605" s="1" t="s">
        <v>259</v>
      </c>
      <c r="L605" s="1">
        <v>1</v>
      </c>
      <c r="M605" s="1">
        <v>2</v>
      </c>
      <c r="N605" s="1">
        <v>12</v>
      </c>
      <c r="O605" s="1">
        <v>14</v>
      </c>
      <c r="P605" s="1">
        <v>53</v>
      </c>
      <c r="Q605" s="16">
        <v>330.71756904069764</v>
      </c>
      <c r="R605" s="21">
        <v>6.1630523844069165</v>
      </c>
      <c r="S605" s="21">
        <v>16.350877498645776</v>
      </c>
      <c r="T605" s="21">
        <v>10.187825114238859</v>
      </c>
      <c r="U605" s="21">
        <v>0.42274113240023858</v>
      </c>
      <c r="V605" s="21">
        <v>5.0491814142404117</v>
      </c>
      <c r="W605" s="21">
        <v>4.6264402818401731</v>
      </c>
      <c r="X605" s="13" t="s">
        <v>2351</v>
      </c>
      <c r="Y6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5" s="1">
        <v>41.538784</v>
      </c>
      <c r="AA605" s="1">
        <v>-81.615510999999998</v>
      </c>
      <c r="AB605" s="1">
        <v>0</v>
      </c>
      <c r="AC605" s="1">
        <v>0</v>
      </c>
    </row>
    <row r="606" spans="1:29" x14ac:dyDescent="0.25">
      <c r="A606" s="13">
        <v>49</v>
      </c>
      <c r="B606" s="22" t="s">
        <v>3201</v>
      </c>
      <c r="C606" s="17">
        <v>7</v>
      </c>
      <c r="D606" s="1" t="s">
        <v>3196</v>
      </c>
      <c r="E606" s="1" t="s">
        <v>1901</v>
      </c>
      <c r="F606" s="1" t="s">
        <v>5283</v>
      </c>
      <c r="G606" s="1" t="s">
        <v>1389</v>
      </c>
      <c r="H606" s="21">
        <v>5.3589999999967404</v>
      </c>
      <c r="I606" s="21">
        <v>0</v>
      </c>
      <c r="J606" s="1" t="s">
        <v>258</v>
      </c>
      <c r="K606" s="1" t="s">
        <v>259</v>
      </c>
      <c r="L606" s="1">
        <v>0</v>
      </c>
      <c r="M606" s="1">
        <v>0</v>
      </c>
      <c r="N606" s="1">
        <v>21</v>
      </c>
      <c r="O606" s="1">
        <v>8</v>
      </c>
      <c r="P606" s="1">
        <v>57</v>
      </c>
      <c r="Q606" s="16">
        <v>229.984375</v>
      </c>
      <c r="R606" s="21">
        <v>7.9178533760199761</v>
      </c>
      <c r="S606" s="21">
        <v>16.917447933685036</v>
      </c>
      <c r="T606" s="21">
        <v>8.9995945576650591</v>
      </c>
      <c r="U606" s="21">
        <v>0.55260418387935983</v>
      </c>
      <c r="V606" s="21">
        <v>5.0427825651937521</v>
      </c>
      <c r="W606" s="21">
        <v>4.4901783813143918</v>
      </c>
      <c r="X606" s="13" t="s">
        <v>2351</v>
      </c>
      <c r="Y6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6" s="1">
        <v>39.658918999999997</v>
      </c>
      <c r="AA606" s="1">
        <v>-84.157633000000004</v>
      </c>
      <c r="AB606" s="1">
        <v>0</v>
      </c>
      <c r="AC606" s="1">
        <v>0</v>
      </c>
    </row>
    <row r="607" spans="1:29" x14ac:dyDescent="0.25">
      <c r="A607" s="13">
        <v>186</v>
      </c>
      <c r="B607" s="22" t="s">
        <v>3197</v>
      </c>
      <c r="C607" s="17">
        <v>12</v>
      </c>
      <c r="D607" s="1" t="s">
        <v>785</v>
      </c>
      <c r="E607" s="1" t="s">
        <v>995</v>
      </c>
      <c r="F607" s="1" t="s">
        <v>5650</v>
      </c>
      <c r="G607" s="1" t="s">
        <v>450</v>
      </c>
      <c r="H607" s="21">
        <v>0.29099999999743886</v>
      </c>
      <c r="I607" s="21">
        <v>0</v>
      </c>
      <c r="J607" s="1" t="s">
        <v>258</v>
      </c>
      <c r="K607" s="1" t="s">
        <v>259</v>
      </c>
      <c r="L607" s="1">
        <v>1</v>
      </c>
      <c r="M607" s="1">
        <v>4</v>
      </c>
      <c r="N607" s="1">
        <v>10</v>
      </c>
      <c r="O607" s="1">
        <v>14</v>
      </c>
      <c r="P607" s="1">
        <v>59</v>
      </c>
      <c r="Q607" s="16">
        <v>414.97719840116281</v>
      </c>
      <c r="R607" s="21">
        <v>5.6189222672215013</v>
      </c>
      <c r="S607" s="21">
        <v>17.784261214661651</v>
      </c>
      <c r="T607" s="21">
        <v>12.16533894744015</v>
      </c>
      <c r="U607" s="21">
        <v>0.38541771413853043</v>
      </c>
      <c r="V607" s="21">
        <v>5.0416457574554832</v>
      </c>
      <c r="W607" s="21">
        <v>4.6562280433169523</v>
      </c>
      <c r="X607" s="13" t="s">
        <v>2351</v>
      </c>
      <c r="Y6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7" s="1">
        <v>41.465730000000001</v>
      </c>
      <c r="AA607" s="1">
        <v>-81.591875999999999</v>
      </c>
      <c r="AB607" s="1">
        <v>0</v>
      </c>
      <c r="AC607" s="1">
        <v>0</v>
      </c>
    </row>
    <row r="608" spans="1:29" x14ac:dyDescent="0.25">
      <c r="A608" s="13">
        <v>187</v>
      </c>
      <c r="B608" s="22" t="s">
        <v>3197</v>
      </c>
      <c r="C608" s="17">
        <v>4</v>
      </c>
      <c r="D608" s="1" t="s">
        <v>800</v>
      </c>
      <c r="E608" s="1" t="s">
        <v>996</v>
      </c>
      <c r="F608" s="1" t="s">
        <v>5651</v>
      </c>
      <c r="G608" s="1" t="s">
        <v>451</v>
      </c>
      <c r="H608" s="21">
        <v>8.6520000000018626</v>
      </c>
      <c r="I608" s="21">
        <v>0</v>
      </c>
      <c r="J608" s="1" t="s">
        <v>258</v>
      </c>
      <c r="K608" s="1" t="s">
        <v>259</v>
      </c>
      <c r="L608" s="1">
        <v>0</v>
      </c>
      <c r="M608" s="1">
        <v>1</v>
      </c>
      <c r="N608" s="1">
        <v>7</v>
      </c>
      <c r="O608" s="1">
        <v>18</v>
      </c>
      <c r="P608" s="1">
        <v>116</v>
      </c>
      <c r="Q608" s="16">
        <v>287.37981468023258</v>
      </c>
      <c r="R608" s="21">
        <v>11.095338364111816</v>
      </c>
      <c r="S608" s="21">
        <v>29.658393942193122</v>
      </c>
      <c r="T608" s="21">
        <v>18.563055578081304</v>
      </c>
      <c r="U608" s="21">
        <v>0.7610605284283678</v>
      </c>
      <c r="V608" s="21">
        <v>5.0367184044042004</v>
      </c>
      <c r="W608" s="21">
        <v>4.275657875975833</v>
      </c>
      <c r="X608" s="13" t="s">
        <v>2351</v>
      </c>
      <c r="Y6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8" s="1">
        <v>40.890568000000002</v>
      </c>
      <c r="AA608" s="1">
        <v>-81.405992999999995</v>
      </c>
      <c r="AB608" s="1">
        <v>0</v>
      </c>
      <c r="AC608" s="1">
        <v>0</v>
      </c>
    </row>
    <row r="609" spans="1:29" x14ac:dyDescent="0.25">
      <c r="A609" s="13">
        <v>238</v>
      </c>
      <c r="B609" s="22" t="s">
        <v>4937</v>
      </c>
      <c r="C609" s="17">
        <v>6</v>
      </c>
      <c r="D609" s="1" t="s">
        <v>784</v>
      </c>
      <c r="E609" s="1" t="s">
        <v>4493</v>
      </c>
      <c r="F609" s="1" t="s">
        <v>4494</v>
      </c>
      <c r="G609" s="1" t="s">
        <v>4565</v>
      </c>
      <c r="H609" s="1">
        <v>45.8</v>
      </c>
      <c r="I609" s="1">
        <v>46.3</v>
      </c>
      <c r="J609" s="1" t="s">
        <v>3190</v>
      </c>
      <c r="K609" s="1" t="s">
        <v>4989</v>
      </c>
      <c r="L609" s="1">
        <v>0</v>
      </c>
      <c r="M609" s="1">
        <v>1</v>
      </c>
      <c r="N609" s="1">
        <v>12</v>
      </c>
      <c r="O609" s="1">
        <v>6</v>
      </c>
      <c r="P609" s="1">
        <v>49</v>
      </c>
      <c r="Q609" s="16">
        <v>199.86418968023256</v>
      </c>
      <c r="R609" s="21">
        <v>0.78682713604407151</v>
      </c>
      <c r="S609" s="21">
        <v>27.45690443159965</v>
      </c>
      <c r="T609" s="21">
        <v>26.670077295555579</v>
      </c>
      <c r="U609" s="21">
        <v>6.0674939515371444E-2</v>
      </c>
      <c r="V609" s="21">
        <v>5.0329594446033354</v>
      </c>
      <c r="W609" s="21">
        <v>4.9722845050879636</v>
      </c>
      <c r="X609" s="13" t="s">
        <v>2351</v>
      </c>
      <c r="Y6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09" s="1">
        <v>39.905911629999999</v>
      </c>
      <c r="AA609" s="1">
        <v>-82.894775598099997</v>
      </c>
      <c r="AB609" s="1">
        <v>39.900145293400001</v>
      </c>
      <c r="AC609" s="1">
        <v>-82.900458981100002</v>
      </c>
    </row>
    <row r="610" spans="1:29" x14ac:dyDescent="0.25">
      <c r="A610" s="13">
        <v>188</v>
      </c>
      <c r="B610" s="22" t="s">
        <v>3197</v>
      </c>
      <c r="C610" s="17">
        <v>6</v>
      </c>
      <c r="D610" s="1" t="s">
        <v>784</v>
      </c>
      <c r="E610" s="1" t="s">
        <v>997</v>
      </c>
      <c r="F610" s="1" t="s">
        <v>5247</v>
      </c>
      <c r="G610" s="1" t="s">
        <v>452</v>
      </c>
      <c r="H610" s="21">
        <v>16.779999999998836</v>
      </c>
      <c r="I610" s="21">
        <v>0</v>
      </c>
      <c r="J610" s="1" t="s">
        <v>258</v>
      </c>
      <c r="K610" s="1" t="s">
        <v>259</v>
      </c>
      <c r="L610" s="1">
        <v>0</v>
      </c>
      <c r="M610" s="1">
        <v>6</v>
      </c>
      <c r="N610" s="1">
        <v>12</v>
      </c>
      <c r="O610" s="1">
        <v>9</v>
      </c>
      <c r="P610" s="1">
        <v>28</v>
      </c>
      <c r="Q610" s="16">
        <v>420.56013808139534</v>
      </c>
      <c r="R610" s="21">
        <v>9.9706598409652951</v>
      </c>
      <c r="S610" s="21">
        <v>11.13429826958307</v>
      </c>
      <c r="T610" s="21">
        <v>1.1636384286177748</v>
      </c>
      <c r="U610" s="21">
        <v>0.68391565884002636</v>
      </c>
      <c r="V610" s="21">
        <v>5.0265672605998315</v>
      </c>
      <c r="W610" s="21">
        <v>4.3426516017598047</v>
      </c>
      <c r="X610" s="13" t="s">
        <v>2351</v>
      </c>
      <c r="Y6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0" s="1">
        <v>39.962519</v>
      </c>
      <c r="AA610" s="1">
        <v>-82.997980999999996</v>
      </c>
      <c r="AB610" s="1">
        <v>0</v>
      </c>
      <c r="AC610" s="1">
        <v>0</v>
      </c>
    </row>
    <row r="611" spans="1:29" x14ac:dyDescent="0.25">
      <c r="A611" s="13">
        <v>239</v>
      </c>
      <c r="B611" s="22" t="s">
        <v>4937</v>
      </c>
      <c r="C611" s="17">
        <v>6</v>
      </c>
      <c r="D611" s="1" t="s">
        <v>784</v>
      </c>
      <c r="E611" s="1" t="s">
        <v>4493</v>
      </c>
      <c r="F611" s="1" t="s">
        <v>4494</v>
      </c>
      <c r="G611" s="1" t="s">
        <v>4565</v>
      </c>
      <c r="H611" s="1">
        <v>26.2</v>
      </c>
      <c r="I611" s="1">
        <v>26.7</v>
      </c>
      <c r="J611" s="1" t="s">
        <v>3190</v>
      </c>
      <c r="K611" s="1" t="s">
        <v>4986</v>
      </c>
      <c r="L611" s="1">
        <v>0</v>
      </c>
      <c r="M611" s="1">
        <v>1</v>
      </c>
      <c r="N611" s="1">
        <v>14</v>
      </c>
      <c r="O611" s="1">
        <v>4</v>
      </c>
      <c r="P611" s="1">
        <v>18</v>
      </c>
      <c r="Q611" s="16">
        <v>173.08293968023256</v>
      </c>
      <c r="R611" s="21">
        <v>1.141226116709734</v>
      </c>
      <c r="S611" s="21">
        <v>14.878240945234726</v>
      </c>
      <c r="T611" s="21">
        <v>13.737014828524991</v>
      </c>
      <c r="U611" s="21">
        <v>3.1495206884929475E-2</v>
      </c>
      <c r="V611" s="21">
        <v>5.0240324648314099</v>
      </c>
      <c r="W611" s="21">
        <v>4.9925372579464806</v>
      </c>
      <c r="X611" s="13" t="s">
        <v>2351</v>
      </c>
      <c r="Y6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1" s="1">
        <v>40.109605177900001</v>
      </c>
      <c r="AA611" s="1">
        <v>-82.971096562499994</v>
      </c>
      <c r="AB611" s="1">
        <v>40.107815103500002</v>
      </c>
      <c r="AC611" s="1">
        <v>-82.961949163499995</v>
      </c>
    </row>
    <row r="612" spans="1:29" x14ac:dyDescent="0.25">
      <c r="A612" s="13">
        <v>240</v>
      </c>
      <c r="B612" s="22" t="s">
        <v>4937</v>
      </c>
      <c r="C612" s="17">
        <v>12</v>
      </c>
      <c r="D612" s="1" t="s">
        <v>785</v>
      </c>
      <c r="E612" s="1" t="s">
        <v>4499</v>
      </c>
      <c r="F612" s="1" t="s">
        <v>4500</v>
      </c>
      <c r="G612" s="1" t="s">
        <v>4566</v>
      </c>
      <c r="H612" s="1">
        <v>20.5</v>
      </c>
      <c r="I612" s="1">
        <v>21</v>
      </c>
      <c r="J612" s="1" t="s">
        <v>3190</v>
      </c>
      <c r="K612" s="1" t="s">
        <v>4985</v>
      </c>
      <c r="L612" s="1">
        <v>1</v>
      </c>
      <c r="M612" s="1">
        <v>1</v>
      </c>
      <c r="N612" s="1">
        <v>8</v>
      </c>
      <c r="O612" s="1">
        <v>9</v>
      </c>
      <c r="P612" s="1">
        <v>34</v>
      </c>
      <c r="Q612" s="16">
        <v>217.66587936046511</v>
      </c>
      <c r="R612" s="21">
        <v>1.4778301044490281</v>
      </c>
      <c r="S612" s="21">
        <v>21.186874012740788</v>
      </c>
      <c r="T612" s="21">
        <v>19.709043908291761</v>
      </c>
      <c r="U612" s="21">
        <v>0.11633187927825915</v>
      </c>
      <c r="V612" s="21">
        <v>5.0218091290542404</v>
      </c>
      <c r="W612" s="21">
        <v>4.9054772497759815</v>
      </c>
      <c r="X612" s="13" t="s">
        <v>2351</v>
      </c>
      <c r="Y6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2" s="1">
        <v>41.415120451699998</v>
      </c>
      <c r="AA612" s="1">
        <v>-81.598236733500002</v>
      </c>
      <c r="AB612" s="1">
        <v>41.419792911400002</v>
      </c>
      <c r="AC612" s="1">
        <v>-81.590896206699995</v>
      </c>
    </row>
    <row r="613" spans="1:29" x14ac:dyDescent="0.25">
      <c r="A613" s="13">
        <v>189</v>
      </c>
      <c r="B613" s="22" t="s">
        <v>3197</v>
      </c>
      <c r="C613" s="17">
        <v>8</v>
      </c>
      <c r="D613" s="1" t="s">
        <v>787</v>
      </c>
      <c r="E613" s="1" t="s">
        <v>998</v>
      </c>
      <c r="F613" s="1" t="s">
        <v>5652</v>
      </c>
      <c r="G613" s="1" t="s">
        <v>453</v>
      </c>
      <c r="H613" s="21">
        <v>0</v>
      </c>
      <c r="I613" s="21">
        <v>0</v>
      </c>
      <c r="J613" s="1" t="s">
        <v>258</v>
      </c>
      <c r="K613" s="1" t="s">
        <v>261</v>
      </c>
      <c r="L613" s="1">
        <v>0</v>
      </c>
      <c r="M613" s="1">
        <v>1</v>
      </c>
      <c r="N613" s="1">
        <v>10</v>
      </c>
      <c r="O613" s="1">
        <v>18</v>
      </c>
      <c r="P613" s="1">
        <v>51</v>
      </c>
      <c r="Q613" s="16">
        <v>242.02043968023256</v>
      </c>
      <c r="R613" s="21">
        <v>6.2818095088578074</v>
      </c>
      <c r="S613" s="21">
        <v>15.962071052953148</v>
      </c>
      <c r="T613" s="21">
        <v>9.680261544095341</v>
      </c>
      <c r="U613" s="21">
        <v>0.43665782654024426</v>
      </c>
      <c r="V613" s="21">
        <v>5.0205081027405329</v>
      </c>
      <c r="W613" s="21">
        <v>4.5838502762002884</v>
      </c>
      <c r="X613" s="13" t="s">
        <v>2351</v>
      </c>
      <c r="Y6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3" s="1">
        <v>39.137788</v>
      </c>
      <c r="AA613" s="1">
        <v>-84.509480999999994</v>
      </c>
      <c r="AB613" s="1">
        <v>0</v>
      </c>
      <c r="AC613" s="1">
        <v>0</v>
      </c>
    </row>
    <row r="614" spans="1:29" x14ac:dyDescent="0.25">
      <c r="A614" s="13">
        <v>190</v>
      </c>
      <c r="B614" s="22" t="s">
        <v>3197</v>
      </c>
      <c r="C614" s="17">
        <v>6</v>
      </c>
      <c r="D614" s="1" t="s">
        <v>784</v>
      </c>
      <c r="E614" s="1" t="s">
        <v>999</v>
      </c>
      <c r="F614" s="1" t="s">
        <v>5653</v>
      </c>
      <c r="G614" s="1" t="s">
        <v>454</v>
      </c>
      <c r="H614" s="21">
        <v>3.9429999999993015</v>
      </c>
      <c r="I614" s="21">
        <v>0</v>
      </c>
      <c r="J614" s="1" t="s">
        <v>258</v>
      </c>
      <c r="K614" s="1" t="s">
        <v>259</v>
      </c>
      <c r="L614" s="1">
        <v>0</v>
      </c>
      <c r="M614" s="1">
        <v>1</v>
      </c>
      <c r="N614" s="1">
        <v>15</v>
      </c>
      <c r="O614" s="1">
        <v>8</v>
      </c>
      <c r="P614" s="1">
        <v>56</v>
      </c>
      <c r="Q614" s="16">
        <v>235.37981468023256</v>
      </c>
      <c r="R614" s="21">
        <v>12.85570118516528</v>
      </c>
      <c r="S614" s="21">
        <v>17.924980891702166</v>
      </c>
      <c r="T614" s="21">
        <v>5.0692797065368858</v>
      </c>
      <c r="U614" s="21">
        <v>0.88180877556159953</v>
      </c>
      <c r="V614" s="21">
        <v>5.0204399427650381</v>
      </c>
      <c r="W614" s="21">
        <v>4.1386311672034388</v>
      </c>
      <c r="X614" s="13" t="s">
        <v>2351</v>
      </c>
      <c r="Y6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4" s="1">
        <v>40.117910000000002</v>
      </c>
      <c r="AA614" s="1">
        <v>-83.090389000000002</v>
      </c>
      <c r="AB614" s="1">
        <v>0</v>
      </c>
      <c r="AC614" s="1">
        <v>0</v>
      </c>
    </row>
    <row r="615" spans="1:29" x14ac:dyDescent="0.25">
      <c r="A615" s="13">
        <v>191</v>
      </c>
      <c r="B615" s="22" t="s">
        <v>3197</v>
      </c>
      <c r="C615" s="17">
        <v>6</v>
      </c>
      <c r="D615" s="1" t="s">
        <v>784</v>
      </c>
      <c r="E615" s="1" t="s">
        <v>1000</v>
      </c>
      <c r="F615" s="1" t="s">
        <v>5286</v>
      </c>
      <c r="G615" s="1" t="s">
        <v>455</v>
      </c>
      <c r="H615" s="21">
        <v>4.7859999999927823</v>
      </c>
      <c r="I615" s="21">
        <v>0</v>
      </c>
      <c r="J615" s="1" t="s">
        <v>258</v>
      </c>
      <c r="K615" s="1" t="s">
        <v>259</v>
      </c>
      <c r="L615" s="1">
        <v>1</v>
      </c>
      <c r="M615" s="1">
        <v>4</v>
      </c>
      <c r="N615" s="1">
        <v>11</v>
      </c>
      <c r="O615" s="1">
        <v>13</v>
      </c>
      <c r="P615" s="1">
        <v>34</v>
      </c>
      <c r="Q615" s="16">
        <v>392.08657340116281</v>
      </c>
      <c r="R615" s="21">
        <v>4.4015940505350866</v>
      </c>
      <c r="S615" s="21">
        <v>13.311719845383452</v>
      </c>
      <c r="T615" s="21">
        <v>8.9101257948483656</v>
      </c>
      <c r="U615" s="21">
        <v>0.30191774095530716</v>
      </c>
      <c r="V615" s="21">
        <v>5.019121103590698</v>
      </c>
      <c r="W615" s="21">
        <v>4.7172033626353906</v>
      </c>
      <c r="X615" s="13" t="s">
        <v>2351</v>
      </c>
      <c r="Y6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5" s="1">
        <v>39.942903000000001</v>
      </c>
      <c r="AA615" s="1">
        <v>-83.089574999999996</v>
      </c>
      <c r="AB615" s="1">
        <v>0</v>
      </c>
      <c r="AC615" s="1">
        <v>0</v>
      </c>
    </row>
    <row r="616" spans="1:29" x14ac:dyDescent="0.25">
      <c r="A616" s="13">
        <v>241</v>
      </c>
      <c r="B616" s="22" t="s">
        <v>4937</v>
      </c>
      <c r="C616" s="17">
        <v>2</v>
      </c>
      <c r="D616" s="1" t="s">
        <v>786</v>
      </c>
      <c r="E616" s="1" t="s">
        <v>4546</v>
      </c>
      <c r="F616" s="1" t="s">
        <v>4547</v>
      </c>
      <c r="G616" s="1" t="s">
        <v>3918</v>
      </c>
      <c r="H616" s="1">
        <v>3.9</v>
      </c>
      <c r="I616" s="1">
        <v>4.4000000000000004</v>
      </c>
      <c r="J616" s="1" t="s">
        <v>3190</v>
      </c>
      <c r="K616" s="1" t="s">
        <v>4985</v>
      </c>
      <c r="L616" s="1">
        <v>0</v>
      </c>
      <c r="M616" s="1">
        <v>1</v>
      </c>
      <c r="N616" s="1">
        <v>17</v>
      </c>
      <c r="O616" s="1">
        <v>10</v>
      </c>
      <c r="P616" s="1">
        <v>62</v>
      </c>
      <c r="Q616" s="16">
        <v>263.34856468023258</v>
      </c>
      <c r="R616" s="21">
        <v>0.81139426636224699</v>
      </c>
      <c r="S616" s="21">
        <v>36.120489784092506</v>
      </c>
      <c r="T616" s="21">
        <v>35.309095517730256</v>
      </c>
      <c r="U616" s="21">
        <v>4.9729225925340445E-2</v>
      </c>
      <c r="V616" s="21">
        <v>5.0173779270922649</v>
      </c>
      <c r="W616" s="21">
        <v>4.9676487011669241</v>
      </c>
      <c r="X616" s="13" t="s">
        <v>2351</v>
      </c>
      <c r="Y6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6" s="1">
        <v>41.666413553200002</v>
      </c>
      <c r="AA616" s="1">
        <v>-83.566963838999996</v>
      </c>
      <c r="AB616" s="1">
        <v>41.671534223099997</v>
      </c>
      <c r="AC616" s="1">
        <v>-83.573004208900002</v>
      </c>
    </row>
    <row r="617" spans="1:29" x14ac:dyDescent="0.25">
      <c r="A617" s="13">
        <v>50</v>
      </c>
      <c r="B617" s="22" t="s">
        <v>3201</v>
      </c>
      <c r="C617" s="17">
        <v>8</v>
      </c>
      <c r="D617" s="1" t="s">
        <v>787</v>
      </c>
      <c r="E617" s="1" t="s">
        <v>1878</v>
      </c>
      <c r="F617" s="1" t="s">
        <v>5284</v>
      </c>
      <c r="G617" s="1" t="s">
        <v>1390</v>
      </c>
      <c r="H617" s="21">
        <v>12.786999999996624</v>
      </c>
      <c r="I617" s="21">
        <v>0</v>
      </c>
      <c r="J617" s="1" t="s">
        <v>258</v>
      </c>
      <c r="K617" s="1" t="s">
        <v>261</v>
      </c>
      <c r="L617" s="1">
        <v>0</v>
      </c>
      <c r="M617" s="1">
        <v>0</v>
      </c>
      <c r="N617" s="1">
        <v>18</v>
      </c>
      <c r="O617" s="1">
        <v>8</v>
      </c>
      <c r="P617" s="1">
        <v>60</v>
      </c>
      <c r="Q617" s="16">
        <v>213.34375</v>
      </c>
      <c r="R617" s="21">
        <v>10.789329698325551</v>
      </c>
      <c r="S617" s="21">
        <v>17.975566979607425</v>
      </c>
      <c r="T617" s="21">
        <v>7.1862372812818744</v>
      </c>
      <c r="U617" s="21">
        <v>0.78751459660485545</v>
      </c>
      <c r="V617" s="21">
        <v>5.011185912142972</v>
      </c>
      <c r="W617" s="21">
        <v>4.2236713155381169</v>
      </c>
      <c r="X617" s="13" t="s">
        <v>2351</v>
      </c>
      <c r="Y6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7" s="1">
        <v>39.236918000000003</v>
      </c>
      <c r="AA617" s="1">
        <v>-84.592395999999994</v>
      </c>
      <c r="AB617" s="1">
        <v>0</v>
      </c>
      <c r="AC617" s="1">
        <v>0</v>
      </c>
    </row>
    <row r="618" spans="1:29" x14ac:dyDescent="0.25">
      <c r="A618" s="13">
        <v>192</v>
      </c>
      <c r="B618" s="22" t="s">
        <v>3197</v>
      </c>
      <c r="C618" s="17">
        <v>4</v>
      </c>
      <c r="D618" s="1" t="s">
        <v>795</v>
      </c>
      <c r="E618" s="1" t="s">
        <v>1001</v>
      </c>
      <c r="F618" s="1" t="s">
        <v>5463</v>
      </c>
      <c r="G618" s="1" t="s">
        <v>456</v>
      </c>
      <c r="H618" s="21">
        <v>8.3593892955674303</v>
      </c>
      <c r="I618" s="21">
        <v>0</v>
      </c>
      <c r="J618" s="1" t="s">
        <v>258</v>
      </c>
      <c r="K618" s="1" t="s">
        <v>259</v>
      </c>
      <c r="L618" s="1">
        <v>1</v>
      </c>
      <c r="M618" s="1">
        <v>2</v>
      </c>
      <c r="N618" s="1">
        <v>8</v>
      </c>
      <c r="O618" s="1">
        <v>19</v>
      </c>
      <c r="P618" s="1">
        <v>114</v>
      </c>
      <c r="Q618" s="16">
        <v>387.71756904069764</v>
      </c>
      <c r="R618" s="21">
        <v>6.9455577029313531</v>
      </c>
      <c r="S618" s="21">
        <v>26.852976864010856</v>
      </c>
      <c r="T618" s="21">
        <v>19.907419161079503</v>
      </c>
      <c r="U618" s="21">
        <v>0.47641537753551877</v>
      </c>
      <c r="V618" s="21">
        <v>5.001572177821564</v>
      </c>
      <c r="W618" s="21">
        <v>4.5251568002860454</v>
      </c>
      <c r="X618" s="13" t="s">
        <v>2351</v>
      </c>
      <c r="Y6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8" s="1">
        <v>41.027329999999999</v>
      </c>
      <c r="AA618" s="1">
        <v>-81.462222999999994</v>
      </c>
      <c r="AB618" s="1">
        <v>0</v>
      </c>
      <c r="AC618" s="1">
        <v>0</v>
      </c>
    </row>
    <row r="619" spans="1:29" x14ac:dyDescent="0.25">
      <c r="A619" s="13">
        <v>242</v>
      </c>
      <c r="B619" s="22" t="s">
        <v>4937</v>
      </c>
      <c r="C619" s="17">
        <v>6</v>
      </c>
      <c r="D619" s="1" t="s">
        <v>784</v>
      </c>
      <c r="E619" s="1" t="s">
        <v>4493</v>
      </c>
      <c r="F619" s="1" t="s">
        <v>4508</v>
      </c>
      <c r="G619" s="1" t="s">
        <v>4565</v>
      </c>
      <c r="H619" s="1">
        <v>39.9</v>
      </c>
      <c r="I619" s="1">
        <v>40.4</v>
      </c>
      <c r="J619" s="1" t="s">
        <v>3190</v>
      </c>
      <c r="K619" s="1" t="s">
        <v>4987</v>
      </c>
      <c r="L619" s="1">
        <v>0</v>
      </c>
      <c r="M619" s="1">
        <v>2</v>
      </c>
      <c r="N619" s="1">
        <v>8</v>
      </c>
      <c r="O619" s="1">
        <v>4</v>
      </c>
      <c r="P619" s="1">
        <v>10</v>
      </c>
      <c r="Q619" s="16">
        <v>171.47837936046511</v>
      </c>
      <c r="R619" s="21">
        <v>1.0432768208985679</v>
      </c>
      <c r="S619" s="21">
        <v>9.5905449862498013</v>
      </c>
      <c r="T619" s="21">
        <v>8.5472681653512339</v>
      </c>
      <c r="U619" s="21">
        <v>7.17725213058934E-2</v>
      </c>
      <c r="V619" s="21">
        <v>4.9966941780562655</v>
      </c>
      <c r="W619" s="21">
        <v>4.9249216567503717</v>
      </c>
      <c r="X619" s="13" t="s">
        <v>2351</v>
      </c>
      <c r="Y6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19" s="1">
        <v>39.9747031689</v>
      </c>
      <c r="AA619" s="1">
        <v>-82.849115493400006</v>
      </c>
      <c r="AB619" s="1">
        <v>39.968571912800002</v>
      </c>
      <c r="AC619" s="1">
        <v>-82.844174038000006</v>
      </c>
    </row>
    <row r="620" spans="1:29" x14ac:dyDescent="0.25">
      <c r="A620" s="13">
        <v>193</v>
      </c>
      <c r="B620" s="22" t="s">
        <v>3197</v>
      </c>
      <c r="C620" s="17">
        <v>12</v>
      </c>
      <c r="D620" s="1" t="s">
        <v>785</v>
      </c>
      <c r="E620" s="1" t="s">
        <v>1002</v>
      </c>
      <c r="F620" s="1" t="s">
        <v>5591</v>
      </c>
      <c r="G620" s="1" t="s">
        <v>457</v>
      </c>
      <c r="H620" s="21">
        <v>0.26200000000244472</v>
      </c>
      <c r="I620" s="21">
        <v>0</v>
      </c>
      <c r="J620" s="1" t="s">
        <v>258</v>
      </c>
      <c r="K620" s="1" t="s">
        <v>259</v>
      </c>
      <c r="L620" s="1">
        <v>0</v>
      </c>
      <c r="M620" s="1">
        <v>4</v>
      </c>
      <c r="N620" s="1">
        <v>11</v>
      </c>
      <c r="O620" s="1">
        <v>13</v>
      </c>
      <c r="P620" s="1">
        <v>40</v>
      </c>
      <c r="Q620" s="16">
        <v>352.40988372093022</v>
      </c>
      <c r="R620" s="21">
        <v>7.3245179759164154</v>
      </c>
      <c r="S620" s="21">
        <v>13.375450755551446</v>
      </c>
      <c r="T620" s="21">
        <v>6.0509327796350307</v>
      </c>
      <c r="U620" s="21">
        <v>0.50240933068473015</v>
      </c>
      <c r="V620" s="21">
        <v>4.987537227878919</v>
      </c>
      <c r="W620" s="21">
        <v>4.4851278971941886</v>
      </c>
      <c r="X620" s="13" t="s">
        <v>2351</v>
      </c>
      <c r="Y6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0" s="1">
        <v>41.545203000000001</v>
      </c>
      <c r="AA620" s="1">
        <v>-81.575339999999997</v>
      </c>
      <c r="AB620" s="1">
        <v>0</v>
      </c>
      <c r="AC620" s="1">
        <v>0</v>
      </c>
    </row>
    <row r="621" spans="1:29" x14ac:dyDescent="0.25">
      <c r="A621" s="13">
        <v>194</v>
      </c>
      <c r="B621" s="22" t="s">
        <v>3197</v>
      </c>
      <c r="C621" s="17">
        <v>12</v>
      </c>
      <c r="D621" s="1" t="s">
        <v>785</v>
      </c>
      <c r="E621" s="1" t="s">
        <v>1003</v>
      </c>
      <c r="F621" s="1" t="s">
        <v>5595</v>
      </c>
      <c r="G621" s="1" t="s">
        <v>458</v>
      </c>
      <c r="H621" s="21">
        <v>2.6199999999953434</v>
      </c>
      <c r="I621" s="21">
        <v>0</v>
      </c>
      <c r="J621" s="1" t="s">
        <v>258</v>
      </c>
      <c r="K621" s="1" t="s">
        <v>259</v>
      </c>
      <c r="L621" s="1">
        <v>1</v>
      </c>
      <c r="M621" s="1">
        <v>2</v>
      </c>
      <c r="N621" s="1">
        <v>4</v>
      </c>
      <c r="O621" s="1">
        <v>21</v>
      </c>
      <c r="P621" s="1">
        <v>48</v>
      </c>
      <c r="Q621" s="16">
        <v>304.40506904069764</v>
      </c>
      <c r="R621" s="21">
        <v>7.2651012827319157</v>
      </c>
      <c r="S621" s="21">
        <v>15.167676245304552</v>
      </c>
      <c r="T621" s="21">
        <v>7.9025749625726363</v>
      </c>
      <c r="U621" s="21">
        <v>0.49833377224491487</v>
      </c>
      <c r="V621" s="21">
        <v>4.9826412307053145</v>
      </c>
      <c r="W621" s="21">
        <v>4.4843074584603997</v>
      </c>
      <c r="X621" s="13" t="s">
        <v>2351</v>
      </c>
      <c r="Y6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1" s="1">
        <v>41.501465000000003</v>
      </c>
      <c r="AA621" s="1">
        <v>-81.633501999999993</v>
      </c>
      <c r="AB621" s="1">
        <v>0</v>
      </c>
      <c r="AC621" s="1">
        <v>0</v>
      </c>
    </row>
    <row r="622" spans="1:29" x14ac:dyDescent="0.25">
      <c r="A622" s="13">
        <v>243</v>
      </c>
      <c r="B622" s="22" t="s">
        <v>4937</v>
      </c>
      <c r="C622" s="17">
        <v>12</v>
      </c>
      <c r="D622" s="1" t="s">
        <v>785</v>
      </c>
      <c r="E622" s="1" t="s">
        <v>4499</v>
      </c>
      <c r="F622" s="1" t="s">
        <v>4500</v>
      </c>
      <c r="G622" s="1" t="s">
        <v>4566</v>
      </c>
      <c r="H622" s="1">
        <v>10.4</v>
      </c>
      <c r="I622" s="1">
        <v>10.9</v>
      </c>
      <c r="J622" s="1" t="s">
        <v>3190</v>
      </c>
      <c r="K622" s="1" t="s">
        <v>4985</v>
      </c>
      <c r="L622" s="1">
        <v>0</v>
      </c>
      <c r="M622" s="1">
        <v>3</v>
      </c>
      <c r="N622" s="1">
        <v>10</v>
      </c>
      <c r="O622" s="1">
        <v>8</v>
      </c>
      <c r="P622" s="1">
        <v>45</v>
      </c>
      <c r="Q622" s="16">
        <v>282.99881904069764</v>
      </c>
      <c r="R622" s="21">
        <v>1.2157614888326305</v>
      </c>
      <c r="S622" s="21">
        <v>26.963556634772679</v>
      </c>
      <c r="T622" s="21">
        <v>25.747795145940049</v>
      </c>
      <c r="U622" s="21">
        <v>8.4316621043428353E-2</v>
      </c>
      <c r="V622" s="21">
        <v>4.9720939116267022</v>
      </c>
      <c r="W622" s="21">
        <v>4.8877772905832737</v>
      </c>
      <c r="X622" s="13" t="s">
        <v>2351</v>
      </c>
      <c r="Y6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2" s="1">
        <v>41.420431931499998</v>
      </c>
      <c r="AA622" s="1">
        <v>-81.783385698399996</v>
      </c>
      <c r="AB622" s="1">
        <v>41.422746973400002</v>
      </c>
      <c r="AC622" s="1">
        <v>-81.774377319999999</v>
      </c>
    </row>
    <row r="623" spans="1:29" x14ac:dyDescent="0.25">
      <c r="A623" s="13">
        <v>244</v>
      </c>
      <c r="B623" s="22" t="s">
        <v>4937</v>
      </c>
      <c r="C623" s="17">
        <v>6</v>
      </c>
      <c r="D623" s="1" t="s">
        <v>784</v>
      </c>
      <c r="E623" s="1" t="s">
        <v>4493</v>
      </c>
      <c r="F623" s="1" t="s">
        <v>4508</v>
      </c>
      <c r="G623" s="1" t="s">
        <v>4565</v>
      </c>
      <c r="H623" s="1">
        <v>26.6</v>
      </c>
      <c r="I623" s="1">
        <v>27.1</v>
      </c>
      <c r="J623" s="1" t="s">
        <v>3190</v>
      </c>
      <c r="K623" s="1" t="s">
        <v>4987</v>
      </c>
      <c r="L623" s="1">
        <v>0</v>
      </c>
      <c r="M623" s="1">
        <v>1</v>
      </c>
      <c r="N623" s="1">
        <v>6</v>
      </c>
      <c r="O623" s="1">
        <v>7</v>
      </c>
      <c r="P623" s="1">
        <v>20</v>
      </c>
      <c r="Q623" s="16">
        <v>136.02043968023256</v>
      </c>
      <c r="R623" s="21">
        <v>1.2569812703129648</v>
      </c>
      <c r="S623" s="21">
        <v>13.74120797225136</v>
      </c>
      <c r="T623" s="21">
        <v>12.484226701938395</v>
      </c>
      <c r="U623" s="21">
        <v>6.8166173979137351E-2</v>
      </c>
      <c r="V623" s="21">
        <v>4.9712263627124846</v>
      </c>
      <c r="W623" s="21">
        <v>4.9030601887333471</v>
      </c>
      <c r="X623" s="13" t="s">
        <v>2351</v>
      </c>
      <c r="Y6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3" s="1">
        <v>40.108529016600002</v>
      </c>
      <c r="AA623" s="1">
        <v>-82.9644568609</v>
      </c>
      <c r="AB623" s="1">
        <v>40.106715624899998</v>
      </c>
      <c r="AC623" s="1">
        <v>-82.955323776599997</v>
      </c>
    </row>
    <row r="624" spans="1:29" x14ac:dyDescent="0.25">
      <c r="A624" s="13">
        <v>245</v>
      </c>
      <c r="B624" s="22" t="s">
        <v>4937</v>
      </c>
      <c r="C624" s="17">
        <v>6</v>
      </c>
      <c r="D624" s="1" t="s">
        <v>784</v>
      </c>
      <c r="E624" s="1" t="s">
        <v>4491</v>
      </c>
      <c r="F624" s="1" t="s">
        <v>4512</v>
      </c>
      <c r="G624" s="1" t="s">
        <v>4564</v>
      </c>
      <c r="H624" s="1">
        <v>10</v>
      </c>
      <c r="I624" s="1">
        <v>10.5</v>
      </c>
      <c r="J624" s="1" t="s">
        <v>3190</v>
      </c>
      <c r="K624" s="1" t="s">
        <v>4989</v>
      </c>
      <c r="L624" s="1">
        <v>0</v>
      </c>
      <c r="M624" s="1">
        <v>2</v>
      </c>
      <c r="N624" s="1">
        <v>9</v>
      </c>
      <c r="O624" s="1">
        <v>7</v>
      </c>
      <c r="P624" s="1">
        <v>19</v>
      </c>
      <c r="Q624" s="16">
        <v>200.33775436046511</v>
      </c>
      <c r="R624" s="21">
        <v>0.61926501164222514</v>
      </c>
      <c r="S624" s="21">
        <v>16.715926749558168</v>
      </c>
      <c r="T624" s="21">
        <v>16.096661737915944</v>
      </c>
      <c r="U624" s="21">
        <v>4.251319543589837E-2</v>
      </c>
      <c r="V624" s="21">
        <v>4.9634873106932869</v>
      </c>
      <c r="W624" s="21">
        <v>4.9209741152573887</v>
      </c>
      <c r="X624" s="13" t="s">
        <v>2351</v>
      </c>
      <c r="Y6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4" s="1">
        <v>40.009329036600001</v>
      </c>
      <c r="AA624" s="1">
        <v>-82.909335995299998</v>
      </c>
      <c r="AB624" s="1">
        <v>40.0108558186</v>
      </c>
      <c r="AC624" s="1">
        <v>-82.900884295599994</v>
      </c>
    </row>
    <row r="625" spans="1:29" x14ac:dyDescent="0.25">
      <c r="A625" s="13">
        <v>195</v>
      </c>
      <c r="B625" s="22" t="s">
        <v>3197</v>
      </c>
      <c r="C625" s="17">
        <v>12</v>
      </c>
      <c r="D625" s="1" t="s">
        <v>785</v>
      </c>
      <c r="E625" s="1" t="s">
        <v>1004</v>
      </c>
      <c r="F625" s="1" t="s">
        <v>5654</v>
      </c>
      <c r="G625" s="1" t="s">
        <v>459</v>
      </c>
      <c r="H625" s="21">
        <v>2.6349999999947613</v>
      </c>
      <c r="I625" s="21">
        <v>0</v>
      </c>
      <c r="J625" s="1" t="s">
        <v>258</v>
      </c>
      <c r="K625" s="1" t="s">
        <v>259</v>
      </c>
      <c r="L625" s="1">
        <v>0</v>
      </c>
      <c r="M625" s="1">
        <v>1</v>
      </c>
      <c r="N625" s="1">
        <v>14</v>
      </c>
      <c r="O625" s="1">
        <v>14</v>
      </c>
      <c r="P625" s="1">
        <v>38</v>
      </c>
      <c r="Q625" s="16">
        <v>237.45793968023256</v>
      </c>
      <c r="R625" s="21">
        <v>7.0245691166487338</v>
      </c>
      <c r="S625" s="21">
        <v>13.17398588301881</v>
      </c>
      <c r="T625" s="21">
        <v>6.1494167663700763</v>
      </c>
      <c r="U625" s="21">
        <v>0.48183499308055905</v>
      </c>
      <c r="V625" s="21">
        <v>4.9620802966736495</v>
      </c>
      <c r="W625" s="21">
        <v>4.4802453035930903</v>
      </c>
      <c r="X625" s="13" t="s">
        <v>2351</v>
      </c>
      <c r="Y6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5" s="1">
        <v>41.403807999999998</v>
      </c>
      <c r="AA625" s="1">
        <v>-81.804107000000002</v>
      </c>
      <c r="AB625" s="1">
        <v>0</v>
      </c>
      <c r="AC625" s="1">
        <v>0</v>
      </c>
    </row>
    <row r="626" spans="1:29" x14ac:dyDescent="0.25">
      <c r="A626" s="13">
        <v>246</v>
      </c>
      <c r="B626" s="22" t="s">
        <v>4937</v>
      </c>
      <c r="C626" s="17">
        <v>6</v>
      </c>
      <c r="D626" s="1" t="s">
        <v>784</v>
      </c>
      <c r="E626" s="1" t="s">
        <v>3848</v>
      </c>
      <c r="F626" s="1" t="s">
        <v>3873</v>
      </c>
      <c r="G626" s="1" t="s">
        <v>3917</v>
      </c>
      <c r="H626" s="1">
        <v>20.9</v>
      </c>
      <c r="I626" s="1">
        <v>21.4</v>
      </c>
      <c r="J626" s="1" t="s">
        <v>3190</v>
      </c>
      <c r="K626" s="1" t="s">
        <v>4988</v>
      </c>
      <c r="L626" s="1">
        <v>2</v>
      </c>
      <c r="M626" s="1">
        <v>3</v>
      </c>
      <c r="N626" s="1">
        <v>8</v>
      </c>
      <c r="O626" s="1">
        <v>4</v>
      </c>
      <c r="P626" s="1">
        <v>24</v>
      </c>
      <c r="Q626" s="16">
        <v>322.50844840116281</v>
      </c>
      <c r="R626" s="21">
        <v>1.396139719341662</v>
      </c>
      <c r="S626" s="21">
        <v>16.320670239917309</v>
      </c>
      <c r="T626" s="21">
        <v>14.924530520575647</v>
      </c>
      <c r="U626" s="21">
        <v>0.10778254664158252</v>
      </c>
      <c r="V626" s="21">
        <v>4.9600540187231914</v>
      </c>
      <c r="W626" s="21">
        <v>4.8522714720816085</v>
      </c>
      <c r="X626" s="13" t="s">
        <v>2351</v>
      </c>
      <c r="Y6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6" s="1">
        <v>40.010959805399999</v>
      </c>
      <c r="AA626" s="1">
        <v>-82.989742294600006</v>
      </c>
      <c r="AB626" s="1">
        <v>40.016807181600001</v>
      </c>
      <c r="AC626" s="1">
        <v>-82.994722162000002</v>
      </c>
    </row>
    <row r="627" spans="1:29" x14ac:dyDescent="0.25">
      <c r="A627" s="13">
        <v>247</v>
      </c>
      <c r="B627" s="22" t="s">
        <v>4937</v>
      </c>
      <c r="C627" s="17">
        <v>12</v>
      </c>
      <c r="D627" s="1" t="s">
        <v>785</v>
      </c>
      <c r="E627" s="1" t="s">
        <v>4504</v>
      </c>
      <c r="F627" s="1" t="s">
        <v>4496</v>
      </c>
      <c r="G627" s="1" t="s">
        <v>3920</v>
      </c>
      <c r="H627" s="1">
        <v>12.8</v>
      </c>
      <c r="I627" s="1">
        <v>13.3</v>
      </c>
      <c r="J627" s="1" t="s">
        <v>3190</v>
      </c>
      <c r="K627" s="1" t="s">
        <v>4987</v>
      </c>
      <c r="L627" s="1">
        <v>0</v>
      </c>
      <c r="M627" s="1">
        <v>2</v>
      </c>
      <c r="N627" s="1">
        <v>6</v>
      </c>
      <c r="O627" s="1">
        <v>5</v>
      </c>
      <c r="P627" s="1">
        <v>43</v>
      </c>
      <c r="Q627" s="16">
        <v>195.82212936046511</v>
      </c>
      <c r="R627" s="21">
        <v>1.2970740476209366</v>
      </c>
      <c r="S627" s="21">
        <v>22.638988071635438</v>
      </c>
      <c r="T627" s="21">
        <v>21.341914024014503</v>
      </c>
      <c r="U627" s="21">
        <v>0.1021309138190836</v>
      </c>
      <c r="V627" s="21">
        <v>4.9591195751743751</v>
      </c>
      <c r="W627" s="21">
        <v>4.8569886613552917</v>
      </c>
      <c r="X627" s="13" t="s">
        <v>2351</v>
      </c>
      <c r="Y6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7" s="1">
        <v>41.472403939000003</v>
      </c>
      <c r="AA627" s="1">
        <v>-81.728282352600004</v>
      </c>
      <c r="AB627" s="1">
        <v>41.475008954400003</v>
      </c>
      <c r="AC627" s="1">
        <v>-81.719433650599996</v>
      </c>
    </row>
    <row r="628" spans="1:29" x14ac:dyDescent="0.25">
      <c r="A628" s="13">
        <v>248</v>
      </c>
      <c r="B628" s="22" t="s">
        <v>4937</v>
      </c>
      <c r="C628" s="17">
        <v>7</v>
      </c>
      <c r="D628" s="1" t="s">
        <v>3196</v>
      </c>
      <c r="E628" s="1" t="s">
        <v>4505</v>
      </c>
      <c r="F628" s="1" t="s">
        <v>4506</v>
      </c>
      <c r="G628" s="1" t="s">
        <v>3918</v>
      </c>
      <c r="H628" s="1">
        <v>16.2</v>
      </c>
      <c r="I628" s="1">
        <v>16.7</v>
      </c>
      <c r="J628" s="1" t="s">
        <v>3190</v>
      </c>
      <c r="K628" s="1" t="s">
        <v>4985</v>
      </c>
      <c r="L628" s="1">
        <v>0</v>
      </c>
      <c r="M628" s="1">
        <v>0</v>
      </c>
      <c r="N628" s="1">
        <v>14</v>
      </c>
      <c r="O628" s="1">
        <v>8</v>
      </c>
      <c r="P628" s="1">
        <v>36</v>
      </c>
      <c r="Q628" s="16">
        <v>163.15625</v>
      </c>
      <c r="R628" s="21">
        <v>1.1573760710863485</v>
      </c>
      <c r="S628" s="21">
        <v>23.197801884641731</v>
      </c>
      <c r="T628" s="21">
        <v>22.04042581355538</v>
      </c>
      <c r="U628" s="21">
        <v>7.8334364100439868E-2</v>
      </c>
      <c r="V628" s="21">
        <v>4.9544856678032314</v>
      </c>
      <c r="W628" s="21">
        <v>4.8761513037027919</v>
      </c>
      <c r="X628" s="13" t="s">
        <v>2351</v>
      </c>
      <c r="Y6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8" s="1">
        <v>39.8045125465</v>
      </c>
      <c r="AA628" s="1">
        <v>-84.189031225500003</v>
      </c>
      <c r="AB628" s="1">
        <v>39.811755304400002</v>
      </c>
      <c r="AC628" s="1">
        <v>-84.1890726333</v>
      </c>
    </row>
    <row r="629" spans="1:29" x14ac:dyDescent="0.25">
      <c r="A629" s="13">
        <v>196</v>
      </c>
      <c r="B629" s="22" t="s">
        <v>3197</v>
      </c>
      <c r="C629" s="17">
        <v>7</v>
      </c>
      <c r="D629" s="1" t="s">
        <v>3196</v>
      </c>
      <c r="E629" s="1" t="s">
        <v>1005</v>
      </c>
      <c r="F629" s="1" t="s">
        <v>5655</v>
      </c>
      <c r="G629" s="1" t="s">
        <v>460</v>
      </c>
      <c r="H629" s="21">
        <v>9.2039999999979045</v>
      </c>
      <c r="I629" s="21">
        <v>0</v>
      </c>
      <c r="J629" s="1" t="s">
        <v>258</v>
      </c>
      <c r="K629" s="1" t="s">
        <v>259</v>
      </c>
      <c r="L629" s="1">
        <v>0</v>
      </c>
      <c r="M629" s="1">
        <v>2</v>
      </c>
      <c r="N629" s="1">
        <v>11</v>
      </c>
      <c r="O629" s="1">
        <v>15</v>
      </c>
      <c r="P629" s="1">
        <v>78</v>
      </c>
      <c r="Q629" s="16">
        <v>307.93150436046511</v>
      </c>
      <c r="R629" s="21">
        <v>7.0280449004416816</v>
      </c>
      <c r="S629" s="21">
        <v>21.059255849604426</v>
      </c>
      <c r="T629" s="21">
        <v>14.031210949162745</v>
      </c>
      <c r="U629" s="21">
        <v>0.48207340688673189</v>
      </c>
      <c r="V629" s="21">
        <v>4.9456480080858318</v>
      </c>
      <c r="W629" s="21">
        <v>4.4635746011990998</v>
      </c>
      <c r="X629" s="13" t="s">
        <v>2351</v>
      </c>
      <c r="Y6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29" s="1">
        <v>39.846890000000002</v>
      </c>
      <c r="AA629" s="1">
        <v>-84.114020999999994</v>
      </c>
      <c r="AB629" s="1">
        <v>0</v>
      </c>
      <c r="AC629" s="1">
        <v>0</v>
      </c>
    </row>
    <row r="630" spans="1:29" x14ac:dyDescent="0.25">
      <c r="A630" s="13">
        <v>197</v>
      </c>
      <c r="B630" s="22" t="s">
        <v>3197</v>
      </c>
      <c r="C630" s="17">
        <v>6</v>
      </c>
      <c r="D630" s="1" t="s">
        <v>784</v>
      </c>
      <c r="E630" s="1" t="s">
        <v>1006</v>
      </c>
      <c r="F630" s="1" t="s">
        <v>5000</v>
      </c>
      <c r="G630" s="1" t="s">
        <v>461</v>
      </c>
      <c r="H630" s="21">
        <v>12.160000000003492</v>
      </c>
      <c r="I630" s="21">
        <v>0</v>
      </c>
      <c r="J630" s="1" t="s">
        <v>258</v>
      </c>
      <c r="K630" s="1" t="s">
        <v>259</v>
      </c>
      <c r="L630" s="1">
        <v>0</v>
      </c>
      <c r="M630" s="1">
        <v>1</v>
      </c>
      <c r="N630" s="1">
        <v>21</v>
      </c>
      <c r="O630" s="1">
        <v>8</v>
      </c>
      <c r="P630" s="1">
        <v>65</v>
      </c>
      <c r="Q630" s="16">
        <v>283.66106468023258</v>
      </c>
      <c r="R630" s="21">
        <v>4.4807573951900261</v>
      </c>
      <c r="S630" s="21">
        <v>18.831160890944165</v>
      </c>
      <c r="T630" s="21">
        <v>14.35040349575414</v>
      </c>
      <c r="U630" s="21">
        <v>0.3073477778715421</v>
      </c>
      <c r="V630" s="21">
        <v>4.9453584932931802</v>
      </c>
      <c r="W630" s="21">
        <v>4.6380107154216379</v>
      </c>
      <c r="X630" s="13" t="s">
        <v>2351</v>
      </c>
      <c r="Y6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0" s="1">
        <v>39.950426999999998</v>
      </c>
      <c r="AA630" s="1">
        <v>-83.036670000000001</v>
      </c>
      <c r="AB630" s="1">
        <v>0</v>
      </c>
      <c r="AC630" s="1">
        <v>0</v>
      </c>
    </row>
    <row r="631" spans="1:29" x14ac:dyDescent="0.25">
      <c r="A631" s="13">
        <v>198</v>
      </c>
      <c r="B631" s="22" t="s">
        <v>3197</v>
      </c>
      <c r="C631" s="17">
        <v>6</v>
      </c>
      <c r="D631" s="1" t="s">
        <v>784</v>
      </c>
      <c r="E631" s="1" t="s">
        <v>1007</v>
      </c>
      <c r="F631" s="1" t="s">
        <v>5656</v>
      </c>
      <c r="G631" s="1" t="s">
        <v>462</v>
      </c>
      <c r="H631" s="21">
        <v>1.407999999995809</v>
      </c>
      <c r="I631" s="21">
        <v>0</v>
      </c>
      <c r="J631" s="1" t="s">
        <v>258</v>
      </c>
      <c r="K631" s="1" t="s">
        <v>259</v>
      </c>
      <c r="L631" s="1">
        <v>0</v>
      </c>
      <c r="M631" s="1">
        <v>2</v>
      </c>
      <c r="N631" s="1">
        <v>12</v>
      </c>
      <c r="O631" s="1">
        <v>14</v>
      </c>
      <c r="P631" s="1">
        <v>26</v>
      </c>
      <c r="Q631" s="16">
        <v>258.04087936046511</v>
      </c>
      <c r="R631" s="21">
        <v>6.7284632499379029</v>
      </c>
      <c r="S631" s="21">
        <v>10.80771978101701</v>
      </c>
      <c r="T631" s="21">
        <v>4.0792565310791069</v>
      </c>
      <c r="U631" s="21">
        <v>0.46152425716658274</v>
      </c>
      <c r="V631" s="21">
        <v>4.9452633027839763</v>
      </c>
      <c r="W631" s="21">
        <v>4.4837390456173933</v>
      </c>
      <c r="X631" s="13" t="s">
        <v>2351</v>
      </c>
      <c r="Y6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1" s="1">
        <v>40.026946000000002</v>
      </c>
      <c r="AA631" s="1">
        <v>-82.933494999999994</v>
      </c>
      <c r="AB631" s="1">
        <v>0</v>
      </c>
      <c r="AC631" s="1">
        <v>0</v>
      </c>
    </row>
    <row r="632" spans="1:29" x14ac:dyDescent="0.25">
      <c r="A632" s="13">
        <v>249</v>
      </c>
      <c r="B632" s="22" t="s">
        <v>4937</v>
      </c>
      <c r="C632" s="17">
        <v>6</v>
      </c>
      <c r="D632" s="1" t="s">
        <v>784</v>
      </c>
      <c r="E632" s="1" t="s">
        <v>4493</v>
      </c>
      <c r="F632" s="1" t="s">
        <v>4494</v>
      </c>
      <c r="G632" s="1" t="s">
        <v>4565</v>
      </c>
      <c r="H632" s="1">
        <v>33.4</v>
      </c>
      <c r="I632" s="1">
        <v>33.9</v>
      </c>
      <c r="J632" s="1" t="s">
        <v>3190</v>
      </c>
      <c r="K632" s="1" t="s">
        <v>4988</v>
      </c>
      <c r="L632" s="1">
        <v>0</v>
      </c>
      <c r="M632" s="1">
        <v>0</v>
      </c>
      <c r="N632" s="1">
        <v>11</v>
      </c>
      <c r="O632" s="1">
        <v>4</v>
      </c>
      <c r="P632" s="1">
        <v>30</v>
      </c>
      <c r="Q632" s="16">
        <v>119.765625</v>
      </c>
      <c r="R632" s="21">
        <v>1.5453096002059843</v>
      </c>
      <c r="S632" s="21">
        <v>17.816992967035937</v>
      </c>
      <c r="T632" s="21">
        <v>16.271683366829951</v>
      </c>
      <c r="U632" s="21">
        <v>0.12133884240759105</v>
      </c>
      <c r="V632" s="21">
        <v>4.937905768417246</v>
      </c>
      <c r="W632" s="21">
        <v>4.8165669260096546</v>
      </c>
      <c r="X632" s="13" t="s">
        <v>2351</v>
      </c>
      <c r="Y6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2" s="1">
        <v>40.040925889999997</v>
      </c>
      <c r="AA632" s="1">
        <v>-82.902849540899993</v>
      </c>
      <c r="AB632" s="1">
        <v>40.033685308999999</v>
      </c>
      <c r="AC632" s="1">
        <v>-82.903394731099993</v>
      </c>
    </row>
    <row r="633" spans="1:29" x14ac:dyDescent="0.25">
      <c r="A633" s="13">
        <v>250</v>
      </c>
      <c r="B633" s="22" t="s">
        <v>4937</v>
      </c>
      <c r="C633" s="17">
        <v>12</v>
      </c>
      <c r="D633" s="1" t="s">
        <v>785</v>
      </c>
      <c r="E633" s="1" t="s">
        <v>4504</v>
      </c>
      <c r="F633" s="1" t="s">
        <v>4514</v>
      </c>
      <c r="G633" s="1" t="s">
        <v>3920</v>
      </c>
      <c r="H633" s="1">
        <v>23.2</v>
      </c>
      <c r="I633" s="1">
        <v>23.7</v>
      </c>
      <c r="J633" s="1" t="s">
        <v>3190</v>
      </c>
      <c r="K633" s="1" t="s">
        <v>4985</v>
      </c>
      <c r="L633" s="1">
        <v>0</v>
      </c>
      <c r="M633" s="1">
        <v>2</v>
      </c>
      <c r="N633" s="1">
        <v>6</v>
      </c>
      <c r="O633" s="1">
        <v>12</v>
      </c>
      <c r="P633" s="1">
        <v>45</v>
      </c>
      <c r="Q633" s="16">
        <v>228.88462936046511</v>
      </c>
      <c r="R633" s="21">
        <v>1.3336728677156462</v>
      </c>
      <c r="S633" s="21">
        <v>25.893153178633391</v>
      </c>
      <c r="T633" s="21">
        <v>24.559480310917746</v>
      </c>
      <c r="U633" s="21">
        <v>9.7604139453577696E-2</v>
      </c>
      <c r="V633" s="21">
        <v>4.9295041433741487</v>
      </c>
      <c r="W633" s="21">
        <v>4.8319000039205706</v>
      </c>
      <c r="X633" s="13" t="s">
        <v>2351</v>
      </c>
      <c r="Y6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3" s="1">
        <v>41.556227030199999</v>
      </c>
      <c r="AA633" s="1">
        <v>-81.595264839699993</v>
      </c>
      <c r="AB633" s="1">
        <v>41.562611244599999</v>
      </c>
      <c r="AC633" s="1">
        <v>-81.590902245199999</v>
      </c>
    </row>
    <row r="634" spans="1:29" x14ac:dyDescent="0.25">
      <c r="A634" s="13">
        <v>107</v>
      </c>
      <c r="B634" s="22" t="s">
        <v>4966</v>
      </c>
      <c r="C634" s="17">
        <v>6</v>
      </c>
      <c r="D634" s="1" t="s">
        <v>784</v>
      </c>
      <c r="E634" s="1" t="s">
        <v>4045</v>
      </c>
      <c r="F634" s="1" t="s">
        <v>3947</v>
      </c>
      <c r="G634" s="1" t="s">
        <v>3706</v>
      </c>
      <c r="H634" s="1">
        <v>8.8000000000000007</v>
      </c>
      <c r="I634" s="1">
        <v>9.3000000000000007</v>
      </c>
      <c r="J634" s="1" t="s">
        <v>3190</v>
      </c>
      <c r="K634" s="1" t="s">
        <v>4982</v>
      </c>
      <c r="L634" s="1">
        <v>0</v>
      </c>
      <c r="M634" s="1">
        <v>2</v>
      </c>
      <c r="N634" s="1">
        <v>19</v>
      </c>
      <c r="O634" s="1">
        <v>9</v>
      </c>
      <c r="P634" s="1">
        <v>67</v>
      </c>
      <c r="Q634" s="16">
        <v>322.68150436046511</v>
      </c>
      <c r="R634" s="21">
        <v>0.39401155289634038</v>
      </c>
      <c r="S634" s="21">
        <v>37.941301309373443</v>
      </c>
      <c r="T634" s="21">
        <v>37.547289756477106</v>
      </c>
      <c r="U634" s="21">
        <v>2.2106222999589302E-2</v>
      </c>
      <c r="V634" s="21">
        <v>4.929084592654152</v>
      </c>
      <c r="W634" s="21">
        <v>4.9069783696545626</v>
      </c>
      <c r="X634" s="13" t="s">
        <v>2351</v>
      </c>
      <c r="Y6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4" s="1">
        <v>39.9551176959</v>
      </c>
      <c r="AA634" s="1">
        <v>-83.070537810600001</v>
      </c>
      <c r="AB634" s="1">
        <v>39.955563287099999</v>
      </c>
      <c r="AC634" s="1">
        <v>-83.061122181800002</v>
      </c>
    </row>
    <row r="635" spans="1:29" x14ac:dyDescent="0.25">
      <c r="A635" s="13">
        <v>51</v>
      </c>
      <c r="B635" s="22" t="s">
        <v>3201</v>
      </c>
      <c r="C635" s="17">
        <v>6</v>
      </c>
      <c r="D635" s="1" t="s">
        <v>799</v>
      </c>
      <c r="E635" s="1" t="s">
        <v>1902</v>
      </c>
      <c r="F635" s="1" t="s">
        <v>3244</v>
      </c>
      <c r="G635" s="1" t="s">
        <v>1391</v>
      </c>
      <c r="H635" s="21">
        <v>2.6640000000043074</v>
      </c>
      <c r="I635" s="21">
        <v>0</v>
      </c>
      <c r="J635" s="1" t="s">
        <v>258</v>
      </c>
      <c r="K635" s="1" t="s">
        <v>259</v>
      </c>
      <c r="L635" s="1">
        <v>0</v>
      </c>
      <c r="M635" s="1">
        <v>1</v>
      </c>
      <c r="N635" s="1">
        <v>14</v>
      </c>
      <c r="O635" s="1">
        <v>13</v>
      </c>
      <c r="P635" s="1">
        <v>39</v>
      </c>
      <c r="Q635" s="16">
        <v>234.02043968023256</v>
      </c>
      <c r="R635" s="21">
        <v>10.338633624048997</v>
      </c>
      <c r="S635" s="21">
        <v>12.917348816830041</v>
      </c>
      <c r="T635" s="21">
        <v>2.5787151927810434</v>
      </c>
      <c r="U635" s="21">
        <v>0.72155569507617145</v>
      </c>
      <c r="V635" s="21">
        <v>4.9287267029239938</v>
      </c>
      <c r="W635" s="21">
        <v>4.2071710078478226</v>
      </c>
      <c r="X635" s="13" t="s">
        <v>2351</v>
      </c>
      <c r="Y6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5" s="1">
        <v>40.175122999999999</v>
      </c>
      <c r="AA635" s="1">
        <v>-83.021777</v>
      </c>
      <c r="AB635" s="1">
        <v>0</v>
      </c>
      <c r="AC635" s="1">
        <v>0</v>
      </c>
    </row>
    <row r="636" spans="1:29" x14ac:dyDescent="0.25">
      <c r="A636" s="13">
        <v>251</v>
      </c>
      <c r="B636" s="22" t="s">
        <v>4937</v>
      </c>
      <c r="C636" s="17">
        <v>6</v>
      </c>
      <c r="D636" s="1" t="s">
        <v>784</v>
      </c>
      <c r="E636" s="1" t="s">
        <v>3842</v>
      </c>
      <c r="F636" s="1" t="s">
        <v>4509</v>
      </c>
      <c r="G636" s="1" t="s">
        <v>3916</v>
      </c>
      <c r="H636" s="1">
        <v>20.9</v>
      </c>
      <c r="I636" s="1">
        <v>21.4</v>
      </c>
      <c r="J636" s="1" t="s">
        <v>3190</v>
      </c>
      <c r="K636" s="1" t="s">
        <v>4988</v>
      </c>
      <c r="L636" s="1">
        <v>1</v>
      </c>
      <c r="M636" s="1">
        <v>0</v>
      </c>
      <c r="N636" s="1">
        <v>11</v>
      </c>
      <c r="O636" s="1">
        <v>9</v>
      </c>
      <c r="P636" s="1">
        <v>44</v>
      </c>
      <c r="Q636" s="16">
        <v>201.62981468023256</v>
      </c>
      <c r="R636" s="21">
        <v>0.74193208874471051</v>
      </c>
      <c r="S636" s="21">
        <v>26.064102594095072</v>
      </c>
      <c r="T636" s="21">
        <v>25.322170505350361</v>
      </c>
      <c r="U636" s="21">
        <v>5.6360910208474821E-2</v>
      </c>
      <c r="V636" s="21">
        <v>4.9260033883967722</v>
      </c>
      <c r="W636" s="21">
        <v>4.8696424781882977</v>
      </c>
      <c r="X636" s="13" t="s">
        <v>2351</v>
      </c>
      <c r="Y6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6" s="1">
        <v>39.935816923300003</v>
      </c>
      <c r="AA636" s="1">
        <v>-82.887312053299993</v>
      </c>
      <c r="AB636" s="1">
        <v>39.936702008499999</v>
      </c>
      <c r="AC636" s="1">
        <v>-82.877969762099994</v>
      </c>
    </row>
    <row r="637" spans="1:29" x14ac:dyDescent="0.25">
      <c r="A637" s="13">
        <v>199</v>
      </c>
      <c r="B637" s="22" t="s">
        <v>3197</v>
      </c>
      <c r="C637" s="17">
        <v>8</v>
      </c>
      <c r="D637" s="1" t="s">
        <v>787</v>
      </c>
      <c r="E637" s="1" t="s">
        <v>1008</v>
      </c>
      <c r="F637" s="1" t="s">
        <v>5657</v>
      </c>
      <c r="G637" s="1" t="s">
        <v>463</v>
      </c>
      <c r="H637" s="21">
        <v>0</v>
      </c>
      <c r="I637" s="21">
        <v>0</v>
      </c>
      <c r="J637" s="1" t="s">
        <v>258</v>
      </c>
      <c r="K637" s="1" t="s">
        <v>261</v>
      </c>
      <c r="L637" s="1">
        <v>0</v>
      </c>
      <c r="M637" s="1">
        <v>2</v>
      </c>
      <c r="N637" s="1">
        <v>9</v>
      </c>
      <c r="O637" s="1">
        <v>16</v>
      </c>
      <c r="P637" s="1">
        <v>54</v>
      </c>
      <c r="Q637" s="16">
        <v>275.27525436046511</v>
      </c>
      <c r="R637" s="21">
        <v>9.0878942414123962</v>
      </c>
      <c r="S637" s="21">
        <v>16.268704353826557</v>
      </c>
      <c r="T637" s="21">
        <v>7.1808101124141608</v>
      </c>
      <c r="U637" s="21">
        <v>0.631712907194519</v>
      </c>
      <c r="V637" s="21">
        <v>4.9223326464309451</v>
      </c>
      <c r="W637" s="21">
        <v>4.2906197392364263</v>
      </c>
      <c r="X637" s="13" t="s">
        <v>2351</v>
      </c>
      <c r="Y6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7" s="1">
        <v>39.274431999999997</v>
      </c>
      <c r="AA637" s="1">
        <v>-84.522604000000001</v>
      </c>
      <c r="AB637" s="1">
        <v>0</v>
      </c>
      <c r="AC637" s="1">
        <v>0</v>
      </c>
    </row>
    <row r="638" spans="1:29" x14ac:dyDescent="0.25">
      <c r="A638" s="13">
        <v>252</v>
      </c>
      <c r="B638" s="22" t="s">
        <v>4937</v>
      </c>
      <c r="C638" s="17">
        <v>12</v>
      </c>
      <c r="D638" s="1" t="s">
        <v>785</v>
      </c>
      <c r="E638" s="1" t="s">
        <v>4504</v>
      </c>
      <c r="F638" s="1" t="s">
        <v>4496</v>
      </c>
      <c r="G638" s="1" t="s">
        <v>3920</v>
      </c>
      <c r="H638" s="1">
        <v>8</v>
      </c>
      <c r="I638" s="1">
        <v>8.5</v>
      </c>
      <c r="J638" s="1" t="s">
        <v>3190</v>
      </c>
      <c r="K638" s="1" t="s">
        <v>4987</v>
      </c>
      <c r="L638" s="1">
        <v>0</v>
      </c>
      <c r="M638" s="1">
        <v>0</v>
      </c>
      <c r="N638" s="1">
        <v>8</v>
      </c>
      <c r="O638" s="1">
        <v>5</v>
      </c>
      <c r="P638" s="1">
        <v>23</v>
      </c>
      <c r="Q638" s="16">
        <v>97.5625</v>
      </c>
      <c r="R638" s="21">
        <v>1.1577585937807249</v>
      </c>
      <c r="S638" s="21">
        <v>14.426199317824022</v>
      </c>
      <c r="T638" s="21">
        <v>13.268440724043296</v>
      </c>
      <c r="U638" s="21">
        <v>9.6142537715638507E-2</v>
      </c>
      <c r="V638" s="21">
        <v>4.9215587494557083</v>
      </c>
      <c r="W638" s="21">
        <v>4.8254162117400696</v>
      </c>
      <c r="X638" s="13" t="s">
        <v>2351</v>
      </c>
      <c r="Y6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8" s="1">
        <v>41.4711399296</v>
      </c>
      <c r="AA638" s="1">
        <v>-81.818148058299997</v>
      </c>
      <c r="AB638" s="1">
        <v>41.469486939100001</v>
      </c>
      <c r="AC638" s="1">
        <v>-81.808832616900006</v>
      </c>
    </row>
    <row r="639" spans="1:29" x14ac:dyDescent="0.25">
      <c r="A639" s="13">
        <v>253</v>
      </c>
      <c r="B639" s="22" t="s">
        <v>4937</v>
      </c>
      <c r="C639" s="17">
        <v>7</v>
      </c>
      <c r="D639" s="1" t="s">
        <v>3196</v>
      </c>
      <c r="E639" s="1" t="s">
        <v>4505</v>
      </c>
      <c r="F639" s="1" t="s">
        <v>4519</v>
      </c>
      <c r="G639" s="1" t="s">
        <v>3918</v>
      </c>
      <c r="H639" s="1">
        <v>13.7</v>
      </c>
      <c r="I639" s="1">
        <v>14.2</v>
      </c>
      <c r="J639" s="1" t="s">
        <v>3190</v>
      </c>
      <c r="K639" s="1" t="s">
        <v>4988</v>
      </c>
      <c r="L639" s="1">
        <v>0</v>
      </c>
      <c r="M639" s="1">
        <v>0</v>
      </c>
      <c r="N639" s="1">
        <v>7</v>
      </c>
      <c r="O639" s="1">
        <v>10</v>
      </c>
      <c r="P639" s="1">
        <v>49</v>
      </c>
      <c r="Q639" s="16">
        <v>139.203125</v>
      </c>
      <c r="R639" s="21">
        <v>1.278873566996082</v>
      </c>
      <c r="S639" s="21">
        <v>27.060216776338496</v>
      </c>
      <c r="T639" s="21">
        <v>25.781343209342413</v>
      </c>
      <c r="U639" s="21">
        <v>9.6639560045914674E-2</v>
      </c>
      <c r="V639" s="21">
        <v>4.9179582384940055</v>
      </c>
      <c r="W639" s="21">
        <v>4.8213186784480904</v>
      </c>
      <c r="X639" s="13" t="s">
        <v>2351</v>
      </c>
      <c r="Y6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39" s="1">
        <v>39.771546910700003</v>
      </c>
      <c r="AA639" s="1">
        <v>-84.190705293500002</v>
      </c>
      <c r="AB639" s="1">
        <v>39.776960641899997</v>
      </c>
      <c r="AC639" s="1">
        <v>-84.1856569296</v>
      </c>
    </row>
    <row r="640" spans="1:29" x14ac:dyDescent="0.25">
      <c r="A640" s="13">
        <v>108</v>
      </c>
      <c r="B640" s="22" t="s">
        <v>4966</v>
      </c>
      <c r="C640" s="17">
        <v>6</v>
      </c>
      <c r="D640" s="1" t="s">
        <v>784</v>
      </c>
      <c r="E640" s="1" t="s">
        <v>3249</v>
      </c>
      <c r="F640" s="1" t="s">
        <v>3947</v>
      </c>
      <c r="G640" s="1" t="s">
        <v>3706</v>
      </c>
      <c r="H640" s="1">
        <v>22.2</v>
      </c>
      <c r="I640" s="1">
        <v>22.7</v>
      </c>
      <c r="J640" s="1" t="s">
        <v>3190</v>
      </c>
      <c r="K640" s="1" t="s">
        <v>4982</v>
      </c>
      <c r="L640" s="1">
        <v>0</v>
      </c>
      <c r="M640" s="1">
        <v>1</v>
      </c>
      <c r="N640" s="1">
        <v>13</v>
      </c>
      <c r="O640" s="1">
        <v>12</v>
      </c>
      <c r="P640" s="1">
        <v>97</v>
      </c>
      <c r="Q640" s="16">
        <v>281.03606468023258</v>
      </c>
      <c r="R640" s="21">
        <v>0.55770011700580291</v>
      </c>
      <c r="S640" s="21">
        <v>43.94319313323583</v>
      </c>
      <c r="T640" s="21">
        <v>43.385493016230029</v>
      </c>
      <c r="U640" s="21">
        <v>3.1263558548726048E-2</v>
      </c>
      <c r="V640" s="21">
        <v>4.9152483769824586</v>
      </c>
      <c r="W640" s="21">
        <v>4.8839848184337322</v>
      </c>
      <c r="X640" s="13" t="s">
        <v>2351</v>
      </c>
      <c r="Y6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0" s="1">
        <v>39.954740543600003</v>
      </c>
      <c r="AA640" s="1">
        <v>-82.836374810799995</v>
      </c>
      <c r="AB640" s="1">
        <v>39.9548417775</v>
      </c>
      <c r="AC640" s="1">
        <v>-82.826961676699995</v>
      </c>
    </row>
    <row r="641" spans="1:29" x14ac:dyDescent="0.25">
      <c r="A641" s="13">
        <v>109</v>
      </c>
      <c r="B641" s="22" t="s">
        <v>4966</v>
      </c>
      <c r="C641" s="17">
        <v>6</v>
      </c>
      <c r="D641" s="1" t="s">
        <v>784</v>
      </c>
      <c r="E641" s="1" t="s">
        <v>3249</v>
      </c>
      <c r="F641" s="1" t="s">
        <v>3947</v>
      </c>
      <c r="G641" s="1" t="s">
        <v>3706</v>
      </c>
      <c r="H641" s="1">
        <v>23.2</v>
      </c>
      <c r="I641" s="1">
        <v>23.7</v>
      </c>
      <c r="J641" s="1" t="s">
        <v>3190</v>
      </c>
      <c r="K641" s="1" t="s">
        <v>4982</v>
      </c>
      <c r="L641" s="1">
        <v>0</v>
      </c>
      <c r="M641" s="1">
        <v>0</v>
      </c>
      <c r="N641" s="1">
        <v>11</v>
      </c>
      <c r="O641" s="1">
        <v>15</v>
      </c>
      <c r="P641" s="1">
        <v>58</v>
      </c>
      <c r="Q641" s="16">
        <v>196.578125</v>
      </c>
      <c r="R641" s="21">
        <v>0.55770011700580291</v>
      </c>
      <c r="S641" s="21">
        <v>30.015357823330739</v>
      </c>
      <c r="T641" s="21">
        <v>29.457657706324937</v>
      </c>
      <c r="U641" s="21">
        <v>3.1263558548726048E-2</v>
      </c>
      <c r="V641" s="21">
        <v>4.9152483769824586</v>
      </c>
      <c r="W641" s="21">
        <v>4.8839848184337322</v>
      </c>
      <c r="X641" s="13" t="s">
        <v>2351</v>
      </c>
      <c r="Y6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1" s="1">
        <v>39.954993861799998</v>
      </c>
      <c r="AA641" s="1">
        <v>-82.817557373900001</v>
      </c>
      <c r="AB641" s="1">
        <v>39.955160671500003</v>
      </c>
      <c r="AC641" s="1">
        <v>-82.808147765599998</v>
      </c>
    </row>
    <row r="642" spans="1:29" x14ac:dyDescent="0.25">
      <c r="A642" s="13">
        <v>200</v>
      </c>
      <c r="B642" s="22" t="s">
        <v>3197</v>
      </c>
      <c r="C642" s="17">
        <v>6</v>
      </c>
      <c r="D642" s="1" t="s">
        <v>784</v>
      </c>
      <c r="E642" s="1" t="s">
        <v>1009</v>
      </c>
      <c r="F642" s="1" t="s">
        <v>5385</v>
      </c>
      <c r="G642" s="1" t="s">
        <v>464</v>
      </c>
      <c r="H642" s="21">
        <v>9.8150000000023283</v>
      </c>
      <c r="I642" s="21">
        <v>0</v>
      </c>
      <c r="J642" s="1" t="s">
        <v>258</v>
      </c>
      <c r="K642" s="1" t="s">
        <v>259</v>
      </c>
      <c r="L642" s="1">
        <v>0</v>
      </c>
      <c r="M642" s="1">
        <v>5</v>
      </c>
      <c r="N642" s="1">
        <v>18</v>
      </c>
      <c r="O642" s="1">
        <v>5</v>
      </c>
      <c r="P642" s="1">
        <v>41</v>
      </c>
      <c r="Q642" s="16">
        <v>409.41469840116281</v>
      </c>
      <c r="R642" s="21">
        <v>5.0813135397788072</v>
      </c>
      <c r="S642" s="21">
        <v>14.364729814017041</v>
      </c>
      <c r="T642" s="21">
        <v>9.2834162742382347</v>
      </c>
      <c r="U642" s="21">
        <v>0.34854161637853287</v>
      </c>
      <c r="V642" s="21">
        <v>4.9132250379174112</v>
      </c>
      <c r="W642" s="21">
        <v>4.5646834215388781</v>
      </c>
      <c r="X642" s="13" t="s">
        <v>2351</v>
      </c>
      <c r="Y6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2" s="1">
        <v>39.931122000000002</v>
      </c>
      <c r="AA642" s="1">
        <v>-83.144611999999995</v>
      </c>
      <c r="AB642" s="1">
        <v>0</v>
      </c>
      <c r="AC642" s="1">
        <v>0</v>
      </c>
    </row>
    <row r="643" spans="1:29" x14ac:dyDescent="0.25">
      <c r="A643" s="13">
        <v>110</v>
      </c>
      <c r="B643" s="22" t="s">
        <v>4966</v>
      </c>
      <c r="C643" s="17">
        <v>6</v>
      </c>
      <c r="D643" s="1" t="s">
        <v>784</v>
      </c>
      <c r="E643" s="1" t="s">
        <v>3931</v>
      </c>
      <c r="F643" s="1" t="s">
        <v>3954</v>
      </c>
      <c r="G643" s="1" t="s">
        <v>4360</v>
      </c>
      <c r="H643" s="1">
        <v>1.7</v>
      </c>
      <c r="I643" s="1">
        <v>2.2000000000000002</v>
      </c>
      <c r="J643" s="1" t="s">
        <v>3190</v>
      </c>
      <c r="K643" s="1" t="s">
        <v>4981</v>
      </c>
      <c r="L643" s="1">
        <v>0</v>
      </c>
      <c r="M643" s="1">
        <v>1</v>
      </c>
      <c r="N643" s="1">
        <v>8</v>
      </c>
      <c r="O643" s="1">
        <v>4</v>
      </c>
      <c r="P643" s="1">
        <v>31</v>
      </c>
      <c r="Q643" s="16">
        <v>146.80168968023256</v>
      </c>
      <c r="R643" s="21">
        <v>2.2350389747240667</v>
      </c>
      <c r="S643" s="21">
        <v>18.206890348483853</v>
      </c>
      <c r="T643" s="21">
        <v>15.971851373759787</v>
      </c>
      <c r="U643" s="21">
        <v>0.13481918061076922</v>
      </c>
      <c r="V643" s="21">
        <v>4.9124502287253504</v>
      </c>
      <c r="W643" s="21">
        <v>4.7776310481145812</v>
      </c>
      <c r="X643" s="13" t="s">
        <v>2351</v>
      </c>
      <c r="Y6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3" s="1">
        <v>39.968188005199998</v>
      </c>
      <c r="AA643" s="1">
        <v>-83.021995701199998</v>
      </c>
      <c r="AB643" s="1">
        <v>39.975316217699998</v>
      </c>
      <c r="AC643" s="1">
        <v>-83.021129920199996</v>
      </c>
    </row>
    <row r="644" spans="1:29" x14ac:dyDescent="0.25">
      <c r="A644" s="13">
        <v>201</v>
      </c>
      <c r="B644" s="22" t="s">
        <v>3197</v>
      </c>
      <c r="C644" s="17">
        <v>2</v>
      </c>
      <c r="D644" s="1" t="s">
        <v>786</v>
      </c>
      <c r="E644" s="1" t="s">
        <v>1010</v>
      </c>
      <c r="F644" s="1" t="s">
        <v>5480</v>
      </c>
      <c r="G644" s="1" t="s">
        <v>465</v>
      </c>
      <c r="H644" s="21">
        <v>14.221000000005006</v>
      </c>
      <c r="I644" s="21">
        <v>0</v>
      </c>
      <c r="J644" s="1" t="s">
        <v>258</v>
      </c>
      <c r="K644" s="1" t="s">
        <v>259</v>
      </c>
      <c r="L644" s="1">
        <v>0</v>
      </c>
      <c r="M644" s="1">
        <v>2</v>
      </c>
      <c r="N644" s="1">
        <v>12</v>
      </c>
      <c r="O644" s="1">
        <v>14</v>
      </c>
      <c r="P644" s="1">
        <v>77</v>
      </c>
      <c r="Q644" s="16">
        <v>309.04087936046511</v>
      </c>
      <c r="R644" s="21">
        <v>6.4684553598038352</v>
      </c>
      <c r="S644" s="21">
        <v>20.939164627089955</v>
      </c>
      <c r="T644" s="21">
        <v>14.47070926728612</v>
      </c>
      <c r="U644" s="21">
        <v>0.4436895832010701</v>
      </c>
      <c r="V644" s="21">
        <v>4.9106188350598696</v>
      </c>
      <c r="W644" s="21">
        <v>4.4669292518587991</v>
      </c>
      <c r="X644" s="13" t="s">
        <v>2351</v>
      </c>
      <c r="Y6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4" s="1">
        <v>41.677608999999997</v>
      </c>
      <c r="AA644" s="1">
        <v>-83.605191000000005</v>
      </c>
      <c r="AB644" s="1">
        <v>0</v>
      </c>
      <c r="AC644" s="1">
        <v>0</v>
      </c>
    </row>
    <row r="645" spans="1:29" x14ac:dyDescent="0.25">
      <c r="A645" s="13">
        <v>111</v>
      </c>
      <c r="B645" s="22" t="s">
        <v>4966</v>
      </c>
      <c r="C645" s="17">
        <v>12</v>
      </c>
      <c r="D645" s="1" t="s">
        <v>794</v>
      </c>
      <c r="E645" s="1" t="s">
        <v>3978</v>
      </c>
      <c r="F645" s="1" t="s">
        <v>3979</v>
      </c>
      <c r="G645" s="1" t="s">
        <v>3712</v>
      </c>
      <c r="H645" s="1">
        <v>0.1</v>
      </c>
      <c r="I645" s="1">
        <v>0.6</v>
      </c>
      <c r="J645" s="1" t="s">
        <v>3190</v>
      </c>
      <c r="K645" s="1" t="s">
        <v>4981</v>
      </c>
      <c r="L645" s="1">
        <v>0</v>
      </c>
      <c r="M645" s="1">
        <v>0</v>
      </c>
      <c r="N645" s="1">
        <v>5</v>
      </c>
      <c r="O645" s="1">
        <v>8</v>
      </c>
      <c r="P645" s="1">
        <v>21</v>
      </c>
      <c r="Q645" s="16">
        <v>89.234375</v>
      </c>
      <c r="R645" s="21">
        <v>2.1795654304843812</v>
      </c>
      <c r="S645" s="21">
        <v>14.091310209630494</v>
      </c>
      <c r="T645" s="21">
        <v>11.911744779146114</v>
      </c>
      <c r="U645" s="21">
        <v>0.131141205956009</v>
      </c>
      <c r="V645" s="21">
        <v>4.907166657501941</v>
      </c>
      <c r="W645" s="21">
        <v>4.7760254515459319</v>
      </c>
      <c r="X645" s="13" t="s">
        <v>2351</v>
      </c>
      <c r="Y6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5" s="1">
        <v>41.609706614399997</v>
      </c>
      <c r="AA645" s="1">
        <v>-81.486833323200003</v>
      </c>
      <c r="AB645" s="1">
        <v>41.6142487694</v>
      </c>
      <c r="AC645" s="1">
        <v>-81.479397639799998</v>
      </c>
    </row>
    <row r="646" spans="1:29" x14ac:dyDescent="0.25">
      <c r="A646" s="13">
        <v>202</v>
      </c>
      <c r="B646" s="22" t="s">
        <v>3197</v>
      </c>
      <c r="C646" s="17">
        <v>12</v>
      </c>
      <c r="D646" s="1" t="s">
        <v>785</v>
      </c>
      <c r="E646" s="1" t="s">
        <v>1011</v>
      </c>
      <c r="F646" s="1" t="s">
        <v>5658</v>
      </c>
      <c r="G646" s="1" t="s">
        <v>466</v>
      </c>
      <c r="H646" s="21">
        <v>0.95299999999406282</v>
      </c>
      <c r="I646" s="21">
        <v>0</v>
      </c>
      <c r="J646" s="1" t="s">
        <v>258</v>
      </c>
      <c r="K646" s="1" t="s">
        <v>259</v>
      </c>
      <c r="L646" s="1">
        <v>2</v>
      </c>
      <c r="M646" s="1">
        <v>2</v>
      </c>
      <c r="N646" s="1">
        <v>13</v>
      </c>
      <c r="O646" s="1">
        <v>13</v>
      </c>
      <c r="P646" s="1">
        <v>27</v>
      </c>
      <c r="Q646" s="16">
        <v>352.50363372093022</v>
      </c>
      <c r="R646" s="21">
        <v>4.2109000642281025</v>
      </c>
      <c r="S646" s="21">
        <v>11.349622062150823</v>
      </c>
      <c r="T646" s="21">
        <v>7.1387219979227208</v>
      </c>
      <c r="U646" s="21">
        <v>0.28883750300093064</v>
      </c>
      <c r="V646" s="21">
        <v>4.9038257869002209</v>
      </c>
      <c r="W646" s="21">
        <v>4.6149882838992902</v>
      </c>
      <c r="X646" s="13" t="s">
        <v>2351</v>
      </c>
      <c r="Y6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6" s="1">
        <v>41.463410000000003</v>
      </c>
      <c r="AA646" s="1">
        <v>-81.633324000000002</v>
      </c>
      <c r="AB646" s="1">
        <v>0</v>
      </c>
      <c r="AC646" s="1">
        <v>0</v>
      </c>
    </row>
    <row r="647" spans="1:29" x14ac:dyDescent="0.25">
      <c r="A647" s="13">
        <v>254</v>
      </c>
      <c r="B647" s="22" t="s">
        <v>4937</v>
      </c>
      <c r="C647" s="17">
        <v>12</v>
      </c>
      <c r="D647" s="1" t="s">
        <v>785</v>
      </c>
      <c r="E647" s="1" t="s">
        <v>3848</v>
      </c>
      <c r="F647" s="1" t="s">
        <v>4507</v>
      </c>
      <c r="G647" s="1" t="s">
        <v>3917</v>
      </c>
      <c r="H647" s="1">
        <v>16.2</v>
      </c>
      <c r="I647" s="1">
        <v>16.7</v>
      </c>
      <c r="J647" s="1" t="s">
        <v>3190</v>
      </c>
      <c r="K647" s="1" t="s">
        <v>4987</v>
      </c>
      <c r="L647" s="1">
        <v>0</v>
      </c>
      <c r="M647" s="1">
        <v>0</v>
      </c>
      <c r="N647" s="1">
        <v>5</v>
      </c>
      <c r="O647" s="1">
        <v>8</v>
      </c>
      <c r="P647" s="1">
        <v>23</v>
      </c>
      <c r="Q647" s="16">
        <v>91.234375</v>
      </c>
      <c r="R647" s="21">
        <v>0.90668776686461261</v>
      </c>
      <c r="S647" s="21">
        <v>14.600586357383245</v>
      </c>
      <c r="T647" s="21">
        <v>13.693898590518632</v>
      </c>
      <c r="U647" s="21">
        <v>8.3600722288556695E-2</v>
      </c>
      <c r="V647" s="21">
        <v>4.9028658300433579</v>
      </c>
      <c r="W647" s="21">
        <v>4.8192651077548012</v>
      </c>
      <c r="X647" s="13" t="s">
        <v>2351</v>
      </c>
      <c r="Y6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7" s="1">
        <v>41.452050164100001</v>
      </c>
      <c r="AA647" s="1">
        <v>-81.725271869899998</v>
      </c>
      <c r="AB647" s="1">
        <v>41.454749695499999</v>
      </c>
      <c r="AC647" s="1">
        <v>-81.7163811052</v>
      </c>
    </row>
    <row r="648" spans="1:29" x14ac:dyDescent="0.25">
      <c r="A648" s="13">
        <v>255</v>
      </c>
      <c r="B648" s="22" t="s">
        <v>4937</v>
      </c>
      <c r="C648" s="17">
        <v>6</v>
      </c>
      <c r="D648" s="1" t="s">
        <v>784</v>
      </c>
      <c r="E648" s="1" t="s">
        <v>3848</v>
      </c>
      <c r="F648" s="1" t="s">
        <v>3873</v>
      </c>
      <c r="G648" s="1" t="s">
        <v>3917</v>
      </c>
      <c r="H648" s="1">
        <v>27.8</v>
      </c>
      <c r="I648" s="1">
        <v>28.3</v>
      </c>
      <c r="J648" s="1" t="s">
        <v>3190</v>
      </c>
      <c r="K648" s="1" t="s">
        <v>4987</v>
      </c>
      <c r="L648" s="1">
        <v>0</v>
      </c>
      <c r="M648" s="1">
        <v>2</v>
      </c>
      <c r="N648" s="1">
        <v>5</v>
      </c>
      <c r="O648" s="1">
        <v>7</v>
      </c>
      <c r="P648" s="1">
        <v>33</v>
      </c>
      <c r="Q648" s="16">
        <v>188.15025436046511</v>
      </c>
      <c r="R648" s="21">
        <v>0.91093492223278638</v>
      </c>
      <c r="S648" s="21">
        <v>17.514299038003866</v>
      </c>
      <c r="T648" s="21">
        <v>16.603364115771079</v>
      </c>
      <c r="U648" s="21">
        <v>7.793714721653229E-2</v>
      </c>
      <c r="V648" s="21">
        <v>4.9009214062359003</v>
      </c>
      <c r="W648" s="21">
        <v>4.8229842590193677</v>
      </c>
      <c r="X648" s="13" t="s">
        <v>2351</v>
      </c>
      <c r="Y6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8" s="1">
        <v>40.105997507799998</v>
      </c>
      <c r="AA648" s="1">
        <v>-82.980487410400002</v>
      </c>
      <c r="AB648" s="1">
        <v>40.1124394024</v>
      </c>
      <c r="AC648" s="1">
        <v>-82.976154243799996</v>
      </c>
    </row>
    <row r="649" spans="1:29" x14ac:dyDescent="0.25">
      <c r="A649" s="13">
        <v>203</v>
      </c>
      <c r="B649" s="22" t="s">
        <v>3197</v>
      </c>
      <c r="C649" s="17">
        <v>6</v>
      </c>
      <c r="D649" s="1" t="s">
        <v>784</v>
      </c>
      <c r="E649" s="1" t="s">
        <v>1012</v>
      </c>
      <c r="F649" s="1" t="s">
        <v>5561</v>
      </c>
      <c r="G649" s="1" t="s">
        <v>467</v>
      </c>
      <c r="H649" s="21">
        <v>3.5549999999930151</v>
      </c>
      <c r="I649" s="21">
        <v>0</v>
      </c>
      <c r="J649" s="1" t="s">
        <v>258</v>
      </c>
      <c r="K649" s="1" t="s">
        <v>259</v>
      </c>
      <c r="L649" s="1">
        <v>0</v>
      </c>
      <c r="M649" s="1">
        <v>2</v>
      </c>
      <c r="N649" s="1">
        <v>18</v>
      </c>
      <c r="O649" s="1">
        <v>6</v>
      </c>
      <c r="P649" s="1">
        <v>13</v>
      </c>
      <c r="Q649" s="16">
        <v>248.82212936046511</v>
      </c>
      <c r="R649" s="21">
        <v>9.2022396233758901</v>
      </c>
      <c r="S649" s="21">
        <v>8.0667697019809967</v>
      </c>
      <c r="T649" s="21">
        <v>-1.1354699213948933</v>
      </c>
      <c r="U649" s="21">
        <v>0.63120755047397314</v>
      </c>
      <c r="V649" s="21">
        <v>4.8961348633317687</v>
      </c>
      <c r="W649" s="21">
        <v>4.2649273128577958</v>
      </c>
      <c r="X649" s="13" t="s">
        <v>2351</v>
      </c>
      <c r="Y6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49" s="1">
        <v>39.980004000000001</v>
      </c>
      <c r="AA649" s="1">
        <v>-82.913155000000003</v>
      </c>
      <c r="AB649" s="1">
        <v>0</v>
      </c>
      <c r="AC649" s="1">
        <v>0</v>
      </c>
    </row>
    <row r="650" spans="1:29" x14ac:dyDescent="0.25">
      <c r="A650" s="13">
        <v>52</v>
      </c>
      <c r="B650" s="22" t="s">
        <v>3201</v>
      </c>
      <c r="C650" s="17">
        <v>4</v>
      </c>
      <c r="D650" s="1" t="s">
        <v>801</v>
      </c>
      <c r="E650" s="1" t="s">
        <v>1903</v>
      </c>
      <c r="F650" s="1" t="s">
        <v>5285</v>
      </c>
      <c r="G650" s="1" t="s">
        <v>1392</v>
      </c>
      <c r="H650" s="21">
        <v>19.644000000000233</v>
      </c>
      <c r="I650" s="21">
        <v>0</v>
      </c>
      <c r="J650" s="1" t="s">
        <v>258</v>
      </c>
      <c r="K650" s="1" t="s">
        <v>259</v>
      </c>
      <c r="L650" s="1">
        <v>1</v>
      </c>
      <c r="M650" s="1">
        <v>1</v>
      </c>
      <c r="N650" s="1">
        <v>13</v>
      </c>
      <c r="O650" s="1">
        <v>11</v>
      </c>
      <c r="P650" s="1">
        <v>74</v>
      </c>
      <c r="Q650" s="16">
        <v>299.27525436046511</v>
      </c>
      <c r="R650" s="21">
        <v>12.067711484289422</v>
      </c>
      <c r="S650" s="21">
        <v>20.391860636420489</v>
      </c>
      <c r="T650" s="21">
        <v>8.3241491521310671</v>
      </c>
      <c r="U650" s="21">
        <v>0.8422317943224451</v>
      </c>
      <c r="V650" s="21">
        <v>4.8945589253179582</v>
      </c>
      <c r="W650" s="21">
        <v>4.0523271309955131</v>
      </c>
      <c r="X650" s="13" t="s">
        <v>2351</v>
      </c>
      <c r="Y6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0" s="1">
        <v>40.987932999999998</v>
      </c>
      <c r="AA650" s="1">
        <v>-80.662749000000005</v>
      </c>
      <c r="AB650" s="1">
        <v>0</v>
      </c>
      <c r="AC650" s="1">
        <v>0</v>
      </c>
    </row>
    <row r="651" spans="1:29" x14ac:dyDescent="0.25">
      <c r="A651" s="13">
        <v>204</v>
      </c>
      <c r="B651" s="22" t="s">
        <v>3197</v>
      </c>
      <c r="C651" s="17">
        <v>12</v>
      </c>
      <c r="D651" s="1" t="s">
        <v>785</v>
      </c>
      <c r="E651" s="1" t="s">
        <v>1013</v>
      </c>
      <c r="F651" s="1" t="s">
        <v>5659</v>
      </c>
      <c r="G651" s="1" t="s">
        <v>468</v>
      </c>
      <c r="H651" s="21">
        <v>1.1450000000040745</v>
      </c>
      <c r="I651" s="21">
        <v>0</v>
      </c>
      <c r="J651" s="1" t="s">
        <v>258</v>
      </c>
      <c r="K651" s="1" t="s">
        <v>259</v>
      </c>
      <c r="L651" s="1">
        <v>0</v>
      </c>
      <c r="M651" s="1">
        <v>2</v>
      </c>
      <c r="N651" s="1">
        <v>10</v>
      </c>
      <c r="O651" s="1">
        <v>16</v>
      </c>
      <c r="P651" s="1">
        <v>20</v>
      </c>
      <c r="Q651" s="16">
        <v>247.82212936046511</v>
      </c>
      <c r="R651" s="21">
        <v>5.2286598258393013</v>
      </c>
      <c r="S651" s="21">
        <v>9.9014969060596183</v>
      </c>
      <c r="T651" s="21">
        <v>4.672837080220317</v>
      </c>
      <c r="U651" s="21">
        <v>0.35864851340601561</v>
      </c>
      <c r="V651" s="21">
        <v>4.8944982584056005</v>
      </c>
      <c r="W651" s="21">
        <v>4.5358497449995845</v>
      </c>
      <c r="X651" s="13" t="s">
        <v>2351</v>
      </c>
      <c r="Y6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1" s="1">
        <v>41.44417</v>
      </c>
      <c r="AA651" s="1">
        <v>-81.579714999999993</v>
      </c>
      <c r="AB651" s="1">
        <v>0</v>
      </c>
      <c r="AC651" s="1">
        <v>0</v>
      </c>
    </row>
    <row r="652" spans="1:29" x14ac:dyDescent="0.25">
      <c r="A652" s="13">
        <v>205</v>
      </c>
      <c r="B652" s="22" t="s">
        <v>3197</v>
      </c>
      <c r="C652" s="17">
        <v>6</v>
      </c>
      <c r="D652" s="1" t="s">
        <v>784</v>
      </c>
      <c r="E652" s="1" t="s">
        <v>1014</v>
      </c>
      <c r="F652" s="1" t="s">
        <v>5647</v>
      </c>
      <c r="G652" s="1" t="s">
        <v>469</v>
      </c>
      <c r="H652" s="21">
        <v>2.7930000000051223</v>
      </c>
      <c r="I652" s="21">
        <v>0</v>
      </c>
      <c r="J652" s="1" t="s">
        <v>258</v>
      </c>
      <c r="K652" s="1" t="s">
        <v>259</v>
      </c>
      <c r="L652" s="1">
        <v>0</v>
      </c>
      <c r="M652" s="1">
        <v>1</v>
      </c>
      <c r="N652" s="1">
        <v>14</v>
      </c>
      <c r="O652" s="1">
        <v>15</v>
      </c>
      <c r="P652" s="1">
        <v>30</v>
      </c>
      <c r="Q652" s="16">
        <v>233.89543968023256</v>
      </c>
      <c r="R652" s="21">
        <v>5.7972083743017926</v>
      </c>
      <c r="S652" s="21">
        <v>11.216434190262415</v>
      </c>
      <c r="T652" s="21">
        <v>5.4192258159606226</v>
      </c>
      <c r="U652" s="21">
        <v>0.39764686068757532</v>
      </c>
      <c r="V652" s="21">
        <v>4.8943834598913059</v>
      </c>
      <c r="W652" s="21">
        <v>4.4967365992037305</v>
      </c>
      <c r="X652" s="13" t="s">
        <v>2351</v>
      </c>
      <c r="Y6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2" s="1">
        <v>40.020314999999997</v>
      </c>
      <c r="AA652" s="1">
        <v>-82.911319000000006</v>
      </c>
      <c r="AB652" s="1">
        <v>0</v>
      </c>
      <c r="AC652" s="1">
        <v>0</v>
      </c>
    </row>
    <row r="653" spans="1:29" x14ac:dyDescent="0.25">
      <c r="A653" s="13">
        <v>256</v>
      </c>
      <c r="B653" s="22" t="s">
        <v>4937</v>
      </c>
      <c r="C653" s="17">
        <v>12</v>
      </c>
      <c r="D653" s="1" t="s">
        <v>785</v>
      </c>
      <c r="E653" s="1" t="s">
        <v>3848</v>
      </c>
      <c r="F653" s="1" t="s">
        <v>4507</v>
      </c>
      <c r="G653" s="1" t="s">
        <v>3917</v>
      </c>
      <c r="H653" s="1">
        <v>9.6999999999999993</v>
      </c>
      <c r="I653" s="1">
        <v>10.199999999999999</v>
      </c>
      <c r="J653" s="1" t="s">
        <v>3190</v>
      </c>
      <c r="K653" s="1" t="s">
        <v>4989</v>
      </c>
      <c r="L653" s="1">
        <v>1</v>
      </c>
      <c r="M653" s="1">
        <v>1</v>
      </c>
      <c r="N653" s="1">
        <v>9</v>
      </c>
      <c r="O653" s="1">
        <v>7</v>
      </c>
      <c r="P653" s="1">
        <v>37</v>
      </c>
      <c r="Q653" s="16">
        <v>218.33775436046511</v>
      </c>
      <c r="R653" s="21">
        <v>0.682320153185203</v>
      </c>
      <c r="S653" s="21">
        <v>21.50596597161411</v>
      </c>
      <c r="T653" s="21">
        <v>20.823645818428908</v>
      </c>
      <c r="U653" s="21">
        <v>5.2026896434550871E-2</v>
      </c>
      <c r="V653" s="21">
        <v>4.8866464023742706</v>
      </c>
      <c r="W653" s="21">
        <v>4.8346195059397195</v>
      </c>
      <c r="X653" s="13" t="s">
        <v>2351</v>
      </c>
      <c r="Y6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3" s="1">
        <v>41.414811343899999</v>
      </c>
      <c r="AA653" s="1">
        <v>-81.817607003000006</v>
      </c>
      <c r="AB653" s="1">
        <v>41.421708270700002</v>
      </c>
      <c r="AC653" s="1">
        <v>-81.819688729199996</v>
      </c>
    </row>
    <row r="654" spans="1:29" x14ac:dyDescent="0.25">
      <c r="A654" s="13">
        <v>206</v>
      </c>
      <c r="B654" s="22" t="s">
        <v>3197</v>
      </c>
      <c r="C654" s="17">
        <v>6</v>
      </c>
      <c r="D654" s="1" t="s">
        <v>784</v>
      </c>
      <c r="E654" s="1" t="s">
        <v>1015</v>
      </c>
      <c r="F654" s="1" t="s">
        <v>5653</v>
      </c>
      <c r="G654" s="1" t="s">
        <v>470</v>
      </c>
      <c r="H654" s="21">
        <v>3.6870000000053551</v>
      </c>
      <c r="I654" s="21">
        <v>0</v>
      </c>
      <c r="J654" s="1" t="s">
        <v>258</v>
      </c>
      <c r="K654" s="1" t="s">
        <v>259</v>
      </c>
      <c r="L654" s="1">
        <v>0</v>
      </c>
      <c r="M654" s="1">
        <v>1</v>
      </c>
      <c r="N654" s="1">
        <v>14</v>
      </c>
      <c r="O654" s="1">
        <v>10</v>
      </c>
      <c r="P654" s="1">
        <v>30</v>
      </c>
      <c r="Q654" s="16">
        <v>211.70793968023256</v>
      </c>
      <c r="R654" s="21">
        <v>15.861081382695088</v>
      </c>
      <c r="S654" s="21">
        <v>11.283178491607234</v>
      </c>
      <c r="T654" s="21">
        <v>-4.5779028910878541</v>
      </c>
      <c r="U654" s="21">
        <v>1.0879562733845094</v>
      </c>
      <c r="V654" s="21">
        <v>4.8796544878948538</v>
      </c>
      <c r="W654" s="21">
        <v>3.7916982145103444</v>
      </c>
      <c r="X654" s="13" t="s">
        <v>2351</v>
      </c>
      <c r="Y6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4" s="1">
        <v>40.114209000000002</v>
      </c>
      <c r="AA654" s="1">
        <v>-83.090566999999993</v>
      </c>
      <c r="AB654" s="1">
        <v>0</v>
      </c>
      <c r="AC654" s="1">
        <v>0</v>
      </c>
    </row>
    <row r="655" spans="1:29" x14ac:dyDescent="0.25">
      <c r="A655" s="13">
        <v>257</v>
      </c>
      <c r="B655" s="22" t="s">
        <v>4937</v>
      </c>
      <c r="C655" s="17">
        <v>6</v>
      </c>
      <c r="D655" s="1" t="s">
        <v>784</v>
      </c>
      <c r="E655" s="1" t="s">
        <v>3848</v>
      </c>
      <c r="F655" s="1" t="s">
        <v>3855</v>
      </c>
      <c r="G655" s="1" t="s">
        <v>3917</v>
      </c>
      <c r="H655" s="1">
        <v>12.4</v>
      </c>
      <c r="I655" s="1">
        <v>12.9</v>
      </c>
      <c r="J655" s="1" t="s">
        <v>3190</v>
      </c>
      <c r="K655" s="1" t="s">
        <v>4987</v>
      </c>
      <c r="L655" s="1">
        <v>0</v>
      </c>
      <c r="M655" s="1">
        <v>0</v>
      </c>
      <c r="N655" s="1">
        <v>8</v>
      </c>
      <c r="O655" s="1">
        <v>5</v>
      </c>
      <c r="P655" s="1">
        <v>17</v>
      </c>
      <c r="Q655" s="16">
        <v>91.5625</v>
      </c>
      <c r="R655" s="21">
        <v>1.1204600121760779</v>
      </c>
      <c r="S655" s="21">
        <v>12.111599156570666</v>
      </c>
      <c r="T655" s="21">
        <v>10.991139144394587</v>
      </c>
      <c r="U655" s="21">
        <v>8.9733136206992303E-2</v>
      </c>
      <c r="V655" s="21">
        <v>4.8710935101227273</v>
      </c>
      <c r="W655" s="21">
        <v>4.7813603739157351</v>
      </c>
      <c r="X655" s="13" t="s">
        <v>2351</v>
      </c>
      <c r="Y6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5" s="1">
        <v>39.912152667699999</v>
      </c>
      <c r="AA655" s="1">
        <v>-83.019073651400006</v>
      </c>
      <c r="AB655" s="1">
        <v>39.918238209099997</v>
      </c>
      <c r="AC655" s="1">
        <v>-83.014036642199997</v>
      </c>
    </row>
    <row r="656" spans="1:29" x14ac:dyDescent="0.25">
      <c r="A656" s="13">
        <v>207</v>
      </c>
      <c r="B656" s="22" t="s">
        <v>3197</v>
      </c>
      <c r="C656" s="17">
        <v>6</v>
      </c>
      <c r="D656" s="1" t="s">
        <v>784</v>
      </c>
      <c r="E656" s="1" t="s">
        <v>1016</v>
      </c>
      <c r="F656" s="1" t="s">
        <v>5660</v>
      </c>
      <c r="G656" s="1" t="s">
        <v>471</v>
      </c>
      <c r="H656" s="21">
        <v>0.23799999999755528</v>
      </c>
      <c r="I656" s="21">
        <v>0</v>
      </c>
      <c r="J656" s="1" t="s">
        <v>258</v>
      </c>
      <c r="K656" s="1" t="s">
        <v>259</v>
      </c>
      <c r="L656" s="1">
        <v>1</v>
      </c>
      <c r="M656" s="1">
        <v>3</v>
      </c>
      <c r="N656" s="1">
        <v>21</v>
      </c>
      <c r="O656" s="1">
        <v>4</v>
      </c>
      <c r="P656" s="1">
        <v>36</v>
      </c>
      <c r="Q656" s="16">
        <v>373.94113372093022</v>
      </c>
      <c r="R656" s="21">
        <v>5.7670803946664675</v>
      </c>
      <c r="S656" s="21">
        <v>12.567716627890748</v>
      </c>
      <c r="T656" s="21">
        <v>6.8006362332242807</v>
      </c>
      <c r="U656" s="21">
        <v>0.3955802976545898</v>
      </c>
      <c r="V656" s="21">
        <v>4.8700526558931054</v>
      </c>
      <c r="W656" s="21">
        <v>4.4744723582385157</v>
      </c>
      <c r="X656" s="13" t="s">
        <v>2351</v>
      </c>
      <c r="Y6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6" s="1">
        <v>39.957669000000003</v>
      </c>
      <c r="AA656" s="1">
        <v>-83.038141999999993</v>
      </c>
      <c r="AB656" s="1">
        <v>0</v>
      </c>
      <c r="AC656" s="1">
        <v>0</v>
      </c>
    </row>
    <row r="657" spans="1:29" x14ac:dyDescent="0.25">
      <c r="A657" s="13">
        <v>208</v>
      </c>
      <c r="B657" s="22" t="s">
        <v>3197</v>
      </c>
      <c r="C657" s="17">
        <v>12</v>
      </c>
      <c r="D657" s="1" t="s">
        <v>785</v>
      </c>
      <c r="E657" s="1" t="s">
        <v>1017</v>
      </c>
      <c r="F657" s="1" t="s">
        <v>5554</v>
      </c>
      <c r="G657" s="1" t="s">
        <v>472</v>
      </c>
      <c r="H657" s="21">
        <v>3.5979999999981374</v>
      </c>
      <c r="I657" s="21">
        <v>0</v>
      </c>
      <c r="J657" s="1" t="s">
        <v>258</v>
      </c>
      <c r="K657" s="1" t="s">
        <v>260</v>
      </c>
      <c r="L657" s="1">
        <v>0</v>
      </c>
      <c r="M657" s="1">
        <v>1</v>
      </c>
      <c r="N657" s="1">
        <v>10</v>
      </c>
      <c r="O657" s="1">
        <v>20</v>
      </c>
      <c r="P657" s="1">
        <v>60</v>
      </c>
      <c r="Q657" s="16">
        <v>259.89543968023258</v>
      </c>
      <c r="R657" s="21">
        <v>4.9755031767888305</v>
      </c>
      <c r="S657" s="21">
        <v>15.494806093472819</v>
      </c>
      <c r="T657" s="21">
        <v>10.519302916683989</v>
      </c>
      <c r="U657" s="21">
        <v>0.35069891300570089</v>
      </c>
      <c r="V657" s="21">
        <v>4.8671924815199743</v>
      </c>
      <c r="W657" s="21">
        <v>4.5164935685142735</v>
      </c>
      <c r="X657" s="13" t="s">
        <v>2351</v>
      </c>
      <c r="Y6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7" s="1">
        <v>41.464481999999997</v>
      </c>
      <c r="AA657" s="1">
        <v>-81.564982000000001</v>
      </c>
      <c r="AB657" s="1">
        <v>0</v>
      </c>
      <c r="AC657" s="1">
        <v>0</v>
      </c>
    </row>
    <row r="658" spans="1:29" x14ac:dyDescent="0.25">
      <c r="A658" s="13">
        <v>209</v>
      </c>
      <c r="B658" s="22" t="s">
        <v>3197</v>
      </c>
      <c r="C658" s="17">
        <v>6</v>
      </c>
      <c r="D658" s="1" t="s">
        <v>784</v>
      </c>
      <c r="E658" s="1" t="s">
        <v>1018</v>
      </c>
      <c r="F658" s="1" t="s">
        <v>5639</v>
      </c>
      <c r="G658" s="1" t="s">
        <v>473</v>
      </c>
      <c r="H658" s="21">
        <v>3.8120000000053551</v>
      </c>
      <c r="I658" s="21">
        <v>0</v>
      </c>
      <c r="J658" s="1" t="s">
        <v>258</v>
      </c>
      <c r="K658" s="1" t="s">
        <v>259</v>
      </c>
      <c r="L658" s="1">
        <v>0</v>
      </c>
      <c r="M658" s="1">
        <v>3</v>
      </c>
      <c r="N658" s="1">
        <v>14</v>
      </c>
      <c r="O658" s="1">
        <v>9</v>
      </c>
      <c r="P658" s="1">
        <v>47</v>
      </c>
      <c r="Q658" s="16">
        <v>315.62381904069764</v>
      </c>
      <c r="R658" s="21">
        <v>10.067608426971633</v>
      </c>
      <c r="S658" s="21">
        <v>14.820270792973769</v>
      </c>
      <c r="T658" s="21">
        <v>4.7526623660021361</v>
      </c>
      <c r="U658" s="21">
        <v>0.69056563558476647</v>
      </c>
      <c r="V658" s="21">
        <v>4.8624087947085117</v>
      </c>
      <c r="W658" s="21">
        <v>4.1718431591237453</v>
      </c>
      <c r="X658" s="13" t="s">
        <v>2351</v>
      </c>
      <c r="Y6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8" s="1">
        <v>39.943426000000002</v>
      </c>
      <c r="AA658" s="1">
        <v>-82.853641999999994</v>
      </c>
      <c r="AB658" s="1">
        <v>0</v>
      </c>
      <c r="AC658" s="1">
        <v>0</v>
      </c>
    </row>
    <row r="659" spans="1:29" x14ac:dyDescent="0.25">
      <c r="A659" s="13">
        <v>112</v>
      </c>
      <c r="B659" s="22" t="s">
        <v>4966</v>
      </c>
      <c r="C659" s="17">
        <v>12</v>
      </c>
      <c r="D659" s="1" t="s">
        <v>785</v>
      </c>
      <c r="E659" s="1" t="s">
        <v>4046</v>
      </c>
      <c r="F659" s="1" t="s">
        <v>4008</v>
      </c>
      <c r="G659" s="1" t="s">
        <v>3716</v>
      </c>
      <c r="H659" s="1">
        <v>16.399999999999999</v>
      </c>
      <c r="I659" s="1">
        <v>16.899999999999999</v>
      </c>
      <c r="J659" s="1" t="s">
        <v>3190</v>
      </c>
      <c r="K659" s="1" t="s">
        <v>4982</v>
      </c>
      <c r="L659" s="1">
        <v>1</v>
      </c>
      <c r="M659" s="1">
        <v>3</v>
      </c>
      <c r="N659" s="1">
        <v>8</v>
      </c>
      <c r="O659" s="1">
        <v>18</v>
      </c>
      <c r="P659" s="1">
        <v>93</v>
      </c>
      <c r="Q659" s="16">
        <v>407.95675872093022</v>
      </c>
      <c r="R659" s="21">
        <v>0.38958984393913992</v>
      </c>
      <c r="S659" s="21">
        <v>47.274537681835128</v>
      </c>
      <c r="T659" s="21">
        <v>46.884947837895986</v>
      </c>
      <c r="U659" s="21">
        <v>2.1858742215620824E-2</v>
      </c>
      <c r="V659" s="21">
        <v>4.8613665371726302</v>
      </c>
      <c r="W659" s="21">
        <v>4.8395077949570098</v>
      </c>
      <c r="X659" s="13" t="s">
        <v>2351</v>
      </c>
      <c r="Y6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59" s="1">
        <v>41.4710936285</v>
      </c>
      <c r="AA659" s="1">
        <v>-81.699611848700002</v>
      </c>
      <c r="AB659" s="1">
        <v>41.478247234500003</v>
      </c>
      <c r="AC659" s="1">
        <v>-81.699457849599995</v>
      </c>
    </row>
    <row r="660" spans="1:29" x14ac:dyDescent="0.25">
      <c r="A660" s="13">
        <v>210</v>
      </c>
      <c r="B660" s="22" t="s">
        <v>3197</v>
      </c>
      <c r="C660" s="17">
        <v>5</v>
      </c>
      <c r="D660" s="1" t="s">
        <v>797</v>
      </c>
      <c r="E660" s="1" t="s">
        <v>1019</v>
      </c>
      <c r="F660" s="1" t="s">
        <v>5661</v>
      </c>
      <c r="G660" s="1" t="s">
        <v>474</v>
      </c>
      <c r="H660" s="21">
        <v>0.77000000000407454</v>
      </c>
      <c r="I660" s="21">
        <v>0</v>
      </c>
      <c r="J660" s="1" t="s">
        <v>258</v>
      </c>
      <c r="K660" s="1" t="s">
        <v>261</v>
      </c>
      <c r="L660" s="1">
        <v>0</v>
      </c>
      <c r="M660" s="1">
        <v>2</v>
      </c>
      <c r="N660" s="1">
        <v>14</v>
      </c>
      <c r="O660" s="1">
        <v>10</v>
      </c>
      <c r="P660" s="1">
        <v>115</v>
      </c>
      <c r="Q660" s="16">
        <v>342.38462936046511</v>
      </c>
      <c r="R660" s="21">
        <v>13.350372883671659</v>
      </c>
      <c r="S660" s="21">
        <v>28.012762736317605</v>
      </c>
      <c r="T660" s="21">
        <v>14.662389852645946</v>
      </c>
      <c r="U660" s="21">
        <v>0.92800407249946026</v>
      </c>
      <c r="V660" s="21">
        <v>4.857776759212201</v>
      </c>
      <c r="W660" s="21">
        <v>3.9297726867127407</v>
      </c>
      <c r="X660" s="13" t="s">
        <v>2351</v>
      </c>
      <c r="Y6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0" s="1">
        <v>39.929338000000001</v>
      </c>
      <c r="AA660" s="1">
        <v>-82.788490999999993</v>
      </c>
      <c r="AB660" s="1">
        <v>0</v>
      </c>
      <c r="AC660" s="1">
        <v>0</v>
      </c>
    </row>
    <row r="661" spans="1:29" x14ac:dyDescent="0.25">
      <c r="A661" s="13">
        <v>113</v>
      </c>
      <c r="B661" s="22" t="s">
        <v>4966</v>
      </c>
      <c r="C661" s="17">
        <v>8</v>
      </c>
      <c r="D661" s="1" t="s">
        <v>787</v>
      </c>
      <c r="E661" s="1" t="s">
        <v>3965</v>
      </c>
      <c r="F661" s="1" t="s">
        <v>3966</v>
      </c>
      <c r="G661" s="1" t="s">
        <v>4370</v>
      </c>
      <c r="H661" s="1">
        <v>1</v>
      </c>
      <c r="I661" s="1">
        <v>1.5</v>
      </c>
      <c r="J661" s="1" t="s">
        <v>3190</v>
      </c>
      <c r="K661" s="1" t="s">
        <v>4982</v>
      </c>
      <c r="L661" s="1">
        <v>0</v>
      </c>
      <c r="M661" s="1">
        <v>4</v>
      </c>
      <c r="N661" s="1">
        <v>11</v>
      </c>
      <c r="O661" s="1">
        <v>9</v>
      </c>
      <c r="P661" s="1">
        <v>34</v>
      </c>
      <c r="Q661" s="16">
        <v>328.65988372093022</v>
      </c>
      <c r="R661" s="21">
        <v>0.58800323634554263</v>
      </c>
      <c r="S661" s="21">
        <v>22.493026355444556</v>
      </c>
      <c r="T661" s="21">
        <v>21.905023119099013</v>
      </c>
      <c r="U661" s="21">
        <v>3.2958038847745931E-2</v>
      </c>
      <c r="V661" s="21">
        <v>4.8566246409168601</v>
      </c>
      <c r="W661" s="21">
        <v>4.8236666020691139</v>
      </c>
      <c r="X661" s="13" t="s">
        <v>2351</v>
      </c>
      <c r="Y6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1" s="1">
        <v>39.134187215499999</v>
      </c>
      <c r="AA661" s="1">
        <v>-84.537807794800003</v>
      </c>
      <c r="AB661" s="1">
        <v>39.139329066499997</v>
      </c>
      <c r="AC661" s="1">
        <v>-84.541773847800002</v>
      </c>
    </row>
    <row r="662" spans="1:29" x14ac:dyDescent="0.25">
      <c r="A662" s="13">
        <v>258</v>
      </c>
      <c r="B662" s="22" t="s">
        <v>4937</v>
      </c>
      <c r="C662" s="17">
        <v>6</v>
      </c>
      <c r="D662" s="1" t="s">
        <v>784</v>
      </c>
      <c r="E662" s="1" t="s">
        <v>4493</v>
      </c>
      <c r="F662" s="1" t="s">
        <v>4494</v>
      </c>
      <c r="G662" s="1" t="s">
        <v>4565</v>
      </c>
      <c r="H662" s="1">
        <v>53.9</v>
      </c>
      <c r="I662" s="1">
        <v>54.4</v>
      </c>
      <c r="J662" s="1" t="s">
        <v>3190</v>
      </c>
      <c r="K662" s="1" t="s">
        <v>4990</v>
      </c>
      <c r="L662" s="1">
        <v>0</v>
      </c>
      <c r="M662" s="1">
        <v>5</v>
      </c>
      <c r="N662" s="1">
        <v>4</v>
      </c>
      <c r="O662" s="1">
        <v>7</v>
      </c>
      <c r="P662" s="1">
        <v>27</v>
      </c>
      <c r="Q662" s="16">
        <v>312.63344840116281</v>
      </c>
      <c r="R662" s="21">
        <v>0.53852741543588156</v>
      </c>
      <c r="S662" s="21">
        <v>16.849137833623594</v>
      </c>
      <c r="T662" s="21">
        <v>16.310610418187711</v>
      </c>
      <c r="U662" s="21">
        <v>4.1983134926795312E-2</v>
      </c>
      <c r="V662" s="21">
        <v>4.8452149207029676</v>
      </c>
      <c r="W662" s="21">
        <v>4.8032317857761724</v>
      </c>
      <c r="X662" s="13" t="s">
        <v>2351</v>
      </c>
      <c r="Y6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2" s="1">
        <v>39.883583383500003</v>
      </c>
      <c r="AA662" s="1">
        <v>-83.023134837800001</v>
      </c>
      <c r="AB662" s="1">
        <v>39.887792549099998</v>
      </c>
      <c r="AC662" s="1">
        <v>-83.030784252000004</v>
      </c>
    </row>
    <row r="663" spans="1:29" x14ac:dyDescent="0.25">
      <c r="A663" s="13">
        <v>53</v>
      </c>
      <c r="B663" s="22" t="s">
        <v>3201</v>
      </c>
      <c r="C663" s="17">
        <v>6</v>
      </c>
      <c r="D663" s="1" t="s">
        <v>784</v>
      </c>
      <c r="E663" s="1" t="s">
        <v>1904</v>
      </c>
      <c r="F663" s="1" t="s">
        <v>5286</v>
      </c>
      <c r="G663" s="1" t="s">
        <v>1393</v>
      </c>
      <c r="H663" s="21">
        <v>6.3800000000046566</v>
      </c>
      <c r="I663" s="21">
        <v>0</v>
      </c>
      <c r="J663" s="1" t="s">
        <v>258</v>
      </c>
      <c r="K663" s="1" t="s">
        <v>259</v>
      </c>
      <c r="L663" s="1">
        <v>0</v>
      </c>
      <c r="M663" s="1">
        <v>0</v>
      </c>
      <c r="N663" s="1">
        <v>11</v>
      </c>
      <c r="O663" s="1">
        <v>17</v>
      </c>
      <c r="P663" s="1">
        <v>54</v>
      </c>
      <c r="Q663" s="16">
        <v>201.453125</v>
      </c>
      <c r="R663" s="21">
        <v>7.8766858786259215</v>
      </c>
      <c r="S663" s="21">
        <v>16.039774684844286</v>
      </c>
      <c r="T663" s="21">
        <v>8.1630888062183651</v>
      </c>
      <c r="U663" s="21">
        <v>0.54973101482463904</v>
      </c>
      <c r="V663" s="21">
        <v>4.8438783552333584</v>
      </c>
      <c r="W663" s="21">
        <v>4.2941473404087196</v>
      </c>
      <c r="X663" s="13" t="s">
        <v>2351</v>
      </c>
      <c r="Y6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3" s="1">
        <v>39.953963999999999</v>
      </c>
      <c r="AA663" s="1">
        <v>-83.094686999999993</v>
      </c>
      <c r="AB663" s="1">
        <v>0</v>
      </c>
      <c r="AC663" s="1">
        <v>0</v>
      </c>
    </row>
    <row r="664" spans="1:29" x14ac:dyDescent="0.25">
      <c r="A664" s="13">
        <v>259</v>
      </c>
      <c r="B664" s="22" t="s">
        <v>4937</v>
      </c>
      <c r="C664" s="17">
        <v>12</v>
      </c>
      <c r="D664" s="1" t="s">
        <v>785</v>
      </c>
      <c r="E664" s="1" t="s">
        <v>4499</v>
      </c>
      <c r="F664" s="1" t="s">
        <v>4513</v>
      </c>
      <c r="G664" s="1" t="s">
        <v>4566</v>
      </c>
      <c r="H664" s="1">
        <v>12.6</v>
      </c>
      <c r="I664" s="1">
        <v>13.1</v>
      </c>
      <c r="J664" s="1" t="s">
        <v>3190</v>
      </c>
      <c r="K664" s="1" t="s">
        <v>4987</v>
      </c>
      <c r="L664" s="1">
        <v>1</v>
      </c>
      <c r="M664" s="1">
        <v>1</v>
      </c>
      <c r="N664" s="1">
        <v>5</v>
      </c>
      <c r="O664" s="1">
        <v>6</v>
      </c>
      <c r="P664" s="1">
        <v>26</v>
      </c>
      <c r="Q664" s="16">
        <v>176.71275436046511</v>
      </c>
      <c r="R664" s="21">
        <v>1.2137842207696894</v>
      </c>
      <c r="S664" s="21">
        <v>15.545663662966584</v>
      </c>
      <c r="T664" s="21">
        <v>14.331879442196895</v>
      </c>
      <c r="U664" s="21">
        <v>8.9864094080272183E-2</v>
      </c>
      <c r="V664" s="21">
        <v>4.8428897109104714</v>
      </c>
      <c r="W664" s="21">
        <v>4.7530256168301994</v>
      </c>
      <c r="X664" s="13" t="s">
        <v>2351</v>
      </c>
      <c r="Y6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4" s="1">
        <v>41.422899687200001</v>
      </c>
      <c r="AA664" s="1">
        <v>-81.743103092300004</v>
      </c>
      <c r="AB664" s="1">
        <v>41.421825320000004</v>
      </c>
      <c r="AC664" s="1">
        <v>-81.733639606699995</v>
      </c>
    </row>
    <row r="665" spans="1:29" x14ac:dyDescent="0.25">
      <c r="A665" s="13">
        <v>260</v>
      </c>
      <c r="B665" s="22" t="s">
        <v>4937</v>
      </c>
      <c r="C665" s="17">
        <v>12</v>
      </c>
      <c r="D665" s="1" t="s">
        <v>785</v>
      </c>
      <c r="E665" s="1" t="s">
        <v>4535</v>
      </c>
      <c r="F665" s="1" t="s">
        <v>4536</v>
      </c>
      <c r="G665" s="1" t="s">
        <v>3922</v>
      </c>
      <c r="H665" s="1">
        <v>7.9</v>
      </c>
      <c r="I665" s="1">
        <v>8.4</v>
      </c>
      <c r="J665" s="1" t="s">
        <v>3190</v>
      </c>
      <c r="K665" s="1" t="s">
        <v>4987</v>
      </c>
      <c r="L665" s="1">
        <v>0</v>
      </c>
      <c r="M665" s="1">
        <v>2</v>
      </c>
      <c r="N665" s="1">
        <v>5</v>
      </c>
      <c r="O665" s="1">
        <v>6</v>
      </c>
      <c r="P665" s="1">
        <v>32</v>
      </c>
      <c r="Q665" s="16">
        <v>182.71275436046511</v>
      </c>
      <c r="R665" s="21">
        <v>1.0228811832657447</v>
      </c>
      <c r="S665" s="21">
        <v>17.800701618662057</v>
      </c>
      <c r="T665" s="21">
        <v>16.777820435396311</v>
      </c>
      <c r="U665" s="21">
        <v>8.7682686927861839E-2</v>
      </c>
      <c r="V665" s="21">
        <v>4.8423835557873502</v>
      </c>
      <c r="W665" s="21">
        <v>4.7547008688594881</v>
      </c>
      <c r="X665" s="13" t="s">
        <v>2351</v>
      </c>
      <c r="Y6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5" s="1">
        <v>41.3895965225</v>
      </c>
      <c r="AA665" s="1">
        <v>-81.652856651799993</v>
      </c>
      <c r="AB665" s="1">
        <v>41.3968286072</v>
      </c>
      <c r="AC665" s="1">
        <v>-81.652671854900007</v>
      </c>
    </row>
    <row r="666" spans="1:29" x14ac:dyDescent="0.25">
      <c r="A666" s="13">
        <v>54</v>
      </c>
      <c r="B666" s="22" t="s">
        <v>3201</v>
      </c>
      <c r="C666" s="17">
        <v>2</v>
      </c>
      <c r="D666" s="1" t="s">
        <v>786</v>
      </c>
      <c r="E666" s="1" t="s">
        <v>1905</v>
      </c>
      <c r="F666" s="1" t="s">
        <v>5287</v>
      </c>
      <c r="G666" s="1" t="s">
        <v>1394</v>
      </c>
      <c r="H666" s="21">
        <v>10.296000000002095</v>
      </c>
      <c r="I666" s="21">
        <v>0</v>
      </c>
      <c r="J666" s="1" t="s">
        <v>258</v>
      </c>
      <c r="K666" s="1" t="s">
        <v>259</v>
      </c>
      <c r="L666" s="1">
        <v>0</v>
      </c>
      <c r="M666" s="1">
        <v>2</v>
      </c>
      <c r="N666" s="1">
        <v>16</v>
      </c>
      <c r="O666" s="1">
        <v>12</v>
      </c>
      <c r="P666" s="1">
        <v>51</v>
      </c>
      <c r="Q666" s="16">
        <v>300.35337936046511</v>
      </c>
      <c r="R666" s="21">
        <v>5.010388622109005</v>
      </c>
      <c r="S666" s="21">
        <v>15.843800577093422</v>
      </c>
      <c r="T666" s="21">
        <v>10.833411954984417</v>
      </c>
      <c r="U666" s="21">
        <v>0.34968590398812555</v>
      </c>
      <c r="V666" s="21">
        <v>4.8329862478126602</v>
      </c>
      <c r="W666" s="21">
        <v>4.4833003438245349</v>
      </c>
      <c r="X666" s="13" t="s">
        <v>2351</v>
      </c>
      <c r="Y6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6" s="1">
        <v>41.623804</v>
      </c>
      <c r="AA666" s="1">
        <v>-83.684152999999995</v>
      </c>
      <c r="AB666" s="1">
        <v>0</v>
      </c>
      <c r="AC666" s="1">
        <v>0</v>
      </c>
    </row>
    <row r="667" spans="1:29" x14ac:dyDescent="0.25">
      <c r="A667" s="13">
        <v>211</v>
      </c>
      <c r="B667" s="22" t="s">
        <v>3197</v>
      </c>
      <c r="C667" s="17">
        <v>4</v>
      </c>
      <c r="D667" s="1" t="s">
        <v>795</v>
      </c>
      <c r="E667" s="1" t="s">
        <v>1020</v>
      </c>
      <c r="F667" s="1" t="s">
        <v>5662</v>
      </c>
      <c r="G667" s="1" t="s">
        <v>475</v>
      </c>
      <c r="H667" s="21">
        <v>1.892159955271</v>
      </c>
      <c r="I667" s="21">
        <v>0</v>
      </c>
      <c r="J667" s="1" t="s">
        <v>258</v>
      </c>
      <c r="K667" s="1" t="s">
        <v>259</v>
      </c>
      <c r="L667" s="1">
        <v>0</v>
      </c>
      <c r="M667" s="1">
        <v>1</v>
      </c>
      <c r="N667" s="1">
        <v>13</v>
      </c>
      <c r="O667" s="1">
        <v>13</v>
      </c>
      <c r="P667" s="1">
        <v>111</v>
      </c>
      <c r="Q667" s="16">
        <v>299.47356468023258</v>
      </c>
      <c r="R667" s="21">
        <v>10.595072703791452</v>
      </c>
      <c r="S667" s="21">
        <v>26.554022465736821</v>
      </c>
      <c r="T667" s="21">
        <v>15.95894976194537</v>
      </c>
      <c r="U667" s="21">
        <v>0.72674589688639757</v>
      </c>
      <c r="V667" s="21">
        <v>4.8304690249100588</v>
      </c>
      <c r="W667" s="21">
        <v>4.1037231280236615</v>
      </c>
      <c r="X667" s="13" t="s">
        <v>2351</v>
      </c>
      <c r="Y6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7" s="1">
        <v>41.163597000000003</v>
      </c>
      <c r="AA667" s="1">
        <v>-81.477253000000005</v>
      </c>
      <c r="AB667" s="1">
        <v>0</v>
      </c>
      <c r="AC667" s="1">
        <v>0</v>
      </c>
    </row>
    <row r="668" spans="1:29" x14ac:dyDescent="0.25">
      <c r="A668" s="13">
        <v>261</v>
      </c>
      <c r="B668" s="22" t="s">
        <v>4937</v>
      </c>
      <c r="C668" s="17">
        <v>6</v>
      </c>
      <c r="D668" s="1" t="s">
        <v>784</v>
      </c>
      <c r="E668" s="1" t="s">
        <v>4491</v>
      </c>
      <c r="F668" s="1" t="s">
        <v>4512</v>
      </c>
      <c r="G668" s="1" t="s">
        <v>4564</v>
      </c>
      <c r="H668" s="1">
        <v>3.6</v>
      </c>
      <c r="I668" s="1">
        <v>4.0999999999999996</v>
      </c>
      <c r="J668" s="1" t="s">
        <v>3190</v>
      </c>
      <c r="K668" s="1" t="s">
        <v>4988</v>
      </c>
      <c r="L668" s="1">
        <v>1</v>
      </c>
      <c r="M668" s="1">
        <v>1</v>
      </c>
      <c r="N668" s="1">
        <v>9</v>
      </c>
      <c r="O668" s="1">
        <v>5</v>
      </c>
      <c r="P668" s="1">
        <v>36</v>
      </c>
      <c r="Q668" s="16">
        <v>208.46275436046511</v>
      </c>
      <c r="R668" s="21">
        <v>1.4062879862317488</v>
      </c>
      <c r="S668" s="21">
        <v>21.460344900636169</v>
      </c>
      <c r="T668" s="21">
        <v>20.05405691440442</v>
      </c>
      <c r="U668" s="21">
        <v>0.10851767245922916</v>
      </c>
      <c r="V668" s="21">
        <v>4.8149608053921229</v>
      </c>
      <c r="W668" s="21">
        <v>4.7064431329328933</v>
      </c>
      <c r="X668" s="13" t="s">
        <v>2351</v>
      </c>
      <c r="Y6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8" s="1">
        <v>39.973318735900001</v>
      </c>
      <c r="AA668" s="1">
        <v>-83.004943470900002</v>
      </c>
      <c r="AB668" s="1">
        <v>39.975540842299999</v>
      </c>
      <c r="AC668" s="1">
        <v>-82.996312564500002</v>
      </c>
    </row>
    <row r="669" spans="1:29" x14ac:dyDescent="0.25">
      <c r="A669" s="13">
        <v>212</v>
      </c>
      <c r="B669" s="22" t="s">
        <v>3197</v>
      </c>
      <c r="C669" s="17">
        <v>6</v>
      </c>
      <c r="D669" s="1" t="s">
        <v>784</v>
      </c>
      <c r="E669" s="1" t="s">
        <v>1021</v>
      </c>
      <c r="F669" s="1" t="s">
        <v>5663</v>
      </c>
      <c r="G669" s="1" t="s">
        <v>476</v>
      </c>
      <c r="H669" s="21">
        <v>0.5580000000045402</v>
      </c>
      <c r="I669" s="21">
        <v>0</v>
      </c>
      <c r="J669" s="1" t="s">
        <v>258</v>
      </c>
      <c r="K669" s="1" t="s">
        <v>261</v>
      </c>
      <c r="L669" s="1">
        <v>0</v>
      </c>
      <c r="M669" s="1">
        <v>0</v>
      </c>
      <c r="N669" s="1">
        <v>17</v>
      </c>
      <c r="O669" s="1">
        <v>10</v>
      </c>
      <c r="P669" s="1">
        <v>32</v>
      </c>
      <c r="Q669" s="16">
        <v>187.671875</v>
      </c>
      <c r="R669" s="21">
        <v>5.09366812791301</v>
      </c>
      <c r="S669" s="21">
        <v>12.68308637435471</v>
      </c>
      <c r="T669" s="21">
        <v>7.5894182464417002</v>
      </c>
      <c r="U669" s="21">
        <v>0.35406837006367997</v>
      </c>
      <c r="V669" s="21">
        <v>4.8138042240909655</v>
      </c>
      <c r="W669" s="21">
        <v>4.4597358540272856</v>
      </c>
      <c r="X669" s="13" t="s">
        <v>2351</v>
      </c>
      <c r="Y6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69" s="1">
        <v>39.942650999999998</v>
      </c>
      <c r="AA669" s="1">
        <v>-83.094256999999999</v>
      </c>
      <c r="AB669" s="1">
        <v>0</v>
      </c>
      <c r="AC669" s="1">
        <v>0</v>
      </c>
    </row>
    <row r="670" spans="1:29" x14ac:dyDescent="0.25">
      <c r="A670" s="13">
        <v>114</v>
      </c>
      <c r="B670" s="22" t="s">
        <v>4966</v>
      </c>
      <c r="C670" s="17">
        <v>8</v>
      </c>
      <c r="D670" s="1" t="s">
        <v>787</v>
      </c>
      <c r="E670" s="1" t="s">
        <v>4047</v>
      </c>
      <c r="F670" s="1" t="s">
        <v>4048</v>
      </c>
      <c r="G670" s="1" t="s">
        <v>3736</v>
      </c>
      <c r="H670" s="1">
        <v>18.5</v>
      </c>
      <c r="I670" s="1">
        <v>19</v>
      </c>
      <c r="J670" s="1" t="s">
        <v>3190</v>
      </c>
      <c r="K670" s="1" t="s">
        <v>4981</v>
      </c>
      <c r="L670" s="1">
        <v>0</v>
      </c>
      <c r="M670" s="1">
        <v>2</v>
      </c>
      <c r="N670" s="1">
        <v>8</v>
      </c>
      <c r="O670" s="1">
        <v>5</v>
      </c>
      <c r="P670" s="1">
        <v>23</v>
      </c>
      <c r="Q670" s="16">
        <v>188.91587936046511</v>
      </c>
      <c r="R670" s="21">
        <v>1.3038571334153346</v>
      </c>
      <c r="S670" s="21">
        <v>14.663195692232925</v>
      </c>
      <c r="T670" s="21">
        <v>13.359338558817591</v>
      </c>
      <c r="U670" s="21">
        <v>7.5724717343269438E-2</v>
      </c>
      <c r="V670" s="21">
        <v>4.8123277017917951</v>
      </c>
      <c r="W670" s="21">
        <v>4.7366029844485258</v>
      </c>
      <c r="X670" s="13" t="s">
        <v>2351</v>
      </c>
      <c r="Y6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0" s="1">
        <v>39.099080021200002</v>
      </c>
      <c r="AA670" s="1">
        <v>-84.555340603199994</v>
      </c>
      <c r="AB670" s="1">
        <v>39.101965514900002</v>
      </c>
      <c r="AC670" s="1">
        <v>-84.547328171700002</v>
      </c>
    </row>
    <row r="671" spans="1:29" x14ac:dyDescent="0.25">
      <c r="A671" s="13">
        <v>115</v>
      </c>
      <c r="B671" s="22" t="s">
        <v>4966</v>
      </c>
      <c r="C671" s="17">
        <v>8</v>
      </c>
      <c r="D671" s="1" t="s">
        <v>787</v>
      </c>
      <c r="E671" s="1" t="s">
        <v>4049</v>
      </c>
      <c r="F671" s="1" t="s">
        <v>3994</v>
      </c>
      <c r="G671" s="1" t="s">
        <v>4377</v>
      </c>
      <c r="H671" s="1">
        <v>1.8</v>
      </c>
      <c r="I671" s="1">
        <v>2.2999999999999998</v>
      </c>
      <c r="J671" s="1" t="s">
        <v>3190</v>
      </c>
      <c r="K671" s="1" t="s">
        <v>4982</v>
      </c>
      <c r="L671" s="1">
        <v>0</v>
      </c>
      <c r="M671" s="1">
        <v>1</v>
      </c>
      <c r="N671" s="1">
        <v>8</v>
      </c>
      <c r="O671" s="1">
        <v>19</v>
      </c>
      <c r="P671" s="1">
        <v>179</v>
      </c>
      <c r="Q671" s="16">
        <v>361.36418968023258</v>
      </c>
      <c r="R671" s="21">
        <v>0.43242810193974812</v>
      </c>
      <c r="S671" s="21">
        <v>79.337191025993093</v>
      </c>
      <c r="T671" s="21">
        <v>78.904762924053344</v>
      </c>
      <c r="U671" s="21">
        <v>2.425610039364173E-2</v>
      </c>
      <c r="V671" s="21">
        <v>4.8081150068355276</v>
      </c>
      <c r="W671" s="21">
        <v>4.7838589064418855</v>
      </c>
      <c r="X671" s="13" t="s">
        <v>2351</v>
      </c>
      <c r="Y6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1" s="1">
        <v>39.135272633100001</v>
      </c>
      <c r="AA671" s="1">
        <v>-84.502460207699997</v>
      </c>
      <c r="AB671" s="1">
        <v>39.134695516800001</v>
      </c>
      <c r="AC671" s="1">
        <v>-84.493204865300001</v>
      </c>
    </row>
    <row r="672" spans="1:29" x14ac:dyDescent="0.25">
      <c r="A672" s="13">
        <v>262</v>
      </c>
      <c r="B672" s="22" t="s">
        <v>4937</v>
      </c>
      <c r="C672" s="17">
        <v>6</v>
      </c>
      <c r="D672" s="1" t="s">
        <v>784</v>
      </c>
      <c r="E672" s="1" t="s">
        <v>4493</v>
      </c>
      <c r="F672" s="1" t="s">
        <v>4508</v>
      </c>
      <c r="G672" s="1" t="s">
        <v>4565</v>
      </c>
      <c r="H672" s="1">
        <v>45.8</v>
      </c>
      <c r="I672" s="1">
        <v>46.3</v>
      </c>
      <c r="J672" s="1" t="s">
        <v>3190</v>
      </c>
      <c r="K672" s="1" t="s">
        <v>4988</v>
      </c>
      <c r="L672" s="1">
        <v>1</v>
      </c>
      <c r="M672" s="1">
        <v>4</v>
      </c>
      <c r="N672" s="1">
        <v>11</v>
      </c>
      <c r="O672" s="1">
        <v>5</v>
      </c>
      <c r="P672" s="1">
        <v>14</v>
      </c>
      <c r="Q672" s="16">
        <v>336.58657340116281</v>
      </c>
      <c r="R672" s="21">
        <v>0.65355530659201888</v>
      </c>
      <c r="S672" s="21">
        <v>14.520189919188576</v>
      </c>
      <c r="T672" s="21">
        <v>13.866634612596558</v>
      </c>
      <c r="U672" s="21">
        <v>5.0512298008686791E-2</v>
      </c>
      <c r="V672" s="21">
        <v>4.8080797879122592</v>
      </c>
      <c r="W672" s="21">
        <v>4.7575674899035727</v>
      </c>
      <c r="X672" s="13" t="s">
        <v>2351</v>
      </c>
      <c r="Y6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2" s="1">
        <v>39.906625506399998</v>
      </c>
      <c r="AA672" s="1">
        <v>-82.893645102400001</v>
      </c>
      <c r="AB672" s="1">
        <v>39.900856092799998</v>
      </c>
      <c r="AC672" s="1">
        <v>-82.899342782100007</v>
      </c>
    </row>
    <row r="673" spans="1:29" x14ac:dyDescent="0.25">
      <c r="A673" s="13">
        <v>263</v>
      </c>
      <c r="B673" s="22" t="s">
        <v>4937</v>
      </c>
      <c r="C673" s="17">
        <v>6</v>
      </c>
      <c r="D673" s="1" t="s">
        <v>784</v>
      </c>
      <c r="E673" s="1" t="s">
        <v>3842</v>
      </c>
      <c r="F673" s="1" t="s">
        <v>4501</v>
      </c>
      <c r="G673" s="1" t="s">
        <v>3916</v>
      </c>
      <c r="H673" s="1">
        <v>18.5</v>
      </c>
      <c r="I673" s="1">
        <v>19</v>
      </c>
      <c r="J673" s="1" t="s">
        <v>3190</v>
      </c>
      <c r="K673" s="1" t="s">
        <v>4980</v>
      </c>
      <c r="L673" s="1">
        <v>2</v>
      </c>
      <c r="M673" s="1">
        <v>3</v>
      </c>
      <c r="N673" s="1">
        <v>12</v>
      </c>
      <c r="O673" s="1">
        <v>7</v>
      </c>
      <c r="P673" s="1">
        <v>42</v>
      </c>
      <c r="Q673" s="16">
        <v>380.00844840116281</v>
      </c>
      <c r="R673" s="21">
        <v>0.60846969847782306</v>
      </c>
      <c r="S673" s="21">
        <v>25.103908103280467</v>
      </c>
      <c r="T673" s="21">
        <v>24.495438404802645</v>
      </c>
      <c r="U673" s="21">
        <v>4.3883320207977958E-2</v>
      </c>
      <c r="V673" s="21">
        <v>4.8079997958465883</v>
      </c>
      <c r="W673" s="21">
        <v>4.7641164756386107</v>
      </c>
      <c r="X673" s="13" t="s">
        <v>2351</v>
      </c>
      <c r="Y6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3" s="1">
        <v>39.932709351699998</v>
      </c>
      <c r="AA673" s="1">
        <v>-82.931900236100006</v>
      </c>
      <c r="AB673" s="1">
        <v>39.931900446900002</v>
      </c>
      <c r="AC673" s="1">
        <v>-82.922653325300004</v>
      </c>
    </row>
    <row r="674" spans="1:29" x14ac:dyDescent="0.25">
      <c r="A674" s="13">
        <v>264</v>
      </c>
      <c r="B674" s="22" t="s">
        <v>4937</v>
      </c>
      <c r="C674" s="17">
        <v>8</v>
      </c>
      <c r="D674" s="1" t="s">
        <v>788</v>
      </c>
      <c r="E674" s="1" t="s">
        <v>4524</v>
      </c>
      <c r="F674" s="1" t="s">
        <v>4537</v>
      </c>
      <c r="G674" s="1" t="s">
        <v>3918</v>
      </c>
      <c r="H674" s="1">
        <v>3.1</v>
      </c>
      <c r="I674" s="1">
        <v>3.6</v>
      </c>
      <c r="J674" s="1" t="s">
        <v>3190</v>
      </c>
      <c r="K674" s="1" t="s">
        <v>4987</v>
      </c>
      <c r="L674" s="1">
        <v>0</v>
      </c>
      <c r="M674" s="1">
        <v>1</v>
      </c>
      <c r="N674" s="1">
        <v>5</v>
      </c>
      <c r="O674" s="1">
        <v>7</v>
      </c>
      <c r="P674" s="1">
        <v>19</v>
      </c>
      <c r="Q674" s="16">
        <v>128.47356468023256</v>
      </c>
      <c r="R674" s="21">
        <v>1.1692197208865589</v>
      </c>
      <c r="S674" s="21">
        <v>12.666779955995406</v>
      </c>
      <c r="T674" s="21">
        <v>11.497560235108846</v>
      </c>
      <c r="U674" s="21">
        <v>8.3172399948490558E-2</v>
      </c>
      <c r="V674" s="21">
        <v>4.7940739463882007</v>
      </c>
      <c r="W674" s="21">
        <v>4.7109015464397102</v>
      </c>
      <c r="X674" s="13" t="s">
        <v>2351</v>
      </c>
      <c r="Y6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4" s="1">
        <v>39.336517689200001</v>
      </c>
      <c r="AA674" s="1">
        <v>-84.407220406299999</v>
      </c>
      <c r="AB674" s="1">
        <v>39.340307972799998</v>
      </c>
      <c r="AC674" s="1">
        <v>-84.399292782000003</v>
      </c>
    </row>
    <row r="675" spans="1:29" x14ac:dyDescent="0.25">
      <c r="A675" s="13">
        <v>265</v>
      </c>
      <c r="B675" s="22" t="s">
        <v>4937</v>
      </c>
      <c r="C675" s="17">
        <v>8</v>
      </c>
      <c r="D675" s="1" t="s">
        <v>787</v>
      </c>
      <c r="E675" s="1" t="s">
        <v>4522</v>
      </c>
      <c r="F675" s="1" t="s">
        <v>4523</v>
      </c>
      <c r="G675" s="1" t="s">
        <v>3917</v>
      </c>
      <c r="H675" s="1">
        <v>15.9</v>
      </c>
      <c r="I675" s="1">
        <v>16.399999999999999</v>
      </c>
      <c r="J675" s="1" t="s">
        <v>3190</v>
      </c>
      <c r="K675" s="1" t="s">
        <v>4985</v>
      </c>
      <c r="L675" s="1">
        <v>1</v>
      </c>
      <c r="M675" s="1">
        <v>1</v>
      </c>
      <c r="N675" s="1">
        <v>7</v>
      </c>
      <c r="O675" s="1">
        <v>11</v>
      </c>
      <c r="P675" s="1">
        <v>56</v>
      </c>
      <c r="Q675" s="16">
        <v>241.99400436046511</v>
      </c>
      <c r="R675" s="21">
        <v>1.2687329038435926</v>
      </c>
      <c r="S675" s="21">
        <v>30.400572931209052</v>
      </c>
      <c r="T675" s="21">
        <v>29.13184002736546</v>
      </c>
      <c r="U675" s="21">
        <v>9.0079216389444508E-2</v>
      </c>
      <c r="V675" s="21">
        <v>4.7875745218836316</v>
      </c>
      <c r="W675" s="21">
        <v>4.6974953054941873</v>
      </c>
      <c r="X675" s="13" t="s">
        <v>2351</v>
      </c>
      <c r="Y6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5" s="1">
        <v>39.248922383100002</v>
      </c>
      <c r="AA675" s="1">
        <v>-84.365725378099995</v>
      </c>
      <c r="AB675" s="1">
        <v>39.255855797599999</v>
      </c>
      <c r="AC675" s="1">
        <v>-84.363274902499995</v>
      </c>
    </row>
    <row r="676" spans="1:29" x14ac:dyDescent="0.25">
      <c r="A676" s="13">
        <v>213</v>
      </c>
      <c r="B676" s="22" t="s">
        <v>3197</v>
      </c>
      <c r="C676" s="17">
        <v>6</v>
      </c>
      <c r="D676" s="1" t="s">
        <v>784</v>
      </c>
      <c r="E676" s="1" t="s">
        <v>1022</v>
      </c>
      <c r="F676" s="1" t="s">
        <v>5664</v>
      </c>
      <c r="G676" s="1" t="s">
        <v>477</v>
      </c>
      <c r="H676" s="21">
        <v>1.3699999999953434</v>
      </c>
      <c r="I676" s="21">
        <v>0</v>
      </c>
      <c r="J676" s="1" t="s">
        <v>258</v>
      </c>
      <c r="K676" s="1" t="s">
        <v>259</v>
      </c>
      <c r="L676" s="1">
        <v>0</v>
      </c>
      <c r="M676" s="1">
        <v>2</v>
      </c>
      <c r="N676" s="1">
        <v>18</v>
      </c>
      <c r="O676" s="1">
        <v>8</v>
      </c>
      <c r="P676" s="1">
        <v>28</v>
      </c>
      <c r="Q676" s="16">
        <v>272.69712936046511</v>
      </c>
      <c r="R676" s="21">
        <v>6.221714524550638</v>
      </c>
      <c r="S676" s="21">
        <v>10.922145689139255</v>
      </c>
      <c r="T676" s="21">
        <v>4.7004311645886165</v>
      </c>
      <c r="U676" s="21">
        <v>0.42676493392042714</v>
      </c>
      <c r="V676" s="21">
        <v>4.7870978665585451</v>
      </c>
      <c r="W676" s="21">
        <v>4.3603329326381175</v>
      </c>
      <c r="X676" s="13" t="s">
        <v>2351</v>
      </c>
      <c r="Y6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6" s="1">
        <v>39.967948</v>
      </c>
      <c r="AA676" s="1">
        <v>-82.950535000000002</v>
      </c>
      <c r="AB676" s="1">
        <v>0</v>
      </c>
      <c r="AC676" s="1">
        <v>0</v>
      </c>
    </row>
    <row r="677" spans="1:29" x14ac:dyDescent="0.25">
      <c r="A677" s="13">
        <v>116</v>
      </c>
      <c r="B677" s="22" t="s">
        <v>4966</v>
      </c>
      <c r="C677" s="17">
        <v>6</v>
      </c>
      <c r="D677" s="1" t="s">
        <v>784</v>
      </c>
      <c r="E677" s="1" t="s">
        <v>4050</v>
      </c>
      <c r="F677" s="1" t="s">
        <v>4051</v>
      </c>
      <c r="G677" s="1" t="s">
        <v>4393</v>
      </c>
      <c r="H677" s="1">
        <v>1.3</v>
      </c>
      <c r="I677" s="1">
        <v>1.8</v>
      </c>
      <c r="J677" s="1" t="s">
        <v>3190</v>
      </c>
      <c r="K677" s="1" t="s">
        <v>4982</v>
      </c>
      <c r="L677" s="1">
        <v>0</v>
      </c>
      <c r="M677" s="1">
        <v>2</v>
      </c>
      <c r="N677" s="1">
        <v>17</v>
      </c>
      <c r="O677" s="1">
        <v>5</v>
      </c>
      <c r="P677" s="1">
        <v>36</v>
      </c>
      <c r="Q677" s="16">
        <v>260.83775436046511</v>
      </c>
      <c r="R677" s="21">
        <v>0.57315635214415472</v>
      </c>
      <c r="S677" s="21">
        <v>23.097917527686754</v>
      </c>
      <c r="T677" s="21">
        <v>22.524761175542601</v>
      </c>
      <c r="U677" s="21">
        <v>3.2127862752241915E-2</v>
      </c>
      <c r="V677" s="21">
        <v>4.7791800566652185</v>
      </c>
      <c r="W677" s="21">
        <v>4.7470521939129764</v>
      </c>
      <c r="X677" s="13" t="s">
        <v>2351</v>
      </c>
      <c r="Y6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7" s="1">
        <v>40.023855620699997</v>
      </c>
      <c r="AA677" s="1">
        <v>-82.989609146299998</v>
      </c>
      <c r="AB677" s="1">
        <v>40.023433896199997</v>
      </c>
      <c r="AC677" s="1">
        <v>-82.980234367500003</v>
      </c>
    </row>
    <row r="678" spans="1:29" x14ac:dyDescent="0.25">
      <c r="A678" s="13">
        <v>117</v>
      </c>
      <c r="B678" s="22" t="s">
        <v>4966</v>
      </c>
      <c r="C678" s="17">
        <v>6</v>
      </c>
      <c r="D678" s="1" t="s">
        <v>784</v>
      </c>
      <c r="E678" s="1" t="s">
        <v>4052</v>
      </c>
      <c r="F678" s="1" t="s">
        <v>4053</v>
      </c>
      <c r="G678" s="1" t="s">
        <v>4394</v>
      </c>
      <c r="H678" s="1">
        <v>2.6</v>
      </c>
      <c r="I678" s="1">
        <v>3.1</v>
      </c>
      <c r="J678" s="1" t="s">
        <v>3190</v>
      </c>
      <c r="K678" s="1" t="s">
        <v>4982</v>
      </c>
      <c r="L678" s="1">
        <v>0</v>
      </c>
      <c r="M678" s="1">
        <v>1</v>
      </c>
      <c r="N678" s="1">
        <v>15</v>
      </c>
      <c r="O678" s="1">
        <v>8</v>
      </c>
      <c r="P678" s="1">
        <v>38</v>
      </c>
      <c r="Q678" s="16">
        <v>217.37981468023256</v>
      </c>
      <c r="R678" s="21">
        <v>0.61793910833536725</v>
      </c>
      <c r="S678" s="21">
        <v>22.31076403726534</v>
      </c>
      <c r="T678" s="21">
        <v>21.692824928929973</v>
      </c>
      <c r="U678" s="21">
        <v>3.462963362770019E-2</v>
      </c>
      <c r="V678" s="21">
        <v>4.7747717238350917</v>
      </c>
      <c r="W678" s="21">
        <v>4.7401420902073914</v>
      </c>
      <c r="X678" s="13" t="s">
        <v>2351</v>
      </c>
      <c r="Y6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8" s="1">
        <v>39.945433843799997</v>
      </c>
      <c r="AA678" s="1">
        <v>-83.036983621000005</v>
      </c>
      <c r="AB678" s="1">
        <v>39.947865134799997</v>
      </c>
      <c r="AC678" s="1">
        <v>-83.028099665499994</v>
      </c>
    </row>
    <row r="679" spans="1:29" x14ac:dyDescent="0.25">
      <c r="A679" s="13">
        <v>214</v>
      </c>
      <c r="B679" s="22" t="s">
        <v>3197</v>
      </c>
      <c r="C679" s="17">
        <v>12</v>
      </c>
      <c r="D679" s="1" t="s">
        <v>785</v>
      </c>
      <c r="E679" s="1" t="s">
        <v>1023</v>
      </c>
      <c r="F679" s="1" t="s">
        <v>5622</v>
      </c>
      <c r="G679" s="1" t="s">
        <v>478</v>
      </c>
      <c r="H679" s="21">
        <v>6.3500000000058208</v>
      </c>
      <c r="I679" s="21">
        <v>0</v>
      </c>
      <c r="J679" s="1" t="s">
        <v>258</v>
      </c>
      <c r="K679" s="1" t="s">
        <v>259</v>
      </c>
      <c r="L679" s="1">
        <v>0</v>
      </c>
      <c r="M679" s="1">
        <v>3</v>
      </c>
      <c r="N679" s="1">
        <v>8</v>
      </c>
      <c r="O679" s="1">
        <v>15</v>
      </c>
      <c r="P679" s="1">
        <v>77</v>
      </c>
      <c r="Q679" s="16">
        <v>332.96756904069764</v>
      </c>
      <c r="R679" s="21">
        <v>9.458912006447127</v>
      </c>
      <c r="S679" s="21">
        <v>20.565108549785251</v>
      </c>
      <c r="T679" s="21">
        <v>11.106196543338124</v>
      </c>
      <c r="U679" s="21">
        <v>0.64881343260957403</v>
      </c>
      <c r="V679" s="21">
        <v>4.7647748145099369</v>
      </c>
      <c r="W679" s="21">
        <v>4.1159613819003624</v>
      </c>
      <c r="X679" s="13" t="s">
        <v>2351</v>
      </c>
      <c r="Y6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79" s="1">
        <v>41.501351</v>
      </c>
      <c r="AA679" s="1">
        <v>-81.536281000000002</v>
      </c>
      <c r="AB679" s="1">
        <v>0</v>
      </c>
      <c r="AC679" s="1">
        <v>0</v>
      </c>
    </row>
    <row r="680" spans="1:29" x14ac:dyDescent="0.25">
      <c r="A680" s="13">
        <v>215</v>
      </c>
      <c r="B680" s="22" t="s">
        <v>3197</v>
      </c>
      <c r="C680" s="17">
        <v>12</v>
      </c>
      <c r="D680" s="1" t="s">
        <v>785</v>
      </c>
      <c r="E680" s="1" t="s">
        <v>1024</v>
      </c>
      <c r="F680" s="1" t="s">
        <v>5665</v>
      </c>
      <c r="G680" s="1" t="s">
        <v>479</v>
      </c>
      <c r="H680" s="21">
        <v>1.1300000000046566</v>
      </c>
      <c r="I680" s="21">
        <v>0</v>
      </c>
      <c r="J680" s="1" t="s">
        <v>258</v>
      </c>
      <c r="K680" s="1" t="s">
        <v>259</v>
      </c>
      <c r="L680" s="1">
        <v>0</v>
      </c>
      <c r="M680" s="1">
        <v>3</v>
      </c>
      <c r="N680" s="1">
        <v>11</v>
      </c>
      <c r="O680" s="1">
        <v>15</v>
      </c>
      <c r="P680" s="1">
        <v>82</v>
      </c>
      <c r="Q680" s="16">
        <v>357.60819404069764</v>
      </c>
      <c r="R680" s="21">
        <v>4.4548199059332454</v>
      </c>
      <c r="S680" s="21">
        <v>21.925180250364615</v>
      </c>
      <c r="T680" s="21">
        <v>17.47036034443137</v>
      </c>
      <c r="U680" s="21">
        <v>0.30556865238369579</v>
      </c>
      <c r="V680" s="21">
        <v>4.7644901283505057</v>
      </c>
      <c r="W680" s="21">
        <v>4.4589214759668101</v>
      </c>
      <c r="X680" s="13" t="s">
        <v>2351</v>
      </c>
      <c r="Y6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0" s="1">
        <v>41.466372999999997</v>
      </c>
      <c r="AA680" s="1">
        <v>-81.755145999999996</v>
      </c>
      <c r="AB680" s="1">
        <v>0</v>
      </c>
      <c r="AC680" s="1">
        <v>0</v>
      </c>
    </row>
    <row r="681" spans="1:29" x14ac:dyDescent="0.25">
      <c r="A681" s="13">
        <v>118</v>
      </c>
      <c r="B681" s="22" t="s">
        <v>4966</v>
      </c>
      <c r="C681" s="17">
        <v>2</v>
      </c>
      <c r="D681" s="1" t="s">
        <v>786</v>
      </c>
      <c r="E681" s="1" t="s">
        <v>3955</v>
      </c>
      <c r="F681" s="1" t="s">
        <v>3956</v>
      </c>
      <c r="G681" s="1" t="s">
        <v>4366</v>
      </c>
      <c r="H681" s="1">
        <v>3.3</v>
      </c>
      <c r="I681" s="1">
        <v>3.8</v>
      </c>
      <c r="J681" s="1" t="s">
        <v>3190</v>
      </c>
      <c r="K681" s="1" t="s">
        <v>4982</v>
      </c>
      <c r="L681" s="1">
        <v>1</v>
      </c>
      <c r="M681" s="1">
        <v>2</v>
      </c>
      <c r="N681" s="1">
        <v>10</v>
      </c>
      <c r="O681" s="1">
        <v>13</v>
      </c>
      <c r="P681" s="1">
        <v>51</v>
      </c>
      <c r="Q681" s="16">
        <v>311.18631904069764</v>
      </c>
      <c r="R681" s="21">
        <v>0.48772707164158036</v>
      </c>
      <c r="S681" s="21">
        <v>29.437736752017852</v>
      </c>
      <c r="T681" s="21">
        <v>28.950009680376272</v>
      </c>
      <c r="U681" s="21">
        <v>2.7349947836283871E-2</v>
      </c>
      <c r="V681" s="21">
        <v>4.7571796166874893</v>
      </c>
      <c r="W681" s="21">
        <v>4.7298296688512051</v>
      </c>
      <c r="X681" s="13" t="s">
        <v>2351</v>
      </c>
      <c r="Y6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1" s="1">
        <v>41.692317983199999</v>
      </c>
      <c r="AA681" s="1">
        <v>-83.623242758900005</v>
      </c>
      <c r="AB681" s="1">
        <v>41.699554499500003</v>
      </c>
      <c r="AC681" s="1">
        <v>-83.623462112200002</v>
      </c>
    </row>
    <row r="682" spans="1:29" x14ac:dyDescent="0.25">
      <c r="A682" s="13">
        <v>266</v>
      </c>
      <c r="B682" s="22" t="s">
        <v>4937</v>
      </c>
      <c r="C682" s="17">
        <v>6</v>
      </c>
      <c r="D682" s="1" t="s">
        <v>784</v>
      </c>
      <c r="E682" s="1" t="s">
        <v>4493</v>
      </c>
      <c r="F682" s="1" t="s">
        <v>4494</v>
      </c>
      <c r="G682" s="1" t="s">
        <v>4565</v>
      </c>
      <c r="H682" s="1">
        <v>12.2</v>
      </c>
      <c r="I682" s="1">
        <v>12.7</v>
      </c>
      <c r="J682" s="1" t="s">
        <v>3190</v>
      </c>
      <c r="K682" s="1" t="s">
        <v>4987</v>
      </c>
      <c r="L682" s="1">
        <v>0</v>
      </c>
      <c r="M682" s="1">
        <v>3</v>
      </c>
      <c r="N682" s="1">
        <v>9</v>
      </c>
      <c r="O682" s="1">
        <v>1</v>
      </c>
      <c r="P682" s="1">
        <v>24</v>
      </c>
      <c r="Q682" s="16">
        <v>224.38944404069767</v>
      </c>
      <c r="R682" s="21">
        <v>1.1312026921382237</v>
      </c>
      <c r="S682" s="21">
        <v>14.593311066403396</v>
      </c>
      <c r="T682" s="21">
        <v>13.462108374265172</v>
      </c>
      <c r="U682" s="21">
        <v>8.3932442991357173E-2</v>
      </c>
      <c r="V682" s="21">
        <v>4.7513975423676662</v>
      </c>
      <c r="W682" s="21">
        <v>4.6674650993763089</v>
      </c>
      <c r="X682" s="13" t="s">
        <v>2351</v>
      </c>
      <c r="Y6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2" s="1">
        <v>40.026935629800001</v>
      </c>
      <c r="AA682" s="1">
        <v>-83.1222360987</v>
      </c>
      <c r="AB682" s="1">
        <v>40.034057292</v>
      </c>
      <c r="AC682" s="1">
        <v>-83.123934306199999</v>
      </c>
    </row>
    <row r="683" spans="1:29" x14ac:dyDescent="0.25">
      <c r="A683" s="13">
        <v>267</v>
      </c>
      <c r="B683" s="22" t="s">
        <v>4937</v>
      </c>
      <c r="C683" s="17">
        <v>8</v>
      </c>
      <c r="D683" s="1" t="s">
        <v>787</v>
      </c>
      <c r="E683" s="1" t="s">
        <v>4502</v>
      </c>
      <c r="F683" s="1" t="s">
        <v>4503</v>
      </c>
      <c r="G683" s="1" t="s">
        <v>3918</v>
      </c>
      <c r="H683" s="1">
        <v>13.7</v>
      </c>
      <c r="I683" s="1">
        <v>14.2</v>
      </c>
      <c r="J683" s="1" t="s">
        <v>3190</v>
      </c>
      <c r="K683" s="1" t="s">
        <v>4985</v>
      </c>
      <c r="L683" s="1">
        <v>0</v>
      </c>
      <c r="M683" s="1">
        <v>0</v>
      </c>
      <c r="N683" s="1">
        <v>12</v>
      </c>
      <c r="O683" s="1">
        <v>7</v>
      </c>
      <c r="P683" s="1">
        <v>52</v>
      </c>
      <c r="Q683" s="16">
        <v>161.625</v>
      </c>
      <c r="R683" s="21">
        <v>1.2691826563342528</v>
      </c>
      <c r="S683" s="21">
        <v>29.862994578439132</v>
      </c>
      <c r="T683" s="21">
        <v>28.59381192210488</v>
      </c>
      <c r="U683" s="21">
        <v>9.0119872355451602E-2</v>
      </c>
      <c r="V683" s="21">
        <v>4.7511813037019248</v>
      </c>
      <c r="W683" s="21">
        <v>4.6610614313464733</v>
      </c>
      <c r="X683" s="13" t="s">
        <v>2351</v>
      </c>
      <c r="Y6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3" s="1">
        <v>39.2494342691</v>
      </c>
      <c r="AA683" s="1">
        <v>-84.445767380099994</v>
      </c>
      <c r="AB683" s="1">
        <v>39.256261849600001</v>
      </c>
      <c r="AC683" s="1">
        <v>-84.442650481200005</v>
      </c>
    </row>
    <row r="684" spans="1:29" x14ac:dyDescent="0.25">
      <c r="A684" s="13">
        <v>268</v>
      </c>
      <c r="B684" s="22" t="s">
        <v>4937</v>
      </c>
      <c r="C684" s="17">
        <v>6</v>
      </c>
      <c r="D684" s="1" t="s">
        <v>784</v>
      </c>
      <c r="E684" s="1" t="s">
        <v>4493</v>
      </c>
      <c r="F684" s="1" t="s">
        <v>4508</v>
      </c>
      <c r="G684" s="1" t="s">
        <v>4565</v>
      </c>
      <c r="H684" s="1">
        <v>10.5</v>
      </c>
      <c r="I684" s="1">
        <v>11</v>
      </c>
      <c r="J684" s="1" t="s">
        <v>3190</v>
      </c>
      <c r="K684" s="1" t="s">
        <v>4987</v>
      </c>
      <c r="L684" s="1">
        <v>0</v>
      </c>
      <c r="M684" s="1">
        <v>1</v>
      </c>
      <c r="N684" s="1">
        <v>6</v>
      </c>
      <c r="O684" s="1">
        <v>6</v>
      </c>
      <c r="P684" s="1">
        <v>16</v>
      </c>
      <c r="Q684" s="16">
        <v>127.58293968023256</v>
      </c>
      <c r="R684" s="21">
        <v>1.1614738361981574</v>
      </c>
      <c r="S684" s="21">
        <v>11.76228517225886</v>
      </c>
      <c r="T684" s="21">
        <v>10.600811336060703</v>
      </c>
      <c r="U684" s="21">
        <v>7.9600248726772932E-2</v>
      </c>
      <c r="V684" s="21">
        <v>4.7510948826968908</v>
      </c>
      <c r="W684" s="21">
        <v>4.6714946339701182</v>
      </c>
      <c r="X684" s="13" t="s">
        <v>2351</v>
      </c>
      <c r="Y6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4" s="1">
        <v>40.002270234000001</v>
      </c>
      <c r="AA684" s="1">
        <v>-83.118354591499994</v>
      </c>
      <c r="AB684" s="1">
        <v>40.009469222900002</v>
      </c>
      <c r="AC684" s="1">
        <v>-83.119361806800001</v>
      </c>
    </row>
    <row r="685" spans="1:29" x14ac:dyDescent="0.25">
      <c r="A685" s="13">
        <v>269</v>
      </c>
      <c r="B685" s="22" t="s">
        <v>4937</v>
      </c>
      <c r="C685" s="17">
        <v>12</v>
      </c>
      <c r="D685" s="1" t="s">
        <v>785</v>
      </c>
      <c r="E685" s="1" t="s">
        <v>4504</v>
      </c>
      <c r="F685" s="1" t="s">
        <v>4514</v>
      </c>
      <c r="G685" s="1" t="s">
        <v>3920</v>
      </c>
      <c r="H685" s="1">
        <v>15.4</v>
      </c>
      <c r="I685" s="1">
        <v>15.9</v>
      </c>
      <c r="J685" s="1" t="s">
        <v>3190</v>
      </c>
      <c r="K685" s="1" t="s">
        <v>4985</v>
      </c>
      <c r="L685" s="1">
        <v>1</v>
      </c>
      <c r="M685" s="1">
        <v>0</v>
      </c>
      <c r="N685" s="1">
        <v>6</v>
      </c>
      <c r="O685" s="1">
        <v>11</v>
      </c>
      <c r="P685" s="1">
        <v>42</v>
      </c>
      <c r="Q685" s="16">
        <v>175.77043968023256</v>
      </c>
      <c r="R685" s="21">
        <v>1.4427417935906459</v>
      </c>
      <c r="S685" s="21">
        <v>24.262720187705501</v>
      </c>
      <c r="T685" s="21">
        <v>22.819978394114855</v>
      </c>
      <c r="U685" s="21">
        <v>0.11151044562822804</v>
      </c>
      <c r="V685" s="21">
        <v>4.7480627001496778</v>
      </c>
      <c r="W685" s="21">
        <v>4.6365522545214501</v>
      </c>
      <c r="X685" s="13" t="s">
        <v>2351</v>
      </c>
      <c r="Y6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5" s="1">
        <v>41.485929219799999</v>
      </c>
      <c r="AA685" s="1">
        <v>-81.691284187500003</v>
      </c>
      <c r="AB685" s="1">
        <v>41.492299859500001</v>
      </c>
      <c r="AC685" s="1">
        <v>-81.686876798499995</v>
      </c>
    </row>
    <row r="686" spans="1:29" x14ac:dyDescent="0.25">
      <c r="A686" s="13">
        <v>216</v>
      </c>
      <c r="B686" s="22" t="s">
        <v>3197</v>
      </c>
      <c r="C686" s="17">
        <v>5</v>
      </c>
      <c r="D686" s="1" t="s">
        <v>793</v>
      </c>
      <c r="E686" s="1" t="s">
        <v>977</v>
      </c>
      <c r="F686" s="1" t="s">
        <v>5613</v>
      </c>
      <c r="G686" s="1" t="s">
        <v>480</v>
      </c>
      <c r="H686" s="21">
        <v>1.1970000000001164</v>
      </c>
      <c r="I686" s="21">
        <v>0</v>
      </c>
      <c r="J686" s="1" t="s">
        <v>258</v>
      </c>
      <c r="K686" s="1" t="s">
        <v>261</v>
      </c>
      <c r="L686" s="1">
        <v>0</v>
      </c>
      <c r="M686" s="1">
        <v>1</v>
      </c>
      <c r="N686" s="1">
        <v>13</v>
      </c>
      <c r="O686" s="1">
        <v>8</v>
      </c>
      <c r="P686" s="1">
        <v>78</v>
      </c>
      <c r="Q686" s="16">
        <v>244.28606468023256</v>
      </c>
      <c r="R686" s="21">
        <v>8.217089809092391</v>
      </c>
      <c r="S686" s="21">
        <v>24.517739420416319</v>
      </c>
      <c r="T686" s="21">
        <v>16.300649611323927</v>
      </c>
      <c r="U686" s="21">
        <v>0.57118200917504014</v>
      </c>
      <c r="V686" s="21">
        <v>4.7409530583041253</v>
      </c>
      <c r="W686" s="21">
        <v>4.1697710491290856</v>
      </c>
      <c r="X686" s="13" t="s">
        <v>2351</v>
      </c>
      <c r="Y6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6" s="1">
        <v>39.955872999999997</v>
      </c>
      <c r="AA686" s="1">
        <v>-82.771533000000005</v>
      </c>
      <c r="AB686" s="1">
        <v>0</v>
      </c>
      <c r="AC686" s="1">
        <v>0</v>
      </c>
    </row>
    <row r="687" spans="1:29" x14ac:dyDescent="0.25">
      <c r="A687" s="13">
        <v>217</v>
      </c>
      <c r="B687" s="22" t="s">
        <v>3197</v>
      </c>
      <c r="C687" s="17">
        <v>6</v>
      </c>
      <c r="D687" s="1" t="s">
        <v>799</v>
      </c>
      <c r="E687" s="1" t="s">
        <v>1025</v>
      </c>
      <c r="F687" s="1" t="s">
        <v>5666</v>
      </c>
      <c r="G687" s="1" t="s">
        <v>481</v>
      </c>
      <c r="H687" s="21">
        <v>0</v>
      </c>
      <c r="I687" s="21">
        <v>0</v>
      </c>
      <c r="J687" s="1" t="s">
        <v>258</v>
      </c>
      <c r="K687" s="1" t="s">
        <v>259</v>
      </c>
      <c r="L687" s="1">
        <v>0</v>
      </c>
      <c r="M687" s="1">
        <v>0</v>
      </c>
      <c r="N687" s="1">
        <v>8</v>
      </c>
      <c r="O687" s="1">
        <v>17</v>
      </c>
      <c r="P687" s="1">
        <v>67</v>
      </c>
      <c r="Q687" s="16">
        <v>194.8125</v>
      </c>
      <c r="R687" s="21">
        <v>13.917819071841125</v>
      </c>
      <c r="S687" s="21">
        <v>18.429945635294484</v>
      </c>
      <c r="T687" s="21">
        <v>4.5121265634533589</v>
      </c>
      <c r="U687" s="21">
        <v>0.95466243477953971</v>
      </c>
      <c r="V687" s="21">
        <v>4.7382697693782836</v>
      </c>
      <c r="W687" s="21">
        <v>3.7836073345987438</v>
      </c>
      <c r="X687" s="13" t="s">
        <v>2351</v>
      </c>
      <c r="Y6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7" s="1">
        <v>40.146870999999997</v>
      </c>
      <c r="AA687" s="1">
        <v>-82.923862</v>
      </c>
      <c r="AB687" s="1">
        <v>0</v>
      </c>
      <c r="AC687" s="1">
        <v>0</v>
      </c>
    </row>
    <row r="688" spans="1:29" x14ac:dyDescent="0.25">
      <c r="A688" s="13">
        <v>119</v>
      </c>
      <c r="B688" s="22" t="s">
        <v>4966</v>
      </c>
      <c r="C688" s="17">
        <v>12</v>
      </c>
      <c r="D688" s="1" t="s">
        <v>785</v>
      </c>
      <c r="E688" s="1" t="s">
        <v>3477</v>
      </c>
      <c r="F688" s="1" t="s">
        <v>4054</v>
      </c>
      <c r="G688" s="1" t="s">
        <v>4395</v>
      </c>
      <c r="H688" s="1">
        <v>0</v>
      </c>
      <c r="I688" s="1">
        <v>0.5</v>
      </c>
      <c r="J688" s="1" t="s">
        <v>3190</v>
      </c>
      <c r="K688" s="1" t="s">
        <v>4982</v>
      </c>
      <c r="L688" s="1">
        <v>0</v>
      </c>
      <c r="M688" s="1">
        <v>1</v>
      </c>
      <c r="N688" s="1">
        <v>9</v>
      </c>
      <c r="O688" s="1">
        <v>13</v>
      </c>
      <c r="P688" s="1">
        <v>52</v>
      </c>
      <c r="Q688" s="16">
        <v>214.28606468023256</v>
      </c>
      <c r="R688" s="21">
        <v>0.60955404268267144</v>
      </c>
      <c r="S688" s="21">
        <v>29.112602264587448</v>
      </c>
      <c r="T688" s="21">
        <v>28.503048221904777</v>
      </c>
      <c r="U688" s="21">
        <v>3.4162979818420876E-2</v>
      </c>
      <c r="V688" s="21">
        <v>4.7377968624103453</v>
      </c>
      <c r="W688" s="21">
        <v>4.7036338825919239</v>
      </c>
      <c r="X688" s="13" t="s">
        <v>2351</v>
      </c>
      <c r="Y6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8" s="1">
        <v>41.413117848799999</v>
      </c>
      <c r="AA688" s="1">
        <v>-81.734468459799999</v>
      </c>
      <c r="AB688" s="1">
        <v>41.420355423899998</v>
      </c>
      <c r="AC688" s="1">
        <v>-81.734400146499993</v>
      </c>
    </row>
    <row r="689" spans="1:29" x14ac:dyDescent="0.25">
      <c r="A689" s="13">
        <v>120</v>
      </c>
      <c r="B689" s="22" t="s">
        <v>4966</v>
      </c>
      <c r="C689" s="17">
        <v>6</v>
      </c>
      <c r="D689" s="1" t="s">
        <v>784</v>
      </c>
      <c r="E689" s="1" t="s">
        <v>4055</v>
      </c>
      <c r="F689" s="1" t="s">
        <v>4056</v>
      </c>
      <c r="G689" s="1" t="s">
        <v>4396</v>
      </c>
      <c r="H689" s="1">
        <v>4.7</v>
      </c>
      <c r="I689" s="1">
        <v>5.2</v>
      </c>
      <c r="J689" s="1" t="s">
        <v>3190</v>
      </c>
      <c r="K689" s="1" t="s">
        <v>4982</v>
      </c>
      <c r="L689" s="1">
        <v>1</v>
      </c>
      <c r="M689" s="1">
        <v>1</v>
      </c>
      <c r="N689" s="1">
        <v>10</v>
      </c>
      <c r="O689" s="1">
        <v>17</v>
      </c>
      <c r="P689" s="1">
        <v>42</v>
      </c>
      <c r="Q689" s="16">
        <v>274.25962936046511</v>
      </c>
      <c r="R689" s="21">
        <v>0.39004366465573659</v>
      </c>
      <c r="S689" s="21">
        <v>27.777561610469274</v>
      </c>
      <c r="T689" s="21">
        <v>27.387517945813538</v>
      </c>
      <c r="U689" s="21">
        <v>2.1884142642599105E-2</v>
      </c>
      <c r="V689" s="21">
        <v>4.737389073355911</v>
      </c>
      <c r="W689" s="21">
        <v>4.7155049307133119</v>
      </c>
      <c r="X689" s="13" t="s">
        <v>2351</v>
      </c>
      <c r="Y6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89" s="1">
        <v>39.986430204500003</v>
      </c>
      <c r="AA689" s="1">
        <v>-82.989217319100007</v>
      </c>
      <c r="AB689" s="1">
        <v>39.986071966399997</v>
      </c>
      <c r="AC689" s="1">
        <v>-82.979784051999999</v>
      </c>
    </row>
    <row r="690" spans="1:29" x14ac:dyDescent="0.25">
      <c r="A690" s="13">
        <v>218</v>
      </c>
      <c r="B690" s="22" t="s">
        <v>3197</v>
      </c>
      <c r="C690" s="17">
        <v>2</v>
      </c>
      <c r="D690" s="1" t="s">
        <v>786</v>
      </c>
      <c r="E690" s="1" t="s">
        <v>1026</v>
      </c>
      <c r="F690" s="1" t="s">
        <v>5667</v>
      </c>
      <c r="G690" s="1" t="s">
        <v>482</v>
      </c>
      <c r="H690" s="21">
        <v>1.2920000000012806</v>
      </c>
      <c r="I690" s="21">
        <v>0</v>
      </c>
      <c r="J690" s="1" t="s">
        <v>258</v>
      </c>
      <c r="K690" s="1" t="s">
        <v>259</v>
      </c>
      <c r="L690" s="1">
        <v>0</v>
      </c>
      <c r="M690" s="1">
        <v>2</v>
      </c>
      <c r="N690" s="1">
        <v>13</v>
      </c>
      <c r="O690" s="1">
        <v>12</v>
      </c>
      <c r="P690" s="1">
        <v>40</v>
      </c>
      <c r="Q690" s="16">
        <v>269.71275436046511</v>
      </c>
      <c r="R690" s="21">
        <v>6.3667288278751055</v>
      </c>
      <c r="S690" s="21">
        <v>13.391398184095886</v>
      </c>
      <c r="T690" s="21">
        <v>7.0246693562207803</v>
      </c>
      <c r="U690" s="21">
        <v>0.43671187367981013</v>
      </c>
      <c r="V690" s="21">
        <v>4.7335319197351895</v>
      </c>
      <c r="W690" s="21">
        <v>4.2968200460553794</v>
      </c>
      <c r="X690" s="13" t="s">
        <v>2351</v>
      </c>
      <c r="Y6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0" s="1">
        <v>41.686861</v>
      </c>
      <c r="AA690" s="1">
        <v>-83.526820000000001</v>
      </c>
      <c r="AB690" s="1">
        <v>0</v>
      </c>
      <c r="AC690" s="1">
        <v>0</v>
      </c>
    </row>
    <row r="691" spans="1:29" x14ac:dyDescent="0.25">
      <c r="A691" s="13">
        <v>28</v>
      </c>
      <c r="B691" s="22" t="s">
        <v>4967</v>
      </c>
      <c r="C691" s="17">
        <v>8</v>
      </c>
      <c r="D691" s="1" t="s">
        <v>1329</v>
      </c>
      <c r="E691" s="1" t="s">
        <v>4579</v>
      </c>
      <c r="F691" s="1" t="s">
        <v>4580</v>
      </c>
      <c r="G691" s="1" t="s">
        <v>3705</v>
      </c>
      <c r="H691" s="1">
        <v>1.6</v>
      </c>
      <c r="I691" s="1">
        <v>2.1</v>
      </c>
      <c r="J691" s="1" t="s">
        <v>3190</v>
      </c>
      <c r="K691" s="1" t="s">
        <v>4975</v>
      </c>
      <c r="L691" s="1">
        <v>1</v>
      </c>
      <c r="M691" s="1">
        <v>1</v>
      </c>
      <c r="N691" s="1">
        <v>10</v>
      </c>
      <c r="O691" s="1">
        <v>10</v>
      </c>
      <c r="P691" s="1">
        <v>42</v>
      </c>
      <c r="Q691" s="16">
        <v>243.19712936046511</v>
      </c>
      <c r="R691" s="21">
        <v>0.76874122196920192</v>
      </c>
      <c r="S691" s="21">
        <v>25.30563444311726</v>
      </c>
      <c r="T691" s="21">
        <v>24.536893221148059</v>
      </c>
      <c r="U691" s="21">
        <v>5.884724954132893E-2</v>
      </c>
      <c r="V691" s="21">
        <v>4.7331569726315008</v>
      </c>
      <c r="W691" s="21">
        <v>4.6743097230901718</v>
      </c>
      <c r="X691" s="13" t="s">
        <v>2351</v>
      </c>
      <c r="Y6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1" s="1">
        <v>39.065087884500002</v>
      </c>
      <c r="AA691" s="1">
        <v>-84.286035077400001</v>
      </c>
      <c r="AB691" s="1">
        <v>39.063751892500001</v>
      </c>
      <c r="AC691" s="1">
        <v>-84.277049893500006</v>
      </c>
    </row>
    <row r="692" spans="1:29" x14ac:dyDescent="0.25">
      <c r="A692" s="13">
        <v>29</v>
      </c>
      <c r="B692" s="22" t="s">
        <v>4967</v>
      </c>
      <c r="C692" s="17">
        <v>8</v>
      </c>
      <c r="D692" s="1" t="s">
        <v>787</v>
      </c>
      <c r="E692" s="1" t="s">
        <v>4286</v>
      </c>
      <c r="F692" s="1" t="s">
        <v>4287</v>
      </c>
      <c r="G692" s="1" t="s">
        <v>4469</v>
      </c>
      <c r="H692" s="1">
        <v>2.2000000000000002</v>
      </c>
      <c r="I692" s="1">
        <v>2.7</v>
      </c>
      <c r="J692" s="1" t="s">
        <v>3190</v>
      </c>
      <c r="K692" s="1" t="s">
        <v>4975</v>
      </c>
      <c r="L692" s="1">
        <v>2</v>
      </c>
      <c r="M692" s="1">
        <v>1</v>
      </c>
      <c r="N692" s="1">
        <v>9</v>
      </c>
      <c r="O692" s="1">
        <v>19</v>
      </c>
      <c r="P692" s="1">
        <v>75</v>
      </c>
      <c r="Q692" s="16">
        <v>355.26444404069764</v>
      </c>
      <c r="R692" s="21">
        <v>0.41181960504539605</v>
      </c>
      <c r="S692" s="21">
        <v>40.800319292166655</v>
      </c>
      <c r="T692" s="21">
        <v>40.388499687121261</v>
      </c>
      <c r="U692" s="21">
        <v>3.170250262001862E-2</v>
      </c>
      <c r="V692" s="21">
        <v>4.7318989437035208</v>
      </c>
      <c r="W692" s="21">
        <v>4.7001964410835022</v>
      </c>
      <c r="X692" s="13" t="s">
        <v>2351</v>
      </c>
      <c r="Y6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2" s="1">
        <v>39.196053780200003</v>
      </c>
      <c r="AA692" s="1">
        <v>-84.523383173499994</v>
      </c>
      <c r="AB692" s="1">
        <v>39.202824254900001</v>
      </c>
      <c r="AC692" s="1">
        <v>-84.521274398100005</v>
      </c>
    </row>
    <row r="693" spans="1:29" x14ac:dyDescent="0.25">
      <c r="A693" s="13">
        <v>121</v>
      </c>
      <c r="B693" s="22" t="s">
        <v>4966</v>
      </c>
      <c r="C693" s="17">
        <v>4</v>
      </c>
      <c r="D693" s="1" t="s">
        <v>795</v>
      </c>
      <c r="E693" s="1" t="s">
        <v>3945</v>
      </c>
      <c r="F693" s="1" t="s">
        <v>3946</v>
      </c>
      <c r="G693" s="1" t="s">
        <v>4364</v>
      </c>
      <c r="H693" s="1">
        <v>8</v>
      </c>
      <c r="I693" s="1">
        <v>8.5</v>
      </c>
      <c r="J693" s="1" t="s">
        <v>3190</v>
      </c>
      <c r="K693" s="1" t="s">
        <v>4981</v>
      </c>
      <c r="L693" s="1">
        <v>1</v>
      </c>
      <c r="M693" s="1">
        <v>1</v>
      </c>
      <c r="N693" s="1">
        <v>6</v>
      </c>
      <c r="O693" s="1">
        <v>5</v>
      </c>
      <c r="P693" s="1">
        <v>13</v>
      </c>
      <c r="Q693" s="16">
        <v>165.82212936046511</v>
      </c>
      <c r="R693" s="21">
        <v>1.9599525351793727</v>
      </c>
      <c r="S693" s="21">
        <v>10.508593464329259</v>
      </c>
      <c r="T693" s="21">
        <v>8.5486409291498866</v>
      </c>
      <c r="U693" s="21">
        <v>0.11667501482184529</v>
      </c>
      <c r="V693" s="21">
        <v>4.7316200930209611</v>
      </c>
      <c r="W693" s="21">
        <v>4.6149450781991161</v>
      </c>
      <c r="X693" s="13" t="s">
        <v>2351</v>
      </c>
      <c r="Y6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3" s="1">
        <v>41.163859709299999</v>
      </c>
      <c r="AA693" s="1">
        <v>-81.472817550399995</v>
      </c>
      <c r="AB693" s="1">
        <v>41.169242959100004</v>
      </c>
      <c r="AC693" s="1">
        <v>-81.479159554800006</v>
      </c>
    </row>
    <row r="694" spans="1:29" x14ac:dyDescent="0.25">
      <c r="A694" s="13">
        <v>219</v>
      </c>
      <c r="B694" s="22" t="s">
        <v>3197</v>
      </c>
      <c r="C694" s="17">
        <v>12</v>
      </c>
      <c r="D694" s="1" t="s">
        <v>785</v>
      </c>
      <c r="E694" s="1" t="s">
        <v>1027</v>
      </c>
      <c r="F694" s="1" t="s">
        <v>5562</v>
      </c>
      <c r="G694" s="1" t="s">
        <v>483</v>
      </c>
      <c r="H694" s="21">
        <v>3.1319999999977881</v>
      </c>
      <c r="I694" s="21">
        <v>0</v>
      </c>
      <c r="J694" s="1" t="s">
        <v>258</v>
      </c>
      <c r="K694" s="1" t="s">
        <v>259</v>
      </c>
      <c r="L694" s="1">
        <v>0</v>
      </c>
      <c r="M694" s="1">
        <v>0</v>
      </c>
      <c r="N694" s="1">
        <v>9</v>
      </c>
      <c r="O694" s="1">
        <v>18</v>
      </c>
      <c r="P694" s="1">
        <v>26</v>
      </c>
      <c r="Q694" s="16">
        <v>164.796875</v>
      </c>
      <c r="R694" s="21">
        <v>6.3551668259195964</v>
      </c>
      <c r="S694" s="21">
        <v>10.580243840423098</v>
      </c>
      <c r="T694" s="21">
        <v>4.2250770145035013</v>
      </c>
      <c r="U694" s="21">
        <v>0.43591880338044808</v>
      </c>
      <c r="V694" s="21">
        <v>4.7249765623043478</v>
      </c>
      <c r="W694" s="21">
        <v>4.2890577589238994</v>
      </c>
      <c r="X694" s="13" t="s">
        <v>2351</v>
      </c>
      <c r="Y6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4" s="1">
        <v>41.493395999999997</v>
      </c>
      <c r="AA694" s="1">
        <v>-81.651669999999996</v>
      </c>
      <c r="AB694" s="1">
        <v>0</v>
      </c>
      <c r="AC694" s="1">
        <v>0</v>
      </c>
    </row>
    <row r="695" spans="1:29" x14ac:dyDescent="0.25">
      <c r="A695" s="13">
        <v>30</v>
      </c>
      <c r="B695" s="22" t="s">
        <v>4967</v>
      </c>
      <c r="C695" s="17">
        <v>6</v>
      </c>
      <c r="D695" s="1" t="s">
        <v>784</v>
      </c>
      <c r="E695" s="1" t="s">
        <v>4108</v>
      </c>
      <c r="F695" s="1" t="s">
        <v>4109</v>
      </c>
      <c r="G695" s="1" t="s">
        <v>4412</v>
      </c>
      <c r="H695" s="1">
        <v>5.2</v>
      </c>
      <c r="I695" s="1">
        <v>5.7</v>
      </c>
      <c r="J695" s="1" t="s">
        <v>3190</v>
      </c>
      <c r="K695" s="1" t="s">
        <v>4975</v>
      </c>
      <c r="L695" s="1">
        <v>1</v>
      </c>
      <c r="M695" s="1">
        <v>4</v>
      </c>
      <c r="N695" s="1">
        <v>12</v>
      </c>
      <c r="O695" s="1">
        <v>8</v>
      </c>
      <c r="P695" s="1">
        <v>14</v>
      </c>
      <c r="Q695" s="16">
        <v>356.44594840116281</v>
      </c>
      <c r="R695" s="21">
        <v>0.5900138051125241</v>
      </c>
      <c r="S695" s="21">
        <v>15.415627060458263</v>
      </c>
      <c r="T695" s="21">
        <v>14.82561325534574</v>
      </c>
      <c r="U695" s="21">
        <v>4.5263314925089636E-2</v>
      </c>
      <c r="V695" s="21">
        <v>4.7225617013487495</v>
      </c>
      <c r="W695" s="21">
        <v>4.6772983864236597</v>
      </c>
      <c r="X695" s="13" t="s">
        <v>2351</v>
      </c>
      <c r="Y6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5" s="1">
        <v>39.943064619600001</v>
      </c>
      <c r="AA695" s="1">
        <v>-82.841316097299995</v>
      </c>
      <c r="AB695" s="1">
        <v>39.9421792805</v>
      </c>
      <c r="AC695" s="1">
        <v>-82.831996619700007</v>
      </c>
    </row>
    <row r="696" spans="1:29" x14ac:dyDescent="0.25">
      <c r="A696" s="13">
        <v>220</v>
      </c>
      <c r="B696" s="22" t="s">
        <v>3197</v>
      </c>
      <c r="C696" s="17">
        <v>12</v>
      </c>
      <c r="D696" s="1" t="s">
        <v>785</v>
      </c>
      <c r="E696" s="1" t="s">
        <v>1028</v>
      </c>
      <c r="F696" s="1" t="s">
        <v>5668</v>
      </c>
      <c r="G696" s="1" t="s">
        <v>484</v>
      </c>
      <c r="H696" s="21">
        <v>0.3809999999939464</v>
      </c>
      <c r="I696" s="21">
        <v>0</v>
      </c>
      <c r="J696" s="1" t="s">
        <v>258</v>
      </c>
      <c r="K696" s="1" t="s">
        <v>259</v>
      </c>
      <c r="L696" s="1">
        <v>0</v>
      </c>
      <c r="M696" s="1">
        <v>1</v>
      </c>
      <c r="N696" s="1">
        <v>9</v>
      </c>
      <c r="O696" s="1">
        <v>16</v>
      </c>
      <c r="P696" s="1">
        <v>103</v>
      </c>
      <c r="Q696" s="16">
        <v>278.59856468023258</v>
      </c>
      <c r="R696" s="21">
        <v>8.591457554746432</v>
      </c>
      <c r="S696" s="21">
        <v>25.753267271163171</v>
      </c>
      <c r="T696" s="21">
        <v>17.161809716416741</v>
      </c>
      <c r="U696" s="21">
        <v>0.58931228701727201</v>
      </c>
      <c r="V696" s="21">
        <v>4.7212825428753264</v>
      </c>
      <c r="W696" s="21">
        <v>4.1319702558580547</v>
      </c>
      <c r="X696" s="13" t="s">
        <v>2351</v>
      </c>
      <c r="Y6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6" s="1">
        <v>41.418632000000002</v>
      </c>
      <c r="AA696" s="1">
        <v>-81.734423000000007</v>
      </c>
      <c r="AB696" s="1">
        <v>0</v>
      </c>
      <c r="AC696" s="1">
        <v>0</v>
      </c>
    </row>
    <row r="697" spans="1:29" x14ac:dyDescent="0.25">
      <c r="A697" s="13">
        <v>270</v>
      </c>
      <c r="B697" s="22" t="s">
        <v>4937</v>
      </c>
      <c r="C697" s="17">
        <v>6</v>
      </c>
      <c r="D697" s="1" t="s">
        <v>784</v>
      </c>
      <c r="E697" s="1" t="s">
        <v>4493</v>
      </c>
      <c r="F697" s="1" t="s">
        <v>4508</v>
      </c>
      <c r="G697" s="1" t="s">
        <v>4565</v>
      </c>
      <c r="H697" s="1">
        <v>27.8</v>
      </c>
      <c r="I697" s="1">
        <v>28.3</v>
      </c>
      <c r="J697" s="1" t="s">
        <v>3190</v>
      </c>
      <c r="K697" s="1" t="s">
        <v>4986</v>
      </c>
      <c r="L697" s="1">
        <v>0</v>
      </c>
      <c r="M697" s="1">
        <v>0</v>
      </c>
      <c r="N697" s="1">
        <v>8</v>
      </c>
      <c r="O697" s="1">
        <v>9</v>
      </c>
      <c r="P697" s="1">
        <v>33</v>
      </c>
      <c r="Q697" s="16">
        <v>125.3125</v>
      </c>
      <c r="R697" s="21">
        <v>1.1471277487761096</v>
      </c>
      <c r="S697" s="21">
        <v>20.10692090746986</v>
      </c>
      <c r="T697" s="21">
        <v>18.959793158693749</v>
      </c>
      <c r="U697" s="21">
        <v>3.4433108662676203E-2</v>
      </c>
      <c r="V697" s="21">
        <v>4.7183355993628338</v>
      </c>
      <c r="W697" s="21">
        <v>4.6839024907001576</v>
      </c>
      <c r="X697" s="13" t="s">
        <v>2351</v>
      </c>
      <c r="Y6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7" s="1">
        <v>40.104195519000001</v>
      </c>
      <c r="AA697" s="1">
        <v>-82.942529769100005</v>
      </c>
      <c r="AB697" s="1">
        <v>40.102391232899997</v>
      </c>
      <c r="AC697" s="1">
        <v>-82.9333833492</v>
      </c>
    </row>
    <row r="698" spans="1:29" x14ac:dyDescent="0.25">
      <c r="A698" s="13">
        <v>221</v>
      </c>
      <c r="B698" s="22" t="s">
        <v>3197</v>
      </c>
      <c r="C698" s="17">
        <v>6</v>
      </c>
      <c r="D698" s="1" t="s">
        <v>784</v>
      </c>
      <c r="E698" s="1" t="s">
        <v>1029</v>
      </c>
      <c r="F698" s="1" t="s">
        <v>5634</v>
      </c>
      <c r="G698" s="1" t="s">
        <v>485</v>
      </c>
      <c r="H698" s="21">
        <v>1.9799999999959255</v>
      </c>
      <c r="I698" s="21">
        <v>0</v>
      </c>
      <c r="J698" s="1" t="s">
        <v>258</v>
      </c>
      <c r="K698" s="1" t="s">
        <v>261</v>
      </c>
      <c r="L698" s="1">
        <v>1</v>
      </c>
      <c r="M698" s="1">
        <v>1</v>
      </c>
      <c r="N698" s="1">
        <v>17</v>
      </c>
      <c r="O698" s="1">
        <v>6</v>
      </c>
      <c r="P698" s="1">
        <v>48</v>
      </c>
      <c r="Q698" s="16">
        <v>277.27525436046511</v>
      </c>
      <c r="R698" s="21">
        <v>11.972593792981334</v>
      </c>
      <c r="S698" s="21">
        <v>14.782135536297044</v>
      </c>
      <c r="T698" s="21">
        <v>2.8095417433157106</v>
      </c>
      <c r="U698" s="21">
        <v>0.83223261964895501</v>
      </c>
      <c r="V698" s="21">
        <v>4.7136107976088262</v>
      </c>
      <c r="W698" s="21">
        <v>3.8813781779598711</v>
      </c>
      <c r="X698" s="13" t="s">
        <v>2351</v>
      </c>
      <c r="Y6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8" s="1">
        <v>40.060476999999999</v>
      </c>
      <c r="AA698" s="1">
        <v>-82.977378000000002</v>
      </c>
      <c r="AB698" s="1">
        <v>0</v>
      </c>
      <c r="AC698" s="1">
        <v>0</v>
      </c>
    </row>
    <row r="699" spans="1:29" x14ac:dyDescent="0.25">
      <c r="A699" s="13">
        <v>222</v>
      </c>
      <c r="B699" s="22" t="s">
        <v>3197</v>
      </c>
      <c r="C699" s="17">
        <v>6</v>
      </c>
      <c r="D699" s="1" t="s">
        <v>784</v>
      </c>
      <c r="E699" s="1" t="s">
        <v>1030</v>
      </c>
      <c r="F699" s="1" t="s">
        <v>5393</v>
      </c>
      <c r="G699" s="1" t="s">
        <v>486</v>
      </c>
      <c r="H699" s="21">
        <v>2.1260000000038417</v>
      </c>
      <c r="I699" s="21">
        <v>0</v>
      </c>
      <c r="J699" s="1" t="s">
        <v>258</v>
      </c>
      <c r="K699" s="1" t="s">
        <v>259</v>
      </c>
      <c r="L699" s="1">
        <v>0</v>
      </c>
      <c r="M699" s="1">
        <v>0</v>
      </c>
      <c r="N699" s="1">
        <v>19</v>
      </c>
      <c r="O699" s="1">
        <v>7</v>
      </c>
      <c r="P699" s="1">
        <v>55</v>
      </c>
      <c r="Q699" s="16">
        <v>210.453125</v>
      </c>
      <c r="R699" s="21">
        <v>7.3912067025499963</v>
      </c>
      <c r="S699" s="21">
        <v>16.451860558545455</v>
      </c>
      <c r="T699" s="21">
        <v>9.0606538559954579</v>
      </c>
      <c r="U699" s="21">
        <v>0.50698369839361712</v>
      </c>
      <c r="V699" s="21">
        <v>4.7133757300931922</v>
      </c>
      <c r="W699" s="21">
        <v>4.2063920316995755</v>
      </c>
      <c r="X699" s="13" t="s">
        <v>2351</v>
      </c>
      <c r="Y6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699" s="1">
        <v>40.049787000000002</v>
      </c>
      <c r="AA699" s="1">
        <v>-82.953771000000003</v>
      </c>
      <c r="AB699" s="1">
        <v>0</v>
      </c>
      <c r="AC699" s="1">
        <v>0</v>
      </c>
    </row>
    <row r="700" spans="1:29" x14ac:dyDescent="0.25">
      <c r="A700" s="13">
        <v>271</v>
      </c>
      <c r="B700" s="22" t="s">
        <v>4937</v>
      </c>
      <c r="C700" s="17">
        <v>12</v>
      </c>
      <c r="D700" s="1" t="s">
        <v>785</v>
      </c>
      <c r="E700" s="1" t="s">
        <v>4504</v>
      </c>
      <c r="F700" s="1" t="s">
        <v>4496</v>
      </c>
      <c r="G700" s="1" t="s">
        <v>3920</v>
      </c>
      <c r="H700" s="1">
        <v>25</v>
      </c>
      <c r="I700" s="1">
        <v>25.5</v>
      </c>
      <c r="J700" s="1" t="s">
        <v>3190</v>
      </c>
      <c r="K700" s="1" t="s">
        <v>4986</v>
      </c>
      <c r="L700" s="1">
        <v>0</v>
      </c>
      <c r="M700" s="1">
        <v>3</v>
      </c>
      <c r="N700" s="1">
        <v>4</v>
      </c>
      <c r="O700" s="1">
        <v>7</v>
      </c>
      <c r="P700" s="1">
        <v>9</v>
      </c>
      <c r="Q700" s="16">
        <v>203.28006904069767</v>
      </c>
      <c r="R700" s="21">
        <v>0.92139245209010234</v>
      </c>
      <c r="S700" s="21">
        <v>8.9002083853993756</v>
      </c>
      <c r="T700" s="21">
        <v>7.9788159333092734</v>
      </c>
      <c r="U700" s="21">
        <v>5.5807948297278531E-2</v>
      </c>
      <c r="V700" s="21">
        <v>4.7080575304626304</v>
      </c>
      <c r="W700" s="21">
        <v>4.6522495821653518</v>
      </c>
      <c r="X700" s="13" t="s">
        <v>2351</v>
      </c>
      <c r="Y7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0" s="1">
        <v>41.569686017099997</v>
      </c>
      <c r="AA700" s="1">
        <v>-81.569816391499998</v>
      </c>
      <c r="AB700" s="1">
        <v>41.572526694799997</v>
      </c>
      <c r="AC700" s="1">
        <v>-81.560953246400004</v>
      </c>
    </row>
    <row r="701" spans="1:29" x14ac:dyDescent="0.25">
      <c r="A701" s="13">
        <v>223</v>
      </c>
      <c r="B701" s="22" t="s">
        <v>3197</v>
      </c>
      <c r="C701" s="17">
        <v>7</v>
      </c>
      <c r="D701" s="1" t="s">
        <v>3196</v>
      </c>
      <c r="E701" s="1" t="s">
        <v>1031</v>
      </c>
      <c r="F701" s="1" t="s">
        <v>5620</v>
      </c>
      <c r="G701" s="1" t="s">
        <v>487</v>
      </c>
      <c r="H701" s="21">
        <v>7.1959999999962747</v>
      </c>
      <c r="I701" s="21">
        <v>0</v>
      </c>
      <c r="J701" s="1" t="s">
        <v>258</v>
      </c>
      <c r="K701" s="1" t="s">
        <v>259</v>
      </c>
      <c r="L701" s="1">
        <v>0</v>
      </c>
      <c r="M701" s="1">
        <v>0</v>
      </c>
      <c r="N701" s="1">
        <v>13</v>
      </c>
      <c r="O701" s="1">
        <v>13</v>
      </c>
      <c r="P701" s="1">
        <v>108</v>
      </c>
      <c r="Q701" s="16">
        <v>250.796875</v>
      </c>
      <c r="R701" s="21">
        <v>8.2369315524289686</v>
      </c>
      <c r="S701" s="21">
        <v>26.771280199205325</v>
      </c>
      <c r="T701" s="21">
        <v>18.534348646776358</v>
      </c>
      <c r="U701" s="21">
        <v>0.5649943493563484</v>
      </c>
      <c r="V701" s="21">
        <v>4.7041000002746811</v>
      </c>
      <c r="W701" s="21">
        <v>4.1391056509183324</v>
      </c>
      <c r="X701" s="13" t="s">
        <v>2351</v>
      </c>
      <c r="Y7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1" s="1">
        <v>39.867263000000001</v>
      </c>
      <c r="AA701" s="1">
        <v>-84.137849000000003</v>
      </c>
      <c r="AB701" s="1">
        <v>0</v>
      </c>
      <c r="AC701" s="1">
        <v>0</v>
      </c>
    </row>
    <row r="702" spans="1:29" x14ac:dyDescent="0.25">
      <c r="A702" s="13">
        <v>55</v>
      </c>
      <c r="B702" s="22" t="s">
        <v>3201</v>
      </c>
      <c r="C702" s="17">
        <v>8</v>
      </c>
      <c r="D702" s="1" t="s">
        <v>788</v>
      </c>
      <c r="E702" s="1" t="s">
        <v>1906</v>
      </c>
      <c r="F702" s="1" t="s">
        <v>5288</v>
      </c>
      <c r="G702" s="1" t="s">
        <v>1395</v>
      </c>
      <c r="H702" s="21">
        <v>0</v>
      </c>
      <c r="I702" s="21">
        <v>0</v>
      </c>
      <c r="J702" s="1" t="s">
        <v>258</v>
      </c>
      <c r="K702" s="1" t="s">
        <v>259</v>
      </c>
      <c r="L702" s="1">
        <v>0</v>
      </c>
      <c r="M702" s="1">
        <v>3</v>
      </c>
      <c r="N702" s="1">
        <v>14</v>
      </c>
      <c r="O702" s="1">
        <v>10</v>
      </c>
      <c r="P702" s="1">
        <v>61</v>
      </c>
      <c r="Q702" s="16">
        <v>334.06131904069764</v>
      </c>
      <c r="R702" s="21">
        <v>7.5200493525474332</v>
      </c>
      <c r="S702" s="21">
        <v>17.450820255960291</v>
      </c>
      <c r="T702" s="21">
        <v>9.9307709034128582</v>
      </c>
      <c r="U702" s="21">
        <v>0.52484057709159815</v>
      </c>
      <c r="V702" s="21">
        <v>4.7013873270216919</v>
      </c>
      <c r="W702" s="21">
        <v>4.1765467499300941</v>
      </c>
      <c r="X702" s="13" t="s">
        <v>2351</v>
      </c>
      <c r="Y7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2" s="1">
        <v>39.351470999999997</v>
      </c>
      <c r="AA702" s="1">
        <v>-84.461365999999998</v>
      </c>
      <c r="AB702" s="1">
        <v>0</v>
      </c>
      <c r="AC702" s="1">
        <v>0</v>
      </c>
    </row>
    <row r="703" spans="1:29" x14ac:dyDescent="0.25">
      <c r="A703" s="13">
        <v>224</v>
      </c>
      <c r="B703" s="22" t="s">
        <v>3197</v>
      </c>
      <c r="C703" s="17">
        <v>2</v>
      </c>
      <c r="D703" s="1" t="s">
        <v>786</v>
      </c>
      <c r="E703" s="1" t="s">
        <v>1032</v>
      </c>
      <c r="F703" s="1" t="s">
        <v>5669</v>
      </c>
      <c r="G703" s="1" t="s">
        <v>488</v>
      </c>
      <c r="H703" s="21">
        <v>7.1209999999991851</v>
      </c>
      <c r="I703" s="21">
        <v>0</v>
      </c>
      <c r="J703" s="1" t="s">
        <v>258</v>
      </c>
      <c r="K703" s="1" t="s">
        <v>259</v>
      </c>
      <c r="L703" s="1">
        <v>0</v>
      </c>
      <c r="M703" s="1">
        <v>0</v>
      </c>
      <c r="N703" s="1">
        <v>14</v>
      </c>
      <c r="O703" s="1">
        <v>14</v>
      </c>
      <c r="P703" s="1">
        <v>84</v>
      </c>
      <c r="Q703" s="16">
        <v>237.78125</v>
      </c>
      <c r="R703" s="21">
        <v>5.2277661201620704</v>
      </c>
      <c r="S703" s="21">
        <v>21.976049142599255</v>
      </c>
      <c r="T703" s="21">
        <v>16.748283022437185</v>
      </c>
      <c r="U703" s="21">
        <v>0.35858721161488027</v>
      </c>
      <c r="V703" s="21">
        <v>4.6992353800546613</v>
      </c>
      <c r="W703" s="21">
        <v>4.3406481684397811</v>
      </c>
      <c r="X703" s="13" t="s">
        <v>2351</v>
      </c>
      <c r="Y7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3" s="1">
        <v>41.653727000000003</v>
      </c>
      <c r="AA703" s="1">
        <v>-83.682586000000001</v>
      </c>
      <c r="AB703" s="1">
        <v>0</v>
      </c>
      <c r="AC703" s="1">
        <v>0</v>
      </c>
    </row>
    <row r="704" spans="1:29" x14ac:dyDescent="0.25">
      <c r="A704" s="13">
        <v>225</v>
      </c>
      <c r="B704" s="22" t="s">
        <v>3197</v>
      </c>
      <c r="C704" s="17">
        <v>4</v>
      </c>
      <c r="D704" s="1" t="s">
        <v>795</v>
      </c>
      <c r="E704" s="1" t="s">
        <v>1033</v>
      </c>
      <c r="F704" s="1" t="s">
        <v>5670</v>
      </c>
      <c r="G704" s="1" t="s">
        <v>489</v>
      </c>
      <c r="H704" s="21">
        <v>1.9009999999980209</v>
      </c>
      <c r="I704" s="21">
        <v>0</v>
      </c>
      <c r="J704" s="1" t="s">
        <v>258</v>
      </c>
      <c r="K704" s="1" t="s">
        <v>259</v>
      </c>
      <c r="L704" s="1">
        <v>1</v>
      </c>
      <c r="M704" s="1">
        <v>3</v>
      </c>
      <c r="N704" s="1">
        <v>9</v>
      </c>
      <c r="O704" s="1">
        <v>13</v>
      </c>
      <c r="P704" s="1">
        <v>50</v>
      </c>
      <c r="Q704" s="16">
        <v>349.31613372093022</v>
      </c>
      <c r="R704" s="21">
        <v>7.7907630572549804</v>
      </c>
      <c r="S704" s="21">
        <v>15.260949048708024</v>
      </c>
      <c r="T704" s="21">
        <v>7.470185991453044</v>
      </c>
      <c r="U704" s="21">
        <v>0.53439039483401274</v>
      </c>
      <c r="V704" s="21">
        <v>4.6935476589324159</v>
      </c>
      <c r="W704" s="21">
        <v>4.1591572640984031</v>
      </c>
      <c r="X704" s="13" t="s">
        <v>2351</v>
      </c>
      <c r="Y7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4" s="1">
        <v>41.046855999999998</v>
      </c>
      <c r="AA704" s="1">
        <v>-81.491125999999994</v>
      </c>
      <c r="AB704" s="1">
        <v>0</v>
      </c>
      <c r="AC704" s="1">
        <v>0</v>
      </c>
    </row>
    <row r="705" spans="1:29" x14ac:dyDescent="0.25">
      <c r="A705" s="13">
        <v>122</v>
      </c>
      <c r="B705" s="22" t="s">
        <v>4966</v>
      </c>
      <c r="C705" s="17">
        <v>8</v>
      </c>
      <c r="D705" s="1" t="s">
        <v>787</v>
      </c>
      <c r="E705" s="1" t="s">
        <v>4057</v>
      </c>
      <c r="F705" s="1" t="s">
        <v>4058</v>
      </c>
      <c r="G705" s="1" t="s">
        <v>4397</v>
      </c>
      <c r="H705" s="1">
        <v>5.9</v>
      </c>
      <c r="I705" s="1">
        <v>6.4</v>
      </c>
      <c r="J705" s="1" t="s">
        <v>3190</v>
      </c>
      <c r="K705" s="1" t="s">
        <v>4982</v>
      </c>
      <c r="L705" s="1">
        <v>1</v>
      </c>
      <c r="M705" s="1">
        <v>2</v>
      </c>
      <c r="N705" s="1">
        <v>8</v>
      </c>
      <c r="O705" s="1">
        <v>9</v>
      </c>
      <c r="P705" s="1">
        <v>72</v>
      </c>
      <c r="Q705" s="16">
        <v>301.34256904069764</v>
      </c>
      <c r="R705" s="21">
        <v>0.73143202672832508</v>
      </c>
      <c r="S705" s="21">
        <v>38.88298674790429</v>
      </c>
      <c r="T705" s="21">
        <v>38.151554721175962</v>
      </c>
      <c r="U705" s="21">
        <v>4.0975520824819575E-2</v>
      </c>
      <c r="V705" s="21">
        <v>4.6915860392835791</v>
      </c>
      <c r="W705" s="21">
        <v>4.6506105184587598</v>
      </c>
      <c r="X705" s="13" t="s">
        <v>2351</v>
      </c>
      <c r="Y7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5" s="1">
        <v>39.203105795100001</v>
      </c>
      <c r="AA705" s="1">
        <v>-84.549202823599998</v>
      </c>
      <c r="AB705" s="1">
        <v>39.202548849800003</v>
      </c>
      <c r="AC705" s="1">
        <v>-84.539919984700006</v>
      </c>
    </row>
    <row r="706" spans="1:29" x14ac:dyDescent="0.25">
      <c r="A706" s="13">
        <v>56</v>
      </c>
      <c r="B706" s="22" t="s">
        <v>3201</v>
      </c>
      <c r="C706" s="17">
        <v>8</v>
      </c>
      <c r="D706" s="1" t="s">
        <v>787</v>
      </c>
      <c r="E706" s="1" t="s">
        <v>1907</v>
      </c>
      <c r="F706" s="1" t="s">
        <v>5289</v>
      </c>
      <c r="G706" s="1" t="s">
        <v>1396</v>
      </c>
      <c r="H706" s="21">
        <v>2.0179999999963911</v>
      </c>
      <c r="I706" s="21">
        <v>0</v>
      </c>
      <c r="J706" s="1" t="s">
        <v>258</v>
      </c>
      <c r="K706" s="1" t="s">
        <v>259</v>
      </c>
      <c r="L706" s="1">
        <v>0</v>
      </c>
      <c r="M706" s="1">
        <v>1</v>
      </c>
      <c r="N706" s="1">
        <v>12</v>
      </c>
      <c r="O706" s="1">
        <v>11</v>
      </c>
      <c r="P706" s="1">
        <v>105</v>
      </c>
      <c r="Q706" s="16">
        <v>278.05168968023258</v>
      </c>
      <c r="R706" s="21">
        <v>11.241769351451826</v>
      </c>
      <c r="S706" s="21">
        <v>27.576306519836034</v>
      </c>
      <c r="T706" s="21">
        <v>16.334537168384209</v>
      </c>
      <c r="U706" s="21">
        <v>0.78458749900995439</v>
      </c>
      <c r="V706" s="21">
        <v>4.6909096508225625</v>
      </c>
      <c r="W706" s="21">
        <v>3.9063221518126081</v>
      </c>
      <c r="X706" s="13" t="s">
        <v>2351</v>
      </c>
      <c r="Y7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6" s="1">
        <v>39.198726000000001</v>
      </c>
      <c r="AA706" s="1">
        <v>-84.601026000000005</v>
      </c>
      <c r="AB706" s="1">
        <v>0</v>
      </c>
      <c r="AC706" s="1">
        <v>0</v>
      </c>
    </row>
    <row r="707" spans="1:29" x14ac:dyDescent="0.25">
      <c r="A707" s="13">
        <v>123</v>
      </c>
      <c r="B707" s="22" t="s">
        <v>4966</v>
      </c>
      <c r="C707" s="17">
        <v>6</v>
      </c>
      <c r="D707" s="1" t="s">
        <v>784</v>
      </c>
      <c r="E707" s="1" t="s">
        <v>3931</v>
      </c>
      <c r="F707" s="1" t="s">
        <v>3954</v>
      </c>
      <c r="G707" s="1" t="s">
        <v>4360</v>
      </c>
      <c r="H707" s="1">
        <v>0.4</v>
      </c>
      <c r="I707" s="1">
        <v>0.9</v>
      </c>
      <c r="J707" s="1" t="s">
        <v>3190</v>
      </c>
      <c r="K707" s="1" t="s">
        <v>4981</v>
      </c>
      <c r="L707" s="1">
        <v>0</v>
      </c>
      <c r="M707" s="1">
        <v>3</v>
      </c>
      <c r="N707" s="1">
        <v>3</v>
      </c>
      <c r="O707" s="1">
        <v>7</v>
      </c>
      <c r="P707" s="1">
        <v>32</v>
      </c>
      <c r="Q707" s="16">
        <v>219.73319404069767</v>
      </c>
      <c r="R707" s="21">
        <v>2.1409140044783324</v>
      </c>
      <c r="S707" s="21">
        <v>18.3744504724413</v>
      </c>
      <c r="T707" s="21">
        <v>16.233536467962967</v>
      </c>
      <c r="U707" s="21">
        <v>0.12828954066815182</v>
      </c>
      <c r="V707" s="21">
        <v>4.6877733611280368</v>
      </c>
      <c r="W707" s="21">
        <v>4.5594838204598851</v>
      </c>
      <c r="X707" s="13" t="s">
        <v>2351</v>
      </c>
      <c r="Y7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7" s="1">
        <v>39.950055175099997</v>
      </c>
      <c r="AA707" s="1">
        <v>-83.016121528599996</v>
      </c>
      <c r="AB707" s="1">
        <v>39.957037350900002</v>
      </c>
      <c r="AC707" s="1">
        <v>-83.018290929499997</v>
      </c>
    </row>
    <row r="708" spans="1:29" x14ac:dyDescent="0.25">
      <c r="A708" s="13">
        <v>31</v>
      </c>
      <c r="B708" s="22" t="s">
        <v>4967</v>
      </c>
      <c r="C708" s="17">
        <v>4</v>
      </c>
      <c r="D708" s="1" t="s">
        <v>801</v>
      </c>
      <c r="E708" s="1" t="s">
        <v>3311</v>
      </c>
      <c r="F708" s="1" t="s">
        <v>4582</v>
      </c>
      <c r="G708" s="1" t="s">
        <v>3733</v>
      </c>
      <c r="H708" s="1">
        <v>8.6</v>
      </c>
      <c r="I708" s="1">
        <v>9.1</v>
      </c>
      <c r="J708" s="1" t="s">
        <v>3190</v>
      </c>
      <c r="K708" s="1" t="s">
        <v>4975</v>
      </c>
      <c r="L708" s="1">
        <v>0</v>
      </c>
      <c r="M708" s="1">
        <v>0</v>
      </c>
      <c r="N708" s="1">
        <v>12</v>
      </c>
      <c r="O708" s="1">
        <v>12</v>
      </c>
      <c r="P708" s="1">
        <v>40</v>
      </c>
      <c r="Q708" s="16">
        <v>171.8125</v>
      </c>
      <c r="R708" s="21">
        <v>0.62724617701267982</v>
      </c>
      <c r="S708" s="21">
        <v>25.330710219792515</v>
      </c>
      <c r="T708" s="21">
        <v>24.703464042779835</v>
      </c>
      <c r="U708" s="21">
        <v>4.8092753066642575E-2</v>
      </c>
      <c r="V708" s="21">
        <v>4.6830905331873467</v>
      </c>
      <c r="W708" s="21">
        <v>4.6349977801207043</v>
      </c>
      <c r="X708" s="13" t="s">
        <v>2351</v>
      </c>
      <c r="Y7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8" s="1">
        <v>41.022679804500001</v>
      </c>
      <c r="AA708" s="1">
        <v>-80.662717482900007</v>
      </c>
      <c r="AB708" s="1">
        <v>41.0299125377</v>
      </c>
      <c r="AC708" s="1">
        <v>-80.662748049000001</v>
      </c>
    </row>
    <row r="709" spans="1:29" x14ac:dyDescent="0.25">
      <c r="A709" s="13">
        <v>124</v>
      </c>
      <c r="B709" s="22" t="s">
        <v>4966</v>
      </c>
      <c r="C709" s="17">
        <v>8</v>
      </c>
      <c r="D709" s="1" t="s">
        <v>787</v>
      </c>
      <c r="E709" s="1" t="s">
        <v>3984</v>
      </c>
      <c r="F709" s="1" t="s">
        <v>3985</v>
      </c>
      <c r="G709" s="1" t="s">
        <v>3722</v>
      </c>
      <c r="H709" s="1">
        <v>10.1</v>
      </c>
      <c r="I709" s="1">
        <v>10.6</v>
      </c>
      <c r="J709" s="1" t="s">
        <v>3190</v>
      </c>
      <c r="K709" s="1" t="s">
        <v>4982</v>
      </c>
      <c r="L709" s="1">
        <v>0</v>
      </c>
      <c r="M709" s="1">
        <v>3</v>
      </c>
      <c r="N709" s="1">
        <v>9</v>
      </c>
      <c r="O709" s="1">
        <v>11</v>
      </c>
      <c r="P709" s="1">
        <v>115</v>
      </c>
      <c r="Q709" s="16">
        <v>359.76444404069764</v>
      </c>
      <c r="R709" s="21">
        <v>0.66129926998543309</v>
      </c>
      <c r="S709" s="21">
        <v>49.863136902325579</v>
      </c>
      <c r="T709" s="21">
        <v>49.201837632340144</v>
      </c>
      <c r="U709" s="21">
        <v>3.6817421529080636E-2</v>
      </c>
      <c r="V709" s="21">
        <v>4.6817797551029798</v>
      </c>
      <c r="W709" s="21">
        <v>4.6449623335738988</v>
      </c>
      <c r="X709" s="13" t="s">
        <v>2351</v>
      </c>
      <c r="Y7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09" s="1">
        <v>39.223048607499997</v>
      </c>
      <c r="AA709" s="1">
        <v>-84.549032956700003</v>
      </c>
      <c r="AB709" s="1">
        <v>39.230275715799998</v>
      </c>
      <c r="AC709" s="1">
        <v>-84.548369872400002</v>
      </c>
    </row>
    <row r="710" spans="1:29" x14ac:dyDescent="0.25">
      <c r="A710" s="13">
        <v>125</v>
      </c>
      <c r="B710" s="22" t="s">
        <v>4966</v>
      </c>
      <c r="C710" s="17">
        <v>12</v>
      </c>
      <c r="D710" s="1" t="s">
        <v>785</v>
      </c>
      <c r="E710" s="1" t="s">
        <v>3941</v>
      </c>
      <c r="F710" s="1" t="s">
        <v>3928</v>
      </c>
      <c r="G710" s="1" t="s">
        <v>4358</v>
      </c>
      <c r="H710" s="1">
        <v>12.1</v>
      </c>
      <c r="I710" s="1">
        <v>12.6</v>
      </c>
      <c r="J710" s="1" t="s">
        <v>3190</v>
      </c>
      <c r="K710" s="1" t="s">
        <v>4981</v>
      </c>
      <c r="L710" s="1">
        <v>0</v>
      </c>
      <c r="M710" s="1">
        <v>1</v>
      </c>
      <c r="N710" s="1">
        <v>5</v>
      </c>
      <c r="O710" s="1">
        <v>7</v>
      </c>
      <c r="P710" s="1">
        <v>34</v>
      </c>
      <c r="Q710" s="16">
        <v>143.47356468023256</v>
      </c>
      <c r="R710" s="21">
        <v>2.2987186017799814</v>
      </c>
      <c r="S710" s="21">
        <v>18.468352798684425</v>
      </c>
      <c r="T710" s="21">
        <v>16.169634196904443</v>
      </c>
      <c r="U710" s="21">
        <v>0.13905254711754925</v>
      </c>
      <c r="V710" s="21">
        <v>4.6772634457650799</v>
      </c>
      <c r="W710" s="21">
        <v>4.5382108986475309</v>
      </c>
      <c r="X710" s="13" t="s">
        <v>2351</v>
      </c>
      <c r="Y7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0" s="1">
        <v>41.443993394400003</v>
      </c>
      <c r="AA710" s="1">
        <v>-81.686458388399998</v>
      </c>
      <c r="AB710" s="1">
        <v>41.4505675017</v>
      </c>
      <c r="AC710" s="1">
        <v>-81.690287552499996</v>
      </c>
    </row>
    <row r="711" spans="1:29" x14ac:dyDescent="0.25">
      <c r="A711" s="13">
        <v>126</v>
      </c>
      <c r="B711" s="22" t="s">
        <v>4966</v>
      </c>
      <c r="C711" s="17">
        <v>6</v>
      </c>
      <c r="D711" s="1" t="s">
        <v>784</v>
      </c>
      <c r="E711" s="1" t="s">
        <v>4000</v>
      </c>
      <c r="F711" s="1" t="s">
        <v>4001</v>
      </c>
      <c r="G711" s="1" t="s">
        <v>3704</v>
      </c>
      <c r="H711" s="1">
        <v>6.9</v>
      </c>
      <c r="I711" s="1">
        <v>7.4</v>
      </c>
      <c r="J711" s="1" t="s">
        <v>3190</v>
      </c>
      <c r="K711" s="1" t="s">
        <v>4982</v>
      </c>
      <c r="L711" s="1">
        <v>0</v>
      </c>
      <c r="M711" s="1">
        <v>4</v>
      </c>
      <c r="N711" s="1">
        <v>13</v>
      </c>
      <c r="O711" s="1">
        <v>7</v>
      </c>
      <c r="P711" s="1">
        <v>12</v>
      </c>
      <c r="Q711" s="16">
        <v>310.87863372093022</v>
      </c>
      <c r="R711" s="21">
        <v>0.54402615072168814</v>
      </c>
      <c r="S711" s="21">
        <v>13.960022264780312</v>
      </c>
      <c r="T711" s="21">
        <v>13.415996114058624</v>
      </c>
      <c r="U711" s="21">
        <v>3.0498869196567652E-2</v>
      </c>
      <c r="V711" s="21">
        <v>4.6744724486359548</v>
      </c>
      <c r="W711" s="21">
        <v>4.643973579439387</v>
      </c>
      <c r="X711" s="13" t="s">
        <v>2351</v>
      </c>
      <c r="Y7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1" s="1">
        <v>39.900826400900002</v>
      </c>
      <c r="AA711" s="1">
        <v>-82.995330670000001</v>
      </c>
      <c r="AB711" s="1">
        <v>39.908078639599999</v>
      </c>
      <c r="AC711" s="1">
        <v>-82.995354665799994</v>
      </c>
    </row>
    <row r="712" spans="1:29" x14ac:dyDescent="0.25">
      <c r="A712" s="13">
        <v>226</v>
      </c>
      <c r="B712" s="22" t="s">
        <v>3197</v>
      </c>
      <c r="C712" s="17">
        <v>7</v>
      </c>
      <c r="D712" s="1" t="s">
        <v>789</v>
      </c>
      <c r="E712" s="1" t="s">
        <v>1034</v>
      </c>
      <c r="F712" s="1" t="s">
        <v>5260</v>
      </c>
      <c r="G712" s="1" t="s">
        <v>490</v>
      </c>
      <c r="H712" s="21">
        <v>7.3549999999959255</v>
      </c>
      <c r="I712" s="21">
        <v>0</v>
      </c>
      <c r="J712" s="1" t="s">
        <v>258</v>
      </c>
      <c r="K712" s="1" t="s">
        <v>259</v>
      </c>
      <c r="L712" s="1">
        <v>0</v>
      </c>
      <c r="M712" s="1">
        <v>3</v>
      </c>
      <c r="N712" s="1">
        <v>12</v>
      </c>
      <c r="O712" s="1">
        <v>13</v>
      </c>
      <c r="P712" s="1">
        <v>53</v>
      </c>
      <c r="Q712" s="16">
        <v>326.28006904069764</v>
      </c>
      <c r="R712" s="21">
        <v>5.1248964326906217</v>
      </c>
      <c r="S712" s="21">
        <v>15.850998286452912</v>
      </c>
      <c r="T712" s="21">
        <v>10.726101853762291</v>
      </c>
      <c r="U712" s="21">
        <v>0.35153108983318565</v>
      </c>
      <c r="V712" s="21">
        <v>4.6722198834395767</v>
      </c>
      <c r="W712" s="21">
        <v>4.3206887936063909</v>
      </c>
      <c r="X712" s="13" t="s">
        <v>2351</v>
      </c>
      <c r="Y7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2" s="1">
        <v>39.902422000000001</v>
      </c>
      <c r="AA712" s="1">
        <v>-83.810760999999999</v>
      </c>
      <c r="AB712" s="1">
        <v>0</v>
      </c>
      <c r="AC712" s="1">
        <v>0</v>
      </c>
    </row>
    <row r="713" spans="1:29" x14ac:dyDescent="0.25">
      <c r="A713" s="13">
        <v>272</v>
      </c>
      <c r="B713" s="22" t="s">
        <v>4937</v>
      </c>
      <c r="C713" s="17">
        <v>6</v>
      </c>
      <c r="D713" s="1" t="s">
        <v>784</v>
      </c>
      <c r="E713" s="1" t="s">
        <v>3848</v>
      </c>
      <c r="F713" s="1" t="s">
        <v>3855</v>
      </c>
      <c r="G713" s="1" t="s">
        <v>3917</v>
      </c>
      <c r="H713" s="1">
        <v>24.5</v>
      </c>
      <c r="I713" s="1">
        <v>25</v>
      </c>
      <c r="J713" s="1" t="s">
        <v>3190</v>
      </c>
      <c r="K713" s="1" t="s">
        <v>4989</v>
      </c>
      <c r="L713" s="1">
        <v>1</v>
      </c>
      <c r="M713" s="1">
        <v>2</v>
      </c>
      <c r="N713" s="1">
        <v>11</v>
      </c>
      <c r="O713" s="1">
        <v>2</v>
      </c>
      <c r="P713" s="1">
        <v>36</v>
      </c>
      <c r="Q713" s="16">
        <v>253.92069404069767</v>
      </c>
      <c r="R713" s="21">
        <v>1.0252431595621081</v>
      </c>
      <c r="S713" s="21">
        <v>19.538206892943411</v>
      </c>
      <c r="T713" s="21">
        <v>18.512963733381302</v>
      </c>
      <c r="U713" s="21">
        <v>9.1709036394949359E-2</v>
      </c>
      <c r="V713" s="21">
        <v>4.6714413894355449</v>
      </c>
      <c r="W713" s="21">
        <v>4.5797323530405958</v>
      </c>
      <c r="X713" s="13" t="s">
        <v>2351</v>
      </c>
      <c r="Y7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3" s="1">
        <v>40.059907846000002</v>
      </c>
      <c r="AA713" s="1">
        <v>-82.998376157300001</v>
      </c>
      <c r="AB713" s="1">
        <v>40.066416954799998</v>
      </c>
      <c r="AC713" s="1">
        <v>-82.994689793899994</v>
      </c>
    </row>
    <row r="714" spans="1:29" x14ac:dyDescent="0.25">
      <c r="A714" s="13">
        <v>227</v>
      </c>
      <c r="B714" s="22" t="s">
        <v>3197</v>
      </c>
      <c r="C714" s="17">
        <v>8</v>
      </c>
      <c r="D714" s="1" t="s">
        <v>787</v>
      </c>
      <c r="E714" s="1" t="s">
        <v>1035</v>
      </c>
      <c r="F714" s="1" t="s">
        <v>5671</v>
      </c>
      <c r="G714" s="1" t="s">
        <v>491</v>
      </c>
      <c r="H714" s="21">
        <v>0.11699999999837019</v>
      </c>
      <c r="I714" s="21">
        <v>0</v>
      </c>
      <c r="J714" s="1" t="s">
        <v>258</v>
      </c>
      <c r="K714" s="1" t="s">
        <v>259</v>
      </c>
      <c r="L714" s="1">
        <v>0</v>
      </c>
      <c r="M714" s="1">
        <v>1</v>
      </c>
      <c r="N714" s="1">
        <v>21</v>
      </c>
      <c r="O714" s="1">
        <v>11</v>
      </c>
      <c r="P714" s="1">
        <v>71</v>
      </c>
      <c r="Q714" s="16">
        <v>302.97356468023258</v>
      </c>
      <c r="R714" s="21">
        <v>2.3367337448547687</v>
      </c>
      <c r="S714" s="21">
        <v>20.568150565300044</v>
      </c>
      <c r="T714" s="21">
        <v>18.231416820445276</v>
      </c>
      <c r="U714" s="21">
        <v>0.16028315318511063</v>
      </c>
      <c r="V714" s="21">
        <v>4.6697925763739683</v>
      </c>
      <c r="W714" s="21">
        <v>4.5095094231888577</v>
      </c>
      <c r="X714" s="13" t="s">
        <v>2351</v>
      </c>
      <c r="Y7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4" s="1">
        <v>39.107101</v>
      </c>
      <c r="AA714" s="1">
        <v>-84.507699000000002</v>
      </c>
      <c r="AB714" s="1">
        <v>0</v>
      </c>
      <c r="AC714" s="1">
        <v>0</v>
      </c>
    </row>
    <row r="715" spans="1:29" x14ac:dyDescent="0.25">
      <c r="A715" s="13">
        <v>32</v>
      </c>
      <c r="B715" s="22" t="s">
        <v>4967</v>
      </c>
      <c r="C715" s="17">
        <v>1</v>
      </c>
      <c r="D715" s="1" t="s">
        <v>803</v>
      </c>
      <c r="E715" s="1" t="s">
        <v>4220</v>
      </c>
      <c r="F715" s="1" t="s">
        <v>4221</v>
      </c>
      <c r="G715" s="1" t="s">
        <v>4449</v>
      </c>
      <c r="H715" s="1">
        <v>0</v>
      </c>
      <c r="I715" s="1">
        <v>0.5</v>
      </c>
      <c r="J715" s="1" t="s">
        <v>3190</v>
      </c>
      <c r="K715" s="1" t="s">
        <v>4982</v>
      </c>
      <c r="L715" s="1">
        <v>0</v>
      </c>
      <c r="M715" s="1">
        <v>0</v>
      </c>
      <c r="N715" s="1">
        <v>10</v>
      </c>
      <c r="O715" s="1">
        <v>12</v>
      </c>
      <c r="P715" s="1">
        <v>46</v>
      </c>
      <c r="Q715" s="16">
        <v>164.71875</v>
      </c>
      <c r="R715" s="21">
        <v>0.73354529805021096</v>
      </c>
      <c r="S715" s="21">
        <v>27.278766763727607</v>
      </c>
      <c r="T715" s="21">
        <v>26.545221465677397</v>
      </c>
      <c r="U715" s="21">
        <v>5.6171038873220377E-2</v>
      </c>
      <c r="V715" s="21">
        <v>4.6672797364768464</v>
      </c>
      <c r="W715" s="21">
        <v>4.6111086976036262</v>
      </c>
      <c r="X715" s="13" t="s">
        <v>2351</v>
      </c>
      <c r="Y7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5" s="1">
        <v>40.748431747700003</v>
      </c>
      <c r="AA715" s="1">
        <v>-84.146995505899994</v>
      </c>
      <c r="AB715" s="1">
        <v>40.755682818499999</v>
      </c>
      <c r="AC715" s="1">
        <v>-84.147109114000003</v>
      </c>
    </row>
    <row r="716" spans="1:29" x14ac:dyDescent="0.25">
      <c r="A716" s="13">
        <v>127</v>
      </c>
      <c r="B716" s="22" t="s">
        <v>4966</v>
      </c>
      <c r="C716" s="17">
        <v>7</v>
      </c>
      <c r="D716" s="1" t="s">
        <v>3196</v>
      </c>
      <c r="E716" s="1" t="s">
        <v>3475</v>
      </c>
      <c r="F716" s="1" t="s">
        <v>4059</v>
      </c>
      <c r="G716" s="1" t="s">
        <v>4398</v>
      </c>
      <c r="H716" s="1">
        <v>21.3</v>
      </c>
      <c r="I716" s="1">
        <v>21.8</v>
      </c>
      <c r="J716" s="1" t="s">
        <v>3190</v>
      </c>
      <c r="K716" s="1" t="s">
        <v>4982</v>
      </c>
      <c r="L716" s="1">
        <v>0</v>
      </c>
      <c r="M716" s="1">
        <v>0</v>
      </c>
      <c r="N716" s="1">
        <v>10</v>
      </c>
      <c r="O716" s="1">
        <v>13</v>
      </c>
      <c r="P716" s="1">
        <v>69</v>
      </c>
      <c r="Q716" s="16">
        <v>192.15625</v>
      </c>
      <c r="R716" s="21">
        <v>0.58248720021331934</v>
      </c>
      <c r="S716" s="21">
        <v>36.077020717683368</v>
      </c>
      <c r="T716" s="21">
        <v>35.494533517470046</v>
      </c>
      <c r="U716" s="21">
        <v>3.2649611055870907E-2</v>
      </c>
      <c r="V716" s="21">
        <v>4.6612841773306188</v>
      </c>
      <c r="W716" s="21">
        <v>4.6286345662747479</v>
      </c>
      <c r="X716" s="13" t="s">
        <v>2351</v>
      </c>
      <c r="Y7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6" s="1">
        <v>39.858806210200001</v>
      </c>
      <c r="AA716" s="1">
        <v>-84.280372272999998</v>
      </c>
      <c r="AB716" s="1">
        <v>39.864013354400001</v>
      </c>
      <c r="AC716" s="1">
        <v>-84.286913290200005</v>
      </c>
    </row>
    <row r="717" spans="1:29" x14ac:dyDescent="0.25">
      <c r="A717" s="13">
        <v>128</v>
      </c>
      <c r="B717" s="22" t="s">
        <v>4966</v>
      </c>
      <c r="C717" s="17">
        <v>8</v>
      </c>
      <c r="D717" s="1" t="s">
        <v>787</v>
      </c>
      <c r="E717" s="1" t="s">
        <v>4060</v>
      </c>
      <c r="F717" s="1" t="s">
        <v>4061</v>
      </c>
      <c r="G717" s="1" t="s">
        <v>4399</v>
      </c>
      <c r="H717" s="1">
        <v>1.3</v>
      </c>
      <c r="I717" s="1">
        <v>1.8</v>
      </c>
      <c r="J717" s="1" t="s">
        <v>3190</v>
      </c>
      <c r="K717" s="1" t="s">
        <v>4982</v>
      </c>
      <c r="L717" s="1">
        <v>1</v>
      </c>
      <c r="M717" s="1">
        <v>0</v>
      </c>
      <c r="N717" s="1">
        <v>10</v>
      </c>
      <c r="O717" s="1">
        <v>12</v>
      </c>
      <c r="P717" s="1">
        <v>70</v>
      </c>
      <c r="Q717" s="16">
        <v>234.39543968023256</v>
      </c>
      <c r="R717" s="21">
        <v>0.47447031660989231</v>
      </c>
      <c r="S717" s="21">
        <v>46.369674981734683</v>
      </c>
      <c r="T717" s="21">
        <v>45.895204665124787</v>
      </c>
      <c r="U717" s="21">
        <v>2.6608345362474882E-2</v>
      </c>
      <c r="V717" s="21">
        <v>4.6601877533159008</v>
      </c>
      <c r="W717" s="21">
        <v>4.6335794079534258</v>
      </c>
      <c r="X717" s="13" t="s">
        <v>2351</v>
      </c>
      <c r="Y7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7" s="1">
        <v>39.129056765100003</v>
      </c>
      <c r="AA717" s="1">
        <v>-84.520703085799994</v>
      </c>
      <c r="AB717" s="1">
        <v>39.136286992099997</v>
      </c>
      <c r="AC717" s="1">
        <v>-84.5199496014</v>
      </c>
    </row>
    <row r="718" spans="1:29" x14ac:dyDescent="0.25">
      <c r="A718" s="13">
        <v>273</v>
      </c>
      <c r="B718" s="22" t="s">
        <v>4937</v>
      </c>
      <c r="C718" s="17">
        <v>12</v>
      </c>
      <c r="D718" s="1" t="s">
        <v>785</v>
      </c>
      <c r="E718" s="1" t="s">
        <v>4504</v>
      </c>
      <c r="F718" s="1" t="s">
        <v>4496</v>
      </c>
      <c r="G718" s="1" t="s">
        <v>3920</v>
      </c>
      <c r="H718" s="1">
        <v>27.3</v>
      </c>
      <c r="I718" s="1">
        <v>27.8</v>
      </c>
      <c r="J718" s="1" t="s">
        <v>3190</v>
      </c>
      <c r="K718" s="1" t="s">
        <v>4987</v>
      </c>
      <c r="L718" s="1">
        <v>0</v>
      </c>
      <c r="M718" s="1">
        <v>3</v>
      </c>
      <c r="N718" s="1">
        <v>4</v>
      </c>
      <c r="O718" s="1">
        <v>6</v>
      </c>
      <c r="P718" s="1">
        <v>19</v>
      </c>
      <c r="Q718" s="16">
        <v>208.84256904069767</v>
      </c>
      <c r="R718" s="21">
        <v>1.0202423848004645</v>
      </c>
      <c r="S718" s="21">
        <v>12.75438804990406</v>
      </c>
      <c r="T718" s="21">
        <v>11.734145665103595</v>
      </c>
      <c r="U718" s="21">
        <v>7.4842300697537487E-2</v>
      </c>
      <c r="V718" s="21">
        <v>4.6581206196224523</v>
      </c>
      <c r="W718" s="21">
        <v>4.5832783189249149</v>
      </c>
      <c r="X718" s="13" t="s">
        <v>2351</v>
      </c>
      <c r="Y7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8" s="1">
        <v>41.585267240500002</v>
      </c>
      <c r="AA718" s="1">
        <v>-81.530807971900003</v>
      </c>
      <c r="AB718" s="1">
        <v>41.589370250999998</v>
      </c>
      <c r="AC718" s="1">
        <v>-81.522870802100002</v>
      </c>
    </row>
    <row r="719" spans="1:29" x14ac:dyDescent="0.25">
      <c r="A719" s="13">
        <v>274</v>
      </c>
      <c r="B719" s="22" t="s">
        <v>4937</v>
      </c>
      <c r="C719" s="17">
        <v>8</v>
      </c>
      <c r="D719" s="1" t="s">
        <v>787</v>
      </c>
      <c r="E719" s="1" t="s">
        <v>4522</v>
      </c>
      <c r="F719" s="1" t="s">
        <v>4523</v>
      </c>
      <c r="G719" s="1" t="s">
        <v>3917</v>
      </c>
      <c r="H719" s="1">
        <v>4.7</v>
      </c>
      <c r="I719" s="1">
        <v>5.2</v>
      </c>
      <c r="J719" s="1" t="s">
        <v>3190</v>
      </c>
      <c r="K719" s="1" t="s">
        <v>4985</v>
      </c>
      <c r="L719" s="1">
        <v>0</v>
      </c>
      <c r="M719" s="1">
        <v>1</v>
      </c>
      <c r="N719" s="1">
        <v>14</v>
      </c>
      <c r="O719" s="1">
        <v>5</v>
      </c>
      <c r="P719" s="1">
        <v>35</v>
      </c>
      <c r="Q719" s="16">
        <v>194.52043968023256</v>
      </c>
      <c r="R719" s="21">
        <v>1.1788673640616281</v>
      </c>
      <c r="S719" s="21">
        <v>22.60512052347109</v>
      </c>
      <c r="T719" s="21">
        <v>21.426253159409463</v>
      </c>
      <c r="U719" s="21">
        <v>8.0489010292035132E-2</v>
      </c>
      <c r="V719" s="21">
        <v>4.6573608350738613</v>
      </c>
      <c r="W719" s="21">
        <v>4.5768718247818265</v>
      </c>
      <c r="X719" s="13" t="s">
        <v>2351</v>
      </c>
      <c r="Y7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19" s="1">
        <v>39.142312187999998</v>
      </c>
      <c r="AA719" s="1">
        <v>-84.482723939699994</v>
      </c>
      <c r="AB719" s="1">
        <v>39.143667131800001</v>
      </c>
      <c r="AC719" s="1">
        <v>-84.474141092400004</v>
      </c>
    </row>
    <row r="720" spans="1:29" x14ac:dyDescent="0.25">
      <c r="A720" s="13">
        <v>228</v>
      </c>
      <c r="B720" s="22" t="s">
        <v>3197</v>
      </c>
      <c r="C720" s="17">
        <v>8</v>
      </c>
      <c r="D720" s="1" t="s">
        <v>787</v>
      </c>
      <c r="E720" s="1" t="s">
        <v>1036</v>
      </c>
      <c r="F720" s="1" t="s">
        <v>5672</v>
      </c>
      <c r="G720" s="1" t="s">
        <v>492</v>
      </c>
      <c r="H720" s="21">
        <v>0.99000000000523869</v>
      </c>
      <c r="I720" s="21">
        <v>0</v>
      </c>
      <c r="J720" s="1" t="s">
        <v>258</v>
      </c>
      <c r="K720" s="1" t="s">
        <v>259</v>
      </c>
      <c r="L720" s="1">
        <v>0</v>
      </c>
      <c r="M720" s="1">
        <v>0</v>
      </c>
      <c r="N720" s="1">
        <v>13</v>
      </c>
      <c r="O720" s="1">
        <v>13</v>
      </c>
      <c r="P720" s="1">
        <v>67</v>
      </c>
      <c r="Q720" s="16">
        <v>209.796875</v>
      </c>
      <c r="R720" s="21">
        <v>7.13717934179469</v>
      </c>
      <c r="S720" s="21">
        <v>18.715060507663257</v>
      </c>
      <c r="T720" s="21">
        <v>11.577881165868567</v>
      </c>
      <c r="U720" s="21">
        <v>0.48955924579314219</v>
      </c>
      <c r="V720" s="21">
        <v>4.6566535036635957</v>
      </c>
      <c r="W720" s="21">
        <v>4.1670942578704535</v>
      </c>
      <c r="X720" s="13" t="s">
        <v>2351</v>
      </c>
      <c r="Y7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0" s="1">
        <v>39.137048999999998</v>
      </c>
      <c r="AA720" s="1">
        <v>-84.537351000000001</v>
      </c>
      <c r="AB720" s="1">
        <v>0</v>
      </c>
      <c r="AC720" s="1">
        <v>0</v>
      </c>
    </row>
    <row r="721" spans="1:29" x14ac:dyDescent="0.25">
      <c r="A721" s="13">
        <v>275</v>
      </c>
      <c r="B721" s="22" t="s">
        <v>4937</v>
      </c>
      <c r="C721" s="17">
        <v>12</v>
      </c>
      <c r="D721" s="1" t="s">
        <v>785</v>
      </c>
      <c r="E721" s="1" t="s">
        <v>4535</v>
      </c>
      <c r="F721" s="1" t="s">
        <v>4536</v>
      </c>
      <c r="G721" s="1" t="s">
        <v>3922</v>
      </c>
      <c r="H721" s="1">
        <v>12.6</v>
      </c>
      <c r="I721" s="1">
        <v>13.1</v>
      </c>
      <c r="J721" s="1" t="s">
        <v>3190</v>
      </c>
      <c r="K721" s="1" t="s">
        <v>4988</v>
      </c>
      <c r="L721" s="1">
        <v>2</v>
      </c>
      <c r="M721" s="1">
        <v>1</v>
      </c>
      <c r="N721" s="1">
        <v>5</v>
      </c>
      <c r="O721" s="1">
        <v>10</v>
      </c>
      <c r="P721" s="1">
        <v>36</v>
      </c>
      <c r="Q721" s="16">
        <v>250.13944404069767</v>
      </c>
      <c r="R721" s="21">
        <v>0.91429958107489473</v>
      </c>
      <c r="S721" s="21">
        <v>22.249690744035757</v>
      </c>
      <c r="T721" s="21">
        <v>21.33539116296086</v>
      </c>
      <c r="U721" s="21">
        <v>6.9254162045833512E-2</v>
      </c>
      <c r="V721" s="21">
        <v>4.6555195898860777</v>
      </c>
      <c r="W721" s="21">
        <v>4.5862654278402442</v>
      </c>
      <c r="X721" s="13" t="s">
        <v>2351</v>
      </c>
      <c r="Y7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1" s="1">
        <v>41.454276438699999</v>
      </c>
      <c r="AA721" s="1">
        <v>-81.657082927900007</v>
      </c>
      <c r="AB721" s="1">
        <v>41.4615075281</v>
      </c>
      <c r="AC721" s="1">
        <v>-81.657031914399994</v>
      </c>
    </row>
    <row r="722" spans="1:29" x14ac:dyDescent="0.25">
      <c r="A722" s="13">
        <v>276</v>
      </c>
      <c r="B722" s="22" t="s">
        <v>4937</v>
      </c>
      <c r="C722" s="17">
        <v>8</v>
      </c>
      <c r="D722" s="1" t="s">
        <v>787</v>
      </c>
      <c r="E722" s="1" t="s">
        <v>4497</v>
      </c>
      <c r="F722" s="1" t="s">
        <v>4498</v>
      </c>
      <c r="G722" s="1" t="s">
        <v>3918</v>
      </c>
      <c r="H722" s="1">
        <v>6.9</v>
      </c>
      <c r="I722" s="1">
        <v>7.4</v>
      </c>
      <c r="J722" s="1" t="s">
        <v>3190</v>
      </c>
      <c r="K722" s="1" t="s">
        <v>4980</v>
      </c>
      <c r="L722" s="1">
        <v>0</v>
      </c>
      <c r="M722" s="1">
        <v>2</v>
      </c>
      <c r="N722" s="1">
        <v>10</v>
      </c>
      <c r="O722" s="1">
        <v>5</v>
      </c>
      <c r="P722" s="1">
        <v>67</v>
      </c>
      <c r="Q722" s="16">
        <v>246.00962936046511</v>
      </c>
      <c r="R722" s="21">
        <v>1.1271417467791101</v>
      </c>
      <c r="S722" s="21">
        <v>33.453638894074892</v>
      </c>
      <c r="T722" s="21">
        <v>32.326497147295782</v>
      </c>
      <c r="U722" s="21">
        <v>8.8858893119532045E-2</v>
      </c>
      <c r="V722" s="21">
        <v>4.6536405101215141</v>
      </c>
      <c r="W722" s="21">
        <v>4.5647816170019819</v>
      </c>
      <c r="X722" s="13" t="s">
        <v>2351</v>
      </c>
      <c r="Y7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2" s="1">
        <v>39.167942264399997</v>
      </c>
      <c r="AA722" s="1">
        <v>-84.505107440399996</v>
      </c>
      <c r="AB722" s="1">
        <v>39.171439941400003</v>
      </c>
      <c r="AC722" s="1">
        <v>-84.497308454899994</v>
      </c>
    </row>
    <row r="723" spans="1:29" x14ac:dyDescent="0.25">
      <c r="A723" s="13">
        <v>229</v>
      </c>
      <c r="B723" s="22" t="s">
        <v>3197</v>
      </c>
      <c r="C723" s="17">
        <v>6</v>
      </c>
      <c r="D723" s="1" t="s">
        <v>784</v>
      </c>
      <c r="E723" s="1" t="s">
        <v>1037</v>
      </c>
      <c r="F723" s="1" t="s">
        <v>5673</v>
      </c>
      <c r="G723" s="1" t="s">
        <v>493</v>
      </c>
      <c r="H723" s="21">
        <v>0.72299999999813735</v>
      </c>
      <c r="I723" s="21">
        <v>0</v>
      </c>
      <c r="J723" s="1" t="s">
        <v>258</v>
      </c>
      <c r="K723" s="1" t="s">
        <v>259</v>
      </c>
      <c r="L723" s="1">
        <v>0</v>
      </c>
      <c r="M723" s="1">
        <v>2</v>
      </c>
      <c r="N723" s="1">
        <v>13</v>
      </c>
      <c r="O723" s="1">
        <v>12</v>
      </c>
      <c r="P723" s="1">
        <v>35</v>
      </c>
      <c r="Q723" s="16">
        <v>264.71275436046511</v>
      </c>
      <c r="R723" s="21">
        <v>8.1302350395486265</v>
      </c>
      <c r="S723" s="21">
        <v>11.772895397200994</v>
      </c>
      <c r="T723" s="21">
        <v>3.6426603576523675</v>
      </c>
      <c r="U723" s="21">
        <v>0.55767573483470134</v>
      </c>
      <c r="V723" s="21">
        <v>4.6535096705345573</v>
      </c>
      <c r="W723" s="21">
        <v>4.0958339356998561</v>
      </c>
      <c r="X723" s="13" t="s">
        <v>2351</v>
      </c>
      <c r="Y7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3" s="1">
        <v>39.955759</v>
      </c>
      <c r="AA723" s="1">
        <v>-82.886387999999997</v>
      </c>
      <c r="AB723" s="1">
        <v>0</v>
      </c>
      <c r="AC723" s="1">
        <v>0</v>
      </c>
    </row>
    <row r="724" spans="1:29" x14ac:dyDescent="0.25">
      <c r="A724" s="13">
        <v>277</v>
      </c>
      <c r="B724" s="22" t="s">
        <v>4937</v>
      </c>
      <c r="C724" s="17">
        <v>6</v>
      </c>
      <c r="D724" s="1" t="s">
        <v>784</v>
      </c>
      <c r="E724" s="1" t="s">
        <v>4491</v>
      </c>
      <c r="F724" s="1" t="s">
        <v>4492</v>
      </c>
      <c r="G724" s="1" t="s">
        <v>4564</v>
      </c>
      <c r="H724" s="1">
        <v>5</v>
      </c>
      <c r="I724" s="1">
        <v>5.5</v>
      </c>
      <c r="J724" s="1" t="s">
        <v>3190</v>
      </c>
      <c r="K724" s="1" t="s">
        <v>4985</v>
      </c>
      <c r="L724" s="1">
        <v>2</v>
      </c>
      <c r="M724" s="1">
        <v>0</v>
      </c>
      <c r="N724" s="1">
        <v>12</v>
      </c>
      <c r="O724" s="1">
        <v>14</v>
      </c>
      <c r="P724" s="1">
        <v>37</v>
      </c>
      <c r="Q724" s="16">
        <v>269.04087936046511</v>
      </c>
      <c r="R724" s="21">
        <v>0.66856982705446488</v>
      </c>
      <c r="S724" s="21">
        <v>29.591682589386512</v>
      </c>
      <c r="T724" s="21">
        <v>28.923112762332046</v>
      </c>
      <c r="U724" s="21">
        <v>4.0651631078475976E-2</v>
      </c>
      <c r="V724" s="21">
        <v>4.6495672815567684</v>
      </c>
      <c r="W724" s="21">
        <v>4.6089156504782922</v>
      </c>
      <c r="X724" s="13" t="s">
        <v>2351</v>
      </c>
      <c r="Y7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4" s="1">
        <v>39.979498409199998</v>
      </c>
      <c r="AA724" s="1">
        <v>-82.986011364899994</v>
      </c>
      <c r="AB724" s="1">
        <v>39.978579542699997</v>
      </c>
      <c r="AC724" s="1">
        <v>-82.976686637499995</v>
      </c>
    </row>
    <row r="725" spans="1:29" x14ac:dyDescent="0.25">
      <c r="A725" s="13">
        <v>278</v>
      </c>
      <c r="B725" s="22" t="s">
        <v>4937</v>
      </c>
      <c r="C725" s="17">
        <v>12</v>
      </c>
      <c r="D725" s="1" t="s">
        <v>785</v>
      </c>
      <c r="E725" s="1" t="s">
        <v>4499</v>
      </c>
      <c r="F725" s="1" t="s">
        <v>4513</v>
      </c>
      <c r="G725" s="1" t="s">
        <v>4566</v>
      </c>
      <c r="H725" s="1">
        <v>5.6</v>
      </c>
      <c r="I725" s="1">
        <v>6.1</v>
      </c>
      <c r="J725" s="1" t="s">
        <v>3190</v>
      </c>
      <c r="K725" s="1" t="s">
        <v>4986</v>
      </c>
      <c r="L725" s="1">
        <v>0</v>
      </c>
      <c r="M725" s="1">
        <v>0</v>
      </c>
      <c r="N725" s="1">
        <v>8</v>
      </c>
      <c r="O725" s="1">
        <v>7</v>
      </c>
      <c r="P725" s="1">
        <v>37</v>
      </c>
      <c r="Q725" s="16">
        <v>120.4375</v>
      </c>
      <c r="R725" s="21">
        <v>0.88514943651670208</v>
      </c>
      <c r="S725" s="21">
        <v>20.338965600725853</v>
      </c>
      <c r="T725" s="21">
        <v>19.453816164209151</v>
      </c>
      <c r="U725" s="21">
        <v>5.4099334429204116E-2</v>
      </c>
      <c r="V725" s="21">
        <v>4.6481629400137985</v>
      </c>
      <c r="W725" s="21">
        <v>4.5940636055845943</v>
      </c>
      <c r="X725" s="13" t="s">
        <v>2351</v>
      </c>
      <c r="Y7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5" s="1">
        <v>41.423120732299999</v>
      </c>
      <c r="AA725" s="1">
        <v>-81.874428286099999</v>
      </c>
      <c r="AB725" s="1">
        <v>41.424686227000002</v>
      </c>
      <c r="AC725" s="1">
        <v>-81.865114005300001</v>
      </c>
    </row>
    <row r="726" spans="1:29" x14ac:dyDescent="0.25">
      <c r="A726" s="13">
        <v>230</v>
      </c>
      <c r="B726" s="22" t="s">
        <v>3197</v>
      </c>
      <c r="C726" s="17">
        <v>7</v>
      </c>
      <c r="D726" s="1" t="s">
        <v>789</v>
      </c>
      <c r="E726" s="1" t="s">
        <v>1038</v>
      </c>
      <c r="F726" s="1" t="s">
        <v>5674</v>
      </c>
      <c r="G726" s="1" t="s">
        <v>494</v>
      </c>
      <c r="H726" s="21">
        <v>3.161999999996624</v>
      </c>
      <c r="I726" s="21">
        <v>0</v>
      </c>
      <c r="J726" s="1" t="s">
        <v>258</v>
      </c>
      <c r="K726" s="1" t="s">
        <v>259</v>
      </c>
      <c r="L726" s="1">
        <v>1</v>
      </c>
      <c r="M726" s="1">
        <v>2</v>
      </c>
      <c r="N726" s="1">
        <v>12</v>
      </c>
      <c r="O726" s="1">
        <v>11</v>
      </c>
      <c r="P726" s="1">
        <v>82</v>
      </c>
      <c r="Q726" s="16">
        <v>346.40506904069764</v>
      </c>
      <c r="R726" s="21">
        <v>7.5654022799053466</v>
      </c>
      <c r="S726" s="21">
        <v>21.478836564301339</v>
      </c>
      <c r="T726" s="21">
        <v>13.913434284395994</v>
      </c>
      <c r="U726" s="21">
        <v>0.51893226398047299</v>
      </c>
      <c r="V726" s="21">
        <v>4.6407053031187813</v>
      </c>
      <c r="W726" s="21">
        <v>4.1217730391383078</v>
      </c>
      <c r="X726" s="13" t="s">
        <v>2351</v>
      </c>
      <c r="Y7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6" s="1">
        <v>39.923352000000001</v>
      </c>
      <c r="AA726" s="1">
        <v>-83.769524000000004</v>
      </c>
      <c r="AB726" s="1">
        <v>0</v>
      </c>
      <c r="AC726" s="1">
        <v>0</v>
      </c>
    </row>
    <row r="727" spans="1:29" x14ac:dyDescent="0.25">
      <c r="A727" s="13">
        <v>129</v>
      </c>
      <c r="B727" s="22" t="s">
        <v>4966</v>
      </c>
      <c r="C727" s="17">
        <v>2</v>
      </c>
      <c r="D727" s="1" t="s">
        <v>786</v>
      </c>
      <c r="E727" s="1" t="s">
        <v>4062</v>
      </c>
      <c r="F727" s="1" t="s">
        <v>4063</v>
      </c>
      <c r="G727" s="1" t="s">
        <v>4400</v>
      </c>
      <c r="H727" s="1">
        <v>9.3000000000000007</v>
      </c>
      <c r="I727" s="1">
        <v>9.8000000000000007</v>
      </c>
      <c r="J727" s="1" t="s">
        <v>3190</v>
      </c>
      <c r="K727" s="1" t="s">
        <v>4982</v>
      </c>
      <c r="L727" s="1">
        <v>1</v>
      </c>
      <c r="M727" s="1">
        <v>1</v>
      </c>
      <c r="N727" s="1">
        <v>11</v>
      </c>
      <c r="O727" s="1">
        <v>8</v>
      </c>
      <c r="P727" s="1">
        <v>27</v>
      </c>
      <c r="Q727" s="16">
        <v>225.86900436046511</v>
      </c>
      <c r="R727" s="21">
        <v>0.52707462917216086</v>
      </c>
      <c r="S727" s="21">
        <v>25.395748453765894</v>
      </c>
      <c r="T727" s="21">
        <v>24.868673824593731</v>
      </c>
      <c r="U727" s="21">
        <v>2.9550823886523025E-2</v>
      </c>
      <c r="V727" s="21">
        <v>4.6386598658995171</v>
      </c>
      <c r="W727" s="21">
        <v>4.6091090420129941</v>
      </c>
      <c r="X727" s="13" t="s">
        <v>2351</v>
      </c>
      <c r="Y7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7" s="1">
        <v>41.722859870000001</v>
      </c>
      <c r="AA727" s="1">
        <v>-83.515783400100005</v>
      </c>
      <c r="AB727" s="1">
        <v>41.722923810099999</v>
      </c>
      <c r="AC727" s="1">
        <v>-83.506125452600003</v>
      </c>
    </row>
    <row r="728" spans="1:29" x14ac:dyDescent="0.25">
      <c r="A728" s="13">
        <v>231</v>
      </c>
      <c r="B728" s="22" t="s">
        <v>3197</v>
      </c>
      <c r="C728" s="17">
        <v>6</v>
      </c>
      <c r="D728" s="1" t="s">
        <v>784</v>
      </c>
      <c r="E728" s="1" t="s">
        <v>1039</v>
      </c>
      <c r="F728" s="1" t="s">
        <v>5319</v>
      </c>
      <c r="G728" s="1" t="s">
        <v>495</v>
      </c>
      <c r="H728" s="21">
        <v>17.125</v>
      </c>
      <c r="I728" s="21">
        <v>0</v>
      </c>
      <c r="J728" s="1" t="s">
        <v>258</v>
      </c>
      <c r="K728" s="1" t="s">
        <v>259</v>
      </c>
      <c r="L728" s="1">
        <v>0</v>
      </c>
      <c r="M728" s="1">
        <v>3</v>
      </c>
      <c r="N728" s="1">
        <v>14</v>
      </c>
      <c r="O728" s="1">
        <v>9</v>
      </c>
      <c r="P728" s="1">
        <v>34</v>
      </c>
      <c r="Q728" s="16">
        <v>302.62381904069764</v>
      </c>
      <c r="R728" s="21">
        <v>5.1340013706612986</v>
      </c>
      <c r="S728" s="21">
        <v>12.705087279260445</v>
      </c>
      <c r="T728" s="21">
        <v>7.5710859085991462</v>
      </c>
      <c r="U728" s="21">
        <v>0.3521556231890754</v>
      </c>
      <c r="V728" s="21">
        <v>4.6383808113809817</v>
      </c>
      <c r="W728" s="21">
        <v>4.2862251881919065</v>
      </c>
      <c r="X728" s="13" t="s">
        <v>2351</v>
      </c>
      <c r="Y7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8" s="1">
        <v>39.986424</v>
      </c>
      <c r="AA728" s="1">
        <v>-82.989103</v>
      </c>
      <c r="AB728" s="1">
        <v>0</v>
      </c>
      <c r="AC728" s="1">
        <v>0</v>
      </c>
    </row>
    <row r="729" spans="1:29" x14ac:dyDescent="0.25">
      <c r="A729" s="13">
        <v>232</v>
      </c>
      <c r="B729" s="22" t="s">
        <v>3197</v>
      </c>
      <c r="C729" s="17">
        <v>8</v>
      </c>
      <c r="D729" s="1" t="s">
        <v>787</v>
      </c>
      <c r="E729" s="1" t="s">
        <v>1040</v>
      </c>
      <c r="F729" s="1" t="s">
        <v>5675</v>
      </c>
      <c r="G729" s="1" t="s">
        <v>496</v>
      </c>
      <c r="H729" s="21">
        <v>0</v>
      </c>
      <c r="I729" s="21">
        <v>0</v>
      </c>
      <c r="J729" s="1" t="s">
        <v>258</v>
      </c>
      <c r="K729" s="1" t="s">
        <v>261</v>
      </c>
      <c r="L729" s="1">
        <v>0</v>
      </c>
      <c r="M729" s="1">
        <v>2</v>
      </c>
      <c r="N729" s="1">
        <v>15</v>
      </c>
      <c r="O729" s="1">
        <v>10</v>
      </c>
      <c r="P729" s="1">
        <v>59</v>
      </c>
      <c r="Q729" s="16">
        <v>292.93150436046511</v>
      </c>
      <c r="R729" s="21">
        <v>5.8849704789426918</v>
      </c>
      <c r="S729" s="21">
        <v>17.152873274931903</v>
      </c>
      <c r="T729" s="21">
        <v>11.267902795989212</v>
      </c>
      <c r="U729" s="21">
        <v>0.40907296137603766</v>
      </c>
      <c r="V729" s="21">
        <v>4.6332350836026395</v>
      </c>
      <c r="W729" s="21">
        <v>4.2241621222266019</v>
      </c>
      <c r="X729" s="13" t="s">
        <v>2351</v>
      </c>
      <c r="Y7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29" s="1">
        <v>39.129216999999997</v>
      </c>
      <c r="AA729" s="1">
        <v>-84.511405999999994</v>
      </c>
      <c r="AB729" s="1">
        <v>0</v>
      </c>
      <c r="AC729" s="1">
        <v>0</v>
      </c>
    </row>
    <row r="730" spans="1:29" x14ac:dyDescent="0.25">
      <c r="A730" s="13">
        <v>130</v>
      </c>
      <c r="B730" s="22" t="s">
        <v>4966</v>
      </c>
      <c r="C730" s="17">
        <v>8</v>
      </c>
      <c r="D730" s="1" t="s">
        <v>787</v>
      </c>
      <c r="E730" s="1" t="s">
        <v>4064</v>
      </c>
      <c r="F730" s="1" t="s">
        <v>4065</v>
      </c>
      <c r="G730" s="1" t="s">
        <v>4401</v>
      </c>
      <c r="H730" s="1">
        <v>0.2</v>
      </c>
      <c r="I730" s="1">
        <v>0.7</v>
      </c>
      <c r="J730" s="1" t="s">
        <v>3190</v>
      </c>
      <c r="K730" s="1" t="s">
        <v>4982</v>
      </c>
      <c r="L730" s="1">
        <v>0</v>
      </c>
      <c r="M730" s="1">
        <v>1</v>
      </c>
      <c r="N730" s="1">
        <v>9</v>
      </c>
      <c r="O730" s="1">
        <v>8</v>
      </c>
      <c r="P730" s="1">
        <v>41</v>
      </c>
      <c r="Q730" s="16">
        <v>181.09856468023256</v>
      </c>
      <c r="R730" s="21">
        <v>1.0305886297298974</v>
      </c>
      <c r="S730" s="21">
        <v>23.191915926565436</v>
      </c>
      <c r="T730" s="21">
        <v>22.161327296835537</v>
      </c>
      <c r="U730" s="21">
        <v>5.7686311230582411E-2</v>
      </c>
      <c r="V730" s="21">
        <v>4.6307511841902178</v>
      </c>
      <c r="W730" s="21">
        <v>4.5730648729596357</v>
      </c>
      <c r="X730" s="13" t="s">
        <v>2351</v>
      </c>
      <c r="Y7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0" s="1">
        <v>39.147874702999999</v>
      </c>
      <c r="AA730" s="1">
        <v>-84.508510776199998</v>
      </c>
      <c r="AB730" s="1">
        <v>39.146272879999998</v>
      </c>
      <c r="AC730" s="1">
        <v>-84.500065229100002</v>
      </c>
    </row>
    <row r="731" spans="1:29" x14ac:dyDescent="0.25">
      <c r="A731" s="13">
        <v>233</v>
      </c>
      <c r="B731" s="22" t="s">
        <v>3197</v>
      </c>
      <c r="C731" s="17">
        <v>8</v>
      </c>
      <c r="D731" s="1" t="s">
        <v>787</v>
      </c>
      <c r="E731" s="1" t="s">
        <v>1041</v>
      </c>
      <c r="F731" s="1" t="s">
        <v>5676</v>
      </c>
      <c r="G731" s="1" t="s">
        <v>497</v>
      </c>
      <c r="H731" s="21">
        <v>0.52899999999499414</v>
      </c>
      <c r="I731" s="21">
        <v>0</v>
      </c>
      <c r="J731" s="1" t="s">
        <v>258</v>
      </c>
      <c r="K731" s="1" t="s">
        <v>259</v>
      </c>
      <c r="L731" s="1">
        <v>0</v>
      </c>
      <c r="M731" s="1">
        <v>0</v>
      </c>
      <c r="N731" s="1">
        <v>18</v>
      </c>
      <c r="O731" s="1">
        <v>9</v>
      </c>
      <c r="P731" s="1">
        <v>73</v>
      </c>
      <c r="Q731" s="16">
        <v>230.78125</v>
      </c>
      <c r="R731" s="21">
        <v>5.5271185120641162</v>
      </c>
      <c r="S731" s="21">
        <v>19.922603313201218</v>
      </c>
      <c r="T731" s="21">
        <v>14.395484801137101</v>
      </c>
      <c r="U731" s="21">
        <v>0.3791206358414162</v>
      </c>
      <c r="V731" s="21">
        <v>4.630640457922512</v>
      </c>
      <c r="W731" s="21">
        <v>4.2515198220810957</v>
      </c>
      <c r="X731" s="13" t="s">
        <v>2351</v>
      </c>
      <c r="Y7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1" s="1">
        <v>39.128974999999997</v>
      </c>
      <c r="AA731" s="1">
        <v>-84.501701999999995</v>
      </c>
      <c r="AB731" s="1">
        <v>0</v>
      </c>
      <c r="AC731" s="1">
        <v>0</v>
      </c>
    </row>
    <row r="732" spans="1:29" x14ac:dyDescent="0.25">
      <c r="A732" s="13">
        <v>33</v>
      </c>
      <c r="B732" s="22" t="s">
        <v>4967</v>
      </c>
      <c r="C732" s="17">
        <v>2</v>
      </c>
      <c r="D732" s="1" t="s">
        <v>786</v>
      </c>
      <c r="E732" s="1" t="s">
        <v>3247</v>
      </c>
      <c r="F732" s="1" t="s">
        <v>4107</v>
      </c>
      <c r="G732" s="1" t="s">
        <v>3713</v>
      </c>
      <c r="H732" s="1">
        <v>12.2</v>
      </c>
      <c r="I732" s="1">
        <v>12.7</v>
      </c>
      <c r="J732" s="1" t="s">
        <v>3190</v>
      </c>
      <c r="K732" s="1" t="s">
        <v>4984</v>
      </c>
      <c r="L732" s="1">
        <v>0</v>
      </c>
      <c r="M732" s="1">
        <v>1</v>
      </c>
      <c r="N732" s="1">
        <v>11</v>
      </c>
      <c r="O732" s="1">
        <v>6</v>
      </c>
      <c r="P732" s="1">
        <v>36</v>
      </c>
      <c r="Q732" s="16">
        <v>180.31731468023256</v>
      </c>
      <c r="R732" s="21">
        <v>0.36710753188668654</v>
      </c>
      <c r="S732" s="21">
        <v>20.578244866258931</v>
      </c>
      <c r="T732" s="21">
        <v>20.211137334372246</v>
      </c>
      <c r="U732" s="21">
        <v>2.6369809334107579E-2</v>
      </c>
      <c r="V732" s="21">
        <v>4.6247335019152045</v>
      </c>
      <c r="W732" s="21">
        <v>4.5983636925810973</v>
      </c>
      <c r="X732" s="13" t="s">
        <v>2351</v>
      </c>
      <c r="Y7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2" s="1">
        <v>41.530296333199999</v>
      </c>
      <c r="AA732" s="1">
        <v>-83.714678745800001</v>
      </c>
      <c r="AB732" s="1">
        <v>41.536197324900002</v>
      </c>
      <c r="AC732" s="1">
        <v>-83.709395254100002</v>
      </c>
    </row>
    <row r="733" spans="1:29" x14ac:dyDescent="0.25">
      <c r="A733" s="13">
        <v>279</v>
      </c>
      <c r="B733" s="22" t="s">
        <v>4937</v>
      </c>
      <c r="C733" s="17">
        <v>8</v>
      </c>
      <c r="D733" s="1" t="s">
        <v>787</v>
      </c>
      <c r="E733" s="1" t="s">
        <v>4522</v>
      </c>
      <c r="F733" s="1" t="s">
        <v>4523</v>
      </c>
      <c r="G733" s="1" t="s">
        <v>3917</v>
      </c>
      <c r="H733" s="1">
        <v>1.9</v>
      </c>
      <c r="I733" s="1">
        <v>2.4</v>
      </c>
      <c r="J733" s="1" t="s">
        <v>3190</v>
      </c>
      <c r="K733" s="1" t="s">
        <v>4985</v>
      </c>
      <c r="L733" s="1">
        <v>1</v>
      </c>
      <c r="M733" s="1">
        <v>2</v>
      </c>
      <c r="N733" s="1">
        <v>9</v>
      </c>
      <c r="O733" s="1">
        <v>12</v>
      </c>
      <c r="P733" s="1">
        <v>82</v>
      </c>
      <c r="Q733" s="16">
        <v>331.20194404069764</v>
      </c>
      <c r="R733" s="21">
        <v>0.95096921775247001</v>
      </c>
      <c r="S733" s="21">
        <v>40.6453827076868</v>
      </c>
      <c r="T733" s="21">
        <v>39.694413489934327</v>
      </c>
      <c r="U733" s="21">
        <v>6.0013423464517594E-2</v>
      </c>
      <c r="V733" s="21">
        <v>4.6246002201717324</v>
      </c>
      <c r="W733" s="21">
        <v>4.5645867967072151</v>
      </c>
      <c r="X733" s="13" t="s">
        <v>2351</v>
      </c>
      <c r="Y7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3" s="1">
        <v>39.106976481099998</v>
      </c>
      <c r="AA733" s="1">
        <v>-84.503699339299999</v>
      </c>
      <c r="AB733" s="1">
        <v>39.113758896999997</v>
      </c>
      <c r="AC733" s="1">
        <v>-84.500843020100007</v>
      </c>
    </row>
    <row r="734" spans="1:29" x14ac:dyDescent="0.25">
      <c r="A734" s="13">
        <v>131</v>
      </c>
      <c r="B734" s="22" t="s">
        <v>4966</v>
      </c>
      <c r="C734" s="17">
        <v>6</v>
      </c>
      <c r="D734" s="1" t="s">
        <v>784</v>
      </c>
      <c r="E734" s="1" t="s">
        <v>4066</v>
      </c>
      <c r="F734" s="1" t="s">
        <v>4067</v>
      </c>
      <c r="G734" s="1" t="s">
        <v>4402</v>
      </c>
      <c r="H734" s="1">
        <v>2.4</v>
      </c>
      <c r="I734" s="1">
        <v>2.9</v>
      </c>
      <c r="J734" s="1" t="s">
        <v>3190</v>
      </c>
      <c r="K734" s="1" t="s">
        <v>4982</v>
      </c>
      <c r="L734" s="1">
        <v>1</v>
      </c>
      <c r="M734" s="1">
        <v>2</v>
      </c>
      <c r="N734" s="1">
        <v>16</v>
      </c>
      <c r="O734" s="1">
        <v>9</v>
      </c>
      <c r="P734" s="1">
        <v>68</v>
      </c>
      <c r="Q734" s="16">
        <v>349.71756904069764</v>
      </c>
      <c r="R734" s="21">
        <v>0.42899899579940398</v>
      </c>
      <c r="S734" s="21">
        <v>36.481366591016716</v>
      </c>
      <c r="T734" s="21">
        <v>36.052367595217312</v>
      </c>
      <c r="U734" s="21">
        <v>2.4064219388562409E-2</v>
      </c>
      <c r="V734" s="21">
        <v>4.6199443463491896</v>
      </c>
      <c r="W734" s="21">
        <v>4.5958801269606271</v>
      </c>
      <c r="X734" s="13" t="s">
        <v>2351</v>
      </c>
      <c r="Y7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4" s="1">
        <v>40.053750995599998</v>
      </c>
      <c r="AA734" s="1">
        <v>-82.953458014399999</v>
      </c>
      <c r="AB734" s="1">
        <v>40.060978869499998</v>
      </c>
      <c r="AC734" s="1">
        <v>-82.952892779999999</v>
      </c>
    </row>
    <row r="735" spans="1:29" x14ac:dyDescent="0.25">
      <c r="A735" s="13">
        <v>280</v>
      </c>
      <c r="B735" s="22" t="s">
        <v>4937</v>
      </c>
      <c r="C735" s="17">
        <v>7</v>
      </c>
      <c r="D735" s="1" t="s">
        <v>3196</v>
      </c>
      <c r="E735" s="1" t="s">
        <v>4505</v>
      </c>
      <c r="F735" s="1" t="s">
        <v>4506</v>
      </c>
      <c r="G735" s="1" t="s">
        <v>3918</v>
      </c>
      <c r="H735" s="1">
        <v>17</v>
      </c>
      <c r="I735" s="1">
        <v>17.5</v>
      </c>
      <c r="J735" s="1" t="s">
        <v>3190</v>
      </c>
      <c r="K735" s="1" t="s">
        <v>4985</v>
      </c>
      <c r="L735" s="1">
        <v>0</v>
      </c>
      <c r="M735" s="1">
        <v>2</v>
      </c>
      <c r="N735" s="1">
        <v>11</v>
      </c>
      <c r="O735" s="1">
        <v>7</v>
      </c>
      <c r="P735" s="1">
        <v>40</v>
      </c>
      <c r="Q735" s="16">
        <v>234.43150436046511</v>
      </c>
      <c r="R735" s="21">
        <v>1.1653762193107291</v>
      </c>
      <c r="S735" s="21">
        <v>24.536020480797838</v>
      </c>
      <c r="T735" s="21">
        <v>23.370644261487108</v>
      </c>
      <c r="U735" s="21">
        <v>7.9130515138134558E-2</v>
      </c>
      <c r="V735" s="21">
        <v>4.6087232848122461</v>
      </c>
      <c r="W735" s="21">
        <v>4.5295927696741112</v>
      </c>
      <c r="X735" s="13" t="s">
        <v>2351</v>
      </c>
      <c r="Y7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5" s="1">
        <v>39.816102122899999</v>
      </c>
      <c r="AA735" s="1">
        <v>-84.189177405600006</v>
      </c>
      <c r="AB735" s="1">
        <v>39.823344767099996</v>
      </c>
      <c r="AC735" s="1">
        <v>-84.189353235599995</v>
      </c>
    </row>
    <row r="736" spans="1:29" x14ac:dyDescent="0.25">
      <c r="A736" s="13">
        <v>132</v>
      </c>
      <c r="B736" s="22" t="s">
        <v>4966</v>
      </c>
      <c r="C736" s="17">
        <v>8</v>
      </c>
      <c r="D736" s="1" t="s">
        <v>787</v>
      </c>
      <c r="E736" s="1" t="s">
        <v>3970</v>
      </c>
      <c r="F736" s="1" t="s">
        <v>3971</v>
      </c>
      <c r="G736" s="1" t="s">
        <v>3716</v>
      </c>
      <c r="H736" s="1">
        <v>4.2</v>
      </c>
      <c r="I736" s="1">
        <v>4.7</v>
      </c>
      <c r="J736" s="1" t="s">
        <v>3190</v>
      </c>
      <c r="K736" s="1" t="s">
        <v>4982</v>
      </c>
      <c r="L736" s="1">
        <v>2</v>
      </c>
      <c r="M736" s="1">
        <v>2</v>
      </c>
      <c r="N736" s="1">
        <v>10</v>
      </c>
      <c r="O736" s="1">
        <v>13</v>
      </c>
      <c r="P736" s="1">
        <v>49</v>
      </c>
      <c r="Q736" s="16">
        <v>354.86300872093022</v>
      </c>
      <c r="R736" s="21">
        <v>0.43653419085108064</v>
      </c>
      <c r="S736" s="21">
        <v>28.394018408093924</v>
      </c>
      <c r="T736" s="21">
        <v>27.957484217242843</v>
      </c>
      <c r="U736" s="21">
        <v>2.4485858151509016E-2</v>
      </c>
      <c r="V736" s="21">
        <v>4.6068484858867196</v>
      </c>
      <c r="W736" s="21">
        <v>4.5823626277352103</v>
      </c>
      <c r="X736" s="13" t="s">
        <v>2351</v>
      </c>
      <c r="Y7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6" s="1">
        <v>39.137946476899998</v>
      </c>
      <c r="AA736" s="1">
        <v>-84.495630057900001</v>
      </c>
      <c r="AB736" s="1">
        <v>39.144213265600001</v>
      </c>
      <c r="AC736" s="1">
        <v>-84.491051086200002</v>
      </c>
    </row>
    <row r="737" spans="1:29" x14ac:dyDescent="0.25">
      <c r="A737" s="13">
        <v>133</v>
      </c>
      <c r="B737" s="22" t="s">
        <v>4966</v>
      </c>
      <c r="C737" s="17">
        <v>8</v>
      </c>
      <c r="D737" s="1" t="s">
        <v>787</v>
      </c>
      <c r="E737" s="1" t="s">
        <v>3970</v>
      </c>
      <c r="F737" s="1" t="s">
        <v>3971</v>
      </c>
      <c r="G737" s="1" t="s">
        <v>3716</v>
      </c>
      <c r="H737" s="1">
        <v>4.7</v>
      </c>
      <c r="I737" s="1">
        <v>5.2</v>
      </c>
      <c r="J737" s="1" t="s">
        <v>3190</v>
      </c>
      <c r="K737" s="1" t="s">
        <v>4982</v>
      </c>
      <c r="L737" s="1">
        <v>0</v>
      </c>
      <c r="M737" s="1">
        <v>2</v>
      </c>
      <c r="N737" s="1">
        <v>12</v>
      </c>
      <c r="O737" s="1">
        <v>13</v>
      </c>
      <c r="P737" s="1">
        <v>86</v>
      </c>
      <c r="Q737" s="16">
        <v>313.60337936046511</v>
      </c>
      <c r="R737" s="21">
        <v>0.43653419085108064</v>
      </c>
      <c r="S737" s="21">
        <v>42.20879808976941</v>
      </c>
      <c r="T737" s="21">
        <v>41.772263898918332</v>
      </c>
      <c r="U737" s="21">
        <v>2.4485858151509016E-2</v>
      </c>
      <c r="V737" s="21">
        <v>4.6068484858867196</v>
      </c>
      <c r="W737" s="21">
        <v>4.5823626277352103</v>
      </c>
      <c r="X737" s="13" t="s">
        <v>2351</v>
      </c>
      <c r="Y7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7" s="1">
        <v>39.144213265600001</v>
      </c>
      <c r="AA737" s="1">
        <v>-84.491051086200002</v>
      </c>
      <c r="AB737" s="1">
        <v>39.150626044500001</v>
      </c>
      <c r="AC737" s="1">
        <v>-84.486800496300006</v>
      </c>
    </row>
    <row r="738" spans="1:29" x14ac:dyDescent="0.25">
      <c r="A738" s="13">
        <v>134</v>
      </c>
      <c r="B738" s="22" t="s">
        <v>4966</v>
      </c>
      <c r="C738" s="17">
        <v>8</v>
      </c>
      <c r="D738" s="1" t="s">
        <v>787</v>
      </c>
      <c r="E738" s="1" t="s">
        <v>3970</v>
      </c>
      <c r="F738" s="1" t="s">
        <v>3971</v>
      </c>
      <c r="G738" s="1" t="s">
        <v>3716</v>
      </c>
      <c r="H738" s="1">
        <v>2.8</v>
      </c>
      <c r="I738" s="1">
        <v>3.3</v>
      </c>
      <c r="J738" s="1" t="s">
        <v>3190</v>
      </c>
      <c r="K738" s="1" t="s">
        <v>4982</v>
      </c>
      <c r="L738" s="1">
        <v>1</v>
      </c>
      <c r="M738" s="1">
        <v>0</v>
      </c>
      <c r="N738" s="1">
        <v>15</v>
      </c>
      <c r="O738" s="1">
        <v>11</v>
      </c>
      <c r="P738" s="1">
        <v>69</v>
      </c>
      <c r="Q738" s="16">
        <v>261.69231468023258</v>
      </c>
      <c r="R738" s="21">
        <v>0.43653419085108064</v>
      </c>
      <c r="S738" s="21">
        <v>35.861466884675266</v>
      </c>
      <c r="T738" s="21">
        <v>35.424932693824189</v>
      </c>
      <c r="U738" s="21">
        <v>2.4485858151509016E-2</v>
      </c>
      <c r="V738" s="21">
        <v>4.6068484858867196</v>
      </c>
      <c r="W738" s="21">
        <v>4.5823626277352103</v>
      </c>
      <c r="X738" s="13" t="s">
        <v>2351</v>
      </c>
      <c r="Y7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8" s="1">
        <v>39.1193374343</v>
      </c>
      <c r="AA738" s="1">
        <v>-84.500192425099996</v>
      </c>
      <c r="AB738" s="1">
        <v>39.126335904299999</v>
      </c>
      <c r="AC738" s="1">
        <v>-84.501884321099993</v>
      </c>
    </row>
    <row r="739" spans="1:29" x14ac:dyDescent="0.25">
      <c r="A739" s="13">
        <v>135</v>
      </c>
      <c r="B739" s="22" t="s">
        <v>4966</v>
      </c>
      <c r="C739" s="17">
        <v>7</v>
      </c>
      <c r="D739" s="1" t="s">
        <v>3196</v>
      </c>
      <c r="E739" s="1" t="s">
        <v>4016</v>
      </c>
      <c r="F739" s="1" t="s">
        <v>4017</v>
      </c>
      <c r="G739" s="1" t="s">
        <v>3715</v>
      </c>
      <c r="H739" s="1">
        <v>16</v>
      </c>
      <c r="I739" s="1">
        <v>16.5</v>
      </c>
      <c r="J739" s="1" t="s">
        <v>3190</v>
      </c>
      <c r="K739" s="1" t="s">
        <v>4981</v>
      </c>
      <c r="L739" s="1">
        <v>0</v>
      </c>
      <c r="M739" s="1">
        <v>1</v>
      </c>
      <c r="N739" s="1">
        <v>6</v>
      </c>
      <c r="O739" s="1">
        <v>6</v>
      </c>
      <c r="P739" s="1">
        <v>29</v>
      </c>
      <c r="Q739" s="16">
        <v>140.58293968023256</v>
      </c>
      <c r="R739" s="21">
        <v>1.9279946229317833</v>
      </c>
      <c r="S739" s="21">
        <v>16.538034074711756</v>
      </c>
      <c r="T739" s="21">
        <v>14.610039451779974</v>
      </c>
      <c r="U739" s="21">
        <v>0.11458304535678354</v>
      </c>
      <c r="V739" s="21">
        <v>4.6035187999269631</v>
      </c>
      <c r="W739" s="21">
        <v>4.4889357545701793</v>
      </c>
      <c r="X739" s="13" t="s">
        <v>2351</v>
      </c>
      <c r="Y7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39" s="1">
        <v>39.751067157800001</v>
      </c>
      <c r="AA739" s="1">
        <v>-84.194170365100007</v>
      </c>
      <c r="AB739" s="1">
        <v>39.752941919400001</v>
      </c>
      <c r="AC739" s="1">
        <v>-84.185143783200004</v>
      </c>
    </row>
    <row r="740" spans="1:29" x14ac:dyDescent="0.25">
      <c r="A740" s="13">
        <v>234</v>
      </c>
      <c r="B740" s="22" t="s">
        <v>3197</v>
      </c>
      <c r="C740" s="17">
        <v>4</v>
      </c>
      <c r="D740" s="1" t="s">
        <v>795</v>
      </c>
      <c r="E740" s="1" t="s">
        <v>1042</v>
      </c>
      <c r="F740" s="1" t="s">
        <v>5445</v>
      </c>
      <c r="G740" s="1" t="s">
        <v>498</v>
      </c>
      <c r="H740" s="21">
        <v>3.2060000000055879</v>
      </c>
      <c r="I740" s="21">
        <v>0</v>
      </c>
      <c r="J740" s="1" t="s">
        <v>258</v>
      </c>
      <c r="K740" s="1" t="s">
        <v>259</v>
      </c>
      <c r="L740" s="1">
        <v>0</v>
      </c>
      <c r="M740" s="1">
        <v>1</v>
      </c>
      <c r="N740" s="1">
        <v>8</v>
      </c>
      <c r="O740" s="1">
        <v>16</v>
      </c>
      <c r="P740" s="1">
        <v>120</v>
      </c>
      <c r="Q740" s="16">
        <v>289.05168968023258</v>
      </c>
      <c r="R740" s="21">
        <v>11.216131130978827</v>
      </c>
      <c r="S740" s="21">
        <v>28.57758780234273</v>
      </c>
      <c r="T740" s="21">
        <v>17.361456671363904</v>
      </c>
      <c r="U740" s="21">
        <v>0.76934604473848622</v>
      </c>
      <c r="V740" s="21">
        <v>4.5980165828392048</v>
      </c>
      <c r="W740" s="21">
        <v>3.8286705381007184</v>
      </c>
      <c r="X740" s="13" t="s">
        <v>2351</v>
      </c>
      <c r="Y7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0" s="1">
        <v>41.148353</v>
      </c>
      <c r="AA740" s="1">
        <v>-81.508517999999995</v>
      </c>
      <c r="AB740" s="1">
        <v>0</v>
      </c>
      <c r="AC740" s="1">
        <v>0</v>
      </c>
    </row>
    <row r="741" spans="1:29" x14ac:dyDescent="0.25">
      <c r="A741" s="13">
        <v>136</v>
      </c>
      <c r="B741" s="22" t="s">
        <v>4966</v>
      </c>
      <c r="C741" s="17">
        <v>1</v>
      </c>
      <c r="D741" s="1" t="s">
        <v>804</v>
      </c>
      <c r="E741" s="1" t="s">
        <v>4068</v>
      </c>
      <c r="F741" s="1" t="s">
        <v>4069</v>
      </c>
      <c r="G741" s="1" t="s">
        <v>3756</v>
      </c>
      <c r="H741" s="1">
        <v>14.8</v>
      </c>
      <c r="I741" s="1">
        <v>15.3</v>
      </c>
      <c r="J741" s="1" t="s">
        <v>3190</v>
      </c>
      <c r="K741" s="1" t="s">
        <v>4982</v>
      </c>
      <c r="L741" s="1">
        <v>0</v>
      </c>
      <c r="M741" s="1">
        <v>2</v>
      </c>
      <c r="N741" s="1">
        <v>15</v>
      </c>
      <c r="O741" s="1">
        <v>13</v>
      </c>
      <c r="P741" s="1">
        <v>57</v>
      </c>
      <c r="Q741" s="16">
        <v>304.24400436046511</v>
      </c>
      <c r="R741" s="21">
        <v>0.36091996598173776</v>
      </c>
      <c r="S741" s="21">
        <v>32.554918703458121</v>
      </c>
      <c r="T741" s="21">
        <v>32.193998737476385</v>
      </c>
      <c r="U741" s="21">
        <v>2.025393408060807E-2</v>
      </c>
      <c r="V741" s="21">
        <v>4.5976501329502995</v>
      </c>
      <c r="W741" s="21">
        <v>4.5773961988696916</v>
      </c>
      <c r="X741" s="13" t="s">
        <v>2351</v>
      </c>
      <c r="Y7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1" s="1">
        <v>41.0484936744</v>
      </c>
      <c r="AA741" s="1">
        <v>-83.631813359500001</v>
      </c>
      <c r="AB741" s="1">
        <v>41.050989979699999</v>
      </c>
      <c r="AC741" s="1">
        <v>-83.622828387599995</v>
      </c>
    </row>
    <row r="742" spans="1:29" x14ac:dyDescent="0.25">
      <c r="A742" s="13">
        <v>34</v>
      </c>
      <c r="B742" s="22" t="s">
        <v>4967</v>
      </c>
      <c r="C742" s="17">
        <v>7</v>
      </c>
      <c r="D742" s="1" t="s">
        <v>3196</v>
      </c>
      <c r="E742" s="1" t="s">
        <v>3475</v>
      </c>
      <c r="F742" s="1" t="s">
        <v>4059</v>
      </c>
      <c r="G742" s="1" t="s">
        <v>4398</v>
      </c>
      <c r="H742" s="1">
        <v>16.100000000000001</v>
      </c>
      <c r="I742" s="1">
        <v>16.600000000000001</v>
      </c>
      <c r="J742" s="1" t="s">
        <v>3190</v>
      </c>
      <c r="K742" s="1" t="s">
        <v>4975</v>
      </c>
      <c r="L742" s="1">
        <v>2</v>
      </c>
      <c r="M742" s="1">
        <v>2</v>
      </c>
      <c r="N742" s="1">
        <v>23</v>
      </c>
      <c r="O742" s="1">
        <v>13</v>
      </c>
      <c r="P742" s="1">
        <v>46</v>
      </c>
      <c r="Q742" s="16">
        <v>436.97238372093022</v>
      </c>
      <c r="R742" s="21">
        <v>0.2741261593584105</v>
      </c>
      <c r="S742" s="21">
        <v>30.762722483020006</v>
      </c>
      <c r="T742" s="21">
        <v>30.488596323661596</v>
      </c>
      <c r="U742" s="21">
        <v>2.1177403690345958E-2</v>
      </c>
      <c r="V742" s="21">
        <v>4.5849665002607063</v>
      </c>
      <c r="W742" s="21">
        <v>4.5637890965703605</v>
      </c>
      <c r="X742" s="13" t="s">
        <v>2351</v>
      </c>
      <c r="Y7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2" s="1">
        <v>39.8008516863</v>
      </c>
      <c r="AA742" s="1">
        <v>-84.219068483800001</v>
      </c>
      <c r="AB742" s="1">
        <v>39.807244638999997</v>
      </c>
      <c r="AC742" s="1">
        <v>-84.223451355099996</v>
      </c>
    </row>
    <row r="743" spans="1:29" x14ac:dyDescent="0.25">
      <c r="A743" s="13">
        <v>137</v>
      </c>
      <c r="B743" s="22" t="s">
        <v>4966</v>
      </c>
      <c r="C743" s="17">
        <v>12</v>
      </c>
      <c r="D743" s="1" t="s">
        <v>794</v>
      </c>
      <c r="E743" s="1" t="s">
        <v>4070</v>
      </c>
      <c r="F743" s="1" t="s">
        <v>4071</v>
      </c>
      <c r="G743" s="1" t="s">
        <v>3725</v>
      </c>
      <c r="H743" s="1">
        <v>11.6</v>
      </c>
      <c r="I743" s="1">
        <v>12.1</v>
      </c>
      <c r="J743" s="1" t="s">
        <v>3190</v>
      </c>
      <c r="K743" s="1" t="s">
        <v>4983</v>
      </c>
      <c r="L743" s="1">
        <v>0</v>
      </c>
      <c r="M743" s="1">
        <v>1</v>
      </c>
      <c r="N743" s="1">
        <v>11</v>
      </c>
      <c r="O743" s="1">
        <v>17</v>
      </c>
      <c r="P743" s="1">
        <v>70</v>
      </c>
      <c r="Q743" s="16">
        <v>263.12981468023258</v>
      </c>
      <c r="R743" s="21">
        <v>0.40875146908624616</v>
      </c>
      <c r="S743" s="21">
        <v>39.062835919056042</v>
      </c>
      <c r="T743" s="21">
        <v>38.654084449969794</v>
      </c>
      <c r="U743" s="21">
        <v>2.2280258515931465E-2</v>
      </c>
      <c r="V743" s="21">
        <v>4.5842402737286765</v>
      </c>
      <c r="W743" s="21">
        <v>4.5619600152127449</v>
      </c>
      <c r="X743" s="13" t="s">
        <v>2351</v>
      </c>
      <c r="Y7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3" s="1">
        <v>41.679708749699998</v>
      </c>
      <c r="AA743" s="1">
        <v>-81.3029093504</v>
      </c>
      <c r="AB743" s="1">
        <v>41.683484249099997</v>
      </c>
      <c r="AC743" s="1">
        <v>-81.294722585499997</v>
      </c>
    </row>
    <row r="744" spans="1:29" x14ac:dyDescent="0.25">
      <c r="A744" s="13">
        <v>235</v>
      </c>
      <c r="B744" s="22" t="s">
        <v>3197</v>
      </c>
      <c r="C744" s="17">
        <v>12</v>
      </c>
      <c r="D744" s="1" t="s">
        <v>785</v>
      </c>
      <c r="E744" s="1" t="s">
        <v>1043</v>
      </c>
      <c r="F744" s="1" t="s">
        <v>5600</v>
      </c>
      <c r="G744" s="1" t="s">
        <v>499</v>
      </c>
      <c r="H744" s="21">
        <v>0.49899999999615829</v>
      </c>
      <c r="I744" s="21">
        <v>0</v>
      </c>
      <c r="J744" s="1" t="s">
        <v>258</v>
      </c>
      <c r="K744" s="1" t="s">
        <v>261</v>
      </c>
      <c r="L744" s="1">
        <v>1</v>
      </c>
      <c r="M744" s="1">
        <v>1</v>
      </c>
      <c r="N744" s="1">
        <v>11</v>
      </c>
      <c r="O744" s="1">
        <v>15</v>
      </c>
      <c r="P744" s="1">
        <v>53</v>
      </c>
      <c r="Q744" s="16">
        <v>282.93150436046511</v>
      </c>
      <c r="R744" s="21">
        <v>4.5376059824170261</v>
      </c>
      <c r="S744" s="21">
        <v>16.094303195072293</v>
      </c>
      <c r="T744" s="21">
        <v>11.556697212655266</v>
      </c>
      <c r="U744" s="21">
        <v>0.31541567173986046</v>
      </c>
      <c r="V744" s="21">
        <v>4.5830706547332349</v>
      </c>
      <c r="W744" s="21">
        <v>4.2676549829933741</v>
      </c>
      <c r="X744" s="13" t="s">
        <v>2351</v>
      </c>
      <c r="Y7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4" s="1">
        <v>41.482818000000002</v>
      </c>
      <c r="AA744" s="1">
        <v>-81.617822000000004</v>
      </c>
      <c r="AB744" s="1">
        <v>0</v>
      </c>
      <c r="AC744" s="1">
        <v>0</v>
      </c>
    </row>
    <row r="745" spans="1:29" x14ac:dyDescent="0.25">
      <c r="A745" s="13">
        <v>236</v>
      </c>
      <c r="B745" s="22" t="s">
        <v>3197</v>
      </c>
      <c r="C745" s="17">
        <v>12</v>
      </c>
      <c r="D745" s="1" t="s">
        <v>785</v>
      </c>
      <c r="E745" s="1" t="s">
        <v>1044</v>
      </c>
      <c r="F745" s="1" t="s">
        <v>5555</v>
      </c>
      <c r="G745" s="1" t="s">
        <v>500</v>
      </c>
      <c r="H745" s="21">
        <v>0.2440000000060536</v>
      </c>
      <c r="I745" s="21">
        <v>0</v>
      </c>
      <c r="J745" s="1" t="s">
        <v>258</v>
      </c>
      <c r="K745" s="1" t="s">
        <v>259</v>
      </c>
      <c r="L745" s="1">
        <v>0</v>
      </c>
      <c r="M745" s="1">
        <v>1</v>
      </c>
      <c r="N745" s="1">
        <v>8</v>
      </c>
      <c r="O745" s="1">
        <v>18</v>
      </c>
      <c r="P745" s="1">
        <v>33</v>
      </c>
      <c r="Q745" s="16">
        <v>210.92668968023256</v>
      </c>
      <c r="R745" s="21">
        <v>5.0942468385867192</v>
      </c>
      <c r="S745" s="21">
        <v>12.333653776701453</v>
      </c>
      <c r="T745" s="21">
        <v>7.2394069381147341</v>
      </c>
      <c r="U745" s="21">
        <v>0.34942874779373234</v>
      </c>
      <c r="V745" s="21">
        <v>4.5828082372508945</v>
      </c>
      <c r="W745" s="21">
        <v>4.2333794894571621</v>
      </c>
      <c r="X745" s="13" t="s">
        <v>2351</v>
      </c>
      <c r="Y7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5" s="1">
        <v>41.445197</v>
      </c>
      <c r="AA745" s="1">
        <v>-81.60284</v>
      </c>
      <c r="AB745" s="1">
        <v>0</v>
      </c>
      <c r="AC745" s="1">
        <v>0</v>
      </c>
    </row>
    <row r="746" spans="1:29" x14ac:dyDescent="0.25">
      <c r="A746" s="13">
        <v>237</v>
      </c>
      <c r="B746" s="22" t="s">
        <v>3197</v>
      </c>
      <c r="C746" s="17">
        <v>12</v>
      </c>
      <c r="D746" s="1" t="s">
        <v>785</v>
      </c>
      <c r="E746" s="1" t="s">
        <v>1045</v>
      </c>
      <c r="F746" s="1" t="s">
        <v>5677</v>
      </c>
      <c r="G746" s="1" t="s">
        <v>501</v>
      </c>
      <c r="H746" s="21">
        <v>10.047000000005937</v>
      </c>
      <c r="I746" s="21">
        <v>0</v>
      </c>
      <c r="J746" s="1" t="s">
        <v>258</v>
      </c>
      <c r="K746" s="1" t="s">
        <v>259</v>
      </c>
      <c r="L746" s="1">
        <v>0</v>
      </c>
      <c r="M746" s="1">
        <v>3</v>
      </c>
      <c r="N746" s="1">
        <v>2</v>
      </c>
      <c r="O746" s="1">
        <v>20</v>
      </c>
      <c r="P746" s="1">
        <v>58</v>
      </c>
      <c r="Q746" s="16">
        <v>296.87381904069764</v>
      </c>
      <c r="R746" s="21">
        <v>9.554944789835762</v>
      </c>
      <c r="S746" s="21">
        <v>16.540763395256022</v>
      </c>
      <c r="T746" s="21">
        <v>6.9858186054202598</v>
      </c>
      <c r="U746" s="21">
        <v>0.65540059187175603</v>
      </c>
      <c r="V746" s="21">
        <v>4.5789106681381053</v>
      </c>
      <c r="W746" s="21">
        <v>3.9235100762663491</v>
      </c>
      <c r="X746" s="13" t="s">
        <v>2351</v>
      </c>
      <c r="Y7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6" s="1">
        <v>41.418920999999997</v>
      </c>
      <c r="AA746" s="1">
        <v>-81.710194999999999</v>
      </c>
      <c r="AB746" s="1">
        <v>0</v>
      </c>
      <c r="AC746" s="1">
        <v>0</v>
      </c>
    </row>
    <row r="747" spans="1:29" x14ac:dyDescent="0.25">
      <c r="A747" s="13">
        <v>238</v>
      </c>
      <c r="B747" s="22" t="s">
        <v>3197</v>
      </c>
      <c r="C747" s="17">
        <v>4</v>
      </c>
      <c r="D747" s="1" t="s">
        <v>795</v>
      </c>
      <c r="E747" s="1" t="s">
        <v>1046</v>
      </c>
      <c r="F747" s="1" t="s">
        <v>5678</v>
      </c>
      <c r="G747" s="1" t="s">
        <v>502</v>
      </c>
      <c r="H747" s="21">
        <v>5.2003950226307527</v>
      </c>
      <c r="I747" s="21">
        <v>0</v>
      </c>
      <c r="J747" s="1" t="s">
        <v>258</v>
      </c>
      <c r="K747" s="1" t="s">
        <v>259</v>
      </c>
      <c r="L747" s="1">
        <v>1</v>
      </c>
      <c r="M747" s="1">
        <v>2</v>
      </c>
      <c r="N747" s="1">
        <v>8</v>
      </c>
      <c r="O747" s="1">
        <v>14</v>
      </c>
      <c r="P747" s="1">
        <v>91</v>
      </c>
      <c r="Q747" s="16">
        <v>342.53006904069764</v>
      </c>
      <c r="R747" s="21">
        <v>11.387449165267453</v>
      </c>
      <c r="S747" s="21">
        <v>22.697907902616727</v>
      </c>
      <c r="T747" s="21">
        <v>11.310458737349274</v>
      </c>
      <c r="U747" s="21">
        <v>0.78109723153660504</v>
      </c>
      <c r="V747" s="21">
        <v>4.5718588664740434</v>
      </c>
      <c r="W747" s="21">
        <v>3.7907616349374385</v>
      </c>
      <c r="X747" s="13" t="s">
        <v>2351</v>
      </c>
      <c r="Y7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7" s="1">
        <v>40.983970999999997</v>
      </c>
      <c r="AA747" s="1">
        <v>-81.493003000000002</v>
      </c>
      <c r="AB747" s="1">
        <v>0</v>
      </c>
      <c r="AC747" s="1">
        <v>0</v>
      </c>
    </row>
    <row r="748" spans="1:29" x14ac:dyDescent="0.25">
      <c r="A748" s="13">
        <v>281</v>
      </c>
      <c r="B748" s="22" t="s">
        <v>4937</v>
      </c>
      <c r="C748" s="17">
        <v>6</v>
      </c>
      <c r="D748" s="1" t="s">
        <v>784</v>
      </c>
      <c r="E748" s="1" t="s">
        <v>4493</v>
      </c>
      <c r="F748" s="1" t="s">
        <v>4494</v>
      </c>
      <c r="G748" s="1" t="s">
        <v>4565</v>
      </c>
      <c r="H748" s="1">
        <v>19.7</v>
      </c>
      <c r="I748" s="1">
        <v>20.2</v>
      </c>
      <c r="J748" s="1" t="s">
        <v>3190</v>
      </c>
      <c r="K748" s="1" t="s">
        <v>4987</v>
      </c>
      <c r="L748" s="1">
        <v>0</v>
      </c>
      <c r="M748" s="1">
        <v>2</v>
      </c>
      <c r="N748" s="1">
        <v>4</v>
      </c>
      <c r="O748" s="1">
        <v>6</v>
      </c>
      <c r="P748" s="1">
        <v>21</v>
      </c>
      <c r="Q748" s="16">
        <v>165.16587936046511</v>
      </c>
      <c r="R748" s="21">
        <v>1.2201774244659094</v>
      </c>
      <c r="S748" s="21">
        <v>13.324036568564624</v>
      </c>
      <c r="T748" s="21">
        <v>12.103859144098715</v>
      </c>
      <c r="U748" s="21">
        <v>9.886683695409032E-2</v>
      </c>
      <c r="V748" s="21">
        <v>4.5675729070529902</v>
      </c>
      <c r="W748" s="21">
        <v>4.4687060700989001</v>
      </c>
      <c r="X748" s="13" t="s">
        <v>2351</v>
      </c>
      <c r="Y7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8" s="1">
        <v>40.108945805899999</v>
      </c>
      <c r="AA748" s="1">
        <v>-83.093412401400002</v>
      </c>
      <c r="AB748" s="1">
        <v>40.109046833100003</v>
      </c>
      <c r="AC748" s="1">
        <v>-83.083996139299998</v>
      </c>
    </row>
    <row r="749" spans="1:29" x14ac:dyDescent="0.25">
      <c r="A749" s="13">
        <v>282</v>
      </c>
      <c r="B749" s="22" t="s">
        <v>4937</v>
      </c>
      <c r="C749" s="17">
        <v>6</v>
      </c>
      <c r="D749" s="1" t="s">
        <v>784</v>
      </c>
      <c r="E749" s="1" t="s">
        <v>4491</v>
      </c>
      <c r="F749" s="1" t="s">
        <v>4512</v>
      </c>
      <c r="G749" s="1" t="s">
        <v>4564</v>
      </c>
      <c r="H749" s="1">
        <v>4.5999999999999996</v>
      </c>
      <c r="I749" s="1">
        <v>5.0999999999999996</v>
      </c>
      <c r="J749" s="1" t="s">
        <v>3190</v>
      </c>
      <c r="K749" s="1" t="s">
        <v>4989</v>
      </c>
      <c r="L749" s="1">
        <v>0</v>
      </c>
      <c r="M749" s="1">
        <v>0</v>
      </c>
      <c r="N749" s="1">
        <v>10</v>
      </c>
      <c r="O749" s="1">
        <v>5</v>
      </c>
      <c r="P749" s="1">
        <v>26</v>
      </c>
      <c r="Q749" s="16">
        <v>113.65625</v>
      </c>
      <c r="R749" s="21">
        <v>0.88292021612716542</v>
      </c>
      <c r="S749" s="21">
        <v>18.846265619998395</v>
      </c>
      <c r="T749" s="21">
        <v>17.96334540387123</v>
      </c>
      <c r="U749" s="21">
        <v>6.861299588132308E-2</v>
      </c>
      <c r="V749" s="21">
        <v>4.5656632565683042</v>
      </c>
      <c r="W749" s="21">
        <v>4.4970502606869811</v>
      </c>
      <c r="X749" s="13" t="s">
        <v>2351</v>
      </c>
      <c r="Y7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49" s="1">
        <v>39.971625575700003</v>
      </c>
      <c r="AA749" s="1">
        <v>-82.988779906100007</v>
      </c>
      <c r="AB749" s="1">
        <v>39.975902932099999</v>
      </c>
      <c r="AC749" s="1">
        <v>-82.982173726900001</v>
      </c>
    </row>
    <row r="750" spans="1:29" x14ac:dyDescent="0.25">
      <c r="A750" s="13">
        <v>57</v>
      </c>
      <c r="B750" s="22" t="s">
        <v>3201</v>
      </c>
      <c r="C750" s="17">
        <v>4</v>
      </c>
      <c r="D750" s="1" t="s">
        <v>801</v>
      </c>
      <c r="E750" s="1" t="s">
        <v>1908</v>
      </c>
      <c r="F750" s="1" t="s">
        <v>5290</v>
      </c>
      <c r="G750" s="1" t="s">
        <v>1397</v>
      </c>
      <c r="H750" s="21">
        <v>2.5339999999996508</v>
      </c>
      <c r="I750" s="21">
        <v>0</v>
      </c>
      <c r="J750" s="1" t="s">
        <v>258</v>
      </c>
      <c r="K750" s="1" t="s">
        <v>259</v>
      </c>
      <c r="L750" s="1">
        <v>0</v>
      </c>
      <c r="M750" s="1">
        <v>2</v>
      </c>
      <c r="N750" s="1">
        <v>12</v>
      </c>
      <c r="O750" s="1">
        <v>10</v>
      </c>
      <c r="P750" s="1">
        <v>76</v>
      </c>
      <c r="Q750" s="16">
        <v>290.29087936046511</v>
      </c>
      <c r="R750" s="21">
        <v>16.082278727941855</v>
      </c>
      <c r="S750" s="21">
        <v>20.079949506438847</v>
      </c>
      <c r="T750" s="21">
        <v>3.9976707784969925</v>
      </c>
      <c r="U750" s="21">
        <v>1.1224171614860017</v>
      </c>
      <c r="V750" s="21">
        <v>4.5623119143326711</v>
      </c>
      <c r="W750" s="21">
        <v>3.4398947528466692</v>
      </c>
      <c r="X750" s="13" t="s">
        <v>2351</v>
      </c>
      <c r="Y7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0" s="1">
        <v>41.024335000000001</v>
      </c>
      <c r="AA750" s="1">
        <v>-80.655135000000001</v>
      </c>
      <c r="AB750" s="1">
        <v>0</v>
      </c>
      <c r="AC750" s="1">
        <v>0</v>
      </c>
    </row>
    <row r="751" spans="1:29" x14ac:dyDescent="0.25">
      <c r="A751" s="13">
        <v>283</v>
      </c>
      <c r="B751" s="22" t="s">
        <v>4937</v>
      </c>
      <c r="C751" s="17">
        <v>8</v>
      </c>
      <c r="D751" s="1" t="s">
        <v>806</v>
      </c>
      <c r="E751" s="1" t="s">
        <v>3852</v>
      </c>
      <c r="F751" s="1" t="s">
        <v>4548</v>
      </c>
      <c r="G751" s="1" t="s">
        <v>3918</v>
      </c>
      <c r="H751" s="1">
        <v>4.3</v>
      </c>
      <c r="I751" s="1">
        <v>4.8</v>
      </c>
      <c r="J751" s="1" t="s">
        <v>3190</v>
      </c>
      <c r="K751" s="1" t="s">
        <v>4987</v>
      </c>
      <c r="L751" s="1">
        <v>0</v>
      </c>
      <c r="M751" s="1">
        <v>1</v>
      </c>
      <c r="N751" s="1">
        <v>6</v>
      </c>
      <c r="O751" s="1">
        <v>5</v>
      </c>
      <c r="P751" s="1">
        <v>33</v>
      </c>
      <c r="Q751" s="16">
        <v>140.14543968023256</v>
      </c>
      <c r="R751" s="21">
        <v>1.1775662923922905</v>
      </c>
      <c r="S751" s="21">
        <v>18.29320757232929</v>
      </c>
      <c r="T751" s="21">
        <v>17.115641279937002</v>
      </c>
      <c r="U751" s="21">
        <v>9.5679812071548617E-2</v>
      </c>
      <c r="V751" s="21">
        <v>4.5621955726015768</v>
      </c>
      <c r="W751" s="21">
        <v>4.4665157605300285</v>
      </c>
      <c r="X751" s="13" t="s">
        <v>2351</v>
      </c>
      <c r="Y7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1" s="1">
        <v>39.494851768099998</v>
      </c>
      <c r="AA751" s="1">
        <v>-84.323870397799993</v>
      </c>
      <c r="AB751" s="1">
        <v>39.502086511500003</v>
      </c>
      <c r="AC751" s="1">
        <v>-84.323257687500003</v>
      </c>
    </row>
    <row r="752" spans="1:29" x14ac:dyDescent="0.25">
      <c r="A752" s="13">
        <v>138</v>
      </c>
      <c r="B752" s="22" t="s">
        <v>4966</v>
      </c>
      <c r="C752" s="17">
        <v>8</v>
      </c>
      <c r="D752" s="1" t="s">
        <v>787</v>
      </c>
      <c r="E752" s="1" t="s">
        <v>3959</v>
      </c>
      <c r="F752" s="1" t="s">
        <v>3960</v>
      </c>
      <c r="G752" s="1" t="s">
        <v>4368</v>
      </c>
      <c r="H752" s="1">
        <v>13.2</v>
      </c>
      <c r="I752" s="1">
        <v>13.7</v>
      </c>
      <c r="J752" s="1" t="s">
        <v>3190</v>
      </c>
      <c r="K752" s="1" t="s">
        <v>4982</v>
      </c>
      <c r="L752" s="1">
        <v>0</v>
      </c>
      <c r="M752" s="1">
        <v>3</v>
      </c>
      <c r="N752" s="1">
        <v>11</v>
      </c>
      <c r="O752" s="1">
        <v>7</v>
      </c>
      <c r="P752" s="1">
        <v>70</v>
      </c>
      <c r="Q752" s="16">
        <v>310.10819404069764</v>
      </c>
      <c r="R752" s="21">
        <v>0.68004113289432444</v>
      </c>
      <c r="S752" s="21">
        <v>35.477358061604249</v>
      </c>
      <c r="T752" s="21">
        <v>34.797316928709925</v>
      </c>
      <c r="U752" s="21">
        <v>3.8103321600680563E-2</v>
      </c>
      <c r="V752" s="21">
        <v>4.5600193842416745</v>
      </c>
      <c r="W752" s="21">
        <v>4.5219160626409938</v>
      </c>
      <c r="X752" s="13" t="s">
        <v>2351</v>
      </c>
      <c r="Y7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2" s="1">
        <v>39.113571612599998</v>
      </c>
      <c r="AA752" s="1">
        <v>-84.566660176200003</v>
      </c>
      <c r="AB752" s="1">
        <v>39.112718176000001</v>
      </c>
      <c r="AC752" s="1">
        <v>-84.557465126899999</v>
      </c>
    </row>
    <row r="753" spans="1:29" x14ac:dyDescent="0.25">
      <c r="A753" s="13">
        <v>139</v>
      </c>
      <c r="B753" s="22" t="s">
        <v>4966</v>
      </c>
      <c r="C753" s="17">
        <v>8</v>
      </c>
      <c r="D753" s="1" t="s">
        <v>787</v>
      </c>
      <c r="E753" s="1" t="s">
        <v>3959</v>
      </c>
      <c r="F753" s="1" t="s">
        <v>3960</v>
      </c>
      <c r="G753" s="1" t="s">
        <v>4368</v>
      </c>
      <c r="H753" s="1">
        <v>12.4</v>
      </c>
      <c r="I753" s="1">
        <v>12.9</v>
      </c>
      <c r="J753" s="1" t="s">
        <v>3190</v>
      </c>
      <c r="K753" s="1" t="s">
        <v>4982</v>
      </c>
      <c r="L753" s="1">
        <v>0</v>
      </c>
      <c r="M753" s="1">
        <v>0</v>
      </c>
      <c r="N753" s="1">
        <v>11</v>
      </c>
      <c r="O753" s="1">
        <v>10</v>
      </c>
      <c r="P753" s="1">
        <v>114</v>
      </c>
      <c r="Q753" s="16">
        <v>230.390625</v>
      </c>
      <c r="R753" s="21">
        <v>0.68004113289432444</v>
      </c>
      <c r="S753" s="21">
        <v>52.62230678280703</v>
      </c>
      <c r="T753" s="21">
        <v>51.942265649912706</v>
      </c>
      <c r="U753" s="21">
        <v>3.8103321600680563E-2</v>
      </c>
      <c r="V753" s="21">
        <v>4.5600193842416745</v>
      </c>
      <c r="W753" s="21">
        <v>4.5219160626409938</v>
      </c>
      <c r="X753" s="13" t="s">
        <v>2351</v>
      </c>
      <c r="Y7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3" s="1">
        <v>39.114286761700001</v>
      </c>
      <c r="AA753" s="1">
        <v>-84.581505000600004</v>
      </c>
      <c r="AB753" s="1">
        <v>39.113924967800003</v>
      </c>
      <c r="AC753" s="1">
        <v>-84.572256154900003</v>
      </c>
    </row>
    <row r="754" spans="1:29" x14ac:dyDescent="0.25">
      <c r="A754" s="13">
        <v>140</v>
      </c>
      <c r="B754" s="22" t="s">
        <v>4966</v>
      </c>
      <c r="C754" s="17">
        <v>8</v>
      </c>
      <c r="D754" s="1" t="s">
        <v>787</v>
      </c>
      <c r="E754" s="1" t="s">
        <v>3959</v>
      </c>
      <c r="F754" s="1" t="s">
        <v>3960</v>
      </c>
      <c r="G754" s="1" t="s">
        <v>4368</v>
      </c>
      <c r="H754" s="1">
        <v>9.6999999999999993</v>
      </c>
      <c r="I754" s="1">
        <v>10.199999999999999</v>
      </c>
      <c r="J754" s="1" t="s">
        <v>3190</v>
      </c>
      <c r="K754" s="1" t="s">
        <v>4982</v>
      </c>
      <c r="L754" s="1">
        <v>0</v>
      </c>
      <c r="M754" s="1">
        <v>0</v>
      </c>
      <c r="N754" s="1">
        <v>11</v>
      </c>
      <c r="O754" s="1">
        <v>10</v>
      </c>
      <c r="P754" s="1">
        <v>85</v>
      </c>
      <c r="Q754" s="16">
        <v>201.390625</v>
      </c>
      <c r="R754" s="21">
        <v>0.68004113289432444</v>
      </c>
      <c r="S754" s="21">
        <v>41.322226943832469</v>
      </c>
      <c r="T754" s="21">
        <v>40.642185810938145</v>
      </c>
      <c r="U754" s="21">
        <v>3.8103321600680563E-2</v>
      </c>
      <c r="V754" s="21">
        <v>4.5600193842416745</v>
      </c>
      <c r="W754" s="21">
        <v>4.5219160626409938</v>
      </c>
      <c r="X754" s="13" t="s">
        <v>2351</v>
      </c>
      <c r="Y7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4" s="1">
        <v>39.137266094700003</v>
      </c>
      <c r="AA754" s="1">
        <v>-84.614711244000006</v>
      </c>
      <c r="AB754" s="1">
        <v>39.131349869099999</v>
      </c>
      <c r="AC754" s="1">
        <v>-84.609353523600006</v>
      </c>
    </row>
    <row r="755" spans="1:29" x14ac:dyDescent="0.25">
      <c r="A755" s="13">
        <v>141</v>
      </c>
      <c r="B755" s="22" t="s">
        <v>4966</v>
      </c>
      <c r="C755" s="17">
        <v>4</v>
      </c>
      <c r="D755" s="1" t="s">
        <v>795</v>
      </c>
      <c r="E755" s="1" t="s">
        <v>3945</v>
      </c>
      <c r="F755" s="1" t="s">
        <v>3986</v>
      </c>
      <c r="G755" s="1" t="s">
        <v>4364</v>
      </c>
      <c r="H755" s="1">
        <v>1.1000000000000001</v>
      </c>
      <c r="I755" s="1">
        <v>1.6</v>
      </c>
      <c r="J755" s="1" t="s">
        <v>3190</v>
      </c>
      <c r="K755" s="1" t="s">
        <v>4981</v>
      </c>
      <c r="L755" s="1">
        <v>1</v>
      </c>
      <c r="M755" s="1">
        <v>1</v>
      </c>
      <c r="N755" s="1">
        <v>5</v>
      </c>
      <c r="O755" s="1">
        <v>5</v>
      </c>
      <c r="P755" s="1">
        <v>43</v>
      </c>
      <c r="Q755" s="16">
        <v>189.27525436046511</v>
      </c>
      <c r="R755" s="21">
        <v>2.9338407337639532</v>
      </c>
      <c r="S755" s="21">
        <v>22.329885932318259</v>
      </c>
      <c r="T755" s="21">
        <v>19.396045198554305</v>
      </c>
      <c r="U755" s="21">
        <v>0.18187837222813555</v>
      </c>
      <c r="V755" s="21">
        <v>4.55723902978675</v>
      </c>
      <c r="W755" s="21">
        <v>4.3753606575586144</v>
      </c>
      <c r="X755" s="13" t="s">
        <v>2351</v>
      </c>
      <c r="Y7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5" s="1">
        <v>41.0725717933</v>
      </c>
      <c r="AA755" s="1">
        <v>-81.504139828899994</v>
      </c>
      <c r="AB755" s="1">
        <v>41.079782466899999</v>
      </c>
      <c r="AC755" s="1">
        <v>-81.503697687100001</v>
      </c>
    </row>
    <row r="756" spans="1:29" x14ac:dyDescent="0.25">
      <c r="A756" s="13">
        <v>142</v>
      </c>
      <c r="B756" s="22" t="s">
        <v>4966</v>
      </c>
      <c r="C756" s="17">
        <v>8</v>
      </c>
      <c r="D756" s="1" t="s">
        <v>788</v>
      </c>
      <c r="E756" s="1" t="s">
        <v>3974</v>
      </c>
      <c r="F756" s="1" t="s">
        <v>3975</v>
      </c>
      <c r="G756" s="1" t="s">
        <v>3729</v>
      </c>
      <c r="H756" s="1">
        <v>3.5</v>
      </c>
      <c r="I756" s="1">
        <v>4</v>
      </c>
      <c r="J756" s="1" t="s">
        <v>3190</v>
      </c>
      <c r="K756" s="1" t="s">
        <v>4982</v>
      </c>
      <c r="L756" s="1">
        <v>0</v>
      </c>
      <c r="M756" s="1">
        <v>4</v>
      </c>
      <c r="N756" s="1">
        <v>9</v>
      </c>
      <c r="O756" s="1">
        <v>15</v>
      </c>
      <c r="P756" s="1">
        <v>55</v>
      </c>
      <c r="Q756" s="16">
        <v>363.19113372093022</v>
      </c>
      <c r="R756" s="21">
        <v>0.47278382861314094</v>
      </c>
      <c r="S756" s="21">
        <v>25.861035119121507</v>
      </c>
      <c r="T756" s="21">
        <v>25.388251290508364</v>
      </c>
      <c r="U756" s="21">
        <v>2.6513997137313311E-2</v>
      </c>
      <c r="V756" s="21">
        <v>4.5548685067970771</v>
      </c>
      <c r="W756" s="21">
        <v>4.5283545096597635</v>
      </c>
      <c r="X756" s="13" t="s">
        <v>2351</v>
      </c>
      <c r="Y7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6" s="1">
        <v>39.3358509165</v>
      </c>
      <c r="AA756" s="1">
        <v>-84.527731109300007</v>
      </c>
      <c r="AB756" s="1">
        <v>39.340377807199999</v>
      </c>
      <c r="AC756" s="1">
        <v>-84.534959917999998</v>
      </c>
    </row>
    <row r="757" spans="1:29" x14ac:dyDescent="0.25">
      <c r="A757" s="13">
        <v>143</v>
      </c>
      <c r="B757" s="22" t="s">
        <v>4966</v>
      </c>
      <c r="C757" s="17">
        <v>6</v>
      </c>
      <c r="D757" s="1" t="s">
        <v>784</v>
      </c>
      <c r="E757" s="1" t="s">
        <v>4035</v>
      </c>
      <c r="F757" s="1" t="s">
        <v>4036</v>
      </c>
      <c r="G757" s="1" t="s">
        <v>3764</v>
      </c>
      <c r="H757" s="1">
        <v>8.1</v>
      </c>
      <c r="I757" s="1">
        <v>8.6</v>
      </c>
      <c r="J757" s="1" t="s">
        <v>3190</v>
      </c>
      <c r="K757" s="1" t="s">
        <v>4981</v>
      </c>
      <c r="L757" s="1">
        <v>0</v>
      </c>
      <c r="M757" s="1">
        <v>2</v>
      </c>
      <c r="N757" s="1">
        <v>7</v>
      </c>
      <c r="O757" s="1">
        <v>4</v>
      </c>
      <c r="P757" s="1">
        <v>12</v>
      </c>
      <c r="Q757" s="16">
        <v>166.93150436046511</v>
      </c>
      <c r="R757" s="21">
        <v>1.6249980435221001</v>
      </c>
      <c r="S757" s="21">
        <v>9.9441155025849</v>
      </c>
      <c r="T757" s="21">
        <v>8.3191174590628005</v>
      </c>
      <c r="U757" s="21">
        <v>9.4929812011420936E-2</v>
      </c>
      <c r="V757" s="21">
        <v>4.5521855371991924</v>
      </c>
      <c r="W757" s="21">
        <v>4.4572557251877711</v>
      </c>
      <c r="X757" s="13" t="s">
        <v>2351</v>
      </c>
      <c r="Y7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7" s="1">
        <v>0</v>
      </c>
      <c r="AA757" s="1">
        <v>0</v>
      </c>
      <c r="AB757" s="1">
        <v>39.916416749699998</v>
      </c>
      <c r="AC757" s="1">
        <v>-83.0020367499</v>
      </c>
    </row>
    <row r="758" spans="1:29" x14ac:dyDescent="0.25">
      <c r="A758" s="13">
        <v>284</v>
      </c>
      <c r="B758" s="22" t="s">
        <v>4937</v>
      </c>
      <c r="C758" s="17">
        <v>6</v>
      </c>
      <c r="D758" s="1" t="s">
        <v>784</v>
      </c>
      <c r="E758" s="1" t="s">
        <v>3848</v>
      </c>
      <c r="F758" s="1" t="s">
        <v>3873</v>
      </c>
      <c r="G758" s="1" t="s">
        <v>3917</v>
      </c>
      <c r="H758" s="1">
        <v>24.2</v>
      </c>
      <c r="I758" s="1">
        <v>24.7</v>
      </c>
      <c r="J758" s="1" t="s">
        <v>3190</v>
      </c>
      <c r="K758" s="1" t="s">
        <v>4988</v>
      </c>
      <c r="L758" s="1">
        <v>2</v>
      </c>
      <c r="M758" s="1">
        <v>2</v>
      </c>
      <c r="N758" s="1">
        <v>9</v>
      </c>
      <c r="O758" s="1">
        <v>4</v>
      </c>
      <c r="P758" s="1">
        <v>27</v>
      </c>
      <c r="Q758" s="16">
        <v>286.37863372093022</v>
      </c>
      <c r="R758" s="21">
        <v>1.2596291893055649</v>
      </c>
      <c r="S758" s="21">
        <v>16.379977107592961</v>
      </c>
      <c r="T758" s="21">
        <v>15.120347918287395</v>
      </c>
      <c r="U758" s="21">
        <v>9.54320541518036E-2</v>
      </c>
      <c r="V758" s="21">
        <v>4.5476069199783247</v>
      </c>
      <c r="W758" s="21">
        <v>4.452174865826521</v>
      </c>
      <c r="X758" s="13" t="s">
        <v>2351</v>
      </c>
      <c r="Y7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8" s="1">
        <v>40.057056335200002</v>
      </c>
      <c r="AA758" s="1">
        <v>-82.998035650000006</v>
      </c>
      <c r="AB758" s="1">
        <v>40.0641014566</v>
      </c>
      <c r="AC758" s="1">
        <v>-82.996558394800005</v>
      </c>
    </row>
    <row r="759" spans="1:29" x14ac:dyDescent="0.25">
      <c r="A759" s="13">
        <v>144</v>
      </c>
      <c r="B759" s="22" t="s">
        <v>4966</v>
      </c>
      <c r="C759" s="17">
        <v>7</v>
      </c>
      <c r="D759" s="1" t="s">
        <v>789</v>
      </c>
      <c r="E759" s="1" t="s">
        <v>4072</v>
      </c>
      <c r="F759" s="1" t="s">
        <v>4073</v>
      </c>
      <c r="G759" s="1" t="s">
        <v>3799</v>
      </c>
      <c r="H759" s="1">
        <v>9.4</v>
      </c>
      <c r="I759" s="1">
        <v>9.9</v>
      </c>
      <c r="J759" s="1" t="s">
        <v>3190</v>
      </c>
      <c r="K759" s="1" t="s">
        <v>4982</v>
      </c>
      <c r="L759" s="1">
        <v>0</v>
      </c>
      <c r="M759" s="1">
        <v>3</v>
      </c>
      <c r="N759" s="1">
        <v>14</v>
      </c>
      <c r="O759" s="1">
        <v>7</v>
      </c>
      <c r="P759" s="1">
        <v>46</v>
      </c>
      <c r="Q759" s="16">
        <v>305.74881904069764</v>
      </c>
      <c r="R759" s="21">
        <v>0.50199089735864688</v>
      </c>
      <c r="S759" s="21">
        <v>27.869544971286359</v>
      </c>
      <c r="T759" s="21">
        <v>27.367554073927714</v>
      </c>
      <c r="U759" s="21">
        <v>2.8147832473942157E-2</v>
      </c>
      <c r="V759" s="21">
        <v>4.5456632988432837</v>
      </c>
      <c r="W759" s="21">
        <v>4.5175154663693418</v>
      </c>
      <c r="X759" s="13" t="s">
        <v>2351</v>
      </c>
      <c r="Y7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59" s="1">
        <v>39.931496266099998</v>
      </c>
      <c r="AA759" s="1">
        <v>-83.806274671400004</v>
      </c>
      <c r="AB759" s="1">
        <v>39.938715772800002</v>
      </c>
      <c r="AC759" s="1">
        <v>-83.805489078500003</v>
      </c>
    </row>
    <row r="760" spans="1:29" x14ac:dyDescent="0.25">
      <c r="A760" s="13">
        <v>285</v>
      </c>
      <c r="B760" s="22" t="s">
        <v>4937</v>
      </c>
      <c r="C760" s="17">
        <v>12</v>
      </c>
      <c r="D760" s="1" t="s">
        <v>785</v>
      </c>
      <c r="E760" s="1" t="s">
        <v>4504</v>
      </c>
      <c r="F760" s="1" t="s">
        <v>4496</v>
      </c>
      <c r="G760" s="1" t="s">
        <v>3920</v>
      </c>
      <c r="H760" s="1">
        <v>28.8</v>
      </c>
      <c r="I760" s="1">
        <v>29.3</v>
      </c>
      <c r="J760" s="1" t="s">
        <v>3190</v>
      </c>
      <c r="K760" s="1" t="s">
        <v>4987</v>
      </c>
      <c r="L760" s="1">
        <v>1</v>
      </c>
      <c r="M760" s="1">
        <v>1</v>
      </c>
      <c r="N760" s="1">
        <v>8</v>
      </c>
      <c r="O760" s="1">
        <v>8</v>
      </c>
      <c r="P760" s="1">
        <v>47</v>
      </c>
      <c r="Q760" s="16">
        <v>226.22837936046511</v>
      </c>
      <c r="R760" s="21">
        <v>1.0529445982519432</v>
      </c>
      <c r="S760" s="21">
        <v>26.672666868374488</v>
      </c>
      <c r="T760" s="21">
        <v>25.619722270122544</v>
      </c>
      <c r="U760" s="21">
        <v>7.6985304507023608E-2</v>
      </c>
      <c r="V760" s="21">
        <v>4.5440695647571587</v>
      </c>
      <c r="W760" s="21">
        <v>4.4670842602501351</v>
      </c>
      <c r="X760" s="13" t="s">
        <v>2351</v>
      </c>
      <c r="Y7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0" s="1">
        <v>41.598395695500002</v>
      </c>
      <c r="AA760" s="1">
        <v>-81.507782066199994</v>
      </c>
      <c r="AB760" s="1">
        <v>41.602812983200003</v>
      </c>
      <c r="AC760" s="1">
        <v>-81.500148644700005</v>
      </c>
    </row>
    <row r="761" spans="1:29" x14ac:dyDescent="0.25">
      <c r="A761" s="13">
        <v>239</v>
      </c>
      <c r="B761" s="22" t="s">
        <v>3197</v>
      </c>
      <c r="C761" s="17">
        <v>4</v>
      </c>
      <c r="D761" s="1" t="s">
        <v>795</v>
      </c>
      <c r="E761" s="1" t="s">
        <v>1047</v>
      </c>
      <c r="F761" s="1" t="s">
        <v>5679</v>
      </c>
      <c r="G761" s="1" t="s">
        <v>503</v>
      </c>
      <c r="H761" s="21">
        <v>2.4640000000072177</v>
      </c>
      <c r="I761" s="21">
        <v>0</v>
      </c>
      <c r="J761" s="1" t="s">
        <v>258</v>
      </c>
      <c r="K761" s="1" t="s">
        <v>259</v>
      </c>
      <c r="L761" s="1">
        <v>0</v>
      </c>
      <c r="M761" s="1">
        <v>1</v>
      </c>
      <c r="N761" s="1">
        <v>9</v>
      </c>
      <c r="O761" s="1">
        <v>11</v>
      </c>
      <c r="P761" s="1">
        <v>55</v>
      </c>
      <c r="Q761" s="16">
        <v>208.41106468023256</v>
      </c>
      <c r="R761" s="21">
        <v>8.3976391496105514</v>
      </c>
      <c r="S761" s="21">
        <v>18.480374066478301</v>
      </c>
      <c r="T761" s="21">
        <v>10.08273491686775</v>
      </c>
      <c r="U761" s="21">
        <v>0.5760177363698602</v>
      </c>
      <c r="V761" s="21">
        <v>4.5426765890507914</v>
      </c>
      <c r="W761" s="21">
        <v>3.966658852680931</v>
      </c>
      <c r="X761" s="13" t="s">
        <v>2351</v>
      </c>
      <c r="Y7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1" s="1">
        <v>41.083933000000002</v>
      </c>
      <c r="AA761" s="1">
        <v>-81.569439000000003</v>
      </c>
      <c r="AB761" s="1">
        <v>0</v>
      </c>
      <c r="AC761" s="1">
        <v>0</v>
      </c>
    </row>
    <row r="762" spans="1:29" x14ac:dyDescent="0.25">
      <c r="A762" s="13">
        <v>145</v>
      </c>
      <c r="B762" s="22" t="s">
        <v>4966</v>
      </c>
      <c r="C762" s="17">
        <v>6</v>
      </c>
      <c r="D762" s="1" t="s">
        <v>784</v>
      </c>
      <c r="E762" s="1" t="s">
        <v>4074</v>
      </c>
      <c r="F762" s="1" t="s">
        <v>4075</v>
      </c>
      <c r="G762" s="1" t="s">
        <v>3764</v>
      </c>
      <c r="H762" s="1">
        <v>12.6</v>
      </c>
      <c r="I762" s="1">
        <v>13.1</v>
      </c>
      <c r="J762" s="1" t="s">
        <v>3190</v>
      </c>
      <c r="K762" s="1" t="s">
        <v>4981</v>
      </c>
      <c r="L762" s="1">
        <v>1</v>
      </c>
      <c r="M762" s="1">
        <v>3</v>
      </c>
      <c r="N762" s="1">
        <v>6</v>
      </c>
      <c r="O762" s="1">
        <v>5</v>
      </c>
      <c r="P762" s="1">
        <v>7</v>
      </c>
      <c r="Q762" s="16">
        <v>251.17550872093022</v>
      </c>
      <c r="R762" s="21">
        <v>1.0451141581612649</v>
      </c>
      <c r="S762" s="21">
        <v>8.4474466398768442</v>
      </c>
      <c r="T762" s="21">
        <v>7.4023324817155789</v>
      </c>
      <c r="U762" s="21">
        <v>6.0456874494985782E-2</v>
      </c>
      <c r="V762" s="21">
        <v>4.5353422243350048</v>
      </c>
      <c r="W762" s="21">
        <v>4.4748853498400187</v>
      </c>
      <c r="X762" s="13" t="s">
        <v>2351</v>
      </c>
      <c r="Y7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2" s="1">
        <v>39.919164936599998</v>
      </c>
      <c r="AA762" s="1">
        <v>-82.928961732700003</v>
      </c>
      <c r="AB762" s="1">
        <v>39.916179717799999</v>
      </c>
      <c r="AC762" s="1">
        <v>-82.920899856099993</v>
      </c>
    </row>
    <row r="763" spans="1:29" x14ac:dyDescent="0.25">
      <c r="A763" s="13">
        <v>146</v>
      </c>
      <c r="B763" s="22" t="s">
        <v>4966</v>
      </c>
      <c r="C763" s="17">
        <v>12</v>
      </c>
      <c r="D763" s="1" t="s">
        <v>794</v>
      </c>
      <c r="E763" s="1" t="s">
        <v>3978</v>
      </c>
      <c r="F763" s="1" t="s">
        <v>4076</v>
      </c>
      <c r="G763" s="1" t="s">
        <v>3712</v>
      </c>
      <c r="H763" s="1">
        <v>4</v>
      </c>
      <c r="I763" s="1">
        <v>4.5</v>
      </c>
      <c r="J763" s="1" t="s">
        <v>3190</v>
      </c>
      <c r="K763" s="1" t="s">
        <v>4981</v>
      </c>
      <c r="L763" s="1">
        <v>0</v>
      </c>
      <c r="M763" s="1">
        <v>2</v>
      </c>
      <c r="N763" s="1">
        <v>8</v>
      </c>
      <c r="O763" s="1">
        <v>2</v>
      </c>
      <c r="P763" s="1">
        <v>19</v>
      </c>
      <c r="Q763" s="16">
        <v>171.60337936046511</v>
      </c>
      <c r="R763" s="21">
        <v>2.1795654304843812</v>
      </c>
      <c r="S763" s="21">
        <v>12.848511724018339</v>
      </c>
      <c r="T763" s="21">
        <v>10.668946293533958</v>
      </c>
      <c r="U763" s="21">
        <v>0.131141205956009</v>
      </c>
      <c r="V763" s="21">
        <v>4.5306715734356571</v>
      </c>
      <c r="W763" s="21">
        <v>4.399530367479648</v>
      </c>
      <c r="X763" s="13" t="s">
        <v>2351</v>
      </c>
      <c r="Y7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3" s="1">
        <v>41.642552458700003</v>
      </c>
      <c r="AA763" s="1">
        <v>-81.425592375700006</v>
      </c>
      <c r="AB763" s="1">
        <v>41.647665346499998</v>
      </c>
      <c r="AC763" s="1">
        <v>-81.418737548199999</v>
      </c>
    </row>
    <row r="764" spans="1:29" x14ac:dyDescent="0.25">
      <c r="A764" s="13">
        <v>147</v>
      </c>
      <c r="B764" s="22" t="s">
        <v>4966</v>
      </c>
      <c r="C764" s="17">
        <v>12</v>
      </c>
      <c r="D764" s="1" t="s">
        <v>794</v>
      </c>
      <c r="E764" s="1" t="s">
        <v>3978</v>
      </c>
      <c r="F764" s="1" t="s">
        <v>3979</v>
      </c>
      <c r="G764" s="1" t="s">
        <v>3712</v>
      </c>
      <c r="H764" s="1">
        <v>2.2999999999999998</v>
      </c>
      <c r="I764" s="1">
        <v>2.8</v>
      </c>
      <c r="J764" s="1" t="s">
        <v>3190</v>
      </c>
      <c r="K764" s="1" t="s">
        <v>4981</v>
      </c>
      <c r="L764" s="1">
        <v>0</v>
      </c>
      <c r="M764" s="1">
        <v>2</v>
      </c>
      <c r="N764" s="1">
        <v>3</v>
      </c>
      <c r="O764" s="1">
        <v>7</v>
      </c>
      <c r="P764" s="1">
        <v>16</v>
      </c>
      <c r="Q764" s="16">
        <v>158.05650436046511</v>
      </c>
      <c r="R764" s="21">
        <v>2.1795654304843812</v>
      </c>
      <c r="S764" s="21">
        <v>11.605713238406189</v>
      </c>
      <c r="T764" s="21">
        <v>9.426147807921808</v>
      </c>
      <c r="U764" s="21">
        <v>0.131141205956009</v>
      </c>
      <c r="V764" s="21">
        <v>4.5306715734356571</v>
      </c>
      <c r="W764" s="21">
        <v>4.399530367479648</v>
      </c>
      <c r="X764" s="13" t="s">
        <v>2351</v>
      </c>
      <c r="Y7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4" s="1">
        <v>41.628138353399997</v>
      </c>
      <c r="AA764" s="1">
        <v>-81.4523947279</v>
      </c>
      <c r="AB764" s="1">
        <v>41.632275633799999</v>
      </c>
      <c r="AC764" s="1">
        <v>-81.444486659899994</v>
      </c>
    </row>
    <row r="765" spans="1:29" x14ac:dyDescent="0.25">
      <c r="A765" s="13">
        <v>148</v>
      </c>
      <c r="B765" s="22" t="s">
        <v>4966</v>
      </c>
      <c r="C765" s="17">
        <v>12</v>
      </c>
      <c r="D765" s="1" t="s">
        <v>794</v>
      </c>
      <c r="E765" s="1" t="s">
        <v>3978</v>
      </c>
      <c r="F765" s="1" t="s">
        <v>4076</v>
      </c>
      <c r="G765" s="1" t="s">
        <v>3712</v>
      </c>
      <c r="H765" s="1">
        <v>6.5</v>
      </c>
      <c r="I765" s="1">
        <v>7</v>
      </c>
      <c r="J765" s="1" t="s">
        <v>3190</v>
      </c>
      <c r="K765" s="1" t="s">
        <v>4981</v>
      </c>
      <c r="L765" s="1">
        <v>0</v>
      </c>
      <c r="M765" s="1">
        <v>1</v>
      </c>
      <c r="N765" s="1">
        <v>6</v>
      </c>
      <c r="O765" s="1">
        <v>5</v>
      </c>
      <c r="P765" s="1">
        <v>43</v>
      </c>
      <c r="Q765" s="16">
        <v>150.14543968023256</v>
      </c>
      <c r="R765" s="21">
        <v>2.1795654304843812</v>
      </c>
      <c r="S765" s="21">
        <v>22.790899608915556</v>
      </c>
      <c r="T765" s="21">
        <v>20.611334178431175</v>
      </c>
      <c r="U765" s="21">
        <v>0.131141205956009</v>
      </c>
      <c r="V765" s="21">
        <v>4.5306715734356571</v>
      </c>
      <c r="W765" s="21">
        <v>4.399530367479648</v>
      </c>
      <c r="X765" s="13" t="s">
        <v>2351</v>
      </c>
      <c r="Y7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5" s="1">
        <v>41.659881319900002</v>
      </c>
      <c r="AA765" s="1">
        <v>-81.384681888499998</v>
      </c>
      <c r="AB765" s="1">
        <v>41.665093550199998</v>
      </c>
      <c r="AC765" s="1">
        <v>-81.377977756999996</v>
      </c>
    </row>
    <row r="766" spans="1:29" x14ac:dyDescent="0.25">
      <c r="A766" s="13">
        <v>149</v>
      </c>
      <c r="B766" s="22" t="s">
        <v>4966</v>
      </c>
      <c r="C766" s="17">
        <v>12</v>
      </c>
      <c r="D766" s="1" t="s">
        <v>794</v>
      </c>
      <c r="E766" s="1" t="s">
        <v>3978</v>
      </c>
      <c r="F766" s="1" t="s">
        <v>4076</v>
      </c>
      <c r="G766" s="1" t="s">
        <v>3712</v>
      </c>
      <c r="H766" s="1">
        <v>0</v>
      </c>
      <c r="I766" s="1">
        <v>0.5</v>
      </c>
      <c r="J766" s="1" t="s">
        <v>3190</v>
      </c>
      <c r="K766" s="1" t="s">
        <v>4981</v>
      </c>
      <c r="L766" s="1">
        <v>0</v>
      </c>
      <c r="M766" s="1">
        <v>1</v>
      </c>
      <c r="N766" s="1">
        <v>6</v>
      </c>
      <c r="O766" s="1">
        <v>5</v>
      </c>
      <c r="P766" s="1">
        <v>17</v>
      </c>
      <c r="Q766" s="16">
        <v>124.14543968023256</v>
      </c>
      <c r="R766" s="21">
        <v>2.1795654304843812</v>
      </c>
      <c r="S766" s="21">
        <v>12.019979400276904</v>
      </c>
      <c r="T766" s="21">
        <v>9.8404139697925235</v>
      </c>
      <c r="U766" s="21">
        <v>0.131141205956009</v>
      </c>
      <c r="V766" s="21">
        <v>4.5306715734356571</v>
      </c>
      <c r="W766" s="21">
        <v>4.399530367479648</v>
      </c>
      <c r="X766" s="13" t="s">
        <v>2351</v>
      </c>
      <c r="Y7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6" s="1">
        <v>41.609163070699999</v>
      </c>
      <c r="AA766" s="1">
        <v>-81.488454707800003</v>
      </c>
      <c r="AB766" s="1">
        <v>41.613477139799997</v>
      </c>
      <c r="AC766" s="1">
        <v>-81.480758490400007</v>
      </c>
    </row>
    <row r="767" spans="1:29" x14ac:dyDescent="0.25">
      <c r="A767" s="13">
        <v>286</v>
      </c>
      <c r="B767" s="22" t="s">
        <v>4937</v>
      </c>
      <c r="C767" s="17">
        <v>6</v>
      </c>
      <c r="D767" s="1" t="s">
        <v>784</v>
      </c>
      <c r="E767" s="1" t="s">
        <v>4493</v>
      </c>
      <c r="F767" s="1" t="s">
        <v>4494</v>
      </c>
      <c r="G767" s="1" t="s">
        <v>4565</v>
      </c>
      <c r="H767" s="1">
        <v>39.299999999999997</v>
      </c>
      <c r="I767" s="1">
        <v>39.799999999999997</v>
      </c>
      <c r="J767" s="1" t="s">
        <v>3190</v>
      </c>
      <c r="K767" s="1" t="s">
        <v>4988</v>
      </c>
      <c r="L767" s="1">
        <v>1</v>
      </c>
      <c r="M767" s="1">
        <v>1</v>
      </c>
      <c r="N767" s="1">
        <v>6</v>
      </c>
      <c r="O767" s="1">
        <v>8</v>
      </c>
      <c r="P767" s="1">
        <v>10</v>
      </c>
      <c r="Q767" s="16">
        <v>176.13462936046511</v>
      </c>
      <c r="R767" s="21">
        <v>1.259183987411487</v>
      </c>
      <c r="S767" s="21">
        <v>10.418146147902245</v>
      </c>
      <c r="T767" s="21">
        <v>9.1589621604907592</v>
      </c>
      <c r="U767" s="21">
        <v>9.5090677189707012E-2</v>
      </c>
      <c r="V767" s="21">
        <v>4.5292658705300068</v>
      </c>
      <c r="W767" s="21">
        <v>4.4341751933403</v>
      </c>
      <c r="X767" s="13" t="s">
        <v>2351</v>
      </c>
      <c r="Y7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7" s="1">
        <v>39.980990662000004</v>
      </c>
      <c r="AA767" s="1">
        <v>-82.855145463499994</v>
      </c>
      <c r="AB767" s="1">
        <v>39.975011110700002</v>
      </c>
      <c r="AC767" s="1">
        <v>-82.849838979500007</v>
      </c>
    </row>
    <row r="768" spans="1:29" x14ac:dyDescent="0.25">
      <c r="A768" s="13">
        <v>240</v>
      </c>
      <c r="B768" s="22" t="s">
        <v>3197</v>
      </c>
      <c r="C768" s="17">
        <v>8</v>
      </c>
      <c r="D768" s="1" t="s">
        <v>787</v>
      </c>
      <c r="E768" s="1" t="s">
        <v>1048</v>
      </c>
      <c r="F768" s="1" t="s">
        <v>5341</v>
      </c>
      <c r="G768" s="1" t="s">
        <v>504</v>
      </c>
      <c r="H768" s="21">
        <v>17.369000000006054</v>
      </c>
      <c r="I768" s="21">
        <v>0</v>
      </c>
      <c r="J768" s="1" t="s">
        <v>258</v>
      </c>
      <c r="K768" s="1" t="s">
        <v>262</v>
      </c>
      <c r="L768" s="1">
        <v>0</v>
      </c>
      <c r="M768" s="1">
        <v>1</v>
      </c>
      <c r="N768" s="1">
        <v>16</v>
      </c>
      <c r="O768" s="1">
        <v>16</v>
      </c>
      <c r="P768" s="1">
        <v>70</v>
      </c>
      <c r="Q768" s="16">
        <v>291.42668968023258</v>
      </c>
      <c r="R768" s="21">
        <v>3.3724760662682729</v>
      </c>
      <c r="S768" s="21">
        <v>20.347044349154089</v>
      </c>
      <c r="T768" s="21">
        <v>16.974568282885816</v>
      </c>
      <c r="U768" s="21">
        <v>0.22599195591977156</v>
      </c>
      <c r="V768" s="21">
        <v>4.5288918452482072</v>
      </c>
      <c r="W768" s="21">
        <v>4.3028998893284358</v>
      </c>
      <c r="X768" s="13" t="s">
        <v>2351</v>
      </c>
      <c r="Y7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8" s="1">
        <v>39.140667999999998</v>
      </c>
      <c r="AA768" s="1">
        <v>-84.580714</v>
      </c>
      <c r="AB768" s="1">
        <v>0</v>
      </c>
      <c r="AC768" s="1">
        <v>0</v>
      </c>
    </row>
    <row r="769" spans="1:29" x14ac:dyDescent="0.25">
      <c r="A769" s="13">
        <v>58</v>
      </c>
      <c r="B769" s="22" t="s">
        <v>3201</v>
      </c>
      <c r="C769" s="17">
        <v>8</v>
      </c>
      <c r="D769" s="1" t="s">
        <v>787</v>
      </c>
      <c r="E769" s="1" t="s">
        <v>1909</v>
      </c>
      <c r="F769" s="1" t="s">
        <v>5252</v>
      </c>
      <c r="G769" s="1" t="s">
        <v>1398</v>
      </c>
      <c r="H769" s="21">
        <v>2.0149999999994179</v>
      </c>
      <c r="I769" s="21">
        <v>0</v>
      </c>
      <c r="J769" s="1" t="s">
        <v>258</v>
      </c>
      <c r="K769" s="1" t="s">
        <v>259</v>
      </c>
      <c r="L769" s="1">
        <v>0</v>
      </c>
      <c r="M769" s="1">
        <v>1</v>
      </c>
      <c r="N769" s="1">
        <v>13</v>
      </c>
      <c r="O769" s="1">
        <v>12</v>
      </c>
      <c r="P769" s="1">
        <v>100</v>
      </c>
      <c r="Q769" s="16">
        <v>284.03606468023258</v>
      </c>
      <c r="R769" s="21">
        <v>7.0869433712515066</v>
      </c>
      <c r="S769" s="21">
        <v>25.197893189200901</v>
      </c>
      <c r="T769" s="21">
        <v>18.110949817949393</v>
      </c>
      <c r="U769" s="21">
        <v>0.49461316999510418</v>
      </c>
      <c r="V769" s="21">
        <v>4.5276457899456206</v>
      </c>
      <c r="W769" s="21">
        <v>4.0330326199505162</v>
      </c>
      <c r="X769" s="13" t="s">
        <v>2351</v>
      </c>
      <c r="Y7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69" s="1">
        <v>39.219279999999998</v>
      </c>
      <c r="AA769" s="1">
        <v>-84.573104999999998</v>
      </c>
      <c r="AB769" s="1">
        <v>0</v>
      </c>
      <c r="AC769" s="1">
        <v>0</v>
      </c>
    </row>
    <row r="770" spans="1:29" x14ac:dyDescent="0.25">
      <c r="A770" s="13">
        <v>287</v>
      </c>
      <c r="B770" s="22" t="s">
        <v>4937</v>
      </c>
      <c r="C770" s="17">
        <v>12</v>
      </c>
      <c r="D770" s="1" t="s">
        <v>785</v>
      </c>
      <c r="E770" s="1" t="s">
        <v>4504</v>
      </c>
      <c r="F770" s="1" t="s">
        <v>4514</v>
      </c>
      <c r="G770" s="1" t="s">
        <v>3920</v>
      </c>
      <c r="H770" s="1">
        <v>7.7</v>
      </c>
      <c r="I770" s="1">
        <v>8.1999999999999993</v>
      </c>
      <c r="J770" s="1" t="s">
        <v>3190</v>
      </c>
      <c r="K770" s="1" t="s">
        <v>4985</v>
      </c>
      <c r="L770" s="1">
        <v>0</v>
      </c>
      <c r="M770" s="1">
        <v>3</v>
      </c>
      <c r="N770" s="1">
        <v>11</v>
      </c>
      <c r="O770" s="1">
        <v>7</v>
      </c>
      <c r="P770" s="1">
        <v>30</v>
      </c>
      <c r="Q770" s="16">
        <v>270.10819404069764</v>
      </c>
      <c r="R770" s="21">
        <v>1.0936076439585798</v>
      </c>
      <c r="S770" s="21">
        <v>19.844349337770176</v>
      </c>
      <c r="T770" s="21">
        <v>18.750741693811595</v>
      </c>
      <c r="U770" s="21">
        <v>7.2231245244811046E-2</v>
      </c>
      <c r="V770" s="21">
        <v>4.5269475294214248</v>
      </c>
      <c r="W770" s="21">
        <v>4.4547162841766141</v>
      </c>
      <c r="X770" s="13" t="s">
        <v>2351</v>
      </c>
      <c r="Y7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0" s="1">
        <v>41.471991940300001</v>
      </c>
      <c r="AA770" s="1">
        <v>-81.823845174699997</v>
      </c>
      <c r="AB770" s="1">
        <v>41.470439248799998</v>
      </c>
      <c r="AC770" s="1">
        <v>-81.814507713799998</v>
      </c>
    </row>
    <row r="771" spans="1:29" x14ac:dyDescent="0.25">
      <c r="A771" s="13">
        <v>241</v>
      </c>
      <c r="B771" s="22" t="s">
        <v>3197</v>
      </c>
      <c r="C771" s="17">
        <v>12</v>
      </c>
      <c r="D771" s="1" t="s">
        <v>794</v>
      </c>
      <c r="E771" s="1" t="s">
        <v>1049</v>
      </c>
      <c r="F771" s="1" t="s">
        <v>5680</v>
      </c>
      <c r="G771" s="1" t="s">
        <v>505</v>
      </c>
      <c r="H771" s="21">
        <v>1.8275349005938759</v>
      </c>
      <c r="I771" s="21">
        <v>0</v>
      </c>
      <c r="J771" s="1" t="s">
        <v>258</v>
      </c>
      <c r="K771" s="1" t="s">
        <v>259</v>
      </c>
      <c r="L771" s="1">
        <v>0</v>
      </c>
      <c r="M771" s="1">
        <v>0</v>
      </c>
      <c r="N771" s="1">
        <v>9</v>
      </c>
      <c r="O771" s="1">
        <v>18</v>
      </c>
      <c r="P771" s="1">
        <v>65</v>
      </c>
      <c r="Q771" s="16">
        <v>203.796875</v>
      </c>
      <c r="R771" s="21">
        <v>4.7020159280427833</v>
      </c>
      <c r="S771" s="21">
        <v>18.391218386519746</v>
      </c>
      <c r="T771" s="21">
        <v>13.689202458476963</v>
      </c>
      <c r="U771" s="21">
        <v>0.32252452421367001</v>
      </c>
      <c r="V771" s="21">
        <v>4.5251592329415047</v>
      </c>
      <c r="W771" s="21">
        <v>4.2026347087278344</v>
      </c>
      <c r="X771" s="13" t="s">
        <v>2351</v>
      </c>
      <c r="Y7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1" s="1">
        <v>41.623514</v>
      </c>
      <c r="AA771" s="1">
        <v>-81.459428000000003</v>
      </c>
      <c r="AB771" s="1">
        <v>0</v>
      </c>
      <c r="AC771" s="1">
        <v>0</v>
      </c>
    </row>
    <row r="772" spans="1:29" x14ac:dyDescent="0.25">
      <c r="A772" s="13">
        <v>59</v>
      </c>
      <c r="B772" s="22" t="s">
        <v>3201</v>
      </c>
      <c r="C772" s="17">
        <v>8</v>
      </c>
      <c r="D772" s="1" t="s">
        <v>1329</v>
      </c>
      <c r="E772" s="1" t="s">
        <v>1910</v>
      </c>
      <c r="F772" s="1" t="s">
        <v>5291</v>
      </c>
      <c r="G772" s="1" t="s">
        <v>1399</v>
      </c>
      <c r="H772" s="21">
        <v>2.451100549449865</v>
      </c>
      <c r="I772" s="21">
        <v>0</v>
      </c>
      <c r="J772" s="1" t="s">
        <v>258</v>
      </c>
      <c r="K772" s="1" t="s">
        <v>259</v>
      </c>
      <c r="L772" s="1">
        <v>0</v>
      </c>
      <c r="M772" s="1">
        <v>1</v>
      </c>
      <c r="N772" s="1">
        <v>12</v>
      </c>
      <c r="O772" s="1">
        <v>11</v>
      </c>
      <c r="P772" s="1">
        <v>88</v>
      </c>
      <c r="Q772" s="16">
        <v>261.05168968023258</v>
      </c>
      <c r="R772" s="21">
        <v>14.080505584670259</v>
      </c>
      <c r="S772" s="21">
        <v>22.517258908747763</v>
      </c>
      <c r="T772" s="21">
        <v>8.4367533240775039</v>
      </c>
      <c r="U772" s="21">
        <v>0.98270906617074572</v>
      </c>
      <c r="V772" s="21">
        <v>4.5242270920219685</v>
      </c>
      <c r="W772" s="21">
        <v>3.5415180258512229</v>
      </c>
      <c r="X772" s="13" t="s">
        <v>2351</v>
      </c>
      <c r="Y7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2" s="1">
        <v>39.175063999999999</v>
      </c>
      <c r="AA772" s="1">
        <v>-84.236304000000004</v>
      </c>
      <c r="AB772" s="1">
        <v>0</v>
      </c>
      <c r="AC772" s="1">
        <v>0</v>
      </c>
    </row>
    <row r="773" spans="1:29" x14ac:dyDescent="0.25">
      <c r="A773" s="13">
        <v>150</v>
      </c>
      <c r="B773" s="22" t="s">
        <v>4966</v>
      </c>
      <c r="C773" s="17">
        <v>7</v>
      </c>
      <c r="D773" s="1" t="s">
        <v>3196</v>
      </c>
      <c r="E773" s="1" t="s">
        <v>4016</v>
      </c>
      <c r="F773" s="1" t="s">
        <v>4027</v>
      </c>
      <c r="G773" s="1" t="s">
        <v>3715</v>
      </c>
      <c r="H773" s="1">
        <v>13.9</v>
      </c>
      <c r="I773" s="1">
        <v>14.4</v>
      </c>
      <c r="J773" s="1" t="s">
        <v>3190</v>
      </c>
      <c r="K773" s="1" t="s">
        <v>4981</v>
      </c>
      <c r="L773" s="1">
        <v>0</v>
      </c>
      <c r="M773" s="1">
        <v>3</v>
      </c>
      <c r="N773" s="1">
        <v>4</v>
      </c>
      <c r="O773" s="1">
        <v>5</v>
      </c>
      <c r="P773" s="1">
        <v>14</v>
      </c>
      <c r="Q773" s="16">
        <v>199.40506904069767</v>
      </c>
      <c r="R773" s="21">
        <v>1.4924205395393635</v>
      </c>
      <c r="S773" s="21">
        <v>11.332981765752439</v>
      </c>
      <c r="T773" s="21">
        <v>9.8405612262130759</v>
      </c>
      <c r="U773" s="21">
        <v>8.6498963290085787E-2</v>
      </c>
      <c r="V773" s="21">
        <v>4.52237767140406</v>
      </c>
      <c r="W773" s="21">
        <v>4.4358787081139743</v>
      </c>
      <c r="X773" s="13" t="s">
        <v>2351</v>
      </c>
      <c r="Y7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3" s="1">
        <v>39.748466726499998</v>
      </c>
      <c r="AA773" s="1">
        <v>-84.232832854199998</v>
      </c>
      <c r="AB773" s="1">
        <v>39.748275592900001</v>
      </c>
      <c r="AC773" s="1">
        <v>-84.223598451499996</v>
      </c>
    </row>
    <row r="774" spans="1:29" x14ac:dyDescent="0.25">
      <c r="A774" s="13">
        <v>35</v>
      </c>
      <c r="B774" s="22" t="s">
        <v>4967</v>
      </c>
      <c r="C774" s="17">
        <v>8</v>
      </c>
      <c r="D774" s="1" t="s">
        <v>1329</v>
      </c>
      <c r="E774" s="1" t="s">
        <v>4579</v>
      </c>
      <c r="F774" s="1" t="s">
        <v>4580</v>
      </c>
      <c r="G774" s="1" t="s">
        <v>3705</v>
      </c>
      <c r="H774" s="1">
        <v>4.8</v>
      </c>
      <c r="I774" s="1">
        <v>5.3</v>
      </c>
      <c r="J774" s="1" t="s">
        <v>3190</v>
      </c>
      <c r="K774" s="1" t="s">
        <v>4975</v>
      </c>
      <c r="L774" s="1">
        <v>0</v>
      </c>
      <c r="M774" s="1">
        <v>1</v>
      </c>
      <c r="N774" s="1">
        <v>15</v>
      </c>
      <c r="O774" s="1">
        <v>5</v>
      </c>
      <c r="P774" s="1">
        <v>56</v>
      </c>
      <c r="Q774" s="16">
        <v>222.06731468023256</v>
      </c>
      <c r="R774" s="21">
        <v>0.76874122196920192</v>
      </c>
      <c r="S774" s="21">
        <v>30.441435836360778</v>
      </c>
      <c r="T774" s="21">
        <v>29.672694614391578</v>
      </c>
      <c r="U774" s="21">
        <v>5.884724954132893E-2</v>
      </c>
      <c r="V774" s="21">
        <v>4.5192809401865013</v>
      </c>
      <c r="W774" s="21">
        <v>4.4604336906451723</v>
      </c>
      <c r="X774" s="13" t="s">
        <v>2351</v>
      </c>
      <c r="Y7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4" s="1">
        <v>39.040753767200002</v>
      </c>
      <c r="AA774" s="1">
        <v>-84.236303066800005</v>
      </c>
      <c r="AB774" s="1">
        <v>39.036464988600002</v>
      </c>
      <c r="AC774" s="1">
        <v>-84.229352974799994</v>
      </c>
    </row>
    <row r="775" spans="1:29" x14ac:dyDescent="0.25">
      <c r="A775" s="13">
        <v>151</v>
      </c>
      <c r="B775" s="22" t="s">
        <v>4966</v>
      </c>
      <c r="C775" s="17">
        <v>6</v>
      </c>
      <c r="D775" s="1" t="s">
        <v>784</v>
      </c>
      <c r="E775" s="1" t="s">
        <v>3931</v>
      </c>
      <c r="F775" s="1" t="s">
        <v>3954</v>
      </c>
      <c r="G775" s="1" t="s">
        <v>4360</v>
      </c>
      <c r="H775" s="1">
        <v>10.8</v>
      </c>
      <c r="I775" s="1">
        <v>11.3</v>
      </c>
      <c r="J775" s="1" t="s">
        <v>3190</v>
      </c>
      <c r="K775" s="1" t="s">
        <v>4981</v>
      </c>
      <c r="L775" s="1">
        <v>1</v>
      </c>
      <c r="M775" s="1">
        <v>1</v>
      </c>
      <c r="N775" s="1">
        <v>5</v>
      </c>
      <c r="O775" s="1">
        <v>5</v>
      </c>
      <c r="P775" s="1">
        <v>15</v>
      </c>
      <c r="Q775" s="16">
        <v>161.27525436046511</v>
      </c>
      <c r="R775" s="21">
        <v>2.5150443646366085</v>
      </c>
      <c r="S775" s="21">
        <v>11.010280459086754</v>
      </c>
      <c r="T775" s="21">
        <v>8.4952360944501457</v>
      </c>
      <c r="U775" s="21">
        <v>0.15352020204767328</v>
      </c>
      <c r="V775" s="21">
        <v>4.5186828271458115</v>
      </c>
      <c r="W775" s="21">
        <v>4.3651626250981383</v>
      </c>
      <c r="X775" s="13" t="s">
        <v>2351</v>
      </c>
      <c r="Y7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5" s="1">
        <v>40.092206582000003</v>
      </c>
      <c r="AA775" s="1">
        <v>-83.036917456500007</v>
      </c>
      <c r="AB775" s="1">
        <v>40.099393145199997</v>
      </c>
      <c r="AC775" s="1">
        <v>-83.036526496199997</v>
      </c>
    </row>
    <row r="776" spans="1:29" x14ac:dyDescent="0.25">
      <c r="A776" s="13">
        <v>242</v>
      </c>
      <c r="B776" s="22" t="s">
        <v>3197</v>
      </c>
      <c r="C776" s="17">
        <v>12</v>
      </c>
      <c r="D776" s="1" t="s">
        <v>785</v>
      </c>
      <c r="E776" s="1" t="s">
        <v>1050</v>
      </c>
      <c r="F776" s="1" t="s">
        <v>5681</v>
      </c>
      <c r="G776" s="1" t="s">
        <v>506</v>
      </c>
      <c r="H776" s="21">
        <v>1.3190000000031432</v>
      </c>
      <c r="I776" s="21">
        <v>0</v>
      </c>
      <c r="J776" s="1" t="s">
        <v>258</v>
      </c>
      <c r="K776" s="1" t="s">
        <v>259</v>
      </c>
      <c r="L776" s="1">
        <v>0</v>
      </c>
      <c r="M776" s="1">
        <v>3</v>
      </c>
      <c r="N776" s="1">
        <v>5</v>
      </c>
      <c r="O776" s="1">
        <v>17</v>
      </c>
      <c r="P776" s="1">
        <v>58</v>
      </c>
      <c r="Q776" s="16">
        <v>303.20194404069764</v>
      </c>
      <c r="R776" s="21">
        <v>8.2768325562882623</v>
      </c>
      <c r="S776" s="21">
        <v>16.346801836438726</v>
      </c>
      <c r="T776" s="21">
        <v>8.0699692801504632</v>
      </c>
      <c r="U776" s="21">
        <v>0.567731271664207</v>
      </c>
      <c r="V776" s="21">
        <v>4.5161683697281498</v>
      </c>
      <c r="W776" s="21">
        <v>3.9484370980639429</v>
      </c>
      <c r="X776" s="13" t="s">
        <v>2351</v>
      </c>
      <c r="Y7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6" s="1">
        <v>41.461869999999998</v>
      </c>
      <c r="AA776" s="1">
        <v>-81.768902999999995</v>
      </c>
      <c r="AB776" s="1">
        <v>0</v>
      </c>
      <c r="AC776" s="1">
        <v>0</v>
      </c>
    </row>
    <row r="777" spans="1:29" x14ac:dyDescent="0.25">
      <c r="A777" s="13">
        <v>243</v>
      </c>
      <c r="B777" s="22" t="s">
        <v>3197</v>
      </c>
      <c r="C777" s="17">
        <v>6</v>
      </c>
      <c r="D777" s="1" t="s">
        <v>784</v>
      </c>
      <c r="E777" s="1" t="s">
        <v>1051</v>
      </c>
      <c r="F777" s="1" t="s">
        <v>5682</v>
      </c>
      <c r="G777" s="1" t="s">
        <v>507</v>
      </c>
      <c r="H777" s="21">
        <v>0.59299999999348074</v>
      </c>
      <c r="I777" s="21">
        <v>0</v>
      </c>
      <c r="J777" s="1" t="s">
        <v>258</v>
      </c>
      <c r="K777" s="1" t="s">
        <v>259</v>
      </c>
      <c r="L777" s="1">
        <v>2</v>
      </c>
      <c r="M777" s="1">
        <v>2</v>
      </c>
      <c r="N777" s="1">
        <v>15</v>
      </c>
      <c r="O777" s="1">
        <v>5</v>
      </c>
      <c r="P777" s="1">
        <v>19</v>
      </c>
      <c r="Q777" s="16">
        <v>322.09738372093022</v>
      </c>
      <c r="R777" s="21">
        <v>10.38484220785457</v>
      </c>
      <c r="S777" s="21">
        <v>8.7560025814706464</v>
      </c>
      <c r="T777" s="21">
        <v>-1.6288396263839235</v>
      </c>
      <c r="U777" s="21">
        <v>0.71232559467668766</v>
      </c>
      <c r="V777" s="21">
        <v>4.5120274479119082</v>
      </c>
      <c r="W777" s="21">
        <v>3.7997018532352205</v>
      </c>
      <c r="X777" s="13" t="s">
        <v>2351</v>
      </c>
      <c r="Y7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7" s="1">
        <v>39.943126999999997</v>
      </c>
      <c r="AA777" s="1">
        <v>-82.843734999999995</v>
      </c>
      <c r="AB777" s="1">
        <v>0</v>
      </c>
      <c r="AC777" s="1">
        <v>0</v>
      </c>
    </row>
    <row r="778" spans="1:29" x14ac:dyDescent="0.25">
      <c r="A778" s="13">
        <v>288</v>
      </c>
      <c r="B778" s="22" t="s">
        <v>4937</v>
      </c>
      <c r="C778" s="17">
        <v>12</v>
      </c>
      <c r="D778" s="1" t="s">
        <v>785</v>
      </c>
      <c r="E778" s="1" t="s">
        <v>4535</v>
      </c>
      <c r="F778" s="1" t="s">
        <v>4536</v>
      </c>
      <c r="G778" s="1" t="s">
        <v>3922</v>
      </c>
      <c r="H778" s="1">
        <v>7.4</v>
      </c>
      <c r="I778" s="1">
        <v>7.9</v>
      </c>
      <c r="J778" s="1" t="s">
        <v>3190</v>
      </c>
      <c r="K778" s="1" t="s">
        <v>4986</v>
      </c>
      <c r="L778" s="1">
        <v>0</v>
      </c>
      <c r="M778" s="1">
        <v>2</v>
      </c>
      <c r="N778" s="1">
        <v>6</v>
      </c>
      <c r="O778" s="1">
        <v>6</v>
      </c>
      <c r="P778" s="1">
        <v>12</v>
      </c>
      <c r="Q778" s="16">
        <v>169.25962936046511</v>
      </c>
      <c r="R778" s="21">
        <v>0.78694474712911033</v>
      </c>
      <c r="S778" s="21">
        <v>10.124837326972326</v>
      </c>
      <c r="T778" s="21">
        <v>9.3378925798432153</v>
      </c>
      <c r="U778" s="21">
        <v>6.5226476384848589E-2</v>
      </c>
      <c r="V778" s="21">
        <v>4.5080003074920789</v>
      </c>
      <c r="W778" s="21">
        <v>4.44277383110723</v>
      </c>
      <c r="X778" s="13" t="s">
        <v>2351</v>
      </c>
      <c r="Y7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8" s="1">
        <v>41.382358977099997</v>
      </c>
      <c r="AA778" s="1">
        <v>-81.6526795292</v>
      </c>
      <c r="AB778" s="1">
        <v>41.3895965225</v>
      </c>
      <c r="AC778" s="1">
        <v>-81.652856651799993</v>
      </c>
    </row>
    <row r="779" spans="1:29" x14ac:dyDescent="0.25">
      <c r="A779" s="13">
        <v>289</v>
      </c>
      <c r="B779" s="22" t="s">
        <v>4937</v>
      </c>
      <c r="C779" s="17">
        <v>7</v>
      </c>
      <c r="D779" s="1" t="s">
        <v>3196</v>
      </c>
      <c r="E779" s="1" t="s">
        <v>4505</v>
      </c>
      <c r="F779" s="1" t="s">
        <v>4506</v>
      </c>
      <c r="G779" s="1" t="s">
        <v>3918</v>
      </c>
      <c r="H779" s="1">
        <v>13.4</v>
      </c>
      <c r="I779" s="1">
        <v>13.9</v>
      </c>
      <c r="J779" s="1" t="s">
        <v>3190</v>
      </c>
      <c r="K779" s="1" t="s">
        <v>4985</v>
      </c>
      <c r="L779" s="1">
        <v>0</v>
      </c>
      <c r="M779" s="1">
        <v>0</v>
      </c>
      <c r="N779" s="1">
        <v>15</v>
      </c>
      <c r="O779" s="1">
        <v>4</v>
      </c>
      <c r="P779" s="1">
        <v>32</v>
      </c>
      <c r="Q779" s="16">
        <v>147.953125</v>
      </c>
      <c r="R779" s="21">
        <v>1.2098508766473313</v>
      </c>
      <c r="S779" s="21">
        <v>20.941377627800694</v>
      </c>
      <c r="T779" s="21">
        <v>19.731526751153364</v>
      </c>
      <c r="U779" s="21">
        <v>8.3686002636513726E-2</v>
      </c>
      <c r="V779" s="21">
        <v>4.5076811042648322</v>
      </c>
      <c r="W779" s="21">
        <v>4.4239951016283188</v>
      </c>
      <c r="X779" s="13" t="s">
        <v>2351</v>
      </c>
      <c r="Y7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79" s="1">
        <v>39.769908232900001</v>
      </c>
      <c r="AA779" s="1">
        <v>-84.196348390599994</v>
      </c>
      <c r="AB779" s="1">
        <v>39.772918103400002</v>
      </c>
      <c r="AC779" s="1">
        <v>-84.187855754799997</v>
      </c>
    </row>
    <row r="780" spans="1:29" x14ac:dyDescent="0.25">
      <c r="A780" s="13">
        <v>290</v>
      </c>
      <c r="B780" s="22" t="s">
        <v>4937</v>
      </c>
      <c r="C780" s="17">
        <v>8</v>
      </c>
      <c r="D780" s="1" t="s">
        <v>806</v>
      </c>
      <c r="E780" s="1" t="s">
        <v>3852</v>
      </c>
      <c r="F780" s="1" t="s">
        <v>4549</v>
      </c>
      <c r="G780" s="1" t="s">
        <v>3918</v>
      </c>
      <c r="H780" s="1">
        <v>3</v>
      </c>
      <c r="I780" s="1">
        <v>3.5</v>
      </c>
      <c r="J780" s="1" t="s">
        <v>3190</v>
      </c>
      <c r="K780" s="1" t="s">
        <v>4985</v>
      </c>
      <c r="L780" s="1">
        <v>0</v>
      </c>
      <c r="M780" s="1">
        <v>0</v>
      </c>
      <c r="N780" s="1">
        <v>10</v>
      </c>
      <c r="O780" s="1">
        <v>9</v>
      </c>
      <c r="P780" s="1">
        <v>46</v>
      </c>
      <c r="Q780" s="16">
        <v>151.40625</v>
      </c>
      <c r="R780" s="21">
        <v>1.2017972899116565</v>
      </c>
      <c r="S780" s="21">
        <v>26.860511658535884</v>
      </c>
      <c r="T780" s="21">
        <v>25.658714368624228</v>
      </c>
      <c r="U780" s="21">
        <v>8.2844527317942215E-2</v>
      </c>
      <c r="V780" s="21">
        <v>4.506883036667241</v>
      </c>
      <c r="W780" s="21">
        <v>4.4240385093492991</v>
      </c>
      <c r="X780" s="13" t="s">
        <v>2351</v>
      </c>
      <c r="Y7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0" s="1">
        <v>39.476805937500004</v>
      </c>
      <c r="AA780" s="1">
        <v>-84.325616074999999</v>
      </c>
      <c r="AB780" s="1">
        <v>39.484040384399997</v>
      </c>
      <c r="AC780" s="1">
        <v>-84.325038119599995</v>
      </c>
    </row>
    <row r="781" spans="1:29" x14ac:dyDescent="0.25">
      <c r="A781" s="13">
        <v>244</v>
      </c>
      <c r="B781" s="22" t="s">
        <v>3197</v>
      </c>
      <c r="C781" s="17">
        <v>7</v>
      </c>
      <c r="D781" s="1" t="s">
        <v>789</v>
      </c>
      <c r="E781" s="1" t="s">
        <v>1052</v>
      </c>
      <c r="F781" s="1" t="s">
        <v>5683</v>
      </c>
      <c r="G781" s="1" t="s">
        <v>508</v>
      </c>
      <c r="H781" s="21">
        <v>1.1089999999967404</v>
      </c>
      <c r="I781" s="21">
        <v>0</v>
      </c>
      <c r="J781" s="1" t="s">
        <v>258</v>
      </c>
      <c r="K781" s="1" t="s">
        <v>259</v>
      </c>
      <c r="L781" s="1">
        <v>0</v>
      </c>
      <c r="M781" s="1">
        <v>1</v>
      </c>
      <c r="N781" s="1">
        <v>9</v>
      </c>
      <c r="O781" s="1">
        <v>15</v>
      </c>
      <c r="P781" s="1">
        <v>64</v>
      </c>
      <c r="Q781" s="16">
        <v>235.16106468023256</v>
      </c>
      <c r="R781" s="21">
        <v>8.5346480799509443</v>
      </c>
      <c r="S781" s="21">
        <v>17.636696453532913</v>
      </c>
      <c r="T781" s="21">
        <v>9.1020483735819688</v>
      </c>
      <c r="U781" s="21">
        <v>0.5854155650346925</v>
      </c>
      <c r="V781" s="21">
        <v>4.5068118580736556</v>
      </c>
      <c r="W781" s="21">
        <v>3.921396293038963</v>
      </c>
      <c r="X781" s="13" t="s">
        <v>2351</v>
      </c>
      <c r="Y7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1" s="1">
        <v>39.953287000000003</v>
      </c>
      <c r="AA781" s="1">
        <v>-83.803886000000006</v>
      </c>
      <c r="AB781" s="1">
        <v>0</v>
      </c>
      <c r="AC781" s="1">
        <v>0</v>
      </c>
    </row>
    <row r="782" spans="1:29" x14ac:dyDescent="0.25">
      <c r="A782" s="13">
        <v>291</v>
      </c>
      <c r="B782" s="22" t="s">
        <v>4937</v>
      </c>
      <c r="C782" s="17">
        <v>12</v>
      </c>
      <c r="D782" s="1" t="s">
        <v>785</v>
      </c>
      <c r="E782" s="1" t="s">
        <v>3848</v>
      </c>
      <c r="F782" s="1" t="s">
        <v>4507</v>
      </c>
      <c r="G782" s="1" t="s">
        <v>3917</v>
      </c>
      <c r="H782" s="1">
        <v>8.6999999999999993</v>
      </c>
      <c r="I782" s="1">
        <v>9.1999999999999993</v>
      </c>
      <c r="J782" s="1" t="s">
        <v>3190</v>
      </c>
      <c r="K782" s="1" t="s">
        <v>4987</v>
      </c>
      <c r="L782" s="1">
        <v>0</v>
      </c>
      <c r="M782" s="1">
        <v>3</v>
      </c>
      <c r="N782" s="1">
        <v>3</v>
      </c>
      <c r="O782" s="1">
        <v>6</v>
      </c>
      <c r="P782" s="1">
        <v>20</v>
      </c>
      <c r="Q782" s="16">
        <v>203.29569404069767</v>
      </c>
      <c r="R782" s="21">
        <v>1.124862322552391</v>
      </c>
      <c r="S782" s="21">
        <v>12.762155851965323</v>
      </c>
      <c r="T782" s="21">
        <v>11.637293529412933</v>
      </c>
      <c r="U782" s="21">
        <v>9.1902188089582268E-2</v>
      </c>
      <c r="V782" s="21">
        <v>4.5067680453011931</v>
      </c>
      <c r="W782" s="21">
        <v>4.4148658572116108</v>
      </c>
      <c r="X782" s="13" t="s">
        <v>2351</v>
      </c>
      <c r="Y7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2" s="1">
        <v>41.400440029599999</v>
      </c>
      <c r="AA782" s="1">
        <v>-81.817074461100006</v>
      </c>
      <c r="AB782" s="1">
        <v>41.407580078599999</v>
      </c>
      <c r="AC782" s="1">
        <v>-81.818067750699996</v>
      </c>
    </row>
    <row r="783" spans="1:29" x14ac:dyDescent="0.25">
      <c r="A783" s="13">
        <v>292</v>
      </c>
      <c r="B783" s="22" t="s">
        <v>4937</v>
      </c>
      <c r="C783" s="17">
        <v>6</v>
      </c>
      <c r="D783" s="1" t="s">
        <v>784</v>
      </c>
      <c r="E783" s="1" t="s">
        <v>3848</v>
      </c>
      <c r="F783" s="1" t="s">
        <v>3855</v>
      </c>
      <c r="G783" s="1" t="s">
        <v>3917</v>
      </c>
      <c r="H783" s="1">
        <v>26.5</v>
      </c>
      <c r="I783" s="1">
        <v>27</v>
      </c>
      <c r="J783" s="1" t="s">
        <v>3190</v>
      </c>
      <c r="K783" s="1" t="s">
        <v>4989</v>
      </c>
      <c r="L783" s="1">
        <v>0</v>
      </c>
      <c r="M783" s="1">
        <v>0</v>
      </c>
      <c r="N783" s="1">
        <v>11</v>
      </c>
      <c r="O783" s="1">
        <v>4</v>
      </c>
      <c r="P783" s="1">
        <v>19</v>
      </c>
      <c r="Q783" s="16">
        <v>108.765625</v>
      </c>
      <c r="R783" s="21">
        <v>0.90336315703509273</v>
      </c>
      <c r="S783" s="21">
        <v>12.985595601711662</v>
      </c>
      <c r="T783" s="21">
        <v>12.082232444676569</v>
      </c>
      <c r="U783" s="21">
        <v>7.9664064807583146E-2</v>
      </c>
      <c r="V783" s="21">
        <v>4.5065111803666458</v>
      </c>
      <c r="W783" s="21">
        <v>4.4268471155590623</v>
      </c>
      <c r="X783" s="13" t="s">
        <v>2351</v>
      </c>
      <c r="Y7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3" s="1">
        <v>40.086579300300002</v>
      </c>
      <c r="AA783" s="1">
        <v>-82.987493465599997</v>
      </c>
      <c r="AB783" s="1">
        <v>40.093793060700001</v>
      </c>
      <c r="AC783" s="1">
        <v>-82.986723940000005</v>
      </c>
    </row>
    <row r="784" spans="1:29" x14ac:dyDescent="0.25">
      <c r="A784" s="13">
        <v>60</v>
      </c>
      <c r="B784" s="22" t="s">
        <v>3201</v>
      </c>
      <c r="C784" s="17">
        <v>8</v>
      </c>
      <c r="D784" s="1" t="s">
        <v>787</v>
      </c>
      <c r="E784" s="1" t="s">
        <v>1911</v>
      </c>
      <c r="F784" s="1" t="s">
        <v>5292</v>
      </c>
      <c r="G784" s="1" t="s">
        <v>1400</v>
      </c>
      <c r="H784" s="21">
        <v>3.44100000000617</v>
      </c>
      <c r="I784" s="21">
        <v>0</v>
      </c>
      <c r="J784" s="1" t="s">
        <v>258</v>
      </c>
      <c r="K784" s="1" t="s">
        <v>259</v>
      </c>
      <c r="L784" s="1">
        <v>0</v>
      </c>
      <c r="M784" s="1">
        <v>0</v>
      </c>
      <c r="N784" s="1">
        <v>10</v>
      </c>
      <c r="O784" s="1">
        <v>14</v>
      </c>
      <c r="P784" s="1">
        <v>62</v>
      </c>
      <c r="Q784" s="16">
        <v>189.59375</v>
      </c>
      <c r="R784" s="21">
        <v>9.9724699978407454</v>
      </c>
      <c r="S784" s="21">
        <v>17.829753662357003</v>
      </c>
      <c r="T784" s="21">
        <v>7.8572836645162578</v>
      </c>
      <c r="U784" s="21">
        <v>0.69600034033318825</v>
      </c>
      <c r="V784" s="21">
        <v>4.5050166566000787</v>
      </c>
      <c r="W784" s="21">
        <v>3.8090163162668906</v>
      </c>
      <c r="X784" s="13" t="s">
        <v>2351</v>
      </c>
      <c r="Y7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4" s="1">
        <v>39.299872000000001</v>
      </c>
      <c r="AA784" s="1">
        <v>-84.563058999999996</v>
      </c>
      <c r="AB784" s="1">
        <v>0</v>
      </c>
      <c r="AC784" s="1">
        <v>0</v>
      </c>
    </row>
    <row r="785" spans="1:29" x14ac:dyDescent="0.25">
      <c r="A785" s="13">
        <v>293</v>
      </c>
      <c r="B785" s="22" t="s">
        <v>4937</v>
      </c>
      <c r="C785" s="17">
        <v>12</v>
      </c>
      <c r="D785" s="1" t="s">
        <v>785</v>
      </c>
      <c r="E785" s="1" t="s">
        <v>4504</v>
      </c>
      <c r="F785" s="1" t="s">
        <v>4496</v>
      </c>
      <c r="G785" s="1" t="s">
        <v>3920</v>
      </c>
      <c r="H785" s="1">
        <v>20.100000000000001</v>
      </c>
      <c r="I785" s="1">
        <v>20.6</v>
      </c>
      <c r="J785" s="1" t="s">
        <v>3190</v>
      </c>
      <c r="K785" s="1" t="s">
        <v>4986</v>
      </c>
      <c r="L785" s="1">
        <v>0</v>
      </c>
      <c r="M785" s="1">
        <v>5</v>
      </c>
      <c r="N785" s="1">
        <v>6</v>
      </c>
      <c r="O785" s="1">
        <v>2</v>
      </c>
      <c r="P785" s="1">
        <v>23</v>
      </c>
      <c r="Q785" s="16">
        <v>299.53969840116281</v>
      </c>
      <c r="R785" s="21">
        <v>1.0648131670484735</v>
      </c>
      <c r="S785" s="21">
        <v>14.253800953942841</v>
      </c>
      <c r="T785" s="21">
        <v>13.188987786894367</v>
      </c>
      <c r="U785" s="21">
        <v>6.1730783660813936E-2</v>
      </c>
      <c r="V785" s="21">
        <v>4.5039752072608801</v>
      </c>
      <c r="W785" s="21">
        <v>4.4422444236000658</v>
      </c>
      <c r="X785" s="13" t="s">
        <v>2351</v>
      </c>
      <c r="Y7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5" s="1">
        <v>41.5334067812</v>
      </c>
      <c r="AA785" s="1">
        <v>-81.647226886599995</v>
      </c>
      <c r="AB785" s="1">
        <v>41.538028627999999</v>
      </c>
      <c r="AC785" s="1">
        <v>-81.639861642699998</v>
      </c>
    </row>
    <row r="786" spans="1:29" x14ac:dyDescent="0.25">
      <c r="A786" s="13">
        <v>245</v>
      </c>
      <c r="B786" s="22" t="s">
        <v>3197</v>
      </c>
      <c r="C786" s="17">
        <v>6</v>
      </c>
      <c r="D786" s="1" t="s">
        <v>784</v>
      </c>
      <c r="E786" s="1" t="s">
        <v>1053</v>
      </c>
      <c r="F786" s="1" t="s">
        <v>5275</v>
      </c>
      <c r="G786" s="1" t="s">
        <v>509</v>
      </c>
      <c r="H786" s="21">
        <v>0.90200000000186265</v>
      </c>
      <c r="I786" s="21">
        <v>0</v>
      </c>
      <c r="J786" s="1" t="s">
        <v>258</v>
      </c>
      <c r="K786" s="1" t="s">
        <v>259</v>
      </c>
      <c r="L786" s="1">
        <v>0</v>
      </c>
      <c r="M786" s="1">
        <v>2</v>
      </c>
      <c r="N786" s="1">
        <v>15</v>
      </c>
      <c r="O786" s="1">
        <v>9</v>
      </c>
      <c r="P786" s="1">
        <v>65</v>
      </c>
      <c r="Q786" s="16">
        <v>294.49400436046511</v>
      </c>
      <c r="R786" s="21">
        <v>4.3154607449738958</v>
      </c>
      <c r="S786" s="21">
        <v>19.293059106907901</v>
      </c>
      <c r="T786" s="21">
        <v>14.977598361934005</v>
      </c>
      <c r="U786" s="21">
        <v>0.29600961477704535</v>
      </c>
      <c r="V786" s="21">
        <v>4.5039735488511132</v>
      </c>
      <c r="W786" s="21">
        <v>4.2079639340740682</v>
      </c>
      <c r="X786" s="13" t="s">
        <v>2351</v>
      </c>
      <c r="Y7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6" s="1">
        <v>39.943705999999999</v>
      </c>
      <c r="AA786" s="1">
        <v>-83.073121999999998</v>
      </c>
      <c r="AB786" s="1">
        <v>0</v>
      </c>
      <c r="AC786" s="1">
        <v>0</v>
      </c>
    </row>
    <row r="787" spans="1:29" x14ac:dyDescent="0.25">
      <c r="A787" s="13">
        <v>61</v>
      </c>
      <c r="B787" s="22" t="s">
        <v>3201</v>
      </c>
      <c r="C787" s="17">
        <v>7</v>
      </c>
      <c r="D787" s="1" t="s">
        <v>3196</v>
      </c>
      <c r="E787" s="1" t="s">
        <v>1912</v>
      </c>
      <c r="F787" s="1" t="s">
        <v>5293</v>
      </c>
      <c r="G787" s="1" t="s">
        <v>1401</v>
      </c>
      <c r="H787" s="21">
        <v>10.283999999999651</v>
      </c>
      <c r="I787" s="21">
        <v>0</v>
      </c>
      <c r="J787" s="1" t="s">
        <v>258</v>
      </c>
      <c r="K787" s="1" t="s">
        <v>259</v>
      </c>
      <c r="L787" s="1">
        <v>1</v>
      </c>
      <c r="M787" s="1">
        <v>3</v>
      </c>
      <c r="N787" s="1">
        <v>10</v>
      </c>
      <c r="O787" s="1">
        <v>12</v>
      </c>
      <c r="P787" s="1">
        <v>43</v>
      </c>
      <c r="Q787" s="16">
        <v>344.42550872093022</v>
      </c>
      <c r="R787" s="21">
        <v>6.6686473633785539</v>
      </c>
      <c r="S787" s="21">
        <v>13.844067911346649</v>
      </c>
      <c r="T787" s="21">
        <v>7.1754205479680948</v>
      </c>
      <c r="U787" s="21">
        <v>0.46541938310954567</v>
      </c>
      <c r="V787" s="21">
        <v>4.4966026132537298</v>
      </c>
      <c r="W787" s="21">
        <v>4.0311832301441841</v>
      </c>
      <c r="X787" s="13" t="s">
        <v>2351</v>
      </c>
      <c r="Y7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7" s="1">
        <v>39.746457999999997</v>
      </c>
      <c r="AA787" s="1">
        <v>-84.288736</v>
      </c>
      <c r="AB787" s="1">
        <v>0</v>
      </c>
      <c r="AC787" s="1">
        <v>0</v>
      </c>
    </row>
    <row r="788" spans="1:29" x14ac:dyDescent="0.25">
      <c r="A788" s="13">
        <v>152</v>
      </c>
      <c r="B788" s="22" t="s">
        <v>4966</v>
      </c>
      <c r="C788" s="17">
        <v>9</v>
      </c>
      <c r="D788" s="1" t="s">
        <v>796</v>
      </c>
      <c r="E788" s="1" t="s">
        <v>4022</v>
      </c>
      <c r="F788" s="1" t="s">
        <v>4023</v>
      </c>
      <c r="G788" s="1" t="s">
        <v>4386</v>
      </c>
      <c r="H788" s="1">
        <v>1.1000000000000001</v>
      </c>
      <c r="I788" s="1">
        <v>1.6</v>
      </c>
      <c r="J788" s="1" t="s">
        <v>3190</v>
      </c>
      <c r="K788" s="1" t="s">
        <v>4982</v>
      </c>
      <c r="L788" s="1">
        <v>0</v>
      </c>
      <c r="M788" s="1">
        <v>1</v>
      </c>
      <c r="N788" s="1">
        <v>13</v>
      </c>
      <c r="O788" s="1">
        <v>11</v>
      </c>
      <c r="P788" s="1">
        <v>130</v>
      </c>
      <c r="Q788" s="16">
        <v>309.59856468023258</v>
      </c>
      <c r="R788" s="21">
        <v>0.55484601976883097</v>
      </c>
      <c r="S788" s="21">
        <v>50.509400884077039</v>
      </c>
      <c r="T788" s="21">
        <v>49.954554864308207</v>
      </c>
      <c r="U788" s="21">
        <v>3.1103952653532187E-2</v>
      </c>
      <c r="V788" s="21">
        <v>4.488580555534333</v>
      </c>
      <c r="W788" s="21">
        <v>4.4574766028808011</v>
      </c>
      <c r="X788" s="13" t="s">
        <v>2351</v>
      </c>
      <c r="Y7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8" s="1">
        <v>39.350199017599998</v>
      </c>
      <c r="AA788" s="1">
        <v>-82.976658575000002</v>
      </c>
      <c r="AB788" s="1">
        <v>39.357452911999999</v>
      </c>
      <c r="AC788" s="1">
        <v>-82.976354742300003</v>
      </c>
    </row>
    <row r="789" spans="1:29" x14ac:dyDescent="0.25">
      <c r="A789" s="13">
        <v>246</v>
      </c>
      <c r="B789" s="22" t="s">
        <v>3197</v>
      </c>
      <c r="C789" s="17">
        <v>12</v>
      </c>
      <c r="D789" s="1" t="s">
        <v>785</v>
      </c>
      <c r="E789" s="1" t="s">
        <v>1054</v>
      </c>
      <c r="F789" s="1" t="s">
        <v>5583</v>
      </c>
      <c r="G789" s="1" t="s">
        <v>510</v>
      </c>
      <c r="H789" s="21">
        <v>1.9330000000045402</v>
      </c>
      <c r="I789" s="21">
        <v>0</v>
      </c>
      <c r="J789" s="1" t="s">
        <v>258</v>
      </c>
      <c r="K789" s="1" t="s">
        <v>261</v>
      </c>
      <c r="L789" s="1">
        <v>0</v>
      </c>
      <c r="M789" s="1">
        <v>0</v>
      </c>
      <c r="N789" s="1">
        <v>7</v>
      </c>
      <c r="O789" s="1">
        <v>18</v>
      </c>
      <c r="P789" s="1">
        <v>42</v>
      </c>
      <c r="Q789" s="16">
        <v>167.703125</v>
      </c>
      <c r="R789" s="21">
        <v>8.1702107489496072</v>
      </c>
      <c r="S789" s="21">
        <v>13.384292284864779</v>
      </c>
      <c r="T789" s="21">
        <v>5.214081535915172</v>
      </c>
      <c r="U789" s="21">
        <v>0.56792337669289739</v>
      </c>
      <c r="V789" s="21">
        <v>4.487522986369191</v>
      </c>
      <c r="W789" s="21">
        <v>3.9195996096762937</v>
      </c>
      <c r="X789" s="13" t="s">
        <v>2351</v>
      </c>
      <c r="Y7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89" s="1">
        <v>41.440604</v>
      </c>
      <c r="AA789" s="1">
        <v>-81.801293999999999</v>
      </c>
      <c r="AB789" s="1">
        <v>0</v>
      </c>
      <c r="AC789" s="1">
        <v>0</v>
      </c>
    </row>
    <row r="790" spans="1:29" x14ac:dyDescent="0.25">
      <c r="A790" s="13">
        <v>153</v>
      </c>
      <c r="B790" s="22" t="s">
        <v>4966</v>
      </c>
      <c r="C790" s="17">
        <v>6</v>
      </c>
      <c r="D790" s="1" t="s">
        <v>784</v>
      </c>
      <c r="E790" s="1" t="s">
        <v>4000</v>
      </c>
      <c r="F790" s="1" t="s">
        <v>4001</v>
      </c>
      <c r="G790" s="1" t="s">
        <v>3704</v>
      </c>
      <c r="H790" s="1">
        <v>9.1</v>
      </c>
      <c r="I790" s="1">
        <v>9.6</v>
      </c>
      <c r="J790" s="1" t="s">
        <v>3190</v>
      </c>
      <c r="K790" s="1" t="s">
        <v>4982</v>
      </c>
      <c r="L790" s="1">
        <v>1</v>
      </c>
      <c r="M790" s="1">
        <v>0</v>
      </c>
      <c r="N790" s="1">
        <v>15</v>
      </c>
      <c r="O790" s="1">
        <v>7</v>
      </c>
      <c r="P790" s="1">
        <v>31</v>
      </c>
      <c r="Q790" s="16">
        <v>205.94231468023256</v>
      </c>
      <c r="R790" s="21">
        <v>0.54402615072168814</v>
      </c>
      <c r="S790" s="21">
        <v>20.930846668804318</v>
      </c>
      <c r="T790" s="21">
        <v>20.386820518082629</v>
      </c>
      <c r="U790" s="21">
        <v>3.0498869196567652E-2</v>
      </c>
      <c r="V790" s="21">
        <v>4.4803580901822375</v>
      </c>
      <c r="W790" s="21">
        <v>4.4498592209856698</v>
      </c>
      <c r="X790" s="13" t="s">
        <v>2351</v>
      </c>
      <c r="Y7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0" s="1">
        <v>39.932691382999998</v>
      </c>
      <c r="AA790" s="1">
        <v>-82.995910031199998</v>
      </c>
      <c r="AB790" s="1">
        <v>39.939921951700001</v>
      </c>
      <c r="AC790" s="1">
        <v>-82.9963099199</v>
      </c>
    </row>
    <row r="791" spans="1:29" x14ac:dyDescent="0.25">
      <c r="A791" s="13">
        <v>62</v>
      </c>
      <c r="B791" s="22" t="s">
        <v>3201</v>
      </c>
      <c r="C791" s="17">
        <v>4</v>
      </c>
      <c r="D791" s="1" t="s">
        <v>800</v>
      </c>
      <c r="E791" s="1" t="s">
        <v>1913</v>
      </c>
      <c r="F791" s="1" t="s">
        <v>5294</v>
      </c>
      <c r="G791" s="1" t="s">
        <v>1402</v>
      </c>
      <c r="H791" s="21">
        <v>0.88700000000244472</v>
      </c>
      <c r="I791" s="21">
        <v>0</v>
      </c>
      <c r="J791" s="1" t="s">
        <v>258</v>
      </c>
      <c r="K791" s="1" t="s">
        <v>259</v>
      </c>
      <c r="L791" s="1">
        <v>1</v>
      </c>
      <c r="M791" s="1">
        <v>0</v>
      </c>
      <c r="N791" s="1">
        <v>12</v>
      </c>
      <c r="O791" s="1">
        <v>12</v>
      </c>
      <c r="P791" s="1">
        <v>31</v>
      </c>
      <c r="Q791" s="16">
        <v>208.48918968023256</v>
      </c>
      <c r="R791" s="21">
        <v>8.6846857511394298</v>
      </c>
      <c r="S791" s="21">
        <v>11.229430532186116</v>
      </c>
      <c r="T791" s="21">
        <v>2.5447447810466866</v>
      </c>
      <c r="U791" s="21">
        <v>0.60612308082035926</v>
      </c>
      <c r="V791" s="21">
        <v>4.4783741438891758</v>
      </c>
      <c r="W791" s="21">
        <v>3.8722510630688163</v>
      </c>
      <c r="X791" s="13" t="s">
        <v>2351</v>
      </c>
      <c r="Y7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1" s="1">
        <v>40.803407</v>
      </c>
      <c r="AA791" s="1">
        <v>-81.425912999999994</v>
      </c>
      <c r="AB791" s="1">
        <v>0</v>
      </c>
      <c r="AC791" s="1">
        <v>0</v>
      </c>
    </row>
    <row r="792" spans="1:29" x14ac:dyDescent="0.25">
      <c r="A792" s="13">
        <v>154</v>
      </c>
      <c r="B792" s="22" t="s">
        <v>4966</v>
      </c>
      <c r="C792" s="17">
        <v>2</v>
      </c>
      <c r="D792" s="1" t="s">
        <v>786</v>
      </c>
      <c r="E792" s="1" t="s">
        <v>4077</v>
      </c>
      <c r="F792" s="1" t="s">
        <v>4078</v>
      </c>
      <c r="G792" s="1" t="s">
        <v>4403</v>
      </c>
      <c r="H792" s="1">
        <v>15.6</v>
      </c>
      <c r="I792" s="1">
        <v>16.100000000000001</v>
      </c>
      <c r="J792" s="1" t="s">
        <v>3190</v>
      </c>
      <c r="K792" s="1" t="s">
        <v>4982</v>
      </c>
      <c r="L792" s="1">
        <v>2</v>
      </c>
      <c r="M792" s="1">
        <v>2</v>
      </c>
      <c r="N792" s="1">
        <v>9</v>
      </c>
      <c r="O792" s="1">
        <v>11</v>
      </c>
      <c r="P792" s="1">
        <v>32</v>
      </c>
      <c r="Q792" s="16">
        <v>322.44113372093022</v>
      </c>
      <c r="R792" s="21">
        <v>0.46649870705377333</v>
      </c>
      <c r="S792" s="21">
        <v>23.447799848274002</v>
      </c>
      <c r="T792" s="21">
        <v>22.981301141220229</v>
      </c>
      <c r="U792" s="21">
        <v>2.6162377502534324E-2</v>
      </c>
      <c r="V792" s="21">
        <v>4.4710298014056677</v>
      </c>
      <c r="W792" s="21">
        <v>4.4448674239031334</v>
      </c>
      <c r="X792" s="13" t="s">
        <v>2351</v>
      </c>
      <c r="Y7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2" s="1">
        <v>41.692347419000001</v>
      </c>
      <c r="AA792" s="1">
        <v>-83.578449018200004</v>
      </c>
      <c r="AB792" s="1">
        <v>41.6925336097</v>
      </c>
      <c r="AC792" s="1">
        <v>-83.568841194000001</v>
      </c>
    </row>
    <row r="793" spans="1:29" x14ac:dyDescent="0.25">
      <c r="A793" s="13">
        <v>247</v>
      </c>
      <c r="B793" s="22" t="s">
        <v>3197</v>
      </c>
      <c r="C793" s="17">
        <v>12</v>
      </c>
      <c r="D793" s="1" t="s">
        <v>785</v>
      </c>
      <c r="E793" s="1" t="s">
        <v>1055</v>
      </c>
      <c r="F793" s="1" t="s">
        <v>5584</v>
      </c>
      <c r="G793" s="1" t="s">
        <v>511</v>
      </c>
      <c r="H793" s="21">
        <v>8.885999999998603</v>
      </c>
      <c r="I793" s="21">
        <v>0</v>
      </c>
      <c r="J793" s="1" t="s">
        <v>258</v>
      </c>
      <c r="K793" s="1" t="s">
        <v>259</v>
      </c>
      <c r="L793" s="1">
        <v>0</v>
      </c>
      <c r="M793" s="1">
        <v>1</v>
      </c>
      <c r="N793" s="1">
        <v>5</v>
      </c>
      <c r="O793" s="1">
        <v>19</v>
      </c>
      <c r="P793" s="1">
        <v>59</v>
      </c>
      <c r="Q793" s="16">
        <v>221.72356468023256</v>
      </c>
      <c r="R793" s="21">
        <v>7.4711525495550566</v>
      </c>
      <c r="S793" s="21">
        <v>16.763041760957602</v>
      </c>
      <c r="T793" s="21">
        <v>9.2918892114025446</v>
      </c>
      <c r="U793" s="21">
        <v>0.51246740935137614</v>
      </c>
      <c r="V793" s="21">
        <v>4.4701668594469526</v>
      </c>
      <c r="W793" s="21">
        <v>3.9576994500955767</v>
      </c>
      <c r="X793" s="13" t="s">
        <v>2351</v>
      </c>
      <c r="Y7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3" s="1">
        <v>41.40513</v>
      </c>
      <c r="AA793" s="1">
        <v>-81.784180000000006</v>
      </c>
      <c r="AB793" s="1">
        <v>0</v>
      </c>
      <c r="AC793" s="1">
        <v>0</v>
      </c>
    </row>
    <row r="794" spans="1:29" x14ac:dyDescent="0.25">
      <c r="A794" s="13">
        <v>63</v>
      </c>
      <c r="B794" s="22" t="s">
        <v>3201</v>
      </c>
      <c r="C794" s="17">
        <v>4</v>
      </c>
      <c r="D794" s="1" t="s">
        <v>800</v>
      </c>
      <c r="E794" s="1" t="s">
        <v>1914</v>
      </c>
      <c r="F794" s="1" t="s">
        <v>5257</v>
      </c>
      <c r="G794" s="1" t="s">
        <v>1403</v>
      </c>
      <c r="H794" s="21">
        <v>4.536999999996624</v>
      </c>
      <c r="I794" s="21">
        <v>0</v>
      </c>
      <c r="J794" s="1" t="s">
        <v>258</v>
      </c>
      <c r="K794" s="1" t="s">
        <v>259</v>
      </c>
      <c r="L794" s="1">
        <v>0</v>
      </c>
      <c r="M794" s="1">
        <v>2</v>
      </c>
      <c r="N794" s="1">
        <v>12</v>
      </c>
      <c r="O794" s="1">
        <v>10</v>
      </c>
      <c r="P794" s="1">
        <v>54</v>
      </c>
      <c r="Q794" s="16">
        <v>268.29087936046511</v>
      </c>
      <c r="R794" s="21">
        <v>12.571864664708304</v>
      </c>
      <c r="S794" s="21">
        <v>15.64027615370844</v>
      </c>
      <c r="T794" s="21">
        <v>3.0684114890001357</v>
      </c>
      <c r="U794" s="21">
        <v>0.8774177397529731</v>
      </c>
      <c r="V794" s="21">
        <v>4.4695675340074388</v>
      </c>
      <c r="W794" s="21">
        <v>3.5921497942544658</v>
      </c>
      <c r="X794" s="13" t="s">
        <v>2351</v>
      </c>
      <c r="Y7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4" s="1">
        <v>40.850313</v>
      </c>
      <c r="AA794" s="1">
        <v>-81.445498000000001</v>
      </c>
      <c r="AB794" s="1">
        <v>0</v>
      </c>
      <c r="AC794" s="1">
        <v>0</v>
      </c>
    </row>
    <row r="795" spans="1:29" x14ac:dyDescent="0.25">
      <c r="A795" s="13">
        <v>155</v>
      </c>
      <c r="B795" s="22" t="s">
        <v>4966</v>
      </c>
      <c r="C795" s="17">
        <v>8</v>
      </c>
      <c r="D795" s="1" t="s">
        <v>787</v>
      </c>
      <c r="E795" s="1" t="s">
        <v>4079</v>
      </c>
      <c r="F795" s="1" t="s">
        <v>4080</v>
      </c>
      <c r="G795" s="1" t="s">
        <v>4404</v>
      </c>
      <c r="H795" s="1">
        <v>3.7</v>
      </c>
      <c r="I795" s="1">
        <v>4.2</v>
      </c>
      <c r="J795" s="1" t="s">
        <v>3190</v>
      </c>
      <c r="K795" s="1" t="s">
        <v>4982</v>
      </c>
      <c r="L795" s="1">
        <v>0</v>
      </c>
      <c r="M795" s="1">
        <v>1</v>
      </c>
      <c r="N795" s="1">
        <v>15</v>
      </c>
      <c r="O795" s="1">
        <v>15</v>
      </c>
      <c r="P795" s="1">
        <v>104</v>
      </c>
      <c r="Q795" s="16">
        <v>314.44231468023258</v>
      </c>
      <c r="R795" s="21">
        <v>0.36506553753727239</v>
      </c>
      <c r="S795" s="21">
        <v>42.980197219846453</v>
      </c>
      <c r="T795" s="21">
        <v>42.615131682309183</v>
      </c>
      <c r="U795" s="21">
        <v>2.0485832640361003E-2</v>
      </c>
      <c r="V795" s="21">
        <v>4.4619683910745103</v>
      </c>
      <c r="W795" s="21">
        <v>4.4414825584341493</v>
      </c>
      <c r="X795" s="13" t="s">
        <v>2351</v>
      </c>
      <c r="Y7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5" s="1">
        <v>39.153774180600003</v>
      </c>
      <c r="AA795" s="1">
        <v>-84.506815256400003</v>
      </c>
      <c r="AB795" s="1">
        <v>39.160714542100003</v>
      </c>
      <c r="AC795" s="1">
        <v>-84.504334415000002</v>
      </c>
    </row>
    <row r="796" spans="1:29" x14ac:dyDescent="0.25">
      <c r="A796" s="13">
        <v>294</v>
      </c>
      <c r="B796" s="22" t="s">
        <v>4937</v>
      </c>
      <c r="C796" s="17">
        <v>12</v>
      </c>
      <c r="D796" s="1" t="s">
        <v>785</v>
      </c>
      <c r="E796" s="1" t="s">
        <v>4504</v>
      </c>
      <c r="F796" s="1" t="s">
        <v>4496</v>
      </c>
      <c r="G796" s="1" t="s">
        <v>3920</v>
      </c>
      <c r="H796" s="1">
        <v>17.3</v>
      </c>
      <c r="I796" s="1">
        <v>17.8</v>
      </c>
      <c r="J796" s="1" t="s">
        <v>3190</v>
      </c>
      <c r="K796" s="1" t="s">
        <v>4988</v>
      </c>
      <c r="L796" s="1">
        <v>0</v>
      </c>
      <c r="M796" s="1">
        <v>0</v>
      </c>
      <c r="N796" s="1">
        <v>10</v>
      </c>
      <c r="O796" s="1">
        <v>6</v>
      </c>
      <c r="P796" s="1">
        <v>44</v>
      </c>
      <c r="Q796" s="16">
        <v>136.09375</v>
      </c>
      <c r="R796" s="21">
        <v>1.2831410386043356</v>
      </c>
      <c r="S796" s="21">
        <v>23.409600713705807</v>
      </c>
      <c r="T796" s="21">
        <v>22.126459675101472</v>
      </c>
      <c r="U796" s="21">
        <v>9.697785741826935E-2</v>
      </c>
      <c r="V796" s="21">
        <v>4.4607421063683246</v>
      </c>
      <c r="W796" s="21">
        <v>4.363764248950055</v>
      </c>
      <c r="X796" s="13" t="s">
        <v>2351</v>
      </c>
      <c r="Y7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6" s="1">
        <v>41.504238755499998</v>
      </c>
      <c r="AA796" s="1">
        <v>-81.670059352699994</v>
      </c>
      <c r="AB796" s="1">
        <v>41.511260310700003</v>
      </c>
      <c r="AC796" s="1">
        <v>-81.672416444899994</v>
      </c>
    </row>
    <row r="797" spans="1:29" x14ac:dyDescent="0.25">
      <c r="A797" s="13">
        <v>36</v>
      </c>
      <c r="B797" s="22" t="s">
        <v>4967</v>
      </c>
      <c r="C797" s="17">
        <v>8</v>
      </c>
      <c r="D797" s="1" t="s">
        <v>787</v>
      </c>
      <c r="E797" s="1" t="s">
        <v>4172</v>
      </c>
      <c r="F797" s="1" t="s">
        <v>4173</v>
      </c>
      <c r="G797" s="1" t="s">
        <v>3705</v>
      </c>
      <c r="H797" s="1">
        <v>6.4</v>
      </c>
      <c r="I797" s="1">
        <v>6.9</v>
      </c>
      <c r="J797" s="1" t="s">
        <v>3190</v>
      </c>
      <c r="K797" s="1" t="s">
        <v>4975</v>
      </c>
      <c r="L797" s="1">
        <v>0</v>
      </c>
      <c r="M797" s="1">
        <v>2</v>
      </c>
      <c r="N797" s="1">
        <v>5</v>
      </c>
      <c r="O797" s="1">
        <v>11</v>
      </c>
      <c r="P797" s="1">
        <v>58</v>
      </c>
      <c r="Q797" s="16">
        <v>230.90025436046511</v>
      </c>
      <c r="R797" s="21">
        <v>1.0425956260076219</v>
      </c>
      <c r="S797" s="21">
        <v>30.606399132191775</v>
      </c>
      <c r="T797" s="21">
        <v>29.563803506184154</v>
      </c>
      <c r="U797" s="21">
        <v>7.9751789822357158E-2</v>
      </c>
      <c r="V797" s="21">
        <v>4.4577577046660712</v>
      </c>
      <c r="W797" s="21">
        <v>4.3780059148437145</v>
      </c>
      <c r="X797" s="13" t="s">
        <v>2351</v>
      </c>
      <c r="Y7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7" s="1">
        <v>39.0728417427</v>
      </c>
      <c r="AA797" s="1">
        <v>-84.334136697000005</v>
      </c>
      <c r="AB797" s="1">
        <v>39.072660027200001</v>
      </c>
      <c r="AC797" s="1">
        <v>-84.324864949599998</v>
      </c>
    </row>
    <row r="798" spans="1:29" x14ac:dyDescent="0.25">
      <c r="A798" s="13">
        <v>37</v>
      </c>
      <c r="B798" s="22" t="s">
        <v>4967</v>
      </c>
      <c r="C798" s="17">
        <v>8</v>
      </c>
      <c r="D798" s="1" t="s">
        <v>787</v>
      </c>
      <c r="E798" s="1" t="s">
        <v>4172</v>
      </c>
      <c r="F798" s="1" t="s">
        <v>4173</v>
      </c>
      <c r="G798" s="1" t="s">
        <v>3705</v>
      </c>
      <c r="H798" s="1">
        <v>5.7</v>
      </c>
      <c r="I798" s="1">
        <v>6.2</v>
      </c>
      <c r="J798" s="1" t="s">
        <v>3190</v>
      </c>
      <c r="K798" s="1" t="s">
        <v>4975</v>
      </c>
      <c r="L798" s="1">
        <v>0</v>
      </c>
      <c r="M798" s="1">
        <v>1</v>
      </c>
      <c r="N798" s="1">
        <v>4</v>
      </c>
      <c r="O798" s="1">
        <v>13</v>
      </c>
      <c r="P798" s="1">
        <v>83</v>
      </c>
      <c r="Q798" s="16">
        <v>212.55168968023256</v>
      </c>
      <c r="R798" s="21">
        <v>1.0425956260076219</v>
      </c>
      <c r="S798" s="21">
        <v>40.667026024595749</v>
      </c>
      <c r="T798" s="21">
        <v>39.624430398588125</v>
      </c>
      <c r="U798" s="21">
        <v>7.9751789822357158E-2</v>
      </c>
      <c r="V798" s="21">
        <v>4.4577577046660712</v>
      </c>
      <c r="W798" s="21">
        <v>4.3780059148437145</v>
      </c>
      <c r="X798" s="13" t="s">
        <v>2351</v>
      </c>
      <c r="Y7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8" s="1">
        <v>39.072722382099997</v>
      </c>
      <c r="AA798" s="1">
        <v>-84.347142682599994</v>
      </c>
      <c r="AB798" s="1">
        <v>39.0726746769</v>
      </c>
      <c r="AC798" s="1">
        <v>-84.337840035900001</v>
      </c>
    </row>
    <row r="799" spans="1:29" x14ac:dyDescent="0.25">
      <c r="A799" s="13">
        <v>156</v>
      </c>
      <c r="B799" s="22" t="s">
        <v>4966</v>
      </c>
      <c r="C799" s="17">
        <v>6</v>
      </c>
      <c r="D799" s="1" t="s">
        <v>784</v>
      </c>
      <c r="E799" s="1" t="s">
        <v>4081</v>
      </c>
      <c r="F799" s="1" t="s">
        <v>4082</v>
      </c>
      <c r="G799" s="1" t="s">
        <v>4405</v>
      </c>
      <c r="H799" s="1">
        <v>8.3000000000000007</v>
      </c>
      <c r="I799" s="1">
        <v>8.8000000000000007</v>
      </c>
      <c r="J799" s="1" t="s">
        <v>3190</v>
      </c>
      <c r="K799" s="1" t="s">
        <v>4982</v>
      </c>
      <c r="L799" s="1">
        <v>0</v>
      </c>
      <c r="M799" s="1">
        <v>4</v>
      </c>
      <c r="N799" s="1">
        <v>12</v>
      </c>
      <c r="O799" s="1">
        <v>7</v>
      </c>
      <c r="P799" s="1">
        <v>55</v>
      </c>
      <c r="Q799" s="16">
        <v>347.33175872093022</v>
      </c>
      <c r="R799" s="21">
        <v>0.53753468686007289</v>
      </c>
      <c r="S799" s="21">
        <v>30.164475745120349</v>
      </c>
      <c r="T799" s="21">
        <v>29.626941058260275</v>
      </c>
      <c r="U799" s="21">
        <v>3.0134949341758675E-2</v>
      </c>
      <c r="V799" s="21">
        <v>4.4490716098258032</v>
      </c>
      <c r="W799" s="21">
        <v>4.4189366604840448</v>
      </c>
      <c r="X799" s="13" t="s">
        <v>2351</v>
      </c>
      <c r="Y7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799" s="1">
        <v>39.945497159299997</v>
      </c>
      <c r="AA799" s="1">
        <v>-82.944852038999997</v>
      </c>
      <c r="AB799" s="1">
        <v>39.952311891400001</v>
      </c>
      <c r="AC799" s="1">
        <v>-82.943498352399999</v>
      </c>
    </row>
    <row r="800" spans="1:29" x14ac:dyDescent="0.25">
      <c r="A800" s="13">
        <v>248</v>
      </c>
      <c r="B800" s="22" t="s">
        <v>3197</v>
      </c>
      <c r="C800" s="17">
        <v>4</v>
      </c>
      <c r="D800" s="1" t="s">
        <v>795</v>
      </c>
      <c r="E800" s="1" t="s">
        <v>1056</v>
      </c>
      <c r="F800" s="1" t="s">
        <v>5662</v>
      </c>
      <c r="G800" s="1" t="s">
        <v>512</v>
      </c>
      <c r="H800" s="21">
        <v>1.1773550788641467</v>
      </c>
      <c r="I800" s="21">
        <v>0</v>
      </c>
      <c r="J800" s="1" t="s">
        <v>258</v>
      </c>
      <c r="K800" s="1" t="s">
        <v>259</v>
      </c>
      <c r="L800" s="1">
        <v>0</v>
      </c>
      <c r="M800" s="1">
        <v>2</v>
      </c>
      <c r="N800" s="1">
        <v>11</v>
      </c>
      <c r="O800" s="1">
        <v>12</v>
      </c>
      <c r="P800" s="1">
        <v>63</v>
      </c>
      <c r="Q800" s="16">
        <v>279.61900436046511</v>
      </c>
      <c r="R800" s="21">
        <v>9.8861459548040429</v>
      </c>
      <c r="S800" s="21">
        <v>16.92217420706131</v>
      </c>
      <c r="T800" s="21">
        <v>7.0360282522572675</v>
      </c>
      <c r="U800" s="21">
        <v>0.67811861320242206</v>
      </c>
      <c r="V800" s="21">
        <v>4.4462358459985056</v>
      </c>
      <c r="W800" s="21">
        <v>3.7681172327960835</v>
      </c>
      <c r="X800" s="13" t="s">
        <v>2351</v>
      </c>
      <c r="Y8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0" s="1">
        <v>41.160401999999998</v>
      </c>
      <c r="AA800" s="1">
        <v>-81.489704000000003</v>
      </c>
      <c r="AB800" s="1">
        <v>0</v>
      </c>
      <c r="AC800" s="1">
        <v>0</v>
      </c>
    </row>
    <row r="801" spans="1:29" x14ac:dyDescent="0.25">
      <c r="A801" s="13">
        <v>295</v>
      </c>
      <c r="B801" s="22" t="s">
        <v>4937</v>
      </c>
      <c r="C801" s="17">
        <v>6</v>
      </c>
      <c r="D801" s="1" t="s">
        <v>784</v>
      </c>
      <c r="E801" s="1" t="s">
        <v>3848</v>
      </c>
      <c r="F801" s="1" t="s">
        <v>3855</v>
      </c>
      <c r="G801" s="1" t="s">
        <v>3917</v>
      </c>
      <c r="H801" s="1">
        <v>21.6</v>
      </c>
      <c r="I801" s="1">
        <v>22.1</v>
      </c>
      <c r="J801" s="1" t="s">
        <v>3190</v>
      </c>
      <c r="K801" s="1" t="s">
        <v>4989</v>
      </c>
      <c r="L801" s="1">
        <v>0</v>
      </c>
      <c r="M801" s="1">
        <v>1</v>
      </c>
      <c r="N801" s="1">
        <v>10</v>
      </c>
      <c r="O801" s="1">
        <v>3</v>
      </c>
      <c r="P801" s="1">
        <v>25</v>
      </c>
      <c r="Q801" s="16">
        <v>149.45793968023256</v>
      </c>
      <c r="R801" s="21">
        <v>1.0623940425014264</v>
      </c>
      <c r="S801" s="21">
        <v>15.214026417041456</v>
      </c>
      <c r="T801" s="21">
        <v>14.15163237454003</v>
      </c>
      <c r="U801" s="21">
        <v>9.4457245453566152E-2</v>
      </c>
      <c r="V801" s="21">
        <v>4.4447165256318488</v>
      </c>
      <c r="W801" s="21">
        <v>4.3502592801782827</v>
      </c>
      <c r="X801" s="13" t="s">
        <v>2351</v>
      </c>
      <c r="Y8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1" s="1">
        <v>40.018220011700002</v>
      </c>
      <c r="AA801" s="1">
        <v>-82.995104778699996</v>
      </c>
      <c r="AB801" s="1">
        <v>40.025426395300002</v>
      </c>
      <c r="AC801" s="1">
        <v>-82.994648467800005</v>
      </c>
    </row>
    <row r="802" spans="1:29" x14ac:dyDescent="0.25">
      <c r="A802" s="13">
        <v>64</v>
      </c>
      <c r="B802" s="22" t="s">
        <v>3201</v>
      </c>
      <c r="C802" s="17">
        <v>7</v>
      </c>
      <c r="D802" s="1" t="s">
        <v>3196</v>
      </c>
      <c r="E802" s="1" t="s">
        <v>1915</v>
      </c>
      <c r="F802" s="1" t="s">
        <v>5295</v>
      </c>
      <c r="G802" s="1" t="s">
        <v>1404</v>
      </c>
      <c r="H802" s="21">
        <v>1.088000000003376</v>
      </c>
      <c r="I802" s="21">
        <v>0</v>
      </c>
      <c r="J802" s="1" t="s">
        <v>258</v>
      </c>
      <c r="K802" s="1" t="s">
        <v>259</v>
      </c>
      <c r="L802" s="1">
        <v>2</v>
      </c>
      <c r="M802" s="1">
        <v>1</v>
      </c>
      <c r="N802" s="1">
        <v>17</v>
      </c>
      <c r="O802" s="1">
        <v>6</v>
      </c>
      <c r="P802" s="1">
        <v>19</v>
      </c>
      <c r="Q802" s="16">
        <v>293.95194404069764</v>
      </c>
      <c r="R802" s="21">
        <v>6.2337934036766764</v>
      </c>
      <c r="S802" s="21">
        <v>9.0217557253442315</v>
      </c>
      <c r="T802" s="21">
        <v>2.7879623216675551</v>
      </c>
      <c r="U802" s="21">
        <v>0.43506998080367026</v>
      </c>
      <c r="V802" s="21">
        <v>4.4430682728747035</v>
      </c>
      <c r="W802" s="21">
        <v>4.0079982920710329</v>
      </c>
      <c r="X802" s="13" t="s">
        <v>2351</v>
      </c>
      <c r="Y8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2" s="1">
        <v>39.819971000000002</v>
      </c>
      <c r="AA802" s="1">
        <v>-84.179450000000003</v>
      </c>
      <c r="AB802" s="1">
        <v>0</v>
      </c>
      <c r="AC802" s="1">
        <v>0</v>
      </c>
    </row>
    <row r="803" spans="1:29" x14ac:dyDescent="0.25">
      <c r="A803" s="13">
        <v>157</v>
      </c>
      <c r="B803" s="22" t="s">
        <v>4966</v>
      </c>
      <c r="C803" s="17">
        <v>12</v>
      </c>
      <c r="D803" s="1" t="s">
        <v>785</v>
      </c>
      <c r="E803" s="1" t="s">
        <v>4018</v>
      </c>
      <c r="F803" s="1" t="s">
        <v>4019</v>
      </c>
      <c r="G803" s="1" t="s">
        <v>4384</v>
      </c>
      <c r="H803" s="1">
        <v>4.9000000000000004</v>
      </c>
      <c r="I803" s="1">
        <v>5.4</v>
      </c>
      <c r="J803" s="1" t="s">
        <v>3190</v>
      </c>
      <c r="K803" s="1" t="s">
        <v>4982</v>
      </c>
      <c r="L803" s="1">
        <v>2</v>
      </c>
      <c r="M803" s="1">
        <v>6</v>
      </c>
      <c r="N803" s="1">
        <v>12</v>
      </c>
      <c r="O803" s="1">
        <v>14</v>
      </c>
      <c r="P803" s="1">
        <v>60</v>
      </c>
      <c r="Q803" s="16">
        <v>566.10101744186045</v>
      </c>
      <c r="R803" s="21">
        <v>0.2978674912343911</v>
      </c>
      <c r="S803" s="21">
        <v>31.428642061137033</v>
      </c>
      <c r="T803" s="21">
        <v>31.130774569902641</v>
      </c>
      <c r="U803" s="21">
        <v>1.6723412989290972E-2</v>
      </c>
      <c r="V803" s="21">
        <v>4.4392759298121911</v>
      </c>
      <c r="W803" s="21">
        <v>4.4225525168229005</v>
      </c>
      <c r="X803" s="13" t="s">
        <v>2351</v>
      </c>
      <c r="Y8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3" s="1">
        <v>41.535795531200002</v>
      </c>
      <c r="AA803" s="1">
        <v>-81.622080319899993</v>
      </c>
      <c r="AB803" s="1">
        <v>41.539546131999998</v>
      </c>
      <c r="AC803" s="1">
        <v>-81.613839543799998</v>
      </c>
    </row>
    <row r="804" spans="1:29" x14ac:dyDescent="0.25">
      <c r="A804" s="13">
        <v>296</v>
      </c>
      <c r="B804" s="22" t="s">
        <v>4937</v>
      </c>
      <c r="C804" s="17">
        <v>12</v>
      </c>
      <c r="D804" s="1" t="s">
        <v>785</v>
      </c>
      <c r="E804" s="1" t="s">
        <v>4504</v>
      </c>
      <c r="F804" s="1" t="s">
        <v>4514</v>
      </c>
      <c r="G804" s="1" t="s">
        <v>3920</v>
      </c>
      <c r="H804" s="1">
        <v>22.7</v>
      </c>
      <c r="I804" s="1">
        <v>23.2</v>
      </c>
      <c r="J804" s="1" t="s">
        <v>3190</v>
      </c>
      <c r="K804" s="1" t="s">
        <v>4985</v>
      </c>
      <c r="L804" s="1">
        <v>1</v>
      </c>
      <c r="M804" s="1">
        <v>3</v>
      </c>
      <c r="N804" s="1">
        <v>6</v>
      </c>
      <c r="O804" s="1">
        <v>8</v>
      </c>
      <c r="P804" s="1">
        <v>53</v>
      </c>
      <c r="Q804" s="16">
        <v>310.48800872093022</v>
      </c>
      <c r="R804" s="21">
        <v>1.3359333976274546</v>
      </c>
      <c r="S804" s="21">
        <v>28.233075695346979</v>
      </c>
      <c r="T804" s="21">
        <v>26.897142297719526</v>
      </c>
      <c r="U804" s="21">
        <v>9.7876772132527268E-2</v>
      </c>
      <c r="V804" s="21">
        <v>4.4366227944839514</v>
      </c>
      <c r="W804" s="21">
        <v>4.3387460223514243</v>
      </c>
      <c r="X804" s="13" t="s">
        <v>2351</v>
      </c>
      <c r="Y8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4" s="1">
        <v>41.551597041500003</v>
      </c>
      <c r="AA804" s="1">
        <v>-81.602521641699994</v>
      </c>
      <c r="AB804" s="1">
        <v>41.556227030199999</v>
      </c>
      <c r="AC804" s="1">
        <v>-81.595264839699993</v>
      </c>
    </row>
    <row r="805" spans="1:29" x14ac:dyDescent="0.25">
      <c r="A805" s="13">
        <v>158</v>
      </c>
      <c r="B805" s="22" t="s">
        <v>4966</v>
      </c>
      <c r="C805" s="17">
        <v>12</v>
      </c>
      <c r="D805" s="1" t="s">
        <v>785</v>
      </c>
      <c r="E805" s="1" t="s">
        <v>4083</v>
      </c>
      <c r="F805" s="1" t="s">
        <v>4084</v>
      </c>
      <c r="G805" s="1" t="s">
        <v>4406</v>
      </c>
      <c r="H805" s="1">
        <v>2.6</v>
      </c>
      <c r="I805" s="1">
        <v>3.1</v>
      </c>
      <c r="J805" s="1" t="s">
        <v>3190</v>
      </c>
      <c r="K805" s="1" t="s">
        <v>4982</v>
      </c>
      <c r="L805" s="1">
        <v>0</v>
      </c>
      <c r="M805" s="1">
        <v>1</v>
      </c>
      <c r="N805" s="1">
        <v>9</v>
      </c>
      <c r="O805" s="1">
        <v>13</v>
      </c>
      <c r="P805" s="1">
        <v>16</v>
      </c>
      <c r="Q805" s="16">
        <v>178.28606468023256</v>
      </c>
      <c r="R805" s="21">
        <v>0.50936225063385376</v>
      </c>
      <c r="S805" s="21">
        <v>15.839260053125386</v>
      </c>
      <c r="T805" s="21">
        <v>15.329897802491532</v>
      </c>
      <c r="U805" s="21">
        <v>2.8560146756333671E-2</v>
      </c>
      <c r="V805" s="21">
        <v>4.4307062919184474</v>
      </c>
      <c r="W805" s="21">
        <v>4.4021461451621136</v>
      </c>
      <c r="X805" s="13" t="s">
        <v>2351</v>
      </c>
      <c r="Y8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5" s="1">
        <v>41.485688382600003</v>
      </c>
      <c r="AA805" s="1">
        <v>-81.651559932799998</v>
      </c>
      <c r="AB805" s="1">
        <v>41.492933272499997</v>
      </c>
      <c r="AC805" s="1">
        <v>-81.651665590899995</v>
      </c>
    </row>
    <row r="806" spans="1:29" x14ac:dyDescent="0.25">
      <c r="A806" s="13">
        <v>159</v>
      </c>
      <c r="B806" s="22" t="s">
        <v>4966</v>
      </c>
      <c r="C806" s="17">
        <v>4</v>
      </c>
      <c r="D806" s="1" t="s">
        <v>795</v>
      </c>
      <c r="E806" s="1" t="s">
        <v>4085</v>
      </c>
      <c r="F806" s="1" t="s">
        <v>4086</v>
      </c>
      <c r="G806" s="1" t="s">
        <v>3707</v>
      </c>
      <c r="H806" s="1">
        <v>8</v>
      </c>
      <c r="I806" s="1">
        <v>8.5</v>
      </c>
      <c r="J806" s="1" t="s">
        <v>3190</v>
      </c>
      <c r="K806" s="1" t="s">
        <v>4981</v>
      </c>
      <c r="L806" s="1">
        <v>1</v>
      </c>
      <c r="M806" s="1">
        <v>1</v>
      </c>
      <c r="N806" s="1">
        <v>4</v>
      </c>
      <c r="O806" s="1">
        <v>9</v>
      </c>
      <c r="P806" s="1">
        <v>59</v>
      </c>
      <c r="Q806" s="16">
        <v>216.47837936046511</v>
      </c>
      <c r="R806" s="21">
        <v>0.77085957789764437</v>
      </c>
      <c r="S806" s="21">
        <v>28.511693274858644</v>
      </c>
      <c r="T806" s="21">
        <v>27.740833696960998</v>
      </c>
      <c r="U806" s="21">
        <v>4.1779683899234817E-2</v>
      </c>
      <c r="V806" s="21">
        <v>4.4299435639694806</v>
      </c>
      <c r="W806" s="21">
        <v>4.3881638800702456</v>
      </c>
      <c r="X806" s="13" t="s">
        <v>2351</v>
      </c>
      <c r="Y8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6" s="1">
        <v>41.098635260000002</v>
      </c>
      <c r="AA806" s="1">
        <v>-81.547753917199998</v>
      </c>
      <c r="AB806" s="1">
        <v>41.094892722700003</v>
      </c>
      <c r="AC806" s="1">
        <v>-81.539566872899996</v>
      </c>
    </row>
    <row r="807" spans="1:29" x14ac:dyDescent="0.25">
      <c r="A807" s="13">
        <v>38</v>
      </c>
      <c r="B807" s="22" t="s">
        <v>4967</v>
      </c>
      <c r="C807" s="17">
        <v>8</v>
      </c>
      <c r="D807" s="1" t="s">
        <v>787</v>
      </c>
      <c r="E807" s="1" t="s">
        <v>4335</v>
      </c>
      <c r="F807" s="1" t="s">
        <v>4336</v>
      </c>
      <c r="G807" s="1" t="s">
        <v>3762</v>
      </c>
      <c r="H807" s="1">
        <v>15.8</v>
      </c>
      <c r="I807" s="1">
        <v>16.3</v>
      </c>
      <c r="J807" s="1" t="s">
        <v>3190</v>
      </c>
      <c r="K807" s="1" t="s">
        <v>4975</v>
      </c>
      <c r="L807" s="1">
        <v>0</v>
      </c>
      <c r="M807" s="1">
        <v>0</v>
      </c>
      <c r="N807" s="1">
        <v>10</v>
      </c>
      <c r="O807" s="1">
        <v>8</v>
      </c>
      <c r="P807" s="1">
        <v>44</v>
      </c>
      <c r="Q807" s="16">
        <v>144.96875</v>
      </c>
      <c r="R807" s="21">
        <v>0.50921275601487959</v>
      </c>
      <c r="S807" s="21">
        <v>26.580349584640189</v>
      </c>
      <c r="T807" s="21">
        <v>26.07113682862531</v>
      </c>
      <c r="U807" s="21">
        <v>3.843320485757841E-2</v>
      </c>
      <c r="V807" s="21">
        <v>4.4294817489549736</v>
      </c>
      <c r="W807" s="21">
        <v>4.3910485440973952</v>
      </c>
      <c r="X807" s="13" t="s">
        <v>2351</v>
      </c>
      <c r="Y8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7" s="1">
        <v>39.258287023599998</v>
      </c>
      <c r="AA807" s="1">
        <v>-84.341374125900003</v>
      </c>
      <c r="AB807" s="1">
        <v>39.263765718199998</v>
      </c>
      <c r="AC807" s="1">
        <v>-84.3353461815</v>
      </c>
    </row>
    <row r="808" spans="1:29" x14ac:dyDescent="0.25">
      <c r="A808" s="13">
        <v>249</v>
      </c>
      <c r="B808" s="22" t="s">
        <v>3197</v>
      </c>
      <c r="C808" s="17">
        <v>2</v>
      </c>
      <c r="D808" s="1" t="s">
        <v>786</v>
      </c>
      <c r="E808" s="1" t="s">
        <v>1057</v>
      </c>
      <c r="F808" s="1" t="s">
        <v>5648</v>
      </c>
      <c r="G808" s="1" t="s">
        <v>513</v>
      </c>
      <c r="H808" s="21">
        <v>4.797999999995227</v>
      </c>
      <c r="I808" s="21">
        <v>0</v>
      </c>
      <c r="J808" s="1" t="s">
        <v>258</v>
      </c>
      <c r="K808" s="1" t="s">
        <v>259</v>
      </c>
      <c r="L808" s="1">
        <v>0</v>
      </c>
      <c r="M808" s="1">
        <v>3</v>
      </c>
      <c r="N808" s="1">
        <v>12</v>
      </c>
      <c r="O808" s="1">
        <v>10</v>
      </c>
      <c r="P808" s="1">
        <v>76</v>
      </c>
      <c r="Q808" s="16">
        <v>335.96756904069764</v>
      </c>
      <c r="R808" s="21">
        <v>7.4609751628792829</v>
      </c>
      <c r="S808" s="21">
        <v>19.941952632250835</v>
      </c>
      <c r="T808" s="21">
        <v>12.480977469371553</v>
      </c>
      <c r="U808" s="21">
        <v>0.51176931371631762</v>
      </c>
      <c r="V808" s="21">
        <v>4.428649393253056</v>
      </c>
      <c r="W808" s="21">
        <v>3.9168800795367384</v>
      </c>
      <c r="X808" s="13" t="s">
        <v>2351</v>
      </c>
      <c r="Y8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8" s="1">
        <v>41.721173</v>
      </c>
      <c r="AA808" s="1">
        <v>-83.605153000000001</v>
      </c>
      <c r="AB808" s="1">
        <v>0</v>
      </c>
      <c r="AC808" s="1">
        <v>0</v>
      </c>
    </row>
    <row r="809" spans="1:29" x14ac:dyDescent="0.25">
      <c r="A809" s="13">
        <v>297</v>
      </c>
      <c r="B809" s="22" t="s">
        <v>4937</v>
      </c>
      <c r="C809" s="17">
        <v>6</v>
      </c>
      <c r="D809" s="1" t="s">
        <v>784</v>
      </c>
      <c r="E809" s="1" t="s">
        <v>4493</v>
      </c>
      <c r="F809" s="1" t="s">
        <v>4508</v>
      </c>
      <c r="G809" s="1" t="s">
        <v>4565</v>
      </c>
      <c r="H809" s="1">
        <v>19.8</v>
      </c>
      <c r="I809" s="1">
        <v>20.3</v>
      </c>
      <c r="J809" s="1" t="s">
        <v>3190</v>
      </c>
      <c r="K809" s="1" t="s">
        <v>4987</v>
      </c>
      <c r="L809" s="1">
        <v>0</v>
      </c>
      <c r="M809" s="1">
        <v>0</v>
      </c>
      <c r="N809" s="1">
        <v>8</v>
      </c>
      <c r="O809" s="1">
        <v>4</v>
      </c>
      <c r="P809" s="1">
        <v>25</v>
      </c>
      <c r="Q809" s="16">
        <v>95.125</v>
      </c>
      <c r="R809" s="21">
        <v>1.1751985084927472</v>
      </c>
      <c r="S809" s="21">
        <v>14.945737954259195</v>
      </c>
      <c r="T809" s="21">
        <v>13.770539445766449</v>
      </c>
      <c r="U809" s="21">
        <v>8.1060547550575499E-2</v>
      </c>
      <c r="V809" s="21">
        <v>4.4244616075865917</v>
      </c>
      <c r="W809" s="21">
        <v>4.3434010600360162</v>
      </c>
      <c r="X809" s="13" t="s">
        <v>2351</v>
      </c>
      <c r="Y8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09" s="1">
        <v>40.109115756500003</v>
      </c>
      <c r="AA809" s="1">
        <v>-83.092261451100001</v>
      </c>
      <c r="AB809" s="1">
        <v>40.109390908599998</v>
      </c>
      <c r="AC809" s="1">
        <v>-83.082842528200004</v>
      </c>
    </row>
    <row r="810" spans="1:29" x14ac:dyDescent="0.25">
      <c r="A810" s="13">
        <v>250</v>
      </c>
      <c r="B810" s="22" t="s">
        <v>3197</v>
      </c>
      <c r="C810" s="17">
        <v>2</v>
      </c>
      <c r="D810" s="1" t="s">
        <v>786</v>
      </c>
      <c r="E810" s="1" t="s">
        <v>1058</v>
      </c>
      <c r="F810" s="1" t="s">
        <v>5351</v>
      </c>
      <c r="G810" s="1" t="s">
        <v>514</v>
      </c>
      <c r="H810" s="21">
        <v>9.0840000000025611</v>
      </c>
      <c r="I810" s="21">
        <v>0</v>
      </c>
      <c r="J810" s="1" t="s">
        <v>258</v>
      </c>
      <c r="K810" s="1" t="s">
        <v>259</v>
      </c>
      <c r="L810" s="1">
        <v>0</v>
      </c>
      <c r="M810" s="1">
        <v>0</v>
      </c>
      <c r="N810" s="1">
        <v>16</v>
      </c>
      <c r="O810" s="1">
        <v>9</v>
      </c>
      <c r="P810" s="1">
        <v>114</v>
      </c>
      <c r="Q810" s="16">
        <v>258.6875</v>
      </c>
      <c r="R810" s="21">
        <v>7.2260270691654274</v>
      </c>
      <c r="S810" s="21">
        <v>27.510211802107658</v>
      </c>
      <c r="T810" s="21">
        <v>20.284184732942229</v>
      </c>
      <c r="U810" s="21">
        <v>0.49565356181338605</v>
      </c>
      <c r="V810" s="21">
        <v>4.4231877535082766</v>
      </c>
      <c r="W810" s="21">
        <v>3.9275341916948907</v>
      </c>
      <c r="X810" s="13" t="s">
        <v>2351</v>
      </c>
      <c r="Y8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0" s="1">
        <v>41.689698</v>
      </c>
      <c r="AA810" s="1">
        <v>-83.623141000000004</v>
      </c>
      <c r="AB810" s="1">
        <v>0</v>
      </c>
      <c r="AC810" s="1">
        <v>0</v>
      </c>
    </row>
    <row r="811" spans="1:29" x14ac:dyDescent="0.25">
      <c r="A811" s="13">
        <v>65</v>
      </c>
      <c r="B811" s="22" t="s">
        <v>3201</v>
      </c>
      <c r="C811" s="17">
        <v>2</v>
      </c>
      <c r="D811" s="1" t="s">
        <v>786</v>
      </c>
      <c r="E811" s="1" t="s">
        <v>1916</v>
      </c>
      <c r="F811" s="1" t="s">
        <v>5261</v>
      </c>
      <c r="G811" s="1" t="s">
        <v>1405</v>
      </c>
      <c r="H811" s="21">
        <v>6.7339999999967404</v>
      </c>
      <c r="I811" s="21">
        <v>0</v>
      </c>
      <c r="J811" s="1" t="s">
        <v>258</v>
      </c>
      <c r="K811" s="1" t="s">
        <v>259</v>
      </c>
      <c r="L811" s="1">
        <v>0</v>
      </c>
      <c r="M811" s="1">
        <v>2</v>
      </c>
      <c r="N811" s="1">
        <v>9</v>
      </c>
      <c r="O811" s="1">
        <v>14</v>
      </c>
      <c r="P811" s="1">
        <v>80</v>
      </c>
      <c r="Q811" s="16">
        <v>292.40025436046511</v>
      </c>
      <c r="R811" s="21">
        <v>8.0847036361901594</v>
      </c>
      <c r="S811" s="21">
        <v>20.935585310893266</v>
      </c>
      <c r="T811" s="21">
        <v>12.850881674703107</v>
      </c>
      <c r="U811" s="21">
        <v>0.56424902591832038</v>
      </c>
      <c r="V811" s="21">
        <v>4.4216136986391197</v>
      </c>
      <c r="W811" s="21">
        <v>3.8573646727207995</v>
      </c>
      <c r="X811" s="13" t="s">
        <v>2351</v>
      </c>
      <c r="Y8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1" s="1">
        <v>41.690930000000002</v>
      </c>
      <c r="AA811" s="1">
        <v>-83.684717000000006</v>
      </c>
      <c r="AB811" s="1">
        <v>0</v>
      </c>
      <c r="AC811" s="1">
        <v>0</v>
      </c>
    </row>
    <row r="812" spans="1:29" x14ac:dyDescent="0.25">
      <c r="A812" s="13">
        <v>298</v>
      </c>
      <c r="B812" s="22" t="s">
        <v>4937</v>
      </c>
      <c r="C812" s="17">
        <v>12</v>
      </c>
      <c r="D812" s="1" t="s">
        <v>785</v>
      </c>
      <c r="E812" s="1" t="s">
        <v>3848</v>
      </c>
      <c r="F812" s="1" t="s">
        <v>4507</v>
      </c>
      <c r="G812" s="1" t="s">
        <v>3917</v>
      </c>
      <c r="H812" s="1">
        <v>7.2</v>
      </c>
      <c r="I812" s="1">
        <v>7.7</v>
      </c>
      <c r="J812" s="1" t="s">
        <v>3190</v>
      </c>
      <c r="K812" s="1" t="s">
        <v>4986</v>
      </c>
      <c r="L812" s="1">
        <v>1</v>
      </c>
      <c r="M812" s="1">
        <v>1</v>
      </c>
      <c r="N812" s="1">
        <v>9</v>
      </c>
      <c r="O812" s="1">
        <v>4</v>
      </c>
      <c r="P812" s="1">
        <v>15</v>
      </c>
      <c r="Q812" s="16">
        <v>183.02525436046511</v>
      </c>
      <c r="R812" s="21">
        <v>0.86408379438169558</v>
      </c>
      <c r="S812" s="21">
        <v>11.813744480675945</v>
      </c>
      <c r="T812" s="21">
        <v>10.94966068629425</v>
      </c>
      <c r="U812" s="21">
        <v>4.919041787800861E-2</v>
      </c>
      <c r="V812" s="21">
        <v>4.4163626156509235</v>
      </c>
      <c r="W812" s="21">
        <v>4.3671721977729145</v>
      </c>
      <c r="X812" s="13" t="s">
        <v>2351</v>
      </c>
      <c r="Y8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2" s="1">
        <v>41.379100173399998</v>
      </c>
      <c r="AA812" s="1">
        <v>-81.819009371099995</v>
      </c>
      <c r="AB812" s="1">
        <v>41.386215439700003</v>
      </c>
      <c r="AC812" s="1">
        <v>-81.817222090200005</v>
      </c>
    </row>
    <row r="813" spans="1:29" x14ac:dyDescent="0.25">
      <c r="A813" s="13">
        <v>160</v>
      </c>
      <c r="B813" s="22" t="s">
        <v>4966</v>
      </c>
      <c r="C813" s="17">
        <v>8</v>
      </c>
      <c r="D813" s="1" t="s">
        <v>787</v>
      </c>
      <c r="E813" s="1" t="s">
        <v>3970</v>
      </c>
      <c r="F813" s="1" t="s">
        <v>3971</v>
      </c>
      <c r="G813" s="1" t="s">
        <v>3716</v>
      </c>
      <c r="H813" s="1">
        <v>8.3000000000000007</v>
      </c>
      <c r="I813" s="1">
        <v>8.8000000000000007</v>
      </c>
      <c r="J813" s="1" t="s">
        <v>3190</v>
      </c>
      <c r="K813" s="1" t="s">
        <v>4982</v>
      </c>
      <c r="L813" s="1">
        <v>1</v>
      </c>
      <c r="M813" s="1">
        <v>3</v>
      </c>
      <c r="N813" s="1">
        <v>13</v>
      </c>
      <c r="O813" s="1">
        <v>7</v>
      </c>
      <c r="P813" s="1">
        <v>42</v>
      </c>
      <c r="Q813" s="16">
        <v>340.87863372093022</v>
      </c>
      <c r="R813" s="21">
        <v>0.48670211004211111</v>
      </c>
      <c r="S813" s="21">
        <v>25.538843693629783</v>
      </c>
      <c r="T813" s="21">
        <v>25.052141583587673</v>
      </c>
      <c r="U813" s="21">
        <v>2.729261173965878E-2</v>
      </c>
      <c r="V813" s="21">
        <v>4.412573326093101</v>
      </c>
      <c r="W813" s="21">
        <v>4.385280714353442</v>
      </c>
      <c r="X813" s="13" t="s">
        <v>2351</v>
      </c>
      <c r="Y8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3" s="1">
        <v>39.1891296051</v>
      </c>
      <c r="AA813" s="1">
        <v>-84.463507190900003</v>
      </c>
      <c r="AB813" s="1">
        <v>39.195681611300003</v>
      </c>
      <c r="AC813" s="1">
        <v>-84.459569210200002</v>
      </c>
    </row>
    <row r="814" spans="1:29" x14ac:dyDescent="0.25">
      <c r="A814" s="13">
        <v>161</v>
      </c>
      <c r="B814" s="22" t="s">
        <v>4966</v>
      </c>
      <c r="C814" s="17">
        <v>8</v>
      </c>
      <c r="D814" s="1" t="s">
        <v>787</v>
      </c>
      <c r="E814" s="1" t="s">
        <v>3970</v>
      </c>
      <c r="F814" s="1" t="s">
        <v>3971</v>
      </c>
      <c r="G814" s="1" t="s">
        <v>3716</v>
      </c>
      <c r="H814" s="1">
        <v>9</v>
      </c>
      <c r="I814" s="1">
        <v>9.5</v>
      </c>
      <c r="J814" s="1" t="s">
        <v>3190</v>
      </c>
      <c r="K814" s="1" t="s">
        <v>4982</v>
      </c>
      <c r="L814" s="1">
        <v>0</v>
      </c>
      <c r="M814" s="1">
        <v>0</v>
      </c>
      <c r="N814" s="1">
        <v>13</v>
      </c>
      <c r="O814" s="1">
        <v>11</v>
      </c>
      <c r="P814" s="1">
        <v>42</v>
      </c>
      <c r="Q814" s="16">
        <v>175.921875</v>
      </c>
      <c r="R814" s="21">
        <v>0.48670211004211111</v>
      </c>
      <c r="S814" s="21">
        <v>25.538843693629783</v>
      </c>
      <c r="T814" s="21">
        <v>25.052141583587673</v>
      </c>
      <c r="U814" s="21">
        <v>2.729261173965878E-2</v>
      </c>
      <c r="V814" s="21">
        <v>4.412573326093101</v>
      </c>
      <c r="W814" s="21">
        <v>4.385280714353442</v>
      </c>
      <c r="X814" s="13" t="s">
        <v>2351</v>
      </c>
      <c r="Y8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4" s="1">
        <v>39.1983280018</v>
      </c>
      <c r="AA814" s="1">
        <v>-84.458037278999996</v>
      </c>
      <c r="AB814" s="1">
        <v>39.204654638000001</v>
      </c>
      <c r="AC814" s="1">
        <v>-84.453632348699998</v>
      </c>
    </row>
    <row r="815" spans="1:29" x14ac:dyDescent="0.25">
      <c r="A815" s="13">
        <v>162</v>
      </c>
      <c r="B815" s="22" t="s">
        <v>4966</v>
      </c>
      <c r="C815" s="17">
        <v>8</v>
      </c>
      <c r="D815" s="1" t="s">
        <v>787</v>
      </c>
      <c r="E815" s="1" t="s">
        <v>3967</v>
      </c>
      <c r="F815" s="1" t="s">
        <v>4087</v>
      </c>
      <c r="G815" s="1" t="s">
        <v>4371</v>
      </c>
      <c r="H815" s="1">
        <v>5.7</v>
      </c>
      <c r="I815" s="1">
        <v>6.2</v>
      </c>
      <c r="J815" s="1" t="s">
        <v>3190</v>
      </c>
      <c r="K815" s="1" t="s">
        <v>4982</v>
      </c>
      <c r="L815" s="1">
        <v>0</v>
      </c>
      <c r="M815" s="1">
        <v>0</v>
      </c>
      <c r="N815" s="1">
        <v>12</v>
      </c>
      <c r="O815" s="1">
        <v>11</v>
      </c>
      <c r="P815" s="1">
        <v>98</v>
      </c>
      <c r="Q815" s="16">
        <v>225.375</v>
      </c>
      <c r="R815" s="21">
        <v>0.52747692689060999</v>
      </c>
      <c r="S815" s="21">
        <v>46.862547185683667</v>
      </c>
      <c r="T815" s="21">
        <v>46.33507025879306</v>
      </c>
      <c r="U815" s="21">
        <v>2.9573323985172852E-2</v>
      </c>
      <c r="V815" s="21">
        <v>4.4107888659682413</v>
      </c>
      <c r="W815" s="21">
        <v>4.3812155419830683</v>
      </c>
      <c r="X815" s="13" t="s">
        <v>2351</v>
      </c>
      <c r="Y8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5" s="1">
        <v>39.1373155219</v>
      </c>
      <c r="AA815" s="1">
        <v>-84.543776051600005</v>
      </c>
      <c r="AB815" s="1">
        <v>0</v>
      </c>
      <c r="AC815" s="1">
        <v>0</v>
      </c>
    </row>
    <row r="816" spans="1:29" x14ac:dyDescent="0.25">
      <c r="A816" s="13">
        <v>251</v>
      </c>
      <c r="B816" s="22" t="s">
        <v>3197</v>
      </c>
      <c r="C816" s="17">
        <v>12</v>
      </c>
      <c r="D816" s="1" t="s">
        <v>785</v>
      </c>
      <c r="E816" s="1" t="s">
        <v>1059</v>
      </c>
      <c r="F816" s="1" t="s">
        <v>5684</v>
      </c>
      <c r="G816" s="1" t="s">
        <v>515</v>
      </c>
      <c r="H816" s="21">
        <v>0.95699999999487773</v>
      </c>
      <c r="I816" s="21">
        <v>0</v>
      </c>
      <c r="J816" s="1" t="s">
        <v>258</v>
      </c>
      <c r="K816" s="1" t="s">
        <v>259</v>
      </c>
      <c r="L816" s="1">
        <v>0</v>
      </c>
      <c r="M816" s="1">
        <v>1</v>
      </c>
      <c r="N816" s="1">
        <v>7</v>
      </c>
      <c r="O816" s="1">
        <v>17</v>
      </c>
      <c r="P816" s="1">
        <v>80</v>
      </c>
      <c r="Q816" s="16">
        <v>246.94231468023256</v>
      </c>
      <c r="R816" s="21">
        <v>6.5643219254255545</v>
      </c>
      <c r="S816" s="21">
        <v>20.992804642736822</v>
      </c>
      <c r="T816" s="21">
        <v>14.428482717311267</v>
      </c>
      <c r="U816" s="21">
        <v>0.45026534111816713</v>
      </c>
      <c r="V816" s="21">
        <v>4.4090192043676799</v>
      </c>
      <c r="W816" s="21">
        <v>3.9587538632495129</v>
      </c>
      <c r="X816" s="13" t="s">
        <v>2351</v>
      </c>
      <c r="Y8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6" s="1">
        <v>41.418469999999999</v>
      </c>
      <c r="AA816" s="1">
        <v>-81.757785999999996</v>
      </c>
      <c r="AB816" s="1">
        <v>0</v>
      </c>
      <c r="AC816" s="1">
        <v>0</v>
      </c>
    </row>
    <row r="817" spans="1:29" x14ac:dyDescent="0.25">
      <c r="A817" s="13">
        <v>252</v>
      </c>
      <c r="B817" s="22" t="s">
        <v>3197</v>
      </c>
      <c r="C817" s="17">
        <v>12</v>
      </c>
      <c r="D817" s="1" t="s">
        <v>785</v>
      </c>
      <c r="E817" s="1" t="s">
        <v>1060</v>
      </c>
      <c r="F817" s="1" t="s">
        <v>5665</v>
      </c>
      <c r="G817" s="1" t="s">
        <v>516</v>
      </c>
      <c r="H817" s="21">
        <v>1.4130000000004657</v>
      </c>
      <c r="I817" s="21">
        <v>0</v>
      </c>
      <c r="J817" s="1" t="s">
        <v>258</v>
      </c>
      <c r="K817" s="1" t="s">
        <v>259</v>
      </c>
      <c r="L817" s="1">
        <v>0</v>
      </c>
      <c r="M817" s="1">
        <v>1</v>
      </c>
      <c r="N817" s="1">
        <v>9</v>
      </c>
      <c r="O817" s="1">
        <v>18</v>
      </c>
      <c r="P817" s="1">
        <v>25</v>
      </c>
      <c r="Q817" s="16">
        <v>209.47356468023256</v>
      </c>
      <c r="R817" s="21">
        <v>3.468344908239974</v>
      </c>
      <c r="S817" s="21">
        <v>10.539416023258902</v>
      </c>
      <c r="T817" s="21">
        <v>7.0710711150189276</v>
      </c>
      <c r="U817" s="21">
        <v>0.23790355210570954</v>
      </c>
      <c r="V817" s="21">
        <v>4.3998015405578164</v>
      </c>
      <c r="W817" s="21">
        <v>4.1618979884521066</v>
      </c>
      <c r="X817" s="13" t="s">
        <v>2351</v>
      </c>
      <c r="Y8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7" s="1">
        <v>41.470427999999998</v>
      </c>
      <c r="AA817" s="1">
        <v>-81.755506999999994</v>
      </c>
      <c r="AB817" s="1">
        <v>0</v>
      </c>
      <c r="AC817" s="1">
        <v>0</v>
      </c>
    </row>
    <row r="818" spans="1:29" x14ac:dyDescent="0.25">
      <c r="A818" s="13">
        <v>299</v>
      </c>
      <c r="B818" s="22" t="s">
        <v>4937</v>
      </c>
      <c r="C818" s="17">
        <v>12</v>
      </c>
      <c r="D818" s="1" t="s">
        <v>785</v>
      </c>
      <c r="E818" s="1" t="s">
        <v>3898</v>
      </c>
      <c r="F818" s="1" t="s">
        <v>4528</v>
      </c>
      <c r="G818" s="1" t="s">
        <v>3924</v>
      </c>
      <c r="H818" s="1">
        <v>9.6</v>
      </c>
      <c r="I818" s="1">
        <v>10.1</v>
      </c>
      <c r="J818" s="1" t="s">
        <v>3190</v>
      </c>
      <c r="K818" s="1" t="s">
        <v>4985</v>
      </c>
      <c r="L818" s="1">
        <v>0</v>
      </c>
      <c r="M818" s="1">
        <v>2</v>
      </c>
      <c r="N818" s="1">
        <v>7</v>
      </c>
      <c r="O818" s="1">
        <v>8</v>
      </c>
      <c r="P818" s="1">
        <v>25</v>
      </c>
      <c r="Q818" s="16">
        <v>197.68150436046511</v>
      </c>
      <c r="R818" s="21">
        <v>1.4646440666333498</v>
      </c>
      <c r="S818" s="21">
        <v>16.552003081413002</v>
      </c>
      <c r="T818" s="21">
        <v>15.087359014779652</v>
      </c>
      <c r="U818" s="21">
        <v>0.11449996180444261</v>
      </c>
      <c r="V818" s="21">
        <v>4.3983840527961338</v>
      </c>
      <c r="W818" s="21">
        <v>4.2838840909916911</v>
      </c>
      <c r="X818" s="13" t="s">
        <v>2351</v>
      </c>
      <c r="Y8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8" s="1">
        <v>41.484081568400001</v>
      </c>
      <c r="AA818" s="1">
        <v>-81.487092859100002</v>
      </c>
      <c r="AB818" s="1">
        <v>41.491331720300003</v>
      </c>
      <c r="AC818" s="1">
        <v>-81.486867180700003</v>
      </c>
    </row>
    <row r="819" spans="1:29" x14ac:dyDescent="0.25">
      <c r="A819" s="13">
        <v>300</v>
      </c>
      <c r="B819" s="22" t="s">
        <v>4937</v>
      </c>
      <c r="C819" s="17">
        <v>12</v>
      </c>
      <c r="D819" s="1" t="s">
        <v>785</v>
      </c>
      <c r="E819" s="1" t="s">
        <v>4504</v>
      </c>
      <c r="F819" s="1" t="s">
        <v>4514</v>
      </c>
      <c r="G819" s="1" t="s">
        <v>3920</v>
      </c>
      <c r="H819" s="1">
        <v>28.6</v>
      </c>
      <c r="I819" s="1">
        <v>29.1</v>
      </c>
      <c r="J819" s="1" t="s">
        <v>3190</v>
      </c>
      <c r="K819" s="1" t="s">
        <v>4985</v>
      </c>
      <c r="L819" s="1">
        <v>0</v>
      </c>
      <c r="M819" s="1">
        <v>4</v>
      </c>
      <c r="N819" s="1">
        <v>10</v>
      </c>
      <c r="O819" s="1">
        <v>8</v>
      </c>
      <c r="P819" s="1">
        <v>23</v>
      </c>
      <c r="Q819" s="16">
        <v>306.67550872093022</v>
      </c>
      <c r="R819" s="21">
        <v>0.97269139047995612</v>
      </c>
      <c r="S819" s="21">
        <v>17.007437875427485</v>
      </c>
      <c r="T819" s="21">
        <v>16.034746484947529</v>
      </c>
      <c r="U819" s="21">
        <v>6.5232018083586876E-2</v>
      </c>
      <c r="V819" s="21">
        <v>4.3976736776943097</v>
      </c>
      <c r="W819" s="21">
        <v>4.3324416596107227</v>
      </c>
      <c r="X819" s="13" t="s">
        <v>2351</v>
      </c>
      <c r="Y8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19" s="1">
        <v>41.597585854000002</v>
      </c>
      <c r="AA819" s="1">
        <v>-81.509471205300002</v>
      </c>
      <c r="AB819" s="1">
        <v>41.602080262199998</v>
      </c>
      <c r="AC819" s="1">
        <v>-81.501914515999999</v>
      </c>
    </row>
    <row r="820" spans="1:29" x14ac:dyDescent="0.25">
      <c r="A820" s="13">
        <v>163</v>
      </c>
      <c r="B820" s="22" t="s">
        <v>4966</v>
      </c>
      <c r="C820" s="17">
        <v>6</v>
      </c>
      <c r="D820" s="1" t="s">
        <v>784</v>
      </c>
      <c r="E820" s="1" t="s">
        <v>4088</v>
      </c>
      <c r="F820" s="1" t="s">
        <v>4089</v>
      </c>
      <c r="G820" s="1" t="s">
        <v>4407</v>
      </c>
      <c r="H820" s="1">
        <v>0.9</v>
      </c>
      <c r="I820" s="1">
        <v>1.4</v>
      </c>
      <c r="J820" s="1" t="s">
        <v>3190</v>
      </c>
      <c r="K820" s="1" t="s">
        <v>4982</v>
      </c>
      <c r="L820" s="1">
        <v>0</v>
      </c>
      <c r="M820" s="1">
        <v>0</v>
      </c>
      <c r="N820" s="1">
        <v>17</v>
      </c>
      <c r="O820" s="1">
        <v>14</v>
      </c>
      <c r="P820" s="1">
        <v>72</v>
      </c>
      <c r="Q820" s="16">
        <v>245.421875</v>
      </c>
      <c r="R820" s="21">
        <v>0.33522733700034157</v>
      </c>
      <c r="S820" s="21">
        <v>38.372658451451038</v>
      </c>
      <c r="T820" s="21">
        <v>38.037431114450698</v>
      </c>
      <c r="U820" s="21">
        <v>1.855731376579078E-2</v>
      </c>
      <c r="V820" s="21">
        <v>4.396897564349028</v>
      </c>
      <c r="W820" s="21">
        <v>4.3783402505832374</v>
      </c>
      <c r="X820" s="13" t="s">
        <v>2351</v>
      </c>
      <c r="Y8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0" s="1">
        <v>40.000953195900003</v>
      </c>
      <c r="AA820" s="1">
        <v>-82.990099479999998</v>
      </c>
      <c r="AB820" s="1">
        <v>40.000563919599998</v>
      </c>
      <c r="AC820" s="1">
        <v>-82.980695090099999</v>
      </c>
    </row>
    <row r="821" spans="1:29" x14ac:dyDescent="0.25">
      <c r="A821" s="13">
        <v>164</v>
      </c>
      <c r="B821" s="22" t="s">
        <v>4966</v>
      </c>
      <c r="C821" s="17">
        <v>12</v>
      </c>
      <c r="D821" s="1" t="s">
        <v>794</v>
      </c>
      <c r="E821" s="1" t="s">
        <v>4090</v>
      </c>
      <c r="F821" s="1" t="s">
        <v>4091</v>
      </c>
      <c r="G821" s="1" t="s">
        <v>4408</v>
      </c>
      <c r="H821" s="1">
        <v>6.3</v>
      </c>
      <c r="I821" s="1">
        <v>6.8</v>
      </c>
      <c r="J821" s="1" t="s">
        <v>3190</v>
      </c>
      <c r="K821" s="1" t="s">
        <v>4982</v>
      </c>
      <c r="L821" s="1">
        <v>0</v>
      </c>
      <c r="M821" s="1">
        <v>0</v>
      </c>
      <c r="N821" s="1">
        <v>6</v>
      </c>
      <c r="O821" s="1">
        <v>12</v>
      </c>
      <c r="P821" s="1">
        <v>61</v>
      </c>
      <c r="Q821" s="16">
        <v>153.53125</v>
      </c>
      <c r="R821" s="21">
        <v>0.8769322007332786</v>
      </c>
      <c r="S821" s="21">
        <v>31.373039369887742</v>
      </c>
      <c r="T821" s="21">
        <v>30.496107169154463</v>
      </c>
      <c r="U821" s="21">
        <v>4.9104852432688958E-2</v>
      </c>
      <c r="V821" s="21">
        <v>4.3933004593484721</v>
      </c>
      <c r="W821" s="21">
        <v>4.3441956069157834</v>
      </c>
      <c r="X821" s="13" t="s">
        <v>2351</v>
      </c>
      <c r="Y8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1" s="1">
        <v>41.655485109700003</v>
      </c>
      <c r="AA821" s="1">
        <v>-81.377349336099996</v>
      </c>
      <c r="AB821" s="1">
        <v>41.662656211700003</v>
      </c>
      <c r="AC821" s="1">
        <v>-81.378577697799997</v>
      </c>
    </row>
    <row r="822" spans="1:29" x14ac:dyDescent="0.25">
      <c r="A822" s="13">
        <v>253</v>
      </c>
      <c r="B822" s="22" t="s">
        <v>3197</v>
      </c>
      <c r="C822" s="17">
        <v>7</v>
      </c>
      <c r="D822" s="1" t="s">
        <v>3196</v>
      </c>
      <c r="E822" s="1" t="s">
        <v>1061</v>
      </c>
      <c r="F822" s="1" t="s">
        <v>5283</v>
      </c>
      <c r="G822" s="1" t="s">
        <v>517</v>
      </c>
      <c r="H822" s="21">
        <v>3.25</v>
      </c>
      <c r="I822" s="21">
        <v>0</v>
      </c>
      <c r="J822" s="1" t="s">
        <v>258</v>
      </c>
      <c r="K822" s="1" t="s">
        <v>259</v>
      </c>
      <c r="L822" s="1">
        <v>0</v>
      </c>
      <c r="M822" s="1">
        <v>1</v>
      </c>
      <c r="N822" s="1">
        <v>9</v>
      </c>
      <c r="O822" s="1">
        <v>13</v>
      </c>
      <c r="P822" s="1">
        <v>61</v>
      </c>
      <c r="Q822" s="16">
        <v>223.28606468023256</v>
      </c>
      <c r="R822" s="21">
        <v>9.699093742981546</v>
      </c>
      <c r="S822" s="21">
        <v>17.480870025871685</v>
      </c>
      <c r="T822" s="21">
        <v>7.7817762828901387</v>
      </c>
      <c r="U822" s="21">
        <v>0.66528817482356339</v>
      </c>
      <c r="V822" s="21">
        <v>4.3927046295008534</v>
      </c>
      <c r="W822" s="21">
        <v>3.7274164546772899</v>
      </c>
      <c r="X822" s="13" t="s">
        <v>2351</v>
      </c>
      <c r="Y8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2" s="1">
        <v>39.628405000000001</v>
      </c>
      <c r="AA822" s="1">
        <v>-84.158925999999994</v>
      </c>
      <c r="AB822" s="1">
        <v>0</v>
      </c>
      <c r="AC822" s="1">
        <v>0</v>
      </c>
    </row>
    <row r="823" spans="1:29" x14ac:dyDescent="0.25">
      <c r="A823" s="13">
        <v>254</v>
      </c>
      <c r="B823" s="22" t="s">
        <v>3197</v>
      </c>
      <c r="C823" s="17">
        <v>8</v>
      </c>
      <c r="D823" s="1" t="s">
        <v>788</v>
      </c>
      <c r="E823" s="1" t="s">
        <v>1062</v>
      </c>
      <c r="F823" s="1" t="s">
        <v>5578</v>
      </c>
      <c r="G823" s="1" t="s">
        <v>518</v>
      </c>
      <c r="H823" s="21">
        <v>14.221999999994296</v>
      </c>
      <c r="I823" s="21">
        <v>0</v>
      </c>
      <c r="J823" s="1" t="s">
        <v>258</v>
      </c>
      <c r="K823" s="1" t="s">
        <v>259</v>
      </c>
      <c r="L823" s="1">
        <v>0</v>
      </c>
      <c r="M823" s="1">
        <v>0</v>
      </c>
      <c r="N823" s="1">
        <v>18</v>
      </c>
      <c r="O823" s="1">
        <v>7</v>
      </c>
      <c r="P823" s="1">
        <v>33</v>
      </c>
      <c r="Q823" s="16">
        <v>181.90625</v>
      </c>
      <c r="R823" s="21">
        <v>8.2564230224968718</v>
      </c>
      <c r="S823" s="21">
        <v>11.219957246931816</v>
      </c>
      <c r="T823" s="21">
        <v>2.9635342244349445</v>
      </c>
      <c r="U823" s="21">
        <v>0.56633132422118948</v>
      </c>
      <c r="V823" s="21">
        <v>4.3919680193233193</v>
      </c>
      <c r="W823" s="21">
        <v>3.8256366951021299</v>
      </c>
      <c r="X823" s="13" t="s">
        <v>2351</v>
      </c>
      <c r="Y8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3" s="1">
        <v>39.402436000000002</v>
      </c>
      <c r="AA823" s="1">
        <v>-84.566978000000006</v>
      </c>
      <c r="AB823" s="1">
        <v>0</v>
      </c>
      <c r="AC823" s="1">
        <v>0</v>
      </c>
    </row>
    <row r="824" spans="1:29" x14ac:dyDescent="0.25">
      <c r="A824" s="13">
        <v>165</v>
      </c>
      <c r="B824" s="22" t="s">
        <v>4966</v>
      </c>
      <c r="C824" s="17">
        <v>2</v>
      </c>
      <c r="D824" s="1" t="s">
        <v>786</v>
      </c>
      <c r="E824" s="1" t="s">
        <v>4092</v>
      </c>
      <c r="F824" s="1" t="s">
        <v>4093</v>
      </c>
      <c r="G824" s="1" t="s">
        <v>3725</v>
      </c>
      <c r="H824" s="1">
        <v>18.3</v>
      </c>
      <c r="I824" s="1">
        <v>18.8</v>
      </c>
      <c r="J824" s="1" t="s">
        <v>3190</v>
      </c>
      <c r="K824" s="1" t="s">
        <v>4982</v>
      </c>
      <c r="L824" s="1">
        <v>0</v>
      </c>
      <c r="M824" s="1">
        <v>1</v>
      </c>
      <c r="N824" s="1">
        <v>20</v>
      </c>
      <c r="O824" s="1">
        <v>12</v>
      </c>
      <c r="P824" s="1">
        <v>65</v>
      </c>
      <c r="Q824" s="16">
        <v>294.86418968023258</v>
      </c>
      <c r="R824" s="21">
        <v>0.33240796645073439</v>
      </c>
      <c r="S824" s="21">
        <v>29.327337969460991</v>
      </c>
      <c r="T824" s="21">
        <v>28.994930003010257</v>
      </c>
      <c r="U824" s="21">
        <v>1.8657654680310963E-2</v>
      </c>
      <c r="V824" s="21">
        <v>4.3867807528558247</v>
      </c>
      <c r="W824" s="21">
        <v>4.3681230981755137</v>
      </c>
      <c r="X824" s="13" t="s">
        <v>2351</v>
      </c>
      <c r="Y8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4" s="1">
        <v>41.570012634699999</v>
      </c>
      <c r="AA824" s="1">
        <v>-83.657769426000002</v>
      </c>
      <c r="AB824" s="1">
        <v>41.563307328999997</v>
      </c>
      <c r="AC824" s="1">
        <v>-83.654133268500004</v>
      </c>
    </row>
    <row r="825" spans="1:29" x14ac:dyDescent="0.25">
      <c r="A825" s="13">
        <v>166</v>
      </c>
      <c r="B825" s="22" t="s">
        <v>4966</v>
      </c>
      <c r="C825" s="17">
        <v>12</v>
      </c>
      <c r="D825" s="1" t="s">
        <v>785</v>
      </c>
      <c r="E825" s="1" t="s">
        <v>4094</v>
      </c>
      <c r="F825" s="1" t="s">
        <v>4095</v>
      </c>
      <c r="G825" s="1" t="s">
        <v>4409</v>
      </c>
      <c r="H825" s="1">
        <v>0.3</v>
      </c>
      <c r="I825" s="1">
        <v>0.8</v>
      </c>
      <c r="J825" s="1" t="s">
        <v>3190</v>
      </c>
      <c r="K825" s="1" t="s">
        <v>4982</v>
      </c>
      <c r="L825" s="1">
        <v>0</v>
      </c>
      <c r="M825" s="1">
        <v>2</v>
      </c>
      <c r="N825" s="1">
        <v>8</v>
      </c>
      <c r="O825" s="1">
        <v>14</v>
      </c>
      <c r="P825" s="1">
        <v>36</v>
      </c>
      <c r="Q825" s="16">
        <v>241.85337936046511</v>
      </c>
      <c r="R825" s="21">
        <v>0.46061682745448268</v>
      </c>
      <c r="S825" s="21">
        <v>24.445539122194042</v>
      </c>
      <c r="T825" s="21">
        <v>23.984922294739558</v>
      </c>
      <c r="U825" s="21">
        <v>2.5833306682964182E-2</v>
      </c>
      <c r="V825" s="21">
        <v>4.3862502051676078</v>
      </c>
      <c r="W825" s="21">
        <v>4.3604168984846439</v>
      </c>
      <c r="X825" s="13" t="s">
        <v>2351</v>
      </c>
      <c r="Y8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5" s="1">
        <v>41.456952191200003</v>
      </c>
      <c r="AA825" s="1">
        <v>-81.803418593700002</v>
      </c>
      <c r="AB825" s="1">
        <v>41.462858934300002</v>
      </c>
      <c r="AC825" s="1">
        <v>-81.8014926309</v>
      </c>
    </row>
    <row r="826" spans="1:29" x14ac:dyDescent="0.25">
      <c r="A826" s="13">
        <v>255</v>
      </c>
      <c r="B826" s="22" t="s">
        <v>3197</v>
      </c>
      <c r="C826" s="17">
        <v>12</v>
      </c>
      <c r="D826" s="1" t="s">
        <v>785</v>
      </c>
      <c r="E826" s="1" t="s">
        <v>1063</v>
      </c>
      <c r="F826" s="1" t="s">
        <v>5685</v>
      </c>
      <c r="G826" s="1" t="s">
        <v>519</v>
      </c>
      <c r="H826" s="21">
        <v>7.6739999999990687</v>
      </c>
      <c r="I826" s="21">
        <v>0</v>
      </c>
      <c r="J826" s="1" t="s">
        <v>258</v>
      </c>
      <c r="K826" s="1" t="s">
        <v>259</v>
      </c>
      <c r="L826" s="1">
        <v>0</v>
      </c>
      <c r="M826" s="1">
        <v>1</v>
      </c>
      <c r="N826" s="1">
        <v>11</v>
      </c>
      <c r="O826" s="1">
        <v>13</v>
      </c>
      <c r="P826" s="1">
        <v>36</v>
      </c>
      <c r="Q826" s="16">
        <v>211.37981468023256</v>
      </c>
      <c r="R826" s="21">
        <v>12.092697097937641</v>
      </c>
      <c r="S826" s="21">
        <v>11.372288224794872</v>
      </c>
      <c r="T826" s="21">
        <v>-0.72040887314276958</v>
      </c>
      <c r="U826" s="21">
        <v>0.82947217484136049</v>
      </c>
      <c r="V826" s="21">
        <v>4.385937495792902</v>
      </c>
      <c r="W826" s="21">
        <v>3.5564653209515416</v>
      </c>
      <c r="X826" s="13" t="s">
        <v>2351</v>
      </c>
      <c r="Y8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6" s="1">
        <v>41.384501999999998</v>
      </c>
      <c r="AA826" s="1">
        <v>-81.734645</v>
      </c>
      <c r="AB826" s="1">
        <v>0</v>
      </c>
      <c r="AC826" s="1">
        <v>0</v>
      </c>
    </row>
    <row r="827" spans="1:29" x14ac:dyDescent="0.25">
      <c r="A827" s="13">
        <v>256</v>
      </c>
      <c r="B827" s="22" t="s">
        <v>3197</v>
      </c>
      <c r="C827" s="17">
        <v>12</v>
      </c>
      <c r="D827" s="1" t="s">
        <v>785</v>
      </c>
      <c r="E827" s="1" t="s">
        <v>1064</v>
      </c>
      <c r="F827" s="1" t="s">
        <v>5616</v>
      </c>
      <c r="G827" s="1" t="s">
        <v>520</v>
      </c>
      <c r="H827" s="21">
        <v>2.7799999999988358</v>
      </c>
      <c r="I827" s="21">
        <v>0</v>
      </c>
      <c r="J827" s="1" t="s">
        <v>258</v>
      </c>
      <c r="K827" s="1" t="s">
        <v>259</v>
      </c>
      <c r="L827" s="1">
        <v>0</v>
      </c>
      <c r="M827" s="1">
        <v>4</v>
      </c>
      <c r="N827" s="1">
        <v>7</v>
      </c>
      <c r="O827" s="1">
        <v>13</v>
      </c>
      <c r="P827" s="1">
        <v>47</v>
      </c>
      <c r="Q827" s="16">
        <v>333.22238372093022</v>
      </c>
      <c r="R827" s="21">
        <v>9.2344732643633609</v>
      </c>
      <c r="S827" s="21">
        <v>14.142805797680532</v>
      </c>
      <c r="T827" s="21">
        <v>4.9083325333171715</v>
      </c>
      <c r="U827" s="21">
        <v>0.63341854675349563</v>
      </c>
      <c r="V827" s="21">
        <v>4.3812449705804672</v>
      </c>
      <c r="W827" s="21">
        <v>3.7478264238269716</v>
      </c>
      <c r="X827" s="13" t="s">
        <v>2351</v>
      </c>
      <c r="Y8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7" s="1">
        <v>41.464489999999998</v>
      </c>
      <c r="AA827" s="1">
        <v>-81.516864999999996</v>
      </c>
      <c r="AB827" s="1">
        <v>0</v>
      </c>
      <c r="AC827" s="1">
        <v>0</v>
      </c>
    </row>
    <row r="828" spans="1:29" x14ac:dyDescent="0.25">
      <c r="A828" s="13">
        <v>66</v>
      </c>
      <c r="B828" s="22" t="s">
        <v>3201</v>
      </c>
      <c r="C828" s="17">
        <v>6</v>
      </c>
      <c r="D828" s="1" t="s">
        <v>784</v>
      </c>
      <c r="E828" s="1" t="s">
        <v>1917</v>
      </c>
      <c r="F828" s="1" t="s">
        <v>5296</v>
      </c>
      <c r="G828" s="1" t="s">
        <v>1406</v>
      </c>
      <c r="H828" s="21">
        <v>0.92600000000675209</v>
      </c>
      <c r="I828" s="21">
        <v>0</v>
      </c>
      <c r="J828" s="1" t="s">
        <v>258</v>
      </c>
      <c r="K828" s="1" t="s">
        <v>261</v>
      </c>
      <c r="L828" s="1">
        <v>0</v>
      </c>
      <c r="M828" s="1">
        <v>0</v>
      </c>
      <c r="N828" s="1">
        <v>10</v>
      </c>
      <c r="O828" s="1">
        <v>9</v>
      </c>
      <c r="P828" s="1">
        <v>63</v>
      </c>
      <c r="Q828" s="16">
        <v>168.40625</v>
      </c>
      <c r="R828" s="21">
        <v>12.709011174288557</v>
      </c>
      <c r="S828" s="21">
        <v>20.243838807065725</v>
      </c>
      <c r="T828" s="21">
        <v>7.5348276327771675</v>
      </c>
      <c r="U828" s="21">
        <v>0.95001217717780062</v>
      </c>
      <c r="V828" s="21">
        <v>4.3785479379571202</v>
      </c>
      <c r="W828" s="21">
        <v>3.4285357607793197</v>
      </c>
      <c r="X828" s="13" t="s">
        <v>2351</v>
      </c>
      <c r="Y8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8" s="1">
        <v>39.952178000000004</v>
      </c>
      <c r="AA828" s="1">
        <v>-83.129253000000006</v>
      </c>
      <c r="AB828" s="1">
        <v>0</v>
      </c>
      <c r="AC828" s="1">
        <v>0</v>
      </c>
    </row>
    <row r="829" spans="1:29" x14ac:dyDescent="0.25">
      <c r="A829" s="13">
        <v>301</v>
      </c>
      <c r="B829" s="22" t="s">
        <v>4937</v>
      </c>
      <c r="C829" s="17">
        <v>7</v>
      </c>
      <c r="D829" s="1" t="s">
        <v>3196</v>
      </c>
      <c r="E829" s="1" t="s">
        <v>4505</v>
      </c>
      <c r="F829" s="1" t="s">
        <v>4506</v>
      </c>
      <c r="G829" s="1" t="s">
        <v>3918</v>
      </c>
      <c r="H829" s="1">
        <v>17.8</v>
      </c>
      <c r="I829" s="1">
        <v>18.3</v>
      </c>
      <c r="J829" s="1" t="s">
        <v>3190</v>
      </c>
      <c r="K829" s="1" t="s">
        <v>4985</v>
      </c>
      <c r="L829" s="1">
        <v>1</v>
      </c>
      <c r="M829" s="1">
        <v>1</v>
      </c>
      <c r="N829" s="1">
        <v>13</v>
      </c>
      <c r="O829" s="1">
        <v>4</v>
      </c>
      <c r="P829" s="1">
        <v>51</v>
      </c>
      <c r="Q829" s="16">
        <v>245.21275436046511</v>
      </c>
      <c r="R829" s="21">
        <v>1.1643245247226988</v>
      </c>
      <c r="S829" s="21">
        <v>28.619998423116307</v>
      </c>
      <c r="T829" s="21">
        <v>27.455673898393609</v>
      </c>
      <c r="U829" s="21">
        <v>7.9026334194708878E-2</v>
      </c>
      <c r="V829" s="21">
        <v>4.3772005167940282</v>
      </c>
      <c r="W829" s="21">
        <v>4.2981741825993192</v>
      </c>
      <c r="X829" s="13" t="s">
        <v>2351</v>
      </c>
      <c r="Y8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29" s="1">
        <v>39.8276907698</v>
      </c>
      <c r="AA829" s="1">
        <v>-84.189457012600002</v>
      </c>
      <c r="AB829" s="1">
        <v>39.834935424299999</v>
      </c>
      <c r="AC829" s="1">
        <v>-84.189629308500002</v>
      </c>
    </row>
    <row r="830" spans="1:29" x14ac:dyDescent="0.25">
      <c r="A830" s="13">
        <v>39</v>
      </c>
      <c r="B830" s="22" t="s">
        <v>4967</v>
      </c>
      <c r="C830" s="17">
        <v>8</v>
      </c>
      <c r="D830" s="1" t="s">
        <v>787</v>
      </c>
      <c r="E830" s="1" t="s">
        <v>4057</v>
      </c>
      <c r="F830" s="1" t="s">
        <v>4058</v>
      </c>
      <c r="G830" s="1" t="s">
        <v>4397</v>
      </c>
      <c r="H830" s="1">
        <v>6.9</v>
      </c>
      <c r="I830" s="1">
        <v>7.4</v>
      </c>
      <c r="J830" s="1" t="s">
        <v>3190</v>
      </c>
      <c r="K830" s="1" t="s">
        <v>4975</v>
      </c>
      <c r="L830" s="1">
        <v>2</v>
      </c>
      <c r="M830" s="1">
        <v>1</v>
      </c>
      <c r="N830" s="1">
        <v>11</v>
      </c>
      <c r="O830" s="1">
        <v>7</v>
      </c>
      <c r="P830" s="1">
        <v>64</v>
      </c>
      <c r="Q830" s="16">
        <v>304.10819404069764</v>
      </c>
      <c r="R830" s="21">
        <v>0.68700400679928186</v>
      </c>
      <c r="S830" s="21">
        <v>35.007901477683767</v>
      </c>
      <c r="T830" s="21">
        <v>34.320897470884482</v>
      </c>
      <c r="U830" s="21">
        <v>5.2633636286803391E-2</v>
      </c>
      <c r="V830" s="21">
        <v>4.3766942707623526</v>
      </c>
      <c r="W830" s="21">
        <v>4.3240606344755497</v>
      </c>
      <c r="X830" s="13" t="s">
        <v>2351</v>
      </c>
      <c r="Y8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0" s="1">
        <v>39.201994353800004</v>
      </c>
      <c r="AA830" s="1">
        <v>-84.530634954800007</v>
      </c>
      <c r="AB830" s="1">
        <v>39.201379544200002</v>
      </c>
      <c r="AC830" s="1">
        <v>-84.521358388799996</v>
      </c>
    </row>
    <row r="831" spans="1:29" x14ac:dyDescent="0.25">
      <c r="A831" s="13">
        <v>302</v>
      </c>
      <c r="B831" s="22" t="s">
        <v>4937</v>
      </c>
      <c r="C831" s="17">
        <v>6</v>
      </c>
      <c r="D831" s="1" t="s">
        <v>784</v>
      </c>
      <c r="E831" s="1" t="s">
        <v>4493</v>
      </c>
      <c r="F831" s="1" t="s">
        <v>4508</v>
      </c>
      <c r="G831" s="1" t="s">
        <v>4565</v>
      </c>
      <c r="H831" s="1">
        <v>38.200000000000003</v>
      </c>
      <c r="I831" s="1">
        <v>38.700000000000003</v>
      </c>
      <c r="J831" s="1" t="s">
        <v>3190</v>
      </c>
      <c r="K831" s="1" t="s">
        <v>4986</v>
      </c>
      <c r="L831" s="1">
        <v>2</v>
      </c>
      <c r="M831" s="1">
        <v>1</v>
      </c>
      <c r="N831" s="1">
        <v>7</v>
      </c>
      <c r="O831" s="1">
        <v>7</v>
      </c>
      <c r="P831" s="1">
        <v>26</v>
      </c>
      <c r="Q831" s="16">
        <v>239.92069404069767</v>
      </c>
      <c r="R831" s="21">
        <v>0.95480408230744829</v>
      </c>
      <c r="S831" s="21">
        <v>17.40585544139951</v>
      </c>
      <c r="T831" s="21">
        <v>16.451051359092062</v>
      </c>
      <c r="U831" s="21">
        <v>3.6849321368620618E-2</v>
      </c>
      <c r="V831" s="21">
        <v>4.3747426955873667</v>
      </c>
      <c r="W831" s="21">
        <v>4.337893374218746</v>
      </c>
      <c r="X831" s="13" t="s">
        <v>2351</v>
      </c>
      <c r="Y8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1" s="1">
        <v>39.997628360500002</v>
      </c>
      <c r="AA831" s="1">
        <v>-82.856525713300002</v>
      </c>
      <c r="AB831" s="1">
        <v>39.990454806300001</v>
      </c>
      <c r="AC831" s="1">
        <v>-82.856739858200001</v>
      </c>
    </row>
    <row r="832" spans="1:29" x14ac:dyDescent="0.25">
      <c r="A832" s="13">
        <v>257</v>
      </c>
      <c r="B832" s="22" t="s">
        <v>3197</v>
      </c>
      <c r="C832" s="17">
        <v>6</v>
      </c>
      <c r="D832" s="1" t="s">
        <v>784</v>
      </c>
      <c r="E832" s="1" t="s">
        <v>1065</v>
      </c>
      <c r="F832" s="1" t="s">
        <v>5253</v>
      </c>
      <c r="G832" s="1" t="s">
        <v>521</v>
      </c>
      <c r="H832" s="21">
        <v>1.6300000000046566</v>
      </c>
      <c r="I832" s="21">
        <v>0</v>
      </c>
      <c r="J832" s="1" t="s">
        <v>258</v>
      </c>
      <c r="K832" s="1" t="s">
        <v>259</v>
      </c>
      <c r="L832" s="1">
        <v>0</v>
      </c>
      <c r="M832" s="1">
        <v>1</v>
      </c>
      <c r="N832" s="1">
        <v>13</v>
      </c>
      <c r="O832" s="1">
        <v>9</v>
      </c>
      <c r="P832" s="1">
        <v>41</v>
      </c>
      <c r="Q832" s="16">
        <v>211.72356468023256</v>
      </c>
      <c r="R832" s="21">
        <v>10.239123220138245</v>
      </c>
      <c r="S832" s="21">
        <v>13.192921779081978</v>
      </c>
      <c r="T832" s="21">
        <v>2.953798558943733</v>
      </c>
      <c r="U832" s="21">
        <v>0.70233031862885253</v>
      </c>
      <c r="V832" s="21">
        <v>4.3744221403189449</v>
      </c>
      <c r="W832" s="21">
        <v>3.6720918216900924</v>
      </c>
      <c r="X832" s="13" t="s">
        <v>2351</v>
      </c>
      <c r="Y8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2" s="1">
        <v>40.034351999999998</v>
      </c>
      <c r="AA832" s="1">
        <v>-82.932738000000001</v>
      </c>
      <c r="AB832" s="1">
        <v>0</v>
      </c>
      <c r="AC832" s="1">
        <v>0</v>
      </c>
    </row>
    <row r="833" spans="1:29" x14ac:dyDescent="0.25">
      <c r="A833" s="13">
        <v>258</v>
      </c>
      <c r="B833" s="22" t="s">
        <v>3197</v>
      </c>
      <c r="C833" s="17">
        <v>8</v>
      </c>
      <c r="D833" s="1" t="s">
        <v>787</v>
      </c>
      <c r="E833" s="1" t="s">
        <v>1066</v>
      </c>
      <c r="F833" s="1" t="s">
        <v>5284</v>
      </c>
      <c r="G833" s="1" t="s">
        <v>522</v>
      </c>
      <c r="H833" s="21">
        <v>9.5489999999990687</v>
      </c>
      <c r="I833" s="21">
        <v>0</v>
      </c>
      <c r="J833" s="1" t="s">
        <v>258</v>
      </c>
      <c r="K833" s="1" t="s">
        <v>259</v>
      </c>
      <c r="L833" s="1">
        <v>0</v>
      </c>
      <c r="M833" s="1">
        <v>2</v>
      </c>
      <c r="N833" s="1">
        <v>10</v>
      </c>
      <c r="O833" s="1">
        <v>9</v>
      </c>
      <c r="P833" s="1">
        <v>51</v>
      </c>
      <c r="Q833" s="16">
        <v>247.75962936046511</v>
      </c>
      <c r="R833" s="21">
        <v>9.4908065009639326</v>
      </c>
      <c r="S833" s="21">
        <v>16.516798730609342</v>
      </c>
      <c r="T833" s="21">
        <v>7.0259922296454089</v>
      </c>
      <c r="U833" s="21">
        <v>0.65100116587685586</v>
      </c>
      <c r="V833" s="21">
        <v>4.3740503126653065</v>
      </c>
      <c r="W833" s="21">
        <v>3.7230491467884508</v>
      </c>
      <c r="X833" s="13" t="s">
        <v>2351</v>
      </c>
      <c r="Y8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3" s="1">
        <v>39.193426000000002</v>
      </c>
      <c r="AA833" s="1">
        <v>-84.572862999999998</v>
      </c>
      <c r="AB833" s="1">
        <v>0</v>
      </c>
      <c r="AC833" s="1">
        <v>0</v>
      </c>
    </row>
    <row r="834" spans="1:29" x14ac:dyDescent="0.25">
      <c r="A834" s="13">
        <v>303</v>
      </c>
      <c r="B834" s="22" t="s">
        <v>4937</v>
      </c>
      <c r="C834" s="17">
        <v>12</v>
      </c>
      <c r="D834" s="1" t="s">
        <v>785</v>
      </c>
      <c r="E834" s="1" t="s">
        <v>3848</v>
      </c>
      <c r="F834" s="1" t="s">
        <v>4507</v>
      </c>
      <c r="G834" s="1" t="s">
        <v>3917</v>
      </c>
      <c r="H834" s="1">
        <v>16.7</v>
      </c>
      <c r="I834" s="1">
        <v>17.2</v>
      </c>
      <c r="J834" s="1" t="s">
        <v>3190</v>
      </c>
      <c r="K834" s="1" t="s">
        <v>4988</v>
      </c>
      <c r="L834" s="1">
        <v>0</v>
      </c>
      <c r="M834" s="1">
        <v>3</v>
      </c>
      <c r="N834" s="1">
        <v>6</v>
      </c>
      <c r="O834" s="1">
        <v>13</v>
      </c>
      <c r="P834" s="1">
        <v>18</v>
      </c>
      <c r="Q834" s="16">
        <v>251.99881904069767</v>
      </c>
      <c r="R834" s="21">
        <v>0.52134311087006391</v>
      </c>
      <c r="S834" s="21">
        <v>15.68240576439535</v>
      </c>
      <c r="T834" s="21">
        <v>15.161062653525287</v>
      </c>
      <c r="U834" s="21">
        <v>3.9906839027471219E-2</v>
      </c>
      <c r="V834" s="21">
        <v>4.3736627300525237</v>
      </c>
      <c r="W834" s="21">
        <v>4.3337558910250529</v>
      </c>
      <c r="X834" s="13" t="s">
        <v>2351</v>
      </c>
      <c r="Y8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4" s="1">
        <v>41.454749695499999</v>
      </c>
      <c r="AA834" s="1">
        <v>-81.7163811052</v>
      </c>
      <c r="AB834" s="1">
        <v>41.456149329699997</v>
      </c>
      <c r="AC834" s="1">
        <v>-81.707085881200001</v>
      </c>
    </row>
    <row r="835" spans="1:29" x14ac:dyDescent="0.25">
      <c r="A835" s="13">
        <v>67</v>
      </c>
      <c r="B835" s="22" t="s">
        <v>3201</v>
      </c>
      <c r="C835" s="17">
        <v>6</v>
      </c>
      <c r="D835" s="1" t="s">
        <v>799</v>
      </c>
      <c r="E835" s="1" t="s">
        <v>1918</v>
      </c>
      <c r="F835" s="1" t="s">
        <v>3244</v>
      </c>
      <c r="G835" s="1" t="s">
        <v>1407</v>
      </c>
      <c r="H835" s="21">
        <v>1.7290000000066357</v>
      </c>
      <c r="I835" s="21">
        <v>0</v>
      </c>
      <c r="J835" s="1" t="s">
        <v>258</v>
      </c>
      <c r="K835" s="1" t="s">
        <v>259</v>
      </c>
      <c r="L835" s="1">
        <v>0</v>
      </c>
      <c r="M835" s="1">
        <v>0</v>
      </c>
      <c r="N835" s="1">
        <v>13</v>
      </c>
      <c r="O835" s="1">
        <v>10</v>
      </c>
      <c r="P835" s="1">
        <v>31</v>
      </c>
      <c r="Q835" s="16">
        <v>160.484375</v>
      </c>
      <c r="R835" s="21">
        <v>11.689312493440728</v>
      </c>
      <c r="S835" s="21">
        <v>11.156330933660755</v>
      </c>
      <c r="T835" s="21">
        <v>-0.53298155977997297</v>
      </c>
      <c r="U835" s="21">
        <v>0.81582250690724611</v>
      </c>
      <c r="V835" s="21">
        <v>4.3728940438372002</v>
      </c>
      <c r="W835" s="21">
        <v>3.5570715369299539</v>
      </c>
      <c r="X835" s="13" t="s">
        <v>2351</v>
      </c>
      <c r="Y8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5" s="1">
        <v>40.161693</v>
      </c>
      <c r="AA835" s="1">
        <v>-83.019289000000001</v>
      </c>
      <c r="AB835" s="1">
        <v>0</v>
      </c>
      <c r="AC835" s="1">
        <v>0</v>
      </c>
    </row>
    <row r="836" spans="1:29" x14ac:dyDescent="0.25">
      <c r="A836" s="13">
        <v>259</v>
      </c>
      <c r="B836" s="22" t="s">
        <v>3197</v>
      </c>
      <c r="C836" s="17">
        <v>8</v>
      </c>
      <c r="D836" s="1" t="s">
        <v>787</v>
      </c>
      <c r="E836" s="1" t="s">
        <v>1067</v>
      </c>
      <c r="F836" s="1" t="s">
        <v>5686</v>
      </c>
      <c r="G836" s="1" t="s">
        <v>523</v>
      </c>
      <c r="H836" s="21">
        <v>0.96400000000721775</v>
      </c>
      <c r="I836" s="21">
        <v>0</v>
      </c>
      <c r="J836" s="1" t="s">
        <v>258</v>
      </c>
      <c r="K836" s="1" t="s">
        <v>261</v>
      </c>
      <c r="L836" s="1">
        <v>0</v>
      </c>
      <c r="M836" s="1">
        <v>1</v>
      </c>
      <c r="N836" s="1">
        <v>12</v>
      </c>
      <c r="O836" s="1">
        <v>11</v>
      </c>
      <c r="P836" s="1">
        <v>84</v>
      </c>
      <c r="Q836" s="16">
        <v>257.05168968023258</v>
      </c>
      <c r="R836" s="21">
        <v>7.5924421295046782</v>
      </c>
      <c r="S836" s="21">
        <v>22.125548021972495</v>
      </c>
      <c r="T836" s="21">
        <v>14.533105892467816</v>
      </c>
      <c r="U836" s="21">
        <v>0.527761829410345</v>
      </c>
      <c r="V836" s="21">
        <v>4.3722560093267724</v>
      </c>
      <c r="W836" s="21">
        <v>3.8444941799164276</v>
      </c>
      <c r="X836" s="13" t="s">
        <v>2351</v>
      </c>
      <c r="Y8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6" s="1">
        <v>39.290798000000002</v>
      </c>
      <c r="AA836" s="1">
        <v>-84.394510999999994</v>
      </c>
      <c r="AB836" s="1">
        <v>0</v>
      </c>
      <c r="AC836" s="1">
        <v>0</v>
      </c>
    </row>
    <row r="837" spans="1:29" x14ac:dyDescent="0.25">
      <c r="A837" s="13">
        <v>260</v>
      </c>
      <c r="B837" s="22" t="s">
        <v>3197</v>
      </c>
      <c r="C837" s="17">
        <v>6</v>
      </c>
      <c r="D837" s="1" t="s">
        <v>784</v>
      </c>
      <c r="E837" s="1" t="s">
        <v>1068</v>
      </c>
      <c r="F837" s="1" t="s">
        <v>5687</v>
      </c>
      <c r="G837" s="1" t="s">
        <v>524</v>
      </c>
      <c r="H837" s="21">
        <v>0.47500000000582077</v>
      </c>
      <c r="I837" s="21">
        <v>0</v>
      </c>
      <c r="J837" s="1" t="s">
        <v>258</v>
      </c>
      <c r="K837" s="1" t="s">
        <v>259</v>
      </c>
      <c r="L837" s="1">
        <v>0</v>
      </c>
      <c r="M837" s="1">
        <v>0</v>
      </c>
      <c r="N837" s="1">
        <v>15</v>
      </c>
      <c r="O837" s="1">
        <v>11</v>
      </c>
      <c r="P837" s="1">
        <v>34</v>
      </c>
      <c r="Q837" s="16">
        <v>181.015625</v>
      </c>
      <c r="R837" s="21">
        <v>4.5012366574503897</v>
      </c>
      <c r="S837" s="21">
        <v>12.154924519571413</v>
      </c>
      <c r="T837" s="21">
        <v>7.6536878621210231</v>
      </c>
      <c r="U837" s="21">
        <v>0.30875250818676253</v>
      </c>
      <c r="V837" s="21">
        <v>4.3711943562501938</v>
      </c>
      <c r="W837" s="21">
        <v>4.0624418480634317</v>
      </c>
      <c r="X837" s="13" t="s">
        <v>2351</v>
      </c>
      <c r="Y8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7" s="1">
        <v>39.916448000000003</v>
      </c>
      <c r="AA837" s="1">
        <v>-82.896979999999999</v>
      </c>
      <c r="AB837" s="1">
        <v>0</v>
      </c>
      <c r="AC837" s="1">
        <v>0</v>
      </c>
    </row>
    <row r="838" spans="1:29" x14ac:dyDescent="0.25">
      <c r="A838" s="13">
        <v>261</v>
      </c>
      <c r="B838" s="22" t="s">
        <v>3197</v>
      </c>
      <c r="C838" s="17">
        <v>6</v>
      </c>
      <c r="D838" s="1" t="s">
        <v>784</v>
      </c>
      <c r="E838" s="1" t="s">
        <v>1069</v>
      </c>
      <c r="F838" s="1" t="s">
        <v>5333</v>
      </c>
      <c r="G838" s="1" t="s">
        <v>525</v>
      </c>
      <c r="H838" s="21">
        <v>0.71400000000721775</v>
      </c>
      <c r="I838" s="21">
        <v>0</v>
      </c>
      <c r="J838" s="1" t="s">
        <v>258</v>
      </c>
      <c r="K838" s="1" t="s">
        <v>261</v>
      </c>
      <c r="L838" s="1">
        <v>0</v>
      </c>
      <c r="M838" s="1">
        <v>2</v>
      </c>
      <c r="N838" s="1">
        <v>15</v>
      </c>
      <c r="O838" s="1">
        <v>7</v>
      </c>
      <c r="P838" s="1">
        <v>46</v>
      </c>
      <c r="Q838" s="16">
        <v>266.61900436046511</v>
      </c>
      <c r="R838" s="21">
        <v>7.8689666425013591</v>
      </c>
      <c r="S838" s="21">
        <v>14.274958503392844</v>
      </c>
      <c r="T838" s="21">
        <v>6.4059918608914845</v>
      </c>
      <c r="U838" s="21">
        <v>0.54698345538610371</v>
      </c>
      <c r="V838" s="21">
        <v>4.3711861350211185</v>
      </c>
      <c r="W838" s="21">
        <v>3.8242026796350146</v>
      </c>
      <c r="X838" s="13" t="s">
        <v>2351</v>
      </c>
      <c r="Y8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8" s="1">
        <v>39.917479</v>
      </c>
      <c r="AA838" s="1">
        <v>-82.915846999999999</v>
      </c>
      <c r="AB838" s="1">
        <v>0</v>
      </c>
      <c r="AC838" s="1">
        <v>0</v>
      </c>
    </row>
    <row r="839" spans="1:29" x14ac:dyDescent="0.25">
      <c r="A839" s="13">
        <v>167</v>
      </c>
      <c r="B839" s="22" t="s">
        <v>4966</v>
      </c>
      <c r="C839" s="17">
        <v>6</v>
      </c>
      <c r="D839" s="1" t="s">
        <v>784</v>
      </c>
      <c r="E839" s="1" t="s">
        <v>3942</v>
      </c>
      <c r="F839" s="1" t="s">
        <v>3943</v>
      </c>
      <c r="G839" s="1" t="s">
        <v>3710</v>
      </c>
      <c r="H839" s="1">
        <v>5.4</v>
      </c>
      <c r="I839" s="1">
        <v>5.9</v>
      </c>
      <c r="J839" s="1" t="s">
        <v>3190</v>
      </c>
      <c r="K839" s="1" t="s">
        <v>4982</v>
      </c>
      <c r="L839" s="1">
        <v>0</v>
      </c>
      <c r="M839" s="1">
        <v>1</v>
      </c>
      <c r="N839" s="1">
        <v>10</v>
      </c>
      <c r="O839" s="1">
        <v>15</v>
      </c>
      <c r="P839" s="1">
        <v>78</v>
      </c>
      <c r="Q839" s="16">
        <v>255.70793968023256</v>
      </c>
      <c r="R839" s="21">
        <v>0.44659024468018604</v>
      </c>
      <c r="S839" s="21">
        <v>36.611394739522169</v>
      </c>
      <c r="T839" s="21">
        <v>36.164804494841981</v>
      </c>
      <c r="U839" s="21">
        <v>2.504852629131064E-2</v>
      </c>
      <c r="V839" s="21">
        <v>4.3688626747557837</v>
      </c>
      <c r="W839" s="21">
        <v>4.3438141484644728</v>
      </c>
      <c r="X839" s="13" t="s">
        <v>2351</v>
      </c>
      <c r="Y8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39" s="1">
        <v>39.973114528099998</v>
      </c>
      <c r="AA839" s="1">
        <v>-82.903105069299997</v>
      </c>
      <c r="AB839" s="1">
        <v>39.9740935759</v>
      </c>
      <c r="AC839" s="1">
        <v>-82.893761130599998</v>
      </c>
    </row>
    <row r="840" spans="1:29" x14ac:dyDescent="0.25">
      <c r="A840" s="13">
        <v>168</v>
      </c>
      <c r="B840" s="22" t="s">
        <v>4966</v>
      </c>
      <c r="C840" s="17">
        <v>4</v>
      </c>
      <c r="D840" s="1" t="s">
        <v>795</v>
      </c>
      <c r="E840" s="1" t="s">
        <v>3945</v>
      </c>
      <c r="F840" s="1" t="s">
        <v>3946</v>
      </c>
      <c r="G840" s="1" t="s">
        <v>4364</v>
      </c>
      <c r="H840" s="1">
        <v>4</v>
      </c>
      <c r="I840" s="1">
        <v>4.5</v>
      </c>
      <c r="J840" s="1" t="s">
        <v>3190</v>
      </c>
      <c r="K840" s="1" t="s">
        <v>4981</v>
      </c>
      <c r="L840" s="1">
        <v>0</v>
      </c>
      <c r="M840" s="1">
        <v>2</v>
      </c>
      <c r="N840" s="1">
        <v>5</v>
      </c>
      <c r="O840" s="1">
        <v>5</v>
      </c>
      <c r="P840" s="1">
        <v>28</v>
      </c>
      <c r="Q840" s="16">
        <v>174.27525436046511</v>
      </c>
      <c r="R840" s="21">
        <v>1.9599525351793727</v>
      </c>
      <c r="S840" s="21">
        <v>16.163779734131175</v>
      </c>
      <c r="T840" s="21">
        <v>14.203827198951803</v>
      </c>
      <c r="U840" s="21">
        <v>0.11667501482184529</v>
      </c>
      <c r="V840" s="21">
        <v>4.3685935587645313</v>
      </c>
      <c r="W840" s="21">
        <v>4.2519185439426863</v>
      </c>
      <c r="X840" s="13" t="s">
        <v>2351</v>
      </c>
      <c r="Y8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0" s="1">
        <v>41.1122552012</v>
      </c>
      <c r="AA840" s="1">
        <v>-81.496448335799997</v>
      </c>
      <c r="AB840" s="1">
        <v>41.1176634937</v>
      </c>
      <c r="AC840" s="1">
        <v>-81.490180754999997</v>
      </c>
    </row>
    <row r="841" spans="1:29" x14ac:dyDescent="0.25">
      <c r="A841" s="13">
        <v>169</v>
      </c>
      <c r="B841" s="22" t="s">
        <v>4966</v>
      </c>
      <c r="C841" s="17">
        <v>4</v>
      </c>
      <c r="D841" s="1" t="s">
        <v>795</v>
      </c>
      <c r="E841" s="1" t="s">
        <v>3945</v>
      </c>
      <c r="F841" s="1" t="s">
        <v>3946</v>
      </c>
      <c r="G841" s="1" t="s">
        <v>4364</v>
      </c>
      <c r="H841" s="1">
        <v>7.3</v>
      </c>
      <c r="I841" s="1">
        <v>7.8</v>
      </c>
      <c r="J841" s="1" t="s">
        <v>3190</v>
      </c>
      <c r="K841" s="1" t="s">
        <v>4981</v>
      </c>
      <c r="L841" s="1">
        <v>0</v>
      </c>
      <c r="M841" s="1">
        <v>1</v>
      </c>
      <c r="N841" s="1">
        <v>6</v>
      </c>
      <c r="O841" s="1">
        <v>5</v>
      </c>
      <c r="P841" s="1">
        <v>22</v>
      </c>
      <c r="Q841" s="16">
        <v>129.14543968023256</v>
      </c>
      <c r="R841" s="21">
        <v>1.9599525351793727</v>
      </c>
      <c r="S841" s="21">
        <v>13.74012847564464</v>
      </c>
      <c r="T841" s="21">
        <v>11.780175940465268</v>
      </c>
      <c r="U841" s="21">
        <v>0.11667501482184529</v>
      </c>
      <c r="V841" s="21">
        <v>4.3685935587645313</v>
      </c>
      <c r="W841" s="21">
        <v>4.2519185439426863</v>
      </c>
      <c r="X841" s="13" t="s">
        <v>2351</v>
      </c>
      <c r="Y8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1" s="1">
        <v>41.154782291799997</v>
      </c>
      <c r="AA841" s="1">
        <v>-81.470194016999997</v>
      </c>
      <c r="AB841" s="1">
        <v>41.161731091</v>
      </c>
      <c r="AC841" s="1">
        <v>-81.470222551099994</v>
      </c>
    </row>
    <row r="842" spans="1:29" x14ac:dyDescent="0.25">
      <c r="A842" s="13">
        <v>170</v>
      </c>
      <c r="B842" s="22" t="s">
        <v>4966</v>
      </c>
      <c r="C842" s="17">
        <v>4</v>
      </c>
      <c r="D842" s="1" t="s">
        <v>795</v>
      </c>
      <c r="E842" s="1" t="s">
        <v>3945</v>
      </c>
      <c r="F842" s="1" t="s">
        <v>3946</v>
      </c>
      <c r="G842" s="1" t="s">
        <v>4364</v>
      </c>
      <c r="H842" s="1">
        <v>0</v>
      </c>
      <c r="I842" s="1">
        <v>0.5</v>
      </c>
      <c r="J842" s="1" t="s">
        <v>3190</v>
      </c>
      <c r="K842" s="1" t="s">
        <v>4981</v>
      </c>
      <c r="L842" s="1">
        <v>0</v>
      </c>
      <c r="M842" s="1">
        <v>0</v>
      </c>
      <c r="N842" s="1">
        <v>7</v>
      </c>
      <c r="O842" s="1">
        <v>5</v>
      </c>
      <c r="P842" s="1">
        <v>41</v>
      </c>
      <c r="Q842" s="16">
        <v>109.015625</v>
      </c>
      <c r="R842" s="21">
        <v>1.9599525351793727</v>
      </c>
      <c r="S842" s="21">
        <v>21.41502412751867</v>
      </c>
      <c r="T842" s="21">
        <v>19.455071592339298</v>
      </c>
      <c r="U842" s="21">
        <v>0.11667501482184529</v>
      </c>
      <c r="V842" s="21">
        <v>4.3685935587645313</v>
      </c>
      <c r="W842" s="21">
        <v>4.2519185439426863</v>
      </c>
      <c r="X842" s="13" t="s">
        <v>2351</v>
      </c>
      <c r="Y8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2" s="1">
        <v>41.055493928700002</v>
      </c>
      <c r="AA842" s="1">
        <v>-81.5055195666</v>
      </c>
      <c r="AB842" s="1">
        <v>41.062714535300003</v>
      </c>
      <c r="AC842" s="1">
        <v>-81.504776175700002</v>
      </c>
    </row>
    <row r="843" spans="1:29" x14ac:dyDescent="0.25">
      <c r="A843" s="13">
        <v>68</v>
      </c>
      <c r="B843" s="22" t="s">
        <v>3201</v>
      </c>
      <c r="C843" s="17">
        <v>8</v>
      </c>
      <c r="D843" s="1" t="s">
        <v>788</v>
      </c>
      <c r="E843" s="1" t="s">
        <v>1919</v>
      </c>
      <c r="F843" s="1" t="s">
        <v>5255</v>
      </c>
      <c r="G843" s="1" t="s">
        <v>1408</v>
      </c>
      <c r="H843" s="21">
        <v>6.0069999999977881</v>
      </c>
      <c r="I843" s="21">
        <v>0</v>
      </c>
      <c r="J843" s="1" t="s">
        <v>258</v>
      </c>
      <c r="K843" s="1" t="s">
        <v>259</v>
      </c>
      <c r="L843" s="1">
        <v>0</v>
      </c>
      <c r="M843" s="1">
        <v>5</v>
      </c>
      <c r="N843" s="1">
        <v>8</v>
      </c>
      <c r="O843" s="1">
        <v>12</v>
      </c>
      <c r="P843" s="1">
        <v>72</v>
      </c>
      <c r="Q843" s="16">
        <v>406.00844840116281</v>
      </c>
      <c r="R843" s="21">
        <v>7.6189850502835226</v>
      </c>
      <c r="S843" s="21">
        <v>19.232147893947058</v>
      </c>
      <c r="T843" s="21">
        <v>11.613162843663535</v>
      </c>
      <c r="U843" s="21">
        <v>0.53174551431480654</v>
      </c>
      <c r="V843" s="21">
        <v>4.3659591146939434</v>
      </c>
      <c r="W843" s="21">
        <v>3.8342136003791367</v>
      </c>
      <c r="X843" s="13" t="s">
        <v>2351</v>
      </c>
      <c r="Y8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3" s="1">
        <v>39.342695999999997</v>
      </c>
      <c r="AA843" s="1">
        <v>-84.461569999999995</v>
      </c>
      <c r="AB843" s="1">
        <v>0</v>
      </c>
      <c r="AC843" s="1">
        <v>0</v>
      </c>
    </row>
    <row r="844" spans="1:29" x14ac:dyDescent="0.25">
      <c r="A844" s="13">
        <v>304</v>
      </c>
      <c r="B844" s="22" t="s">
        <v>4937</v>
      </c>
      <c r="C844" s="17">
        <v>4</v>
      </c>
      <c r="D844" s="1" t="s">
        <v>795</v>
      </c>
      <c r="E844" s="1" t="s">
        <v>4520</v>
      </c>
      <c r="F844" s="1" t="s">
        <v>4521</v>
      </c>
      <c r="G844" s="1" t="s">
        <v>3922</v>
      </c>
      <c r="H844" s="1">
        <v>10.1</v>
      </c>
      <c r="I844" s="1">
        <v>10.6</v>
      </c>
      <c r="J844" s="1" t="s">
        <v>3190</v>
      </c>
      <c r="K844" s="1" t="s">
        <v>4988</v>
      </c>
      <c r="L844" s="1">
        <v>0</v>
      </c>
      <c r="M844" s="1">
        <v>4</v>
      </c>
      <c r="N844" s="1">
        <v>4</v>
      </c>
      <c r="O844" s="1">
        <v>10</v>
      </c>
      <c r="P844" s="1">
        <v>87</v>
      </c>
      <c r="Q844" s="16">
        <v>340.26925872093022</v>
      </c>
      <c r="R844" s="21">
        <v>0.95776686962722468</v>
      </c>
      <c r="S844" s="21">
        <v>38.456783323005716</v>
      </c>
      <c r="T844" s="21">
        <v>37.499016453378495</v>
      </c>
      <c r="U844" s="21">
        <v>7.3073059731561418E-2</v>
      </c>
      <c r="V844" s="21">
        <v>4.3658244262924102</v>
      </c>
      <c r="W844" s="21">
        <v>4.2927513665608483</v>
      </c>
      <c r="X844" s="13" t="s">
        <v>2351</v>
      </c>
      <c r="Y8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4" s="1">
        <v>41.033871429400001</v>
      </c>
      <c r="AA844" s="1">
        <v>-81.504987927499997</v>
      </c>
      <c r="AB844" s="1">
        <v>41.041136910699997</v>
      </c>
      <c r="AC844" s="1">
        <v>-81.504989379199998</v>
      </c>
    </row>
    <row r="845" spans="1:29" x14ac:dyDescent="0.25">
      <c r="A845" s="13">
        <v>262</v>
      </c>
      <c r="B845" s="22" t="s">
        <v>3197</v>
      </c>
      <c r="C845" s="17">
        <v>12</v>
      </c>
      <c r="D845" s="1" t="s">
        <v>785</v>
      </c>
      <c r="E845" s="1" t="s">
        <v>1070</v>
      </c>
      <c r="F845" s="1" t="s">
        <v>5681</v>
      </c>
      <c r="G845" s="1" t="s">
        <v>526</v>
      </c>
      <c r="H845" s="21">
        <v>3.0910000000003492</v>
      </c>
      <c r="I845" s="21">
        <v>0</v>
      </c>
      <c r="J845" s="1" t="s">
        <v>258</v>
      </c>
      <c r="K845" s="1" t="s">
        <v>261</v>
      </c>
      <c r="L845" s="1">
        <v>1</v>
      </c>
      <c r="M845" s="1">
        <v>1</v>
      </c>
      <c r="N845" s="1">
        <v>8</v>
      </c>
      <c r="O845" s="1">
        <v>15</v>
      </c>
      <c r="P845" s="1">
        <v>59</v>
      </c>
      <c r="Q845" s="16">
        <v>269.29087936046511</v>
      </c>
      <c r="R845" s="21">
        <v>6.6119902731475531</v>
      </c>
      <c r="S845" s="21">
        <v>16.743515229410768</v>
      </c>
      <c r="T845" s="21">
        <v>10.131524956263215</v>
      </c>
      <c r="U845" s="21">
        <v>0.45960917753184288</v>
      </c>
      <c r="V845" s="21">
        <v>4.3642705685847112</v>
      </c>
      <c r="W845" s="21">
        <v>3.9046613910528682</v>
      </c>
      <c r="X845" s="13" t="s">
        <v>2351</v>
      </c>
      <c r="Y8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5" s="1">
        <v>41.487515999999999</v>
      </c>
      <c r="AA845" s="1">
        <v>-81.768708000000004</v>
      </c>
      <c r="AB845" s="1">
        <v>0</v>
      </c>
      <c r="AC845" s="1">
        <v>0</v>
      </c>
    </row>
    <row r="846" spans="1:29" x14ac:dyDescent="0.25">
      <c r="A846" s="13">
        <v>263</v>
      </c>
      <c r="B846" s="22" t="s">
        <v>3197</v>
      </c>
      <c r="C846" s="17">
        <v>8</v>
      </c>
      <c r="D846" s="1" t="s">
        <v>787</v>
      </c>
      <c r="E846" s="1" t="s">
        <v>1071</v>
      </c>
      <c r="F846" s="1" t="s">
        <v>5688</v>
      </c>
      <c r="G846" s="1" t="s">
        <v>527</v>
      </c>
      <c r="H846" s="21">
        <v>7.0409999999974389</v>
      </c>
      <c r="I846" s="21">
        <v>0</v>
      </c>
      <c r="J846" s="1" t="s">
        <v>258</v>
      </c>
      <c r="K846" s="1" t="s">
        <v>259</v>
      </c>
      <c r="L846" s="1">
        <v>1</v>
      </c>
      <c r="M846" s="1">
        <v>0</v>
      </c>
      <c r="N846" s="1">
        <v>15</v>
      </c>
      <c r="O846" s="1">
        <v>8</v>
      </c>
      <c r="P846" s="1">
        <v>64</v>
      </c>
      <c r="Q846" s="16">
        <v>243.37981468023256</v>
      </c>
      <c r="R846" s="21">
        <v>8.0072727346446264</v>
      </c>
      <c r="S846" s="21">
        <v>17.503373988417469</v>
      </c>
      <c r="T846" s="21">
        <v>9.4961012537728422</v>
      </c>
      <c r="U846" s="21">
        <v>0.54924140379620845</v>
      </c>
      <c r="V846" s="21">
        <v>4.3586788488876413</v>
      </c>
      <c r="W846" s="21">
        <v>3.809437445091433</v>
      </c>
      <c r="X846" s="13" t="s">
        <v>2351</v>
      </c>
      <c r="Y8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6" s="1">
        <v>39.191837</v>
      </c>
      <c r="AA846" s="1">
        <v>-84.475301000000002</v>
      </c>
      <c r="AB846" s="1">
        <v>0</v>
      </c>
      <c r="AC846" s="1">
        <v>0</v>
      </c>
    </row>
    <row r="847" spans="1:29" x14ac:dyDescent="0.25">
      <c r="A847" s="13">
        <v>69</v>
      </c>
      <c r="B847" s="22" t="s">
        <v>3201</v>
      </c>
      <c r="C847" s="17">
        <v>4</v>
      </c>
      <c r="D847" s="1" t="s">
        <v>795</v>
      </c>
      <c r="E847" s="1" t="s">
        <v>1920</v>
      </c>
      <c r="F847" s="1" t="s">
        <v>5297</v>
      </c>
      <c r="G847" s="1" t="s">
        <v>1409</v>
      </c>
      <c r="H847" s="21">
        <v>1.635999999998603</v>
      </c>
      <c r="I847" s="21">
        <v>0</v>
      </c>
      <c r="J847" s="1" t="s">
        <v>258</v>
      </c>
      <c r="K847" s="1" t="s">
        <v>259</v>
      </c>
      <c r="L847" s="1">
        <v>0</v>
      </c>
      <c r="M847" s="1">
        <v>1</v>
      </c>
      <c r="N847" s="1">
        <v>12</v>
      </c>
      <c r="O847" s="1">
        <v>11</v>
      </c>
      <c r="P847" s="1">
        <v>71</v>
      </c>
      <c r="Q847" s="16">
        <v>244.05168968023256</v>
      </c>
      <c r="R847" s="21">
        <v>9.7246359451569795</v>
      </c>
      <c r="S847" s="21">
        <v>19.02379961198827</v>
      </c>
      <c r="T847" s="21">
        <v>9.2991636668312907</v>
      </c>
      <c r="U847" s="21">
        <v>0.67870346352619826</v>
      </c>
      <c r="V847" s="21">
        <v>4.3564430244508623</v>
      </c>
      <c r="W847" s="21">
        <v>3.6777395609246639</v>
      </c>
      <c r="X847" s="13" t="s">
        <v>2351</v>
      </c>
      <c r="Y8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7" s="1">
        <v>40.997388999999998</v>
      </c>
      <c r="AA847" s="1">
        <v>-81.492217999999994</v>
      </c>
      <c r="AB847" s="1">
        <v>0</v>
      </c>
      <c r="AC847" s="1">
        <v>0</v>
      </c>
    </row>
    <row r="848" spans="1:29" x14ac:dyDescent="0.25">
      <c r="A848" s="13">
        <v>70</v>
      </c>
      <c r="B848" s="22" t="s">
        <v>3201</v>
      </c>
      <c r="C848" s="17">
        <v>4</v>
      </c>
      <c r="D848" s="1" t="s">
        <v>801</v>
      </c>
      <c r="E848" s="1" t="s">
        <v>1921</v>
      </c>
      <c r="F848" s="1" t="s">
        <v>5298</v>
      </c>
      <c r="G848" s="1" t="s">
        <v>1410</v>
      </c>
      <c r="H848" s="21">
        <v>3.6539999999949941</v>
      </c>
      <c r="I848" s="21">
        <v>0</v>
      </c>
      <c r="J848" s="1" t="s">
        <v>258</v>
      </c>
      <c r="K848" s="1" t="s">
        <v>259</v>
      </c>
      <c r="L848" s="1">
        <v>0</v>
      </c>
      <c r="M848" s="1">
        <v>0</v>
      </c>
      <c r="N848" s="1">
        <v>8</v>
      </c>
      <c r="O848" s="1">
        <v>16</v>
      </c>
      <c r="P848" s="1">
        <v>58</v>
      </c>
      <c r="Q848" s="16">
        <v>181.375</v>
      </c>
      <c r="R848" s="21">
        <v>9.5230828131019134</v>
      </c>
      <c r="S848" s="21">
        <v>16.466440424510854</v>
      </c>
      <c r="T848" s="21">
        <v>6.9433576114089401</v>
      </c>
      <c r="U848" s="21">
        <v>0.66463663268730677</v>
      </c>
      <c r="V848" s="21">
        <v>4.3564229882010244</v>
      </c>
      <c r="W848" s="21">
        <v>3.6917863555137176</v>
      </c>
      <c r="X848" s="13" t="s">
        <v>2351</v>
      </c>
      <c r="Y8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8" s="1">
        <v>41.038904000000002</v>
      </c>
      <c r="AA848" s="1">
        <v>-80.634741000000005</v>
      </c>
      <c r="AB848" s="1">
        <v>0</v>
      </c>
      <c r="AC848" s="1">
        <v>0</v>
      </c>
    </row>
    <row r="849" spans="1:29" x14ac:dyDescent="0.25">
      <c r="A849" s="13">
        <v>71</v>
      </c>
      <c r="B849" s="22" t="s">
        <v>3201</v>
      </c>
      <c r="C849" s="17">
        <v>8</v>
      </c>
      <c r="D849" s="1" t="s">
        <v>787</v>
      </c>
      <c r="E849" s="1" t="s">
        <v>1922</v>
      </c>
      <c r="F849" s="1" t="s">
        <v>5299</v>
      </c>
      <c r="G849" s="1" t="s">
        <v>1411</v>
      </c>
      <c r="H849" s="21">
        <v>0.25500000000465661</v>
      </c>
      <c r="I849" s="21">
        <v>0</v>
      </c>
      <c r="J849" s="1" t="s">
        <v>258</v>
      </c>
      <c r="K849" s="1" t="s">
        <v>259</v>
      </c>
      <c r="L849" s="1">
        <v>0</v>
      </c>
      <c r="M849" s="1">
        <v>2</v>
      </c>
      <c r="N849" s="1">
        <v>3</v>
      </c>
      <c r="O849" s="1">
        <v>21</v>
      </c>
      <c r="P849" s="1">
        <v>59</v>
      </c>
      <c r="Q849" s="16">
        <v>263.18150436046511</v>
      </c>
      <c r="R849" s="21">
        <v>6.9155891220514665</v>
      </c>
      <c r="S849" s="21">
        <v>16.323921316042899</v>
      </c>
      <c r="T849" s="21">
        <v>9.4083321939914324</v>
      </c>
      <c r="U849" s="21">
        <v>0.48265398477954691</v>
      </c>
      <c r="V849" s="21">
        <v>4.3557648795094241</v>
      </c>
      <c r="W849" s="21">
        <v>3.8731108947298774</v>
      </c>
      <c r="X849" s="13" t="s">
        <v>2351</v>
      </c>
      <c r="Y8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49" s="1">
        <v>39.287607000000001</v>
      </c>
      <c r="AA849" s="1">
        <v>-84.305057000000005</v>
      </c>
      <c r="AB849" s="1">
        <v>0</v>
      </c>
      <c r="AC849" s="1">
        <v>0</v>
      </c>
    </row>
    <row r="850" spans="1:29" x14ac:dyDescent="0.25">
      <c r="A850" s="13">
        <v>72</v>
      </c>
      <c r="B850" s="22" t="s">
        <v>3201</v>
      </c>
      <c r="C850" s="17">
        <v>4</v>
      </c>
      <c r="D850" s="1" t="s">
        <v>800</v>
      </c>
      <c r="E850" s="1" t="s">
        <v>1923</v>
      </c>
      <c r="F850" s="1" t="s">
        <v>5300</v>
      </c>
      <c r="G850" s="1" t="s">
        <v>1412</v>
      </c>
      <c r="H850" s="21">
        <v>2.1199999999953434</v>
      </c>
      <c r="I850" s="21">
        <v>0</v>
      </c>
      <c r="J850" s="1" t="s">
        <v>258</v>
      </c>
      <c r="K850" s="1" t="s">
        <v>259</v>
      </c>
      <c r="L850" s="1">
        <v>0</v>
      </c>
      <c r="M850" s="1">
        <v>1</v>
      </c>
      <c r="N850" s="1">
        <v>15</v>
      </c>
      <c r="O850" s="1">
        <v>9</v>
      </c>
      <c r="P850" s="1">
        <v>71</v>
      </c>
      <c r="Q850" s="16">
        <v>254.81731468023256</v>
      </c>
      <c r="R850" s="21">
        <v>7.2490221193370417</v>
      </c>
      <c r="S850" s="21">
        <v>19.100807039278486</v>
      </c>
      <c r="T850" s="21">
        <v>11.851784919941444</v>
      </c>
      <c r="U850" s="21">
        <v>0.50592499784244138</v>
      </c>
      <c r="V850" s="21">
        <v>4.3497150501195492</v>
      </c>
      <c r="W850" s="21">
        <v>3.8437900522771078</v>
      </c>
      <c r="X850" s="13" t="s">
        <v>2351</v>
      </c>
      <c r="Y8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0" s="1">
        <v>40.789152000000001</v>
      </c>
      <c r="AA850" s="1">
        <v>-81.320199000000002</v>
      </c>
      <c r="AB850" s="1">
        <v>0</v>
      </c>
      <c r="AC850" s="1">
        <v>0</v>
      </c>
    </row>
    <row r="851" spans="1:29" x14ac:dyDescent="0.25">
      <c r="A851" s="13">
        <v>171</v>
      </c>
      <c r="B851" s="22" t="s">
        <v>4966</v>
      </c>
      <c r="C851" s="17">
        <v>6</v>
      </c>
      <c r="D851" s="1" t="s">
        <v>784</v>
      </c>
      <c r="E851" s="1" t="s">
        <v>4041</v>
      </c>
      <c r="F851" s="1" t="s">
        <v>4096</v>
      </c>
      <c r="G851" s="1" t="s">
        <v>4391</v>
      </c>
      <c r="H851" s="1">
        <v>1.6</v>
      </c>
      <c r="I851" s="1">
        <v>2.1</v>
      </c>
      <c r="J851" s="1" t="s">
        <v>3190</v>
      </c>
      <c r="K851" s="1" t="s">
        <v>4981</v>
      </c>
      <c r="L851" s="1">
        <v>0</v>
      </c>
      <c r="M851" s="1">
        <v>1</v>
      </c>
      <c r="N851" s="1">
        <v>8</v>
      </c>
      <c r="O851" s="1">
        <v>4</v>
      </c>
      <c r="P851" s="1">
        <v>12</v>
      </c>
      <c r="Q851" s="16">
        <v>127.80168968023256</v>
      </c>
      <c r="R851" s="21">
        <v>1.0533182615822134</v>
      </c>
      <c r="S851" s="21">
        <v>10.233803840123311</v>
      </c>
      <c r="T851" s="21">
        <v>9.1804855785410986</v>
      </c>
      <c r="U851" s="21">
        <v>5.8908774671818098E-2</v>
      </c>
      <c r="V851" s="21">
        <v>4.3487266074172162</v>
      </c>
      <c r="W851" s="21">
        <v>4.2898178327453982</v>
      </c>
      <c r="X851" s="13" t="s">
        <v>2351</v>
      </c>
      <c r="Y8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1" s="1">
        <v>0</v>
      </c>
      <c r="AA851" s="1">
        <v>0</v>
      </c>
      <c r="AB851" s="1">
        <v>0</v>
      </c>
      <c r="AC851" s="1">
        <v>0</v>
      </c>
    </row>
    <row r="852" spans="1:29" x14ac:dyDescent="0.25">
      <c r="A852" s="13">
        <v>264</v>
      </c>
      <c r="B852" s="22" t="s">
        <v>3197</v>
      </c>
      <c r="C852" s="17">
        <v>8</v>
      </c>
      <c r="D852" s="1" t="s">
        <v>787</v>
      </c>
      <c r="E852" s="1" t="s">
        <v>1072</v>
      </c>
      <c r="F852" s="1" t="s">
        <v>5689</v>
      </c>
      <c r="G852" s="1" t="s">
        <v>528</v>
      </c>
      <c r="H852" s="21">
        <v>4.0739999999932479</v>
      </c>
      <c r="I852" s="21">
        <v>0</v>
      </c>
      <c r="J852" s="1" t="s">
        <v>258</v>
      </c>
      <c r="K852" s="1" t="s">
        <v>262</v>
      </c>
      <c r="L852" s="1">
        <v>0</v>
      </c>
      <c r="M852" s="1">
        <v>3</v>
      </c>
      <c r="N852" s="1">
        <v>10</v>
      </c>
      <c r="O852" s="1">
        <v>14</v>
      </c>
      <c r="P852" s="1">
        <v>55</v>
      </c>
      <c r="Q852" s="16">
        <v>319.62381904069764</v>
      </c>
      <c r="R852" s="21">
        <v>6.081933053099764</v>
      </c>
      <c r="S852" s="21">
        <v>16.313247809577234</v>
      </c>
      <c r="T852" s="21">
        <v>10.23131475647747</v>
      </c>
      <c r="U852" s="21">
        <v>0.40755454432742816</v>
      </c>
      <c r="V852" s="21">
        <v>4.3475050751748503</v>
      </c>
      <c r="W852" s="21">
        <v>3.9399505308474221</v>
      </c>
      <c r="X852" s="13" t="s">
        <v>2351</v>
      </c>
      <c r="Y8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2" s="1">
        <v>39.164926000000001</v>
      </c>
      <c r="AA852" s="1">
        <v>-84.520396000000005</v>
      </c>
      <c r="AB852" s="1">
        <v>0</v>
      </c>
      <c r="AC852" s="1">
        <v>0</v>
      </c>
    </row>
    <row r="853" spans="1:29" x14ac:dyDescent="0.25">
      <c r="A853" s="13">
        <v>73</v>
      </c>
      <c r="B853" s="22" t="s">
        <v>3201</v>
      </c>
      <c r="C853" s="17">
        <v>4</v>
      </c>
      <c r="D853" s="1" t="s">
        <v>798</v>
      </c>
      <c r="E853" s="1" t="s">
        <v>1924</v>
      </c>
      <c r="F853" s="1" t="s">
        <v>3301</v>
      </c>
      <c r="G853" s="1" t="s">
        <v>1413</v>
      </c>
      <c r="H853" s="21">
        <v>12.581999999994878</v>
      </c>
      <c r="I853" s="21">
        <v>0</v>
      </c>
      <c r="J853" s="1" t="s">
        <v>258</v>
      </c>
      <c r="K853" s="1" t="s">
        <v>259</v>
      </c>
      <c r="L853" s="1">
        <v>0</v>
      </c>
      <c r="M853" s="1">
        <v>1</v>
      </c>
      <c r="N853" s="1">
        <v>11</v>
      </c>
      <c r="O853" s="1">
        <v>14</v>
      </c>
      <c r="P853" s="1">
        <v>50</v>
      </c>
      <c r="Q853" s="16">
        <v>229.81731468023256</v>
      </c>
      <c r="R853" s="21">
        <v>5.7372136645939564</v>
      </c>
      <c r="S853" s="21">
        <v>15.063341584785999</v>
      </c>
      <c r="T853" s="21">
        <v>9.3261279201920431</v>
      </c>
      <c r="U853" s="21">
        <v>0.40041260229273234</v>
      </c>
      <c r="V853" s="21">
        <v>4.3460615409710392</v>
      </c>
      <c r="W853" s="21">
        <v>3.9456489386783069</v>
      </c>
      <c r="X853" s="13" t="s">
        <v>2351</v>
      </c>
      <c r="Y8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3" s="1">
        <v>41.156903</v>
      </c>
      <c r="AA853" s="1">
        <v>-81.218954999999994</v>
      </c>
      <c r="AB853" s="1">
        <v>0</v>
      </c>
      <c r="AC853" s="1">
        <v>0</v>
      </c>
    </row>
    <row r="854" spans="1:29" x14ac:dyDescent="0.25">
      <c r="A854" s="13">
        <v>305</v>
      </c>
      <c r="B854" s="22" t="s">
        <v>4937</v>
      </c>
      <c r="C854" s="17">
        <v>7</v>
      </c>
      <c r="D854" s="1" t="s">
        <v>3196</v>
      </c>
      <c r="E854" s="1" t="s">
        <v>4505</v>
      </c>
      <c r="F854" s="1" t="s">
        <v>4519</v>
      </c>
      <c r="G854" s="1" t="s">
        <v>3918</v>
      </c>
      <c r="H854" s="1">
        <v>13.1</v>
      </c>
      <c r="I854" s="1">
        <v>13.6</v>
      </c>
      <c r="J854" s="1" t="s">
        <v>3190</v>
      </c>
      <c r="K854" s="1" t="s">
        <v>4988</v>
      </c>
      <c r="L854" s="1">
        <v>0</v>
      </c>
      <c r="M854" s="1">
        <v>2</v>
      </c>
      <c r="N854" s="1">
        <v>9</v>
      </c>
      <c r="O854" s="1">
        <v>4</v>
      </c>
      <c r="P854" s="1">
        <v>51</v>
      </c>
      <c r="Q854" s="16">
        <v>219.02525436046511</v>
      </c>
      <c r="R854" s="21">
        <v>1.278873566996082</v>
      </c>
      <c r="S854" s="21">
        <v>27.879521183859897</v>
      </c>
      <c r="T854" s="21">
        <v>26.600647616863814</v>
      </c>
      <c r="U854" s="21">
        <v>9.6639560045914674E-2</v>
      </c>
      <c r="V854" s="21">
        <v>4.3429068979538998</v>
      </c>
      <c r="W854" s="21">
        <v>4.2462673379079856</v>
      </c>
      <c r="X854" s="13" t="s">
        <v>2351</v>
      </c>
      <c r="Y8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4" s="1">
        <v>39.7663951117</v>
      </c>
      <c r="AA854" s="1">
        <v>-84.198895017500007</v>
      </c>
      <c r="AB854" s="1">
        <v>39.771045911400002</v>
      </c>
      <c r="AC854" s="1">
        <v>-84.192467855499999</v>
      </c>
    </row>
    <row r="855" spans="1:29" x14ac:dyDescent="0.25">
      <c r="A855" s="13">
        <v>74</v>
      </c>
      <c r="B855" s="22" t="s">
        <v>3201</v>
      </c>
      <c r="C855" s="17">
        <v>8</v>
      </c>
      <c r="D855" s="1" t="s">
        <v>788</v>
      </c>
      <c r="E855" s="1" t="s">
        <v>1925</v>
      </c>
      <c r="F855" s="1" t="s">
        <v>5301</v>
      </c>
      <c r="G855" s="1" t="s">
        <v>1414</v>
      </c>
      <c r="H855" s="21">
        <v>0</v>
      </c>
      <c r="I855" s="21">
        <v>0</v>
      </c>
      <c r="J855" s="1" t="s">
        <v>258</v>
      </c>
      <c r="K855" s="1" t="s">
        <v>259</v>
      </c>
      <c r="L855" s="1">
        <v>1</v>
      </c>
      <c r="M855" s="1">
        <v>0</v>
      </c>
      <c r="N855" s="1">
        <v>9</v>
      </c>
      <c r="O855" s="1">
        <v>14</v>
      </c>
      <c r="P855" s="1">
        <v>138</v>
      </c>
      <c r="Q855" s="16">
        <v>304.72356468023258</v>
      </c>
      <c r="R855" s="21">
        <v>8.8604019659974345</v>
      </c>
      <c r="S855" s="21">
        <v>32.627231246233229</v>
      </c>
      <c r="T855" s="21">
        <v>23.766829280235797</v>
      </c>
      <c r="U855" s="21">
        <v>0.61838669709292871</v>
      </c>
      <c r="V855" s="21">
        <v>4.3353469947032721</v>
      </c>
      <c r="W855" s="21">
        <v>3.7169602976103433</v>
      </c>
      <c r="X855" s="13" t="s">
        <v>2351</v>
      </c>
      <c r="Y8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5" s="1">
        <v>39.390779000000002</v>
      </c>
      <c r="AA855" s="1">
        <v>-84.505651999999998</v>
      </c>
      <c r="AB855" s="1">
        <v>0</v>
      </c>
      <c r="AC855" s="1">
        <v>0</v>
      </c>
    </row>
    <row r="856" spans="1:29" x14ac:dyDescent="0.25">
      <c r="A856" s="13">
        <v>172</v>
      </c>
      <c r="B856" s="22" t="s">
        <v>4966</v>
      </c>
      <c r="C856" s="17">
        <v>5</v>
      </c>
      <c r="D856" s="1" t="s">
        <v>797</v>
      </c>
      <c r="E856" s="1" t="s">
        <v>4097</v>
      </c>
      <c r="F856" s="1" t="s">
        <v>4098</v>
      </c>
      <c r="G856" s="1" t="s">
        <v>3762</v>
      </c>
      <c r="H856" s="1">
        <v>15.7</v>
      </c>
      <c r="I856" s="1">
        <v>16.2</v>
      </c>
      <c r="J856" s="1" t="s">
        <v>3190</v>
      </c>
      <c r="K856" s="1" t="s">
        <v>4982</v>
      </c>
      <c r="L856" s="1">
        <v>1</v>
      </c>
      <c r="M856" s="1">
        <v>4</v>
      </c>
      <c r="N856" s="1">
        <v>6</v>
      </c>
      <c r="O856" s="1">
        <v>8</v>
      </c>
      <c r="P856" s="1">
        <v>74</v>
      </c>
      <c r="Q856" s="16">
        <v>377.16469840116281</v>
      </c>
      <c r="R856" s="21">
        <v>0.72703186455214375</v>
      </c>
      <c r="S856" s="21">
        <v>37.551159187198351</v>
      </c>
      <c r="T856" s="21">
        <v>36.824127322646206</v>
      </c>
      <c r="U856" s="21">
        <v>4.0729618768843436E-2</v>
      </c>
      <c r="V856" s="21">
        <v>4.3344959890358057</v>
      </c>
      <c r="W856" s="21">
        <v>4.2937663702669626</v>
      </c>
      <c r="X856" s="13" t="s">
        <v>2351</v>
      </c>
      <c r="Y8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6" s="1">
        <v>39.7140096085</v>
      </c>
      <c r="AA856" s="1">
        <v>-82.574728468399996</v>
      </c>
      <c r="AB856" s="1">
        <v>39.7146900065</v>
      </c>
      <c r="AC856" s="1">
        <v>-82.565361571500006</v>
      </c>
    </row>
    <row r="857" spans="1:29" x14ac:dyDescent="0.25">
      <c r="A857" s="13">
        <v>306</v>
      </c>
      <c r="B857" s="22" t="s">
        <v>4937</v>
      </c>
      <c r="C857" s="17">
        <v>6</v>
      </c>
      <c r="D857" s="1" t="s">
        <v>784</v>
      </c>
      <c r="E857" s="1" t="s">
        <v>4493</v>
      </c>
      <c r="F857" s="1" t="s">
        <v>4494</v>
      </c>
      <c r="G857" s="1" t="s">
        <v>4565</v>
      </c>
      <c r="H857" s="1">
        <v>21.8</v>
      </c>
      <c r="I857" s="1">
        <v>22.3</v>
      </c>
      <c r="J857" s="1" t="s">
        <v>3190</v>
      </c>
      <c r="K857" s="1" t="s">
        <v>4987</v>
      </c>
      <c r="L857" s="1">
        <v>0</v>
      </c>
      <c r="M857" s="1">
        <v>1</v>
      </c>
      <c r="N857" s="1">
        <v>8</v>
      </c>
      <c r="O857" s="1">
        <v>3</v>
      </c>
      <c r="P857" s="1">
        <v>29</v>
      </c>
      <c r="Q857" s="16">
        <v>140.36418968023256</v>
      </c>
      <c r="R857" s="21">
        <v>1.245569532135149</v>
      </c>
      <c r="S857" s="21">
        <v>16.867252168672167</v>
      </c>
      <c r="T857" s="21">
        <v>15.621682636537017</v>
      </c>
      <c r="U857" s="21">
        <v>7.1443562460357518E-2</v>
      </c>
      <c r="V857" s="21">
        <v>4.3276871396667014</v>
      </c>
      <c r="W857" s="21">
        <v>4.2562435772063436</v>
      </c>
      <c r="X857" s="13" t="s">
        <v>2351</v>
      </c>
      <c r="Y8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7" s="1">
        <v>40.111363614299997</v>
      </c>
      <c r="AA857" s="1">
        <v>-83.053954164000004</v>
      </c>
      <c r="AB857" s="1">
        <v>40.112071573599998</v>
      </c>
      <c r="AC857" s="1">
        <v>-83.044568593700006</v>
      </c>
    </row>
    <row r="858" spans="1:29" x14ac:dyDescent="0.25">
      <c r="A858" s="13">
        <v>265</v>
      </c>
      <c r="B858" s="22" t="s">
        <v>3197</v>
      </c>
      <c r="C858" s="17">
        <v>8</v>
      </c>
      <c r="D858" s="1" t="s">
        <v>787</v>
      </c>
      <c r="E858" s="1" t="s">
        <v>1073</v>
      </c>
      <c r="F858" s="1" t="s">
        <v>5415</v>
      </c>
      <c r="G858" s="1" t="s">
        <v>529</v>
      </c>
      <c r="H858" s="21">
        <v>12.790999999997439</v>
      </c>
      <c r="I858" s="21">
        <v>0</v>
      </c>
      <c r="J858" s="1" t="s">
        <v>258</v>
      </c>
      <c r="K858" s="1" t="s">
        <v>259</v>
      </c>
      <c r="L858" s="1">
        <v>0</v>
      </c>
      <c r="M858" s="1">
        <v>1</v>
      </c>
      <c r="N858" s="1">
        <v>13</v>
      </c>
      <c r="O858" s="1">
        <v>7</v>
      </c>
      <c r="P858" s="1">
        <v>55</v>
      </c>
      <c r="Q858" s="16">
        <v>216.84856468023256</v>
      </c>
      <c r="R858" s="21">
        <v>7.0465772515687348</v>
      </c>
      <c r="S858" s="21">
        <v>17.925069547722071</v>
      </c>
      <c r="T858" s="21">
        <v>10.878492296153336</v>
      </c>
      <c r="U858" s="21">
        <v>0.48334459308033151</v>
      </c>
      <c r="V858" s="21">
        <v>4.3232722608752621</v>
      </c>
      <c r="W858" s="21">
        <v>3.8399276677949308</v>
      </c>
      <c r="X858" s="13" t="s">
        <v>2351</v>
      </c>
      <c r="Y8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8" s="1">
        <v>39.114043000000002</v>
      </c>
      <c r="AA858" s="1">
        <v>-84.574280000000002</v>
      </c>
      <c r="AB858" s="1">
        <v>0</v>
      </c>
      <c r="AC858" s="1">
        <v>0</v>
      </c>
    </row>
    <row r="859" spans="1:29" x14ac:dyDescent="0.25">
      <c r="A859" s="13">
        <v>307</v>
      </c>
      <c r="B859" s="22" t="s">
        <v>4937</v>
      </c>
      <c r="C859" s="17">
        <v>6</v>
      </c>
      <c r="D859" s="1" t="s">
        <v>784</v>
      </c>
      <c r="E859" s="1" t="s">
        <v>3848</v>
      </c>
      <c r="F859" s="1" t="s">
        <v>3855</v>
      </c>
      <c r="G859" s="1" t="s">
        <v>3917</v>
      </c>
      <c r="H859" s="1">
        <v>23.5</v>
      </c>
      <c r="I859" s="1">
        <v>24</v>
      </c>
      <c r="J859" s="1" t="s">
        <v>3190</v>
      </c>
      <c r="K859" s="1" t="s">
        <v>4989</v>
      </c>
      <c r="L859" s="1">
        <v>0</v>
      </c>
      <c r="M859" s="1">
        <v>0</v>
      </c>
      <c r="N859" s="1">
        <v>10</v>
      </c>
      <c r="O859" s="1">
        <v>4</v>
      </c>
      <c r="P859" s="1">
        <v>18</v>
      </c>
      <c r="Q859" s="16">
        <v>101.21875</v>
      </c>
      <c r="R859" s="21">
        <v>1.0318661454673705</v>
      </c>
      <c r="S859" s="21">
        <v>12.333696114018403</v>
      </c>
      <c r="T859" s="21">
        <v>11.301829968551033</v>
      </c>
      <c r="U859" s="21">
        <v>9.212790235903566E-2</v>
      </c>
      <c r="V859" s="21">
        <v>4.3230588091386535</v>
      </c>
      <c r="W859" s="21">
        <v>4.2309309067796175</v>
      </c>
      <c r="X859" s="13" t="s">
        <v>2351</v>
      </c>
      <c r="Y8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59" s="1">
        <v>40.045439655099997</v>
      </c>
      <c r="AA859" s="1">
        <v>-82.997448416799998</v>
      </c>
      <c r="AB859" s="1">
        <v>40.052670883700003</v>
      </c>
      <c r="AC859" s="1">
        <v>-82.9979711501</v>
      </c>
    </row>
    <row r="860" spans="1:29" x14ac:dyDescent="0.25">
      <c r="A860" s="13">
        <v>173</v>
      </c>
      <c r="B860" s="22" t="s">
        <v>4966</v>
      </c>
      <c r="C860" s="17">
        <v>12</v>
      </c>
      <c r="D860" s="1" t="s">
        <v>785</v>
      </c>
      <c r="E860" s="1" t="s">
        <v>4099</v>
      </c>
      <c r="F860" s="1" t="s">
        <v>4100</v>
      </c>
      <c r="G860" s="1" t="s">
        <v>4410</v>
      </c>
      <c r="H860" s="1">
        <v>10.9</v>
      </c>
      <c r="I860" s="1">
        <v>11.4</v>
      </c>
      <c r="J860" s="1" t="s">
        <v>3190</v>
      </c>
      <c r="K860" s="1" t="s">
        <v>4982</v>
      </c>
      <c r="L860" s="1">
        <v>0</v>
      </c>
      <c r="M860" s="1">
        <v>1</v>
      </c>
      <c r="N860" s="1">
        <v>2</v>
      </c>
      <c r="O860" s="1">
        <v>21</v>
      </c>
      <c r="P860" s="1">
        <v>60</v>
      </c>
      <c r="Q860" s="16">
        <v>211.95793968023256</v>
      </c>
      <c r="R860" s="21">
        <v>0.47041427151076043</v>
      </c>
      <c r="S860" s="21">
        <v>32.315309365657065</v>
      </c>
      <c r="T860" s="21">
        <v>31.844895094146302</v>
      </c>
      <c r="U860" s="21">
        <v>2.6381434173997208E-2</v>
      </c>
      <c r="V860" s="21">
        <v>4.3223844664383071</v>
      </c>
      <c r="W860" s="21">
        <v>4.2960030322643101</v>
      </c>
      <c r="X860" s="13" t="s">
        <v>2351</v>
      </c>
      <c r="Y8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0" s="1">
        <v>41.433494490000001</v>
      </c>
      <c r="AA860" s="1">
        <v>-81.7799606154</v>
      </c>
      <c r="AB860" s="1">
        <v>41.440724029800002</v>
      </c>
      <c r="AC860" s="1">
        <v>-81.779836398200004</v>
      </c>
    </row>
    <row r="861" spans="1:29" x14ac:dyDescent="0.25">
      <c r="A861" s="13">
        <v>266</v>
      </c>
      <c r="B861" s="22" t="s">
        <v>3197</v>
      </c>
      <c r="C861" s="17">
        <v>7</v>
      </c>
      <c r="D861" s="1" t="s">
        <v>789</v>
      </c>
      <c r="E861" s="1" t="s">
        <v>1074</v>
      </c>
      <c r="F861" s="1" t="s">
        <v>5690</v>
      </c>
      <c r="G861" s="1" t="s">
        <v>530</v>
      </c>
      <c r="H861" s="21">
        <v>14.630999999993946</v>
      </c>
      <c r="I861" s="21">
        <v>0</v>
      </c>
      <c r="J861" s="1" t="s">
        <v>258</v>
      </c>
      <c r="K861" s="1" t="s">
        <v>259</v>
      </c>
      <c r="L861" s="1">
        <v>1</v>
      </c>
      <c r="M861" s="1">
        <v>2</v>
      </c>
      <c r="N861" s="1">
        <v>11</v>
      </c>
      <c r="O861" s="1">
        <v>11</v>
      </c>
      <c r="P861" s="1">
        <v>61</v>
      </c>
      <c r="Q861" s="16">
        <v>318.85819404069764</v>
      </c>
      <c r="R861" s="21">
        <v>6.1883465189442823</v>
      </c>
      <c r="S861" s="21">
        <v>16.956145354106948</v>
      </c>
      <c r="T861" s="21">
        <v>10.767798835162665</v>
      </c>
      <c r="U861" s="21">
        <v>0.42447612837471127</v>
      </c>
      <c r="V861" s="21">
        <v>4.3212194857677675</v>
      </c>
      <c r="W861" s="21">
        <v>3.8967433573930563</v>
      </c>
      <c r="X861" s="13" t="s">
        <v>2351</v>
      </c>
      <c r="Y8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1" s="1">
        <v>39.923332000000002</v>
      </c>
      <c r="AA861" s="1">
        <v>-83.779605000000004</v>
      </c>
      <c r="AB861" s="1">
        <v>0</v>
      </c>
      <c r="AC861" s="1">
        <v>0</v>
      </c>
    </row>
    <row r="862" spans="1:29" x14ac:dyDescent="0.25">
      <c r="A862" s="13">
        <v>308</v>
      </c>
      <c r="B862" s="22" t="s">
        <v>4937</v>
      </c>
      <c r="C862" s="17">
        <v>6</v>
      </c>
      <c r="D862" s="1" t="s">
        <v>784</v>
      </c>
      <c r="E862" s="1" t="s">
        <v>4493</v>
      </c>
      <c r="F862" s="1" t="s">
        <v>4494</v>
      </c>
      <c r="G862" s="1" t="s">
        <v>4565</v>
      </c>
      <c r="H862" s="1">
        <v>11.7</v>
      </c>
      <c r="I862" s="1">
        <v>12.2</v>
      </c>
      <c r="J862" s="1" t="s">
        <v>3190</v>
      </c>
      <c r="K862" s="1" t="s">
        <v>4986</v>
      </c>
      <c r="L862" s="1">
        <v>0</v>
      </c>
      <c r="M862" s="1">
        <v>0</v>
      </c>
      <c r="N862" s="1">
        <v>8</v>
      </c>
      <c r="O862" s="1">
        <v>9</v>
      </c>
      <c r="P862" s="1">
        <v>17</v>
      </c>
      <c r="Q862" s="16">
        <v>109.3125</v>
      </c>
      <c r="R862" s="21">
        <v>0.97304428328774439</v>
      </c>
      <c r="S862" s="21">
        <v>13.720238116637329</v>
      </c>
      <c r="T862" s="21">
        <v>12.747193833349584</v>
      </c>
      <c r="U862" s="21">
        <v>3.4927143138895195E-2</v>
      </c>
      <c r="V862" s="21">
        <v>4.3204984315324078</v>
      </c>
      <c r="W862" s="21">
        <v>4.2855712883935126</v>
      </c>
      <c r="X862" s="13" t="s">
        <v>2351</v>
      </c>
      <c r="Y8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2" s="1">
        <v>40.019764167799998</v>
      </c>
      <c r="AA862" s="1">
        <v>-83.120926420499998</v>
      </c>
      <c r="AB862" s="1">
        <v>40.026935629800001</v>
      </c>
      <c r="AC862" s="1">
        <v>-83.1222360987</v>
      </c>
    </row>
    <row r="863" spans="1:29" x14ac:dyDescent="0.25">
      <c r="A863" s="13">
        <v>174</v>
      </c>
      <c r="B863" s="22" t="s">
        <v>4966</v>
      </c>
      <c r="C863" s="17">
        <v>12</v>
      </c>
      <c r="D863" s="1" t="s">
        <v>785</v>
      </c>
      <c r="E863" s="1" t="s">
        <v>3941</v>
      </c>
      <c r="F863" s="1" t="s">
        <v>3928</v>
      </c>
      <c r="G863" s="1" t="s">
        <v>4358</v>
      </c>
      <c r="H863" s="1">
        <v>11.6</v>
      </c>
      <c r="I863" s="1">
        <v>12.1</v>
      </c>
      <c r="J863" s="1" t="s">
        <v>3190</v>
      </c>
      <c r="K863" s="1" t="s">
        <v>4981</v>
      </c>
      <c r="L863" s="1">
        <v>1</v>
      </c>
      <c r="M863" s="1">
        <v>0</v>
      </c>
      <c r="N863" s="1">
        <v>4</v>
      </c>
      <c r="O863" s="1">
        <v>7</v>
      </c>
      <c r="P863" s="1">
        <v>12</v>
      </c>
      <c r="Q863" s="16">
        <v>114.92668968023256</v>
      </c>
      <c r="R863" s="21">
        <v>2.2987186017799814</v>
      </c>
      <c r="S863" s="21">
        <v>9.4335533605235469</v>
      </c>
      <c r="T863" s="21">
        <v>7.1348347587435654</v>
      </c>
      <c r="U863" s="21">
        <v>0.13905254711754925</v>
      </c>
      <c r="V863" s="21">
        <v>4.3184073446539912</v>
      </c>
      <c r="W863" s="21">
        <v>4.1793547975364422</v>
      </c>
      <c r="X863" s="13" t="s">
        <v>2351</v>
      </c>
      <c r="Y8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3" s="1">
        <v>41.437391430700004</v>
      </c>
      <c r="AA863" s="1">
        <v>-81.682818901700003</v>
      </c>
      <c r="AB863" s="1">
        <v>41.443993394400003</v>
      </c>
      <c r="AC863" s="1">
        <v>-81.686458388399998</v>
      </c>
    </row>
    <row r="864" spans="1:29" x14ac:dyDescent="0.25">
      <c r="A864" s="13">
        <v>267</v>
      </c>
      <c r="B864" s="22" t="s">
        <v>3197</v>
      </c>
      <c r="C864" s="17">
        <v>6</v>
      </c>
      <c r="D864" s="1" t="s">
        <v>784</v>
      </c>
      <c r="E864" s="1" t="s">
        <v>1075</v>
      </c>
      <c r="F864" s="1" t="s">
        <v>5000</v>
      </c>
      <c r="G864" s="1" t="s">
        <v>531</v>
      </c>
      <c r="H864" s="21">
        <v>7.9959999999991851</v>
      </c>
      <c r="I864" s="21">
        <v>0</v>
      </c>
      <c r="J864" s="1" t="s">
        <v>258</v>
      </c>
      <c r="K864" s="1" t="s">
        <v>261</v>
      </c>
      <c r="L864" s="1">
        <v>0</v>
      </c>
      <c r="M864" s="1">
        <v>3</v>
      </c>
      <c r="N864" s="1">
        <v>10</v>
      </c>
      <c r="O864" s="1">
        <v>9</v>
      </c>
      <c r="P864" s="1">
        <v>70</v>
      </c>
      <c r="Q864" s="16">
        <v>312.43631904069764</v>
      </c>
      <c r="R864" s="21">
        <v>8.8791806988953965</v>
      </c>
      <c r="S864" s="21">
        <v>20.057110967698115</v>
      </c>
      <c r="T864" s="21">
        <v>11.177930268802719</v>
      </c>
      <c r="U864" s="21">
        <v>0.61720492160271145</v>
      </c>
      <c r="V864" s="21">
        <v>4.3181818992195335</v>
      </c>
      <c r="W864" s="21">
        <v>3.700976977616822</v>
      </c>
      <c r="X864" s="13" t="s">
        <v>2351</v>
      </c>
      <c r="Y8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4" s="1">
        <v>39.901197000000003</v>
      </c>
      <c r="AA864" s="1">
        <v>-83.077888000000002</v>
      </c>
      <c r="AB864" s="1">
        <v>0</v>
      </c>
      <c r="AC864" s="1">
        <v>0</v>
      </c>
    </row>
    <row r="865" spans="1:29" x14ac:dyDescent="0.25">
      <c r="A865" s="13">
        <v>175</v>
      </c>
      <c r="B865" s="22" t="s">
        <v>4966</v>
      </c>
      <c r="C865" s="17">
        <v>7</v>
      </c>
      <c r="D865" s="1" t="s">
        <v>3196</v>
      </c>
      <c r="E865" s="1" t="s">
        <v>4101</v>
      </c>
      <c r="F865" s="1" t="s">
        <v>4102</v>
      </c>
      <c r="G865" s="1" t="s">
        <v>4411</v>
      </c>
      <c r="H865" s="1">
        <v>6.8</v>
      </c>
      <c r="I865" s="1">
        <v>7.3</v>
      </c>
      <c r="J865" s="1" t="s">
        <v>3190</v>
      </c>
      <c r="K865" s="1" t="s">
        <v>4982</v>
      </c>
      <c r="L865" s="1">
        <v>0</v>
      </c>
      <c r="M865" s="1">
        <v>0</v>
      </c>
      <c r="N865" s="1">
        <v>17</v>
      </c>
      <c r="O865" s="1">
        <v>10</v>
      </c>
      <c r="P865" s="1">
        <v>79</v>
      </c>
      <c r="Q865" s="16">
        <v>234.671875</v>
      </c>
      <c r="R865" s="21">
        <v>0.41584546157375157</v>
      </c>
      <c r="S865" s="21">
        <v>36.394708599744931</v>
      </c>
      <c r="T865" s="21">
        <v>35.978863138171178</v>
      </c>
      <c r="U865" s="21">
        <v>2.3327852322232168E-2</v>
      </c>
      <c r="V865" s="21">
        <v>4.3176514390824581</v>
      </c>
      <c r="W865" s="21">
        <v>4.2943235867602256</v>
      </c>
      <c r="X865" s="13" t="s">
        <v>2351</v>
      </c>
      <c r="Y8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5" s="1">
        <v>39.861530231099998</v>
      </c>
      <c r="AA865" s="1">
        <v>-84.138393113000006</v>
      </c>
      <c r="AB865" s="1">
        <v>39.868764423000002</v>
      </c>
      <c r="AC865" s="1">
        <v>-84.137678476199994</v>
      </c>
    </row>
    <row r="866" spans="1:29" x14ac:dyDescent="0.25">
      <c r="A866" s="13">
        <v>268</v>
      </c>
      <c r="B866" s="22" t="s">
        <v>3197</v>
      </c>
      <c r="C866" s="17">
        <v>6</v>
      </c>
      <c r="D866" s="1" t="s">
        <v>784</v>
      </c>
      <c r="E866" s="1" t="s">
        <v>1076</v>
      </c>
      <c r="F866" s="1" t="s">
        <v>5625</v>
      </c>
      <c r="G866" s="1" t="s">
        <v>532</v>
      </c>
      <c r="H866" s="21">
        <v>0.89200000000710133</v>
      </c>
      <c r="I866" s="21">
        <v>0</v>
      </c>
      <c r="J866" s="1" t="s">
        <v>258</v>
      </c>
      <c r="K866" s="1" t="s">
        <v>259</v>
      </c>
      <c r="L866" s="1">
        <v>0</v>
      </c>
      <c r="M866" s="1">
        <v>1</v>
      </c>
      <c r="N866" s="1">
        <v>14</v>
      </c>
      <c r="O866" s="1">
        <v>9</v>
      </c>
      <c r="P866" s="1">
        <v>51</v>
      </c>
      <c r="Q866" s="16">
        <v>228.27043968023256</v>
      </c>
      <c r="R866" s="21">
        <v>7.5122059185548418</v>
      </c>
      <c r="S866" s="21">
        <v>15.049281469514169</v>
      </c>
      <c r="T866" s="21">
        <v>7.5370755509593268</v>
      </c>
      <c r="U866" s="21">
        <v>0.51528337563193605</v>
      </c>
      <c r="V866" s="21">
        <v>4.3165740687854992</v>
      </c>
      <c r="W866" s="21">
        <v>3.8012906931535633</v>
      </c>
      <c r="X866" s="13" t="s">
        <v>2351</v>
      </c>
      <c r="Y8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6" s="1">
        <v>39.987838000000004</v>
      </c>
      <c r="AA866" s="1">
        <v>-83.025588999999997</v>
      </c>
      <c r="AB866" s="1">
        <v>0</v>
      </c>
      <c r="AC866" s="1">
        <v>0</v>
      </c>
    </row>
    <row r="867" spans="1:29" x14ac:dyDescent="0.25">
      <c r="A867" s="13">
        <v>176</v>
      </c>
      <c r="B867" s="22" t="s">
        <v>4966</v>
      </c>
      <c r="C867" s="17">
        <v>12</v>
      </c>
      <c r="D867" s="1" t="s">
        <v>785</v>
      </c>
      <c r="E867" s="1" t="s">
        <v>4020</v>
      </c>
      <c r="F867" s="1" t="s">
        <v>4021</v>
      </c>
      <c r="G867" s="1" t="s">
        <v>4385</v>
      </c>
      <c r="H867" s="1">
        <v>0.5</v>
      </c>
      <c r="I867" s="1">
        <v>1</v>
      </c>
      <c r="J867" s="1" t="s">
        <v>3190</v>
      </c>
      <c r="K867" s="1" t="s">
        <v>4982</v>
      </c>
      <c r="L867" s="1">
        <v>0</v>
      </c>
      <c r="M867" s="1">
        <v>4</v>
      </c>
      <c r="N867" s="1">
        <v>11</v>
      </c>
      <c r="O867" s="1">
        <v>22</v>
      </c>
      <c r="P867" s="1">
        <v>51</v>
      </c>
      <c r="Q867" s="16">
        <v>403.34738372093022</v>
      </c>
      <c r="R867" s="21">
        <v>0.25991122507155284</v>
      </c>
      <c r="S867" s="21">
        <v>29.0756650406929</v>
      </c>
      <c r="T867" s="21">
        <v>28.815753815621349</v>
      </c>
      <c r="U867" s="21">
        <v>1.4596736821586395E-2</v>
      </c>
      <c r="V867" s="21">
        <v>4.3153779722757948</v>
      </c>
      <c r="W867" s="21">
        <v>4.3007812354542088</v>
      </c>
      <c r="X867" s="13" t="s">
        <v>2351</v>
      </c>
      <c r="Y8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7" s="1">
        <v>41.419751318800003</v>
      </c>
      <c r="AA867" s="1">
        <v>-81.566028370200002</v>
      </c>
      <c r="AB867" s="1">
        <v>41.426868407100002</v>
      </c>
      <c r="AC867" s="1">
        <v>-81.564800962500001</v>
      </c>
    </row>
    <row r="868" spans="1:29" x14ac:dyDescent="0.25">
      <c r="A868" s="13">
        <v>309</v>
      </c>
      <c r="B868" s="22" t="s">
        <v>4937</v>
      </c>
      <c r="C868" s="17">
        <v>4</v>
      </c>
      <c r="D868" s="1" t="s">
        <v>795</v>
      </c>
      <c r="E868" s="1" t="s">
        <v>4543</v>
      </c>
      <c r="F868" s="1" t="s">
        <v>4529</v>
      </c>
      <c r="G868" s="1" t="s">
        <v>3921</v>
      </c>
      <c r="H868" s="1">
        <v>11.4</v>
      </c>
      <c r="I868" s="1">
        <v>11.9</v>
      </c>
      <c r="J868" s="1" t="s">
        <v>3190</v>
      </c>
      <c r="K868" s="1" t="s">
        <v>4989</v>
      </c>
      <c r="L868" s="1">
        <v>0</v>
      </c>
      <c r="M868" s="1">
        <v>1</v>
      </c>
      <c r="N868" s="1">
        <v>7</v>
      </c>
      <c r="O868" s="1">
        <v>7</v>
      </c>
      <c r="P868" s="1">
        <v>69</v>
      </c>
      <c r="Q868" s="16">
        <v>191.56731468023256</v>
      </c>
      <c r="R868" s="21">
        <v>0.87733371320160969</v>
      </c>
      <c r="S868" s="21">
        <v>33.376341569163358</v>
      </c>
      <c r="T868" s="21">
        <v>32.49900785596175</v>
      </c>
      <c r="U868" s="21">
        <v>7.2736133856129273E-2</v>
      </c>
      <c r="V868" s="21">
        <v>4.3117103034077902</v>
      </c>
      <c r="W868" s="21">
        <v>4.2389741695516605</v>
      </c>
      <c r="X868" s="13" t="s">
        <v>2351</v>
      </c>
      <c r="Y8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8" s="1">
        <v>41.061989609500003</v>
      </c>
      <c r="AA868" s="1">
        <v>-81.507798169400004</v>
      </c>
      <c r="AB868" s="1">
        <v>41.062485079299996</v>
      </c>
      <c r="AC868" s="1">
        <v>-81.498435034600007</v>
      </c>
    </row>
    <row r="869" spans="1:29" x14ac:dyDescent="0.25">
      <c r="A869" s="13">
        <v>177</v>
      </c>
      <c r="B869" s="22" t="s">
        <v>4966</v>
      </c>
      <c r="C869" s="17">
        <v>2</v>
      </c>
      <c r="D869" s="1" t="s">
        <v>786</v>
      </c>
      <c r="E869" s="1" t="s">
        <v>4103</v>
      </c>
      <c r="F869" s="1" t="s">
        <v>3988</v>
      </c>
      <c r="G869" s="1" t="s">
        <v>3712</v>
      </c>
      <c r="H869" s="1">
        <v>13.7</v>
      </c>
      <c r="I869" s="1">
        <v>14.2</v>
      </c>
      <c r="J869" s="1" t="s">
        <v>3190</v>
      </c>
      <c r="K869" s="1" t="s">
        <v>4983</v>
      </c>
      <c r="L869" s="1">
        <v>0</v>
      </c>
      <c r="M869" s="1">
        <v>2</v>
      </c>
      <c r="N869" s="1">
        <v>11</v>
      </c>
      <c r="O869" s="1">
        <v>17</v>
      </c>
      <c r="P869" s="1">
        <v>83</v>
      </c>
      <c r="Q869" s="16">
        <v>321.80650436046511</v>
      </c>
      <c r="R869" s="21">
        <v>0.33834763983520166</v>
      </c>
      <c r="S869" s="21">
        <v>43.608766508474694</v>
      </c>
      <c r="T869" s="21">
        <v>43.270418868639496</v>
      </c>
      <c r="U869" s="21">
        <v>1.8709869981538778E-2</v>
      </c>
      <c r="V869" s="21">
        <v>4.3099929452486379</v>
      </c>
      <c r="W869" s="21">
        <v>4.2912830752670992</v>
      </c>
      <c r="X869" s="13" t="s">
        <v>2351</v>
      </c>
      <c r="Y8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69" s="1">
        <v>41.623773551900001</v>
      </c>
      <c r="AA869" s="1">
        <v>-83.627875339400006</v>
      </c>
      <c r="AB869" s="1">
        <v>41.625958930400003</v>
      </c>
      <c r="AC869" s="1">
        <v>-83.618683798000006</v>
      </c>
    </row>
    <row r="870" spans="1:29" x14ac:dyDescent="0.25">
      <c r="A870" s="13">
        <v>310</v>
      </c>
      <c r="B870" s="22" t="s">
        <v>4937</v>
      </c>
      <c r="C870" s="17">
        <v>8</v>
      </c>
      <c r="D870" s="1" t="s">
        <v>787</v>
      </c>
      <c r="E870" s="1" t="s">
        <v>4522</v>
      </c>
      <c r="F870" s="1" t="s">
        <v>4523</v>
      </c>
      <c r="G870" s="1" t="s">
        <v>3917</v>
      </c>
      <c r="H870" s="1">
        <v>2.6</v>
      </c>
      <c r="I870" s="1">
        <v>3.1</v>
      </c>
      <c r="J870" s="1" t="s">
        <v>3190</v>
      </c>
      <c r="K870" s="1" t="s">
        <v>4985</v>
      </c>
      <c r="L870" s="1">
        <v>0</v>
      </c>
      <c r="M870" s="1">
        <v>2</v>
      </c>
      <c r="N870" s="1">
        <v>8</v>
      </c>
      <c r="O870" s="1">
        <v>9</v>
      </c>
      <c r="P870" s="1">
        <v>73</v>
      </c>
      <c r="Q870" s="16">
        <v>256.66587936046511</v>
      </c>
      <c r="R870" s="21">
        <v>1.12690658670314</v>
      </c>
      <c r="S870" s="21">
        <v>37.793930407220159</v>
      </c>
      <c r="T870" s="21">
        <v>36.667023820517016</v>
      </c>
      <c r="U870" s="21">
        <v>7.5820576495361142E-2</v>
      </c>
      <c r="V870" s="21">
        <v>4.3085997792017929</v>
      </c>
      <c r="W870" s="21">
        <v>4.2327792027064319</v>
      </c>
      <c r="X870" s="13" t="s">
        <v>2351</v>
      </c>
      <c r="Y8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0" s="1">
        <v>39.116631999799999</v>
      </c>
      <c r="AA870" s="1">
        <v>-84.500442109199994</v>
      </c>
      <c r="AB870" s="1">
        <v>39.123533932699999</v>
      </c>
      <c r="AC870" s="1">
        <v>-84.497883757599993</v>
      </c>
    </row>
    <row r="871" spans="1:29" x14ac:dyDescent="0.25">
      <c r="A871" s="13">
        <v>269</v>
      </c>
      <c r="B871" s="22" t="s">
        <v>3197</v>
      </c>
      <c r="C871" s="17">
        <v>6</v>
      </c>
      <c r="D871" s="1" t="s">
        <v>784</v>
      </c>
      <c r="E871" s="1" t="s">
        <v>1077</v>
      </c>
      <c r="F871" s="1" t="s">
        <v>5286</v>
      </c>
      <c r="G871" s="1" t="s">
        <v>533</v>
      </c>
      <c r="H871" s="21">
        <v>7.2930000000051223</v>
      </c>
      <c r="I871" s="21">
        <v>0</v>
      </c>
      <c r="J871" s="1" t="s">
        <v>258</v>
      </c>
      <c r="K871" s="1" t="s">
        <v>259</v>
      </c>
      <c r="L871" s="1">
        <v>0</v>
      </c>
      <c r="M871" s="1">
        <v>1</v>
      </c>
      <c r="N871" s="1">
        <v>13</v>
      </c>
      <c r="O871" s="1">
        <v>11</v>
      </c>
      <c r="P871" s="1">
        <v>36</v>
      </c>
      <c r="Q871" s="16">
        <v>215.59856468023256</v>
      </c>
      <c r="R871" s="21">
        <v>5.5337377247228652</v>
      </c>
      <c r="S871" s="21">
        <v>12.204650538512487</v>
      </c>
      <c r="T871" s="21">
        <v>6.6709128137896219</v>
      </c>
      <c r="U871" s="21">
        <v>0.37957466629263176</v>
      </c>
      <c r="V871" s="21">
        <v>4.3048105602457207</v>
      </c>
      <c r="W871" s="21">
        <v>3.9252358939530891</v>
      </c>
      <c r="X871" s="13" t="s">
        <v>2351</v>
      </c>
      <c r="Y8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1" s="1">
        <v>39.966655000000003</v>
      </c>
      <c r="AA871" s="1">
        <v>-83.095065000000005</v>
      </c>
      <c r="AB871" s="1">
        <v>0</v>
      </c>
      <c r="AC871" s="1">
        <v>0</v>
      </c>
    </row>
    <row r="872" spans="1:29" x14ac:dyDescent="0.25">
      <c r="A872" s="13">
        <v>270</v>
      </c>
      <c r="B872" s="22" t="s">
        <v>3197</v>
      </c>
      <c r="C872" s="17">
        <v>7</v>
      </c>
      <c r="D872" s="1" t="s">
        <v>3196</v>
      </c>
      <c r="E872" s="1" t="s">
        <v>1078</v>
      </c>
      <c r="F872" s="1" t="s">
        <v>5283</v>
      </c>
      <c r="G872" s="1" t="s">
        <v>534</v>
      </c>
      <c r="H872" s="21">
        <v>14.051999999996042</v>
      </c>
      <c r="I872" s="21">
        <v>0</v>
      </c>
      <c r="J872" s="1" t="s">
        <v>258</v>
      </c>
      <c r="K872" s="1" t="s">
        <v>259</v>
      </c>
      <c r="L872" s="1">
        <v>1</v>
      </c>
      <c r="M872" s="1">
        <v>1</v>
      </c>
      <c r="N872" s="1">
        <v>13</v>
      </c>
      <c r="O872" s="1">
        <v>9</v>
      </c>
      <c r="P872" s="1">
        <v>31</v>
      </c>
      <c r="Q872" s="16">
        <v>247.40025436046511</v>
      </c>
      <c r="R872" s="21">
        <v>5.8877463976840465</v>
      </c>
      <c r="S872" s="21">
        <v>11.411268706279888</v>
      </c>
      <c r="T872" s="21">
        <v>5.5235223085958411</v>
      </c>
      <c r="U872" s="21">
        <v>0.40385711887501669</v>
      </c>
      <c r="V872" s="21">
        <v>4.303194349502645</v>
      </c>
      <c r="W872" s="21">
        <v>3.8993372306276282</v>
      </c>
      <c r="X872" s="13" t="s">
        <v>2351</v>
      </c>
      <c r="Y8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2" s="1">
        <v>39.775292999999998</v>
      </c>
      <c r="AA872" s="1">
        <v>-84.200515999999993</v>
      </c>
      <c r="AB872" s="1">
        <v>0</v>
      </c>
      <c r="AC872" s="1">
        <v>0</v>
      </c>
    </row>
    <row r="873" spans="1:29" x14ac:dyDescent="0.25">
      <c r="A873" s="13">
        <v>75</v>
      </c>
      <c r="B873" s="22" t="s">
        <v>3201</v>
      </c>
      <c r="C873" s="17">
        <v>4</v>
      </c>
      <c r="D873" s="1" t="s">
        <v>798</v>
      </c>
      <c r="E873" s="1" t="s">
        <v>1926</v>
      </c>
      <c r="F873" s="1" t="s">
        <v>5302</v>
      </c>
      <c r="G873" s="1" t="s">
        <v>1415</v>
      </c>
      <c r="H873" s="21">
        <v>2.1849999999976717</v>
      </c>
      <c r="I873" s="21">
        <v>0</v>
      </c>
      <c r="J873" s="1" t="s">
        <v>258</v>
      </c>
      <c r="K873" s="1" t="s">
        <v>259</v>
      </c>
      <c r="L873" s="1">
        <v>1</v>
      </c>
      <c r="M873" s="1">
        <v>2</v>
      </c>
      <c r="N873" s="1">
        <v>15</v>
      </c>
      <c r="O873" s="1">
        <v>8</v>
      </c>
      <c r="P873" s="1">
        <v>31</v>
      </c>
      <c r="Q873" s="16">
        <v>301.73319404069764</v>
      </c>
      <c r="R873" s="21">
        <v>6.0783171855034208</v>
      </c>
      <c r="S873" s="21">
        <v>11.036239102380774</v>
      </c>
      <c r="T873" s="21">
        <v>4.9579219168773534</v>
      </c>
      <c r="U873" s="21">
        <v>0.42421895785893005</v>
      </c>
      <c r="V873" s="21">
        <v>4.2998132947671257</v>
      </c>
      <c r="W873" s="21">
        <v>3.8755943369081955</v>
      </c>
      <c r="X873" s="13" t="s">
        <v>2351</v>
      </c>
      <c r="Y8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3" s="1">
        <v>41.179358000000001</v>
      </c>
      <c r="AA873" s="1">
        <v>-81.246369999999999</v>
      </c>
      <c r="AB873" s="1">
        <v>0</v>
      </c>
      <c r="AC873" s="1">
        <v>0</v>
      </c>
    </row>
    <row r="874" spans="1:29" x14ac:dyDescent="0.25">
      <c r="A874" s="13">
        <v>311</v>
      </c>
      <c r="B874" s="22" t="s">
        <v>4937</v>
      </c>
      <c r="C874" s="17">
        <v>12</v>
      </c>
      <c r="D874" s="1" t="s">
        <v>785</v>
      </c>
      <c r="E874" s="1" t="s">
        <v>4504</v>
      </c>
      <c r="F874" s="1" t="s">
        <v>4514</v>
      </c>
      <c r="G874" s="1" t="s">
        <v>3920</v>
      </c>
      <c r="H874" s="1">
        <v>25.8</v>
      </c>
      <c r="I874" s="1">
        <v>26.3</v>
      </c>
      <c r="J874" s="1" t="s">
        <v>3190</v>
      </c>
      <c r="K874" s="1" t="s">
        <v>4985</v>
      </c>
      <c r="L874" s="1">
        <v>0</v>
      </c>
      <c r="M874" s="1">
        <v>3</v>
      </c>
      <c r="N874" s="1">
        <v>5</v>
      </c>
      <c r="O874" s="1">
        <v>13</v>
      </c>
      <c r="P874" s="1">
        <v>46</v>
      </c>
      <c r="Q874" s="16">
        <v>273.45194404069764</v>
      </c>
      <c r="R874" s="21">
        <v>1.0828330123392635</v>
      </c>
      <c r="S874" s="21">
        <v>25.119334574254346</v>
      </c>
      <c r="T874" s="21">
        <v>24.036501561915081</v>
      </c>
      <c r="U874" s="21">
        <v>7.1240980308718671E-2</v>
      </c>
      <c r="V874" s="21">
        <v>4.2990631875026564</v>
      </c>
      <c r="W874" s="21">
        <v>4.2278222071939373</v>
      </c>
      <c r="X874" s="13" t="s">
        <v>2351</v>
      </c>
      <c r="Y8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4" s="1">
        <v>41.575604050300001</v>
      </c>
      <c r="AA874" s="1">
        <v>-81.554517466799993</v>
      </c>
      <c r="AB874" s="1">
        <v>41.578895539299999</v>
      </c>
      <c r="AC874" s="1">
        <v>-81.545982650599996</v>
      </c>
    </row>
    <row r="875" spans="1:29" x14ac:dyDescent="0.25">
      <c r="A875" s="13">
        <v>271</v>
      </c>
      <c r="B875" s="22" t="s">
        <v>3197</v>
      </c>
      <c r="C875" s="17">
        <v>6</v>
      </c>
      <c r="D875" s="1" t="s">
        <v>784</v>
      </c>
      <c r="E875" s="1" t="s">
        <v>1079</v>
      </c>
      <c r="F875" s="1" t="s">
        <v>5393</v>
      </c>
      <c r="G875" s="1" t="s">
        <v>535</v>
      </c>
      <c r="H875" s="21">
        <v>6.3329999999987194</v>
      </c>
      <c r="I875" s="21">
        <v>0</v>
      </c>
      <c r="J875" s="1" t="s">
        <v>258</v>
      </c>
      <c r="K875" s="1" t="s">
        <v>259</v>
      </c>
      <c r="L875" s="1">
        <v>0</v>
      </c>
      <c r="M875" s="1">
        <v>1</v>
      </c>
      <c r="N875" s="1">
        <v>13</v>
      </c>
      <c r="O875" s="1">
        <v>13</v>
      </c>
      <c r="P875" s="1">
        <v>83</v>
      </c>
      <c r="Q875" s="16">
        <v>271.47356468023258</v>
      </c>
      <c r="R875" s="21">
        <v>9.1659961824192795</v>
      </c>
      <c r="S875" s="21">
        <v>18.841101539308241</v>
      </c>
      <c r="T875" s="21">
        <v>9.6751053568889613</v>
      </c>
      <c r="U875" s="21">
        <v>0.62872151071373295</v>
      </c>
      <c r="V875" s="21">
        <v>4.2887155463009243</v>
      </c>
      <c r="W875" s="21">
        <v>3.6599940355871912</v>
      </c>
      <c r="X875" s="13" t="s">
        <v>2351</v>
      </c>
      <c r="Y8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5" s="1">
        <v>40.110607999999999</v>
      </c>
      <c r="AA875" s="1">
        <v>-82.949164999999994</v>
      </c>
      <c r="AB875" s="1">
        <v>0</v>
      </c>
      <c r="AC875" s="1">
        <v>0</v>
      </c>
    </row>
    <row r="876" spans="1:29" x14ac:dyDescent="0.25">
      <c r="A876" s="13">
        <v>272</v>
      </c>
      <c r="B876" s="22" t="s">
        <v>3197</v>
      </c>
      <c r="C876" s="17">
        <v>6</v>
      </c>
      <c r="D876" s="1" t="s">
        <v>784</v>
      </c>
      <c r="E876" s="1" t="s">
        <v>1080</v>
      </c>
      <c r="F876" s="1" t="s">
        <v>5691</v>
      </c>
      <c r="G876" s="1" t="s">
        <v>536</v>
      </c>
      <c r="H876" s="21">
        <v>0.46400000000721775</v>
      </c>
      <c r="I876" s="21">
        <v>0</v>
      </c>
      <c r="J876" s="1" t="s">
        <v>258</v>
      </c>
      <c r="K876" s="1" t="s">
        <v>259</v>
      </c>
      <c r="L876" s="1">
        <v>1</v>
      </c>
      <c r="M876" s="1">
        <v>3</v>
      </c>
      <c r="N876" s="1">
        <v>10</v>
      </c>
      <c r="O876" s="1">
        <v>9</v>
      </c>
      <c r="P876" s="1">
        <v>20</v>
      </c>
      <c r="Q876" s="16">
        <v>308.11300872093022</v>
      </c>
      <c r="R876" s="21">
        <v>10.164553011067845</v>
      </c>
      <c r="S876" s="21">
        <v>8.6831178143949739</v>
      </c>
      <c r="T876" s="21">
        <v>-1.4814351966728712</v>
      </c>
      <c r="U876" s="21">
        <v>0.69721533782721246</v>
      </c>
      <c r="V876" s="21">
        <v>4.2857727435855848</v>
      </c>
      <c r="W876" s="21">
        <v>3.5885574057583725</v>
      </c>
      <c r="X876" s="13" t="s">
        <v>2351</v>
      </c>
      <c r="Y8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6" s="1">
        <v>39.944422000000003</v>
      </c>
      <c r="AA876" s="1">
        <v>-82.871386000000001</v>
      </c>
      <c r="AB876" s="1">
        <v>0</v>
      </c>
      <c r="AC876" s="1">
        <v>0</v>
      </c>
    </row>
    <row r="877" spans="1:29" x14ac:dyDescent="0.25">
      <c r="A877" s="13">
        <v>178</v>
      </c>
      <c r="B877" s="22" t="s">
        <v>4966</v>
      </c>
      <c r="C877" s="17">
        <v>2</v>
      </c>
      <c r="D877" s="1" t="s">
        <v>786</v>
      </c>
      <c r="E877" s="1" t="s">
        <v>4077</v>
      </c>
      <c r="F877" s="1" t="s">
        <v>4078</v>
      </c>
      <c r="G877" s="1" t="s">
        <v>4403</v>
      </c>
      <c r="H877" s="1">
        <v>13.8</v>
      </c>
      <c r="I877" s="1">
        <v>14.3</v>
      </c>
      <c r="J877" s="1" t="s">
        <v>3190</v>
      </c>
      <c r="K877" s="1" t="s">
        <v>4982</v>
      </c>
      <c r="L877" s="1">
        <v>1</v>
      </c>
      <c r="M877" s="1">
        <v>1</v>
      </c>
      <c r="N877" s="1">
        <v>8</v>
      </c>
      <c r="O877" s="1">
        <v>13</v>
      </c>
      <c r="P877" s="1">
        <v>29</v>
      </c>
      <c r="Q877" s="16">
        <v>230.41587936046511</v>
      </c>
      <c r="R877" s="21">
        <v>0.46649870705377333</v>
      </c>
      <c r="S877" s="21">
        <v>21.774374744884188</v>
      </c>
      <c r="T877" s="21">
        <v>21.307876037830415</v>
      </c>
      <c r="U877" s="21">
        <v>2.6162377502534324E-2</v>
      </c>
      <c r="V877" s="21">
        <v>4.2853636987461972</v>
      </c>
      <c r="W877" s="21">
        <v>4.2592013212436628</v>
      </c>
      <c r="X877" s="13" t="s">
        <v>2351</v>
      </c>
      <c r="Y8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7" s="1">
        <v>41.691984401799999</v>
      </c>
      <c r="AA877" s="1">
        <v>-83.613198534899993</v>
      </c>
      <c r="AB877" s="1">
        <v>41.692160298099999</v>
      </c>
      <c r="AC877" s="1">
        <v>-83.603544131199996</v>
      </c>
    </row>
    <row r="878" spans="1:29" x14ac:dyDescent="0.25">
      <c r="A878" s="13">
        <v>273</v>
      </c>
      <c r="B878" s="22" t="s">
        <v>3197</v>
      </c>
      <c r="C878" s="17">
        <v>12</v>
      </c>
      <c r="D878" s="1" t="s">
        <v>785</v>
      </c>
      <c r="E878" s="1" t="s">
        <v>1081</v>
      </c>
      <c r="F878" s="1" t="s">
        <v>5638</v>
      </c>
      <c r="G878" s="1" t="s">
        <v>537</v>
      </c>
      <c r="H878" s="21">
        <v>2.2200000000011642</v>
      </c>
      <c r="I878" s="21">
        <v>0</v>
      </c>
      <c r="J878" s="1" t="s">
        <v>258</v>
      </c>
      <c r="K878" s="1" t="s">
        <v>259</v>
      </c>
      <c r="L878" s="1">
        <v>0</v>
      </c>
      <c r="M878" s="1">
        <v>0</v>
      </c>
      <c r="N878" s="1">
        <v>11</v>
      </c>
      <c r="O878" s="1">
        <v>13</v>
      </c>
      <c r="P878" s="1">
        <v>71</v>
      </c>
      <c r="Q878" s="16">
        <v>200.703125</v>
      </c>
      <c r="R878" s="21">
        <v>7.3475254102206149</v>
      </c>
      <c r="S878" s="21">
        <v>18.953062602897688</v>
      </c>
      <c r="T878" s="21">
        <v>11.605537192677073</v>
      </c>
      <c r="U878" s="21">
        <v>0.50398747544559397</v>
      </c>
      <c r="V878" s="21">
        <v>4.2852674305685028</v>
      </c>
      <c r="W878" s="21">
        <v>3.7812799551229088</v>
      </c>
      <c r="X878" s="13" t="s">
        <v>2351</v>
      </c>
      <c r="Y8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8" s="1">
        <v>41.511589000000001</v>
      </c>
      <c r="AA878" s="1">
        <v>-81.615382999999994</v>
      </c>
      <c r="AB878" s="1">
        <v>0</v>
      </c>
      <c r="AC878" s="1">
        <v>0</v>
      </c>
    </row>
    <row r="879" spans="1:29" x14ac:dyDescent="0.25">
      <c r="A879" s="13">
        <v>274</v>
      </c>
      <c r="B879" s="22" t="s">
        <v>3197</v>
      </c>
      <c r="C879" s="17">
        <v>6</v>
      </c>
      <c r="D879" s="1" t="s">
        <v>784</v>
      </c>
      <c r="E879" s="1" t="s">
        <v>1082</v>
      </c>
      <c r="F879" s="1" t="s">
        <v>5286</v>
      </c>
      <c r="G879" s="1" t="s">
        <v>538</v>
      </c>
      <c r="H879" s="21">
        <v>8.8800000000046566</v>
      </c>
      <c r="I879" s="21">
        <v>0</v>
      </c>
      <c r="J879" s="1" t="s">
        <v>258</v>
      </c>
      <c r="K879" s="1" t="s">
        <v>259</v>
      </c>
      <c r="L879" s="1">
        <v>1</v>
      </c>
      <c r="M879" s="1">
        <v>2</v>
      </c>
      <c r="N879" s="1">
        <v>16</v>
      </c>
      <c r="O879" s="1">
        <v>5</v>
      </c>
      <c r="P879" s="1">
        <v>25</v>
      </c>
      <c r="Q879" s="16">
        <v>288.96756904069764</v>
      </c>
      <c r="R879" s="21">
        <v>7.7665537164800051</v>
      </c>
      <c r="S879" s="21">
        <v>9.7206383315512088</v>
      </c>
      <c r="T879" s="21">
        <v>1.9540846150712037</v>
      </c>
      <c r="U879" s="21">
        <v>0.53272980792098079</v>
      </c>
      <c r="V879" s="21">
        <v>4.285076351286861</v>
      </c>
      <c r="W879" s="21">
        <v>3.7523465433658805</v>
      </c>
      <c r="X879" s="13" t="s">
        <v>2351</v>
      </c>
      <c r="Y8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79" s="1">
        <v>39.987521999999998</v>
      </c>
      <c r="AA879" s="1">
        <v>-83.107467999999997</v>
      </c>
      <c r="AB879" s="1">
        <v>0</v>
      </c>
      <c r="AC879" s="1">
        <v>0</v>
      </c>
    </row>
    <row r="880" spans="1:29" x14ac:dyDescent="0.25">
      <c r="A880" s="13">
        <v>275</v>
      </c>
      <c r="B880" s="22" t="s">
        <v>3197</v>
      </c>
      <c r="C880" s="17">
        <v>12</v>
      </c>
      <c r="D880" s="1" t="s">
        <v>785</v>
      </c>
      <c r="E880" s="1" t="s">
        <v>1083</v>
      </c>
      <c r="F880" s="1" t="s">
        <v>5631</v>
      </c>
      <c r="G880" s="1" t="s">
        <v>539</v>
      </c>
      <c r="H880" s="21">
        <v>8.8899999999994179</v>
      </c>
      <c r="I880" s="21">
        <v>0</v>
      </c>
      <c r="J880" s="1" t="s">
        <v>258</v>
      </c>
      <c r="K880" s="1" t="s">
        <v>259</v>
      </c>
      <c r="L880" s="1">
        <v>0</v>
      </c>
      <c r="M880" s="1">
        <v>0</v>
      </c>
      <c r="N880" s="1">
        <v>8</v>
      </c>
      <c r="O880" s="1">
        <v>17</v>
      </c>
      <c r="P880" s="1">
        <v>45</v>
      </c>
      <c r="Q880" s="16">
        <v>172.8125</v>
      </c>
      <c r="R880" s="21">
        <v>6.844032706883719</v>
      </c>
      <c r="S880" s="21">
        <v>13.455205565812324</v>
      </c>
      <c r="T880" s="21">
        <v>6.6111728589286054</v>
      </c>
      <c r="U880" s="21">
        <v>0.46945149192833246</v>
      </c>
      <c r="V880" s="21">
        <v>4.2791210066250729</v>
      </c>
      <c r="W880" s="21">
        <v>3.8096695146967403</v>
      </c>
      <c r="X880" s="13" t="s">
        <v>2351</v>
      </c>
      <c r="Y8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0" s="1">
        <v>41.405244000000003</v>
      </c>
      <c r="AA880" s="1">
        <v>-81.690839999999994</v>
      </c>
      <c r="AB880" s="1">
        <v>0</v>
      </c>
      <c r="AC880" s="1">
        <v>0</v>
      </c>
    </row>
    <row r="881" spans="1:29" x14ac:dyDescent="0.25">
      <c r="A881" s="13">
        <v>276</v>
      </c>
      <c r="B881" s="22" t="s">
        <v>3197</v>
      </c>
      <c r="C881" s="17">
        <v>6</v>
      </c>
      <c r="D881" s="1" t="s">
        <v>784</v>
      </c>
      <c r="E881" s="1" t="s">
        <v>1084</v>
      </c>
      <c r="F881" s="1" t="s">
        <v>5692</v>
      </c>
      <c r="G881" s="1" t="s">
        <v>540</v>
      </c>
      <c r="H881" s="21">
        <v>8.2780000000057044</v>
      </c>
      <c r="I881" s="21">
        <v>0</v>
      </c>
      <c r="J881" s="1" t="s">
        <v>258</v>
      </c>
      <c r="K881" s="1" t="s">
        <v>259</v>
      </c>
      <c r="L881" s="1">
        <v>0</v>
      </c>
      <c r="M881" s="1">
        <v>0</v>
      </c>
      <c r="N881" s="1">
        <v>15</v>
      </c>
      <c r="O881" s="1">
        <v>9</v>
      </c>
      <c r="P881" s="1">
        <v>65</v>
      </c>
      <c r="Q881" s="16">
        <v>203.140625</v>
      </c>
      <c r="R881" s="21">
        <v>6.6385779404021372</v>
      </c>
      <c r="S881" s="21">
        <v>17.874216207095444</v>
      </c>
      <c r="T881" s="21">
        <v>11.235638266693307</v>
      </c>
      <c r="U881" s="21">
        <v>0.45535877046141787</v>
      </c>
      <c r="V881" s="21">
        <v>4.2568988289149425</v>
      </c>
      <c r="W881" s="21">
        <v>3.8015400584535248</v>
      </c>
      <c r="X881" s="13" t="s">
        <v>2351</v>
      </c>
      <c r="Y8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1" s="1">
        <v>39.952171</v>
      </c>
      <c r="AA881" s="1">
        <v>-82.982431000000005</v>
      </c>
      <c r="AB881" s="1">
        <v>0</v>
      </c>
      <c r="AC881" s="1">
        <v>0</v>
      </c>
    </row>
    <row r="882" spans="1:29" x14ac:dyDescent="0.25">
      <c r="A882" s="13">
        <v>277</v>
      </c>
      <c r="B882" s="22" t="s">
        <v>3197</v>
      </c>
      <c r="C882" s="17">
        <v>6</v>
      </c>
      <c r="D882" s="1" t="s">
        <v>784</v>
      </c>
      <c r="E882" s="1" t="s">
        <v>1085</v>
      </c>
      <c r="F882" s="1" t="s">
        <v>5693</v>
      </c>
      <c r="G882" s="1" t="s">
        <v>541</v>
      </c>
      <c r="H882" s="21">
        <v>2.0019999999931315</v>
      </c>
      <c r="I882" s="21">
        <v>0</v>
      </c>
      <c r="J882" s="1" t="s">
        <v>258</v>
      </c>
      <c r="K882" s="1" t="s">
        <v>261</v>
      </c>
      <c r="L882" s="1">
        <v>0</v>
      </c>
      <c r="M882" s="1">
        <v>1</v>
      </c>
      <c r="N882" s="1">
        <v>13</v>
      </c>
      <c r="O882" s="1">
        <v>10</v>
      </c>
      <c r="P882" s="1">
        <v>31</v>
      </c>
      <c r="Q882" s="16">
        <v>206.16106468023256</v>
      </c>
      <c r="R882" s="21">
        <v>7.9806684078513515</v>
      </c>
      <c r="S882" s="21">
        <v>10.859944249170308</v>
      </c>
      <c r="T882" s="21">
        <v>2.8792758413189565</v>
      </c>
      <c r="U882" s="21">
        <v>0.55474800953402237</v>
      </c>
      <c r="V882" s="21">
        <v>4.2535306695534318</v>
      </c>
      <c r="W882" s="21">
        <v>3.6987826600194094</v>
      </c>
      <c r="X882" s="13" t="s">
        <v>2351</v>
      </c>
      <c r="Y8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2" s="1">
        <v>40.053986000000002</v>
      </c>
      <c r="AA882" s="1">
        <v>-83.066941999999997</v>
      </c>
      <c r="AB882" s="1">
        <v>0</v>
      </c>
      <c r="AC882" s="1">
        <v>0</v>
      </c>
    </row>
    <row r="883" spans="1:29" x14ac:dyDescent="0.25">
      <c r="A883" s="13">
        <v>278</v>
      </c>
      <c r="B883" s="22" t="s">
        <v>3197</v>
      </c>
      <c r="C883" s="17">
        <v>7</v>
      </c>
      <c r="D883" s="1" t="s">
        <v>3196</v>
      </c>
      <c r="E883" s="1" t="s">
        <v>1086</v>
      </c>
      <c r="F883" s="1" t="s">
        <v>5694</v>
      </c>
      <c r="G883" s="1" t="s">
        <v>542</v>
      </c>
      <c r="H883" s="21">
        <v>13.835000000006403</v>
      </c>
      <c r="I883" s="21">
        <v>0</v>
      </c>
      <c r="J883" s="1" t="s">
        <v>258</v>
      </c>
      <c r="K883" s="1" t="s">
        <v>261</v>
      </c>
      <c r="L883" s="1">
        <v>0</v>
      </c>
      <c r="M883" s="1">
        <v>1</v>
      </c>
      <c r="N883" s="1">
        <v>14</v>
      </c>
      <c r="O883" s="1">
        <v>10</v>
      </c>
      <c r="P883" s="1">
        <v>57</v>
      </c>
      <c r="Q883" s="16">
        <v>238.70793968023256</v>
      </c>
      <c r="R883" s="21">
        <v>5.4261948545773002</v>
      </c>
      <c r="S883" s="21">
        <v>16.409876026582026</v>
      </c>
      <c r="T883" s="21">
        <v>10.983681172004726</v>
      </c>
      <c r="U883" s="21">
        <v>0.37718279235347207</v>
      </c>
      <c r="V883" s="21">
        <v>4.2525439021132954</v>
      </c>
      <c r="W883" s="21">
        <v>3.8753611097598233</v>
      </c>
      <c r="X883" s="13" t="s">
        <v>2351</v>
      </c>
      <c r="Y8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3" s="1">
        <v>39.754190000000001</v>
      </c>
      <c r="AA883" s="1">
        <v>-84.224146000000005</v>
      </c>
      <c r="AB883" s="1">
        <v>0</v>
      </c>
      <c r="AC883" s="1">
        <v>0</v>
      </c>
    </row>
    <row r="884" spans="1:29" x14ac:dyDescent="0.25">
      <c r="A884" s="13">
        <v>179</v>
      </c>
      <c r="B884" s="22" t="s">
        <v>4966</v>
      </c>
      <c r="C884" s="17">
        <v>8</v>
      </c>
      <c r="D884" s="1" t="s">
        <v>787</v>
      </c>
      <c r="E884" s="1" t="s">
        <v>3972</v>
      </c>
      <c r="F884" s="1" t="s">
        <v>3973</v>
      </c>
      <c r="G884" s="1" t="s">
        <v>4372</v>
      </c>
      <c r="H884" s="1">
        <v>0.2</v>
      </c>
      <c r="I884" s="1">
        <v>0.7</v>
      </c>
      <c r="J884" s="1" t="s">
        <v>3190</v>
      </c>
      <c r="K884" s="1" t="s">
        <v>4982</v>
      </c>
      <c r="L884" s="1">
        <v>0</v>
      </c>
      <c r="M884" s="1">
        <v>2</v>
      </c>
      <c r="N884" s="1">
        <v>14</v>
      </c>
      <c r="O884" s="1">
        <v>6</v>
      </c>
      <c r="P884" s="1">
        <v>49</v>
      </c>
      <c r="Q884" s="16">
        <v>258.63462936046511</v>
      </c>
      <c r="R884" s="21">
        <v>0.53644969749170124</v>
      </c>
      <c r="S884" s="21">
        <v>27.447974618263636</v>
      </c>
      <c r="T884" s="21">
        <v>26.911524920771935</v>
      </c>
      <c r="U884" s="21">
        <v>3.0075151023729204E-2</v>
      </c>
      <c r="V884" s="21">
        <v>4.2512246527951039</v>
      </c>
      <c r="W884" s="21">
        <v>4.2211495017713743</v>
      </c>
      <c r="X884" s="13" t="s">
        <v>2351</v>
      </c>
      <c r="Y8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4" s="1">
        <v>39.099470889700001</v>
      </c>
      <c r="AA884" s="1">
        <v>-84.556695814199998</v>
      </c>
      <c r="AB884" s="1">
        <v>39.094897086700001</v>
      </c>
      <c r="AC884" s="1">
        <v>-84.562802514799998</v>
      </c>
    </row>
    <row r="885" spans="1:29" x14ac:dyDescent="0.25">
      <c r="A885" s="13">
        <v>312</v>
      </c>
      <c r="B885" s="22" t="s">
        <v>4937</v>
      </c>
      <c r="C885" s="17">
        <v>8</v>
      </c>
      <c r="D885" s="1" t="s">
        <v>787</v>
      </c>
      <c r="E885" s="1" t="s">
        <v>4510</v>
      </c>
      <c r="F885" s="1" t="s">
        <v>4511</v>
      </c>
      <c r="G885" s="1" t="s">
        <v>3917</v>
      </c>
      <c r="H885" s="1">
        <v>17.899999999999999</v>
      </c>
      <c r="I885" s="1">
        <v>18.399999999999999</v>
      </c>
      <c r="J885" s="1" t="s">
        <v>3190</v>
      </c>
      <c r="K885" s="1" t="s">
        <v>4986</v>
      </c>
      <c r="L885" s="1">
        <v>0</v>
      </c>
      <c r="M885" s="1">
        <v>0</v>
      </c>
      <c r="N885" s="1">
        <v>4</v>
      </c>
      <c r="O885" s="1">
        <v>8</v>
      </c>
      <c r="P885" s="1">
        <v>44</v>
      </c>
      <c r="Q885" s="16">
        <v>105.6875</v>
      </c>
      <c r="R885" s="21">
        <v>1.0421642814280894</v>
      </c>
      <c r="S885" s="21">
        <v>22.230121362659428</v>
      </c>
      <c r="T885" s="21">
        <v>21.187957081231339</v>
      </c>
      <c r="U885" s="21">
        <v>6.665901201593942E-2</v>
      </c>
      <c r="V885" s="21">
        <v>4.2476871432317775</v>
      </c>
      <c r="W885" s="21">
        <v>4.1810281312158377</v>
      </c>
      <c r="X885" s="13" t="s">
        <v>2351</v>
      </c>
      <c r="Y8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5" s="1">
        <v>39.274728291499997</v>
      </c>
      <c r="AA885" s="1">
        <v>-84.345849980899999</v>
      </c>
      <c r="AB885" s="1">
        <v>39.2787145717</v>
      </c>
      <c r="AC885" s="1">
        <v>-84.338058469299995</v>
      </c>
    </row>
    <row r="886" spans="1:29" x14ac:dyDescent="0.25">
      <c r="A886" s="13">
        <v>279</v>
      </c>
      <c r="B886" s="22" t="s">
        <v>3197</v>
      </c>
      <c r="C886" s="17">
        <v>5</v>
      </c>
      <c r="D886" s="1" t="s">
        <v>793</v>
      </c>
      <c r="E886" s="1" t="s">
        <v>1087</v>
      </c>
      <c r="F886" s="1" t="s">
        <v>5695</v>
      </c>
      <c r="G886" s="1" t="s">
        <v>543</v>
      </c>
      <c r="H886" s="21">
        <v>0.83900000000721775</v>
      </c>
      <c r="I886" s="21">
        <v>0</v>
      </c>
      <c r="J886" s="1" t="s">
        <v>258</v>
      </c>
      <c r="K886" s="1" t="s">
        <v>259</v>
      </c>
      <c r="L886" s="1">
        <v>0</v>
      </c>
      <c r="M886" s="1">
        <v>3</v>
      </c>
      <c r="N886" s="1">
        <v>13</v>
      </c>
      <c r="O886" s="1">
        <v>7</v>
      </c>
      <c r="P886" s="1">
        <v>59</v>
      </c>
      <c r="Q886" s="16">
        <v>312.20194404069764</v>
      </c>
      <c r="R886" s="21">
        <v>11.948971941813774</v>
      </c>
      <c r="S886" s="21">
        <v>16.140116830938162</v>
      </c>
      <c r="T886" s="21">
        <v>4.1911448891243879</v>
      </c>
      <c r="U886" s="21">
        <v>0.81961366132167512</v>
      </c>
      <c r="V886" s="21">
        <v>4.2474258773301887</v>
      </c>
      <c r="W886" s="21">
        <v>3.4278122160085136</v>
      </c>
      <c r="X886" s="13" t="s">
        <v>2351</v>
      </c>
      <c r="Y8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6" s="1">
        <v>40.086478</v>
      </c>
      <c r="AA886" s="1">
        <v>-82.427447999999998</v>
      </c>
      <c r="AB886" s="1">
        <v>0</v>
      </c>
      <c r="AC886" s="1">
        <v>0</v>
      </c>
    </row>
    <row r="887" spans="1:29" x14ac:dyDescent="0.25">
      <c r="A887" s="13">
        <v>313</v>
      </c>
      <c r="B887" s="22" t="s">
        <v>4937</v>
      </c>
      <c r="C887" s="17">
        <v>8</v>
      </c>
      <c r="D887" s="1" t="s">
        <v>787</v>
      </c>
      <c r="E887" s="1" t="s">
        <v>3894</v>
      </c>
      <c r="F887" s="1" t="s">
        <v>3895</v>
      </c>
      <c r="G887" s="1" t="s">
        <v>3923</v>
      </c>
      <c r="H887" s="1">
        <v>33.700000000000003</v>
      </c>
      <c r="I887" s="1">
        <v>34.200000000000003</v>
      </c>
      <c r="J887" s="1" t="s">
        <v>3190</v>
      </c>
      <c r="K887" s="1" t="s">
        <v>4980</v>
      </c>
      <c r="L887" s="1">
        <v>0</v>
      </c>
      <c r="M887" s="1">
        <v>1</v>
      </c>
      <c r="N887" s="1">
        <v>8</v>
      </c>
      <c r="O887" s="1">
        <v>10</v>
      </c>
      <c r="P887" s="1">
        <v>46</v>
      </c>
      <c r="Q887" s="16">
        <v>188.42668968023256</v>
      </c>
      <c r="R887" s="21">
        <v>0.71153837062840741</v>
      </c>
      <c r="S887" s="21">
        <v>25.475758385172995</v>
      </c>
      <c r="T887" s="21">
        <v>24.764220014544588</v>
      </c>
      <c r="U887" s="21">
        <v>5.3352510921731197E-2</v>
      </c>
      <c r="V887" s="21">
        <v>4.2434851849694217</v>
      </c>
      <c r="W887" s="21">
        <v>4.1901326740476907</v>
      </c>
      <c r="X887" s="13" t="s">
        <v>2351</v>
      </c>
      <c r="Y8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7" s="1">
        <v>39.251519797999997</v>
      </c>
      <c r="AA887" s="1">
        <v>-84.314672057099997</v>
      </c>
      <c r="AB887" s="1">
        <v>39.248360851599998</v>
      </c>
      <c r="AC887" s="1">
        <v>-84.306614242699993</v>
      </c>
    </row>
    <row r="888" spans="1:29" x14ac:dyDescent="0.25">
      <c r="A888" s="13">
        <v>280</v>
      </c>
      <c r="B888" s="22" t="s">
        <v>3197</v>
      </c>
      <c r="C888" s="17">
        <v>2</v>
      </c>
      <c r="D888" s="1" t="s">
        <v>786</v>
      </c>
      <c r="E888" s="1" t="s">
        <v>1088</v>
      </c>
      <c r="F888" s="1" t="s">
        <v>5696</v>
      </c>
      <c r="G888" s="1" t="s">
        <v>544</v>
      </c>
      <c r="H888" s="21">
        <v>0.38400000000547152</v>
      </c>
      <c r="I888" s="21">
        <v>0</v>
      </c>
      <c r="J888" s="1" t="s">
        <v>258</v>
      </c>
      <c r="K888" s="1" t="s">
        <v>259</v>
      </c>
      <c r="L888" s="1">
        <v>0</v>
      </c>
      <c r="M888" s="1">
        <v>2</v>
      </c>
      <c r="N888" s="1">
        <v>11</v>
      </c>
      <c r="O888" s="1">
        <v>13</v>
      </c>
      <c r="P888" s="1">
        <v>40</v>
      </c>
      <c r="Q888" s="16">
        <v>261.05650436046511</v>
      </c>
      <c r="R888" s="21">
        <v>4.3895539977573623</v>
      </c>
      <c r="S888" s="21">
        <v>12.958533756982394</v>
      </c>
      <c r="T888" s="21">
        <v>8.5689797592250319</v>
      </c>
      <c r="U888" s="21">
        <v>0.30109187980275692</v>
      </c>
      <c r="V888" s="21">
        <v>4.2419834359679589</v>
      </c>
      <c r="W888" s="21">
        <v>3.940891556165202</v>
      </c>
      <c r="X888" s="13" t="s">
        <v>2351</v>
      </c>
      <c r="Y8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8" s="1">
        <v>41.677751000000001</v>
      </c>
      <c r="AA888" s="1">
        <v>-83.594072999999995</v>
      </c>
      <c r="AB888" s="1">
        <v>0</v>
      </c>
      <c r="AC888" s="1">
        <v>0</v>
      </c>
    </row>
    <row r="889" spans="1:29" x14ac:dyDescent="0.25">
      <c r="A889" s="13">
        <v>314</v>
      </c>
      <c r="B889" s="22" t="s">
        <v>4937</v>
      </c>
      <c r="C889" s="17">
        <v>8</v>
      </c>
      <c r="D889" s="1" t="s">
        <v>806</v>
      </c>
      <c r="E889" s="1" t="s">
        <v>3852</v>
      </c>
      <c r="F889" s="1" t="s">
        <v>4548</v>
      </c>
      <c r="G889" s="1" t="s">
        <v>3918</v>
      </c>
      <c r="H889" s="1">
        <v>9.1</v>
      </c>
      <c r="I889" s="1">
        <v>9.6</v>
      </c>
      <c r="J889" s="1" t="s">
        <v>3190</v>
      </c>
      <c r="K889" s="1" t="s">
        <v>4986</v>
      </c>
      <c r="L889" s="1">
        <v>0</v>
      </c>
      <c r="M889" s="1">
        <v>1</v>
      </c>
      <c r="N889" s="1">
        <v>6</v>
      </c>
      <c r="O889" s="1">
        <v>7</v>
      </c>
      <c r="P889" s="1">
        <v>43</v>
      </c>
      <c r="Q889" s="16">
        <v>159.02043968023256</v>
      </c>
      <c r="R889" s="21">
        <v>0.95328521823828327</v>
      </c>
      <c r="S889" s="21">
        <v>22.946872030930273</v>
      </c>
      <c r="T889" s="21">
        <v>21.993586812691991</v>
      </c>
      <c r="U889" s="21">
        <v>4.9084324549917936E-2</v>
      </c>
      <c r="V889" s="21">
        <v>4.239754774289616</v>
      </c>
      <c r="W889" s="21">
        <v>4.1906704497396978</v>
      </c>
      <c r="X889" s="13" t="s">
        <v>2351</v>
      </c>
      <c r="Y8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89" s="1">
        <v>39.552294431699998</v>
      </c>
      <c r="AA889" s="1">
        <v>-84.281120218400005</v>
      </c>
      <c r="AB889" s="1">
        <v>39.557739921200003</v>
      </c>
      <c r="AC889" s="1">
        <v>-84.274950933100001</v>
      </c>
    </row>
    <row r="890" spans="1:29" x14ac:dyDescent="0.25">
      <c r="A890" s="13">
        <v>315</v>
      </c>
      <c r="B890" s="22" t="s">
        <v>4937</v>
      </c>
      <c r="C890" s="17">
        <v>6</v>
      </c>
      <c r="D890" s="1" t="s">
        <v>784</v>
      </c>
      <c r="E890" s="1" t="s">
        <v>4493</v>
      </c>
      <c r="F890" s="1" t="s">
        <v>4494</v>
      </c>
      <c r="G890" s="1" t="s">
        <v>4565</v>
      </c>
      <c r="H890" s="1">
        <v>18.5</v>
      </c>
      <c r="I890" s="1">
        <v>19</v>
      </c>
      <c r="J890" s="1" t="s">
        <v>3190</v>
      </c>
      <c r="K890" s="1" t="s">
        <v>4986</v>
      </c>
      <c r="L890" s="1">
        <v>0</v>
      </c>
      <c r="M890" s="1">
        <v>0</v>
      </c>
      <c r="N890" s="1">
        <v>9</v>
      </c>
      <c r="O890" s="1">
        <v>7</v>
      </c>
      <c r="P890" s="1">
        <v>25</v>
      </c>
      <c r="Q890" s="16">
        <v>114.984375</v>
      </c>
      <c r="R890" s="21">
        <v>0.94027570973040897</v>
      </c>
      <c r="S890" s="21">
        <v>16.419838118379399</v>
      </c>
      <c r="T890" s="21">
        <v>15.47956240864899</v>
      </c>
      <c r="U890" s="21">
        <v>3.8493842470384829E-2</v>
      </c>
      <c r="V890" s="21">
        <v>4.2389669686495761</v>
      </c>
      <c r="W890" s="21">
        <v>4.2004731261791912</v>
      </c>
      <c r="X890" s="13" t="s">
        <v>2351</v>
      </c>
      <c r="Y8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0" s="1">
        <v>40.108302282799997</v>
      </c>
      <c r="AA890" s="1">
        <v>-83.115942279899997</v>
      </c>
      <c r="AB890" s="1">
        <v>40.109328339999998</v>
      </c>
      <c r="AC890" s="1">
        <v>-83.106601707199999</v>
      </c>
    </row>
    <row r="891" spans="1:29" x14ac:dyDescent="0.25">
      <c r="A891" s="13">
        <v>180</v>
      </c>
      <c r="B891" s="22" t="s">
        <v>4966</v>
      </c>
      <c r="C891" s="17">
        <v>8</v>
      </c>
      <c r="D891" s="1" t="s">
        <v>787</v>
      </c>
      <c r="E891" s="1" t="s">
        <v>3970</v>
      </c>
      <c r="F891" s="1" t="s">
        <v>3971</v>
      </c>
      <c r="G891" s="1" t="s">
        <v>3716</v>
      </c>
      <c r="H891" s="1">
        <v>7</v>
      </c>
      <c r="I891" s="1">
        <v>7.5</v>
      </c>
      <c r="J891" s="1" t="s">
        <v>3190</v>
      </c>
      <c r="K891" s="1" t="s">
        <v>4982</v>
      </c>
      <c r="L891" s="1">
        <v>0</v>
      </c>
      <c r="M891" s="1">
        <v>2</v>
      </c>
      <c r="N891" s="1">
        <v>10</v>
      </c>
      <c r="O891" s="1">
        <v>11</v>
      </c>
      <c r="P891" s="1">
        <v>74</v>
      </c>
      <c r="Q891" s="16">
        <v>279.63462936046511</v>
      </c>
      <c r="R891" s="21">
        <v>0.48670211004211111</v>
      </c>
      <c r="S891" s="21">
        <v>37.525744461590399</v>
      </c>
      <c r="T891" s="21">
        <v>37.039042351548289</v>
      </c>
      <c r="U891" s="21">
        <v>2.729261173965878E-2</v>
      </c>
      <c r="V891" s="21">
        <v>4.2293347147339748</v>
      </c>
      <c r="W891" s="21">
        <v>4.2020421029943158</v>
      </c>
      <c r="X891" s="13" t="s">
        <v>2351</v>
      </c>
      <c r="Y8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1" s="1">
        <v>39.1707882384</v>
      </c>
      <c r="AA891" s="1">
        <v>-84.468362306499998</v>
      </c>
      <c r="AB891" s="1">
        <v>39.177863903099997</v>
      </c>
      <c r="AC891" s="1">
        <v>-84.4662758228</v>
      </c>
    </row>
    <row r="892" spans="1:29" x14ac:dyDescent="0.25">
      <c r="A892" s="13">
        <v>281</v>
      </c>
      <c r="B892" s="22" t="s">
        <v>3197</v>
      </c>
      <c r="C892" s="17">
        <v>7</v>
      </c>
      <c r="D892" s="1" t="s">
        <v>3196</v>
      </c>
      <c r="E892" s="1" t="s">
        <v>1089</v>
      </c>
      <c r="F892" s="1" t="s">
        <v>5697</v>
      </c>
      <c r="G892" s="1" t="s">
        <v>545</v>
      </c>
      <c r="H892" s="21">
        <v>7.547999999995227</v>
      </c>
      <c r="I892" s="21">
        <v>0</v>
      </c>
      <c r="J892" s="1" t="s">
        <v>258</v>
      </c>
      <c r="K892" s="1" t="s">
        <v>261</v>
      </c>
      <c r="L892" s="1">
        <v>0</v>
      </c>
      <c r="M892" s="1">
        <v>0</v>
      </c>
      <c r="N892" s="1">
        <v>15</v>
      </c>
      <c r="O892" s="1">
        <v>10</v>
      </c>
      <c r="P892" s="1">
        <v>33</v>
      </c>
      <c r="Q892" s="16">
        <v>175.578125</v>
      </c>
      <c r="R892" s="21">
        <v>5.3515891711939814</v>
      </c>
      <c r="S892" s="21">
        <v>11.56534204080733</v>
      </c>
      <c r="T892" s="21">
        <v>6.2137528696133488</v>
      </c>
      <c r="U892" s="21">
        <v>0.3719968414729537</v>
      </c>
      <c r="V892" s="21">
        <v>4.2280659523629032</v>
      </c>
      <c r="W892" s="21">
        <v>3.8560691108899494</v>
      </c>
      <c r="X892" s="13" t="s">
        <v>2351</v>
      </c>
      <c r="Y8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2" s="1">
        <v>39.595370000000003</v>
      </c>
      <c r="AA892" s="1">
        <v>-84.200291000000007</v>
      </c>
      <c r="AB892" s="1">
        <v>0</v>
      </c>
      <c r="AC892" s="1">
        <v>0</v>
      </c>
    </row>
    <row r="893" spans="1:29" x14ac:dyDescent="0.25">
      <c r="A893" s="13">
        <v>316</v>
      </c>
      <c r="B893" s="22" t="s">
        <v>4937</v>
      </c>
      <c r="C893" s="17">
        <v>7</v>
      </c>
      <c r="D893" s="1" t="s">
        <v>3196</v>
      </c>
      <c r="E893" s="1" t="s">
        <v>4505</v>
      </c>
      <c r="F893" s="1" t="s">
        <v>4506</v>
      </c>
      <c r="G893" s="1" t="s">
        <v>3918</v>
      </c>
      <c r="H893" s="1">
        <v>14.8</v>
      </c>
      <c r="I893" s="1">
        <v>15.3</v>
      </c>
      <c r="J893" s="1" t="s">
        <v>3190</v>
      </c>
      <c r="K893" s="1" t="s">
        <v>4985</v>
      </c>
      <c r="L893" s="1">
        <v>2</v>
      </c>
      <c r="M893" s="1">
        <v>1</v>
      </c>
      <c r="N893" s="1">
        <v>8</v>
      </c>
      <c r="O893" s="1">
        <v>7</v>
      </c>
      <c r="P893" s="1">
        <v>65</v>
      </c>
      <c r="Q893" s="16">
        <v>285.46756904069764</v>
      </c>
      <c r="R893" s="21">
        <v>1.2211495985638476</v>
      </c>
      <c r="S893" s="21">
        <v>33.367850948179232</v>
      </c>
      <c r="T893" s="21">
        <v>32.146701349615384</v>
      </c>
      <c r="U893" s="21">
        <v>8.4880141132187795E-2</v>
      </c>
      <c r="V893" s="21">
        <v>4.2236856583739044</v>
      </c>
      <c r="W893" s="21">
        <v>4.1388055172417166</v>
      </c>
      <c r="X893" s="13" t="s">
        <v>2351</v>
      </c>
      <c r="Y8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3" s="1">
        <v>39.785495986000001</v>
      </c>
      <c r="AA893" s="1">
        <v>-84.184688254700006</v>
      </c>
      <c r="AB893" s="1">
        <v>39.79222841</v>
      </c>
      <c r="AC893" s="1">
        <v>-84.186166886999999</v>
      </c>
    </row>
    <row r="894" spans="1:29" x14ac:dyDescent="0.25">
      <c r="A894" s="13">
        <v>317</v>
      </c>
      <c r="B894" s="22" t="s">
        <v>4937</v>
      </c>
      <c r="C894" s="17">
        <v>7</v>
      </c>
      <c r="D894" s="1" t="s">
        <v>3196</v>
      </c>
      <c r="E894" s="1" t="s">
        <v>4505</v>
      </c>
      <c r="F894" s="1" t="s">
        <v>4506</v>
      </c>
      <c r="G894" s="1" t="s">
        <v>3918</v>
      </c>
      <c r="H894" s="1">
        <v>2.8</v>
      </c>
      <c r="I894" s="1">
        <v>3.3</v>
      </c>
      <c r="J894" s="1" t="s">
        <v>3190</v>
      </c>
      <c r="K894" s="1" t="s">
        <v>4985</v>
      </c>
      <c r="L894" s="1">
        <v>0</v>
      </c>
      <c r="M894" s="1">
        <v>1</v>
      </c>
      <c r="N894" s="1">
        <v>10</v>
      </c>
      <c r="O894" s="1">
        <v>6</v>
      </c>
      <c r="P894" s="1">
        <v>36</v>
      </c>
      <c r="Q894" s="16">
        <v>173.77043968023256</v>
      </c>
      <c r="R894" s="21">
        <v>1.3158600998829555</v>
      </c>
      <c r="S894" s="21">
        <v>21.438703118460044</v>
      </c>
      <c r="T894" s="21">
        <v>20.12284301857709</v>
      </c>
      <c r="U894" s="21">
        <v>9.5768328149690704E-2</v>
      </c>
      <c r="V894" s="21">
        <v>4.2231116607970831</v>
      </c>
      <c r="W894" s="21">
        <v>4.1273433326473921</v>
      </c>
      <c r="X894" s="13" t="s">
        <v>2351</v>
      </c>
      <c r="Y8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4" s="1">
        <v>39.625821884799997</v>
      </c>
      <c r="AA894" s="1">
        <v>-84.230303771400003</v>
      </c>
      <c r="AB894" s="1">
        <v>39.633044693899997</v>
      </c>
      <c r="AC894" s="1">
        <v>-84.2309185254</v>
      </c>
    </row>
    <row r="895" spans="1:29" x14ac:dyDescent="0.25">
      <c r="A895" s="13">
        <v>318</v>
      </c>
      <c r="B895" s="22" t="s">
        <v>4937</v>
      </c>
      <c r="C895" s="17">
        <v>12</v>
      </c>
      <c r="D895" s="1" t="s">
        <v>785</v>
      </c>
      <c r="E895" s="1" t="s">
        <v>3898</v>
      </c>
      <c r="F895" s="1" t="s">
        <v>4528</v>
      </c>
      <c r="G895" s="1" t="s">
        <v>3924</v>
      </c>
      <c r="H895" s="1">
        <v>12.2</v>
      </c>
      <c r="I895" s="1">
        <v>12.7</v>
      </c>
      <c r="J895" s="1" t="s">
        <v>3190</v>
      </c>
      <c r="K895" s="1" t="s">
        <v>4985</v>
      </c>
      <c r="L895" s="1">
        <v>1</v>
      </c>
      <c r="M895" s="1">
        <v>0</v>
      </c>
      <c r="N895" s="1">
        <v>7</v>
      </c>
      <c r="O895" s="1">
        <v>11</v>
      </c>
      <c r="P895" s="1">
        <v>30</v>
      </c>
      <c r="Q895" s="16">
        <v>170.31731468023256</v>
      </c>
      <c r="R895" s="21">
        <v>1.1639425216293038</v>
      </c>
      <c r="S895" s="21">
        <v>19.191039896939991</v>
      </c>
      <c r="T895" s="21">
        <v>18.027097375310689</v>
      </c>
      <c r="U895" s="21">
        <v>7.9103246935374363E-2</v>
      </c>
      <c r="V895" s="21">
        <v>4.2207293354446591</v>
      </c>
      <c r="W895" s="21">
        <v>4.1416260885092848</v>
      </c>
      <c r="X895" s="13" t="s">
        <v>2351</v>
      </c>
      <c r="Y8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5" s="1">
        <v>41.510967257700003</v>
      </c>
      <c r="AA895" s="1">
        <v>-81.458965300499997</v>
      </c>
      <c r="AB895" s="1">
        <v>41.514432263300002</v>
      </c>
      <c r="AC895" s="1">
        <v>-81.450525651800007</v>
      </c>
    </row>
    <row r="896" spans="1:29" x14ac:dyDescent="0.25">
      <c r="A896" s="13">
        <v>282</v>
      </c>
      <c r="B896" s="22" t="s">
        <v>3197</v>
      </c>
      <c r="C896" s="17">
        <v>6</v>
      </c>
      <c r="D896" s="1" t="s">
        <v>784</v>
      </c>
      <c r="E896" s="1" t="s">
        <v>1090</v>
      </c>
      <c r="F896" s="1" t="s">
        <v>5462</v>
      </c>
      <c r="G896" s="1" t="s">
        <v>546</v>
      </c>
      <c r="H896" s="21">
        <v>0.67900000000372529</v>
      </c>
      <c r="I896" s="21">
        <v>0</v>
      </c>
      <c r="J896" s="1" t="s">
        <v>258</v>
      </c>
      <c r="K896" s="1" t="s">
        <v>259</v>
      </c>
      <c r="L896" s="1">
        <v>0</v>
      </c>
      <c r="M896" s="1">
        <v>1</v>
      </c>
      <c r="N896" s="1">
        <v>14</v>
      </c>
      <c r="O896" s="1">
        <v>9</v>
      </c>
      <c r="P896" s="1">
        <v>80</v>
      </c>
      <c r="Q896" s="16">
        <v>257.27043968023258</v>
      </c>
      <c r="R896" s="21">
        <v>6.6071513624208027</v>
      </c>
      <c r="S896" s="21">
        <v>20.687845116628843</v>
      </c>
      <c r="T896" s="21">
        <v>14.08069375420804</v>
      </c>
      <c r="U896" s="21">
        <v>0.45320313290803493</v>
      </c>
      <c r="V896" s="21">
        <v>4.2198449463983714</v>
      </c>
      <c r="W896" s="21">
        <v>3.7666418134903363</v>
      </c>
      <c r="X896" s="13" t="s">
        <v>2351</v>
      </c>
      <c r="Y8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6" s="1">
        <v>39.955416999999997</v>
      </c>
      <c r="AA896" s="1">
        <v>-82.795173000000005</v>
      </c>
      <c r="AB896" s="1">
        <v>0</v>
      </c>
      <c r="AC896" s="1">
        <v>0</v>
      </c>
    </row>
    <row r="897" spans="1:29" x14ac:dyDescent="0.25">
      <c r="A897" s="13">
        <v>76</v>
      </c>
      <c r="B897" s="22" t="s">
        <v>3201</v>
      </c>
      <c r="C897" s="17">
        <v>8</v>
      </c>
      <c r="D897" s="1" t="s">
        <v>787</v>
      </c>
      <c r="E897" s="1" t="s">
        <v>1927</v>
      </c>
      <c r="F897" s="1" t="s">
        <v>5303</v>
      </c>
      <c r="G897" s="1" t="s">
        <v>1416</v>
      </c>
      <c r="H897" s="21">
        <v>1.6570000000065193</v>
      </c>
      <c r="I897" s="21">
        <v>0</v>
      </c>
      <c r="J897" s="1" t="s">
        <v>258</v>
      </c>
      <c r="K897" s="1" t="s">
        <v>259</v>
      </c>
      <c r="L897" s="1">
        <v>0</v>
      </c>
      <c r="M897" s="1">
        <v>1</v>
      </c>
      <c r="N897" s="1">
        <v>6</v>
      </c>
      <c r="O897" s="1">
        <v>17</v>
      </c>
      <c r="P897" s="1">
        <v>102</v>
      </c>
      <c r="Q897" s="16">
        <v>262.39543968023258</v>
      </c>
      <c r="R897" s="21">
        <v>7.2821399288703956</v>
      </c>
      <c r="S897" s="21">
        <v>25.314236672099248</v>
      </c>
      <c r="T897" s="21">
        <v>18.032096743228852</v>
      </c>
      <c r="U897" s="21">
        <v>0.50823636169826591</v>
      </c>
      <c r="V897" s="21">
        <v>4.2175971663498979</v>
      </c>
      <c r="W897" s="21">
        <v>3.7093608046516318</v>
      </c>
      <c r="X897" s="13" t="s">
        <v>2351</v>
      </c>
      <c r="Y8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7" s="1">
        <v>39.169998</v>
      </c>
      <c r="AA897" s="1">
        <v>-84.425218999999998</v>
      </c>
      <c r="AB897" s="1">
        <v>0</v>
      </c>
      <c r="AC897" s="1">
        <v>0</v>
      </c>
    </row>
    <row r="898" spans="1:29" x14ac:dyDescent="0.25">
      <c r="A898" s="13">
        <v>181</v>
      </c>
      <c r="B898" s="22" t="s">
        <v>4966</v>
      </c>
      <c r="C898" s="17">
        <v>8</v>
      </c>
      <c r="D898" s="1" t="s">
        <v>792</v>
      </c>
      <c r="E898" s="1" t="s">
        <v>3251</v>
      </c>
      <c r="F898" s="1" t="s">
        <v>4104</v>
      </c>
      <c r="G898" s="1" t="s">
        <v>3715</v>
      </c>
      <c r="H898" s="1">
        <v>1.7</v>
      </c>
      <c r="I898" s="1">
        <v>2.2000000000000002</v>
      </c>
      <c r="J898" s="1" t="s">
        <v>3190</v>
      </c>
      <c r="K898" s="1" t="s">
        <v>4981</v>
      </c>
      <c r="L898" s="1">
        <v>1</v>
      </c>
      <c r="M898" s="1">
        <v>0</v>
      </c>
      <c r="N898" s="1">
        <v>9</v>
      </c>
      <c r="O898" s="1">
        <v>2</v>
      </c>
      <c r="P898" s="1">
        <v>27</v>
      </c>
      <c r="Q898" s="16">
        <v>140.47356468023256</v>
      </c>
      <c r="R898" s="21">
        <v>1.5600615013232433</v>
      </c>
      <c r="S898" s="21">
        <v>15.655165645277959</v>
      </c>
      <c r="T898" s="21">
        <v>14.095104143954716</v>
      </c>
      <c r="U898" s="21">
        <v>9.0763445117531399E-2</v>
      </c>
      <c r="V898" s="21">
        <v>4.2173200216000151</v>
      </c>
      <c r="W898" s="21">
        <v>4.1265565764824839</v>
      </c>
      <c r="X898" s="13" t="s">
        <v>2351</v>
      </c>
      <c r="Y8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8" s="1">
        <v>39.729732537700002</v>
      </c>
      <c r="AA898" s="1">
        <v>-84.073634910699994</v>
      </c>
      <c r="AB898" s="1">
        <v>39.725485235800001</v>
      </c>
      <c r="AC898" s="1">
        <v>-84.066059690100005</v>
      </c>
    </row>
    <row r="899" spans="1:29" x14ac:dyDescent="0.25">
      <c r="A899" s="13">
        <v>319</v>
      </c>
      <c r="B899" s="22" t="s">
        <v>4937</v>
      </c>
      <c r="C899" s="17">
        <v>8</v>
      </c>
      <c r="D899" s="1" t="s">
        <v>788</v>
      </c>
      <c r="E899" s="1" t="s">
        <v>4524</v>
      </c>
      <c r="F899" s="1" t="s">
        <v>4537</v>
      </c>
      <c r="G899" s="1" t="s">
        <v>3918</v>
      </c>
      <c r="H899" s="1">
        <v>5.6</v>
      </c>
      <c r="I899" s="1">
        <v>6.1</v>
      </c>
      <c r="J899" s="1" t="s">
        <v>3190</v>
      </c>
      <c r="K899" s="1" t="s">
        <v>4987</v>
      </c>
      <c r="L899" s="1">
        <v>0</v>
      </c>
      <c r="M899" s="1">
        <v>0</v>
      </c>
      <c r="N899" s="1">
        <v>7</v>
      </c>
      <c r="O899" s="1">
        <v>4</v>
      </c>
      <c r="P899" s="1">
        <v>29</v>
      </c>
      <c r="Q899" s="16">
        <v>92.578125</v>
      </c>
      <c r="R899" s="21">
        <v>1.252254376337913</v>
      </c>
      <c r="S899" s="21">
        <v>16.333183365621892</v>
      </c>
      <c r="T899" s="21">
        <v>15.080928989283979</v>
      </c>
      <c r="U899" s="21">
        <v>0.1002414725268965</v>
      </c>
      <c r="V899" s="21">
        <v>4.2145855765288571</v>
      </c>
      <c r="W899" s="21">
        <v>4.1143441040019608</v>
      </c>
      <c r="X899" s="13" t="s">
        <v>2351</v>
      </c>
      <c r="Y8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899" s="1">
        <v>39.357628233900002</v>
      </c>
      <c r="AA899" s="1">
        <v>-84.370545784699999</v>
      </c>
      <c r="AB899" s="1">
        <v>39.364284615899997</v>
      </c>
      <c r="AC899" s="1">
        <v>-84.366971146500006</v>
      </c>
    </row>
    <row r="900" spans="1:29" x14ac:dyDescent="0.25">
      <c r="A900" s="13">
        <v>77</v>
      </c>
      <c r="B900" s="22" t="s">
        <v>3201</v>
      </c>
      <c r="C900" s="17">
        <v>4</v>
      </c>
      <c r="D900" s="1" t="s">
        <v>800</v>
      </c>
      <c r="E900" s="1" t="s">
        <v>1928</v>
      </c>
      <c r="F900" s="1" t="s">
        <v>5294</v>
      </c>
      <c r="G900" s="1" t="s">
        <v>1417</v>
      </c>
      <c r="H900" s="21">
        <v>1.3999999999941792</v>
      </c>
      <c r="I900" s="21">
        <v>0</v>
      </c>
      <c r="J900" s="1" t="s">
        <v>258</v>
      </c>
      <c r="K900" s="1" t="s">
        <v>259</v>
      </c>
      <c r="L900" s="1">
        <v>0</v>
      </c>
      <c r="M900" s="1">
        <v>2</v>
      </c>
      <c r="N900" s="1">
        <v>11</v>
      </c>
      <c r="O900" s="1">
        <v>10</v>
      </c>
      <c r="P900" s="1">
        <v>40</v>
      </c>
      <c r="Q900" s="16">
        <v>247.74400436046511</v>
      </c>
      <c r="R900" s="21">
        <v>10.46907083214778</v>
      </c>
      <c r="S900" s="21">
        <v>12.632876412240643</v>
      </c>
      <c r="T900" s="21">
        <v>2.1638055800928626</v>
      </c>
      <c r="U900" s="21">
        <v>0.7306591911256477</v>
      </c>
      <c r="V900" s="21">
        <v>4.2125911139703431</v>
      </c>
      <c r="W900" s="21">
        <v>3.4819319228446952</v>
      </c>
      <c r="X900" s="13" t="s">
        <v>2351</v>
      </c>
      <c r="Y9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0" s="1">
        <v>40.810848</v>
      </c>
      <c r="AA900" s="1">
        <v>-81.425471999999999</v>
      </c>
      <c r="AB900" s="1">
        <v>0</v>
      </c>
      <c r="AC900" s="1">
        <v>0</v>
      </c>
    </row>
    <row r="901" spans="1:29" x14ac:dyDescent="0.25">
      <c r="A901" s="13">
        <v>283</v>
      </c>
      <c r="B901" s="22" t="s">
        <v>3197</v>
      </c>
      <c r="C901" s="17">
        <v>7</v>
      </c>
      <c r="D901" s="1" t="s">
        <v>789</v>
      </c>
      <c r="E901" s="1" t="s">
        <v>1091</v>
      </c>
      <c r="F901" s="1" t="s">
        <v>5260</v>
      </c>
      <c r="G901" s="1" t="s">
        <v>547</v>
      </c>
      <c r="H901" s="21">
        <v>8.8169999999954598</v>
      </c>
      <c r="I901" s="21">
        <v>0</v>
      </c>
      <c r="J901" s="1" t="s">
        <v>258</v>
      </c>
      <c r="K901" s="1" t="s">
        <v>259</v>
      </c>
      <c r="L901" s="1">
        <v>0</v>
      </c>
      <c r="M901" s="1">
        <v>0</v>
      </c>
      <c r="N901" s="1">
        <v>11</v>
      </c>
      <c r="O901" s="1">
        <v>14</v>
      </c>
      <c r="P901" s="1">
        <v>48</v>
      </c>
      <c r="Q901" s="16">
        <v>182.140625</v>
      </c>
      <c r="R901" s="21">
        <v>5.1087747273496573</v>
      </c>
      <c r="S901" s="21">
        <v>14.414795661709976</v>
      </c>
      <c r="T901" s="21">
        <v>9.3060209343603191</v>
      </c>
      <c r="U901" s="21">
        <v>0.3504252566279859</v>
      </c>
      <c r="V901" s="21">
        <v>4.2067572711544736</v>
      </c>
      <c r="W901" s="21">
        <v>3.8563320145264877</v>
      </c>
      <c r="X901" s="13" t="s">
        <v>2351</v>
      </c>
      <c r="Y9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1" s="1">
        <v>39.923099000000001</v>
      </c>
      <c r="AA901" s="1">
        <v>-83.806841000000006</v>
      </c>
      <c r="AB901" s="1">
        <v>0</v>
      </c>
      <c r="AC901" s="1">
        <v>0</v>
      </c>
    </row>
    <row r="902" spans="1:29" x14ac:dyDescent="0.25">
      <c r="A902" s="13">
        <v>320</v>
      </c>
      <c r="B902" s="22" t="s">
        <v>4937</v>
      </c>
      <c r="C902" s="17">
        <v>8</v>
      </c>
      <c r="D902" s="1" t="s">
        <v>787</v>
      </c>
      <c r="E902" s="1" t="s">
        <v>3894</v>
      </c>
      <c r="F902" s="1" t="s">
        <v>3895</v>
      </c>
      <c r="G902" s="1" t="s">
        <v>3923</v>
      </c>
      <c r="H902" s="1">
        <v>26.7</v>
      </c>
      <c r="I902" s="1">
        <v>27.2</v>
      </c>
      <c r="J902" s="1" t="s">
        <v>3190</v>
      </c>
      <c r="K902" s="1" t="s">
        <v>4986</v>
      </c>
      <c r="L902" s="1">
        <v>0</v>
      </c>
      <c r="M902" s="1">
        <v>0</v>
      </c>
      <c r="N902" s="1">
        <v>4</v>
      </c>
      <c r="O902" s="1">
        <v>8</v>
      </c>
      <c r="P902" s="1">
        <v>30</v>
      </c>
      <c r="Q902" s="16">
        <v>91.6875</v>
      </c>
      <c r="R902" s="21">
        <v>1.0727651254832509</v>
      </c>
      <c r="S902" s="21">
        <v>16.854886210902215</v>
      </c>
      <c r="T902" s="21">
        <v>15.782121085418964</v>
      </c>
      <c r="U902" s="21">
        <v>6.6534368599287214E-2</v>
      </c>
      <c r="V902" s="21">
        <v>4.2047046217306843</v>
      </c>
      <c r="W902" s="21">
        <v>4.1381702531313973</v>
      </c>
      <c r="X902" s="13" t="s">
        <v>2351</v>
      </c>
      <c r="Y9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2" s="1">
        <v>39.285912681100001</v>
      </c>
      <c r="AA902" s="1">
        <v>-84.425293231500007</v>
      </c>
      <c r="AB902" s="1">
        <v>39.2845857983</v>
      </c>
      <c r="AC902" s="1">
        <v>-84.416183719800003</v>
      </c>
    </row>
    <row r="903" spans="1:29" x14ac:dyDescent="0.25">
      <c r="A903" s="13">
        <v>40</v>
      </c>
      <c r="B903" s="22" t="s">
        <v>4967</v>
      </c>
      <c r="C903" s="17">
        <v>6</v>
      </c>
      <c r="D903" s="1" t="s">
        <v>784</v>
      </c>
      <c r="E903" s="1" t="s">
        <v>3931</v>
      </c>
      <c r="F903" s="1" t="s">
        <v>3954</v>
      </c>
      <c r="G903" s="1" t="s">
        <v>4360</v>
      </c>
      <c r="H903" s="1">
        <v>9</v>
      </c>
      <c r="I903" s="1">
        <v>9.5</v>
      </c>
      <c r="J903" s="1" t="s">
        <v>3190</v>
      </c>
      <c r="K903" s="1" t="s">
        <v>4984</v>
      </c>
      <c r="L903" s="1">
        <v>0</v>
      </c>
      <c r="M903" s="1">
        <v>3</v>
      </c>
      <c r="N903" s="1">
        <v>6</v>
      </c>
      <c r="O903" s="1">
        <v>4</v>
      </c>
      <c r="P903" s="1">
        <v>11</v>
      </c>
      <c r="Q903" s="16">
        <v>205.06131904069767</v>
      </c>
      <c r="R903" s="21">
        <v>0.92236910970001673</v>
      </c>
      <c r="S903" s="21">
        <v>9.1905885837704027</v>
      </c>
      <c r="T903" s="21">
        <v>8.2682194740703867</v>
      </c>
      <c r="U903" s="21">
        <v>6.9586718861232202E-2</v>
      </c>
      <c r="V903" s="21">
        <v>4.2024526066845747</v>
      </c>
      <c r="W903" s="21">
        <v>4.1328658878233426</v>
      </c>
      <c r="X903" s="13" t="s">
        <v>2351</v>
      </c>
      <c r="Y9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3" s="1">
        <v>40.066580918500001</v>
      </c>
      <c r="AA903" s="1">
        <v>-83.032936319900003</v>
      </c>
      <c r="AB903" s="1">
        <v>40.073556846300001</v>
      </c>
      <c r="AC903" s="1">
        <v>-83.035450021599999</v>
      </c>
    </row>
    <row r="904" spans="1:29" x14ac:dyDescent="0.25">
      <c r="A904" s="13">
        <v>41</v>
      </c>
      <c r="B904" s="22" t="s">
        <v>4967</v>
      </c>
      <c r="C904" s="17">
        <v>6</v>
      </c>
      <c r="D904" s="1" t="s">
        <v>784</v>
      </c>
      <c r="E904" s="1" t="s">
        <v>3931</v>
      </c>
      <c r="F904" s="1" t="s">
        <v>3954</v>
      </c>
      <c r="G904" s="1" t="s">
        <v>4360</v>
      </c>
      <c r="H904" s="1">
        <v>5.6</v>
      </c>
      <c r="I904" s="1">
        <v>6.1</v>
      </c>
      <c r="J904" s="1" t="s">
        <v>3190</v>
      </c>
      <c r="K904" s="1" t="s">
        <v>4984</v>
      </c>
      <c r="L904" s="1">
        <v>0</v>
      </c>
      <c r="M904" s="1">
        <v>2</v>
      </c>
      <c r="N904" s="1">
        <v>4</v>
      </c>
      <c r="O904" s="1">
        <v>7</v>
      </c>
      <c r="P904" s="1">
        <v>15</v>
      </c>
      <c r="Q904" s="16">
        <v>163.60337936046511</v>
      </c>
      <c r="R904" s="21">
        <v>0.92236910970001673</v>
      </c>
      <c r="S904" s="21">
        <v>10.720918333422919</v>
      </c>
      <c r="T904" s="21">
        <v>9.7985492237229028</v>
      </c>
      <c r="U904" s="21">
        <v>6.9586718861232202E-2</v>
      </c>
      <c r="V904" s="21">
        <v>4.2024526066845747</v>
      </c>
      <c r="W904" s="21">
        <v>4.1328658878233426</v>
      </c>
      <c r="X904" s="13" t="s">
        <v>2351</v>
      </c>
      <c r="Y9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4" s="1">
        <v>40.021883703299999</v>
      </c>
      <c r="AA904" s="1">
        <v>-83.035293722899993</v>
      </c>
      <c r="AB904" s="1">
        <v>40.028440718299997</v>
      </c>
      <c r="AC904" s="1">
        <v>-83.034268455900005</v>
      </c>
    </row>
    <row r="905" spans="1:29" x14ac:dyDescent="0.25">
      <c r="A905" s="13">
        <v>182</v>
      </c>
      <c r="B905" s="22" t="s">
        <v>4966</v>
      </c>
      <c r="C905" s="17">
        <v>8</v>
      </c>
      <c r="D905" s="1" t="s">
        <v>787</v>
      </c>
      <c r="E905" s="1" t="s">
        <v>4105</v>
      </c>
      <c r="F905" s="1" t="s">
        <v>3953</v>
      </c>
      <c r="G905" s="1" t="s">
        <v>3749</v>
      </c>
      <c r="H905" s="1">
        <v>3.1</v>
      </c>
      <c r="I905" s="1">
        <v>3.6</v>
      </c>
      <c r="J905" s="1" t="s">
        <v>3190</v>
      </c>
      <c r="K905" s="1" t="s">
        <v>4982</v>
      </c>
      <c r="L905" s="1">
        <v>0</v>
      </c>
      <c r="M905" s="1">
        <v>5</v>
      </c>
      <c r="N905" s="1">
        <v>14</v>
      </c>
      <c r="O905" s="1">
        <v>10</v>
      </c>
      <c r="P905" s="1">
        <v>51</v>
      </c>
      <c r="Q905" s="16">
        <v>415.41469840116281</v>
      </c>
      <c r="R905" s="21">
        <v>0.33583304625398125</v>
      </c>
      <c r="S905" s="21">
        <v>28.88160241829182</v>
      </c>
      <c r="T905" s="21">
        <v>28.545769372037839</v>
      </c>
      <c r="U905" s="21">
        <v>1.8849429092484559E-2</v>
      </c>
      <c r="V905" s="21">
        <v>4.197348760074215</v>
      </c>
      <c r="W905" s="21">
        <v>4.1784993309817304</v>
      </c>
      <c r="X905" s="13" t="s">
        <v>2351</v>
      </c>
      <c r="Y9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5" s="1">
        <v>39.118931873599998</v>
      </c>
      <c r="AA905" s="1">
        <v>-84.524000286499998</v>
      </c>
      <c r="AB905" s="1">
        <v>39.122096508299997</v>
      </c>
      <c r="AC905" s="1">
        <v>-84.532079157400005</v>
      </c>
    </row>
    <row r="906" spans="1:29" x14ac:dyDescent="0.25">
      <c r="A906" s="13">
        <v>321</v>
      </c>
      <c r="B906" s="22" t="s">
        <v>4937</v>
      </c>
      <c r="C906" s="17">
        <v>6</v>
      </c>
      <c r="D906" s="1" t="s">
        <v>784</v>
      </c>
      <c r="E906" s="1" t="s">
        <v>4493</v>
      </c>
      <c r="F906" s="1" t="s">
        <v>4494</v>
      </c>
      <c r="G906" s="1" t="s">
        <v>4565</v>
      </c>
      <c r="H906" s="1">
        <v>17.600000000000001</v>
      </c>
      <c r="I906" s="1">
        <v>18.100000000000001</v>
      </c>
      <c r="J906" s="1" t="s">
        <v>3190</v>
      </c>
      <c r="K906" s="1" t="s">
        <v>4987</v>
      </c>
      <c r="L906" s="1">
        <v>1</v>
      </c>
      <c r="M906" s="1">
        <v>1</v>
      </c>
      <c r="N906" s="1">
        <v>6</v>
      </c>
      <c r="O906" s="1">
        <v>3</v>
      </c>
      <c r="P906" s="1">
        <v>13</v>
      </c>
      <c r="Q906" s="16">
        <v>156.94712936046511</v>
      </c>
      <c r="R906" s="21">
        <v>1.1799355737392814</v>
      </c>
      <c r="S906" s="21">
        <v>9.7400950519987806</v>
      </c>
      <c r="T906" s="21">
        <v>8.5601594782595001</v>
      </c>
      <c r="U906" s="21">
        <v>9.7118157500863986E-2</v>
      </c>
      <c r="V906" s="21">
        <v>4.1940502625023397</v>
      </c>
      <c r="W906" s="21">
        <v>4.0969321050014758</v>
      </c>
      <c r="X906" s="13" t="s">
        <v>2351</v>
      </c>
      <c r="Y9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6" s="1">
        <v>40.102401484700003</v>
      </c>
      <c r="AA906" s="1">
        <v>-83.130774871100002</v>
      </c>
      <c r="AB906" s="1">
        <v>40.106593853500002</v>
      </c>
      <c r="AC906" s="1">
        <v>-83.123131045299999</v>
      </c>
    </row>
    <row r="907" spans="1:29" x14ac:dyDescent="0.25">
      <c r="A907" s="13">
        <v>183</v>
      </c>
      <c r="B907" s="22" t="s">
        <v>4966</v>
      </c>
      <c r="C907" s="17">
        <v>6</v>
      </c>
      <c r="D907" s="1" t="s">
        <v>784</v>
      </c>
      <c r="E907" s="1" t="s">
        <v>3990</v>
      </c>
      <c r="F907" s="1" t="s">
        <v>3991</v>
      </c>
      <c r="G907" s="1" t="s">
        <v>4376</v>
      </c>
      <c r="H907" s="1">
        <v>3.3</v>
      </c>
      <c r="I907" s="1">
        <v>3.8</v>
      </c>
      <c r="J907" s="1" t="s">
        <v>3190</v>
      </c>
      <c r="K907" s="1" t="s">
        <v>4981</v>
      </c>
      <c r="L907" s="1">
        <v>0</v>
      </c>
      <c r="M907" s="1">
        <v>1</v>
      </c>
      <c r="N907" s="1">
        <v>6</v>
      </c>
      <c r="O907" s="1">
        <v>5</v>
      </c>
      <c r="P907" s="1">
        <v>17</v>
      </c>
      <c r="Q907" s="16">
        <v>124.14543968023256</v>
      </c>
      <c r="R907" s="21">
        <v>1.5099537797566847</v>
      </c>
      <c r="S907" s="21">
        <v>12.247747853217087</v>
      </c>
      <c r="T907" s="21">
        <v>10.737794073460401</v>
      </c>
      <c r="U907" s="21">
        <v>8.8357639918089731E-2</v>
      </c>
      <c r="V907" s="21">
        <v>4.1909561538982461</v>
      </c>
      <c r="W907" s="21">
        <v>4.1025985139801566</v>
      </c>
      <c r="X907" s="13" t="s">
        <v>2351</v>
      </c>
      <c r="Y9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7" s="1">
        <v>40.108616531499997</v>
      </c>
      <c r="AA907" s="1">
        <v>-83.090871617199994</v>
      </c>
      <c r="AB907" s="1">
        <v>40.1158469688</v>
      </c>
      <c r="AC907" s="1">
        <v>-83.0904832935</v>
      </c>
    </row>
    <row r="908" spans="1:29" x14ac:dyDescent="0.25">
      <c r="A908" s="13">
        <v>284</v>
      </c>
      <c r="B908" s="22" t="s">
        <v>3197</v>
      </c>
      <c r="C908" s="17">
        <v>12</v>
      </c>
      <c r="D908" s="1" t="s">
        <v>785</v>
      </c>
      <c r="E908" s="1" t="s">
        <v>1092</v>
      </c>
      <c r="F908" s="1" t="s">
        <v>5565</v>
      </c>
      <c r="G908" s="1" t="s">
        <v>548</v>
      </c>
      <c r="H908" s="21">
        <v>9.9130000000004657</v>
      </c>
      <c r="I908" s="21">
        <v>0</v>
      </c>
      <c r="J908" s="1" t="s">
        <v>258</v>
      </c>
      <c r="K908" s="1" t="s">
        <v>259</v>
      </c>
      <c r="L908" s="1">
        <v>1</v>
      </c>
      <c r="M908" s="1">
        <v>3</v>
      </c>
      <c r="N908" s="1">
        <v>10</v>
      </c>
      <c r="O908" s="1">
        <v>10</v>
      </c>
      <c r="P908" s="1">
        <v>45</v>
      </c>
      <c r="Q908" s="16">
        <v>337.55050872093022</v>
      </c>
      <c r="R908" s="21">
        <v>6.0995864575874581</v>
      </c>
      <c r="S908" s="21">
        <v>13.762666575723015</v>
      </c>
      <c r="T908" s="21">
        <v>7.6630801181355572</v>
      </c>
      <c r="U908" s="21">
        <v>0.41838782561343119</v>
      </c>
      <c r="V908" s="21">
        <v>4.1827331202417533</v>
      </c>
      <c r="W908" s="21">
        <v>3.7643452946283222</v>
      </c>
      <c r="X908" s="13" t="s">
        <v>2351</v>
      </c>
      <c r="Y9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8" s="1">
        <v>41.538938000000002</v>
      </c>
      <c r="AA908" s="1">
        <v>-81.497168000000002</v>
      </c>
      <c r="AB908" s="1">
        <v>0</v>
      </c>
      <c r="AC908" s="1">
        <v>0</v>
      </c>
    </row>
    <row r="909" spans="1:29" x14ac:dyDescent="0.25">
      <c r="A909" s="13">
        <v>285</v>
      </c>
      <c r="B909" s="22" t="s">
        <v>3197</v>
      </c>
      <c r="C909" s="17">
        <v>7</v>
      </c>
      <c r="D909" s="1" t="s">
        <v>3196</v>
      </c>
      <c r="E909" s="1" t="s">
        <v>1093</v>
      </c>
      <c r="F909" s="1" t="s">
        <v>5598</v>
      </c>
      <c r="G909" s="1" t="s">
        <v>549</v>
      </c>
      <c r="H909" s="21">
        <v>8.5800000000017462</v>
      </c>
      <c r="I909" s="21">
        <v>0</v>
      </c>
      <c r="J909" s="1" t="s">
        <v>258</v>
      </c>
      <c r="K909" s="1" t="s">
        <v>259</v>
      </c>
      <c r="L909" s="1">
        <v>0</v>
      </c>
      <c r="M909" s="1">
        <v>0</v>
      </c>
      <c r="N909" s="1">
        <v>17</v>
      </c>
      <c r="O909" s="1">
        <v>8</v>
      </c>
      <c r="P909" s="1">
        <v>30</v>
      </c>
      <c r="Q909" s="16">
        <v>176.796875</v>
      </c>
      <c r="R909" s="21">
        <v>5.7698658082656724</v>
      </c>
      <c r="S909" s="21">
        <v>10.564673647342302</v>
      </c>
      <c r="T909" s="21">
        <v>4.7948078390766291</v>
      </c>
      <c r="U909" s="21">
        <v>0.39577135702350091</v>
      </c>
      <c r="V909" s="21">
        <v>4.1812725665675412</v>
      </c>
      <c r="W909" s="21">
        <v>3.7855012095440403</v>
      </c>
      <c r="X909" s="13" t="s">
        <v>2351</v>
      </c>
      <c r="Y9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09" s="1">
        <v>39.790593000000001</v>
      </c>
      <c r="AA909" s="1">
        <v>-84.253801999999993</v>
      </c>
      <c r="AB909" s="1">
        <v>0</v>
      </c>
      <c r="AC909" s="1">
        <v>0</v>
      </c>
    </row>
    <row r="910" spans="1:29" x14ac:dyDescent="0.25">
      <c r="A910" s="13">
        <v>322</v>
      </c>
      <c r="B910" s="22" t="s">
        <v>4937</v>
      </c>
      <c r="C910" s="17">
        <v>12</v>
      </c>
      <c r="D910" s="1" t="s">
        <v>785</v>
      </c>
      <c r="E910" s="1" t="s">
        <v>4504</v>
      </c>
      <c r="F910" s="1" t="s">
        <v>4496</v>
      </c>
      <c r="G910" s="1" t="s">
        <v>3920</v>
      </c>
      <c r="H910" s="1">
        <v>15.4</v>
      </c>
      <c r="I910" s="1">
        <v>15.9</v>
      </c>
      <c r="J910" s="1" t="s">
        <v>3190</v>
      </c>
      <c r="K910" s="1" t="s">
        <v>4987</v>
      </c>
      <c r="L910" s="1">
        <v>0</v>
      </c>
      <c r="M910" s="1">
        <v>0</v>
      </c>
      <c r="N910" s="1">
        <v>8</v>
      </c>
      <c r="O910" s="1">
        <v>3</v>
      </c>
      <c r="P910" s="1">
        <v>28</v>
      </c>
      <c r="Q910" s="16">
        <v>93.6875</v>
      </c>
      <c r="R910" s="21">
        <v>1.3243727476131042</v>
      </c>
      <c r="S910" s="21">
        <v>15.621362404141987</v>
      </c>
      <c r="T910" s="21">
        <v>14.296989656528883</v>
      </c>
      <c r="U910" s="21">
        <v>0.10327315164429107</v>
      </c>
      <c r="V910" s="21">
        <v>4.1800634520283975</v>
      </c>
      <c r="W910" s="21">
        <v>4.0767903003841059</v>
      </c>
      <c r="X910" s="13" t="s">
        <v>2351</v>
      </c>
      <c r="Y9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0" s="1">
        <v>41.484305108999997</v>
      </c>
      <c r="AA910" s="1">
        <v>-81.691530654700003</v>
      </c>
      <c r="AB910" s="1">
        <v>41.490976257900002</v>
      </c>
      <c r="AC910" s="1">
        <v>-81.687803264300001</v>
      </c>
    </row>
    <row r="911" spans="1:29" x14ac:dyDescent="0.25">
      <c r="A911" s="13">
        <v>286</v>
      </c>
      <c r="B911" s="22" t="s">
        <v>3197</v>
      </c>
      <c r="C911" s="17">
        <v>2</v>
      </c>
      <c r="D911" s="1" t="s">
        <v>786</v>
      </c>
      <c r="E911" s="1" t="s">
        <v>1094</v>
      </c>
      <c r="F911" s="1" t="s">
        <v>5559</v>
      </c>
      <c r="G911" s="1" t="s">
        <v>550</v>
      </c>
      <c r="H911" s="21">
        <v>15.025999999998021</v>
      </c>
      <c r="I911" s="21">
        <v>0</v>
      </c>
      <c r="J911" s="1" t="s">
        <v>258</v>
      </c>
      <c r="K911" s="1" t="s">
        <v>259</v>
      </c>
      <c r="L911" s="1">
        <v>2</v>
      </c>
      <c r="M911" s="1">
        <v>2</v>
      </c>
      <c r="N911" s="1">
        <v>15</v>
      </c>
      <c r="O911" s="1">
        <v>5</v>
      </c>
      <c r="P911" s="1">
        <v>53</v>
      </c>
      <c r="Q911" s="16">
        <v>356.09738372093022</v>
      </c>
      <c r="R911" s="21">
        <v>6.1457668973098514</v>
      </c>
      <c r="S911" s="21">
        <v>15.324972645999292</v>
      </c>
      <c r="T911" s="21">
        <v>9.1792057486894407</v>
      </c>
      <c r="U911" s="21">
        <v>0.42155547212449745</v>
      </c>
      <c r="V911" s="21">
        <v>4.1799771844662725</v>
      </c>
      <c r="W911" s="21">
        <v>3.7584217123417751</v>
      </c>
      <c r="X911" s="13" t="s">
        <v>2351</v>
      </c>
      <c r="Y9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1" s="1">
        <v>41.692276</v>
      </c>
      <c r="AA911" s="1">
        <v>-83.589517000000001</v>
      </c>
      <c r="AB911" s="1">
        <v>0</v>
      </c>
      <c r="AC911" s="1">
        <v>0</v>
      </c>
    </row>
    <row r="912" spans="1:29" x14ac:dyDescent="0.25">
      <c r="A912" s="13">
        <v>184</v>
      </c>
      <c r="B912" s="22" t="s">
        <v>4966</v>
      </c>
      <c r="C912" s="17">
        <v>4</v>
      </c>
      <c r="D912" s="1" t="s">
        <v>795</v>
      </c>
      <c r="E912" s="1" t="s">
        <v>3945</v>
      </c>
      <c r="F912" s="1" t="s">
        <v>3986</v>
      </c>
      <c r="G912" s="1" t="s">
        <v>4364</v>
      </c>
      <c r="H912" s="1">
        <v>1.8</v>
      </c>
      <c r="I912" s="1">
        <v>2.2999999999999998</v>
      </c>
      <c r="J912" s="1" t="s">
        <v>3190</v>
      </c>
      <c r="K912" s="1" t="s">
        <v>4981</v>
      </c>
      <c r="L912" s="1">
        <v>1</v>
      </c>
      <c r="M912" s="1">
        <v>0</v>
      </c>
      <c r="N912" s="1">
        <v>5</v>
      </c>
      <c r="O912" s="1">
        <v>5</v>
      </c>
      <c r="P912" s="1">
        <v>21</v>
      </c>
      <c r="Q912" s="16">
        <v>121.59856468023256</v>
      </c>
      <c r="R912" s="21">
        <v>2.9338407337639532</v>
      </c>
      <c r="S912" s="21">
        <v>12.994498787653061</v>
      </c>
      <c r="T912" s="21">
        <v>10.060658053889108</v>
      </c>
      <c r="U912" s="21">
        <v>0.18187837222813555</v>
      </c>
      <c r="V912" s="21">
        <v>4.1785362119330562</v>
      </c>
      <c r="W912" s="21">
        <v>3.9966578397049206</v>
      </c>
      <c r="X912" s="13" t="s">
        <v>2351</v>
      </c>
      <c r="Y9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2" s="1">
        <v>41.082671313399999</v>
      </c>
      <c r="AA912" s="1">
        <v>-81.503196401099999</v>
      </c>
      <c r="AB912" s="1">
        <v>41.089565057999998</v>
      </c>
      <c r="AC912" s="1">
        <v>-81.500475668299998</v>
      </c>
    </row>
    <row r="913" spans="1:29" x14ac:dyDescent="0.25">
      <c r="A913" s="13">
        <v>185</v>
      </c>
      <c r="B913" s="22" t="s">
        <v>4966</v>
      </c>
      <c r="C913" s="17">
        <v>2</v>
      </c>
      <c r="D913" s="1" t="s">
        <v>786</v>
      </c>
      <c r="E913" s="1" t="s">
        <v>4106</v>
      </c>
      <c r="F913" s="1" t="s">
        <v>4107</v>
      </c>
      <c r="G913" s="1" t="s">
        <v>3713</v>
      </c>
      <c r="H913" s="1">
        <v>22.6</v>
      </c>
      <c r="I913" s="1">
        <v>23.1</v>
      </c>
      <c r="J913" s="1" t="s">
        <v>3190</v>
      </c>
      <c r="K913" s="1" t="s">
        <v>4982</v>
      </c>
      <c r="L913" s="1">
        <v>0</v>
      </c>
      <c r="M913" s="1">
        <v>4</v>
      </c>
      <c r="N913" s="1">
        <v>7</v>
      </c>
      <c r="O913" s="1">
        <v>9</v>
      </c>
      <c r="P913" s="1">
        <v>52</v>
      </c>
      <c r="Q913" s="16">
        <v>320.47238372093022</v>
      </c>
      <c r="R913" s="21">
        <v>0.5316839814256743</v>
      </c>
      <c r="S913" s="21">
        <v>33.062024663710616</v>
      </c>
      <c r="T913" s="21">
        <v>32.530340682284944</v>
      </c>
      <c r="U913" s="21">
        <v>2.9808617728335537E-2</v>
      </c>
      <c r="V913" s="21">
        <v>4.1758512762754627</v>
      </c>
      <c r="W913" s="21">
        <v>4.1460426585471275</v>
      </c>
      <c r="X913" s="13" t="s">
        <v>2351</v>
      </c>
      <c r="Y9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3" s="1">
        <v>41.638806273999997</v>
      </c>
      <c r="AA913" s="1">
        <v>-83.591038124500002</v>
      </c>
      <c r="AB913" s="1">
        <v>41.642970569299997</v>
      </c>
      <c r="AC913" s="1">
        <v>-83.585075180399997</v>
      </c>
    </row>
    <row r="914" spans="1:29" x14ac:dyDescent="0.25">
      <c r="A914" s="13">
        <v>323</v>
      </c>
      <c r="B914" s="22" t="s">
        <v>4937</v>
      </c>
      <c r="C914" s="17">
        <v>12</v>
      </c>
      <c r="D914" s="1" t="s">
        <v>785</v>
      </c>
      <c r="E914" s="1" t="s">
        <v>4499</v>
      </c>
      <c r="F914" s="1" t="s">
        <v>4513</v>
      </c>
      <c r="G914" s="1" t="s">
        <v>4566</v>
      </c>
      <c r="H914" s="1">
        <v>23.8</v>
      </c>
      <c r="I914" s="1">
        <v>24.3</v>
      </c>
      <c r="J914" s="1" t="s">
        <v>3190</v>
      </c>
      <c r="K914" s="1" t="s">
        <v>4989</v>
      </c>
      <c r="L914" s="1">
        <v>0</v>
      </c>
      <c r="M914" s="1">
        <v>1</v>
      </c>
      <c r="N914" s="1">
        <v>8</v>
      </c>
      <c r="O914" s="1">
        <v>7</v>
      </c>
      <c r="P914" s="1">
        <v>31</v>
      </c>
      <c r="Q914" s="16">
        <v>160.11418968023256</v>
      </c>
      <c r="R914" s="21">
        <v>0.93364901159190505</v>
      </c>
      <c r="S914" s="21">
        <v>18.715090128973273</v>
      </c>
      <c r="T914" s="21">
        <v>17.78144111738137</v>
      </c>
      <c r="U914" s="21">
        <v>6.5980688930108833E-2</v>
      </c>
      <c r="V914" s="21">
        <v>4.1738458420060409</v>
      </c>
      <c r="W914" s="21">
        <v>4.1078651530759318</v>
      </c>
      <c r="X914" s="13" t="s">
        <v>2351</v>
      </c>
      <c r="Y9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4" s="1">
        <v>41.4247376454</v>
      </c>
      <c r="AA914" s="1">
        <v>-81.539013364300004</v>
      </c>
      <c r="AB914" s="1">
        <v>41.423709527699998</v>
      </c>
      <c r="AC914" s="1">
        <v>-81.529548858200002</v>
      </c>
    </row>
    <row r="915" spans="1:29" x14ac:dyDescent="0.25">
      <c r="A915" s="13">
        <v>324</v>
      </c>
      <c r="B915" s="22" t="s">
        <v>4937</v>
      </c>
      <c r="C915" s="17">
        <v>6</v>
      </c>
      <c r="D915" s="1" t="s">
        <v>784</v>
      </c>
      <c r="E915" s="1" t="s">
        <v>4491</v>
      </c>
      <c r="F915" s="1" t="s">
        <v>4492</v>
      </c>
      <c r="G915" s="1" t="s">
        <v>4564</v>
      </c>
      <c r="H915" s="1">
        <v>2.8</v>
      </c>
      <c r="I915" s="1">
        <v>3.3</v>
      </c>
      <c r="J915" s="1" t="s">
        <v>3190</v>
      </c>
      <c r="K915" s="1" t="s">
        <v>4985</v>
      </c>
      <c r="L915" s="1">
        <v>0</v>
      </c>
      <c r="M915" s="1">
        <v>2</v>
      </c>
      <c r="N915" s="1">
        <v>8</v>
      </c>
      <c r="O915" s="1">
        <v>6</v>
      </c>
      <c r="P915" s="1">
        <v>28</v>
      </c>
      <c r="Q915" s="16">
        <v>198.35337936046511</v>
      </c>
      <c r="R915" s="21">
        <v>1.3543214595274282</v>
      </c>
      <c r="S915" s="21">
        <v>18.389113377543108</v>
      </c>
      <c r="T915" s="21">
        <v>17.034791918015678</v>
      </c>
      <c r="U915" s="21">
        <v>0.10011375726118102</v>
      </c>
      <c r="V915" s="21">
        <v>4.1716991222405477</v>
      </c>
      <c r="W915" s="21">
        <v>4.0715853649793665</v>
      </c>
      <c r="X915" s="13" t="s">
        <v>2351</v>
      </c>
      <c r="Y9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5" s="1">
        <v>39.968262854899997</v>
      </c>
      <c r="AA915" s="1">
        <v>-83.023223783500001</v>
      </c>
      <c r="AB915" s="1">
        <v>39.972571939200002</v>
      </c>
      <c r="AC915" s="1">
        <v>-83.015652816499994</v>
      </c>
    </row>
    <row r="916" spans="1:29" x14ac:dyDescent="0.25">
      <c r="A916" s="13">
        <v>287</v>
      </c>
      <c r="B916" s="22" t="s">
        <v>3197</v>
      </c>
      <c r="C916" s="17">
        <v>3</v>
      </c>
      <c r="D916" s="1" t="s">
        <v>791</v>
      </c>
      <c r="E916" s="1" t="s">
        <v>1095</v>
      </c>
      <c r="F916" s="1" t="s">
        <v>5698</v>
      </c>
      <c r="G916" s="1" t="s">
        <v>551</v>
      </c>
      <c r="H916" s="21">
        <v>0</v>
      </c>
      <c r="I916" s="21">
        <v>0</v>
      </c>
      <c r="J916" s="1" t="s">
        <v>258</v>
      </c>
      <c r="K916" s="1" t="s">
        <v>259</v>
      </c>
      <c r="L916" s="1">
        <v>0</v>
      </c>
      <c r="M916" s="1">
        <v>1</v>
      </c>
      <c r="N916" s="1">
        <v>10</v>
      </c>
      <c r="O916" s="1">
        <v>13</v>
      </c>
      <c r="P916" s="1">
        <v>83</v>
      </c>
      <c r="Q916" s="16">
        <v>251.83293968023256</v>
      </c>
      <c r="R916" s="21">
        <v>6.0456677677554707</v>
      </c>
      <c r="S916" s="21">
        <v>21.082074144141583</v>
      </c>
      <c r="T916" s="21">
        <v>15.036406376386111</v>
      </c>
      <c r="U916" s="21">
        <v>0.41468939071860828</v>
      </c>
      <c r="V916" s="21">
        <v>4.1700138125055055</v>
      </c>
      <c r="W916" s="21">
        <v>3.7553244217868973</v>
      </c>
      <c r="X916" s="13" t="s">
        <v>2351</v>
      </c>
      <c r="Y9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6" s="1">
        <v>41.385196999999998</v>
      </c>
      <c r="AA916" s="1">
        <v>-81.976996999999997</v>
      </c>
      <c r="AB916" s="1">
        <v>0</v>
      </c>
      <c r="AC916" s="1">
        <v>0</v>
      </c>
    </row>
    <row r="917" spans="1:29" x14ac:dyDescent="0.25">
      <c r="A917" s="13">
        <v>288</v>
      </c>
      <c r="B917" s="22" t="s">
        <v>3197</v>
      </c>
      <c r="C917" s="17">
        <v>8</v>
      </c>
      <c r="D917" s="1" t="s">
        <v>787</v>
      </c>
      <c r="E917" s="1" t="s">
        <v>1096</v>
      </c>
      <c r="F917" s="1" t="s">
        <v>5609</v>
      </c>
      <c r="G917" s="1" t="s">
        <v>552</v>
      </c>
      <c r="H917" s="21">
        <v>2.9660000000003492</v>
      </c>
      <c r="I917" s="21">
        <v>0</v>
      </c>
      <c r="J917" s="1" t="s">
        <v>258</v>
      </c>
      <c r="K917" s="1" t="s">
        <v>261</v>
      </c>
      <c r="L917" s="1">
        <v>0</v>
      </c>
      <c r="M917" s="1">
        <v>0</v>
      </c>
      <c r="N917" s="1">
        <v>16</v>
      </c>
      <c r="O917" s="1">
        <v>8</v>
      </c>
      <c r="P917" s="1">
        <v>84</v>
      </c>
      <c r="Q917" s="16">
        <v>224.25</v>
      </c>
      <c r="R917" s="21">
        <v>10.929177984488119</v>
      </c>
      <c r="S917" s="21">
        <v>20.886513074528828</v>
      </c>
      <c r="T917" s="21">
        <v>9.9573350900407096</v>
      </c>
      <c r="U917" s="21">
        <v>0.75970325076695877</v>
      </c>
      <c r="V917" s="21">
        <v>4.1687800478616515</v>
      </c>
      <c r="W917" s="21">
        <v>3.4090767970946927</v>
      </c>
      <c r="X917" s="13" t="s">
        <v>2351</v>
      </c>
      <c r="Y9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7" s="1">
        <v>39.150672999999998</v>
      </c>
      <c r="AA917" s="1">
        <v>-84.588786999999996</v>
      </c>
      <c r="AB917" s="1">
        <v>0</v>
      </c>
      <c r="AC917" s="1">
        <v>0</v>
      </c>
    </row>
    <row r="918" spans="1:29" x14ac:dyDescent="0.25">
      <c r="A918" s="13">
        <v>78</v>
      </c>
      <c r="B918" s="22" t="s">
        <v>3201</v>
      </c>
      <c r="C918" s="17">
        <v>3</v>
      </c>
      <c r="D918" s="1" t="s">
        <v>1330</v>
      </c>
      <c r="E918" s="1" t="s">
        <v>1929</v>
      </c>
      <c r="F918" s="1" t="s">
        <v>5304</v>
      </c>
      <c r="G918" s="1" t="s">
        <v>1418</v>
      </c>
      <c r="H918" s="21">
        <v>0.90099999999802094</v>
      </c>
      <c r="I918" s="21">
        <v>0</v>
      </c>
      <c r="J918" s="1" t="s">
        <v>258</v>
      </c>
      <c r="K918" s="1" t="s">
        <v>259</v>
      </c>
      <c r="L918" s="1">
        <v>0</v>
      </c>
      <c r="M918" s="1">
        <v>2</v>
      </c>
      <c r="N918" s="1">
        <v>10</v>
      </c>
      <c r="O918" s="1">
        <v>13</v>
      </c>
      <c r="P918" s="1">
        <v>33</v>
      </c>
      <c r="Q918" s="16">
        <v>247.50962936046511</v>
      </c>
      <c r="R918" s="21">
        <v>4.9272203853408483</v>
      </c>
      <c r="S918" s="21">
        <v>11.853478968724541</v>
      </c>
      <c r="T918" s="21">
        <v>6.9262585833836932</v>
      </c>
      <c r="U918" s="21">
        <v>0.34388141211118012</v>
      </c>
      <c r="V918" s="21">
        <v>4.1687736056924392</v>
      </c>
      <c r="W918" s="21">
        <v>3.8248921935812592</v>
      </c>
      <c r="X918" s="13" t="s">
        <v>2351</v>
      </c>
      <c r="Y9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8" s="1">
        <v>41.409393999999999</v>
      </c>
      <c r="AA918" s="1">
        <v>-82.726208</v>
      </c>
      <c r="AB918" s="1">
        <v>0</v>
      </c>
      <c r="AC918" s="1">
        <v>0</v>
      </c>
    </row>
    <row r="919" spans="1:29" x14ac:dyDescent="0.25">
      <c r="A919" s="13">
        <v>289</v>
      </c>
      <c r="B919" s="22" t="s">
        <v>3197</v>
      </c>
      <c r="C919" s="17">
        <v>6</v>
      </c>
      <c r="D919" s="1" t="s">
        <v>784</v>
      </c>
      <c r="E919" s="1" t="s">
        <v>1097</v>
      </c>
      <c r="F919" s="1" t="s">
        <v>5673</v>
      </c>
      <c r="G919" s="1" t="s">
        <v>553</v>
      </c>
      <c r="H919" s="21">
        <v>2.0580000000045402</v>
      </c>
      <c r="I919" s="21">
        <v>0</v>
      </c>
      <c r="J919" s="1" t="s">
        <v>258</v>
      </c>
      <c r="K919" s="1" t="s">
        <v>259</v>
      </c>
      <c r="L919" s="1">
        <v>0</v>
      </c>
      <c r="M919" s="1">
        <v>4</v>
      </c>
      <c r="N919" s="1">
        <v>10</v>
      </c>
      <c r="O919" s="1">
        <v>10</v>
      </c>
      <c r="P919" s="1">
        <v>53</v>
      </c>
      <c r="Q919" s="16">
        <v>345.55050872093022</v>
      </c>
      <c r="R919" s="21">
        <v>8.2390119936031461</v>
      </c>
      <c r="S919" s="21">
        <v>14.690745328507699</v>
      </c>
      <c r="T919" s="21">
        <v>6.4517333349045529</v>
      </c>
      <c r="U919" s="21">
        <v>0.56513705267980041</v>
      </c>
      <c r="V919" s="21">
        <v>4.1679979137878842</v>
      </c>
      <c r="W919" s="21">
        <v>3.6028608611080837</v>
      </c>
      <c r="X919" s="13" t="s">
        <v>2351</v>
      </c>
      <c r="Y9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19" s="1">
        <v>39.975042999999999</v>
      </c>
      <c r="AA919" s="1">
        <v>-82.884579000000002</v>
      </c>
      <c r="AB919" s="1">
        <v>0</v>
      </c>
      <c r="AC919" s="1">
        <v>0</v>
      </c>
    </row>
    <row r="920" spans="1:29" x14ac:dyDescent="0.25">
      <c r="A920" s="13">
        <v>325</v>
      </c>
      <c r="B920" s="22" t="s">
        <v>4937</v>
      </c>
      <c r="C920" s="17">
        <v>6</v>
      </c>
      <c r="D920" s="1" t="s">
        <v>784</v>
      </c>
      <c r="E920" s="1" t="s">
        <v>4493</v>
      </c>
      <c r="F920" s="1" t="s">
        <v>4508</v>
      </c>
      <c r="G920" s="1" t="s">
        <v>4565</v>
      </c>
      <c r="H920" s="1">
        <v>28.3</v>
      </c>
      <c r="I920" s="1">
        <v>28.8</v>
      </c>
      <c r="J920" s="1" t="s">
        <v>3190</v>
      </c>
      <c r="K920" s="1" t="s">
        <v>4987</v>
      </c>
      <c r="L920" s="1">
        <v>0</v>
      </c>
      <c r="M920" s="1">
        <v>0</v>
      </c>
      <c r="N920" s="1">
        <v>6</v>
      </c>
      <c r="O920" s="1">
        <v>5</v>
      </c>
      <c r="P920" s="1">
        <v>15</v>
      </c>
      <c r="Q920" s="16">
        <v>76.46875</v>
      </c>
      <c r="R920" s="21">
        <v>1.3449370413337061</v>
      </c>
      <c r="S920" s="21">
        <v>10.336740190177776</v>
      </c>
      <c r="T920" s="21">
        <v>8.9918031488440704</v>
      </c>
      <c r="U920" s="21">
        <v>0.1041233777121456</v>
      </c>
      <c r="V920" s="21">
        <v>4.1660279870189099</v>
      </c>
      <c r="W920" s="21">
        <v>4.0619046093067643</v>
      </c>
      <c r="X920" s="13" t="s">
        <v>2351</v>
      </c>
      <c r="Y9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0" s="1">
        <v>40.102391232899997</v>
      </c>
      <c r="AA920" s="1">
        <v>-82.9333833492</v>
      </c>
      <c r="AB920" s="1">
        <v>40.100582321899999</v>
      </c>
      <c r="AC920" s="1">
        <v>-82.924241491000004</v>
      </c>
    </row>
    <row r="921" spans="1:29" x14ac:dyDescent="0.25">
      <c r="A921" s="13">
        <v>326</v>
      </c>
      <c r="B921" s="22" t="s">
        <v>4937</v>
      </c>
      <c r="C921" s="17">
        <v>8</v>
      </c>
      <c r="D921" s="1" t="s">
        <v>787</v>
      </c>
      <c r="E921" s="1" t="s">
        <v>4517</v>
      </c>
      <c r="F921" s="1" t="s">
        <v>4518</v>
      </c>
      <c r="G921" s="1" t="s">
        <v>3923</v>
      </c>
      <c r="H921" s="1">
        <v>30.7</v>
      </c>
      <c r="I921" s="1">
        <v>31.2</v>
      </c>
      <c r="J921" s="1" t="s">
        <v>3190</v>
      </c>
      <c r="K921" s="1" t="s">
        <v>4985</v>
      </c>
      <c r="L921" s="1">
        <v>0</v>
      </c>
      <c r="M921" s="1">
        <v>3</v>
      </c>
      <c r="N921" s="1">
        <v>8</v>
      </c>
      <c r="O921" s="1">
        <v>7</v>
      </c>
      <c r="P921" s="1">
        <v>57</v>
      </c>
      <c r="Q921" s="16">
        <v>277.46756904069764</v>
      </c>
      <c r="R921" s="21">
        <v>1.2140999454160251</v>
      </c>
      <c r="S921" s="21">
        <v>29.777463069980435</v>
      </c>
      <c r="T921" s="21">
        <v>28.563363124564411</v>
      </c>
      <c r="U921" s="21">
        <v>8.413662514182918E-2</v>
      </c>
      <c r="V921" s="21">
        <v>4.1653765192159877</v>
      </c>
      <c r="W921" s="21">
        <v>4.0812398940741588</v>
      </c>
      <c r="X921" s="13" t="s">
        <v>2351</v>
      </c>
      <c r="Y9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1" s="1">
        <v>39.2789665106</v>
      </c>
      <c r="AA921" s="1">
        <v>-84.361670839300004</v>
      </c>
      <c r="AB921" s="1">
        <v>39.273976273400002</v>
      </c>
      <c r="AC921" s="1">
        <v>-84.354923282399994</v>
      </c>
    </row>
    <row r="922" spans="1:29" x14ac:dyDescent="0.25">
      <c r="A922" s="13">
        <v>327</v>
      </c>
      <c r="B922" s="22" t="s">
        <v>4937</v>
      </c>
      <c r="C922" s="17">
        <v>12</v>
      </c>
      <c r="D922" s="1" t="s">
        <v>785</v>
      </c>
      <c r="E922" s="1" t="s">
        <v>4504</v>
      </c>
      <c r="F922" s="1" t="s">
        <v>4496</v>
      </c>
      <c r="G922" s="1" t="s">
        <v>3920</v>
      </c>
      <c r="H922" s="1">
        <v>29.4</v>
      </c>
      <c r="I922" s="1">
        <v>29.9</v>
      </c>
      <c r="J922" s="1" t="s">
        <v>3190</v>
      </c>
      <c r="K922" s="1" t="s">
        <v>4990</v>
      </c>
      <c r="L922" s="1">
        <v>0</v>
      </c>
      <c r="M922" s="1">
        <v>3</v>
      </c>
      <c r="N922" s="1">
        <v>8</v>
      </c>
      <c r="O922" s="1">
        <v>7</v>
      </c>
      <c r="P922" s="1">
        <v>22</v>
      </c>
      <c r="Q922" s="16">
        <v>242.46756904069767</v>
      </c>
      <c r="R922" s="21">
        <v>0.46454799404867064</v>
      </c>
      <c r="S922" s="21">
        <v>15.302555440966751</v>
      </c>
      <c r="T922" s="21">
        <v>14.83800744691808</v>
      </c>
      <c r="U922" s="21">
        <v>3.4670990771056905E-2</v>
      </c>
      <c r="V922" s="21">
        <v>4.1628218266791555</v>
      </c>
      <c r="W922" s="21">
        <v>4.1281508359080989</v>
      </c>
      <c r="X922" s="13" t="s">
        <v>2351</v>
      </c>
      <c r="Y9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2" s="1">
        <v>41.603623439499998</v>
      </c>
      <c r="AA922" s="1">
        <v>-81.498549683899995</v>
      </c>
      <c r="AB922" s="1">
        <v>41.601854904900001</v>
      </c>
      <c r="AC922" s="1">
        <v>-81.490545915699997</v>
      </c>
    </row>
    <row r="923" spans="1:29" x14ac:dyDescent="0.25">
      <c r="A923" s="13">
        <v>290</v>
      </c>
      <c r="B923" s="22" t="s">
        <v>3197</v>
      </c>
      <c r="C923" s="17">
        <v>8</v>
      </c>
      <c r="D923" s="1" t="s">
        <v>787</v>
      </c>
      <c r="E923" s="1" t="s">
        <v>1098</v>
      </c>
      <c r="F923" s="1" t="s">
        <v>5341</v>
      </c>
      <c r="G923" s="1" t="s">
        <v>554</v>
      </c>
      <c r="H923" s="21">
        <v>19.547000000005937</v>
      </c>
      <c r="I923" s="21">
        <v>0</v>
      </c>
      <c r="J923" s="1" t="s">
        <v>258</v>
      </c>
      <c r="K923" s="1" t="s">
        <v>259</v>
      </c>
      <c r="L923" s="1">
        <v>0</v>
      </c>
      <c r="M923" s="1">
        <v>1</v>
      </c>
      <c r="N923" s="1">
        <v>6</v>
      </c>
      <c r="O923" s="1">
        <v>16</v>
      </c>
      <c r="P923" s="1">
        <v>68</v>
      </c>
      <c r="Q923" s="16">
        <v>223.95793968023256</v>
      </c>
      <c r="R923" s="21">
        <v>8.7453840350982883</v>
      </c>
      <c r="S923" s="21">
        <v>18.037028229777626</v>
      </c>
      <c r="T923" s="21">
        <v>9.2916441946793373</v>
      </c>
      <c r="U923" s="21">
        <v>0.59987053811618574</v>
      </c>
      <c r="V923" s="21">
        <v>4.1622548391045235</v>
      </c>
      <c r="W923" s="21">
        <v>3.562384300988338</v>
      </c>
      <c r="X923" s="13" t="s">
        <v>2351</v>
      </c>
      <c r="Y9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3" s="1">
        <v>39.126235000000001</v>
      </c>
      <c r="AA923" s="1">
        <v>-84.54889</v>
      </c>
      <c r="AB923" s="1">
        <v>0</v>
      </c>
      <c r="AC923" s="1">
        <v>0</v>
      </c>
    </row>
    <row r="924" spans="1:29" x14ac:dyDescent="0.25">
      <c r="A924" s="13">
        <v>186</v>
      </c>
      <c r="B924" s="22" t="s">
        <v>4966</v>
      </c>
      <c r="C924" s="17">
        <v>8</v>
      </c>
      <c r="D924" s="1" t="s">
        <v>787</v>
      </c>
      <c r="E924" s="1" t="s">
        <v>3933</v>
      </c>
      <c r="F924" s="1" t="s">
        <v>3944</v>
      </c>
      <c r="G924" s="1" t="s">
        <v>4361</v>
      </c>
      <c r="H924" s="1">
        <v>1.7</v>
      </c>
      <c r="I924" s="1">
        <v>2.2000000000000002</v>
      </c>
      <c r="J924" s="1" t="s">
        <v>3190</v>
      </c>
      <c r="K924" s="1" t="s">
        <v>4982</v>
      </c>
      <c r="L924" s="1">
        <v>0</v>
      </c>
      <c r="M924" s="1">
        <v>2</v>
      </c>
      <c r="N924" s="1">
        <v>6</v>
      </c>
      <c r="O924" s="1">
        <v>19</v>
      </c>
      <c r="P924" s="1">
        <v>74</v>
      </c>
      <c r="Q924" s="16">
        <v>288.94712936046511</v>
      </c>
      <c r="R924" s="21">
        <v>0.35583074769952611</v>
      </c>
      <c r="S924" s="21">
        <v>39.063341947777538</v>
      </c>
      <c r="T924" s="21">
        <v>38.707511200078009</v>
      </c>
      <c r="U924" s="21">
        <v>1.9969031200770322E-2</v>
      </c>
      <c r="V924" s="21">
        <v>4.1592727590553231</v>
      </c>
      <c r="W924" s="21">
        <v>4.1393037278545526</v>
      </c>
      <c r="X924" s="13" t="s">
        <v>2351</v>
      </c>
      <c r="Y9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4" s="1">
        <v>39.255971129300001</v>
      </c>
      <c r="AA924" s="1">
        <v>-84.799879121199993</v>
      </c>
      <c r="AB924" s="1">
        <v>39.251596664099999</v>
      </c>
      <c r="AC924" s="1">
        <v>-84.792473101799999</v>
      </c>
    </row>
    <row r="925" spans="1:29" x14ac:dyDescent="0.25">
      <c r="A925" s="13">
        <v>291</v>
      </c>
      <c r="B925" s="22" t="s">
        <v>3197</v>
      </c>
      <c r="C925" s="17">
        <v>12</v>
      </c>
      <c r="D925" s="1" t="s">
        <v>785</v>
      </c>
      <c r="E925" s="1" t="s">
        <v>1099</v>
      </c>
      <c r="F925" s="1" t="s">
        <v>5699</v>
      </c>
      <c r="G925" s="1" t="s">
        <v>555</v>
      </c>
      <c r="H925" s="21">
        <v>4.9159999999974389</v>
      </c>
      <c r="I925" s="21">
        <v>0</v>
      </c>
      <c r="J925" s="1" t="s">
        <v>258</v>
      </c>
      <c r="K925" s="1" t="s">
        <v>261</v>
      </c>
      <c r="L925" s="1">
        <v>0</v>
      </c>
      <c r="M925" s="1">
        <v>1</v>
      </c>
      <c r="N925" s="1">
        <v>7</v>
      </c>
      <c r="O925" s="1">
        <v>16</v>
      </c>
      <c r="P925" s="1">
        <v>84</v>
      </c>
      <c r="Q925" s="16">
        <v>246.50481468023256</v>
      </c>
      <c r="R925" s="21">
        <v>7.142720859996647</v>
      </c>
      <c r="S925" s="21">
        <v>21.076727257414593</v>
      </c>
      <c r="T925" s="21">
        <v>13.934006397417946</v>
      </c>
      <c r="U925" s="21">
        <v>0.49650104192301431</v>
      </c>
      <c r="V925" s="21">
        <v>4.1585498334705049</v>
      </c>
      <c r="W925" s="21">
        <v>3.6620487915474906</v>
      </c>
      <c r="X925" s="13" t="s">
        <v>2351</v>
      </c>
      <c r="Y9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5" s="1">
        <v>41.508842999999999</v>
      </c>
      <c r="AA925" s="1">
        <v>-81.605425999999994</v>
      </c>
      <c r="AB925" s="1">
        <v>0</v>
      </c>
      <c r="AC925" s="1">
        <v>0</v>
      </c>
    </row>
    <row r="926" spans="1:29" x14ac:dyDescent="0.25">
      <c r="A926" s="13">
        <v>328</v>
      </c>
      <c r="B926" s="22" t="s">
        <v>4937</v>
      </c>
      <c r="C926" s="17">
        <v>6</v>
      </c>
      <c r="D926" s="1" t="s">
        <v>784</v>
      </c>
      <c r="E926" s="1" t="s">
        <v>3848</v>
      </c>
      <c r="F926" s="1" t="s">
        <v>3855</v>
      </c>
      <c r="G926" s="1" t="s">
        <v>3917</v>
      </c>
      <c r="H926" s="1">
        <v>14.3</v>
      </c>
      <c r="I926" s="1">
        <v>14.8</v>
      </c>
      <c r="J926" s="1" t="s">
        <v>3190</v>
      </c>
      <c r="K926" s="1" t="s">
        <v>4987</v>
      </c>
      <c r="L926" s="1">
        <v>0</v>
      </c>
      <c r="M926" s="1">
        <v>1</v>
      </c>
      <c r="N926" s="1">
        <v>8</v>
      </c>
      <c r="O926" s="1">
        <v>2</v>
      </c>
      <c r="P926" s="1">
        <v>22</v>
      </c>
      <c r="Q926" s="16">
        <v>128.92668968023256</v>
      </c>
      <c r="R926" s="21">
        <v>1.1579167779443669</v>
      </c>
      <c r="S926" s="21">
        <v>13.163265762579721</v>
      </c>
      <c r="T926" s="21">
        <v>12.005348984635354</v>
      </c>
      <c r="U926" s="21">
        <v>9.6149529781915793E-2</v>
      </c>
      <c r="V926" s="21">
        <v>4.1560483216145858</v>
      </c>
      <c r="W926" s="21">
        <v>4.0598987918326701</v>
      </c>
      <c r="X926" s="13" t="s">
        <v>2351</v>
      </c>
      <c r="Y9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6" s="1">
        <v>39.9381854377</v>
      </c>
      <c r="AA926" s="1">
        <v>-83.009583446299999</v>
      </c>
      <c r="AB926" s="1">
        <v>39.9447868321</v>
      </c>
      <c r="AC926" s="1">
        <v>-83.013358111399995</v>
      </c>
    </row>
    <row r="927" spans="1:29" x14ac:dyDescent="0.25">
      <c r="A927" s="13">
        <v>187</v>
      </c>
      <c r="B927" s="22" t="s">
        <v>4966</v>
      </c>
      <c r="C927" s="17">
        <v>12</v>
      </c>
      <c r="D927" s="1" t="s">
        <v>794</v>
      </c>
      <c r="E927" s="1" t="s">
        <v>3978</v>
      </c>
      <c r="F927" s="1" t="s">
        <v>3979</v>
      </c>
      <c r="G927" s="1" t="s">
        <v>3712</v>
      </c>
      <c r="H927" s="1">
        <v>4.2</v>
      </c>
      <c r="I927" s="1">
        <v>4.7</v>
      </c>
      <c r="J927" s="1" t="s">
        <v>3190</v>
      </c>
      <c r="K927" s="1" t="s">
        <v>4981</v>
      </c>
      <c r="L927" s="1">
        <v>0</v>
      </c>
      <c r="M927" s="1">
        <v>2</v>
      </c>
      <c r="N927" s="1">
        <v>4</v>
      </c>
      <c r="O927" s="1">
        <v>5</v>
      </c>
      <c r="P927" s="1">
        <v>20</v>
      </c>
      <c r="Q927" s="16">
        <v>159.72837936046511</v>
      </c>
      <c r="R927" s="21">
        <v>2.1795654304843812</v>
      </c>
      <c r="S927" s="21">
        <v>12.848511724018339</v>
      </c>
      <c r="T927" s="21">
        <v>10.668946293533958</v>
      </c>
      <c r="U927" s="21">
        <v>0.131141205956009</v>
      </c>
      <c r="V927" s="21">
        <v>4.154176489369374</v>
      </c>
      <c r="W927" s="21">
        <v>4.0230352834133649</v>
      </c>
      <c r="X927" s="13" t="s">
        <v>2351</v>
      </c>
      <c r="Y9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7" s="1">
        <v>41.644363245299999</v>
      </c>
      <c r="AA927" s="1">
        <v>-81.422915010699995</v>
      </c>
      <c r="AB927" s="1">
        <v>41.6492168909</v>
      </c>
      <c r="AC927" s="1">
        <v>-81.415799286500004</v>
      </c>
    </row>
    <row r="928" spans="1:29" x14ac:dyDescent="0.25">
      <c r="A928" s="13">
        <v>188</v>
      </c>
      <c r="B928" s="22" t="s">
        <v>4966</v>
      </c>
      <c r="C928" s="17">
        <v>12</v>
      </c>
      <c r="D928" s="1" t="s">
        <v>794</v>
      </c>
      <c r="E928" s="1" t="s">
        <v>3978</v>
      </c>
      <c r="F928" s="1" t="s">
        <v>4076</v>
      </c>
      <c r="G928" s="1" t="s">
        <v>3712</v>
      </c>
      <c r="H928" s="1">
        <v>4.5</v>
      </c>
      <c r="I928" s="1">
        <v>5</v>
      </c>
      <c r="J928" s="1" t="s">
        <v>3190</v>
      </c>
      <c r="K928" s="1" t="s">
        <v>4981</v>
      </c>
      <c r="L928" s="1">
        <v>0</v>
      </c>
      <c r="M928" s="1">
        <v>1</v>
      </c>
      <c r="N928" s="1">
        <v>3</v>
      </c>
      <c r="O928" s="1">
        <v>7</v>
      </c>
      <c r="P928" s="1">
        <v>17</v>
      </c>
      <c r="Q928" s="16">
        <v>113.37981468023256</v>
      </c>
      <c r="R928" s="21">
        <v>2.1795654304843812</v>
      </c>
      <c r="S928" s="21">
        <v>11.605713238406189</v>
      </c>
      <c r="T928" s="21">
        <v>9.426147807921808</v>
      </c>
      <c r="U928" s="21">
        <v>0.131141205956009</v>
      </c>
      <c r="V928" s="21">
        <v>4.154176489369374</v>
      </c>
      <c r="W928" s="21">
        <v>4.0230352834133649</v>
      </c>
      <c r="X928" s="13" t="s">
        <v>2351</v>
      </c>
      <c r="Y9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8" s="1">
        <v>41.647665346499998</v>
      </c>
      <c r="AA928" s="1">
        <v>-81.418737548199999</v>
      </c>
      <c r="AB928" s="1">
        <v>41.652129287199998</v>
      </c>
      <c r="AC928" s="1">
        <v>-81.411142236800004</v>
      </c>
    </row>
    <row r="929" spans="1:29" x14ac:dyDescent="0.25">
      <c r="A929" s="13">
        <v>79</v>
      </c>
      <c r="B929" s="22" t="s">
        <v>3201</v>
      </c>
      <c r="C929" s="17">
        <v>7</v>
      </c>
      <c r="D929" s="1" t="s">
        <v>3196</v>
      </c>
      <c r="E929" s="1" t="s">
        <v>1930</v>
      </c>
      <c r="F929" s="1" t="s">
        <v>5283</v>
      </c>
      <c r="G929" s="1" t="s">
        <v>1419</v>
      </c>
      <c r="H929" s="21">
        <v>17.043000000005122</v>
      </c>
      <c r="I929" s="21">
        <v>0</v>
      </c>
      <c r="J929" s="1" t="s">
        <v>258</v>
      </c>
      <c r="K929" s="1" t="s">
        <v>259</v>
      </c>
      <c r="L929" s="1">
        <v>0</v>
      </c>
      <c r="M929" s="1">
        <v>3</v>
      </c>
      <c r="N929" s="1">
        <v>14</v>
      </c>
      <c r="O929" s="1">
        <v>8</v>
      </c>
      <c r="P929" s="1">
        <v>46</v>
      </c>
      <c r="Q929" s="16">
        <v>310.18631904069764</v>
      </c>
      <c r="R929" s="21">
        <v>6.0370207252974657</v>
      </c>
      <c r="S929" s="21">
        <v>13.810307352568516</v>
      </c>
      <c r="T929" s="21">
        <v>7.7732866272710508</v>
      </c>
      <c r="U929" s="21">
        <v>0.42133678820947273</v>
      </c>
      <c r="V929" s="21">
        <v>4.150355747334622</v>
      </c>
      <c r="W929" s="21">
        <v>3.729018959125149</v>
      </c>
      <c r="X929" s="13" t="s">
        <v>2351</v>
      </c>
      <c r="Y9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29" s="1">
        <v>39.812860999999998</v>
      </c>
      <c r="AA929" s="1">
        <v>-84.227462000000003</v>
      </c>
      <c r="AB929" s="1">
        <v>0</v>
      </c>
      <c r="AC929" s="1">
        <v>0</v>
      </c>
    </row>
    <row r="930" spans="1:29" x14ac:dyDescent="0.25">
      <c r="A930" s="13">
        <v>292</v>
      </c>
      <c r="B930" s="22" t="s">
        <v>3197</v>
      </c>
      <c r="C930" s="17">
        <v>3</v>
      </c>
      <c r="D930" s="1" t="s">
        <v>791</v>
      </c>
      <c r="E930" s="1" t="s">
        <v>1100</v>
      </c>
      <c r="F930" s="1" t="s">
        <v>5063</v>
      </c>
      <c r="G930" s="1" t="s">
        <v>556</v>
      </c>
      <c r="H930" s="21">
        <v>26.005000000004657</v>
      </c>
      <c r="I930" s="21">
        <v>0</v>
      </c>
      <c r="J930" s="1" t="s">
        <v>258</v>
      </c>
      <c r="K930" s="1" t="s">
        <v>259</v>
      </c>
      <c r="L930" s="1">
        <v>0</v>
      </c>
      <c r="M930" s="1">
        <v>0</v>
      </c>
      <c r="N930" s="1">
        <v>13</v>
      </c>
      <c r="O930" s="1">
        <v>10</v>
      </c>
      <c r="P930" s="1">
        <v>44</v>
      </c>
      <c r="Q930" s="16">
        <v>173.484375</v>
      </c>
      <c r="R930" s="21">
        <v>6.3992981989156679</v>
      </c>
      <c r="S930" s="21">
        <v>13.783396456719956</v>
      </c>
      <c r="T930" s="21">
        <v>7.384098257804288</v>
      </c>
      <c r="U930" s="21">
        <v>0.43894589862986344</v>
      </c>
      <c r="V930" s="21">
        <v>4.1462094667783029</v>
      </c>
      <c r="W930" s="21">
        <v>3.7072635681484396</v>
      </c>
      <c r="X930" s="13" t="s">
        <v>2351</v>
      </c>
      <c r="Y9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0" s="1">
        <v>41.451569999999997</v>
      </c>
      <c r="AA930" s="1">
        <v>-82.166066999999998</v>
      </c>
      <c r="AB930" s="1">
        <v>0</v>
      </c>
      <c r="AC930" s="1">
        <v>0</v>
      </c>
    </row>
    <row r="931" spans="1:29" x14ac:dyDescent="0.25">
      <c r="A931" s="13">
        <v>42</v>
      </c>
      <c r="B931" s="22" t="s">
        <v>4967</v>
      </c>
      <c r="C931" s="17">
        <v>8</v>
      </c>
      <c r="D931" s="1" t="s">
        <v>787</v>
      </c>
      <c r="E931" s="1" t="s">
        <v>4583</v>
      </c>
      <c r="F931" s="1" t="s">
        <v>4584</v>
      </c>
      <c r="G931" s="1" t="s">
        <v>3749</v>
      </c>
      <c r="H931" s="1">
        <v>11.7</v>
      </c>
      <c r="I931" s="1">
        <v>12.2</v>
      </c>
      <c r="J931" s="1" t="s">
        <v>3190</v>
      </c>
      <c r="K931" s="1" t="s">
        <v>4984</v>
      </c>
      <c r="L931" s="1">
        <v>0</v>
      </c>
      <c r="M931" s="1">
        <v>0</v>
      </c>
      <c r="N931" s="1">
        <v>3</v>
      </c>
      <c r="O931" s="1">
        <v>11</v>
      </c>
      <c r="P931" s="1">
        <v>51</v>
      </c>
      <c r="Q931" s="16">
        <v>119.453125</v>
      </c>
      <c r="R931" s="21">
        <v>0.48405436275770353</v>
      </c>
      <c r="S931" s="21">
        <v>26.83475288676798</v>
      </c>
      <c r="T931" s="21">
        <v>26.350698524010276</v>
      </c>
      <c r="U931" s="21">
        <v>3.4788185636253917E-2</v>
      </c>
      <c r="V931" s="21">
        <v>4.1447826787603477</v>
      </c>
      <c r="W931" s="21">
        <v>4.1099944931240939</v>
      </c>
      <c r="X931" s="13" t="s">
        <v>2351</v>
      </c>
      <c r="Y9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1" s="1">
        <v>39.221857754200002</v>
      </c>
      <c r="AA931" s="1">
        <v>-84.586836233300005</v>
      </c>
      <c r="AB931" s="1">
        <v>39.228780096500003</v>
      </c>
      <c r="AC931" s="1">
        <v>-84.589389401600002</v>
      </c>
    </row>
    <row r="932" spans="1:29" x14ac:dyDescent="0.25">
      <c r="A932" s="13">
        <v>189</v>
      </c>
      <c r="B932" s="22" t="s">
        <v>4966</v>
      </c>
      <c r="C932" s="17">
        <v>6</v>
      </c>
      <c r="D932" s="1" t="s">
        <v>784</v>
      </c>
      <c r="E932" s="1" t="s">
        <v>3931</v>
      </c>
      <c r="F932" s="1" t="s">
        <v>3932</v>
      </c>
      <c r="G932" s="1" t="s">
        <v>4360</v>
      </c>
      <c r="H932" s="1">
        <v>10.6</v>
      </c>
      <c r="I932" s="1">
        <v>11.1</v>
      </c>
      <c r="J932" s="1" t="s">
        <v>3190</v>
      </c>
      <c r="K932" s="1" t="s">
        <v>4981</v>
      </c>
      <c r="L932" s="1">
        <v>0</v>
      </c>
      <c r="M932" s="1">
        <v>1</v>
      </c>
      <c r="N932" s="1">
        <v>7</v>
      </c>
      <c r="O932" s="1">
        <v>3</v>
      </c>
      <c r="P932" s="1">
        <v>17</v>
      </c>
      <c r="Q932" s="16">
        <v>121.81731468023256</v>
      </c>
      <c r="R932" s="21">
        <v>2.5150443646366085</v>
      </c>
      <c r="S932" s="21">
        <v>11.417840499867294</v>
      </c>
      <c r="T932" s="21">
        <v>8.9027961352306857</v>
      </c>
      <c r="U932" s="21">
        <v>0.15352020204767328</v>
      </c>
      <c r="V932" s="21">
        <v>4.143183998042856</v>
      </c>
      <c r="W932" s="21">
        <v>3.9896637959951828</v>
      </c>
      <c r="X932" s="13" t="s">
        <v>2351</v>
      </c>
      <c r="Y9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2" s="1">
        <v>40.092692745299999</v>
      </c>
      <c r="AA932" s="1">
        <v>-83.037287773499997</v>
      </c>
      <c r="AB932" s="1">
        <v>40.099887587399998</v>
      </c>
      <c r="AC932" s="1">
        <v>-83.036762857300005</v>
      </c>
    </row>
    <row r="933" spans="1:29" x14ac:dyDescent="0.25">
      <c r="A933" s="13">
        <v>190</v>
      </c>
      <c r="B933" s="22" t="s">
        <v>4966</v>
      </c>
      <c r="C933" s="17">
        <v>6</v>
      </c>
      <c r="D933" s="1" t="s">
        <v>784</v>
      </c>
      <c r="E933" s="1" t="s">
        <v>4108</v>
      </c>
      <c r="F933" s="1" t="s">
        <v>4109</v>
      </c>
      <c r="G933" s="1" t="s">
        <v>4412</v>
      </c>
      <c r="H933" s="1">
        <v>1.8</v>
      </c>
      <c r="I933" s="1">
        <v>2.2999999999999998</v>
      </c>
      <c r="J933" s="1" t="s">
        <v>3190</v>
      </c>
      <c r="K933" s="1" t="s">
        <v>4982</v>
      </c>
      <c r="L933" s="1">
        <v>0</v>
      </c>
      <c r="M933" s="1">
        <v>7</v>
      </c>
      <c r="N933" s="1">
        <v>11</v>
      </c>
      <c r="O933" s="1">
        <v>4</v>
      </c>
      <c r="P933" s="1">
        <v>37</v>
      </c>
      <c r="Q933" s="16">
        <v>446.50245276162786</v>
      </c>
      <c r="R933" s="21">
        <v>0.54950836498325406</v>
      </c>
      <c r="S933" s="21">
        <v>21.151992258827285</v>
      </c>
      <c r="T933" s="21">
        <v>20.602483893844031</v>
      </c>
      <c r="U933" s="21">
        <v>3.0805456682009631E-2</v>
      </c>
      <c r="V933" s="21">
        <v>4.1389973638317041</v>
      </c>
      <c r="W933" s="21">
        <v>4.1081919071496946</v>
      </c>
      <c r="X933" s="13" t="s">
        <v>2351</v>
      </c>
      <c r="Y9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3" s="1">
        <v>39.946330601200003</v>
      </c>
      <c r="AA933" s="1">
        <v>-82.905179404199998</v>
      </c>
      <c r="AB933" s="1">
        <v>39.945815742900002</v>
      </c>
      <c r="AC933" s="1">
        <v>-82.895783065000003</v>
      </c>
    </row>
    <row r="934" spans="1:29" x14ac:dyDescent="0.25">
      <c r="A934" s="13">
        <v>329</v>
      </c>
      <c r="B934" s="22" t="s">
        <v>4937</v>
      </c>
      <c r="C934" s="17">
        <v>6</v>
      </c>
      <c r="D934" s="1" t="s">
        <v>784</v>
      </c>
      <c r="E934" s="1" t="s">
        <v>3842</v>
      </c>
      <c r="F934" s="1" t="s">
        <v>4509</v>
      </c>
      <c r="G934" s="1" t="s">
        <v>3916</v>
      </c>
      <c r="H934" s="1">
        <v>6.3</v>
      </c>
      <c r="I934" s="1">
        <v>6.8</v>
      </c>
      <c r="J934" s="1" t="s">
        <v>3190</v>
      </c>
      <c r="K934" s="1" t="s">
        <v>4989</v>
      </c>
      <c r="L934" s="1">
        <v>0</v>
      </c>
      <c r="M934" s="1">
        <v>3</v>
      </c>
      <c r="N934" s="1">
        <v>7</v>
      </c>
      <c r="O934" s="1">
        <v>5</v>
      </c>
      <c r="P934" s="1">
        <v>26</v>
      </c>
      <c r="Q934" s="16">
        <v>231.04569404069767</v>
      </c>
      <c r="R934" s="21">
        <v>0.94023670684232619</v>
      </c>
      <c r="S934" s="21">
        <v>15.154279186511813</v>
      </c>
      <c r="T934" s="21">
        <v>14.214042479669487</v>
      </c>
      <c r="U934" s="21">
        <v>8.1706591734689804E-2</v>
      </c>
      <c r="V934" s="21">
        <v>4.1380589097333758</v>
      </c>
      <c r="W934" s="21">
        <v>4.0563523179986856</v>
      </c>
      <c r="X934" s="13" t="s">
        <v>2351</v>
      </c>
      <c r="Y9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4" s="1">
        <v>39.976606394400001</v>
      </c>
      <c r="AA934" s="1">
        <v>-83.130835598100006</v>
      </c>
      <c r="AB934" s="1">
        <v>39.9764007976</v>
      </c>
      <c r="AC934" s="1">
        <v>-83.121416878199994</v>
      </c>
    </row>
    <row r="935" spans="1:29" x14ac:dyDescent="0.25">
      <c r="A935" s="13">
        <v>293</v>
      </c>
      <c r="B935" s="22" t="s">
        <v>3197</v>
      </c>
      <c r="C935" s="17">
        <v>4</v>
      </c>
      <c r="D935" s="1" t="s">
        <v>795</v>
      </c>
      <c r="E935" s="1" t="s">
        <v>1101</v>
      </c>
      <c r="F935" s="1" t="s">
        <v>5700</v>
      </c>
      <c r="G935" s="1" t="s">
        <v>557</v>
      </c>
      <c r="H935" s="21">
        <v>8.528628659114144</v>
      </c>
      <c r="I935" s="21">
        <v>0</v>
      </c>
      <c r="J935" s="1" t="s">
        <v>258</v>
      </c>
      <c r="K935" s="1" t="s">
        <v>259</v>
      </c>
      <c r="L935" s="1">
        <v>0</v>
      </c>
      <c r="M935" s="1">
        <v>1</v>
      </c>
      <c r="N935" s="1">
        <v>8</v>
      </c>
      <c r="O935" s="1">
        <v>15</v>
      </c>
      <c r="P935" s="1">
        <v>92</v>
      </c>
      <c r="Q935" s="16">
        <v>256.61418968023258</v>
      </c>
      <c r="R935" s="21">
        <v>6.1427774127014727</v>
      </c>
      <c r="S935" s="21">
        <v>22.794369181240164</v>
      </c>
      <c r="T935" s="21">
        <v>16.65159176853869</v>
      </c>
      <c r="U935" s="21">
        <v>0.42135041494993303</v>
      </c>
      <c r="V935" s="21">
        <v>4.1361531023307547</v>
      </c>
      <c r="W935" s="21">
        <v>3.7148026873808218</v>
      </c>
      <c r="X935" s="13" t="s">
        <v>2351</v>
      </c>
      <c r="Y9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5" s="1">
        <v>41.030630000000002</v>
      </c>
      <c r="AA935" s="1">
        <v>-81.546570000000003</v>
      </c>
      <c r="AB935" s="1">
        <v>0</v>
      </c>
      <c r="AC935" s="1">
        <v>0</v>
      </c>
    </row>
    <row r="936" spans="1:29" x14ac:dyDescent="0.25">
      <c r="A936" s="13">
        <v>43</v>
      </c>
      <c r="B936" s="22" t="s">
        <v>4967</v>
      </c>
      <c r="C936" s="17">
        <v>4</v>
      </c>
      <c r="D936" s="1" t="s">
        <v>801</v>
      </c>
      <c r="E936" s="1" t="s">
        <v>3249</v>
      </c>
      <c r="F936" s="1" t="s">
        <v>4572</v>
      </c>
      <c r="G936" s="1" t="s">
        <v>3756</v>
      </c>
      <c r="H936" s="1">
        <v>17.2</v>
      </c>
      <c r="I936" s="1">
        <v>17.7</v>
      </c>
      <c r="J936" s="1" t="s">
        <v>3190</v>
      </c>
      <c r="K936" s="1" t="s">
        <v>4975</v>
      </c>
      <c r="L936" s="1">
        <v>0</v>
      </c>
      <c r="M936" s="1">
        <v>2</v>
      </c>
      <c r="N936" s="1">
        <v>1</v>
      </c>
      <c r="O936" s="1">
        <v>11</v>
      </c>
      <c r="P936" s="1">
        <v>53</v>
      </c>
      <c r="Q936" s="16">
        <v>199.71275436046511</v>
      </c>
      <c r="R936" s="21">
        <v>1.258954588464082</v>
      </c>
      <c r="S936" s="21">
        <v>31.774405389953994</v>
      </c>
      <c r="T936" s="21">
        <v>30.515450801489912</v>
      </c>
      <c r="U936" s="21">
        <v>9.6462902562588757E-2</v>
      </c>
      <c r="V936" s="21">
        <v>4.1337256266784284</v>
      </c>
      <c r="W936" s="21">
        <v>4.0372627241158394</v>
      </c>
      <c r="X936" s="13" t="s">
        <v>2351</v>
      </c>
      <c r="Y9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6" s="1">
        <v>41.024449040100002</v>
      </c>
      <c r="AA936" s="1">
        <v>-80.6739175692</v>
      </c>
      <c r="AB936" s="1">
        <v>41.024381581599997</v>
      </c>
      <c r="AC936" s="1">
        <v>-80.664370712700006</v>
      </c>
    </row>
    <row r="937" spans="1:29" x14ac:dyDescent="0.25">
      <c r="A937" s="13">
        <v>294</v>
      </c>
      <c r="B937" s="22" t="s">
        <v>3197</v>
      </c>
      <c r="C937" s="17">
        <v>6</v>
      </c>
      <c r="D937" s="1" t="s">
        <v>784</v>
      </c>
      <c r="E937" s="1" t="s">
        <v>1102</v>
      </c>
      <c r="F937" s="1" t="s">
        <v>5470</v>
      </c>
      <c r="G937" s="1" t="s">
        <v>558</v>
      </c>
      <c r="H937" s="21">
        <v>1.8990000000048894</v>
      </c>
      <c r="I937" s="21">
        <v>0</v>
      </c>
      <c r="J937" s="1" t="s">
        <v>258</v>
      </c>
      <c r="K937" s="1" t="s">
        <v>262</v>
      </c>
      <c r="L937" s="1">
        <v>1</v>
      </c>
      <c r="M937" s="1">
        <v>3</v>
      </c>
      <c r="N937" s="1">
        <v>17</v>
      </c>
      <c r="O937" s="1">
        <v>11</v>
      </c>
      <c r="P937" s="1">
        <v>33</v>
      </c>
      <c r="Q937" s="16">
        <v>375.81613372093022</v>
      </c>
      <c r="R937" s="21">
        <v>2.6936781685354321</v>
      </c>
      <c r="S937" s="21">
        <v>13.134754985754618</v>
      </c>
      <c r="T937" s="21">
        <v>10.441076817219187</v>
      </c>
      <c r="U937" s="21">
        <v>0.18050523887017725</v>
      </c>
      <c r="V937" s="21">
        <v>4.1258056567782369</v>
      </c>
      <c r="W937" s="21">
        <v>3.9453004179080597</v>
      </c>
      <c r="X937" s="13" t="s">
        <v>2351</v>
      </c>
      <c r="Y9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7" s="1">
        <v>39.929789999999997</v>
      </c>
      <c r="AA937" s="1">
        <v>-83.116448000000005</v>
      </c>
      <c r="AB937" s="1">
        <v>0</v>
      </c>
      <c r="AC937" s="1">
        <v>0</v>
      </c>
    </row>
    <row r="938" spans="1:29" x14ac:dyDescent="0.25">
      <c r="A938" s="13">
        <v>191</v>
      </c>
      <c r="B938" s="22" t="s">
        <v>4966</v>
      </c>
      <c r="C938" s="17">
        <v>4</v>
      </c>
      <c r="D938" s="1" t="s">
        <v>795</v>
      </c>
      <c r="E938" s="1" t="s">
        <v>3945</v>
      </c>
      <c r="F938" s="1" t="s">
        <v>3986</v>
      </c>
      <c r="G938" s="1" t="s">
        <v>4364</v>
      </c>
      <c r="H938" s="1">
        <v>7.2</v>
      </c>
      <c r="I938" s="1">
        <v>7.7</v>
      </c>
      <c r="J938" s="1" t="s">
        <v>3190</v>
      </c>
      <c r="K938" s="1" t="s">
        <v>4981</v>
      </c>
      <c r="L938" s="1">
        <v>0</v>
      </c>
      <c r="M938" s="1">
        <v>1</v>
      </c>
      <c r="N938" s="1">
        <v>4</v>
      </c>
      <c r="O938" s="1">
        <v>6</v>
      </c>
      <c r="P938" s="1">
        <v>18</v>
      </c>
      <c r="Q938" s="16">
        <v>116.48918968023256</v>
      </c>
      <c r="R938" s="21">
        <v>2.1999323810385798</v>
      </c>
      <c r="S938" s="21">
        <v>11.920729157723537</v>
      </c>
      <c r="T938" s="21">
        <v>9.7207967766849563</v>
      </c>
      <c r="U938" s="21">
        <v>0.13249048298964664</v>
      </c>
      <c r="V938" s="21">
        <v>4.1242029061713055</v>
      </c>
      <c r="W938" s="21">
        <v>3.9917124231816588</v>
      </c>
      <c r="X938" s="13" t="s">
        <v>2351</v>
      </c>
      <c r="Y9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8" s="1">
        <v>41.154570108599998</v>
      </c>
      <c r="AA938" s="1">
        <v>-81.470071113100005</v>
      </c>
      <c r="AB938" s="1">
        <v>41.161553636800001</v>
      </c>
      <c r="AC938" s="1">
        <v>-81.469826118200004</v>
      </c>
    </row>
    <row r="939" spans="1:29" x14ac:dyDescent="0.25">
      <c r="A939" s="13">
        <v>295</v>
      </c>
      <c r="B939" s="22" t="s">
        <v>3197</v>
      </c>
      <c r="C939" s="17">
        <v>4</v>
      </c>
      <c r="D939" s="1" t="s">
        <v>790</v>
      </c>
      <c r="E939" s="1" t="s">
        <v>1103</v>
      </c>
      <c r="F939" s="1" t="s">
        <v>5408</v>
      </c>
      <c r="G939" s="1" t="s">
        <v>559</v>
      </c>
      <c r="H939" s="21">
        <v>2.7859999999927823</v>
      </c>
      <c r="I939" s="21">
        <v>0</v>
      </c>
      <c r="J939" s="1" t="s">
        <v>258</v>
      </c>
      <c r="K939" s="1" t="s">
        <v>259</v>
      </c>
      <c r="L939" s="1">
        <v>0</v>
      </c>
      <c r="M939" s="1">
        <v>1</v>
      </c>
      <c r="N939" s="1">
        <v>11</v>
      </c>
      <c r="O939" s="1">
        <v>10</v>
      </c>
      <c r="P939" s="1">
        <v>71</v>
      </c>
      <c r="Q939" s="16">
        <v>233.06731468023256</v>
      </c>
      <c r="R939" s="21">
        <v>8.5228039852927129</v>
      </c>
      <c r="S939" s="21">
        <v>19.211418341441444</v>
      </c>
      <c r="T939" s="21">
        <v>10.688614356148731</v>
      </c>
      <c r="U939" s="21">
        <v>0.58460314520182777</v>
      </c>
      <c r="V939" s="21">
        <v>4.1238927860234789</v>
      </c>
      <c r="W939" s="21">
        <v>3.539289640821651</v>
      </c>
      <c r="X939" s="13" t="s">
        <v>2351</v>
      </c>
      <c r="Y9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39" s="1">
        <v>41.265538999999997</v>
      </c>
      <c r="AA939" s="1">
        <v>-80.782899</v>
      </c>
      <c r="AB939" s="1">
        <v>0</v>
      </c>
      <c r="AC939" s="1">
        <v>0</v>
      </c>
    </row>
    <row r="940" spans="1:29" x14ac:dyDescent="0.25">
      <c r="A940" s="13">
        <v>330</v>
      </c>
      <c r="B940" s="22" t="s">
        <v>4937</v>
      </c>
      <c r="C940" s="17">
        <v>8</v>
      </c>
      <c r="D940" s="1" t="s">
        <v>787</v>
      </c>
      <c r="E940" s="1" t="s">
        <v>4522</v>
      </c>
      <c r="F940" s="1" t="s">
        <v>4523</v>
      </c>
      <c r="G940" s="1" t="s">
        <v>3917</v>
      </c>
      <c r="H940" s="1">
        <v>0.9</v>
      </c>
      <c r="I940" s="1">
        <v>1.4</v>
      </c>
      <c r="J940" s="1" t="s">
        <v>3190</v>
      </c>
      <c r="K940" s="1" t="s">
        <v>4985</v>
      </c>
      <c r="L940" s="1">
        <v>0</v>
      </c>
      <c r="M940" s="1">
        <v>0</v>
      </c>
      <c r="N940" s="1">
        <v>22</v>
      </c>
      <c r="O940" s="1">
        <v>20</v>
      </c>
      <c r="P940" s="1">
        <v>144</v>
      </c>
      <c r="Q940" s="16">
        <v>376.78125</v>
      </c>
      <c r="R940" s="21">
        <v>0.27278099015342566</v>
      </c>
      <c r="S940" s="21">
        <v>54.787725536273705</v>
      </c>
      <c r="T940" s="21">
        <v>54.514944546120276</v>
      </c>
      <c r="U940" s="21">
        <v>2.1557768121679921E-2</v>
      </c>
      <c r="V940" s="21">
        <v>4.1228482091200656</v>
      </c>
      <c r="W940" s="21">
        <v>4.1012904409983859</v>
      </c>
      <c r="X940" s="13" t="s">
        <v>2351</v>
      </c>
      <c r="Y9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0" s="1">
        <v>39.098224238299998</v>
      </c>
      <c r="AA940" s="1">
        <v>-84.513556418199997</v>
      </c>
      <c r="AB940" s="1">
        <v>39.100017236500001</v>
      </c>
      <c r="AC940" s="1">
        <v>-84.504651446599993</v>
      </c>
    </row>
    <row r="941" spans="1:29" x14ac:dyDescent="0.25">
      <c r="A941" s="13">
        <v>192</v>
      </c>
      <c r="B941" s="22" t="s">
        <v>4966</v>
      </c>
      <c r="C941" s="17">
        <v>6</v>
      </c>
      <c r="D941" s="1" t="s">
        <v>784</v>
      </c>
      <c r="E941" s="1" t="s">
        <v>3931</v>
      </c>
      <c r="F941" s="1" t="s">
        <v>3932</v>
      </c>
      <c r="G941" s="1" t="s">
        <v>4360</v>
      </c>
      <c r="H941" s="1">
        <v>4.0999999999999996</v>
      </c>
      <c r="I941" s="1">
        <v>4.5999999999999996</v>
      </c>
      <c r="J941" s="1" t="s">
        <v>3190</v>
      </c>
      <c r="K941" s="1" t="s">
        <v>4981</v>
      </c>
      <c r="L941" s="1">
        <v>0</v>
      </c>
      <c r="M941" s="1">
        <v>1</v>
      </c>
      <c r="N941" s="1">
        <v>5</v>
      </c>
      <c r="O941" s="1">
        <v>4</v>
      </c>
      <c r="P941" s="1">
        <v>9</v>
      </c>
      <c r="Q941" s="16">
        <v>105.16106468023256</v>
      </c>
      <c r="R941" s="21">
        <v>2.9616531051451704</v>
      </c>
      <c r="S941" s="21">
        <v>8.3592371651397457</v>
      </c>
      <c r="T941" s="21">
        <v>5.3975840599945748</v>
      </c>
      <c r="U941" s="21">
        <v>0.18377678802259328</v>
      </c>
      <c r="V941" s="21">
        <v>4.1221280734692831</v>
      </c>
      <c r="W941" s="21">
        <v>3.9383512854466898</v>
      </c>
      <c r="X941" s="13" t="s">
        <v>2351</v>
      </c>
      <c r="Y9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1" s="1">
        <v>40.003946157999998</v>
      </c>
      <c r="AA941" s="1">
        <v>-83.030570682000004</v>
      </c>
      <c r="AB941" s="1">
        <v>40.011110246400001</v>
      </c>
      <c r="AC941" s="1">
        <v>-83.031973471399994</v>
      </c>
    </row>
    <row r="942" spans="1:29" x14ac:dyDescent="0.25">
      <c r="A942" s="13">
        <v>296</v>
      </c>
      <c r="B942" s="22" t="s">
        <v>3197</v>
      </c>
      <c r="C942" s="17">
        <v>6</v>
      </c>
      <c r="D942" s="1" t="s">
        <v>784</v>
      </c>
      <c r="E942" s="1" t="s">
        <v>1104</v>
      </c>
      <c r="F942" s="1" t="s">
        <v>5701</v>
      </c>
      <c r="G942" s="1" t="s">
        <v>560</v>
      </c>
      <c r="H942" s="21">
        <v>1.4900000000052387</v>
      </c>
      <c r="I942" s="21">
        <v>0</v>
      </c>
      <c r="J942" s="1" t="s">
        <v>258</v>
      </c>
      <c r="K942" s="1" t="s">
        <v>259</v>
      </c>
      <c r="L942" s="1">
        <v>0</v>
      </c>
      <c r="M942" s="1">
        <v>0</v>
      </c>
      <c r="N942" s="1">
        <v>13</v>
      </c>
      <c r="O942" s="1">
        <v>11</v>
      </c>
      <c r="P942" s="1">
        <v>32</v>
      </c>
      <c r="Q942" s="16">
        <v>165.921875</v>
      </c>
      <c r="R942" s="21">
        <v>5.4603737460602764</v>
      </c>
      <c r="S942" s="21">
        <v>11.191102181137648</v>
      </c>
      <c r="T942" s="21">
        <v>5.7307284350773715</v>
      </c>
      <c r="U942" s="21">
        <v>0.37454242423418721</v>
      </c>
      <c r="V942" s="21">
        <v>4.1218110252748357</v>
      </c>
      <c r="W942" s="21">
        <v>3.7472686010406484</v>
      </c>
      <c r="X942" s="13" t="s">
        <v>2351</v>
      </c>
      <c r="Y9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2" s="1">
        <v>40.003231</v>
      </c>
      <c r="AA942" s="1">
        <v>-83.138994999999994</v>
      </c>
      <c r="AB942" s="1">
        <v>0</v>
      </c>
      <c r="AC942" s="1">
        <v>0</v>
      </c>
    </row>
    <row r="943" spans="1:29" x14ac:dyDescent="0.25">
      <c r="A943" s="13">
        <v>193</v>
      </c>
      <c r="B943" s="22" t="s">
        <v>4966</v>
      </c>
      <c r="C943" s="17">
        <v>5</v>
      </c>
      <c r="D943" s="1" t="s">
        <v>2366</v>
      </c>
      <c r="E943" s="1" t="s">
        <v>4110</v>
      </c>
      <c r="F943" s="1" t="s">
        <v>4111</v>
      </c>
      <c r="G943" s="1" t="s">
        <v>3700</v>
      </c>
      <c r="H943" s="1">
        <v>19.3</v>
      </c>
      <c r="I943" s="1">
        <v>19.8</v>
      </c>
      <c r="J943" s="1" t="s">
        <v>3190</v>
      </c>
      <c r="K943" s="1" t="s">
        <v>4982</v>
      </c>
      <c r="L943" s="1">
        <v>0</v>
      </c>
      <c r="M943" s="1">
        <v>0</v>
      </c>
      <c r="N943" s="1">
        <v>5</v>
      </c>
      <c r="O943" s="1">
        <v>13</v>
      </c>
      <c r="P943" s="1">
        <v>63</v>
      </c>
      <c r="Q943" s="16">
        <v>153.421875</v>
      </c>
      <c r="R943" s="21">
        <v>0.74502270967213746</v>
      </c>
      <c r="S943" s="21">
        <v>32.299775641084722</v>
      </c>
      <c r="T943" s="21">
        <v>31.554752931412583</v>
      </c>
      <c r="U943" s="21">
        <v>4.1735010349464988E-2</v>
      </c>
      <c r="V943" s="21">
        <v>4.121448556681365</v>
      </c>
      <c r="W943" s="21">
        <v>4.0797135463318996</v>
      </c>
      <c r="X943" s="13" t="s">
        <v>2351</v>
      </c>
      <c r="Y9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3" s="1">
        <v>40.399767046599997</v>
      </c>
      <c r="AA943" s="1">
        <v>-82.457585497300002</v>
      </c>
      <c r="AB943" s="1">
        <v>40.402101682900003</v>
      </c>
      <c r="AC943" s="1">
        <v>-82.448683108400004</v>
      </c>
    </row>
    <row r="944" spans="1:29" x14ac:dyDescent="0.25">
      <c r="A944" s="13">
        <v>297</v>
      </c>
      <c r="B944" s="22" t="s">
        <v>3197</v>
      </c>
      <c r="C944" s="17">
        <v>7</v>
      </c>
      <c r="D944" s="1" t="s">
        <v>789</v>
      </c>
      <c r="E944" s="1" t="s">
        <v>1105</v>
      </c>
      <c r="F944" s="1" t="s">
        <v>5702</v>
      </c>
      <c r="G944" s="1" t="s">
        <v>561</v>
      </c>
      <c r="H944" s="21">
        <v>1.8220000000001164</v>
      </c>
      <c r="I944" s="21">
        <v>0</v>
      </c>
      <c r="J944" s="1" t="s">
        <v>258</v>
      </c>
      <c r="K944" s="1" t="s">
        <v>259</v>
      </c>
      <c r="L944" s="1">
        <v>0</v>
      </c>
      <c r="M944" s="1">
        <v>3</v>
      </c>
      <c r="N944" s="1">
        <v>12</v>
      </c>
      <c r="O944" s="1">
        <v>9</v>
      </c>
      <c r="P944" s="1">
        <v>28</v>
      </c>
      <c r="Q944" s="16">
        <v>283.53006904069764</v>
      </c>
      <c r="R944" s="21">
        <v>5.7701208857127648</v>
      </c>
      <c r="S944" s="21">
        <v>10.292066648516217</v>
      </c>
      <c r="T944" s="21">
        <v>4.5219457628034521</v>
      </c>
      <c r="U944" s="21">
        <v>0.39578885350448273</v>
      </c>
      <c r="V944" s="21">
        <v>4.1204745881364149</v>
      </c>
      <c r="W944" s="21">
        <v>3.7246857346319322</v>
      </c>
      <c r="X944" s="13" t="s">
        <v>2351</v>
      </c>
      <c r="Y9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4" s="1">
        <v>39.927106000000002</v>
      </c>
      <c r="AA944" s="1">
        <v>-83.809939</v>
      </c>
      <c r="AB944" s="1">
        <v>0</v>
      </c>
      <c r="AC944" s="1">
        <v>0</v>
      </c>
    </row>
    <row r="945" spans="1:29" x14ac:dyDescent="0.25">
      <c r="A945" s="13">
        <v>331</v>
      </c>
      <c r="B945" s="22" t="s">
        <v>4937</v>
      </c>
      <c r="C945" s="17">
        <v>7</v>
      </c>
      <c r="D945" s="1" t="s">
        <v>3196</v>
      </c>
      <c r="E945" s="1" t="s">
        <v>4505</v>
      </c>
      <c r="F945" s="1" t="s">
        <v>4519</v>
      </c>
      <c r="G945" s="1" t="s">
        <v>3918</v>
      </c>
      <c r="H945" s="1">
        <v>5.8</v>
      </c>
      <c r="I945" s="1">
        <v>6.3</v>
      </c>
      <c r="J945" s="1" t="s">
        <v>3190</v>
      </c>
      <c r="K945" s="1" t="s">
        <v>4980</v>
      </c>
      <c r="L945" s="1">
        <v>1</v>
      </c>
      <c r="M945" s="1">
        <v>2</v>
      </c>
      <c r="N945" s="1">
        <v>11</v>
      </c>
      <c r="O945" s="1">
        <v>3</v>
      </c>
      <c r="P945" s="1">
        <v>37</v>
      </c>
      <c r="Q945" s="16">
        <v>259.35819404069764</v>
      </c>
      <c r="R945" s="21">
        <v>0.81090503065330344</v>
      </c>
      <c r="S945" s="21">
        <v>21.450958569911538</v>
      </c>
      <c r="T945" s="21">
        <v>20.640053539258236</v>
      </c>
      <c r="U945" s="21">
        <v>6.3198146061148833E-2</v>
      </c>
      <c r="V945" s="21">
        <v>4.1182921997861985</v>
      </c>
      <c r="W945" s="21">
        <v>4.0550940537250497</v>
      </c>
      <c r="X945" s="13" t="s">
        <v>2351</v>
      </c>
      <c r="Y9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5" s="1">
        <v>39.668922876099998</v>
      </c>
      <c r="AA945" s="1">
        <v>-84.234350441900006</v>
      </c>
      <c r="AB945" s="1">
        <v>39.675911741599997</v>
      </c>
      <c r="AC945" s="1">
        <v>-84.231891123300002</v>
      </c>
    </row>
    <row r="946" spans="1:29" x14ac:dyDescent="0.25">
      <c r="A946" s="13">
        <v>194</v>
      </c>
      <c r="B946" s="22" t="s">
        <v>4966</v>
      </c>
      <c r="C946" s="17">
        <v>4</v>
      </c>
      <c r="D946" s="1" t="s">
        <v>795</v>
      </c>
      <c r="E946" s="1" t="s">
        <v>3945</v>
      </c>
      <c r="F946" s="1" t="s">
        <v>3986</v>
      </c>
      <c r="G946" s="1" t="s">
        <v>4364</v>
      </c>
      <c r="H946" s="1">
        <v>3.3</v>
      </c>
      <c r="I946" s="1">
        <v>3.8</v>
      </c>
      <c r="J946" s="1" t="s">
        <v>3190</v>
      </c>
      <c r="K946" s="1" t="s">
        <v>4981</v>
      </c>
      <c r="L946" s="1">
        <v>1</v>
      </c>
      <c r="M946" s="1">
        <v>2</v>
      </c>
      <c r="N946" s="1">
        <v>6</v>
      </c>
      <c r="O946" s="1">
        <v>2</v>
      </c>
      <c r="P946" s="1">
        <v>29</v>
      </c>
      <c r="Q946" s="16">
        <v>214.18631904069767</v>
      </c>
      <c r="R946" s="21">
        <v>2.805173159782929</v>
      </c>
      <c r="S946" s="21">
        <v>16.062771361418314</v>
      </c>
      <c r="T946" s="21">
        <v>13.257598201635385</v>
      </c>
      <c r="U946" s="21">
        <v>0.17313146268622207</v>
      </c>
      <c r="V946" s="21">
        <v>4.1173871580484187</v>
      </c>
      <c r="W946" s="21">
        <v>3.9442556953621968</v>
      </c>
      <c r="X946" s="13" t="s">
        <v>2351</v>
      </c>
      <c r="Y9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6" s="1">
        <v>41.103890824600001</v>
      </c>
      <c r="AA946" s="1">
        <v>-81.499787048499996</v>
      </c>
      <c r="AB946" s="1">
        <v>41.110723659100003</v>
      </c>
      <c r="AC946" s="1">
        <v>-81.497048927799995</v>
      </c>
    </row>
    <row r="947" spans="1:29" x14ac:dyDescent="0.25">
      <c r="A947" s="13">
        <v>298</v>
      </c>
      <c r="B947" s="22" t="s">
        <v>3197</v>
      </c>
      <c r="C947" s="17">
        <v>3</v>
      </c>
      <c r="D947" s="1" t="s">
        <v>791</v>
      </c>
      <c r="E947" s="1" t="s">
        <v>1106</v>
      </c>
      <c r="F947" s="1" t="s">
        <v>3516</v>
      </c>
      <c r="G947" s="1" t="s">
        <v>562</v>
      </c>
      <c r="H947" s="21">
        <v>25.047999999995227</v>
      </c>
      <c r="I947" s="21">
        <v>0</v>
      </c>
      <c r="J947" s="1" t="s">
        <v>258</v>
      </c>
      <c r="K947" s="1" t="s">
        <v>259</v>
      </c>
      <c r="L947" s="1">
        <v>1</v>
      </c>
      <c r="M947" s="1">
        <v>1</v>
      </c>
      <c r="N947" s="1">
        <v>6</v>
      </c>
      <c r="O947" s="1">
        <v>14</v>
      </c>
      <c r="P947" s="1">
        <v>71</v>
      </c>
      <c r="Q947" s="16">
        <v>263.75962936046511</v>
      </c>
      <c r="R947" s="21">
        <v>10.852302042535307</v>
      </c>
      <c r="S947" s="21">
        <v>18.698335474143313</v>
      </c>
      <c r="T947" s="21">
        <v>7.8460334316080065</v>
      </c>
      <c r="U947" s="21">
        <v>0.74438998218125374</v>
      </c>
      <c r="V947" s="21">
        <v>4.1156628610848669</v>
      </c>
      <c r="W947" s="21">
        <v>3.3712728789036133</v>
      </c>
      <c r="X947" s="13" t="s">
        <v>2351</v>
      </c>
      <c r="Y9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7" s="1">
        <v>41.465719</v>
      </c>
      <c r="AA947" s="1">
        <v>-82.076070999999999</v>
      </c>
      <c r="AB947" s="1">
        <v>0</v>
      </c>
      <c r="AC947" s="1">
        <v>0</v>
      </c>
    </row>
    <row r="948" spans="1:29" x14ac:dyDescent="0.25">
      <c r="A948" s="13">
        <v>332</v>
      </c>
      <c r="B948" s="22" t="s">
        <v>4937</v>
      </c>
      <c r="C948" s="17">
        <v>6</v>
      </c>
      <c r="D948" s="1" t="s">
        <v>799</v>
      </c>
      <c r="E948" s="1" t="s">
        <v>3844</v>
      </c>
      <c r="F948" s="1" t="s">
        <v>3851</v>
      </c>
      <c r="G948" s="1" t="s">
        <v>3917</v>
      </c>
      <c r="H948" s="1">
        <v>0</v>
      </c>
      <c r="I948" s="1">
        <v>0.5</v>
      </c>
      <c r="J948" s="1" t="s">
        <v>3190</v>
      </c>
      <c r="K948" s="1" t="s">
        <v>4988</v>
      </c>
      <c r="L948" s="1">
        <v>0</v>
      </c>
      <c r="M948" s="1">
        <v>0</v>
      </c>
      <c r="N948" s="1">
        <v>7</v>
      </c>
      <c r="O948" s="1">
        <v>5</v>
      </c>
      <c r="P948" s="1">
        <v>18</v>
      </c>
      <c r="Q948" s="16">
        <v>86.015625</v>
      </c>
      <c r="R948" s="21">
        <v>1.455925576330122</v>
      </c>
      <c r="S948" s="21">
        <v>14.586120033563747</v>
      </c>
      <c r="T948" s="21">
        <v>13.130194457233625</v>
      </c>
      <c r="U948" s="21">
        <v>0.11313737962632059</v>
      </c>
      <c r="V948" s="21">
        <v>4.1117308262738446</v>
      </c>
      <c r="W948" s="21">
        <v>3.9985934466475239</v>
      </c>
      <c r="X948" s="13" t="s">
        <v>2351</v>
      </c>
      <c r="Y9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8" s="1">
        <v>40.134947492899997</v>
      </c>
      <c r="AA948" s="1">
        <v>-82.971670709999998</v>
      </c>
      <c r="AB948" s="1">
        <v>40.142181001799997</v>
      </c>
      <c r="AC948" s="1">
        <v>-82.9711353868</v>
      </c>
    </row>
    <row r="949" spans="1:29" x14ac:dyDescent="0.25">
      <c r="A949" s="13">
        <v>299</v>
      </c>
      <c r="B949" s="22" t="s">
        <v>3197</v>
      </c>
      <c r="C949" s="17">
        <v>4</v>
      </c>
      <c r="D949" s="1" t="s">
        <v>795</v>
      </c>
      <c r="E949" s="1" t="s">
        <v>1107</v>
      </c>
      <c r="F949" s="1" t="s">
        <v>5703</v>
      </c>
      <c r="G949" s="1" t="s">
        <v>563</v>
      </c>
      <c r="H949" s="21">
        <v>3.0333480050453772</v>
      </c>
      <c r="I949" s="21">
        <v>0</v>
      </c>
      <c r="J949" s="1" t="s">
        <v>258</v>
      </c>
      <c r="K949" s="1" t="s">
        <v>259</v>
      </c>
      <c r="L949" s="1">
        <v>1</v>
      </c>
      <c r="M949" s="1">
        <v>1</v>
      </c>
      <c r="N949" s="1">
        <v>10</v>
      </c>
      <c r="O949" s="1">
        <v>15</v>
      </c>
      <c r="P949" s="1">
        <v>59</v>
      </c>
      <c r="Q949" s="16">
        <v>282.38462936046511</v>
      </c>
      <c r="R949" s="21">
        <v>5.8111477761839323</v>
      </c>
      <c r="S949" s="21">
        <v>14.799245313599894</v>
      </c>
      <c r="T949" s="21">
        <v>8.9880975374159604</v>
      </c>
      <c r="U949" s="21">
        <v>0.39860300354814016</v>
      </c>
      <c r="V949" s="21">
        <v>4.1079286141806675</v>
      </c>
      <c r="W949" s="21">
        <v>3.7093256106325274</v>
      </c>
      <c r="X949" s="13" t="s">
        <v>2351</v>
      </c>
      <c r="Y9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49" s="1">
        <v>41.087032000000001</v>
      </c>
      <c r="AA949" s="1">
        <v>-81.514634999999998</v>
      </c>
      <c r="AB949" s="1">
        <v>0</v>
      </c>
      <c r="AC949" s="1">
        <v>0</v>
      </c>
    </row>
    <row r="950" spans="1:29" x14ac:dyDescent="0.25">
      <c r="A950" s="13">
        <v>195</v>
      </c>
      <c r="B950" s="22" t="s">
        <v>4966</v>
      </c>
      <c r="C950" s="17">
        <v>6</v>
      </c>
      <c r="D950" s="1" t="s">
        <v>784</v>
      </c>
      <c r="E950" s="1" t="s">
        <v>3931</v>
      </c>
      <c r="F950" s="1" t="s">
        <v>3954</v>
      </c>
      <c r="G950" s="1" t="s">
        <v>4360</v>
      </c>
      <c r="H950" s="1">
        <v>11.5</v>
      </c>
      <c r="I950" s="1">
        <v>12</v>
      </c>
      <c r="J950" s="1" t="s">
        <v>3190</v>
      </c>
      <c r="K950" s="1" t="s">
        <v>4981</v>
      </c>
      <c r="L950" s="1">
        <v>0</v>
      </c>
      <c r="M950" s="1">
        <v>2</v>
      </c>
      <c r="N950" s="1">
        <v>7</v>
      </c>
      <c r="O950" s="1">
        <v>2</v>
      </c>
      <c r="P950" s="1">
        <v>18</v>
      </c>
      <c r="Q950" s="16">
        <v>164.05650436046511</v>
      </c>
      <c r="R950" s="21">
        <v>2.4636098078180866</v>
      </c>
      <c r="S950" s="21">
        <v>11.739010318434635</v>
      </c>
      <c r="T950" s="21">
        <v>9.2754005106165494</v>
      </c>
      <c r="U950" s="21">
        <v>0.15007560951826263</v>
      </c>
      <c r="V950" s="21">
        <v>4.1052397292239178</v>
      </c>
      <c r="W950" s="21">
        <v>3.9551641197056551</v>
      </c>
      <c r="X950" s="13" t="s">
        <v>2351</v>
      </c>
      <c r="Y9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0" s="1">
        <v>40.102290870499999</v>
      </c>
      <c r="AA950" s="1">
        <v>-83.036384866899994</v>
      </c>
      <c r="AB950" s="1">
        <v>40.109503455499997</v>
      </c>
      <c r="AC950" s="1">
        <v>-83.035564580200003</v>
      </c>
    </row>
    <row r="951" spans="1:29" x14ac:dyDescent="0.25">
      <c r="A951" s="13">
        <v>80</v>
      </c>
      <c r="B951" s="22" t="s">
        <v>3201</v>
      </c>
      <c r="C951" s="17">
        <v>8</v>
      </c>
      <c r="D951" s="1" t="s">
        <v>788</v>
      </c>
      <c r="E951" s="1" t="s">
        <v>1931</v>
      </c>
      <c r="F951" s="1" t="s">
        <v>5305</v>
      </c>
      <c r="G951" s="1" t="s">
        <v>1420</v>
      </c>
      <c r="H951" s="21">
        <v>0</v>
      </c>
      <c r="I951" s="21">
        <v>0</v>
      </c>
      <c r="J951" s="1" t="s">
        <v>258</v>
      </c>
      <c r="K951" s="1" t="s">
        <v>259</v>
      </c>
      <c r="L951" s="1">
        <v>0</v>
      </c>
      <c r="M951" s="1">
        <v>3</v>
      </c>
      <c r="N951" s="1">
        <v>11</v>
      </c>
      <c r="O951" s="1">
        <v>9</v>
      </c>
      <c r="P951" s="1">
        <v>52</v>
      </c>
      <c r="Q951" s="16">
        <v>300.98319404069764</v>
      </c>
      <c r="R951" s="21">
        <v>8.5740501518528784</v>
      </c>
      <c r="S951" s="21">
        <v>14.969679779000368</v>
      </c>
      <c r="T951" s="21">
        <v>6.3956296271474891</v>
      </c>
      <c r="U951" s="21">
        <v>0.59840158205695571</v>
      </c>
      <c r="V951" s="21">
        <v>4.105183904791013</v>
      </c>
      <c r="W951" s="21">
        <v>3.5067823227340575</v>
      </c>
      <c r="X951" s="13" t="s">
        <v>2351</v>
      </c>
      <c r="Y9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1" s="1">
        <v>39.332774000000001</v>
      </c>
      <c r="AA951" s="1">
        <v>-84.462935000000002</v>
      </c>
      <c r="AB951" s="1">
        <v>0</v>
      </c>
      <c r="AC951" s="1">
        <v>0</v>
      </c>
    </row>
    <row r="952" spans="1:29" x14ac:dyDescent="0.25">
      <c r="A952" s="13">
        <v>196</v>
      </c>
      <c r="B952" s="22" t="s">
        <v>4966</v>
      </c>
      <c r="C952" s="17">
        <v>12</v>
      </c>
      <c r="D952" s="1" t="s">
        <v>785</v>
      </c>
      <c r="E952" s="1" t="s">
        <v>4112</v>
      </c>
      <c r="F952" s="1" t="s">
        <v>4033</v>
      </c>
      <c r="G952" s="1" t="s">
        <v>3760</v>
      </c>
      <c r="H952" s="1">
        <v>25.2</v>
      </c>
      <c r="I952" s="1">
        <v>25.7</v>
      </c>
      <c r="J952" s="1" t="s">
        <v>3190</v>
      </c>
      <c r="K952" s="1" t="s">
        <v>4982</v>
      </c>
      <c r="L952" s="1">
        <v>0</v>
      </c>
      <c r="M952" s="1">
        <v>2</v>
      </c>
      <c r="N952" s="1">
        <v>12</v>
      </c>
      <c r="O952" s="1">
        <v>8</v>
      </c>
      <c r="P952" s="1">
        <v>65</v>
      </c>
      <c r="Q952" s="16">
        <v>270.41587936046511</v>
      </c>
      <c r="R952" s="21">
        <v>0.50530639129657473</v>
      </c>
      <c r="S952" s="21">
        <v>33.28752963627155</v>
      </c>
      <c r="T952" s="21">
        <v>32.782223244974972</v>
      </c>
      <c r="U952" s="21">
        <v>2.8295488382805704E-2</v>
      </c>
      <c r="V952" s="21">
        <v>4.1041762123550134</v>
      </c>
      <c r="W952" s="21">
        <v>4.0758807239722081</v>
      </c>
      <c r="X952" s="13" t="s">
        <v>2351</v>
      </c>
      <c r="Y9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2" s="1">
        <v>41.565188488399997</v>
      </c>
      <c r="AA952" s="1">
        <v>-81.539369093600001</v>
      </c>
      <c r="AB952" s="1">
        <v>41.568817254899997</v>
      </c>
      <c r="AC952" s="1">
        <v>-81.531920361999994</v>
      </c>
    </row>
    <row r="953" spans="1:29" x14ac:dyDescent="0.25">
      <c r="A953" s="13">
        <v>300</v>
      </c>
      <c r="B953" s="22" t="s">
        <v>3197</v>
      </c>
      <c r="C953" s="17">
        <v>12</v>
      </c>
      <c r="D953" s="1" t="s">
        <v>785</v>
      </c>
      <c r="E953" s="1" t="s">
        <v>1108</v>
      </c>
      <c r="F953" s="1" t="s">
        <v>5704</v>
      </c>
      <c r="G953" s="1" t="s">
        <v>564</v>
      </c>
      <c r="H953" s="21">
        <v>2.6309999999939464</v>
      </c>
      <c r="I953" s="21">
        <v>0</v>
      </c>
      <c r="J953" s="1" t="s">
        <v>258</v>
      </c>
      <c r="K953" s="1" t="s">
        <v>262</v>
      </c>
      <c r="L953" s="1">
        <v>0</v>
      </c>
      <c r="M953" s="1">
        <v>0</v>
      </c>
      <c r="N953" s="1">
        <v>11</v>
      </c>
      <c r="O953" s="1">
        <v>13</v>
      </c>
      <c r="P953" s="1">
        <v>100</v>
      </c>
      <c r="Q953" s="16">
        <v>229.703125</v>
      </c>
      <c r="R953" s="21">
        <v>6.7863803106729659</v>
      </c>
      <c r="S953" s="21">
        <v>25.756985860432085</v>
      </c>
      <c r="T953" s="21">
        <v>18.970605549759121</v>
      </c>
      <c r="U953" s="21">
        <v>0.45476004273662674</v>
      </c>
      <c r="V953" s="21">
        <v>4.1022552636732685</v>
      </c>
      <c r="W953" s="21">
        <v>3.6474952209366416</v>
      </c>
      <c r="X953" s="13" t="s">
        <v>2351</v>
      </c>
      <c r="Y9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3" s="1">
        <v>41.313029</v>
      </c>
      <c r="AA953" s="1">
        <v>-81.816299000000001</v>
      </c>
      <c r="AB953" s="1">
        <v>0</v>
      </c>
      <c r="AC953" s="1">
        <v>0</v>
      </c>
    </row>
    <row r="954" spans="1:29" x14ac:dyDescent="0.25">
      <c r="A954" s="13">
        <v>197</v>
      </c>
      <c r="B954" s="22" t="s">
        <v>4966</v>
      </c>
      <c r="C954" s="17">
        <v>4</v>
      </c>
      <c r="D954" s="1" t="s">
        <v>800</v>
      </c>
      <c r="E954" s="1" t="s">
        <v>4113</v>
      </c>
      <c r="F954" s="1" t="s">
        <v>4114</v>
      </c>
      <c r="G954" s="1" t="s">
        <v>4413</v>
      </c>
      <c r="H954" s="1">
        <v>1.7</v>
      </c>
      <c r="I954" s="1">
        <v>2.2000000000000002</v>
      </c>
      <c r="J954" s="1" t="s">
        <v>3190</v>
      </c>
      <c r="K954" s="1" t="s">
        <v>4982</v>
      </c>
      <c r="L954" s="1">
        <v>0</v>
      </c>
      <c r="M954" s="1">
        <v>1</v>
      </c>
      <c r="N954" s="1">
        <v>6</v>
      </c>
      <c r="O954" s="1">
        <v>11</v>
      </c>
      <c r="P954" s="1">
        <v>68</v>
      </c>
      <c r="Q954" s="16">
        <v>201.77043968023256</v>
      </c>
      <c r="R954" s="21">
        <v>0.73845031085440205</v>
      </c>
      <c r="S954" s="21">
        <v>34.200506374073079</v>
      </c>
      <c r="T954" s="21">
        <v>33.462056063218675</v>
      </c>
      <c r="U954" s="21">
        <v>4.136765792629013E-2</v>
      </c>
      <c r="V954" s="21">
        <v>4.0995761259039289</v>
      </c>
      <c r="W954" s="21">
        <v>4.0582084679776385</v>
      </c>
      <c r="X954" s="13" t="s">
        <v>2351</v>
      </c>
      <c r="Y9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4" s="1">
        <v>40.890681453799999</v>
      </c>
      <c r="AA954" s="1">
        <v>-81.409521618499994</v>
      </c>
      <c r="AB954" s="1">
        <v>40.890399407300002</v>
      </c>
      <c r="AC954" s="1">
        <v>-81.399981197599999</v>
      </c>
    </row>
    <row r="955" spans="1:29" x14ac:dyDescent="0.25">
      <c r="A955" s="13">
        <v>333</v>
      </c>
      <c r="B955" s="22" t="s">
        <v>4937</v>
      </c>
      <c r="C955" s="17">
        <v>6</v>
      </c>
      <c r="D955" s="1" t="s">
        <v>784</v>
      </c>
      <c r="E955" s="1" t="s">
        <v>4493</v>
      </c>
      <c r="F955" s="1" t="s">
        <v>4508</v>
      </c>
      <c r="G955" s="1" t="s">
        <v>4565</v>
      </c>
      <c r="H955" s="1">
        <v>15.2</v>
      </c>
      <c r="I955" s="1">
        <v>15.7</v>
      </c>
      <c r="J955" s="1" t="s">
        <v>3190</v>
      </c>
      <c r="K955" s="1" t="s">
        <v>4987</v>
      </c>
      <c r="L955" s="1">
        <v>0</v>
      </c>
      <c r="M955" s="1">
        <v>1</v>
      </c>
      <c r="N955" s="1">
        <v>7</v>
      </c>
      <c r="O955" s="1">
        <v>3</v>
      </c>
      <c r="P955" s="1">
        <v>6</v>
      </c>
      <c r="Q955" s="16">
        <v>110.81731468023256</v>
      </c>
      <c r="R955" s="21">
        <v>1.120155053733876</v>
      </c>
      <c r="S955" s="21">
        <v>6.9276697159956617</v>
      </c>
      <c r="T955" s="21">
        <v>5.8075146622617861</v>
      </c>
      <c r="U955" s="21">
        <v>8.7297672449660815E-2</v>
      </c>
      <c r="V955" s="21">
        <v>4.0983569832820672</v>
      </c>
      <c r="W955" s="21">
        <v>4.0110593108324064</v>
      </c>
      <c r="X955" s="13" t="s">
        <v>2351</v>
      </c>
      <c r="Y9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5" s="1">
        <v>40.0692814063</v>
      </c>
      <c r="AA955" s="1">
        <v>-83.133991870200006</v>
      </c>
      <c r="AB955" s="1">
        <v>40.076371792899998</v>
      </c>
      <c r="AC955" s="1">
        <v>-83.135966051899999</v>
      </c>
    </row>
    <row r="956" spans="1:29" x14ac:dyDescent="0.25">
      <c r="A956" s="13">
        <v>334</v>
      </c>
      <c r="B956" s="22" t="s">
        <v>4937</v>
      </c>
      <c r="C956" s="17">
        <v>8</v>
      </c>
      <c r="D956" s="1" t="s">
        <v>787</v>
      </c>
      <c r="E956" s="1" t="s">
        <v>4522</v>
      </c>
      <c r="F956" s="1" t="s">
        <v>4523</v>
      </c>
      <c r="G956" s="1" t="s">
        <v>3917</v>
      </c>
      <c r="H956" s="1">
        <v>7.4</v>
      </c>
      <c r="I956" s="1">
        <v>7.9</v>
      </c>
      <c r="J956" s="1" t="s">
        <v>3190</v>
      </c>
      <c r="K956" s="1" t="s">
        <v>4985</v>
      </c>
      <c r="L956" s="1">
        <v>0</v>
      </c>
      <c r="M956" s="1">
        <v>4</v>
      </c>
      <c r="N956" s="1">
        <v>7</v>
      </c>
      <c r="O956" s="1">
        <v>5</v>
      </c>
      <c r="P956" s="1">
        <v>57</v>
      </c>
      <c r="Q956" s="16">
        <v>307.72238372093022</v>
      </c>
      <c r="R956" s="21">
        <v>1.3527188233914242</v>
      </c>
      <c r="S956" s="21">
        <v>29.9463295060722</v>
      </c>
      <c r="T956" s="21">
        <v>28.593610682680776</v>
      </c>
      <c r="U956" s="21">
        <v>9.991695829756439E-2</v>
      </c>
      <c r="V956" s="21">
        <v>4.0974822496470376</v>
      </c>
      <c r="W956" s="21">
        <v>3.9975652913494732</v>
      </c>
      <c r="X956" s="13" t="s">
        <v>2351</v>
      </c>
      <c r="Y9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6" s="1">
        <v>39.156582292300001</v>
      </c>
      <c r="AA956" s="1">
        <v>-84.440235083000005</v>
      </c>
      <c r="AB956" s="1">
        <v>39.162863206099999</v>
      </c>
      <c r="AC956" s="1">
        <v>-84.435584028600005</v>
      </c>
    </row>
    <row r="957" spans="1:29" x14ac:dyDescent="0.25">
      <c r="A957" s="13">
        <v>335</v>
      </c>
      <c r="B957" s="22" t="s">
        <v>4937</v>
      </c>
      <c r="C957" s="17">
        <v>12</v>
      </c>
      <c r="D957" s="1" t="s">
        <v>785</v>
      </c>
      <c r="E957" s="1" t="s">
        <v>4504</v>
      </c>
      <c r="F957" s="1" t="s">
        <v>4496</v>
      </c>
      <c r="G957" s="1" t="s">
        <v>3920</v>
      </c>
      <c r="H957" s="1">
        <v>26.1</v>
      </c>
      <c r="I957" s="1">
        <v>26.6</v>
      </c>
      <c r="J957" s="1" t="s">
        <v>3190</v>
      </c>
      <c r="K957" s="1" t="s">
        <v>4987</v>
      </c>
      <c r="L957" s="1">
        <v>0</v>
      </c>
      <c r="M957" s="1">
        <v>0</v>
      </c>
      <c r="N957" s="1">
        <v>6</v>
      </c>
      <c r="O957" s="1">
        <v>5</v>
      </c>
      <c r="P957" s="1">
        <v>36</v>
      </c>
      <c r="Q957" s="16">
        <v>97.46875</v>
      </c>
      <c r="R957" s="21">
        <v>1.110446737022148</v>
      </c>
      <c r="S957" s="21">
        <v>18.339810240019386</v>
      </c>
      <c r="T957" s="21">
        <v>17.229363502997238</v>
      </c>
      <c r="U957" s="21">
        <v>8.8885108689343392E-2</v>
      </c>
      <c r="V957" s="21">
        <v>4.0916520063816151</v>
      </c>
      <c r="W957" s="21">
        <v>4.0027668976922719</v>
      </c>
      <c r="X957" s="13" t="s">
        <v>2351</v>
      </c>
      <c r="Y9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7" s="1">
        <v>41.5770786382</v>
      </c>
      <c r="AA957" s="1">
        <v>-81.551133062199995</v>
      </c>
      <c r="AB957" s="1">
        <v>41.580015381800003</v>
      </c>
      <c r="AC957" s="1">
        <v>-81.542342562100004</v>
      </c>
    </row>
    <row r="958" spans="1:29" x14ac:dyDescent="0.25">
      <c r="A958" s="13">
        <v>336</v>
      </c>
      <c r="B958" s="22" t="s">
        <v>4937</v>
      </c>
      <c r="C958" s="17">
        <v>12</v>
      </c>
      <c r="D958" s="1" t="s">
        <v>785</v>
      </c>
      <c r="E958" s="1" t="s">
        <v>4499</v>
      </c>
      <c r="F958" s="1" t="s">
        <v>4513</v>
      </c>
      <c r="G958" s="1" t="s">
        <v>4566</v>
      </c>
      <c r="H958" s="1">
        <v>7.2</v>
      </c>
      <c r="I958" s="1">
        <v>7.7</v>
      </c>
      <c r="J958" s="1" t="s">
        <v>3190</v>
      </c>
      <c r="K958" s="1" t="s">
        <v>4986</v>
      </c>
      <c r="L958" s="1">
        <v>0</v>
      </c>
      <c r="M958" s="1">
        <v>1</v>
      </c>
      <c r="N958" s="1">
        <v>6</v>
      </c>
      <c r="O958" s="1">
        <v>4</v>
      </c>
      <c r="P958" s="1">
        <v>41</v>
      </c>
      <c r="Q958" s="16">
        <v>143.70793968023256</v>
      </c>
      <c r="R958" s="21">
        <v>1.0995924348362491</v>
      </c>
      <c r="S958" s="21">
        <v>20.863596664207829</v>
      </c>
      <c r="T958" s="21">
        <v>19.764004229371579</v>
      </c>
      <c r="U958" s="21">
        <v>8.5207408637722637E-2</v>
      </c>
      <c r="V958" s="21">
        <v>4.0904654919677874</v>
      </c>
      <c r="W958" s="21">
        <v>4.0052580833300651</v>
      </c>
      <c r="X958" s="13" t="s">
        <v>2351</v>
      </c>
      <c r="Y9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8" s="1">
        <v>41.422400893499997</v>
      </c>
      <c r="AA958" s="1">
        <v>-81.844295332100003</v>
      </c>
      <c r="AB958" s="1">
        <v>41.419974026299997</v>
      </c>
      <c r="AC958" s="1">
        <v>-81.835273229199998</v>
      </c>
    </row>
    <row r="959" spans="1:29" x14ac:dyDescent="0.25">
      <c r="A959" s="13">
        <v>81</v>
      </c>
      <c r="B959" s="22" t="s">
        <v>3201</v>
      </c>
      <c r="C959" s="17">
        <v>4</v>
      </c>
      <c r="D959" s="1" t="s">
        <v>801</v>
      </c>
      <c r="E959" s="1" t="s">
        <v>1932</v>
      </c>
      <c r="F959" s="1" t="s">
        <v>3397</v>
      </c>
      <c r="G959" s="1" t="s">
        <v>1421</v>
      </c>
      <c r="H959" s="21">
        <v>17.282999999995809</v>
      </c>
      <c r="I959" s="21">
        <v>0</v>
      </c>
      <c r="J959" s="1" t="s">
        <v>258</v>
      </c>
      <c r="K959" s="1" t="s">
        <v>259</v>
      </c>
      <c r="L959" s="1">
        <v>0</v>
      </c>
      <c r="M959" s="1">
        <v>0</v>
      </c>
      <c r="N959" s="1">
        <v>8</v>
      </c>
      <c r="O959" s="1">
        <v>13</v>
      </c>
      <c r="P959" s="1">
        <v>64</v>
      </c>
      <c r="Q959" s="16">
        <v>174.0625</v>
      </c>
      <c r="R959" s="21">
        <v>17.311276790719081</v>
      </c>
      <c r="S959" s="21">
        <v>17.380397420307503</v>
      </c>
      <c r="T959" s="21">
        <v>6.9120629588422133E-2</v>
      </c>
      <c r="U959" s="21">
        <v>1.2081916055451953</v>
      </c>
      <c r="V959" s="21">
        <v>4.0892100428353482</v>
      </c>
      <c r="W959" s="21">
        <v>2.8810184372901526</v>
      </c>
      <c r="X959" s="13" t="s">
        <v>22</v>
      </c>
      <c r="Y9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59" s="1">
        <v>41.024439000000001</v>
      </c>
      <c r="AA959" s="1">
        <v>-80.672335000000004</v>
      </c>
      <c r="AB959" s="1">
        <v>0</v>
      </c>
      <c r="AC959" s="1">
        <v>0</v>
      </c>
    </row>
    <row r="960" spans="1:29" x14ac:dyDescent="0.25">
      <c r="A960" s="13">
        <v>337</v>
      </c>
      <c r="B960" s="22" t="s">
        <v>4937</v>
      </c>
      <c r="C960" s="17">
        <v>12</v>
      </c>
      <c r="D960" s="1" t="s">
        <v>785</v>
      </c>
      <c r="E960" s="1" t="s">
        <v>4499</v>
      </c>
      <c r="F960" s="1" t="s">
        <v>4500</v>
      </c>
      <c r="G960" s="1" t="s">
        <v>4566</v>
      </c>
      <c r="H960" s="1">
        <v>9.4</v>
      </c>
      <c r="I960" s="1">
        <v>9.9</v>
      </c>
      <c r="J960" s="1" t="s">
        <v>3190</v>
      </c>
      <c r="K960" s="1" t="s">
        <v>4985</v>
      </c>
      <c r="L960" s="1">
        <v>0</v>
      </c>
      <c r="M960" s="1">
        <v>2</v>
      </c>
      <c r="N960" s="1">
        <v>12</v>
      </c>
      <c r="O960" s="1">
        <v>9</v>
      </c>
      <c r="P960" s="1">
        <v>51</v>
      </c>
      <c r="Q960" s="16">
        <v>260.85337936046511</v>
      </c>
      <c r="R960" s="21">
        <v>0.81094538999097709</v>
      </c>
      <c r="S960" s="21">
        <v>29.219803715562652</v>
      </c>
      <c r="T960" s="21">
        <v>28.408858325571675</v>
      </c>
      <c r="U960" s="21">
        <v>4.9698529209482298E-2</v>
      </c>
      <c r="V960" s="21">
        <v>4.0884870684507719</v>
      </c>
      <c r="W960" s="21">
        <v>4.0387885392412892</v>
      </c>
      <c r="X960" s="13" t="s">
        <v>2351</v>
      </c>
      <c r="Y9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0" s="1">
        <v>41.420568277000001</v>
      </c>
      <c r="AA960" s="1">
        <v>-81.802619508999996</v>
      </c>
      <c r="AB960" s="1">
        <v>41.420487164599997</v>
      </c>
      <c r="AC960" s="1">
        <v>-81.7930032119</v>
      </c>
    </row>
    <row r="961" spans="1:29" x14ac:dyDescent="0.25">
      <c r="A961" s="13">
        <v>301</v>
      </c>
      <c r="B961" s="22" t="s">
        <v>3197</v>
      </c>
      <c r="C961" s="17">
        <v>4</v>
      </c>
      <c r="D961" s="1" t="s">
        <v>795</v>
      </c>
      <c r="E961" s="1" t="s">
        <v>1109</v>
      </c>
      <c r="F961" s="1" t="s">
        <v>5705</v>
      </c>
      <c r="G961" s="1" t="s">
        <v>565</v>
      </c>
      <c r="H961" s="21">
        <v>1.1100000000005821</v>
      </c>
      <c r="I961" s="21">
        <v>0</v>
      </c>
      <c r="J961" s="1" t="s">
        <v>258</v>
      </c>
      <c r="K961" s="1" t="s">
        <v>260</v>
      </c>
      <c r="L961" s="1">
        <v>0</v>
      </c>
      <c r="M961" s="1">
        <v>0</v>
      </c>
      <c r="N961" s="1">
        <v>10</v>
      </c>
      <c r="O961" s="1">
        <v>12</v>
      </c>
      <c r="P961" s="1">
        <v>43</v>
      </c>
      <c r="Q961" s="16">
        <v>161.71875</v>
      </c>
      <c r="R961" s="21">
        <v>8.4071219360427847</v>
      </c>
      <c r="S961" s="21">
        <v>13.023787598178878</v>
      </c>
      <c r="T961" s="21">
        <v>4.6166656621360929</v>
      </c>
      <c r="U961" s="21">
        <v>0.5402599492563227</v>
      </c>
      <c r="V961" s="21">
        <v>4.087318912388791</v>
      </c>
      <c r="W961" s="21">
        <v>3.5470589631324683</v>
      </c>
      <c r="X961" s="13" t="s">
        <v>2351</v>
      </c>
      <c r="Y9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1" s="1">
        <v>41.067478999999999</v>
      </c>
      <c r="AA961" s="1">
        <v>-81.490705000000005</v>
      </c>
      <c r="AB961" s="1">
        <v>0</v>
      </c>
      <c r="AC961" s="1">
        <v>0</v>
      </c>
    </row>
    <row r="962" spans="1:29" x14ac:dyDescent="0.25">
      <c r="A962" s="13">
        <v>338</v>
      </c>
      <c r="B962" s="22" t="s">
        <v>4937</v>
      </c>
      <c r="C962" s="17">
        <v>4</v>
      </c>
      <c r="D962" s="1" t="s">
        <v>795</v>
      </c>
      <c r="E962" s="1" t="s">
        <v>4520</v>
      </c>
      <c r="F962" s="1" t="s">
        <v>4521</v>
      </c>
      <c r="G962" s="1" t="s">
        <v>3922</v>
      </c>
      <c r="H962" s="1">
        <v>8.5</v>
      </c>
      <c r="I962" s="1">
        <v>9</v>
      </c>
      <c r="J962" s="1" t="s">
        <v>3190</v>
      </c>
      <c r="K962" s="1" t="s">
        <v>4980</v>
      </c>
      <c r="L962" s="1">
        <v>0</v>
      </c>
      <c r="M962" s="1">
        <v>0</v>
      </c>
      <c r="N962" s="1">
        <v>12</v>
      </c>
      <c r="O962" s="1">
        <v>8</v>
      </c>
      <c r="P962" s="1">
        <v>71</v>
      </c>
      <c r="Q962" s="16">
        <v>185.0625</v>
      </c>
      <c r="R962" s="21">
        <v>0.72478030416404993</v>
      </c>
      <c r="S962" s="21">
        <v>31.156250383314255</v>
      </c>
      <c r="T962" s="21">
        <v>30.431470079150206</v>
      </c>
      <c r="U962" s="21">
        <v>5.4671865770232309E-2</v>
      </c>
      <c r="V962" s="21">
        <v>4.0859077427459747</v>
      </c>
      <c r="W962" s="21">
        <v>4.0312358769757424</v>
      </c>
      <c r="X962" s="13" t="s">
        <v>2351</v>
      </c>
      <c r="Y9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2" s="1">
        <v>41.012783489299999</v>
      </c>
      <c r="AA962" s="1">
        <v>-81.495020796899993</v>
      </c>
      <c r="AB962" s="1">
        <v>41.019916500400001</v>
      </c>
      <c r="AC962" s="1">
        <v>-81.4967807142</v>
      </c>
    </row>
    <row r="963" spans="1:29" x14ac:dyDescent="0.25">
      <c r="A963" s="13">
        <v>198</v>
      </c>
      <c r="B963" s="22" t="s">
        <v>4966</v>
      </c>
      <c r="C963" s="17">
        <v>12</v>
      </c>
      <c r="D963" s="1" t="s">
        <v>785</v>
      </c>
      <c r="E963" s="1" t="s">
        <v>4028</v>
      </c>
      <c r="F963" s="1" t="s">
        <v>4029</v>
      </c>
      <c r="G963" s="1" t="s">
        <v>4388</v>
      </c>
      <c r="H963" s="1">
        <v>5.8</v>
      </c>
      <c r="I963" s="1">
        <v>6.3</v>
      </c>
      <c r="J963" s="1" t="s">
        <v>3190</v>
      </c>
      <c r="K963" s="1" t="s">
        <v>4982</v>
      </c>
      <c r="L963" s="1">
        <v>0</v>
      </c>
      <c r="M963" s="1">
        <v>0</v>
      </c>
      <c r="N963" s="1">
        <v>9</v>
      </c>
      <c r="O963" s="1">
        <v>13</v>
      </c>
      <c r="P963" s="1">
        <v>21</v>
      </c>
      <c r="Q963" s="16">
        <v>137.609375</v>
      </c>
      <c r="R963" s="21">
        <v>0.50691644801157398</v>
      </c>
      <c r="S963" s="21">
        <v>16.240941075173723</v>
      </c>
      <c r="T963" s="21">
        <v>15.73402462716215</v>
      </c>
      <c r="U963" s="21">
        <v>2.8423343193969285E-2</v>
      </c>
      <c r="V963" s="21">
        <v>4.083469250694777</v>
      </c>
      <c r="W963" s="21">
        <v>4.0550459075008076</v>
      </c>
      <c r="X963" s="13" t="s">
        <v>2351</v>
      </c>
      <c r="Y9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3" s="1">
        <v>41.511933119699997</v>
      </c>
      <c r="AA963" s="1">
        <v>-81.6167602875</v>
      </c>
      <c r="AB963" s="1">
        <v>41.518465439800003</v>
      </c>
      <c r="AC963" s="1">
        <v>-81.618368759600003</v>
      </c>
    </row>
    <row r="964" spans="1:29" x14ac:dyDescent="0.25">
      <c r="A964" s="13">
        <v>44</v>
      </c>
      <c r="B964" s="22" t="s">
        <v>4967</v>
      </c>
      <c r="C964" s="17">
        <v>8</v>
      </c>
      <c r="D964" s="1" t="s">
        <v>787</v>
      </c>
      <c r="E964" s="1" t="s">
        <v>4573</v>
      </c>
      <c r="F964" s="1" t="s">
        <v>4058</v>
      </c>
      <c r="G964" s="1" t="s">
        <v>4397</v>
      </c>
      <c r="H964" s="1">
        <v>1.6</v>
      </c>
      <c r="I964" s="1">
        <v>2.1</v>
      </c>
      <c r="J964" s="1" t="s">
        <v>3190</v>
      </c>
      <c r="K964" s="1" t="s">
        <v>4975</v>
      </c>
      <c r="L964" s="1">
        <v>0</v>
      </c>
      <c r="M964" s="1">
        <v>1</v>
      </c>
      <c r="N964" s="1">
        <v>10</v>
      </c>
      <c r="O964" s="1">
        <v>6</v>
      </c>
      <c r="P964" s="1">
        <v>52</v>
      </c>
      <c r="Q964" s="16">
        <v>189.77043968023256</v>
      </c>
      <c r="R964" s="21">
        <v>1.0748823871387567</v>
      </c>
      <c r="S964" s="21">
        <v>25.971694331068335</v>
      </c>
      <c r="T964" s="21">
        <v>24.896811943929578</v>
      </c>
      <c r="U964" s="21">
        <v>8.2232606929826271E-2</v>
      </c>
      <c r="V964" s="21">
        <v>4.0828165546382991</v>
      </c>
      <c r="W964" s="21">
        <v>4.0005839477084724</v>
      </c>
      <c r="X964" s="13" t="s">
        <v>2351</v>
      </c>
      <c r="Y9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4" s="1">
        <v>39.177461988700003</v>
      </c>
      <c r="AA964" s="1">
        <v>-84.603298670200004</v>
      </c>
      <c r="AB964" s="1">
        <v>39.184510000300001</v>
      </c>
      <c r="AC964" s="1">
        <v>-84.603805656899993</v>
      </c>
    </row>
    <row r="965" spans="1:29" x14ac:dyDescent="0.25">
      <c r="A965" s="13">
        <v>302</v>
      </c>
      <c r="B965" s="22" t="s">
        <v>3197</v>
      </c>
      <c r="C965" s="17">
        <v>12</v>
      </c>
      <c r="D965" s="1" t="s">
        <v>785</v>
      </c>
      <c r="E965" s="1" t="s">
        <v>1110</v>
      </c>
      <c r="F965" s="1" t="s">
        <v>5622</v>
      </c>
      <c r="G965" s="1" t="s">
        <v>566</v>
      </c>
      <c r="H965" s="21">
        <v>0.51499999999941792</v>
      </c>
      <c r="I965" s="21">
        <v>0</v>
      </c>
      <c r="J965" s="1" t="s">
        <v>258</v>
      </c>
      <c r="K965" s="1" t="s">
        <v>259</v>
      </c>
      <c r="L965" s="1">
        <v>0</v>
      </c>
      <c r="M965" s="1">
        <v>0</v>
      </c>
      <c r="N965" s="1">
        <v>8</v>
      </c>
      <c r="O965" s="1">
        <v>16</v>
      </c>
      <c r="P965" s="1">
        <v>53</v>
      </c>
      <c r="Q965" s="16">
        <v>176.375</v>
      </c>
      <c r="R965" s="21">
        <v>5.4448804065412935</v>
      </c>
      <c r="S965" s="21">
        <v>15.211388461209205</v>
      </c>
      <c r="T965" s="21">
        <v>9.7665080546679128</v>
      </c>
      <c r="U965" s="21">
        <v>0.37347969241164297</v>
      </c>
      <c r="V965" s="21">
        <v>4.082382095762016</v>
      </c>
      <c r="W965" s="21">
        <v>3.7089024033503732</v>
      </c>
      <c r="X965" s="13" t="s">
        <v>2351</v>
      </c>
      <c r="Y9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5" s="1">
        <v>41.416974000000003</v>
      </c>
      <c r="AA965" s="1">
        <v>-81.537306999999998</v>
      </c>
      <c r="AB965" s="1">
        <v>0</v>
      </c>
      <c r="AC965" s="1">
        <v>0</v>
      </c>
    </row>
    <row r="966" spans="1:29" x14ac:dyDescent="0.25">
      <c r="A966" s="13">
        <v>339</v>
      </c>
      <c r="B966" s="22" t="s">
        <v>4937</v>
      </c>
      <c r="C966" s="17">
        <v>8</v>
      </c>
      <c r="D966" s="1" t="s">
        <v>788</v>
      </c>
      <c r="E966" s="1" t="s">
        <v>4524</v>
      </c>
      <c r="F966" s="1" t="s">
        <v>4537</v>
      </c>
      <c r="G966" s="1" t="s">
        <v>3918</v>
      </c>
      <c r="H966" s="1">
        <v>0.3</v>
      </c>
      <c r="I966" s="1">
        <v>0.8</v>
      </c>
      <c r="J966" s="1" t="s">
        <v>3190</v>
      </c>
      <c r="K966" s="1" t="s">
        <v>4986</v>
      </c>
      <c r="L966" s="1">
        <v>0</v>
      </c>
      <c r="M966" s="1">
        <v>2</v>
      </c>
      <c r="N966" s="1">
        <v>9</v>
      </c>
      <c r="O966" s="1">
        <v>4</v>
      </c>
      <c r="P966" s="1">
        <v>59</v>
      </c>
      <c r="Q966" s="16">
        <v>227.02525436046511</v>
      </c>
      <c r="R966" s="21">
        <v>0.96361038624406581</v>
      </c>
      <c r="S966" s="21">
        <v>28.88008045082886</v>
      </c>
      <c r="T966" s="21">
        <v>27.916470064584793</v>
      </c>
      <c r="U966" s="21">
        <v>3.5902389187861795E-2</v>
      </c>
      <c r="V966" s="21">
        <v>4.0792996536593114</v>
      </c>
      <c r="W966" s="21">
        <v>4.0433972644714498</v>
      </c>
      <c r="X966" s="13" t="s">
        <v>2351</v>
      </c>
      <c r="Y9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6" s="1">
        <v>39.304036131099998</v>
      </c>
      <c r="AA966" s="1">
        <v>-84.437653865599998</v>
      </c>
      <c r="AB966" s="1">
        <v>39.310775854100001</v>
      </c>
      <c r="AC966" s="1">
        <v>-84.434211163900002</v>
      </c>
    </row>
    <row r="967" spans="1:29" x14ac:dyDescent="0.25">
      <c r="A967" s="13">
        <v>199</v>
      </c>
      <c r="B967" s="22" t="s">
        <v>4966</v>
      </c>
      <c r="C967" s="17">
        <v>8</v>
      </c>
      <c r="D967" s="1" t="s">
        <v>787</v>
      </c>
      <c r="E967" s="1" t="s">
        <v>4115</v>
      </c>
      <c r="F967" s="1" t="s">
        <v>3940</v>
      </c>
      <c r="G967" s="1" t="s">
        <v>4363</v>
      </c>
      <c r="H967" s="1">
        <v>0.2</v>
      </c>
      <c r="I967" s="1">
        <v>0.7</v>
      </c>
      <c r="J967" s="1" t="s">
        <v>3190</v>
      </c>
      <c r="K967" s="1" t="s">
        <v>4983</v>
      </c>
      <c r="L967" s="1">
        <v>0</v>
      </c>
      <c r="M967" s="1">
        <v>0</v>
      </c>
      <c r="N967" s="1">
        <v>11</v>
      </c>
      <c r="O967" s="1">
        <v>8</v>
      </c>
      <c r="P967" s="1">
        <v>55</v>
      </c>
      <c r="Q967" s="16">
        <v>162.515625</v>
      </c>
      <c r="R967" s="21">
        <v>0.56020374160135822</v>
      </c>
      <c r="S967" s="21">
        <v>28.90524917828516</v>
      </c>
      <c r="T967" s="21">
        <v>28.345045436683801</v>
      </c>
      <c r="U967" s="21">
        <v>3.1244885038567635E-2</v>
      </c>
      <c r="V967" s="21">
        <v>4.0790342907098465</v>
      </c>
      <c r="W967" s="21">
        <v>4.0477894056712787</v>
      </c>
      <c r="X967" s="13" t="s">
        <v>2351</v>
      </c>
      <c r="Y9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7" s="1">
        <v>39.170668747599997</v>
      </c>
      <c r="AA967" s="1">
        <v>-84.514486469100007</v>
      </c>
      <c r="AB967" s="1">
        <v>39.1644713142</v>
      </c>
      <c r="AC967" s="1">
        <v>-84.511160017500004</v>
      </c>
    </row>
    <row r="968" spans="1:29" x14ac:dyDescent="0.25">
      <c r="A968" s="13">
        <v>303</v>
      </c>
      <c r="B968" s="22" t="s">
        <v>3197</v>
      </c>
      <c r="C968" s="17">
        <v>12</v>
      </c>
      <c r="D968" s="1" t="s">
        <v>794</v>
      </c>
      <c r="E968" s="1" t="s">
        <v>1111</v>
      </c>
      <c r="F968" s="1" t="s">
        <v>5706</v>
      </c>
      <c r="G968" s="1" t="s">
        <v>567</v>
      </c>
      <c r="H968" s="21">
        <v>5.5285229065810304</v>
      </c>
      <c r="I968" s="21">
        <v>0</v>
      </c>
      <c r="J968" s="1" t="s">
        <v>258</v>
      </c>
      <c r="K968" s="1" t="s">
        <v>259</v>
      </c>
      <c r="L968" s="1">
        <v>0</v>
      </c>
      <c r="M968" s="1">
        <v>0</v>
      </c>
      <c r="N968" s="1">
        <v>7</v>
      </c>
      <c r="O968" s="1">
        <v>14</v>
      </c>
      <c r="P968" s="1">
        <v>44</v>
      </c>
      <c r="Q968" s="16">
        <v>151.953125</v>
      </c>
      <c r="R968" s="21">
        <v>11.272537024999449</v>
      </c>
      <c r="S968" s="21">
        <v>13.560047749610625</v>
      </c>
      <c r="T968" s="21">
        <v>2.2875107246111757</v>
      </c>
      <c r="U968" s="21">
        <v>0.77321508397830452</v>
      </c>
      <c r="V968" s="21">
        <v>4.0770565871394462</v>
      </c>
      <c r="W968" s="21">
        <v>3.3038415031611414</v>
      </c>
      <c r="X968" s="13" t="s">
        <v>2351</v>
      </c>
      <c r="Y9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8" s="1">
        <v>41.644798999999999</v>
      </c>
      <c r="AA968" s="1">
        <v>-81.375703000000001</v>
      </c>
      <c r="AB968" s="1">
        <v>0</v>
      </c>
      <c r="AC968" s="1">
        <v>0</v>
      </c>
    </row>
    <row r="969" spans="1:29" x14ac:dyDescent="0.25">
      <c r="A969" s="13">
        <v>304</v>
      </c>
      <c r="B969" s="22" t="s">
        <v>3197</v>
      </c>
      <c r="C969" s="17">
        <v>2</v>
      </c>
      <c r="D969" s="1" t="s">
        <v>786</v>
      </c>
      <c r="E969" s="1" t="s">
        <v>1112</v>
      </c>
      <c r="F969" s="1" t="s">
        <v>5632</v>
      </c>
      <c r="G969" s="1" t="s">
        <v>568</v>
      </c>
      <c r="H969" s="21">
        <v>5.2649999999994179</v>
      </c>
      <c r="I969" s="21">
        <v>0</v>
      </c>
      <c r="J969" s="1" t="s">
        <v>258</v>
      </c>
      <c r="K969" s="1" t="s">
        <v>259</v>
      </c>
      <c r="L969" s="1">
        <v>0</v>
      </c>
      <c r="M969" s="1">
        <v>1</v>
      </c>
      <c r="N969" s="1">
        <v>10</v>
      </c>
      <c r="O969" s="1">
        <v>12</v>
      </c>
      <c r="P969" s="1">
        <v>80</v>
      </c>
      <c r="Q969" s="16">
        <v>244.39543968023256</v>
      </c>
      <c r="R969" s="21">
        <v>7.4179478169733795</v>
      </c>
      <c r="S969" s="21">
        <v>20.324976009159226</v>
      </c>
      <c r="T969" s="21">
        <v>12.907028192185846</v>
      </c>
      <c r="U969" s="21">
        <v>0.5088179467965005</v>
      </c>
      <c r="V969" s="21">
        <v>4.0744615221845519</v>
      </c>
      <c r="W969" s="21">
        <v>3.5656435753880515</v>
      </c>
      <c r="X969" s="13" t="s">
        <v>2351</v>
      </c>
      <c r="Y9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69" s="1">
        <v>41.720790000000001</v>
      </c>
      <c r="AA969" s="1">
        <v>-83.624155000000002</v>
      </c>
      <c r="AB969" s="1">
        <v>0</v>
      </c>
      <c r="AC969" s="1">
        <v>0</v>
      </c>
    </row>
    <row r="970" spans="1:29" x14ac:dyDescent="0.25">
      <c r="A970" s="13">
        <v>340</v>
      </c>
      <c r="B970" s="22" t="s">
        <v>4937</v>
      </c>
      <c r="C970" s="17">
        <v>6</v>
      </c>
      <c r="D970" s="1" t="s">
        <v>784</v>
      </c>
      <c r="E970" s="1" t="s">
        <v>4493</v>
      </c>
      <c r="F970" s="1" t="s">
        <v>4508</v>
      </c>
      <c r="G970" s="1" t="s">
        <v>4565</v>
      </c>
      <c r="H970" s="1">
        <v>20.9</v>
      </c>
      <c r="I970" s="1">
        <v>21.4</v>
      </c>
      <c r="J970" s="1" t="s">
        <v>3190</v>
      </c>
      <c r="K970" s="1" t="s">
        <v>4986</v>
      </c>
      <c r="L970" s="1">
        <v>0</v>
      </c>
      <c r="M970" s="1">
        <v>0</v>
      </c>
      <c r="N970" s="1">
        <v>7</v>
      </c>
      <c r="O970" s="1">
        <v>10</v>
      </c>
      <c r="P970" s="1">
        <v>5</v>
      </c>
      <c r="Q970" s="16">
        <v>95.203125</v>
      </c>
      <c r="R970" s="21">
        <v>1.0430950781148769</v>
      </c>
      <c r="S970" s="21">
        <v>8.8414169905942028</v>
      </c>
      <c r="T970" s="21">
        <v>7.7983219124793255</v>
      </c>
      <c r="U970" s="21">
        <v>2.8763335365449266E-2</v>
      </c>
      <c r="V970" s="21">
        <v>4.0733349040534224</v>
      </c>
      <c r="W970" s="21">
        <v>4.0445715686879735</v>
      </c>
      <c r="X970" s="13" t="s">
        <v>2351</v>
      </c>
      <c r="Y9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0" s="1">
        <v>40.110245511199999</v>
      </c>
      <c r="AA970" s="1">
        <v>-83.071574523899997</v>
      </c>
      <c r="AB970" s="1">
        <v>40.110964346700001</v>
      </c>
      <c r="AC970" s="1">
        <v>-83.062185618300006</v>
      </c>
    </row>
    <row r="971" spans="1:29" x14ac:dyDescent="0.25">
      <c r="A971" s="13">
        <v>200</v>
      </c>
      <c r="B971" s="22" t="s">
        <v>4966</v>
      </c>
      <c r="C971" s="17">
        <v>4</v>
      </c>
      <c r="D971" s="1" t="s">
        <v>800</v>
      </c>
      <c r="E971" s="1" t="s">
        <v>4066</v>
      </c>
      <c r="F971" s="1" t="s">
        <v>4116</v>
      </c>
      <c r="G971" s="1" t="s">
        <v>4414</v>
      </c>
      <c r="H971" s="1">
        <v>4.4000000000000004</v>
      </c>
      <c r="I971" s="1">
        <v>4.9000000000000004</v>
      </c>
      <c r="J971" s="1" t="s">
        <v>3190</v>
      </c>
      <c r="K971" s="1" t="s">
        <v>4982</v>
      </c>
      <c r="L971" s="1">
        <v>0</v>
      </c>
      <c r="M971" s="1">
        <v>1</v>
      </c>
      <c r="N971" s="1">
        <v>16</v>
      </c>
      <c r="O971" s="1">
        <v>5</v>
      </c>
      <c r="P971" s="1">
        <v>68</v>
      </c>
      <c r="Q971" s="16">
        <v>240.61418968023256</v>
      </c>
      <c r="R971" s="21">
        <v>0.44826281897055098</v>
      </c>
      <c r="S971" s="21">
        <v>39.055481411846884</v>
      </c>
      <c r="T971" s="21">
        <v>38.607218592876336</v>
      </c>
      <c r="U971" s="21">
        <v>2.5142109117946759E-2</v>
      </c>
      <c r="V971" s="21">
        <v>4.0718239329477264</v>
      </c>
      <c r="W971" s="21">
        <v>4.0466818238297799</v>
      </c>
      <c r="X971" s="13" t="s">
        <v>2351</v>
      </c>
      <c r="Y9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1" s="1">
        <v>40.830818344800001</v>
      </c>
      <c r="AA971" s="1">
        <v>-81.387242514700006</v>
      </c>
      <c r="AB971" s="1">
        <v>40.837750176199997</v>
      </c>
      <c r="AC971" s="1">
        <v>-81.389900035799997</v>
      </c>
    </row>
    <row r="972" spans="1:29" x14ac:dyDescent="0.25">
      <c r="A972" s="13">
        <v>305</v>
      </c>
      <c r="B972" s="22" t="s">
        <v>3197</v>
      </c>
      <c r="C972" s="17">
        <v>12</v>
      </c>
      <c r="D972" s="1" t="s">
        <v>785</v>
      </c>
      <c r="E972" s="1" t="s">
        <v>1113</v>
      </c>
      <c r="F972" s="1" t="s">
        <v>5668</v>
      </c>
      <c r="G972" s="1" t="s">
        <v>569</v>
      </c>
      <c r="H972" s="21">
        <v>1.8669999999983702</v>
      </c>
      <c r="I972" s="21">
        <v>0</v>
      </c>
      <c r="J972" s="1" t="s">
        <v>258</v>
      </c>
      <c r="K972" s="1" t="s">
        <v>259</v>
      </c>
      <c r="L972" s="1">
        <v>0</v>
      </c>
      <c r="M972" s="1">
        <v>1</v>
      </c>
      <c r="N972" s="1">
        <v>4</v>
      </c>
      <c r="O972" s="1">
        <v>18</v>
      </c>
      <c r="P972" s="1">
        <v>63</v>
      </c>
      <c r="Q972" s="16">
        <v>214.73918968023256</v>
      </c>
      <c r="R972" s="21">
        <v>6.8126039698133001</v>
      </c>
      <c r="S972" s="21">
        <v>17.154887370456983</v>
      </c>
      <c r="T972" s="21">
        <v>10.342283400643684</v>
      </c>
      <c r="U972" s="21">
        <v>0.46729570627694428</v>
      </c>
      <c r="V972" s="21">
        <v>4.0709317583747016</v>
      </c>
      <c r="W972" s="21">
        <v>3.6036360520977571</v>
      </c>
      <c r="X972" s="13" t="s">
        <v>2351</v>
      </c>
      <c r="Y9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2" s="1">
        <v>41.439978000000004</v>
      </c>
      <c r="AA972" s="1">
        <v>-81.735287</v>
      </c>
      <c r="AB972" s="1">
        <v>0</v>
      </c>
      <c r="AC972" s="1">
        <v>0</v>
      </c>
    </row>
    <row r="973" spans="1:29" x14ac:dyDescent="0.25">
      <c r="A973" s="13">
        <v>82</v>
      </c>
      <c r="B973" s="22" t="s">
        <v>3201</v>
      </c>
      <c r="C973" s="17">
        <v>6</v>
      </c>
      <c r="D973" s="1" t="s">
        <v>1331</v>
      </c>
      <c r="E973" s="1" t="s">
        <v>1933</v>
      </c>
      <c r="F973" s="1" t="s">
        <v>5306</v>
      </c>
      <c r="G973" s="1" t="s">
        <v>1422</v>
      </c>
      <c r="H973" s="21">
        <v>1.3429999999934807</v>
      </c>
      <c r="I973" s="21">
        <v>0</v>
      </c>
      <c r="J973" s="1" t="s">
        <v>258</v>
      </c>
      <c r="K973" s="1" t="s">
        <v>259</v>
      </c>
      <c r="L973" s="1">
        <v>0</v>
      </c>
      <c r="M973" s="1">
        <v>1</v>
      </c>
      <c r="N973" s="1">
        <v>13</v>
      </c>
      <c r="O973" s="1">
        <v>9</v>
      </c>
      <c r="P973" s="1">
        <v>38</v>
      </c>
      <c r="Q973" s="16">
        <v>208.72356468023256</v>
      </c>
      <c r="R973" s="21">
        <v>8.971975434287442</v>
      </c>
      <c r="S973" s="21">
        <v>11.989392023845456</v>
      </c>
      <c r="T973" s="21">
        <v>3.0174165895580138</v>
      </c>
      <c r="U973" s="21">
        <v>0.6261736517710389</v>
      </c>
      <c r="V973" s="21">
        <v>4.0697626017488808</v>
      </c>
      <c r="W973" s="21">
        <v>3.4435889499778418</v>
      </c>
      <c r="X973" s="13" t="s">
        <v>2351</v>
      </c>
      <c r="Y9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3" s="1">
        <v>40.563974000000002</v>
      </c>
      <c r="AA973" s="1">
        <v>-83.119879999999995</v>
      </c>
      <c r="AB973" s="1">
        <v>0</v>
      </c>
      <c r="AC973" s="1">
        <v>0</v>
      </c>
    </row>
    <row r="974" spans="1:29" x14ac:dyDescent="0.25">
      <c r="A974" s="13">
        <v>201</v>
      </c>
      <c r="B974" s="22" t="s">
        <v>4966</v>
      </c>
      <c r="C974" s="17">
        <v>7</v>
      </c>
      <c r="D974" s="1" t="s">
        <v>3196</v>
      </c>
      <c r="E974" s="1" t="s">
        <v>4117</v>
      </c>
      <c r="F974" s="1" t="s">
        <v>4118</v>
      </c>
      <c r="G974" s="1" t="s">
        <v>4415</v>
      </c>
      <c r="H974" s="1">
        <v>7.7</v>
      </c>
      <c r="I974" s="1">
        <v>8.1999999999999993</v>
      </c>
      <c r="J974" s="1" t="s">
        <v>3190</v>
      </c>
      <c r="K974" s="1" t="s">
        <v>4982</v>
      </c>
      <c r="L974" s="1">
        <v>0</v>
      </c>
      <c r="M974" s="1">
        <v>1</v>
      </c>
      <c r="N974" s="1">
        <v>8</v>
      </c>
      <c r="O974" s="1">
        <v>13</v>
      </c>
      <c r="P974" s="1">
        <v>40</v>
      </c>
      <c r="Q974" s="16">
        <v>195.73918968023256</v>
      </c>
      <c r="R974" s="21">
        <v>0.49020715767248407</v>
      </c>
      <c r="S974" s="21">
        <v>24.091925290515086</v>
      </c>
      <c r="T974" s="21">
        <v>23.601718132842603</v>
      </c>
      <c r="U974" s="21">
        <v>2.7488682016931588E-2</v>
      </c>
      <c r="V974" s="21">
        <v>4.0693047126596156</v>
      </c>
      <c r="W974" s="21">
        <v>4.0418160306426838</v>
      </c>
      <c r="X974" s="13" t="s">
        <v>2351</v>
      </c>
      <c r="Y9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4" s="1">
        <v>39.8604105808</v>
      </c>
      <c r="AA974" s="1">
        <v>-84.104871049799996</v>
      </c>
      <c r="AB974" s="1">
        <v>39.866971019300003</v>
      </c>
      <c r="AC974" s="1">
        <v>-84.100852682500005</v>
      </c>
    </row>
    <row r="975" spans="1:29" x14ac:dyDescent="0.25">
      <c r="A975" s="13">
        <v>306</v>
      </c>
      <c r="B975" s="22" t="s">
        <v>3197</v>
      </c>
      <c r="C975" s="17">
        <v>12</v>
      </c>
      <c r="D975" s="1" t="s">
        <v>785</v>
      </c>
      <c r="E975" s="1" t="s">
        <v>1114</v>
      </c>
      <c r="F975" s="1" t="s">
        <v>5707</v>
      </c>
      <c r="G975" s="1" t="s">
        <v>570</v>
      </c>
      <c r="H975" s="21">
        <v>6.3654767117637174</v>
      </c>
      <c r="I975" s="21">
        <v>0</v>
      </c>
      <c r="J975" s="1" t="s">
        <v>258</v>
      </c>
      <c r="K975" s="1" t="s">
        <v>261</v>
      </c>
      <c r="L975" s="1">
        <v>0</v>
      </c>
      <c r="M975" s="1">
        <v>2</v>
      </c>
      <c r="N975" s="1">
        <v>7</v>
      </c>
      <c r="O975" s="1">
        <v>13</v>
      </c>
      <c r="P975" s="1">
        <v>38</v>
      </c>
      <c r="Q975" s="16">
        <v>232.86900436046511</v>
      </c>
      <c r="R975" s="21">
        <v>9.5881789946575733</v>
      </c>
      <c r="S975" s="21">
        <v>12.136728692036286</v>
      </c>
      <c r="T975" s="21">
        <v>2.5485496973787125</v>
      </c>
      <c r="U975" s="21">
        <v>0.66648843687195136</v>
      </c>
      <c r="V975" s="21">
        <v>4.0689588491250896</v>
      </c>
      <c r="W975" s="21">
        <v>3.4024704122531384</v>
      </c>
      <c r="X975" s="13" t="s">
        <v>2351</v>
      </c>
      <c r="Y9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5" s="1">
        <v>41.397657000000002</v>
      </c>
      <c r="AA975" s="1">
        <v>-81.842725999999999</v>
      </c>
      <c r="AB975" s="1">
        <v>0</v>
      </c>
      <c r="AC975" s="1">
        <v>0</v>
      </c>
    </row>
    <row r="976" spans="1:29" x14ac:dyDescent="0.25">
      <c r="A976" s="13">
        <v>202</v>
      </c>
      <c r="B976" s="22" t="s">
        <v>4966</v>
      </c>
      <c r="C976" s="17">
        <v>12</v>
      </c>
      <c r="D976" s="1" t="s">
        <v>785</v>
      </c>
      <c r="E976" s="1" t="s">
        <v>3624</v>
      </c>
      <c r="F976" s="1" t="s">
        <v>3936</v>
      </c>
      <c r="G976" s="1" t="s">
        <v>3702</v>
      </c>
      <c r="H976" s="1">
        <v>3.9</v>
      </c>
      <c r="I976" s="1">
        <v>4.4000000000000004</v>
      </c>
      <c r="J976" s="1" t="s">
        <v>3190</v>
      </c>
      <c r="K976" s="1" t="s">
        <v>4982</v>
      </c>
      <c r="L976" s="1">
        <v>1</v>
      </c>
      <c r="M976" s="1">
        <v>1</v>
      </c>
      <c r="N976" s="1">
        <v>8</v>
      </c>
      <c r="O976" s="1">
        <v>15</v>
      </c>
      <c r="P976" s="1">
        <v>28</v>
      </c>
      <c r="Q976" s="16">
        <v>238.29087936046511</v>
      </c>
      <c r="R976" s="21">
        <v>0.3908807616359799</v>
      </c>
      <c r="S976" s="21">
        <v>20.473398371778003</v>
      </c>
      <c r="T976" s="21">
        <v>20.082517610142023</v>
      </c>
      <c r="U976" s="21">
        <v>2.1930994921874301E-2</v>
      </c>
      <c r="V976" s="21">
        <v>4.0688088958121673</v>
      </c>
      <c r="W976" s="21">
        <v>4.0468779008902933</v>
      </c>
      <c r="X976" s="13" t="s">
        <v>2351</v>
      </c>
      <c r="Y9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6" s="1">
        <v>41.4745411902</v>
      </c>
      <c r="AA976" s="1">
        <v>-81.628093217499995</v>
      </c>
      <c r="AB976" s="1">
        <v>41.471524857799999</v>
      </c>
      <c r="AC976" s="1">
        <v>-81.619444535300005</v>
      </c>
    </row>
    <row r="977" spans="1:29" x14ac:dyDescent="0.25">
      <c r="A977" s="13">
        <v>341</v>
      </c>
      <c r="B977" s="22" t="s">
        <v>4937</v>
      </c>
      <c r="C977" s="17">
        <v>6</v>
      </c>
      <c r="D977" s="1" t="s">
        <v>784</v>
      </c>
      <c r="E977" s="1" t="s">
        <v>4493</v>
      </c>
      <c r="F977" s="1" t="s">
        <v>4508</v>
      </c>
      <c r="G977" s="1" t="s">
        <v>4565</v>
      </c>
      <c r="H977" s="1">
        <v>37.4</v>
      </c>
      <c r="I977" s="1">
        <v>37.9</v>
      </c>
      <c r="J977" s="1" t="s">
        <v>3190</v>
      </c>
      <c r="K977" s="1" t="s">
        <v>4987</v>
      </c>
      <c r="L977" s="1">
        <v>0</v>
      </c>
      <c r="M977" s="1">
        <v>0</v>
      </c>
      <c r="N977" s="1">
        <v>4</v>
      </c>
      <c r="O977" s="1">
        <v>7</v>
      </c>
      <c r="P977" s="1">
        <v>25</v>
      </c>
      <c r="Q977" s="16">
        <v>82.25</v>
      </c>
      <c r="R977" s="21">
        <v>1.1732763053004125</v>
      </c>
      <c r="S977" s="21">
        <v>14.505724194108408</v>
      </c>
      <c r="T977" s="21">
        <v>13.332447888807996</v>
      </c>
      <c r="U977" s="21">
        <v>8.591916425745541E-2</v>
      </c>
      <c r="V977" s="21">
        <v>4.067865122972627</v>
      </c>
      <c r="W977" s="21">
        <v>3.9819459587151718</v>
      </c>
      <c r="X977" s="13" t="s">
        <v>2351</v>
      </c>
      <c r="Y9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7" s="1">
        <v>40.004732199000003</v>
      </c>
      <c r="AA977" s="1">
        <v>-82.8675803183</v>
      </c>
      <c r="AB977" s="1">
        <v>40.001346595999998</v>
      </c>
      <c r="AC977" s="1">
        <v>-82.859352348499996</v>
      </c>
    </row>
    <row r="978" spans="1:29" x14ac:dyDescent="0.25">
      <c r="A978" s="13">
        <v>307</v>
      </c>
      <c r="B978" s="22" t="s">
        <v>3197</v>
      </c>
      <c r="C978" s="17">
        <v>2</v>
      </c>
      <c r="D978" s="1" t="s">
        <v>786</v>
      </c>
      <c r="E978" s="1" t="s">
        <v>1115</v>
      </c>
      <c r="F978" s="1" t="s">
        <v>5708</v>
      </c>
      <c r="G978" s="1" t="s">
        <v>571</v>
      </c>
      <c r="H978" s="21">
        <v>0.9940000000060536</v>
      </c>
      <c r="I978" s="21">
        <v>0</v>
      </c>
      <c r="J978" s="1" t="s">
        <v>258</v>
      </c>
      <c r="K978" s="1" t="s">
        <v>259</v>
      </c>
      <c r="L978" s="1">
        <v>1</v>
      </c>
      <c r="M978" s="1">
        <v>2</v>
      </c>
      <c r="N978" s="1">
        <v>11</v>
      </c>
      <c r="O978" s="1">
        <v>8</v>
      </c>
      <c r="P978" s="1">
        <v>36</v>
      </c>
      <c r="Q978" s="16">
        <v>280.54569404069764</v>
      </c>
      <c r="R978" s="21">
        <v>4.5011289553472986</v>
      </c>
      <c r="S978" s="21">
        <v>13.169809707153293</v>
      </c>
      <c r="T978" s="21">
        <v>8.6686807518059936</v>
      </c>
      <c r="U978" s="21">
        <v>0.30874512059597425</v>
      </c>
      <c r="V978" s="21">
        <v>4.0673007798884564</v>
      </c>
      <c r="W978" s="21">
        <v>3.7585556592924823</v>
      </c>
      <c r="X978" s="13" t="s">
        <v>2351</v>
      </c>
      <c r="Y9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8" s="1">
        <v>41.707228000000001</v>
      </c>
      <c r="AA978" s="1">
        <v>-83.556505999999999</v>
      </c>
      <c r="AB978" s="1">
        <v>0</v>
      </c>
      <c r="AC978" s="1">
        <v>0</v>
      </c>
    </row>
    <row r="979" spans="1:29" x14ac:dyDescent="0.25">
      <c r="A979" s="13">
        <v>83</v>
      </c>
      <c r="B979" s="22" t="s">
        <v>3201</v>
      </c>
      <c r="C979" s="17">
        <v>8</v>
      </c>
      <c r="D979" s="1" t="s">
        <v>787</v>
      </c>
      <c r="E979" s="1" t="s">
        <v>1934</v>
      </c>
      <c r="F979" s="1" t="s">
        <v>5307</v>
      </c>
      <c r="G979" s="1" t="s">
        <v>1423</v>
      </c>
      <c r="H979" s="21">
        <v>5.4360000000015134</v>
      </c>
      <c r="I979" s="21">
        <v>0</v>
      </c>
      <c r="J979" s="1" t="s">
        <v>258</v>
      </c>
      <c r="K979" s="1" t="s">
        <v>259</v>
      </c>
      <c r="L979" s="1">
        <v>0</v>
      </c>
      <c r="M979" s="1">
        <v>0</v>
      </c>
      <c r="N979" s="1">
        <v>6</v>
      </c>
      <c r="O979" s="1">
        <v>16</v>
      </c>
      <c r="P979" s="1">
        <v>88</v>
      </c>
      <c r="Q979" s="16">
        <v>198.28125</v>
      </c>
      <c r="R979" s="21">
        <v>13.075957494769508</v>
      </c>
      <c r="S979" s="21">
        <v>21.724579097010224</v>
      </c>
      <c r="T979" s="21">
        <v>8.6486216022407163</v>
      </c>
      <c r="U979" s="21">
        <v>0.9125994732009638</v>
      </c>
      <c r="V979" s="21">
        <v>4.062089951553606</v>
      </c>
      <c r="W979" s="21">
        <v>3.1494904783526421</v>
      </c>
      <c r="X979" s="13" t="s">
        <v>2351</v>
      </c>
      <c r="Y9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79" s="1">
        <v>39.072830000000003</v>
      </c>
      <c r="AA979" s="1">
        <v>-84.352046999999999</v>
      </c>
      <c r="AB979" s="1">
        <v>0</v>
      </c>
      <c r="AC979" s="1">
        <v>0</v>
      </c>
    </row>
    <row r="980" spans="1:29" x14ac:dyDescent="0.25">
      <c r="A980" s="13">
        <v>203</v>
      </c>
      <c r="B980" s="22" t="s">
        <v>4966</v>
      </c>
      <c r="C980" s="17">
        <v>2</v>
      </c>
      <c r="D980" s="1" t="s">
        <v>786</v>
      </c>
      <c r="E980" s="1" t="s">
        <v>4119</v>
      </c>
      <c r="F980" s="1" t="s">
        <v>4107</v>
      </c>
      <c r="G980" s="1" t="s">
        <v>3713</v>
      </c>
      <c r="H980" s="1">
        <v>22</v>
      </c>
      <c r="I980" s="1">
        <v>22.5</v>
      </c>
      <c r="J980" s="1" t="s">
        <v>3190</v>
      </c>
      <c r="K980" s="1" t="s">
        <v>4982</v>
      </c>
      <c r="L980" s="1">
        <v>0</v>
      </c>
      <c r="M980" s="1">
        <v>1</v>
      </c>
      <c r="N980" s="1">
        <v>10</v>
      </c>
      <c r="O980" s="1">
        <v>12</v>
      </c>
      <c r="P980" s="1">
        <v>46</v>
      </c>
      <c r="Q980" s="16">
        <v>210.39543968023256</v>
      </c>
      <c r="R980" s="21">
        <v>0.40561465585211581</v>
      </c>
      <c r="S980" s="21">
        <v>30.835047457148914</v>
      </c>
      <c r="T980" s="21">
        <v>30.429432801296798</v>
      </c>
      <c r="U980" s="21">
        <v>2.2752059142187069E-2</v>
      </c>
      <c r="V980" s="21">
        <v>4.0605347044370861</v>
      </c>
      <c r="W980" s="21">
        <v>4.0377826452948993</v>
      </c>
      <c r="X980" s="13" t="s">
        <v>2351</v>
      </c>
      <c r="Y9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0" s="1">
        <v>41.630426328699997</v>
      </c>
      <c r="AA980" s="1">
        <v>-83.592203190000006</v>
      </c>
      <c r="AB980" s="1">
        <v>41.637370970900001</v>
      </c>
      <c r="AC980" s="1">
        <v>-83.590948335199997</v>
      </c>
    </row>
    <row r="981" spans="1:29" x14ac:dyDescent="0.25">
      <c r="A981" s="13">
        <v>342</v>
      </c>
      <c r="B981" s="22" t="s">
        <v>4937</v>
      </c>
      <c r="C981" s="17">
        <v>8</v>
      </c>
      <c r="D981" s="1" t="s">
        <v>806</v>
      </c>
      <c r="E981" s="1" t="s">
        <v>3852</v>
      </c>
      <c r="F981" s="1" t="s">
        <v>4548</v>
      </c>
      <c r="G981" s="1" t="s">
        <v>3918</v>
      </c>
      <c r="H981" s="1">
        <v>8.1999999999999993</v>
      </c>
      <c r="I981" s="1">
        <v>8.6999999999999993</v>
      </c>
      <c r="J981" s="1" t="s">
        <v>3190</v>
      </c>
      <c r="K981" s="1" t="s">
        <v>4987</v>
      </c>
      <c r="L981" s="1">
        <v>0</v>
      </c>
      <c r="M981" s="1">
        <v>0</v>
      </c>
      <c r="N981" s="1">
        <v>5</v>
      </c>
      <c r="O981" s="1">
        <v>6</v>
      </c>
      <c r="P981" s="1">
        <v>27</v>
      </c>
      <c r="Q981" s="16">
        <v>86.359375</v>
      </c>
      <c r="R981" s="21">
        <v>1.1134116947575645</v>
      </c>
      <c r="S981" s="21">
        <v>15.501204322417724</v>
      </c>
      <c r="T981" s="21">
        <v>14.38779262766016</v>
      </c>
      <c r="U981" s="21">
        <v>8.132579561146025E-2</v>
      </c>
      <c r="V981" s="21">
        <v>4.0571309271517828</v>
      </c>
      <c r="W981" s="21">
        <v>3.9758051315403224</v>
      </c>
      <c r="X981" s="13" t="s">
        <v>2351</v>
      </c>
      <c r="Y9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1" s="1">
        <v>39.543090921699999</v>
      </c>
      <c r="AA981" s="1">
        <v>-84.293022724300002</v>
      </c>
      <c r="AB981" s="1">
        <v>39.548007945000002</v>
      </c>
      <c r="AC981" s="1">
        <v>-84.286154956700003</v>
      </c>
    </row>
    <row r="982" spans="1:29" x14ac:dyDescent="0.25">
      <c r="A982" s="13">
        <v>343</v>
      </c>
      <c r="B982" s="22" t="s">
        <v>4937</v>
      </c>
      <c r="C982" s="17">
        <v>2</v>
      </c>
      <c r="D982" s="1" t="s">
        <v>786</v>
      </c>
      <c r="E982" s="1" t="s">
        <v>4538</v>
      </c>
      <c r="F982" s="1" t="s">
        <v>4539</v>
      </c>
      <c r="G982" s="1" t="s">
        <v>4568</v>
      </c>
      <c r="H982" s="1">
        <v>15</v>
      </c>
      <c r="I982" s="1">
        <v>15.5</v>
      </c>
      <c r="J982" s="1" t="s">
        <v>3190</v>
      </c>
      <c r="K982" s="1" t="s">
        <v>4988</v>
      </c>
      <c r="L982" s="1">
        <v>0</v>
      </c>
      <c r="M982" s="1">
        <v>0</v>
      </c>
      <c r="N982" s="1">
        <v>7</v>
      </c>
      <c r="O982" s="1">
        <v>8</v>
      </c>
      <c r="P982" s="1">
        <v>46</v>
      </c>
      <c r="Q982" s="16">
        <v>127.328125</v>
      </c>
      <c r="R982" s="21">
        <v>1.0223012964059484</v>
      </c>
      <c r="S982" s="21">
        <v>25.158648470670702</v>
      </c>
      <c r="T982" s="21">
        <v>24.136347174264753</v>
      </c>
      <c r="U982" s="21">
        <v>7.745924941108949E-2</v>
      </c>
      <c r="V982" s="21">
        <v>4.0540210319240026</v>
      </c>
      <c r="W982" s="21">
        <v>3.9765617825129134</v>
      </c>
      <c r="X982" s="13" t="s">
        <v>2351</v>
      </c>
      <c r="Y9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2" s="1">
        <v>41.681717451499999</v>
      </c>
      <c r="AA982" s="1">
        <v>-83.596023458999994</v>
      </c>
      <c r="AB982" s="1">
        <v>41.6781183473</v>
      </c>
      <c r="AC982" s="1">
        <v>-83.587643999199997</v>
      </c>
    </row>
    <row r="983" spans="1:29" x14ac:dyDescent="0.25">
      <c r="A983" s="13">
        <v>308</v>
      </c>
      <c r="B983" s="22" t="s">
        <v>3197</v>
      </c>
      <c r="C983" s="17">
        <v>12</v>
      </c>
      <c r="D983" s="1" t="s">
        <v>785</v>
      </c>
      <c r="E983" s="1" t="s">
        <v>1116</v>
      </c>
      <c r="F983" s="1" t="s">
        <v>5565</v>
      </c>
      <c r="G983" s="1" t="s">
        <v>572</v>
      </c>
      <c r="H983" s="21">
        <v>2.7360000000044238</v>
      </c>
      <c r="I983" s="21">
        <v>0</v>
      </c>
      <c r="J983" s="1" t="s">
        <v>258</v>
      </c>
      <c r="K983" s="1" t="s">
        <v>259</v>
      </c>
      <c r="L983" s="1">
        <v>0</v>
      </c>
      <c r="M983" s="1">
        <v>2</v>
      </c>
      <c r="N983" s="1">
        <v>13</v>
      </c>
      <c r="O983" s="1">
        <v>8</v>
      </c>
      <c r="P983" s="1">
        <v>35</v>
      </c>
      <c r="Q983" s="16">
        <v>246.96275436046511</v>
      </c>
      <c r="R983" s="21">
        <v>6.5909365308561272</v>
      </c>
      <c r="S983" s="21">
        <v>11.577517191047601</v>
      </c>
      <c r="T983" s="21">
        <v>4.9865806601914739</v>
      </c>
      <c r="U983" s="21">
        <v>0.45209091191269291</v>
      </c>
      <c r="V983" s="21">
        <v>4.0534791605793519</v>
      </c>
      <c r="W983" s="21">
        <v>3.6013882486666589</v>
      </c>
      <c r="X983" s="13" t="s">
        <v>2351</v>
      </c>
      <c r="Y9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3" s="1">
        <v>41.435113999999999</v>
      </c>
      <c r="AA983" s="1">
        <v>-81.497856999999996</v>
      </c>
      <c r="AB983" s="1">
        <v>0</v>
      </c>
      <c r="AC983" s="1">
        <v>0</v>
      </c>
    </row>
    <row r="984" spans="1:29" x14ac:dyDescent="0.25">
      <c r="A984" s="13">
        <v>344</v>
      </c>
      <c r="B984" s="22" t="s">
        <v>4937</v>
      </c>
      <c r="C984" s="17">
        <v>8</v>
      </c>
      <c r="D984" s="1" t="s">
        <v>787</v>
      </c>
      <c r="E984" s="1" t="s">
        <v>3894</v>
      </c>
      <c r="F984" s="1" t="s">
        <v>3895</v>
      </c>
      <c r="G984" s="1" t="s">
        <v>3923</v>
      </c>
      <c r="H984" s="1">
        <v>23.5</v>
      </c>
      <c r="I984" s="1">
        <v>24</v>
      </c>
      <c r="J984" s="1" t="s">
        <v>3190</v>
      </c>
      <c r="K984" s="1" t="s">
        <v>4987</v>
      </c>
      <c r="L984" s="1">
        <v>0</v>
      </c>
      <c r="M984" s="1">
        <v>0</v>
      </c>
      <c r="N984" s="1">
        <v>8</v>
      </c>
      <c r="O984" s="1">
        <v>3</v>
      </c>
      <c r="P984" s="1">
        <v>23</v>
      </c>
      <c r="Q984" s="16">
        <v>88.6875</v>
      </c>
      <c r="R984" s="21">
        <v>1.1456968592540637</v>
      </c>
      <c r="S984" s="21">
        <v>13.684186629499433</v>
      </c>
      <c r="T984" s="21">
        <v>12.538489770245368</v>
      </c>
      <c r="U984" s="21">
        <v>8.2193883921357125E-2</v>
      </c>
      <c r="V984" s="21">
        <v>4.0507660423920946</v>
      </c>
      <c r="W984" s="21">
        <v>3.9685721584707374</v>
      </c>
      <c r="X984" s="13" t="s">
        <v>2351</v>
      </c>
      <c r="Y9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4" s="1">
        <v>39.295100348799998</v>
      </c>
      <c r="AA984" s="1">
        <v>-84.483305146099994</v>
      </c>
      <c r="AB984" s="1">
        <v>39.295050473700002</v>
      </c>
      <c r="AC984" s="1">
        <v>-84.473993066199995</v>
      </c>
    </row>
    <row r="985" spans="1:29" x14ac:dyDescent="0.25">
      <c r="A985" s="13">
        <v>204</v>
      </c>
      <c r="B985" s="22" t="s">
        <v>4966</v>
      </c>
      <c r="C985" s="17">
        <v>6</v>
      </c>
      <c r="D985" s="1" t="s">
        <v>784</v>
      </c>
      <c r="E985" s="1" t="s">
        <v>4120</v>
      </c>
      <c r="F985" s="1" t="s">
        <v>4121</v>
      </c>
      <c r="G985" s="1" t="s">
        <v>4416</v>
      </c>
      <c r="H985" s="1">
        <v>13.6</v>
      </c>
      <c r="I985" s="1">
        <v>14.1</v>
      </c>
      <c r="J985" s="1" t="s">
        <v>3190</v>
      </c>
      <c r="K985" s="1" t="s">
        <v>4981</v>
      </c>
      <c r="L985" s="1">
        <v>0</v>
      </c>
      <c r="M985" s="1">
        <v>1</v>
      </c>
      <c r="N985" s="1">
        <v>7</v>
      </c>
      <c r="O985" s="1">
        <v>5</v>
      </c>
      <c r="P985" s="1">
        <v>11</v>
      </c>
      <c r="Q985" s="16">
        <v>124.69231468023256</v>
      </c>
      <c r="R985" s="21">
        <v>1.2162886722738246</v>
      </c>
      <c r="S985" s="21">
        <v>9.2991354454618254</v>
      </c>
      <c r="T985" s="21">
        <v>8.0828467731880007</v>
      </c>
      <c r="U985" s="21">
        <v>6.9475516388582154E-2</v>
      </c>
      <c r="V985" s="21">
        <v>4.0497992125757607</v>
      </c>
      <c r="W985" s="21">
        <v>3.9803236961871784</v>
      </c>
      <c r="X985" s="13" t="s">
        <v>2351</v>
      </c>
      <c r="Y9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5" s="1">
        <v>39.978726120300003</v>
      </c>
      <c r="AA985" s="1">
        <v>-83.150415253800006</v>
      </c>
      <c r="AB985" s="1">
        <v>39.985941851299998</v>
      </c>
      <c r="AC985" s="1">
        <v>-83.150995355199996</v>
      </c>
    </row>
    <row r="986" spans="1:29" x14ac:dyDescent="0.25">
      <c r="A986" s="13">
        <v>309</v>
      </c>
      <c r="B986" s="22" t="s">
        <v>3197</v>
      </c>
      <c r="C986" s="17">
        <v>4</v>
      </c>
      <c r="D986" s="1" t="s">
        <v>795</v>
      </c>
      <c r="E986" s="1" t="s">
        <v>1117</v>
      </c>
      <c r="F986" s="1" t="s">
        <v>5709</v>
      </c>
      <c r="G986" s="1" t="s">
        <v>573</v>
      </c>
      <c r="H986" s="21">
        <v>2.9860000000044238</v>
      </c>
      <c r="I986" s="21">
        <v>0</v>
      </c>
      <c r="J986" s="1" t="s">
        <v>258</v>
      </c>
      <c r="K986" s="1" t="s">
        <v>259</v>
      </c>
      <c r="L986" s="1">
        <v>0</v>
      </c>
      <c r="M986" s="1">
        <v>1</v>
      </c>
      <c r="N986" s="1">
        <v>8</v>
      </c>
      <c r="O986" s="1">
        <v>13</v>
      </c>
      <c r="P986" s="1">
        <v>64</v>
      </c>
      <c r="Q986" s="16">
        <v>219.73918968023256</v>
      </c>
      <c r="R986" s="21">
        <v>9.7479188209292502</v>
      </c>
      <c r="S986" s="21">
        <v>17.162504249289739</v>
      </c>
      <c r="T986" s="21">
        <v>7.4145854283604891</v>
      </c>
      <c r="U986" s="21">
        <v>0.66863722452389762</v>
      </c>
      <c r="V986" s="21">
        <v>4.0495814580090261</v>
      </c>
      <c r="W986" s="21">
        <v>3.3809442334851285</v>
      </c>
      <c r="X986" s="13" t="s">
        <v>2351</v>
      </c>
      <c r="Y9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6" s="1">
        <v>41.028768999999997</v>
      </c>
      <c r="AA986" s="1">
        <v>-81.526996999999994</v>
      </c>
      <c r="AB986" s="1">
        <v>0</v>
      </c>
      <c r="AC986" s="1">
        <v>0</v>
      </c>
    </row>
    <row r="987" spans="1:29" x14ac:dyDescent="0.25">
      <c r="A987" s="13">
        <v>205</v>
      </c>
      <c r="B987" s="22" t="s">
        <v>4966</v>
      </c>
      <c r="C987" s="17">
        <v>12</v>
      </c>
      <c r="D987" s="1" t="s">
        <v>785</v>
      </c>
      <c r="E987" s="1" t="s">
        <v>4083</v>
      </c>
      <c r="F987" s="1" t="s">
        <v>4084</v>
      </c>
      <c r="G987" s="1" t="s">
        <v>4406</v>
      </c>
      <c r="H987" s="1">
        <v>4.2</v>
      </c>
      <c r="I987" s="1">
        <v>4.7</v>
      </c>
      <c r="J987" s="1" t="s">
        <v>3190</v>
      </c>
      <c r="K987" s="1" t="s">
        <v>4982</v>
      </c>
      <c r="L987" s="1">
        <v>2</v>
      </c>
      <c r="M987" s="1">
        <v>7</v>
      </c>
      <c r="N987" s="1">
        <v>3</v>
      </c>
      <c r="O987" s="1">
        <v>9</v>
      </c>
      <c r="P987" s="1">
        <v>12</v>
      </c>
      <c r="Q987" s="16">
        <v>482.66833212209303</v>
      </c>
      <c r="R987" s="21">
        <v>0.50936225063385376</v>
      </c>
      <c r="S987" s="21">
        <v>13.405411607947823</v>
      </c>
      <c r="T987" s="21">
        <v>12.896049357313968</v>
      </c>
      <c r="U987" s="21">
        <v>2.8560146756333671E-2</v>
      </c>
      <c r="V987" s="21">
        <v>4.0467799663699404</v>
      </c>
      <c r="W987" s="21">
        <v>4.0182198196136065</v>
      </c>
      <c r="X987" s="13" t="s">
        <v>2351</v>
      </c>
      <c r="Y9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7" s="1">
        <v>41.5088775197</v>
      </c>
      <c r="AA987" s="1">
        <v>-81.651838345900003</v>
      </c>
      <c r="AB987" s="1">
        <v>41.516137185300003</v>
      </c>
      <c r="AC987" s="1">
        <v>-81.651907227799995</v>
      </c>
    </row>
    <row r="988" spans="1:29" x14ac:dyDescent="0.25">
      <c r="A988" s="13">
        <v>345</v>
      </c>
      <c r="B988" s="22" t="s">
        <v>4937</v>
      </c>
      <c r="C988" s="17">
        <v>8</v>
      </c>
      <c r="D988" s="1" t="s">
        <v>787</v>
      </c>
      <c r="E988" s="1" t="s">
        <v>4502</v>
      </c>
      <c r="F988" s="1" t="s">
        <v>4503</v>
      </c>
      <c r="G988" s="1" t="s">
        <v>3918</v>
      </c>
      <c r="H988" s="1">
        <v>14.6</v>
      </c>
      <c r="I988" s="1">
        <v>15.1</v>
      </c>
      <c r="J988" s="1" t="s">
        <v>3190</v>
      </c>
      <c r="K988" s="1" t="s">
        <v>4985</v>
      </c>
      <c r="L988" s="1">
        <v>0</v>
      </c>
      <c r="M988" s="1">
        <v>2</v>
      </c>
      <c r="N988" s="1">
        <v>8</v>
      </c>
      <c r="O988" s="1">
        <v>6</v>
      </c>
      <c r="P988" s="1">
        <v>30</v>
      </c>
      <c r="Q988" s="16">
        <v>200.35337936046511</v>
      </c>
      <c r="R988" s="21">
        <v>1.3788611111695002</v>
      </c>
      <c r="S988" s="21">
        <v>18.373119712827183</v>
      </c>
      <c r="T988" s="21">
        <v>16.994258601657684</v>
      </c>
      <c r="U988" s="21">
        <v>0.10317001077847993</v>
      </c>
      <c r="V988" s="21">
        <v>4.0457058321058499</v>
      </c>
      <c r="W988" s="21">
        <v>3.94253582132737</v>
      </c>
      <c r="X988" s="13" t="s">
        <v>2351</v>
      </c>
      <c r="Y9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8" s="1">
        <v>39.261814572799999</v>
      </c>
      <c r="AA988" s="1">
        <v>-84.440542444200005</v>
      </c>
      <c r="AB988" s="1">
        <v>39.269052115900003</v>
      </c>
      <c r="AC988" s="1">
        <v>-84.4407670338</v>
      </c>
    </row>
    <row r="989" spans="1:29" x14ac:dyDescent="0.25">
      <c r="A989" s="13">
        <v>310</v>
      </c>
      <c r="B989" s="22" t="s">
        <v>3197</v>
      </c>
      <c r="C989" s="17">
        <v>4</v>
      </c>
      <c r="D989" s="1" t="s">
        <v>790</v>
      </c>
      <c r="E989" s="1" t="s">
        <v>1118</v>
      </c>
      <c r="F989" s="1" t="s">
        <v>5521</v>
      </c>
      <c r="G989" s="1" t="s">
        <v>574</v>
      </c>
      <c r="H989" s="21">
        <v>16.601999999998952</v>
      </c>
      <c r="I989" s="21">
        <v>0</v>
      </c>
      <c r="J989" s="1" t="s">
        <v>258</v>
      </c>
      <c r="K989" s="1" t="s">
        <v>259</v>
      </c>
      <c r="L989" s="1">
        <v>0</v>
      </c>
      <c r="M989" s="1">
        <v>1</v>
      </c>
      <c r="N989" s="1">
        <v>9</v>
      </c>
      <c r="O989" s="1">
        <v>14</v>
      </c>
      <c r="P989" s="1">
        <v>126</v>
      </c>
      <c r="Q989" s="16">
        <v>292.72356468023258</v>
      </c>
      <c r="R989" s="21">
        <v>5.5403068710467025</v>
      </c>
      <c r="S989" s="21">
        <v>29.184647406625842</v>
      </c>
      <c r="T989" s="21">
        <v>23.64434053557914</v>
      </c>
      <c r="U989" s="21">
        <v>0.38002526255283359</v>
      </c>
      <c r="V989" s="21">
        <v>4.0432811092818275</v>
      </c>
      <c r="W989" s="21">
        <v>3.663255846728994</v>
      </c>
      <c r="X989" s="13" t="s">
        <v>2351</v>
      </c>
      <c r="Y9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89" s="1">
        <v>41.205399</v>
      </c>
      <c r="AA989" s="1">
        <v>-80.740410999999995</v>
      </c>
      <c r="AB989" s="1">
        <v>0</v>
      </c>
      <c r="AC989" s="1">
        <v>0</v>
      </c>
    </row>
    <row r="990" spans="1:29" x14ac:dyDescent="0.25">
      <c r="A990" s="13">
        <v>346</v>
      </c>
      <c r="B990" s="22" t="s">
        <v>4937</v>
      </c>
      <c r="C990" s="17">
        <v>6</v>
      </c>
      <c r="D990" s="1" t="s">
        <v>784</v>
      </c>
      <c r="E990" s="1" t="s">
        <v>4493</v>
      </c>
      <c r="F990" s="1" t="s">
        <v>4494</v>
      </c>
      <c r="G990" s="1" t="s">
        <v>4565</v>
      </c>
      <c r="H990" s="1">
        <v>12.7</v>
      </c>
      <c r="I990" s="1">
        <v>13.2</v>
      </c>
      <c r="J990" s="1" t="s">
        <v>3190</v>
      </c>
      <c r="K990" s="1" t="s">
        <v>4987</v>
      </c>
      <c r="L990" s="1">
        <v>0</v>
      </c>
      <c r="M990" s="1">
        <v>0</v>
      </c>
      <c r="N990" s="1">
        <v>6</v>
      </c>
      <c r="O990" s="1">
        <v>5</v>
      </c>
      <c r="P990" s="1">
        <v>21</v>
      </c>
      <c r="Q990" s="16">
        <v>82.46875</v>
      </c>
      <c r="R990" s="21">
        <v>1.1273561574014315</v>
      </c>
      <c r="S990" s="21">
        <v>12.603405693671093</v>
      </c>
      <c r="T990" s="21">
        <v>11.476049536269661</v>
      </c>
      <c r="U990" s="21">
        <v>8.8552471704792995E-2</v>
      </c>
      <c r="V990" s="21">
        <v>4.0419645817608671</v>
      </c>
      <c r="W990" s="21">
        <v>3.9534121100560742</v>
      </c>
      <c r="X990" s="13" t="s">
        <v>2351</v>
      </c>
      <c r="Y9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0" s="1">
        <v>40.034057292</v>
      </c>
      <c r="AA990" s="1">
        <v>-83.123934306199999</v>
      </c>
      <c r="AB990" s="1">
        <v>40.041147371900003</v>
      </c>
      <c r="AC990" s="1">
        <v>-83.125892924599995</v>
      </c>
    </row>
    <row r="991" spans="1:29" x14ac:dyDescent="0.25">
      <c r="A991" s="13">
        <v>311</v>
      </c>
      <c r="B991" s="22" t="s">
        <v>3197</v>
      </c>
      <c r="C991" s="17">
        <v>8</v>
      </c>
      <c r="D991" s="1" t="s">
        <v>787</v>
      </c>
      <c r="E991" s="1" t="s">
        <v>1119</v>
      </c>
      <c r="F991" s="1" t="s">
        <v>5589</v>
      </c>
      <c r="G991" s="1" t="s">
        <v>575</v>
      </c>
      <c r="H991" s="21">
        <v>2.4279999999998836</v>
      </c>
      <c r="I991" s="21">
        <v>0</v>
      </c>
      <c r="J991" s="1" t="s">
        <v>258</v>
      </c>
      <c r="K991" s="1" t="s">
        <v>262</v>
      </c>
      <c r="L991" s="1">
        <v>0</v>
      </c>
      <c r="M991" s="1">
        <v>0</v>
      </c>
      <c r="N991" s="1">
        <v>9</v>
      </c>
      <c r="O991" s="1">
        <v>15</v>
      </c>
      <c r="P991" s="1">
        <v>60</v>
      </c>
      <c r="Q991" s="16">
        <v>185.484375</v>
      </c>
      <c r="R991" s="21">
        <v>7.574211617454357</v>
      </c>
      <c r="S991" s="21">
        <v>16.735865248303359</v>
      </c>
      <c r="T991" s="21">
        <v>9.1616536308490026</v>
      </c>
      <c r="U991" s="21">
        <v>0.50755316400890471</v>
      </c>
      <c r="V991" s="21">
        <v>4.0414905720007983</v>
      </c>
      <c r="W991" s="21">
        <v>3.5339374079918935</v>
      </c>
      <c r="X991" s="13" t="s">
        <v>2351</v>
      </c>
      <c r="Y9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1" s="1">
        <v>39.127633000000003</v>
      </c>
      <c r="AA991" s="1">
        <v>-84.573915999999997</v>
      </c>
      <c r="AB991" s="1">
        <v>0</v>
      </c>
      <c r="AC991" s="1">
        <v>0</v>
      </c>
    </row>
    <row r="992" spans="1:29" x14ac:dyDescent="0.25">
      <c r="A992" s="13">
        <v>347</v>
      </c>
      <c r="B992" s="22" t="s">
        <v>4937</v>
      </c>
      <c r="C992" s="17">
        <v>8</v>
      </c>
      <c r="D992" s="1" t="s">
        <v>787</v>
      </c>
      <c r="E992" s="1" t="s">
        <v>4522</v>
      </c>
      <c r="F992" s="1" t="s">
        <v>4523</v>
      </c>
      <c r="G992" s="1" t="s">
        <v>3917</v>
      </c>
      <c r="H992" s="1">
        <v>17.2</v>
      </c>
      <c r="I992" s="1">
        <v>17.7</v>
      </c>
      <c r="J992" s="1" t="s">
        <v>3190</v>
      </c>
      <c r="K992" s="1" t="s">
        <v>4985</v>
      </c>
      <c r="L992" s="1">
        <v>0</v>
      </c>
      <c r="M992" s="1">
        <v>1</v>
      </c>
      <c r="N992" s="1">
        <v>10</v>
      </c>
      <c r="O992" s="1">
        <v>6</v>
      </c>
      <c r="P992" s="1">
        <v>68</v>
      </c>
      <c r="Q992" s="16">
        <v>205.77043968023256</v>
      </c>
      <c r="R992" s="21">
        <v>1.2529222501811283</v>
      </c>
      <c r="S992" s="21">
        <v>33.989275652226283</v>
      </c>
      <c r="T992" s="21">
        <v>32.736353402045154</v>
      </c>
      <c r="U992" s="21">
        <v>8.8314742544626984E-2</v>
      </c>
      <c r="V992" s="21">
        <v>4.0403985876199595</v>
      </c>
      <c r="W992" s="21">
        <v>3.9520838450753324</v>
      </c>
      <c r="X992" s="13" t="s">
        <v>2351</v>
      </c>
      <c r="Y9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2" s="1">
        <v>39.266273713899999</v>
      </c>
      <c r="AA992" s="1">
        <v>-84.356773375299994</v>
      </c>
      <c r="AB992" s="1">
        <v>39.271613244900003</v>
      </c>
      <c r="AC992" s="1">
        <v>-84.350498036700003</v>
      </c>
    </row>
    <row r="993" spans="1:29" x14ac:dyDescent="0.25">
      <c r="A993" s="13">
        <v>84</v>
      </c>
      <c r="B993" s="22" t="s">
        <v>3201</v>
      </c>
      <c r="C993" s="17">
        <v>1</v>
      </c>
      <c r="D993" s="1" t="s">
        <v>803</v>
      </c>
      <c r="E993" s="1" t="s">
        <v>1935</v>
      </c>
      <c r="F993" s="1" t="s">
        <v>5271</v>
      </c>
      <c r="G993" s="1" t="s">
        <v>1424</v>
      </c>
      <c r="H993" s="21">
        <v>8.6699999999982538</v>
      </c>
      <c r="I993" s="21">
        <v>0</v>
      </c>
      <c r="J993" s="1" t="s">
        <v>258</v>
      </c>
      <c r="K993" s="1" t="s">
        <v>261</v>
      </c>
      <c r="L993" s="1">
        <v>0</v>
      </c>
      <c r="M993" s="1">
        <v>1</v>
      </c>
      <c r="N993" s="1">
        <v>7</v>
      </c>
      <c r="O993" s="1">
        <v>14</v>
      </c>
      <c r="P993" s="1">
        <v>69</v>
      </c>
      <c r="Q993" s="16">
        <v>222.62981468023256</v>
      </c>
      <c r="R993" s="21">
        <v>9.2446676973525026</v>
      </c>
      <c r="S993" s="21">
        <v>18.329526868168166</v>
      </c>
      <c r="T993" s="21">
        <v>9.0848591708156636</v>
      </c>
      <c r="U993" s="21">
        <v>0.67249427233195669</v>
      </c>
      <c r="V993" s="21">
        <v>4.040208074907774</v>
      </c>
      <c r="W993" s="21">
        <v>3.3677138025758175</v>
      </c>
      <c r="X993" s="13" t="s">
        <v>2351</v>
      </c>
      <c r="Y9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3" s="1">
        <v>40.770392999999999</v>
      </c>
      <c r="AA993" s="1">
        <v>-84.165233000000001</v>
      </c>
      <c r="AB993" s="1">
        <v>0</v>
      </c>
      <c r="AC993" s="1">
        <v>0</v>
      </c>
    </row>
    <row r="994" spans="1:29" x14ac:dyDescent="0.25">
      <c r="A994" s="13">
        <v>312</v>
      </c>
      <c r="B994" s="22" t="s">
        <v>3197</v>
      </c>
      <c r="C994" s="17">
        <v>4</v>
      </c>
      <c r="D994" s="1" t="s">
        <v>801</v>
      </c>
      <c r="E994" s="1" t="s">
        <v>1120</v>
      </c>
      <c r="F994" s="1" t="s">
        <v>5710</v>
      </c>
      <c r="G994" s="1" t="s">
        <v>576</v>
      </c>
      <c r="H994" s="21">
        <v>0.19500000000698492</v>
      </c>
      <c r="I994" s="21">
        <v>0</v>
      </c>
      <c r="J994" s="1" t="s">
        <v>258</v>
      </c>
      <c r="K994" s="1" t="s">
        <v>259</v>
      </c>
      <c r="L994" s="1">
        <v>0</v>
      </c>
      <c r="M994" s="1">
        <v>0</v>
      </c>
      <c r="N994" s="1">
        <v>10</v>
      </c>
      <c r="O994" s="1">
        <v>15</v>
      </c>
      <c r="P994" s="1">
        <v>25</v>
      </c>
      <c r="Q994" s="16">
        <v>157.03125</v>
      </c>
      <c r="R994" s="21">
        <v>3.8666641751496105</v>
      </c>
      <c r="S994" s="21">
        <v>9.9908307667259582</v>
      </c>
      <c r="T994" s="21">
        <v>6.1241665915763477</v>
      </c>
      <c r="U994" s="21">
        <v>0.26522539320773303</v>
      </c>
      <c r="V994" s="21">
        <v>4.0391235617279477</v>
      </c>
      <c r="W994" s="21">
        <v>3.7738981685202146</v>
      </c>
      <c r="X994" s="13" t="s">
        <v>2351</v>
      </c>
      <c r="Y9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4" s="1">
        <v>41.060938</v>
      </c>
      <c r="AA994" s="1">
        <v>-80.663944000000001</v>
      </c>
      <c r="AB994" s="1">
        <v>0</v>
      </c>
      <c r="AC994" s="1">
        <v>0</v>
      </c>
    </row>
    <row r="995" spans="1:29" x14ac:dyDescent="0.25">
      <c r="A995" s="13">
        <v>313</v>
      </c>
      <c r="B995" s="22" t="s">
        <v>3197</v>
      </c>
      <c r="C995" s="17">
        <v>6</v>
      </c>
      <c r="D995" s="1" t="s">
        <v>784</v>
      </c>
      <c r="E995" s="1" t="s">
        <v>1121</v>
      </c>
      <c r="F995" s="1" t="s">
        <v>5557</v>
      </c>
      <c r="G995" s="1" t="s">
        <v>577</v>
      </c>
      <c r="H995" s="21">
        <v>12.80800000000454</v>
      </c>
      <c r="I995" s="21">
        <v>0</v>
      </c>
      <c r="J995" s="1" t="s">
        <v>258</v>
      </c>
      <c r="K995" s="1" t="s">
        <v>261</v>
      </c>
      <c r="L995" s="1">
        <v>0</v>
      </c>
      <c r="M995" s="1">
        <v>2</v>
      </c>
      <c r="N995" s="1">
        <v>12</v>
      </c>
      <c r="O995" s="1">
        <v>8</v>
      </c>
      <c r="P995" s="1">
        <v>32</v>
      </c>
      <c r="Q995" s="16">
        <v>237.41587936046511</v>
      </c>
      <c r="R995" s="21">
        <v>8.9145314247298018</v>
      </c>
      <c r="S995" s="21">
        <v>10.916708384201099</v>
      </c>
      <c r="T995" s="21">
        <v>2.0021769594712975</v>
      </c>
      <c r="U995" s="21">
        <v>0.61966220259598348</v>
      </c>
      <c r="V995" s="21">
        <v>4.0358289212039198</v>
      </c>
      <c r="W995" s="21">
        <v>3.4161667186079363</v>
      </c>
      <c r="X995" s="13" t="s">
        <v>2351</v>
      </c>
      <c r="Y9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5" s="1">
        <v>39.941459000000002</v>
      </c>
      <c r="AA995" s="1">
        <v>-82.878178000000005</v>
      </c>
      <c r="AB995" s="1">
        <v>0</v>
      </c>
      <c r="AC995" s="1">
        <v>0</v>
      </c>
    </row>
    <row r="996" spans="1:29" x14ac:dyDescent="0.25">
      <c r="A996" s="13">
        <v>314</v>
      </c>
      <c r="B996" s="22" t="s">
        <v>3197</v>
      </c>
      <c r="C996" s="17">
        <v>8</v>
      </c>
      <c r="D996" s="1" t="s">
        <v>787</v>
      </c>
      <c r="E996" s="1" t="s">
        <v>1122</v>
      </c>
      <c r="F996" s="1" t="s">
        <v>5711</v>
      </c>
      <c r="G996" s="1" t="s">
        <v>578</v>
      </c>
      <c r="H996" s="21">
        <v>1.4700000000011642</v>
      </c>
      <c r="I996" s="21">
        <v>0</v>
      </c>
      <c r="J996" s="1" t="s">
        <v>258</v>
      </c>
      <c r="K996" s="1" t="s">
        <v>259</v>
      </c>
      <c r="L996" s="1">
        <v>0</v>
      </c>
      <c r="M996" s="1">
        <v>0</v>
      </c>
      <c r="N996" s="1">
        <v>12</v>
      </c>
      <c r="O996" s="1">
        <v>10</v>
      </c>
      <c r="P996" s="1">
        <v>49</v>
      </c>
      <c r="Q996" s="16">
        <v>171.9375</v>
      </c>
      <c r="R996" s="21">
        <v>9.6933728191664059</v>
      </c>
      <c r="S996" s="21">
        <v>14.129095694527853</v>
      </c>
      <c r="T996" s="21">
        <v>4.4357228753614475</v>
      </c>
      <c r="U996" s="21">
        <v>0.6648957605357817</v>
      </c>
      <c r="V996" s="21">
        <v>4.0358095390794659</v>
      </c>
      <c r="W996" s="21">
        <v>3.3709137785436845</v>
      </c>
      <c r="X996" s="13" t="s">
        <v>2351</v>
      </c>
      <c r="Y9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6" s="1">
        <v>39.282384</v>
      </c>
      <c r="AA996" s="1">
        <v>-84.485382000000001</v>
      </c>
      <c r="AB996" s="1">
        <v>0</v>
      </c>
      <c r="AC996" s="1">
        <v>0</v>
      </c>
    </row>
    <row r="997" spans="1:29" x14ac:dyDescent="0.25">
      <c r="A997" s="13">
        <v>206</v>
      </c>
      <c r="B997" s="22" t="s">
        <v>4966</v>
      </c>
      <c r="C997" s="17">
        <v>4</v>
      </c>
      <c r="D997" s="1" t="s">
        <v>800</v>
      </c>
      <c r="E997" s="1" t="s">
        <v>3271</v>
      </c>
      <c r="F997" s="1" t="s">
        <v>4015</v>
      </c>
      <c r="G997" s="1" t="s">
        <v>3721</v>
      </c>
      <c r="H997" s="1">
        <v>22.8</v>
      </c>
      <c r="I997" s="1">
        <v>23.3</v>
      </c>
      <c r="J997" s="1" t="s">
        <v>3190</v>
      </c>
      <c r="K997" s="1" t="s">
        <v>4981</v>
      </c>
      <c r="L997" s="1">
        <v>1</v>
      </c>
      <c r="M997" s="1">
        <v>1</v>
      </c>
      <c r="N997" s="1">
        <v>3</v>
      </c>
      <c r="O997" s="1">
        <v>6</v>
      </c>
      <c r="P997" s="1">
        <v>23</v>
      </c>
      <c r="Q997" s="16">
        <v>160.61900436046511</v>
      </c>
      <c r="R997" s="21">
        <v>1.7539478795551888</v>
      </c>
      <c r="S997" s="21">
        <v>14.026016195155243</v>
      </c>
      <c r="T997" s="21">
        <v>12.272068315600055</v>
      </c>
      <c r="U997" s="21">
        <v>0.10325247560170007</v>
      </c>
      <c r="V997" s="21">
        <v>4.0328511016866759</v>
      </c>
      <c r="W997" s="21">
        <v>3.9295986260849758</v>
      </c>
      <c r="X997" s="13" t="s">
        <v>2351</v>
      </c>
      <c r="Y9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7" s="1">
        <v>40.830607780199998</v>
      </c>
      <c r="AA997" s="1">
        <v>-81.391501265700001</v>
      </c>
      <c r="AB997" s="1">
        <v>40.830073925000001</v>
      </c>
      <c r="AC997" s="1">
        <v>-81.382048704499994</v>
      </c>
    </row>
    <row r="998" spans="1:29" x14ac:dyDescent="0.25">
      <c r="A998" s="13">
        <v>315</v>
      </c>
      <c r="B998" s="22" t="s">
        <v>3197</v>
      </c>
      <c r="C998" s="17">
        <v>12</v>
      </c>
      <c r="D998" s="1" t="s">
        <v>785</v>
      </c>
      <c r="E998" s="1" t="s">
        <v>1123</v>
      </c>
      <c r="F998" s="1" t="s">
        <v>5565</v>
      </c>
      <c r="G998" s="1" t="s">
        <v>579</v>
      </c>
      <c r="H998" s="21">
        <v>10.865999999994528</v>
      </c>
      <c r="I998" s="21">
        <v>0</v>
      </c>
      <c r="J998" s="1" t="s">
        <v>258</v>
      </c>
      <c r="K998" s="1" t="s">
        <v>259</v>
      </c>
      <c r="L998" s="1">
        <v>1</v>
      </c>
      <c r="M998" s="1">
        <v>1</v>
      </c>
      <c r="N998" s="1">
        <v>10</v>
      </c>
      <c r="O998" s="1">
        <v>11</v>
      </c>
      <c r="P998" s="1">
        <v>54</v>
      </c>
      <c r="Q998" s="16">
        <v>259.63462936046511</v>
      </c>
      <c r="R998" s="21">
        <v>6.1864867434689685</v>
      </c>
      <c r="S998" s="21">
        <v>15.386561189818794</v>
      </c>
      <c r="T998" s="21">
        <v>9.2000744463498254</v>
      </c>
      <c r="U998" s="21">
        <v>0.42434856113344727</v>
      </c>
      <c r="V998" s="21">
        <v>4.0257877225304801</v>
      </c>
      <c r="W998" s="21">
        <v>3.6014391613970327</v>
      </c>
      <c r="X998" s="13" t="s">
        <v>2351</v>
      </c>
      <c r="Y9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8" s="1">
        <v>41.552742000000002</v>
      </c>
      <c r="AA998" s="1">
        <v>-81.497091999999995</v>
      </c>
      <c r="AB998" s="1">
        <v>0</v>
      </c>
      <c r="AC998" s="1">
        <v>0</v>
      </c>
    </row>
    <row r="999" spans="1:29" x14ac:dyDescent="0.25">
      <c r="A999" s="13">
        <v>348</v>
      </c>
      <c r="B999" s="22" t="s">
        <v>4937</v>
      </c>
      <c r="C999" s="17">
        <v>12</v>
      </c>
      <c r="D999" s="1" t="s">
        <v>785</v>
      </c>
      <c r="E999" s="1" t="s">
        <v>3848</v>
      </c>
      <c r="F999" s="1" t="s">
        <v>4507</v>
      </c>
      <c r="G999" s="1" t="s">
        <v>3917</v>
      </c>
      <c r="H999" s="1">
        <v>12.6</v>
      </c>
      <c r="I999" s="1">
        <v>13.1</v>
      </c>
      <c r="J999" s="1" t="s">
        <v>3190</v>
      </c>
      <c r="K999" s="1" t="s">
        <v>4987</v>
      </c>
      <c r="L999" s="1">
        <v>0</v>
      </c>
      <c r="M999" s="1">
        <v>0</v>
      </c>
      <c r="N999" s="1">
        <v>8</v>
      </c>
      <c r="O999" s="1">
        <v>4</v>
      </c>
      <c r="P999" s="1">
        <v>20</v>
      </c>
      <c r="Q999" s="16">
        <v>90.125</v>
      </c>
      <c r="R999" s="21">
        <v>0.9630967061031116</v>
      </c>
      <c r="S999" s="21">
        <v>11.938711658022763</v>
      </c>
      <c r="T999" s="21">
        <v>10.975614951919651</v>
      </c>
      <c r="U999" s="21">
        <v>8.3308383841170064E-2</v>
      </c>
      <c r="V999" s="21">
        <v>4.0179278823262052</v>
      </c>
      <c r="W999" s="21">
        <v>3.9346194984850351</v>
      </c>
      <c r="X999" s="13" t="s">
        <v>2351</v>
      </c>
      <c r="Y9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999" s="1">
        <v>41.440194863099997</v>
      </c>
      <c r="AA999" s="1">
        <v>-81.788213829599997</v>
      </c>
      <c r="AB999" s="1">
        <v>41.444863161800001</v>
      </c>
      <c r="AC999" s="1">
        <v>-81.780876625700003</v>
      </c>
    </row>
    <row r="1000" spans="1:29" x14ac:dyDescent="0.25">
      <c r="A1000" s="13">
        <v>349</v>
      </c>
      <c r="B1000" s="22" t="s">
        <v>4937</v>
      </c>
      <c r="C1000" s="17">
        <v>8</v>
      </c>
      <c r="D1000" s="1" t="s">
        <v>806</v>
      </c>
      <c r="E1000" s="1" t="s">
        <v>3852</v>
      </c>
      <c r="F1000" s="1" t="s">
        <v>4548</v>
      </c>
      <c r="G1000" s="1" t="s">
        <v>3918</v>
      </c>
      <c r="H1000" s="1">
        <v>11.3</v>
      </c>
      <c r="I1000" s="1">
        <v>11.8</v>
      </c>
      <c r="J1000" s="1" t="s">
        <v>3190</v>
      </c>
      <c r="K1000" s="1" t="s">
        <v>4986</v>
      </c>
      <c r="L1000" s="1">
        <v>0</v>
      </c>
      <c r="M1000" s="1">
        <v>0</v>
      </c>
      <c r="N1000" s="1">
        <v>10</v>
      </c>
      <c r="O1000" s="1">
        <v>5</v>
      </c>
      <c r="P1000" s="1">
        <v>35</v>
      </c>
      <c r="Q1000" s="16">
        <v>122.65625</v>
      </c>
      <c r="R1000" s="21">
        <v>0.93244237310742428</v>
      </c>
      <c r="S1000" s="21">
        <v>20.008671727011397</v>
      </c>
      <c r="T1000" s="21">
        <v>19.076229353903972</v>
      </c>
      <c r="U1000" s="21">
        <v>3.9425770275703841E-2</v>
      </c>
      <c r="V1000" s="21">
        <v>4.0169371862841574</v>
      </c>
      <c r="W1000" s="21">
        <v>3.9775114160084537</v>
      </c>
      <c r="X1000" s="13" t="s">
        <v>2351</v>
      </c>
      <c r="Y10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0" s="1">
        <v>39.576190720299998</v>
      </c>
      <c r="AA1000" s="1">
        <v>-84.253878803800006</v>
      </c>
      <c r="AB1000" s="1">
        <v>39.581636492999998</v>
      </c>
      <c r="AC1000" s="1">
        <v>-84.247709228399998</v>
      </c>
    </row>
    <row r="1001" spans="1:29" x14ac:dyDescent="0.25">
      <c r="A1001" s="13">
        <v>316</v>
      </c>
      <c r="B1001" s="22" t="s">
        <v>3197</v>
      </c>
      <c r="C1001" s="17">
        <v>6</v>
      </c>
      <c r="D1001" s="1" t="s">
        <v>784</v>
      </c>
      <c r="E1001" s="1" t="s">
        <v>1124</v>
      </c>
      <c r="F1001" s="1" t="s">
        <v>5286</v>
      </c>
      <c r="G1001" s="1" t="s">
        <v>580</v>
      </c>
      <c r="H1001" s="21">
        <v>3.7259999999951106</v>
      </c>
      <c r="I1001" s="21">
        <v>0</v>
      </c>
      <c r="J1001" s="1" t="s">
        <v>258</v>
      </c>
      <c r="K1001" s="1" t="s">
        <v>259</v>
      </c>
      <c r="L1001" s="1">
        <v>0</v>
      </c>
      <c r="M1001" s="1">
        <v>2</v>
      </c>
      <c r="N1001" s="1">
        <v>18</v>
      </c>
      <c r="O1001" s="1">
        <v>4</v>
      </c>
      <c r="P1001" s="1">
        <v>50</v>
      </c>
      <c r="Q1001" s="16">
        <v>276.94712936046511</v>
      </c>
      <c r="R1001" s="21">
        <v>4.6613050429535541</v>
      </c>
      <c r="S1001" s="21">
        <v>14.771262533206285</v>
      </c>
      <c r="T1001" s="21">
        <v>10.10995749025273</v>
      </c>
      <c r="U1001" s="21">
        <v>0.31973204986975878</v>
      </c>
      <c r="V1001" s="21">
        <v>4.0164853723346789</v>
      </c>
      <c r="W1001" s="21">
        <v>3.6967533224649203</v>
      </c>
      <c r="X1001" s="13" t="s">
        <v>2351</v>
      </c>
      <c r="Y10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1" s="1">
        <v>39.927568000000001</v>
      </c>
      <c r="AA1001" s="1">
        <v>-83.090432000000007</v>
      </c>
      <c r="AB1001" s="1">
        <v>0</v>
      </c>
      <c r="AC1001" s="1">
        <v>0</v>
      </c>
    </row>
    <row r="1002" spans="1:29" x14ac:dyDescent="0.25">
      <c r="A1002" s="13">
        <v>317</v>
      </c>
      <c r="B1002" s="22" t="s">
        <v>3197</v>
      </c>
      <c r="C1002" s="17">
        <v>12</v>
      </c>
      <c r="D1002" s="1" t="s">
        <v>785</v>
      </c>
      <c r="E1002" s="1" t="s">
        <v>1125</v>
      </c>
      <c r="F1002" s="1" t="s">
        <v>5585</v>
      </c>
      <c r="G1002" s="1" t="s">
        <v>581</v>
      </c>
      <c r="H1002" s="21">
        <v>4.7730000000010477</v>
      </c>
      <c r="I1002" s="21">
        <v>0</v>
      </c>
      <c r="J1002" s="1" t="s">
        <v>258</v>
      </c>
      <c r="K1002" s="1" t="s">
        <v>259</v>
      </c>
      <c r="L1002" s="1">
        <v>0</v>
      </c>
      <c r="M1002" s="1">
        <v>3</v>
      </c>
      <c r="N1002" s="1">
        <v>10</v>
      </c>
      <c r="O1002" s="1">
        <v>9</v>
      </c>
      <c r="P1002" s="1">
        <v>28</v>
      </c>
      <c r="Q1002" s="16">
        <v>270.43631904069764</v>
      </c>
      <c r="R1002" s="21">
        <v>8.8812860213147999</v>
      </c>
      <c r="S1002" s="21">
        <v>9.9962693254986554</v>
      </c>
      <c r="T1002" s="21">
        <v>1.1149833041838555</v>
      </c>
      <c r="U1002" s="21">
        <v>0.60919243836385628</v>
      </c>
      <c r="V1002" s="21">
        <v>4.0162983312174667</v>
      </c>
      <c r="W1002" s="21">
        <v>3.4071058928536102</v>
      </c>
      <c r="X1002" s="13" t="s">
        <v>2351</v>
      </c>
      <c r="Y10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2" s="1">
        <v>41.500594999999997</v>
      </c>
      <c r="AA1002" s="1">
        <v>-81.607787999999999</v>
      </c>
      <c r="AB1002" s="1">
        <v>0</v>
      </c>
      <c r="AC1002" s="1">
        <v>0</v>
      </c>
    </row>
    <row r="1003" spans="1:29" x14ac:dyDescent="0.25">
      <c r="A1003" s="13">
        <v>350</v>
      </c>
      <c r="B1003" s="22" t="s">
        <v>4937</v>
      </c>
      <c r="C1003" s="17">
        <v>8</v>
      </c>
      <c r="D1003" s="1" t="s">
        <v>788</v>
      </c>
      <c r="E1003" s="1" t="s">
        <v>4524</v>
      </c>
      <c r="F1003" s="1" t="s">
        <v>4537</v>
      </c>
      <c r="G1003" s="1" t="s">
        <v>3918</v>
      </c>
      <c r="H1003" s="1">
        <v>3.7</v>
      </c>
      <c r="I1003" s="1">
        <v>4.2</v>
      </c>
      <c r="J1003" s="1" t="s">
        <v>3190</v>
      </c>
      <c r="K1003" s="1" t="s">
        <v>4987</v>
      </c>
      <c r="L1003" s="1">
        <v>0</v>
      </c>
      <c r="M1003" s="1">
        <v>1</v>
      </c>
      <c r="N1003" s="1">
        <v>4</v>
      </c>
      <c r="O1003" s="1">
        <v>6</v>
      </c>
      <c r="P1003" s="1">
        <v>32</v>
      </c>
      <c r="Q1003" s="16">
        <v>130.48918968023256</v>
      </c>
      <c r="R1003" s="21">
        <v>1.1447688810912355</v>
      </c>
      <c r="S1003" s="21">
        <v>17.008307901623457</v>
      </c>
      <c r="T1003" s="21">
        <v>15.863539020532222</v>
      </c>
      <c r="U1003" s="21">
        <v>7.7551101371550912E-2</v>
      </c>
      <c r="V1003" s="21">
        <v>4.0121276919170974</v>
      </c>
      <c r="W1003" s="21">
        <v>3.9345765905455465</v>
      </c>
      <c r="X1003" s="13" t="s">
        <v>2351</v>
      </c>
      <c r="Y10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3" s="1">
        <v>39.340900802900002</v>
      </c>
      <c r="AA1003" s="1">
        <v>-84.397591558800002</v>
      </c>
      <c r="AB1003" s="1">
        <v>39.343778629500001</v>
      </c>
      <c r="AC1003" s="1">
        <v>-84.389029834400006</v>
      </c>
    </row>
    <row r="1004" spans="1:29" x14ac:dyDescent="0.25">
      <c r="A1004" s="13">
        <v>318</v>
      </c>
      <c r="B1004" s="22" t="s">
        <v>3197</v>
      </c>
      <c r="C1004" s="17">
        <v>12</v>
      </c>
      <c r="D1004" s="1" t="s">
        <v>785</v>
      </c>
      <c r="E1004" s="1" t="s">
        <v>1126</v>
      </c>
      <c r="F1004" s="1" t="s">
        <v>5712</v>
      </c>
      <c r="G1004" s="1" t="s">
        <v>582</v>
      </c>
      <c r="H1004" s="21">
        <v>10.573999999993248</v>
      </c>
      <c r="I1004" s="21">
        <v>0</v>
      </c>
      <c r="J1004" s="1" t="s">
        <v>258</v>
      </c>
      <c r="K1004" s="1" t="s">
        <v>259</v>
      </c>
      <c r="L1004" s="1">
        <v>0</v>
      </c>
      <c r="M1004" s="1">
        <v>1</v>
      </c>
      <c r="N1004" s="1">
        <v>5</v>
      </c>
      <c r="O1004" s="1">
        <v>17</v>
      </c>
      <c r="P1004" s="1">
        <v>55</v>
      </c>
      <c r="Q1004" s="16">
        <v>208.84856468023256</v>
      </c>
      <c r="R1004" s="21">
        <v>5.6839559571919533</v>
      </c>
      <c r="S1004" s="21">
        <v>15.736009435631782</v>
      </c>
      <c r="T1004" s="21">
        <v>10.052053478439829</v>
      </c>
      <c r="U1004" s="21">
        <v>0.38987855821829737</v>
      </c>
      <c r="V1004" s="21">
        <v>4.010881892447979</v>
      </c>
      <c r="W1004" s="21">
        <v>3.6210033342296817</v>
      </c>
      <c r="X1004" s="13" t="s">
        <v>2351</v>
      </c>
      <c r="Y10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4" s="1">
        <v>41.450133000000001</v>
      </c>
      <c r="AA1004" s="1">
        <v>-81.816768999999994</v>
      </c>
      <c r="AB1004" s="1">
        <v>0</v>
      </c>
      <c r="AC1004" s="1">
        <v>0</v>
      </c>
    </row>
    <row r="1005" spans="1:29" x14ac:dyDescent="0.25">
      <c r="A1005" s="13">
        <v>351</v>
      </c>
      <c r="B1005" s="22" t="s">
        <v>4937</v>
      </c>
      <c r="C1005" s="17">
        <v>12</v>
      </c>
      <c r="D1005" s="1" t="s">
        <v>785</v>
      </c>
      <c r="E1005" s="1" t="s">
        <v>3898</v>
      </c>
      <c r="F1005" s="1" t="s">
        <v>4528</v>
      </c>
      <c r="G1005" s="1" t="s">
        <v>3924</v>
      </c>
      <c r="H1005" s="1">
        <v>8</v>
      </c>
      <c r="I1005" s="1">
        <v>8.5</v>
      </c>
      <c r="J1005" s="1" t="s">
        <v>3190</v>
      </c>
      <c r="K1005" s="1" t="s">
        <v>4985</v>
      </c>
      <c r="L1005" s="1">
        <v>0</v>
      </c>
      <c r="M1005" s="1">
        <v>2</v>
      </c>
      <c r="N1005" s="1">
        <v>7</v>
      </c>
      <c r="O1005" s="1">
        <v>6</v>
      </c>
      <c r="P1005" s="1">
        <v>25</v>
      </c>
      <c r="Q1005" s="16">
        <v>188.80650436046511</v>
      </c>
      <c r="R1005" s="21">
        <v>1.5309339603356169</v>
      </c>
      <c r="S1005" s="21">
        <v>15.803765817056</v>
      </c>
      <c r="T1005" s="21">
        <v>14.272831856720384</v>
      </c>
      <c r="U1005" s="21">
        <v>0.12395029615295237</v>
      </c>
      <c r="V1005" s="21">
        <v>4.0058268598470423</v>
      </c>
      <c r="W1005" s="21">
        <v>3.8818765636940902</v>
      </c>
      <c r="X1005" s="13" t="s">
        <v>2351</v>
      </c>
      <c r="Y10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5" s="1">
        <v>41.4611280122</v>
      </c>
      <c r="AA1005" s="1">
        <v>-81.491240740099997</v>
      </c>
      <c r="AB1005" s="1">
        <v>41.468304303099998</v>
      </c>
      <c r="AC1005" s="1">
        <v>-81.489983856899997</v>
      </c>
    </row>
    <row r="1006" spans="1:29" x14ac:dyDescent="0.25">
      <c r="A1006" s="13">
        <v>85</v>
      </c>
      <c r="B1006" s="22" t="s">
        <v>3201</v>
      </c>
      <c r="C1006" s="17">
        <v>8</v>
      </c>
      <c r="D1006" s="1" t="s">
        <v>788</v>
      </c>
      <c r="E1006" s="1" t="s">
        <v>1936</v>
      </c>
      <c r="F1006" s="1" t="s">
        <v>5308</v>
      </c>
      <c r="G1006" s="1" t="s">
        <v>1425</v>
      </c>
      <c r="H1006" s="21">
        <v>0</v>
      </c>
      <c r="I1006" s="21">
        <v>0</v>
      </c>
      <c r="J1006" s="1" t="s">
        <v>258</v>
      </c>
      <c r="K1006" s="1" t="s">
        <v>259</v>
      </c>
      <c r="L1006" s="1">
        <v>0</v>
      </c>
      <c r="M1006" s="1">
        <v>0</v>
      </c>
      <c r="N1006" s="1">
        <v>10</v>
      </c>
      <c r="O1006" s="1">
        <v>13</v>
      </c>
      <c r="P1006" s="1">
        <v>58</v>
      </c>
      <c r="Q1006" s="16">
        <v>181.15625</v>
      </c>
      <c r="R1006" s="21">
        <v>6.8868520296417959</v>
      </c>
      <c r="S1006" s="21">
        <v>16.229794649267063</v>
      </c>
      <c r="T1006" s="21">
        <v>9.3429426196252674</v>
      </c>
      <c r="U1006" s="21">
        <v>0.48064836068625327</v>
      </c>
      <c r="V1006" s="21">
        <v>4.0014629891371243</v>
      </c>
      <c r="W1006" s="21">
        <v>3.520814628450871</v>
      </c>
      <c r="X1006" s="13" t="s">
        <v>2351</v>
      </c>
      <c r="Y10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6" s="1">
        <v>39.370162000000001</v>
      </c>
      <c r="AA1006" s="1">
        <v>-84.385031999999995</v>
      </c>
      <c r="AB1006" s="1">
        <v>0</v>
      </c>
      <c r="AC1006" s="1">
        <v>0</v>
      </c>
    </row>
    <row r="1007" spans="1:29" x14ac:dyDescent="0.25">
      <c r="A1007" s="13">
        <v>86</v>
      </c>
      <c r="B1007" s="22" t="s">
        <v>3201</v>
      </c>
      <c r="C1007" s="17">
        <v>4</v>
      </c>
      <c r="D1007" s="1" t="s">
        <v>801</v>
      </c>
      <c r="E1007" s="1" t="s">
        <v>1937</v>
      </c>
      <c r="F1007" s="1" t="s">
        <v>5309</v>
      </c>
      <c r="G1007" s="1" t="s">
        <v>1426</v>
      </c>
      <c r="H1007" s="21">
        <v>0.53699999999662396</v>
      </c>
      <c r="I1007" s="21">
        <v>0</v>
      </c>
      <c r="J1007" s="1" t="s">
        <v>258</v>
      </c>
      <c r="K1007" s="1" t="s">
        <v>259</v>
      </c>
      <c r="L1007" s="1">
        <v>0</v>
      </c>
      <c r="M1007" s="1">
        <v>0</v>
      </c>
      <c r="N1007" s="1">
        <v>10</v>
      </c>
      <c r="O1007" s="1">
        <v>11</v>
      </c>
      <c r="P1007" s="1">
        <v>81</v>
      </c>
      <c r="Q1007" s="16">
        <v>195.28125</v>
      </c>
      <c r="R1007" s="21">
        <v>15.950837912666017</v>
      </c>
      <c r="S1007" s="21">
        <v>20.479372567718936</v>
      </c>
      <c r="T1007" s="21">
        <v>4.5285346550529191</v>
      </c>
      <c r="U1007" s="21">
        <v>1.1132436215119068</v>
      </c>
      <c r="V1007" s="21">
        <v>3.9992893256471604</v>
      </c>
      <c r="W1007" s="21">
        <v>2.8860457041352534</v>
      </c>
      <c r="X1007" s="13" t="s">
        <v>22</v>
      </c>
      <c r="Y10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7" s="1">
        <v>41.024254999999997</v>
      </c>
      <c r="AA1007" s="1">
        <v>-80.630044999999996</v>
      </c>
      <c r="AB1007" s="1">
        <v>0</v>
      </c>
      <c r="AC1007" s="1">
        <v>0</v>
      </c>
    </row>
    <row r="1008" spans="1:29" x14ac:dyDescent="0.25">
      <c r="A1008" s="13">
        <v>319</v>
      </c>
      <c r="B1008" s="22" t="s">
        <v>3197</v>
      </c>
      <c r="C1008" s="17">
        <v>4</v>
      </c>
      <c r="D1008" s="1" t="s">
        <v>798</v>
      </c>
      <c r="E1008" s="1" t="s">
        <v>1127</v>
      </c>
      <c r="F1008" s="1" t="s">
        <v>3450</v>
      </c>
      <c r="G1008" s="1" t="s">
        <v>583</v>
      </c>
      <c r="H1008" s="21">
        <v>1.2580000000016298</v>
      </c>
      <c r="I1008" s="21">
        <v>0</v>
      </c>
      <c r="J1008" s="1" t="s">
        <v>258</v>
      </c>
      <c r="K1008" s="1" t="s">
        <v>259</v>
      </c>
      <c r="L1008" s="1">
        <v>0</v>
      </c>
      <c r="M1008" s="1">
        <v>0</v>
      </c>
      <c r="N1008" s="1">
        <v>12</v>
      </c>
      <c r="O1008" s="1">
        <v>11</v>
      </c>
      <c r="P1008" s="1">
        <v>33</v>
      </c>
      <c r="Q1008" s="16">
        <v>160.375</v>
      </c>
      <c r="R1008" s="21">
        <v>5.9981672105881545</v>
      </c>
      <c r="S1008" s="21">
        <v>11.141383804706402</v>
      </c>
      <c r="T1008" s="21">
        <v>5.1432165941182477</v>
      </c>
      <c r="U1008" s="21">
        <v>0.41143119363150271</v>
      </c>
      <c r="V1008" s="21">
        <v>3.9912034506606866</v>
      </c>
      <c r="W1008" s="21">
        <v>3.5797722570291839</v>
      </c>
      <c r="X1008" s="13" t="s">
        <v>2351</v>
      </c>
      <c r="Y10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8" s="1">
        <v>41.175547999999999</v>
      </c>
      <c r="AA1008" s="1">
        <v>-81.231934999999993</v>
      </c>
      <c r="AB1008" s="1">
        <v>0</v>
      </c>
      <c r="AC1008" s="1">
        <v>0</v>
      </c>
    </row>
    <row r="1009" spans="1:29" x14ac:dyDescent="0.25">
      <c r="A1009" s="13">
        <v>352</v>
      </c>
      <c r="B1009" s="22" t="s">
        <v>4937</v>
      </c>
      <c r="C1009" s="17">
        <v>6</v>
      </c>
      <c r="D1009" s="1" t="s">
        <v>784</v>
      </c>
      <c r="E1009" s="1" t="s">
        <v>3848</v>
      </c>
      <c r="F1009" s="1" t="s">
        <v>3873</v>
      </c>
      <c r="G1009" s="1" t="s">
        <v>3917</v>
      </c>
      <c r="H1009" s="1">
        <v>21.5</v>
      </c>
      <c r="I1009" s="1">
        <v>22</v>
      </c>
      <c r="J1009" s="1" t="s">
        <v>3190</v>
      </c>
      <c r="K1009" s="1" t="s">
        <v>4988</v>
      </c>
      <c r="L1009" s="1">
        <v>1</v>
      </c>
      <c r="M1009" s="1">
        <v>1</v>
      </c>
      <c r="N1009" s="1">
        <v>9</v>
      </c>
      <c r="O1009" s="1">
        <v>3</v>
      </c>
      <c r="P1009" s="1">
        <v>31</v>
      </c>
      <c r="Q1009" s="16">
        <v>194.58775436046511</v>
      </c>
      <c r="R1009" s="21">
        <v>1.3441986070332637</v>
      </c>
      <c r="S1009" s="21">
        <v>17.615175393105915</v>
      </c>
      <c r="T1009" s="21">
        <v>16.270976786072652</v>
      </c>
      <c r="U1009" s="21">
        <v>0.10400847997829789</v>
      </c>
      <c r="V1009" s="21">
        <v>3.9906597393734073</v>
      </c>
      <c r="W1009" s="21">
        <v>3.8866512593951095</v>
      </c>
      <c r="X1009" s="13" t="s">
        <v>2351</v>
      </c>
      <c r="Y10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09" s="1">
        <v>40.018247519299997</v>
      </c>
      <c r="AA1009" s="1">
        <v>-82.994910818099996</v>
      </c>
      <c r="AB1009" s="1">
        <v>40.025461342299998</v>
      </c>
      <c r="AC1009" s="1">
        <v>-82.994450564399997</v>
      </c>
    </row>
    <row r="1010" spans="1:29" x14ac:dyDescent="0.25">
      <c r="A1010" s="13">
        <v>353</v>
      </c>
      <c r="B1010" s="22" t="s">
        <v>4937</v>
      </c>
      <c r="C1010" s="17">
        <v>4</v>
      </c>
      <c r="D1010" s="1" t="s">
        <v>795</v>
      </c>
      <c r="E1010" s="1" t="s">
        <v>4520</v>
      </c>
      <c r="F1010" s="1" t="s">
        <v>4550</v>
      </c>
      <c r="G1010" s="1" t="s">
        <v>3922</v>
      </c>
      <c r="H1010" s="1">
        <v>10.5</v>
      </c>
      <c r="I1010" s="1">
        <v>11</v>
      </c>
      <c r="J1010" s="1" t="s">
        <v>3190</v>
      </c>
      <c r="K1010" s="1" t="s">
        <v>4985</v>
      </c>
      <c r="L1010" s="1">
        <v>0</v>
      </c>
      <c r="M1010" s="1">
        <v>0</v>
      </c>
      <c r="N1010" s="1">
        <v>3</v>
      </c>
      <c r="O1010" s="1">
        <v>17</v>
      </c>
      <c r="P1010" s="1">
        <v>112</v>
      </c>
      <c r="Q1010" s="16">
        <v>207.078125</v>
      </c>
      <c r="R1010" s="21">
        <v>1.0638039277964586</v>
      </c>
      <c r="S1010" s="21">
        <v>48.451919890209759</v>
      </c>
      <c r="T1010" s="21">
        <v>47.388115962413302</v>
      </c>
      <c r="U1010" s="21">
        <v>6.9520512202666251E-2</v>
      </c>
      <c r="V1010" s="21">
        <v>3.9887020934330182</v>
      </c>
      <c r="W1010" s="21">
        <v>3.9191815812303519</v>
      </c>
      <c r="X1010" s="13" t="s">
        <v>2351</v>
      </c>
      <c r="Y10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0" s="1">
        <v>41.039656340900002</v>
      </c>
      <c r="AA1010" s="1">
        <v>-81.505053011300006</v>
      </c>
      <c r="AB1010" s="1">
        <v>41.047000019800002</v>
      </c>
      <c r="AC1010" s="1">
        <v>-81.505568347899995</v>
      </c>
    </row>
    <row r="1011" spans="1:29" x14ac:dyDescent="0.25">
      <c r="A1011" s="13">
        <v>45</v>
      </c>
      <c r="B1011" s="22" t="s">
        <v>4967</v>
      </c>
      <c r="C1011" s="17">
        <v>3</v>
      </c>
      <c r="D1011" s="1" t="s">
        <v>1330</v>
      </c>
      <c r="E1011" s="1" t="s">
        <v>4585</v>
      </c>
      <c r="F1011" s="1" t="s">
        <v>4586</v>
      </c>
      <c r="G1011" s="1" t="s">
        <v>4403</v>
      </c>
      <c r="H1011" s="1">
        <v>1.9</v>
      </c>
      <c r="I1011" s="1">
        <v>2.4</v>
      </c>
      <c r="J1011" s="1" t="s">
        <v>3190</v>
      </c>
      <c r="K1011" s="1" t="s">
        <v>4975</v>
      </c>
      <c r="L1011" s="1">
        <v>0</v>
      </c>
      <c r="M1011" s="1">
        <v>1</v>
      </c>
      <c r="N1011" s="1">
        <v>11</v>
      </c>
      <c r="O1011" s="1">
        <v>7</v>
      </c>
      <c r="P1011" s="1">
        <v>46</v>
      </c>
      <c r="Q1011" s="16">
        <v>194.75481468023256</v>
      </c>
      <c r="R1011" s="21">
        <v>0.76667874100045508</v>
      </c>
      <c r="S1011" s="21">
        <v>24.559784201115779</v>
      </c>
      <c r="T1011" s="21">
        <v>23.793105460115324</v>
      </c>
      <c r="U1011" s="21">
        <v>5.869038835149671E-2</v>
      </c>
      <c r="V1011" s="21">
        <v>3.9869907676681713</v>
      </c>
      <c r="W1011" s="21">
        <v>3.9283003793166746</v>
      </c>
      <c r="X1011" s="13" t="s">
        <v>2351</v>
      </c>
      <c r="Y10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1" s="1">
        <v>41.432904897</v>
      </c>
      <c r="AA1011" s="1">
        <v>-82.703198683300002</v>
      </c>
      <c r="AB1011" s="1">
        <v>41.432715287699999</v>
      </c>
      <c r="AC1011" s="1">
        <v>-82.693574634599997</v>
      </c>
    </row>
    <row r="1012" spans="1:29" x14ac:dyDescent="0.25">
      <c r="A1012" s="13">
        <v>354</v>
      </c>
      <c r="B1012" s="22" t="s">
        <v>4937</v>
      </c>
      <c r="C1012" s="17">
        <v>12</v>
      </c>
      <c r="D1012" s="1" t="s">
        <v>785</v>
      </c>
      <c r="E1012" s="1" t="s">
        <v>4499</v>
      </c>
      <c r="F1012" s="1" t="s">
        <v>4513</v>
      </c>
      <c r="G1012" s="1" t="s">
        <v>4566</v>
      </c>
      <c r="H1012" s="1">
        <v>20.5</v>
      </c>
      <c r="I1012" s="1">
        <v>21</v>
      </c>
      <c r="J1012" s="1" t="s">
        <v>3190</v>
      </c>
      <c r="K1012" s="1" t="s">
        <v>4987</v>
      </c>
      <c r="L1012" s="1">
        <v>0</v>
      </c>
      <c r="M1012" s="1">
        <v>2</v>
      </c>
      <c r="N1012" s="1">
        <v>3</v>
      </c>
      <c r="O1012" s="1">
        <v>6</v>
      </c>
      <c r="P1012" s="1">
        <v>24</v>
      </c>
      <c r="Q1012" s="16">
        <v>161.61900436046511</v>
      </c>
      <c r="R1012" s="21">
        <v>1.2503422306154472</v>
      </c>
      <c r="S1012" s="21">
        <v>14.084344818228127</v>
      </c>
      <c r="T1012" s="21">
        <v>12.83400258761268</v>
      </c>
      <c r="U1012" s="21">
        <v>7.505615507750632E-2</v>
      </c>
      <c r="V1012" s="21">
        <v>3.9817719443765327</v>
      </c>
      <c r="W1012" s="21">
        <v>3.9067157892990263</v>
      </c>
      <c r="X1012" s="13" t="s">
        <v>2351</v>
      </c>
      <c r="Y10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2" s="1">
        <v>41.414568420899997</v>
      </c>
      <c r="AA1012" s="1">
        <v>-81.598387358500005</v>
      </c>
      <c r="AB1012" s="1">
        <v>41.418760113099999</v>
      </c>
      <c r="AC1012" s="1">
        <v>-81.590564903599997</v>
      </c>
    </row>
    <row r="1013" spans="1:29" x14ac:dyDescent="0.25">
      <c r="A1013" s="13">
        <v>87</v>
      </c>
      <c r="B1013" s="22" t="s">
        <v>3201</v>
      </c>
      <c r="C1013" s="17">
        <v>4</v>
      </c>
      <c r="D1013" s="1" t="s">
        <v>801</v>
      </c>
      <c r="E1013" s="1" t="s">
        <v>1938</v>
      </c>
      <c r="F1013" s="1" t="s">
        <v>5310</v>
      </c>
      <c r="G1013" s="1" t="s">
        <v>1427</v>
      </c>
      <c r="H1013" s="21">
        <v>7.9740000000019791</v>
      </c>
      <c r="I1013" s="21">
        <v>0</v>
      </c>
      <c r="J1013" s="1" t="s">
        <v>258</v>
      </c>
      <c r="K1013" s="1" t="s">
        <v>259</v>
      </c>
      <c r="L1013" s="1">
        <v>0</v>
      </c>
      <c r="M1013" s="1">
        <v>0</v>
      </c>
      <c r="N1013" s="1">
        <v>8</v>
      </c>
      <c r="O1013" s="1">
        <v>16</v>
      </c>
      <c r="P1013" s="1">
        <v>59</v>
      </c>
      <c r="Q1013" s="16">
        <v>182.375</v>
      </c>
      <c r="R1013" s="21">
        <v>5.2103500251005528</v>
      </c>
      <c r="S1013" s="21">
        <v>16.568959468926298</v>
      </c>
      <c r="T1013" s="21">
        <v>11.358609443825745</v>
      </c>
      <c r="U1013" s="21">
        <v>0.36364164459860149</v>
      </c>
      <c r="V1013" s="21">
        <v>3.9734472675344898</v>
      </c>
      <c r="W1013" s="21">
        <v>3.6098056229358884</v>
      </c>
      <c r="X1013" s="13" t="s">
        <v>2351</v>
      </c>
      <c r="Y10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3" s="1">
        <v>41.102997000000002</v>
      </c>
      <c r="AA1013" s="1">
        <v>-80.711085999999995</v>
      </c>
      <c r="AB1013" s="1">
        <v>0</v>
      </c>
      <c r="AC1013" s="1">
        <v>0</v>
      </c>
    </row>
    <row r="1014" spans="1:29" x14ac:dyDescent="0.25">
      <c r="A1014" s="13">
        <v>320</v>
      </c>
      <c r="B1014" s="22" t="s">
        <v>3197</v>
      </c>
      <c r="C1014" s="17">
        <v>4</v>
      </c>
      <c r="D1014" s="1" t="s">
        <v>798</v>
      </c>
      <c r="E1014" s="1" t="s">
        <v>1128</v>
      </c>
      <c r="F1014" s="1" t="s">
        <v>3301</v>
      </c>
      <c r="G1014" s="1" t="s">
        <v>584</v>
      </c>
      <c r="H1014" s="21">
        <v>2.68399999999383</v>
      </c>
      <c r="I1014" s="21">
        <v>0</v>
      </c>
      <c r="J1014" s="1" t="s">
        <v>258</v>
      </c>
      <c r="K1014" s="1" t="s">
        <v>259</v>
      </c>
      <c r="L1014" s="1">
        <v>0</v>
      </c>
      <c r="M1014" s="1">
        <v>0</v>
      </c>
      <c r="N1014" s="1">
        <v>9</v>
      </c>
      <c r="O1014" s="1">
        <v>13</v>
      </c>
      <c r="P1014" s="1">
        <v>67</v>
      </c>
      <c r="Q1014" s="16">
        <v>183.609375</v>
      </c>
      <c r="R1014" s="21">
        <v>8.5674877326086598</v>
      </c>
      <c r="S1014" s="21">
        <v>17.621007020104884</v>
      </c>
      <c r="T1014" s="21">
        <v>9.0535192874962238</v>
      </c>
      <c r="U1014" s="21">
        <v>0.58766812936260215</v>
      </c>
      <c r="V1014" s="21">
        <v>3.9716751151443042</v>
      </c>
      <c r="W1014" s="21">
        <v>3.3840069857817019</v>
      </c>
      <c r="X1014" s="13" t="s">
        <v>2351</v>
      </c>
      <c r="Y10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4" s="1">
        <v>41.242055000000001</v>
      </c>
      <c r="AA1014" s="1">
        <v>-81.352913999999998</v>
      </c>
      <c r="AB1014" s="1">
        <v>0</v>
      </c>
      <c r="AC1014" s="1">
        <v>0</v>
      </c>
    </row>
    <row r="1015" spans="1:29" x14ac:dyDescent="0.25">
      <c r="A1015" s="13">
        <v>321</v>
      </c>
      <c r="B1015" s="22" t="s">
        <v>3197</v>
      </c>
      <c r="C1015" s="17">
        <v>6</v>
      </c>
      <c r="D1015" s="1" t="s">
        <v>784</v>
      </c>
      <c r="E1015" s="1" t="s">
        <v>1129</v>
      </c>
      <c r="F1015" s="1" t="s">
        <v>5713</v>
      </c>
      <c r="G1015" s="1" t="s">
        <v>585</v>
      </c>
      <c r="H1015" s="21">
        <v>0.77000000000407454</v>
      </c>
      <c r="I1015" s="21">
        <v>0</v>
      </c>
      <c r="J1015" s="1" t="s">
        <v>258</v>
      </c>
      <c r="K1015" s="1" t="s">
        <v>259</v>
      </c>
      <c r="L1015" s="1">
        <v>0</v>
      </c>
      <c r="M1015" s="1">
        <v>3</v>
      </c>
      <c r="N1015" s="1">
        <v>5</v>
      </c>
      <c r="O1015" s="1">
        <v>15</v>
      </c>
      <c r="P1015" s="1">
        <v>39</v>
      </c>
      <c r="Q1015" s="16">
        <v>275.32694404069764</v>
      </c>
      <c r="R1015" s="21">
        <v>6.6735129124327024</v>
      </c>
      <c r="S1015" s="21">
        <v>12.059809374599947</v>
      </c>
      <c r="T1015" s="21">
        <v>5.3862964621672447</v>
      </c>
      <c r="U1015" s="21">
        <v>0.4577550586503577</v>
      </c>
      <c r="V1015" s="21">
        <v>3.9695827844185692</v>
      </c>
      <c r="W1015" s="21">
        <v>3.5118277257682116</v>
      </c>
      <c r="X1015" s="13" t="s">
        <v>2351</v>
      </c>
      <c r="Y10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5" s="1">
        <v>39.955191999999997</v>
      </c>
      <c r="AA1015" s="1">
        <v>-82.867279999999994</v>
      </c>
      <c r="AB1015" s="1">
        <v>0</v>
      </c>
      <c r="AC1015" s="1">
        <v>0</v>
      </c>
    </row>
    <row r="1016" spans="1:29" x14ac:dyDescent="0.25">
      <c r="A1016" s="13">
        <v>207</v>
      </c>
      <c r="B1016" s="22" t="s">
        <v>4966</v>
      </c>
      <c r="C1016" s="17">
        <v>2</v>
      </c>
      <c r="D1016" s="1" t="s">
        <v>786</v>
      </c>
      <c r="E1016" s="1" t="s">
        <v>4043</v>
      </c>
      <c r="F1016" s="1" t="s">
        <v>4044</v>
      </c>
      <c r="G1016" s="1" t="s">
        <v>4392</v>
      </c>
      <c r="H1016" s="1">
        <v>8.6999999999999993</v>
      </c>
      <c r="I1016" s="1">
        <v>9.1999999999999993</v>
      </c>
      <c r="J1016" s="1" t="s">
        <v>3190</v>
      </c>
      <c r="K1016" s="1" t="s">
        <v>4982</v>
      </c>
      <c r="L1016" s="1">
        <v>0</v>
      </c>
      <c r="M1016" s="1">
        <v>1</v>
      </c>
      <c r="N1016" s="1">
        <v>12</v>
      </c>
      <c r="O1016" s="1">
        <v>5</v>
      </c>
      <c r="P1016" s="1">
        <v>45</v>
      </c>
      <c r="Q1016" s="16">
        <v>191.42668968023256</v>
      </c>
      <c r="R1016" s="21">
        <v>0.61094872118373711</v>
      </c>
      <c r="S1016" s="21">
        <v>24.849179264173962</v>
      </c>
      <c r="T1016" s="21">
        <v>24.238230542990227</v>
      </c>
      <c r="U1016" s="21">
        <v>3.4307303521309361E-2</v>
      </c>
      <c r="V1016" s="21">
        <v>3.9685436584173357</v>
      </c>
      <c r="W1016" s="21">
        <v>3.9342363548960262</v>
      </c>
      <c r="X1016" s="13" t="s">
        <v>2351</v>
      </c>
      <c r="Y10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6" s="1">
        <v>41.686764607400001</v>
      </c>
      <c r="AA1016" s="1">
        <v>-83.616920319800002</v>
      </c>
      <c r="AB1016" s="1">
        <v>41.690592417600001</v>
      </c>
      <c r="AC1016" s="1">
        <v>-83.625048899899994</v>
      </c>
    </row>
    <row r="1017" spans="1:29" x14ac:dyDescent="0.25">
      <c r="A1017" s="13">
        <v>46</v>
      </c>
      <c r="B1017" s="22" t="s">
        <v>4967</v>
      </c>
      <c r="C1017" s="17">
        <v>8</v>
      </c>
      <c r="D1017" s="1" t="s">
        <v>787</v>
      </c>
      <c r="E1017" s="1" t="s">
        <v>4573</v>
      </c>
      <c r="F1017" s="1" t="s">
        <v>4058</v>
      </c>
      <c r="G1017" s="1" t="s">
        <v>4397</v>
      </c>
      <c r="H1017" s="1">
        <v>0.9</v>
      </c>
      <c r="I1017" s="1">
        <v>1.4</v>
      </c>
      <c r="J1017" s="1" t="s">
        <v>3190</v>
      </c>
      <c r="K1017" s="1" t="s">
        <v>4975</v>
      </c>
      <c r="L1017" s="1">
        <v>0</v>
      </c>
      <c r="M1017" s="1">
        <v>2</v>
      </c>
      <c r="N1017" s="1">
        <v>8</v>
      </c>
      <c r="O1017" s="1">
        <v>7</v>
      </c>
      <c r="P1017" s="1">
        <v>29</v>
      </c>
      <c r="Q1017" s="16">
        <v>203.79087936046511</v>
      </c>
      <c r="R1017" s="21">
        <v>1.0659624972861221</v>
      </c>
      <c r="S1017" s="21">
        <v>16.643950778020706</v>
      </c>
      <c r="T1017" s="21">
        <v>15.577988280734584</v>
      </c>
      <c r="U1017" s="21">
        <v>8.1545963130912183E-2</v>
      </c>
      <c r="V1017" s="21">
        <v>3.9681335191908147</v>
      </c>
      <c r="W1017" s="21">
        <v>3.8865875560599026</v>
      </c>
      <c r="X1017" s="13" t="s">
        <v>2351</v>
      </c>
      <c r="Y10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7" s="1">
        <v>39.168098782900003</v>
      </c>
      <c r="AA1017" s="1">
        <v>-84.604132345400004</v>
      </c>
      <c r="AB1017" s="1">
        <v>39.174674499299996</v>
      </c>
      <c r="AC1017" s="1">
        <v>-84.602324310699998</v>
      </c>
    </row>
    <row r="1018" spans="1:29" x14ac:dyDescent="0.25">
      <c r="A1018" s="13">
        <v>355</v>
      </c>
      <c r="B1018" s="22" t="s">
        <v>4937</v>
      </c>
      <c r="C1018" s="17">
        <v>12</v>
      </c>
      <c r="D1018" s="1" t="s">
        <v>785</v>
      </c>
      <c r="E1018" s="1" t="s">
        <v>4504</v>
      </c>
      <c r="F1018" s="1" t="s">
        <v>4514</v>
      </c>
      <c r="G1018" s="1" t="s">
        <v>3920</v>
      </c>
      <c r="H1018" s="1">
        <v>26.6</v>
      </c>
      <c r="I1018" s="1">
        <v>27.1</v>
      </c>
      <c r="J1018" s="1" t="s">
        <v>3190</v>
      </c>
      <c r="K1018" s="1" t="s">
        <v>4985</v>
      </c>
      <c r="L1018" s="1">
        <v>0</v>
      </c>
      <c r="M1018" s="1">
        <v>4</v>
      </c>
      <c r="N1018" s="1">
        <v>5</v>
      </c>
      <c r="O1018" s="1">
        <v>10</v>
      </c>
      <c r="P1018" s="1">
        <v>31</v>
      </c>
      <c r="Q1018" s="16">
        <v>290.81613372093022</v>
      </c>
      <c r="R1018" s="21">
        <v>1.0678490569968939</v>
      </c>
      <c r="S1018" s="21">
        <v>19.417049259182264</v>
      </c>
      <c r="T1018" s="21">
        <v>18.349200202185369</v>
      </c>
      <c r="U1018" s="21">
        <v>6.9891879817181812E-2</v>
      </c>
      <c r="V1018" s="21">
        <v>3.9673390631143151</v>
      </c>
      <c r="W1018" s="21">
        <v>3.8974471832971331</v>
      </c>
      <c r="X1018" s="13" t="s">
        <v>2351</v>
      </c>
      <c r="Y10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8" s="1">
        <v>41.580962673499997</v>
      </c>
      <c r="AA1018" s="1">
        <v>-81.540923805099993</v>
      </c>
      <c r="AB1018" s="1">
        <v>41.584716320799998</v>
      </c>
      <c r="AC1018" s="1">
        <v>-81.532693124299996</v>
      </c>
    </row>
    <row r="1019" spans="1:29" x14ac:dyDescent="0.25">
      <c r="A1019" s="13">
        <v>322</v>
      </c>
      <c r="B1019" s="22" t="s">
        <v>3197</v>
      </c>
      <c r="C1019" s="17">
        <v>12</v>
      </c>
      <c r="D1019" s="1" t="s">
        <v>785</v>
      </c>
      <c r="E1019" s="1" t="s">
        <v>1130</v>
      </c>
      <c r="F1019" s="1" t="s">
        <v>5612</v>
      </c>
      <c r="G1019" s="1" t="s">
        <v>586</v>
      </c>
      <c r="H1019" s="21">
        <v>16.286999999996624</v>
      </c>
      <c r="I1019" s="21">
        <v>0</v>
      </c>
      <c r="J1019" s="1" t="s">
        <v>258</v>
      </c>
      <c r="K1019" s="1" t="s">
        <v>260</v>
      </c>
      <c r="L1019" s="1">
        <v>1</v>
      </c>
      <c r="M1019" s="1">
        <v>1</v>
      </c>
      <c r="N1019" s="1">
        <v>5</v>
      </c>
      <c r="O1019" s="1">
        <v>15</v>
      </c>
      <c r="P1019" s="1">
        <v>30</v>
      </c>
      <c r="Q1019" s="16">
        <v>220.65025436046511</v>
      </c>
      <c r="R1019" s="21">
        <v>6.4630965181346269</v>
      </c>
      <c r="S1019" s="21">
        <v>10.344007217407045</v>
      </c>
      <c r="T1019" s="21">
        <v>3.8809106992724178</v>
      </c>
      <c r="U1019" s="21">
        <v>0.44445359223960823</v>
      </c>
      <c r="V1019" s="21">
        <v>3.9660454628314898</v>
      </c>
      <c r="W1019" s="21">
        <v>3.5215918705918816</v>
      </c>
      <c r="X1019" s="13" t="s">
        <v>2351</v>
      </c>
      <c r="Y10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19" s="1">
        <v>41.467092000000001</v>
      </c>
      <c r="AA1019" s="1">
        <v>-81.651304999999994</v>
      </c>
      <c r="AB1019" s="1">
        <v>0</v>
      </c>
      <c r="AC1019" s="1">
        <v>0</v>
      </c>
    </row>
    <row r="1020" spans="1:29" x14ac:dyDescent="0.25">
      <c r="A1020" s="13">
        <v>208</v>
      </c>
      <c r="B1020" s="22" t="s">
        <v>4966</v>
      </c>
      <c r="C1020" s="17">
        <v>6</v>
      </c>
      <c r="D1020" s="1" t="s">
        <v>784</v>
      </c>
      <c r="E1020" s="1" t="s">
        <v>3969</v>
      </c>
      <c r="F1020" s="1" t="s">
        <v>3947</v>
      </c>
      <c r="G1020" s="1" t="s">
        <v>3706</v>
      </c>
      <c r="H1020" s="1">
        <v>17.8</v>
      </c>
      <c r="I1020" s="1">
        <v>18.3</v>
      </c>
      <c r="J1020" s="1" t="s">
        <v>3190</v>
      </c>
      <c r="K1020" s="1" t="s">
        <v>4982</v>
      </c>
      <c r="L1020" s="1">
        <v>0</v>
      </c>
      <c r="M1020" s="1">
        <v>2</v>
      </c>
      <c r="N1020" s="1">
        <v>14</v>
      </c>
      <c r="O1020" s="1">
        <v>6</v>
      </c>
      <c r="P1020" s="1">
        <v>41</v>
      </c>
      <c r="Q1020" s="16">
        <v>250.63462936046511</v>
      </c>
      <c r="R1020" s="21">
        <v>0.48691962057933319</v>
      </c>
      <c r="S1020" s="21">
        <v>23.308033793991143</v>
      </c>
      <c r="T1020" s="21">
        <v>22.821114173411811</v>
      </c>
      <c r="U1020" s="21">
        <v>2.7304779249532552E-2</v>
      </c>
      <c r="V1020" s="21">
        <v>3.9609817765150215</v>
      </c>
      <c r="W1020" s="21">
        <v>3.933676997265489</v>
      </c>
      <c r="X1020" s="13" t="s">
        <v>2351</v>
      </c>
      <c r="Y10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0" s="1">
        <v>39.956702002999997</v>
      </c>
      <c r="AA1020" s="1">
        <v>-82.919161072500003</v>
      </c>
      <c r="AB1020" s="1">
        <v>39.956432228399997</v>
      </c>
      <c r="AC1020" s="1">
        <v>-82.909743412699996</v>
      </c>
    </row>
    <row r="1021" spans="1:29" x14ac:dyDescent="0.25">
      <c r="A1021" s="13">
        <v>47</v>
      </c>
      <c r="B1021" s="22" t="s">
        <v>4967</v>
      </c>
      <c r="C1021" s="17">
        <v>4</v>
      </c>
      <c r="D1021" s="1" t="s">
        <v>800</v>
      </c>
      <c r="E1021" s="1" t="s">
        <v>4587</v>
      </c>
      <c r="F1021" s="1" t="s">
        <v>4588</v>
      </c>
      <c r="G1021" s="1" t="s">
        <v>3767</v>
      </c>
      <c r="H1021" s="1">
        <v>11.4</v>
      </c>
      <c r="I1021" s="1">
        <v>11.9</v>
      </c>
      <c r="J1021" s="1" t="s">
        <v>3190</v>
      </c>
      <c r="K1021" s="1" t="s">
        <v>4975</v>
      </c>
      <c r="L1021" s="1">
        <v>1</v>
      </c>
      <c r="M1021" s="1">
        <v>1</v>
      </c>
      <c r="N1021" s="1">
        <v>9</v>
      </c>
      <c r="O1021" s="1">
        <v>8</v>
      </c>
      <c r="P1021" s="1">
        <v>45</v>
      </c>
      <c r="Q1021" s="16">
        <v>230.77525436046511</v>
      </c>
      <c r="R1021" s="21">
        <v>0.72730756554615972</v>
      </c>
      <c r="S1021" s="21">
        <v>24.890251621954736</v>
      </c>
      <c r="T1021" s="21">
        <v>24.162944056408577</v>
      </c>
      <c r="U1021" s="21">
        <v>5.5696888459195647E-2</v>
      </c>
      <c r="V1021" s="21">
        <v>3.9534975613548013</v>
      </c>
      <c r="W1021" s="21">
        <v>3.8978006728956056</v>
      </c>
      <c r="X1021" s="13" t="s">
        <v>2351</v>
      </c>
      <c r="Y10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1" s="1">
        <v>40.7949351265</v>
      </c>
      <c r="AA1021" s="1">
        <v>-81.434861961699994</v>
      </c>
      <c r="AB1021" s="1">
        <v>40.796428244700003</v>
      </c>
      <c r="AC1021" s="1">
        <v>-81.4255315921</v>
      </c>
    </row>
    <row r="1022" spans="1:29" x14ac:dyDescent="0.25">
      <c r="A1022" s="13">
        <v>209</v>
      </c>
      <c r="B1022" s="22" t="s">
        <v>4966</v>
      </c>
      <c r="C1022" s="17">
        <v>12</v>
      </c>
      <c r="D1022" s="1" t="s">
        <v>794</v>
      </c>
      <c r="E1022" s="1" t="s">
        <v>4122</v>
      </c>
      <c r="F1022" s="1" t="s">
        <v>4071</v>
      </c>
      <c r="G1022" s="1" t="s">
        <v>3725</v>
      </c>
      <c r="H1022" s="1">
        <v>3.1</v>
      </c>
      <c r="I1022" s="1">
        <v>3.6</v>
      </c>
      <c r="J1022" s="1" t="s">
        <v>3190</v>
      </c>
      <c r="K1022" s="1" t="s">
        <v>4982</v>
      </c>
      <c r="L1022" s="1">
        <v>0</v>
      </c>
      <c r="M1022" s="1">
        <v>1</v>
      </c>
      <c r="N1022" s="1">
        <v>7</v>
      </c>
      <c r="O1022" s="1">
        <v>13</v>
      </c>
      <c r="P1022" s="1">
        <v>66</v>
      </c>
      <c r="Q1022" s="16">
        <v>215.19231468023256</v>
      </c>
      <c r="R1022" s="21">
        <v>0.49694552050957835</v>
      </c>
      <c r="S1022" s="21">
        <v>34.530428800709636</v>
      </c>
      <c r="T1022" s="21">
        <v>34.033483280200059</v>
      </c>
      <c r="U1022" s="21">
        <v>2.7864120059232635E-2</v>
      </c>
      <c r="V1022" s="21">
        <v>3.952632222178265</v>
      </c>
      <c r="W1022" s="21">
        <v>3.9247681021190326</v>
      </c>
      <c r="X1022" s="13" t="s">
        <v>2351</v>
      </c>
      <c r="Y10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2" s="1">
        <v>41.624334578700001</v>
      </c>
      <c r="AA1022" s="1">
        <v>-81.442442228199994</v>
      </c>
      <c r="AB1022" s="1">
        <v>41.626341966200002</v>
      </c>
      <c r="AC1022" s="1">
        <v>-81.433164418900006</v>
      </c>
    </row>
    <row r="1023" spans="1:29" x14ac:dyDescent="0.25">
      <c r="A1023" s="13">
        <v>356</v>
      </c>
      <c r="B1023" s="22" t="s">
        <v>4937</v>
      </c>
      <c r="C1023" s="17">
        <v>8</v>
      </c>
      <c r="D1023" s="1" t="s">
        <v>806</v>
      </c>
      <c r="E1023" s="1" t="s">
        <v>3852</v>
      </c>
      <c r="F1023" s="1" t="s">
        <v>4548</v>
      </c>
      <c r="G1023" s="1" t="s">
        <v>3918</v>
      </c>
      <c r="H1023" s="1">
        <v>2.9</v>
      </c>
      <c r="I1023" s="1">
        <v>3.4</v>
      </c>
      <c r="J1023" s="1" t="s">
        <v>3190</v>
      </c>
      <c r="K1023" s="1" t="s">
        <v>4986</v>
      </c>
      <c r="L1023" s="1">
        <v>0</v>
      </c>
      <c r="M1023" s="1">
        <v>2</v>
      </c>
      <c r="N1023" s="1">
        <v>8</v>
      </c>
      <c r="O1023" s="1">
        <v>5</v>
      </c>
      <c r="P1023" s="1">
        <v>40</v>
      </c>
      <c r="Q1023" s="16">
        <v>205.91587936046511</v>
      </c>
      <c r="R1023" s="21">
        <v>0.92083311221010755</v>
      </c>
      <c r="S1023" s="21">
        <v>22.255651677354745</v>
      </c>
      <c r="T1023" s="21">
        <v>21.334818565144637</v>
      </c>
      <c r="U1023" s="21">
        <v>4.0869355535391783E-2</v>
      </c>
      <c r="V1023" s="21">
        <v>3.9523718791318658</v>
      </c>
      <c r="W1023" s="21">
        <v>3.9115025235964742</v>
      </c>
      <c r="X1023" s="13" t="s">
        <v>2351</v>
      </c>
      <c r="Y10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3" s="1">
        <v>39.474608609800001</v>
      </c>
      <c r="AA1023" s="1">
        <v>-84.325496099600002</v>
      </c>
      <c r="AB1023" s="1">
        <v>39.481841055499999</v>
      </c>
      <c r="AC1023" s="1">
        <v>-84.324917249500004</v>
      </c>
    </row>
    <row r="1024" spans="1:29" x14ac:dyDescent="0.25">
      <c r="A1024" s="13">
        <v>323</v>
      </c>
      <c r="B1024" s="22" t="s">
        <v>3197</v>
      </c>
      <c r="C1024" s="17">
        <v>12</v>
      </c>
      <c r="D1024" s="1" t="s">
        <v>785</v>
      </c>
      <c r="E1024" s="1" t="s">
        <v>1131</v>
      </c>
      <c r="F1024" s="1" t="s">
        <v>5714</v>
      </c>
      <c r="G1024" s="1" t="s">
        <v>587</v>
      </c>
      <c r="H1024" s="21">
        <v>1.3509999999951106</v>
      </c>
      <c r="I1024" s="21">
        <v>0</v>
      </c>
      <c r="J1024" s="1" t="s">
        <v>258</v>
      </c>
      <c r="K1024" s="1" t="s">
        <v>261</v>
      </c>
      <c r="L1024" s="1">
        <v>0</v>
      </c>
      <c r="M1024" s="1">
        <v>0</v>
      </c>
      <c r="N1024" s="1">
        <v>6</v>
      </c>
      <c r="O1024" s="1">
        <v>17</v>
      </c>
      <c r="P1024" s="1">
        <v>38</v>
      </c>
      <c r="Q1024" s="16">
        <v>152.71875</v>
      </c>
      <c r="R1024" s="21">
        <v>5.803594398828035</v>
      </c>
      <c r="S1024" s="21">
        <v>12.172987210264647</v>
      </c>
      <c r="T1024" s="21">
        <v>6.3693928114366125</v>
      </c>
      <c r="U1024" s="21">
        <v>0.40341639025188536</v>
      </c>
      <c r="V1024" s="21">
        <v>3.9476365983758877</v>
      </c>
      <c r="W1024" s="21">
        <v>3.5442202081240022</v>
      </c>
      <c r="X1024" s="13" t="s">
        <v>2351</v>
      </c>
      <c r="Y10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4" s="1">
        <v>41.469917000000002</v>
      </c>
      <c r="AA1024" s="1">
        <v>-81.797347000000002</v>
      </c>
      <c r="AB1024" s="1">
        <v>0</v>
      </c>
      <c r="AC1024" s="1">
        <v>0</v>
      </c>
    </row>
    <row r="1025" spans="1:29" x14ac:dyDescent="0.25">
      <c r="A1025" s="13">
        <v>324</v>
      </c>
      <c r="B1025" s="22" t="s">
        <v>3197</v>
      </c>
      <c r="C1025" s="17">
        <v>12</v>
      </c>
      <c r="D1025" s="1" t="s">
        <v>785</v>
      </c>
      <c r="E1025" s="1" t="s">
        <v>1132</v>
      </c>
      <c r="F1025" s="1" t="s">
        <v>5631</v>
      </c>
      <c r="G1025" s="1" t="s">
        <v>588</v>
      </c>
      <c r="H1025" s="21">
        <v>5.8279999999940628</v>
      </c>
      <c r="I1025" s="21">
        <v>0</v>
      </c>
      <c r="J1025" s="1" t="s">
        <v>258</v>
      </c>
      <c r="K1025" s="1" t="s">
        <v>259</v>
      </c>
      <c r="L1025" s="1">
        <v>0</v>
      </c>
      <c r="M1025" s="1">
        <v>0</v>
      </c>
      <c r="N1025" s="1">
        <v>11</v>
      </c>
      <c r="O1025" s="1">
        <v>12</v>
      </c>
      <c r="P1025" s="1">
        <v>72</v>
      </c>
      <c r="Q1025" s="16">
        <v>197.265625</v>
      </c>
      <c r="R1025" s="21">
        <v>6.9620420407129124</v>
      </c>
      <c r="S1025" s="21">
        <v>18.230970011605653</v>
      </c>
      <c r="T1025" s="21">
        <v>11.26892797089274</v>
      </c>
      <c r="U1025" s="21">
        <v>0.47754608472182725</v>
      </c>
      <c r="V1025" s="21">
        <v>3.9457186610337271</v>
      </c>
      <c r="W1025" s="21">
        <v>3.4681725763119</v>
      </c>
      <c r="X1025" s="13" t="s">
        <v>2351</v>
      </c>
      <c r="Y10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5" s="1">
        <v>41.361519000000001</v>
      </c>
      <c r="AA1025" s="1">
        <v>-81.684569999999994</v>
      </c>
      <c r="AB1025" s="1">
        <v>0</v>
      </c>
      <c r="AC1025" s="1">
        <v>0</v>
      </c>
    </row>
    <row r="1026" spans="1:29" x14ac:dyDescent="0.25">
      <c r="A1026" s="13">
        <v>357</v>
      </c>
      <c r="B1026" s="22" t="s">
        <v>4937</v>
      </c>
      <c r="C1026" s="17">
        <v>8</v>
      </c>
      <c r="D1026" s="1" t="s">
        <v>787</v>
      </c>
      <c r="E1026" s="1" t="s">
        <v>4497</v>
      </c>
      <c r="F1026" s="1" t="s">
        <v>4498</v>
      </c>
      <c r="G1026" s="1" t="s">
        <v>3918</v>
      </c>
      <c r="H1026" s="1">
        <v>5.6</v>
      </c>
      <c r="I1026" s="1">
        <v>6.1</v>
      </c>
      <c r="J1026" s="1" t="s">
        <v>3190</v>
      </c>
      <c r="K1026" s="1" t="s">
        <v>4980</v>
      </c>
      <c r="L1026" s="1">
        <v>0</v>
      </c>
      <c r="M1026" s="1">
        <v>0</v>
      </c>
      <c r="N1026" s="1">
        <v>8</v>
      </c>
      <c r="O1026" s="1">
        <v>7</v>
      </c>
      <c r="P1026" s="1">
        <v>58</v>
      </c>
      <c r="Q1026" s="16">
        <v>141.4375</v>
      </c>
      <c r="R1026" s="21">
        <v>0.99960846467905073</v>
      </c>
      <c r="S1026" s="21">
        <v>28.892336983507239</v>
      </c>
      <c r="T1026" s="21">
        <v>27.892728518828189</v>
      </c>
      <c r="U1026" s="21">
        <v>7.9780411330873102E-2</v>
      </c>
      <c r="V1026" s="21">
        <v>3.9450562253429133</v>
      </c>
      <c r="W1026" s="21">
        <v>3.8652758140120405</v>
      </c>
      <c r="X1026" s="13" t="s">
        <v>2351</v>
      </c>
      <c r="Y10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6" s="1">
        <v>39.160237575899998</v>
      </c>
      <c r="AA1026" s="1">
        <v>-84.524588058600003</v>
      </c>
      <c r="AB1026" s="1">
        <v>39.161826425199997</v>
      </c>
      <c r="AC1026" s="1">
        <v>-84.515805608299999</v>
      </c>
    </row>
    <row r="1027" spans="1:29" x14ac:dyDescent="0.25">
      <c r="A1027" s="13">
        <v>358</v>
      </c>
      <c r="B1027" s="22" t="s">
        <v>4937</v>
      </c>
      <c r="C1027" s="17">
        <v>6</v>
      </c>
      <c r="D1027" s="1" t="s">
        <v>784</v>
      </c>
      <c r="E1027" s="1" t="s">
        <v>4493</v>
      </c>
      <c r="F1027" s="1" t="s">
        <v>4508</v>
      </c>
      <c r="G1027" s="1" t="s">
        <v>4565</v>
      </c>
      <c r="H1027" s="1">
        <v>43.6</v>
      </c>
      <c r="I1027" s="1">
        <v>44.1</v>
      </c>
      <c r="J1027" s="1" t="s">
        <v>3190</v>
      </c>
      <c r="K1027" s="1" t="s">
        <v>4980</v>
      </c>
      <c r="L1027" s="1">
        <v>0</v>
      </c>
      <c r="M1027" s="1">
        <v>0</v>
      </c>
      <c r="N1027" s="1">
        <v>11</v>
      </c>
      <c r="O1027" s="1">
        <v>5</v>
      </c>
      <c r="P1027" s="1">
        <v>15</v>
      </c>
      <c r="Q1027" s="16">
        <v>109.203125</v>
      </c>
      <c r="R1027" s="21">
        <v>0.79695628722248169</v>
      </c>
      <c r="S1027" s="21">
        <v>12.793423515565852</v>
      </c>
      <c r="T1027" s="21">
        <v>11.99646722834337</v>
      </c>
      <c r="U1027" s="21">
        <v>6.1834031282674479E-2</v>
      </c>
      <c r="V1027" s="21">
        <v>3.9427122476129797</v>
      </c>
      <c r="W1027" s="21">
        <v>3.8808782163303053</v>
      </c>
      <c r="X1027" s="13" t="s">
        <v>2351</v>
      </c>
      <c r="Y10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7" s="1">
        <v>39.927842055799999</v>
      </c>
      <c r="AA1027" s="1">
        <v>-82.862909899800002</v>
      </c>
      <c r="AB1027" s="1">
        <v>39.923628219199998</v>
      </c>
      <c r="AC1027" s="1">
        <v>-82.870571833</v>
      </c>
    </row>
    <row r="1028" spans="1:29" x14ac:dyDescent="0.25">
      <c r="A1028" s="13">
        <v>325</v>
      </c>
      <c r="B1028" s="22" t="s">
        <v>3197</v>
      </c>
      <c r="C1028" s="17">
        <v>12</v>
      </c>
      <c r="D1028" s="1" t="s">
        <v>785</v>
      </c>
      <c r="E1028" s="1" t="s">
        <v>1133</v>
      </c>
      <c r="F1028" s="1" t="s">
        <v>5715</v>
      </c>
      <c r="G1028" s="1" t="s">
        <v>589</v>
      </c>
      <c r="H1028" s="21">
        <v>1.364000000001397</v>
      </c>
      <c r="I1028" s="21">
        <v>0</v>
      </c>
      <c r="J1028" s="1" t="s">
        <v>258</v>
      </c>
      <c r="K1028" s="1" t="s">
        <v>259</v>
      </c>
      <c r="L1028" s="1">
        <v>0</v>
      </c>
      <c r="M1028" s="1">
        <v>2</v>
      </c>
      <c r="N1028" s="1">
        <v>3</v>
      </c>
      <c r="O1028" s="1">
        <v>17</v>
      </c>
      <c r="P1028" s="1">
        <v>28</v>
      </c>
      <c r="Q1028" s="16">
        <v>214.43150436046511</v>
      </c>
      <c r="R1028" s="21">
        <v>7.4743783962079089</v>
      </c>
      <c r="S1028" s="21">
        <v>9.9899985071529329</v>
      </c>
      <c r="T1028" s="21">
        <v>2.515620110945024</v>
      </c>
      <c r="U1028" s="21">
        <v>0.51268867926471107</v>
      </c>
      <c r="V1028" s="21">
        <v>3.9412083752542877</v>
      </c>
      <c r="W1028" s="21">
        <v>3.4285196959895767</v>
      </c>
      <c r="X1028" s="13" t="s">
        <v>2351</v>
      </c>
      <c r="Y10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8" s="1">
        <v>41.500999</v>
      </c>
      <c r="AA1028" s="1">
        <v>-81.657396000000006</v>
      </c>
      <c r="AB1028" s="1">
        <v>0</v>
      </c>
      <c r="AC1028" s="1">
        <v>0</v>
      </c>
    </row>
    <row r="1029" spans="1:29" x14ac:dyDescent="0.25">
      <c r="A1029" s="13">
        <v>359</v>
      </c>
      <c r="B1029" s="22" t="s">
        <v>4937</v>
      </c>
      <c r="C1029" s="17">
        <v>8</v>
      </c>
      <c r="D1029" s="1" t="s">
        <v>787</v>
      </c>
      <c r="E1029" s="1" t="s">
        <v>3894</v>
      </c>
      <c r="F1029" s="1" t="s">
        <v>3895</v>
      </c>
      <c r="G1029" s="1" t="s">
        <v>3923</v>
      </c>
      <c r="H1029" s="1">
        <v>31.8</v>
      </c>
      <c r="I1029" s="1">
        <v>32.299999999999997</v>
      </c>
      <c r="J1029" s="1" t="s">
        <v>3190</v>
      </c>
      <c r="K1029" s="1" t="s">
        <v>4980</v>
      </c>
      <c r="L1029" s="1">
        <v>0</v>
      </c>
      <c r="M1029" s="1">
        <v>2</v>
      </c>
      <c r="N1029" s="1">
        <v>8</v>
      </c>
      <c r="O1029" s="1">
        <v>6</v>
      </c>
      <c r="P1029" s="1">
        <v>45</v>
      </c>
      <c r="Q1029" s="16">
        <v>215.35337936046511</v>
      </c>
      <c r="R1029" s="21">
        <v>0.86143294527067615</v>
      </c>
      <c r="S1029" s="21">
        <v>24.157872669751924</v>
      </c>
      <c r="T1029" s="21">
        <v>23.29643972448125</v>
      </c>
      <c r="U1029" s="21">
        <v>6.5678735644892711E-2</v>
      </c>
      <c r="V1029" s="21">
        <v>3.940188401231409</v>
      </c>
      <c r="W1029" s="21">
        <v>3.8745096655865163</v>
      </c>
      <c r="X1029" s="13" t="s">
        <v>2351</v>
      </c>
      <c r="Y10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29" s="1">
        <v>39.2653665311</v>
      </c>
      <c r="AA1029" s="1">
        <v>-84.343762637500006</v>
      </c>
      <c r="AB1029" s="1">
        <v>39.2603663903</v>
      </c>
      <c r="AC1029" s="1">
        <v>-84.337004056500007</v>
      </c>
    </row>
    <row r="1030" spans="1:29" x14ac:dyDescent="0.25">
      <c r="A1030" s="13">
        <v>360</v>
      </c>
      <c r="B1030" s="22" t="s">
        <v>4937</v>
      </c>
      <c r="C1030" s="17">
        <v>6</v>
      </c>
      <c r="D1030" s="1" t="s">
        <v>784</v>
      </c>
      <c r="E1030" s="1" t="s">
        <v>4493</v>
      </c>
      <c r="F1030" s="1" t="s">
        <v>4494</v>
      </c>
      <c r="G1030" s="1" t="s">
        <v>4565</v>
      </c>
      <c r="H1030" s="1">
        <v>53.3</v>
      </c>
      <c r="I1030" s="1">
        <v>53.8</v>
      </c>
      <c r="J1030" s="1" t="s">
        <v>3190</v>
      </c>
      <c r="K1030" s="1" t="s">
        <v>4990</v>
      </c>
      <c r="L1030" s="1">
        <v>0</v>
      </c>
      <c r="M1030" s="1">
        <v>1</v>
      </c>
      <c r="N1030" s="1">
        <v>6</v>
      </c>
      <c r="O1030" s="1">
        <v>6</v>
      </c>
      <c r="P1030" s="1">
        <v>13</v>
      </c>
      <c r="Q1030" s="16">
        <v>124.58293968023256</v>
      </c>
      <c r="R1030" s="21">
        <v>0.53852741543588156</v>
      </c>
      <c r="S1030" s="21">
        <v>10.195832903479653</v>
      </c>
      <c r="T1030" s="21">
        <v>9.6573054880437716</v>
      </c>
      <c r="U1030" s="21">
        <v>4.1983134926795312E-2</v>
      </c>
      <c r="V1030" s="21">
        <v>3.9387595916589437</v>
      </c>
      <c r="W1030" s="21">
        <v>3.8967764567321486</v>
      </c>
      <c r="X1030" s="13" t="s">
        <v>2351</v>
      </c>
      <c r="Y10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0" s="1">
        <v>39.878583864399999</v>
      </c>
      <c r="AA1030" s="1">
        <v>-83.013914560200007</v>
      </c>
      <c r="AB1030" s="1">
        <v>39.882727685799999</v>
      </c>
      <c r="AC1030" s="1">
        <v>-83.021609632199997</v>
      </c>
    </row>
    <row r="1031" spans="1:29" x14ac:dyDescent="0.25">
      <c r="A1031" s="13">
        <v>210</v>
      </c>
      <c r="B1031" s="22" t="s">
        <v>4966</v>
      </c>
      <c r="C1031" s="17">
        <v>8</v>
      </c>
      <c r="D1031" s="1" t="s">
        <v>787</v>
      </c>
      <c r="E1031" s="1" t="s">
        <v>3933</v>
      </c>
      <c r="F1031" s="1" t="s">
        <v>3944</v>
      </c>
      <c r="G1031" s="1" t="s">
        <v>4361</v>
      </c>
      <c r="H1031" s="1">
        <v>16.7</v>
      </c>
      <c r="I1031" s="1">
        <v>17.2</v>
      </c>
      <c r="J1031" s="1" t="s">
        <v>3190</v>
      </c>
      <c r="K1031" s="1" t="s">
        <v>4982</v>
      </c>
      <c r="L1031" s="1">
        <v>2</v>
      </c>
      <c r="M1031" s="1">
        <v>2</v>
      </c>
      <c r="N1031" s="1">
        <v>7</v>
      </c>
      <c r="O1031" s="1">
        <v>14</v>
      </c>
      <c r="P1031" s="1">
        <v>78</v>
      </c>
      <c r="Q1031" s="16">
        <v>368.65988372093022</v>
      </c>
      <c r="R1031" s="21">
        <v>0.37200780163430924</v>
      </c>
      <c r="S1031" s="21">
        <v>39.393365711028473</v>
      </c>
      <c r="T1031" s="21">
        <v>39.021357909394162</v>
      </c>
      <c r="U1031" s="21">
        <v>2.0874615776096356E-2</v>
      </c>
      <c r="V1031" s="21">
        <v>3.9374945199919593</v>
      </c>
      <c r="W1031" s="21">
        <v>3.9166199042158629</v>
      </c>
      <c r="X1031" s="13" t="s">
        <v>2351</v>
      </c>
      <c r="Y10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1" s="1">
        <v>39.1422875863</v>
      </c>
      <c r="AA1031" s="1">
        <v>-84.592184859900001</v>
      </c>
      <c r="AB1031" s="1">
        <v>39.141547109100003</v>
      </c>
      <c r="AC1031" s="1">
        <v>-84.583566919899994</v>
      </c>
    </row>
    <row r="1032" spans="1:29" x14ac:dyDescent="0.25">
      <c r="A1032" s="13">
        <v>361</v>
      </c>
      <c r="B1032" s="22" t="s">
        <v>4937</v>
      </c>
      <c r="C1032" s="17">
        <v>4</v>
      </c>
      <c r="D1032" s="1" t="s">
        <v>795</v>
      </c>
      <c r="E1032" s="1" t="s">
        <v>4520</v>
      </c>
      <c r="F1032" s="1" t="s">
        <v>4521</v>
      </c>
      <c r="G1032" s="1" t="s">
        <v>3922</v>
      </c>
      <c r="H1032" s="1">
        <v>15.7</v>
      </c>
      <c r="I1032" s="1">
        <v>16.2</v>
      </c>
      <c r="J1032" s="1" t="s">
        <v>3190</v>
      </c>
      <c r="K1032" s="1" t="s">
        <v>4988</v>
      </c>
      <c r="L1032" s="1">
        <v>1</v>
      </c>
      <c r="M1032" s="1">
        <v>1</v>
      </c>
      <c r="N1032" s="1">
        <v>15</v>
      </c>
      <c r="O1032" s="1">
        <v>4</v>
      </c>
      <c r="P1032" s="1">
        <v>29</v>
      </c>
      <c r="Q1032" s="16">
        <v>236.30650436046511</v>
      </c>
      <c r="R1032" s="21">
        <v>0.55676044225664512</v>
      </c>
      <c r="S1032" s="21">
        <v>18.468520212862959</v>
      </c>
      <c r="T1032" s="21">
        <v>17.911759770606313</v>
      </c>
      <c r="U1032" s="21">
        <v>3.9424617123150235E-2</v>
      </c>
      <c r="V1032" s="21">
        <v>3.9373933554048919</v>
      </c>
      <c r="W1032" s="21">
        <v>3.8979687382817416</v>
      </c>
      <c r="X1032" s="13" t="s">
        <v>2351</v>
      </c>
      <c r="Y10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2" s="1">
        <v>41.063903362300003</v>
      </c>
      <c r="AA1032" s="1">
        <v>-81.572629429900005</v>
      </c>
      <c r="AB1032" s="1">
        <v>41.071106135800001</v>
      </c>
      <c r="AC1032" s="1">
        <v>-81.573991442899995</v>
      </c>
    </row>
    <row r="1033" spans="1:29" x14ac:dyDescent="0.25">
      <c r="A1033" s="13">
        <v>211</v>
      </c>
      <c r="B1033" s="22" t="s">
        <v>4966</v>
      </c>
      <c r="C1033" s="17">
        <v>7</v>
      </c>
      <c r="D1033" s="1" t="s">
        <v>3196</v>
      </c>
      <c r="E1033" s="1" t="s">
        <v>4123</v>
      </c>
      <c r="F1033" s="1" t="s">
        <v>4124</v>
      </c>
      <c r="G1033" s="1" t="s">
        <v>4417</v>
      </c>
      <c r="H1033" s="1">
        <v>0.1</v>
      </c>
      <c r="I1033" s="1">
        <v>0.6</v>
      </c>
      <c r="J1033" s="1" t="s">
        <v>3190</v>
      </c>
      <c r="K1033" s="1" t="s">
        <v>4982</v>
      </c>
      <c r="L1033" s="1">
        <v>1</v>
      </c>
      <c r="M1033" s="1">
        <v>1</v>
      </c>
      <c r="N1033" s="1">
        <v>12</v>
      </c>
      <c r="O1033" s="1">
        <v>5</v>
      </c>
      <c r="P1033" s="1">
        <v>19</v>
      </c>
      <c r="Q1033" s="16">
        <v>211.10337936046511</v>
      </c>
      <c r="R1033" s="21">
        <v>0.60767437986189521</v>
      </c>
      <c r="S1033" s="21">
        <v>14.903335925661867</v>
      </c>
      <c r="T1033" s="21">
        <v>14.295661545799971</v>
      </c>
      <c r="U1033" s="21">
        <v>3.405788897221676E-2</v>
      </c>
      <c r="V1033" s="21">
        <v>3.9310458284603627</v>
      </c>
      <c r="W1033" s="21">
        <v>3.8969879394881457</v>
      </c>
      <c r="X1033" s="13" t="s">
        <v>2351</v>
      </c>
      <c r="Y10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3" s="1">
        <v>39.7664349796</v>
      </c>
      <c r="AA1033" s="1">
        <v>-84.234424873699993</v>
      </c>
      <c r="AB1033" s="1">
        <v>39.773674727699998</v>
      </c>
      <c r="AC1033" s="1">
        <v>-84.2344464862</v>
      </c>
    </row>
    <row r="1034" spans="1:29" x14ac:dyDescent="0.25">
      <c r="A1034" s="13">
        <v>362</v>
      </c>
      <c r="B1034" s="22" t="s">
        <v>4937</v>
      </c>
      <c r="C1034" s="17">
        <v>6</v>
      </c>
      <c r="D1034" s="1" t="s">
        <v>784</v>
      </c>
      <c r="E1034" s="1" t="s">
        <v>3842</v>
      </c>
      <c r="F1034" s="1" t="s">
        <v>4509</v>
      </c>
      <c r="G1034" s="1" t="s">
        <v>3916</v>
      </c>
      <c r="H1034" s="1">
        <v>16.3</v>
      </c>
      <c r="I1034" s="1">
        <v>16.8</v>
      </c>
      <c r="J1034" s="1" t="s">
        <v>3190</v>
      </c>
      <c r="K1034" s="1" t="s">
        <v>4986</v>
      </c>
      <c r="L1034" s="1">
        <v>1</v>
      </c>
      <c r="M1034" s="1">
        <v>0</v>
      </c>
      <c r="N1034" s="1">
        <v>7</v>
      </c>
      <c r="O1034" s="1">
        <v>4</v>
      </c>
      <c r="P1034" s="1">
        <v>13</v>
      </c>
      <c r="Q1034" s="16">
        <v>122.25481468023256</v>
      </c>
      <c r="R1034" s="21">
        <v>1.0771383096930733</v>
      </c>
      <c r="S1034" s="21">
        <v>10.288346422058481</v>
      </c>
      <c r="T1034" s="21">
        <v>9.2112081123654086</v>
      </c>
      <c r="U1034" s="21">
        <v>5.86549289361952E-2</v>
      </c>
      <c r="V1034" s="21">
        <v>3.9307805137981102</v>
      </c>
      <c r="W1034" s="21">
        <v>3.8721255848619149</v>
      </c>
      <c r="X1034" s="13" t="s">
        <v>2351</v>
      </c>
      <c r="Y10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4" s="1">
        <v>39.953322401299999</v>
      </c>
      <c r="AA1034" s="1">
        <v>-82.956802067599995</v>
      </c>
      <c r="AB1034" s="1">
        <v>39.952823592999998</v>
      </c>
      <c r="AC1034" s="1">
        <v>-82.947413602099999</v>
      </c>
    </row>
    <row r="1035" spans="1:29" x14ac:dyDescent="0.25">
      <c r="A1035" s="13">
        <v>88</v>
      </c>
      <c r="B1035" s="22" t="s">
        <v>3201</v>
      </c>
      <c r="C1035" s="17">
        <v>7</v>
      </c>
      <c r="D1035" s="1" t="s">
        <v>3196</v>
      </c>
      <c r="E1035" s="1" t="s">
        <v>1939</v>
      </c>
      <c r="F1035" s="1" t="s">
        <v>5311</v>
      </c>
      <c r="G1035" s="1" t="s">
        <v>1428</v>
      </c>
      <c r="H1035" s="21">
        <v>0.88400000000547152</v>
      </c>
      <c r="I1035" s="21">
        <v>0</v>
      </c>
      <c r="J1035" s="1" t="s">
        <v>258</v>
      </c>
      <c r="K1035" s="1" t="s">
        <v>259</v>
      </c>
      <c r="L1035" s="1">
        <v>0</v>
      </c>
      <c r="M1035" s="1">
        <v>2</v>
      </c>
      <c r="N1035" s="1">
        <v>16</v>
      </c>
      <c r="O1035" s="1">
        <v>5</v>
      </c>
      <c r="P1035" s="1">
        <v>28</v>
      </c>
      <c r="Q1035" s="16">
        <v>246.29087936046511</v>
      </c>
      <c r="R1035" s="21">
        <v>5.593539877045056</v>
      </c>
      <c r="S1035" s="21">
        <v>10.415588769730372</v>
      </c>
      <c r="T1035" s="21">
        <v>4.8220488926853156</v>
      </c>
      <c r="U1035" s="21">
        <v>0.39038529661493687</v>
      </c>
      <c r="V1035" s="21">
        <v>3.9290600913873077</v>
      </c>
      <c r="W1035" s="21">
        <v>3.5386747947723709</v>
      </c>
      <c r="X1035" s="13" t="s">
        <v>2351</v>
      </c>
      <c r="Y10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5" s="1">
        <v>39.819724999999998</v>
      </c>
      <c r="AA1035" s="1">
        <v>-84.191522000000006</v>
      </c>
      <c r="AB1035" s="1">
        <v>0</v>
      </c>
      <c r="AC1035" s="1">
        <v>0</v>
      </c>
    </row>
    <row r="1036" spans="1:29" x14ac:dyDescent="0.25">
      <c r="A1036" s="13">
        <v>326</v>
      </c>
      <c r="B1036" s="22" t="s">
        <v>3197</v>
      </c>
      <c r="C1036" s="17">
        <v>4</v>
      </c>
      <c r="D1036" s="1" t="s">
        <v>795</v>
      </c>
      <c r="E1036" s="1" t="s">
        <v>1134</v>
      </c>
      <c r="F1036" s="1" t="s">
        <v>5716</v>
      </c>
      <c r="G1036" s="1" t="s">
        <v>590</v>
      </c>
      <c r="H1036" s="21">
        <v>1.530476053369815</v>
      </c>
      <c r="I1036" s="21">
        <v>0</v>
      </c>
      <c r="J1036" s="1" t="s">
        <v>258</v>
      </c>
      <c r="K1036" s="1" t="s">
        <v>259</v>
      </c>
      <c r="L1036" s="1">
        <v>0</v>
      </c>
      <c r="M1036" s="1">
        <v>1</v>
      </c>
      <c r="N1036" s="1">
        <v>6</v>
      </c>
      <c r="O1036" s="1">
        <v>11</v>
      </c>
      <c r="P1036" s="1">
        <v>53</v>
      </c>
      <c r="Q1036" s="16">
        <v>186.77043968023256</v>
      </c>
      <c r="R1036" s="21">
        <v>9.8361855142098999</v>
      </c>
      <c r="S1036" s="21">
        <v>17.037697283398167</v>
      </c>
      <c r="T1036" s="21">
        <v>7.2015117691882669</v>
      </c>
      <c r="U1036" s="21">
        <v>0.6746916857783718</v>
      </c>
      <c r="V1036" s="21">
        <v>3.9284575782245215</v>
      </c>
      <c r="W1036" s="21">
        <v>3.2537658924461494</v>
      </c>
      <c r="X1036" s="13" t="s">
        <v>2351</v>
      </c>
      <c r="Y10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6" s="1">
        <v>41.065981999999998</v>
      </c>
      <c r="AA1036" s="1">
        <v>-81.526212000000001</v>
      </c>
      <c r="AB1036" s="1">
        <v>0</v>
      </c>
      <c r="AC1036" s="1">
        <v>0</v>
      </c>
    </row>
    <row r="1037" spans="1:29" x14ac:dyDescent="0.25">
      <c r="A1037" s="13">
        <v>363</v>
      </c>
      <c r="B1037" s="22" t="s">
        <v>4937</v>
      </c>
      <c r="C1037" s="17">
        <v>8</v>
      </c>
      <c r="D1037" s="1" t="s">
        <v>787</v>
      </c>
      <c r="E1037" s="1" t="s">
        <v>4517</v>
      </c>
      <c r="F1037" s="1" t="s">
        <v>4518</v>
      </c>
      <c r="G1037" s="1" t="s">
        <v>3923</v>
      </c>
      <c r="H1037" s="1">
        <v>31.4</v>
      </c>
      <c r="I1037" s="1">
        <v>31.9</v>
      </c>
      <c r="J1037" s="1" t="s">
        <v>3190</v>
      </c>
      <c r="K1037" s="1" t="s">
        <v>4985</v>
      </c>
      <c r="L1037" s="1">
        <v>0</v>
      </c>
      <c r="M1037" s="1">
        <v>0</v>
      </c>
      <c r="N1037" s="1">
        <v>8</v>
      </c>
      <c r="O1037" s="1">
        <v>9</v>
      </c>
      <c r="P1037" s="1">
        <v>47</v>
      </c>
      <c r="Q1037" s="16">
        <v>139.3125</v>
      </c>
      <c r="R1037" s="21">
        <v>1.2074499007509114</v>
      </c>
      <c r="S1037" s="21">
        <v>25.432008352800501</v>
      </c>
      <c r="T1037" s="21">
        <v>24.224558452049589</v>
      </c>
      <c r="U1037" s="21">
        <v>8.3434359440308623E-2</v>
      </c>
      <c r="V1037" s="21">
        <v>3.9244567755107291</v>
      </c>
      <c r="W1037" s="21">
        <v>3.8410224160704205</v>
      </c>
      <c r="X1037" s="13" t="s">
        <v>2351</v>
      </c>
      <c r="Y10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7" s="1">
        <v>39.2719957515</v>
      </c>
      <c r="AA1037" s="1">
        <v>-84.352210061199997</v>
      </c>
      <c r="AB1037" s="1">
        <v>39.266995377000001</v>
      </c>
      <c r="AC1037" s="1">
        <v>-84.345466713799993</v>
      </c>
    </row>
    <row r="1038" spans="1:29" x14ac:dyDescent="0.25">
      <c r="A1038" s="13">
        <v>364</v>
      </c>
      <c r="B1038" s="22" t="s">
        <v>4937</v>
      </c>
      <c r="C1038" s="17">
        <v>8</v>
      </c>
      <c r="D1038" s="1" t="s">
        <v>788</v>
      </c>
      <c r="E1038" s="1" t="s">
        <v>4524</v>
      </c>
      <c r="F1038" s="1" t="s">
        <v>4525</v>
      </c>
      <c r="G1038" s="1" t="s">
        <v>3918</v>
      </c>
      <c r="H1038" s="1">
        <v>7</v>
      </c>
      <c r="I1038" s="1">
        <v>7.5</v>
      </c>
      <c r="J1038" s="1" t="s">
        <v>3190</v>
      </c>
      <c r="K1038" s="1" t="s">
        <v>4985</v>
      </c>
      <c r="L1038" s="1">
        <v>0</v>
      </c>
      <c r="M1038" s="1">
        <v>0</v>
      </c>
      <c r="N1038" s="1">
        <v>5</v>
      </c>
      <c r="O1038" s="1">
        <v>11</v>
      </c>
      <c r="P1038" s="1">
        <v>29</v>
      </c>
      <c r="Q1038" s="16">
        <v>110.546875</v>
      </c>
      <c r="R1038" s="21">
        <v>1.2605909329814462</v>
      </c>
      <c r="S1038" s="21">
        <v>18.594897521817234</v>
      </c>
      <c r="T1038" s="21">
        <v>17.334306588835787</v>
      </c>
      <c r="U1038" s="21">
        <v>8.9162061594008649E-2</v>
      </c>
      <c r="V1038" s="21">
        <v>3.9240418796032808</v>
      </c>
      <c r="W1038" s="21">
        <v>3.8348798180092722</v>
      </c>
      <c r="X1038" s="13" t="s">
        <v>2351</v>
      </c>
      <c r="Y10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8" s="1">
        <v>39.377151092299997</v>
      </c>
      <c r="AA1038" s="1">
        <v>-84.365100633099999</v>
      </c>
      <c r="AB1038" s="1">
        <v>39.384373436799997</v>
      </c>
      <c r="AC1038" s="1">
        <v>-84.364317870799994</v>
      </c>
    </row>
    <row r="1039" spans="1:29" x14ac:dyDescent="0.25">
      <c r="A1039" s="13">
        <v>212</v>
      </c>
      <c r="B1039" s="22" t="s">
        <v>4966</v>
      </c>
      <c r="C1039" s="17">
        <v>7</v>
      </c>
      <c r="D1039" s="1" t="s">
        <v>3196</v>
      </c>
      <c r="E1039" s="1" t="s">
        <v>4016</v>
      </c>
      <c r="F1039" s="1" t="s">
        <v>4027</v>
      </c>
      <c r="G1039" s="1" t="s">
        <v>3715</v>
      </c>
      <c r="H1039" s="1">
        <v>17.5</v>
      </c>
      <c r="I1039" s="1">
        <v>18</v>
      </c>
      <c r="J1039" s="1" t="s">
        <v>3190</v>
      </c>
      <c r="K1039" s="1" t="s">
        <v>4981</v>
      </c>
      <c r="L1039" s="1">
        <v>0</v>
      </c>
      <c r="M1039" s="1">
        <v>2</v>
      </c>
      <c r="N1039" s="1">
        <v>5</v>
      </c>
      <c r="O1039" s="1">
        <v>4</v>
      </c>
      <c r="P1039" s="1">
        <v>18</v>
      </c>
      <c r="Q1039" s="16">
        <v>159.83775436046511</v>
      </c>
      <c r="R1039" s="21">
        <v>2.0494029274280594</v>
      </c>
      <c r="S1039" s="21">
        <v>11.422530088337155</v>
      </c>
      <c r="T1039" s="21">
        <v>9.373127160909096</v>
      </c>
      <c r="U1039" s="21">
        <v>0.12258012645927045</v>
      </c>
      <c r="V1039" s="21">
        <v>3.9235636131446805</v>
      </c>
      <c r="W1039" s="21">
        <v>3.8009834866854102</v>
      </c>
      <c r="X1039" s="13" t="s">
        <v>2351</v>
      </c>
      <c r="Y10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39" s="1">
        <v>39.755126204600003</v>
      </c>
      <c r="AA1039" s="1">
        <v>-84.166798639099994</v>
      </c>
      <c r="AB1039" s="1">
        <v>39.754348603300002</v>
      </c>
      <c r="AC1039" s="1">
        <v>-84.157472086300004</v>
      </c>
    </row>
    <row r="1040" spans="1:29" x14ac:dyDescent="0.25">
      <c r="A1040" s="13">
        <v>48</v>
      </c>
      <c r="B1040" s="22" t="s">
        <v>4967</v>
      </c>
      <c r="C1040" s="17">
        <v>4</v>
      </c>
      <c r="D1040" s="1" t="s">
        <v>790</v>
      </c>
      <c r="E1040" s="1" t="s">
        <v>4589</v>
      </c>
      <c r="F1040" s="1" t="s">
        <v>4165</v>
      </c>
      <c r="G1040" s="1" t="s">
        <v>4432</v>
      </c>
      <c r="H1040" s="1">
        <v>2.9</v>
      </c>
      <c r="I1040" s="1">
        <v>3.4</v>
      </c>
      <c r="J1040" s="1" t="s">
        <v>3190</v>
      </c>
      <c r="K1040" s="1" t="s">
        <v>4975</v>
      </c>
      <c r="L1040" s="1">
        <v>0</v>
      </c>
      <c r="M1040" s="1">
        <v>3</v>
      </c>
      <c r="N1040" s="1">
        <v>8</v>
      </c>
      <c r="O1040" s="1">
        <v>8</v>
      </c>
      <c r="P1040" s="1">
        <v>58</v>
      </c>
      <c r="Q1040" s="16">
        <v>282.90506904069764</v>
      </c>
      <c r="R1040" s="21">
        <v>0.57280427994030281</v>
      </c>
      <c r="S1040" s="21">
        <v>31.104555462621786</v>
      </c>
      <c r="T1040" s="21">
        <v>30.531751182681482</v>
      </c>
      <c r="U1040" s="21">
        <v>4.3785978032393751E-2</v>
      </c>
      <c r="V1040" s="21">
        <v>3.9222792533108484</v>
      </c>
      <c r="W1040" s="21">
        <v>3.8784932752784544</v>
      </c>
      <c r="X1040" s="13" t="s">
        <v>2351</v>
      </c>
      <c r="Y10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0" s="1">
        <v>41.236803717100003</v>
      </c>
      <c r="AA1040" s="1">
        <v>-80.771738600500001</v>
      </c>
      <c r="AB1040" s="1">
        <v>41.237185223200001</v>
      </c>
      <c r="AC1040" s="1">
        <v>-80.762153297099999</v>
      </c>
    </row>
    <row r="1041" spans="1:29" x14ac:dyDescent="0.25">
      <c r="A1041" s="13">
        <v>89</v>
      </c>
      <c r="B1041" s="22" t="s">
        <v>3201</v>
      </c>
      <c r="C1041" s="17">
        <v>6</v>
      </c>
      <c r="D1041" s="1" t="s">
        <v>808</v>
      </c>
      <c r="E1041" s="1" t="s">
        <v>1940</v>
      </c>
      <c r="F1041" s="1" t="s">
        <v>3228</v>
      </c>
      <c r="G1041" s="1" t="s">
        <v>1429</v>
      </c>
      <c r="H1041" s="21">
        <v>7.3600000000005821</v>
      </c>
      <c r="I1041" s="21">
        <v>0</v>
      </c>
      <c r="J1041" s="1" t="s">
        <v>258</v>
      </c>
      <c r="K1041" s="1" t="s">
        <v>261</v>
      </c>
      <c r="L1041" s="1">
        <v>0</v>
      </c>
      <c r="M1041" s="1">
        <v>4</v>
      </c>
      <c r="N1041" s="1">
        <v>13</v>
      </c>
      <c r="O1041" s="1">
        <v>5</v>
      </c>
      <c r="P1041" s="1">
        <v>26</v>
      </c>
      <c r="Q1041" s="16">
        <v>316.00363372093022</v>
      </c>
      <c r="R1041" s="21">
        <v>8.44491992219948</v>
      </c>
      <c r="S1041" s="21">
        <v>9.5037182181055186</v>
      </c>
      <c r="T1041" s="21">
        <v>1.0587982959060387</v>
      </c>
      <c r="U1041" s="21">
        <v>0.6141266099940641</v>
      </c>
      <c r="V1041" s="21">
        <v>3.9164727165138684</v>
      </c>
      <c r="W1041" s="21">
        <v>3.3023461065198045</v>
      </c>
      <c r="X1041" s="13" t="s">
        <v>2351</v>
      </c>
      <c r="Y10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1" s="1">
        <v>39.583126</v>
      </c>
      <c r="AA1041" s="1">
        <v>-82.953186000000002</v>
      </c>
      <c r="AB1041" s="1">
        <v>0</v>
      </c>
      <c r="AC1041" s="1">
        <v>0</v>
      </c>
    </row>
    <row r="1042" spans="1:29" x14ac:dyDescent="0.25">
      <c r="A1042" s="13">
        <v>365</v>
      </c>
      <c r="B1042" s="22" t="s">
        <v>4937</v>
      </c>
      <c r="C1042" s="17">
        <v>12</v>
      </c>
      <c r="D1042" s="1" t="s">
        <v>785</v>
      </c>
      <c r="E1042" s="1" t="s">
        <v>3848</v>
      </c>
      <c r="F1042" s="1" t="s">
        <v>4542</v>
      </c>
      <c r="G1042" s="1" t="s">
        <v>3917</v>
      </c>
      <c r="H1042" s="1">
        <v>11.9</v>
      </c>
      <c r="I1042" s="1">
        <v>12.4</v>
      </c>
      <c r="J1042" s="1" t="s">
        <v>3190</v>
      </c>
      <c r="K1042" s="1" t="s">
        <v>4985</v>
      </c>
      <c r="L1042" s="1">
        <v>0</v>
      </c>
      <c r="M1042" s="1">
        <v>5</v>
      </c>
      <c r="N1042" s="1">
        <v>4</v>
      </c>
      <c r="O1042" s="1">
        <v>12</v>
      </c>
      <c r="P1042" s="1">
        <v>47</v>
      </c>
      <c r="Q1042" s="16">
        <v>354.82094840116281</v>
      </c>
      <c r="R1042" s="21">
        <v>0.87153977582375175</v>
      </c>
      <c r="S1042" s="21">
        <v>26.92299084978848</v>
      </c>
      <c r="T1042" s="21">
        <v>26.051451073964728</v>
      </c>
      <c r="U1042" s="21">
        <v>5.3975835110138634E-2</v>
      </c>
      <c r="V1042" s="21">
        <v>3.9112723723476472</v>
      </c>
      <c r="W1042" s="21">
        <v>3.8572965372375085</v>
      </c>
      <c r="X1042" s="13" t="s">
        <v>2351</v>
      </c>
      <c r="Y10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2" s="1">
        <v>41.4389380235</v>
      </c>
      <c r="AA1042" s="1">
        <v>-81.801922377699995</v>
      </c>
      <c r="AB1042" s="1">
        <v>41.438814775200001</v>
      </c>
      <c r="AC1042" s="1">
        <v>-81.792321298999994</v>
      </c>
    </row>
    <row r="1043" spans="1:29" x14ac:dyDescent="0.25">
      <c r="A1043" s="13">
        <v>366</v>
      </c>
      <c r="B1043" s="22" t="s">
        <v>4937</v>
      </c>
      <c r="C1043" s="17">
        <v>7</v>
      </c>
      <c r="D1043" s="1" t="s">
        <v>3196</v>
      </c>
      <c r="E1043" s="1" t="s">
        <v>4505</v>
      </c>
      <c r="F1043" s="1" t="s">
        <v>4519</v>
      </c>
      <c r="G1043" s="1" t="s">
        <v>3918</v>
      </c>
      <c r="H1043" s="1">
        <v>2.8</v>
      </c>
      <c r="I1043" s="1">
        <v>3.3</v>
      </c>
      <c r="J1043" s="1" t="s">
        <v>3190</v>
      </c>
      <c r="K1043" s="1" t="s">
        <v>4980</v>
      </c>
      <c r="L1043" s="1">
        <v>1</v>
      </c>
      <c r="M1043" s="1">
        <v>2</v>
      </c>
      <c r="N1043" s="1">
        <v>8</v>
      </c>
      <c r="O1043" s="1">
        <v>3</v>
      </c>
      <c r="P1043" s="1">
        <v>47</v>
      </c>
      <c r="Q1043" s="16">
        <v>249.71756904069767</v>
      </c>
      <c r="R1043" s="21">
        <v>1.1758828555021132</v>
      </c>
      <c r="S1043" s="21">
        <v>24.478605300089431</v>
      </c>
      <c r="T1043" s="21">
        <v>23.302722444587317</v>
      </c>
      <c r="U1043" s="21">
        <v>9.1467890284438497E-2</v>
      </c>
      <c r="V1043" s="21">
        <v>3.9103839854063471</v>
      </c>
      <c r="W1043" s="21">
        <v>3.8189160951219088</v>
      </c>
      <c r="X1043" s="13" t="s">
        <v>2351</v>
      </c>
      <c r="Y10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3" s="1">
        <v>39.625781382</v>
      </c>
      <c r="AA1043" s="1">
        <v>-84.229532827400007</v>
      </c>
      <c r="AB1043" s="1">
        <v>39.633005435100003</v>
      </c>
      <c r="AC1043" s="1">
        <v>-84.230133092399996</v>
      </c>
    </row>
    <row r="1044" spans="1:29" x14ac:dyDescent="0.25">
      <c r="A1044" s="13">
        <v>213</v>
      </c>
      <c r="B1044" s="22" t="s">
        <v>4966</v>
      </c>
      <c r="C1044" s="17">
        <v>12</v>
      </c>
      <c r="D1044" s="1" t="s">
        <v>785</v>
      </c>
      <c r="E1044" s="1" t="s">
        <v>4125</v>
      </c>
      <c r="F1044" s="1" t="s">
        <v>4126</v>
      </c>
      <c r="G1044" s="1" t="s">
        <v>4418</v>
      </c>
      <c r="H1044" s="1">
        <v>1.9</v>
      </c>
      <c r="I1044" s="1">
        <v>2.4</v>
      </c>
      <c r="J1044" s="1" t="s">
        <v>3190</v>
      </c>
      <c r="K1044" s="1" t="s">
        <v>4982</v>
      </c>
      <c r="L1044" s="1">
        <v>0</v>
      </c>
      <c r="M1044" s="1">
        <v>2</v>
      </c>
      <c r="N1044" s="1">
        <v>1</v>
      </c>
      <c r="O1044" s="1">
        <v>10</v>
      </c>
      <c r="P1044" s="1">
        <v>21</v>
      </c>
      <c r="Q1044" s="16">
        <v>163.27525436046511</v>
      </c>
      <c r="R1044" s="21">
        <v>0.90659105055754008</v>
      </c>
      <c r="S1044" s="21">
        <v>13.489619623914571</v>
      </c>
      <c r="T1044" s="21">
        <v>12.58302857335703</v>
      </c>
      <c r="U1044" s="21">
        <v>5.0891722823280444E-2</v>
      </c>
      <c r="V1044" s="21">
        <v>3.9098076780607949</v>
      </c>
      <c r="W1044" s="21">
        <v>3.8589159552375145</v>
      </c>
      <c r="X1044" s="13" t="s">
        <v>2351</v>
      </c>
      <c r="Y10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4" s="1">
        <v>41.3974894491</v>
      </c>
      <c r="AA1044" s="1">
        <v>-81.656592298700005</v>
      </c>
      <c r="AB1044" s="1">
        <v>41.395414058299998</v>
      </c>
      <c r="AC1044" s="1">
        <v>-81.647422616</v>
      </c>
    </row>
    <row r="1045" spans="1:29" x14ac:dyDescent="0.25">
      <c r="A1045" s="13">
        <v>367</v>
      </c>
      <c r="B1045" s="22" t="s">
        <v>4937</v>
      </c>
      <c r="C1045" s="17">
        <v>4</v>
      </c>
      <c r="D1045" s="1" t="s">
        <v>795</v>
      </c>
      <c r="E1045" s="1" t="s">
        <v>4520</v>
      </c>
      <c r="F1045" s="1" t="s">
        <v>4521</v>
      </c>
      <c r="G1045" s="1" t="s">
        <v>3922</v>
      </c>
      <c r="H1045" s="1">
        <v>10.6</v>
      </c>
      <c r="I1045" s="1">
        <v>11.1</v>
      </c>
      <c r="J1045" s="1" t="s">
        <v>3190</v>
      </c>
      <c r="K1045" s="1" t="s">
        <v>4986</v>
      </c>
      <c r="L1045" s="1">
        <v>1</v>
      </c>
      <c r="M1045" s="1">
        <v>0</v>
      </c>
      <c r="N1045" s="1">
        <v>4</v>
      </c>
      <c r="O1045" s="1">
        <v>8</v>
      </c>
      <c r="P1045" s="1">
        <v>36</v>
      </c>
      <c r="Q1045" s="16">
        <v>143.36418968023256</v>
      </c>
      <c r="R1045" s="21">
        <v>0.85546735771231663</v>
      </c>
      <c r="S1045" s="21">
        <v>18.605882746502839</v>
      </c>
      <c r="T1045" s="21">
        <v>17.750415388790522</v>
      </c>
      <c r="U1045" s="21">
        <v>5.0598823728765736E-2</v>
      </c>
      <c r="V1045" s="21">
        <v>3.9076642489802973</v>
      </c>
      <c r="W1045" s="21">
        <v>3.8570654252515317</v>
      </c>
      <c r="X1045" s="13" t="s">
        <v>2351</v>
      </c>
      <c r="Y10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5" s="1">
        <v>41.041136910699997</v>
      </c>
      <c r="AA1045" s="1">
        <v>-81.504989379199998</v>
      </c>
      <c r="AB1045" s="1">
        <v>41.048456660200003</v>
      </c>
      <c r="AC1045" s="1">
        <v>-81.505347797100001</v>
      </c>
    </row>
    <row r="1046" spans="1:29" x14ac:dyDescent="0.25">
      <c r="A1046" s="13">
        <v>327</v>
      </c>
      <c r="B1046" s="22" t="s">
        <v>3197</v>
      </c>
      <c r="C1046" s="17">
        <v>2</v>
      </c>
      <c r="D1046" s="1" t="s">
        <v>786</v>
      </c>
      <c r="E1046" s="1" t="s">
        <v>1135</v>
      </c>
      <c r="F1046" s="1" t="s">
        <v>3248</v>
      </c>
      <c r="G1046" s="1" t="s">
        <v>591</v>
      </c>
      <c r="H1046" s="21">
        <v>22.221000000005006</v>
      </c>
      <c r="I1046" s="21">
        <v>0</v>
      </c>
      <c r="J1046" s="1" t="s">
        <v>258</v>
      </c>
      <c r="K1046" s="1" t="s">
        <v>259</v>
      </c>
      <c r="L1046" s="1">
        <v>0</v>
      </c>
      <c r="M1046" s="1">
        <v>1</v>
      </c>
      <c r="N1046" s="1">
        <v>11</v>
      </c>
      <c r="O1046" s="1">
        <v>9</v>
      </c>
      <c r="P1046" s="1">
        <v>58</v>
      </c>
      <c r="Q1046" s="16">
        <v>215.62981468023256</v>
      </c>
      <c r="R1046" s="21">
        <v>7.3649266466496384</v>
      </c>
      <c r="S1046" s="21">
        <v>16.465077618979223</v>
      </c>
      <c r="T1046" s="21">
        <v>9.1001509723295833</v>
      </c>
      <c r="U1046" s="21">
        <v>0.50518107529423095</v>
      </c>
      <c r="V1046" s="21">
        <v>3.9047545789484897</v>
      </c>
      <c r="W1046" s="21">
        <v>3.3995735036542589</v>
      </c>
      <c r="X1046" s="13" t="s">
        <v>2351</v>
      </c>
      <c r="Y10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6" s="1">
        <v>41.633333</v>
      </c>
      <c r="AA1046" s="1">
        <v>-83.590575000000001</v>
      </c>
      <c r="AB1046" s="1">
        <v>0</v>
      </c>
      <c r="AC1046" s="1">
        <v>0</v>
      </c>
    </row>
    <row r="1047" spans="1:29" x14ac:dyDescent="0.25">
      <c r="A1047" s="13">
        <v>328</v>
      </c>
      <c r="B1047" s="22" t="s">
        <v>3197</v>
      </c>
      <c r="C1047" s="17">
        <v>8</v>
      </c>
      <c r="D1047" s="1" t="s">
        <v>788</v>
      </c>
      <c r="E1047" s="1" t="s">
        <v>1136</v>
      </c>
      <c r="F1047" s="1" t="s">
        <v>5486</v>
      </c>
      <c r="G1047" s="1" t="s">
        <v>592</v>
      </c>
      <c r="H1047" s="21">
        <v>0.89999999999417923</v>
      </c>
      <c r="I1047" s="21">
        <v>0</v>
      </c>
      <c r="J1047" s="1" t="s">
        <v>258</v>
      </c>
      <c r="K1047" s="1" t="s">
        <v>259</v>
      </c>
      <c r="L1047" s="1">
        <v>0</v>
      </c>
      <c r="M1047" s="1">
        <v>2</v>
      </c>
      <c r="N1047" s="1">
        <v>10</v>
      </c>
      <c r="O1047" s="1">
        <v>9</v>
      </c>
      <c r="P1047" s="1">
        <v>49</v>
      </c>
      <c r="Q1047" s="16">
        <v>245.75962936046511</v>
      </c>
      <c r="R1047" s="21">
        <v>10.12236857296668</v>
      </c>
      <c r="S1047" s="21">
        <v>13.86701000842922</v>
      </c>
      <c r="T1047" s="21">
        <v>3.7446414354625404</v>
      </c>
      <c r="U1047" s="21">
        <v>0.69432178832929259</v>
      </c>
      <c r="V1047" s="21">
        <v>3.9047422473809288</v>
      </c>
      <c r="W1047" s="21">
        <v>3.2104204590516363</v>
      </c>
      <c r="X1047" s="13" t="s">
        <v>2351</v>
      </c>
      <c r="Y10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7" s="1">
        <v>39.314537000000001</v>
      </c>
      <c r="AA1047" s="1">
        <v>-84.487977999999998</v>
      </c>
      <c r="AB1047" s="1">
        <v>0</v>
      </c>
      <c r="AC1047" s="1">
        <v>0</v>
      </c>
    </row>
    <row r="1048" spans="1:29" x14ac:dyDescent="0.25">
      <c r="A1048" s="13">
        <v>368</v>
      </c>
      <c r="B1048" s="22" t="s">
        <v>4937</v>
      </c>
      <c r="C1048" s="17">
        <v>6</v>
      </c>
      <c r="D1048" s="1" t="s">
        <v>784</v>
      </c>
      <c r="E1048" s="1" t="s">
        <v>4491</v>
      </c>
      <c r="F1048" s="1" t="s">
        <v>4492</v>
      </c>
      <c r="G1048" s="1" t="s">
        <v>4564</v>
      </c>
      <c r="H1048" s="1">
        <v>7.3</v>
      </c>
      <c r="I1048" s="1">
        <v>7.8</v>
      </c>
      <c r="J1048" s="1" t="s">
        <v>3190</v>
      </c>
      <c r="K1048" s="1" t="s">
        <v>4985</v>
      </c>
      <c r="L1048" s="1">
        <v>0</v>
      </c>
      <c r="M1048" s="1">
        <v>2</v>
      </c>
      <c r="N1048" s="1">
        <v>11</v>
      </c>
      <c r="O1048" s="1">
        <v>3</v>
      </c>
      <c r="P1048" s="1">
        <v>19</v>
      </c>
      <c r="Q1048" s="16">
        <v>195.68150436046511</v>
      </c>
      <c r="R1048" s="21">
        <v>1.1940892268630585</v>
      </c>
      <c r="S1048" s="21">
        <v>15.095038399666857</v>
      </c>
      <c r="T1048" s="21">
        <v>13.900949172803799</v>
      </c>
      <c r="U1048" s="21">
        <v>8.2046086298746629E-2</v>
      </c>
      <c r="V1048" s="21">
        <v>3.9042322339030564</v>
      </c>
      <c r="W1048" s="21">
        <v>3.82218614760431</v>
      </c>
      <c r="X1048" s="13" t="s">
        <v>2351</v>
      </c>
      <c r="Y10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8" s="1">
        <v>39.981272366299997</v>
      </c>
      <c r="AA1048" s="1">
        <v>-82.943060173999996</v>
      </c>
      <c r="AB1048" s="1">
        <v>39.9872551339</v>
      </c>
      <c r="AC1048" s="1">
        <v>-82.938723474300005</v>
      </c>
    </row>
    <row r="1049" spans="1:29" x14ac:dyDescent="0.25">
      <c r="A1049" s="13">
        <v>369</v>
      </c>
      <c r="B1049" s="22" t="s">
        <v>4937</v>
      </c>
      <c r="C1049" s="17">
        <v>8</v>
      </c>
      <c r="D1049" s="1" t="s">
        <v>787</v>
      </c>
      <c r="E1049" s="1" t="s">
        <v>3894</v>
      </c>
      <c r="F1049" s="1" t="s">
        <v>3895</v>
      </c>
      <c r="G1049" s="1" t="s">
        <v>3923</v>
      </c>
      <c r="H1049" s="1">
        <v>29</v>
      </c>
      <c r="I1049" s="1">
        <v>29.5</v>
      </c>
      <c r="J1049" s="1" t="s">
        <v>3190</v>
      </c>
      <c r="K1049" s="1" t="s">
        <v>4986</v>
      </c>
      <c r="L1049" s="1">
        <v>0</v>
      </c>
      <c r="M1049" s="1">
        <v>2</v>
      </c>
      <c r="N1049" s="1">
        <v>3</v>
      </c>
      <c r="O1049" s="1">
        <v>7</v>
      </c>
      <c r="P1049" s="1">
        <v>43</v>
      </c>
      <c r="Q1049" s="16">
        <v>185.05650436046511</v>
      </c>
      <c r="R1049" s="21">
        <v>1.03365078979724</v>
      </c>
      <c r="S1049" s="21">
        <v>21.943116829678903</v>
      </c>
      <c r="T1049" s="21">
        <v>20.909466039881664</v>
      </c>
      <c r="U1049" s="21">
        <v>5.1998179335335605E-2</v>
      </c>
      <c r="V1049" s="21">
        <v>3.9040702825379303</v>
      </c>
      <c r="W1049" s="21">
        <v>3.8520721032025946</v>
      </c>
      <c r="X1049" s="13" t="s">
        <v>2351</v>
      </c>
      <c r="Y10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49" s="1">
        <v>39.290572293399997</v>
      </c>
      <c r="AA1049" s="1">
        <v>-84.383702555200003</v>
      </c>
      <c r="AB1049" s="1">
        <v>39.288234809899997</v>
      </c>
      <c r="AC1049" s="1">
        <v>-84.374971952999999</v>
      </c>
    </row>
    <row r="1050" spans="1:29" x14ac:dyDescent="0.25">
      <c r="A1050" s="13">
        <v>329</v>
      </c>
      <c r="B1050" s="22" t="s">
        <v>3197</v>
      </c>
      <c r="C1050" s="17">
        <v>8</v>
      </c>
      <c r="D1050" s="1" t="s">
        <v>792</v>
      </c>
      <c r="E1050" s="1" t="s">
        <v>1137</v>
      </c>
      <c r="F1050" s="1" t="s">
        <v>5717</v>
      </c>
      <c r="G1050" s="1" t="s">
        <v>593</v>
      </c>
      <c r="H1050" s="21">
        <v>0</v>
      </c>
      <c r="I1050" s="21">
        <v>0</v>
      </c>
      <c r="J1050" s="1" t="s">
        <v>258</v>
      </c>
      <c r="K1050" s="1" t="s">
        <v>259</v>
      </c>
      <c r="L1050" s="1">
        <v>0</v>
      </c>
      <c r="M1050" s="1">
        <v>2</v>
      </c>
      <c r="N1050" s="1">
        <v>14</v>
      </c>
      <c r="O1050" s="1">
        <v>5</v>
      </c>
      <c r="P1050" s="1">
        <v>65</v>
      </c>
      <c r="Q1050" s="16">
        <v>270.19712936046511</v>
      </c>
      <c r="R1050" s="21">
        <v>10.315987913685925</v>
      </c>
      <c r="S1050" s="21">
        <v>17.238930404107595</v>
      </c>
      <c r="T1050" s="21">
        <v>6.9229424904216703</v>
      </c>
      <c r="U1050" s="21">
        <v>0.70760268458734354</v>
      </c>
      <c r="V1050" s="21">
        <v>3.9034730853400381</v>
      </c>
      <c r="W1050" s="21">
        <v>3.1958704007526944</v>
      </c>
      <c r="X1050" s="13" t="s">
        <v>2351</v>
      </c>
      <c r="Y10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0" s="1">
        <v>39.697173999999997</v>
      </c>
      <c r="AA1050" s="1">
        <v>-84.105984000000007</v>
      </c>
      <c r="AB1050" s="1">
        <v>0</v>
      </c>
      <c r="AC1050" s="1">
        <v>0</v>
      </c>
    </row>
    <row r="1051" spans="1:29" x14ac:dyDescent="0.25">
      <c r="A1051" s="13">
        <v>214</v>
      </c>
      <c r="B1051" s="22" t="s">
        <v>4966</v>
      </c>
      <c r="C1051" s="17">
        <v>12</v>
      </c>
      <c r="D1051" s="1" t="s">
        <v>794</v>
      </c>
      <c r="E1051" s="1" t="s">
        <v>4127</v>
      </c>
      <c r="F1051" s="1" t="s">
        <v>4128</v>
      </c>
      <c r="G1051" s="1" t="s">
        <v>4419</v>
      </c>
      <c r="H1051" s="1">
        <v>2.2000000000000002</v>
      </c>
      <c r="I1051" s="1">
        <v>2.7</v>
      </c>
      <c r="J1051" s="1" t="s">
        <v>3190</v>
      </c>
      <c r="K1051" s="1" t="s">
        <v>4982</v>
      </c>
      <c r="L1051" s="1">
        <v>0</v>
      </c>
      <c r="M1051" s="1">
        <v>0</v>
      </c>
      <c r="N1051" s="1">
        <v>10</v>
      </c>
      <c r="O1051" s="1">
        <v>4</v>
      </c>
      <c r="P1051" s="1">
        <v>74</v>
      </c>
      <c r="Q1051" s="16">
        <v>157.21875</v>
      </c>
      <c r="R1051" s="21">
        <v>0.82371053475007305</v>
      </c>
      <c r="S1051" s="21">
        <v>35.406136523957649</v>
      </c>
      <c r="T1051" s="21">
        <v>34.582425989207579</v>
      </c>
      <c r="U1051" s="21">
        <v>4.6827303124691473E-2</v>
      </c>
      <c r="V1051" s="21">
        <v>3.9027093692361814</v>
      </c>
      <c r="W1051" s="21">
        <v>3.8558820661114899</v>
      </c>
      <c r="X1051" s="13" t="s">
        <v>2351</v>
      </c>
      <c r="Y10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1" s="1">
        <v>41.601546072799998</v>
      </c>
      <c r="AA1051" s="1">
        <v>-81.439917015399999</v>
      </c>
      <c r="AB1051" s="1">
        <v>41.608773082399999</v>
      </c>
      <c r="AC1051" s="1">
        <v>-81.439799428599997</v>
      </c>
    </row>
    <row r="1052" spans="1:29" x14ac:dyDescent="0.25">
      <c r="A1052" s="13">
        <v>215</v>
      </c>
      <c r="B1052" s="22" t="s">
        <v>4966</v>
      </c>
      <c r="C1052" s="17">
        <v>8</v>
      </c>
      <c r="D1052" s="1" t="s">
        <v>787</v>
      </c>
      <c r="E1052" s="1" t="s">
        <v>4129</v>
      </c>
      <c r="F1052" s="1" t="s">
        <v>3985</v>
      </c>
      <c r="G1052" s="1" t="s">
        <v>3722</v>
      </c>
      <c r="H1052" s="1">
        <v>9.5</v>
      </c>
      <c r="I1052" s="1">
        <v>10</v>
      </c>
      <c r="J1052" s="1" t="s">
        <v>3190</v>
      </c>
      <c r="K1052" s="1" t="s">
        <v>4982</v>
      </c>
      <c r="L1052" s="1">
        <v>0</v>
      </c>
      <c r="M1052" s="1">
        <v>1</v>
      </c>
      <c r="N1052" s="1">
        <v>14</v>
      </c>
      <c r="O1052" s="1">
        <v>4</v>
      </c>
      <c r="P1052" s="1">
        <v>85</v>
      </c>
      <c r="Q1052" s="16">
        <v>240.08293968023256</v>
      </c>
      <c r="R1052" s="21">
        <v>0.65448970951836061</v>
      </c>
      <c r="S1052" s="21">
        <v>37.792468567905665</v>
      </c>
      <c r="T1052" s="21">
        <v>37.137978858387307</v>
      </c>
      <c r="U1052" s="21">
        <v>3.6675076723373425E-2</v>
      </c>
      <c r="V1052" s="21">
        <v>3.9025392898943752</v>
      </c>
      <c r="W1052" s="21">
        <v>3.8658642131710019</v>
      </c>
      <c r="X1052" s="13" t="s">
        <v>2351</v>
      </c>
      <c r="Y10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2" s="1">
        <v>39.2143901683</v>
      </c>
      <c r="AA1052" s="1">
        <v>-84.549025603999993</v>
      </c>
      <c r="AB1052" s="1">
        <v>39.221594862800004</v>
      </c>
      <c r="AC1052" s="1">
        <v>-84.549160955800005</v>
      </c>
    </row>
    <row r="1053" spans="1:29" x14ac:dyDescent="0.25">
      <c r="A1053" s="13">
        <v>330</v>
      </c>
      <c r="B1053" s="22" t="s">
        <v>3197</v>
      </c>
      <c r="C1053" s="17">
        <v>12</v>
      </c>
      <c r="D1053" s="1" t="s">
        <v>785</v>
      </c>
      <c r="E1053" s="1" t="s">
        <v>1138</v>
      </c>
      <c r="F1053" s="1" t="s">
        <v>5718</v>
      </c>
      <c r="G1053" s="1" t="s">
        <v>594</v>
      </c>
      <c r="H1053" s="21">
        <v>10.274999999994179</v>
      </c>
      <c r="I1053" s="21">
        <v>0</v>
      </c>
      <c r="J1053" s="1" t="s">
        <v>258</v>
      </c>
      <c r="K1053" s="1" t="s">
        <v>259</v>
      </c>
      <c r="L1053" s="1">
        <v>0</v>
      </c>
      <c r="M1053" s="1">
        <v>2</v>
      </c>
      <c r="N1053" s="1">
        <v>11</v>
      </c>
      <c r="O1053" s="1">
        <v>9</v>
      </c>
      <c r="P1053" s="1">
        <v>43</v>
      </c>
      <c r="Q1053" s="16">
        <v>246.30650436046511</v>
      </c>
      <c r="R1053" s="21">
        <v>7.5453930536151566</v>
      </c>
      <c r="S1053" s="21">
        <v>12.813543080540125</v>
      </c>
      <c r="T1053" s="21">
        <v>5.2681500269249684</v>
      </c>
      <c r="U1053" s="21">
        <v>0.51755977475715098</v>
      </c>
      <c r="V1053" s="21">
        <v>3.9010461608143738</v>
      </c>
      <c r="W1053" s="21">
        <v>3.3834863860572231</v>
      </c>
      <c r="X1053" s="13" t="s">
        <v>2351</v>
      </c>
      <c r="Y10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3" s="1">
        <v>41.402742000000003</v>
      </c>
      <c r="AA1053" s="1">
        <v>-81.552707999999996</v>
      </c>
      <c r="AB1053" s="1">
        <v>0</v>
      </c>
      <c r="AC1053" s="1">
        <v>0</v>
      </c>
    </row>
    <row r="1054" spans="1:29" x14ac:dyDescent="0.25">
      <c r="A1054" s="13">
        <v>216</v>
      </c>
      <c r="B1054" s="22" t="s">
        <v>4966</v>
      </c>
      <c r="C1054" s="17">
        <v>6</v>
      </c>
      <c r="D1054" s="1" t="s">
        <v>784</v>
      </c>
      <c r="E1054" s="1" t="s">
        <v>4108</v>
      </c>
      <c r="F1054" s="1" t="s">
        <v>4109</v>
      </c>
      <c r="G1054" s="1" t="s">
        <v>4412</v>
      </c>
      <c r="H1054" s="1">
        <v>5.7</v>
      </c>
      <c r="I1054" s="1">
        <v>6.2</v>
      </c>
      <c r="J1054" s="1" t="s">
        <v>3190</v>
      </c>
      <c r="K1054" s="1" t="s">
        <v>4982</v>
      </c>
      <c r="L1054" s="1">
        <v>0</v>
      </c>
      <c r="M1054" s="1">
        <v>0</v>
      </c>
      <c r="N1054" s="1">
        <v>13</v>
      </c>
      <c r="O1054" s="1">
        <v>5</v>
      </c>
      <c r="P1054" s="1">
        <v>59</v>
      </c>
      <c r="Q1054" s="16">
        <v>166.296875</v>
      </c>
      <c r="R1054" s="21">
        <v>0.66503585765374573</v>
      </c>
      <c r="S1054" s="21">
        <v>30.407205400898373</v>
      </c>
      <c r="T1054" s="21">
        <v>29.742169543244628</v>
      </c>
      <c r="U1054" s="21">
        <v>3.7264589693491092E-2</v>
      </c>
      <c r="V1054" s="21">
        <v>3.8993915286839576</v>
      </c>
      <c r="W1054" s="21">
        <v>3.8621269389904667</v>
      </c>
      <c r="X1054" s="13" t="s">
        <v>2351</v>
      </c>
      <c r="Y10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4" s="1">
        <v>39.9421792805</v>
      </c>
      <c r="AA1054" s="1">
        <v>-82.831996619700007</v>
      </c>
      <c r="AB1054" s="1">
        <v>39.942570550699998</v>
      </c>
      <c r="AC1054" s="1">
        <v>-82.822708496000004</v>
      </c>
    </row>
    <row r="1055" spans="1:29" x14ac:dyDescent="0.25">
      <c r="A1055" s="13">
        <v>90</v>
      </c>
      <c r="B1055" s="22" t="s">
        <v>3201</v>
      </c>
      <c r="C1055" s="17">
        <v>8</v>
      </c>
      <c r="D1055" s="1" t="s">
        <v>788</v>
      </c>
      <c r="E1055" s="1" t="s">
        <v>1941</v>
      </c>
      <c r="F1055" s="1" t="s">
        <v>5308</v>
      </c>
      <c r="G1055" s="1" t="s">
        <v>1430</v>
      </c>
      <c r="H1055" s="21">
        <v>1.260999999998603</v>
      </c>
      <c r="I1055" s="21">
        <v>0</v>
      </c>
      <c r="J1055" s="1" t="s">
        <v>258</v>
      </c>
      <c r="K1055" s="1" t="s">
        <v>259</v>
      </c>
      <c r="L1055" s="1">
        <v>0</v>
      </c>
      <c r="M1055" s="1">
        <v>0</v>
      </c>
      <c r="N1055" s="1">
        <v>9</v>
      </c>
      <c r="O1055" s="1">
        <v>13</v>
      </c>
      <c r="P1055" s="1">
        <v>95</v>
      </c>
      <c r="Q1055" s="16">
        <v>211.609375</v>
      </c>
      <c r="R1055" s="21">
        <v>8.2489316335848777</v>
      </c>
      <c r="S1055" s="21">
        <v>23.248231506093497</v>
      </c>
      <c r="T1055" s="21">
        <v>14.999299872508619</v>
      </c>
      <c r="U1055" s="21">
        <v>0.57571085454289495</v>
      </c>
      <c r="V1055" s="21">
        <v>3.8983545193704261</v>
      </c>
      <c r="W1055" s="21">
        <v>3.322643664827531</v>
      </c>
      <c r="X1055" s="13" t="s">
        <v>2351</v>
      </c>
      <c r="Y10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5" s="1">
        <v>39.368675000000003</v>
      </c>
      <c r="AA1055" s="1">
        <v>-84.361605999999995</v>
      </c>
      <c r="AB1055" s="1">
        <v>0</v>
      </c>
      <c r="AC1055" s="1">
        <v>0</v>
      </c>
    </row>
    <row r="1056" spans="1:29" x14ac:dyDescent="0.25">
      <c r="A1056" s="13">
        <v>49</v>
      </c>
      <c r="B1056" s="22" t="s">
        <v>4967</v>
      </c>
      <c r="C1056" s="17">
        <v>6</v>
      </c>
      <c r="D1056" s="1" t="s">
        <v>784</v>
      </c>
      <c r="E1056" s="1" t="s">
        <v>4590</v>
      </c>
      <c r="F1056" s="1" t="s">
        <v>4297</v>
      </c>
      <c r="G1056" s="1" t="s">
        <v>3709</v>
      </c>
      <c r="H1056" s="1">
        <v>15.9</v>
      </c>
      <c r="I1056" s="1">
        <v>16.399999999999999</v>
      </c>
      <c r="J1056" s="1" t="s">
        <v>3190</v>
      </c>
      <c r="K1056" s="1" t="s">
        <v>4984</v>
      </c>
      <c r="L1056" s="1">
        <v>0</v>
      </c>
      <c r="M1056" s="1">
        <v>1</v>
      </c>
      <c r="N1056" s="1">
        <v>8</v>
      </c>
      <c r="O1056" s="1">
        <v>12</v>
      </c>
      <c r="P1056" s="1">
        <v>27</v>
      </c>
      <c r="Q1056" s="16">
        <v>178.30168968023256</v>
      </c>
      <c r="R1056" s="21">
        <v>0.42683652465237509</v>
      </c>
      <c r="S1056" s="21">
        <v>11.573036296163425</v>
      </c>
      <c r="T1056" s="21">
        <v>11.14619977151105</v>
      </c>
      <c r="U1056" s="21">
        <v>3.0597910278540485E-2</v>
      </c>
      <c r="V1056" s="21">
        <v>3.8977144198809892</v>
      </c>
      <c r="W1056" s="21">
        <v>3.8671165096024489</v>
      </c>
      <c r="X1056" s="13" t="s">
        <v>2351</v>
      </c>
      <c r="Y10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6" s="1">
        <v>40.082245928500001</v>
      </c>
      <c r="AA1056" s="1">
        <v>-82.904395966400003</v>
      </c>
      <c r="AB1056" s="1">
        <v>40.081566286700003</v>
      </c>
      <c r="AC1056" s="1">
        <v>-82.895017910500002</v>
      </c>
    </row>
    <row r="1057" spans="1:29" x14ac:dyDescent="0.25">
      <c r="A1057" s="13">
        <v>217</v>
      </c>
      <c r="B1057" s="22" t="s">
        <v>4966</v>
      </c>
      <c r="C1057" s="17">
        <v>4</v>
      </c>
      <c r="D1057" s="1" t="s">
        <v>800</v>
      </c>
      <c r="E1057" s="1" t="s">
        <v>3271</v>
      </c>
      <c r="F1057" s="1" t="s">
        <v>4130</v>
      </c>
      <c r="G1057" s="1" t="s">
        <v>3721</v>
      </c>
      <c r="H1057" s="1">
        <v>23.2</v>
      </c>
      <c r="I1057" s="1">
        <v>23.7</v>
      </c>
      <c r="J1057" s="1" t="s">
        <v>3190</v>
      </c>
      <c r="K1057" s="1" t="s">
        <v>4981</v>
      </c>
      <c r="L1057" s="1">
        <v>0</v>
      </c>
      <c r="M1057" s="1">
        <v>1</v>
      </c>
      <c r="N1057" s="1">
        <v>8</v>
      </c>
      <c r="O1057" s="1">
        <v>3</v>
      </c>
      <c r="P1057" s="1">
        <v>15</v>
      </c>
      <c r="Q1057" s="16">
        <v>126.36418968023256</v>
      </c>
      <c r="R1057" s="21">
        <v>1.7539478795551888</v>
      </c>
      <c r="S1057" s="21">
        <v>9.8431131776047458</v>
      </c>
      <c r="T1057" s="21">
        <v>8.0891652980495579</v>
      </c>
      <c r="U1057" s="21">
        <v>0.10325247560170007</v>
      </c>
      <c r="V1057" s="21">
        <v>3.8952997808819521</v>
      </c>
      <c r="W1057" s="21">
        <v>3.7920473052802519</v>
      </c>
      <c r="X1057" s="13" t="s">
        <v>2351</v>
      </c>
      <c r="Y10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7" s="1">
        <v>40.829808092500002</v>
      </c>
      <c r="AA1057" s="1">
        <v>-81.381198439200006</v>
      </c>
      <c r="AB1057" s="1">
        <v>40.828910663099997</v>
      </c>
      <c r="AC1057" s="1">
        <v>-81.371732712300002</v>
      </c>
    </row>
    <row r="1058" spans="1:29" x14ac:dyDescent="0.25">
      <c r="A1058" s="13">
        <v>370</v>
      </c>
      <c r="B1058" s="22" t="s">
        <v>4937</v>
      </c>
      <c r="C1058" s="17">
        <v>6</v>
      </c>
      <c r="D1058" s="1" t="s">
        <v>784</v>
      </c>
      <c r="E1058" s="1" t="s">
        <v>3848</v>
      </c>
      <c r="F1058" s="1" t="s">
        <v>3873</v>
      </c>
      <c r="G1058" s="1" t="s">
        <v>3917</v>
      </c>
      <c r="H1058" s="1">
        <v>23.4</v>
      </c>
      <c r="I1058" s="1">
        <v>23.9</v>
      </c>
      <c r="J1058" s="1" t="s">
        <v>3190</v>
      </c>
      <c r="K1058" s="1" t="s">
        <v>4988</v>
      </c>
      <c r="L1058" s="1">
        <v>0</v>
      </c>
      <c r="M1058" s="1">
        <v>3</v>
      </c>
      <c r="N1058" s="1">
        <v>8</v>
      </c>
      <c r="O1058" s="1">
        <v>3</v>
      </c>
      <c r="P1058" s="1">
        <v>13</v>
      </c>
      <c r="Q1058" s="16">
        <v>215.71756904069767</v>
      </c>
      <c r="R1058" s="21">
        <v>1.2966361338201657</v>
      </c>
      <c r="S1058" s="21">
        <v>10.425000175178397</v>
      </c>
      <c r="T1058" s="21">
        <v>9.1283640413582319</v>
      </c>
      <c r="U1058" s="21">
        <v>9.94118897071542E-2</v>
      </c>
      <c r="V1058" s="21">
        <v>3.8948922290059151</v>
      </c>
      <c r="W1058" s="21">
        <v>3.7954803392987611</v>
      </c>
      <c r="X1058" s="13" t="s">
        <v>2351</v>
      </c>
      <c r="Y10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8" s="1">
        <v>40.045483714699998</v>
      </c>
      <c r="AA1058" s="1">
        <v>-82.997203900800002</v>
      </c>
      <c r="AB1058" s="1">
        <v>40.052716501699997</v>
      </c>
      <c r="AC1058" s="1">
        <v>-82.997725183300005</v>
      </c>
    </row>
    <row r="1059" spans="1:29" x14ac:dyDescent="0.25">
      <c r="A1059" s="13">
        <v>371</v>
      </c>
      <c r="B1059" s="22" t="s">
        <v>4937</v>
      </c>
      <c r="C1059" s="17">
        <v>12</v>
      </c>
      <c r="D1059" s="1" t="s">
        <v>785</v>
      </c>
      <c r="E1059" s="1" t="s">
        <v>4499</v>
      </c>
      <c r="F1059" s="1" t="s">
        <v>4513</v>
      </c>
      <c r="G1059" s="1" t="s">
        <v>4566</v>
      </c>
      <c r="H1059" s="1">
        <v>16.600000000000001</v>
      </c>
      <c r="I1059" s="1">
        <v>17.100000000000001</v>
      </c>
      <c r="J1059" s="1" t="s">
        <v>3190</v>
      </c>
      <c r="K1059" s="1" t="s">
        <v>4987</v>
      </c>
      <c r="L1059" s="1">
        <v>0</v>
      </c>
      <c r="M1059" s="1">
        <v>3</v>
      </c>
      <c r="N1059" s="1">
        <v>5</v>
      </c>
      <c r="O1059" s="1">
        <v>3</v>
      </c>
      <c r="P1059" s="1">
        <v>34</v>
      </c>
      <c r="Q1059" s="16">
        <v>217.07694404069767</v>
      </c>
      <c r="R1059" s="21">
        <v>1.1954082055660387</v>
      </c>
      <c r="S1059" s="21">
        <v>17.580596752041192</v>
      </c>
      <c r="T1059" s="21">
        <v>16.385188546475153</v>
      </c>
      <c r="U1059" s="21">
        <v>9.1789880855891237E-2</v>
      </c>
      <c r="V1059" s="21">
        <v>3.8940243119408837</v>
      </c>
      <c r="W1059" s="21">
        <v>3.8022344310849925</v>
      </c>
      <c r="X1059" s="13" t="s">
        <v>2351</v>
      </c>
      <c r="Y10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59" s="1">
        <v>41.4120386118</v>
      </c>
      <c r="AA1059" s="1">
        <v>-81.671185137600006</v>
      </c>
      <c r="AB1059" s="1">
        <v>41.409682587500001</v>
      </c>
      <c r="AC1059" s="1">
        <v>-81.662185230299997</v>
      </c>
    </row>
    <row r="1060" spans="1:29" x14ac:dyDescent="0.25">
      <c r="A1060" s="13">
        <v>331</v>
      </c>
      <c r="B1060" s="22" t="s">
        <v>3197</v>
      </c>
      <c r="C1060" s="17">
        <v>12</v>
      </c>
      <c r="D1060" s="1" t="s">
        <v>785</v>
      </c>
      <c r="E1060" s="1" t="s">
        <v>1139</v>
      </c>
      <c r="F1060" s="1" t="s">
        <v>5582</v>
      </c>
      <c r="G1060" s="1" t="s">
        <v>595</v>
      </c>
      <c r="H1060" s="21">
        <v>5.907999999995809</v>
      </c>
      <c r="I1060" s="21">
        <v>0</v>
      </c>
      <c r="J1060" s="1" t="s">
        <v>258</v>
      </c>
      <c r="K1060" s="1" t="s">
        <v>261</v>
      </c>
      <c r="L1060" s="1">
        <v>0</v>
      </c>
      <c r="M1060" s="1">
        <v>1</v>
      </c>
      <c r="N1060" s="1">
        <v>3</v>
      </c>
      <c r="O1060" s="1">
        <v>18</v>
      </c>
      <c r="P1060" s="1">
        <v>40</v>
      </c>
      <c r="Q1060" s="16">
        <v>185.19231468023256</v>
      </c>
      <c r="R1060" s="21">
        <v>7.4366036179663739</v>
      </c>
      <c r="S1060" s="21">
        <v>12.312899755224924</v>
      </c>
      <c r="T1060" s="21">
        <v>4.8762961372585503</v>
      </c>
      <c r="U1060" s="21">
        <v>0.51692926506027503</v>
      </c>
      <c r="V1060" s="21">
        <v>3.8926585396071052</v>
      </c>
      <c r="W1060" s="21">
        <v>3.3757292745468304</v>
      </c>
      <c r="X1060" s="13" t="s">
        <v>2351</v>
      </c>
      <c r="Y10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0" s="1">
        <v>41.435136</v>
      </c>
      <c r="AA1060" s="1">
        <v>-81.526373000000007</v>
      </c>
      <c r="AB1060" s="1">
        <v>0</v>
      </c>
      <c r="AC1060" s="1">
        <v>0</v>
      </c>
    </row>
    <row r="1061" spans="1:29" x14ac:dyDescent="0.25">
      <c r="A1061" s="13">
        <v>218</v>
      </c>
      <c r="B1061" s="22" t="s">
        <v>4966</v>
      </c>
      <c r="C1061" s="17">
        <v>7</v>
      </c>
      <c r="D1061" s="1" t="s">
        <v>789</v>
      </c>
      <c r="E1061" s="1" t="s">
        <v>4131</v>
      </c>
      <c r="F1061" s="1" t="s">
        <v>4132</v>
      </c>
      <c r="G1061" s="1" t="s">
        <v>4420</v>
      </c>
      <c r="H1061" s="1">
        <v>10.5</v>
      </c>
      <c r="I1061" s="1">
        <v>11</v>
      </c>
      <c r="J1061" s="1" t="s">
        <v>3190</v>
      </c>
      <c r="K1061" s="1" t="s">
        <v>4982</v>
      </c>
      <c r="L1061" s="1">
        <v>0</v>
      </c>
      <c r="M1061" s="1">
        <v>0</v>
      </c>
      <c r="N1061" s="1">
        <v>9</v>
      </c>
      <c r="O1061" s="1">
        <v>9</v>
      </c>
      <c r="P1061" s="1">
        <v>24</v>
      </c>
      <c r="Q1061" s="16">
        <v>122.859375</v>
      </c>
      <c r="R1061" s="21">
        <v>0.61115488786328975</v>
      </c>
      <c r="S1061" s="21">
        <v>17.8361764309061</v>
      </c>
      <c r="T1061" s="21">
        <v>17.225021543042811</v>
      </c>
      <c r="U1061" s="21">
        <v>3.4252481510705958E-2</v>
      </c>
      <c r="V1061" s="21">
        <v>3.8919328383142431</v>
      </c>
      <c r="W1061" s="21">
        <v>3.8576803568035372</v>
      </c>
      <c r="X1061" s="13" t="s">
        <v>2351</v>
      </c>
      <c r="Y10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1" s="1">
        <v>39.9319872174</v>
      </c>
      <c r="AA1061" s="1">
        <v>-83.833322991299994</v>
      </c>
      <c r="AB1061" s="1">
        <v>39.939002284700003</v>
      </c>
      <c r="AC1061" s="1">
        <v>-83.835501633099994</v>
      </c>
    </row>
    <row r="1062" spans="1:29" x14ac:dyDescent="0.25">
      <c r="A1062" s="13">
        <v>372</v>
      </c>
      <c r="B1062" s="22" t="s">
        <v>4937</v>
      </c>
      <c r="C1062" s="17">
        <v>7</v>
      </c>
      <c r="D1062" s="1" t="s">
        <v>3196</v>
      </c>
      <c r="E1062" s="1" t="s">
        <v>4505</v>
      </c>
      <c r="F1062" s="1" t="s">
        <v>4519</v>
      </c>
      <c r="G1062" s="1" t="s">
        <v>3918</v>
      </c>
      <c r="H1062" s="1">
        <v>3.8</v>
      </c>
      <c r="I1062" s="1">
        <v>4.3</v>
      </c>
      <c r="J1062" s="1" t="s">
        <v>3190</v>
      </c>
      <c r="K1062" s="1" t="s">
        <v>4988</v>
      </c>
      <c r="L1062" s="1">
        <v>0</v>
      </c>
      <c r="M1062" s="1">
        <v>4</v>
      </c>
      <c r="N1062" s="1">
        <v>7</v>
      </c>
      <c r="O1062" s="1">
        <v>3</v>
      </c>
      <c r="P1062" s="1">
        <v>45</v>
      </c>
      <c r="Q1062" s="16">
        <v>286.84738372093022</v>
      </c>
      <c r="R1062" s="21">
        <v>1.1582976831939296</v>
      </c>
      <c r="S1062" s="21">
        <v>23.861162869937282</v>
      </c>
      <c r="T1062" s="21">
        <v>22.702865186743352</v>
      </c>
      <c r="U1062" s="21">
        <v>8.7404318590930369E-2</v>
      </c>
      <c r="V1062" s="21">
        <v>3.8913674245664525</v>
      </c>
      <c r="W1062" s="21">
        <v>3.8039631059755221</v>
      </c>
      <c r="X1062" s="13" t="s">
        <v>2351</v>
      </c>
      <c r="Y10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2" s="1">
        <v>39.640177303500003</v>
      </c>
      <c r="AA1062" s="1">
        <v>-84.231479676899994</v>
      </c>
      <c r="AB1062" s="1">
        <v>39.647348841199999</v>
      </c>
      <c r="AC1062" s="1">
        <v>-84.232818756900002</v>
      </c>
    </row>
    <row r="1063" spans="1:29" x14ac:dyDescent="0.25">
      <c r="A1063" s="13">
        <v>219</v>
      </c>
      <c r="B1063" s="22" t="s">
        <v>4966</v>
      </c>
      <c r="C1063" s="17">
        <v>7</v>
      </c>
      <c r="D1063" s="1" t="s">
        <v>3196</v>
      </c>
      <c r="E1063" s="1" t="s">
        <v>4016</v>
      </c>
      <c r="F1063" s="1" t="s">
        <v>4027</v>
      </c>
      <c r="G1063" s="1" t="s">
        <v>3715</v>
      </c>
      <c r="H1063" s="1">
        <v>16.7</v>
      </c>
      <c r="I1063" s="1">
        <v>17.2</v>
      </c>
      <c r="J1063" s="1" t="s">
        <v>3190</v>
      </c>
      <c r="K1063" s="1" t="s">
        <v>4981</v>
      </c>
      <c r="L1063" s="1">
        <v>0</v>
      </c>
      <c r="M1063" s="1">
        <v>2</v>
      </c>
      <c r="N1063" s="1">
        <v>3</v>
      </c>
      <c r="O1063" s="1">
        <v>6</v>
      </c>
      <c r="P1063" s="1">
        <v>12</v>
      </c>
      <c r="Q1063" s="16">
        <v>149.61900436046511</v>
      </c>
      <c r="R1063" s="21">
        <v>1.8406308528373529</v>
      </c>
      <c r="S1063" s="21">
        <v>9.0925398682512597</v>
      </c>
      <c r="T1063" s="21">
        <v>7.251909015413907</v>
      </c>
      <c r="U1063" s="21">
        <v>0.10888213384266408</v>
      </c>
      <c r="V1063" s="21">
        <v>3.8905572885930866</v>
      </c>
      <c r="W1063" s="21">
        <v>3.7816751547504226</v>
      </c>
      <c r="X1063" s="13" t="s">
        <v>2351</v>
      </c>
      <c r="Y10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3" s="1">
        <v>39.753044169600003</v>
      </c>
      <c r="AA1063" s="1">
        <v>-84.181540011699994</v>
      </c>
      <c r="AB1063" s="1">
        <v>39.754679395799997</v>
      </c>
      <c r="AC1063" s="1">
        <v>-84.172392025199997</v>
      </c>
    </row>
    <row r="1064" spans="1:29" x14ac:dyDescent="0.25">
      <c r="A1064" s="13">
        <v>50</v>
      </c>
      <c r="B1064" s="22" t="s">
        <v>4967</v>
      </c>
      <c r="C1064" s="17">
        <v>4</v>
      </c>
      <c r="D1064" s="1" t="s">
        <v>795</v>
      </c>
      <c r="E1064" s="1" t="s">
        <v>4575</v>
      </c>
      <c r="F1064" s="1" t="s">
        <v>4086</v>
      </c>
      <c r="G1064" s="1" t="s">
        <v>3707</v>
      </c>
      <c r="H1064" s="1">
        <v>4</v>
      </c>
      <c r="I1064" s="1">
        <v>4.5</v>
      </c>
      <c r="J1064" s="1" t="s">
        <v>3190</v>
      </c>
      <c r="K1064" s="1" t="s">
        <v>4984</v>
      </c>
      <c r="L1064" s="1">
        <v>0</v>
      </c>
      <c r="M1064" s="1">
        <v>0</v>
      </c>
      <c r="N1064" s="1">
        <v>9</v>
      </c>
      <c r="O1064" s="1">
        <v>8</v>
      </c>
      <c r="P1064" s="1">
        <v>44</v>
      </c>
      <c r="Q1064" s="16">
        <v>138.421875</v>
      </c>
      <c r="R1064" s="21">
        <v>0.30724238580288987</v>
      </c>
      <c r="S1064" s="21">
        <v>21.080757927981743</v>
      </c>
      <c r="T1064" s="21">
        <v>20.773515542178853</v>
      </c>
      <c r="U1064" s="21">
        <v>2.2303017154504976E-2</v>
      </c>
      <c r="V1064" s="21">
        <v>3.8896034037103431</v>
      </c>
      <c r="W1064" s="21">
        <v>3.8673003865558382</v>
      </c>
      <c r="X1064" s="13" t="s">
        <v>2351</v>
      </c>
      <c r="Y10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4" s="1">
        <v>41.129286056399998</v>
      </c>
      <c r="AA1064" s="1">
        <v>-81.612334442600002</v>
      </c>
      <c r="AB1064" s="1">
        <v>41.125560591999999</v>
      </c>
      <c r="AC1064" s="1">
        <v>-81.604531199899995</v>
      </c>
    </row>
    <row r="1065" spans="1:29" x14ac:dyDescent="0.25">
      <c r="A1065" s="13">
        <v>373</v>
      </c>
      <c r="B1065" s="22" t="s">
        <v>4937</v>
      </c>
      <c r="C1065" s="17">
        <v>8</v>
      </c>
      <c r="D1065" s="1" t="s">
        <v>806</v>
      </c>
      <c r="E1065" s="1" t="s">
        <v>3852</v>
      </c>
      <c r="F1065" s="1" t="s">
        <v>4548</v>
      </c>
      <c r="G1065" s="1" t="s">
        <v>3918</v>
      </c>
      <c r="H1065" s="1">
        <v>7.1</v>
      </c>
      <c r="I1065" s="1">
        <v>7.6</v>
      </c>
      <c r="J1065" s="1" t="s">
        <v>3190</v>
      </c>
      <c r="K1065" s="1" t="s">
        <v>4986</v>
      </c>
      <c r="L1065" s="1">
        <v>0</v>
      </c>
      <c r="M1065" s="1">
        <v>0</v>
      </c>
      <c r="N1065" s="1">
        <v>9</v>
      </c>
      <c r="O1065" s="1">
        <v>5</v>
      </c>
      <c r="P1065" s="1">
        <v>32</v>
      </c>
      <c r="Q1065" s="16">
        <v>113.109375</v>
      </c>
      <c r="R1065" s="21">
        <v>0.87845654702460729</v>
      </c>
      <c r="S1065" s="21">
        <v>18.463323842825801</v>
      </c>
      <c r="T1065" s="21">
        <v>17.584867295801192</v>
      </c>
      <c r="U1065" s="21">
        <v>4.6860382476893225E-2</v>
      </c>
      <c r="V1065" s="21">
        <v>3.8865314989577344</v>
      </c>
      <c r="W1065" s="21">
        <v>3.839671116480841</v>
      </c>
      <c r="X1065" s="13" t="s">
        <v>2351</v>
      </c>
      <c r="Y10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5" s="1">
        <v>39.532337540699999</v>
      </c>
      <c r="AA1065" s="1">
        <v>-84.308218804500001</v>
      </c>
      <c r="AB1065" s="1">
        <v>39.537228958999997</v>
      </c>
      <c r="AC1065" s="1">
        <v>-84.3013108066</v>
      </c>
    </row>
    <row r="1066" spans="1:29" x14ac:dyDescent="0.25">
      <c r="A1066" s="13">
        <v>220</v>
      </c>
      <c r="B1066" s="22" t="s">
        <v>4966</v>
      </c>
      <c r="C1066" s="17">
        <v>6</v>
      </c>
      <c r="D1066" s="1" t="s">
        <v>784</v>
      </c>
      <c r="E1066" s="1" t="s">
        <v>3931</v>
      </c>
      <c r="F1066" s="1" t="s">
        <v>3954</v>
      </c>
      <c r="G1066" s="1" t="s">
        <v>4360</v>
      </c>
      <c r="H1066" s="1">
        <v>4.9000000000000004</v>
      </c>
      <c r="I1066" s="1">
        <v>5.4</v>
      </c>
      <c r="J1066" s="1" t="s">
        <v>3190</v>
      </c>
      <c r="K1066" s="1" t="s">
        <v>4981</v>
      </c>
      <c r="L1066" s="1">
        <v>1</v>
      </c>
      <c r="M1066" s="1">
        <v>1</v>
      </c>
      <c r="N1066" s="1">
        <v>6</v>
      </c>
      <c r="O1066" s="1">
        <v>2</v>
      </c>
      <c r="P1066" s="1">
        <v>6</v>
      </c>
      <c r="Q1066" s="16">
        <v>145.50962936046511</v>
      </c>
      <c r="R1066" s="21">
        <v>2.9616531051451704</v>
      </c>
      <c r="S1066" s="21">
        <v>6.6369096821304341</v>
      </c>
      <c r="T1066" s="21">
        <v>3.6752565769852636</v>
      </c>
      <c r="U1066" s="21">
        <v>0.18377678802259328</v>
      </c>
      <c r="V1066" s="21">
        <v>3.8842294106634703</v>
      </c>
      <c r="W1066" s="21">
        <v>3.7004526226408769</v>
      </c>
      <c r="X1066" s="13" t="s">
        <v>2351</v>
      </c>
      <c r="Y10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6" s="1">
        <v>40.012058150999998</v>
      </c>
      <c r="AA1066" s="1">
        <v>-83.031990285199996</v>
      </c>
      <c r="AB1066" s="1">
        <v>40.019086125500003</v>
      </c>
      <c r="AC1066" s="1">
        <v>-83.034238328200004</v>
      </c>
    </row>
    <row r="1067" spans="1:29" x14ac:dyDescent="0.25">
      <c r="A1067" s="13">
        <v>221</v>
      </c>
      <c r="B1067" s="22" t="s">
        <v>4966</v>
      </c>
      <c r="C1067" s="17">
        <v>6</v>
      </c>
      <c r="D1067" s="1" t="s">
        <v>784</v>
      </c>
      <c r="E1067" s="1" t="s">
        <v>3992</v>
      </c>
      <c r="F1067" s="1" t="s">
        <v>3926</v>
      </c>
      <c r="G1067" s="1" t="s">
        <v>3701</v>
      </c>
      <c r="H1067" s="1">
        <v>22.5</v>
      </c>
      <c r="I1067" s="1">
        <v>23</v>
      </c>
      <c r="J1067" s="1" t="s">
        <v>3190</v>
      </c>
      <c r="K1067" s="1" t="s">
        <v>4981</v>
      </c>
      <c r="L1067" s="1">
        <v>0</v>
      </c>
      <c r="M1067" s="1">
        <v>0</v>
      </c>
      <c r="N1067" s="1">
        <v>11</v>
      </c>
      <c r="O1067" s="1">
        <v>2</v>
      </c>
      <c r="P1067" s="1">
        <v>19</v>
      </c>
      <c r="Q1067" s="16">
        <v>99.890625</v>
      </c>
      <c r="R1067" s="21">
        <v>1.7231259879576246</v>
      </c>
      <c r="S1067" s="21">
        <v>10.750312044979191</v>
      </c>
      <c r="T1067" s="21">
        <v>9.0271860570215665</v>
      </c>
      <c r="U1067" s="21">
        <v>0.10125739827764876</v>
      </c>
      <c r="V1067" s="21">
        <v>3.8813201168234164</v>
      </c>
      <c r="W1067" s="21">
        <v>3.7800627185457678</v>
      </c>
      <c r="X1067" s="13" t="s">
        <v>2351</v>
      </c>
      <c r="Y10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7" s="1">
        <v>39.923646012500001</v>
      </c>
      <c r="AA1067" s="1">
        <v>-82.922214128199997</v>
      </c>
      <c r="AB1067" s="1">
        <v>39.9166134516</v>
      </c>
      <c r="AC1067" s="1">
        <v>-82.9206355906</v>
      </c>
    </row>
    <row r="1068" spans="1:29" x14ac:dyDescent="0.25">
      <c r="A1068" s="13">
        <v>91</v>
      </c>
      <c r="B1068" s="22" t="s">
        <v>3201</v>
      </c>
      <c r="C1068" s="17">
        <v>1</v>
      </c>
      <c r="D1068" s="1" t="s">
        <v>803</v>
      </c>
      <c r="E1068" s="1" t="s">
        <v>1942</v>
      </c>
      <c r="F1068" s="1" t="s">
        <v>5251</v>
      </c>
      <c r="G1068" s="1" t="s">
        <v>1431</v>
      </c>
      <c r="H1068" s="21">
        <v>13.467000000004191</v>
      </c>
      <c r="I1068" s="21">
        <v>0</v>
      </c>
      <c r="J1068" s="1" t="s">
        <v>258</v>
      </c>
      <c r="K1068" s="1" t="s">
        <v>259</v>
      </c>
      <c r="L1068" s="1">
        <v>0</v>
      </c>
      <c r="M1068" s="1">
        <v>2</v>
      </c>
      <c r="N1068" s="1">
        <v>8</v>
      </c>
      <c r="O1068" s="1">
        <v>10</v>
      </c>
      <c r="P1068" s="1">
        <v>46</v>
      </c>
      <c r="Q1068" s="16">
        <v>234.10337936046511</v>
      </c>
      <c r="R1068" s="21">
        <v>12.314564601952753</v>
      </c>
      <c r="S1068" s="21">
        <v>13.819792873278043</v>
      </c>
      <c r="T1068" s="21">
        <v>1.50522827132529</v>
      </c>
      <c r="U1068" s="21">
        <v>0.85946020954386848</v>
      </c>
      <c r="V1068" s="21">
        <v>3.8797628958625485</v>
      </c>
      <c r="W1068" s="21">
        <v>3.0203026863186802</v>
      </c>
      <c r="X1068" s="13" t="s">
        <v>2351</v>
      </c>
      <c r="Y10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8" s="1">
        <v>40.753109000000002</v>
      </c>
      <c r="AA1068" s="1">
        <v>-84.165080000000003</v>
      </c>
      <c r="AB1068" s="1">
        <v>0</v>
      </c>
      <c r="AC1068" s="1">
        <v>0</v>
      </c>
    </row>
    <row r="1069" spans="1:29" x14ac:dyDescent="0.25">
      <c r="A1069" s="13">
        <v>51</v>
      </c>
      <c r="B1069" s="22" t="s">
        <v>4967</v>
      </c>
      <c r="C1069" s="17">
        <v>8</v>
      </c>
      <c r="D1069" s="1" t="s">
        <v>787</v>
      </c>
      <c r="E1069" s="1" t="s">
        <v>4591</v>
      </c>
      <c r="F1069" s="1" t="s">
        <v>4592</v>
      </c>
      <c r="G1069" s="1" t="s">
        <v>4359</v>
      </c>
      <c r="H1069" s="1">
        <v>9.9</v>
      </c>
      <c r="I1069" s="1">
        <v>10.4</v>
      </c>
      <c r="J1069" s="1" t="s">
        <v>3190</v>
      </c>
      <c r="K1069" s="1" t="s">
        <v>4984</v>
      </c>
      <c r="L1069" s="1">
        <v>1</v>
      </c>
      <c r="M1069" s="1">
        <v>2</v>
      </c>
      <c r="N1069" s="1">
        <v>5</v>
      </c>
      <c r="O1069" s="1">
        <v>3</v>
      </c>
      <c r="P1069" s="1">
        <v>16</v>
      </c>
      <c r="Q1069" s="16">
        <v>199.07694404069767</v>
      </c>
      <c r="R1069" s="21">
        <v>0.55175997474417515</v>
      </c>
      <c r="S1069" s="21">
        <v>13.572995591141012</v>
      </c>
      <c r="T1069" s="21">
        <v>13.021235616396837</v>
      </c>
      <c r="U1069" s="21">
        <v>3.9899009593450739E-2</v>
      </c>
      <c r="V1069" s="21">
        <v>3.8778965407889125</v>
      </c>
      <c r="W1069" s="21">
        <v>3.8379975311954619</v>
      </c>
      <c r="X1069" s="13" t="s">
        <v>2351</v>
      </c>
      <c r="Y10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69" s="1">
        <v>39.220178361499997</v>
      </c>
      <c r="AA1069" s="1">
        <v>-84.532634858799995</v>
      </c>
      <c r="AB1069" s="1">
        <v>39.219039433500001</v>
      </c>
      <c r="AC1069" s="1">
        <v>-84.523651893700006</v>
      </c>
    </row>
    <row r="1070" spans="1:29" x14ac:dyDescent="0.25">
      <c r="A1070" s="13">
        <v>92</v>
      </c>
      <c r="B1070" s="22" t="s">
        <v>3201</v>
      </c>
      <c r="C1070" s="17">
        <v>8</v>
      </c>
      <c r="D1070" s="1" t="s">
        <v>1329</v>
      </c>
      <c r="E1070" s="1" t="s">
        <v>1943</v>
      </c>
      <c r="F1070" s="1" t="s">
        <v>5312</v>
      </c>
      <c r="G1070" s="1" t="s">
        <v>1432</v>
      </c>
      <c r="H1070" s="21">
        <v>2.3650000000052387</v>
      </c>
      <c r="I1070" s="21">
        <v>0</v>
      </c>
      <c r="J1070" s="1" t="s">
        <v>258</v>
      </c>
      <c r="K1070" s="1" t="s">
        <v>259</v>
      </c>
      <c r="L1070" s="1">
        <v>0</v>
      </c>
      <c r="M1070" s="1">
        <v>1</v>
      </c>
      <c r="N1070" s="1">
        <v>9</v>
      </c>
      <c r="O1070" s="1">
        <v>9</v>
      </c>
      <c r="P1070" s="1">
        <v>74</v>
      </c>
      <c r="Q1070" s="16">
        <v>218.53606468023256</v>
      </c>
      <c r="R1070" s="21">
        <v>10.572165306498173</v>
      </c>
      <c r="S1070" s="21">
        <v>20.913337086228797</v>
      </c>
      <c r="T1070" s="21">
        <v>10.341171779730624</v>
      </c>
      <c r="U1070" s="21">
        <v>0.73785437840120538</v>
      </c>
      <c r="V1070" s="21">
        <v>3.8765952324437611</v>
      </c>
      <c r="W1070" s="21">
        <v>3.1387408540425557</v>
      </c>
      <c r="X1070" s="13" t="s">
        <v>2351</v>
      </c>
      <c r="Y10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0" s="1">
        <v>39.092427999999998</v>
      </c>
      <c r="AA1070" s="1">
        <v>-84.263424000000001</v>
      </c>
      <c r="AB1070" s="1">
        <v>0</v>
      </c>
      <c r="AC1070" s="1">
        <v>0</v>
      </c>
    </row>
    <row r="1071" spans="1:29" x14ac:dyDescent="0.25">
      <c r="A1071" s="13">
        <v>374</v>
      </c>
      <c r="B1071" s="22" t="s">
        <v>4937</v>
      </c>
      <c r="C1071" s="17">
        <v>2</v>
      </c>
      <c r="D1071" s="1" t="s">
        <v>786</v>
      </c>
      <c r="E1071" s="1" t="s">
        <v>4530</v>
      </c>
      <c r="F1071" s="1" t="s">
        <v>4531</v>
      </c>
      <c r="G1071" s="1" t="s">
        <v>3918</v>
      </c>
      <c r="H1071" s="1">
        <v>2</v>
      </c>
      <c r="I1071" s="1">
        <v>2.5</v>
      </c>
      <c r="J1071" s="1" t="s">
        <v>3190</v>
      </c>
      <c r="K1071" s="1" t="s">
        <v>4989</v>
      </c>
      <c r="L1071" s="1">
        <v>0</v>
      </c>
      <c r="M1071" s="1">
        <v>2</v>
      </c>
      <c r="N1071" s="1">
        <v>11</v>
      </c>
      <c r="O1071" s="1">
        <v>7</v>
      </c>
      <c r="P1071" s="1">
        <v>38</v>
      </c>
      <c r="Q1071" s="16">
        <v>232.43150436046511</v>
      </c>
      <c r="R1071" s="21">
        <v>0.55218624752664702</v>
      </c>
      <c r="S1071" s="21">
        <v>21.004837250268064</v>
      </c>
      <c r="T1071" s="21">
        <v>20.452651002741419</v>
      </c>
      <c r="U1071" s="21">
        <v>3.7856716486121184E-2</v>
      </c>
      <c r="V1071" s="21">
        <v>3.8731395311638268</v>
      </c>
      <c r="W1071" s="21">
        <v>3.8352828146777056</v>
      </c>
      <c r="X1071" s="13" t="s">
        <v>2351</v>
      </c>
      <c r="Y10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1" s="1">
        <v>41.6453466488</v>
      </c>
      <c r="AA1071" s="1">
        <v>-83.548500284400006</v>
      </c>
      <c r="AB1071" s="1">
        <v>41.6523127261</v>
      </c>
      <c r="AC1071" s="1">
        <v>-83.550144534599994</v>
      </c>
    </row>
    <row r="1072" spans="1:29" x14ac:dyDescent="0.25">
      <c r="A1072" s="13">
        <v>332</v>
      </c>
      <c r="B1072" s="22" t="s">
        <v>3197</v>
      </c>
      <c r="C1072" s="17">
        <v>8</v>
      </c>
      <c r="D1072" s="1" t="s">
        <v>788</v>
      </c>
      <c r="E1072" s="1" t="s">
        <v>1140</v>
      </c>
      <c r="F1072" s="1" t="s">
        <v>5514</v>
      </c>
      <c r="G1072" s="1" t="s">
        <v>596</v>
      </c>
      <c r="H1072" s="21">
        <v>0</v>
      </c>
      <c r="I1072" s="21">
        <v>0</v>
      </c>
      <c r="J1072" s="1" t="s">
        <v>258</v>
      </c>
      <c r="K1072" s="1" t="s">
        <v>259</v>
      </c>
      <c r="L1072" s="1">
        <v>0</v>
      </c>
      <c r="M1072" s="1">
        <v>0</v>
      </c>
      <c r="N1072" s="1">
        <v>12</v>
      </c>
      <c r="O1072" s="1">
        <v>9</v>
      </c>
      <c r="P1072" s="1">
        <v>48</v>
      </c>
      <c r="Q1072" s="16">
        <v>166.5</v>
      </c>
      <c r="R1072" s="21">
        <v>9.6609294413004694</v>
      </c>
      <c r="S1072" s="21">
        <v>13.802209387990478</v>
      </c>
      <c r="T1072" s="21">
        <v>4.141279946690009</v>
      </c>
      <c r="U1072" s="21">
        <v>0.66267037781266303</v>
      </c>
      <c r="V1072" s="21">
        <v>3.8719386543472138</v>
      </c>
      <c r="W1072" s="21">
        <v>3.2092682765345506</v>
      </c>
      <c r="X1072" s="13" t="s">
        <v>2351</v>
      </c>
      <c r="Y10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2" s="1">
        <v>39.333716000000003</v>
      </c>
      <c r="AA1072" s="1">
        <v>-84.519688000000002</v>
      </c>
      <c r="AB1072" s="1">
        <v>0</v>
      </c>
      <c r="AC1072" s="1">
        <v>0</v>
      </c>
    </row>
    <row r="1073" spans="1:29" x14ac:dyDescent="0.25">
      <c r="A1073" s="13">
        <v>222</v>
      </c>
      <c r="B1073" s="22" t="s">
        <v>4966</v>
      </c>
      <c r="C1073" s="17">
        <v>2</v>
      </c>
      <c r="D1073" s="1" t="s">
        <v>786</v>
      </c>
      <c r="E1073" s="1" t="s">
        <v>4133</v>
      </c>
      <c r="F1073" s="1" t="s">
        <v>4134</v>
      </c>
      <c r="G1073" s="1" t="s">
        <v>4421</v>
      </c>
      <c r="H1073" s="1">
        <v>0.8</v>
      </c>
      <c r="I1073" s="1">
        <v>1.3</v>
      </c>
      <c r="J1073" s="1" t="s">
        <v>3190</v>
      </c>
      <c r="K1073" s="1" t="s">
        <v>4983</v>
      </c>
      <c r="L1073" s="1">
        <v>0</v>
      </c>
      <c r="M1073" s="1">
        <v>0</v>
      </c>
      <c r="N1073" s="1">
        <v>17</v>
      </c>
      <c r="O1073" s="1">
        <v>10</v>
      </c>
      <c r="P1073" s="1">
        <v>48</v>
      </c>
      <c r="Q1073" s="16">
        <v>203.671875</v>
      </c>
      <c r="R1073" s="21">
        <v>0.37790403981886089</v>
      </c>
      <c r="S1073" s="21">
        <v>26.011123817129061</v>
      </c>
      <c r="T1073" s="21">
        <v>25.633219777310199</v>
      </c>
      <c r="U1073" s="21">
        <v>2.0606478578667729E-2</v>
      </c>
      <c r="V1073" s="21">
        <v>3.868547261551579</v>
      </c>
      <c r="W1073" s="21">
        <v>3.8479407829729113</v>
      </c>
      <c r="X1073" s="13" t="s">
        <v>2351</v>
      </c>
      <c r="Y10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3" s="1">
        <v>41.689456502399999</v>
      </c>
      <c r="AA1073" s="1">
        <v>-83.584662707299998</v>
      </c>
      <c r="AB1073" s="1">
        <v>41.696667705199999</v>
      </c>
      <c r="AC1073" s="1">
        <v>-83.585049747300005</v>
      </c>
    </row>
    <row r="1074" spans="1:29" x14ac:dyDescent="0.25">
      <c r="A1074" s="13">
        <v>375</v>
      </c>
      <c r="B1074" s="22" t="s">
        <v>4937</v>
      </c>
      <c r="C1074" s="17">
        <v>12</v>
      </c>
      <c r="D1074" s="1" t="s">
        <v>785</v>
      </c>
      <c r="E1074" s="1" t="s">
        <v>4535</v>
      </c>
      <c r="F1074" s="1" t="s">
        <v>4536</v>
      </c>
      <c r="G1074" s="1" t="s">
        <v>3922</v>
      </c>
      <c r="H1074" s="1">
        <v>6.5</v>
      </c>
      <c r="I1074" s="1">
        <v>7</v>
      </c>
      <c r="J1074" s="1" t="s">
        <v>3190</v>
      </c>
      <c r="K1074" s="1" t="s">
        <v>4986</v>
      </c>
      <c r="L1074" s="1">
        <v>0</v>
      </c>
      <c r="M1074" s="1">
        <v>3</v>
      </c>
      <c r="N1074" s="1">
        <v>3</v>
      </c>
      <c r="O1074" s="1">
        <v>6</v>
      </c>
      <c r="P1074" s="1">
        <v>17</v>
      </c>
      <c r="Q1074" s="16">
        <v>200.29569404069767</v>
      </c>
      <c r="R1074" s="21">
        <v>0.78694474712911033</v>
      </c>
      <c r="S1074" s="21">
        <v>11.291516932147912</v>
      </c>
      <c r="T1074" s="21">
        <v>10.504572185018802</v>
      </c>
      <c r="U1074" s="21">
        <v>6.5226476384848589E-2</v>
      </c>
      <c r="V1074" s="21">
        <v>3.8659893622477632</v>
      </c>
      <c r="W1074" s="21">
        <v>3.8007628858629148</v>
      </c>
      <c r="X1074" s="13" t="s">
        <v>2351</v>
      </c>
      <c r="Y10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4" s="1">
        <v>41.369379805999998</v>
      </c>
      <c r="AA1074" s="1">
        <v>-81.651434316899994</v>
      </c>
      <c r="AB1074" s="1">
        <v>41.376568643699997</v>
      </c>
      <c r="AC1074" s="1">
        <v>-81.652532137199998</v>
      </c>
    </row>
    <row r="1075" spans="1:29" x14ac:dyDescent="0.25">
      <c r="A1075" s="13">
        <v>223</v>
      </c>
      <c r="B1075" s="22" t="s">
        <v>4966</v>
      </c>
      <c r="C1075" s="17">
        <v>2</v>
      </c>
      <c r="D1075" s="1" t="s">
        <v>786</v>
      </c>
      <c r="E1075" s="1" t="s">
        <v>4135</v>
      </c>
      <c r="F1075" s="1" t="s">
        <v>4093</v>
      </c>
      <c r="G1075" s="1" t="s">
        <v>3725</v>
      </c>
      <c r="H1075" s="1">
        <v>13.4</v>
      </c>
      <c r="I1075" s="1">
        <v>13.9</v>
      </c>
      <c r="J1075" s="1" t="s">
        <v>3190</v>
      </c>
      <c r="K1075" s="1" t="s">
        <v>4982</v>
      </c>
      <c r="L1075" s="1">
        <v>0</v>
      </c>
      <c r="M1075" s="1">
        <v>1</v>
      </c>
      <c r="N1075" s="1">
        <v>11</v>
      </c>
      <c r="O1075" s="1">
        <v>11</v>
      </c>
      <c r="P1075" s="1">
        <v>38</v>
      </c>
      <c r="Q1075" s="16">
        <v>204.50481468023256</v>
      </c>
      <c r="R1075" s="21">
        <v>0.46109649464875591</v>
      </c>
      <c r="S1075" s="21">
        <v>20.754450136513316</v>
      </c>
      <c r="T1075" s="21">
        <v>20.293353641864559</v>
      </c>
      <c r="U1075" s="21">
        <v>2.5860142785382755E-2</v>
      </c>
      <c r="V1075" s="21">
        <v>3.8656916004186659</v>
      </c>
      <c r="W1075" s="21">
        <v>3.839831457633283</v>
      </c>
      <c r="X1075" s="13" t="s">
        <v>2351</v>
      </c>
      <c r="Y10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5" s="1">
        <v>41.639604830300001</v>
      </c>
      <c r="AA1075" s="1">
        <v>-83.664535993900003</v>
      </c>
      <c r="AB1075" s="1">
        <v>41.632362078</v>
      </c>
      <c r="AC1075" s="1">
        <v>-83.664492245999995</v>
      </c>
    </row>
    <row r="1076" spans="1:29" x14ac:dyDescent="0.25">
      <c r="A1076" s="13">
        <v>376</v>
      </c>
      <c r="B1076" s="22" t="s">
        <v>4937</v>
      </c>
      <c r="C1076" s="17">
        <v>6</v>
      </c>
      <c r="D1076" s="1" t="s">
        <v>784</v>
      </c>
      <c r="E1076" s="1" t="s">
        <v>3842</v>
      </c>
      <c r="F1076" s="1" t="s">
        <v>4501</v>
      </c>
      <c r="G1076" s="1" t="s">
        <v>3916</v>
      </c>
      <c r="H1076" s="1">
        <v>9.1</v>
      </c>
      <c r="I1076" s="1">
        <v>9.6</v>
      </c>
      <c r="J1076" s="1" t="s">
        <v>3190</v>
      </c>
      <c r="K1076" s="1" t="s">
        <v>4986</v>
      </c>
      <c r="L1076" s="1">
        <v>1</v>
      </c>
      <c r="M1076" s="1">
        <v>2</v>
      </c>
      <c r="N1076" s="1">
        <v>7</v>
      </c>
      <c r="O1076" s="1">
        <v>6</v>
      </c>
      <c r="P1076" s="1">
        <v>21</v>
      </c>
      <c r="Q1076" s="16">
        <v>230.48319404069767</v>
      </c>
      <c r="R1076" s="21">
        <v>1.1070223980987091</v>
      </c>
      <c r="S1076" s="21">
        <v>15.529570338582417</v>
      </c>
      <c r="T1076" s="21">
        <v>14.422547940483708</v>
      </c>
      <c r="U1076" s="21">
        <v>3.0810706449136332E-2</v>
      </c>
      <c r="V1076" s="21">
        <v>3.8642245233586494</v>
      </c>
      <c r="W1076" s="21">
        <v>3.8334138169095131</v>
      </c>
      <c r="X1076" s="13" t="s">
        <v>2351</v>
      </c>
      <c r="Y10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6" s="1">
        <v>39.972751028099999</v>
      </c>
      <c r="AA1076" s="1">
        <v>-83.078537319000006</v>
      </c>
      <c r="AB1076" s="1">
        <v>39.970117744</v>
      </c>
      <c r="AC1076" s="1">
        <v>-83.069766718300002</v>
      </c>
    </row>
    <row r="1077" spans="1:29" x14ac:dyDescent="0.25">
      <c r="A1077" s="13">
        <v>224</v>
      </c>
      <c r="B1077" s="22" t="s">
        <v>4966</v>
      </c>
      <c r="C1077" s="17">
        <v>8</v>
      </c>
      <c r="D1077" s="1" t="s">
        <v>787</v>
      </c>
      <c r="E1077" s="1" t="s">
        <v>4136</v>
      </c>
      <c r="F1077" s="1" t="s">
        <v>4137</v>
      </c>
      <c r="G1077" s="1" t="s">
        <v>4422</v>
      </c>
      <c r="H1077" s="1">
        <v>0</v>
      </c>
      <c r="I1077" s="1">
        <v>0.5</v>
      </c>
      <c r="J1077" s="1" t="s">
        <v>3190</v>
      </c>
      <c r="K1077" s="1" t="s">
        <v>4982</v>
      </c>
      <c r="L1077" s="1">
        <v>0</v>
      </c>
      <c r="M1077" s="1">
        <v>2</v>
      </c>
      <c r="N1077" s="1">
        <v>14</v>
      </c>
      <c r="O1077" s="1">
        <v>7</v>
      </c>
      <c r="P1077" s="1">
        <v>65</v>
      </c>
      <c r="Q1077" s="16">
        <v>279.07212936046511</v>
      </c>
      <c r="R1077" s="21">
        <v>0.41557490237940142</v>
      </c>
      <c r="S1077" s="21">
        <v>33.680915650622914</v>
      </c>
      <c r="T1077" s="21">
        <v>33.26534074824351</v>
      </c>
      <c r="U1077" s="21">
        <v>2.331301695359814E-2</v>
      </c>
      <c r="V1077" s="21">
        <v>3.8626312765469581</v>
      </c>
      <c r="W1077" s="21">
        <v>3.8393182595933601</v>
      </c>
      <c r="X1077" s="13" t="s">
        <v>2351</v>
      </c>
      <c r="Y10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7" s="1">
        <v>39.113959624499998</v>
      </c>
      <c r="AA1077" s="1">
        <v>-84.576224081800007</v>
      </c>
      <c r="AB1077" s="1">
        <v>39.110376998299998</v>
      </c>
      <c r="AC1077" s="1">
        <v>-84.568900764899993</v>
      </c>
    </row>
    <row r="1078" spans="1:29" x14ac:dyDescent="0.25">
      <c r="A1078" s="13">
        <v>377</v>
      </c>
      <c r="B1078" s="22" t="s">
        <v>4937</v>
      </c>
      <c r="C1078" s="17">
        <v>8</v>
      </c>
      <c r="D1078" s="1" t="s">
        <v>787</v>
      </c>
      <c r="E1078" s="1" t="s">
        <v>4510</v>
      </c>
      <c r="F1078" s="1" t="s">
        <v>4511</v>
      </c>
      <c r="G1078" s="1" t="s">
        <v>3917</v>
      </c>
      <c r="H1078" s="1">
        <v>12.3</v>
      </c>
      <c r="I1078" s="1">
        <v>12.8</v>
      </c>
      <c r="J1078" s="1" t="s">
        <v>3190</v>
      </c>
      <c r="K1078" s="1" t="s">
        <v>4988</v>
      </c>
      <c r="L1078" s="1">
        <v>1</v>
      </c>
      <c r="M1078" s="1">
        <v>1</v>
      </c>
      <c r="N1078" s="1">
        <v>3</v>
      </c>
      <c r="O1078" s="1">
        <v>9</v>
      </c>
      <c r="P1078" s="1">
        <v>32</v>
      </c>
      <c r="Q1078" s="16">
        <v>182.93150436046511</v>
      </c>
      <c r="R1078" s="21">
        <v>1.0993999611550744</v>
      </c>
      <c r="S1078" s="21">
        <v>18.878361391263535</v>
      </c>
      <c r="T1078" s="21">
        <v>17.77896143010846</v>
      </c>
      <c r="U1078" s="21">
        <v>8.3128423419857045E-2</v>
      </c>
      <c r="V1078" s="21">
        <v>3.8605739667152084</v>
      </c>
      <c r="W1078" s="21">
        <v>3.7774455432953511</v>
      </c>
      <c r="X1078" s="13" t="s">
        <v>2351</v>
      </c>
      <c r="Y10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8" s="1">
        <v>39.199308188300002</v>
      </c>
      <c r="AA1078" s="1">
        <v>-84.374870610399995</v>
      </c>
      <c r="AB1078" s="1">
        <v>39.206134361799997</v>
      </c>
      <c r="AC1078" s="1">
        <v>-84.371746466600001</v>
      </c>
    </row>
    <row r="1079" spans="1:29" x14ac:dyDescent="0.25">
      <c r="A1079" s="13">
        <v>378</v>
      </c>
      <c r="B1079" s="22" t="s">
        <v>4937</v>
      </c>
      <c r="C1079" s="17">
        <v>12</v>
      </c>
      <c r="D1079" s="1" t="s">
        <v>785</v>
      </c>
      <c r="E1079" s="1" t="s">
        <v>4504</v>
      </c>
      <c r="F1079" s="1" t="s">
        <v>4514</v>
      </c>
      <c r="G1079" s="1" t="s">
        <v>3920</v>
      </c>
      <c r="H1079" s="1">
        <v>13.8</v>
      </c>
      <c r="I1079" s="1">
        <v>14.3</v>
      </c>
      <c r="J1079" s="1" t="s">
        <v>3190</v>
      </c>
      <c r="K1079" s="1" t="s">
        <v>4985</v>
      </c>
      <c r="L1079" s="1">
        <v>0</v>
      </c>
      <c r="M1079" s="1">
        <v>1</v>
      </c>
      <c r="N1079" s="1">
        <v>11</v>
      </c>
      <c r="O1079" s="1">
        <v>3</v>
      </c>
      <c r="P1079" s="1">
        <v>32</v>
      </c>
      <c r="Q1079" s="16">
        <v>163.00481468023256</v>
      </c>
      <c r="R1079" s="21">
        <v>1.4115752788611657</v>
      </c>
      <c r="S1079" s="21">
        <v>18.803958084236807</v>
      </c>
      <c r="T1079" s="21">
        <v>17.392382805375643</v>
      </c>
      <c r="U1079" s="21">
        <v>0.10737114748161408</v>
      </c>
      <c r="V1079" s="21">
        <v>3.860109002207063</v>
      </c>
      <c r="W1079" s="21">
        <v>3.7527378547254489</v>
      </c>
      <c r="X1079" s="13" t="s">
        <v>2351</v>
      </c>
      <c r="Y10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79" s="1">
        <v>41.474227373200002</v>
      </c>
      <c r="AA1079" s="1">
        <v>-81.709939868399999</v>
      </c>
      <c r="AB1079" s="1">
        <v>41.474160642699999</v>
      </c>
      <c r="AC1079" s="1">
        <v>-81.700348474400002</v>
      </c>
    </row>
    <row r="1080" spans="1:29" x14ac:dyDescent="0.25">
      <c r="A1080" s="13">
        <v>379</v>
      </c>
      <c r="B1080" s="22" t="s">
        <v>4937</v>
      </c>
      <c r="C1080" s="17">
        <v>8</v>
      </c>
      <c r="D1080" s="1" t="s">
        <v>787</v>
      </c>
      <c r="E1080" s="1" t="s">
        <v>4502</v>
      </c>
      <c r="F1080" s="1" t="s">
        <v>4503</v>
      </c>
      <c r="G1080" s="1" t="s">
        <v>3918</v>
      </c>
      <c r="H1080" s="1">
        <v>11.3</v>
      </c>
      <c r="I1080" s="1">
        <v>11.8</v>
      </c>
      <c r="J1080" s="1" t="s">
        <v>3190</v>
      </c>
      <c r="K1080" s="1" t="s">
        <v>4985</v>
      </c>
      <c r="L1080" s="1">
        <v>0</v>
      </c>
      <c r="M1080" s="1">
        <v>1</v>
      </c>
      <c r="N1080" s="1">
        <v>8</v>
      </c>
      <c r="O1080" s="1">
        <v>9</v>
      </c>
      <c r="P1080" s="1">
        <v>69</v>
      </c>
      <c r="Q1080" s="16">
        <v>206.98918968023256</v>
      </c>
      <c r="R1080" s="21">
        <v>1.1349592394926897</v>
      </c>
      <c r="S1080" s="21">
        <v>33.229343329366223</v>
      </c>
      <c r="T1080" s="21">
        <v>32.094384089873536</v>
      </c>
      <c r="U1080" s="21">
        <v>7.6140255707904475E-2</v>
      </c>
      <c r="V1080" s="21">
        <v>3.8556076134102373</v>
      </c>
      <c r="W1080" s="21">
        <v>3.779467357702333</v>
      </c>
      <c r="X1080" s="13" t="s">
        <v>2351</v>
      </c>
      <c r="Y10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0" s="1">
        <v>39.218212459900002</v>
      </c>
      <c r="AA1080" s="1">
        <v>-84.459801478599999</v>
      </c>
      <c r="AB1080" s="1">
        <v>39.224000312800001</v>
      </c>
      <c r="AC1080" s="1">
        <v>-84.454245391399994</v>
      </c>
    </row>
    <row r="1081" spans="1:29" x14ac:dyDescent="0.25">
      <c r="A1081" s="13">
        <v>333</v>
      </c>
      <c r="B1081" s="22" t="s">
        <v>3197</v>
      </c>
      <c r="C1081" s="17">
        <v>2</v>
      </c>
      <c r="D1081" s="1" t="s">
        <v>786</v>
      </c>
      <c r="E1081" s="1" t="s">
        <v>1141</v>
      </c>
      <c r="F1081" s="1" t="s">
        <v>5619</v>
      </c>
      <c r="G1081" s="1" t="s">
        <v>597</v>
      </c>
      <c r="H1081" s="21">
        <v>0.52899999999499414</v>
      </c>
      <c r="I1081" s="21">
        <v>0</v>
      </c>
      <c r="J1081" s="1" t="s">
        <v>258</v>
      </c>
      <c r="K1081" s="1" t="s">
        <v>259</v>
      </c>
      <c r="L1081" s="1">
        <v>0</v>
      </c>
      <c r="M1081" s="1">
        <v>1</v>
      </c>
      <c r="N1081" s="1">
        <v>6</v>
      </c>
      <c r="O1081" s="1">
        <v>16</v>
      </c>
      <c r="P1081" s="1">
        <v>40</v>
      </c>
      <c r="Q1081" s="16">
        <v>195.95793968023256</v>
      </c>
      <c r="R1081" s="21">
        <v>5.6557012584185671</v>
      </c>
      <c r="S1081" s="21">
        <v>12.149549229810727</v>
      </c>
      <c r="T1081" s="21">
        <v>6.4938479713921602</v>
      </c>
      <c r="U1081" s="21">
        <v>0.3879404887991067</v>
      </c>
      <c r="V1081" s="21">
        <v>3.8548029395689358</v>
      </c>
      <c r="W1081" s="21">
        <v>3.4668624507698294</v>
      </c>
      <c r="X1081" s="13" t="s">
        <v>2351</v>
      </c>
      <c r="Y10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1" s="1">
        <v>41.715494999999997</v>
      </c>
      <c r="AA1081" s="1">
        <v>-83.684747999999999</v>
      </c>
      <c r="AB1081" s="1">
        <v>0</v>
      </c>
      <c r="AC1081" s="1">
        <v>0</v>
      </c>
    </row>
    <row r="1082" spans="1:29" x14ac:dyDescent="0.25">
      <c r="A1082" s="13">
        <v>380</v>
      </c>
      <c r="B1082" s="22" t="s">
        <v>4937</v>
      </c>
      <c r="C1082" s="17">
        <v>8</v>
      </c>
      <c r="D1082" s="1" t="s">
        <v>787</v>
      </c>
      <c r="E1082" s="1" t="s">
        <v>4497</v>
      </c>
      <c r="F1082" s="1" t="s">
        <v>4498</v>
      </c>
      <c r="G1082" s="1" t="s">
        <v>3918</v>
      </c>
      <c r="H1082" s="1">
        <v>17</v>
      </c>
      <c r="I1082" s="1">
        <v>17.5</v>
      </c>
      <c r="J1082" s="1" t="s">
        <v>3190</v>
      </c>
      <c r="K1082" s="1" t="s">
        <v>4988</v>
      </c>
      <c r="L1082" s="1">
        <v>0</v>
      </c>
      <c r="M1082" s="1">
        <v>0</v>
      </c>
      <c r="N1082" s="1">
        <v>8</v>
      </c>
      <c r="O1082" s="1">
        <v>5</v>
      </c>
      <c r="P1082" s="1">
        <v>23</v>
      </c>
      <c r="Q1082" s="16">
        <v>97.5625</v>
      </c>
      <c r="R1082" s="21">
        <v>1.2005525116728586</v>
      </c>
      <c r="S1082" s="21">
        <v>14.192652680748349</v>
      </c>
      <c r="T1082" s="21">
        <v>12.99210016907549</v>
      </c>
      <c r="U1082" s="21">
        <v>7.8938228958299592E-2</v>
      </c>
      <c r="V1082" s="21">
        <v>3.8487501030580757</v>
      </c>
      <c r="W1082" s="21">
        <v>3.7698118740997764</v>
      </c>
      <c r="X1082" s="13" t="s">
        <v>2351</v>
      </c>
      <c r="Y10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2" s="1">
        <v>39.293120362300002</v>
      </c>
      <c r="AA1082" s="1">
        <v>-84.441092085600005</v>
      </c>
      <c r="AB1082" s="1">
        <v>0</v>
      </c>
      <c r="AC1082" s="1">
        <v>0</v>
      </c>
    </row>
    <row r="1083" spans="1:29" x14ac:dyDescent="0.25">
      <c r="A1083" s="13">
        <v>381</v>
      </c>
      <c r="B1083" s="22" t="s">
        <v>4937</v>
      </c>
      <c r="C1083" s="17">
        <v>6</v>
      </c>
      <c r="D1083" s="1" t="s">
        <v>784</v>
      </c>
      <c r="E1083" s="1" t="s">
        <v>3842</v>
      </c>
      <c r="F1083" s="1" t="s">
        <v>4509</v>
      </c>
      <c r="G1083" s="1" t="s">
        <v>3916</v>
      </c>
      <c r="H1083" s="1">
        <v>6.9</v>
      </c>
      <c r="I1083" s="1">
        <v>7.4</v>
      </c>
      <c r="J1083" s="1" t="s">
        <v>3190</v>
      </c>
      <c r="K1083" s="1" t="s">
        <v>4989</v>
      </c>
      <c r="L1083" s="1">
        <v>0</v>
      </c>
      <c r="M1083" s="1">
        <v>0</v>
      </c>
      <c r="N1083" s="1">
        <v>6</v>
      </c>
      <c r="O1083" s="1">
        <v>5</v>
      </c>
      <c r="P1083" s="1">
        <v>24</v>
      </c>
      <c r="Q1083" s="16">
        <v>85.46875</v>
      </c>
      <c r="R1083" s="21">
        <v>1.1547003420102462</v>
      </c>
      <c r="S1083" s="21">
        <v>14.101527474923197</v>
      </c>
      <c r="T1083" s="21">
        <v>12.946827132912951</v>
      </c>
      <c r="U1083" s="21">
        <v>0.10243259970086654</v>
      </c>
      <c r="V1083" s="21">
        <v>3.8422453777224788</v>
      </c>
      <c r="W1083" s="21">
        <v>3.7398127780216122</v>
      </c>
      <c r="X1083" s="13" t="s">
        <v>2351</v>
      </c>
      <c r="Y10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3" s="1">
        <v>39.976359052399999</v>
      </c>
      <c r="AA1083" s="1">
        <v>-83.119533570100003</v>
      </c>
      <c r="AB1083" s="1">
        <v>39.976039473900002</v>
      </c>
      <c r="AC1083" s="1">
        <v>-83.110121112399995</v>
      </c>
    </row>
    <row r="1084" spans="1:29" x14ac:dyDescent="0.25">
      <c r="A1084" s="13">
        <v>382</v>
      </c>
      <c r="B1084" s="22" t="s">
        <v>4937</v>
      </c>
      <c r="C1084" s="17">
        <v>8</v>
      </c>
      <c r="D1084" s="1" t="s">
        <v>788</v>
      </c>
      <c r="E1084" s="1" t="s">
        <v>4524</v>
      </c>
      <c r="F1084" s="1" t="s">
        <v>4537</v>
      </c>
      <c r="G1084" s="1" t="s">
        <v>3918</v>
      </c>
      <c r="H1084" s="1">
        <v>10.5</v>
      </c>
      <c r="I1084" s="1">
        <v>11</v>
      </c>
      <c r="J1084" s="1" t="s">
        <v>3190</v>
      </c>
      <c r="K1084" s="1" t="s">
        <v>4986</v>
      </c>
      <c r="L1084" s="1">
        <v>0</v>
      </c>
      <c r="M1084" s="1">
        <v>2</v>
      </c>
      <c r="N1084" s="1">
        <v>7</v>
      </c>
      <c r="O1084" s="1">
        <v>6</v>
      </c>
      <c r="P1084" s="1">
        <v>47</v>
      </c>
      <c r="Q1084" s="16">
        <v>210.80650436046511</v>
      </c>
      <c r="R1084" s="21">
        <v>0.94911334083929133</v>
      </c>
      <c r="S1084" s="21">
        <v>25.10686978285251</v>
      </c>
      <c r="T1084" s="21">
        <v>24.15775644201322</v>
      </c>
      <c r="U1084" s="21">
        <v>3.7480916710059861E-2</v>
      </c>
      <c r="V1084" s="21">
        <v>3.8413052624086834</v>
      </c>
      <c r="W1084" s="21">
        <v>3.8038243456986236</v>
      </c>
      <c r="X1084" s="13" t="s">
        <v>2351</v>
      </c>
      <c r="Y10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4" s="1">
        <v>39.424895067199998</v>
      </c>
      <c r="AA1084" s="1">
        <v>-84.344907261900005</v>
      </c>
      <c r="AB1084" s="1">
        <v>39.4314323917</v>
      </c>
      <c r="AC1084" s="1">
        <v>-84.340929768899997</v>
      </c>
    </row>
    <row r="1085" spans="1:29" x14ac:dyDescent="0.25">
      <c r="A1085" s="13">
        <v>225</v>
      </c>
      <c r="B1085" s="22" t="s">
        <v>4966</v>
      </c>
      <c r="C1085" s="17">
        <v>4</v>
      </c>
      <c r="D1085" s="1" t="s">
        <v>795</v>
      </c>
      <c r="E1085" s="1" t="s">
        <v>4085</v>
      </c>
      <c r="F1085" s="1" t="s">
        <v>4086</v>
      </c>
      <c r="G1085" s="1" t="s">
        <v>3707</v>
      </c>
      <c r="H1085" s="1">
        <v>13.3</v>
      </c>
      <c r="I1085" s="1">
        <v>13.8</v>
      </c>
      <c r="J1085" s="1" t="s">
        <v>3190</v>
      </c>
      <c r="K1085" s="1" t="s">
        <v>4981</v>
      </c>
      <c r="L1085" s="1">
        <v>0</v>
      </c>
      <c r="M1085" s="1">
        <v>0</v>
      </c>
      <c r="N1085" s="1">
        <v>7</v>
      </c>
      <c r="O1085" s="1">
        <v>6</v>
      </c>
      <c r="P1085" s="1">
        <v>39</v>
      </c>
      <c r="Q1085" s="16">
        <v>111.453125</v>
      </c>
      <c r="R1085" s="21">
        <v>0.77085957789764437</v>
      </c>
      <c r="S1085" s="21">
        <v>20.036974685136599</v>
      </c>
      <c r="T1085" s="21">
        <v>19.266115107238953</v>
      </c>
      <c r="U1085" s="21">
        <v>4.1779683899234817E-2</v>
      </c>
      <c r="V1085" s="21">
        <v>3.8406129055071636</v>
      </c>
      <c r="W1085" s="21">
        <v>3.7988332216079286</v>
      </c>
      <c r="X1085" s="13" t="s">
        <v>2351</v>
      </c>
      <c r="Y10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5" s="1">
        <v>41.0618477895</v>
      </c>
      <c r="AA1085" s="1">
        <v>-81.461322881399994</v>
      </c>
      <c r="AB1085" s="1">
        <v>41.059453213700003</v>
      </c>
      <c r="AC1085" s="1">
        <v>-81.452624977799999</v>
      </c>
    </row>
    <row r="1086" spans="1:29" x14ac:dyDescent="0.25">
      <c r="A1086" s="13">
        <v>334</v>
      </c>
      <c r="B1086" s="22" t="s">
        <v>3197</v>
      </c>
      <c r="C1086" s="17">
        <v>3</v>
      </c>
      <c r="D1086" s="1" t="s">
        <v>791</v>
      </c>
      <c r="E1086" s="1" t="s">
        <v>1142</v>
      </c>
      <c r="F1086" s="1" t="s">
        <v>5719</v>
      </c>
      <c r="G1086" s="1" t="s">
        <v>598</v>
      </c>
      <c r="H1086" s="21">
        <v>1.4269999999960419</v>
      </c>
      <c r="I1086" s="21">
        <v>0</v>
      </c>
      <c r="J1086" s="1" t="s">
        <v>258</v>
      </c>
      <c r="K1086" s="1" t="s">
        <v>259</v>
      </c>
      <c r="L1086" s="1">
        <v>0</v>
      </c>
      <c r="M1086" s="1">
        <v>3</v>
      </c>
      <c r="N1086" s="1">
        <v>7</v>
      </c>
      <c r="O1086" s="1">
        <v>11</v>
      </c>
      <c r="P1086" s="1">
        <v>56</v>
      </c>
      <c r="Q1086" s="16">
        <v>287.67069404069764</v>
      </c>
      <c r="R1086" s="21">
        <v>8.958858403194224</v>
      </c>
      <c r="S1086" s="21">
        <v>15.378705528539339</v>
      </c>
      <c r="T1086" s="21">
        <v>6.4198471253451146</v>
      </c>
      <c r="U1086" s="21">
        <v>0.6145133466595023</v>
      </c>
      <c r="V1086" s="21">
        <v>3.839907530619914</v>
      </c>
      <c r="W1086" s="21">
        <v>3.2253941839604119</v>
      </c>
      <c r="X1086" s="13" t="s">
        <v>2351</v>
      </c>
      <c r="Y10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6" s="1">
        <v>41.364409999999999</v>
      </c>
      <c r="AA1086" s="1">
        <v>-82.077932000000004</v>
      </c>
      <c r="AB1086" s="1">
        <v>0</v>
      </c>
      <c r="AC1086" s="1">
        <v>0</v>
      </c>
    </row>
    <row r="1087" spans="1:29" x14ac:dyDescent="0.25">
      <c r="A1087" s="13">
        <v>335</v>
      </c>
      <c r="B1087" s="22" t="s">
        <v>3197</v>
      </c>
      <c r="C1087" s="17">
        <v>12</v>
      </c>
      <c r="D1087" s="1" t="s">
        <v>785</v>
      </c>
      <c r="E1087" s="1" t="s">
        <v>1143</v>
      </c>
      <c r="F1087" s="1" t="s">
        <v>5720</v>
      </c>
      <c r="G1087" s="1" t="s">
        <v>599</v>
      </c>
      <c r="H1087" s="21">
        <v>6.0549999999930151</v>
      </c>
      <c r="I1087" s="21">
        <v>0</v>
      </c>
      <c r="J1087" s="1" t="s">
        <v>258</v>
      </c>
      <c r="K1087" s="1" t="s">
        <v>259</v>
      </c>
      <c r="L1087" s="1">
        <v>0</v>
      </c>
      <c r="M1087" s="1">
        <v>0</v>
      </c>
      <c r="N1087" s="1">
        <v>6</v>
      </c>
      <c r="O1087" s="1">
        <v>16</v>
      </c>
      <c r="P1087" s="1">
        <v>47</v>
      </c>
      <c r="Q1087" s="16">
        <v>157.28125</v>
      </c>
      <c r="R1087" s="21">
        <v>7.1172205216690934</v>
      </c>
      <c r="S1087" s="21">
        <v>13.457792900059451</v>
      </c>
      <c r="T1087" s="21">
        <v>6.3405723783903571</v>
      </c>
      <c r="U1087" s="21">
        <v>0.48819021407070956</v>
      </c>
      <c r="V1087" s="21">
        <v>3.839033537918898</v>
      </c>
      <c r="W1087" s="21">
        <v>3.3508433238481885</v>
      </c>
      <c r="X1087" s="13" t="s">
        <v>2351</v>
      </c>
      <c r="Y10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7" s="1">
        <v>41.368340000000003</v>
      </c>
      <c r="AA1087" s="1">
        <v>-81.804035999999996</v>
      </c>
      <c r="AB1087" s="1">
        <v>0</v>
      </c>
      <c r="AC1087" s="1">
        <v>0</v>
      </c>
    </row>
    <row r="1088" spans="1:29" x14ac:dyDescent="0.25">
      <c r="A1088" s="13">
        <v>226</v>
      </c>
      <c r="B1088" s="22" t="s">
        <v>4966</v>
      </c>
      <c r="C1088" s="17">
        <v>12</v>
      </c>
      <c r="D1088" s="1" t="s">
        <v>785</v>
      </c>
      <c r="E1088" s="1" t="s">
        <v>4138</v>
      </c>
      <c r="F1088" s="1" t="s">
        <v>4139</v>
      </c>
      <c r="G1088" s="1" t="s">
        <v>4423</v>
      </c>
      <c r="H1088" s="1">
        <v>4.5</v>
      </c>
      <c r="I1088" s="1">
        <v>5</v>
      </c>
      <c r="J1088" s="1" t="s">
        <v>3190</v>
      </c>
      <c r="K1088" s="1" t="s">
        <v>4982</v>
      </c>
      <c r="L1088" s="1">
        <v>0</v>
      </c>
      <c r="M1088" s="1">
        <v>1</v>
      </c>
      <c r="N1088" s="1">
        <v>4</v>
      </c>
      <c r="O1088" s="1">
        <v>16</v>
      </c>
      <c r="P1088" s="1">
        <v>135</v>
      </c>
      <c r="Q1088" s="16">
        <v>277.86418968023258</v>
      </c>
      <c r="R1088" s="21">
        <v>0.48157584610928411</v>
      </c>
      <c r="S1088" s="21">
        <v>60.052483021890673</v>
      </c>
      <c r="T1088" s="21">
        <v>59.570907175781386</v>
      </c>
      <c r="U1088" s="21">
        <v>2.7005845380855115E-2</v>
      </c>
      <c r="V1088" s="21">
        <v>3.8327566957608568</v>
      </c>
      <c r="W1088" s="21">
        <v>3.8057508503800017</v>
      </c>
      <c r="X1088" s="13" t="s">
        <v>2351</v>
      </c>
      <c r="Y10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8" s="1">
        <v>41.372083916900003</v>
      </c>
      <c r="AA1088" s="1">
        <v>-81.832403704699999</v>
      </c>
      <c r="AB1088" s="1">
        <v>41.371865501800002</v>
      </c>
      <c r="AC1088" s="1">
        <v>-81.822798540400001</v>
      </c>
    </row>
    <row r="1089" spans="1:29" x14ac:dyDescent="0.25">
      <c r="A1089" s="13">
        <v>227</v>
      </c>
      <c r="B1089" s="22" t="s">
        <v>4966</v>
      </c>
      <c r="C1089" s="17">
        <v>12</v>
      </c>
      <c r="D1089" s="1" t="s">
        <v>785</v>
      </c>
      <c r="E1089" s="1" t="s">
        <v>4140</v>
      </c>
      <c r="F1089" s="1" t="s">
        <v>4141</v>
      </c>
      <c r="G1089" s="1" t="s">
        <v>4424</v>
      </c>
      <c r="H1089" s="1">
        <v>1.1000000000000001</v>
      </c>
      <c r="I1089" s="1">
        <v>1.6</v>
      </c>
      <c r="J1089" s="1" t="s">
        <v>3190</v>
      </c>
      <c r="K1089" s="1" t="s">
        <v>4982</v>
      </c>
      <c r="L1089" s="1">
        <v>0</v>
      </c>
      <c r="M1089" s="1">
        <v>3</v>
      </c>
      <c r="N1089" s="1">
        <v>10</v>
      </c>
      <c r="O1089" s="1">
        <v>9</v>
      </c>
      <c r="P1089" s="1">
        <v>27</v>
      </c>
      <c r="Q1089" s="16">
        <v>269.43631904069764</v>
      </c>
      <c r="R1089" s="21">
        <v>0.43088925808697115</v>
      </c>
      <c r="S1089" s="21">
        <v>19.451623902127984</v>
      </c>
      <c r="T1089" s="21">
        <v>19.020734644041013</v>
      </c>
      <c r="U1089" s="21">
        <v>2.4169992436228128E-2</v>
      </c>
      <c r="V1089" s="21">
        <v>3.8309498951081316</v>
      </c>
      <c r="W1089" s="21">
        <v>3.8067799026719036</v>
      </c>
      <c r="X1089" s="13" t="s">
        <v>2351</v>
      </c>
      <c r="Y10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89" s="1">
        <v>41.434932616600001</v>
      </c>
      <c r="AA1089" s="1">
        <v>-81.697207147599997</v>
      </c>
      <c r="AB1089" s="1">
        <v>41.440504258099999</v>
      </c>
      <c r="AC1089" s="1">
        <v>-81.703075257400002</v>
      </c>
    </row>
    <row r="1090" spans="1:29" x14ac:dyDescent="0.25">
      <c r="A1090" s="13">
        <v>228</v>
      </c>
      <c r="B1090" s="22" t="s">
        <v>4966</v>
      </c>
      <c r="C1090" s="17">
        <v>12</v>
      </c>
      <c r="D1090" s="1" t="s">
        <v>785</v>
      </c>
      <c r="E1090" s="1" t="s">
        <v>3556</v>
      </c>
      <c r="F1090" s="1" t="s">
        <v>4142</v>
      </c>
      <c r="G1090" s="1" t="s">
        <v>3797</v>
      </c>
      <c r="H1090" s="1">
        <v>8.6999999999999993</v>
      </c>
      <c r="I1090" s="1">
        <v>9.1999999999999993</v>
      </c>
      <c r="J1090" s="1" t="s">
        <v>3190</v>
      </c>
      <c r="K1090" s="1" t="s">
        <v>4982</v>
      </c>
      <c r="L1090" s="1">
        <v>0</v>
      </c>
      <c r="M1090" s="1">
        <v>1</v>
      </c>
      <c r="N1090" s="1">
        <v>2</v>
      </c>
      <c r="O1090" s="1">
        <v>17</v>
      </c>
      <c r="P1090" s="1">
        <v>58</v>
      </c>
      <c r="Q1090" s="16">
        <v>192.20793968023256</v>
      </c>
      <c r="R1090" s="21">
        <v>0.53406962455544404</v>
      </c>
      <c r="S1090" s="21">
        <v>29.732690111042789</v>
      </c>
      <c r="T1090" s="21">
        <v>29.198620486487346</v>
      </c>
      <c r="U1090" s="21">
        <v>2.9942040863677039E-2</v>
      </c>
      <c r="V1090" s="21">
        <v>3.8307506943955754</v>
      </c>
      <c r="W1090" s="21">
        <v>3.8008086535318983</v>
      </c>
      <c r="X1090" s="13" t="s">
        <v>2351</v>
      </c>
      <c r="Y10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0" s="1">
        <v>41.520691492899999</v>
      </c>
      <c r="AA1090" s="1">
        <v>-81.536242508100003</v>
      </c>
      <c r="AB1090" s="1">
        <v>41.520775210700002</v>
      </c>
      <c r="AC1090" s="1">
        <v>-81.5266218119</v>
      </c>
    </row>
    <row r="1091" spans="1:29" x14ac:dyDescent="0.25">
      <c r="A1091" s="13">
        <v>336</v>
      </c>
      <c r="B1091" s="22" t="s">
        <v>3197</v>
      </c>
      <c r="C1091" s="17">
        <v>4</v>
      </c>
      <c r="D1091" s="1" t="s">
        <v>795</v>
      </c>
      <c r="E1091" s="1" t="s">
        <v>1144</v>
      </c>
      <c r="F1091" s="1" t="s">
        <v>5721</v>
      </c>
      <c r="G1091" s="1" t="s">
        <v>600</v>
      </c>
      <c r="H1091" s="21">
        <v>9.3200385669523236</v>
      </c>
      <c r="I1091" s="21">
        <v>0</v>
      </c>
      <c r="J1091" s="1" t="s">
        <v>258</v>
      </c>
      <c r="K1091" s="1" t="s">
        <v>259</v>
      </c>
      <c r="L1091" s="1">
        <v>0</v>
      </c>
      <c r="M1091" s="1">
        <v>1</v>
      </c>
      <c r="N1091" s="1">
        <v>10</v>
      </c>
      <c r="O1091" s="1">
        <v>8</v>
      </c>
      <c r="P1091" s="1">
        <v>48</v>
      </c>
      <c r="Q1091" s="16">
        <v>194.64543968023256</v>
      </c>
      <c r="R1091" s="21">
        <v>9.5248447302687627</v>
      </c>
      <c r="S1091" s="21">
        <v>14.765497185843072</v>
      </c>
      <c r="T1091" s="21">
        <v>5.2406524555743097</v>
      </c>
      <c r="U1091" s="21">
        <v>0.6533359439549441</v>
      </c>
      <c r="V1091" s="21">
        <v>3.8249154556935228</v>
      </c>
      <c r="W1091" s="21">
        <v>3.1715795117385785</v>
      </c>
      <c r="X1091" s="13" t="s">
        <v>2351</v>
      </c>
      <c r="Y10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1" s="1">
        <v>41.040008999999998</v>
      </c>
      <c r="AA1091" s="1">
        <v>-81.526852000000005</v>
      </c>
      <c r="AB1091" s="1">
        <v>0</v>
      </c>
      <c r="AC1091" s="1">
        <v>0</v>
      </c>
    </row>
    <row r="1092" spans="1:29" x14ac:dyDescent="0.25">
      <c r="A1092" s="13">
        <v>337</v>
      </c>
      <c r="B1092" s="22" t="s">
        <v>3197</v>
      </c>
      <c r="C1092" s="17">
        <v>8</v>
      </c>
      <c r="D1092" s="1" t="s">
        <v>788</v>
      </c>
      <c r="E1092" s="1" t="s">
        <v>1145</v>
      </c>
      <c r="F1092" s="1" t="s">
        <v>5722</v>
      </c>
      <c r="G1092" s="1" t="s">
        <v>601</v>
      </c>
      <c r="H1092" s="21">
        <v>1.1630000000004657</v>
      </c>
      <c r="I1092" s="21">
        <v>0</v>
      </c>
      <c r="J1092" s="1" t="s">
        <v>258</v>
      </c>
      <c r="K1092" s="1" t="s">
        <v>259</v>
      </c>
      <c r="L1092" s="1">
        <v>0</v>
      </c>
      <c r="M1092" s="1">
        <v>0</v>
      </c>
      <c r="N1092" s="1">
        <v>8</v>
      </c>
      <c r="O1092" s="1">
        <v>13</v>
      </c>
      <c r="P1092" s="1">
        <v>45</v>
      </c>
      <c r="Q1092" s="16">
        <v>155.0625</v>
      </c>
      <c r="R1092" s="21">
        <v>5.7808620388955321</v>
      </c>
      <c r="S1092" s="21">
        <v>13.951006700858937</v>
      </c>
      <c r="T1092" s="21">
        <v>8.1701446619634055</v>
      </c>
      <c r="U1092" s="21">
        <v>0.39652561947312126</v>
      </c>
      <c r="V1092" s="21">
        <v>3.824313158270626</v>
      </c>
      <c r="W1092" s="21">
        <v>3.4277875387975048</v>
      </c>
      <c r="X1092" s="13" t="s">
        <v>2351</v>
      </c>
      <c r="Y10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2" s="1">
        <v>39.423554000000003</v>
      </c>
      <c r="AA1092" s="1">
        <v>-84.576740000000001</v>
      </c>
      <c r="AB1092" s="1">
        <v>0</v>
      </c>
      <c r="AC1092" s="1">
        <v>0</v>
      </c>
    </row>
    <row r="1093" spans="1:29" x14ac:dyDescent="0.25">
      <c r="A1093" s="13">
        <v>52</v>
      </c>
      <c r="B1093" s="22" t="s">
        <v>4967</v>
      </c>
      <c r="C1093" s="17">
        <v>8</v>
      </c>
      <c r="D1093" s="1" t="s">
        <v>787</v>
      </c>
      <c r="E1093" s="1" t="s">
        <v>4573</v>
      </c>
      <c r="F1093" s="1" t="s">
        <v>4058</v>
      </c>
      <c r="G1093" s="1" t="s">
        <v>4397</v>
      </c>
      <c r="H1093" s="1">
        <v>3.6</v>
      </c>
      <c r="I1093" s="1">
        <v>4.0999999999999996</v>
      </c>
      <c r="J1093" s="1" t="s">
        <v>3190</v>
      </c>
      <c r="K1093" s="1" t="s">
        <v>4975</v>
      </c>
      <c r="L1093" s="1">
        <v>0</v>
      </c>
      <c r="M1093" s="1">
        <v>0</v>
      </c>
      <c r="N1093" s="1">
        <v>8</v>
      </c>
      <c r="O1093" s="1">
        <v>5</v>
      </c>
      <c r="P1093" s="1">
        <v>37</v>
      </c>
      <c r="Q1093" s="16">
        <v>111.5625</v>
      </c>
      <c r="R1093" s="21">
        <v>1.1345770346140813</v>
      </c>
      <c r="S1093" s="21">
        <v>25.300012787207393</v>
      </c>
      <c r="T1093" s="21">
        <v>24.165435752593311</v>
      </c>
      <c r="U1093" s="21">
        <v>8.6827838507174335E-2</v>
      </c>
      <c r="V1093" s="21">
        <v>3.8241097935337582</v>
      </c>
      <c r="W1093" s="21">
        <v>3.7372819550265839</v>
      </c>
      <c r="X1093" s="13" t="s">
        <v>2351</v>
      </c>
      <c r="Y10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3" s="1">
        <v>39.189389047699997</v>
      </c>
      <c r="AA1093" s="1">
        <v>-84.580980839999995</v>
      </c>
      <c r="AB1093" s="1">
        <v>39.190035437299997</v>
      </c>
      <c r="AC1093" s="1">
        <v>-84.572153985</v>
      </c>
    </row>
    <row r="1094" spans="1:29" x14ac:dyDescent="0.25">
      <c r="A1094" s="13">
        <v>338</v>
      </c>
      <c r="B1094" s="22" t="s">
        <v>3197</v>
      </c>
      <c r="C1094" s="17">
        <v>2</v>
      </c>
      <c r="D1094" s="1" t="s">
        <v>786</v>
      </c>
      <c r="E1094" s="1" t="s">
        <v>1146</v>
      </c>
      <c r="F1094" s="1" t="s">
        <v>5441</v>
      </c>
      <c r="G1094" s="1" t="s">
        <v>602</v>
      </c>
      <c r="H1094" s="21">
        <v>15.934999999997672</v>
      </c>
      <c r="I1094" s="21">
        <v>0</v>
      </c>
      <c r="J1094" s="1" t="s">
        <v>258</v>
      </c>
      <c r="K1094" s="1" t="s">
        <v>259</v>
      </c>
      <c r="L1094" s="1">
        <v>0</v>
      </c>
      <c r="M1094" s="1">
        <v>2</v>
      </c>
      <c r="N1094" s="1">
        <v>12</v>
      </c>
      <c r="O1094" s="1">
        <v>9</v>
      </c>
      <c r="P1094" s="1">
        <v>34</v>
      </c>
      <c r="Q1094" s="16">
        <v>243.85337936046511</v>
      </c>
      <c r="R1094" s="21">
        <v>5.7433588238340985</v>
      </c>
      <c r="S1094" s="21">
        <v>10.865959623020418</v>
      </c>
      <c r="T1094" s="21">
        <v>5.1226007991863192</v>
      </c>
      <c r="U1094" s="21">
        <v>0.39395316825660509</v>
      </c>
      <c r="V1094" s="21">
        <v>3.8240413609979971</v>
      </c>
      <c r="W1094" s="21">
        <v>3.4300881927413922</v>
      </c>
      <c r="X1094" s="13" t="s">
        <v>2351</v>
      </c>
      <c r="Y10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4" s="1">
        <v>41.663651000000002</v>
      </c>
      <c r="AA1094" s="1">
        <v>-83.570896000000005</v>
      </c>
      <c r="AB1094" s="1">
        <v>0</v>
      </c>
      <c r="AC1094" s="1">
        <v>0</v>
      </c>
    </row>
    <row r="1095" spans="1:29" x14ac:dyDescent="0.25">
      <c r="A1095" s="13">
        <v>383</v>
      </c>
      <c r="B1095" s="22" t="s">
        <v>4937</v>
      </c>
      <c r="C1095" s="17">
        <v>6</v>
      </c>
      <c r="D1095" s="1" t="s">
        <v>784</v>
      </c>
      <c r="E1095" s="1" t="s">
        <v>4493</v>
      </c>
      <c r="F1095" s="1" t="s">
        <v>4494</v>
      </c>
      <c r="G1095" s="1" t="s">
        <v>4565</v>
      </c>
      <c r="H1095" s="1">
        <v>7.9</v>
      </c>
      <c r="I1095" s="1">
        <v>8.4</v>
      </c>
      <c r="J1095" s="1" t="s">
        <v>3190</v>
      </c>
      <c r="K1095" s="1" t="s">
        <v>4988</v>
      </c>
      <c r="L1095" s="1">
        <v>0</v>
      </c>
      <c r="M1095" s="1">
        <v>2</v>
      </c>
      <c r="N1095" s="1">
        <v>8</v>
      </c>
      <c r="O1095" s="1">
        <v>2</v>
      </c>
      <c r="P1095" s="1">
        <v>25</v>
      </c>
      <c r="Q1095" s="16">
        <v>177.60337936046511</v>
      </c>
      <c r="R1095" s="21">
        <v>0.95416310719100517</v>
      </c>
      <c r="S1095" s="21">
        <v>14.462386388941473</v>
      </c>
      <c r="T1095" s="21">
        <v>13.508223281750467</v>
      </c>
      <c r="U1095" s="21">
        <v>7.7274762905171823E-2</v>
      </c>
      <c r="V1095" s="21">
        <v>3.8208794469949563</v>
      </c>
      <c r="W1095" s="21">
        <v>3.7436046840897843</v>
      </c>
      <c r="X1095" s="13" t="s">
        <v>2351</v>
      </c>
      <c r="Y10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5" s="1">
        <v>39.964866578900001</v>
      </c>
      <c r="AA1095" s="1">
        <v>-83.119214375300004</v>
      </c>
      <c r="AB1095" s="1">
        <v>39.972110674500001</v>
      </c>
      <c r="AC1095" s="1">
        <v>-83.119148996000007</v>
      </c>
    </row>
    <row r="1096" spans="1:29" x14ac:dyDescent="0.25">
      <c r="A1096" s="13">
        <v>339</v>
      </c>
      <c r="B1096" s="22" t="s">
        <v>3197</v>
      </c>
      <c r="C1096" s="17">
        <v>2</v>
      </c>
      <c r="D1096" s="1" t="s">
        <v>786</v>
      </c>
      <c r="E1096" s="1" t="s">
        <v>1147</v>
      </c>
      <c r="F1096" s="1" t="s">
        <v>5723</v>
      </c>
      <c r="G1096" s="1" t="s">
        <v>603</v>
      </c>
      <c r="H1096" s="21">
        <v>0.71600000000034925</v>
      </c>
      <c r="I1096" s="21">
        <v>0</v>
      </c>
      <c r="J1096" s="1" t="s">
        <v>258</v>
      </c>
      <c r="K1096" s="1" t="s">
        <v>259</v>
      </c>
      <c r="L1096" s="1">
        <v>0</v>
      </c>
      <c r="M1096" s="1">
        <v>1</v>
      </c>
      <c r="N1096" s="1">
        <v>11</v>
      </c>
      <c r="O1096" s="1">
        <v>12</v>
      </c>
      <c r="P1096" s="1">
        <v>51</v>
      </c>
      <c r="Q1096" s="16">
        <v>221.94231468023256</v>
      </c>
      <c r="R1096" s="21">
        <v>4.3970790155287931</v>
      </c>
      <c r="S1096" s="21">
        <v>14.260041563826192</v>
      </c>
      <c r="T1096" s="21">
        <v>9.8629625482973999</v>
      </c>
      <c r="U1096" s="21">
        <v>0.30160804197948532</v>
      </c>
      <c r="V1096" s="21">
        <v>3.8194621321423683</v>
      </c>
      <c r="W1096" s="21">
        <v>3.5178540901628832</v>
      </c>
      <c r="X1096" s="13" t="s">
        <v>2351</v>
      </c>
      <c r="Y10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6" s="1">
        <v>41.649737999999999</v>
      </c>
      <c r="AA1096" s="1">
        <v>-83.543053</v>
      </c>
      <c r="AB1096" s="1">
        <v>0</v>
      </c>
      <c r="AC1096" s="1">
        <v>0</v>
      </c>
    </row>
    <row r="1097" spans="1:29" x14ac:dyDescent="0.25">
      <c r="A1097" s="13">
        <v>384</v>
      </c>
      <c r="B1097" s="22" t="s">
        <v>4937</v>
      </c>
      <c r="C1097" s="17">
        <v>8</v>
      </c>
      <c r="D1097" s="1" t="s">
        <v>806</v>
      </c>
      <c r="E1097" s="1" t="s">
        <v>3852</v>
      </c>
      <c r="F1097" s="1" t="s">
        <v>4548</v>
      </c>
      <c r="G1097" s="1" t="s">
        <v>3918</v>
      </c>
      <c r="H1097" s="1">
        <v>10.1</v>
      </c>
      <c r="I1097" s="1">
        <v>10.6</v>
      </c>
      <c r="J1097" s="1" t="s">
        <v>3190</v>
      </c>
      <c r="K1097" s="1" t="s">
        <v>4987</v>
      </c>
      <c r="L1097" s="1">
        <v>1</v>
      </c>
      <c r="M1097" s="1">
        <v>1</v>
      </c>
      <c r="N1097" s="1">
        <v>4</v>
      </c>
      <c r="O1097" s="1">
        <v>4</v>
      </c>
      <c r="P1097" s="1">
        <v>32</v>
      </c>
      <c r="Q1097" s="16">
        <v>167.29087936046511</v>
      </c>
      <c r="R1097" s="21">
        <v>1.2129567018603664</v>
      </c>
      <c r="S1097" s="21">
        <v>17.056657477412159</v>
      </c>
      <c r="T1097" s="21">
        <v>15.843700775551792</v>
      </c>
      <c r="U1097" s="21">
        <v>9.8555075202691036E-2</v>
      </c>
      <c r="V1097" s="21">
        <v>3.8178316011302988</v>
      </c>
      <c r="W1097" s="21">
        <v>3.7192765259276079</v>
      </c>
      <c r="X1097" s="13" t="s">
        <v>2351</v>
      </c>
      <c r="Y10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7" s="1">
        <v>39.563096393199999</v>
      </c>
      <c r="AA1097" s="1">
        <v>-84.268651111799997</v>
      </c>
      <c r="AB1097" s="1">
        <v>39.568554108699999</v>
      </c>
      <c r="AC1097" s="1">
        <v>-84.2624956776</v>
      </c>
    </row>
    <row r="1098" spans="1:29" x14ac:dyDescent="0.25">
      <c r="A1098" s="13">
        <v>93</v>
      </c>
      <c r="B1098" s="22" t="s">
        <v>3201</v>
      </c>
      <c r="C1098" s="17">
        <v>8</v>
      </c>
      <c r="D1098" s="1" t="s">
        <v>788</v>
      </c>
      <c r="E1098" s="1" t="s">
        <v>1944</v>
      </c>
      <c r="F1098" s="1" t="s">
        <v>5301</v>
      </c>
      <c r="G1098" s="1" t="s">
        <v>1433</v>
      </c>
      <c r="H1098" s="21">
        <v>2.7780000000057044</v>
      </c>
      <c r="I1098" s="21">
        <v>0</v>
      </c>
      <c r="J1098" s="1" t="s">
        <v>258</v>
      </c>
      <c r="K1098" s="1" t="s">
        <v>259</v>
      </c>
      <c r="L1098" s="1">
        <v>0</v>
      </c>
      <c r="M1098" s="1">
        <v>1</v>
      </c>
      <c r="N1098" s="1">
        <v>6</v>
      </c>
      <c r="O1098" s="1">
        <v>15</v>
      </c>
      <c r="P1098" s="1">
        <v>62</v>
      </c>
      <c r="Q1098" s="16">
        <v>213.52043968023256</v>
      </c>
      <c r="R1098" s="21">
        <v>6.0268537565680314</v>
      </c>
      <c r="S1098" s="21">
        <v>17.178564882576616</v>
      </c>
      <c r="T1098" s="21">
        <v>11.151711126008585</v>
      </c>
      <c r="U1098" s="21">
        <v>0.42062721338023029</v>
      </c>
      <c r="V1098" s="21">
        <v>3.8173810668437334</v>
      </c>
      <c r="W1098" s="21">
        <v>3.3967538534635029</v>
      </c>
      <c r="X1098" s="13" t="s">
        <v>2351</v>
      </c>
      <c r="Y10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8" s="1">
        <v>39.388199999999998</v>
      </c>
      <c r="AA1098" s="1">
        <v>-84.453901000000002</v>
      </c>
      <c r="AB1098" s="1">
        <v>0</v>
      </c>
      <c r="AC1098" s="1">
        <v>0</v>
      </c>
    </row>
    <row r="1099" spans="1:29" x14ac:dyDescent="0.25">
      <c r="A1099" s="13">
        <v>385</v>
      </c>
      <c r="B1099" s="22" t="s">
        <v>4937</v>
      </c>
      <c r="C1099" s="17">
        <v>6</v>
      </c>
      <c r="D1099" s="1" t="s">
        <v>784</v>
      </c>
      <c r="E1099" s="1" t="s">
        <v>4493</v>
      </c>
      <c r="F1099" s="1" t="s">
        <v>4508</v>
      </c>
      <c r="G1099" s="1" t="s">
        <v>4565</v>
      </c>
      <c r="H1099" s="1">
        <v>24.3</v>
      </c>
      <c r="I1099" s="1">
        <v>24.8</v>
      </c>
      <c r="J1099" s="1" t="s">
        <v>3190</v>
      </c>
      <c r="K1099" s="1" t="s">
        <v>4986</v>
      </c>
      <c r="L1099" s="1">
        <v>0</v>
      </c>
      <c r="M1099" s="1">
        <v>1</v>
      </c>
      <c r="N1099" s="1">
        <v>10</v>
      </c>
      <c r="O1099" s="1">
        <v>7</v>
      </c>
      <c r="P1099" s="1">
        <v>18</v>
      </c>
      <c r="Q1099" s="16">
        <v>160.20793968023256</v>
      </c>
      <c r="R1099" s="21">
        <v>1.1680509328429203</v>
      </c>
      <c r="S1099" s="21">
        <v>14.477889857982619</v>
      </c>
      <c r="T1099" s="21">
        <v>13.309838925139699</v>
      </c>
      <c r="U1099" s="21">
        <v>2.111560540703342E-2</v>
      </c>
      <c r="V1099" s="21">
        <v>3.8158327377970118</v>
      </c>
      <c r="W1099" s="21">
        <v>3.7947171323899784</v>
      </c>
      <c r="X1099" s="13" t="s">
        <v>2351</v>
      </c>
      <c r="Y10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099" s="1">
        <v>40.111772650399999</v>
      </c>
      <c r="AA1099" s="1">
        <v>-83.007547359</v>
      </c>
      <c r="AB1099" s="1">
        <v>40.111384469699999</v>
      </c>
      <c r="AC1099" s="1">
        <v>-82.998123636399995</v>
      </c>
    </row>
    <row r="1100" spans="1:29" x14ac:dyDescent="0.25">
      <c r="A1100" s="13">
        <v>229</v>
      </c>
      <c r="B1100" s="22" t="s">
        <v>4966</v>
      </c>
      <c r="C1100" s="17">
        <v>12</v>
      </c>
      <c r="D1100" s="1" t="s">
        <v>785</v>
      </c>
      <c r="E1100" s="1" t="s">
        <v>4143</v>
      </c>
      <c r="F1100" s="1" t="s">
        <v>4144</v>
      </c>
      <c r="G1100" s="1" t="s">
        <v>4425</v>
      </c>
      <c r="H1100" s="1">
        <v>2.1</v>
      </c>
      <c r="I1100" s="1">
        <v>2.6</v>
      </c>
      <c r="J1100" s="1" t="s">
        <v>3190</v>
      </c>
      <c r="K1100" s="1" t="s">
        <v>4982</v>
      </c>
      <c r="L1100" s="1">
        <v>0</v>
      </c>
      <c r="M1100" s="1">
        <v>3</v>
      </c>
      <c r="N1100" s="1">
        <v>4</v>
      </c>
      <c r="O1100" s="1">
        <v>21</v>
      </c>
      <c r="P1100" s="1">
        <v>47</v>
      </c>
      <c r="Q1100" s="16">
        <v>303.40506904069764</v>
      </c>
      <c r="R1100" s="21">
        <v>0.29241515722082762</v>
      </c>
      <c r="S1100" s="21">
        <v>28.998281846686279</v>
      </c>
      <c r="T1100" s="21">
        <v>28.705866689465452</v>
      </c>
      <c r="U1100" s="21">
        <v>1.6418037773603823E-2</v>
      </c>
      <c r="V1100" s="21">
        <v>3.8148584786070949</v>
      </c>
      <c r="W1100" s="21">
        <v>3.7984404408334913</v>
      </c>
      <c r="X1100" s="13" t="s">
        <v>2351</v>
      </c>
      <c r="Y11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0" s="1">
        <v>41.433787483899998</v>
      </c>
      <c r="AA1100" s="1">
        <v>-81.808030817499997</v>
      </c>
      <c r="AB1100" s="1">
        <v>41.433633161899998</v>
      </c>
      <c r="AC1100" s="1">
        <v>-81.798384826499998</v>
      </c>
    </row>
    <row r="1101" spans="1:29" x14ac:dyDescent="0.25">
      <c r="A1101" s="13">
        <v>386</v>
      </c>
      <c r="B1101" s="22" t="s">
        <v>4937</v>
      </c>
      <c r="C1101" s="17">
        <v>8</v>
      </c>
      <c r="D1101" s="1" t="s">
        <v>787</v>
      </c>
      <c r="E1101" s="1" t="s">
        <v>4502</v>
      </c>
      <c r="F1101" s="1" t="s">
        <v>4503</v>
      </c>
      <c r="G1101" s="1" t="s">
        <v>3918</v>
      </c>
      <c r="H1101" s="1">
        <v>5.2</v>
      </c>
      <c r="I1101" s="1">
        <v>5.7</v>
      </c>
      <c r="J1101" s="1" t="s">
        <v>3190</v>
      </c>
      <c r="K1101" s="1" t="s">
        <v>4985</v>
      </c>
      <c r="L1101" s="1">
        <v>0</v>
      </c>
      <c r="M1101" s="1">
        <v>0</v>
      </c>
      <c r="N1101" s="1">
        <v>9</v>
      </c>
      <c r="O1101" s="1">
        <v>7</v>
      </c>
      <c r="P1101" s="1">
        <v>47</v>
      </c>
      <c r="Q1101" s="16">
        <v>136.984375</v>
      </c>
      <c r="R1101" s="21">
        <v>1.2976158166798293</v>
      </c>
      <c r="S1101" s="21">
        <v>24.235481682944439</v>
      </c>
      <c r="T1101" s="21">
        <v>22.937865866264609</v>
      </c>
      <c r="U1101" s="21">
        <v>9.3354696942761953E-2</v>
      </c>
      <c r="V1101" s="21">
        <v>3.8090985039693179</v>
      </c>
      <c r="W1101" s="21">
        <v>3.715743807026556</v>
      </c>
      <c r="X1101" s="13" t="s">
        <v>2351</v>
      </c>
      <c r="Y11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1" s="1">
        <v>39.158135096499997</v>
      </c>
      <c r="AA1101" s="1">
        <v>-84.530715835500004</v>
      </c>
      <c r="AB1101" s="1">
        <v>39.161284199100002</v>
      </c>
      <c r="AC1101" s="1">
        <v>-84.522329609600007</v>
      </c>
    </row>
    <row r="1102" spans="1:29" x14ac:dyDescent="0.25">
      <c r="A1102" s="13">
        <v>387</v>
      </c>
      <c r="B1102" s="22" t="s">
        <v>4937</v>
      </c>
      <c r="C1102" s="17">
        <v>4</v>
      </c>
      <c r="D1102" s="1" t="s">
        <v>800</v>
      </c>
      <c r="E1102" s="1" t="s">
        <v>3884</v>
      </c>
      <c r="F1102" s="1" t="s">
        <v>4551</v>
      </c>
      <c r="G1102" s="1" t="s">
        <v>3922</v>
      </c>
      <c r="H1102" s="1">
        <v>11.9</v>
      </c>
      <c r="I1102" s="1">
        <v>12.4</v>
      </c>
      <c r="J1102" s="1" t="s">
        <v>3190</v>
      </c>
      <c r="K1102" s="1" t="s">
        <v>4985</v>
      </c>
      <c r="L1102" s="1">
        <v>0</v>
      </c>
      <c r="M1102" s="1">
        <v>0</v>
      </c>
      <c r="N1102" s="1">
        <v>14</v>
      </c>
      <c r="O1102" s="1">
        <v>10</v>
      </c>
      <c r="P1102" s="1">
        <v>75</v>
      </c>
      <c r="Q1102" s="16">
        <v>211.03125</v>
      </c>
      <c r="R1102" s="21">
        <v>0.75461850729610003</v>
      </c>
      <c r="S1102" s="21">
        <v>34.01250583651403</v>
      </c>
      <c r="T1102" s="21">
        <v>33.25788732921793</v>
      </c>
      <c r="U1102" s="21">
        <v>4.6060639066126924E-2</v>
      </c>
      <c r="V1102" s="21">
        <v>3.8083466279048208</v>
      </c>
      <c r="W1102" s="21">
        <v>3.7622859888386939</v>
      </c>
      <c r="X1102" s="13" t="s">
        <v>2351</v>
      </c>
      <c r="Y11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2" s="1">
        <v>40.819205984699998</v>
      </c>
      <c r="AA1102" s="1">
        <v>-81.396334984399999</v>
      </c>
      <c r="AB1102" s="1">
        <v>40.826432452600002</v>
      </c>
      <c r="AC1102" s="1">
        <v>-81.396963991899995</v>
      </c>
    </row>
    <row r="1103" spans="1:29" x14ac:dyDescent="0.25">
      <c r="A1103" s="13">
        <v>340</v>
      </c>
      <c r="B1103" s="22" t="s">
        <v>3197</v>
      </c>
      <c r="C1103" s="17">
        <v>6</v>
      </c>
      <c r="D1103" s="1" t="s">
        <v>784</v>
      </c>
      <c r="E1103" s="1" t="s">
        <v>1148</v>
      </c>
      <c r="F1103" s="1" t="s">
        <v>5724</v>
      </c>
      <c r="G1103" s="1" t="s">
        <v>604</v>
      </c>
      <c r="H1103" s="21">
        <v>0.89299999999639113</v>
      </c>
      <c r="I1103" s="21">
        <v>0</v>
      </c>
      <c r="J1103" s="1" t="s">
        <v>258</v>
      </c>
      <c r="K1103" s="1" t="s">
        <v>259</v>
      </c>
      <c r="L1103" s="1">
        <v>0</v>
      </c>
      <c r="M1103" s="1">
        <v>1</v>
      </c>
      <c r="N1103" s="1">
        <v>10</v>
      </c>
      <c r="O1103" s="1">
        <v>9</v>
      </c>
      <c r="P1103" s="1">
        <v>33</v>
      </c>
      <c r="Q1103" s="16">
        <v>184.08293968023256</v>
      </c>
      <c r="R1103" s="21">
        <v>8.2393992214659235</v>
      </c>
      <c r="S1103" s="21">
        <v>11.180605201998622</v>
      </c>
      <c r="T1103" s="21">
        <v>2.9412059805326987</v>
      </c>
      <c r="U1103" s="21">
        <v>0.56516361373023405</v>
      </c>
      <c r="V1103" s="21">
        <v>3.8077269613771261</v>
      </c>
      <c r="W1103" s="21">
        <v>3.2425633476468922</v>
      </c>
      <c r="X1103" s="13" t="s">
        <v>2351</v>
      </c>
      <c r="Y11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3" s="1">
        <v>39.966271999999996</v>
      </c>
      <c r="AA1103" s="1">
        <v>-83.001420999999993</v>
      </c>
      <c r="AB1103" s="1">
        <v>0</v>
      </c>
      <c r="AC1103" s="1">
        <v>0</v>
      </c>
    </row>
    <row r="1104" spans="1:29" x14ac:dyDescent="0.25">
      <c r="A1104" s="13">
        <v>341</v>
      </c>
      <c r="B1104" s="22" t="s">
        <v>3197</v>
      </c>
      <c r="C1104" s="17">
        <v>6</v>
      </c>
      <c r="D1104" s="1" t="s">
        <v>784</v>
      </c>
      <c r="E1104" s="1" t="s">
        <v>936</v>
      </c>
      <c r="F1104" s="1" t="s">
        <v>5470</v>
      </c>
      <c r="G1104" s="1" t="s">
        <v>605</v>
      </c>
      <c r="H1104" s="21">
        <v>2.7670000000071013</v>
      </c>
      <c r="I1104" s="21">
        <v>0</v>
      </c>
      <c r="J1104" s="1" t="s">
        <v>258</v>
      </c>
      <c r="K1104" s="1" t="s">
        <v>262</v>
      </c>
      <c r="L1104" s="1">
        <v>1</v>
      </c>
      <c r="M1104" s="1">
        <v>0</v>
      </c>
      <c r="N1104" s="1">
        <v>12</v>
      </c>
      <c r="O1104" s="1">
        <v>15</v>
      </c>
      <c r="P1104" s="1">
        <v>40</v>
      </c>
      <c r="Q1104" s="16">
        <v>230.80168968023256</v>
      </c>
      <c r="R1104" s="21">
        <v>3.8444592600749203</v>
      </c>
      <c r="S1104" s="21">
        <v>12.511891607846318</v>
      </c>
      <c r="T1104" s="21">
        <v>8.6674323477713973</v>
      </c>
      <c r="U1104" s="21">
        <v>0.25761987648427581</v>
      </c>
      <c r="V1104" s="21">
        <v>3.805250729938686</v>
      </c>
      <c r="W1104" s="21">
        <v>3.5476308534544101</v>
      </c>
      <c r="X1104" s="13" t="s">
        <v>2351</v>
      </c>
      <c r="Y11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4" s="1">
        <v>39.941778999999997</v>
      </c>
      <c r="AA1104" s="1">
        <v>-83.111974000000004</v>
      </c>
      <c r="AB1104" s="1">
        <v>0</v>
      </c>
      <c r="AC1104" s="1">
        <v>0</v>
      </c>
    </row>
    <row r="1105" spans="1:29" x14ac:dyDescent="0.25">
      <c r="A1105" s="13">
        <v>94</v>
      </c>
      <c r="B1105" s="22" t="s">
        <v>3201</v>
      </c>
      <c r="C1105" s="17">
        <v>7</v>
      </c>
      <c r="D1105" s="1" t="s">
        <v>3196</v>
      </c>
      <c r="E1105" s="1" t="s">
        <v>1945</v>
      </c>
      <c r="F1105" s="1" t="s">
        <v>5277</v>
      </c>
      <c r="G1105" s="1" t="s">
        <v>1434</v>
      </c>
      <c r="H1105" s="21">
        <v>2.93399999999383</v>
      </c>
      <c r="I1105" s="21">
        <v>0</v>
      </c>
      <c r="J1105" s="1" t="s">
        <v>258</v>
      </c>
      <c r="K1105" s="1" t="s">
        <v>259</v>
      </c>
      <c r="L1105" s="1">
        <v>1</v>
      </c>
      <c r="M1105" s="1">
        <v>1</v>
      </c>
      <c r="N1105" s="1">
        <v>13</v>
      </c>
      <c r="O1105" s="1">
        <v>8</v>
      </c>
      <c r="P1105" s="1">
        <v>72</v>
      </c>
      <c r="Q1105" s="16">
        <v>283.96275436046511</v>
      </c>
      <c r="R1105" s="21">
        <v>7.3238112217531333</v>
      </c>
      <c r="S1105" s="21">
        <v>17.761600640671258</v>
      </c>
      <c r="T1105" s="21">
        <v>10.437789418918126</v>
      </c>
      <c r="U1105" s="21">
        <v>0.51114469173433408</v>
      </c>
      <c r="V1105" s="21">
        <v>3.8025706648192825</v>
      </c>
      <c r="W1105" s="21">
        <v>3.2914259730849484</v>
      </c>
      <c r="X1105" s="13" t="s">
        <v>2351</v>
      </c>
      <c r="Y11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5" s="1">
        <v>39.628275000000002</v>
      </c>
      <c r="AA1105" s="1">
        <v>-84.226054000000005</v>
      </c>
      <c r="AB1105" s="1">
        <v>0</v>
      </c>
      <c r="AC1105" s="1">
        <v>0</v>
      </c>
    </row>
    <row r="1106" spans="1:29" x14ac:dyDescent="0.25">
      <c r="A1106" s="13">
        <v>230</v>
      </c>
      <c r="B1106" s="22" t="s">
        <v>4966</v>
      </c>
      <c r="C1106" s="17">
        <v>12</v>
      </c>
      <c r="D1106" s="1" t="s">
        <v>785</v>
      </c>
      <c r="E1106" s="1" t="s">
        <v>4145</v>
      </c>
      <c r="F1106" s="1" t="s">
        <v>4146</v>
      </c>
      <c r="G1106" s="1" t="s">
        <v>4426</v>
      </c>
      <c r="H1106" s="1">
        <v>1</v>
      </c>
      <c r="I1106" s="1">
        <v>1.5</v>
      </c>
      <c r="J1106" s="1" t="s">
        <v>3190</v>
      </c>
      <c r="K1106" s="1" t="s">
        <v>4982</v>
      </c>
      <c r="L1106" s="1">
        <v>2</v>
      </c>
      <c r="M1106" s="1">
        <v>2</v>
      </c>
      <c r="N1106" s="1">
        <v>9</v>
      </c>
      <c r="O1106" s="1">
        <v>10</v>
      </c>
      <c r="P1106" s="1">
        <v>32</v>
      </c>
      <c r="Q1106" s="16">
        <v>318.00363372093022</v>
      </c>
      <c r="R1106" s="21">
        <v>0.40438918157429754</v>
      </c>
      <c r="S1106" s="21">
        <v>21.03197175312663</v>
      </c>
      <c r="T1106" s="21">
        <v>20.627582571552331</v>
      </c>
      <c r="U1106" s="21">
        <v>2.2687027092764721E-2</v>
      </c>
      <c r="V1106" s="21">
        <v>3.8016214394032266</v>
      </c>
      <c r="W1106" s="21">
        <v>3.7789344123104618</v>
      </c>
      <c r="X1106" s="13" t="s">
        <v>2351</v>
      </c>
      <c r="Y11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6" s="1">
        <v>41.447093952000003</v>
      </c>
      <c r="AA1106" s="1">
        <v>-81.621355298599994</v>
      </c>
      <c r="AB1106" s="1">
        <v>41.454337314</v>
      </c>
      <c r="AC1106" s="1">
        <v>-81.621385533199998</v>
      </c>
    </row>
    <row r="1107" spans="1:29" x14ac:dyDescent="0.25">
      <c r="A1107" s="13">
        <v>342</v>
      </c>
      <c r="B1107" s="22" t="s">
        <v>3197</v>
      </c>
      <c r="C1107" s="17">
        <v>8</v>
      </c>
      <c r="D1107" s="1" t="s">
        <v>787</v>
      </c>
      <c r="E1107" s="1" t="s">
        <v>839</v>
      </c>
      <c r="F1107" s="1" t="s">
        <v>5573</v>
      </c>
      <c r="G1107" s="1" t="s">
        <v>606</v>
      </c>
      <c r="H1107" s="21">
        <v>1.6300000000046566</v>
      </c>
      <c r="I1107" s="21">
        <v>0</v>
      </c>
      <c r="J1107" s="1" t="s">
        <v>258</v>
      </c>
      <c r="K1107" s="1" t="s">
        <v>261</v>
      </c>
      <c r="L1107" s="1">
        <v>0</v>
      </c>
      <c r="M1107" s="1">
        <v>2</v>
      </c>
      <c r="N1107" s="1">
        <v>9</v>
      </c>
      <c r="O1107" s="1">
        <v>11</v>
      </c>
      <c r="P1107" s="1">
        <v>100</v>
      </c>
      <c r="Q1107" s="16">
        <v>299.08775436046511</v>
      </c>
      <c r="R1107" s="21">
        <v>6.033676007039511</v>
      </c>
      <c r="S1107" s="21">
        <v>24.325382499747214</v>
      </c>
      <c r="T1107" s="21">
        <v>18.291706492707704</v>
      </c>
      <c r="U1107" s="21">
        <v>0.41940970154647988</v>
      </c>
      <c r="V1107" s="21">
        <v>3.8012599248220194</v>
      </c>
      <c r="W1107" s="21">
        <v>3.3818502232755394</v>
      </c>
      <c r="X1107" s="13" t="s">
        <v>2351</v>
      </c>
      <c r="Y11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7" s="1">
        <v>39.135489</v>
      </c>
      <c r="AA1107" s="1">
        <v>-84.505593000000005</v>
      </c>
      <c r="AB1107" s="1">
        <v>0</v>
      </c>
      <c r="AC1107" s="1">
        <v>0</v>
      </c>
    </row>
    <row r="1108" spans="1:29" x14ac:dyDescent="0.25">
      <c r="A1108" s="13">
        <v>388</v>
      </c>
      <c r="B1108" s="22" t="s">
        <v>4937</v>
      </c>
      <c r="C1108" s="17">
        <v>6</v>
      </c>
      <c r="D1108" s="1" t="s">
        <v>784</v>
      </c>
      <c r="E1108" s="1" t="s">
        <v>3848</v>
      </c>
      <c r="F1108" s="1" t="s">
        <v>3873</v>
      </c>
      <c r="G1108" s="1" t="s">
        <v>3917</v>
      </c>
      <c r="H1108" s="1">
        <v>12.5</v>
      </c>
      <c r="I1108" s="1">
        <v>13</v>
      </c>
      <c r="J1108" s="1" t="s">
        <v>3190</v>
      </c>
      <c r="K1108" s="1" t="s">
        <v>4987</v>
      </c>
      <c r="L1108" s="1">
        <v>0</v>
      </c>
      <c r="M1108" s="1">
        <v>0</v>
      </c>
      <c r="N1108" s="1">
        <v>6</v>
      </c>
      <c r="O1108" s="1">
        <v>4</v>
      </c>
      <c r="P1108" s="1">
        <v>25</v>
      </c>
      <c r="Q1108" s="16">
        <v>82.03125</v>
      </c>
      <c r="R1108" s="21">
        <v>1.1579167779443669</v>
      </c>
      <c r="S1108" s="21">
        <v>14.129518662054817</v>
      </c>
      <c r="T1108" s="21">
        <v>12.97160188411045</v>
      </c>
      <c r="U1108" s="21">
        <v>9.6149529781915793E-2</v>
      </c>
      <c r="V1108" s="21">
        <v>3.8010162690190712</v>
      </c>
      <c r="W1108" s="21">
        <v>3.7048667392371555</v>
      </c>
      <c r="X1108" s="13" t="s">
        <v>2351</v>
      </c>
      <c r="Y11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8" s="1">
        <v>39.9134546298</v>
      </c>
      <c r="AA1108" s="1">
        <v>-83.0174546195</v>
      </c>
      <c r="AB1108" s="1">
        <v>39.9198015351</v>
      </c>
      <c r="AC1108" s="1">
        <v>-83.013059002899993</v>
      </c>
    </row>
    <row r="1109" spans="1:29" x14ac:dyDescent="0.25">
      <c r="A1109" s="13">
        <v>231</v>
      </c>
      <c r="B1109" s="22" t="s">
        <v>4966</v>
      </c>
      <c r="C1109" s="17">
        <v>12</v>
      </c>
      <c r="D1109" s="1" t="s">
        <v>785</v>
      </c>
      <c r="E1109" s="1" t="s">
        <v>4147</v>
      </c>
      <c r="F1109" s="1" t="s">
        <v>4148</v>
      </c>
      <c r="G1109" s="1" t="s">
        <v>4427</v>
      </c>
      <c r="H1109" s="1">
        <v>2.5</v>
      </c>
      <c r="I1109" s="1">
        <v>3</v>
      </c>
      <c r="J1109" s="1" t="s">
        <v>3190</v>
      </c>
      <c r="K1109" s="1" t="s">
        <v>4982</v>
      </c>
      <c r="L1109" s="1">
        <v>0</v>
      </c>
      <c r="M1109" s="1">
        <v>2</v>
      </c>
      <c r="N1109" s="1">
        <v>11</v>
      </c>
      <c r="O1109" s="1">
        <v>11</v>
      </c>
      <c r="P1109" s="1">
        <v>62</v>
      </c>
      <c r="Q1109" s="16">
        <v>274.18150436046511</v>
      </c>
      <c r="R1109" s="21">
        <v>0.37587886698807038</v>
      </c>
      <c r="S1109" s="21">
        <v>32.764739357548471</v>
      </c>
      <c r="T1109" s="21">
        <v>32.388860490560404</v>
      </c>
      <c r="U1109" s="21">
        <v>2.1091301964592985E-2</v>
      </c>
      <c r="V1109" s="21">
        <v>3.7973313291149604</v>
      </c>
      <c r="W1109" s="21">
        <v>3.7762400271503673</v>
      </c>
      <c r="X1109" s="13" t="s">
        <v>2351</v>
      </c>
      <c r="Y11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09" s="1">
        <v>41.478949464300001</v>
      </c>
      <c r="AA1109" s="1">
        <v>-81.768769479900001</v>
      </c>
      <c r="AB1109" s="1">
        <v>41.486198434099997</v>
      </c>
      <c r="AC1109" s="1">
        <v>-81.768723159199993</v>
      </c>
    </row>
    <row r="1110" spans="1:29" x14ac:dyDescent="0.25">
      <c r="A1110" s="13">
        <v>343</v>
      </c>
      <c r="B1110" s="22" t="s">
        <v>3197</v>
      </c>
      <c r="C1110" s="17">
        <v>12</v>
      </c>
      <c r="D1110" s="1" t="s">
        <v>785</v>
      </c>
      <c r="E1110" s="1" t="s">
        <v>1149</v>
      </c>
      <c r="F1110" s="1" t="s">
        <v>5714</v>
      </c>
      <c r="G1110" s="1" t="s">
        <v>607</v>
      </c>
      <c r="H1110" s="21">
        <v>1.2770000000018626</v>
      </c>
      <c r="I1110" s="21">
        <v>0</v>
      </c>
      <c r="J1110" s="1" t="s">
        <v>258</v>
      </c>
      <c r="K1110" s="1" t="s">
        <v>261</v>
      </c>
      <c r="L1110" s="1">
        <v>0</v>
      </c>
      <c r="M1110" s="1">
        <v>0</v>
      </c>
      <c r="N1110" s="1">
        <v>8</v>
      </c>
      <c r="O1110" s="1">
        <v>14</v>
      </c>
      <c r="P1110" s="1">
        <v>33</v>
      </c>
      <c r="Q1110" s="16">
        <v>147.5</v>
      </c>
      <c r="R1110" s="21">
        <v>5.9731606392479231</v>
      </c>
      <c r="S1110" s="21">
        <v>10.979371227924023</v>
      </c>
      <c r="T1110" s="21">
        <v>5.0062105886761001</v>
      </c>
      <c r="U1110" s="21">
        <v>0.41520318924538291</v>
      </c>
      <c r="V1110" s="21">
        <v>3.7954760539888692</v>
      </c>
      <c r="W1110" s="21">
        <v>3.3802728647434863</v>
      </c>
      <c r="X1110" s="13" t="s">
        <v>2351</v>
      </c>
      <c r="Y11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0" s="1">
        <v>41.468859000000002</v>
      </c>
      <c r="AA1110" s="1">
        <v>-81.797263999999998</v>
      </c>
      <c r="AB1110" s="1">
        <v>0</v>
      </c>
      <c r="AC1110" s="1">
        <v>0</v>
      </c>
    </row>
    <row r="1111" spans="1:29" x14ac:dyDescent="0.25">
      <c r="A1111" s="13">
        <v>389</v>
      </c>
      <c r="B1111" s="22" t="s">
        <v>4937</v>
      </c>
      <c r="C1111" s="17">
        <v>8</v>
      </c>
      <c r="D1111" s="1" t="s">
        <v>787</v>
      </c>
      <c r="E1111" s="1" t="s">
        <v>4517</v>
      </c>
      <c r="F1111" s="1" t="s">
        <v>4518</v>
      </c>
      <c r="G1111" s="1" t="s">
        <v>3923</v>
      </c>
      <c r="H1111" s="1">
        <v>32.1</v>
      </c>
      <c r="I1111" s="1">
        <v>32.6</v>
      </c>
      <c r="J1111" s="1" t="s">
        <v>3190</v>
      </c>
      <c r="K1111" s="1" t="s">
        <v>4985</v>
      </c>
      <c r="L1111" s="1">
        <v>0</v>
      </c>
      <c r="M1111" s="1">
        <v>5</v>
      </c>
      <c r="N1111" s="1">
        <v>8</v>
      </c>
      <c r="O1111" s="1">
        <v>6</v>
      </c>
      <c r="P1111" s="1">
        <v>30</v>
      </c>
      <c r="Q1111" s="16">
        <v>337.38344840116281</v>
      </c>
      <c r="R1111" s="21">
        <v>0.95729975193067918</v>
      </c>
      <c r="S1111" s="21">
        <v>19.681789784836241</v>
      </c>
      <c r="T1111" s="21">
        <v>18.72449003290556</v>
      </c>
      <c r="U1111" s="21">
        <v>6.0516902444486306E-2</v>
      </c>
      <c r="V1111" s="21">
        <v>3.7952903560479694</v>
      </c>
      <c r="W1111" s="21">
        <v>3.7347734536034829</v>
      </c>
      <c r="X1111" s="13" t="s">
        <v>2351</v>
      </c>
      <c r="Y11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1" s="1">
        <v>39.2649825632</v>
      </c>
      <c r="AA1111" s="1">
        <v>-84.342780664900005</v>
      </c>
      <c r="AB1111" s="1">
        <v>39.259977218800003</v>
      </c>
      <c r="AC1111" s="1">
        <v>-84.3360413913</v>
      </c>
    </row>
    <row r="1112" spans="1:29" x14ac:dyDescent="0.25">
      <c r="A1112" s="13">
        <v>232</v>
      </c>
      <c r="B1112" s="22" t="s">
        <v>4966</v>
      </c>
      <c r="C1112" s="17">
        <v>6</v>
      </c>
      <c r="D1112" s="1" t="s">
        <v>799</v>
      </c>
      <c r="E1112" s="1" t="s">
        <v>4149</v>
      </c>
      <c r="F1112" s="1" t="s">
        <v>4150</v>
      </c>
      <c r="G1112" s="1" t="s">
        <v>3700</v>
      </c>
      <c r="H1112" s="1">
        <v>11.4</v>
      </c>
      <c r="I1112" s="1">
        <v>11.9</v>
      </c>
      <c r="J1112" s="1" t="s">
        <v>3190</v>
      </c>
      <c r="K1112" s="1" t="s">
        <v>4981</v>
      </c>
      <c r="L1112" s="1">
        <v>0</v>
      </c>
      <c r="M1112" s="1">
        <v>0</v>
      </c>
      <c r="N1112" s="1">
        <v>5</v>
      </c>
      <c r="O1112" s="1">
        <v>7</v>
      </c>
      <c r="P1112" s="1">
        <v>27</v>
      </c>
      <c r="Q1112" s="16">
        <v>90.796875</v>
      </c>
      <c r="R1112" s="21">
        <v>1.0620513004086811</v>
      </c>
      <c r="S1112" s="21">
        <v>14.968645700360966</v>
      </c>
      <c r="T1112" s="21">
        <v>13.906594399952285</v>
      </c>
      <c r="U1112" s="21">
        <v>5.944651023087015E-2</v>
      </c>
      <c r="V1112" s="21">
        <v>3.7951795551133212</v>
      </c>
      <c r="W1112" s="21">
        <v>3.7357330448824508</v>
      </c>
      <c r="X1112" s="13" t="s">
        <v>2351</v>
      </c>
      <c r="Y11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2" s="1">
        <v>0</v>
      </c>
      <c r="AA1112" s="1">
        <v>0</v>
      </c>
      <c r="AB1112" s="1">
        <v>40.294360860899999</v>
      </c>
      <c r="AC1112" s="1">
        <v>-83.035403958700002</v>
      </c>
    </row>
    <row r="1113" spans="1:29" x14ac:dyDescent="0.25">
      <c r="A1113" s="13">
        <v>390</v>
      </c>
      <c r="B1113" s="22" t="s">
        <v>4937</v>
      </c>
      <c r="C1113" s="17">
        <v>12</v>
      </c>
      <c r="D1113" s="1" t="s">
        <v>794</v>
      </c>
      <c r="E1113" s="1" t="s">
        <v>3870</v>
      </c>
      <c r="F1113" s="1" t="s">
        <v>3871</v>
      </c>
      <c r="G1113" s="1" t="s">
        <v>3920</v>
      </c>
      <c r="H1113" s="1">
        <v>2.9</v>
      </c>
      <c r="I1113" s="1">
        <v>3.4</v>
      </c>
      <c r="J1113" s="1" t="s">
        <v>3190</v>
      </c>
      <c r="K1113" s="1" t="s">
        <v>4987</v>
      </c>
      <c r="L1113" s="1">
        <v>0</v>
      </c>
      <c r="M1113" s="1">
        <v>3</v>
      </c>
      <c r="N1113" s="1">
        <v>3</v>
      </c>
      <c r="O1113" s="1">
        <v>4</v>
      </c>
      <c r="P1113" s="1">
        <v>42</v>
      </c>
      <c r="Q1113" s="16">
        <v>216.42069404069767</v>
      </c>
      <c r="R1113" s="21">
        <v>0.94316847627947531</v>
      </c>
      <c r="S1113" s="21">
        <v>21.152555877310419</v>
      </c>
      <c r="T1113" s="21">
        <v>20.209387401030945</v>
      </c>
      <c r="U1113" s="21">
        <v>8.6206767783469612E-2</v>
      </c>
      <c r="V1113" s="21">
        <v>3.791965244492379</v>
      </c>
      <c r="W1113" s="21">
        <v>3.7057584767089096</v>
      </c>
      <c r="X1113" s="13" t="s">
        <v>2351</v>
      </c>
      <c r="Y11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3" s="1">
        <v>41.596886172200001</v>
      </c>
      <c r="AA1113" s="1">
        <v>-81.444178535999995</v>
      </c>
      <c r="AB1113" s="1">
        <v>41.602390456800002</v>
      </c>
      <c r="AC1113" s="1">
        <v>-81.438105026299993</v>
      </c>
    </row>
    <row r="1114" spans="1:29" x14ac:dyDescent="0.25">
      <c r="A1114" s="13">
        <v>95</v>
      </c>
      <c r="B1114" s="22" t="s">
        <v>3201</v>
      </c>
      <c r="C1114" s="17">
        <v>4</v>
      </c>
      <c r="D1114" s="1" t="s">
        <v>801</v>
      </c>
      <c r="E1114" s="1" t="s">
        <v>1946</v>
      </c>
      <c r="F1114" s="1" t="s">
        <v>3397</v>
      </c>
      <c r="G1114" s="1" t="s">
        <v>1435</v>
      </c>
      <c r="H1114" s="21">
        <v>18.805999999996857</v>
      </c>
      <c r="I1114" s="21">
        <v>0</v>
      </c>
      <c r="J1114" s="1" t="s">
        <v>258</v>
      </c>
      <c r="K1114" s="1" t="s">
        <v>262</v>
      </c>
      <c r="L1114" s="1">
        <v>0</v>
      </c>
      <c r="M1114" s="1">
        <v>0</v>
      </c>
      <c r="N1114" s="1">
        <v>9</v>
      </c>
      <c r="O1114" s="1">
        <v>13</v>
      </c>
      <c r="P1114" s="1">
        <v>47</v>
      </c>
      <c r="Q1114" s="16">
        <v>163.609375</v>
      </c>
      <c r="R1114" s="21">
        <v>8.4635680574599679</v>
      </c>
      <c r="S1114" s="21">
        <v>13.81430858269704</v>
      </c>
      <c r="T1114" s="21">
        <v>5.3507405252370717</v>
      </c>
      <c r="U1114" s="21">
        <v>0.59069079673347635</v>
      </c>
      <c r="V1114" s="21">
        <v>3.7913804654871144</v>
      </c>
      <c r="W1114" s="21">
        <v>3.2006896687536379</v>
      </c>
      <c r="X1114" s="13" t="s">
        <v>2351</v>
      </c>
      <c r="Y11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4" s="1">
        <v>41.024287999999999</v>
      </c>
      <c r="AA1114" s="1">
        <v>-80.643193999999994</v>
      </c>
      <c r="AB1114" s="1">
        <v>0</v>
      </c>
      <c r="AC1114" s="1">
        <v>0</v>
      </c>
    </row>
    <row r="1115" spans="1:29" x14ac:dyDescent="0.25">
      <c r="A1115" s="13">
        <v>344</v>
      </c>
      <c r="B1115" s="22" t="s">
        <v>3197</v>
      </c>
      <c r="C1115" s="17">
        <v>6</v>
      </c>
      <c r="D1115" s="1" t="s">
        <v>784</v>
      </c>
      <c r="E1115" s="1" t="s">
        <v>1150</v>
      </c>
      <c r="F1115" s="1" t="s">
        <v>5625</v>
      </c>
      <c r="G1115" s="1" t="s">
        <v>608</v>
      </c>
      <c r="H1115" s="21">
        <v>1.1019999999989523</v>
      </c>
      <c r="I1115" s="21">
        <v>0</v>
      </c>
      <c r="J1115" s="1" t="s">
        <v>258</v>
      </c>
      <c r="K1115" s="1" t="s">
        <v>259</v>
      </c>
      <c r="L1115" s="1">
        <v>0</v>
      </c>
      <c r="M1115" s="1">
        <v>0</v>
      </c>
      <c r="N1115" s="1">
        <v>11</v>
      </c>
      <c r="O1115" s="1">
        <v>9</v>
      </c>
      <c r="P1115" s="1">
        <v>52</v>
      </c>
      <c r="Q1115" s="16">
        <v>163.953125</v>
      </c>
      <c r="R1115" s="21">
        <v>10.706172298606528</v>
      </c>
      <c r="S1115" s="21">
        <v>14.658638329957469</v>
      </c>
      <c r="T1115" s="21">
        <v>3.9524660313509408</v>
      </c>
      <c r="U1115" s="21">
        <v>0.73436653120717055</v>
      </c>
      <c r="V1115" s="21">
        <v>3.7846455526331542</v>
      </c>
      <c r="W1115" s="21">
        <v>3.0502790214259834</v>
      </c>
      <c r="X1115" s="13" t="s">
        <v>2351</v>
      </c>
      <c r="Y11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5" s="1">
        <v>39.990873000000001</v>
      </c>
      <c r="AA1115" s="1">
        <v>-83.025936000000002</v>
      </c>
      <c r="AB1115" s="1">
        <v>0</v>
      </c>
      <c r="AC1115" s="1">
        <v>0</v>
      </c>
    </row>
    <row r="1116" spans="1:29" x14ac:dyDescent="0.25">
      <c r="A1116" s="13">
        <v>345</v>
      </c>
      <c r="B1116" s="22" t="s">
        <v>3197</v>
      </c>
      <c r="C1116" s="17">
        <v>12</v>
      </c>
      <c r="D1116" s="1" t="s">
        <v>785</v>
      </c>
      <c r="E1116" s="1" t="s">
        <v>1151</v>
      </c>
      <c r="F1116" s="1" t="s">
        <v>5725</v>
      </c>
      <c r="G1116" s="1" t="s">
        <v>609</v>
      </c>
      <c r="H1116" s="21">
        <v>3.9909999999945285</v>
      </c>
      <c r="I1116" s="21">
        <v>0</v>
      </c>
      <c r="J1116" s="1" t="s">
        <v>258</v>
      </c>
      <c r="K1116" s="1" t="s">
        <v>259</v>
      </c>
      <c r="L1116" s="1">
        <v>1</v>
      </c>
      <c r="M1116" s="1">
        <v>1</v>
      </c>
      <c r="N1116" s="1">
        <v>7</v>
      </c>
      <c r="O1116" s="1">
        <v>12</v>
      </c>
      <c r="P1116" s="1">
        <v>16</v>
      </c>
      <c r="Q1116" s="16">
        <v>206.43150436046511</v>
      </c>
      <c r="R1116" s="21">
        <v>7.8211258848183514</v>
      </c>
      <c r="S1116" s="21">
        <v>7.401594008158491</v>
      </c>
      <c r="T1116" s="21">
        <v>-0.41953187665986036</v>
      </c>
      <c r="U1116" s="21">
        <v>0.53647306674825557</v>
      </c>
      <c r="V1116" s="21">
        <v>3.78461599593542</v>
      </c>
      <c r="W1116" s="21">
        <v>3.2481429291871642</v>
      </c>
      <c r="X1116" s="13" t="s">
        <v>2351</v>
      </c>
      <c r="Y11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6" s="1">
        <v>41.402175</v>
      </c>
      <c r="AA1116" s="1">
        <v>-81.575203000000002</v>
      </c>
      <c r="AB1116" s="1">
        <v>0</v>
      </c>
      <c r="AC1116" s="1">
        <v>0</v>
      </c>
    </row>
    <row r="1117" spans="1:29" x14ac:dyDescent="0.25">
      <c r="A1117" s="13">
        <v>53</v>
      </c>
      <c r="B1117" s="22" t="s">
        <v>4967</v>
      </c>
      <c r="C1117" s="17">
        <v>4</v>
      </c>
      <c r="D1117" s="1" t="s">
        <v>801</v>
      </c>
      <c r="E1117" s="1" t="s">
        <v>3266</v>
      </c>
      <c r="F1117" s="1" t="s">
        <v>4269</v>
      </c>
      <c r="G1117" s="1" t="s">
        <v>4465</v>
      </c>
      <c r="H1117" s="1">
        <v>2.2999999999999998</v>
      </c>
      <c r="I1117" s="1">
        <v>2.8</v>
      </c>
      <c r="J1117" s="1" t="s">
        <v>3190</v>
      </c>
      <c r="K1117" s="1" t="s">
        <v>4975</v>
      </c>
      <c r="L1117" s="1">
        <v>0</v>
      </c>
      <c r="M1117" s="1">
        <v>2</v>
      </c>
      <c r="N1117" s="1">
        <v>12</v>
      </c>
      <c r="O1117" s="1">
        <v>7</v>
      </c>
      <c r="P1117" s="1">
        <v>74</v>
      </c>
      <c r="Q1117" s="16">
        <v>274.97837936046511</v>
      </c>
      <c r="R1117" s="21">
        <v>0.54928730988296059</v>
      </c>
      <c r="S1117" s="21">
        <v>36.677581749316211</v>
      </c>
      <c r="T1117" s="21">
        <v>36.128294439433247</v>
      </c>
      <c r="U1117" s="21">
        <v>4.2167458055539453E-2</v>
      </c>
      <c r="V1117" s="21">
        <v>3.7843517827308091</v>
      </c>
      <c r="W1117" s="21">
        <v>3.7421843246752697</v>
      </c>
      <c r="X1117" s="13" t="s">
        <v>2351</v>
      </c>
      <c r="Y11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7" s="1">
        <v>41.019305139099998</v>
      </c>
      <c r="AA1117" s="1">
        <v>-80.634315990299996</v>
      </c>
      <c r="AB1117" s="1">
        <v>41.026545760499999</v>
      </c>
      <c r="AC1117" s="1">
        <v>-80.634476366499996</v>
      </c>
    </row>
    <row r="1118" spans="1:29" x14ac:dyDescent="0.25">
      <c r="A1118" s="13">
        <v>346</v>
      </c>
      <c r="B1118" s="22" t="s">
        <v>3197</v>
      </c>
      <c r="C1118" s="17">
        <v>4</v>
      </c>
      <c r="D1118" s="1" t="s">
        <v>795</v>
      </c>
      <c r="E1118" s="1" t="s">
        <v>1152</v>
      </c>
      <c r="F1118" s="1" t="s">
        <v>5726</v>
      </c>
      <c r="G1118" s="1" t="s">
        <v>610</v>
      </c>
      <c r="H1118" s="21">
        <v>0.74574001823834435</v>
      </c>
      <c r="I1118" s="21">
        <v>0</v>
      </c>
      <c r="J1118" s="1" t="s">
        <v>258</v>
      </c>
      <c r="K1118" s="1" t="s">
        <v>259</v>
      </c>
      <c r="L1118" s="1">
        <v>0</v>
      </c>
      <c r="M1118" s="1">
        <v>1</v>
      </c>
      <c r="N1118" s="1">
        <v>9</v>
      </c>
      <c r="O1118" s="1">
        <v>12</v>
      </c>
      <c r="P1118" s="1">
        <v>51</v>
      </c>
      <c r="Q1118" s="16">
        <v>208.84856468023256</v>
      </c>
      <c r="R1118" s="21">
        <v>7.6015857294702798</v>
      </c>
      <c r="S1118" s="21">
        <v>13.886932728220067</v>
      </c>
      <c r="T1118" s="21">
        <v>6.2853469987497874</v>
      </c>
      <c r="U1118" s="21">
        <v>0.52141418876208401</v>
      </c>
      <c r="V1118" s="21">
        <v>3.7832491320795829</v>
      </c>
      <c r="W1118" s="21">
        <v>3.2618349433174991</v>
      </c>
      <c r="X1118" s="13" t="s">
        <v>2351</v>
      </c>
      <c r="Y11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8" s="1">
        <v>41.091124999999998</v>
      </c>
      <c r="AA1118" s="1">
        <v>-81.516104999999996</v>
      </c>
      <c r="AB1118" s="1">
        <v>0</v>
      </c>
      <c r="AC1118" s="1">
        <v>0</v>
      </c>
    </row>
    <row r="1119" spans="1:29" x14ac:dyDescent="0.25">
      <c r="A1119" s="13">
        <v>96</v>
      </c>
      <c r="B1119" s="22" t="s">
        <v>3201</v>
      </c>
      <c r="C1119" s="17">
        <v>8</v>
      </c>
      <c r="D1119" s="1" t="s">
        <v>1329</v>
      </c>
      <c r="E1119" s="1" t="s">
        <v>1947</v>
      </c>
      <c r="F1119" s="1" t="s">
        <v>3221</v>
      </c>
      <c r="G1119" s="1" t="s">
        <v>1436</v>
      </c>
      <c r="H1119" s="21">
        <v>1.0460000000020955</v>
      </c>
      <c r="I1119" s="21">
        <v>0</v>
      </c>
      <c r="J1119" s="1" t="s">
        <v>258</v>
      </c>
      <c r="K1119" s="1" t="s">
        <v>259</v>
      </c>
      <c r="L1119" s="1">
        <v>0</v>
      </c>
      <c r="M1119" s="1">
        <v>1</v>
      </c>
      <c r="N1119" s="1">
        <v>6</v>
      </c>
      <c r="O1119" s="1">
        <v>13</v>
      </c>
      <c r="P1119" s="1">
        <v>78</v>
      </c>
      <c r="Q1119" s="16">
        <v>220.64543968023256</v>
      </c>
      <c r="R1119" s="21">
        <v>18.176519844006506</v>
      </c>
      <c r="S1119" s="21">
        <v>19.337418232607504</v>
      </c>
      <c r="T1119" s="21">
        <v>1.160898388600998</v>
      </c>
      <c r="U1119" s="21">
        <v>1.2685787974534555</v>
      </c>
      <c r="V1119" s="21">
        <v>3.7825187495521173</v>
      </c>
      <c r="W1119" s="21">
        <v>2.5139399520986618</v>
      </c>
      <c r="X1119" s="13" t="s">
        <v>22</v>
      </c>
      <c r="Y11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19" s="1">
        <v>39.065803000000002</v>
      </c>
      <c r="AA1119" s="1">
        <v>-84.296262999999996</v>
      </c>
      <c r="AB1119" s="1">
        <v>0</v>
      </c>
      <c r="AC1119" s="1">
        <v>0</v>
      </c>
    </row>
    <row r="1120" spans="1:29" x14ac:dyDescent="0.25">
      <c r="A1120" s="13">
        <v>347</v>
      </c>
      <c r="B1120" s="22" t="s">
        <v>3197</v>
      </c>
      <c r="C1120" s="17">
        <v>12</v>
      </c>
      <c r="D1120" s="1" t="s">
        <v>785</v>
      </c>
      <c r="E1120" s="1" t="s">
        <v>1153</v>
      </c>
      <c r="F1120" s="1" t="s">
        <v>5727</v>
      </c>
      <c r="G1120" s="1" t="s">
        <v>611</v>
      </c>
      <c r="H1120" s="21">
        <v>0.83100000000558794</v>
      </c>
      <c r="I1120" s="21">
        <v>0</v>
      </c>
      <c r="J1120" s="1" t="s">
        <v>258</v>
      </c>
      <c r="K1120" s="1" t="s">
        <v>259</v>
      </c>
      <c r="L1120" s="1">
        <v>0</v>
      </c>
      <c r="M1120" s="1">
        <v>4</v>
      </c>
      <c r="N1120" s="1">
        <v>5</v>
      </c>
      <c r="O1120" s="1">
        <v>12</v>
      </c>
      <c r="P1120" s="1">
        <v>54</v>
      </c>
      <c r="Q1120" s="16">
        <v>322.69113372093022</v>
      </c>
      <c r="R1120" s="21">
        <v>7.7797127074785672</v>
      </c>
      <c r="S1120" s="21">
        <v>14.972525484165775</v>
      </c>
      <c r="T1120" s="21">
        <v>7.1928127766872079</v>
      </c>
      <c r="U1120" s="21">
        <v>0.53363242019960599</v>
      </c>
      <c r="V1120" s="21">
        <v>3.7823331050915856</v>
      </c>
      <c r="W1120" s="21">
        <v>3.2487006848919795</v>
      </c>
      <c r="X1120" s="13" t="s">
        <v>2351</v>
      </c>
      <c r="Y11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0" s="1">
        <v>41.499934000000003</v>
      </c>
      <c r="AA1120" s="1">
        <v>-81.666884999999994</v>
      </c>
      <c r="AB1120" s="1">
        <v>0</v>
      </c>
      <c r="AC1120" s="1">
        <v>0</v>
      </c>
    </row>
    <row r="1121" spans="1:29" x14ac:dyDescent="0.25">
      <c r="A1121" s="13">
        <v>348</v>
      </c>
      <c r="B1121" s="22" t="s">
        <v>3197</v>
      </c>
      <c r="C1121" s="17">
        <v>3</v>
      </c>
      <c r="D1121" s="1" t="s">
        <v>802</v>
      </c>
      <c r="E1121" s="1" t="s">
        <v>1154</v>
      </c>
      <c r="F1121" s="1" t="s">
        <v>5728</v>
      </c>
      <c r="G1121" s="1" t="s">
        <v>612</v>
      </c>
      <c r="H1121" s="21">
        <v>3.2039999999979045</v>
      </c>
      <c r="I1121" s="21">
        <v>0</v>
      </c>
      <c r="J1121" s="1" t="s">
        <v>258</v>
      </c>
      <c r="K1121" s="1" t="s">
        <v>259</v>
      </c>
      <c r="L1121" s="1">
        <v>0</v>
      </c>
      <c r="M1121" s="1">
        <v>2</v>
      </c>
      <c r="N1121" s="1">
        <v>7</v>
      </c>
      <c r="O1121" s="1">
        <v>12</v>
      </c>
      <c r="P1121" s="1">
        <v>43</v>
      </c>
      <c r="Q1121" s="16">
        <v>233.43150436046511</v>
      </c>
      <c r="R1121" s="21">
        <v>8.2052997227457976</v>
      </c>
      <c r="S1121" s="21">
        <v>12.697925061106199</v>
      </c>
      <c r="T1121" s="21">
        <v>4.4926253383604013</v>
      </c>
      <c r="U1121" s="21">
        <v>0.56282463301027486</v>
      </c>
      <c r="V1121" s="21">
        <v>3.7820346041650241</v>
      </c>
      <c r="W1121" s="21">
        <v>3.2192099711547493</v>
      </c>
      <c r="X1121" s="13" t="s">
        <v>2351</v>
      </c>
      <c r="Y11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1" s="1">
        <v>40.759151000000003</v>
      </c>
      <c r="AA1121" s="1">
        <v>-82.551710999999997</v>
      </c>
      <c r="AB1121" s="1">
        <v>0</v>
      </c>
      <c r="AC1121" s="1">
        <v>0</v>
      </c>
    </row>
    <row r="1122" spans="1:29" x14ac:dyDescent="0.25">
      <c r="A1122" s="13">
        <v>233</v>
      </c>
      <c r="B1122" s="22" t="s">
        <v>4966</v>
      </c>
      <c r="C1122" s="17">
        <v>6</v>
      </c>
      <c r="D1122" s="1" t="s">
        <v>784</v>
      </c>
      <c r="E1122" s="1" t="s">
        <v>3969</v>
      </c>
      <c r="F1122" s="1" t="s">
        <v>3947</v>
      </c>
      <c r="G1122" s="1" t="s">
        <v>3706</v>
      </c>
      <c r="H1122" s="1">
        <v>18.3</v>
      </c>
      <c r="I1122" s="1">
        <v>18.8</v>
      </c>
      <c r="J1122" s="1" t="s">
        <v>3190</v>
      </c>
      <c r="K1122" s="1" t="s">
        <v>4982</v>
      </c>
      <c r="L1122" s="1">
        <v>0</v>
      </c>
      <c r="M1122" s="1">
        <v>7</v>
      </c>
      <c r="N1122" s="1">
        <v>9</v>
      </c>
      <c r="O1122" s="1">
        <v>5</v>
      </c>
      <c r="P1122" s="1">
        <v>53</v>
      </c>
      <c r="Q1122" s="16">
        <v>453.84620276162786</v>
      </c>
      <c r="R1122" s="21">
        <v>0.48691962057933319</v>
      </c>
      <c r="S1122" s="21">
        <v>27.374628034526481</v>
      </c>
      <c r="T1122" s="21">
        <v>26.887708413947149</v>
      </c>
      <c r="U1122" s="21">
        <v>2.7304779249532552E-2</v>
      </c>
      <c r="V1122" s="21">
        <v>3.7815978019865808</v>
      </c>
      <c r="W1122" s="21">
        <v>3.7542930227370483</v>
      </c>
      <c r="X1122" s="13" t="s">
        <v>2351</v>
      </c>
      <c r="Y11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2" s="1">
        <v>39.956432228399997</v>
      </c>
      <c r="AA1122" s="1">
        <v>-82.909743412699996</v>
      </c>
      <c r="AB1122" s="1">
        <v>39.956156862699999</v>
      </c>
      <c r="AC1122" s="1">
        <v>-82.900354945399997</v>
      </c>
    </row>
    <row r="1123" spans="1:29" x14ac:dyDescent="0.25">
      <c r="A1123" s="13">
        <v>349</v>
      </c>
      <c r="B1123" s="22" t="s">
        <v>3197</v>
      </c>
      <c r="C1123" s="17">
        <v>7</v>
      </c>
      <c r="D1123" s="1" t="s">
        <v>3196</v>
      </c>
      <c r="E1123" s="1" t="s">
        <v>1155</v>
      </c>
      <c r="F1123" s="1" t="s">
        <v>5598</v>
      </c>
      <c r="G1123" s="1" t="s">
        <v>613</v>
      </c>
      <c r="H1123" s="21">
        <v>5.7379999999975553</v>
      </c>
      <c r="I1123" s="21">
        <v>0</v>
      </c>
      <c r="J1123" s="1" t="s">
        <v>258</v>
      </c>
      <c r="K1123" s="1" t="s">
        <v>261</v>
      </c>
      <c r="L1123" s="1">
        <v>0</v>
      </c>
      <c r="M1123" s="1">
        <v>1</v>
      </c>
      <c r="N1123" s="1">
        <v>14</v>
      </c>
      <c r="O1123" s="1">
        <v>9</v>
      </c>
      <c r="P1123" s="1">
        <v>39</v>
      </c>
      <c r="Q1123" s="16">
        <v>216.27043968023256</v>
      </c>
      <c r="R1123" s="21">
        <v>4.2401521366673496</v>
      </c>
      <c r="S1123" s="21">
        <v>12.090971559986375</v>
      </c>
      <c r="T1123" s="21">
        <v>7.8508194233190256</v>
      </c>
      <c r="U1123" s="21">
        <v>0.29473921703394451</v>
      </c>
      <c r="V1123" s="21">
        <v>3.7777203669932988</v>
      </c>
      <c r="W1123" s="21">
        <v>3.4829811499593544</v>
      </c>
      <c r="X1123" s="13" t="s">
        <v>2351</v>
      </c>
      <c r="Y11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3" s="1">
        <v>39.749411000000002</v>
      </c>
      <c r="AA1123" s="1">
        <v>-84.253001999999995</v>
      </c>
      <c r="AB1123" s="1">
        <v>0</v>
      </c>
      <c r="AC1123" s="1">
        <v>0</v>
      </c>
    </row>
    <row r="1124" spans="1:29" x14ac:dyDescent="0.25">
      <c r="A1124" s="13">
        <v>234</v>
      </c>
      <c r="B1124" s="22" t="s">
        <v>4966</v>
      </c>
      <c r="C1124" s="17">
        <v>12</v>
      </c>
      <c r="D1124" s="1" t="s">
        <v>794</v>
      </c>
      <c r="E1124" s="1" t="s">
        <v>3978</v>
      </c>
      <c r="F1124" s="1" t="s">
        <v>3979</v>
      </c>
      <c r="G1124" s="1" t="s">
        <v>3712</v>
      </c>
      <c r="H1124" s="1">
        <v>3.7</v>
      </c>
      <c r="I1124" s="1">
        <v>4.2</v>
      </c>
      <c r="J1124" s="1" t="s">
        <v>3190</v>
      </c>
      <c r="K1124" s="1" t="s">
        <v>4981</v>
      </c>
      <c r="L1124" s="1">
        <v>0</v>
      </c>
      <c r="M1124" s="1">
        <v>1</v>
      </c>
      <c r="N1124" s="1">
        <v>8</v>
      </c>
      <c r="O1124" s="1">
        <v>1</v>
      </c>
      <c r="P1124" s="1">
        <v>23</v>
      </c>
      <c r="Q1124" s="16">
        <v>125.48918968023256</v>
      </c>
      <c r="R1124" s="21">
        <v>2.1795654304843812</v>
      </c>
      <c r="S1124" s="21">
        <v>13.677044047759777</v>
      </c>
      <c r="T1124" s="21">
        <v>11.497478617275396</v>
      </c>
      <c r="U1124" s="21">
        <v>0.131141205956009</v>
      </c>
      <c r="V1124" s="21">
        <v>3.7776814053030909</v>
      </c>
      <c r="W1124" s="21">
        <v>3.6465401993470818</v>
      </c>
      <c r="X1124" s="13" t="s">
        <v>2351</v>
      </c>
      <c r="Y11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4" s="1">
        <v>41.6396026854</v>
      </c>
      <c r="AA1124" s="1">
        <v>-81.4301316472</v>
      </c>
      <c r="AB1124" s="1">
        <v>41.644363245299999</v>
      </c>
      <c r="AC1124" s="1">
        <v>-81.422915010699995</v>
      </c>
    </row>
    <row r="1125" spans="1:29" x14ac:dyDescent="0.25">
      <c r="A1125" s="13">
        <v>350</v>
      </c>
      <c r="B1125" s="22" t="s">
        <v>3197</v>
      </c>
      <c r="C1125" s="17">
        <v>12</v>
      </c>
      <c r="D1125" s="1" t="s">
        <v>785</v>
      </c>
      <c r="E1125" s="1" t="s">
        <v>1156</v>
      </c>
      <c r="F1125" s="1" t="s">
        <v>5729</v>
      </c>
      <c r="G1125" s="1" t="s">
        <v>614</v>
      </c>
      <c r="H1125" s="21">
        <v>0.74099999999452848</v>
      </c>
      <c r="I1125" s="21">
        <v>0</v>
      </c>
      <c r="J1125" s="1" t="s">
        <v>258</v>
      </c>
      <c r="K1125" s="1" t="s">
        <v>261</v>
      </c>
      <c r="L1125" s="1">
        <v>0</v>
      </c>
      <c r="M1125" s="1">
        <v>2</v>
      </c>
      <c r="N1125" s="1">
        <v>5</v>
      </c>
      <c r="O1125" s="1">
        <v>14</v>
      </c>
      <c r="P1125" s="1">
        <v>21</v>
      </c>
      <c r="Q1125" s="16">
        <v>207.21275436046511</v>
      </c>
      <c r="R1125" s="21">
        <v>8.194872771970152</v>
      </c>
      <c r="S1125" s="21">
        <v>8.3901156273854625</v>
      </c>
      <c r="T1125" s="21">
        <v>0.1952428554153105</v>
      </c>
      <c r="U1125" s="21">
        <v>0.56963767021852107</v>
      </c>
      <c r="V1125" s="21">
        <v>3.7776384775720517</v>
      </c>
      <c r="W1125" s="21">
        <v>3.2080008073535309</v>
      </c>
      <c r="X1125" s="13" t="s">
        <v>2351</v>
      </c>
      <c r="Y11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5" s="1">
        <v>41.483922999999997</v>
      </c>
      <c r="AA1125" s="1">
        <v>-81.748974000000004</v>
      </c>
      <c r="AB1125" s="1">
        <v>0</v>
      </c>
      <c r="AC1125" s="1">
        <v>0</v>
      </c>
    </row>
    <row r="1126" spans="1:29" x14ac:dyDescent="0.25">
      <c r="A1126" s="13">
        <v>351</v>
      </c>
      <c r="B1126" s="22" t="s">
        <v>3197</v>
      </c>
      <c r="C1126" s="17">
        <v>8</v>
      </c>
      <c r="D1126" s="1" t="s">
        <v>787</v>
      </c>
      <c r="E1126" s="1" t="s">
        <v>1157</v>
      </c>
      <c r="F1126" s="1" t="s">
        <v>5730</v>
      </c>
      <c r="G1126" s="1" t="s">
        <v>615</v>
      </c>
      <c r="H1126" s="21">
        <v>0.9389999999984866</v>
      </c>
      <c r="I1126" s="21">
        <v>0</v>
      </c>
      <c r="J1126" s="1" t="s">
        <v>258</v>
      </c>
      <c r="K1126" s="1" t="s">
        <v>259</v>
      </c>
      <c r="L1126" s="1">
        <v>0</v>
      </c>
      <c r="M1126" s="1">
        <v>1</v>
      </c>
      <c r="N1126" s="1">
        <v>16</v>
      </c>
      <c r="O1126" s="1">
        <v>5</v>
      </c>
      <c r="P1126" s="1">
        <v>47</v>
      </c>
      <c r="Q1126" s="16">
        <v>219.61418968023256</v>
      </c>
      <c r="R1126" s="21">
        <v>5.46084120024548</v>
      </c>
      <c r="S1126" s="21">
        <v>13.754866329856689</v>
      </c>
      <c r="T1126" s="21">
        <v>8.2940251296112102</v>
      </c>
      <c r="U1126" s="21">
        <v>0.37457448823417822</v>
      </c>
      <c r="V1126" s="21">
        <v>3.7768484895776697</v>
      </c>
      <c r="W1126" s="21">
        <v>3.4022740013434913</v>
      </c>
      <c r="X1126" s="13" t="s">
        <v>2351</v>
      </c>
      <c r="Y11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6" s="1">
        <v>39.109819000000002</v>
      </c>
      <c r="AA1126" s="1">
        <v>-84.560722999999996</v>
      </c>
      <c r="AB1126" s="1">
        <v>0</v>
      </c>
      <c r="AC1126" s="1">
        <v>0</v>
      </c>
    </row>
    <row r="1127" spans="1:29" x14ac:dyDescent="0.25">
      <c r="A1127" s="13">
        <v>352</v>
      </c>
      <c r="B1127" s="22" t="s">
        <v>3197</v>
      </c>
      <c r="C1127" s="17">
        <v>12</v>
      </c>
      <c r="D1127" s="1" t="s">
        <v>785</v>
      </c>
      <c r="E1127" s="1" t="s">
        <v>1158</v>
      </c>
      <c r="F1127" s="1" t="s">
        <v>5622</v>
      </c>
      <c r="G1127" s="1" t="s">
        <v>616</v>
      </c>
      <c r="H1127" s="21">
        <v>3.8070000000006985</v>
      </c>
      <c r="I1127" s="21">
        <v>0</v>
      </c>
      <c r="J1127" s="1" t="s">
        <v>258</v>
      </c>
      <c r="K1127" s="1" t="s">
        <v>259</v>
      </c>
      <c r="L1127" s="1">
        <v>0</v>
      </c>
      <c r="M1127" s="1">
        <v>3</v>
      </c>
      <c r="N1127" s="1">
        <v>6</v>
      </c>
      <c r="O1127" s="1">
        <v>12</v>
      </c>
      <c r="P1127" s="1">
        <v>61</v>
      </c>
      <c r="Q1127" s="16">
        <v>290.56131904069764</v>
      </c>
      <c r="R1127" s="21">
        <v>6.7836725381812393</v>
      </c>
      <c r="S1127" s="21">
        <v>16.640768654914869</v>
      </c>
      <c r="T1127" s="21">
        <v>9.8570961167336293</v>
      </c>
      <c r="U1127" s="21">
        <v>0.46531121784373841</v>
      </c>
      <c r="V1127" s="21">
        <v>3.7762647905128102</v>
      </c>
      <c r="W1127" s="21">
        <v>3.3109535726690718</v>
      </c>
      <c r="X1127" s="13" t="s">
        <v>2351</v>
      </c>
      <c r="Y11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7" s="1">
        <v>41.464556000000002</v>
      </c>
      <c r="AA1127" s="1">
        <v>-81.536208000000002</v>
      </c>
      <c r="AB1127" s="1">
        <v>0</v>
      </c>
      <c r="AC1127" s="1">
        <v>0</v>
      </c>
    </row>
    <row r="1128" spans="1:29" x14ac:dyDescent="0.25">
      <c r="A1128" s="13">
        <v>353</v>
      </c>
      <c r="B1128" s="22" t="s">
        <v>3197</v>
      </c>
      <c r="C1128" s="17">
        <v>12</v>
      </c>
      <c r="D1128" s="1" t="s">
        <v>785</v>
      </c>
      <c r="E1128" s="1" t="s">
        <v>1159</v>
      </c>
      <c r="F1128" s="1" t="s">
        <v>5685</v>
      </c>
      <c r="G1128" s="1" t="s">
        <v>617</v>
      </c>
      <c r="H1128" s="21">
        <v>9.0789999999979045</v>
      </c>
      <c r="I1128" s="21">
        <v>0</v>
      </c>
      <c r="J1128" s="1" t="s">
        <v>258</v>
      </c>
      <c r="K1128" s="1" t="s">
        <v>259</v>
      </c>
      <c r="L1128" s="1">
        <v>0</v>
      </c>
      <c r="M1128" s="1">
        <v>2</v>
      </c>
      <c r="N1128" s="1">
        <v>7</v>
      </c>
      <c r="O1128" s="1">
        <v>12</v>
      </c>
      <c r="P1128" s="1">
        <v>41</v>
      </c>
      <c r="Q1128" s="16">
        <v>231.43150436046511</v>
      </c>
      <c r="R1128" s="21">
        <v>11.139841380993333</v>
      </c>
      <c r="S1128" s="21">
        <v>11.90755591188986</v>
      </c>
      <c r="T1128" s="21">
        <v>0.76771453089652653</v>
      </c>
      <c r="U1128" s="21">
        <v>0.76411311577929131</v>
      </c>
      <c r="V1128" s="21">
        <v>3.7742914847735274</v>
      </c>
      <c r="W1128" s="21">
        <v>3.0101783689942359</v>
      </c>
      <c r="X1128" s="13" t="s">
        <v>2351</v>
      </c>
      <c r="Y11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8" s="1">
        <v>41.404871</v>
      </c>
      <c r="AA1128" s="1">
        <v>-81.734545999999995</v>
      </c>
      <c r="AB1128" s="1">
        <v>0</v>
      </c>
      <c r="AC1128" s="1">
        <v>0</v>
      </c>
    </row>
    <row r="1129" spans="1:29" x14ac:dyDescent="0.25">
      <c r="A1129" s="13">
        <v>235</v>
      </c>
      <c r="B1129" s="22" t="s">
        <v>4966</v>
      </c>
      <c r="C1129" s="17">
        <v>8</v>
      </c>
      <c r="D1129" s="1" t="s">
        <v>787</v>
      </c>
      <c r="E1129" s="1" t="s">
        <v>4151</v>
      </c>
      <c r="F1129" s="1" t="s">
        <v>4152</v>
      </c>
      <c r="G1129" s="1" t="s">
        <v>4428</v>
      </c>
      <c r="H1129" s="1">
        <v>0.4</v>
      </c>
      <c r="I1129" s="1">
        <v>0.9</v>
      </c>
      <c r="J1129" s="1" t="s">
        <v>3190</v>
      </c>
      <c r="K1129" s="1" t="s">
        <v>4982</v>
      </c>
      <c r="L1129" s="1">
        <v>0</v>
      </c>
      <c r="M1129" s="1">
        <v>2</v>
      </c>
      <c r="N1129" s="1">
        <v>9</v>
      </c>
      <c r="O1129" s="1">
        <v>8</v>
      </c>
      <c r="P1129" s="1">
        <v>45</v>
      </c>
      <c r="Q1129" s="16">
        <v>230.77525436046511</v>
      </c>
      <c r="R1129" s="21">
        <v>0.55361217940599572</v>
      </c>
      <c r="S1129" s="21">
        <v>25.237024142645218</v>
      </c>
      <c r="T1129" s="21">
        <v>24.683411963239223</v>
      </c>
      <c r="U1129" s="21">
        <v>3.1034953615855232E-2</v>
      </c>
      <c r="V1129" s="21">
        <v>3.7687382469919171</v>
      </c>
      <c r="W1129" s="21">
        <v>3.7377032933760619</v>
      </c>
      <c r="X1129" s="13" t="s">
        <v>2351</v>
      </c>
      <c r="Y11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29" s="1">
        <v>39.108580990900002</v>
      </c>
      <c r="AA1129" s="1">
        <v>-84.593688495099997</v>
      </c>
      <c r="AB1129" s="1">
        <v>39.107128289899997</v>
      </c>
      <c r="AC1129" s="1">
        <v>-84.584792754600002</v>
      </c>
    </row>
    <row r="1130" spans="1:29" x14ac:dyDescent="0.25">
      <c r="A1130" s="13">
        <v>236</v>
      </c>
      <c r="B1130" s="22" t="s">
        <v>4966</v>
      </c>
      <c r="C1130" s="17">
        <v>6</v>
      </c>
      <c r="D1130" s="1" t="s">
        <v>784</v>
      </c>
      <c r="E1130" s="1" t="s">
        <v>3931</v>
      </c>
      <c r="F1130" s="1" t="s">
        <v>3932</v>
      </c>
      <c r="G1130" s="1" t="s">
        <v>4360</v>
      </c>
      <c r="H1130" s="1">
        <v>11.3</v>
      </c>
      <c r="I1130" s="1">
        <v>11.8</v>
      </c>
      <c r="J1130" s="1" t="s">
        <v>3190</v>
      </c>
      <c r="K1130" s="1" t="s">
        <v>4981</v>
      </c>
      <c r="L1130" s="1">
        <v>0</v>
      </c>
      <c r="M1130" s="1">
        <v>1</v>
      </c>
      <c r="N1130" s="1">
        <v>3</v>
      </c>
      <c r="O1130" s="1">
        <v>6</v>
      </c>
      <c r="P1130" s="1">
        <v>22</v>
      </c>
      <c r="Q1130" s="16">
        <v>113.94231468023256</v>
      </c>
      <c r="R1130" s="21">
        <v>2.5150443646366085</v>
      </c>
      <c r="S1130" s="21">
        <v>13.048080662989445</v>
      </c>
      <c r="T1130" s="21">
        <v>10.533036298352837</v>
      </c>
      <c r="U1130" s="21">
        <v>0.15352020204767328</v>
      </c>
      <c r="V1130" s="21">
        <v>3.7676851689399009</v>
      </c>
      <c r="W1130" s="21">
        <v>3.6141649668922278</v>
      </c>
      <c r="X1130" s="13" t="s">
        <v>2351</v>
      </c>
      <c r="Y11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0" s="1">
        <v>40.102783176000003</v>
      </c>
      <c r="AA1130" s="1">
        <v>-83.036599722399998</v>
      </c>
      <c r="AB1130" s="1">
        <v>40.109984184399998</v>
      </c>
      <c r="AC1130" s="1">
        <v>-83.035668458700002</v>
      </c>
    </row>
    <row r="1131" spans="1:29" x14ac:dyDescent="0.25">
      <c r="A1131" s="13">
        <v>391</v>
      </c>
      <c r="B1131" s="22" t="s">
        <v>4937</v>
      </c>
      <c r="C1131" s="17">
        <v>8</v>
      </c>
      <c r="D1131" s="1" t="s">
        <v>787</v>
      </c>
      <c r="E1131" s="1" t="s">
        <v>4497</v>
      </c>
      <c r="F1131" s="1" t="s">
        <v>4498</v>
      </c>
      <c r="G1131" s="1" t="s">
        <v>3918</v>
      </c>
      <c r="H1131" s="1">
        <v>16.100000000000001</v>
      </c>
      <c r="I1131" s="1">
        <v>16.600000000000001</v>
      </c>
      <c r="J1131" s="1" t="s">
        <v>3190</v>
      </c>
      <c r="K1131" s="1" t="s">
        <v>4988</v>
      </c>
      <c r="L1131" s="1">
        <v>0</v>
      </c>
      <c r="M1131" s="1">
        <v>2</v>
      </c>
      <c r="N1131" s="1">
        <v>3</v>
      </c>
      <c r="O1131" s="1">
        <v>8</v>
      </c>
      <c r="P1131" s="1">
        <v>35</v>
      </c>
      <c r="Q1131" s="16">
        <v>181.49400436046511</v>
      </c>
      <c r="R1131" s="21">
        <v>1.3644735366077443</v>
      </c>
      <c r="S1131" s="21">
        <v>19.113235584792843</v>
      </c>
      <c r="T1131" s="21">
        <v>17.7487620481851</v>
      </c>
      <c r="U1131" s="21">
        <v>0.10392374197061506</v>
      </c>
      <c r="V1131" s="21">
        <v>3.7650473335181656</v>
      </c>
      <c r="W1131" s="21">
        <v>3.6611235915475504</v>
      </c>
      <c r="X1131" s="13" t="s">
        <v>2351</v>
      </c>
      <c r="Y11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1" s="1">
        <v>39.280088385799999</v>
      </c>
      <c r="AA1131" s="1">
        <v>-84.440703833800001</v>
      </c>
      <c r="AB1131" s="1">
        <v>39.287328072100003</v>
      </c>
      <c r="AC1131" s="1">
        <v>-84.441164204200007</v>
      </c>
    </row>
    <row r="1132" spans="1:29" x14ac:dyDescent="0.25">
      <c r="A1132" s="13">
        <v>392</v>
      </c>
      <c r="B1132" s="22" t="s">
        <v>4937</v>
      </c>
      <c r="C1132" s="17">
        <v>6</v>
      </c>
      <c r="D1132" s="1" t="s">
        <v>784</v>
      </c>
      <c r="E1132" s="1" t="s">
        <v>3848</v>
      </c>
      <c r="F1132" s="1" t="s">
        <v>3873</v>
      </c>
      <c r="G1132" s="1" t="s">
        <v>3917</v>
      </c>
      <c r="H1132" s="1">
        <v>10.1</v>
      </c>
      <c r="I1132" s="1">
        <v>10.6</v>
      </c>
      <c r="J1132" s="1" t="s">
        <v>3190</v>
      </c>
      <c r="K1132" s="1" t="s">
        <v>4988</v>
      </c>
      <c r="L1132" s="1">
        <v>0</v>
      </c>
      <c r="M1132" s="1">
        <v>0</v>
      </c>
      <c r="N1132" s="1">
        <v>9</v>
      </c>
      <c r="O1132" s="1">
        <v>4</v>
      </c>
      <c r="P1132" s="1">
        <v>29</v>
      </c>
      <c r="Q1132" s="16">
        <v>105.671875</v>
      </c>
      <c r="R1132" s="21">
        <v>1.1118452932884713</v>
      </c>
      <c r="S1132" s="21">
        <v>17.878520713856545</v>
      </c>
      <c r="T1132" s="21">
        <v>16.766675420568074</v>
      </c>
      <c r="U1132" s="21">
        <v>8.5833282410936837E-2</v>
      </c>
      <c r="V1132" s="21">
        <v>3.762583885829184</v>
      </c>
      <c r="W1132" s="21">
        <v>3.6767506034182471</v>
      </c>
      <c r="X1132" s="13" t="s">
        <v>2351</v>
      </c>
      <c r="Y11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2" s="1">
        <v>39.885641760299997</v>
      </c>
      <c r="AA1132" s="1">
        <v>-83.044557824699993</v>
      </c>
      <c r="AB1132" s="1">
        <v>39.891606944999999</v>
      </c>
      <c r="AC1132" s="1">
        <v>-83.039232636899996</v>
      </c>
    </row>
    <row r="1133" spans="1:29" x14ac:dyDescent="0.25">
      <c r="A1133" s="13">
        <v>237</v>
      </c>
      <c r="B1133" s="22" t="s">
        <v>4966</v>
      </c>
      <c r="C1133" s="17">
        <v>8</v>
      </c>
      <c r="D1133" s="1" t="s">
        <v>787</v>
      </c>
      <c r="E1133" s="1" t="s">
        <v>4153</v>
      </c>
      <c r="F1133" s="1" t="s">
        <v>3994</v>
      </c>
      <c r="G1133" s="1" t="s">
        <v>4377</v>
      </c>
      <c r="H1133" s="1">
        <v>1.3</v>
      </c>
      <c r="I1133" s="1">
        <v>1.8</v>
      </c>
      <c r="J1133" s="1" t="s">
        <v>3190</v>
      </c>
      <c r="K1133" s="1" t="s">
        <v>4981</v>
      </c>
      <c r="L1133" s="1">
        <v>0</v>
      </c>
      <c r="M1133" s="1">
        <v>0</v>
      </c>
      <c r="N1133" s="1">
        <v>6</v>
      </c>
      <c r="O1133" s="1">
        <v>6</v>
      </c>
      <c r="P1133" s="1">
        <v>58</v>
      </c>
      <c r="Q1133" s="16">
        <v>123.90625</v>
      </c>
      <c r="R1133" s="21">
        <v>0.88116798177725175</v>
      </c>
      <c r="S1133" s="21">
        <v>27.815223437154671</v>
      </c>
      <c r="T1133" s="21">
        <v>26.934055455377418</v>
      </c>
      <c r="U1133" s="21">
        <v>4.8404729853661392E-2</v>
      </c>
      <c r="V1133" s="21">
        <v>3.7622656678468251</v>
      </c>
      <c r="W1133" s="21">
        <v>3.713860937993164</v>
      </c>
      <c r="X1133" s="13" t="s">
        <v>2351</v>
      </c>
      <c r="Y11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3" s="1">
        <v>39.135461629600002</v>
      </c>
      <c r="AA1133" s="1">
        <v>-84.511534100299997</v>
      </c>
      <c r="AB1133" s="1">
        <v>39.135272633100001</v>
      </c>
      <c r="AC1133" s="1">
        <v>-84.502460207699997</v>
      </c>
    </row>
    <row r="1134" spans="1:29" x14ac:dyDescent="0.25">
      <c r="A1134" s="13">
        <v>238</v>
      </c>
      <c r="B1134" s="22" t="s">
        <v>4966</v>
      </c>
      <c r="C1134" s="17">
        <v>8</v>
      </c>
      <c r="D1134" s="1" t="s">
        <v>787</v>
      </c>
      <c r="E1134" s="1" t="s">
        <v>4154</v>
      </c>
      <c r="F1134" s="1" t="s">
        <v>4155</v>
      </c>
      <c r="G1134" s="1" t="s">
        <v>3729</v>
      </c>
      <c r="H1134" s="1">
        <v>9</v>
      </c>
      <c r="I1134" s="1">
        <v>9.5</v>
      </c>
      <c r="J1134" s="1" t="s">
        <v>3190</v>
      </c>
      <c r="K1134" s="1" t="s">
        <v>4982</v>
      </c>
      <c r="L1134" s="1">
        <v>1</v>
      </c>
      <c r="M1134" s="1">
        <v>0</v>
      </c>
      <c r="N1134" s="1">
        <v>8</v>
      </c>
      <c r="O1134" s="1">
        <v>8</v>
      </c>
      <c r="P1134" s="1">
        <v>29</v>
      </c>
      <c r="Q1134" s="16">
        <v>162.55168968023256</v>
      </c>
      <c r="R1134" s="21">
        <v>0.74463496331325196</v>
      </c>
      <c r="S1134" s="21">
        <v>17.292232220152599</v>
      </c>
      <c r="T1134" s="21">
        <v>16.547597256839346</v>
      </c>
      <c r="U1134" s="21">
        <v>4.1710444095048989E-2</v>
      </c>
      <c r="V1134" s="21">
        <v>3.7611396709659042</v>
      </c>
      <c r="W1134" s="21">
        <v>3.7194292268708553</v>
      </c>
      <c r="X1134" s="13" t="s">
        <v>2351</v>
      </c>
      <c r="Y11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4" s="1">
        <v>39.281538073699998</v>
      </c>
      <c r="AA1134" s="1">
        <v>-84.485119405199995</v>
      </c>
      <c r="AB1134" s="1">
        <v>39.2887107938</v>
      </c>
      <c r="AC1134" s="1">
        <v>-84.485449928700007</v>
      </c>
    </row>
    <row r="1135" spans="1:29" x14ac:dyDescent="0.25">
      <c r="A1135" s="13">
        <v>97</v>
      </c>
      <c r="B1135" s="22" t="s">
        <v>3201</v>
      </c>
      <c r="C1135" s="17">
        <v>8</v>
      </c>
      <c r="D1135" s="1" t="s">
        <v>787</v>
      </c>
      <c r="E1135" s="1" t="s">
        <v>1948</v>
      </c>
      <c r="F1135" s="1" t="s">
        <v>5313</v>
      </c>
      <c r="G1135" s="1" t="s">
        <v>1437</v>
      </c>
      <c r="H1135" s="21">
        <v>8.1999999999970896</v>
      </c>
      <c r="I1135" s="21">
        <v>0</v>
      </c>
      <c r="J1135" s="1" t="s">
        <v>258</v>
      </c>
      <c r="K1135" s="1" t="s">
        <v>259</v>
      </c>
      <c r="L1135" s="1">
        <v>0</v>
      </c>
      <c r="M1135" s="1">
        <v>2</v>
      </c>
      <c r="N1135" s="1">
        <v>10</v>
      </c>
      <c r="O1135" s="1">
        <v>7</v>
      </c>
      <c r="P1135" s="1">
        <v>44</v>
      </c>
      <c r="Q1135" s="16">
        <v>231.88462936046511</v>
      </c>
      <c r="R1135" s="21">
        <v>12.927792076973194</v>
      </c>
      <c r="S1135" s="21">
        <v>13.406239749072938</v>
      </c>
      <c r="T1135" s="21">
        <v>0.47844767209974393</v>
      </c>
      <c r="U1135" s="21">
        <v>0.90225868689284028</v>
      </c>
      <c r="V1135" s="21">
        <v>3.7603358459726755</v>
      </c>
      <c r="W1135" s="21">
        <v>2.8580771590798353</v>
      </c>
      <c r="X1135" s="13" t="s">
        <v>22</v>
      </c>
      <c r="Y11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5" s="1">
        <v>39.201093</v>
      </c>
      <c r="AA1135" s="1">
        <v>-84.579818000000003</v>
      </c>
      <c r="AB1135" s="1">
        <v>0</v>
      </c>
      <c r="AC1135" s="1">
        <v>0</v>
      </c>
    </row>
    <row r="1136" spans="1:29" x14ac:dyDescent="0.25">
      <c r="A1136" s="13">
        <v>354</v>
      </c>
      <c r="B1136" s="22" t="s">
        <v>3197</v>
      </c>
      <c r="C1136" s="17">
        <v>6</v>
      </c>
      <c r="D1136" s="1" t="s">
        <v>799</v>
      </c>
      <c r="E1136" s="1" t="s">
        <v>1160</v>
      </c>
      <c r="F1136" s="1" t="s">
        <v>5280</v>
      </c>
      <c r="G1136" s="1" t="s">
        <v>618</v>
      </c>
      <c r="H1136" s="21">
        <v>9.4869999999937136</v>
      </c>
      <c r="I1136" s="21">
        <v>0</v>
      </c>
      <c r="J1136" s="1" t="s">
        <v>258</v>
      </c>
      <c r="K1136" s="1" t="s">
        <v>259</v>
      </c>
      <c r="L1136" s="1">
        <v>0</v>
      </c>
      <c r="M1136" s="1">
        <v>1</v>
      </c>
      <c r="N1136" s="1">
        <v>12</v>
      </c>
      <c r="O1136" s="1">
        <v>7</v>
      </c>
      <c r="P1136" s="1">
        <v>44</v>
      </c>
      <c r="Q1136" s="16">
        <v>199.30168968023256</v>
      </c>
      <c r="R1136" s="21">
        <v>12.023975778111931</v>
      </c>
      <c r="S1136" s="21">
        <v>12.802613930257468</v>
      </c>
      <c r="T1136" s="21">
        <v>0.77863815214553789</v>
      </c>
      <c r="U1136" s="21">
        <v>0.82475838583696026</v>
      </c>
      <c r="V1136" s="21">
        <v>3.7573864237893333</v>
      </c>
      <c r="W1136" s="21">
        <v>2.932628037952373</v>
      </c>
      <c r="X1136" s="13" t="s">
        <v>22</v>
      </c>
      <c r="Y11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6" s="1">
        <v>40.148147999999999</v>
      </c>
      <c r="AA1136" s="1">
        <v>-82.969994</v>
      </c>
      <c r="AB1136" s="1">
        <v>0</v>
      </c>
      <c r="AC1136" s="1">
        <v>0</v>
      </c>
    </row>
    <row r="1137" spans="1:29" x14ac:dyDescent="0.25">
      <c r="A1137" s="13">
        <v>98</v>
      </c>
      <c r="B1137" s="22" t="s">
        <v>3201</v>
      </c>
      <c r="C1137" s="17">
        <v>8</v>
      </c>
      <c r="D1137" s="1" t="s">
        <v>1329</v>
      </c>
      <c r="E1137" s="1" t="s">
        <v>1949</v>
      </c>
      <c r="F1137" s="1" t="s">
        <v>3221</v>
      </c>
      <c r="G1137" s="1" t="s">
        <v>1438</v>
      </c>
      <c r="H1137" s="21">
        <v>0.36999999999534339</v>
      </c>
      <c r="I1137" s="21">
        <v>0</v>
      </c>
      <c r="J1137" s="1" t="s">
        <v>258</v>
      </c>
      <c r="K1137" s="1" t="s">
        <v>259</v>
      </c>
      <c r="L1137" s="1">
        <v>0</v>
      </c>
      <c r="M1137" s="1">
        <v>1</v>
      </c>
      <c r="N1137" s="1">
        <v>8</v>
      </c>
      <c r="O1137" s="1">
        <v>11</v>
      </c>
      <c r="P1137" s="1">
        <v>66</v>
      </c>
      <c r="Q1137" s="16">
        <v>212.86418968023256</v>
      </c>
      <c r="R1137" s="21">
        <v>16.70408993345848</v>
      </c>
      <c r="S1137" s="21">
        <v>16.936621924062887</v>
      </c>
      <c r="T1137" s="21">
        <v>0.23253199060440721</v>
      </c>
      <c r="U1137" s="21">
        <v>1.1658147160292864</v>
      </c>
      <c r="V1137" s="21">
        <v>3.7551157282489096</v>
      </c>
      <c r="W1137" s="21">
        <v>2.5893010122196234</v>
      </c>
      <c r="X1137" s="13" t="s">
        <v>22</v>
      </c>
      <c r="Y11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7" s="1">
        <v>39.071199999999997</v>
      </c>
      <c r="AA1137" s="1">
        <v>-84.306325999999999</v>
      </c>
      <c r="AB1137" s="1">
        <v>0</v>
      </c>
      <c r="AC1137" s="1">
        <v>0</v>
      </c>
    </row>
    <row r="1138" spans="1:29" x14ac:dyDescent="0.25">
      <c r="A1138" s="13">
        <v>393</v>
      </c>
      <c r="B1138" s="22" t="s">
        <v>4937</v>
      </c>
      <c r="C1138" s="17">
        <v>12</v>
      </c>
      <c r="D1138" s="1" t="s">
        <v>785</v>
      </c>
      <c r="E1138" s="1" t="s">
        <v>3848</v>
      </c>
      <c r="F1138" s="1" t="s">
        <v>4542</v>
      </c>
      <c r="G1138" s="1" t="s">
        <v>3917</v>
      </c>
      <c r="H1138" s="1">
        <v>9.1999999999999993</v>
      </c>
      <c r="I1138" s="1">
        <v>9.6999999999999993</v>
      </c>
      <c r="J1138" s="1" t="s">
        <v>3190</v>
      </c>
      <c r="K1138" s="1" t="s">
        <v>4985</v>
      </c>
      <c r="L1138" s="1">
        <v>0</v>
      </c>
      <c r="M1138" s="1">
        <v>2</v>
      </c>
      <c r="N1138" s="1">
        <v>8</v>
      </c>
      <c r="O1138" s="1">
        <v>7</v>
      </c>
      <c r="P1138" s="1">
        <v>37</v>
      </c>
      <c r="Q1138" s="16">
        <v>211.79087936046511</v>
      </c>
      <c r="R1138" s="21">
        <v>1.1012671123248337</v>
      </c>
      <c r="S1138" s="21">
        <v>21.970451947706415</v>
      </c>
      <c r="T1138" s="21">
        <v>20.869184835381581</v>
      </c>
      <c r="U1138" s="21">
        <v>7.2954410632159905E-2</v>
      </c>
      <c r="V1138" s="21">
        <v>3.7547255548701157</v>
      </c>
      <c r="W1138" s="21">
        <v>3.6817711442379557</v>
      </c>
      <c r="X1138" s="13" t="s">
        <v>2351</v>
      </c>
      <c r="Y11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8" s="1">
        <v>41.407598045</v>
      </c>
      <c r="AA1138" s="1">
        <v>-81.818281140099998</v>
      </c>
      <c r="AB1138" s="1">
        <v>41.4148323581</v>
      </c>
      <c r="AC1138" s="1">
        <v>-81.8177697661</v>
      </c>
    </row>
    <row r="1139" spans="1:29" x14ac:dyDescent="0.25">
      <c r="A1139" s="13">
        <v>355</v>
      </c>
      <c r="B1139" s="22" t="s">
        <v>3197</v>
      </c>
      <c r="C1139" s="17">
        <v>4</v>
      </c>
      <c r="D1139" s="1" t="s">
        <v>795</v>
      </c>
      <c r="E1139" s="1" t="s">
        <v>1161</v>
      </c>
      <c r="F1139" s="1" t="s">
        <v>5731</v>
      </c>
      <c r="G1139" s="1" t="s">
        <v>619</v>
      </c>
      <c r="H1139" s="21">
        <v>6.7910347402689091</v>
      </c>
      <c r="I1139" s="21">
        <v>0</v>
      </c>
      <c r="J1139" s="1" t="s">
        <v>258</v>
      </c>
      <c r="K1139" s="1" t="s">
        <v>259</v>
      </c>
      <c r="L1139" s="1">
        <v>0</v>
      </c>
      <c r="M1139" s="1">
        <v>2</v>
      </c>
      <c r="N1139" s="1">
        <v>4</v>
      </c>
      <c r="O1139" s="1">
        <v>15</v>
      </c>
      <c r="P1139" s="1">
        <v>50</v>
      </c>
      <c r="Q1139" s="16">
        <v>234.10337936046511</v>
      </c>
      <c r="R1139" s="21">
        <v>7.3326770321049075</v>
      </c>
      <c r="S1139" s="21">
        <v>14.155259958003491</v>
      </c>
      <c r="T1139" s="21">
        <v>6.8225829258985833</v>
      </c>
      <c r="U1139" s="21">
        <v>0.50296898334339768</v>
      </c>
      <c r="V1139" s="21">
        <v>3.7522592360220375</v>
      </c>
      <c r="W1139" s="21">
        <v>3.24929025267864</v>
      </c>
      <c r="X1139" s="13" t="s">
        <v>2351</v>
      </c>
      <c r="Y11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39" s="1">
        <v>41.005758999999998</v>
      </c>
      <c r="AA1139" s="1">
        <v>-81.638687000000004</v>
      </c>
      <c r="AB1139" s="1">
        <v>0</v>
      </c>
      <c r="AC1139" s="1">
        <v>0</v>
      </c>
    </row>
    <row r="1140" spans="1:29" x14ac:dyDescent="0.25">
      <c r="A1140" s="13">
        <v>356</v>
      </c>
      <c r="B1140" s="22" t="s">
        <v>3197</v>
      </c>
      <c r="C1140" s="17">
        <v>8</v>
      </c>
      <c r="D1140" s="1" t="s">
        <v>787</v>
      </c>
      <c r="E1140" s="1" t="s">
        <v>1162</v>
      </c>
      <c r="F1140" s="1" t="s">
        <v>5250</v>
      </c>
      <c r="G1140" s="1" t="s">
        <v>620</v>
      </c>
      <c r="H1140" s="21">
        <v>2.3080000000045402</v>
      </c>
      <c r="I1140" s="21">
        <v>0</v>
      </c>
      <c r="J1140" s="1" t="s">
        <v>258</v>
      </c>
      <c r="K1140" s="1" t="s">
        <v>259</v>
      </c>
      <c r="L1140" s="1">
        <v>0</v>
      </c>
      <c r="M1140" s="1">
        <v>0</v>
      </c>
      <c r="N1140" s="1">
        <v>6</v>
      </c>
      <c r="O1140" s="1">
        <v>13</v>
      </c>
      <c r="P1140" s="1">
        <v>41</v>
      </c>
      <c r="Q1140" s="16">
        <v>137.96875</v>
      </c>
      <c r="R1140" s="21">
        <v>10.282883726557454</v>
      </c>
      <c r="S1140" s="21">
        <v>12.843130453523568</v>
      </c>
      <c r="T1140" s="21">
        <v>2.5602467269661133</v>
      </c>
      <c r="U1140" s="21">
        <v>0.70533197509454637</v>
      </c>
      <c r="V1140" s="21">
        <v>3.7521275554023035</v>
      </c>
      <c r="W1140" s="21">
        <v>3.0467955803077569</v>
      </c>
      <c r="X1140" s="13" t="s">
        <v>2351</v>
      </c>
      <c r="Y11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0" s="1">
        <v>39.201193000000004</v>
      </c>
      <c r="AA1140" s="1">
        <v>-84.563222999999994</v>
      </c>
      <c r="AB1140" s="1">
        <v>0</v>
      </c>
      <c r="AC1140" s="1">
        <v>0</v>
      </c>
    </row>
    <row r="1141" spans="1:29" x14ac:dyDescent="0.25">
      <c r="A1141" s="13">
        <v>99</v>
      </c>
      <c r="B1141" s="22" t="s">
        <v>3201</v>
      </c>
      <c r="C1141" s="17">
        <v>4</v>
      </c>
      <c r="D1141" s="1" t="s">
        <v>795</v>
      </c>
      <c r="E1141" s="1" t="s">
        <v>1950</v>
      </c>
      <c r="F1141" s="1" t="s">
        <v>5314</v>
      </c>
      <c r="G1141" s="1" t="s">
        <v>1439</v>
      </c>
      <c r="H1141" s="21">
        <v>1.8410000000003492</v>
      </c>
      <c r="I1141" s="21">
        <v>0</v>
      </c>
      <c r="J1141" s="1" t="s">
        <v>258</v>
      </c>
      <c r="K1141" s="1" t="s">
        <v>259</v>
      </c>
      <c r="L1141" s="1">
        <v>0</v>
      </c>
      <c r="M1141" s="1">
        <v>3</v>
      </c>
      <c r="N1141" s="1">
        <v>12</v>
      </c>
      <c r="O1141" s="1">
        <v>7</v>
      </c>
      <c r="P1141" s="1">
        <v>51</v>
      </c>
      <c r="Q1141" s="16">
        <v>297.65506904069764</v>
      </c>
      <c r="R1141" s="21">
        <v>6.9436082685894487</v>
      </c>
      <c r="S1141" s="21">
        <v>14.241536533320224</v>
      </c>
      <c r="T1141" s="21">
        <v>7.2979282647307748</v>
      </c>
      <c r="U1141" s="21">
        <v>0.48460950187115043</v>
      </c>
      <c r="V1141" s="21">
        <v>3.7478281757229848</v>
      </c>
      <c r="W1141" s="21">
        <v>3.2632186738518345</v>
      </c>
      <c r="X1141" s="13" t="s">
        <v>2351</v>
      </c>
      <c r="Y11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1" s="1">
        <v>41.010499000000003</v>
      </c>
      <c r="AA1141" s="1">
        <v>-81.554719000000006</v>
      </c>
      <c r="AB1141" s="1">
        <v>0</v>
      </c>
      <c r="AC1141" s="1">
        <v>0</v>
      </c>
    </row>
    <row r="1142" spans="1:29" x14ac:dyDescent="0.25">
      <c r="A1142" s="13">
        <v>239</v>
      </c>
      <c r="B1142" s="22" t="s">
        <v>4966</v>
      </c>
      <c r="C1142" s="17">
        <v>12</v>
      </c>
      <c r="D1142" s="1" t="s">
        <v>785</v>
      </c>
      <c r="E1142" s="1" t="s">
        <v>4156</v>
      </c>
      <c r="F1142" s="1" t="s">
        <v>4157</v>
      </c>
      <c r="G1142" s="1" t="s">
        <v>4429</v>
      </c>
      <c r="H1142" s="1">
        <v>2.2000000000000002</v>
      </c>
      <c r="I1142" s="1">
        <v>2.7</v>
      </c>
      <c r="J1142" s="1" t="s">
        <v>3190</v>
      </c>
      <c r="K1142" s="1" t="s">
        <v>4982</v>
      </c>
      <c r="L1142" s="1">
        <v>0</v>
      </c>
      <c r="M1142" s="1">
        <v>4</v>
      </c>
      <c r="N1142" s="1">
        <v>5</v>
      </c>
      <c r="O1142" s="1">
        <v>13</v>
      </c>
      <c r="P1142" s="1">
        <v>47</v>
      </c>
      <c r="Q1142" s="16">
        <v>320.12863372093022</v>
      </c>
      <c r="R1142" s="21">
        <v>0.42573882436847943</v>
      </c>
      <c r="S1142" s="21">
        <v>26.440384829020161</v>
      </c>
      <c r="T1142" s="21">
        <v>26.014646004651681</v>
      </c>
      <c r="U1142" s="21">
        <v>2.3881787922224756E-2</v>
      </c>
      <c r="V1142" s="21">
        <v>3.7471862756866052</v>
      </c>
      <c r="W1142" s="21">
        <v>3.7233044877643806</v>
      </c>
      <c r="X1142" s="13" t="s">
        <v>2351</v>
      </c>
      <c r="Y11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2" s="1">
        <v>41.451001719600001</v>
      </c>
      <c r="AA1142" s="1">
        <v>-81.716634122000002</v>
      </c>
      <c r="AB1142" s="1">
        <v>41.457761823699997</v>
      </c>
      <c r="AC1142" s="1">
        <v>-81.713252670100005</v>
      </c>
    </row>
    <row r="1143" spans="1:29" x14ac:dyDescent="0.25">
      <c r="A1143" s="13">
        <v>100</v>
      </c>
      <c r="B1143" s="22" t="s">
        <v>3201</v>
      </c>
      <c r="C1143" s="17">
        <v>6</v>
      </c>
      <c r="D1143" s="1" t="s">
        <v>784</v>
      </c>
      <c r="E1143" s="1" t="s">
        <v>1951</v>
      </c>
      <c r="F1143" s="1" t="s">
        <v>5315</v>
      </c>
      <c r="G1143" s="1" t="s">
        <v>1440</v>
      </c>
      <c r="H1143" s="21">
        <v>8.0010000000038417</v>
      </c>
      <c r="I1143" s="21">
        <v>0</v>
      </c>
      <c r="J1143" s="1" t="s">
        <v>258</v>
      </c>
      <c r="K1143" s="1" t="s">
        <v>259</v>
      </c>
      <c r="L1143" s="1">
        <v>0</v>
      </c>
      <c r="M1143" s="1">
        <v>1</v>
      </c>
      <c r="N1143" s="1">
        <v>12</v>
      </c>
      <c r="O1143" s="1">
        <v>8</v>
      </c>
      <c r="P1143" s="1">
        <v>22</v>
      </c>
      <c r="Q1143" s="16">
        <v>181.73918968023256</v>
      </c>
      <c r="R1143" s="21">
        <v>8.4481873581926088</v>
      </c>
      <c r="S1143" s="21">
        <v>8.5914133213214026</v>
      </c>
      <c r="T1143" s="21">
        <v>0.14322596312879377</v>
      </c>
      <c r="U1143" s="21">
        <v>0.58961734432630319</v>
      </c>
      <c r="V1143" s="21">
        <v>3.7466687616530079</v>
      </c>
      <c r="W1143" s="21">
        <v>3.1570514173267048</v>
      </c>
      <c r="X1143" s="13" t="s">
        <v>2351</v>
      </c>
      <c r="Y11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3" s="1">
        <v>40.028407000000001</v>
      </c>
      <c r="AA1143" s="1">
        <v>-83.102739</v>
      </c>
      <c r="AB1143" s="1">
        <v>0</v>
      </c>
      <c r="AC1143" s="1">
        <v>0</v>
      </c>
    </row>
    <row r="1144" spans="1:29" x14ac:dyDescent="0.25">
      <c r="A1144" s="13">
        <v>394</v>
      </c>
      <c r="B1144" s="22" t="s">
        <v>4937</v>
      </c>
      <c r="C1144" s="17">
        <v>12</v>
      </c>
      <c r="D1144" s="1" t="s">
        <v>785</v>
      </c>
      <c r="E1144" s="1" t="s">
        <v>4499</v>
      </c>
      <c r="F1144" s="1" t="s">
        <v>4500</v>
      </c>
      <c r="G1144" s="1" t="s">
        <v>4566</v>
      </c>
      <c r="H1144" s="1">
        <v>15.7</v>
      </c>
      <c r="I1144" s="1">
        <v>16.2</v>
      </c>
      <c r="J1144" s="1" t="s">
        <v>3190</v>
      </c>
      <c r="K1144" s="1" t="s">
        <v>4985</v>
      </c>
      <c r="L1144" s="1">
        <v>1</v>
      </c>
      <c r="M1144" s="1">
        <v>0</v>
      </c>
      <c r="N1144" s="1">
        <v>7</v>
      </c>
      <c r="O1144" s="1">
        <v>9</v>
      </c>
      <c r="P1144" s="1">
        <v>20</v>
      </c>
      <c r="Q1144" s="16">
        <v>151.44231468023256</v>
      </c>
      <c r="R1144" s="21">
        <v>1.2076077456557577</v>
      </c>
      <c r="S1144" s="21">
        <v>14.095673704311213</v>
      </c>
      <c r="T1144" s="21">
        <v>12.888065958655456</v>
      </c>
      <c r="U1144" s="21">
        <v>8.3450882611946997E-2</v>
      </c>
      <c r="V1144" s="21">
        <v>3.746395770494896</v>
      </c>
      <c r="W1144" s="21">
        <v>3.6629448878829489</v>
      </c>
      <c r="X1144" s="13" t="s">
        <v>2351</v>
      </c>
      <c r="Y11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4" s="1">
        <v>41.421101038400003</v>
      </c>
      <c r="AA1144" s="1">
        <v>-81.683695643099995</v>
      </c>
      <c r="AB1144" s="1">
        <v>41.416474145199999</v>
      </c>
      <c r="AC1144" s="1">
        <v>-81.676461681700005</v>
      </c>
    </row>
    <row r="1145" spans="1:29" x14ac:dyDescent="0.25">
      <c r="A1145" s="13">
        <v>240</v>
      </c>
      <c r="B1145" s="22" t="s">
        <v>4966</v>
      </c>
      <c r="C1145" s="17">
        <v>6</v>
      </c>
      <c r="D1145" s="1" t="s">
        <v>784</v>
      </c>
      <c r="E1145" s="1" t="s">
        <v>4066</v>
      </c>
      <c r="F1145" s="1" t="s">
        <v>4067</v>
      </c>
      <c r="G1145" s="1" t="s">
        <v>4402</v>
      </c>
      <c r="H1145" s="1">
        <v>0.3</v>
      </c>
      <c r="I1145" s="1">
        <v>0.8</v>
      </c>
      <c r="J1145" s="1" t="s">
        <v>3190</v>
      </c>
      <c r="K1145" s="1" t="s">
        <v>4982</v>
      </c>
      <c r="L1145" s="1">
        <v>0</v>
      </c>
      <c r="M1145" s="1">
        <v>5</v>
      </c>
      <c r="N1145" s="1">
        <v>14</v>
      </c>
      <c r="O1145" s="1">
        <v>5</v>
      </c>
      <c r="P1145" s="1">
        <v>43</v>
      </c>
      <c r="Q1145" s="16">
        <v>385.22719840116281</v>
      </c>
      <c r="R1145" s="21">
        <v>0.36671117136918113</v>
      </c>
      <c r="S1145" s="21">
        <v>25.550235522675532</v>
      </c>
      <c r="T1145" s="21">
        <v>25.18352435130635</v>
      </c>
      <c r="U1145" s="21">
        <v>2.0578123455068587E-2</v>
      </c>
      <c r="V1145" s="21">
        <v>3.7438566028484837</v>
      </c>
      <c r="W1145" s="21">
        <v>3.7232784793934153</v>
      </c>
      <c r="X1145" s="13" t="s">
        <v>2351</v>
      </c>
      <c r="Y11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5" s="1">
        <v>40.025380131699997</v>
      </c>
      <c r="AA1145" s="1">
        <v>-82.964499225500006</v>
      </c>
      <c r="AB1145" s="1">
        <v>40.032601669000002</v>
      </c>
      <c r="AC1145" s="1">
        <v>-82.963909437500007</v>
      </c>
    </row>
    <row r="1146" spans="1:29" x14ac:dyDescent="0.25">
      <c r="A1146" s="13">
        <v>357</v>
      </c>
      <c r="B1146" s="22" t="s">
        <v>3197</v>
      </c>
      <c r="C1146" s="17">
        <v>12</v>
      </c>
      <c r="D1146" s="1" t="s">
        <v>785</v>
      </c>
      <c r="E1146" s="1" t="s">
        <v>1163</v>
      </c>
      <c r="F1146" s="1" t="s">
        <v>5732</v>
      </c>
      <c r="G1146" s="1" t="s">
        <v>621</v>
      </c>
      <c r="H1146" s="21">
        <v>0</v>
      </c>
      <c r="I1146" s="21">
        <v>0</v>
      </c>
      <c r="J1146" s="1" t="s">
        <v>258</v>
      </c>
      <c r="K1146" s="1" t="s">
        <v>259</v>
      </c>
      <c r="L1146" s="1">
        <v>0</v>
      </c>
      <c r="M1146" s="1">
        <v>4</v>
      </c>
      <c r="N1146" s="1">
        <v>7</v>
      </c>
      <c r="O1146" s="1">
        <v>12</v>
      </c>
      <c r="P1146" s="1">
        <v>33</v>
      </c>
      <c r="Q1146" s="16">
        <v>314.78488372093022</v>
      </c>
      <c r="R1146" s="21">
        <v>4.0372294808201019</v>
      </c>
      <c r="S1146" s="21">
        <v>11.147663159028554</v>
      </c>
      <c r="T1146" s="21">
        <v>7.1104336782084516</v>
      </c>
      <c r="U1146" s="21">
        <v>0.27692494822851599</v>
      </c>
      <c r="V1146" s="21">
        <v>3.7416423303146176</v>
      </c>
      <c r="W1146" s="21">
        <v>3.4647173820861017</v>
      </c>
      <c r="X1146" s="13" t="s">
        <v>2351</v>
      </c>
      <c r="Y11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6" s="1">
        <v>41.559925</v>
      </c>
      <c r="AA1146" s="1">
        <v>-81.566924999999998</v>
      </c>
      <c r="AB1146" s="1">
        <v>0</v>
      </c>
      <c r="AC1146" s="1">
        <v>0</v>
      </c>
    </row>
    <row r="1147" spans="1:29" x14ac:dyDescent="0.25">
      <c r="A1147" s="13">
        <v>358</v>
      </c>
      <c r="B1147" s="22" t="s">
        <v>3197</v>
      </c>
      <c r="C1147" s="17">
        <v>12</v>
      </c>
      <c r="D1147" s="1" t="s">
        <v>785</v>
      </c>
      <c r="E1147" s="1" t="s">
        <v>1164</v>
      </c>
      <c r="F1147" s="1" t="s">
        <v>5654</v>
      </c>
      <c r="G1147" s="1" t="s">
        <v>622</v>
      </c>
      <c r="H1147" s="21">
        <v>0.51300000000628643</v>
      </c>
      <c r="I1147" s="21">
        <v>0</v>
      </c>
      <c r="J1147" s="1" t="s">
        <v>258</v>
      </c>
      <c r="K1147" s="1" t="s">
        <v>259</v>
      </c>
      <c r="L1147" s="1">
        <v>0</v>
      </c>
      <c r="M1147" s="1">
        <v>1</v>
      </c>
      <c r="N1147" s="1">
        <v>8</v>
      </c>
      <c r="O1147" s="1">
        <v>13</v>
      </c>
      <c r="P1147" s="1">
        <v>23</v>
      </c>
      <c r="Q1147" s="16">
        <v>178.73918968023256</v>
      </c>
      <c r="R1147" s="21">
        <v>6.2196846197472162</v>
      </c>
      <c r="S1147" s="21">
        <v>8.696158087054485</v>
      </c>
      <c r="T1147" s="21">
        <v>2.4764734673072688</v>
      </c>
      <c r="U1147" s="21">
        <v>0.4266256970290721</v>
      </c>
      <c r="V1147" s="21">
        <v>3.7413287791502845</v>
      </c>
      <c r="W1147" s="21">
        <v>3.3147030821212122</v>
      </c>
      <c r="X1147" s="13" t="s">
        <v>2351</v>
      </c>
      <c r="Y11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7" s="1">
        <v>41.377498000000003</v>
      </c>
      <c r="AA1147" s="1">
        <v>-81.792045000000002</v>
      </c>
      <c r="AB1147" s="1">
        <v>0</v>
      </c>
      <c r="AC1147" s="1">
        <v>0</v>
      </c>
    </row>
    <row r="1148" spans="1:29" x14ac:dyDescent="0.25">
      <c r="A1148" s="13">
        <v>241</v>
      </c>
      <c r="B1148" s="22" t="s">
        <v>4966</v>
      </c>
      <c r="C1148" s="17">
        <v>6</v>
      </c>
      <c r="D1148" s="1" t="s">
        <v>784</v>
      </c>
      <c r="E1148" s="1" t="s">
        <v>4006</v>
      </c>
      <c r="F1148" s="1" t="s">
        <v>4007</v>
      </c>
      <c r="G1148" s="1" t="s">
        <v>4381</v>
      </c>
      <c r="H1148" s="1">
        <v>12.8</v>
      </c>
      <c r="I1148" s="1">
        <v>13.3</v>
      </c>
      <c r="J1148" s="1" t="s">
        <v>3190</v>
      </c>
      <c r="K1148" s="1" t="s">
        <v>4982</v>
      </c>
      <c r="L1148" s="1">
        <v>0</v>
      </c>
      <c r="M1148" s="1">
        <v>2</v>
      </c>
      <c r="N1148" s="1">
        <v>11</v>
      </c>
      <c r="O1148" s="1">
        <v>5</v>
      </c>
      <c r="P1148" s="1">
        <v>29</v>
      </c>
      <c r="Q1148" s="16">
        <v>214.55650436046511</v>
      </c>
      <c r="R1148" s="21">
        <v>0.55165340794751905</v>
      </c>
      <c r="S1148" s="21">
        <v>19.988638453299501</v>
      </c>
      <c r="T1148" s="21">
        <v>19.436985045351982</v>
      </c>
      <c r="U1148" s="21">
        <v>3.0935532796605006E-2</v>
      </c>
      <c r="V1148" s="21">
        <v>3.7412957430579601</v>
      </c>
      <c r="W1148" s="21">
        <v>3.7103602102613551</v>
      </c>
      <c r="X1148" s="13" t="s">
        <v>2351</v>
      </c>
      <c r="Y11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8" s="1">
        <v>39.941337123700002</v>
      </c>
      <c r="AA1148" s="1">
        <v>-82.878141079800002</v>
      </c>
      <c r="AB1148" s="1">
        <v>39.948574387400001</v>
      </c>
      <c r="AC1148" s="1">
        <v>-82.877541973600003</v>
      </c>
    </row>
    <row r="1149" spans="1:29" x14ac:dyDescent="0.25">
      <c r="A1149" s="13">
        <v>359</v>
      </c>
      <c r="B1149" s="22" t="s">
        <v>3197</v>
      </c>
      <c r="C1149" s="17">
        <v>12</v>
      </c>
      <c r="D1149" s="1" t="s">
        <v>785</v>
      </c>
      <c r="E1149" s="1" t="s">
        <v>1165</v>
      </c>
      <c r="F1149" s="1" t="s">
        <v>5616</v>
      </c>
      <c r="G1149" s="1" t="s">
        <v>623</v>
      </c>
      <c r="H1149" s="21">
        <v>8.0629999999946449</v>
      </c>
      <c r="I1149" s="21">
        <v>0</v>
      </c>
      <c r="J1149" s="1" t="s">
        <v>258</v>
      </c>
      <c r="K1149" s="1" t="s">
        <v>259</v>
      </c>
      <c r="L1149" s="1">
        <v>0</v>
      </c>
      <c r="M1149" s="1">
        <v>1</v>
      </c>
      <c r="N1149" s="1">
        <v>6</v>
      </c>
      <c r="O1149" s="1">
        <v>14</v>
      </c>
      <c r="P1149" s="1">
        <v>54</v>
      </c>
      <c r="Q1149" s="16">
        <v>201.08293968023256</v>
      </c>
      <c r="R1149" s="21">
        <v>7.075342665121207</v>
      </c>
      <c r="S1149" s="21">
        <v>14.966855791180885</v>
      </c>
      <c r="T1149" s="21">
        <v>7.891513126059678</v>
      </c>
      <c r="U1149" s="21">
        <v>0.485317693865569</v>
      </c>
      <c r="V1149" s="21">
        <v>3.7399190640758047</v>
      </c>
      <c r="W1149" s="21">
        <v>3.2546013702102359</v>
      </c>
      <c r="X1149" s="13" t="s">
        <v>2351</v>
      </c>
      <c r="Y11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49" s="1">
        <v>41.538169000000003</v>
      </c>
      <c r="AA1149" s="1">
        <v>-81.526083999999997</v>
      </c>
      <c r="AB1149" s="1">
        <v>0</v>
      </c>
      <c r="AC1149" s="1">
        <v>0</v>
      </c>
    </row>
    <row r="1150" spans="1:29" x14ac:dyDescent="0.25">
      <c r="A1150" s="13">
        <v>395</v>
      </c>
      <c r="B1150" s="22" t="s">
        <v>4937</v>
      </c>
      <c r="C1150" s="17">
        <v>12</v>
      </c>
      <c r="D1150" s="1" t="s">
        <v>785</v>
      </c>
      <c r="E1150" s="1" t="s">
        <v>4504</v>
      </c>
      <c r="F1150" s="1" t="s">
        <v>4496</v>
      </c>
      <c r="G1150" s="1" t="s">
        <v>3920</v>
      </c>
      <c r="H1150" s="1">
        <v>26.7</v>
      </c>
      <c r="I1150" s="1">
        <v>27.2</v>
      </c>
      <c r="J1150" s="1" t="s">
        <v>3190</v>
      </c>
      <c r="K1150" s="1" t="s">
        <v>4986</v>
      </c>
      <c r="L1150" s="1">
        <v>1</v>
      </c>
      <c r="M1150" s="1">
        <v>0</v>
      </c>
      <c r="N1150" s="1">
        <v>6</v>
      </c>
      <c r="O1150" s="1">
        <v>3</v>
      </c>
      <c r="P1150" s="1">
        <v>34</v>
      </c>
      <c r="Q1150" s="16">
        <v>132.27043968023256</v>
      </c>
      <c r="R1150" s="21">
        <v>0.95120619289975261</v>
      </c>
      <c r="S1150" s="21">
        <v>17.74179979723964</v>
      </c>
      <c r="T1150" s="21">
        <v>16.790593604339886</v>
      </c>
      <c r="U1150" s="21">
        <v>6.483062428577098E-2</v>
      </c>
      <c r="V1150" s="21">
        <v>3.7397065420726814</v>
      </c>
      <c r="W1150" s="21">
        <v>3.6748759177869106</v>
      </c>
      <c r="X1150" s="13" t="s">
        <v>2351</v>
      </c>
      <c r="Y11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0" s="1">
        <v>41.580830679599998</v>
      </c>
      <c r="AA1150" s="1">
        <v>-81.540747717399995</v>
      </c>
      <c r="AB1150" s="1">
        <v>41.5845785124</v>
      </c>
      <c r="AC1150" s="1">
        <v>-81.532505133800001</v>
      </c>
    </row>
    <row r="1151" spans="1:29" x14ac:dyDescent="0.25">
      <c r="A1151" s="13">
        <v>101</v>
      </c>
      <c r="B1151" s="22" t="s">
        <v>3201</v>
      </c>
      <c r="C1151" s="17">
        <v>8</v>
      </c>
      <c r="D1151" s="1" t="s">
        <v>787</v>
      </c>
      <c r="E1151" s="1" t="s">
        <v>1952</v>
      </c>
      <c r="F1151" s="1" t="s">
        <v>5316</v>
      </c>
      <c r="G1151" s="1" t="s">
        <v>1441</v>
      </c>
      <c r="H1151" s="21">
        <v>0</v>
      </c>
      <c r="I1151" s="21">
        <v>0</v>
      </c>
      <c r="J1151" s="1" t="s">
        <v>258</v>
      </c>
      <c r="K1151" s="1" t="s">
        <v>259</v>
      </c>
      <c r="L1151" s="1">
        <v>0</v>
      </c>
      <c r="M1151" s="1">
        <v>0</v>
      </c>
      <c r="N1151" s="1">
        <v>11</v>
      </c>
      <c r="O1151" s="1">
        <v>13</v>
      </c>
      <c r="P1151" s="1">
        <v>80</v>
      </c>
      <c r="Q1151" s="16">
        <v>209.703125</v>
      </c>
      <c r="R1151" s="21">
        <v>7.0419673565416572</v>
      </c>
      <c r="S1151" s="21">
        <v>18.262072819318906</v>
      </c>
      <c r="T1151" s="21">
        <v>11.220105462777248</v>
      </c>
      <c r="U1151" s="21">
        <v>0.49147419624520433</v>
      </c>
      <c r="V1151" s="21">
        <v>3.7355818361593669</v>
      </c>
      <c r="W1151" s="21">
        <v>3.2441076399141626</v>
      </c>
      <c r="X1151" s="13" t="s">
        <v>2351</v>
      </c>
      <c r="Y11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1" s="1">
        <v>39.180202999999999</v>
      </c>
      <c r="AA1151" s="1">
        <v>-84.647045000000006</v>
      </c>
      <c r="AB1151" s="1">
        <v>0</v>
      </c>
      <c r="AC1151" s="1">
        <v>0</v>
      </c>
    </row>
    <row r="1152" spans="1:29" x14ac:dyDescent="0.25">
      <c r="A1152" s="13">
        <v>396</v>
      </c>
      <c r="B1152" s="22" t="s">
        <v>4937</v>
      </c>
      <c r="C1152" s="17">
        <v>12</v>
      </c>
      <c r="D1152" s="1" t="s">
        <v>785</v>
      </c>
      <c r="E1152" s="1" t="s">
        <v>4499</v>
      </c>
      <c r="F1152" s="1" t="s">
        <v>4500</v>
      </c>
      <c r="G1152" s="1" t="s">
        <v>4566</v>
      </c>
      <c r="H1152" s="1">
        <v>8.4</v>
      </c>
      <c r="I1152" s="1">
        <v>8.9</v>
      </c>
      <c r="J1152" s="1" t="s">
        <v>3190</v>
      </c>
      <c r="K1152" s="1" t="s">
        <v>4985</v>
      </c>
      <c r="L1152" s="1">
        <v>0</v>
      </c>
      <c r="M1152" s="1">
        <v>2</v>
      </c>
      <c r="N1152" s="1">
        <v>9</v>
      </c>
      <c r="O1152" s="1">
        <v>10</v>
      </c>
      <c r="P1152" s="1">
        <v>45</v>
      </c>
      <c r="Q1152" s="16">
        <v>239.65025436046511</v>
      </c>
      <c r="R1152" s="21">
        <v>0.81094538999097709</v>
      </c>
      <c r="S1152" s="21">
        <v>26.062918137399805</v>
      </c>
      <c r="T1152" s="21">
        <v>25.251972747408828</v>
      </c>
      <c r="U1152" s="21">
        <v>4.9698529209482298E-2</v>
      </c>
      <c r="V1152" s="21">
        <v>3.7353913924043844</v>
      </c>
      <c r="W1152" s="21">
        <v>3.6856928631949022</v>
      </c>
      <c r="X1152" s="13" t="s">
        <v>2351</v>
      </c>
      <c r="Y11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2" s="1">
        <v>41.4207009394</v>
      </c>
      <c r="AA1152" s="1">
        <v>-81.821866718899997</v>
      </c>
      <c r="AB1152" s="1">
        <v>41.420637087499998</v>
      </c>
      <c r="AC1152" s="1">
        <v>-81.812242385399998</v>
      </c>
    </row>
    <row r="1153" spans="1:29" x14ac:dyDescent="0.25">
      <c r="A1153" s="13">
        <v>397</v>
      </c>
      <c r="B1153" s="22" t="s">
        <v>4937</v>
      </c>
      <c r="C1153" s="17">
        <v>6</v>
      </c>
      <c r="D1153" s="1" t="s">
        <v>784</v>
      </c>
      <c r="E1153" s="1" t="s">
        <v>4491</v>
      </c>
      <c r="F1153" s="1" t="s">
        <v>4512</v>
      </c>
      <c r="G1153" s="1" t="s">
        <v>4564</v>
      </c>
      <c r="H1153" s="1">
        <v>6.9</v>
      </c>
      <c r="I1153" s="1">
        <v>7.4</v>
      </c>
      <c r="J1153" s="1" t="s">
        <v>3190</v>
      </c>
      <c r="K1153" s="1" t="s">
        <v>4980</v>
      </c>
      <c r="L1153" s="1">
        <v>0</v>
      </c>
      <c r="M1153" s="1">
        <v>1</v>
      </c>
      <c r="N1153" s="1">
        <v>10</v>
      </c>
      <c r="O1153" s="1">
        <v>3</v>
      </c>
      <c r="P1153" s="1">
        <v>11</v>
      </c>
      <c r="Q1153" s="16">
        <v>135.45793968023256</v>
      </c>
      <c r="R1153" s="21">
        <v>0.98715980312487295</v>
      </c>
      <c r="S1153" s="21">
        <v>10.211678604856415</v>
      </c>
      <c r="T1153" s="21">
        <v>9.2245188017315414</v>
      </c>
      <c r="U1153" s="21">
        <v>7.6865758407039811E-2</v>
      </c>
      <c r="V1153" s="21">
        <v>3.7326877619675436</v>
      </c>
      <c r="W1153" s="21">
        <v>3.6558220035605036</v>
      </c>
      <c r="X1153" s="13" t="s">
        <v>2351</v>
      </c>
      <c r="Y11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3" s="1">
        <v>39.980775692800002</v>
      </c>
      <c r="AA1153" s="1">
        <v>-82.949869562800004</v>
      </c>
      <c r="AB1153" s="1">
        <v>39.982071186299997</v>
      </c>
      <c r="AC1153" s="1">
        <v>-82.940863196600006</v>
      </c>
    </row>
    <row r="1154" spans="1:29" x14ac:dyDescent="0.25">
      <c r="A1154" s="13">
        <v>102</v>
      </c>
      <c r="B1154" s="22" t="s">
        <v>3201</v>
      </c>
      <c r="C1154" s="17">
        <v>8</v>
      </c>
      <c r="D1154" s="1" t="s">
        <v>787</v>
      </c>
      <c r="E1154" s="1" t="s">
        <v>1953</v>
      </c>
      <c r="F1154" s="1" t="s">
        <v>5317</v>
      </c>
      <c r="G1154" s="1" t="s">
        <v>1442</v>
      </c>
      <c r="H1154" s="21">
        <v>7.6110000000044238</v>
      </c>
      <c r="I1154" s="21">
        <v>0</v>
      </c>
      <c r="J1154" s="1" t="s">
        <v>258</v>
      </c>
      <c r="K1154" s="1" t="s">
        <v>259</v>
      </c>
      <c r="L1154" s="1">
        <v>0</v>
      </c>
      <c r="M1154" s="1">
        <v>0</v>
      </c>
      <c r="N1154" s="1">
        <v>12</v>
      </c>
      <c r="O1154" s="1">
        <v>8</v>
      </c>
      <c r="P1154" s="1">
        <v>55</v>
      </c>
      <c r="Q1154" s="16">
        <v>169.0625</v>
      </c>
      <c r="R1154" s="21">
        <v>10.408233163575986</v>
      </c>
      <c r="S1154" s="21">
        <v>15.306625766614781</v>
      </c>
      <c r="T1154" s="21">
        <v>4.8983926030387952</v>
      </c>
      <c r="U1154" s="21">
        <v>0.72641319810283445</v>
      </c>
      <c r="V1154" s="21">
        <v>3.73056679419502</v>
      </c>
      <c r="W1154" s="21">
        <v>3.0041535960921855</v>
      </c>
      <c r="X1154" s="13" t="s">
        <v>2351</v>
      </c>
      <c r="Y11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4" s="1">
        <v>39.259625</v>
      </c>
      <c r="AA1154" s="1">
        <v>-84.557171999999994</v>
      </c>
      <c r="AB1154" s="1">
        <v>0</v>
      </c>
      <c r="AC1154" s="1">
        <v>0</v>
      </c>
    </row>
    <row r="1155" spans="1:29" x14ac:dyDescent="0.25">
      <c r="A1155" s="13">
        <v>398</v>
      </c>
      <c r="B1155" s="22" t="s">
        <v>4937</v>
      </c>
      <c r="C1155" s="17">
        <v>6</v>
      </c>
      <c r="D1155" s="1" t="s">
        <v>784</v>
      </c>
      <c r="E1155" s="1" t="s">
        <v>4493</v>
      </c>
      <c r="F1155" s="1" t="s">
        <v>4508</v>
      </c>
      <c r="G1155" s="1" t="s">
        <v>4565</v>
      </c>
      <c r="H1155" s="1">
        <v>41.3</v>
      </c>
      <c r="I1155" s="1">
        <v>41.8</v>
      </c>
      <c r="J1155" s="1" t="s">
        <v>3190</v>
      </c>
      <c r="K1155" s="1" t="s">
        <v>4987</v>
      </c>
      <c r="L1155" s="1">
        <v>0</v>
      </c>
      <c r="M1155" s="1">
        <v>2</v>
      </c>
      <c r="N1155" s="1">
        <v>6</v>
      </c>
      <c r="O1155" s="1">
        <v>2</v>
      </c>
      <c r="P1155" s="1">
        <v>16</v>
      </c>
      <c r="Q1155" s="16">
        <v>155.50962936046511</v>
      </c>
      <c r="R1155" s="21">
        <v>1.1034803213421571</v>
      </c>
      <c r="S1155" s="21">
        <v>10.37936726392758</v>
      </c>
      <c r="T1155" s="21">
        <v>9.2758869425854229</v>
      </c>
      <c r="U1155" s="21">
        <v>8.8211408534463492E-2</v>
      </c>
      <c r="V1155" s="21">
        <v>3.7294364195842773</v>
      </c>
      <c r="W1155" s="21">
        <v>3.6412250110498139</v>
      </c>
      <c r="X1155" s="13" t="s">
        <v>2351</v>
      </c>
      <c r="Y11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5" s="1">
        <v>39.955735278399999</v>
      </c>
      <c r="AA1155" s="1">
        <v>-82.8439615379</v>
      </c>
      <c r="AB1155" s="1">
        <v>39.948575854300003</v>
      </c>
      <c r="AC1155" s="1">
        <v>-82.845412542600002</v>
      </c>
    </row>
    <row r="1156" spans="1:29" x14ac:dyDescent="0.25">
      <c r="A1156" s="13">
        <v>242</v>
      </c>
      <c r="B1156" s="22" t="s">
        <v>4966</v>
      </c>
      <c r="C1156" s="17">
        <v>7</v>
      </c>
      <c r="D1156" s="1" t="s">
        <v>789</v>
      </c>
      <c r="E1156" s="1" t="s">
        <v>4158</v>
      </c>
      <c r="F1156" s="1" t="s">
        <v>4073</v>
      </c>
      <c r="G1156" s="1" t="s">
        <v>3799</v>
      </c>
      <c r="H1156" s="1">
        <v>7</v>
      </c>
      <c r="I1156" s="1">
        <v>7.5</v>
      </c>
      <c r="J1156" s="1" t="s">
        <v>3190</v>
      </c>
      <c r="K1156" s="1" t="s">
        <v>4982</v>
      </c>
      <c r="L1156" s="1">
        <v>0</v>
      </c>
      <c r="M1156" s="1">
        <v>3</v>
      </c>
      <c r="N1156" s="1">
        <v>12</v>
      </c>
      <c r="O1156" s="1">
        <v>9</v>
      </c>
      <c r="P1156" s="1">
        <v>43</v>
      </c>
      <c r="Q1156" s="16">
        <v>298.53006904069764</v>
      </c>
      <c r="R1156" s="21">
        <v>0.36708954075208922</v>
      </c>
      <c r="S1156" s="21">
        <v>25.229155195195183</v>
      </c>
      <c r="T1156" s="21">
        <v>24.862065654443093</v>
      </c>
      <c r="U1156" s="21">
        <v>2.0599303986056181E-2</v>
      </c>
      <c r="V1156" s="21">
        <v>3.7268236731917046</v>
      </c>
      <c r="W1156" s="21">
        <v>3.7062243692056485</v>
      </c>
      <c r="X1156" s="13" t="s">
        <v>2351</v>
      </c>
      <c r="Y11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6" s="1">
        <v>39.897292467699998</v>
      </c>
      <c r="AA1156" s="1">
        <v>-83.811243503</v>
      </c>
      <c r="AB1156" s="1">
        <v>39.904528623799997</v>
      </c>
      <c r="AC1156" s="1">
        <v>-83.810560573999993</v>
      </c>
    </row>
    <row r="1157" spans="1:29" x14ac:dyDescent="0.25">
      <c r="A1157" s="13">
        <v>243</v>
      </c>
      <c r="B1157" s="22" t="s">
        <v>4966</v>
      </c>
      <c r="C1157" s="17">
        <v>8</v>
      </c>
      <c r="D1157" s="1" t="s">
        <v>787</v>
      </c>
      <c r="E1157" s="1" t="s">
        <v>4159</v>
      </c>
      <c r="F1157" s="1" t="s">
        <v>3944</v>
      </c>
      <c r="G1157" s="1" t="s">
        <v>4361</v>
      </c>
      <c r="H1157" s="1">
        <v>19.7</v>
      </c>
      <c r="I1157" s="1">
        <v>20.2</v>
      </c>
      <c r="J1157" s="1" t="s">
        <v>3190</v>
      </c>
      <c r="K1157" s="1" t="s">
        <v>4982</v>
      </c>
      <c r="L1157" s="1">
        <v>0</v>
      </c>
      <c r="M1157" s="1">
        <v>2</v>
      </c>
      <c r="N1157" s="1">
        <v>6</v>
      </c>
      <c r="O1157" s="1">
        <v>5</v>
      </c>
      <c r="P1157" s="1">
        <v>34</v>
      </c>
      <c r="Q1157" s="16">
        <v>186.82212936046511</v>
      </c>
      <c r="R1157" s="21">
        <v>0.74126014566299792</v>
      </c>
      <c r="S1157" s="21">
        <v>21.86299283057166</v>
      </c>
      <c r="T1157" s="21">
        <v>21.121732684908661</v>
      </c>
      <c r="U1157" s="21">
        <v>4.1711349421361829E-2</v>
      </c>
      <c r="V1157" s="21">
        <v>3.7265103006322673</v>
      </c>
      <c r="W1157" s="21">
        <v>3.6847989512109054</v>
      </c>
      <c r="X1157" s="13" t="s">
        <v>2351</v>
      </c>
      <c r="Y11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7" s="1">
        <v>39.1248061095</v>
      </c>
      <c r="AA1157" s="1">
        <v>-84.546734397799995</v>
      </c>
      <c r="AB1157" s="1">
        <v>39.124711764600001</v>
      </c>
      <c r="AC1157" s="1">
        <v>-84.537607083300003</v>
      </c>
    </row>
    <row r="1158" spans="1:29" x14ac:dyDescent="0.25">
      <c r="A1158" s="13">
        <v>244</v>
      </c>
      <c r="B1158" s="22" t="s">
        <v>4966</v>
      </c>
      <c r="C1158" s="17">
        <v>8</v>
      </c>
      <c r="D1158" s="1" t="s">
        <v>787</v>
      </c>
      <c r="E1158" s="1" t="s">
        <v>3980</v>
      </c>
      <c r="F1158" s="1" t="s">
        <v>3981</v>
      </c>
      <c r="G1158" s="1" t="s">
        <v>4374</v>
      </c>
      <c r="H1158" s="1">
        <v>1.3</v>
      </c>
      <c r="I1158" s="1">
        <v>1.8</v>
      </c>
      <c r="J1158" s="1" t="s">
        <v>3190</v>
      </c>
      <c r="K1158" s="1" t="s">
        <v>4983</v>
      </c>
      <c r="L1158" s="1">
        <v>0</v>
      </c>
      <c r="M1158" s="1">
        <v>0</v>
      </c>
      <c r="N1158" s="1">
        <v>13</v>
      </c>
      <c r="O1158" s="1">
        <v>11</v>
      </c>
      <c r="P1158" s="1">
        <v>99</v>
      </c>
      <c r="Q1158" s="16">
        <v>232.921875</v>
      </c>
      <c r="R1158" s="21">
        <v>0.46594682292890732</v>
      </c>
      <c r="S1158" s="21">
        <v>39.388802943703894</v>
      </c>
      <c r="T1158" s="21">
        <v>38.922856120774988</v>
      </c>
      <c r="U1158" s="21">
        <v>2.5378947364666199E-2</v>
      </c>
      <c r="V1158" s="21">
        <v>3.7260802600407952</v>
      </c>
      <c r="W1158" s="21">
        <v>3.700701312676129</v>
      </c>
      <c r="X1158" s="13" t="s">
        <v>2351</v>
      </c>
      <c r="Y11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8" s="1">
        <v>39.1504186425</v>
      </c>
      <c r="AA1158" s="1">
        <v>-84.589290516000005</v>
      </c>
      <c r="AB1158" s="1">
        <v>39.154983678100002</v>
      </c>
      <c r="AC1158" s="1">
        <v>-84.582368395700001</v>
      </c>
    </row>
    <row r="1159" spans="1:29" x14ac:dyDescent="0.25">
      <c r="A1159" s="13">
        <v>245</v>
      </c>
      <c r="B1159" s="22" t="s">
        <v>4966</v>
      </c>
      <c r="C1159" s="17">
        <v>7</v>
      </c>
      <c r="D1159" s="1" t="s">
        <v>3196</v>
      </c>
      <c r="E1159" s="1" t="s">
        <v>3475</v>
      </c>
      <c r="F1159" s="1" t="s">
        <v>4059</v>
      </c>
      <c r="G1159" s="1" t="s">
        <v>4398</v>
      </c>
      <c r="H1159" s="1">
        <v>14.3</v>
      </c>
      <c r="I1159" s="1">
        <v>14.8</v>
      </c>
      <c r="J1159" s="1" t="s">
        <v>3190</v>
      </c>
      <c r="K1159" s="1" t="s">
        <v>4982</v>
      </c>
      <c r="L1159" s="1">
        <v>0</v>
      </c>
      <c r="M1159" s="1">
        <v>5</v>
      </c>
      <c r="N1159" s="1">
        <v>13</v>
      </c>
      <c r="O1159" s="1">
        <v>6</v>
      </c>
      <c r="P1159" s="1">
        <v>33</v>
      </c>
      <c r="Q1159" s="16">
        <v>373.11782340116281</v>
      </c>
      <c r="R1159" s="21">
        <v>0.37587886698807038</v>
      </c>
      <c r="S1159" s="21">
        <v>20.696501919908826</v>
      </c>
      <c r="T1159" s="21">
        <v>20.320623052920755</v>
      </c>
      <c r="U1159" s="21">
        <v>2.1091301964592985E-2</v>
      </c>
      <c r="V1159" s="21">
        <v>3.7211517148094631</v>
      </c>
      <c r="W1159" s="21">
        <v>3.70006041284487</v>
      </c>
      <c r="X1159" s="13" t="s">
        <v>2351</v>
      </c>
      <c r="Y11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59" s="1">
        <v>39.777865204100003</v>
      </c>
      <c r="AA1159" s="1">
        <v>-84.203777111299999</v>
      </c>
      <c r="AB1159" s="1">
        <v>39.783522537499998</v>
      </c>
      <c r="AC1159" s="1">
        <v>-84.209517533699994</v>
      </c>
    </row>
    <row r="1160" spans="1:29" x14ac:dyDescent="0.25">
      <c r="A1160" s="13">
        <v>399</v>
      </c>
      <c r="B1160" s="22" t="s">
        <v>4937</v>
      </c>
      <c r="C1160" s="17">
        <v>6</v>
      </c>
      <c r="D1160" s="1" t="s">
        <v>784</v>
      </c>
      <c r="E1160" s="1" t="s">
        <v>3848</v>
      </c>
      <c r="F1160" s="1" t="s">
        <v>3873</v>
      </c>
      <c r="G1160" s="1" t="s">
        <v>3917</v>
      </c>
      <c r="H1160" s="1">
        <v>20.399999999999999</v>
      </c>
      <c r="I1160" s="1">
        <v>20.9</v>
      </c>
      <c r="J1160" s="1" t="s">
        <v>3190</v>
      </c>
      <c r="K1160" s="1" t="s">
        <v>4980</v>
      </c>
      <c r="L1160" s="1">
        <v>1</v>
      </c>
      <c r="M1160" s="1">
        <v>0</v>
      </c>
      <c r="N1160" s="1">
        <v>7</v>
      </c>
      <c r="O1160" s="1">
        <v>6</v>
      </c>
      <c r="P1160" s="1">
        <v>13</v>
      </c>
      <c r="Q1160" s="16">
        <v>131.12981468023256</v>
      </c>
      <c r="R1160" s="21">
        <v>1.0409923860683388</v>
      </c>
      <c r="S1160" s="21">
        <v>10.664828897295624</v>
      </c>
      <c r="T1160" s="21">
        <v>9.6238365112272852</v>
      </c>
      <c r="U1160" s="21">
        <v>8.2736520057303142E-2</v>
      </c>
      <c r="V1160" s="21">
        <v>3.7204840816353508</v>
      </c>
      <c r="W1160" s="21">
        <v>3.6377475615780477</v>
      </c>
      <c r="X1160" s="13" t="s">
        <v>2351</v>
      </c>
      <c r="Y11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0" s="1">
        <v>40.005341442300001</v>
      </c>
      <c r="AA1160" s="1">
        <v>-82.984462404300004</v>
      </c>
      <c r="AB1160" s="1">
        <v>40.010959805399999</v>
      </c>
      <c r="AC1160" s="1">
        <v>-82.989742294600006</v>
      </c>
    </row>
    <row r="1161" spans="1:29" x14ac:dyDescent="0.25">
      <c r="A1161" s="13">
        <v>103</v>
      </c>
      <c r="B1161" s="22" t="s">
        <v>3201</v>
      </c>
      <c r="C1161" s="17">
        <v>8</v>
      </c>
      <c r="D1161" s="1" t="s">
        <v>787</v>
      </c>
      <c r="E1161" s="1" t="s">
        <v>1954</v>
      </c>
      <c r="F1161" s="1" t="s">
        <v>5318</v>
      </c>
      <c r="G1161" s="1" t="s">
        <v>1443</v>
      </c>
      <c r="H1161" s="21">
        <v>0</v>
      </c>
      <c r="I1161" s="21">
        <v>0</v>
      </c>
      <c r="J1161" s="1" t="s">
        <v>258</v>
      </c>
      <c r="K1161" s="1" t="s">
        <v>259</v>
      </c>
      <c r="L1161" s="1">
        <v>0</v>
      </c>
      <c r="M1161" s="1">
        <v>2</v>
      </c>
      <c r="N1161" s="1">
        <v>9</v>
      </c>
      <c r="O1161" s="1">
        <v>9</v>
      </c>
      <c r="P1161" s="1">
        <v>83</v>
      </c>
      <c r="Q1161" s="16">
        <v>273.21275436046511</v>
      </c>
      <c r="R1161" s="21">
        <v>13.454698554954224</v>
      </c>
      <c r="S1161" s="21">
        <v>20.413370426280323</v>
      </c>
      <c r="T1161" s="21">
        <v>6.9586718713261</v>
      </c>
      <c r="U1161" s="21">
        <v>0.93903263437806339</v>
      </c>
      <c r="V1161" s="21">
        <v>3.719885546038824</v>
      </c>
      <c r="W1161" s="21">
        <v>2.7808529116607605</v>
      </c>
      <c r="X1161" s="13" t="s">
        <v>22</v>
      </c>
      <c r="Y11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1" s="1">
        <v>39.157705</v>
      </c>
      <c r="AA1161" s="1">
        <v>-84.629752999999994</v>
      </c>
      <c r="AB1161" s="1">
        <v>0</v>
      </c>
      <c r="AC1161" s="1">
        <v>0</v>
      </c>
    </row>
    <row r="1162" spans="1:29" x14ac:dyDescent="0.25">
      <c r="A1162" s="13">
        <v>54</v>
      </c>
      <c r="B1162" s="22" t="s">
        <v>4967</v>
      </c>
      <c r="C1162" s="17">
        <v>6</v>
      </c>
      <c r="D1162" s="1" t="s">
        <v>784</v>
      </c>
      <c r="E1162" s="1" t="s">
        <v>4045</v>
      </c>
      <c r="F1162" s="1" t="s">
        <v>3947</v>
      </c>
      <c r="G1162" s="1" t="s">
        <v>3706</v>
      </c>
      <c r="H1162" s="1">
        <v>7.1</v>
      </c>
      <c r="I1162" s="1">
        <v>7.6</v>
      </c>
      <c r="J1162" s="1" t="s">
        <v>3190</v>
      </c>
      <c r="K1162" s="1" t="s">
        <v>4975</v>
      </c>
      <c r="L1162" s="1">
        <v>3</v>
      </c>
      <c r="M1162" s="1">
        <v>4</v>
      </c>
      <c r="N1162" s="1">
        <v>7</v>
      </c>
      <c r="O1162" s="1">
        <v>10</v>
      </c>
      <c r="P1162" s="1">
        <v>30</v>
      </c>
      <c r="Q1162" s="16">
        <v>439.93995276162786</v>
      </c>
      <c r="R1162" s="21">
        <v>0.42517796438951455</v>
      </c>
      <c r="S1162" s="21">
        <v>20.523100027417531</v>
      </c>
      <c r="T1162" s="21">
        <v>20.097922063028015</v>
      </c>
      <c r="U1162" s="21">
        <v>3.2720899690575948E-2</v>
      </c>
      <c r="V1162" s="21">
        <v>3.7185796974156555</v>
      </c>
      <c r="W1162" s="21">
        <v>3.6858587977250794</v>
      </c>
      <c r="X1162" s="13" t="s">
        <v>2351</v>
      </c>
      <c r="Y11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2" s="1">
        <v>39.953558638700002</v>
      </c>
      <c r="AA1162" s="1">
        <v>-83.102436097899997</v>
      </c>
      <c r="AB1162" s="1">
        <v>39.954026764600002</v>
      </c>
      <c r="AC1162" s="1">
        <v>-83.093049835100004</v>
      </c>
    </row>
    <row r="1163" spans="1:29" x14ac:dyDescent="0.25">
      <c r="A1163" s="13">
        <v>104</v>
      </c>
      <c r="B1163" s="22" t="s">
        <v>3201</v>
      </c>
      <c r="C1163" s="17">
        <v>8</v>
      </c>
      <c r="D1163" s="1" t="s">
        <v>787</v>
      </c>
      <c r="E1163" s="1" t="s">
        <v>1955</v>
      </c>
      <c r="F1163" s="1" t="s">
        <v>5307</v>
      </c>
      <c r="G1163" s="1" t="s">
        <v>1444</v>
      </c>
      <c r="H1163" s="21">
        <v>7.0270000000018626</v>
      </c>
      <c r="I1163" s="21">
        <v>0</v>
      </c>
      <c r="J1163" s="1" t="s">
        <v>258</v>
      </c>
      <c r="K1163" s="1" t="s">
        <v>259</v>
      </c>
      <c r="L1163" s="1">
        <v>1</v>
      </c>
      <c r="M1163" s="1">
        <v>0</v>
      </c>
      <c r="N1163" s="1">
        <v>5</v>
      </c>
      <c r="O1163" s="1">
        <v>13</v>
      </c>
      <c r="P1163" s="1">
        <v>91</v>
      </c>
      <c r="Q1163" s="16">
        <v>227.09856468023256</v>
      </c>
      <c r="R1163" s="21">
        <v>14.87386339989312</v>
      </c>
      <c r="S1163" s="21">
        <v>22.81204958464966</v>
      </c>
      <c r="T1163" s="21">
        <v>7.9381861847565407</v>
      </c>
      <c r="U1163" s="21">
        <v>1.0380792311871021</v>
      </c>
      <c r="V1163" s="21">
        <v>3.7179466088125417</v>
      </c>
      <c r="W1163" s="21">
        <v>2.6798673776254396</v>
      </c>
      <c r="X1163" s="13" t="s">
        <v>22</v>
      </c>
      <c r="Y11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3" s="1">
        <v>39.072415999999997</v>
      </c>
      <c r="AA1163" s="1">
        <v>-84.322519</v>
      </c>
      <c r="AB1163" s="1">
        <v>0</v>
      </c>
      <c r="AC1163" s="1">
        <v>0</v>
      </c>
    </row>
    <row r="1164" spans="1:29" x14ac:dyDescent="0.25">
      <c r="A1164" s="13">
        <v>105</v>
      </c>
      <c r="B1164" s="22" t="s">
        <v>3201</v>
      </c>
      <c r="C1164" s="17">
        <v>6</v>
      </c>
      <c r="D1164" s="1" t="s">
        <v>784</v>
      </c>
      <c r="E1164" s="1" t="s">
        <v>1956</v>
      </c>
      <c r="F1164" s="1" t="s">
        <v>5319</v>
      </c>
      <c r="G1164" s="1" t="s">
        <v>1445</v>
      </c>
      <c r="H1164" s="21">
        <v>24.501000000003842</v>
      </c>
      <c r="I1164" s="21">
        <v>0</v>
      </c>
      <c r="J1164" s="1" t="s">
        <v>258</v>
      </c>
      <c r="K1164" s="1" t="s">
        <v>259</v>
      </c>
      <c r="L1164" s="1">
        <v>0</v>
      </c>
      <c r="M1164" s="1">
        <v>1</v>
      </c>
      <c r="N1164" s="1">
        <v>7</v>
      </c>
      <c r="O1164" s="1">
        <v>14</v>
      </c>
      <c r="P1164" s="1">
        <v>33</v>
      </c>
      <c r="Q1164" s="16">
        <v>186.62981468023256</v>
      </c>
      <c r="R1164" s="21">
        <v>6.5928196496079092</v>
      </c>
      <c r="S1164" s="21">
        <v>10.719560794237395</v>
      </c>
      <c r="T1164" s="21">
        <v>4.1267411446294862</v>
      </c>
      <c r="U1164" s="21">
        <v>0.46012720227546111</v>
      </c>
      <c r="V1164" s="21">
        <v>3.7147600103155463</v>
      </c>
      <c r="W1164" s="21">
        <v>3.254632808040085</v>
      </c>
      <c r="X1164" s="13" t="s">
        <v>2351</v>
      </c>
      <c r="Y11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4" s="1">
        <v>40.080731999999998</v>
      </c>
      <c r="AA1164" s="1">
        <v>-82.928526000000005</v>
      </c>
      <c r="AB1164" s="1">
        <v>0</v>
      </c>
      <c r="AC1164" s="1">
        <v>0</v>
      </c>
    </row>
    <row r="1165" spans="1:29" x14ac:dyDescent="0.25">
      <c r="A1165" s="13">
        <v>400</v>
      </c>
      <c r="B1165" s="22" t="s">
        <v>4937</v>
      </c>
      <c r="C1165" s="17">
        <v>6</v>
      </c>
      <c r="D1165" s="1" t="s">
        <v>784</v>
      </c>
      <c r="E1165" s="1" t="s">
        <v>4493</v>
      </c>
      <c r="F1165" s="1" t="s">
        <v>4508</v>
      </c>
      <c r="G1165" s="1" t="s">
        <v>4565</v>
      </c>
      <c r="H1165" s="1">
        <v>11.9</v>
      </c>
      <c r="I1165" s="1">
        <v>12.4</v>
      </c>
      <c r="J1165" s="1" t="s">
        <v>3190</v>
      </c>
      <c r="K1165" s="1" t="s">
        <v>4986</v>
      </c>
      <c r="L1165" s="1">
        <v>0</v>
      </c>
      <c r="M1165" s="1">
        <v>2</v>
      </c>
      <c r="N1165" s="1">
        <v>6</v>
      </c>
      <c r="O1165" s="1">
        <v>3</v>
      </c>
      <c r="P1165" s="1">
        <v>24</v>
      </c>
      <c r="Q1165" s="16">
        <v>167.94712936046511</v>
      </c>
      <c r="R1165" s="21">
        <v>1.0569161667690592</v>
      </c>
      <c r="S1165" s="21">
        <v>13.977942822885852</v>
      </c>
      <c r="T1165" s="21">
        <v>12.921026656116794</v>
      </c>
      <c r="U1165" s="21">
        <v>6.0914802151564418E-2</v>
      </c>
      <c r="V1165" s="21">
        <v>3.7110657521674839</v>
      </c>
      <c r="W1165" s="21">
        <v>3.6501509500159193</v>
      </c>
      <c r="X1165" s="13" t="s">
        <v>2351</v>
      </c>
      <c r="Y11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5" s="1">
        <v>40.0223895341</v>
      </c>
      <c r="AA1165" s="1">
        <v>-83.121712771600002</v>
      </c>
      <c r="AB1165" s="1">
        <v>40.029555899000002</v>
      </c>
      <c r="AC1165" s="1">
        <v>-83.123053605999999</v>
      </c>
    </row>
    <row r="1166" spans="1:29" x14ac:dyDescent="0.25">
      <c r="A1166" s="13">
        <v>106</v>
      </c>
      <c r="B1166" s="22" t="s">
        <v>3201</v>
      </c>
      <c r="C1166" s="17">
        <v>4</v>
      </c>
      <c r="D1166" s="1" t="s">
        <v>800</v>
      </c>
      <c r="E1166" s="1" t="s">
        <v>1957</v>
      </c>
      <c r="F1166" s="1" t="s">
        <v>5320</v>
      </c>
      <c r="G1166" s="1" t="s">
        <v>1446</v>
      </c>
      <c r="H1166" s="21">
        <v>3.1380000000062864</v>
      </c>
      <c r="I1166" s="21">
        <v>0</v>
      </c>
      <c r="J1166" s="1" t="s">
        <v>258</v>
      </c>
      <c r="K1166" s="1" t="s">
        <v>259</v>
      </c>
      <c r="L1166" s="1">
        <v>0</v>
      </c>
      <c r="M1166" s="1">
        <v>1</v>
      </c>
      <c r="N1166" s="1">
        <v>14</v>
      </c>
      <c r="O1166" s="1">
        <v>6</v>
      </c>
      <c r="P1166" s="1">
        <v>50</v>
      </c>
      <c r="Q1166" s="16">
        <v>213.95793968023256</v>
      </c>
      <c r="R1166" s="21">
        <v>10.030276369615056</v>
      </c>
      <c r="S1166" s="21">
        <v>13.716863151972332</v>
      </c>
      <c r="T1166" s="21">
        <v>3.686586782357276</v>
      </c>
      <c r="U1166" s="21">
        <v>0.70003477256883884</v>
      </c>
      <c r="V1166" s="21">
        <v>3.7108143905294786</v>
      </c>
      <c r="W1166" s="21">
        <v>3.0107796179606399</v>
      </c>
      <c r="X1166" s="13" t="s">
        <v>2351</v>
      </c>
      <c r="Y11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6" s="1">
        <v>40.881669000000002</v>
      </c>
      <c r="AA1166" s="1">
        <v>-81.423803000000007</v>
      </c>
      <c r="AB1166" s="1">
        <v>0</v>
      </c>
      <c r="AC1166" s="1">
        <v>0</v>
      </c>
    </row>
    <row r="1167" spans="1:29" x14ac:dyDescent="0.25">
      <c r="A1167" s="13">
        <v>246</v>
      </c>
      <c r="B1167" s="22" t="s">
        <v>4966</v>
      </c>
      <c r="C1167" s="17">
        <v>2</v>
      </c>
      <c r="D1167" s="1" t="s">
        <v>786</v>
      </c>
      <c r="E1167" s="1" t="s">
        <v>3955</v>
      </c>
      <c r="F1167" s="1" t="s">
        <v>3956</v>
      </c>
      <c r="G1167" s="1" t="s">
        <v>4366</v>
      </c>
      <c r="H1167" s="1">
        <v>1.8</v>
      </c>
      <c r="I1167" s="1">
        <v>2.2999999999999998</v>
      </c>
      <c r="J1167" s="1" t="s">
        <v>3190</v>
      </c>
      <c r="K1167" s="1" t="s">
        <v>4982</v>
      </c>
      <c r="L1167" s="1">
        <v>0</v>
      </c>
      <c r="M1167" s="1">
        <v>0</v>
      </c>
      <c r="N1167" s="1">
        <v>8</v>
      </c>
      <c r="O1167" s="1">
        <v>11</v>
      </c>
      <c r="P1167" s="1">
        <v>65</v>
      </c>
      <c r="Q1167" s="16">
        <v>166.1875</v>
      </c>
      <c r="R1167" s="21">
        <v>0.48125805541935629</v>
      </c>
      <c r="S1167" s="21">
        <v>33.95439506934521</v>
      </c>
      <c r="T1167" s="21">
        <v>33.473137013925857</v>
      </c>
      <c r="U1167" s="21">
        <v>2.6923140539566334E-2</v>
      </c>
      <c r="V1167" s="21">
        <v>3.7091054780128085</v>
      </c>
      <c r="W1167" s="21">
        <v>3.6821823374732423</v>
      </c>
      <c r="X1167" s="13" t="s">
        <v>2351</v>
      </c>
      <c r="Y11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7" s="1">
        <v>41.670613492400001</v>
      </c>
      <c r="AA1167" s="1">
        <v>-83.622418181800001</v>
      </c>
      <c r="AB1167" s="1">
        <v>41.677836401699999</v>
      </c>
      <c r="AC1167" s="1">
        <v>-83.622682460799993</v>
      </c>
    </row>
    <row r="1168" spans="1:29" x14ac:dyDescent="0.25">
      <c r="A1168" s="13">
        <v>360</v>
      </c>
      <c r="B1168" s="22" t="s">
        <v>3197</v>
      </c>
      <c r="C1168" s="17">
        <v>12</v>
      </c>
      <c r="D1168" s="1" t="s">
        <v>785</v>
      </c>
      <c r="E1168" s="1" t="s">
        <v>1166</v>
      </c>
      <c r="F1168" s="1" t="s">
        <v>5681</v>
      </c>
      <c r="G1168" s="1" t="s">
        <v>624</v>
      </c>
      <c r="H1168" s="21">
        <v>2.8220000000001164</v>
      </c>
      <c r="I1168" s="21">
        <v>0</v>
      </c>
      <c r="J1168" s="1" t="s">
        <v>258</v>
      </c>
      <c r="K1168" s="1" t="s">
        <v>259</v>
      </c>
      <c r="L1168" s="1">
        <v>0</v>
      </c>
      <c r="M1168" s="1">
        <v>1</v>
      </c>
      <c r="N1168" s="1">
        <v>9</v>
      </c>
      <c r="O1168" s="1">
        <v>12</v>
      </c>
      <c r="P1168" s="1">
        <v>49</v>
      </c>
      <c r="Q1168" s="16">
        <v>206.84856468023256</v>
      </c>
      <c r="R1168" s="21">
        <v>4.9706154805633469</v>
      </c>
      <c r="S1168" s="21">
        <v>14.093962652648198</v>
      </c>
      <c r="T1168" s="21">
        <v>9.123347172084852</v>
      </c>
      <c r="U1168" s="21">
        <v>0.34094852451618685</v>
      </c>
      <c r="V1168" s="21">
        <v>3.7087719658940088</v>
      </c>
      <c r="W1168" s="21">
        <v>3.3678234413778219</v>
      </c>
      <c r="X1168" s="13" t="s">
        <v>2351</v>
      </c>
      <c r="Y11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8" s="1">
        <v>41.483615</v>
      </c>
      <c r="AA1168" s="1">
        <v>-81.768742000000003</v>
      </c>
      <c r="AB1168" s="1">
        <v>0</v>
      </c>
      <c r="AC1168" s="1">
        <v>0</v>
      </c>
    </row>
    <row r="1169" spans="1:29" x14ac:dyDescent="0.25">
      <c r="A1169" s="13">
        <v>247</v>
      </c>
      <c r="B1169" s="22" t="s">
        <v>4966</v>
      </c>
      <c r="C1169" s="17">
        <v>12</v>
      </c>
      <c r="D1169" s="1" t="s">
        <v>785</v>
      </c>
      <c r="E1169" s="1" t="s">
        <v>4160</v>
      </c>
      <c r="F1169" s="1" t="s">
        <v>4161</v>
      </c>
      <c r="G1169" s="1" t="s">
        <v>4430</v>
      </c>
      <c r="H1169" s="1">
        <v>2.2999999999999998</v>
      </c>
      <c r="I1169" s="1">
        <v>2.8</v>
      </c>
      <c r="J1169" s="1" t="s">
        <v>3190</v>
      </c>
      <c r="K1169" s="1" t="s">
        <v>4982</v>
      </c>
      <c r="L1169" s="1">
        <v>0</v>
      </c>
      <c r="M1169" s="1">
        <v>0</v>
      </c>
      <c r="N1169" s="1">
        <v>6</v>
      </c>
      <c r="O1169" s="1">
        <v>12</v>
      </c>
      <c r="P1169" s="1">
        <v>41</v>
      </c>
      <c r="Q1169" s="16">
        <v>133.53125</v>
      </c>
      <c r="R1169" s="21">
        <v>0.60779886337725297</v>
      </c>
      <c r="S1169" s="21">
        <v>22.90384305923757</v>
      </c>
      <c r="T1169" s="21">
        <v>22.296044195860318</v>
      </c>
      <c r="U1169" s="21">
        <v>3.4064848797052558E-2</v>
      </c>
      <c r="V1169" s="21">
        <v>3.7062588598340467</v>
      </c>
      <c r="W1169" s="21">
        <v>3.6721940110369942</v>
      </c>
      <c r="X1169" s="13" t="s">
        <v>2351</v>
      </c>
      <c r="Y11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69" s="1">
        <v>41.445926155899997</v>
      </c>
      <c r="AA1169" s="1">
        <v>-81.801423031200002</v>
      </c>
      <c r="AB1169" s="1">
        <v>0</v>
      </c>
      <c r="AC1169" s="1">
        <v>0</v>
      </c>
    </row>
    <row r="1170" spans="1:29" x14ac:dyDescent="0.25">
      <c r="A1170" s="13">
        <v>401</v>
      </c>
      <c r="B1170" s="22" t="s">
        <v>4937</v>
      </c>
      <c r="C1170" s="17">
        <v>8</v>
      </c>
      <c r="D1170" s="1" t="s">
        <v>787</v>
      </c>
      <c r="E1170" s="1" t="s">
        <v>4502</v>
      </c>
      <c r="F1170" s="1" t="s">
        <v>4503</v>
      </c>
      <c r="G1170" s="1" t="s">
        <v>3918</v>
      </c>
      <c r="H1170" s="1">
        <v>7.2</v>
      </c>
      <c r="I1170" s="1">
        <v>7.7</v>
      </c>
      <c r="J1170" s="1" t="s">
        <v>3190</v>
      </c>
      <c r="K1170" s="1" t="s">
        <v>4985</v>
      </c>
      <c r="L1170" s="1">
        <v>1</v>
      </c>
      <c r="M1170" s="1">
        <v>1</v>
      </c>
      <c r="N1170" s="1">
        <v>7</v>
      </c>
      <c r="O1170" s="1">
        <v>5</v>
      </c>
      <c r="P1170" s="1">
        <v>22</v>
      </c>
      <c r="Q1170" s="16">
        <v>181.36900436046511</v>
      </c>
      <c r="R1170" s="21">
        <v>1.4583064050307435</v>
      </c>
      <c r="S1170" s="21">
        <v>14.480457648472525</v>
      </c>
      <c r="T1170" s="21">
        <v>13.022151243441781</v>
      </c>
      <c r="U1170" s="21">
        <v>0.11362806076273038</v>
      </c>
      <c r="V1170" s="21">
        <v>3.7033745469710162</v>
      </c>
      <c r="W1170" s="21">
        <v>3.589746486208286</v>
      </c>
      <c r="X1170" s="13" t="s">
        <v>2351</v>
      </c>
      <c r="Y11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0" s="1">
        <v>39.1710138714</v>
      </c>
      <c r="AA1170" s="1">
        <v>-84.500249776299995</v>
      </c>
      <c r="AB1170" s="1">
        <v>39.173248994200002</v>
      </c>
      <c r="AC1170" s="1">
        <v>-84.491555872000006</v>
      </c>
    </row>
    <row r="1171" spans="1:29" x14ac:dyDescent="0.25">
      <c r="A1171" s="13">
        <v>402</v>
      </c>
      <c r="B1171" s="22" t="s">
        <v>4937</v>
      </c>
      <c r="C1171" s="17">
        <v>6</v>
      </c>
      <c r="D1171" s="1" t="s">
        <v>784</v>
      </c>
      <c r="E1171" s="1" t="s">
        <v>4493</v>
      </c>
      <c r="F1171" s="1" t="s">
        <v>4508</v>
      </c>
      <c r="G1171" s="1" t="s">
        <v>4565</v>
      </c>
      <c r="H1171" s="1">
        <v>9.1</v>
      </c>
      <c r="I1171" s="1">
        <v>9.6</v>
      </c>
      <c r="J1171" s="1" t="s">
        <v>3190</v>
      </c>
      <c r="K1171" s="1" t="s">
        <v>4986</v>
      </c>
      <c r="L1171" s="1">
        <v>0</v>
      </c>
      <c r="M1171" s="1">
        <v>1</v>
      </c>
      <c r="N1171" s="1">
        <v>5</v>
      </c>
      <c r="O1171" s="1">
        <v>5</v>
      </c>
      <c r="P1171" s="1">
        <v>11</v>
      </c>
      <c r="Q1171" s="16">
        <v>111.59856468023256</v>
      </c>
      <c r="R1171" s="21">
        <v>1.0410269144738478</v>
      </c>
      <c r="S1171" s="21">
        <v>8.7080020408480117</v>
      </c>
      <c r="T1171" s="21">
        <v>7.6669751263741635</v>
      </c>
      <c r="U1171" s="21">
        <v>6.1569433847387597E-2</v>
      </c>
      <c r="V1171" s="21">
        <v>3.7032370075845535</v>
      </c>
      <c r="W1171" s="21">
        <v>3.6416675737371658</v>
      </c>
      <c r="X1171" s="13" t="s">
        <v>2351</v>
      </c>
      <c r="Y11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1" s="1">
        <v>39.982004164999999</v>
      </c>
      <c r="AA1171" s="1">
        <v>-83.118999541400001</v>
      </c>
      <c r="AB1171" s="1">
        <v>39.989242631899998</v>
      </c>
      <c r="AC1171" s="1">
        <v>-83.118788573900005</v>
      </c>
    </row>
    <row r="1172" spans="1:29" x14ac:dyDescent="0.25">
      <c r="A1172" s="13">
        <v>248</v>
      </c>
      <c r="B1172" s="22" t="s">
        <v>4966</v>
      </c>
      <c r="C1172" s="17">
        <v>6</v>
      </c>
      <c r="D1172" s="1" t="s">
        <v>784</v>
      </c>
      <c r="E1172" s="1" t="s">
        <v>3942</v>
      </c>
      <c r="F1172" s="1" t="s">
        <v>3943</v>
      </c>
      <c r="G1172" s="1" t="s">
        <v>3710</v>
      </c>
      <c r="H1172" s="1">
        <v>5.9</v>
      </c>
      <c r="I1172" s="1">
        <v>6.4</v>
      </c>
      <c r="J1172" s="1" t="s">
        <v>3190</v>
      </c>
      <c r="K1172" s="1" t="s">
        <v>4982</v>
      </c>
      <c r="L1172" s="1">
        <v>0</v>
      </c>
      <c r="M1172" s="1">
        <v>1</v>
      </c>
      <c r="N1172" s="1">
        <v>13</v>
      </c>
      <c r="O1172" s="1">
        <v>8</v>
      </c>
      <c r="P1172" s="1">
        <v>36</v>
      </c>
      <c r="Q1172" s="16">
        <v>202.28606468023256</v>
      </c>
      <c r="R1172" s="21">
        <v>0.44659024468018604</v>
      </c>
      <c r="S1172" s="21">
        <v>20.425277167351833</v>
      </c>
      <c r="T1172" s="21">
        <v>19.978686922671645</v>
      </c>
      <c r="U1172" s="21">
        <v>2.504852629131064E-2</v>
      </c>
      <c r="V1172" s="21">
        <v>3.6988180108088176</v>
      </c>
      <c r="W1172" s="21">
        <v>3.6737694845175071</v>
      </c>
      <c r="X1172" s="13" t="s">
        <v>2351</v>
      </c>
      <c r="Y11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2" s="1">
        <v>39.9740935759</v>
      </c>
      <c r="AA1172" s="1">
        <v>-82.893761130599998</v>
      </c>
      <c r="AB1172" s="1">
        <v>39.975060326600001</v>
      </c>
      <c r="AC1172" s="1">
        <v>-82.884430530100005</v>
      </c>
    </row>
    <row r="1173" spans="1:29" x14ac:dyDescent="0.25">
      <c r="A1173" s="13">
        <v>249</v>
      </c>
      <c r="B1173" s="22" t="s">
        <v>4966</v>
      </c>
      <c r="C1173" s="17">
        <v>2</v>
      </c>
      <c r="D1173" s="1" t="s">
        <v>786</v>
      </c>
      <c r="E1173" s="1" t="s">
        <v>4135</v>
      </c>
      <c r="F1173" s="1" t="s">
        <v>4093</v>
      </c>
      <c r="G1173" s="1" t="s">
        <v>3725</v>
      </c>
      <c r="H1173" s="1">
        <v>12.1</v>
      </c>
      <c r="I1173" s="1">
        <v>12.6</v>
      </c>
      <c r="J1173" s="1" t="s">
        <v>3190</v>
      </c>
      <c r="K1173" s="1" t="s">
        <v>4982</v>
      </c>
      <c r="L1173" s="1">
        <v>0</v>
      </c>
      <c r="M1173" s="1">
        <v>1</v>
      </c>
      <c r="N1173" s="1">
        <v>13</v>
      </c>
      <c r="O1173" s="1">
        <v>8</v>
      </c>
      <c r="P1173" s="1">
        <v>55</v>
      </c>
      <c r="Q1173" s="16">
        <v>221.28606468023256</v>
      </c>
      <c r="R1173" s="21">
        <v>0.46109649464875591</v>
      </c>
      <c r="S1173" s="21">
        <v>26.194009627501558</v>
      </c>
      <c r="T1173" s="21">
        <v>25.732913132852801</v>
      </c>
      <c r="U1173" s="21">
        <v>2.5860142785382755E-2</v>
      </c>
      <c r="V1173" s="21">
        <v>3.6982080578331957</v>
      </c>
      <c r="W1173" s="21">
        <v>3.6723479150478129</v>
      </c>
      <c r="X1173" s="13" t="s">
        <v>2351</v>
      </c>
      <c r="Y11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3" s="1">
        <v>41.657711348299998</v>
      </c>
      <c r="AA1173" s="1">
        <v>-83.667515147900005</v>
      </c>
      <c r="AB1173" s="1">
        <v>41.651198952199998</v>
      </c>
      <c r="AC1173" s="1">
        <v>-83.664646743600002</v>
      </c>
    </row>
    <row r="1174" spans="1:29" x14ac:dyDescent="0.25">
      <c r="A1174" s="13">
        <v>361</v>
      </c>
      <c r="B1174" s="22" t="s">
        <v>3197</v>
      </c>
      <c r="C1174" s="17">
        <v>8</v>
      </c>
      <c r="D1174" s="1" t="s">
        <v>787</v>
      </c>
      <c r="E1174" s="1" t="s">
        <v>1167</v>
      </c>
      <c r="F1174" s="1" t="s">
        <v>5733</v>
      </c>
      <c r="G1174" s="1" t="s">
        <v>625</v>
      </c>
      <c r="H1174" s="21">
        <v>0.3809999999939464</v>
      </c>
      <c r="I1174" s="21">
        <v>0</v>
      </c>
      <c r="J1174" s="1" t="s">
        <v>258</v>
      </c>
      <c r="K1174" s="1" t="s">
        <v>259</v>
      </c>
      <c r="L1174" s="1">
        <v>0</v>
      </c>
      <c r="M1174" s="1">
        <v>1</v>
      </c>
      <c r="N1174" s="1">
        <v>11</v>
      </c>
      <c r="O1174" s="1">
        <v>8</v>
      </c>
      <c r="P1174" s="1">
        <v>44</v>
      </c>
      <c r="Q1174" s="16">
        <v>197.19231468023256</v>
      </c>
      <c r="R1174" s="21">
        <v>9.982785075448831</v>
      </c>
      <c r="S1174" s="21">
        <v>12.791638730099843</v>
      </c>
      <c r="T1174" s="21">
        <v>2.8088536546510117</v>
      </c>
      <c r="U1174" s="21">
        <v>0.68474736284584614</v>
      </c>
      <c r="V1174" s="21">
        <v>3.6980879713726078</v>
      </c>
      <c r="W1174" s="21">
        <v>3.0133406085267618</v>
      </c>
      <c r="X1174" s="13" t="s">
        <v>2351</v>
      </c>
      <c r="Y11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4" s="1">
        <v>39.127156999999997</v>
      </c>
      <c r="AA1174" s="1">
        <v>-84.564082999999997</v>
      </c>
      <c r="AB1174" s="1">
        <v>0</v>
      </c>
      <c r="AC1174" s="1">
        <v>0</v>
      </c>
    </row>
    <row r="1175" spans="1:29" x14ac:dyDescent="0.25">
      <c r="A1175" s="13">
        <v>107</v>
      </c>
      <c r="B1175" s="22" t="s">
        <v>3201</v>
      </c>
      <c r="C1175" s="17">
        <v>4</v>
      </c>
      <c r="D1175" s="1" t="s">
        <v>801</v>
      </c>
      <c r="E1175" s="1" t="s">
        <v>1958</v>
      </c>
      <c r="F1175" s="1" t="s">
        <v>5321</v>
      </c>
      <c r="G1175" s="1" t="s">
        <v>1447</v>
      </c>
      <c r="H1175" s="21">
        <v>0.46499999999650754</v>
      </c>
      <c r="I1175" s="21">
        <v>0</v>
      </c>
      <c r="J1175" s="1" t="s">
        <v>258</v>
      </c>
      <c r="K1175" s="1" t="s">
        <v>259</v>
      </c>
      <c r="L1175" s="1">
        <v>0</v>
      </c>
      <c r="M1175" s="1">
        <v>0</v>
      </c>
      <c r="N1175" s="1">
        <v>11</v>
      </c>
      <c r="O1175" s="1">
        <v>8</v>
      </c>
      <c r="P1175" s="1">
        <v>41</v>
      </c>
      <c r="Q1175" s="16">
        <v>148.515625</v>
      </c>
      <c r="R1175" s="21">
        <v>17.245041056228153</v>
      </c>
      <c r="S1175" s="21">
        <v>12.237006177851226</v>
      </c>
      <c r="T1175" s="21">
        <v>-5.0080348783769271</v>
      </c>
      <c r="U1175" s="21">
        <v>1.2035688697778393</v>
      </c>
      <c r="V1175" s="21">
        <v>3.6951814914262449</v>
      </c>
      <c r="W1175" s="21">
        <v>2.4916126216484056</v>
      </c>
      <c r="X1175" s="13" t="s">
        <v>22</v>
      </c>
      <c r="Y11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5" s="1">
        <v>41.024501000000001</v>
      </c>
      <c r="AA1175" s="1">
        <v>-80.682029</v>
      </c>
      <c r="AB1175" s="1">
        <v>0</v>
      </c>
      <c r="AC1175" s="1">
        <v>0</v>
      </c>
    </row>
    <row r="1176" spans="1:29" x14ac:dyDescent="0.25">
      <c r="A1176" s="13">
        <v>250</v>
      </c>
      <c r="B1176" s="22" t="s">
        <v>4966</v>
      </c>
      <c r="C1176" s="17">
        <v>4</v>
      </c>
      <c r="D1176" s="1" t="s">
        <v>795</v>
      </c>
      <c r="E1176" s="1" t="s">
        <v>3945</v>
      </c>
      <c r="F1176" s="1" t="s">
        <v>3986</v>
      </c>
      <c r="G1176" s="1" t="s">
        <v>4364</v>
      </c>
      <c r="H1176" s="1">
        <v>5.0999999999999996</v>
      </c>
      <c r="I1176" s="1">
        <v>5.6</v>
      </c>
      <c r="J1176" s="1" t="s">
        <v>3190</v>
      </c>
      <c r="K1176" s="1" t="s">
        <v>4981</v>
      </c>
      <c r="L1176" s="1">
        <v>0</v>
      </c>
      <c r="M1176" s="1">
        <v>1</v>
      </c>
      <c r="N1176" s="1">
        <v>6</v>
      </c>
      <c r="O1176" s="1">
        <v>3</v>
      </c>
      <c r="P1176" s="1">
        <v>35</v>
      </c>
      <c r="Q1176" s="16">
        <v>133.27043968023256</v>
      </c>
      <c r="R1176" s="21">
        <v>2.5960595018193695</v>
      </c>
      <c r="S1176" s="21">
        <v>17.5484097139576</v>
      </c>
      <c r="T1176" s="21">
        <v>14.952350212138231</v>
      </c>
      <c r="U1176" s="21">
        <v>0.15897130628063075</v>
      </c>
      <c r="V1176" s="21">
        <v>3.6949857323961015</v>
      </c>
      <c r="W1176" s="21">
        <v>3.5360144261154707</v>
      </c>
      <c r="X1176" s="13" t="s">
        <v>2351</v>
      </c>
      <c r="Y11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6" s="1">
        <v>41.126447874100002</v>
      </c>
      <c r="AA1176" s="1">
        <v>-81.483961598799993</v>
      </c>
      <c r="AB1176" s="1">
        <v>41.133356320799997</v>
      </c>
      <c r="AC1176" s="1">
        <v>-81.481227868199994</v>
      </c>
    </row>
    <row r="1177" spans="1:29" x14ac:dyDescent="0.25">
      <c r="A1177" s="13">
        <v>251</v>
      </c>
      <c r="B1177" s="22" t="s">
        <v>4966</v>
      </c>
      <c r="C1177" s="17">
        <v>12</v>
      </c>
      <c r="D1177" s="1" t="s">
        <v>785</v>
      </c>
      <c r="E1177" s="1" t="s">
        <v>4147</v>
      </c>
      <c r="F1177" s="1" t="s">
        <v>4148</v>
      </c>
      <c r="G1177" s="1" t="s">
        <v>4427</v>
      </c>
      <c r="H1177" s="1">
        <v>1</v>
      </c>
      <c r="I1177" s="1">
        <v>1.5</v>
      </c>
      <c r="J1177" s="1" t="s">
        <v>3190</v>
      </c>
      <c r="K1177" s="1" t="s">
        <v>4982</v>
      </c>
      <c r="L1177" s="1">
        <v>2</v>
      </c>
      <c r="M1177" s="1">
        <v>1</v>
      </c>
      <c r="N1177" s="1">
        <v>7</v>
      </c>
      <c r="O1177" s="1">
        <v>8</v>
      </c>
      <c r="P1177" s="1">
        <v>32</v>
      </c>
      <c r="Q1177" s="16">
        <v>250.35819404069767</v>
      </c>
      <c r="R1177" s="21">
        <v>0.60307293627070246</v>
      </c>
      <c r="S1177" s="21">
        <v>19.408238711424666</v>
      </c>
      <c r="T1177" s="21">
        <v>18.805165775153963</v>
      </c>
      <c r="U1177" s="21">
        <v>3.3800621608846108E-2</v>
      </c>
      <c r="V1177" s="21">
        <v>3.6921869078610077</v>
      </c>
      <c r="W1177" s="21">
        <v>3.6583862862521617</v>
      </c>
      <c r="X1177" s="13" t="s">
        <v>2351</v>
      </c>
      <c r="Y11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7" s="1">
        <v>41.457238377099998</v>
      </c>
      <c r="AA1177" s="1">
        <v>-81.768952517100004</v>
      </c>
      <c r="AB1177" s="1">
        <v>41.4644903748</v>
      </c>
      <c r="AC1177" s="1">
        <v>-81.768835703700006</v>
      </c>
    </row>
    <row r="1178" spans="1:29" x14ac:dyDescent="0.25">
      <c r="A1178" s="13">
        <v>108</v>
      </c>
      <c r="B1178" s="22" t="s">
        <v>3201</v>
      </c>
      <c r="C1178" s="17">
        <v>8</v>
      </c>
      <c r="D1178" s="1" t="s">
        <v>787</v>
      </c>
      <c r="E1178" s="1" t="s">
        <v>1878</v>
      </c>
      <c r="F1178" s="1" t="s">
        <v>5284</v>
      </c>
      <c r="G1178" s="1" t="s">
        <v>1448</v>
      </c>
      <c r="H1178" s="21">
        <v>13.187999999994645</v>
      </c>
      <c r="I1178" s="21">
        <v>0</v>
      </c>
      <c r="J1178" s="1" t="s">
        <v>258</v>
      </c>
      <c r="K1178" s="1" t="s">
        <v>261</v>
      </c>
      <c r="L1178" s="1">
        <v>1</v>
      </c>
      <c r="M1178" s="1">
        <v>1</v>
      </c>
      <c r="N1178" s="1">
        <v>6</v>
      </c>
      <c r="O1178" s="1">
        <v>11</v>
      </c>
      <c r="P1178" s="1">
        <v>53</v>
      </c>
      <c r="Q1178" s="16">
        <v>232.44712936046511</v>
      </c>
      <c r="R1178" s="21">
        <v>10.988017937339334</v>
      </c>
      <c r="S1178" s="21">
        <v>15.11255630893467</v>
      </c>
      <c r="T1178" s="21">
        <v>4.1245383715953352</v>
      </c>
      <c r="U1178" s="21">
        <v>0.79498818089977452</v>
      </c>
      <c r="V1178" s="21">
        <v>3.6920336788381043</v>
      </c>
      <c r="W1178" s="21">
        <v>2.89704549793833</v>
      </c>
      <c r="X1178" s="13" t="s">
        <v>22</v>
      </c>
      <c r="Y11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8" s="1">
        <v>39.242476000000003</v>
      </c>
      <c r="AA1178" s="1">
        <v>-84.594481999999999</v>
      </c>
      <c r="AB1178" s="1">
        <v>0</v>
      </c>
      <c r="AC1178" s="1">
        <v>0</v>
      </c>
    </row>
    <row r="1179" spans="1:29" x14ac:dyDescent="0.25">
      <c r="A1179" s="13">
        <v>362</v>
      </c>
      <c r="B1179" s="22" t="s">
        <v>3197</v>
      </c>
      <c r="C1179" s="17">
        <v>1</v>
      </c>
      <c r="D1179" s="1" t="s">
        <v>803</v>
      </c>
      <c r="E1179" s="1" t="s">
        <v>1168</v>
      </c>
      <c r="F1179" s="1" t="s">
        <v>5734</v>
      </c>
      <c r="G1179" s="1" t="s">
        <v>626</v>
      </c>
      <c r="H1179" s="21">
        <v>1.3800000000046566</v>
      </c>
      <c r="I1179" s="21">
        <v>0</v>
      </c>
      <c r="J1179" s="1" t="s">
        <v>258</v>
      </c>
      <c r="K1179" s="1" t="s">
        <v>259</v>
      </c>
      <c r="L1179" s="1">
        <v>0</v>
      </c>
      <c r="M1179" s="1">
        <v>1</v>
      </c>
      <c r="N1179" s="1">
        <v>11</v>
      </c>
      <c r="O1179" s="1">
        <v>12</v>
      </c>
      <c r="P1179" s="1">
        <v>24</v>
      </c>
      <c r="Q1179" s="16">
        <v>194.94231468023256</v>
      </c>
      <c r="R1179" s="21">
        <v>2.9842526404223548</v>
      </c>
      <c r="S1179" s="21">
        <v>9.6761532293009545</v>
      </c>
      <c r="T1179" s="21">
        <v>6.6919005888785996</v>
      </c>
      <c r="U1179" s="21">
        <v>0.20469829913703574</v>
      </c>
      <c r="V1179" s="21">
        <v>3.6872200088891098</v>
      </c>
      <c r="W1179" s="21">
        <v>3.4825217097520742</v>
      </c>
      <c r="X1179" s="13" t="s">
        <v>2351</v>
      </c>
      <c r="Y11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79" s="1">
        <v>40.744005000000001</v>
      </c>
      <c r="AA1179" s="1">
        <v>-84.124495999999994</v>
      </c>
      <c r="AB1179" s="1">
        <v>0</v>
      </c>
      <c r="AC1179" s="1">
        <v>0</v>
      </c>
    </row>
    <row r="1180" spans="1:29" x14ac:dyDescent="0.25">
      <c r="A1180" s="13">
        <v>363</v>
      </c>
      <c r="B1180" s="22" t="s">
        <v>3197</v>
      </c>
      <c r="C1180" s="17">
        <v>3</v>
      </c>
      <c r="D1180" s="1" t="s">
        <v>791</v>
      </c>
      <c r="E1180" s="1" t="s">
        <v>1169</v>
      </c>
      <c r="F1180" s="1" t="s">
        <v>5008</v>
      </c>
      <c r="G1180" s="1" t="s">
        <v>627</v>
      </c>
      <c r="H1180" s="21">
        <v>14.793999999994412</v>
      </c>
      <c r="I1180" s="21">
        <v>0</v>
      </c>
      <c r="J1180" s="1" t="s">
        <v>258</v>
      </c>
      <c r="K1180" s="1" t="s">
        <v>261</v>
      </c>
      <c r="L1180" s="1">
        <v>0</v>
      </c>
      <c r="M1180" s="1">
        <v>2</v>
      </c>
      <c r="N1180" s="1">
        <v>5</v>
      </c>
      <c r="O1180" s="1">
        <v>14</v>
      </c>
      <c r="P1180" s="1">
        <v>122</v>
      </c>
      <c r="Q1180" s="16">
        <v>308.21275436046511</v>
      </c>
      <c r="R1180" s="21">
        <v>7.1525727186770327</v>
      </c>
      <c r="S1180" s="21">
        <v>28.243025074450511</v>
      </c>
      <c r="T1180" s="21">
        <v>21.090452355773479</v>
      </c>
      <c r="U1180" s="21">
        <v>0.4971858591230095</v>
      </c>
      <c r="V1180" s="21">
        <v>3.6865480081727133</v>
      </c>
      <c r="W1180" s="21">
        <v>3.1893621490497037</v>
      </c>
      <c r="X1180" s="13" t="s">
        <v>2351</v>
      </c>
      <c r="Y11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0" s="1">
        <v>41.385801000000001</v>
      </c>
      <c r="AA1180" s="1">
        <v>-82.077490999999995</v>
      </c>
      <c r="AB1180" s="1">
        <v>0</v>
      </c>
      <c r="AC1180" s="1">
        <v>0</v>
      </c>
    </row>
    <row r="1181" spans="1:29" x14ac:dyDescent="0.25">
      <c r="A1181" s="13">
        <v>55</v>
      </c>
      <c r="B1181" s="22" t="s">
        <v>4967</v>
      </c>
      <c r="C1181" s="17">
        <v>5</v>
      </c>
      <c r="D1181" s="1" t="s">
        <v>793</v>
      </c>
      <c r="E1181" s="1" t="s">
        <v>4593</v>
      </c>
      <c r="F1181" s="1" t="s">
        <v>4594</v>
      </c>
      <c r="G1181" s="1" t="s">
        <v>4874</v>
      </c>
      <c r="H1181" s="1">
        <v>2.5</v>
      </c>
      <c r="I1181" s="1">
        <v>3</v>
      </c>
      <c r="J1181" s="1" t="s">
        <v>3190</v>
      </c>
      <c r="K1181" s="1" t="s">
        <v>4975</v>
      </c>
      <c r="L1181" s="1">
        <v>0</v>
      </c>
      <c r="M1181" s="1">
        <v>2</v>
      </c>
      <c r="N1181" s="1">
        <v>8</v>
      </c>
      <c r="O1181" s="1">
        <v>6</v>
      </c>
      <c r="P1181" s="1">
        <v>80</v>
      </c>
      <c r="Q1181" s="16">
        <v>250.35337936046511</v>
      </c>
      <c r="R1181" s="21">
        <v>0.94539333089360122</v>
      </c>
      <c r="S1181" s="21">
        <v>36.480746455599395</v>
      </c>
      <c r="T1181" s="21">
        <v>35.535353124705793</v>
      </c>
      <c r="U1181" s="21">
        <v>7.2309468715821501E-2</v>
      </c>
      <c r="V1181" s="21">
        <v>3.6843699821149389</v>
      </c>
      <c r="W1181" s="21">
        <v>3.6120605133991175</v>
      </c>
      <c r="X1181" s="13" t="s">
        <v>2351</v>
      </c>
      <c r="Y11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1" s="1">
        <v>40.071812140299997</v>
      </c>
      <c r="AA1181" s="1">
        <v>-82.428792143300001</v>
      </c>
      <c r="AB1181" s="1">
        <v>40.079057214099997</v>
      </c>
      <c r="AC1181" s="1">
        <v>-82.428168080099994</v>
      </c>
    </row>
    <row r="1182" spans="1:29" x14ac:dyDescent="0.25">
      <c r="A1182" s="13">
        <v>364</v>
      </c>
      <c r="B1182" s="22" t="s">
        <v>3197</v>
      </c>
      <c r="C1182" s="17">
        <v>12</v>
      </c>
      <c r="D1182" s="1" t="s">
        <v>785</v>
      </c>
      <c r="E1182" s="1" t="s">
        <v>1170</v>
      </c>
      <c r="F1182" s="1" t="s">
        <v>5735</v>
      </c>
      <c r="G1182" s="1" t="s">
        <v>628</v>
      </c>
      <c r="H1182" s="21">
        <v>1.0310000000026776</v>
      </c>
      <c r="I1182" s="21">
        <v>0</v>
      </c>
      <c r="J1182" s="1" t="s">
        <v>258</v>
      </c>
      <c r="K1182" s="1" t="s">
        <v>259</v>
      </c>
      <c r="L1182" s="1">
        <v>0</v>
      </c>
      <c r="M1182" s="1">
        <v>3</v>
      </c>
      <c r="N1182" s="1">
        <v>7</v>
      </c>
      <c r="O1182" s="1">
        <v>10</v>
      </c>
      <c r="P1182" s="1">
        <v>49</v>
      </c>
      <c r="Q1182" s="16">
        <v>276.23319404069764</v>
      </c>
      <c r="R1182" s="21">
        <v>9.5495160953274603</v>
      </c>
      <c r="S1182" s="21">
        <v>13.786814320437554</v>
      </c>
      <c r="T1182" s="21">
        <v>4.2372982251100932</v>
      </c>
      <c r="U1182" s="21">
        <v>0.65502822241572134</v>
      </c>
      <c r="V1182" s="21">
        <v>3.6828710592358429</v>
      </c>
      <c r="W1182" s="21">
        <v>3.0278428368201213</v>
      </c>
      <c r="X1182" s="13" t="s">
        <v>2351</v>
      </c>
      <c r="Y11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2" s="1">
        <v>41.501320999999997</v>
      </c>
      <c r="AA1182" s="1">
        <v>-81.556023999999994</v>
      </c>
      <c r="AB1182" s="1">
        <v>0</v>
      </c>
      <c r="AC1182" s="1">
        <v>0</v>
      </c>
    </row>
    <row r="1183" spans="1:29" x14ac:dyDescent="0.25">
      <c r="A1183" s="13">
        <v>252</v>
      </c>
      <c r="B1183" s="22" t="s">
        <v>4966</v>
      </c>
      <c r="C1183" s="17">
        <v>8</v>
      </c>
      <c r="D1183" s="1" t="s">
        <v>787</v>
      </c>
      <c r="E1183" s="1" t="s">
        <v>4105</v>
      </c>
      <c r="F1183" s="1" t="s">
        <v>3953</v>
      </c>
      <c r="G1183" s="1" t="s">
        <v>3749</v>
      </c>
      <c r="H1183" s="1">
        <v>3.8</v>
      </c>
      <c r="I1183" s="1">
        <v>4.3</v>
      </c>
      <c r="J1183" s="1" t="s">
        <v>3190</v>
      </c>
      <c r="K1183" s="1" t="s">
        <v>4982</v>
      </c>
      <c r="L1183" s="1">
        <v>1</v>
      </c>
      <c r="M1183" s="1">
        <v>6</v>
      </c>
      <c r="N1183" s="1">
        <v>14</v>
      </c>
      <c r="O1183" s="1">
        <v>7</v>
      </c>
      <c r="P1183" s="1">
        <v>35</v>
      </c>
      <c r="Q1183" s="16">
        <v>477.45557776162786</v>
      </c>
      <c r="R1183" s="21">
        <v>0.29688189745804472</v>
      </c>
      <c r="S1183" s="21">
        <v>21.46280518943632</v>
      </c>
      <c r="T1183" s="21">
        <v>21.165923291978274</v>
      </c>
      <c r="U1183" s="21">
        <v>1.6668212708295965E-2</v>
      </c>
      <c r="V1183" s="21">
        <v>3.6765288192995578</v>
      </c>
      <c r="W1183" s="21">
        <v>3.6598606065912618</v>
      </c>
      <c r="X1183" s="13" t="s">
        <v>2351</v>
      </c>
      <c r="Y11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3" s="1">
        <v>39.124698056</v>
      </c>
      <c r="AA1183" s="1">
        <v>-84.533510507800003</v>
      </c>
      <c r="AB1183" s="1">
        <v>39.131446958300003</v>
      </c>
      <c r="AC1183" s="1">
        <v>-84.531203097900004</v>
      </c>
    </row>
    <row r="1184" spans="1:29" x14ac:dyDescent="0.25">
      <c r="A1184" s="13">
        <v>109</v>
      </c>
      <c r="B1184" s="22" t="s">
        <v>3201</v>
      </c>
      <c r="C1184" s="17">
        <v>8</v>
      </c>
      <c r="D1184" s="1" t="s">
        <v>792</v>
      </c>
      <c r="E1184" s="1" t="s">
        <v>1959</v>
      </c>
      <c r="F1184" s="1" t="s">
        <v>5322</v>
      </c>
      <c r="G1184" s="1" t="s">
        <v>1449</v>
      </c>
      <c r="H1184" s="21">
        <v>5.0359999999927823</v>
      </c>
      <c r="I1184" s="21">
        <v>0</v>
      </c>
      <c r="J1184" s="1" t="s">
        <v>258</v>
      </c>
      <c r="K1184" s="1" t="s">
        <v>261</v>
      </c>
      <c r="L1184" s="1">
        <v>0</v>
      </c>
      <c r="M1184" s="1">
        <v>1</v>
      </c>
      <c r="N1184" s="1">
        <v>8</v>
      </c>
      <c r="O1184" s="1">
        <v>11</v>
      </c>
      <c r="P1184" s="1">
        <v>36</v>
      </c>
      <c r="Q1184" s="16">
        <v>182.86418968023256</v>
      </c>
      <c r="R1184" s="21">
        <v>10.849716951478573</v>
      </c>
      <c r="S1184" s="21">
        <v>11.019470010010483</v>
      </c>
      <c r="T1184" s="21">
        <v>0.16975305853191003</v>
      </c>
      <c r="U1184" s="21">
        <v>0.80552055171932946</v>
      </c>
      <c r="V1184" s="21">
        <v>3.6754590057254735</v>
      </c>
      <c r="W1184" s="21">
        <v>2.8699384540061441</v>
      </c>
      <c r="X1184" s="13" t="s">
        <v>22</v>
      </c>
      <c r="Y11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4" s="1">
        <v>39.706274000000001</v>
      </c>
      <c r="AA1184" s="1">
        <v>-84.019689999999997</v>
      </c>
      <c r="AB1184" s="1">
        <v>0</v>
      </c>
      <c r="AC1184" s="1">
        <v>0</v>
      </c>
    </row>
    <row r="1185" spans="1:29" x14ac:dyDescent="0.25">
      <c r="A1185" s="13">
        <v>403</v>
      </c>
      <c r="B1185" s="22" t="s">
        <v>4937</v>
      </c>
      <c r="C1185" s="17">
        <v>8</v>
      </c>
      <c r="D1185" s="1" t="s">
        <v>787</v>
      </c>
      <c r="E1185" s="1" t="s">
        <v>4502</v>
      </c>
      <c r="F1185" s="1" t="s">
        <v>4503</v>
      </c>
      <c r="G1185" s="1" t="s">
        <v>3918</v>
      </c>
      <c r="H1185" s="1">
        <v>16.3</v>
      </c>
      <c r="I1185" s="1">
        <v>16.8</v>
      </c>
      <c r="J1185" s="1" t="s">
        <v>3190</v>
      </c>
      <c r="K1185" s="1" t="s">
        <v>4985</v>
      </c>
      <c r="L1185" s="1">
        <v>0</v>
      </c>
      <c r="M1185" s="1">
        <v>1</v>
      </c>
      <c r="N1185" s="1">
        <v>7</v>
      </c>
      <c r="O1185" s="1">
        <v>7</v>
      </c>
      <c r="P1185" s="1">
        <v>48</v>
      </c>
      <c r="Q1185" s="16">
        <v>170.56731468023256</v>
      </c>
      <c r="R1185" s="21">
        <v>1.3169210070916288</v>
      </c>
      <c r="S1185" s="21">
        <v>25.093878438584806</v>
      </c>
      <c r="T1185" s="21">
        <v>23.776957431493177</v>
      </c>
      <c r="U1185" s="21">
        <v>9.5609086900253021E-2</v>
      </c>
      <c r="V1185" s="21">
        <v>3.6748258260828308</v>
      </c>
      <c r="W1185" s="21">
        <v>3.579216739182578</v>
      </c>
      <c r="X1185" s="13" t="s">
        <v>2351</v>
      </c>
      <c r="Y11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5" s="1">
        <v>39.286426686600002</v>
      </c>
      <c r="AA1185" s="1">
        <v>-84.441873953200002</v>
      </c>
      <c r="AB1185" s="1">
        <v>39.293669910600002</v>
      </c>
      <c r="AC1185" s="1">
        <v>-84.441792100499995</v>
      </c>
    </row>
    <row r="1186" spans="1:29" x14ac:dyDescent="0.25">
      <c r="A1186" s="13">
        <v>56</v>
      </c>
      <c r="B1186" s="22" t="s">
        <v>4967</v>
      </c>
      <c r="C1186" s="17">
        <v>6</v>
      </c>
      <c r="D1186" s="1" t="s">
        <v>784</v>
      </c>
      <c r="E1186" s="1" t="s">
        <v>4066</v>
      </c>
      <c r="F1186" s="1" t="s">
        <v>4067</v>
      </c>
      <c r="G1186" s="1" t="s">
        <v>4402</v>
      </c>
      <c r="H1186" s="1">
        <v>0.8</v>
      </c>
      <c r="I1186" s="1">
        <v>1.3</v>
      </c>
      <c r="J1186" s="1" t="s">
        <v>3190</v>
      </c>
      <c r="K1186" s="1" t="s">
        <v>4975</v>
      </c>
      <c r="L1186" s="1">
        <v>1</v>
      </c>
      <c r="M1186" s="1">
        <v>7</v>
      </c>
      <c r="N1186" s="1">
        <v>12</v>
      </c>
      <c r="O1186" s="1">
        <v>17</v>
      </c>
      <c r="P1186" s="1">
        <v>128</v>
      </c>
      <c r="Q1186" s="16">
        <v>647.41351744186045</v>
      </c>
      <c r="R1186" s="21">
        <v>0.22418917466905988</v>
      </c>
      <c r="S1186" s="21">
        <v>58.000797732542701</v>
      </c>
      <c r="T1186" s="21">
        <v>57.776608557873644</v>
      </c>
      <c r="U1186" s="21">
        <v>1.7344595200076134E-2</v>
      </c>
      <c r="V1186" s="21">
        <v>3.6701243630019524</v>
      </c>
      <c r="W1186" s="21">
        <v>3.6527797678018765</v>
      </c>
      <c r="X1186" s="13" t="s">
        <v>2351</v>
      </c>
      <c r="Y11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6" s="1">
        <v>40.032601669000002</v>
      </c>
      <c r="AA1186" s="1">
        <v>-82.963909437500007</v>
      </c>
      <c r="AB1186" s="1">
        <v>40.039570142400002</v>
      </c>
      <c r="AC1186" s="1">
        <v>-82.961559250700006</v>
      </c>
    </row>
    <row r="1187" spans="1:29" x14ac:dyDescent="0.25">
      <c r="A1187" s="13">
        <v>253</v>
      </c>
      <c r="B1187" s="22" t="s">
        <v>4966</v>
      </c>
      <c r="C1187" s="17">
        <v>6</v>
      </c>
      <c r="D1187" s="1" t="s">
        <v>784</v>
      </c>
      <c r="E1187" s="1" t="s">
        <v>4162</v>
      </c>
      <c r="F1187" s="1" t="s">
        <v>4163</v>
      </c>
      <c r="G1187" s="1" t="s">
        <v>4431</v>
      </c>
      <c r="H1187" s="1">
        <v>0.8</v>
      </c>
      <c r="I1187" s="1">
        <v>1.3</v>
      </c>
      <c r="J1187" s="1" t="s">
        <v>3190</v>
      </c>
      <c r="K1187" s="1" t="s">
        <v>4982</v>
      </c>
      <c r="L1187" s="1">
        <v>1</v>
      </c>
      <c r="M1187" s="1">
        <v>3</v>
      </c>
      <c r="N1187" s="1">
        <v>11</v>
      </c>
      <c r="O1187" s="1">
        <v>5</v>
      </c>
      <c r="P1187" s="1">
        <v>18</v>
      </c>
      <c r="Q1187" s="16">
        <v>294.90988372093022</v>
      </c>
      <c r="R1187" s="21">
        <v>0.5133292826808783</v>
      </c>
      <c r="S1187" s="21">
        <v>13.831129365482131</v>
      </c>
      <c r="T1187" s="21">
        <v>13.317800082801252</v>
      </c>
      <c r="U1187" s="21">
        <v>2.8782035386876882E-2</v>
      </c>
      <c r="V1187" s="21">
        <v>3.6690432312297401</v>
      </c>
      <c r="W1187" s="21">
        <v>3.640261195842863</v>
      </c>
      <c r="X1187" s="13" t="s">
        <v>2351</v>
      </c>
      <c r="Y11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7" s="1">
        <v>39.940270419999997</v>
      </c>
      <c r="AA1187" s="1">
        <v>-82.915398843700004</v>
      </c>
      <c r="AB1187" s="1">
        <v>39.9474304799</v>
      </c>
      <c r="AC1187" s="1">
        <v>-82.915654546400006</v>
      </c>
    </row>
    <row r="1188" spans="1:29" x14ac:dyDescent="0.25">
      <c r="A1188" s="13">
        <v>365</v>
      </c>
      <c r="B1188" s="22" t="s">
        <v>3197</v>
      </c>
      <c r="C1188" s="17">
        <v>2</v>
      </c>
      <c r="D1188" s="1" t="s">
        <v>786</v>
      </c>
      <c r="E1188" s="1" t="s">
        <v>1171</v>
      </c>
      <c r="F1188" s="1" t="s">
        <v>5559</v>
      </c>
      <c r="G1188" s="1" t="s">
        <v>629</v>
      </c>
      <c r="H1188" s="21">
        <v>16.967000000004191</v>
      </c>
      <c r="I1188" s="21">
        <v>0</v>
      </c>
      <c r="J1188" s="1" t="s">
        <v>258</v>
      </c>
      <c r="K1188" s="1" t="s">
        <v>259</v>
      </c>
      <c r="L1188" s="1">
        <v>0</v>
      </c>
      <c r="M1188" s="1">
        <v>2</v>
      </c>
      <c r="N1188" s="1">
        <v>9</v>
      </c>
      <c r="O1188" s="1">
        <v>14</v>
      </c>
      <c r="P1188" s="1">
        <v>34</v>
      </c>
      <c r="Q1188" s="16">
        <v>246.40025436046511</v>
      </c>
      <c r="R1188" s="21">
        <v>3.8212289251956721</v>
      </c>
      <c r="S1188" s="21">
        <v>10.486145730736185</v>
      </c>
      <c r="T1188" s="21">
        <v>6.6649168055405124</v>
      </c>
      <c r="U1188" s="21">
        <v>0.26210886136305617</v>
      </c>
      <c r="V1188" s="21">
        <v>3.6673275255136328</v>
      </c>
      <c r="W1188" s="21">
        <v>3.4052186641505768</v>
      </c>
      <c r="X1188" s="13" t="s">
        <v>2351</v>
      </c>
      <c r="Y11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8" s="1">
        <v>41.692965000000001</v>
      </c>
      <c r="AA1188" s="1">
        <v>-83.552171999999999</v>
      </c>
      <c r="AB1188" s="1">
        <v>0</v>
      </c>
      <c r="AC1188" s="1">
        <v>0</v>
      </c>
    </row>
    <row r="1189" spans="1:29" x14ac:dyDescent="0.25">
      <c r="A1189" s="13">
        <v>404</v>
      </c>
      <c r="B1189" s="22" t="s">
        <v>4937</v>
      </c>
      <c r="C1189" s="17">
        <v>4</v>
      </c>
      <c r="D1189" s="1" t="s">
        <v>795</v>
      </c>
      <c r="E1189" s="1" t="s">
        <v>4520</v>
      </c>
      <c r="F1189" s="1" t="s">
        <v>4521</v>
      </c>
      <c r="G1189" s="1" t="s">
        <v>3922</v>
      </c>
      <c r="H1189" s="1">
        <v>6.1</v>
      </c>
      <c r="I1189" s="1">
        <v>6.6</v>
      </c>
      <c r="J1189" s="1" t="s">
        <v>3190</v>
      </c>
      <c r="K1189" s="1" t="s">
        <v>4980</v>
      </c>
      <c r="L1189" s="1">
        <v>1</v>
      </c>
      <c r="M1189" s="1">
        <v>0</v>
      </c>
      <c r="N1189" s="1">
        <v>8</v>
      </c>
      <c r="O1189" s="1">
        <v>10</v>
      </c>
      <c r="P1189" s="1">
        <v>62</v>
      </c>
      <c r="Q1189" s="16">
        <v>204.42668968023256</v>
      </c>
      <c r="R1189" s="21">
        <v>0.66184922085634179</v>
      </c>
      <c r="S1189" s="21">
        <v>27.496966192258007</v>
      </c>
      <c r="T1189" s="21">
        <v>26.835116971401664</v>
      </c>
      <c r="U1189" s="21">
        <v>4.8229332448880204E-2</v>
      </c>
      <c r="V1189" s="21">
        <v>3.6660214901641819</v>
      </c>
      <c r="W1189" s="21">
        <v>3.6177921577153018</v>
      </c>
      <c r="X1189" s="13" t="s">
        <v>2351</v>
      </c>
      <c r="Y11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89" s="1">
        <v>40.9804999387</v>
      </c>
      <c r="AA1189" s="1">
        <v>-81.484888664699994</v>
      </c>
      <c r="AB1189" s="1">
        <v>40.985841139400002</v>
      </c>
      <c r="AC1189" s="1">
        <v>-81.491160108200006</v>
      </c>
    </row>
    <row r="1190" spans="1:29" x14ac:dyDescent="0.25">
      <c r="A1190" s="13">
        <v>254</v>
      </c>
      <c r="B1190" s="22" t="s">
        <v>4966</v>
      </c>
      <c r="C1190" s="17">
        <v>4</v>
      </c>
      <c r="D1190" s="1" t="s">
        <v>790</v>
      </c>
      <c r="E1190" s="1" t="s">
        <v>4164</v>
      </c>
      <c r="F1190" s="1" t="s">
        <v>4165</v>
      </c>
      <c r="G1190" s="1" t="s">
        <v>4432</v>
      </c>
      <c r="H1190" s="1">
        <v>1.3</v>
      </c>
      <c r="I1190" s="1">
        <v>1.8</v>
      </c>
      <c r="J1190" s="1" t="s">
        <v>3190</v>
      </c>
      <c r="K1190" s="1" t="s">
        <v>4982</v>
      </c>
      <c r="L1190" s="1">
        <v>0</v>
      </c>
      <c r="M1190" s="1">
        <v>1</v>
      </c>
      <c r="N1190" s="1">
        <v>6</v>
      </c>
      <c r="O1190" s="1">
        <v>10</v>
      </c>
      <c r="P1190" s="1">
        <v>17</v>
      </c>
      <c r="Q1190" s="16">
        <v>146.33293968023256</v>
      </c>
      <c r="R1190" s="21">
        <v>0.64883569816339248</v>
      </c>
      <c r="S1190" s="21">
        <v>13.592257606440725</v>
      </c>
      <c r="T1190" s="21">
        <v>12.943421908277333</v>
      </c>
      <c r="U1190" s="21">
        <v>3.6359016933566204E-2</v>
      </c>
      <c r="V1190" s="21">
        <v>3.6651539401444784</v>
      </c>
      <c r="W1190" s="21">
        <v>3.6287949232109122</v>
      </c>
      <c r="X1190" s="13" t="s">
        <v>2351</v>
      </c>
      <c r="Y11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0" s="1">
        <v>41.236382435099998</v>
      </c>
      <c r="AA1190" s="1">
        <v>-80.802418444400004</v>
      </c>
      <c r="AB1190" s="1">
        <v>41.236547366800004</v>
      </c>
      <c r="AC1190" s="1">
        <v>-80.792831872600004</v>
      </c>
    </row>
    <row r="1191" spans="1:29" x14ac:dyDescent="0.25">
      <c r="A1191" s="13">
        <v>57</v>
      </c>
      <c r="B1191" s="22" t="s">
        <v>4967</v>
      </c>
      <c r="C1191" s="17">
        <v>8</v>
      </c>
      <c r="D1191" s="1" t="s">
        <v>1329</v>
      </c>
      <c r="E1191" s="1" t="s">
        <v>4579</v>
      </c>
      <c r="F1191" s="1" t="s">
        <v>4580</v>
      </c>
      <c r="G1191" s="1" t="s">
        <v>3705</v>
      </c>
      <c r="H1191" s="1">
        <v>0.8</v>
      </c>
      <c r="I1191" s="1">
        <v>1.3</v>
      </c>
      <c r="J1191" s="1" t="s">
        <v>3190</v>
      </c>
      <c r="K1191" s="1" t="s">
        <v>4975</v>
      </c>
      <c r="L1191" s="1">
        <v>1</v>
      </c>
      <c r="M1191" s="1">
        <v>2</v>
      </c>
      <c r="N1191" s="1">
        <v>6</v>
      </c>
      <c r="O1191" s="1">
        <v>8</v>
      </c>
      <c r="P1191" s="1">
        <v>84</v>
      </c>
      <c r="Q1191" s="16">
        <v>295.81131904069764</v>
      </c>
      <c r="R1191" s="21">
        <v>0.76874122196920192</v>
      </c>
      <c r="S1191" s="21">
        <v>39.922915331579588</v>
      </c>
      <c r="T1191" s="21">
        <v>39.154174109610388</v>
      </c>
      <c r="U1191" s="21">
        <v>5.884724954132893E-2</v>
      </c>
      <c r="V1191" s="21">
        <v>3.6637768104065032</v>
      </c>
      <c r="W1191" s="21">
        <v>3.6049295608651741</v>
      </c>
      <c r="X1191" s="13" t="s">
        <v>2351</v>
      </c>
      <c r="Y11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1" s="1">
        <v>39.068578799199997</v>
      </c>
      <c r="AA1191" s="1">
        <v>-84.299408766900001</v>
      </c>
      <c r="AB1191" s="1">
        <v>39.065313117000002</v>
      </c>
      <c r="AC1191" s="1">
        <v>-84.291646274499996</v>
      </c>
    </row>
    <row r="1192" spans="1:29" x14ac:dyDescent="0.25">
      <c r="A1192" s="13">
        <v>58</v>
      </c>
      <c r="B1192" s="22" t="s">
        <v>4967</v>
      </c>
      <c r="C1192" s="17">
        <v>8</v>
      </c>
      <c r="D1192" s="1" t="s">
        <v>1329</v>
      </c>
      <c r="E1192" s="1" t="s">
        <v>4579</v>
      </c>
      <c r="F1192" s="1" t="s">
        <v>4580</v>
      </c>
      <c r="G1192" s="1" t="s">
        <v>3705</v>
      </c>
      <c r="H1192" s="1">
        <v>6.8</v>
      </c>
      <c r="I1192" s="1">
        <v>7.3</v>
      </c>
      <c r="J1192" s="1" t="s">
        <v>3190</v>
      </c>
      <c r="K1192" s="1" t="s">
        <v>4975</v>
      </c>
      <c r="L1192" s="1">
        <v>1</v>
      </c>
      <c r="M1192" s="1">
        <v>2</v>
      </c>
      <c r="N1192" s="1">
        <v>5</v>
      </c>
      <c r="O1192" s="1">
        <v>8</v>
      </c>
      <c r="P1192" s="1">
        <v>23</v>
      </c>
      <c r="Q1192" s="16">
        <v>228.26444404069767</v>
      </c>
      <c r="R1192" s="21">
        <v>0.76874122196920192</v>
      </c>
      <c r="S1192" s="21">
        <v>18.194524821703155</v>
      </c>
      <c r="T1192" s="21">
        <v>17.425783599733954</v>
      </c>
      <c r="U1192" s="21">
        <v>5.884724954132893E-2</v>
      </c>
      <c r="V1192" s="21">
        <v>3.6637768104065032</v>
      </c>
      <c r="W1192" s="21">
        <v>3.6049295608651741</v>
      </c>
      <c r="X1192" s="13" t="s">
        <v>2351</v>
      </c>
      <c r="Y11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2" s="1">
        <v>39.0214774891</v>
      </c>
      <c r="AA1192" s="1">
        <v>-84.208598893100003</v>
      </c>
      <c r="AB1192" s="1">
        <v>39.018782580600003</v>
      </c>
      <c r="AC1192" s="1">
        <v>-84.200633057199994</v>
      </c>
    </row>
    <row r="1193" spans="1:29" x14ac:dyDescent="0.25">
      <c r="A1193" s="13">
        <v>255</v>
      </c>
      <c r="B1193" s="22" t="s">
        <v>4966</v>
      </c>
      <c r="C1193" s="17">
        <v>6</v>
      </c>
      <c r="D1193" s="1" t="s">
        <v>784</v>
      </c>
      <c r="E1193" s="1" t="s">
        <v>4120</v>
      </c>
      <c r="F1193" s="1" t="s">
        <v>4166</v>
      </c>
      <c r="G1193" s="1" t="s">
        <v>4416</v>
      </c>
      <c r="H1193" s="1">
        <v>13.2</v>
      </c>
      <c r="I1193" s="1">
        <v>13.7</v>
      </c>
      <c r="J1193" s="1" t="s">
        <v>3190</v>
      </c>
      <c r="K1193" s="1" t="s">
        <v>4981</v>
      </c>
      <c r="L1193" s="1">
        <v>0</v>
      </c>
      <c r="M1193" s="1">
        <v>1</v>
      </c>
      <c r="N1193" s="1">
        <v>2</v>
      </c>
      <c r="O1193" s="1">
        <v>8</v>
      </c>
      <c r="P1193" s="1">
        <v>14</v>
      </c>
      <c r="Q1193" s="16">
        <v>108.27043968023256</v>
      </c>
      <c r="R1193" s="21">
        <v>1.4288873941055285</v>
      </c>
      <c r="S1193" s="21">
        <v>9.5960585154144464</v>
      </c>
      <c r="T1193" s="21">
        <v>8.1671711213089182</v>
      </c>
      <c r="U1193" s="21">
        <v>8.2401024625898919E-2</v>
      </c>
      <c r="V1193" s="21">
        <v>3.6565143708048606</v>
      </c>
      <c r="W1193" s="21">
        <v>3.5741133461789616</v>
      </c>
      <c r="X1193" s="13" t="s">
        <v>2351</v>
      </c>
      <c r="Y11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3" s="1">
        <v>0</v>
      </c>
      <c r="AA1193" s="1">
        <v>0</v>
      </c>
      <c r="AB1193" s="1">
        <v>39.980151146499999</v>
      </c>
      <c r="AC1193" s="1">
        <v>-83.150744111700007</v>
      </c>
    </row>
    <row r="1194" spans="1:29" x14ac:dyDescent="0.25">
      <c r="A1194" s="13">
        <v>405</v>
      </c>
      <c r="B1194" s="22" t="s">
        <v>4937</v>
      </c>
      <c r="C1194" s="17">
        <v>7</v>
      </c>
      <c r="D1194" s="1" t="s">
        <v>3196</v>
      </c>
      <c r="E1194" s="1" t="s">
        <v>4505</v>
      </c>
      <c r="F1194" s="1" t="s">
        <v>4506</v>
      </c>
      <c r="G1194" s="1" t="s">
        <v>3918</v>
      </c>
      <c r="H1194" s="1">
        <v>18.600000000000001</v>
      </c>
      <c r="I1194" s="1">
        <v>19.100000000000001</v>
      </c>
      <c r="J1194" s="1" t="s">
        <v>3190</v>
      </c>
      <c r="K1194" s="1" t="s">
        <v>4985</v>
      </c>
      <c r="L1194" s="1">
        <v>1</v>
      </c>
      <c r="M1194" s="1">
        <v>1</v>
      </c>
      <c r="N1194" s="1">
        <v>10</v>
      </c>
      <c r="O1194" s="1">
        <v>4</v>
      </c>
      <c r="P1194" s="1">
        <v>42</v>
      </c>
      <c r="Q1194" s="16">
        <v>216.57212936046511</v>
      </c>
      <c r="R1194" s="21">
        <v>1.148943491372753</v>
      </c>
      <c r="S1194" s="21">
        <v>23.690658546234918</v>
      </c>
      <c r="T1194" s="21">
        <v>22.541715054862166</v>
      </c>
      <c r="U1194" s="21">
        <v>7.7502687897108347E-2</v>
      </c>
      <c r="V1194" s="21">
        <v>3.6557163165392774</v>
      </c>
      <c r="W1194" s="21">
        <v>3.5782136286421693</v>
      </c>
      <c r="X1194" s="13" t="s">
        <v>2351</v>
      </c>
      <c r="Y11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4" s="1">
        <v>39.8392855325</v>
      </c>
      <c r="AA1194" s="1">
        <v>-84.189727257200005</v>
      </c>
      <c r="AB1194" s="1">
        <v>39.846536564399997</v>
      </c>
      <c r="AC1194" s="1">
        <v>-84.189919395199993</v>
      </c>
    </row>
    <row r="1195" spans="1:29" x14ac:dyDescent="0.25">
      <c r="A1195" s="13">
        <v>256</v>
      </c>
      <c r="B1195" s="22" t="s">
        <v>4966</v>
      </c>
      <c r="C1195" s="17">
        <v>7</v>
      </c>
      <c r="D1195" s="1" t="s">
        <v>2373</v>
      </c>
      <c r="E1195" s="1" t="s">
        <v>3375</v>
      </c>
      <c r="F1195" s="1" t="s">
        <v>4167</v>
      </c>
      <c r="G1195" s="1" t="s">
        <v>3747</v>
      </c>
      <c r="H1195" s="1">
        <v>7.6</v>
      </c>
      <c r="I1195" s="1">
        <v>8.1</v>
      </c>
      <c r="J1195" s="1" t="s">
        <v>3190</v>
      </c>
      <c r="K1195" s="1" t="s">
        <v>4982</v>
      </c>
      <c r="L1195" s="1">
        <v>0</v>
      </c>
      <c r="M1195" s="1">
        <v>0</v>
      </c>
      <c r="N1195" s="1">
        <v>8</v>
      </c>
      <c r="O1195" s="1">
        <v>8</v>
      </c>
      <c r="P1195" s="1">
        <v>49</v>
      </c>
      <c r="Q1195" s="16">
        <v>136.875</v>
      </c>
      <c r="R1195" s="21">
        <v>0.68859360519821045</v>
      </c>
      <c r="S1195" s="21">
        <v>27.465463242359654</v>
      </c>
      <c r="T1195" s="21">
        <v>26.776869637161443</v>
      </c>
      <c r="U1195" s="21">
        <v>3.8581348652709339E-2</v>
      </c>
      <c r="V1195" s="21">
        <v>3.6548598398060803</v>
      </c>
      <c r="W1195" s="21">
        <v>3.6162784911533712</v>
      </c>
      <c r="X1195" s="13" t="s">
        <v>2351</v>
      </c>
      <c r="Y11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5" s="1">
        <v>40.351074482100003</v>
      </c>
      <c r="AA1195" s="1">
        <v>-83.7607925481</v>
      </c>
      <c r="AB1195" s="1">
        <v>40.358291113900002</v>
      </c>
      <c r="AC1195" s="1">
        <v>-83.760024978199993</v>
      </c>
    </row>
    <row r="1196" spans="1:29" x14ac:dyDescent="0.25">
      <c r="A1196" s="13">
        <v>366</v>
      </c>
      <c r="B1196" s="22" t="s">
        <v>3197</v>
      </c>
      <c r="C1196" s="17">
        <v>5</v>
      </c>
      <c r="D1196" s="1" t="s">
        <v>797</v>
      </c>
      <c r="E1196" s="1" t="s">
        <v>1172</v>
      </c>
      <c r="F1196" s="1" t="s">
        <v>5621</v>
      </c>
      <c r="G1196" s="1" t="s">
        <v>630</v>
      </c>
      <c r="H1196" s="21">
        <v>6.3139999999984866</v>
      </c>
      <c r="I1196" s="21">
        <v>0</v>
      </c>
      <c r="J1196" s="1" t="s">
        <v>258</v>
      </c>
      <c r="K1196" s="1" t="s">
        <v>259</v>
      </c>
      <c r="L1196" s="1">
        <v>0</v>
      </c>
      <c r="M1196" s="1">
        <v>2</v>
      </c>
      <c r="N1196" s="1">
        <v>6</v>
      </c>
      <c r="O1196" s="1">
        <v>12</v>
      </c>
      <c r="P1196" s="1">
        <v>42</v>
      </c>
      <c r="Q1196" s="16">
        <v>225.88462936046511</v>
      </c>
      <c r="R1196" s="21">
        <v>6.6094071703631201</v>
      </c>
      <c r="S1196" s="21">
        <v>12.860119170922992</v>
      </c>
      <c r="T1196" s="21">
        <v>6.2507120005598722</v>
      </c>
      <c r="U1196" s="21">
        <v>0.45335786513235049</v>
      </c>
      <c r="V1196" s="21">
        <v>3.6543338228579416</v>
      </c>
      <c r="W1196" s="21">
        <v>3.200975957725591</v>
      </c>
      <c r="X1196" s="13" t="s">
        <v>2351</v>
      </c>
      <c r="Y11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6" s="1">
        <v>39.720036</v>
      </c>
      <c r="AA1196" s="1">
        <v>-82.606851000000006</v>
      </c>
      <c r="AB1196" s="1">
        <v>0</v>
      </c>
      <c r="AC1196" s="1">
        <v>0</v>
      </c>
    </row>
    <row r="1197" spans="1:29" x14ac:dyDescent="0.25">
      <c r="A1197" s="13">
        <v>110</v>
      </c>
      <c r="B1197" s="22" t="s">
        <v>3201</v>
      </c>
      <c r="C1197" s="17">
        <v>8</v>
      </c>
      <c r="D1197" s="1" t="s">
        <v>788</v>
      </c>
      <c r="E1197" s="1" t="s">
        <v>1960</v>
      </c>
      <c r="F1197" s="1" t="s">
        <v>5323</v>
      </c>
      <c r="G1197" s="1" t="s">
        <v>1450</v>
      </c>
      <c r="H1197" s="21">
        <v>0.65899999999965075</v>
      </c>
      <c r="I1197" s="21">
        <v>0</v>
      </c>
      <c r="J1197" s="1" t="s">
        <v>258</v>
      </c>
      <c r="K1197" s="1" t="s">
        <v>259</v>
      </c>
      <c r="L1197" s="1">
        <v>0</v>
      </c>
      <c r="M1197" s="1">
        <v>1</v>
      </c>
      <c r="N1197" s="1">
        <v>10</v>
      </c>
      <c r="O1197" s="1">
        <v>11</v>
      </c>
      <c r="P1197" s="1">
        <v>56</v>
      </c>
      <c r="Q1197" s="16">
        <v>215.95793968023256</v>
      </c>
      <c r="R1197" s="21">
        <v>5.1107623632524506</v>
      </c>
      <c r="S1197" s="21">
        <v>15.673535770116668</v>
      </c>
      <c r="T1197" s="21">
        <v>10.562773406864217</v>
      </c>
      <c r="U1197" s="21">
        <v>0.35669120538401639</v>
      </c>
      <c r="V1197" s="21">
        <v>3.6541816768618012</v>
      </c>
      <c r="W1197" s="21">
        <v>3.2974904714777846</v>
      </c>
      <c r="X1197" s="13" t="s">
        <v>2351</v>
      </c>
      <c r="Y11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7" s="1">
        <v>39.481023</v>
      </c>
      <c r="AA1197" s="1">
        <v>-84.419961000000001</v>
      </c>
      <c r="AB1197" s="1">
        <v>0</v>
      </c>
      <c r="AC1197" s="1">
        <v>0</v>
      </c>
    </row>
    <row r="1198" spans="1:29" x14ac:dyDescent="0.25">
      <c r="A1198" s="13">
        <v>406</v>
      </c>
      <c r="B1198" s="22" t="s">
        <v>4937</v>
      </c>
      <c r="C1198" s="17">
        <v>4</v>
      </c>
      <c r="D1198" s="1" t="s">
        <v>795</v>
      </c>
      <c r="E1198" s="1" t="s">
        <v>4552</v>
      </c>
      <c r="F1198" s="1" t="s">
        <v>4553</v>
      </c>
      <c r="G1198" s="1" t="s">
        <v>4570</v>
      </c>
      <c r="H1198" s="1">
        <v>3.4</v>
      </c>
      <c r="I1198" s="1">
        <v>3.9</v>
      </c>
      <c r="J1198" s="1" t="s">
        <v>3190</v>
      </c>
      <c r="K1198" s="1" t="s">
        <v>4988</v>
      </c>
      <c r="L1198" s="1">
        <v>0</v>
      </c>
      <c r="M1198" s="1">
        <v>2</v>
      </c>
      <c r="N1198" s="1">
        <v>8</v>
      </c>
      <c r="O1198" s="1">
        <v>9</v>
      </c>
      <c r="P1198" s="1">
        <v>75</v>
      </c>
      <c r="Q1198" s="16">
        <v>258.66587936046511</v>
      </c>
      <c r="R1198" s="21">
        <v>0.53382192529080075</v>
      </c>
      <c r="S1198" s="21">
        <v>36.11046438425987</v>
      </c>
      <c r="T1198" s="21">
        <v>35.576642458969069</v>
      </c>
      <c r="U1198" s="21">
        <v>3.9249464022024887E-2</v>
      </c>
      <c r="V1198" s="21">
        <v>3.6536677391746237</v>
      </c>
      <c r="W1198" s="21">
        <v>3.6144182751525991</v>
      </c>
      <c r="X1198" s="13" t="s">
        <v>2351</v>
      </c>
      <c r="Y11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8" s="1">
        <v>41.024883993099998</v>
      </c>
      <c r="AA1198" s="1">
        <v>-81.508397269400007</v>
      </c>
      <c r="AB1198" s="1">
        <v>41.025438324</v>
      </c>
      <c r="AC1198" s="1">
        <v>-81.499758676100001</v>
      </c>
    </row>
    <row r="1199" spans="1:29" x14ac:dyDescent="0.25">
      <c r="A1199" s="13">
        <v>367</v>
      </c>
      <c r="B1199" s="22" t="s">
        <v>3197</v>
      </c>
      <c r="C1199" s="17">
        <v>6</v>
      </c>
      <c r="D1199" s="1" t="s">
        <v>784</v>
      </c>
      <c r="E1199" s="1" t="s">
        <v>1173</v>
      </c>
      <c r="F1199" s="1" t="s">
        <v>5634</v>
      </c>
      <c r="G1199" s="1" t="s">
        <v>631</v>
      </c>
      <c r="H1199" s="21">
        <v>3.114000000001397</v>
      </c>
      <c r="I1199" s="21">
        <v>0</v>
      </c>
      <c r="J1199" s="1" t="s">
        <v>258</v>
      </c>
      <c r="K1199" s="1" t="s">
        <v>259</v>
      </c>
      <c r="L1199" s="1">
        <v>0</v>
      </c>
      <c r="M1199" s="1">
        <v>0</v>
      </c>
      <c r="N1199" s="1">
        <v>9</v>
      </c>
      <c r="O1199" s="1">
        <v>7</v>
      </c>
      <c r="P1199" s="1">
        <v>21</v>
      </c>
      <c r="Q1199" s="16">
        <v>110.984375</v>
      </c>
      <c r="R1199" s="21">
        <v>12.495771467997859</v>
      </c>
      <c r="S1199" s="21">
        <v>9.0916394709243669</v>
      </c>
      <c r="T1199" s="21">
        <v>-3.4041319970734918</v>
      </c>
      <c r="U1199" s="21">
        <v>0.85712018186980743</v>
      </c>
      <c r="V1199" s="21">
        <v>3.6526143091603052</v>
      </c>
      <c r="W1199" s="21">
        <v>2.7954941272904978</v>
      </c>
      <c r="X1199" s="13" t="s">
        <v>22</v>
      </c>
      <c r="Y11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199" s="1">
        <v>40.076867999999997</v>
      </c>
      <c r="AA1199" s="1">
        <v>-82.976054000000005</v>
      </c>
      <c r="AB1199" s="1">
        <v>0</v>
      </c>
      <c r="AC1199" s="1">
        <v>0</v>
      </c>
    </row>
    <row r="1200" spans="1:29" x14ac:dyDescent="0.25">
      <c r="A1200" s="13">
        <v>407</v>
      </c>
      <c r="B1200" s="22" t="s">
        <v>4937</v>
      </c>
      <c r="C1200" s="17">
        <v>2</v>
      </c>
      <c r="D1200" s="1" t="s">
        <v>786</v>
      </c>
      <c r="E1200" s="1" t="s">
        <v>4545</v>
      </c>
      <c r="F1200" s="1" t="s">
        <v>4539</v>
      </c>
      <c r="G1200" s="1" t="s">
        <v>4568</v>
      </c>
      <c r="H1200" s="1">
        <v>4</v>
      </c>
      <c r="I1200" s="1">
        <v>4.5</v>
      </c>
      <c r="J1200" s="1" t="s">
        <v>3190</v>
      </c>
      <c r="K1200" s="1" t="s">
        <v>4980</v>
      </c>
      <c r="L1200" s="1">
        <v>0</v>
      </c>
      <c r="M1200" s="1">
        <v>0</v>
      </c>
      <c r="N1200" s="1">
        <v>11</v>
      </c>
      <c r="O1200" s="1">
        <v>5</v>
      </c>
      <c r="P1200" s="1">
        <v>34</v>
      </c>
      <c r="Q1200" s="16">
        <v>128.203125</v>
      </c>
      <c r="R1200" s="21">
        <v>0.64454951685184936</v>
      </c>
      <c r="S1200" s="21">
        <v>19.478477879607514</v>
      </c>
      <c r="T1200" s="21">
        <v>18.833928362755664</v>
      </c>
      <c r="U1200" s="21">
        <v>4.7170924774458396E-2</v>
      </c>
      <c r="V1200" s="21">
        <v>3.6515300491788687</v>
      </c>
      <c r="W1200" s="21">
        <v>3.6043591244044104</v>
      </c>
      <c r="X1200" s="13" t="s">
        <v>2351</v>
      </c>
      <c r="Y12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0" s="1">
        <v>41.602595945099999</v>
      </c>
      <c r="AA1200" s="1">
        <v>-83.691104028699996</v>
      </c>
      <c r="AB1200" s="1">
        <v>41.609838181900002</v>
      </c>
      <c r="AC1200" s="1">
        <v>-83.691131316799996</v>
      </c>
    </row>
    <row r="1201" spans="1:29" x14ac:dyDescent="0.25">
      <c r="A1201" s="13">
        <v>257</v>
      </c>
      <c r="B1201" s="22" t="s">
        <v>4966</v>
      </c>
      <c r="C1201" s="17">
        <v>6</v>
      </c>
      <c r="D1201" s="1" t="s">
        <v>784</v>
      </c>
      <c r="E1201" s="1" t="s">
        <v>3942</v>
      </c>
      <c r="F1201" s="1" t="s">
        <v>3943</v>
      </c>
      <c r="G1201" s="1" t="s">
        <v>3710</v>
      </c>
      <c r="H1201" s="1">
        <v>11.4</v>
      </c>
      <c r="I1201" s="1">
        <v>11.9</v>
      </c>
      <c r="J1201" s="1" t="s">
        <v>3190</v>
      </c>
      <c r="K1201" s="1" t="s">
        <v>4982</v>
      </c>
      <c r="L1201" s="1">
        <v>0</v>
      </c>
      <c r="M1201" s="1">
        <v>3</v>
      </c>
      <c r="N1201" s="1">
        <v>7</v>
      </c>
      <c r="O1201" s="1">
        <v>6</v>
      </c>
      <c r="P1201" s="1">
        <v>24</v>
      </c>
      <c r="Q1201" s="16">
        <v>233.48319404069767</v>
      </c>
      <c r="R1201" s="21">
        <v>0.76041695760742034</v>
      </c>
      <c r="S1201" s="21">
        <v>15.614448253147552</v>
      </c>
      <c r="T1201" s="21">
        <v>14.854031295540132</v>
      </c>
      <c r="U1201" s="21">
        <v>4.2595247908942431E-2</v>
      </c>
      <c r="V1201" s="21">
        <v>3.6510082194733249</v>
      </c>
      <c r="W1201" s="21">
        <v>3.6084129715643822</v>
      </c>
      <c r="X1201" s="13" t="s">
        <v>2351</v>
      </c>
      <c r="Y12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1" s="1">
        <v>39.9852528953</v>
      </c>
      <c r="AA1201" s="1">
        <v>-82.791185073899996</v>
      </c>
      <c r="AB1201" s="1">
        <v>39.986298834599999</v>
      </c>
      <c r="AC1201" s="1">
        <v>-82.781844106799994</v>
      </c>
    </row>
    <row r="1202" spans="1:29" x14ac:dyDescent="0.25">
      <c r="A1202" s="13">
        <v>111</v>
      </c>
      <c r="B1202" s="22" t="s">
        <v>3201</v>
      </c>
      <c r="C1202" s="17">
        <v>4</v>
      </c>
      <c r="D1202" s="1" t="s">
        <v>800</v>
      </c>
      <c r="E1202" s="1" t="s">
        <v>1961</v>
      </c>
      <c r="F1202" s="1" t="s">
        <v>5278</v>
      </c>
      <c r="G1202" s="1" t="s">
        <v>1451</v>
      </c>
      <c r="H1202" s="21">
        <v>5.2670000000071013</v>
      </c>
      <c r="I1202" s="21">
        <v>0</v>
      </c>
      <c r="J1202" s="1" t="s">
        <v>258</v>
      </c>
      <c r="K1202" s="1" t="s">
        <v>262</v>
      </c>
      <c r="L1202" s="1">
        <v>0</v>
      </c>
      <c r="M1202" s="1">
        <v>0</v>
      </c>
      <c r="N1202" s="1">
        <v>11</v>
      </c>
      <c r="O1202" s="1">
        <v>13</v>
      </c>
      <c r="P1202" s="1">
        <v>51</v>
      </c>
      <c r="Q1202" s="16">
        <v>180.703125</v>
      </c>
      <c r="R1202" s="21">
        <v>4.7016793317742884</v>
      </c>
      <c r="S1202" s="21">
        <v>14.918562651894904</v>
      </c>
      <c r="T1202" s="21">
        <v>10.216883320120616</v>
      </c>
      <c r="U1202" s="21">
        <v>0.32814041213069184</v>
      </c>
      <c r="V1202" s="21">
        <v>3.6470767584364707</v>
      </c>
      <c r="W1202" s="21">
        <v>3.3189363463057791</v>
      </c>
      <c r="X1202" s="13" t="s">
        <v>2351</v>
      </c>
      <c r="Y12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2" s="1">
        <v>40.869517999999999</v>
      </c>
      <c r="AA1202" s="1">
        <v>-81.431038000000001</v>
      </c>
      <c r="AB1202" s="1">
        <v>0</v>
      </c>
      <c r="AC1202" s="1">
        <v>0</v>
      </c>
    </row>
    <row r="1203" spans="1:29" x14ac:dyDescent="0.25">
      <c r="A1203" s="13">
        <v>368</v>
      </c>
      <c r="B1203" s="22" t="s">
        <v>3197</v>
      </c>
      <c r="C1203" s="17">
        <v>6</v>
      </c>
      <c r="D1203" s="1" t="s">
        <v>784</v>
      </c>
      <c r="E1203" s="1" t="s">
        <v>1174</v>
      </c>
      <c r="F1203" s="1" t="s">
        <v>5736</v>
      </c>
      <c r="G1203" s="1" t="s">
        <v>632</v>
      </c>
      <c r="H1203" s="21">
        <v>1.5409999999974389</v>
      </c>
      <c r="I1203" s="21">
        <v>0</v>
      </c>
      <c r="J1203" s="1" t="s">
        <v>258</v>
      </c>
      <c r="K1203" s="1" t="s">
        <v>259</v>
      </c>
      <c r="L1203" s="1">
        <v>0</v>
      </c>
      <c r="M1203" s="1">
        <v>2</v>
      </c>
      <c r="N1203" s="1">
        <v>8</v>
      </c>
      <c r="O1203" s="1">
        <v>12</v>
      </c>
      <c r="P1203" s="1">
        <v>62</v>
      </c>
      <c r="Q1203" s="16">
        <v>258.97837936046511</v>
      </c>
      <c r="R1203" s="21">
        <v>9.8055267230513508</v>
      </c>
      <c r="S1203" s="21">
        <v>14.932772953117585</v>
      </c>
      <c r="T1203" s="21">
        <v>5.127246230066234</v>
      </c>
      <c r="U1203" s="21">
        <v>0.67258871288702016</v>
      </c>
      <c r="V1203" s="21">
        <v>3.6448524191648031</v>
      </c>
      <c r="W1203" s="21">
        <v>2.9722637062777828</v>
      </c>
      <c r="X1203" s="13" t="s">
        <v>22</v>
      </c>
      <c r="Y12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3" s="1">
        <v>40.107013000000002</v>
      </c>
      <c r="AA1203" s="1">
        <v>-83.016938999999994</v>
      </c>
      <c r="AB1203" s="1">
        <v>0</v>
      </c>
      <c r="AC1203" s="1">
        <v>0</v>
      </c>
    </row>
    <row r="1204" spans="1:29" x14ac:dyDescent="0.25">
      <c r="A1204" s="13">
        <v>112</v>
      </c>
      <c r="B1204" s="22" t="s">
        <v>3201</v>
      </c>
      <c r="C1204" s="17">
        <v>8</v>
      </c>
      <c r="D1204" s="1" t="s">
        <v>787</v>
      </c>
      <c r="E1204" s="1" t="s">
        <v>1962</v>
      </c>
      <c r="F1204" s="1" t="s">
        <v>5324</v>
      </c>
      <c r="G1204" s="1" t="s">
        <v>1452</v>
      </c>
      <c r="H1204" s="21">
        <v>1.2909999999974389</v>
      </c>
      <c r="I1204" s="21">
        <v>0</v>
      </c>
      <c r="J1204" s="1" t="s">
        <v>258</v>
      </c>
      <c r="K1204" s="1" t="s">
        <v>261</v>
      </c>
      <c r="L1204" s="1">
        <v>0</v>
      </c>
      <c r="M1204" s="1">
        <v>2</v>
      </c>
      <c r="N1204" s="1">
        <v>2</v>
      </c>
      <c r="O1204" s="1">
        <v>16</v>
      </c>
      <c r="P1204" s="1">
        <v>81</v>
      </c>
      <c r="Q1204" s="16">
        <v>256.44712936046511</v>
      </c>
      <c r="R1204" s="21">
        <v>5.0289842946019006</v>
      </c>
      <c r="S1204" s="21">
        <v>22.199847272297866</v>
      </c>
      <c r="T1204" s="21">
        <v>17.170862977695965</v>
      </c>
      <c r="U1204" s="21">
        <v>0.3626238419481716</v>
      </c>
      <c r="V1204" s="21">
        <v>3.6438709854270441</v>
      </c>
      <c r="W1204" s="21">
        <v>3.2812471434788724</v>
      </c>
      <c r="X1204" s="13" t="s">
        <v>2351</v>
      </c>
      <c r="Y12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4" s="1">
        <v>39.247230999999999</v>
      </c>
      <c r="AA1204" s="1">
        <v>-84.297132000000005</v>
      </c>
      <c r="AB1204" s="1">
        <v>0</v>
      </c>
      <c r="AC1204" s="1">
        <v>0</v>
      </c>
    </row>
    <row r="1205" spans="1:29" x14ac:dyDescent="0.25">
      <c r="A1205" s="13">
        <v>113</v>
      </c>
      <c r="B1205" s="22" t="s">
        <v>3201</v>
      </c>
      <c r="C1205" s="17">
        <v>8</v>
      </c>
      <c r="D1205" s="1" t="s">
        <v>806</v>
      </c>
      <c r="E1205" s="1" t="s">
        <v>1864</v>
      </c>
      <c r="F1205" s="1" t="s">
        <v>5325</v>
      </c>
      <c r="G1205" s="1" t="s">
        <v>1453</v>
      </c>
      <c r="H1205" s="21">
        <v>0</v>
      </c>
      <c r="I1205" s="21">
        <v>0</v>
      </c>
      <c r="J1205" s="1" t="s">
        <v>258</v>
      </c>
      <c r="K1205" s="1" t="s">
        <v>259</v>
      </c>
      <c r="L1205" s="1">
        <v>0</v>
      </c>
      <c r="M1205" s="1">
        <v>1</v>
      </c>
      <c r="N1205" s="1">
        <v>13</v>
      </c>
      <c r="O1205" s="1">
        <v>7</v>
      </c>
      <c r="P1205" s="1">
        <v>59</v>
      </c>
      <c r="Q1205" s="16">
        <v>220.84856468023256</v>
      </c>
      <c r="R1205" s="21">
        <v>6.1321559660851426</v>
      </c>
      <c r="S1205" s="21">
        <v>16.269055549752323</v>
      </c>
      <c r="T1205" s="21">
        <v>10.13689958366718</v>
      </c>
      <c r="U1205" s="21">
        <v>0.42797648328804805</v>
      </c>
      <c r="V1205" s="21">
        <v>3.6401653924770123</v>
      </c>
      <c r="W1205" s="21">
        <v>3.2121889091889644</v>
      </c>
      <c r="X1205" s="13" t="s">
        <v>2351</v>
      </c>
      <c r="Y12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5" s="1">
        <v>39.366503999999999</v>
      </c>
      <c r="AA1205" s="1">
        <v>-84.346566999999993</v>
      </c>
      <c r="AB1205" s="1">
        <v>0</v>
      </c>
      <c r="AC1205" s="1">
        <v>0</v>
      </c>
    </row>
    <row r="1206" spans="1:29" x14ac:dyDescent="0.25">
      <c r="A1206" s="13">
        <v>258</v>
      </c>
      <c r="B1206" s="22" t="s">
        <v>4966</v>
      </c>
      <c r="C1206" s="17">
        <v>12</v>
      </c>
      <c r="D1206" s="1" t="s">
        <v>785</v>
      </c>
      <c r="E1206" s="1" t="s">
        <v>3556</v>
      </c>
      <c r="F1206" s="1" t="s">
        <v>4142</v>
      </c>
      <c r="G1206" s="1" t="s">
        <v>3797</v>
      </c>
      <c r="H1206" s="1">
        <v>9.3000000000000007</v>
      </c>
      <c r="I1206" s="1">
        <v>9.8000000000000007</v>
      </c>
      <c r="J1206" s="1" t="s">
        <v>3190</v>
      </c>
      <c r="K1206" s="1" t="s">
        <v>4982</v>
      </c>
      <c r="L1206" s="1">
        <v>0</v>
      </c>
      <c r="M1206" s="1">
        <v>1</v>
      </c>
      <c r="N1206" s="1">
        <v>5</v>
      </c>
      <c r="O1206" s="1">
        <v>13</v>
      </c>
      <c r="P1206" s="1">
        <v>53</v>
      </c>
      <c r="Q1206" s="16">
        <v>189.09856468023256</v>
      </c>
      <c r="R1206" s="21">
        <v>0.53406962455544404</v>
      </c>
      <c r="S1206" s="21">
        <v>27.446950411717523</v>
      </c>
      <c r="T1206" s="21">
        <v>26.912880787162081</v>
      </c>
      <c r="U1206" s="21">
        <v>2.9942040863677039E-2</v>
      </c>
      <c r="V1206" s="21">
        <v>3.6399859819428562</v>
      </c>
      <c r="W1206" s="21">
        <v>3.6100439410791791</v>
      </c>
      <c r="X1206" s="13" t="s">
        <v>2351</v>
      </c>
      <c r="Y12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6" s="1">
        <v>41.520605033599999</v>
      </c>
      <c r="AA1206" s="1">
        <v>-81.524712981799993</v>
      </c>
      <c r="AB1206" s="1">
        <v>41.519727064400001</v>
      </c>
      <c r="AC1206" s="1">
        <v>-81.515178828399996</v>
      </c>
    </row>
    <row r="1207" spans="1:29" x14ac:dyDescent="0.25">
      <c r="A1207" s="13">
        <v>59</v>
      </c>
      <c r="B1207" s="22" t="s">
        <v>4967</v>
      </c>
      <c r="C1207" s="17">
        <v>5</v>
      </c>
      <c r="D1207" s="1" t="s">
        <v>1333</v>
      </c>
      <c r="E1207" s="1" t="s">
        <v>4280</v>
      </c>
      <c r="F1207" s="1" t="s">
        <v>4281</v>
      </c>
      <c r="G1207" s="1" t="s">
        <v>3768</v>
      </c>
      <c r="H1207" s="1">
        <v>19.8</v>
      </c>
      <c r="I1207" s="1">
        <v>20.3</v>
      </c>
      <c r="J1207" s="1" t="s">
        <v>3190</v>
      </c>
      <c r="K1207" s="1" t="s">
        <v>4975</v>
      </c>
      <c r="L1207" s="1">
        <v>1</v>
      </c>
      <c r="M1207" s="1">
        <v>0</v>
      </c>
      <c r="N1207" s="1">
        <v>9</v>
      </c>
      <c r="O1207" s="1">
        <v>13</v>
      </c>
      <c r="P1207" s="1">
        <v>68</v>
      </c>
      <c r="Q1207" s="16">
        <v>230.28606468023256</v>
      </c>
      <c r="R1207" s="21">
        <v>0.42735617159030787</v>
      </c>
      <c r="S1207" s="21">
        <v>36.157230356415262</v>
      </c>
      <c r="T1207" s="21">
        <v>35.729874184824951</v>
      </c>
      <c r="U1207" s="21">
        <v>3.2886922308308544E-2</v>
      </c>
      <c r="V1207" s="21">
        <v>3.6396100503514326</v>
      </c>
      <c r="W1207" s="21">
        <v>3.6067231280431242</v>
      </c>
      <c r="X1207" s="13" t="s">
        <v>2351</v>
      </c>
      <c r="Y12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7" s="1">
        <v>39.978632261900003</v>
      </c>
      <c r="AA1207" s="1">
        <v>-82.016474405699995</v>
      </c>
      <c r="AB1207" s="1">
        <v>39.9846591393</v>
      </c>
      <c r="AC1207" s="1">
        <v>-82.021251928400005</v>
      </c>
    </row>
    <row r="1208" spans="1:29" x14ac:dyDescent="0.25">
      <c r="A1208" s="13">
        <v>369</v>
      </c>
      <c r="B1208" s="22" t="s">
        <v>3197</v>
      </c>
      <c r="C1208" s="17">
        <v>12</v>
      </c>
      <c r="D1208" s="1" t="s">
        <v>785</v>
      </c>
      <c r="E1208" s="1" t="s">
        <v>950</v>
      </c>
      <c r="F1208" s="1" t="s">
        <v>5588</v>
      </c>
      <c r="G1208" s="1" t="s">
        <v>633</v>
      </c>
      <c r="H1208" s="21">
        <v>14.330000000001746</v>
      </c>
      <c r="I1208" s="21">
        <v>0</v>
      </c>
      <c r="J1208" s="1" t="s">
        <v>258</v>
      </c>
      <c r="K1208" s="1" t="s">
        <v>259</v>
      </c>
      <c r="L1208" s="1">
        <v>0</v>
      </c>
      <c r="M1208" s="1">
        <v>3</v>
      </c>
      <c r="N1208" s="1">
        <v>9</v>
      </c>
      <c r="O1208" s="1">
        <v>8</v>
      </c>
      <c r="P1208" s="1">
        <v>64</v>
      </c>
      <c r="Q1208" s="16">
        <v>295.45194404069764</v>
      </c>
      <c r="R1208" s="21">
        <v>6.9290556797296805</v>
      </c>
      <c r="S1208" s="21">
        <v>17.209544018154212</v>
      </c>
      <c r="T1208" s="21">
        <v>10.280488338424531</v>
      </c>
      <c r="U1208" s="21">
        <v>0.47528345725640186</v>
      </c>
      <c r="V1208" s="21">
        <v>3.6392206635054722</v>
      </c>
      <c r="W1208" s="21">
        <v>3.1639372062490705</v>
      </c>
      <c r="X1208" s="13" t="s">
        <v>2351</v>
      </c>
      <c r="Y12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8" s="1">
        <v>41.441659000000001</v>
      </c>
      <c r="AA1208" s="1">
        <v>-81.704909000000001</v>
      </c>
      <c r="AB1208" s="1">
        <v>0</v>
      </c>
      <c r="AC1208" s="1">
        <v>0</v>
      </c>
    </row>
    <row r="1209" spans="1:29" x14ac:dyDescent="0.25">
      <c r="A1209" s="13">
        <v>370</v>
      </c>
      <c r="B1209" s="22" t="s">
        <v>3197</v>
      </c>
      <c r="C1209" s="17">
        <v>12</v>
      </c>
      <c r="D1209" s="1" t="s">
        <v>785</v>
      </c>
      <c r="E1209" s="1" t="s">
        <v>1175</v>
      </c>
      <c r="F1209" s="1" t="s">
        <v>5681</v>
      </c>
      <c r="G1209" s="1" t="s">
        <v>634</v>
      </c>
      <c r="H1209" s="21">
        <v>0.22199999999429565</v>
      </c>
      <c r="I1209" s="21">
        <v>0</v>
      </c>
      <c r="J1209" s="1" t="s">
        <v>258</v>
      </c>
      <c r="K1209" s="1" t="s">
        <v>261</v>
      </c>
      <c r="L1209" s="1">
        <v>0</v>
      </c>
      <c r="M1209" s="1">
        <v>3</v>
      </c>
      <c r="N1209" s="1">
        <v>6</v>
      </c>
      <c r="O1209" s="1">
        <v>11</v>
      </c>
      <c r="P1209" s="1">
        <v>47</v>
      </c>
      <c r="Q1209" s="16">
        <v>272.12381904069764</v>
      </c>
      <c r="R1209" s="21">
        <v>8.9292702515647928</v>
      </c>
      <c r="S1209" s="21">
        <v>13.387710465377687</v>
      </c>
      <c r="T1209" s="21">
        <v>4.458440213812894</v>
      </c>
      <c r="U1209" s="21">
        <v>0.62068672014661042</v>
      </c>
      <c r="V1209" s="21">
        <v>3.6389204854680823</v>
      </c>
      <c r="W1209" s="21">
        <v>3.0182337653214719</v>
      </c>
      <c r="X1209" s="13" t="s">
        <v>2351</v>
      </c>
      <c r="Y12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09" s="1">
        <v>41.446587999999998</v>
      </c>
      <c r="AA1209" s="1">
        <v>-81.766802999999996</v>
      </c>
      <c r="AB1209" s="1">
        <v>0</v>
      </c>
      <c r="AC1209" s="1">
        <v>0</v>
      </c>
    </row>
    <row r="1210" spans="1:29" x14ac:dyDescent="0.25">
      <c r="A1210" s="13">
        <v>408</v>
      </c>
      <c r="B1210" s="22" t="s">
        <v>4937</v>
      </c>
      <c r="C1210" s="17">
        <v>4</v>
      </c>
      <c r="D1210" s="1" t="s">
        <v>800</v>
      </c>
      <c r="E1210" s="1" t="s">
        <v>3884</v>
      </c>
      <c r="F1210" s="1" t="s">
        <v>3906</v>
      </c>
      <c r="G1210" s="1" t="s">
        <v>3922</v>
      </c>
      <c r="H1210" s="1">
        <v>12.9</v>
      </c>
      <c r="I1210" s="1">
        <v>13.4</v>
      </c>
      <c r="J1210" s="1" t="s">
        <v>3190</v>
      </c>
      <c r="K1210" s="1" t="s">
        <v>4980</v>
      </c>
      <c r="L1210" s="1">
        <v>0</v>
      </c>
      <c r="M1210" s="1">
        <v>4</v>
      </c>
      <c r="N1210" s="1">
        <v>10</v>
      </c>
      <c r="O1210" s="1">
        <v>4</v>
      </c>
      <c r="P1210" s="1">
        <v>62</v>
      </c>
      <c r="Q1210" s="16">
        <v>327.92550872093022</v>
      </c>
      <c r="R1210" s="21">
        <v>0.66106685788715147</v>
      </c>
      <c r="S1210" s="21">
        <v>28.123702797045908</v>
      </c>
      <c r="T1210" s="21">
        <v>27.462635939158758</v>
      </c>
      <c r="U1210" s="21">
        <v>4.8732472293686262E-2</v>
      </c>
      <c r="V1210" s="21">
        <v>3.6387827672210502</v>
      </c>
      <c r="W1210" s="21">
        <v>3.590050294927364</v>
      </c>
      <c r="X1210" s="13" t="s">
        <v>2351</v>
      </c>
      <c r="Y12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0" s="1">
        <v>40.833456811700003</v>
      </c>
      <c r="AA1210" s="1">
        <v>-81.397723464500004</v>
      </c>
      <c r="AB1210" s="1">
        <v>40.839768219500002</v>
      </c>
      <c r="AC1210" s="1">
        <v>-81.402232582300002</v>
      </c>
    </row>
    <row r="1211" spans="1:29" x14ac:dyDescent="0.25">
      <c r="A1211" s="13">
        <v>371</v>
      </c>
      <c r="B1211" s="22" t="s">
        <v>3197</v>
      </c>
      <c r="C1211" s="17">
        <v>12</v>
      </c>
      <c r="D1211" s="1" t="s">
        <v>785</v>
      </c>
      <c r="E1211" s="1" t="s">
        <v>1176</v>
      </c>
      <c r="F1211" s="1" t="s">
        <v>5556</v>
      </c>
      <c r="G1211" s="1" t="s">
        <v>635</v>
      </c>
      <c r="H1211" s="21">
        <v>0.86500000000523869</v>
      </c>
      <c r="I1211" s="21">
        <v>0</v>
      </c>
      <c r="J1211" s="1" t="s">
        <v>258</v>
      </c>
      <c r="K1211" s="1" t="s">
        <v>259</v>
      </c>
      <c r="L1211" s="1">
        <v>0</v>
      </c>
      <c r="M1211" s="1">
        <v>0</v>
      </c>
      <c r="N1211" s="1">
        <v>7</v>
      </c>
      <c r="O1211" s="1">
        <v>14</v>
      </c>
      <c r="P1211" s="1">
        <v>39</v>
      </c>
      <c r="Q1211" s="16">
        <v>146.953125</v>
      </c>
      <c r="R1211" s="21">
        <v>5.5252303220525052</v>
      </c>
      <c r="S1211" s="21">
        <v>12.053317079444003</v>
      </c>
      <c r="T1211" s="21">
        <v>6.528086757391498</v>
      </c>
      <c r="U1211" s="21">
        <v>0.37899111956702675</v>
      </c>
      <c r="V1211" s="21">
        <v>3.6369216010772205</v>
      </c>
      <c r="W1211" s="21">
        <v>3.2579304815101939</v>
      </c>
      <c r="X1211" s="13" t="s">
        <v>2351</v>
      </c>
      <c r="Y12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1" s="1">
        <v>41.445143000000002</v>
      </c>
      <c r="AA1211" s="1">
        <v>-81.621362000000005</v>
      </c>
      <c r="AB1211" s="1">
        <v>0</v>
      </c>
      <c r="AC1211" s="1">
        <v>0</v>
      </c>
    </row>
    <row r="1212" spans="1:29" x14ac:dyDescent="0.25">
      <c r="A1212" s="13">
        <v>409</v>
      </c>
      <c r="B1212" s="22" t="s">
        <v>4937</v>
      </c>
      <c r="C1212" s="17">
        <v>6</v>
      </c>
      <c r="D1212" s="1" t="s">
        <v>784</v>
      </c>
      <c r="E1212" s="1" t="s">
        <v>4493</v>
      </c>
      <c r="F1212" s="1" t="s">
        <v>4494</v>
      </c>
      <c r="G1212" s="1" t="s">
        <v>4565</v>
      </c>
      <c r="H1212" s="1">
        <v>54.5</v>
      </c>
      <c r="I1212" s="1">
        <v>55</v>
      </c>
      <c r="J1212" s="1" t="s">
        <v>3190</v>
      </c>
      <c r="K1212" s="1" t="s">
        <v>4990</v>
      </c>
      <c r="L1212" s="1">
        <v>0</v>
      </c>
      <c r="M1212" s="1">
        <v>1</v>
      </c>
      <c r="N1212" s="1">
        <v>6</v>
      </c>
      <c r="O1212" s="1">
        <v>5</v>
      </c>
      <c r="P1212" s="1">
        <v>20</v>
      </c>
      <c r="Q1212" s="16">
        <v>127.14543968023256</v>
      </c>
      <c r="R1212" s="21">
        <v>0.53852741543588156</v>
      </c>
      <c r="S1212" s="21">
        <v>12.54405817294222</v>
      </c>
      <c r="T1212" s="21">
        <v>12.005530757506339</v>
      </c>
      <c r="U1212" s="21">
        <v>4.1983134926795312E-2</v>
      </c>
      <c r="V1212" s="21">
        <v>3.6366078153109358</v>
      </c>
      <c r="W1212" s="21">
        <v>3.5946246803841406</v>
      </c>
      <c r="X1212" s="13" t="s">
        <v>2351</v>
      </c>
      <c r="Y12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2" s="1">
        <v>39.888652940199997</v>
      </c>
      <c r="AA1212" s="1">
        <v>-83.032299847299996</v>
      </c>
      <c r="AB1212" s="1">
        <v>0</v>
      </c>
      <c r="AC1212" s="1">
        <v>0</v>
      </c>
    </row>
    <row r="1213" spans="1:29" x14ac:dyDescent="0.25">
      <c r="A1213" s="13">
        <v>60</v>
      </c>
      <c r="B1213" s="22" t="s">
        <v>4967</v>
      </c>
      <c r="C1213" s="17">
        <v>8</v>
      </c>
      <c r="D1213" s="1" t="s">
        <v>787</v>
      </c>
      <c r="E1213" s="1" t="s">
        <v>4595</v>
      </c>
      <c r="F1213" s="1" t="s">
        <v>4596</v>
      </c>
      <c r="G1213" s="1" t="s">
        <v>4875</v>
      </c>
      <c r="H1213" s="1">
        <v>1.9</v>
      </c>
      <c r="I1213" s="1">
        <v>2.4</v>
      </c>
      <c r="J1213" s="1" t="s">
        <v>3190</v>
      </c>
      <c r="K1213" s="1" t="s">
        <v>4975</v>
      </c>
      <c r="L1213" s="1">
        <v>0</v>
      </c>
      <c r="M1213" s="1">
        <v>0</v>
      </c>
      <c r="N1213" s="1">
        <v>7</v>
      </c>
      <c r="O1213" s="1">
        <v>13</v>
      </c>
      <c r="P1213" s="1">
        <v>64</v>
      </c>
      <c r="Q1213" s="16">
        <v>167.515625</v>
      </c>
      <c r="R1213" s="21">
        <v>0.32878437262389293</v>
      </c>
      <c r="S1213" s="21">
        <v>32.438698859932813</v>
      </c>
      <c r="T1213" s="21">
        <v>32.10991448730892</v>
      </c>
      <c r="U1213" s="21">
        <v>2.5076497433247778E-2</v>
      </c>
      <c r="V1213" s="21">
        <v>3.6352547417410981</v>
      </c>
      <c r="W1213" s="21">
        <v>3.6101782443078503</v>
      </c>
      <c r="X1213" s="13" t="s">
        <v>2351</v>
      </c>
      <c r="Y12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3" s="1">
        <v>39.167236922400001</v>
      </c>
      <c r="AA1213" s="1">
        <v>-84.423480119499999</v>
      </c>
      <c r="AB1213" s="1">
        <v>39.173742992599998</v>
      </c>
      <c r="AC1213" s="1">
        <v>-84.426775905300005</v>
      </c>
    </row>
    <row r="1214" spans="1:29" x14ac:dyDescent="0.25">
      <c r="A1214" s="13">
        <v>372</v>
      </c>
      <c r="B1214" s="22" t="s">
        <v>3197</v>
      </c>
      <c r="C1214" s="17">
        <v>7</v>
      </c>
      <c r="D1214" s="1" t="s">
        <v>789</v>
      </c>
      <c r="E1214" s="1" t="s">
        <v>1177</v>
      </c>
      <c r="F1214" s="1" t="s">
        <v>5737</v>
      </c>
      <c r="G1214" s="1" t="s">
        <v>636</v>
      </c>
      <c r="H1214" s="21">
        <v>0</v>
      </c>
      <c r="I1214" s="21">
        <v>0</v>
      </c>
      <c r="J1214" s="1" t="s">
        <v>258</v>
      </c>
      <c r="K1214" s="1" t="s">
        <v>259</v>
      </c>
      <c r="L1214" s="1">
        <v>0</v>
      </c>
      <c r="M1214" s="1">
        <v>3</v>
      </c>
      <c r="N1214" s="1">
        <v>12</v>
      </c>
      <c r="O1214" s="1">
        <v>6</v>
      </c>
      <c r="P1214" s="1">
        <v>26</v>
      </c>
      <c r="Q1214" s="16">
        <v>268.21756904069764</v>
      </c>
      <c r="R1214" s="21">
        <v>6.0771601547918896</v>
      </c>
      <c r="S1214" s="21">
        <v>9.2835201205397926</v>
      </c>
      <c r="T1214" s="21">
        <v>3.2063599657479029</v>
      </c>
      <c r="U1214" s="21">
        <v>0.41684954230054938</v>
      </c>
      <c r="V1214" s="21">
        <v>3.6314950216968844</v>
      </c>
      <c r="W1214" s="21">
        <v>3.214645479396335</v>
      </c>
      <c r="X1214" s="13" t="s">
        <v>2351</v>
      </c>
      <c r="Y12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4" s="1">
        <v>39.927666000000002</v>
      </c>
      <c r="AA1214" s="1">
        <v>-83.819131999999996</v>
      </c>
      <c r="AB1214" s="1">
        <v>0</v>
      </c>
      <c r="AC1214" s="1">
        <v>0</v>
      </c>
    </row>
    <row r="1215" spans="1:29" x14ac:dyDescent="0.25">
      <c r="A1215" s="13">
        <v>373</v>
      </c>
      <c r="B1215" s="22" t="s">
        <v>3197</v>
      </c>
      <c r="C1215" s="17">
        <v>1</v>
      </c>
      <c r="D1215" s="1" t="s">
        <v>804</v>
      </c>
      <c r="E1215" s="1" t="s">
        <v>1178</v>
      </c>
      <c r="F1215" s="1" t="s">
        <v>5738</v>
      </c>
      <c r="G1215" s="1" t="s">
        <v>637</v>
      </c>
      <c r="H1215" s="21">
        <v>5.5010000000038417</v>
      </c>
      <c r="I1215" s="21">
        <v>0</v>
      </c>
      <c r="J1215" s="1" t="s">
        <v>258</v>
      </c>
      <c r="K1215" s="1" t="s">
        <v>259</v>
      </c>
      <c r="L1215" s="1">
        <v>0</v>
      </c>
      <c r="M1215" s="1">
        <v>0</v>
      </c>
      <c r="N1215" s="1">
        <v>10</v>
      </c>
      <c r="O1215" s="1">
        <v>9</v>
      </c>
      <c r="P1215" s="1">
        <v>100</v>
      </c>
      <c r="Q1215" s="16">
        <v>205.40625</v>
      </c>
      <c r="R1215" s="21">
        <v>10.870303911430856</v>
      </c>
      <c r="S1215" s="21">
        <v>24.412788577254961</v>
      </c>
      <c r="T1215" s="21">
        <v>13.542484665824105</v>
      </c>
      <c r="U1215" s="21">
        <v>0.74562478110353447</v>
      </c>
      <c r="V1215" s="21">
        <v>3.6311508701795092</v>
      </c>
      <c r="W1215" s="21">
        <v>2.8855260890759746</v>
      </c>
      <c r="X1215" s="13" t="s">
        <v>22</v>
      </c>
      <c r="Y12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5" s="1">
        <v>41.054113000000001</v>
      </c>
      <c r="AA1215" s="1">
        <v>-83.605838000000006</v>
      </c>
      <c r="AB1215" s="1">
        <v>0</v>
      </c>
      <c r="AC1215" s="1">
        <v>0</v>
      </c>
    </row>
    <row r="1216" spans="1:29" x14ac:dyDescent="0.25">
      <c r="A1216" s="13">
        <v>374</v>
      </c>
      <c r="B1216" s="22" t="s">
        <v>3197</v>
      </c>
      <c r="C1216" s="17">
        <v>8</v>
      </c>
      <c r="D1216" s="1" t="s">
        <v>788</v>
      </c>
      <c r="E1216" s="1" t="s">
        <v>1179</v>
      </c>
      <c r="F1216" s="1" t="s">
        <v>5486</v>
      </c>
      <c r="G1216" s="1" t="s">
        <v>638</v>
      </c>
      <c r="H1216" s="21">
        <v>3.4220000000059372</v>
      </c>
      <c r="I1216" s="21">
        <v>0</v>
      </c>
      <c r="J1216" s="1" t="s">
        <v>258</v>
      </c>
      <c r="K1216" s="1" t="s">
        <v>259</v>
      </c>
      <c r="L1216" s="1">
        <v>0</v>
      </c>
      <c r="M1216" s="1">
        <v>1</v>
      </c>
      <c r="N1216" s="1">
        <v>8</v>
      </c>
      <c r="O1216" s="1">
        <v>11</v>
      </c>
      <c r="P1216" s="1">
        <v>44</v>
      </c>
      <c r="Q1216" s="16">
        <v>190.86418968023256</v>
      </c>
      <c r="R1216" s="21">
        <v>10.041565308475775</v>
      </c>
      <c r="S1216" s="21">
        <v>12.528146954167807</v>
      </c>
      <c r="T1216" s="21">
        <v>2.4865816456920324</v>
      </c>
      <c r="U1216" s="21">
        <v>0.68877926468971662</v>
      </c>
      <c r="V1216" s="21">
        <v>3.6303588581293744</v>
      </c>
      <c r="W1216" s="21">
        <v>2.9415795934396578</v>
      </c>
      <c r="X1216" s="13" t="s">
        <v>22</v>
      </c>
      <c r="Y12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6" s="1">
        <v>39.335197000000001</v>
      </c>
      <c r="AA1216" s="1">
        <v>-84.526539</v>
      </c>
      <c r="AB1216" s="1">
        <v>0</v>
      </c>
      <c r="AC1216" s="1">
        <v>0</v>
      </c>
    </row>
    <row r="1217" spans="1:29" x14ac:dyDescent="0.25">
      <c r="A1217" s="13">
        <v>259</v>
      </c>
      <c r="B1217" s="22" t="s">
        <v>4966</v>
      </c>
      <c r="C1217" s="17">
        <v>12</v>
      </c>
      <c r="D1217" s="1" t="s">
        <v>785</v>
      </c>
      <c r="E1217" s="1" t="s">
        <v>4168</v>
      </c>
      <c r="F1217" s="1" t="s">
        <v>4169</v>
      </c>
      <c r="G1217" s="1" t="s">
        <v>4433</v>
      </c>
      <c r="H1217" s="1">
        <v>16.899999999999999</v>
      </c>
      <c r="I1217" s="1">
        <v>17.399999999999999</v>
      </c>
      <c r="J1217" s="1" t="s">
        <v>3190</v>
      </c>
      <c r="K1217" s="1" t="s">
        <v>4982</v>
      </c>
      <c r="L1217" s="1">
        <v>0</v>
      </c>
      <c r="M1217" s="1">
        <v>2</v>
      </c>
      <c r="N1217" s="1">
        <v>5</v>
      </c>
      <c r="O1217" s="1">
        <v>8</v>
      </c>
      <c r="P1217" s="1">
        <v>33</v>
      </c>
      <c r="Q1217" s="16">
        <v>192.58775436046511</v>
      </c>
      <c r="R1217" s="21">
        <v>0.54149479344960805</v>
      </c>
      <c r="S1217" s="21">
        <v>21.210520926827421</v>
      </c>
      <c r="T1217" s="21">
        <v>20.669026133377812</v>
      </c>
      <c r="U1217" s="21">
        <v>2.9952309161177363E-2</v>
      </c>
      <c r="V1217" s="21">
        <v>3.6299398440508819</v>
      </c>
      <c r="W1217" s="21">
        <v>3.5999875348897046</v>
      </c>
      <c r="X1217" s="13" t="s">
        <v>2351</v>
      </c>
      <c r="Y12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7" s="1">
        <v>41.4170573711</v>
      </c>
      <c r="AA1217" s="1">
        <v>-81.595175845399993</v>
      </c>
      <c r="AB1217" s="1">
        <v>41.417121834900001</v>
      </c>
      <c r="AC1217" s="1">
        <v>-81.5855454151</v>
      </c>
    </row>
    <row r="1218" spans="1:29" x14ac:dyDescent="0.25">
      <c r="A1218" s="13">
        <v>260</v>
      </c>
      <c r="B1218" s="22" t="s">
        <v>4966</v>
      </c>
      <c r="C1218" s="17">
        <v>6</v>
      </c>
      <c r="D1218" s="1" t="s">
        <v>784</v>
      </c>
      <c r="E1218" s="1" t="s">
        <v>4041</v>
      </c>
      <c r="F1218" s="1" t="s">
        <v>4042</v>
      </c>
      <c r="G1218" s="1" t="s">
        <v>4391</v>
      </c>
      <c r="H1218" s="1">
        <v>2.2000000000000002</v>
      </c>
      <c r="I1218" s="1">
        <v>2.7</v>
      </c>
      <c r="J1218" s="1" t="s">
        <v>3190</v>
      </c>
      <c r="K1218" s="1" t="s">
        <v>4982</v>
      </c>
      <c r="L1218" s="1">
        <v>4</v>
      </c>
      <c r="M1218" s="1">
        <v>3</v>
      </c>
      <c r="N1218" s="1">
        <v>8</v>
      </c>
      <c r="O1218" s="1">
        <v>4</v>
      </c>
      <c r="P1218" s="1">
        <v>17</v>
      </c>
      <c r="Q1218" s="16">
        <v>406.86182776162786</v>
      </c>
      <c r="R1218" s="21">
        <v>0.51658777070099027</v>
      </c>
      <c r="S1218" s="21">
        <v>14.130856259829637</v>
      </c>
      <c r="T1218" s="21">
        <v>13.614268489128646</v>
      </c>
      <c r="U1218" s="21">
        <v>2.8964289783317762E-2</v>
      </c>
      <c r="V1218" s="21">
        <v>3.6299228866676372</v>
      </c>
      <c r="W1218" s="21">
        <v>3.6009585968843196</v>
      </c>
      <c r="X1218" s="13" t="s">
        <v>2351</v>
      </c>
      <c r="Y12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8" s="1">
        <v>39.917328311200002</v>
      </c>
      <c r="AA1218" s="1">
        <v>-82.913048204099994</v>
      </c>
      <c r="AB1218" s="1">
        <v>39.916821040899997</v>
      </c>
      <c r="AC1218" s="1">
        <v>-82.903651215400004</v>
      </c>
    </row>
    <row r="1219" spans="1:29" x14ac:dyDescent="0.25">
      <c r="A1219" s="13">
        <v>375</v>
      </c>
      <c r="B1219" s="22" t="s">
        <v>3197</v>
      </c>
      <c r="C1219" s="17">
        <v>2</v>
      </c>
      <c r="D1219" s="1" t="s">
        <v>786</v>
      </c>
      <c r="E1219" s="1" t="s">
        <v>1180</v>
      </c>
      <c r="F1219" s="1" t="s">
        <v>5739</v>
      </c>
      <c r="G1219" s="1" t="s">
        <v>639</v>
      </c>
      <c r="H1219" s="21">
        <v>4.5080000000016298</v>
      </c>
      <c r="I1219" s="21">
        <v>0</v>
      </c>
      <c r="J1219" s="1" t="s">
        <v>258</v>
      </c>
      <c r="K1219" s="1" t="s">
        <v>259</v>
      </c>
      <c r="L1219" s="1">
        <v>0</v>
      </c>
      <c r="M1219" s="1">
        <v>3</v>
      </c>
      <c r="N1219" s="1">
        <v>12</v>
      </c>
      <c r="O1219" s="1">
        <v>7</v>
      </c>
      <c r="P1219" s="1">
        <v>38</v>
      </c>
      <c r="Q1219" s="16">
        <v>284.65506904069764</v>
      </c>
      <c r="R1219" s="21">
        <v>5.5620436644459916</v>
      </c>
      <c r="S1219" s="21">
        <v>11.384686031627979</v>
      </c>
      <c r="T1219" s="21">
        <v>5.8226423671819871</v>
      </c>
      <c r="U1219" s="21">
        <v>0.38151625047297766</v>
      </c>
      <c r="V1219" s="21">
        <v>3.6296496226315669</v>
      </c>
      <c r="W1219" s="21">
        <v>3.2481333721585894</v>
      </c>
      <c r="X1219" s="13" t="s">
        <v>2351</v>
      </c>
      <c r="Y12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19" s="1">
        <v>41.652971000000001</v>
      </c>
      <c r="AA1219" s="1">
        <v>-83.577735000000004</v>
      </c>
      <c r="AB1219" s="1">
        <v>0</v>
      </c>
      <c r="AC1219" s="1">
        <v>0</v>
      </c>
    </row>
    <row r="1220" spans="1:29" x14ac:dyDescent="0.25">
      <c r="A1220" s="13">
        <v>114</v>
      </c>
      <c r="B1220" s="22" t="s">
        <v>3201</v>
      </c>
      <c r="C1220" s="17">
        <v>4</v>
      </c>
      <c r="D1220" s="1" t="s">
        <v>801</v>
      </c>
      <c r="E1220" s="1" t="s">
        <v>1963</v>
      </c>
      <c r="F1220" s="1" t="s">
        <v>5326</v>
      </c>
      <c r="G1220" s="1" t="s">
        <v>1454</v>
      </c>
      <c r="H1220" s="21">
        <v>2.6520000000018626</v>
      </c>
      <c r="I1220" s="21">
        <v>0</v>
      </c>
      <c r="J1220" s="1" t="s">
        <v>258</v>
      </c>
      <c r="K1220" s="1" t="s">
        <v>259</v>
      </c>
      <c r="L1220" s="1">
        <v>0</v>
      </c>
      <c r="M1220" s="1">
        <v>1</v>
      </c>
      <c r="N1220" s="1">
        <v>5</v>
      </c>
      <c r="O1220" s="1">
        <v>13</v>
      </c>
      <c r="P1220" s="1">
        <v>61</v>
      </c>
      <c r="Q1220" s="16">
        <v>197.09856468023256</v>
      </c>
      <c r="R1220" s="21">
        <v>18.304721528823592</v>
      </c>
      <c r="S1220" s="21">
        <v>15.930637414319223</v>
      </c>
      <c r="T1220" s="21">
        <v>-2.3740841145043685</v>
      </c>
      <c r="U1220" s="21">
        <v>1.2775262714777746</v>
      </c>
      <c r="V1220" s="21">
        <v>3.6287572661172693</v>
      </c>
      <c r="W1220" s="21">
        <v>2.3512309946394945</v>
      </c>
      <c r="X1220" s="13" t="s">
        <v>22</v>
      </c>
      <c r="Y12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0" s="1">
        <v>41.024704</v>
      </c>
      <c r="AA1220" s="1">
        <v>-80.736934000000005</v>
      </c>
      <c r="AB1220" s="1">
        <v>0</v>
      </c>
      <c r="AC1220" s="1">
        <v>0</v>
      </c>
    </row>
    <row r="1221" spans="1:29" x14ac:dyDescent="0.25">
      <c r="A1221" s="13">
        <v>115</v>
      </c>
      <c r="B1221" s="22" t="s">
        <v>3201</v>
      </c>
      <c r="C1221" s="17">
        <v>4</v>
      </c>
      <c r="D1221" s="1" t="s">
        <v>800</v>
      </c>
      <c r="E1221" s="1" t="s">
        <v>1964</v>
      </c>
      <c r="F1221" s="1" t="s">
        <v>5278</v>
      </c>
      <c r="G1221" s="1" t="s">
        <v>1455</v>
      </c>
      <c r="H1221" s="21">
        <v>3.3549999999959255</v>
      </c>
      <c r="I1221" s="21">
        <v>0</v>
      </c>
      <c r="J1221" s="1" t="s">
        <v>258</v>
      </c>
      <c r="K1221" s="1" t="s">
        <v>259</v>
      </c>
      <c r="L1221" s="1">
        <v>0</v>
      </c>
      <c r="M1221" s="1">
        <v>1</v>
      </c>
      <c r="N1221" s="1">
        <v>10</v>
      </c>
      <c r="O1221" s="1">
        <v>9</v>
      </c>
      <c r="P1221" s="1">
        <v>43</v>
      </c>
      <c r="Q1221" s="16">
        <v>194.08293968023256</v>
      </c>
      <c r="R1221" s="21">
        <v>9.3938805465612525</v>
      </c>
      <c r="S1221" s="21">
        <v>12.623871617324466</v>
      </c>
      <c r="T1221" s="21">
        <v>3.229991070763214</v>
      </c>
      <c r="U1221" s="21">
        <v>0.65561932589133853</v>
      </c>
      <c r="V1221" s="21">
        <v>3.6287143580203396</v>
      </c>
      <c r="W1221" s="21">
        <v>2.9730950321290011</v>
      </c>
      <c r="X1221" s="13" t="s">
        <v>22</v>
      </c>
      <c r="Y12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1" s="1">
        <v>40.843111999999998</v>
      </c>
      <c r="AA1221" s="1">
        <v>-81.434978000000001</v>
      </c>
      <c r="AB1221" s="1">
        <v>0</v>
      </c>
      <c r="AC1221" s="1">
        <v>0</v>
      </c>
    </row>
    <row r="1222" spans="1:29" x14ac:dyDescent="0.25">
      <c r="A1222" s="13">
        <v>261</v>
      </c>
      <c r="B1222" s="22" t="s">
        <v>4966</v>
      </c>
      <c r="C1222" s="17">
        <v>6</v>
      </c>
      <c r="D1222" s="1" t="s">
        <v>784</v>
      </c>
      <c r="E1222" s="1" t="s">
        <v>4170</v>
      </c>
      <c r="F1222" s="1" t="s">
        <v>4171</v>
      </c>
      <c r="G1222" s="1" t="s">
        <v>3709</v>
      </c>
      <c r="H1222" s="1">
        <v>21.1</v>
      </c>
      <c r="I1222" s="1">
        <v>21.6</v>
      </c>
      <c r="J1222" s="1" t="s">
        <v>3190</v>
      </c>
      <c r="K1222" s="1" t="s">
        <v>4981</v>
      </c>
      <c r="L1222" s="1">
        <v>0</v>
      </c>
      <c r="M1222" s="1">
        <v>3</v>
      </c>
      <c r="N1222" s="1">
        <v>3</v>
      </c>
      <c r="O1222" s="1">
        <v>3</v>
      </c>
      <c r="P1222" s="1">
        <v>11</v>
      </c>
      <c r="Q1222" s="16">
        <v>180.98319404069767</v>
      </c>
      <c r="R1222" s="21">
        <v>2.092598847547456</v>
      </c>
      <c r="S1222" s="21">
        <v>8.8893200564470618</v>
      </c>
      <c r="T1222" s="21">
        <v>6.7967212088996058</v>
      </c>
      <c r="U1222" s="21">
        <v>0.12539420076120175</v>
      </c>
      <c r="V1222" s="21">
        <v>3.626367618691706</v>
      </c>
      <c r="W1222" s="21">
        <v>3.5009734179305041</v>
      </c>
      <c r="X1222" s="13" t="s">
        <v>2351</v>
      </c>
      <c r="Y12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2" s="1">
        <v>40.090688608299999</v>
      </c>
      <c r="AA1222" s="1">
        <v>-82.809953715299997</v>
      </c>
      <c r="AB1222" s="1">
        <v>40.089233728099998</v>
      </c>
      <c r="AC1222" s="1">
        <v>-82.800816552599997</v>
      </c>
    </row>
    <row r="1223" spans="1:29" x14ac:dyDescent="0.25">
      <c r="A1223" s="13">
        <v>376</v>
      </c>
      <c r="B1223" s="22" t="s">
        <v>3197</v>
      </c>
      <c r="C1223" s="17">
        <v>4</v>
      </c>
      <c r="D1223" s="1" t="s">
        <v>795</v>
      </c>
      <c r="E1223" s="1" t="s">
        <v>1181</v>
      </c>
      <c r="F1223" s="1" t="s">
        <v>5740</v>
      </c>
      <c r="G1223" s="1" t="s">
        <v>640</v>
      </c>
      <c r="H1223" s="21">
        <v>5.2066584840125874</v>
      </c>
      <c r="I1223" s="21">
        <v>0</v>
      </c>
      <c r="J1223" s="1" t="s">
        <v>258</v>
      </c>
      <c r="K1223" s="1" t="s">
        <v>259</v>
      </c>
      <c r="L1223" s="1">
        <v>0</v>
      </c>
      <c r="M1223" s="1">
        <v>0</v>
      </c>
      <c r="N1223" s="1">
        <v>11</v>
      </c>
      <c r="O1223" s="1">
        <v>10</v>
      </c>
      <c r="P1223" s="1">
        <v>65</v>
      </c>
      <c r="Q1223" s="16">
        <v>181.390625</v>
      </c>
      <c r="R1223" s="21">
        <v>6.7588974018787331</v>
      </c>
      <c r="S1223" s="21">
        <v>16.633513958000957</v>
      </c>
      <c r="T1223" s="21">
        <v>9.8746165561222234</v>
      </c>
      <c r="U1223" s="21">
        <v>0.46361182142088941</v>
      </c>
      <c r="V1223" s="21">
        <v>3.6192155328990543</v>
      </c>
      <c r="W1223" s="21">
        <v>3.155603711478165</v>
      </c>
      <c r="X1223" s="13" t="s">
        <v>2351</v>
      </c>
      <c r="Y12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3" s="1">
        <v>41.029147999999999</v>
      </c>
      <c r="AA1223" s="1">
        <v>-81.588544999999996</v>
      </c>
      <c r="AB1223" s="1">
        <v>0</v>
      </c>
      <c r="AC1223" s="1">
        <v>0</v>
      </c>
    </row>
    <row r="1224" spans="1:29" x14ac:dyDescent="0.25">
      <c r="A1224" s="13">
        <v>116</v>
      </c>
      <c r="B1224" s="22" t="s">
        <v>3201</v>
      </c>
      <c r="C1224" s="17">
        <v>3</v>
      </c>
      <c r="D1224" s="1" t="s">
        <v>802</v>
      </c>
      <c r="E1224" s="1" t="s">
        <v>1965</v>
      </c>
      <c r="F1224" s="1" t="s">
        <v>5327</v>
      </c>
      <c r="G1224" s="1" t="s">
        <v>1456</v>
      </c>
      <c r="H1224" s="21">
        <v>1.5259999999980209</v>
      </c>
      <c r="I1224" s="21">
        <v>0</v>
      </c>
      <c r="J1224" s="1" t="s">
        <v>258</v>
      </c>
      <c r="K1224" s="1" t="s">
        <v>259</v>
      </c>
      <c r="L1224" s="1">
        <v>0</v>
      </c>
      <c r="M1224" s="1">
        <v>0</v>
      </c>
      <c r="N1224" s="1">
        <v>11</v>
      </c>
      <c r="O1224" s="1">
        <v>10</v>
      </c>
      <c r="P1224" s="1">
        <v>41</v>
      </c>
      <c r="Q1224" s="16">
        <v>157.390625</v>
      </c>
      <c r="R1224" s="21">
        <v>6.8425536573778256</v>
      </c>
      <c r="S1224" s="21">
        <v>12.275026173232407</v>
      </c>
      <c r="T1224" s="21">
        <v>5.432472515854581</v>
      </c>
      <c r="U1224" s="21">
        <v>0.4775566810744214</v>
      </c>
      <c r="V1224" s="21">
        <v>3.61746346378031</v>
      </c>
      <c r="W1224" s="21">
        <v>3.1399067827058884</v>
      </c>
      <c r="X1224" s="13" t="s">
        <v>2351</v>
      </c>
      <c r="Y12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4" s="1">
        <v>40.776808000000003</v>
      </c>
      <c r="AA1224" s="1">
        <v>-82.474765000000005</v>
      </c>
      <c r="AB1224" s="1">
        <v>0</v>
      </c>
      <c r="AC1224" s="1">
        <v>0</v>
      </c>
    </row>
    <row r="1225" spans="1:29" x14ac:dyDescent="0.25">
      <c r="A1225" s="13">
        <v>377</v>
      </c>
      <c r="B1225" s="22" t="s">
        <v>3197</v>
      </c>
      <c r="C1225" s="17">
        <v>12</v>
      </c>
      <c r="D1225" s="1" t="s">
        <v>785</v>
      </c>
      <c r="E1225" s="1" t="s">
        <v>1182</v>
      </c>
      <c r="F1225" s="1" t="s">
        <v>5741</v>
      </c>
      <c r="G1225" s="1" t="s">
        <v>641</v>
      </c>
      <c r="H1225" s="21">
        <v>15.103000000002794</v>
      </c>
      <c r="I1225" s="21">
        <v>0</v>
      </c>
      <c r="J1225" s="1" t="s">
        <v>258</v>
      </c>
      <c r="K1225" s="1" t="s">
        <v>261</v>
      </c>
      <c r="L1225" s="1">
        <v>0</v>
      </c>
      <c r="M1225" s="1">
        <v>0</v>
      </c>
      <c r="N1225" s="1">
        <v>6</v>
      </c>
      <c r="O1225" s="1">
        <v>16</v>
      </c>
      <c r="P1225" s="1">
        <v>52</v>
      </c>
      <c r="Q1225" s="16">
        <v>162.28125</v>
      </c>
      <c r="R1225" s="21">
        <v>4.8578095473496958</v>
      </c>
      <c r="S1225" s="21">
        <v>14.504557198677022</v>
      </c>
      <c r="T1225" s="21">
        <v>9.6467476513273258</v>
      </c>
      <c r="U1225" s="21">
        <v>0.33767349291651061</v>
      </c>
      <c r="V1225" s="21">
        <v>3.6173151030432784</v>
      </c>
      <c r="W1225" s="21">
        <v>3.2796416101267676</v>
      </c>
      <c r="X1225" s="13" t="s">
        <v>2351</v>
      </c>
      <c r="Y12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5" s="1">
        <v>41.497104999999998</v>
      </c>
      <c r="AA1225" s="1">
        <v>-81.698667</v>
      </c>
      <c r="AB1225" s="1">
        <v>0</v>
      </c>
      <c r="AC1225" s="1">
        <v>0</v>
      </c>
    </row>
    <row r="1226" spans="1:29" x14ac:dyDescent="0.25">
      <c r="A1226" s="13">
        <v>262</v>
      </c>
      <c r="B1226" s="22" t="s">
        <v>4966</v>
      </c>
      <c r="C1226" s="17">
        <v>8</v>
      </c>
      <c r="D1226" s="1" t="s">
        <v>787</v>
      </c>
      <c r="E1226" s="1" t="s">
        <v>4172</v>
      </c>
      <c r="F1226" s="1" t="s">
        <v>4173</v>
      </c>
      <c r="G1226" s="1" t="s">
        <v>3705</v>
      </c>
      <c r="H1226" s="1">
        <v>2.6</v>
      </c>
      <c r="I1226" s="1">
        <v>3.1</v>
      </c>
      <c r="J1226" s="1" t="s">
        <v>3190</v>
      </c>
      <c r="K1226" s="1" t="s">
        <v>4982</v>
      </c>
      <c r="L1226" s="1">
        <v>0</v>
      </c>
      <c r="M1226" s="1">
        <v>2</v>
      </c>
      <c r="N1226" s="1">
        <v>8</v>
      </c>
      <c r="O1226" s="1">
        <v>8</v>
      </c>
      <c r="P1226" s="1">
        <v>43</v>
      </c>
      <c r="Q1226" s="16">
        <v>222.22837936046511</v>
      </c>
      <c r="R1226" s="21">
        <v>0.62415646196715313</v>
      </c>
      <c r="S1226" s="21">
        <v>22.118221927118178</v>
      </c>
      <c r="T1226" s="21">
        <v>21.494065465151024</v>
      </c>
      <c r="U1226" s="21">
        <v>3.4979365791221205E-2</v>
      </c>
      <c r="V1226" s="21">
        <v>3.6163061934145753</v>
      </c>
      <c r="W1226" s="21">
        <v>3.5813268276233541</v>
      </c>
      <c r="X1226" s="13" t="s">
        <v>2351</v>
      </c>
      <c r="Y12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6" s="1">
        <v>39.097993473000002</v>
      </c>
      <c r="AA1226" s="1">
        <v>-84.387178548500003</v>
      </c>
      <c r="AB1226" s="1">
        <v>39.090819209499998</v>
      </c>
      <c r="AC1226" s="1">
        <v>-84.386528841100002</v>
      </c>
    </row>
    <row r="1227" spans="1:29" x14ac:dyDescent="0.25">
      <c r="A1227" s="13">
        <v>378</v>
      </c>
      <c r="B1227" s="22" t="s">
        <v>3197</v>
      </c>
      <c r="C1227" s="17">
        <v>2</v>
      </c>
      <c r="D1227" s="1" t="s">
        <v>786</v>
      </c>
      <c r="E1227" s="1" t="s">
        <v>1183</v>
      </c>
      <c r="F1227" s="1" t="s">
        <v>5564</v>
      </c>
      <c r="G1227" s="1" t="s">
        <v>642</v>
      </c>
      <c r="H1227" s="21">
        <v>4.0050000000046566</v>
      </c>
      <c r="I1227" s="21">
        <v>0</v>
      </c>
      <c r="J1227" s="1" t="s">
        <v>258</v>
      </c>
      <c r="K1227" s="1" t="s">
        <v>259</v>
      </c>
      <c r="L1227" s="1">
        <v>0</v>
      </c>
      <c r="M1227" s="1">
        <v>1</v>
      </c>
      <c r="N1227" s="1">
        <v>7</v>
      </c>
      <c r="O1227" s="1">
        <v>14</v>
      </c>
      <c r="P1227" s="1">
        <v>51</v>
      </c>
      <c r="Q1227" s="16">
        <v>204.62981468023256</v>
      </c>
      <c r="R1227" s="21">
        <v>4.2193077370577141</v>
      </c>
      <c r="S1227" s="21">
        <v>14.334152842248555</v>
      </c>
      <c r="T1227" s="21">
        <v>10.114845105190842</v>
      </c>
      <c r="U1227" s="21">
        <v>0.28941420897568976</v>
      </c>
      <c r="V1227" s="21">
        <v>3.6134025597674309</v>
      </c>
      <c r="W1227" s="21">
        <v>3.3239883507917409</v>
      </c>
      <c r="X1227" s="13" t="s">
        <v>2351</v>
      </c>
      <c r="Y12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7" s="1">
        <v>41.638589000000003</v>
      </c>
      <c r="AA1227" s="1">
        <v>-83.684289000000007</v>
      </c>
      <c r="AB1227" s="1">
        <v>0</v>
      </c>
      <c r="AC1227" s="1">
        <v>0</v>
      </c>
    </row>
    <row r="1228" spans="1:29" x14ac:dyDescent="0.25">
      <c r="A1228" s="13">
        <v>379</v>
      </c>
      <c r="B1228" s="22" t="s">
        <v>3197</v>
      </c>
      <c r="C1228" s="17">
        <v>12</v>
      </c>
      <c r="D1228" s="1" t="s">
        <v>785</v>
      </c>
      <c r="E1228" s="1" t="s">
        <v>1184</v>
      </c>
      <c r="F1228" s="1" t="s">
        <v>5742</v>
      </c>
      <c r="G1228" s="1" t="s">
        <v>643</v>
      </c>
      <c r="H1228" s="21">
        <v>1.1539999999949941</v>
      </c>
      <c r="I1228" s="21">
        <v>0</v>
      </c>
      <c r="J1228" s="1" t="s">
        <v>258</v>
      </c>
      <c r="K1228" s="1" t="s">
        <v>259</v>
      </c>
      <c r="L1228" s="1">
        <v>0</v>
      </c>
      <c r="M1228" s="1">
        <v>1</v>
      </c>
      <c r="N1228" s="1">
        <v>10</v>
      </c>
      <c r="O1228" s="1">
        <v>9</v>
      </c>
      <c r="P1228" s="1">
        <v>21</v>
      </c>
      <c r="Q1228" s="16">
        <v>172.08293968023256</v>
      </c>
      <c r="R1228" s="21">
        <v>7.9216821011097718</v>
      </c>
      <c r="S1228" s="21">
        <v>8.1989598583816328</v>
      </c>
      <c r="T1228" s="21">
        <v>0.27727775727186099</v>
      </c>
      <c r="U1228" s="21">
        <v>0.54337050102164763</v>
      </c>
      <c r="V1228" s="21">
        <v>3.6124920700353158</v>
      </c>
      <c r="W1228" s="21">
        <v>3.0691215690136682</v>
      </c>
      <c r="X1228" s="13" t="s">
        <v>2351</v>
      </c>
      <c r="Y12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8" s="1">
        <v>41.409514000000001</v>
      </c>
      <c r="AA1228" s="1">
        <v>-81.537210999999999</v>
      </c>
      <c r="AB1228" s="1">
        <v>0</v>
      </c>
      <c r="AC1228" s="1">
        <v>0</v>
      </c>
    </row>
    <row r="1229" spans="1:29" x14ac:dyDescent="0.25">
      <c r="A1229" s="13">
        <v>117</v>
      </c>
      <c r="B1229" s="22" t="s">
        <v>3201</v>
      </c>
      <c r="C1229" s="17">
        <v>8</v>
      </c>
      <c r="D1229" s="1" t="s">
        <v>788</v>
      </c>
      <c r="E1229" s="1" t="s">
        <v>1966</v>
      </c>
      <c r="F1229" s="1" t="s">
        <v>5328</v>
      </c>
      <c r="G1229" s="1" t="s">
        <v>1457</v>
      </c>
      <c r="H1229" s="21">
        <v>0.51499999999941792</v>
      </c>
      <c r="I1229" s="21">
        <v>0</v>
      </c>
      <c r="J1229" s="1" t="s">
        <v>258</v>
      </c>
      <c r="K1229" s="1" t="s">
        <v>261</v>
      </c>
      <c r="L1229" s="1">
        <v>0</v>
      </c>
      <c r="M1229" s="1">
        <v>1</v>
      </c>
      <c r="N1229" s="1">
        <v>7</v>
      </c>
      <c r="O1229" s="1">
        <v>10</v>
      </c>
      <c r="P1229" s="1">
        <v>43</v>
      </c>
      <c r="Q1229" s="16">
        <v>178.87981468023256</v>
      </c>
      <c r="R1229" s="21">
        <v>10.921847999908124</v>
      </c>
      <c r="S1229" s="21">
        <v>13.210373213673938</v>
      </c>
      <c r="T1229" s="21">
        <v>2.2885252137658139</v>
      </c>
      <c r="U1229" s="21">
        <v>0.8022481731230342</v>
      </c>
      <c r="V1229" s="21">
        <v>3.6101950155541274</v>
      </c>
      <c r="W1229" s="21">
        <v>2.8079468424310932</v>
      </c>
      <c r="X1229" s="13" t="s">
        <v>22</v>
      </c>
      <c r="Y12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29" s="1">
        <v>39.329563999999998</v>
      </c>
      <c r="AA1229" s="1">
        <v>-84.435085999999998</v>
      </c>
      <c r="AB1229" s="1">
        <v>0</v>
      </c>
      <c r="AC1229" s="1">
        <v>0</v>
      </c>
    </row>
    <row r="1230" spans="1:29" x14ac:dyDescent="0.25">
      <c r="A1230" s="13">
        <v>410</v>
      </c>
      <c r="B1230" s="22" t="s">
        <v>4937</v>
      </c>
      <c r="C1230" s="17">
        <v>8</v>
      </c>
      <c r="D1230" s="1" t="s">
        <v>806</v>
      </c>
      <c r="E1230" s="1" t="s">
        <v>3852</v>
      </c>
      <c r="F1230" s="1" t="s">
        <v>4548</v>
      </c>
      <c r="G1230" s="1" t="s">
        <v>3918</v>
      </c>
      <c r="H1230" s="1">
        <v>5.7</v>
      </c>
      <c r="I1230" s="1">
        <v>6.2</v>
      </c>
      <c r="J1230" s="1" t="s">
        <v>3190</v>
      </c>
      <c r="K1230" s="1" t="s">
        <v>4986</v>
      </c>
      <c r="L1230" s="1">
        <v>0</v>
      </c>
      <c r="M1230" s="1">
        <v>0</v>
      </c>
      <c r="N1230" s="1">
        <v>9</v>
      </c>
      <c r="O1230" s="1">
        <v>4</v>
      </c>
      <c r="P1230" s="1">
        <v>11</v>
      </c>
      <c r="Q1230" s="16">
        <v>87.671875</v>
      </c>
      <c r="R1230" s="21">
        <v>0.87845654702460729</v>
      </c>
      <c r="S1230" s="21">
        <v>9.6397535037773157</v>
      </c>
      <c r="T1230" s="21">
        <v>8.7612969567527088</v>
      </c>
      <c r="U1230" s="21">
        <v>4.6860382476893225E-2</v>
      </c>
      <c r="V1230" s="21">
        <v>3.6097795478519674</v>
      </c>
      <c r="W1230" s="21">
        <v>3.562919165375074</v>
      </c>
      <c r="X1230" s="13" t="s">
        <v>2351</v>
      </c>
      <c r="Y12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0" s="1">
        <v>39.515017764200003</v>
      </c>
      <c r="AA1230" s="1">
        <v>-84.321094529899995</v>
      </c>
      <c r="AB1230" s="1">
        <v>39.521852664999997</v>
      </c>
      <c r="AC1230" s="1">
        <v>-84.318089266399994</v>
      </c>
    </row>
    <row r="1231" spans="1:29" x14ac:dyDescent="0.25">
      <c r="A1231" s="13">
        <v>263</v>
      </c>
      <c r="B1231" s="22" t="s">
        <v>4966</v>
      </c>
      <c r="C1231" s="17">
        <v>6</v>
      </c>
      <c r="D1231" s="1" t="s">
        <v>784</v>
      </c>
      <c r="E1231" s="1" t="s">
        <v>4174</v>
      </c>
      <c r="F1231" s="1" t="s">
        <v>4175</v>
      </c>
      <c r="G1231" s="1" t="s">
        <v>4434</v>
      </c>
      <c r="H1231" s="1">
        <v>0.1</v>
      </c>
      <c r="I1231" s="1">
        <v>0.6</v>
      </c>
      <c r="J1231" s="1" t="s">
        <v>3190</v>
      </c>
      <c r="K1231" s="1" t="s">
        <v>4983</v>
      </c>
      <c r="L1231" s="1">
        <v>0</v>
      </c>
      <c r="M1231" s="1">
        <v>1</v>
      </c>
      <c r="N1231" s="1">
        <v>13</v>
      </c>
      <c r="O1231" s="1">
        <v>5</v>
      </c>
      <c r="P1231" s="1">
        <v>36</v>
      </c>
      <c r="Q1231" s="16">
        <v>188.97356468023256</v>
      </c>
      <c r="R1231" s="21">
        <v>0.49297951917085225</v>
      </c>
      <c r="S1231" s="21">
        <v>21.195981226143619</v>
      </c>
      <c r="T1231" s="21">
        <v>20.703001706972767</v>
      </c>
      <c r="U1231" s="21">
        <v>2.7172442445610338E-2</v>
      </c>
      <c r="V1231" s="21">
        <v>3.6076995056636223</v>
      </c>
      <c r="W1231" s="21">
        <v>3.5805270632180122</v>
      </c>
      <c r="X1231" s="13" t="s">
        <v>2351</v>
      </c>
      <c r="Y12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1" s="1">
        <v>40.014883095199998</v>
      </c>
      <c r="AA1231" s="1">
        <v>-82.995796251499996</v>
      </c>
      <c r="AB1231" s="1">
        <v>40.014502267200001</v>
      </c>
      <c r="AC1231" s="1">
        <v>-82.986382880199997</v>
      </c>
    </row>
    <row r="1232" spans="1:29" x14ac:dyDescent="0.25">
      <c r="A1232" s="13">
        <v>411</v>
      </c>
      <c r="B1232" s="22" t="s">
        <v>4937</v>
      </c>
      <c r="C1232" s="17">
        <v>7</v>
      </c>
      <c r="D1232" s="1" t="s">
        <v>3196</v>
      </c>
      <c r="E1232" s="1" t="s">
        <v>3910</v>
      </c>
      <c r="F1232" s="1" t="s">
        <v>3911</v>
      </c>
      <c r="G1232" s="1" t="s">
        <v>3916</v>
      </c>
      <c r="H1232" s="1">
        <v>16.5</v>
      </c>
      <c r="I1232" s="1">
        <v>17</v>
      </c>
      <c r="J1232" s="1" t="s">
        <v>3190</v>
      </c>
      <c r="K1232" s="1" t="s">
        <v>4989</v>
      </c>
      <c r="L1232" s="1">
        <v>0</v>
      </c>
      <c r="M1232" s="1">
        <v>2</v>
      </c>
      <c r="N1232" s="1">
        <v>8</v>
      </c>
      <c r="O1232" s="1">
        <v>4</v>
      </c>
      <c r="P1232" s="1">
        <v>20</v>
      </c>
      <c r="Q1232" s="16">
        <v>181.47837936046511</v>
      </c>
      <c r="R1232" s="21">
        <v>0.78786566367737354</v>
      </c>
      <c r="S1232" s="21">
        <v>13.686280513426887</v>
      </c>
      <c r="T1232" s="21">
        <v>12.898414849749514</v>
      </c>
      <c r="U1232" s="21">
        <v>6.2009046914577565E-2</v>
      </c>
      <c r="V1232" s="21">
        <v>3.6075287595833152</v>
      </c>
      <c r="W1232" s="21">
        <v>3.5455197126687374</v>
      </c>
      <c r="X1232" s="13" t="s">
        <v>2351</v>
      </c>
      <c r="Y12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2" s="1">
        <v>39.865604443400002</v>
      </c>
      <c r="AA1232" s="1">
        <v>-84.183638477100004</v>
      </c>
      <c r="AB1232" s="1">
        <v>39.8661170711</v>
      </c>
      <c r="AC1232" s="1">
        <v>-84.174251378899996</v>
      </c>
    </row>
    <row r="1233" spans="1:29" x14ac:dyDescent="0.25">
      <c r="A1233" s="13">
        <v>380</v>
      </c>
      <c r="B1233" s="22" t="s">
        <v>3197</v>
      </c>
      <c r="C1233" s="17">
        <v>8</v>
      </c>
      <c r="D1233" s="1" t="s">
        <v>787</v>
      </c>
      <c r="E1233" s="1" t="s">
        <v>1185</v>
      </c>
      <c r="F1233" s="1" t="s">
        <v>5743</v>
      </c>
      <c r="G1233" s="1" t="s">
        <v>644</v>
      </c>
      <c r="H1233" s="21">
        <v>0</v>
      </c>
      <c r="I1233" s="21">
        <v>0</v>
      </c>
      <c r="J1233" s="1" t="s">
        <v>258</v>
      </c>
      <c r="K1233" s="1" t="s">
        <v>259</v>
      </c>
      <c r="L1233" s="1">
        <v>0</v>
      </c>
      <c r="M1233" s="1">
        <v>2</v>
      </c>
      <c r="N1233" s="1">
        <v>9</v>
      </c>
      <c r="O1233" s="1">
        <v>8</v>
      </c>
      <c r="P1233" s="1">
        <v>45</v>
      </c>
      <c r="Q1233" s="16">
        <v>230.77525436046511</v>
      </c>
      <c r="R1233" s="21">
        <v>13.765855698490951</v>
      </c>
      <c r="S1233" s="21">
        <v>12.802080498396226</v>
      </c>
      <c r="T1233" s="21">
        <v>-0.96377520009472484</v>
      </c>
      <c r="U1233" s="21">
        <v>0.94423883872250325</v>
      </c>
      <c r="V1233" s="21">
        <v>3.6065621339202352</v>
      </c>
      <c r="W1233" s="21">
        <v>2.6623232951977318</v>
      </c>
      <c r="X1233" s="13" t="s">
        <v>22</v>
      </c>
      <c r="Y12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3" s="1">
        <v>39.149683000000003</v>
      </c>
      <c r="AA1233" s="1">
        <v>-84.511194000000003</v>
      </c>
      <c r="AB1233" s="1">
        <v>0</v>
      </c>
      <c r="AC1233" s="1">
        <v>0</v>
      </c>
    </row>
    <row r="1234" spans="1:29" x14ac:dyDescent="0.25">
      <c r="A1234" s="13">
        <v>412</v>
      </c>
      <c r="B1234" s="22" t="s">
        <v>4937</v>
      </c>
      <c r="C1234" s="17">
        <v>12</v>
      </c>
      <c r="D1234" s="1" t="s">
        <v>785</v>
      </c>
      <c r="E1234" s="1" t="s">
        <v>4504</v>
      </c>
      <c r="F1234" s="1" t="s">
        <v>4514</v>
      </c>
      <c r="G1234" s="1" t="s">
        <v>3920</v>
      </c>
      <c r="H1234" s="1">
        <v>12</v>
      </c>
      <c r="I1234" s="1">
        <v>12.5</v>
      </c>
      <c r="J1234" s="1" t="s">
        <v>3190</v>
      </c>
      <c r="K1234" s="1" t="s">
        <v>4985</v>
      </c>
      <c r="L1234" s="1">
        <v>1</v>
      </c>
      <c r="M1234" s="1">
        <v>2</v>
      </c>
      <c r="N1234" s="1">
        <v>1</v>
      </c>
      <c r="O1234" s="1">
        <v>10</v>
      </c>
      <c r="P1234" s="1">
        <v>22</v>
      </c>
      <c r="Q1234" s="16">
        <v>209.95194404069767</v>
      </c>
      <c r="R1234" s="21">
        <v>1.4117478495741904</v>
      </c>
      <c r="S1234" s="21">
        <v>14.407317979051596</v>
      </c>
      <c r="T1234" s="21">
        <v>12.995570129477406</v>
      </c>
      <c r="U1234" s="21">
        <v>0.10739369675999209</v>
      </c>
      <c r="V1234" s="21">
        <v>3.6057010591988088</v>
      </c>
      <c r="W1234" s="21">
        <v>3.4983073624388168</v>
      </c>
      <c r="X1234" s="13" t="s">
        <v>2351</v>
      </c>
      <c r="Y12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4" s="1">
        <v>41.4701542675</v>
      </c>
      <c r="AA1234" s="1">
        <v>-81.743227675200004</v>
      </c>
      <c r="AB1234" s="1">
        <v>41.4713811648</v>
      </c>
      <c r="AC1234" s="1">
        <v>-81.7337578331</v>
      </c>
    </row>
    <row r="1235" spans="1:29" x14ac:dyDescent="0.25">
      <c r="A1235" s="13">
        <v>1</v>
      </c>
      <c r="B1235" s="22" t="s">
        <v>3200</v>
      </c>
      <c r="C1235" s="17">
        <v>6</v>
      </c>
      <c r="D1235" s="1" t="s">
        <v>799</v>
      </c>
      <c r="E1235" s="1" t="s">
        <v>3085</v>
      </c>
      <c r="F1235" s="1" t="s">
        <v>4993</v>
      </c>
      <c r="G1235" s="1" t="s">
        <v>2390</v>
      </c>
      <c r="H1235" s="21">
        <v>0.30899999999382999</v>
      </c>
      <c r="I1235" s="21">
        <v>0</v>
      </c>
      <c r="J1235" s="1" t="s">
        <v>258</v>
      </c>
      <c r="K1235" s="1" t="s">
        <v>2803</v>
      </c>
      <c r="L1235" s="1">
        <v>0</v>
      </c>
      <c r="M1235" s="1">
        <v>7</v>
      </c>
      <c r="N1235" s="1">
        <v>25</v>
      </c>
      <c r="O1235" s="1">
        <v>9</v>
      </c>
      <c r="P1235" s="1">
        <v>18</v>
      </c>
      <c r="Q1235" s="16">
        <v>541.34620276162786</v>
      </c>
      <c r="R1235" s="21">
        <v>0.1279444119747751</v>
      </c>
      <c r="S1235" s="21">
        <v>5.1433181083428527</v>
      </c>
      <c r="T1235" s="21">
        <v>5.0153736963680773</v>
      </c>
      <c r="U1235" s="21">
        <v>9.2086225154193221E-2</v>
      </c>
      <c r="V1235" s="21">
        <v>3.6025704268544994</v>
      </c>
      <c r="W1235" s="21">
        <v>3.5104842017003062</v>
      </c>
      <c r="X1235" s="13" t="s">
        <v>2351</v>
      </c>
      <c r="Y12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5" s="1">
        <v>40.132399999999997</v>
      </c>
      <c r="AA1235" s="1">
        <v>-82.809748999999996</v>
      </c>
      <c r="AB1235" s="23">
        <v>0</v>
      </c>
      <c r="AC1235" s="23">
        <v>0</v>
      </c>
    </row>
    <row r="1236" spans="1:29" x14ac:dyDescent="0.25">
      <c r="A1236" s="13">
        <v>264</v>
      </c>
      <c r="B1236" s="22" t="s">
        <v>4966</v>
      </c>
      <c r="C1236" s="17">
        <v>12</v>
      </c>
      <c r="D1236" s="1" t="s">
        <v>785</v>
      </c>
      <c r="E1236" s="1" t="s">
        <v>3477</v>
      </c>
      <c r="F1236" s="1" t="s">
        <v>4176</v>
      </c>
      <c r="G1236" s="1" t="s">
        <v>3743</v>
      </c>
      <c r="H1236" s="1">
        <v>7.3</v>
      </c>
      <c r="I1236" s="1">
        <v>7.8</v>
      </c>
      <c r="J1236" s="1" t="s">
        <v>3190</v>
      </c>
      <c r="K1236" s="1" t="s">
        <v>4982</v>
      </c>
      <c r="L1236" s="1">
        <v>0</v>
      </c>
      <c r="M1236" s="1">
        <v>0</v>
      </c>
      <c r="N1236" s="1">
        <v>6</v>
      </c>
      <c r="O1236" s="1">
        <v>10</v>
      </c>
      <c r="P1236" s="1">
        <v>39</v>
      </c>
      <c r="Q1236" s="16">
        <v>122.65625</v>
      </c>
      <c r="R1236" s="21">
        <v>0.79194366064065902</v>
      </c>
      <c r="S1236" s="21">
        <v>20.401978315699075</v>
      </c>
      <c r="T1236" s="21">
        <v>19.610034655058417</v>
      </c>
      <c r="U1236" s="21">
        <v>4.4356842765974111E-2</v>
      </c>
      <c r="V1236" s="21">
        <v>3.6019704075281229</v>
      </c>
      <c r="W1236" s="21">
        <v>3.557613564762149</v>
      </c>
      <c r="X1236" s="13" t="s">
        <v>2351</v>
      </c>
      <c r="Y12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6" s="1">
        <v>41.3790987458</v>
      </c>
      <c r="AA1236" s="1">
        <v>-81.7347062196</v>
      </c>
      <c r="AB1236" s="1">
        <v>41.386328041299997</v>
      </c>
      <c r="AC1236" s="1">
        <v>-81.734638853999996</v>
      </c>
    </row>
    <row r="1237" spans="1:29" x14ac:dyDescent="0.25">
      <c r="A1237" s="13">
        <v>381</v>
      </c>
      <c r="B1237" s="22" t="s">
        <v>3197</v>
      </c>
      <c r="C1237" s="17">
        <v>4</v>
      </c>
      <c r="D1237" s="1" t="s">
        <v>795</v>
      </c>
      <c r="E1237" s="1" t="s">
        <v>1186</v>
      </c>
      <c r="F1237" s="1" t="s">
        <v>5440</v>
      </c>
      <c r="G1237" s="1" t="s">
        <v>645</v>
      </c>
      <c r="H1237" s="21">
        <v>11.718999999997322</v>
      </c>
      <c r="I1237" s="21">
        <v>0</v>
      </c>
      <c r="J1237" s="1" t="s">
        <v>258</v>
      </c>
      <c r="K1237" s="1" t="s">
        <v>261</v>
      </c>
      <c r="L1237" s="1">
        <v>0</v>
      </c>
      <c r="M1237" s="1">
        <v>0</v>
      </c>
      <c r="N1237" s="1">
        <v>4</v>
      </c>
      <c r="O1237" s="1">
        <v>16</v>
      </c>
      <c r="P1237" s="1">
        <v>62</v>
      </c>
      <c r="Q1237" s="16">
        <v>159.1875</v>
      </c>
      <c r="R1237" s="21">
        <v>7.0166098595422826</v>
      </c>
      <c r="S1237" s="21">
        <v>16.715670320722843</v>
      </c>
      <c r="T1237" s="21">
        <v>9.6990604611805615</v>
      </c>
      <c r="U1237" s="21">
        <v>0.48773488063086284</v>
      </c>
      <c r="V1237" s="21">
        <v>3.6013173204802515</v>
      </c>
      <c r="W1237" s="21">
        <v>3.1135824398493885</v>
      </c>
      <c r="X1237" s="13" t="s">
        <v>2351</v>
      </c>
      <c r="Y12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7" s="1">
        <v>41.070191000000001</v>
      </c>
      <c r="AA1237" s="1">
        <v>-81.487877999999995</v>
      </c>
      <c r="AB1237" s="1">
        <v>0</v>
      </c>
      <c r="AC1237" s="1">
        <v>0</v>
      </c>
    </row>
    <row r="1238" spans="1:29" x14ac:dyDescent="0.25">
      <c r="A1238" s="13">
        <v>382</v>
      </c>
      <c r="B1238" s="22" t="s">
        <v>3197</v>
      </c>
      <c r="C1238" s="17">
        <v>6</v>
      </c>
      <c r="D1238" s="1" t="s">
        <v>784</v>
      </c>
      <c r="E1238" s="1" t="s">
        <v>1187</v>
      </c>
      <c r="F1238" s="1" t="s">
        <v>5744</v>
      </c>
      <c r="G1238" s="1" t="s">
        <v>646</v>
      </c>
      <c r="H1238" s="21">
        <v>0.17200000000593718</v>
      </c>
      <c r="I1238" s="21">
        <v>0</v>
      </c>
      <c r="J1238" s="1" t="s">
        <v>258</v>
      </c>
      <c r="K1238" s="1" t="s">
        <v>259</v>
      </c>
      <c r="L1238" s="1">
        <v>1</v>
      </c>
      <c r="M1238" s="1">
        <v>1</v>
      </c>
      <c r="N1238" s="1">
        <v>12</v>
      </c>
      <c r="O1238" s="1">
        <v>5</v>
      </c>
      <c r="P1238" s="1">
        <v>34</v>
      </c>
      <c r="Q1238" s="16">
        <v>226.10337936046511</v>
      </c>
      <c r="R1238" s="21">
        <v>13.730715010035597</v>
      </c>
      <c r="S1238" s="21">
        <v>10.587930422682527</v>
      </c>
      <c r="T1238" s="21">
        <v>-3.14278458735307</v>
      </c>
      <c r="U1238" s="21">
        <v>0.94182843986421583</v>
      </c>
      <c r="V1238" s="21">
        <v>3.5999563448663578</v>
      </c>
      <c r="W1238" s="21">
        <v>2.658127905002142</v>
      </c>
      <c r="X1238" s="13" t="s">
        <v>22</v>
      </c>
      <c r="Y12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8" s="1">
        <v>39.981304000000002</v>
      </c>
      <c r="AA1238" s="1">
        <v>-82.826857000000004</v>
      </c>
      <c r="AB1238" s="1">
        <v>0</v>
      </c>
      <c r="AC1238" s="1">
        <v>0</v>
      </c>
    </row>
    <row r="1239" spans="1:29" x14ac:dyDescent="0.25">
      <c r="A1239" s="13">
        <v>118</v>
      </c>
      <c r="B1239" s="22" t="s">
        <v>3201</v>
      </c>
      <c r="C1239" s="17">
        <v>8</v>
      </c>
      <c r="D1239" s="1" t="s">
        <v>788</v>
      </c>
      <c r="E1239" s="1" t="s">
        <v>1967</v>
      </c>
      <c r="F1239" s="1" t="s">
        <v>5329</v>
      </c>
      <c r="G1239" s="1" t="s">
        <v>1458</v>
      </c>
      <c r="H1239" s="21">
        <v>2.2189999999973224</v>
      </c>
      <c r="I1239" s="21">
        <v>0</v>
      </c>
      <c r="J1239" s="1" t="s">
        <v>258</v>
      </c>
      <c r="K1239" s="1" t="s">
        <v>259</v>
      </c>
      <c r="L1239" s="1">
        <v>0</v>
      </c>
      <c r="M1239" s="1">
        <v>0</v>
      </c>
      <c r="N1239" s="1">
        <v>10</v>
      </c>
      <c r="O1239" s="1">
        <v>10</v>
      </c>
      <c r="P1239" s="1">
        <v>29</v>
      </c>
      <c r="Q1239" s="16">
        <v>138.84375</v>
      </c>
      <c r="R1239" s="21">
        <v>9.7399414737823751</v>
      </c>
      <c r="S1239" s="21">
        <v>9.6939319013110943</v>
      </c>
      <c r="T1239" s="21">
        <v>-4.6009572471280791E-2</v>
      </c>
      <c r="U1239" s="21">
        <v>0.67977166961100588</v>
      </c>
      <c r="V1239" s="21">
        <v>3.599721865673605</v>
      </c>
      <c r="W1239" s="21">
        <v>2.9199501960625991</v>
      </c>
      <c r="X1239" s="13" t="s">
        <v>22</v>
      </c>
      <c r="Y12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39" s="1">
        <v>39.310915000000001</v>
      </c>
      <c r="AA1239" s="1">
        <v>-84.379863999999998</v>
      </c>
      <c r="AB1239" s="1">
        <v>0</v>
      </c>
      <c r="AC1239" s="1">
        <v>0</v>
      </c>
    </row>
    <row r="1240" spans="1:29" x14ac:dyDescent="0.25">
      <c r="A1240" s="13">
        <v>413</v>
      </c>
      <c r="B1240" s="22" t="s">
        <v>4937</v>
      </c>
      <c r="C1240" s="17">
        <v>12</v>
      </c>
      <c r="D1240" s="1" t="s">
        <v>785</v>
      </c>
      <c r="E1240" s="1" t="s">
        <v>3898</v>
      </c>
      <c r="F1240" s="1" t="s">
        <v>4528</v>
      </c>
      <c r="G1240" s="1" t="s">
        <v>3924</v>
      </c>
      <c r="H1240" s="1">
        <v>0.1</v>
      </c>
      <c r="I1240" s="1">
        <v>0.6</v>
      </c>
      <c r="J1240" s="1" t="s">
        <v>3190</v>
      </c>
      <c r="K1240" s="1" t="s">
        <v>4985</v>
      </c>
      <c r="L1240" s="1">
        <v>0</v>
      </c>
      <c r="M1240" s="1">
        <v>3</v>
      </c>
      <c r="N1240" s="1">
        <v>8</v>
      </c>
      <c r="O1240" s="1">
        <v>5</v>
      </c>
      <c r="P1240" s="1">
        <v>15</v>
      </c>
      <c r="Q1240" s="16">
        <v>226.59256904069767</v>
      </c>
      <c r="R1240" s="21">
        <v>1.1083255587475955</v>
      </c>
      <c r="S1240" s="21">
        <v>12.859279986851929</v>
      </c>
      <c r="T1240" s="21">
        <v>11.750954428104333</v>
      </c>
      <c r="U1240" s="21">
        <v>7.3602256291737306E-2</v>
      </c>
      <c r="V1240" s="21">
        <v>3.5993573985830087</v>
      </c>
      <c r="W1240" s="21">
        <v>3.5257551422912714</v>
      </c>
      <c r="X1240" s="13" t="s">
        <v>2351</v>
      </c>
      <c r="Y12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0" s="1">
        <v>41.351659318199999</v>
      </c>
      <c r="AA1240" s="1">
        <v>-81.511828806799997</v>
      </c>
      <c r="AB1240" s="1">
        <v>41.358619668499998</v>
      </c>
      <c r="AC1240" s="1">
        <v>-81.514352694500005</v>
      </c>
    </row>
    <row r="1241" spans="1:29" x14ac:dyDescent="0.25">
      <c r="A1241" s="13">
        <v>414</v>
      </c>
      <c r="B1241" s="22" t="s">
        <v>4937</v>
      </c>
      <c r="C1241" s="17">
        <v>12</v>
      </c>
      <c r="D1241" s="1" t="s">
        <v>785</v>
      </c>
      <c r="E1241" s="1" t="s">
        <v>3898</v>
      </c>
      <c r="F1241" s="1" t="s">
        <v>4528</v>
      </c>
      <c r="G1241" s="1" t="s">
        <v>3924</v>
      </c>
      <c r="H1241" s="1">
        <v>2.2000000000000002</v>
      </c>
      <c r="I1241" s="1">
        <v>2.7</v>
      </c>
      <c r="J1241" s="1" t="s">
        <v>3190</v>
      </c>
      <c r="K1241" s="1" t="s">
        <v>4985</v>
      </c>
      <c r="L1241" s="1">
        <v>2</v>
      </c>
      <c r="M1241" s="1">
        <v>0</v>
      </c>
      <c r="N1241" s="1">
        <v>6</v>
      </c>
      <c r="O1241" s="1">
        <v>8</v>
      </c>
      <c r="P1241" s="1">
        <v>29</v>
      </c>
      <c r="Q1241" s="16">
        <v>195.13462936046511</v>
      </c>
      <c r="R1241" s="21">
        <v>1.1083255587475955</v>
      </c>
      <c r="S1241" s="21">
        <v>18.657874330281373</v>
      </c>
      <c r="T1241" s="21">
        <v>17.549548771533779</v>
      </c>
      <c r="U1241" s="21">
        <v>7.3602256291737306E-2</v>
      </c>
      <c r="V1241" s="21">
        <v>3.5993573985830087</v>
      </c>
      <c r="W1241" s="21">
        <v>3.5257551422912714</v>
      </c>
      <c r="X1241" s="13" t="s">
        <v>2351</v>
      </c>
      <c r="Y12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1" s="1">
        <v>41.381295222699997</v>
      </c>
      <c r="AA1241" s="1">
        <v>-81.513242509799994</v>
      </c>
      <c r="AB1241" s="1">
        <v>41.388474404</v>
      </c>
      <c r="AC1241" s="1">
        <v>-81.512181022700005</v>
      </c>
    </row>
    <row r="1242" spans="1:29" x14ac:dyDescent="0.25">
      <c r="A1242" s="13">
        <v>383</v>
      </c>
      <c r="B1242" s="22" t="s">
        <v>3197</v>
      </c>
      <c r="C1242" s="17">
        <v>3</v>
      </c>
      <c r="D1242" s="1" t="s">
        <v>805</v>
      </c>
      <c r="E1242" s="1" t="s">
        <v>1188</v>
      </c>
      <c r="F1242" s="1" t="s">
        <v>5745</v>
      </c>
      <c r="G1242" s="1" t="s">
        <v>647</v>
      </c>
      <c r="H1242" s="21">
        <v>0.80100000000675209</v>
      </c>
      <c r="I1242" s="21">
        <v>0</v>
      </c>
      <c r="J1242" s="1" t="s">
        <v>258</v>
      </c>
      <c r="K1242" s="1" t="s">
        <v>259</v>
      </c>
      <c r="L1242" s="1">
        <v>0</v>
      </c>
      <c r="M1242" s="1">
        <v>1</v>
      </c>
      <c r="N1242" s="1">
        <v>7</v>
      </c>
      <c r="O1242" s="1">
        <v>13</v>
      </c>
      <c r="P1242" s="1">
        <v>35</v>
      </c>
      <c r="Q1242" s="16">
        <v>184.19231468023256</v>
      </c>
      <c r="R1242" s="21">
        <v>7.7394662922300483</v>
      </c>
      <c r="S1242" s="21">
        <v>10.584438879021539</v>
      </c>
      <c r="T1242" s="21">
        <v>2.8449725867914903</v>
      </c>
      <c r="U1242" s="21">
        <v>0.53087180515108634</v>
      </c>
      <c r="V1242" s="21">
        <v>3.5980758845306791</v>
      </c>
      <c r="W1242" s="21">
        <v>3.0672040793795929</v>
      </c>
      <c r="X1242" s="13" t="s">
        <v>2351</v>
      </c>
      <c r="Y12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2" s="1">
        <v>41.238264000000001</v>
      </c>
      <c r="AA1242" s="1">
        <v>-81.823659000000006</v>
      </c>
      <c r="AB1242" s="1">
        <v>0</v>
      </c>
      <c r="AC1242" s="1">
        <v>0</v>
      </c>
    </row>
    <row r="1243" spans="1:29" x14ac:dyDescent="0.25">
      <c r="A1243" s="13">
        <v>384</v>
      </c>
      <c r="B1243" s="22" t="s">
        <v>3197</v>
      </c>
      <c r="C1243" s="17">
        <v>12</v>
      </c>
      <c r="D1243" s="1" t="s">
        <v>785</v>
      </c>
      <c r="E1243" s="1" t="s">
        <v>1189</v>
      </c>
      <c r="F1243" s="1" t="s">
        <v>5746</v>
      </c>
      <c r="G1243" s="1" t="s">
        <v>648</v>
      </c>
      <c r="H1243" s="21">
        <v>11.956000000005588</v>
      </c>
      <c r="I1243" s="21">
        <v>0</v>
      </c>
      <c r="J1243" s="1" t="s">
        <v>258</v>
      </c>
      <c r="K1243" s="1" t="s">
        <v>259</v>
      </c>
      <c r="L1243" s="1">
        <v>0</v>
      </c>
      <c r="M1243" s="1">
        <v>0</v>
      </c>
      <c r="N1243" s="1">
        <v>11</v>
      </c>
      <c r="O1243" s="1">
        <v>9</v>
      </c>
      <c r="P1243" s="1">
        <v>145</v>
      </c>
      <c r="Q1243" s="16">
        <v>256.953125</v>
      </c>
      <c r="R1243" s="21">
        <v>10.01818489481094</v>
      </c>
      <c r="S1243" s="21">
        <v>31.937936990399024</v>
      </c>
      <c r="T1243" s="21">
        <v>21.919752095588084</v>
      </c>
      <c r="U1243" s="21">
        <v>0.6871755362233376</v>
      </c>
      <c r="V1243" s="21">
        <v>3.5971749431384588</v>
      </c>
      <c r="W1243" s="21">
        <v>2.9099994069151212</v>
      </c>
      <c r="X1243" s="13" t="s">
        <v>22</v>
      </c>
      <c r="Y12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3" s="1">
        <v>41.520104000000003</v>
      </c>
      <c r="AA1243" s="1">
        <v>-81.438694999999996</v>
      </c>
      <c r="AB1243" s="1">
        <v>0</v>
      </c>
      <c r="AC1243" s="1">
        <v>0</v>
      </c>
    </row>
    <row r="1244" spans="1:29" x14ac:dyDescent="0.25">
      <c r="A1244" s="13">
        <v>385</v>
      </c>
      <c r="B1244" s="22" t="s">
        <v>3197</v>
      </c>
      <c r="C1244" s="17">
        <v>12</v>
      </c>
      <c r="D1244" s="1" t="s">
        <v>785</v>
      </c>
      <c r="E1244" s="1" t="s">
        <v>1190</v>
      </c>
      <c r="F1244" s="1" t="s">
        <v>5747</v>
      </c>
      <c r="G1244" s="1" t="s">
        <v>649</v>
      </c>
      <c r="H1244" s="21">
        <v>1.4130000000004657</v>
      </c>
      <c r="I1244" s="21">
        <v>0</v>
      </c>
      <c r="J1244" s="1" t="s">
        <v>258</v>
      </c>
      <c r="K1244" s="1" t="s">
        <v>259</v>
      </c>
      <c r="L1244" s="1">
        <v>0</v>
      </c>
      <c r="M1244" s="1">
        <v>2</v>
      </c>
      <c r="N1244" s="1">
        <v>8</v>
      </c>
      <c r="O1244" s="1">
        <v>10</v>
      </c>
      <c r="P1244" s="1">
        <v>23</v>
      </c>
      <c r="Q1244" s="16">
        <v>211.10337936046511</v>
      </c>
      <c r="R1244" s="21">
        <v>7.6016229550027132</v>
      </c>
      <c r="S1244" s="21">
        <v>8.5961123364114886</v>
      </c>
      <c r="T1244" s="21">
        <v>0.99448938140877541</v>
      </c>
      <c r="U1244" s="21">
        <v>0.52141674216626654</v>
      </c>
      <c r="V1244" s="21">
        <v>3.5955208333751685</v>
      </c>
      <c r="W1244" s="21">
        <v>3.0741040912089019</v>
      </c>
      <c r="X1244" s="13" t="s">
        <v>2351</v>
      </c>
      <c r="Y12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4" s="1">
        <v>41.404890999999999</v>
      </c>
      <c r="AA1244" s="1">
        <v>-81.722752999999997</v>
      </c>
      <c r="AB1244" s="1">
        <v>0</v>
      </c>
      <c r="AC1244" s="1">
        <v>0</v>
      </c>
    </row>
    <row r="1245" spans="1:29" x14ac:dyDescent="0.25">
      <c r="A1245" s="13">
        <v>386</v>
      </c>
      <c r="B1245" s="22" t="s">
        <v>3197</v>
      </c>
      <c r="C1245" s="17">
        <v>7</v>
      </c>
      <c r="D1245" s="1" t="s">
        <v>3195</v>
      </c>
      <c r="E1245" s="1" t="s">
        <v>1191</v>
      </c>
      <c r="F1245" s="1" t="s">
        <v>5115</v>
      </c>
      <c r="G1245" s="1" t="s">
        <v>650</v>
      </c>
      <c r="H1245" s="21">
        <v>20.697000000000116</v>
      </c>
      <c r="I1245" s="21">
        <v>0</v>
      </c>
      <c r="J1245" s="1" t="s">
        <v>258</v>
      </c>
      <c r="K1245" s="1" t="s">
        <v>259</v>
      </c>
      <c r="L1245" s="1">
        <v>0</v>
      </c>
      <c r="M1245" s="1">
        <v>2</v>
      </c>
      <c r="N1245" s="1">
        <v>8</v>
      </c>
      <c r="O1245" s="1">
        <v>11</v>
      </c>
      <c r="P1245" s="1">
        <v>60</v>
      </c>
      <c r="Q1245" s="16">
        <v>252.54087936046511</v>
      </c>
      <c r="R1245" s="21">
        <v>4.940642054139448</v>
      </c>
      <c r="S1245" s="21">
        <v>16.374820124989046</v>
      </c>
      <c r="T1245" s="21">
        <v>11.434178070849597</v>
      </c>
      <c r="U1245" s="21">
        <v>0.33889256272355095</v>
      </c>
      <c r="V1245" s="21">
        <v>3.5944161979597946</v>
      </c>
      <c r="W1245" s="21">
        <v>3.2555236352362438</v>
      </c>
      <c r="X1245" s="13" t="s">
        <v>2351</v>
      </c>
      <c r="Y12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5" s="1">
        <v>40.107146999999998</v>
      </c>
      <c r="AA1245" s="1">
        <v>-83.737599000000003</v>
      </c>
      <c r="AB1245" s="1">
        <v>0</v>
      </c>
      <c r="AC1245" s="1">
        <v>0</v>
      </c>
    </row>
    <row r="1246" spans="1:29" x14ac:dyDescent="0.25">
      <c r="A1246" s="13">
        <v>387</v>
      </c>
      <c r="B1246" s="22" t="s">
        <v>3197</v>
      </c>
      <c r="C1246" s="17">
        <v>12</v>
      </c>
      <c r="D1246" s="1" t="s">
        <v>785</v>
      </c>
      <c r="E1246" s="1" t="s">
        <v>1192</v>
      </c>
      <c r="F1246" s="1" t="s">
        <v>5677</v>
      </c>
      <c r="G1246" s="1" t="s">
        <v>651</v>
      </c>
      <c r="H1246" s="21">
        <v>6.217000000004191</v>
      </c>
      <c r="I1246" s="21">
        <v>0</v>
      </c>
      <c r="J1246" s="1" t="s">
        <v>258</v>
      </c>
      <c r="K1246" s="1" t="s">
        <v>259</v>
      </c>
      <c r="L1246" s="1">
        <v>0</v>
      </c>
      <c r="M1246" s="1">
        <v>3</v>
      </c>
      <c r="N1246" s="1">
        <v>8</v>
      </c>
      <c r="O1246" s="1">
        <v>9</v>
      </c>
      <c r="P1246" s="1">
        <v>42</v>
      </c>
      <c r="Q1246" s="16">
        <v>271.34256904069764</v>
      </c>
      <c r="R1246" s="21">
        <v>6.9635401727320447</v>
      </c>
      <c r="S1246" s="21">
        <v>12.516290247244287</v>
      </c>
      <c r="T1246" s="21">
        <v>5.5527500745122422</v>
      </c>
      <c r="U1246" s="21">
        <v>0.47764884581921063</v>
      </c>
      <c r="V1246" s="21">
        <v>3.5927513588712512</v>
      </c>
      <c r="W1246" s="21">
        <v>3.1151025130520407</v>
      </c>
      <c r="X1246" s="13" t="s">
        <v>2351</v>
      </c>
      <c r="Y12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6" s="1">
        <v>41.363956000000002</v>
      </c>
      <c r="AA1246" s="1">
        <v>-81.717241999999999</v>
      </c>
      <c r="AB1246" s="1">
        <v>0</v>
      </c>
      <c r="AC1246" s="1">
        <v>0</v>
      </c>
    </row>
    <row r="1247" spans="1:29" x14ac:dyDescent="0.25">
      <c r="A1247" s="13">
        <v>388</v>
      </c>
      <c r="B1247" s="22" t="s">
        <v>3197</v>
      </c>
      <c r="C1247" s="17">
        <v>7</v>
      </c>
      <c r="D1247" s="1" t="s">
        <v>3196</v>
      </c>
      <c r="E1247" s="1" t="s">
        <v>1193</v>
      </c>
      <c r="F1247" s="1" t="s">
        <v>5748</v>
      </c>
      <c r="G1247" s="1" t="s">
        <v>652</v>
      </c>
      <c r="H1247" s="21">
        <v>0</v>
      </c>
      <c r="I1247" s="21">
        <v>0</v>
      </c>
      <c r="J1247" s="1" t="s">
        <v>258</v>
      </c>
      <c r="K1247" s="1" t="s">
        <v>259</v>
      </c>
      <c r="L1247" s="1">
        <v>0</v>
      </c>
      <c r="M1247" s="1">
        <v>2</v>
      </c>
      <c r="N1247" s="1">
        <v>9</v>
      </c>
      <c r="O1247" s="1">
        <v>9</v>
      </c>
      <c r="P1247" s="1">
        <v>32</v>
      </c>
      <c r="Q1247" s="16">
        <v>222.21275436046511</v>
      </c>
      <c r="R1247" s="21">
        <v>7.2996768633916007</v>
      </c>
      <c r="S1247" s="21">
        <v>10.411929056236783</v>
      </c>
      <c r="T1247" s="21">
        <v>3.1122521928451823</v>
      </c>
      <c r="U1247" s="21">
        <v>0.50070540876685199</v>
      </c>
      <c r="V1247" s="21">
        <v>3.5857608456360568</v>
      </c>
      <c r="W1247" s="21">
        <v>3.0850554368692049</v>
      </c>
      <c r="X1247" s="13" t="s">
        <v>2351</v>
      </c>
      <c r="Y12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7" s="1">
        <v>39.864764000000001</v>
      </c>
      <c r="AA1247" s="1">
        <v>-84.102175000000003</v>
      </c>
      <c r="AB1247" s="1">
        <v>0</v>
      </c>
      <c r="AC1247" s="1">
        <v>0</v>
      </c>
    </row>
    <row r="1248" spans="1:29" x14ac:dyDescent="0.25">
      <c r="A1248" s="13">
        <v>389</v>
      </c>
      <c r="B1248" s="22" t="s">
        <v>3197</v>
      </c>
      <c r="C1248" s="17">
        <v>6</v>
      </c>
      <c r="D1248" s="1" t="s">
        <v>784</v>
      </c>
      <c r="E1248" s="1" t="s">
        <v>1194</v>
      </c>
      <c r="F1248" s="1" t="s">
        <v>5749</v>
      </c>
      <c r="G1248" s="1" t="s">
        <v>653</v>
      </c>
      <c r="H1248" s="21">
        <v>12.023000000001048</v>
      </c>
      <c r="I1248" s="21">
        <v>0</v>
      </c>
      <c r="J1248" s="1" t="s">
        <v>258</v>
      </c>
      <c r="K1248" s="1" t="s">
        <v>261</v>
      </c>
      <c r="L1248" s="1">
        <v>0</v>
      </c>
      <c r="M1248" s="1">
        <v>1</v>
      </c>
      <c r="N1248" s="1">
        <v>9</v>
      </c>
      <c r="O1248" s="1">
        <v>12</v>
      </c>
      <c r="P1248" s="1">
        <v>37</v>
      </c>
      <c r="Q1248" s="16">
        <v>194.84856468023256</v>
      </c>
      <c r="R1248" s="21">
        <v>8.5257712740149163</v>
      </c>
      <c r="S1248" s="21">
        <v>10.506539817336463</v>
      </c>
      <c r="T1248" s="21">
        <v>1.9807685433215472</v>
      </c>
      <c r="U1248" s="21">
        <v>0.5926389122180673</v>
      </c>
      <c r="V1248" s="21">
        <v>3.5855410863895405</v>
      </c>
      <c r="W1248" s="21">
        <v>2.9929021741714732</v>
      </c>
      <c r="X1248" s="13" t="s">
        <v>22</v>
      </c>
      <c r="Y12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8" s="1">
        <v>39.930202000000001</v>
      </c>
      <c r="AA1248" s="1">
        <v>-82.879332000000005</v>
      </c>
      <c r="AB1248" s="1">
        <v>0</v>
      </c>
      <c r="AC1248" s="1">
        <v>0</v>
      </c>
    </row>
    <row r="1249" spans="1:29" x14ac:dyDescent="0.25">
      <c r="A1249" s="13">
        <v>415</v>
      </c>
      <c r="B1249" s="22" t="s">
        <v>4937</v>
      </c>
      <c r="C1249" s="17">
        <v>8</v>
      </c>
      <c r="D1249" s="1" t="s">
        <v>787</v>
      </c>
      <c r="E1249" s="1" t="s">
        <v>4517</v>
      </c>
      <c r="F1249" s="1" t="s">
        <v>4518</v>
      </c>
      <c r="G1249" s="1" t="s">
        <v>3923</v>
      </c>
      <c r="H1249" s="1">
        <v>24.3</v>
      </c>
      <c r="I1249" s="1">
        <v>24.8</v>
      </c>
      <c r="J1249" s="1" t="s">
        <v>3190</v>
      </c>
      <c r="K1249" s="1" t="s">
        <v>4985</v>
      </c>
      <c r="L1249" s="1">
        <v>0</v>
      </c>
      <c r="M1249" s="1">
        <v>4</v>
      </c>
      <c r="N1249" s="1">
        <v>8</v>
      </c>
      <c r="O1249" s="1">
        <v>3</v>
      </c>
      <c r="P1249" s="1">
        <v>35</v>
      </c>
      <c r="Q1249" s="16">
        <v>283.39425872093022</v>
      </c>
      <c r="R1249" s="21">
        <v>1.2487050097722046</v>
      </c>
      <c r="S1249" s="21">
        <v>20.131658622722973</v>
      </c>
      <c r="T1249" s="21">
        <v>18.882953612950768</v>
      </c>
      <c r="U1249" s="21">
        <v>8.785180555735797E-2</v>
      </c>
      <c r="V1249" s="21">
        <v>3.5830886969571054</v>
      </c>
      <c r="W1249" s="21">
        <v>3.4952368913997476</v>
      </c>
      <c r="X1249" s="13" t="s">
        <v>2351</v>
      </c>
      <c r="Y12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49" s="1">
        <v>39.295246881799997</v>
      </c>
      <c r="AA1249" s="1">
        <v>-84.4726421437</v>
      </c>
      <c r="AB1249" s="1">
        <v>39.294701857</v>
      </c>
      <c r="AC1249" s="1">
        <v>-84.4633424883</v>
      </c>
    </row>
    <row r="1250" spans="1:29" x14ac:dyDescent="0.25">
      <c r="A1250" s="13">
        <v>416</v>
      </c>
      <c r="B1250" s="22" t="s">
        <v>4937</v>
      </c>
      <c r="C1250" s="17">
        <v>8</v>
      </c>
      <c r="D1250" s="1" t="s">
        <v>787</v>
      </c>
      <c r="E1250" s="1" t="s">
        <v>4510</v>
      </c>
      <c r="F1250" s="1" t="s">
        <v>4511</v>
      </c>
      <c r="G1250" s="1" t="s">
        <v>3917</v>
      </c>
      <c r="H1250" s="1">
        <v>2.2000000000000002</v>
      </c>
      <c r="I1250" s="1">
        <v>2.7</v>
      </c>
      <c r="J1250" s="1" t="s">
        <v>3190</v>
      </c>
      <c r="K1250" s="1" t="s">
        <v>4987</v>
      </c>
      <c r="L1250" s="1">
        <v>2</v>
      </c>
      <c r="M1250" s="1">
        <v>0</v>
      </c>
      <c r="N1250" s="1">
        <v>7</v>
      </c>
      <c r="O1250" s="1">
        <v>1</v>
      </c>
      <c r="P1250" s="1">
        <v>32</v>
      </c>
      <c r="Q1250" s="16">
        <v>173.61900436046511</v>
      </c>
      <c r="R1250" s="21">
        <v>1.0438413406137264</v>
      </c>
      <c r="S1250" s="21">
        <v>16.634348860827327</v>
      </c>
      <c r="T1250" s="21">
        <v>15.590507520213601</v>
      </c>
      <c r="U1250" s="21">
        <v>8.1554662633416208E-2</v>
      </c>
      <c r="V1250" s="21">
        <v>3.5777345853093667</v>
      </c>
      <c r="W1250" s="21">
        <v>3.4961799226759505</v>
      </c>
      <c r="X1250" s="13" t="s">
        <v>2351</v>
      </c>
      <c r="Y12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0" s="1">
        <v>39.112243729799999</v>
      </c>
      <c r="AA1250" s="1">
        <v>-84.500679187200006</v>
      </c>
      <c r="AB1250" s="1">
        <v>39.1192702532</v>
      </c>
      <c r="AC1250" s="1">
        <v>-84.498575941799999</v>
      </c>
    </row>
    <row r="1251" spans="1:29" x14ac:dyDescent="0.25">
      <c r="A1251" s="13">
        <v>390</v>
      </c>
      <c r="B1251" s="22" t="s">
        <v>3197</v>
      </c>
      <c r="C1251" s="17">
        <v>8</v>
      </c>
      <c r="D1251" s="1" t="s">
        <v>806</v>
      </c>
      <c r="E1251" s="1" t="s">
        <v>1195</v>
      </c>
      <c r="F1251" s="1" t="s">
        <v>3524</v>
      </c>
      <c r="G1251" s="1" t="s">
        <v>654</v>
      </c>
      <c r="H1251" s="21">
        <v>0.41800000000512227</v>
      </c>
      <c r="I1251" s="21">
        <v>0</v>
      </c>
      <c r="J1251" s="1" t="s">
        <v>258</v>
      </c>
      <c r="K1251" s="1" t="s">
        <v>261</v>
      </c>
      <c r="L1251" s="1">
        <v>0</v>
      </c>
      <c r="M1251" s="1">
        <v>0</v>
      </c>
      <c r="N1251" s="1">
        <v>7</v>
      </c>
      <c r="O1251" s="1">
        <v>12</v>
      </c>
      <c r="P1251" s="1">
        <v>65</v>
      </c>
      <c r="Q1251" s="16">
        <v>164.078125</v>
      </c>
      <c r="R1251" s="21">
        <v>9.5214941874389112</v>
      </c>
      <c r="S1251" s="21">
        <v>17.274500338224442</v>
      </c>
      <c r="T1251" s="21">
        <v>7.7530061507855308</v>
      </c>
      <c r="U1251" s="21">
        <v>0.66185307775412117</v>
      </c>
      <c r="V1251" s="21">
        <v>3.5754759150287456</v>
      </c>
      <c r="W1251" s="21">
        <v>2.9136228372746245</v>
      </c>
      <c r="X1251" s="13" t="s">
        <v>22</v>
      </c>
      <c r="Y12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1" s="1">
        <v>39.493195999999998</v>
      </c>
      <c r="AA1251" s="1">
        <v>-84.330081000000007</v>
      </c>
      <c r="AB1251" s="1">
        <v>0</v>
      </c>
      <c r="AC1251" s="1">
        <v>0</v>
      </c>
    </row>
    <row r="1252" spans="1:29" x14ac:dyDescent="0.25">
      <c r="A1252" s="13">
        <v>391</v>
      </c>
      <c r="B1252" s="22" t="s">
        <v>3197</v>
      </c>
      <c r="C1252" s="17">
        <v>2</v>
      </c>
      <c r="D1252" s="1" t="s">
        <v>786</v>
      </c>
      <c r="E1252" s="1" t="s">
        <v>1196</v>
      </c>
      <c r="F1252" s="1" t="s">
        <v>5750</v>
      </c>
      <c r="G1252" s="1" t="s">
        <v>655</v>
      </c>
      <c r="H1252" s="21">
        <v>4.2029999999940628</v>
      </c>
      <c r="I1252" s="21">
        <v>0</v>
      </c>
      <c r="J1252" s="1" t="s">
        <v>258</v>
      </c>
      <c r="K1252" s="1" t="s">
        <v>259</v>
      </c>
      <c r="L1252" s="1">
        <v>0</v>
      </c>
      <c r="M1252" s="1">
        <v>1</v>
      </c>
      <c r="N1252" s="1">
        <v>8</v>
      </c>
      <c r="O1252" s="1">
        <v>12</v>
      </c>
      <c r="P1252" s="1">
        <v>35</v>
      </c>
      <c r="Q1252" s="16">
        <v>186.30168968023256</v>
      </c>
      <c r="R1252" s="21">
        <v>4.4777838116140023</v>
      </c>
      <c r="S1252" s="21">
        <v>11.488585809665558</v>
      </c>
      <c r="T1252" s="21">
        <v>7.0108019980515559</v>
      </c>
      <c r="U1252" s="21">
        <v>0.30714381139360086</v>
      </c>
      <c r="V1252" s="21">
        <v>3.574451902914916</v>
      </c>
      <c r="W1252" s="21">
        <v>3.2673080915213153</v>
      </c>
      <c r="X1252" s="13" t="s">
        <v>2351</v>
      </c>
      <c r="Y12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2" s="1">
        <v>41.645510000000002</v>
      </c>
      <c r="AA1252" s="1">
        <v>-83.582526999999999</v>
      </c>
      <c r="AB1252" s="1">
        <v>0</v>
      </c>
      <c r="AC1252" s="1">
        <v>0</v>
      </c>
    </row>
    <row r="1253" spans="1:29" x14ac:dyDescent="0.25">
      <c r="A1253" s="13">
        <v>392</v>
      </c>
      <c r="B1253" s="22" t="s">
        <v>3197</v>
      </c>
      <c r="C1253" s="17">
        <v>8</v>
      </c>
      <c r="D1253" s="1" t="s">
        <v>792</v>
      </c>
      <c r="E1253" s="1" t="s">
        <v>1197</v>
      </c>
      <c r="F1253" s="1" t="s">
        <v>5751</v>
      </c>
      <c r="G1253" s="1" t="s">
        <v>656</v>
      </c>
      <c r="H1253" s="21">
        <v>5.657999999995809</v>
      </c>
      <c r="I1253" s="21">
        <v>0</v>
      </c>
      <c r="J1253" s="1" t="s">
        <v>258</v>
      </c>
      <c r="K1253" s="1" t="s">
        <v>261</v>
      </c>
      <c r="L1253" s="1">
        <v>0</v>
      </c>
      <c r="M1253" s="1">
        <v>0</v>
      </c>
      <c r="N1253" s="1">
        <v>10</v>
      </c>
      <c r="O1253" s="1">
        <v>10</v>
      </c>
      <c r="P1253" s="1">
        <v>39</v>
      </c>
      <c r="Q1253" s="16">
        <v>148.84375</v>
      </c>
      <c r="R1253" s="21">
        <v>7.0339430668746266</v>
      </c>
      <c r="S1253" s="21">
        <v>11.925290028999719</v>
      </c>
      <c r="T1253" s="21">
        <v>4.891346962125092</v>
      </c>
      <c r="U1253" s="21">
        <v>0.48893973738910113</v>
      </c>
      <c r="V1253" s="21">
        <v>3.5741369442839162</v>
      </c>
      <c r="W1253" s="21">
        <v>3.085197206894815</v>
      </c>
      <c r="X1253" s="13" t="s">
        <v>2351</v>
      </c>
      <c r="Y12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3" s="1">
        <v>39.758868999999997</v>
      </c>
      <c r="AA1253" s="1">
        <v>-84.053631999999993</v>
      </c>
      <c r="AB1253" s="1">
        <v>0</v>
      </c>
      <c r="AC1253" s="1">
        <v>0</v>
      </c>
    </row>
    <row r="1254" spans="1:29" x14ac:dyDescent="0.25">
      <c r="A1254" s="13">
        <v>265</v>
      </c>
      <c r="B1254" s="22" t="s">
        <v>4966</v>
      </c>
      <c r="C1254" s="17">
        <v>6</v>
      </c>
      <c r="D1254" s="1" t="s">
        <v>784</v>
      </c>
      <c r="E1254" s="1" t="s">
        <v>3942</v>
      </c>
      <c r="F1254" s="1" t="s">
        <v>3943</v>
      </c>
      <c r="G1254" s="1" t="s">
        <v>3710</v>
      </c>
      <c r="H1254" s="1">
        <v>8.3000000000000007</v>
      </c>
      <c r="I1254" s="1">
        <v>8.8000000000000007</v>
      </c>
      <c r="J1254" s="1" t="s">
        <v>3190</v>
      </c>
      <c r="K1254" s="1" t="s">
        <v>4982</v>
      </c>
      <c r="L1254" s="1">
        <v>0</v>
      </c>
      <c r="M1254" s="1">
        <v>3</v>
      </c>
      <c r="N1254" s="1">
        <v>11</v>
      </c>
      <c r="O1254" s="1">
        <v>1</v>
      </c>
      <c r="P1254" s="1">
        <v>24</v>
      </c>
      <c r="Q1254" s="16">
        <v>237.48319404069767</v>
      </c>
      <c r="R1254" s="21">
        <v>0.84682398899416711</v>
      </c>
      <c r="S1254" s="21">
        <v>15.200878233333002</v>
      </c>
      <c r="T1254" s="21">
        <v>14.354054244338835</v>
      </c>
      <c r="U1254" s="21">
        <v>4.7422947208655523E-2</v>
      </c>
      <c r="V1254" s="21">
        <v>3.5726568150137528</v>
      </c>
      <c r="W1254" s="21">
        <v>3.5252338678050972</v>
      </c>
      <c r="X1254" s="13" t="s">
        <v>2351</v>
      </c>
      <c r="Y12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4" s="1">
        <v>39.978625365100001</v>
      </c>
      <c r="AA1254" s="1">
        <v>-82.848967964899998</v>
      </c>
      <c r="AB1254" s="1">
        <v>39.979861467100001</v>
      </c>
      <c r="AC1254" s="1">
        <v>-82.8396907881</v>
      </c>
    </row>
    <row r="1255" spans="1:29" x14ac:dyDescent="0.25">
      <c r="A1255" s="13">
        <v>393</v>
      </c>
      <c r="B1255" s="22" t="s">
        <v>3197</v>
      </c>
      <c r="C1255" s="17">
        <v>8</v>
      </c>
      <c r="D1255" s="1" t="s">
        <v>787</v>
      </c>
      <c r="E1255" s="1" t="s">
        <v>1198</v>
      </c>
      <c r="F1255" s="1" t="s">
        <v>5292</v>
      </c>
      <c r="G1255" s="1" t="s">
        <v>657</v>
      </c>
      <c r="H1255" s="21">
        <v>8.8980000000010477</v>
      </c>
      <c r="I1255" s="21">
        <v>0</v>
      </c>
      <c r="J1255" s="1" t="s">
        <v>258</v>
      </c>
      <c r="K1255" s="1" t="s">
        <v>259</v>
      </c>
      <c r="L1255" s="1">
        <v>0</v>
      </c>
      <c r="M1255" s="1">
        <v>2</v>
      </c>
      <c r="N1255" s="1">
        <v>7</v>
      </c>
      <c r="O1255" s="1">
        <v>13</v>
      </c>
      <c r="P1255" s="1">
        <v>71</v>
      </c>
      <c r="Q1255" s="16">
        <v>265.86900436046511</v>
      </c>
      <c r="R1255" s="21">
        <v>8.108076445036847</v>
      </c>
      <c r="S1255" s="21">
        <v>16.463788011252049</v>
      </c>
      <c r="T1255" s="21">
        <v>8.3557115662152022</v>
      </c>
      <c r="U1255" s="21">
        <v>0.55615581438748785</v>
      </c>
      <c r="V1255" s="21">
        <v>3.5713143229511819</v>
      </c>
      <c r="W1255" s="21">
        <v>3.0151585085636938</v>
      </c>
      <c r="X1255" s="13" t="s">
        <v>2351</v>
      </c>
      <c r="Y12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5" s="1">
        <v>39.287982</v>
      </c>
      <c r="AA1255" s="1">
        <v>-84.466893999999996</v>
      </c>
      <c r="AB1255" s="1">
        <v>0</v>
      </c>
      <c r="AC1255" s="1">
        <v>0</v>
      </c>
    </row>
    <row r="1256" spans="1:29" x14ac:dyDescent="0.25">
      <c r="A1256" s="13">
        <v>417</v>
      </c>
      <c r="B1256" s="22" t="s">
        <v>4937</v>
      </c>
      <c r="C1256" s="17">
        <v>8</v>
      </c>
      <c r="D1256" s="1" t="s">
        <v>787</v>
      </c>
      <c r="E1256" s="1" t="s">
        <v>4522</v>
      </c>
      <c r="F1256" s="1" t="s">
        <v>4523</v>
      </c>
      <c r="G1256" s="1" t="s">
        <v>3917</v>
      </c>
      <c r="H1256" s="1">
        <v>16.399999999999999</v>
      </c>
      <c r="I1256" s="1">
        <v>16.899999999999999</v>
      </c>
      <c r="J1256" s="1" t="s">
        <v>3190</v>
      </c>
      <c r="K1256" s="1" t="s">
        <v>4985</v>
      </c>
      <c r="L1256" s="1">
        <v>0</v>
      </c>
      <c r="M1256" s="1">
        <v>0</v>
      </c>
      <c r="N1256" s="1">
        <v>7</v>
      </c>
      <c r="O1256" s="1">
        <v>8</v>
      </c>
      <c r="P1256" s="1">
        <v>39</v>
      </c>
      <c r="Q1256" s="16">
        <v>120.328125</v>
      </c>
      <c r="R1256" s="21">
        <v>1.2529222501811283</v>
      </c>
      <c r="S1256" s="21">
        <v>21.600061553508208</v>
      </c>
      <c r="T1256" s="21">
        <v>20.347139303327079</v>
      </c>
      <c r="U1256" s="21">
        <v>8.8314742544626984E-2</v>
      </c>
      <c r="V1256" s="21">
        <v>3.5694335632547203</v>
      </c>
      <c r="W1256" s="21">
        <v>3.4811188207100932</v>
      </c>
      <c r="X1256" s="13" t="s">
        <v>2351</v>
      </c>
      <c r="Y12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6" s="1">
        <v>39.255855797599999</v>
      </c>
      <c r="AA1256" s="1">
        <v>-84.363274902499995</v>
      </c>
      <c r="AB1256" s="1">
        <v>39.262422147599999</v>
      </c>
      <c r="AC1256" s="1">
        <v>-84.359340876199994</v>
      </c>
    </row>
    <row r="1257" spans="1:29" x14ac:dyDescent="0.25">
      <c r="A1257" s="13">
        <v>266</v>
      </c>
      <c r="B1257" s="22" t="s">
        <v>4966</v>
      </c>
      <c r="C1257" s="17">
        <v>8</v>
      </c>
      <c r="D1257" s="1" t="s">
        <v>787</v>
      </c>
      <c r="E1257" s="1" t="s">
        <v>4154</v>
      </c>
      <c r="F1257" s="1" t="s">
        <v>4155</v>
      </c>
      <c r="G1257" s="1" t="s">
        <v>3729</v>
      </c>
      <c r="H1257" s="1">
        <v>5.3</v>
      </c>
      <c r="I1257" s="1">
        <v>5.8</v>
      </c>
      <c r="J1257" s="1" t="s">
        <v>3190</v>
      </c>
      <c r="K1257" s="1" t="s">
        <v>4982</v>
      </c>
      <c r="L1257" s="1">
        <v>0</v>
      </c>
      <c r="M1257" s="1">
        <v>2</v>
      </c>
      <c r="N1257" s="1">
        <v>11</v>
      </c>
      <c r="O1257" s="1">
        <v>10</v>
      </c>
      <c r="P1257" s="1">
        <v>16</v>
      </c>
      <c r="Q1257" s="16">
        <v>223.74400436046511</v>
      </c>
      <c r="R1257" s="21">
        <v>0.39769957147015422</v>
      </c>
      <c r="S1257" s="21">
        <v>13.169069316622604</v>
      </c>
      <c r="T1257" s="21">
        <v>12.77136974515245</v>
      </c>
      <c r="U1257" s="21">
        <v>2.2312634326018588E-2</v>
      </c>
      <c r="V1257" s="21">
        <v>3.5640270853278415</v>
      </c>
      <c r="W1257" s="21">
        <v>3.5417144510018228</v>
      </c>
      <c r="X1257" s="13" t="s">
        <v>2351</v>
      </c>
      <c r="Y12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7" s="1">
        <v>39.232049287300001</v>
      </c>
      <c r="AA1257" s="1">
        <v>-84.472220284100004</v>
      </c>
      <c r="AB1257" s="1">
        <v>39.239276184700003</v>
      </c>
      <c r="AC1257" s="1">
        <v>-84.471511978600006</v>
      </c>
    </row>
    <row r="1258" spans="1:29" x14ac:dyDescent="0.25">
      <c r="A1258" s="13">
        <v>267</v>
      </c>
      <c r="B1258" s="22" t="s">
        <v>4966</v>
      </c>
      <c r="C1258" s="17">
        <v>8</v>
      </c>
      <c r="D1258" s="1" t="s">
        <v>787</v>
      </c>
      <c r="E1258" s="1" t="s">
        <v>4177</v>
      </c>
      <c r="F1258" s="1" t="s">
        <v>4178</v>
      </c>
      <c r="G1258" s="1" t="s">
        <v>4435</v>
      </c>
      <c r="H1258" s="1">
        <v>1.8</v>
      </c>
      <c r="I1258" s="1">
        <v>2.2999999999999998</v>
      </c>
      <c r="J1258" s="1" t="s">
        <v>3190</v>
      </c>
      <c r="K1258" s="1" t="s">
        <v>4982</v>
      </c>
      <c r="L1258" s="1">
        <v>0</v>
      </c>
      <c r="M1258" s="1">
        <v>2</v>
      </c>
      <c r="N1258" s="1">
        <v>9</v>
      </c>
      <c r="O1258" s="1">
        <v>9</v>
      </c>
      <c r="P1258" s="1">
        <v>31</v>
      </c>
      <c r="Q1258" s="16">
        <v>221.21275436046511</v>
      </c>
      <c r="R1258" s="21">
        <v>0.46072877320000799</v>
      </c>
      <c r="S1258" s="21">
        <v>19.611188744849436</v>
      </c>
      <c r="T1258" s="21">
        <v>19.150459971649429</v>
      </c>
      <c r="U1258" s="21">
        <v>2.5839569755466824E-2</v>
      </c>
      <c r="V1258" s="21">
        <v>3.5632192399850084</v>
      </c>
      <c r="W1258" s="21">
        <v>3.5373796702295417</v>
      </c>
      <c r="X1258" s="13" t="s">
        <v>2351</v>
      </c>
      <c r="Y12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8" s="1">
        <v>39.150918021099997</v>
      </c>
      <c r="AA1258" s="1">
        <v>-84.551083568799996</v>
      </c>
      <c r="AB1258" s="1">
        <v>0</v>
      </c>
      <c r="AC1258" s="1">
        <v>0</v>
      </c>
    </row>
    <row r="1259" spans="1:29" x14ac:dyDescent="0.25">
      <c r="A1259" s="13">
        <v>394</v>
      </c>
      <c r="B1259" s="22" t="s">
        <v>3197</v>
      </c>
      <c r="C1259" s="17">
        <v>12</v>
      </c>
      <c r="D1259" s="1" t="s">
        <v>785</v>
      </c>
      <c r="E1259" s="1" t="s">
        <v>1199</v>
      </c>
      <c r="F1259" s="1" t="s">
        <v>5565</v>
      </c>
      <c r="G1259" s="1" t="s">
        <v>658</v>
      </c>
      <c r="H1259" s="21">
        <v>13.453999999997905</v>
      </c>
      <c r="I1259" s="21">
        <v>0</v>
      </c>
      <c r="J1259" s="1" t="s">
        <v>258</v>
      </c>
      <c r="K1259" s="1" t="s">
        <v>259</v>
      </c>
      <c r="L1259" s="1">
        <v>0</v>
      </c>
      <c r="M1259" s="1">
        <v>2</v>
      </c>
      <c r="N1259" s="1">
        <v>8</v>
      </c>
      <c r="O1259" s="1">
        <v>12</v>
      </c>
      <c r="P1259" s="1">
        <v>63</v>
      </c>
      <c r="Q1259" s="16">
        <v>259.97837936046511</v>
      </c>
      <c r="R1259" s="21">
        <v>4.7900902561340928</v>
      </c>
      <c r="S1259" s="21">
        <v>16.005465221866714</v>
      </c>
      <c r="T1259" s="21">
        <v>11.215374965732622</v>
      </c>
      <c r="U1259" s="21">
        <v>0.32856579059766378</v>
      </c>
      <c r="V1259" s="21">
        <v>3.5632002086867125</v>
      </c>
      <c r="W1259" s="21">
        <v>3.2346344180890485</v>
      </c>
      <c r="X1259" s="13" t="s">
        <v>2351</v>
      </c>
      <c r="Y12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59" s="1">
        <v>41.588000999999998</v>
      </c>
      <c r="AA1259" s="1">
        <v>-81.501847999999995</v>
      </c>
      <c r="AB1259" s="1">
        <v>0</v>
      </c>
      <c r="AC1259" s="1">
        <v>0</v>
      </c>
    </row>
    <row r="1260" spans="1:29" x14ac:dyDescent="0.25">
      <c r="A1260" s="13">
        <v>395</v>
      </c>
      <c r="B1260" s="22" t="s">
        <v>3197</v>
      </c>
      <c r="C1260" s="17">
        <v>6</v>
      </c>
      <c r="D1260" s="1" t="s">
        <v>784</v>
      </c>
      <c r="E1260" s="1" t="s">
        <v>1200</v>
      </c>
      <c r="F1260" s="1" t="s">
        <v>5752</v>
      </c>
      <c r="G1260" s="1" t="s">
        <v>659</v>
      </c>
      <c r="H1260" s="21">
        <v>2.0439999999944121</v>
      </c>
      <c r="I1260" s="21">
        <v>0</v>
      </c>
      <c r="J1260" s="1" t="s">
        <v>258</v>
      </c>
      <c r="K1260" s="1" t="s">
        <v>259</v>
      </c>
      <c r="L1260" s="1">
        <v>0</v>
      </c>
      <c r="M1260" s="1">
        <v>0</v>
      </c>
      <c r="N1260" s="1">
        <v>10</v>
      </c>
      <c r="O1260" s="1">
        <v>10</v>
      </c>
      <c r="P1260" s="1">
        <v>31</v>
      </c>
      <c r="Q1260" s="16">
        <v>140.84375</v>
      </c>
      <c r="R1260" s="21">
        <v>8.0267498154808532</v>
      </c>
      <c r="S1260" s="21">
        <v>10.019295771888888</v>
      </c>
      <c r="T1260" s="21">
        <v>1.9925459564080352</v>
      </c>
      <c r="U1260" s="21">
        <v>0.55057739166309561</v>
      </c>
      <c r="V1260" s="21">
        <v>3.5629928990037629</v>
      </c>
      <c r="W1260" s="21">
        <v>3.0124155073406671</v>
      </c>
      <c r="X1260" s="13" t="s">
        <v>2351</v>
      </c>
      <c r="Y12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0" s="1">
        <v>40.056342000000001</v>
      </c>
      <c r="AA1260" s="1">
        <v>-82.886251999999999</v>
      </c>
      <c r="AB1260" s="1">
        <v>0</v>
      </c>
      <c r="AC1260" s="1">
        <v>0</v>
      </c>
    </row>
    <row r="1261" spans="1:29" x14ac:dyDescent="0.25">
      <c r="A1261" s="13">
        <v>396</v>
      </c>
      <c r="B1261" s="22" t="s">
        <v>3197</v>
      </c>
      <c r="C1261" s="17">
        <v>12</v>
      </c>
      <c r="D1261" s="1" t="s">
        <v>785</v>
      </c>
      <c r="E1261" s="1" t="s">
        <v>1201</v>
      </c>
      <c r="F1261" s="1" t="s">
        <v>5811</v>
      </c>
      <c r="G1261" s="1" t="s">
        <v>660</v>
      </c>
      <c r="H1261" s="21">
        <v>4.4950000000000001</v>
      </c>
      <c r="I1261" s="21">
        <v>0</v>
      </c>
      <c r="J1261" s="1" t="s">
        <v>258</v>
      </c>
      <c r="K1261" s="1" t="s">
        <v>261</v>
      </c>
      <c r="L1261" s="1">
        <v>0</v>
      </c>
      <c r="M1261" s="1">
        <v>3</v>
      </c>
      <c r="N1261" s="1">
        <v>7</v>
      </c>
      <c r="O1261" s="1">
        <v>15</v>
      </c>
      <c r="P1261" s="1">
        <v>58</v>
      </c>
      <c r="Q1261" s="16">
        <v>307.42069404069764</v>
      </c>
      <c r="R1261" s="21">
        <v>6.7783390518626039</v>
      </c>
      <c r="S1261" s="21">
        <v>13.084401673236425</v>
      </c>
      <c r="T1261" s="21">
        <v>6.3060626213738207</v>
      </c>
      <c r="U1261" s="21">
        <v>0.47117232602574644</v>
      </c>
      <c r="V1261" s="21">
        <v>3.5620520464772691</v>
      </c>
      <c r="W1261" s="21">
        <v>3.0908797204515226</v>
      </c>
      <c r="X1261" s="13" t="s">
        <v>2351</v>
      </c>
      <c r="Y12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1" s="1">
        <v>41.417709000000002</v>
      </c>
      <c r="AA1261" s="1">
        <v>-81.832294000000005</v>
      </c>
      <c r="AB1261" s="1">
        <v>0</v>
      </c>
      <c r="AC1261" s="1">
        <v>0</v>
      </c>
    </row>
    <row r="1262" spans="1:29" x14ac:dyDescent="0.25">
      <c r="A1262" s="13">
        <v>397</v>
      </c>
      <c r="B1262" s="22" t="s">
        <v>3197</v>
      </c>
      <c r="C1262" s="17">
        <v>6</v>
      </c>
      <c r="D1262" s="1" t="s">
        <v>784</v>
      </c>
      <c r="E1262" s="1" t="s">
        <v>1202</v>
      </c>
      <c r="F1262" s="1" t="s">
        <v>5653</v>
      </c>
      <c r="G1262" s="1" t="s">
        <v>661</v>
      </c>
      <c r="H1262" s="21">
        <v>0.88300000000162981</v>
      </c>
      <c r="I1262" s="21">
        <v>0</v>
      </c>
      <c r="J1262" s="1" t="s">
        <v>258</v>
      </c>
      <c r="K1262" s="1" t="s">
        <v>261</v>
      </c>
      <c r="L1262" s="1">
        <v>1</v>
      </c>
      <c r="M1262" s="1">
        <v>2</v>
      </c>
      <c r="N1262" s="1">
        <v>11</v>
      </c>
      <c r="O1262" s="1">
        <v>7</v>
      </c>
      <c r="P1262" s="1">
        <v>14</v>
      </c>
      <c r="Q1262" s="16">
        <v>254.10819404069767</v>
      </c>
      <c r="R1262" s="21">
        <v>12.520709178785276</v>
      </c>
      <c r="S1262" s="21">
        <v>6.2862561018768339</v>
      </c>
      <c r="T1262" s="21">
        <v>-6.2344530769084425</v>
      </c>
      <c r="U1262" s="21">
        <v>0.87033292700799414</v>
      </c>
      <c r="V1262" s="21">
        <v>3.5594841675746673</v>
      </c>
      <c r="W1262" s="21">
        <v>2.6891512405666731</v>
      </c>
      <c r="X1262" s="13" t="s">
        <v>22</v>
      </c>
      <c r="Y12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2" s="1">
        <v>40.073596000000002</v>
      </c>
      <c r="AA1262" s="1">
        <v>-83.092623000000003</v>
      </c>
      <c r="AB1262" s="1">
        <v>0</v>
      </c>
      <c r="AC1262" s="1">
        <v>0</v>
      </c>
    </row>
    <row r="1263" spans="1:29" x14ac:dyDescent="0.25">
      <c r="A1263" s="13">
        <v>398</v>
      </c>
      <c r="B1263" s="22" t="s">
        <v>3197</v>
      </c>
      <c r="C1263" s="17">
        <v>12</v>
      </c>
      <c r="D1263" s="1" t="s">
        <v>785</v>
      </c>
      <c r="E1263" s="1" t="s">
        <v>1203</v>
      </c>
      <c r="F1263" s="1" t="s">
        <v>5591</v>
      </c>
      <c r="G1263" s="1" t="s">
        <v>662</v>
      </c>
      <c r="H1263" s="21">
        <v>1.7799999999988358</v>
      </c>
      <c r="I1263" s="21">
        <v>0</v>
      </c>
      <c r="J1263" s="1" t="s">
        <v>258</v>
      </c>
      <c r="K1263" s="1" t="s">
        <v>259</v>
      </c>
      <c r="L1263" s="1">
        <v>0</v>
      </c>
      <c r="M1263" s="1">
        <v>2</v>
      </c>
      <c r="N1263" s="1">
        <v>5</v>
      </c>
      <c r="O1263" s="1">
        <v>13</v>
      </c>
      <c r="P1263" s="1">
        <v>48</v>
      </c>
      <c r="Q1263" s="16">
        <v>229.77525436046511</v>
      </c>
      <c r="R1263" s="21">
        <v>6.9807071329040093</v>
      </c>
      <c r="S1263" s="21">
        <v>13.571941645559814</v>
      </c>
      <c r="T1263" s="21">
        <v>6.591234512655805</v>
      </c>
      <c r="U1263" s="21">
        <v>0.47882637599911426</v>
      </c>
      <c r="V1263" s="21">
        <v>3.5587146966179009</v>
      </c>
      <c r="W1263" s="21">
        <v>3.0798883206187866</v>
      </c>
      <c r="X1263" s="13" t="s">
        <v>2351</v>
      </c>
      <c r="Y12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3" s="1">
        <v>41.567163999999998</v>
      </c>
      <c r="AA1263" s="1">
        <v>-81.575500000000005</v>
      </c>
      <c r="AB1263" s="1">
        <v>0</v>
      </c>
      <c r="AC1263" s="1">
        <v>0</v>
      </c>
    </row>
    <row r="1264" spans="1:29" x14ac:dyDescent="0.25">
      <c r="A1264" s="13">
        <v>119</v>
      </c>
      <c r="B1264" s="22" t="s">
        <v>3201</v>
      </c>
      <c r="C1264" s="17">
        <v>8</v>
      </c>
      <c r="D1264" s="1" t="s">
        <v>788</v>
      </c>
      <c r="E1264" s="1" t="s">
        <v>1941</v>
      </c>
      <c r="F1264" s="1" t="s">
        <v>5248</v>
      </c>
      <c r="G1264" s="1" t="s">
        <v>1459</v>
      </c>
      <c r="H1264" s="21">
        <v>10.839999999996508</v>
      </c>
      <c r="I1264" s="21">
        <v>0</v>
      </c>
      <c r="J1264" s="1" t="s">
        <v>258</v>
      </c>
      <c r="K1264" s="1" t="s">
        <v>259</v>
      </c>
      <c r="L1264" s="1">
        <v>0</v>
      </c>
      <c r="M1264" s="1">
        <v>1</v>
      </c>
      <c r="N1264" s="1">
        <v>9</v>
      </c>
      <c r="O1264" s="1">
        <v>11</v>
      </c>
      <c r="P1264" s="1">
        <v>103</v>
      </c>
      <c r="Q1264" s="16">
        <v>256.41106468023258</v>
      </c>
      <c r="R1264" s="21">
        <v>10.492776746412694</v>
      </c>
      <c r="S1264" s="21">
        <v>22.728762555394379</v>
      </c>
      <c r="T1264" s="21">
        <v>12.235985808981685</v>
      </c>
      <c r="U1264" s="21">
        <v>0.73231367836901495</v>
      </c>
      <c r="V1264" s="21">
        <v>3.5569963174519907</v>
      </c>
      <c r="W1264" s="21">
        <v>2.824682639082976</v>
      </c>
      <c r="X1264" s="13" t="s">
        <v>22</v>
      </c>
      <c r="Y12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4" s="1">
        <v>39.352868999999998</v>
      </c>
      <c r="AA1264" s="1">
        <v>-84.364763999999994</v>
      </c>
      <c r="AB1264" s="1">
        <v>0</v>
      </c>
      <c r="AC1264" s="1">
        <v>0</v>
      </c>
    </row>
    <row r="1265" spans="1:29" x14ac:dyDescent="0.25">
      <c r="A1265" s="13">
        <v>418</v>
      </c>
      <c r="B1265" s="22" t="s">
        <v>4937</v>
      </c>
      <c r="C1265" s="17">
        <v>12</v>
      </c>
      <c r="D1265" s="1" t="s">
        <v>794</v>
      </c>
      <c r="E1265" s="1" t="s">
        <v>4554</v>
      </c>
      <c r="F1265" s="1" t="s">
        <v>4555</v>
      </c>
      <c r="G1265" s="1" t="s">
        <v>3924</v>
      </c>
      <c r="H1265" s="1">
        <v>0.7</v>
      </c>
      <c r="I1265" s="1">
        <v>1.2</v>
      </c>
      <c r="J1265" s="1" t="s">
        <v>3190</v>
      </c>
      <c r="K1265" s="1" t="s">
        <v>4986</v>
      </c>
      <c r="L1265" s="1">
        <v>0</v>
      </c>
      <c r="M1265" s="1">
        <v>3</v>
      </c>
      <c r="N1265" s="1">
        <v>2</v>
      </c>
      <c r="O1265" s="1">
        <v>5</v>
      </c>
      <c r="P1265" s="1">
        <v>14</v>
      </c>
      <c r="Q1265" s="16">
        <v>186.31131904069767</v>
      </c>
      <c r="R1265" s="21">
        <v>0.97980424183318016</v>
      </c>
      <c r="S1265" s="21">
        <v>9.5403731858089742</v>
      </c>
      <c r="T1265" s="21">
        <v>8.5605689439757935</v>
      </c>
      <c r="U1265" s="21">
        <v>7.2106047517391289E-2</v>
      </c>
      <c r="V1265" s="21">
        <v>3.5543191399144334</v>
      </c>
      <c r="W1265" s="21">
        <v>3.4822130923970422</v>
      </c>
      <c r="X1265" s="13" t="s">
        <v>2351</v>
      </c>
      <c r="Y12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5" s="1">
        <v>41.580054240300001</v>
      </c>
      <c r="AA1265" s="1">
        <v>-81.447413706199995</v>
      </c>
      <c r="AB1265" s="1">
        <v>41.587328398399997</v>
      </c>
      <c r="AC1265" s="1">
        <v>-81.447802304800007</v>
      </c>
    </row>
    <row r="1266" spans="1:29" x14ac:dyDescent="0.25">
      <c r="A1266" s="13">
        <v>61</v>
      </c>
      <c r="B1266" s="22" t="s">
        <v>4967</v>
      </c>
      <c r="C1266" s="17">
        <v>8</v>
      </c>
      <c r="D1266" s="1" t="s">
        <v>787</v>
      </c>
      <c r="E1266" s="1" t="s">
        <v>4583</v>
      </c>
      <c r="F1266" s="1" t="s">
        <v>4584</v>
      </c>
      <c r="G1266" s="1" t="s">
        <v>3749</v>
      </c>
      <c r="H1266" s="1">
        <v>12.7</v>
      </c>
      <c r="I1266" s="1">
        <v>13.2</v>
      </c>
      <c r="J1266" s="1" t="s">
        <v>3190</v>
      </c>
      <c r="K1266" s="1" t="s">
        <v>4984</v>
      </c>
      <c r="L1266" s="1">
        <v>0</v>
      </c>
      <c r="M1266" s="1">
        <v>1</v>
      </c>
      <c r="N1266" s="1">
        <v>5</v>
      </c>
      <c r="O1266" s="1">
        <v>6</v>
      </c>
      <c r="P1266" s="1">
        <v>42</v>
      </c>
      <c r="Q1266" s="16">
        <v>147.03606468023256</v>
      </c>
      <c r="R1266" s="21">
        <v>0.48405436275770353</v>
      </c>
      <c r="S1266" s="21">
        <v>22.295058807827733</v>
      </c>
      <c r="T1266" s="21">
        <v>21.811004445070029</v>
      </c>
      <c r="U1266" s="21">
        <v>3.4788185636253917E-2</v>
      </c>
      <c r="V1266" s="21">
        <v>3.5541553693297292</v>
      </c>
      <c r="W1266" s="21">
        <v>3.5193671836934755</v>
      </c>
      <c r="X1266" s="13" t="s">
        <v>2351</v>
      </c>
      <c r="Y12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6" s="1">
        <v>39.235635103500002</v>
      </c>
      <c r="AA1266" s="1">
        <v>-84.591987096699995</v>
      </c>
      <c r="AB1266" s="1">
        <v>39.242529037899999</v>
      </c>
      <c r="AC1266" s="1">
        <v>-84.594550160899999</v>
      </c>
    </row>
    <row r="1267" spans="1:29" x14ac:dyDescent="0.25">
      <c r="A1267" s="13">
        <v>419</v>
      </c>
      <c r="B1267" s="22" t="s">
        <v>4937</v>
      </c>
      <c r="C1267" s="17">
        <v>7</v>
      </c>
      <c r="D1267" s="1" t="s">
        <v>3196</v>
      </c>
      <c r="E1267" s="1" t="s">
        <v>4505</v>
      </c>
      <c r="F1267" s="1" t="s">
        <v>4519</v>
      </c>
      <c r="G1267" s="1" t="s">
        <v>3918</v>
      </c>
      <c r="H1267" s="1">
        <v>17.2</v>
      </c>
      <c r="I1267" s="1">
        <v>17.7</v>
      </c>
      <c r="J1267" s="1" t="s">
        <v>3190</v>
      </c>
      <c r="K1267" s="1" t="s">
        <v>4988</v>
      </c>
      <c r="L1267" s="1">
        <v>0</v>
      </c>
      <c r="M1267" s="1">
        <v>3</v>
      </c>
      <c r="N1267" s="1">
        <v>8</v>
      </c>
      <c r="O1267" s="1">
        <v>2</v>
      </c>
      <c r="P1267" s="1">
        <v>30</v>
      </c>
      <c r="Q1267" s="16">
        <v>228.28006904069767</v>
      </c>
      <c r="R1267" s="21">
        <v>1.0780420211876276</v>
      </c>
      <c r="S1267" s="21">
        <v>17.483799657296469</v>
      </c>
      <c r="T1267" s="21">
        <v>16.405757636108842</v>
      </c>
      <c r="U1267" s="21">
        <v>8.2584519038638088E-2</v>
      </c>
      <c r="V1267" s="21">
        <v>3.5510365854648884</v>
      </c>
      <c r="W1267" s="21">
        <v>3.4684520664262504</v>
      </c>
      <c r="X1267" s="13" t="s">
        <v>2351</v>
      </c>
      <c r="Y12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7" s="1">
        <v>39.819094979699997</v>
      </c>
      <c r="AA1267" s="1">
        <v>-84.189065709999994</v>
      </c>
      <c r="AB1267" s="1">
        <v>39.826343238100002</v>
      </c>
      <c r="AC1267" s="1">
        <v>-84.189240295800005</v>
      </c>
    </row>
    <row r="1268" spans="1:29" x14ac:dyDescent="0.25">
      <c r="A1268" s="13">
        <v>268</v>
      </c>
      <c r="B1268" s="22" t="s">
        <v>4966</v>
      </c>
      <c r="C1268" s="17">
        <v>6</v>
      </c>
      <c r="D1268" s="1" t="s">
        <v>784</v>
      </c>
      <c r="E1268" s="1" t="s">
        <v>4179</v>
      </c>
      <c r="F1268" s="1" t="s">
        <v>4180</v>
      </c>
      <c r="G1268" s="1" t="s">
        <v>4436</v>
      </c>
      <c r="H1268" s="1">
        <v>7.7</v>
      </c>
      <c r="I1268" s="1">
        <v>8.1999999999999993</v>
      </c>
      <c r="J1268" s="1" t="s">
        <v>3190</v>
      </c>
      <c r="K1268" s="1" t="s">
        <v>4982</v>
      </c>
      <c r="L1268" s="1">
        <v>1</v>
      </c>
      <c r="M1268" s="1">
        <v>2</v>
      </c>
      <c r="N1268" s="1">
        <v>9</v>
      </c>
      <c r="O1268" s="1">
        <v>7</v>
      </c>
      <c r="P1268" s="1">
        <v>31</v>
      </c>
      <c r="Q1268" s="16">
        <v>258.01444404069764</v>
      </c>
      <c r="R1268" s="21">
        <v>0.46714984822198691</v>
      </c>
      <c r="S1268" s="21">
        <v>21.002263869914906</v>
      </c>
      <c r="T1268" s="21">
        <v>20.53511402169292</v>
      </c>
      <c r="U1268" s="21">
        <v>2.6198805974454391E-2</v>
      </c>
      <c r="V1268" s="21">
        <v>3.5502679909071495</v>
      </c>
      <c r="W1268" s="21">
        <v>3.5240691849326953</v>
      </c>
      <c r="X1268" s="13" t="s">
        <v>2351</v>
      </c>
      <c r="Y12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8" s="1">
        <v>39.943817702899999</v>
      </c>
      <c r="AA1268" s="1">
        <v>-82.982992908699998</v>
      </c>
      <c r="AB1268" s="1">
        <v>39.951047094700002</v>
      </c>
      <c r="AC1268" s="1">
        <v>-82.982431605399995</v>
      </c>
    </row>
    <row r="1269" spans="1:29" x14ac:dyDescent="0.25">
      <c r="A1269" s="13">
        <v>399</v>
      </c>
      <c r="B1269" s="22" t="s">
        <v>3197</v>
      </c>
      <c r="C1269" s="17">
        <v>2</v>
      </c>
      <c r="D1269" s="1" t="s">
        <v>786</v>
      </c>
      <c r="E1269" s="1" t="s">
        <v>1204</v>
      </c>
      <c r="F1269" s="1" t="s">
        <v>5753</v>
      </c>
      <c r="G1269" s="1" t="s">
        <v>663</v>
      </c>
      <c r="H1269" s="21">
        <v>0.80299999999988358</v>
      </c>
      <c r="I1269" s="21">
        <v>0</v>
      </c>
      <c r="J1269" s="1" t="s">
        <v>258</v>
      </c>
      <c r="K1269" s="1" t="s">
        <v>259</v>
      </c>
      <c r="L1269" s="1">
        <v>0</v>
      </c>
      <c r="M1269" s="1">
        <v>2</v>
      </c>
      <c r="N1269" s="1">
        <v>12</v>
      </c>
      <c r="O1269" s="1">
        <v>7</v>
      </c>
      <c r="P1269" s="1">
        <v>26</v>
      </c>
      <c r="Q1269" s="16">
        <v>226.97837936046511</v>
      </c>
      <c r="R1269" s="21">
        <v>3.6613435476619656</v>
      </c>
      <c r="S1269" s="21">
        <v>10.05970909896215</v>
      </c>
      <c r="T1269" s="21">
        <v>6.3983655513001843</v>
      </c>
      <c r="U1269" s="21">
        <v>0.25114187271245697</v>
      </c>
      <c r="V1269" s="21">
        <v>3.549968306664296</v>
      </c>
      <c r="W1269" s="21">
        <v>3.2988264339518389</v>
      </c>
      <c r="X1269" s="13" t="s">
        <v>2351</v>
      </c>
      <c r="Y12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69" s="1">
        <v>41.639865</v>
      </c>
      <c r="AA1269" s="1">
        <v>-83.515775000000005</v>
      </c>
      <c r="AB1269" s="1">
        <v>0</v>
      </c>
      <c r="AC1269" s="1">
        <v>0</v>
      </c>
    </row>
    <row r="1270" spans="1:29" x14ac:dyDescent="0.25">
      <c r="A1270" s="13">
        <v>62</v>
      </c>
      <c r="B1270" s="22" t="s">
        <v>4967</v>
      </c>
      <c r="C1270" s="17">
        <v>4</v>
      </c>
      <c r="D1270" s="1" t="s">
        <v>801</v>
      </c>
      <c r="E1270" s="1" t="s">
        <v>3249</v>
      </c>
      <c r="F1270" s="1" t="s">
        <v>4572</v>
      </c>
      <c r="G1270" s="1" t="s">
        <v>3756</v>
      </c>
      <c r="H1270" s="1">
        <v>19.399999999999999</v>
      </c>
      <c r="I1270" s="1">
        <v>19.899999999999999</v>
      </c>
      <c r="J1270" s="1" t="s">
        <v>3190</v>
      </c>
      <c r="K1270" s="1" t="s">
        <v>4975</v>
      </c>
      <c r="L1270" s="1">
        <v>0</v>
      </c>
      <c r="M1270" s="1">
        <v>1</v>
      </c>
      <c r="N1270" s="1">
        <v>3</v>
      </c>
      <c r="O1270" s="1">
        <v>8</v>
      </c>
      <c r="P1270" s="1">
        <v>67</v>
      </c>
      <c r="Q1270" s="16">
        <v>167.81731468023256</v>
      </c>
      <c r="R1270" s="21">
        <v>1.258954588464082</v>
      </c>
      <c r="S1270" s="21">
        <v>37.460684263699349</v>
      </c>
      <c r="T1270" s="21">
        <v>36.201729675235271</v>
      </c>
      <c r="U1270" s="21">
        <v>9.6462902562588757E-2</v>
      </c>
      <c r="V1270" s="21">
        <v>3.5486420188293248</v>
      </c>
      <c r="W1270" s="21">
        <v>3.4521791162667359</v>
      </c>
      <c r="X1270" s="13" t="s">
        <v>2351</v>
      </c>
      <c r="Y12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0" s="1">
        <v>41.0242533853</v>
      </c>
      <c r="AA1270" s="1">
        <v>-80.631843098999994</v>
      </c>
      <c r="AB1270" s="1">
        <v>41.024240432799999</v>
      </c>
      <c r="AC1270" s="1">
        <v>-80.622261957399999</v>
      </c>
    </row>
    <row r="1271" spans="1:29" x14ac:dyDescent="0.25">
      <c r="A1271" s="13">
        <v>269</v>
      </c>
      <c r="B1271" s="22" t="s">
        <v>4966</v>
      </c>
      <c r="C1271" s="17">
        <v>12</v>
      </c>
      <c r="D1271" s="1" t="s">
        <v>785</v>
      </c>
      <c r="E1271" s="1" t="s">
        <v>4181</v>
      </c>
      <c r="F1271" s="1" t="s">
        <v>4182</v>
      </c>
      <c r="G1271" s="1" t="s">
        <v>4437</v>
      </c>
      <c r="H1271" s="1">
        <v>12.4</v>
      </c>
      <c r="I1271" s="1">
        <v>12.9</v>
      </c>
      <c r="J1271" s="1" t="s">
        <v>3190</v>
      </c>
      <c r="K1271" s="1" t="s">
        <v>4982</v>
      </c>
      <c r="L1271" s="1">
        <v>1</v>
      </c>
      <c r="M1271" s="1">
        <v>1</v>
      </c>
      <c r="N1271" s="1">
        <v>10</v>
      </c>
      <c r="O1271" s="1">
        <v>9</v>
      </c>
      <c r="P1271" s="1">
        <v>56</v>
      </c>
      <c r="Q1271" s="16">
        <v>252.75962936046511</v>
      </c>
      <c r="R1271" s="21">
        <v>0.41057978183027788</v>
      </c>
      <c r="S1271" s="21">
        <v>30.309307365552936</v>
      </c>
      <c r="T1271" s="21">
        <v>29.898727583722657</v>
      </c>
      <c r="U1271" s="21">
        <v>2.3033478662214849E-2</v>
      </c>
      <c r="V1271" s="21">
        <v>3.5464258031482707</v>
      </c>
      <c r="W1271" s="21">
        <v>3.5233923244860557</v>
      </c>
      <c r="X1271" s="13" t="s">
        <v>2351</v>
      </c>
      <c r="Y12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1" s="1">
        <v>41.464328512900003</v>
      </c>
      <c r="AA1271" s="1">
        <v>-81.761397533700006</v>
      </c>
      <c r="AB1271" s="1">
        <v>41.467218842900003</v>
      </c>
      <c r="AC1271" s="1">
        <v>-81.752587931799994</v>
      </c>
    </row>
    <row r="1272" spans="1:29" x14ac:dyDescent="0.25">
      <c r="A1272" s="13">
        <v>400</v>
      </c>
      <c r="B1272" s="22" t="s">
        <v>3197</v>
      </c>
      <c r="C1272" s="17">
        <v>6</v>
      </c>
      <c r="D1272" s="1" t="s">
        <v>784</v>
      </c>
      <c r="E1272" s="1" t="s">
        <v>1205</v>
      </c>
      <c r="F1272" s="1" t="s">
        <v>5633</v>
      </c>
      <c r="G1272" s="1" t="s">
        <v>664</v>
      </c>
      <c r="H1272" s="21">
        <v>16.387000000002445</v>
      </c>
      <c r="I1272" s="21">
        <v>0</v>
      </c>
      <c r="J1272" s="1" t="s">
        <v>258</v>
      </c>
      <c r="K1272" s="1" t="s">
        <v>259</v>
      </c>
      <c r="L1272" s="1">
        <v>0</v>
      </c>
      <c r="M1272" s="1">
        <v>1</v>
      </c>
      <c r="N1272" s="1">
        <v>14</v>
      </c>
      <c r="O1272" s="1">
        <v>5</v>
      </c>
      <c r="P1272" s="1">
        <v>24</v>
      </c>
      <c r="Q1272" s="16">
        <v>183.52043968023256</v>
      </c>
      <c r="R1272" s="21">
        <v>5.7188268386011787</v>
      </c>
      <c r="S1272" s="21">
        <v>9.032108855395359</v>
      </c>
      <c r="T1272" s="21">
        <v>3.3132820167941803</v>
      </c>
      <c r="U1272" s="21">
        <v>0.39227045025089269</v>
      </c>
      <c r="V1272" s="21">
        <v>3.5462736937644084</v>
      </c>
      <c r="W1272" s="21">
        <v>3.1540032435135155</v>
      </c>
      <c r="X1272" s="13" t="s">
        <v>2351</v>
      </c>
      <c r="Y12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2" s="1">
        <v>40.031303000000001</v>
      </c>
      <c r="AA1272" s="1">
        <v>-83.001036999999997</v>
      </c>
      <c r="AB1272" s="1">
        <v>0</v>
      </c>
      <c r="AC1272" s="1">
        <v>0</v>
      </c>
    </row>
    <row r="1273" spans="1:29" x14ac:dyDescent="0.25">
      <c r="A1273" s="13">
        <v>401</v>
      </c>
      <c r="B1273" s="22" t="s">
        <v>3197</v>
      </c>
      <c r="C1273" s="17">
        <v>2</v>
      </c>
      <c r="D1273" s="1" t="s">
        <v>786</v>
      </c>
      <c r="E1273" s="1" t="s">
        <v>1206</v>
      </c>
      <c r="F1273" s="1" t="s">
        <v>5441</v>
      </c>
      <c r="G1273" s="1" t="s">
        <v>665</v>
      </c>
      <c r="H1273" s="21">
        <v>10.148000000001048</v>
      </c>
      <c r="I1273" s="21">
        <v>0</v>
      </c>
      <c r="J1273" s="1" t="s">
        <v>258</v>
      </c>
      <c r="K1273" s="1" t="s">
        <v>259</v>
      </c>
      <c r="L1273" s="1">
        <v>0</v>
      </c>
      <c r="M1273" s="1">
        <v>0</v>
      </c>
      <c r="N1273" s="1">
        <v>11</v>
      </c>
      <c r="O1273" s="1">
        <v>9</v>
      </c>
      <c r="P1273" s="1">
        <v>72</v>
      </c>
      <c r="Q1273" s="16">
        <v>183.953125</v>
      </c>
      <c r="R1273" s="21">
        <v>5.9464185648542847</v>
      </c>
      <c r="S1273" s="21">
        <v>18.717334291094446</v>
      </c>
      <c r="T1273" s="21">
        <v>12.770915726240162</v>
      </c>
      <c r="U1273" s="21">
        <v>0.40788160817721331</v>
      </c>
      <c r="V1273" s="21">
        <v>3.5445845931867046</v>
      </c>
      <c r="W1273" s="21">
        <v>3.1367029850094914</v>
      </c>
      <c r="X1273" s="13" t="s">
        <v>2351</v>
      </c>
      <c r="Y12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3" s="1">
        <v>41.661670000000001</v>
      </c>
      <c r="AA1273" s="1">
        <v>-83.682530999999997</v>
      </c>
      <c r="AB1273" s="1">
        <v>0</v>
      </c>
      <c r="AC1273" s="1">
        <v>0</v>
      </c>
    </row>
    <row r="1274" spans="1:29" x14ac:dyDescent="0.25">
      <c r="A1274" s="13">
        <v>402</v>
      </c>
      <c r="B1274" s="22" t="s">
        <v>3197</v>
      </c>
      <c r="C1274" s="17">
        <v>12</v>
      </c>
      <c r="D1274" s="1" t="s">
        <v>785</v>
      </c>
      <c r="E1274" s="1" t="s">
        <v>1207</v>
      </c>
      <c r="F1274" s="1" t="s">
        <v>5754</v>
      </c>
      <c r="G1274" s="1" t="s">
        <v>666</v>
      </c>
      <c r="H1274" s="21">
        <v>0.8110000000015134</v>
      </c>
      <c r="I1274" s="21">
        <v>0</v>
      </c>
      <c r="J1274" s="1" t="s">
        <v>258</v>
      </c>
      <c r="K1274" s="1" t="s">
        <v>259</v>
      </c>
      <c r="L1274" s="1">
        <v>1</v>
      </c>
      <c r="M1274" s="1">
        <v>0</v>
      </c>
      <c r="N1274" s="1">
        <v>8</v>
      </c>
      <c r="O1274" s="1">
        <v>12</v>
      </c>
      <c r="P1274" s="1">
        <v>41</v>
      </c>
      <c r="Q1274" s="16">
        <v>192.30168968023256</v>
      </c>
      <c r="R1274" s="21">
        <v>4.9168499686709009</v>
      </c>
      <c r="S1274" s="21">
        <v>12.343975493576426</v>
      </c>
      <c r="T1274" s="21">
        <v>7.4271255249055255</v>
      </c>
      <c r="U1274" s="21">
        <v>0.3372605965279391</v>
      </c>
      <c r="V1274" s="21">
        <v>3.5444008269323946</v>
      </c>
      <c r="W1274" s="21">
        <v>3.2071402304044554</v>
      </c>
      <c r="X1274" s="13" t="s">
        <v>2351</v>
      </c>
      <c r="Y12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4" s="1">
        <v>41.569536999999997</v>
      </c>
      <c r="AA1274" s="1">
        <v>-81.533733999999995</v>
      </c>
      <c r="AB1274" s="1">
        <v>0</v>
      </c>
      <c r="AC1274" s="1">
        <v>0</v>
      </c>
    </row>
    <row r="1275" spans="1:29" x14ac:dyDescent="0.25">
      <c r="A1275" s="13">
        <v>403</v>
      </c>
      <c r="B1275" s="22" t="s">
        <v>3197</v>
      </c>
      <c r="C1275" s="17">
        <v>2</v>
      </c>
      <c r="D1275" s="1" t="s">
        <v>786</v>
      </c>
      <c r="E1275" s="1" t="s">
        <v>1208</v>
      </c>
      <c r="F1275" s="1" t="s">
        <v>5755</v>
      </c>
      <c r="G1275" s="1" t="s">
        <v>667</v>
      </c>
      <c r="H1275" s="21">
        <v>0.23399999999674037</v>
      </c>
      <c r="I1275" s="21">
        <v>0</v>
      </c>
      <c r="J1275" s="1" t="s">
        <v>258</v>
      </c>
      <c r="K1275" s="1" t="s">
        <v>259</v>
      </c>
      <c r="L1275" s="1">
        <v>0</v>
      </c>
      <c r="M1275" s="1">
        <v>1</v>
      </c>
      <c r="N1275" s="1">
        <v>14</v>
      </c>
      <c r="O1275" s="1">
        <v>5</v>
      </c>
      <c r="P1275" s="1">
        <v>33</v>
      </c>
      <c r="Q1275" s="16">
        <v>192.52043968023256</v>
      </c>
      <c r="R1275" s="21">
        <v>4.5159934172741067</v>
      </c>
      <c r="S1275" s="21">
        <v>11.390258628874319</v>
      </c>
      <c r="T1275" s="21">
        <v>6.8742652116002123</v>
      </c>
      <c r="U1275" s="21">
        <v>0.30976471593210309</v>
      </c>
      <c r="V1275" s="21">
        <v>3.5436915286494077</v>
      </c>
      <c r="W1275" s="21">
        <v>3.2339268127173044</v>
      </c>
      <c r="X1275" s="13" t="s">
        <v>2351</v>
      </c>
      <c r="Y12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5" s="1">
        <v>41.639586999999999</v>
      </c>
      <c r="AA1275" s="1">
        <v>-83.543970999999999</v>
      </c>
      <c r="AB1275" s="1">
        <v>0</v>
      </c>
      <c r="AC1275" s="1">
        <v>0</v>
      </c>
    </row>
    <row r="1276" spans="1:29" x14ac:dyDescent="0.25">
      <c r="A1276" s="13">
        <v>404</v>
      </c>
      <c r="B1276" s="22" t="s">
        <v>3197</v>
      </c>
      <c r="C1276" s="17">
        <v>7</v>
      </c>
      <c r="D1276" s="1" t="s">
        <v>3196</v>
      </c>
      <c r="E1276" s="1" t="s">
        <v>1209</v>
      </c>
      <c r="F1276" s="1" t="s">
        <v>5756</v>
      </c>
      <c r="G1276" s="1" t="s">
        <v>668</v>
      </c>
      <c r="H1276" s="21">
        <v>0.15300000000570435</v>
      </c>
      <c r="I1276" s="21">
        <v>0</v>
      </c>
      <c r="J1276" s="1" t="s">
        <v>258</v>
      </c>
      <c r="K1276" s="1" t="s">
        <v>261</v>
      </c>
      <c r="L1276" s="1">
        <v>0</v>
      </c>
      <c r="M1276" s="1">
        <v>0</v>
      </c>
      <c r="N1276" s="1">
        <v>9</v>
      </c>
      <c r="O1276" s="1">
        <v>11</v>
      </c>
      <c r="P1276" s="1">
        <v>60</v>
      </c>
      <c r="Q1276" s="16">
        <v>167.734375</v>
      </c>
      <c r="R1276" s="21">
        <v>7.7305270503511485</v>
      </c>
      <c r="S1276" s="21">
        <v>15.759545420627134</v>
      </c>
      <c r="T1276" s="21">
        <v>8.0290183702759848</v>
      </c>
      <c r="U1276" s="21">
        <v>0.5373603155360035</v>
      </c>
      <c r="V1276" s="21">
        <v>3.5372339957045829</v>
      </c>
      <c r="W1276" s="21">
        <v>2.9998736801685792</v>
      </c>
      <c r="X1276" s="13" t="s">
        <v>22</v>
      </c>
      <c r="Y12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6" s="1">
        <v>39.744048999999997</v>
      </c>
      <c r="AA1276" s="1">
        <v>-84.120857000000001</v>
      </c>
      <c r="AB1276" s="1">
        <v>0</v>
      </c>
      <c r="AC1276" s="1">
        <v>0</v>
      </c>
    </row>
    <row r="1277" spans="1:29" x14ac:dyDescent="0.25">
      <c r="A1277" s="13">
        <v>270</v>
      </c>
      <c r="B1277" s="22" t="s">
        <v>4966</v>
      </c>
      <c r="C1277" s="17">
        <v>8</v>
      </c>
      <c r="D1277" s="1" t="s">
        <v>787</v>
      </c>
      <c r="E1277" s="1" t="s">
        <v>4177</v>
      </c>
      <c r="F1277" s="1" t="s">
        <v>4178</v>
      </c>
      <c r="G1277" s="1" t="s">
        <v>4435</v>
      </c>
      <c r="H1277" s="1">
        <v>1.2</v>
      </c>
      <c r="I1277" s="1">
        <v>1.7</v>
      </c>
      <c r="J1277" s="1" t="s">
        <v>3190</v>
      </c>
      <c r="K1277" s="1" t="s">
        <v>4982</v>
      </c>
      <c r="L1277" s="1">
        <v>0</v>
      </c>
      <c r="M1277" s="1">
        <v>1</v>
      </c>
      <c r="N1277" s="1">
        <v>10</v>
      </c>
      <c r="O1277" s="1">
        <v>10</v>
      </c>
      <c r="P1277" s="1">
        <v>43</v>
      </c>
      <c r="Q1277" s="16">
        <v>198.52043968023256</v>
      </c>
      <c r="R1277" s="21">
        <v>0.43128889964398309</v>
      </c>
      <c r="S1277" s="21">
        <v>23.878848245275126</v>
      </c>
      <c r="T1277" s="21">
        <v>23.447559345631142</v>
      </c>
      <c r="U1277" s="21">
        <v>2.404471115017031E-2</v>
      </c>
      <c r="V1277" s="21">
        <v>3.5332351002819413</v>
      </c>
      <c r="W1277" s="21">
        <v>3.5091903891317711</v>
      </c>
      <c r="X1277" s="13" t="s">
        <v>2351</v>
      </c>
      <c r="Y12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7" s="1">
        <v>39.142368567600002</v>
      </c>
      <c r="AA1277" s="1">
        <v>-84.550353867300004</v>
      </c>
      <c r="AB1277" s="1">
        <v>39.149476261099998</v>
      </c>
      <c r="AC1277" s="1">
        <v>-84.551205916699999</v>
      </c>
    </row>
    <row r="1278" spans="1:29" x14ac:dyDescent="0.25">
      <c r="A1278" s="13">
        <v>271</v>
      </c>
      <c r="B1278" s="22" t="s">
        <v>4966</v>
      </c>
      <c r="C1278" s="17">
        <v>2</v>
      </c>
      <c r="D1278" s="1" t="s">
        <v>786</v>
      </c>
      <c r="E1278" s="1" t="s">
        <v>4043</v>
      </c>
      <c r="F1278" s="1" t="s">
        <v>4044</v>
      </c>
      <c r="G1278" s="1" t="s">
        <v>4392</v>
      </c>
      <c r="H1278" s="1">
        <v>7.8</v>
      </c>
      <c r="I1278" s="1">
        <v>8.3000000000000007</v>
      </c>
      <c r="J1278" s="1" t="s">
        <v>3190</v>
      </c>
      <c r="K1278" s="1" t="s">
        <v>4982</v>
      </c>
      <c r="L1278" s="1">
        <v>2</v>
      </c>
      <c r="M1278" s="1">
        <v>1</v>
      </c>
      <c r="N1278" s="1">
        <v>5</v>
      </c>
      <c r="O1278" s="1">
        <v>10</v>
      </c>
      <c r="P1278" s="1">
        <v>41</v>
      </c>
      <c r="Q1278" s="16">
        <v>255.13944404069767</v>
      </c>
      <c r="R1278" s="21">
        <v>0.51069648884095098</v>
      </c>
      <c r="S1278" s="21">
        <v>24.779256267944994</v>
      </c>
      <c r="T1278" s="21">
        <v>24.268559779104045</v>
      </c>
      <c r="U1278" s="21">
        <v>2.8634775381515428E-2</v>
      </c>
      <c r="V1278" s="21">
        <v>3.5314166681835721</v>
      </c>
      <c r="W1278" s="21">
        <v>3.5027818928020569</v>
      </c>
      <c r="X1278" s="13" t="s">
        <v>2351</v>
      </c>
      <c r="Y12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8" s="1">
        <v>41.679816980399998</v>
      </c>
      <c r="AA1278" s="1">
        <v>-83.602280713699997</v>
      </c>
      <c r="AB1278" s="1">
        <v>41.683686890099999</v>
      </c>
      <c r="AC1278" s="1">
        <v>-83.610421543200005</v>
      </c>
    </row>
    <row r="1279" spans="1:29" x14ac:dyDescent="0.25">
      <c r="A1279" s="13">
        <v>405</v>
      </c>
      <c r="B1279" s="22" t="s">
        <v>3197</v>
      </c>
      <c r="C1279" s="17">
        <v>7</v>
      </c>
      <c r="D1279" s="1" t="s">
        <v>3196</v>
      </c>
      <c r="E1279" s="1" t="s">
        <v>1210</v>
      </c>
      <c r="F1279" s="1" t="s">
        <v>5757</v>
      </c>
      <c r="G1279" s="1" t="s">
        <v>669</v>
      </c>
      <c r="H1279" s="21">
        <v>7.7290000000066357</v>
      </c>
      <c r="I1279" s="21">
        <v>0</v>
      </c>
      <c r="J1279" s="1" t="s">
        <v>258</v>
      </c>
      <c r="K1279" s="1" t="s">
        <v>259</v>
      </c>
      <c r="L1279" s="1">
        <v>0</v>
      </c>
      <c r="M1279" s="1">
        <v>4</v>
      </c>
      <c r="N1279" s="1">
        <v>10</v>
      </c>
      <c r="O1279" s="1">
        <v>6</v>
      </c>
      <c r="P1279" s="1">
        <v>43</v>
      </c>
      <c r="Q1279" s="16">
        <v>317.80050872093022</v>
      </c>
      <c r="R1279" s="21">
        <v>6.4497660488408037</v>
      </c>
      <c r="S1279" s="21">
        <v>12.607912299307905</v>
      </c>
      <c r="T1279" s="21">
        <v>6.1581462504671016</v>
      </c>
      <c r="U1279" s="21">
        <v>0.4424076306899602</v>
      </c>
      <c r="V1279" s="21">
        <v>3.5311741263988856</v>
      </c>
      <c r="W1279" s="21">
        <v>3.0887664957089256</v>
      </c>
      <c r="X1279" s="13" t="s">
        <v>2351</v>
      </c>
      <c r="Y12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79" s="1">
        <v>39.860782999999998</v>
      </c>
      <c r="AA1279" s="1">
        <v>-84.104626999999994</v>
      </c>
      <c r="AB1279" s="1">
        <v>0</v>
      </c>
      <c r="AC1279" s="1">
        <v>0</v>
      </c>
    </row>
    <row r="1280" spans="1:29" x14ac:dyDescent="0.25">
      <c r="A1280" s="13">
        <v>406</v>
      </c>
      <c r="B1280" s="22" t="s">
        <v>3197</v>
      </c>
      <c r="C1280" s="17">
        <v>12</v>
      </c>
      <c r="D1280" s="1" t="s">
        <v>785</v>
      </c>
      <c r="E1280" s="1" t="s">
        <v>1211</v>
      </c>
      <c r="F1280" s="1" t="s">
        <v>5718</v>
      </c>
      <c r="G1280" s="1" t="s">
        <v>670</v>
      </c>
      <c r="H1280" s="21">
        <v>8.8690000000060536</v>
      </c>
      <c r="I1280" s="21">
        <v>0</v>
      </c>
      <c r="J1280" s="1" t="s">
        <v>258</v>
      </c>
      <c r="K1280" s="1" t="s">
        <v>259</v>
      </c>
      <c r="L1280" s="1">
        <v>0</v>
      </c>
      <c r="M1280" s="1">
        <v>1</v>
      </c>
      <c r="N1280" s="1">
        <v>6</v>
      </c>
      <c r="O1280" s="1">
        <v>12</v>
      </c>
      <c r="P1280" s="1">
        <v>23</v>
      </c>
      <c r="Q1280" s="16">
        <v>161.20793968023256</v>
      </c>
      <c r="R1280" s="21">
        <v>5.4589601169393918</v>
      </c>
      <c r="S1280" s="21">
        <v>9.1809779052436742</v>
      </c>
      <c r="T1280" s="21">
        <v>3.7220177883042824</v>
      </c>
      <c r="U1280" s="21">
        <v>0.37444545942874941</v>
      </c>
      <c r="V1280" s="21">
        <v>3.5299148807027017</v>
      </c>
      <c r="W1280" s="21">
        <v>3.1554694212739522</v>
      </c>
      <c r="X1280" s="13" t="s">
        <v>2351</v>
      </c>
      <c r="Y12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0" s="1">
        <v>41.416977000000003</v>
      </c>
      <c r="AA1280" s="1">
        <v>-81.572047999999995</v>
      </c>
      <c r="AB1280" s="1">
        <v>0</v>
      </c>
      <c r="AC1280" s="1">
        <v>0</v>
      </c>
    </row>
    <row r="1281" spans="1:29" x14ac:dyDescent="0.25">
      <c r="A1281" s="13">
        <v>272</v>
      </c>
      <c r="B1281" s="22" t="s">
        <v>4966</v>
      </c>
      <c r="C1281" s="17">
        <v>12</v>
      </c>
      <c r="D1281" s="1" t="s">
        <v>785</v>
      </c>
      <c r="E1281" s="1" t="s">
        <v>4147</v>
      </c>
      <c r="F1281" s="1" t="s">
        <v>4148</v>
      </c>
      <c r="G1281" s="1" t="s">
        <v>4427</v>
      </c>
      <c r="H1281" s="1">
        <v>1.5</v>
      </c>
      <c r="I1281" s="1">
        <v>2</v>
      </c>
      <c r="J1281" s="1" t="s">
        <v>3190</v>
      </c>
      <c r="K1281" s="1" t="s">
        <v>4981</v>
      </c>
      <c r="L1281" s="1">
        <v>0</v>
      </c>
      <c r="M1281" s="1">
        <v>1</v>
      </c>
      <c r="N1281" s="1">
        <v>3</v>
      </c>
      <c r="O1281" s="1">
        <v>9</v>
      </c>
      <c r="P1281" s="1">
        <v>35</v>
      </c>
      <c r="Q1281" s="16">
        <v>140.25481468023256</v>
      </c>
      <c r="R1281" s="21">
        <v>0.65331119416406147</v>
      </c>
      <c r="S1281" s="21">
        <v>18.974952887908525</v>
      </c>
      <c r="T1281" s="21">
        <v>18.321641693744464</v>
      </c>
      <c r="U1281" s="21">
        <v>3.5851405826273004E-2</v>
      </c>
      <c r="V1281" s="21">
        <v>3.5296092843194602</v>
      </c>
      <c r="W1281" s="21">
        <v>3.4937578784931871</v>
      </c>
      <c r="X1281" s="13" t="s">
        <v>2351</v>
      </c>
      <c r="Y12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1" s="1">
        <v>41.4644903748</v>
      </c>
      <c r="AA1281" s="1">
        <v>-81.768835703700006</v>
      </c>
      <c r="AB1281" s="1">
        <v>41.471711354999997</v>
      </c>
      <c r="AC1281" s="1">
        <v>-81.768800303800006</v>
      </c>
    </row>
    <row r="1282" spans="1:29" x14ac:dyDescent="0.25">
      <c r="A1282" s="13">
        <v>420</v>
      </c>
      <c r="B1282" s="22" t="s">
        <v>4937</v>
      </c>
      <c r="C1282" s="17">
        <v>6</v>
      </c>
      <c r="D1282" s="1" t="s">
        <v>784</v>
      </c>
      <c r="E1282" s="1" t="s">
        <v>3842</v>
      </c>
      <c r="F1282" s="1" t="s">
        <v>4501</v>
      </c>
      <c r="G1282" s="1" t="s">
        <v>3916</v>
      </c>
      <c r="H1282" s="1">
        <v>6.9</v>
      </c>
      <c r="I1282" s="1">
        <v>7.4</v>
      </c>
      <c r="J1282" s="1" t="s">
        <v>3190</v>
      </c>
      <c r="K1282" s="1" t="s">
        <v>4988</v>
      </c>
      <c r="L1282" s="1">
        <v>1</v>
      </c>
      <c r="M1282" s="1">
        <v>0</v>
      </c>
      <c r="N1282" s="1">
        <v>6</v>
      </c>
      <c r="O1282" s="1">
        <v>3</v>
      </c>
      <c r="P1282" s="1">
        <v>10</v>
      </c>
      <c r="Q1282" s="16">
        <v>108.27043968023256</v>
      </c>
      <c r="R1282" s="21">
        <v>1.3348545389504147</v>
      </c>
      <c r="S1282" s="21">
        <v>8.1318058202241623</v>
      </c>
      <c r="T1282" s="21">
        <v>6.7969512812737474</v>
      </c>
      <c r="U1282" s="21">
        <v>0.10272208472712294</v>
      </c>
      <c r="V1282" s="21">
        <v>3.5287075176489955</v>
      </c>
      <c r="W1282" s="21">
        <v>3.4259854329218724</v>
      </c>
      <c r="X1282" s="13" t="s">
        <v>2351</v>
      </c>
      <c r="Y12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2" s="1">
        <v>39.976582964499997</v>
      </c>
      <c r="AA1282" s="1">
        <v>-83.119592983800004</v>
      </c>
      <c r="AB1282" s="1">
        <v>39.976222733599997</v>
      </c>
      <c r="AC1282" s="1">
        <v>-83.110180909700006</v>
      </c>
    </row>
    <row r="1283" spans="1:29" x14ac:dyDescent="0.25">
      <c r="A1283" s="13">
        <v>273</v>
      </c>
      <c r="B1283" s="22" t="s">
        <v>4966</v>
      </c>
      <c r="C1283" s="17">
        <v>12</v>
      </c>
      <c r="D1283" s="1" t="s">
        <v>785</v>
      </c>
      <c r="E1283" s="1" t="s">
        <v>4018</v>
      </c>
      <c r="F1283" s="1" t="s">
        <v>4019</v>
      </c>
      <c r="G1283" s="1" t="s">
        <v>4384</v>
      </c>
      <c r="H1283" s="1">
        <v>6.4</v>
      </c>
      <c r="I1283" s="1">
        <v>6.9</v>
      </c>
      <c r="J1283" s="1" t="s">
        <v>3190</v>
      </c>
      <c r="K1283" s="1" t="s">
        <v>4982</v>
      </c>
      <c r="L1283" s="1">
        <v>3</v>
      </c>
      <c r="M1283" s="1">
        <v>1</v>
      </c>
      <c r="N1283" s="1">
        <v>9</v>
      </c>
      <c r="O1283" s="1">
        <v>14</v>
      </c>
      <c r="P1283" s="1">
        <v>28</v>
      </c>
      <c r="Q1283" s="16">
        <v>331.75363372093022</v>
      </c>
      <c r="R1283" s="21">
        <v>0.2978674912343911</v>
      </c>
      <c r="S1283" s="21">
        <v>18.395677089509171</v>
      </c>
      <c r="T1283" s="21">
        <v>18.097809598274779</v>
      </c>
      <c r="U1283" s="21">
        <v>1.6723412989290972E-2</v>
      </c>
      <c r="V1283" s="21">
        <v>3.5274802083624373</v>
      </c>
      <c r="W1283" s="21">
        <v>3.5107567953731462</v>
      </c>
      <c r="X1283" s="13" t="s">
        <v>2351</v>
      </c>
      <c r="Y12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3" s="1">
        <v>41.542502262600003</v>
      </c>
      <c r="AA1283" s="1">
        <v>-81.595404211499996</v>
      </c>
      <c r="AB1283" s="1">
        <v>41.5470233526</v>
      </c>
      <c r="AC1283" s="1">
        <v>-81.5879702151</v>
      </c>
    </row>
    <row r="1284" spans="1:29" x14ac:dyDescent="0.25">
      <c r="A1284" s="13">
        <v>407</v>
      </c>
      <c r="B1284" s="22" t="s">
        <v>3197</v>
      </c>
      <c r="C1284" s="17">
        <v>12</v>
      </c>
      <c r="D1284" s="1" t="s">
        <v>785</v>
      </c>
      <c r="E1284" s="1" t="s">
        <v>1212</v>
      </c>
      <c r="F1284" s="1" t="s">
        <v>5758</v>
      </c>
      <c r="G1284" s="1" t="s">
        <v>671</v>
      </c>
      <c r="H1284" s="21">
        <v>0.19899999999324791</v>
      </c>
      <c r="I1284" s="21">
        <v>0</v>
      </c>
      <c r="J1284" s="1" t="s">
        <v>258</v>
      </c>
      <c r="K1284" s="1" t="s">
        <v>259</v>
      </c>
      <c r="L1284" s="1">
        <v>0</v>
      </c>
      <c r="M1284" s="1">
        <v>3</v>
      </c>
      <c r="N1284" s="1">
        <v>5</v>
      </c>
      <c r="O1284" s="1">
        <v>15</v>
      </c>
      <c r="P1284" s="1">
        <v>43</v>
      </c>
      <c r="Q1284" s="16">
        <v>279.32694404069764</v>
      </c>
      <c r="R1284" s="21">
        <v>3.63780849715195</v>
      </c>
      <c r="S1284" s="21">
        <v>12.512265893521906</v>
      </c>
      <c r="T1284" s="21">
        <v>8.8744573963699569</v>
      </c>
      <c r="U1284" s="21">
        <v>0.24952753726905341</v>
      </c>
      <c r="V1284" s="21">
        <v>3.5258314761045013</v>
      </c>
      <c r="W1284" s="21">
        <v>3.276303938835448</v>
      </c>
      <c r="X1284" s="13" t="s">
        <v>2351</v>
      </c>
      <c r="Y12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4" s="1">
        <v>41.470571999999997</v>
      </c>
      <c r="AA1284" s="1">
        <v>-81.743110000000001</v>
      </c>
      <c r="AB1284" s="1">
        <v>0</v>
      </c>
      <c r="AC1284" s="1">
        <v>0</v>
      </c>
    </row>
    <row r="1285" spans="1:29" x14ac:dyDescent="0.25">
      <c r="A1285" s="13">
        <v>274</v>
      </c>
      <c r="B1285" s="22" t="s">
        <v>4966</v>
      </c>
      <c r="C1285" s="17">
        <v>8</v>
      </c>
      <c r="D1285" s="1" t="s">
        <v>788</v>
      </c>
      <c r="E1285" s="1" t="s">
        <v>3974</v>
      </c>
      <c r="F1285" s="1" t="s">
        <v>3975</v>
      </c>
      <c r="G1285" s="1" t="s">
        <v>3729</v>
      </c>
      <c r="H1285" s="1">
        <v>1.1000000000000001</v>
      </c>
      <c r="I1285" s="1">
        <v>1.6</v>
      </c>
      <c r="J1285" s="1" t="s">
        <v>3190</v>
      </c>
      <c r="K1285" s="1" t="s">
        <v>4982</v>
      </c>
      <c r="L1285" s="1">
        <v>0</v>
      </c>
      <c r="M1285" s="1">
        <v>2</v>
      </c>
      <c r="N1285" s="1">
        <v>4</v>
      </c>
      <c r="O1285" s="1">
        <v>10</v>
      </c>
      <c r="P1285" s="1">
        <v>54</v>
      </c>
      <c r="Q1285" s="16">
        <v>215.91587936046511</v>
      </c>
      <c r="R1285" s="21">
        <v>0.66420945240600959</v>
      </c>
      <c r="S1285" s="21">
        <v>23.683032745007182</v>
      </c>
      <c r="T1285" s="21">
        <v>23.018823292601173</v>
      </c>
      <c r="U1285" s="21">
        <v>3.7603424818741425E-2</v>
      </c>
      <c r="V1285" s="21">
        <v>3.5240919080053383</v>
      </c>
      <c r="W1285" s="21">
        <v>3.486488483186597</v>
      </c>
      <c r="X1285" s="13" t="s">
        <v>2351</v>
      </c>
      <c r="Y12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5" s="1">
        <v>39.316496498500001</v>
      </c>
      <c r="AA1285" s="1">
        <v>-84.490630008099998</v>
      </c>
      <c r="AB1285" s="1">
        <v>39.320133255199998</v>
      </c>
      <c r="AC1285" s="1">
        <v>-84.498673835700004</v>
      </c>
    </row>
    <row r="1286" spans="1:29" x14ac:dyDescent="0.25">
      <c r="A1286" s="13">
        <v>408</v>
      </c>
      <c r="B1286" s="22" t="s">
        <v>3197</v>
      </c>
      <c r="C1286" s="17">
        <v>6</v>
      </c>
      <c r="D1286" s="1" t="s">
        <v>784</v>
      </c>
      <c r="E1286" s="1" t="s">
        <v>1213</v>
      </c>
      <c r="F1286" s="1" t="s">
        <v>5692</v>
      </c>
      <c r="G1286" s="1" t="s">
        <v>672</v>
      </c>
      <c r="H1286" s="21">
        <v>4.0739999999932479</v>
      </c>
      <c r="I1286" s="21">
        <v>0</v>
      </c>
      <c r="J1286" s="1" t="s">
        <v>258</v>
      </c>
      <c r="K1286" s="1" t="s">
        <v>259</v>
      </c>
      <c r="L1286" s="1">
        <v>0</v>
      </c>
      <c r="M1286" s="1">
        <v>1</v>
      </c>
      <c r="N1286" s="1">
        <v>13</v>
      </c>
      <c r="O1286" s="1">
        <v>6</v>
      </c>
      <c r="P1286" s="1">
        <v>20</v>
      </c>
      <c r="Q1286" s="16">
        <v>177.41106468023256</v>
      </c>
      <c r="R1286" s="21">
        <v>6.0667743223242754</v>
      </c>
      <c r="S1286" s="21">
        <v>8.072561190988143</v>
      </c>
      <c r="T1286" s="21">
        <v>2.0057868686638676</v>
      </c>
      <c r="U1286" s="21">
        <v>0.41613714878116492</v>
      </c>
      <c r="V1286" s="21">
        <v>3.5236447598149034</v>
      </c>
      <c r="W1286" s="21">
        <v>3.1075076110337383</v>
      </c>
      <c r="X1286" s="13" t="s">
        <v>2351</v>
      </c>
      <c r="Y12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6" s="1">
        <v>39.891432000000002</v>
      </c>
      <c r="AA1286" s="1">
        <v>-82.986964</v>
      </c>
      <c r="AB1286" s="1">
        <v>0</v>
      </c>
      <c r="AC1286" s="1">
        <v>0</v>
      </c>
    </row>
    <row r="1287" spans="1:29" x14ac:dyDescent="0.25">
      <c r="A1287" s="13">
        <v>275</v>
      </c>
      <c r="B1287" s="22" t="s">
        <v>4966</v>
      </c>
      <c r="C1287" s="17">
        <v>7</v>
      </c>
      <c r="D1287" s="1" t="s">
        <v>3196</v>
      </c>
      <c r="E1287" s="1" t="s">
        <v>4117</v>
      </c>
      <c r="F1287" s="1" t="s">
        <v>4118</v>
      </c>
      <c r="G1287" s="1" t="s">
        <v>4415</v>
      </c>
      <c r="H1287" s="1">
        <v>6.5</v>
      </c>
      <c r="I1287" s="1">
        <v>7</v>
      </c>
      <c r="J1287" s="1" t="s">
        <v>3190</v>
      </c>
      <c r="K1287" s="1" t="s">
        <v>4982</v>
      </c>
      <c r="L1287" s="1">
        <v>2</v>
      </c>
      <c r="M1287" s="1">
        <v>0</v>
      </c>
      <c r="N1287" s="1">
        <v>7</v>
      </c>
      <c r="O1287" s="1">
        <v>10</v>
      </c>
      <c r="P1287" s="1">
        <v>49</v>
      </c>
      <c r="Q1287" s="16">
        <v>230.55650436046511</v>
      </c>
      <c r="R1287" s="21">
        <v>0.49020715767248407</v>
      </c>
      <c r="S1287" s="21">
        <v>26.421619198106352</v>
      </c>
      <c r="T1287" s="21">
        <v>25.931412040433869</v>
      </c>
      <c r="U1287" s="21">
        <v>2.7488682016931588E-2</v>
      </c>
      <c r="V1287" s="21">
        <v>3.5164356811087241</v>
      </c>
      <c r="W1287" s="21">
        <v>3.4889469990917923</v>
      </c>
      <c r="X1287" s="13" t="s">
        <v>2351</v>
      </c>
      <c r="Y12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7" s="1">
        <v>39.844972863000002</v>
      </c>
      <c r="AA1287" s="1">
        <v>-84.115193940200001</v>
      </c>
      <c r="AB1287" s="1">
        <v>39.851431558999998</v>
      </c>
      <c r="AC1287" s="1">
        <v>-84.110962303899996</v>
      </c>
    </row>
    <row r="1288" spans="1:29" x14ac:dyDescent="0.25">
      <c r="A1288" s="13">
        <v>63</v>
      </c>
      <c r="B1288" s="22" t="s">
        <v>4967</v>
      </c>
      <c r="C1288" s="17">
        <v>8</v>
      </c>
      <c r="D1288" s="1" t="s">
        <v>787</v>
      </c>
      <c r="E1288" s="1" t="s">
        <v>4286</v>
      </c>
      <c r="F1288" s="1" t="s">
        <v>4287</v>
      </c>
      <c r="G1288" s="1" t="s">
        <v>4469</v>
      </c>
      <c r="H1288" s="1">
        <v>1.3</v>
      </c>
      <c r="I1288" s="1">
        <v>1.8</v>
      </c>
      <c r="J1288" s="1" t="s">
        <v>3190</v>
      </c>
      <c r="K1288" s="1" t="s">
        <v>4975</v>
      </c>
      <c r="L1288" s="1">
        <v>0</v>
      </c>
      <c r="M1288" s="1">
        <v>6</v>
      </c>
      <c r="N1288" s="1">
        <v>12</v>
      </c>
      <c r="O1288" s="1">
        <v>5</v>
      </c>
      <c r="P1288" s="1">
        <v>30</v>
      </c>
      <c r="Q1288" s="16">
        <v>404.81013808139534</v>
      </c>
      <c r="R1288" s="21">
        <v>0.41181960504539605</v>
      </c>
      <c r="S1288" s="21">
        <v>20.410720035634011</v>
      </c>
      <c r="T1288" s="21">
        <v>19.998900430588616</v>
      </c>
      <c r="U1288" s="21">
        <v>3.170250262001862E-2</v>
      </c>
      <c r="V1288" s="21">
        <v>3.5158779167563452</v>
      </c>
      <c r="W1288" s="21">
        <v>3.4841754141363266</v>
      </c>
      <c r="X1288" s="13" t="s">
        <v>2351</v>
      </c>
      <c r="Y12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8" s="1">
        <v>39.183392872600002</v>
      </c>
      <c r="AA1288" s="1">
        <v>-84.521828483500002</v>
      </c>
      <c r="AB1288" s="1">
        <v>39.1902736495</v>
      </c>
      <c r="AC1288" s="1">
        <v>-84.523982004000004</v>
      </c>
    </row>
    <row r="1289" spans="1:29" x14ac:dyDescent="0.25">
      <c r="A1289" s="13">
        <v>276</v>
      </c>
      <c r="B1289" s="22" t="s">
        <v>4966</v>
      </c>
      <c r="C1289" s="17">
        <v>6</v>
      </c>
      <c r="D1289" s="1" t="s">
        <v>784</v>
      </c>
      <c r="E1289" s="1" t="s">
        <v>4183</v>
      </c>
      <c r="F1289" s="1" t="s">
        <v>4184</v>
      </c>
      <c r="G1289" s="1" t="s">
        <v>3743</v>
      </c>
      <c r="H1289" s="1">
        <v>19.3</v>
      </c>
      <c r="I1289" s="1">
        <v>19.8</v>
      </c>
      <c r="J1289" s="1" t="s">
        <v>3190</v>
      </c>
      <c r="K1289" s="1" t="s">
        <v>4982</v>
      </c>
      <c r="L1289" s="1">
        <v>3</v>
      </c>
      <c r="M1289" s="1">
        <v>1</v>
      </c>
      <c r="N1289" s="1">
        <v>22</v>
      </c>
      <c r="O1289" s="1">
        <v>3</v>
      </c>
      <c r="P1289" s="1">
        <v>61</v>
      </c>
      <c r="Q1289" s="16">
        <v>401.05050872093022</v>
      </c>
      <c r="R1289" s="21">
        <v>0.31247251232267398</v>
      </c>
      <c r="S1289" s="21">
        <v>23.63146637567511</v>
      </c>
      <c r="T1289" s="21">
        <v>23.318993863352436</v>
      </c>
      <c r="U1289" s="21">
        <v>1.7541346919467973E-2</v>
      </c>
      <c r="V1289" s="21">
        <v>3.5147687136975123</v>
      </c>
      <c r="W1289" s="21">
        <v>3.4972273667780445</v>
      </c>
      <c r="X1289" s="13" t="s">
        <v>2351</v>
      </c>
      <c r="Y12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89" s="1">
        <v>40.013094013200003</v>
      </c>
      <c r="AA1289" s="1">
        <v>-82.967743797500006</v>
      </c>
      <c r="AB1289" s="1">
        <v>40.019885061899998</v>
      </c>
      <c r="AC1289" s="1">
        <v>-82.964942830599995</v>
      </c>
    </row>
    <row r="1290" spans="1:29" x14ac:dyDescent="0.25">
      <c r="A1290" s="13">
        <v>421</v>
      </c>
      <c r="B1290" s="22" t="s">
        <v>4937</v>
      </c>
      <c r="C1290" s="17">
        <v>6</v>
      </c>
      <c r="D1290" s="1" t="s">
        <v>784</v>
      </c>
      <c r="E1290" s="1" t="s">
        <v>3842</v>
      </c>
      <c r="F1290" s="1" t="s">
        <v>4501</v>
      </c>
      <c r="G1290" s="1" t="s">
        <v>3916</v>
      </c>
      <c r="H1290" s="1">
        <v>8.5</v>
      </c>
      <c r="I1290" s="1">
        <v>9</v>
      </c>
      <c r="J1290" s="1" t="s">
        <v>3190</v>
      </c>
      <c r="K1290" s="1" t="s">
        <v>4986</v>
      </c>
      <c r="L1290" s="1">
        <v>0</v>
      </c>
      <c r="M1290" s="1">
        <v>0</v>
      </c>
      <c r="N1290" s="1">
        <v>8</v>
      </c>
      <c r="O1290" s="1">
        <v>4</v>
      </c>
      <c r="P1290" s="1">
        <v>29</v>
      </c>
      <c r="Q1290" s="16">
        <v>99.125</v>
      </c>
      <c r="R1290" s="21">
        <v>1.057174581675226</v>
      </c>
      <c r="S1290" s="21">
        <v>16.583109483380671</v>
      </c>
      <c r="T1290" s="21">
        <v>15.525934901705444</v>
      </c>
      <c r="U1290" s="21">
        <v>4.1183698274374458E-2</v>
      </c>
      <c r="V1290" s="21">
        <v>3.5097440481001452</v>
      </c>
      <c r="W1290" s="21">
        <v>3.4685603498257707</v>
      </c>
      <c r="X1290" s="13" t="s">
        <v>2351</v>
      </c>
      <c r="Y12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0" s="1">
        <v>39.974182887399998</v>
      </c>
      <c r="AA1290" s="1">
        <v>-83.089646546099999</v>
      </c>
      <c r="AB1290" s="1">
        <v>39.973140144200002</v>
      </c>
      <c r="AC1290" s="1">
        <v>-83.080352714499995</v>
      </c>
    </row>
    <row r="1291" spans="1:29" x14ac:dyDescent="0.25">
      <c r="A1291" s="13">
        <v>64</v>
      </c>
      <c r="B1291" s="22" t="s">
        <v>4967</v>
      </c>
      <c r="C1291" s="17">
        <v>7</v>
      </c>
      <c r="D1291" s="1" t="s">
        <v>3196</v>
      </c>
      <c r="E1291" s="1" t="s">
        <v>4597</v>
      </c>
      <c r="F1291" s="1" t="s">
        <v>4598</v>
      </c>
      <c r="G1291" s="1" t="s">
        <v>4475</v>
      </c>
      <c r="H1291" s="1">
        <v>13.4</v>
      </c>
      <c r="I1291" s="1">
        <v>13.9</v>
      </c>
      <c r="J1291" s="1" t="s">
        <v>3190</v>
      </c>
      <c r="K1291" s="1" t="s">
        <v>4984</v>
      </c>
      <c r="L1291" s="1">
        <v>0</v>
      </c>
      <c r="M1291" s="1">
        <v>1</v>
      </c>
      <c r="N1291" s="1">
        <v>6</v>
      </c>
      <c r="O1291" s="1">
        <v>7</v>
      </c>
      <c r="P1291" s="1">
        <v>14</v>
      </c>
      <c r="Q1291" s="16">
        <v>130.02043968023256</v>
      </c>
      <c r="R1291" s="21">
        <v>0.3137885476166804</v>
      </c>
      <c r="S1291" s="21">
        <v>11.085194746014148</v>
      </c>
      <c r="T1291" s="21">
        <v>10.771406198397468</v>
      </c>
      <c r="U1291" s="21">
        <v>2.2738663598614497E-2</v>
      </c>
      <c r="V1291" s="21">
        <v>3.5019375290560646</v>
      </c>
      <c r="W1291" s="21">
        <v>3.4791988654574499</v>
      </c>
      <c r="X1291" s="13" t="s">
        <v>2351</v>
      </c>
      <c r="Y12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1" s="1">
        <v>0</v>
      </c>
      <c r="AA1291" s="1">
        <v>0</v>
      </c>
      <c r="AB1291" s="1">
        <v>39.818757000200002</v>
      </c>
      <c r="AC1291" s="1">
        <v>-84.206443237399995</v>
      </c>
    </row>
    <row r="1292" spans="1:29" x14ac:dyDescent="0.25">
      <c r="A1292" s="13">
        <v>277</v>
      </c>
      <c r="B1292" s="22" t="s">
        <v>4966</v>
      </c>
      <c r="C1292" s="17">
        <v>11</v>
      </c>
      <c r="D1292" s="1" t="s">
        <v>3838</v>
      </c>
      <c r="E1292" s="1" t="s">
        <v>3311</v>
      </c>
      <c r="F1292" s="1" t="s">
        <v>4185</v>
      </c>
      <c r="G1292" s="1" t="s">
        <v>3734</v>
      </c>
      <c r="H1292" s="1">
        <v>2</v>
      </c>
      <c r="I1292" s="1">
        <v>2.5</v>
      </c>
      <c r="J1292" s="1" t="s">
        <v>3190</v>
      </c>
      <c r="K1292" s="1" t="s">
        <v>4982</v>
      </c>
      <c r="L1292" s="1">
        <v>0</v>
      </c>
      <c r="M1292" s="1">
        <v>3</v>
      </c>
      <c r="N1292" s="1">
        <v>6</v>
      </c>
      <c r="O1292" s="1">
        <v>10</v>
      </c>
      <c r="P1292" s="1">
        <v>24</v>
      </c>
      <c r="Q1292" s="16">
        <v>244.68631904069767</v>
      </c>
      <c r="R1292" s="21">
        <v>0.47099934232723367</v>
      </c>
      <c r="S1292" s="21">
        <v>17.33840288990638</v>
      </c>
      <c r="T1292" s="21">
        <v>16.867403547579148</v>
      </c>
      <c r="U1292" s="21">
        <v>2.6414165640583586E-2</v>
      </c>
      <c r="V1292" s="21">
        <v>3.5012631928891369</v>
      </c>
      <c r="W1292" s="21">
        <v>3.4748490272485535</v>
      </c>
      <c r="X1292" s="13" t="s">
        <v>2351</v>
      </c>
      <c r="Y12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2" s="1">
        <v>40.370690276700003</v>
      </c>
      <c r="AA1292" s="1">
        <v>-80.645220878399996</v>
      </c>
      <c r="AB1292" s="1">
        <v>40.374393058899997</v>
      </c>
      <c r="AC1292" s="1">
        <v>-80.652926365499994</v>
      </c>
    </row>
    <row r="1293" spans="1:29" x14ac:dyDescent="0.25">
      <c r="A1293" s="13">
        <v>422</v>
      </c>
      <c r="B1293" s="22" t="s">
        <v>4937</v>
      </c>
      <c r="C1293" s="17">
        <v>8</v>
      </c>
      <c r="D1293" s="1" t="s">
        <v>787</v>
      </c>
      <c r="E1293" s="1" t="s">
        <v>4510</v>
      </c>
      <c r="F1293" s="1" t="s">
        <v>4511</v>
      </c>
      <c r="G1293" s="1" t="s">
        <v>3917</v>
      </c>
      <c r="H1293" s="1">
        <v>13.7</v>
      </c>
      <c r="I1293" s="1">
        <v>14.2</v>
      </c>
      <c r="J1293" s="1" t="s">
        <v>3190</v>
      </c>
      <c r="K1293" s="1" t="s">
        <v>4988</v>
      </c>
      <c r="L1293" s="1">
        <v>0</v>
      </c>
      <c r="M1293" s="1">
        <v>1</v>
      </c>
      <c r="N1293" s="1">
        <v>2</v>
      </c>
      <c r="O1293" s="1">
        <v>9</v>
      </c>
      <c r="P1293" s="1">
        <v>50</v>
      </c>
      <c r="Q1293" s="16">
        <v>148.70793968023256</v>
      </c>
      <c r="R1293" s="21">
        <v>1.3295014282917501</v>
      </c>
      <c r="S1293" s="21">
        <v>25.128445092516461</v>
      </c>
      <c r="T1293" s="21">
        <v>23.798943664224712</v>
      </c>
      <c r="U1293" s="21">
        <v>0.10086362281134872</v>
      </c>
      <c r="V1293" s="21">
        <v>3.4977641706175282</v>
      </c>
      <c r="W1293" s="21">
        <v>3.3969005478061796</v>
      </c>
      <c r="X1293" s="13" t="s">
        <v>2351</v>
      </c>
      <c r="Y12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3" s="1">
        <v>39.218975542599999</v>
      </c>
      <c r="AA1293" s="1">
        <v>-84.368808095299997</v>
      </c>
      <c r="AB1293" s="1">
        <v>39.2260061096</v>
      </c>
      <c r="AC1293" s="1">
        <v>-84.366627287599997</v>
      </c>
    </row>
    <row r="1294" spans="1:29" x14ac:dyDescent="0.25">
      <c r="A1294" s="13">
        <v>423</v>
      </c>
      <c r="B1294" s="22" t="s">
        <v>4937</v>
      </c>
      <c r="C1294" s="17">
        <v>8</v>
      </c>
      <c r="D1294" s="1" t="s">
        <v>787</v>
      </c>
      <c r="E1294" s="1" t="s">
        <v>4556</v>
      </c>
      <c r="F1294" s="1" t="s">
        <v>4557</v>
      </c>
      <c r="G1294" s="1" t="s">
        <v>4569</v>
      </c>
      <c r="H1294" s="1">
        <v>18.899999999999999</v>
      </c>
      <c r="I1294" s="1">
        <v>19.399999999999999</v>
      </c>
      <c r="J1294" s="1" t="s">
        <v>3190</v>
      </c>
      <c r="K1294" s="1" t="s">
        <v>4985</v>
      </c>
      <c r="L1294" s="1">
        <v>0</v>
      </c>
      <c r="M1294" s="1">
        <v>0</v>
      </c>
      <c r="N1294" s="1">
        <v>9</v>
      </c>
      <c r="O1294" s="1">
        <v>11</v>
      </c>
      <c r="P1294" s="1">
        <v>55</v>
      </c>
      <c r="Q1294" s="16">
        <v>162.734375</v>
      </c>
      <c r="R1294" s="21">
        <v>0.66311879784233252</v>
      </c>
      <c r="S1294" s="21">
        <v>38.10094772821018</v>
      </c>
      <c r="T1294" s="21">
        <v>37.43782893036785</v>
      </c>
      <c r="U1294" s="21">
        <v>4.2029795763849603E-2</v>
      </c>
      <c r="V1294" s="21">
        <v>3.4977121166989069</v>
      </c>
      <c r="W1294" s="21">
        <v>3.4556823209350571</v>
      </c>
      <c r="X1294" s="13" t="s">
        <v>2351</v>
      </c>
      <c r="Y12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4" s="1">
        <v>39.156410959799999</v>
      </c>
      <c r="AA1294" s="1">
        <v>-84.546145664400001</v>
      </c>
      <c r="AB1294" s="1">
        <v>39.150960540699998</v>
      </c>
      <c r="AC1294" s="1">
        <v>-84.540450755199998</v>
      </c>
    </row>
    <row r="1295" spans="1:29" x14ac:dyDescent="0.25">
      <c r="A1295" s="13">
        <v>409</v>
      </c>
      <c r="B1295" s="22" t="s">
        <v>3197</v>
      </c>
      <c r="C1295" s="17">
        <v>8</v>
      </c>
      <c r="D1295" s="1" t="s">
        <v>787</v>
      </c>
      <c r="E1295" s="1" t="s">
        <v>1214</v>
      </c>
      <c r="F1295" s="1" t="s">
        <v>5415</v>
      </c>
      <c r="G1295" s="1" t="s">
        <v>673</v>
      </c>
      <c r="H1295" s="21">
        <v>10.214000000007218</v>
      </c>
      <c r="I1295" s="21">
        <v>0</v>
      </c>
      <c r="J1295" s="1" t="s">
        <v>258</v>
      </c>
      <c r="K1295" s="1" t="s">
        <v>262</v>
      </c>
      <c r="L1295" s="1">
        <v>0</v>
      </c>
      <c r="M1295" s="1">
        <v>0</v>
      </c>
      <c r="N1295" s="1">
        <v>12</v>
      </c>
      <c r="O1295" s="1">
        <v>9</v>
      </c>
      <c r="P1295" s="1">
        <v>50</v>
      </c>
      <c r="Q1295" s="16">
        <v>168.5</v>
      </c>
      <c r="R1295" s="21">
        <v>6.2283899776675247</v>
      </c>
      <c r="S1295" s="21">
        <v>14.545537485372439</v>
      </c>
      <c r="T1295" s="21">
        <v>8.3171475077049131</v>
      </c>
      <c r="U1295" s="21">
        <v>0.41736872423284305</v>
      </c>
      <c r="V1295" s="21">
        <v>3.4964067046765059</v>
      </c>
      <c r="W1295" s="21">
        <v>3.0790379804436627</v>
      </c>
      <c r="X1295" s="13" t="s">
        <v>2351</v>
      </c>
      <c r="Y12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5" s="1">
        <v>39.131193000000003</v>
      </c>
      <c r="AA1295" s="1">
        <v>-84.609185999999994</v>
      </c>
      <c r="AB1295" s="1">
        <v>0</v>
      </c>
      <c r="AC1295" s="1">
        <v>0</v>
      </c>
    </row>
    <row r="1296" spans="1:29" x14ac:dyDescent="0.25">
      <c r="A1296" s="13">
        <v>410</v>
      </c>
      <c r="B1296" s="22" t="s">
        <v>3197</v>
      </c>
      <c r="C1296" s="17">
        <v>12</v>
      </c>
      <c r="D1296" s="1" t="s">
        <v>785</v>
      </c>
      <c r="E1296" s="1" t="s">
        <v>1215</v>
      </c>
      <c r="F1296" s="1" t="s">
        <v>5759</v>
      </c>
      <c r="G1296" s="1" t="s">
        <v>674</v>
      </c>
      <c r="H1296" s="21">
        <v>4.4700000000011642</v>
      </c>
      <c r="I1296" s="21">
        <v>0</v>
      </c>
      <c r="J1296" s="1" t="s">
        <v>258</v>
      </c>
      <c r="K1296" s="1" t="s">
        <v>259</v>
      </c>
      <c r="L1296" s="1">
        <v>0</v>
      </c>
      <c r="M1296" s="1">
        <v>1</v>
      </c>
      <c r="N1296" s="1">
        <v>9</v>
      </c>
      <c r="O1296" s="1">
        <v>9</v>
      </c>
      <c r="P1296" s="1">
        <v>39</v>
      </c>
      <c r="Q1296" s="16">
        <v>183.53606468023256</v>
      </c>
      <c r="R1296" s="21">
        <v>9.393170194837035</v>
      </c>
      <c r="S1296" s="21">
        <v>11.593040472873426</v>
      </c>
      <c r="T1296" s="21">
        <v>2.199870278036391</v>
      </c>
      <c r="U1296" s="21">
        <v>0.64430401647084223</v>
      </c>
      <c r="V1296" s="21">
        <v>3.4963152690926935</v>
      </c>
      <c r="W1296" s="21">
        <v>2.8520112526218515</v>
      </c>
      <c r="X1296" s="13" t="s">
        <v>22</v>
      </c>
      <c r="Y12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6" s="1">
        <v>41.363857000000003</v>
      </c>
      <c r="AA1296" s="1">
        <v>-81.759744999999995</v>
      </c>
      <c r="AB1296" s="1">
        <v>0</v>
      </c>
      <c r="AC1296" s="1">
        <v>0</v>
      </c>
    </row>
    <row r="1297" spans="1:29" x14ac:dyDescent="0.25">
      <c r="A1297" s="13">
        <v>424</v>
      </c>
      <c r="B1297" s="22" t="s">
        <v>4937</v>
      </c>
      <c r="C1297" s="17">
        <v>6</v>
      </c>
      <c r="D1297" s="1" t="s">
        <v>784</v>
      </c>
      <c r="E1297" s="1" t="s">
        <v>3842</v>
      </c>
      <c r="F1297" s="1" t="s">
        <v>4509</v>
      </c>
      <c r="G1297" s="1" t="s">
        <v>3916</v>
      </c>
      <c r="H1297" s="1">
        <v>21.9</v>
      </c>
      <c r="I1297" s="1">
        <v>22.4</v>
      </c>
      <c r="J1297" s="1" t="s">
        <v>3190</v>
      </c>
      <c r="K1297" s="1" t="s">
        <v>4980</v>
      </c>
      <c r="L1297" s="1">
        <v>0</v>
      </c>
      <c r="M1297" s="1">
        <v>0</v>
      </c>
      <c r="N1297" s="1">
        <v>10</v>
      </c>
      <c r="O1297" s="1">
        <v>6</v>
      </c>
      <c r="P1297" s="1">
        <v>33</v>
      </c>
      <c r="Q1297" s="16">
        <v>125.09375</v>
      </c>
      <c r="R1297" s="21">
        <v>0.66616422243879769</v>
      </c>
      <c r="S1297" s="21">
        <v>19.295279073818243</v>
      </c>
      <c r="T1297" s="21">
        <v>18.629114851379445</v>
      </c>
      <c r="U1297" s="21">
        <v>4.9141094479207004E-2</v>
      </c>
      <c r="V1297" s="21">
        <v>3.4960983916562105</v>
      </c>
      <c r="W1297" s="21">
        <v>3.4469572971770033</v>
      </c>
      <c r="X1297" s="13" t="s">
        <v>2351</v>
      </c>
      <c r="Y12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7" s="1">
        <v>39.936514334500004</v>
      </c>
      <c r="AA1297" s="1">
        <v>-82.868629897299996</v>
      </c>
      <c r="AB1297" s="1">
        <v>39.934359329000003</v>
      </c>
      <c r="AC1297" s="1">
        <v>-82.859643407199997</v>
      </c>
    </row>
    <row r="1298" spans="1:29" x14ac:dyDescent="0.25">
      <c r="A1298" s="13">
        <v>120</v>
      </c>
      <c r="B1298" s="22" t="s">
        <v>3201</v>
      </c>
      <c r="C1298" s="17">
        <v>7</v>
      </c>
      <c r="D1298" s="1" t="s">
        <v>3196</v>
      </c>
      <c r="E1298" s="1" t="s">
        <v>1968</v>
      </c>
      <c r="F1298" s="1" t="s">
        <v>5330</v>
      </c>
      <c r="G1298" s="1" t="s">
        <v>1460</v>
      </c>
      <c r="H1298" s="21">
        <v>3.3179999999993015</v>
      </c>
      <c r="I1298" s="21">
        <v>0</v>
      </c>
      <c r="J1298" s="1" t="s">
        <v>258</v>
      </c>
      <c r="K1298" s="1" t="s">
        <v>261</v>
      </c>
      <c r="L1298" s="1">
        <v>0</v>
      </c>
      <c r="M1298" s="1">
        <v>0</v>
      </c>
      <c r="N1298" s="1">
        <v>13</v>
      </c>
      <c r="O1298" s="1">
        <v>7</v>
      </c>
      <c r="P1298" s="1">
        <v>26</v>
      </c>
      <c r="Q1298" s="16">
        <v>142.171875</v>
      </c>
      <c r="R1298" s="21">
        <v>6.3747442235816321</v>
      </c>
      <c r="S1298" s="21">
        <v>9.2270818809753159</v>
      </c>
      <c r="T1298" s="21">
        <v>2.8523376573936838</v>
      </c>
      <c r="U1298" s="21">
        <v>0.4580487223286514</v>
      </c>
      <c r="V1298" s="21">
        <v>3.4958830256360134</v>
      </c>
      <c r="W1298" s="21">
        <v>3.037834303307362</v>
      </c>
      <c r="X1298" s="13" t="s">
        <v>2351</v>
      </c>
      <c r="Y12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8" s="1">
        <v>39.813028000000003</v>
      </c>
      <c r="AA1298" s="1">
        <v>-84.235264999999998</v>
      </c>
      <c r="AB1298" s="1">
        <v>0</v>
      </c>
      <c r="AC1298" s="1">
        <v>0</v>
      </c>
    </row>
    <row r="1299" spans="1:29" x14ac:dyDescent="0.25">
      <c r="A1299" s="13">
        <v>278</v>
      </c>
      <c r="B1299" s="22" t="s">
        <v>4966</v>
      </c>
      <c r="C1299" s="17">
        <v>8</v>
      </c>
      <c r="D1299" s="1" t="s">
        <v>787</v>
      </c>
      <c r="E1299" s="1" t="s">
        <v>4129</v>
      </c>
      <c r="F1299" s="1" t="s">
        <v>3985</v>
      </c>
      <c r="G1299" s="1" t="s">
        <v>3722</v>
      </c>
      <c r="H1299" s="1">
        <v>8.8000000000000007</v>
      </c>
      <c r="I1299" s="1">
        <v>9.3000000000000007</v>
      </c>
      <c r="J1299" s="1" t="s">
        <v>3190</v>
      </c>
      <c r="K1299" s="1" t="s">
        <v>4982</v>
      </c>
      <c r="L1299" s="1">
        <v>0</v>
      </c>
      <c r="M1299" s="1">
        <v>1</v>
      </c>
      <c r="N1299" s="1">
        <v>7</v>
      </c>
      <c r="O1299" s="1">
        <v>9</v>
      </c>
      <c r="P1299" s="1">
        <v>31</v>
      </c>
      <c r="Q1299" s="16">
        <v>162.44231468023256</v>
      </c>
      <c r="R1299" s="21">
        <v>0.65448970951836061</v>
      </c>
      <c r="S1299" s="21">
        <v>17.451956941408856</v>
      </c>
      <c r="T1299" s="21">
        <v>16.797467231890494</v>
      </c>
      <c r="U1299" s="21">
        <v>3.6675076723373425E-2</v>
      </c>
      <c r="V1299" s="21">
        <v>3.4934900302734473</v>
      </c>
      <c r="W1299" s="21">
        <v>3.4568149535500741</v>
      </c>
      <c r="X1299" s="13" t="s">
        <v>2351</v>
      </c>
      <c r="Y12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299" s="1">
        <v>39.204419082100003</v>
      </c>
      <c r="AA1299" s="1">
        <v>-84.547738639800002</v>
      </c>
      <c r="AB1299" s="1">
        <v>39.211640314199997</v>
      </c>
      <c r="AC1299" s="1">
        <v>-84.547977977900004</v>
      </c>
    </row>
    <row r="1300" spans="1:29" x14ac:dyDescent="0.25">
      <c r="A1300" s="13">
        <v>411</v>
      </c>
      <c r="B1300" s="22" t="s">
        <v>3197</v>
      </c>
      <c r="C1300" s="17">
        <v>12</v>
      </c>
      <c r="D1300" s="1" t="s">
        <v>785</v>
      </c>
      <c r="E1300" s="1" t="s">
        <v>1216</v>
      </c>
      <c r="F1300" s="1" t="s">
        <v>5760</v>
      </c>
      <c r="G1300" s="1" t="s">
        <v>675</v>
      </c>
      <c r="H1300" s="21">
        <v>0.9330000000045402</v>
      </c>
      <c r="I1300" s="21">
        <v>0</v>
      </c>
      <c r="J1300" s="1" t="s">
        <v>258</v>
      </c>
      <c r="K1300" s="1" t="s">
        <v>259</v>
      </c>
      <c r="L1300" s="1">
        <v>0</v>
      </c>
      <c r="M1300" s="1">
        <v>2</v>
      </c>
      <c r="N1300" s="1">
        <v>10</v>
      </c>
      <c r="O1300" s="1">
        <v>8</v>
      </c>
      <c r="P1300" s="1">
        <v>23</v>
      </c>
      <c r="Q1300" s="16">
        <v>215.32212936046511</v>
      </c>
      <c r="R1300" s="21">
        <v>6.074397189439086</v>
      </c>
      <c r="S1300" s="21">
        <v>8.5750591136237873</v>
      </c>
      <c r="T1300" s="21">
        <v>2.5006619241847012</v>
      </c>
      <c r="U1300" s="21">
        <v>0.41666002272012492</v>
      </c>
      <c r="V1300" s="21">
        <v>3.4889542953950934</v>
      </c>
      <c r="W1300" s="21">
        <v>3.0722942726749682</v>
      </c>
      <c r="X1300" s="13" t="s">
        <v>2351</v>
      </c>
      <c r="Y13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0" s="1">
        <v>41.465221999999997</v>
      </c>
      <c r="AA1300" s="1">
        <v>-81.758684000000002</v>
      </c>
      <c r="AB1300" s="1">
        <v>0</v>
      </c>
      <c r="AC1300" s="1">
        <v>0</v>
      </c>
    </row>
    <row r="1301" spans="1:29" x14ac:dyDescent="0.25">
      <c r="A1301" s="13">
        <v>412</v>
      </c>
      <c r="B1301" s="22" t="s">
        <v>3197</v>
      </c>
      <c r="C1301" s="17">
        <v>5</v>
      </c>
      <c r="D1301" s="1" t="s">
        <v>797</v>
      </c>
      <c r="E1301" s="1" t="s">
        <v>1217</v>
      </c>
      <c r="F1301" s="1" t="s">
        <v>5761</v>
      </c>
      <c r="G1301" s="1" t="s">
        <v>676</v>
      </c>
      <c r="H1301" s="21">
        <v>1.2470000000030268</v>
      </c>
      <c r="I1301" s="21">
        <v>0</v>
      </c>
      <c r="J1301" s="1" t="s">
        <v>258</v>
      </c>
      <c r="K1301" s="1" t="s">
        <v>261</v>
      </c>
      <c r="L1301" s="1">
        <v>0</v>
      </c>
      <c r="M1301" s="1">
        <v>0</v>
      </c>
      <c r="N1301" s="1">
        <v>7</v>
      </c>
      <c r="O1301" s="1">
        <v>9</v>
      </c>
      <c r="P1301" s="1">
        <v>50</v>
      </c>
      <c r="Q1301" s="16">
        <v>135.765625</v>
      </c>
      <c r="R1301" s="21">
        <v>8.7231723235982326</v>
      </c>
      <c r="S1301" s="21">
        <v>16.143678053422192</v>
      </c>
      <c r="T1301" s="21">
        <v>7.4205057298239598</v>
      </c>
      <c r="U1301" s="21">
        <v>0.60636054977270348</v>
      </c>
      <c r="V1301" s="21">
        <v>3.487628231942939</v>
      </c>
      <c r="W1301" s="21">
        <v>2.8812676821702357</v>
      </c>
      <c r="X1301" s="13" t="s">
        <v>22</v>
      </c>
      <c r="Y13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1" s="1">
        <v>39.731985999999999</v>
      </c>
      <c r="AA1301" s="1">
        <v>-82.617585000000005</v>
      </c>
      <c r="AB1301" s="1">
        <v>0</v>
      </c>
      <c r="AC1301" s="1">
        <v>0</v>
      </c>
    </row>
    <row r="1302" spans="1:29" x14ac:dyDescent="0.25">
      <c r="A1302" s="13">
        <v>413</v>
      </c>
      <c r="B1302" s="22" t="s">
        <v>3197</v>
      </c>
      <c r="C1302" s="17">
        <v>12</v>
      </c>
      <c r="D1302" s="1" t="s">
        <v>785</v>
      </c>
      <c r="E1302" s="1" t="s">
        <v>1218</v>
      </c>
      <c r="F1302" s="1" t="s">
        <v>5762</v>
      </c>
      <c r="G1302" s="1" t="s">
        <v>677</v>
      </c>
      <c r="H1302" s="21">
        <v>0.16499999999359716</v>
      </c>
      <c r="I1302" s="21">
        <v>0</v>
      </c>
      <c r="J1302" s="1" t="s">
        <v>258</v>
      </c>
      <c r="K1302" s="1" t="s">
        <v>259</v>
      </c>
      <c r="L1302" s="1">
        <v>0</v>
      </c>
      <c r="M1302" s="1">
        <v>1</v>
      </c>
      <c r="N1302" s="1">
        <v>8</v>
      </c>
      <c r="O1302" s="1">
        <v>11</v>
      </c>
      <c r="P1302" s="1">
        <v>43</v>
      </c>
      <c r="Q1302" s="16">
        <v>189.86418968023256</v>
      </c>
      <c r="R1302" s="21">
        <v>5.9829796602105816</v>
      </c>
      <c r="S1302" s="21">
        <v>12.567296963691696</v>
      </c>
      <c r="T1302" s="21">
        <v>6.5843173034811144</v>
      </c>
      <c r="U1302" s="21">
        <v>0.41038943674797457</v>
      </c>
      <c r="V1302" s="21">
        <v>3.4858634810208851</v>
      </c>
      <c r="W1302" s="21">
        <v>3.0754740442729105</v>
      </c>
      <c r="X1302" s="13" t="s">
        <v>2351</v>
      </c>
      <c r="Y13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2" s="1">
        <v>41.499594999999999</v>
      </c>
      <c r="AA1302" s="1">
        <v>-81.603206</v>
      </c>
      <c r="AB1302" s="1">
        <v>0</v>
      </c>
      <c r="AC1302" s="1">
        <v>0</v>
      </c>
    </row>
    <row r="1303" spans="1:29" x14ac:dyDescent="0.25">
      <c r="A1303" s="13">
        <v>414</v>
      </c>
      <c r="B1303" s="22" t="s">
        <v>3197</v>
      </c>
      <c r="C1303" s="17">
        <v>6</v>
      </c>
      <c r="D1303" s="1" t="s">
        <v>784</v>
      </c>
      <c r="E1303" s="1" t="s">
        <v>1219</v>
      </c>
      <c r="F1303" s="1" t="s">
        <v>5393</v>
      </c>
      <c r="G1303" s="1" t="s">
        <v>678</v>
      </c>
      <c r="H1303" s="21">
        <v>3.4379999999946449</v>
      </c>
      <c r="I1303" s="21">
        <v>0</v>
      </c>
      <c r="J1303" s="1" t="s">
        <v>258</v>
      </c>
      <c r="K1303" s="1" t="s">
        <v>259</v>
      </c>
      <c r="L1303" s="1">
        <v>1</v>
      </c>
      <c r="M1303" s="1">
        <v>0</v>
      </c>
      <c r="N1303" s="1">
        <v>12</v>
      </c>
      <c r="O1303" s="1">
        <v>7</v>
      </c>
      <c r="P1303" s="1">
        <v>19</v>
      </c>
      <c r="Q1303" s="16">
        <v>174.30168968023256</v>
      </c>
      <c r="R1303" s="21">
        <v>6.6369486981455807</v>
      </c>
      <c r="S1303" s="21">
        <v>7.66244122313792</v>
      </c>
      <c r="T1303" s="21">
        <v>1.0254925249923392</v>
      </c>
      <c r="U1303" s="21">
        <v>0.45524701614334107</v>
      </c>
      <c r="V1303" s="21">
        <v>3.4832349299253584</v>
      </c>
      <c r="W1303" s="21">
        <v>3.0279879137820176</v>
      </c>
      <c r="X1303" s="13" t="s">
        <v>2351</v>
      </c>
      <c r="Y13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3" s="1">
        <v>40.068778999999999</v>
      </c>
      <c r="AA1303" s="1">
        <v>-82.952286999999998</v>
      </c>
      <c r="AB1303" s="1">
        <v>0</v>
      </c>
      <c r="AC1303" s="1">
        <v>0</v>
      </c>
    </row>
    <row r="1304" spans="1:29" x14ac:dyDescent="0.25">
      <c r="A1304" s="13">
        <v>279</v>
      </c>
      <c r="B1304" s="22" t="s">
        <v>4966</v>
      </c>
      <c r="C1304" s="17">
        <v>6</v>
      </c>
      <c r="D1304" s="1" t="s">
        <v>784</v>
      </c>
      <c r="E1304" s="1" t="s">
        <v>4108</v>
      </c>
      <c r="F1304" s="1" t="s">
        <v>3926</v>
      </c>
      <c r="G1304" s="1" t="s">
        <v>3701</v>
      </c>
      <c r="H1304" s="1">
        <v>19.5</v>
      </c>
      <c r="I1304" s="1">
        <v>20</v>
      </c>
      <c r="J1304" s="1" t="s">
        <v>3190</v>
      </c>
      <c r="K1304" s="1" t="s">
        <v>4982</v>
      </c>
      <c r="L1304" s="1">
        <v>0</v>
      </c>
      <c r="M1304" s="1">
        <v>0</v>
      </c>
      <c r="N1304" s="1">
        <v>15</v>
      </c>
      <c r="O1304" s="1">
        <v>7</v>
      </c>
      <c r="P1304" s="1">
        <v>46</v>
      </c>
      <c r="Q1304" s="16">
        <v>175.265625</v>
      </c>
      <c r="R1304" s="21">
        <v>0.4378655471559586</v>
      </c>
      <c r="S1304" s="21">
        <v>21.598257010907613</v>
      </c>
      <c r="T1304" s="21">
        <v>21.160391463751655</v>
      </c>
      <c r="U1304" s="21">
        <v>2.4560353563365001E-2</v>
      </c>
      <c r="V1304" s="21">
        <v>3.4829932868999491</v>
      </c>
      <c r="W1304" s="21">
        <v>3.4584329333365842</v>
      </c>
      <c r="X1304" s="13" t="s">
        <v>2351</v>
      </c>
      <c r="Y13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4" s="1">
        <v>39.949118079900003</v>
      </c>
      <c r="AA1304" s="1">
        <v>-82.958389440999994</v>
      </c>
      <c r="AB1304" s="1">
        <v>39.9486446218</v>
      </c>
      <c r="AC1304" s="1">
        <v>-82.948991881799998</v>
      </c>
    </row>
    <row r="1305" spans="1:29" x14ac:dyDescent="0.25">
      <c r="A1305" s="13">
        <v>425</v>
      </c>
      <c r="B1305" s="22" t="s">
        <v>4937</v>
      </c>
      <c r="C1305" s="17">
        <v>6</v>
      </c>
      <c r="D1305" s="1" t="s">
        <v>784</v>
      </c>
      <c r="E1305" s="1" t="s">
        <v>4491</v>
      </c>
      <c r="F1305" s="1" t="s">
        <v>4492</v>
      </c>
      <c r="G1305" s="1" t="s">
        <v>4564</v>
      </c>
      <c r="H1305" s="1">
        <v>1.8</v>
      </c>
      <c r="I1305" s="1">
        <v>2.2999999999999998</v>
      </c>
      <c r="J1305" s="1" t="s">
        <v>3190</v>
      </c>
      <c r="K1305" s="1" t="s">
        <v>4985</v>
      </c>
      <c r="L1305" s="1">
        <v>0</v>
      </c>
      <c r="M1305" s="1">
        <v>1</v>
      </c>
      <c r="N1305" s="1">
        <v>11</v>
      </c>
      <c r="O1305" s="1">
        <v>4</v>
      </c>
      <c r="P1305" s="1">
        <v>25</v>
      </c>
      <c r="Q1305" s="16">
        <v>160.44231468023256</v>
      </c>
      <c r="R1305" s="21">
        <v>1.0381917565085852</v>
      </c>
      <c r="S1305" s="21">
        <v>17.314786313111352</v>
      </c>
      <c r="T1305" s="21">
        <v>16.276594556602767</v>
      </c>
      <c r="U1305" s="21">
        <v>6.7260112775863884E-2</v>
      </c>
      <c r="V1305" s="21">
        <v>3.4817804215308255</v>
      </c>
      <c r="W1305" s="21">
        <v>3.4145203087549616</v>
      </c>
      <c r="X1305" s="13" t="s">
        <v>2351</v>
      </c>
      <c r="Y13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5" s="1">
        <v>39.966992059100001</v>
      </c>
      <c r="AA1305" s="1">
        <v>-83.0395887488</v>
      </c>
      <c r="AB1305" s="1">
        <v>39.964442927</v>
      </c>
      <c r="AC1305" s="1">
        <v>-83.030826632699998</v>
      </c>
    </row>
    <row r="1306" spans="1:29" x14ac:dyDescent="0.25">
      <c r="A1306" s="13">
        <v>415</v>
      </c>
      <c r="B1306" s="22" t="s">
        <v>3197</v>
      </c>
      <c r="C1306" s="17">
        <v>7</v>
      </c>
      <c r="D1306" s="1" t="s">
        <v>3196</v>
      </c>
      <c r="E1306" s="1" t="s">
        <v>1220</v>
      </c>
      <c r="F1306" s="1" t="s">
        <v>5763</v>
      </c>
      <c r="G1306" s="1" t="s">
        <v>679</v>
      </c>
      <c r="H1306" s="21">
        <v>0.53900000000430737</v>
      </c>
      <c r="I1306" s="21">
        <v>0</v>
      </c>
      <c r="J1306" s="1" t="s">
        <v>258</v>
      </c>
      <c r="K1306" s="1" t="s">
        <v>259</v>
      </c>
      <c r="L1306" s="1">
        <v>0</v>
      </c>
      <c r="M1306" s="1">
        <v>1</v>
      </c>
      <c r="N1306" s="1">
        <v>12</v>
      </c>
      <c r="O1306" s="1">
        <v>8</v>
      </c>
      <c r="P1306" s="1">
        <v>37</v>
      </c>
      <c r="Q1306" s="16">
        <v>196.73918968023256</v>
      </c>
      <c r="R1306" s="21">
        <v>6.0294654395122578</v>
      </c>
      <c r="S1306" s="21">
        <v>10.912208305767416</v>
      </c>
      <c r="T1306" s="21">
        <v>4.8827428662551586</v>
      </c>
      <c r="U1306" s="21">
        <v>0.41357802736132354</v>
      </c>
      <c r="V1306" s="21">
        <v>3.4797232560670737</v>
      </c>
      <c r="W1306" s="21">
        <v>3.06614522870575</v>
      </c>
      <c r="X1306" s="13" t="s">
        <v>2351</v>
      </c>
      <c r="Y13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6" s="1">
        <v>39.765157000000002</v>
      </c>
      <c r="AA1306" s="1">
        <v>-84.157235</v>
      </c>
      <c r="AB1306" s="1">
        <v>0</v>
      </c>
      <c r="AC1306" s="1">
        <v>0</v>
      </c>
    </row>
    <row r="1307" spans="1:29" x14ac:dyDescent="0.25">
      <c r="A1307" s="13">
        <v>426</v>
      </c>
      <c r="B1307" s="22" t="s">
        <v>4937</v>
      </c>
      <c r="C1307" s="17">
        <v>12</v>
      </c>
      <c r="D1307" s="1" t="s">
        <v>785</v>
      </c>
      <c r="E1307" s="1" t="s">
        <v>4499</v>
      </c>
      <c r="F1307" s="1" t="s">
        <v>4513</v>
      </c>
      <c r="G1307" s="1" t="s">
        <v>4566</v>
      </c>
      <c r="H1307" s="1">
        <v>9.4</v>
      </c>
      <c r="I1307" s="1">
        <v>9.9</v>
      </c>
      <c r="J1307" s="1" t="s">
        <v>3190</v>
      </c>
      <c r="K1307" s="1" t="s">
        <v>4986</v>
      </c>
      <c r="L1307" s="1">
        <v>0</v>
      </c>
      <c r="M1307" s="1">
        <v>1</v>
      </c>
      <c r="N1307" s="1">
        <v>4</v>
      </c>
      <c r="O1307" s="1">
        <v>6</v>
      </c>
      <c r="P1307" s="1">
        <v>29</v>
      </c>
      <c r="Q1307" s="16">
        <v>127.48918968023256</v>
      </c>
      <c r="R1307" s="21">
        <v>0.75849101829095955</v>
      </c>
      <c r="S1307" s="21">
        <v>15.799446926877454</v>
      </c>
      <c r="T1307" s="21">
        <v>15.040955908586495</v>
      </c>
      <c r="U1307" s="21">
        <v>7.316749485226659E-2</v>
      </c>
      <c r="V1307" s="21">
        <v>3.4793917840088904</v>
      </c>
      <c r="W1307" s="21">
        <v>3.4062242891566239</v>
      </c>
      <c r="X1307" s="13" t="s">
        <v>2351</v>
      </c>
      <c r="Y13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7" s="1">
        <v>41.420368403300003</v>
      </c>
      <c r="AA1307" s="1">
        <v>-81.802619639300005</v>
      </c>
      <c r="AB1307" s="1">
        <v>41.420282132799997</v>
      </c>
      <c r="AC1307" s="1">
        <v>-81.793001379299994</v>
      </c>
    </row>
    <row r="1308" spans="1:29" x14ac:dyDescent="0.25">
      <c r="A1308" s="13">
        <v>65</v>
      </c>
      <c r="B1308" s="22" t="s">
        <v>4967</v>
      </c>
      <c r="C1308" s="17">
        <v>9</v>
      </c>
      <c r="D1308" s="1" t="s">
        <v>796</v>
      </c>
      <c r="E1308" s="1" t="s">
        <v>3251</v>
      </c>
      <c r="F1308" s="1" t="s">
        <v>4599</v>
      </c>
      <c r="G1308" s="1" t="s">
        <v>3715</v>
      </c>
      <c r="H1308" s="1">
        <v>19.100000000000001</v>
      </c>
      <c r="I1308" s="1">
        <v>19.600000000000001</v>
      </c>
      <c r="J1308" s="1" t="s">
        <v>3190</v>
      </c>
      <c r="K1308" s="1" t="s">
        <v>4984</v>
      </c>
      <c r="L1308" s="1">
        <v>1</v>
      </c>
      <c r="M1308" s="1">
        <v>1</v>
      </c>
      <c r="N1308" s="1">
        <v>7</v>
      </c>
      <c r="O1308" s="1">
        <v>6</v>
      </c>
      <c r="P1308" s="1">
        <v>22</v>
      </c>
      <c r="Q1308" s="16">
        <v>185.80650436046511</v>
      </c>
      <c r="R1308" s="21">
        <v>0.32739361960981939</v>
      </c>
      <c r="S1308" s="21">
        <v>12.683480742389452</v>
      </c>
      <c r="T1308" s="21">
        <v>12.356087122779632</v>
      </c>
      <c r="U1308" s="21">
        <v>2.3651399796860165E-2</v>
      </c>
      <c r="V1308" s="21">
        <v>3.4766669568620698</v>
      </c>
      <c r="W1308" s="21">
        <v>3.4530155570652097</v>
      </c>
      <c r="X1308" s="13" t="s">
        <v>2351</v>
      </c>
      <c r="Y13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8" s="1">
        <v>39.347301362400003</v>
      </c>
      <c r="AA1308" s="1">
        <v>-82.988738764100006</v>
      </c>
      <c r="AB1308" s="1">
        <v>39.3481315274</v>
      </c>
      <c r="AC1308" s="1">
        <v>-82.979488861099995</v>
      </c>
    </row>
    <row r="1309" spans="1:29" x14ac:dyDescent="0.25">
      <c r="A1309" s="13">
        <v>121</v>
      </c>
      <c r="B1309" s="22" t="s">
        <v>3201</v>
      </c>
      <c r="C1309" s="17">
        <v>8</v>
      </c>
      <c r="D1309" s="1" t="s">
        <v>806</v>
      </c>
      <c r="E1309" s="1" t="s">
        <v>1969</v>
      </c>
      <c r="F1309" s="1" t="s">
        <v>5331</v>
      </c>
      <c r="G1309" s="1" t="s">
        <v>1461</v>
      </c>
      <c r="H1309" s="21">
        <v>1.1649999999935972</v>
      </c>
      <c r="I1309" s="21">
        <v>0</v>
      </c>
      <c r="J1309" s="1" t="s">
        <v>258</v>
      </c>
      <c r="K1309" s="1" t="s">
        <v>259</v>
      </c>
      <c r="L1309" s="1">
        <v>1</v>
      </c>
      <c r="M1309" s="1">
        <v>0</v>
      </c>
      <c r="N1309" s="1">
        <v>10</v>
      </c>
      <c r="O1309" s="1">
        <v>8</v>
      </c>
      <c r="P1309" s="1">
        <v>96</v>
      </c>
      <c r="Q1309" s="16">
        <v>242.64543968023256</v>
      </c>
      <c r="R1309" s="21">
        <v>8.3624350498120137</v>
      </c>
      <c r="S1309" s="21">
        <v>23.573911235772609</v>
      </c>
      <c r="T1309" s="21">
        <v>15.211476185960596</v>
      </c>
      <c r="U1309" s="21">
        <v>0.58363250447918669</v>
      </c>
      <c r="V1309" s="21">
        <v>3.4759118817402732</v>
      </c>
      <c r="W1309" s="21">
        <v>2.8922793772610866</v>
      </c>
      <c r="X1309" s="13" t="s">
        <v>22</v>
      </c>
      <c r="Y13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09" s="1">
        <v>39.306274999999999</v>
      </c>
      <c r="AA1309" s="1">
        <v>-84.279773000000006</v>
      </c>
      <c r="AB1309" s="1">
        <v>0</v>
      </c>
      <c r="AC1309" s="1">
        <v>0</v>
      </c>
    </row>
    <row r="1310" spans="1:29" x14ac:dyDescent="0.25">
      <c r="A1310" s="13">
        <v>416</v>
      </c>
      <c r="B1310" s="22" t="s">
        <v>3197</v>
      </c>
      <c r="C1310" s="17">
        <v>4</v>
      </c>
      <c r="D1310" s="1" t="s">
        <v>795</v>
      </c>
      <c r="E1310" s="1" t="s">
        <v>1221</v>
      </c>
      <c r="F1310" s="1" t="s">
        <v>5440</v>
      </c>
      <c r="G1310" s="1" t="s">
        <v>680</v>
      </c>
      <c r="H1310" s="21">
        <v>2.591684710243209</v>
      </c>
      <c r="I1310" s="21">
        <v>0</v>
      </c>
      <c r="J1310" s="1" t="s">
        <v>258</v>
      </c>
      <c r="K1310" s="1" t="s">
        <v>261</v>
      </c>
      <c r="L1310" s="1">
        <v>0</v>
      </c>
      <c r="M1310" s="1">
        <v>1</v>
      </c>
      <c r="N1310" s="1">
        <v>10</v>
      </c>
      <c r="O1310" s="1">
        <v>12</v>
      </c>
      <c r="P1310" s="1">
        <v>99</v>
      </c>
      <c r="Q1310" s="16">
        <v>263.39543968023258</v>
      </c>
      <c r="R1310" s="21">
        <v>7.7987960889390839</v>
      </c>
      <c r="S1310" s="21">
        <v>20.167592496146312</v>
      </c>
      <c r="T1310" s="21">
        <v>12.368796407207228</v>
      </c>
      <c r="U1310" s="21">
        <v>0.54210579690849092</v>
      </c>
      <c r="V1310" s="21">
        <v>3.4755397574064699</v>
      </c>
      <c r="W1310" s="21">
        <v>2.9334339604979789</v>
      </c>
      <c r="X1310" s="13" t="s">
        <v>22</v>
      </c>
      <c r="Y13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0" s="1">
        <v>41.135826999999999</v>
      </c>
      <c r="AA1310" s="1">
        <v>-81.637348000000003</v>
      </c>
      <c r="AB1310" s="1">
        <v>0</v>
      </c>
      <c r="AC1310" s="1">
        <v>0</v>
      </c>
    </row>
    <row r="1311" spans="1:29" x14ac:dyDescent="0.25">
      <c r="A1311" s="13">
        <v>427</v>
      </c>
      <c r="B1311" s="22" t="s">
        <v>4937</v>
      </c>
      <c r="C1311" s="17">
        <v>12</v>
      </c>
      <c r="D1311" s="1" t="s">
        <v>785</v>
      </c>
      <c r="E1311" s="1" t="s">
        <v>4499</v>
      </c>
      <c r="F1311" s="1" t="s">
        <v>4500</v>
      </c>
      <c r="G1311" s="1" t="s">
        <v>4566</v>
      </c>
      <c r="H1311" s="1">
        <v>14.6</v>
      </c>
      <c r="I1311" s="1">
        <v>15.1</v>
      </c>
      <c r="J1311" s="1" t="s">
        <v>3190</v>
      </c>
      <c r="K1311" s="1" t="s">
        <v>4985</v>
      </c>
      <c r="L1311" s="1">
        <v>0</v>
      </c>
      <c r="M1311" s="1">
        <v>1</v>
      </c>
      <c r="N1311" s="1">
        <v>7</v>
      </c>
      <c r="O1311" s="1">
        <v>6</v>
      </c>
      <c r="P1311" s="1">
        <v>55</v>
      </c>
      <c r="Q1311" s="16">
        <v>173.12981468023256</v>
      </c>
      <c r="R1311" s="21">
        <v>1.3649960307338727</v>
      </c>
      <c r="S1311" s="21">
        <v>27.19328605303043</v>
      </c>
      <c r="T1311" s="21">
        <v>25.828290022296557</v>
      </c>
      <c r="U1311" s="21">
        <v>0.10143334197769008</v>
      </c>
      <c r="V1311" s="21">
        <v>3.474682884470528</v>
      </c>
      <c r="W1311" s="21">
        <v>3.3732495424928377</v>
      </c>
      <c r="X1311" s="13" t="s">
        <v>2351</v>
      </c>
      <c r="Y13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1" s="1">
        <v>41.421368973200003</v>
      </c>
      <c r="AA1311" s="1">
        <v>-81.704796951399999</v>
      </c>
      <c r="AB1311" s="1">
        <v>41.421105620399999</v>
      </c>
      <c r="AC1311" s="1">
        <v>-81.695191124199994</v>
      </c>
    </row>
    <row r="1312" spans="1:29" x14ac:dyDescent="0.25">
      <c r="A1312" s="13">
        <v>417</v>
      </c>
      <c r="B1312" s="22" t="s">
        <v>3197</v>
      </c>
      <c r="C1312" s="17">
        <v>12</v>
      </c>
      <c r="D1312" s="1" t="s">
        <v>785</v>
      </c>
      <c r="E1312" s="1" t="s">
        <v>1222</v>
      </c>
      <c r="F1312" s="1" t="s">
        <v>5759</v>
      </c>
      <c r="G1312" s="1" t="s">
        <v>681</v>
      </c>
      <c r="H1312" s="21">
        <v>6.2519999999931315</v>
      </c>
      <c r="I1312" s="21">
        <v>0</v>
      </c>
      <c r="J1312" s="1" t="s">
        <v>258</v>
      </c>
      <c r="K1312" s="1" t="s">
        <v>259</v>
      </c>
      <c r="L1312" s="1">
        <v>0</v>
      </c>
      <c r="M1312" s="1">
        <v>3</v>
      </c>
      <c r="N1312" s="1">
        <v>4</v>
      </c>
      <c r="O1312" s="1">
        <v>12</v>
      </c>
      <c r="P1312" s="1">
        <v>66</v>
      </c>
      <c r="Q1312" s="16">
        <v>282.46756904069764</v>
      </c>
      <c r="R1312" s="21">
        <v>9.8485645446520529</v>
      </c>
      <c r="S1312" s="21">
        <v>16.77870338803767</v>
      </c>
      <c r="T1312" s="21">
        <v>6.9301388433856168</v>
      </c>
      <c r="U1312" s="21">
        <v>0.67554079836426728</v>
      </c>
      <c r="V1312" s="21">
        <v>3.4742753158474113</v>
      </c>
      <c r="W1312" s="21">
        <v>2.7987345174831439</v>
      </c>
      <c r="X1312" s="13" t="s">
        <v>22</v>
      </c>
      <c r="Y13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2" s="1">
        <v>41.388660000000002</v>
      </c>
      <c r="AA1312" s="1">
        <v>-81.763992999999999</v>
      </c>
      <c r="AB1312" s="1">
        <v>0</v>
      </c>
      <c r="AC1312" s="1">
        <v>0</v>
      </c>
    </row>
    <row r="1313" spans="1:29" x14ac:dyDescent="0.25">
      <c r="A1313" s="13">
        <v>280</v>
      </c>
      <c r="B1313" s="22" t="s">
        <v>4966</v>
      </c>
      <c r="C1313" s="17">
        <v>8</v>
      </c>
      <c r="D1313" s="1" t="s">
        <v>792</v>
      </c>
      <c r="E1313" s="1" t="s">
        <v>3251</v>
      </c>
      <c r="F1313" s="1" t="s">
        <v>4104</v>
      </c>
      <c r="G1313" s="1" t="s">
        <v>3715</v>
      </c>
      <c r="H1313" s="1">
        <v>3.8</v>
      </c>
      <c r="I1313" s="1">
        <v>4.3</v>
      </c>
      <c r="J1313" s="1" t="s">
        <v>3190</v>
      </c>
      <c r="K1313" s="1" t="s">
        <v>4981</v>
      </c>
      <c r="L1313" s="1">
        <v>0</v>
      </c>
      <c r="M1313" s="1">
        <v>1</v>
      </c>
      <c r="N1313" s="1">
        <v>7</v>
      </c>
      <c r="O1313" s="1">
        <v>2</v>
      </c>
      <c r="P1313" s="1">
        <v>17</v>
      </c>
      <c r="Q1313" s="16">
        <v>117.37981468023256</v>
      </c>
      <c r="R1313" s="21">
        <v>1.5585780502112716</v>
      </c>
      <c r="S1313" s="21">
        <v>10.702645159265252</v>
      </c>
      <c r="T1313" s="21">
        <v>9.1440671090539798</v>
      </c>
      <c r="U1313" s="21">
        <v>9.0668466857671742E-2</v>
      </c>
      <c r="V1313" s="21">
        <v>3.4731543201234798</v>
      </c>
      <c r="W1313" s="21">
        <v>3.3824858532658082</v>
      </c>
      <c r="X1313" s="13" t="s">
        <v>2351</v>
      </c>
      <c r="Y13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3" s="1">
        <v>39.712920450200002</v>
      </c>
      <c r="AA1313" s="1">
        <v>-84.041238060200001</v>
      </c>
      <c r="AB1313" s="1">
        <v>39.7101931001</v>
      </c>
      <c r="AC1313" s="1">
        <v>-84.032545612099995</v>
      </c>
    </row>
    <row r="1314" spans="1:29" x14ac:dyDescent="0.25">
      <c r="A1314" s="13">
        <v>281</v>
      </c>
      <c r="B1314" s="22" t="s">
        <v>4966</v>
      </c>
      <c r="C1314" s="17">
        <v>12</v>
      </c>
      <c r="D1314" s="1" t="s">
        <v>785</v>
      </c>
      <c r="E1314" s="1" t="s">
        <v>4145</v>
      </c>
      <c r="F1314" s="1" t="s">
        <v>4146</v>
      </c>
      <c r="G1314" s="1" t="s">
        <v>4426</v>
      </c>
      <c r="H1314" s="1">
        <v>2.2999999999999998</v>
      </c>
      <c r="I1314" s="1">
        <v>2.8</v>
      </c>
      <c r="J1314" s="1" t="s">
        <v>3190</v>
      </c>
      <c r="K1314" s="1" t="s">
        <v>4982</v>
      </c>
      <c r="L1314" s="1">
        <v>0</v>
      </c>
      <c r="M1314" s="1">
        <v>0</v>
      </c>
      <c r="N1314" s="1">
        <v>8</v>
      </c>
      <c r="O1314" s="1">
        <v>13</v>
      </c>
      <c r="P1314" s="1">
        <v>37</v>
      </c>
      <c r="Q1314" s="16">
        <v>147.0625</v>
      </c>
      <c r="R1314" s="21">
        <v>0.40438918157429754</v>
      </c>
      <c r="S1314" s="21">
        <v>22.178181475740406</v>
      </c>
      <c r="T1314" s="21">
        <v>21.773792294166107</v>
      </c>
      <c r="U1314" s="21">
        <v>2.2687027092764721E-2</v>
      </c>
      <c r="V1314" s="21">
        <v>3.4722061150296173</v>
      </c>
      <c r="W1314" s="21">
        <v>3.4495190879368525</v>
      </c>
      <c r="X1314" s="13" t="s">
        <v>2351</v>
      </c>
      <c r="Y13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4" s="1">
        <v>41.465912049799996</v>
      </c>
      <c r="AA1314" s="1">
        <v>-81.621469566100004</v>
      </c>
      <c r="AB1314" s="1">
        <v>41.4731427344</v>
      </c>
      <c r="AC1314" s="1">
        <v>-81.621518003299997</v>
      </c>
    </row>
    <row r="1315" spans="1:29" x14ac:dyDescent="0.25">
      <c r="A1315" s="13">
        <v>66</v>
      </c>
      <c r="B1315" s="22" t="s">
        <v>4967</v>
      </c>
      <c r="C1315" s="17">
        <v>6</v>
      </c>
      <c r="D1315" s="1" t="s">
        <v>799</v>
      </c>
      <c r="E1315" s="1" t="s">
        <v>4600</v>
      </c>
      <c r="F1315" s="1" t="s">
        <v>4601</v>
      </c>
      <c r="G1315" s="1" t="s">
        <v>3704</v>
      </c>
      <c r="H1315" s="1">
        <v>1</v>
      </c>
      <c r="I1315" s="1">
        <v>1.5</v>
      </c>
      <c r="J1315" s="1" t="s">
        <v>3190</v>
      </c>
      <c r="K1315" s="1" t="s">
        <v>4975</v>
      </c>
      <c r="L1315" s="1">
        <v>0</v>
      </c>
      <c r="M1315" s="1">
        <v>0</v>
      </c>
      <c r="N1315" s="1">
        <v>7</v>
      </c>
      <c r="O1315" s="1">
        <v>9</v>
      </c>
      <c r="P1315" s="1">
        <v>28</v>
      </c>
      <c r="Q1315" s="16">
        <v>113.765625</v>
      </c>
      <c r="R1315" s="21">
        <v>0.78941213479554906</v>
      </c>
      <c r="S1315" s="21">
        <v>17.227855271099898</v>
      </c>
      <c r="T1315" s="21">
        <v>16.43844313630435</v>
      </c>
      <c r="U1315" s="21">
        <v>6.0419652041173361E-2</v>
      </c>
      <c r="V1315" s="21">
        <v>3.4721928442741041</v>
      </c>
      <c r="W1315" s="21">
        <v>3.4117731922329306</v>
      </c>
      <c r="X1315" s="13" t="s">
        <v>2351</v>
      </c>
      <c r="Y13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5" s="1">
        <v>40.1511897707</v>
      </c>
      <c r="AA1315" s="1">
        <v>-83.018060760500006</v>
      </c>
      <c r="AB1315" s="1">
        <v>40.158413601299998</v>
      </c>
      <c r="AC1315" s="1">
        <v>-83.018710733800006</v>
      </c>
    </row>
    <row r="1316" spans="1:29" x14ac:dyDescent="0.25">
      <c r="A1316" s="13">
        <v>282</v>
      </c>
      <c r="B1316" s="22" t="s">
        <v>4966</v>
      </c>
      <c r="C1316" s="17">
        <v>12</v>
      </c>
      <c r="D1316" s="1" t="s">
        <v>785</v>
      </c>
      <c r="E1316" s="1" t="s">
        <v>4186</v>
      </c>
      <c r="F1316" s="1" t="s">
        <v>4187</v>
      </c>
      <c r="G1316" s="1" t="s">
        <v>4388</v>
      </c>
      <c r="H1316" s="1">
        <v>3.6</v>
      </c>
      <c r="I1316" s="1">
        <v>4.0999999999999996</v>
      </c>
      <c r="J1316" s="1" t="s">
        <v>3190</v>
      </c>
      <c r="K1316" s="1" t="s">
        <v>4981</v>
      </c>
      <c r="L1316" s="1">
        <v>0</v>
      </c>
      <c r="M1316" s="1">
        <v>1</v>
      </c>
      <c r="N1316" s="1">
        <v>4</v>
      </c>
      <c r="O1316" s="1">
        <v>6</v>
      </c>
      <c r="P1316" s="1">
        <v>4</v>
      </c>
      <c r="Q1316" s="16">
        <v>102.48918968023256</v>
      </c>
      <c r="R1316" s="21">
        <v>0.90343485032453252</v>
      </c>
      <c r="S1316" s="21">
        <v>5.9661242990033507</v>
      </c>
      <c r="T1316" s="21">
        <v>5.0626894486788183</v>
      </c>
      <c r="U1316" s="21">
        <v>4.9752568443413331E-2</v>
      </c>
      <c r="V1316" s="21">
        <v>3.4701558613252232</v>
      </c>
      <c r="W1316" s="21">
        <v>3.4204032928818098</v>
      </c>
      <c r="X1316" s="13" t="s">
        <v>2351</v>
      </c>
      <c r="Y13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6" s="1">
        <v>41.486270013499997</v>
      </c>
      <c r="AA1316" s="1">
        <v>-81.603140877399994</v>
      </c>
      <c r="AB1316" s="1">
        <v>41.4933125827</v>
      </c>
      <c r="AC1316" s="1">
        <v>-81.601641416700005</v>
      </c>
    </row>
    <row r="1317" spans="1:29" x14ac:dyDescent="0.25">
      <c r="A1317" s="13">
        <v>283</v>
      </c>
      <c r="B1317" s="22" t="s">
        <v>4966</v>
      </c>
      <c r="C1317" s="17">
        <v>12</v>
      </c>
      <c r="D1317" s="1" t="s">
        <v>785</v>
      </c>
      <c r="E1317" s="1" t="s">
        <v>4188</v>
      </c>
      <c r="F1317" s="1" t="s">
        <v>4189</v>
      </c>
      <c r="G1317" s="1" t="s">
        <v>4438</v>
      </c>
      <c r="H1317" s="1">
        <v>0.5</v>
      </c>
      <c r="I1317" s="1">
        <v>1</v>
      </c>
      <c r="J1317" s="1" t="s">
        <v>3190</v>
      </c>
      <c r="K1317" s="1" t="s">
        <v>4982</v>
      </c>
      <c r="L1317" s="1">
        <v>0</v>
      </c>
      <c r="M1317" s="1">
        <v>1</v>
      </c>
      <c r="N1317" s="1">
        <v>4</v>
      </c>
      <c r="O1317" s="1">
        <v>11</v>
      </c>
      <c r="P1317" s="1">
        <v>93</v>
      </c>
      <c r="Q1317" s="16">
        <v>213.67668968023256</v>
      </c>
      <c r="R1317" s="21">
        <v>0.79877420474868843</v>
      </c>
      <c r="S1317" s="21">
        <v>37.813095477886705</v>
      </c>
      <c r="T1317" s="21">
        <v>37.014321273138016</v>
      </c>
      <c r="U1317" s="21">
        <v>4.4738324753672704E-2</v>
      </c>
      <c r="V1317" s="21">
        <v>3.4697559927175528</v>
      </c>
      <c r="W1317" s="21">
        <v>3.4250176679638802</v>
      </c>
      <c r="X1317" s="13" t="s">
        <v>2351</v>
      </c>
      <c r="Y13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7" s="1">
        <v>41.494868959100003</v>
      </c>
      <c r="AA1317" s="1">
        <v>-81.681858479599995</v>
      </c>
      <c r="AB1317" s="1">
        <v>41.500833245400003</v>
      </c>
      <c r="AC1317" s="1">
        <v>-81.687286509299994</v>
      </c>
    </row>
    <row r="1318" spans="1:29" x14ac:dyDescent="0.25">
      <c r="A1318" s="13">
        <v>284</v>
      </c>
      <c r="B1318" s="22" t="s">
        <v>4966</v>
      </c>
      <c r="C1318" s="17">
        <v>8</v>
      </c>
      <c r="D1318" s="1" t="s">
        <v>787</v>
      </c>
      <c r="E1318" s="1" t="s">
        <v>4190</v>
      </c>
      <c r="F1318" s="1" t="s">
        <v>4048</v>
      </c>
      <c r="G1318" s="1" t="s">
        <v>3736</v>
      </c>
      <c r="H1318" s="1">
        <v>17.2</v>
      </c>
      <c r="I1318" s="1">
        <v>17.7</v>
      </c>
      <c r="J1318" s="1" t="s">
        <v>3190</v>
      </c>
      <c r="K1318" s="1" t="s">
        <v>4983</v>
      </c>
      <c r="L1318" s="1">
        <v>0</v>
      </c>
      <c r="M1318" s="1">
        <v>1</v>
      </c>
      <c r="N1318" s="1">
        <v>9</v>
      </c>
      <c r="O1318" s="1">
        <v>12</v>
      </c>
      <c r="P1318" s="1">
        <v>37</v>
      </c>
      <c r="Q1318" s="16">
        <v>194.84856468023256</v>
      </c>
      <c r="R1318" s="21">
        <v>0.37753722843327503</v>
      </c>
      <c r="S1318" s="21">
        <v>26.332777460896672</v>
      </c>
      <c r="T1318" s="21">
        <v>25.955240232463396</v>
      </c>
      <c r="U1318" s="21">
        <v>2.0588134461873658E-2</v>
      </c>
      <c r="V1318" s="21">
        <v>3.469429693979432</v>
      </c>
      <c r="W1318" s="21">
        <v>3.4488415595175583</v>
      </c>
      <c r="X1318" s="13" t="s">
        <v>2351</v>
      </c>
      <c r="Y13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8" s="1">
        <v>39.086997158300001</v>
      </c>
      <c r="AA1318" s="1">
        <v>-84.572222612700003</v>
      </c>
      <c r="AB1318" s="1">
        <v>39.089740286500003</v>
      </c>
      <c r="AC1318" s="1">
        <v>-84.564060853300006</v>
      </c>
    </row>
    <row r="1319" spans="1:29" x14ac:dyDescent="0.25">
      <c r="A1319" s="13">
        <v>122</v>
      </c>
      <c r="B1319" s="22" t="s">
        <v>3201</v>
      </c>
      <c r="C1319" s="17">
        <v>8</v>
      </c>
      <c r="D1319" s="1" t="s">
        <v>1329</v>
      </c>
      <c r="E1319" s="1" t="s">
        <v>1970</v>
      </c>
      <c r="F1319" s="1" t="s">
        <v>3221</v>
      </c>
      <c r="G1319" s="1" t="s">
        <v>1462</v>
      </c>
      <c r="H1319" s="21">
        <v>3.4380081037678725</v>
      </c>
      <c r="I1319" s="21">
        <v>0</v>
      </c>
      <c r="J1319" s="1" t="s">
        <v>258</v>
      </c>
      <c r="K1319" s="1" t="s">
        <v>259</v>
      </c>
      <c r="L1319" s="1">
        <v>0</v>
      </c>
      <c r="M1319" s="1">
        <v>2</v>
      </c>
      <c r="N1319" s="1">
        <v>9</v>
      </c>
      <c r="O1319" s="1">
        <v>7</v>
      </c>
      <c r="P1319" s="1">
        <v>50</v>
      </c>
      <c r="Q1319" s="16">
        <v>231.33775436046511</v>
      </c>
      <c r="R1319" s="21">
        <v>14.189083339837804</v>
      </c>
      <c r="S1319" s="21">
        <v>13.916096112634953</v>
      </c>
      <c r="T1319" s="21">
        <v>-0.27298722720285085</v>
      </c>
      <c r="U1319" s="21">
        <v>0.99028694352365698</v>
      </c>
      <c r="V1319" s="21">
        <v>3.4684299965732266</v>
      </c>
      <c r="W1319" s="21">
        <v>2.4781430530495694</v>
      </c>
      <c r="X1319" s="13" t="s">
        <v>22</v>
      </c>
      <c r="Y13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19" s="1">
        <v>39.053873000000003</v>
      </c>
      <c r="AA1319" s="1">
        <v>-84.255829000000006</v>
      </c>
      <c r="AB1319" s="1">
        <v>0</v>
      </c>
      <c r="AC1319" s="1">
        <v>0</v>
      </c>
    </row>
    <row r="1320" spans="1:29" x14ac:dyDescent="0.25">
      <c r="A1320" s="13">
        <v>418</v>
      </c>
      <c r="B1320" s="22" t="s">
        <v>3197</v>
      </c>
      <c r="C1320" s="17">
        <v>2</v>
      </c>
      <c r="D1320" s="1" t="s">
        <v>786</v>
      </c>
      <c r="E1320" s="1" t="s">
        <v>1223</v>
      </c>
      <c r="F1320" s="1" t="s">
        <v>5480</v>
      </c>
      <c r="G1320" s="1" t="s">
        <v>682</v>
      </c>
      <c r="H1320" s="21">
        <v>15.051999999996042</v>
      </c>
      <c r="I1320" s="21">
        <v>0</v>
      </c>
      <c r="J1320" s="1" t="s">
        <v>258</v>
      </c>
      <c r="K1320" s="1" t="s">
        <v>259</v>
      </c>
      <c r="L1320" s="1">
        <v>0</v>
      </c>
      <c r="M1320" s="1">
        <v>2</v>
      </c>
      <c r="N1320" s="1">
        <v>8</v>
      </c>
      <c r="O1320" s="1">
        <v>10</v>
      </c>
      <c r="P1320" s="1">
        <v>16</v>
      </c>
      <c r="Q1320" s="16">
        <v>204.10337936046511</v>
      </c>
      <c r="R1320" s="21">
        <v>5.8570105477223429</v>
      </c>
      <c r="S1320" s="21">
        <v>7.1746721819697568</v>
      </c>
      <c r="T1320" s="21">
        <v>1.3176616342474139</v>
      </c>
      <c r="U1320" s="21">
        <v>0.40174886030318169</v>
      </c>
      <c r="V1320" s="21">
        <v>3.4674627039823362</v>
      </c>
      <c r="W1320" s="21">
        <v>3.0657138436791547</v>
      </c>
      <c r="X1320" s="13" t="s">
        <v>2351</v>
      </c>
      <c r="Y13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0" s="1">
        <v>41.677844999999998</v>
      </c>
      <c r="AA1320" s="1">
        <v>-83.589111000000003</v>
      </c>
      <c r="AB1320" s="1">
        <v>0</v>
      </c>
      <c r="AC1320" s="1">
        <v>0</v>
      </c>
    </row>
    <row r="1321" spans="1:29" x14ac:dyDescent="0.25">
      <c r="A1321" s="13">
        <v>419</v>
      </c>
      <c r="B1321" s="22" t="s">
        <v>3197</v>
      </c>
      <c r="C1321" s="17">
        <v>6</v>
      </c>
      <c r="D1321" s="1" t="s">
        <v>784</v>
      </c>
      <c r="E1321" s="1" t="s">
        <v>1224</v>
      </c>
      <c r="F1321" s="1" t="s">
        <v>5764</v>
      </c>
      <c r="G1321" s="1" t="s">
        <v>683</v>
      </c>
      <c r="H1321" s="21">
        <v>1.8690000000060536</v>
      </c>
      <c r="I1321" s="21">
        <v>0</v>
      </c>
      <c r="J1321" s="1" t="s">
        <v>258</v>
      </c>
      <c r="K1321" s="1" t="s">
        <v>259</v>
      </c>
      <c r="L1321" s="1">
        <v>0</v>
      </c>
      <c r="M1321" s="1">
        <v>1</v>
      </c>
      <c r="N1321" s="1">
        <v>11</v>
      </c>
      <c r="O1321" s="1">
        <v>7</v>
      </c>
      <c r="P1321" s="1">
        <v>20</v>
      </c>
      <c r="Q1321" s="16">
        <v>168.75481468023256</v>
      </c>
      <c r="R1321" s="21">
        <v>7.4183012382634077</v>
      </c>
      <c r="S1321" s="21">
        <v>7.941291273598944</v>
      </c>
      <c r="T1321" s="21">
        <v>0.52299003533553634</v>
      </c>
      <c r="U1321" s="21">
        <v>0.50884218895883215</v>
      </c>
      <c r="V1321" s="21">
        <v>3.4640965494075004</v>
      </c>
      <c r="W1321" s="21">
        <v>2.9552543604486683</v>
      </c>
      <c r="X1321" s="13" t="s">
        <v>22</v>
      </c>
      <c r="Y13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1" s="1">
        <v>39.962024999999997</v>
      </c>
      <c r="AA1321" s="1">
        <v>-83.002404999999996</v>
      </c>
      <c r="AB1321" s="1">
        <v>0</v>
      </c>
      <c r="AC1321" s="1">
        <v>0</v>
      </c>
    </row>
    <row r="1322" spans="1:29" x14ac:dyDescent="0.25">
      <c r="A1322" s="13">
        <v>285</v>
      </c>
      <c r="B1322" s="22" t="s">
        <v>4966</v>
      </c>
      <c r="C1322" s="17">
        <v>7</v>
      </c>
      <c r="D1322" s="1" t="s">
        <v>789</v>
      </c>
      <c r="E1322" s="1" t="s">
        <v>4131</v>
      </c>
      <c r="F1322" s="1" t="s">
        <v>4132</v>
      </c>
      <c r="G1322" s="1" t="s">
        <v>4420</v>
      </c>
      <c r="H1322" s="1">
        <v>11.5</v>
      </c>
      <c r="I1322" s="1">
        <v>12</v>
      </c>
      <c r="J1322" s="1" t="s">
        <v>3190</v>
      </c>
      <c r="K1322" s="1" t="s">
        <v>4982</v>
      </c>
      <c r="L1322" s="1">
        <v>0</v>
      </c>
      <c r="M1322" s="1">
        <v>0</v>
      </c>
      <c r="N1322" s="1">
        <v>9</v>
      </c>
      <c r="O1322" s="1">
        <v>7</v>
      </c>
      <c r="P1322" s="1">
        <v>46</v>
      </c>
      <c r="Q1322" s="16">
        <v>135.984375</v>
      </c>
      <c r="R1322" s="21">
        <v>0.61115488786328975</v>
      </c>
      <c r="S1322" s="21">
        <v>26.320010324141844</v>
      </c>
      <c r="T1322" s="21">
        <v>25.708855436278554</v>
      </c>
      <c r="U1322" s="21">
        <v>3.4252481510705958E-2</v>
      </c>
      <c r="V1322" s="21">
        <v>3.4614336671804287</v>
      </c>
      <c r="W1322" s="21">
        <v>3.4271811856697227</v>
      </c>
      <c r="X1322" s="13" t="s">
        <v>2351</v>
      </c>
      <c r="Y13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2" s="1">
        <v>39.945912696599997</v>
      </c>
      <c r="AA1322" s="1">
        <v>-83.833950229199999</v>
      </c>
      <c r="AB1322" s="1">
        <v>39.952112269700002</v>
      </c>
      <c r="AC1322" s="1">
        <v>-83.829676312700002</v>
      </c>
    </row>
    <row r="1323" spans="1:29" x14ac:dyDescent="0.25">
      <c r="A1323" s="13">
        <v>286</v>
      </c>
      <c r="B1323" s="22" t="s">
        <v>4966</v>
      </c>
      <c r="C1323" s="17">
        <v>6</v>
      </c>
      <c r="D1323" s="1" t="s">
        <v>784</v>
      </c>
      <c r="E1323" s="1" t="s">
        <v>4006</v>
      </c>
      <c r="F1323" s="1" t="s">
        <v>4007</v>
      </c>
      <c r="G1323" s="1" t="s">
        <v>4381</v>
      </c>
      <c r="H1323" s="1">
        <v>14.4</v>
      </c>
      <c r="I1323" s="1">
        <v>14.9</v>
      </c>
      <c r="J1323" s="1" t="s">
        <v>3190</v>
      </c>
      <c r="K1323" s="1" t="s">
        <v>4982</v>
      </c>
      <c r="L1323" s="1">
        <v>0</v>
      </c>
      <c r="M1323" s="1">
        <v>2</v>
      </c>
      <c r="N1323" s="1">
        <v>10</v>
      </c>
      <c r="O1323" s="1">
        <v>5</v>
      </c>
      <c r="P1323" s="1">
        <v>38</v>
      </c>
      <c r="Q1323" s="16">
        <v>217.00962936046511</v>
      </c>
      <c r="R1323" s="21">
        <v>0.54157540914372426</v>
      </c>
      <c r="S1323" s="21">
        <v>23.367421143198285</v>
      </c>
      <c r="T1323" s="21">
        <v>22.82584573405456</v>
      </c>
      <c r="U1323" s="21">
        <v>3.0361811432161E-2</v>
      </c>
      <c r="V1323" s="21">
        <v>3.4596221056377461</v>
      </c>
      <c r="W1323" s="21">
        <v>3.429260294205585</v>
      </c>
      <c r="X1323" s="13" t="s">
        <v>2351</v>
      </c>
      <c r="Y13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3" s="1">
        <v>39.9644625695</v>
      </c>
      <c r="AA1323" s="1">
        <v>-82.876028892700006</v>
      </c>
      <c r="AB1323" s="1">
        <v>39.971699100599999</v>
      </c>
      <c r="AC1323" s="1">
        <v>-82.875341477600003</v>
      </c>
    </row>
    <row r="1324" spans="1:29" x14ac:dyDescent="0.25">
      <c r="A1324" s="13">
        <v>420</v>
      </c>
      <c r="B1324" s="22" t="s">
        <v>3197</v>
      </c>
      <c r="C1324" s="17">
        <v>8</v>
      </c>
      <c r="D1324" s="1" t="s">
        <v>806</v>
      </c>
      <c r="E1324" s="1" t="s">
        <v>1225</v>
      </c>
      <c r="F1324" s="1" t="s">
        <v>5765</v>
      </c>
      <c r="G1324" s="1" t="s">
        <v>684</v>
      </c>
      <c r="H1324" s="21">
        <v>2.125</v>
      </c>
      <c r="I1324" s="21">
        <v>0</v>
      </c>
      <c r="J1324" s="1" t="s">
        <v>258</v>
      </c>
      <c r="K1324" s="1" t="s">
        <v>259</v>
      </c>
      <c r="L1324" s="1">
        <v>0</v>
      </c>
      <c r="M1324" s="1">
        <v>0</v>
      </c>
      <c r="N1324" s="1">
        <v>7</v>
      </c>
      <c r="O1324" s="1">
        <v>12</v>
      </c>
      <c r="P1324" s="1">
        <v>43</v>
      </c>
      <c r="Q1324" s="16">
        <v>142.078125</v>
      </c>
      <c r="R1324" s="21">
        <v>8.4031296472333814</v>
      </c>
      <c r="S1324" s="21">
        <v>12.395755762860071</v>
      </c>
      <c r="T1324" s="21">
        <v>3.99262611562669</v>
      </c>
      <c r="U1324" s="21">
        <v>0.5763943450757002</v>
      </c>
      <c r="V1324" s="21">
        <v>3.4595810814763004</v>
      </c>
      <c r="W1324" s="21">
        <v>2.8831867364006003</v>
      </c>
      <c r="X1324" s="13" t="s">
        <v>22</v>
      </c>
      <c r="Y13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4" s="1">
        <v>39.561723000000001</v>
      </c>
      <c r="AA1324" s="1">
        <v>-84.301719000000006</v>
      </c>
      <c r="AB1324" s="1">
        <v>0</v>
      </c>
      <c r="AC1324" s="1">
        <v>0</v>
      </c>
    </row>
    <row r="1325" spans="1:29" x14ac:dyDescent="0.25">
      <c r="A1325" s="13">
        <v>123</v>
      </c>
      <c r="B1325" s="22" t="s">
        <v>3201</v>
      </c>
      <c r="C1325" s="17">
        <v>6</v>
      </c>
      <c r="D1325" s="1" t="s">
        <v>799</v>
      </c>
      <c r="E1325" s="1" t="s">
        <v>1971</v>
      </c>
      <c r="F1325" s="1" t="s">
        <v>5280</v>
      </c>
      <c r="G1325" s="1" t="s">
        <v>1463</v>
      </c>
      <c r="H1325" s="21">
        <v>6.1799999999930151</v>
      </c>
      <c r="I1325" s="21">
        <v>0</v>
      </c>
      <c r="J1325" s="1" t="s">
        <v>258</v>
      </c>
      <c r="K1325" s="1" t="s">
        <v>259</v>
      </c>
      <c r="L1325" s="1">
        <v>0</v>
      </c>
      <c r="M1325" s="1">
        <v>1</v>
      </c>
      <c r="N1325" s="1">
        <v>8</v>
      </c>
      <c r="O1325" s="1">
        <v>9</v>
      </c>
      <c r="P1325" s="1">
        <v>32</v>
      </c>
      <c r="Q1325" s="16">
        <v>169.98918968023256</v>
      </c>
      <c r="R1325" s="21">
        <v>10.66533974812984</v>
      </c>
      <c r="S1325" s="21">
        <v>10.502178869471175</v>
      </c>
      <c r="T1325" s="21">
        <v>-0.16316087865866535</v>
      </c>
      <c r="U1325" s="21">
        <v>0.74435722504802782</v>
      </c>
      <c r="V1325" s="21">
        <v>3.4588994533086797</v>
      </c>
      <c r="W1325" s="21">
        <v>2.7145422282606519</v>
      </c>
      <c r="X1325" s="13" t="s">
        <v>22</v>
      </c>
      <c r="Y13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5" s="1">
        <v>40.156982999999997</v>
      </c>
      <c r="AA1325" s="1">
        <v>-83.012974999999997</v>
      </c>
      <c r="AB1325" s="1">
        <v>0</v>
      </c>
      <c r="AC1325" s="1">
        <v>0</v>
      </c>
    </row>
    <row r="1326" spans="1:29" x14ac:dyDescent="0.25">
      <c r="A1326" s="13">
        <v>287</v>
      </c>
      <c r="B1326" s="22" t="s">
        <v>4966</v>
      </c>
      <c r="C1326" s="17">
        <v>6</v>
      </c>
      <c r="D1326" s="1" t="s">
        <v>784</v>
      </c>
      <c r="E1326" s="1" t="s">
        <v>4191</v>
      </c>
      <c r="F1326" s="1" t="s">
        <v>4192</v>
      </c>
      <c r="G1326" s="1" t="s">
        <v>4439</v>
      </c>
      <c r="H1326" s="1">
        <v>0.7</v>
      </c>
      <c r="I1326" s="1">
        <v>1.2</v>
      </c>
      <c r="J1326" s="1" t="s">
        <v>3190</v>
      </c>
      <c r="K1326" s="1" t="s">
        <v>4982</v>
      </c>
      <c r="L1326" s="1">
        <v>0</v>
      </c>
      <c r="M1326" s="1">
        <v>1</v>
      </c>
      <c r="N1326" s="1">
        <v>4</v>
      </c>
      <c r="O1326" s="1">
        <v>6</v>
      </c>
      <c r="P1326" s="1">
        <v>34</v>
      </c>
      <c r="Q1326" s="16">
        <v>132.48918968023256</v>
      </c>
      <c r="R1326" s="21">
        <v>0.83384503823374567</v>
      </c>
      <c r="S1326" s="21">
        <v>29.542323631299322</v>
      </c>
      <c r="T1326" s="21">
        <v>28.708478593065575</v>
      </c>
      <c r="U1326" s="21">
        <v>4.6697872252711554E-2</v>
      </c>
      <c r="V1326" s="21">
        <v>3.4581331370844404</v>
      </c>
      <c r="W1326" s="21">
        <v>3.411435264831729</v>
      </c>
      <c r="X1326" s="13" t="s">
        <v>2351</v>
      </c>
      <c r="Y13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6" s="1">
        <v>39.946143571999997</v>
      </c>
      <c r="AA1326" s="1">
        <v>-82.796808091000003</v>
      </c>
      <c r="AB1326" s="1">
        <v>0</v>
      </c>
      <c r="AC1326" s="1">
        <v>0</v>
      </c>
    </row>
    <row r="1327" spans="1:29" x14ac:dyDescent="0.25">
      <c r="A1327" s="13">
        <v>421</v>
      </c>
      <c r="B1327" s="22" t="s">
        <v>3197</v>
      </c>
      <c r="C1327" s="17">
        <v>8</v>
      </c>
      <c r="D1327" s="1" t="s">
        <v>787</v>
      </c>
      <c r="E1327" s="1" t="s">
        <v>1226</v>
      </c>
      <c r="F1327" s="1" t="s">
        <v>5766</v>
      </c>
      <c r="G1327" s="1" t="s">
        <v>685</v>
      </c>
      <c r="H1327" s="21">
        <v>0.5029999999969732</v>
      </c>
      <c r="I1327" s="21">
        <v>0</v>
      </c>
      <c r="J1327" s="1" t="s">
        <v>258</v>
      </c>
      <c r="K1327" s="1" t="s">
        <v>259</v>
      </c>
      <c r="L1327" s="1">
        <v>0</v>
      </c>
      <c r="M1327" s="1">
        <v>0</v>
      </c>
      <c r="N1327" s="1">
        <v>10</v>
      </c>
      <c r="O1327" s="1">
        <v>9</v>
      </c>
      <c r="P1327" s="1">
        <v>31</v>
      </c>
      <c r="Q1327" s="16">
        <v>136.40625</v>
      </c>
      <c r="R1327" s="21">
        <v>8.0291139272950431</v>
      </c>
      <c r="S1327" s="21">
        <v>10.04577370483406</v>
      </c>
      <c r="T1327" s="21">
        <v>2.0166597775390169</v>
      </c>
      <c r="U1327" s="21">
        <v>0.55073955275521613</v>
      </c>
      <c r="V1327" s="21">
        <v>3.4563613023068891</v>
      </c>
      <c r="W1327" s="21">
        <v>2.9056217495516732</v>
      </c>
      <c r="X1327" s="13" t="s">
        <v>22</v>
      </c>
      <c r="Y13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7" s="1">
        <v>39.148722999999997</v>
      </c>
      <c r="AA1327" s="1">
        <v>-84.603454999999997</v>
      </c>
      <c r="AB1327" s="1">
        <v>0</v>
      </c>
      <c r="AC1327" s="1">
        <v>0</v>
      </c>
    </row>
    <row r="1328" spans="1:29" x14ac:dyDescent="0.25">
      <c r="A1328" s="13">
        <v>288</v>
      </c>
      <c r="B1328" s="22" t="s">
        <v>4966</v>
      </c>
      <c r="C1328" s="17">
        <v>12</v>
      </c>
      <c r="D1328" s="1" t="s">
        <v>785</v>
      </c>
      <c r="E1328" s="1" t="s">
        <v>3245</v>
      </c>
      <c r="F1328" s="1" t="s">
        <v>4193</v>
      </c>
      <c r="G1328" s="1" t="s">
        <v>3712</v>
      </c>
      <c r="H1328" s="1">
        <v>16.899999999999999</v>
      </c>
      <c r="I1328" s="1">
        <v>17.399999999999999</v>
      </c>
      <c r="J1328" s="1" t="s">
        <v>3190</v>
      </c>
      <c r="K1328" s="1" t="s">
        <v>4981</v>
      </c>
      <c r="L1328" s="1">
        <v>0</v>
      </c>
      <c r="M1328" s="1">
        <v>1</v>
      </c>
      <c r="N1328" s="1">
        <v>5</v>
      </c>
      <c r="O1328" s="1">
        <v>6</v>
      </c>
      <c r="P1328" s="1">
        <v>11</v>
      </c>
      <c r="Q1328" s="16">
        <v>116.03606468023256</v>
      </c>
      <c r="R1328" s="21">
        <v>0.80421981738399761</v>
      </c>
      <c r="S1328" s="21">
        <v>8.498544088719969</v>
      </c>
      <c r="T1328" s="21">
        <v>7.6943242713359714</v>
      </c>
      <c r="U1328" s="21">
        <v>4.3773812865026268E-2</v>
      </c>
      <c r="V1328" s="21">
        <v>3.4557287240470429</v>
      </c>
      <c r="W1328" s="21">
        <v>3.4119549111820167</v>
      </c>
      <c r="X1328" s="13" t="s">
        <v>2351</v>
      </c>
      <c r="Y13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8" s="1">
        <v>41.5160147335</v>
      </c>
      <c r="AA1328" s="1">
        <v>-81.678732739500006</v>
      </c>
      <c r="AB1328" s="1">
        <v>41.519689067599998</v>
      </c>
      <c r="AC1328" s="1">
        <v>-81.670926542299995</v>
      </c>
    </row>
    <row r="1329" spans="1:29" x14ac:dyDescent="0.25">
      <c r="A1329" s="13">
        <v>422</v>
      </c>
      <c r="B1329" s="22" t="s">
        <v>3197</v>
      </c>
      <c r="C1329" s="17">
        <v>4</v>
      </c>
      <c r="D1329" s="1" t="s">
        <v>795</v>
      </c>
      <c r="E1329" s="1" t="s">
        <v>1227</v>
      </c>
      <c r="F1329" s="1" t="s">
        <v>5767</v>
      </c>
      <c r="G1329" s="1" t="s">
        <v>686</v>
      </c>
      <c r="H1329" s="21">
        <v>3.4600000000064028</v>
      </c>
      <c r="I1329" s="21">
        <v>0</v>
      </c>
      <c r="J1329" s="1" t="s">
        <v>258</v>
      </c>
      <c r="K1329" s="1" t="s">
        <v>259</v>
      </c>
      <c r="L1329" s="1">
        <v>0</v>
      </c>
      <c r="M1329" s="1">
        <v>3</v>
      </c>
      <c r="N1329" s="1">
        <v>9</v>
      </c>
      <c r="O1329" s="1">
        <v>7</v>
      </c>
      <c r="P1329" s="1">
        <v>30</v>
      </c>
      <c r="Q1329" s="16">
        <v>257.01444404069764</v>
      </c>
      <c r="R1329" s="21">
        <v>8.4222393120143639</v>
      </c>
      <c r="S1329" s="21">
        <v>9.7869092229598422</v>
      </c>
      <c r="T1329" s="21">
        <v>1.3646699109454783</v>
      </c>
      <c r="U1329" s="21">
        <v>0.57770513083986808</v>
      </c>
      <c r="V1329" s="21">
        <v>3.4553410313975013</v>
      </c>
      <c r="W1329" s="21">
        <v>2.8776359005576331</v>
      </c>
      <c r="X1329" s="13" t="s">
        <v>22</v>
      </c>
      <c r="Y13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29" s="1">
        <v>41.13964</v>
      </c>
      <c r="AA1329" s="1">
        <v>-81.527590000000004</v>
      </c>
      <c r="AB1329" s="1">
        <v>0</v>
      </c>
      <c r="AC1329" s="1">
        <v>0</v>
      </c>
    </row>
    <row r="1330" spans="1:29" x14ac:dyDescent="0.25">
      <c r="A1330" s="13">
        <v>289</v>
      </c>
      <c r="B1330" s="22" t="s">
        <v>4966</v>
      </c>
      <c r="C1330" s="17">
        <v>6</v>
      </c>
      <c r="D1330" s="1" t="s">
        <v>784</v>
      </c>
      <c r="E1330" s="1" t="s">
        <v>4045</v>
      </c>
      <c r="F1330" s="1" t="s">
        <v>3947</v>
      </c>
      <c r="G1330" s="1" t="s">
        <v>3706</v>
      </c>
      <c r="H1330" s="1">
        <v>8.3000000000000007</v>
      </c>
      <c r="I1330" s="1">
        <v>8.8000000000000007</v>
      </c>
      <c r="J1330" s="1" t="s">
        <v>3190</v>
      </c>
      <c r="K1330" s="1" t="s">
        <v>4982</v>
      </c>
      <c r="L1330" s="1">
        <v>0</v>
      </c>
      <c r="M1330" s="1">
        <v>2</v>
      </c>
      <c r="N1330" s="1">
        <v>10</v>
      </c>
      <c r="O1330" s="1">
        <v>9</v>
      </c>
      <c r="P1330" s="1">
        <v>58</v>
      </c>
      <c r="Q1330" s="16">
        <v>254.75962936046511</v>
      </c>
      <c r="R1330" s="21">
        <v>0.39401155289634038</v>
      </c>
      <c r="S1330" s="21">
        <v>30.904089436430816</v>
      </c>
      <c r="T1330" s="21">
        <v>30.510077883534475</v>
      </c>
      <c r="U1330" s="21">
        <v>2.2106222999589302E-2</v>
      </c>
      <c r="V1330" s="21">
        <v>3.4543421799115253</v>
      </c>
      <c r="W1330" s="21">
        <v>3.4322359569119358</v>
      </c>
      <c r="X1330" s="13" t="s">
        <v>2351</v>
      </c>
      <c r="Y13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0" s="1">
        <v>39.954662299399999</v>
      </c>
      <c r="AA1330" s="1">
        <v>-83.079933374600003</v>
      </c>
      <c r="AB1330" s="1">
        <v>39.9551176959</v>
      </c>
      <c r="AC1330" s="1">
        <v>-83.070537810600001</v>
      </c>
    </row>
    <row r="1331" spans="1:29" x14ac:dyDescent="0.25">
      <c r="A1331" s="13">
        <v>423</v>
      </c>
      <c r="B1331" s="22" t="s">
        <v>3197</v>
      </c>
      <c r="C1331" s="17">
        <v>8</v>
      </c>
      <c r="D1331" s="1" t="s">
        <v>787</v>
      </c>
      <c r="E1331" s="1" t="s">
        <v>1228</v>
      </c>
      <c r="F1331" s="1" t="s">
        <v>5768</v>
      </c>
      <c r="G1331" s="1" t="s">
        <v>687</v>
      </c>
      <c r="H1331" s="21">
        <v>20.68300000000454</v>
      </c>
      <c r="I1331" s="21">
        <v>0</v>
      </c>
      <c r="J1331" s="1" t="s">
        <v>258</v>
      </c>
      <c r="K1331" s="1" t="s">
        <v>262</v>
      </c>
      <c r="L1331" s="1">
        <v>0</v>
      </c>
      <c r="M1331" s="1">
        <v>3</v>
      </c>
      <c r="N1331" s="1">
        <v>17</v>
      </c>
      <c r="O1331" s="1">
        <v>6</v>
      </c>
      <c r="P1331" s="1">
        <v>43</v>
      </c>
      <c r="Q1331" s="16">
        <v>317.95194404069764</v>
      </c>
      <c r="R1331" s="21">
        <v>3.1351717141976119</v>
      </c>
      <c r="S1331" s="21">
        <v>13.370090451047735</v>
      </c>
      <c r="T1331" s="21">
        <v>10.234918736850123</v>
      </c>
      <c r="U1331" s="21">
        <v>0.21009002700495366</v>
      </c>
      <c r="V1331" s="21">
        <v>3.4524218194089498</v>
      </c>
      <c r="W1331" s="21">
        <v>3.2423317924039963</v>
      </c>
      <c r="X1331" s="13" t="s">
        <v>2351</v>
      </c>
      <c r="Y13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1" s="1">
        <v>39.138137999999998</v>
      </c>
      <c r="AA1331" s="1">
        <v>-84.532929999999993</v>
      </c>
      <c r="AB1331" s="1">
        <v>0</v>
      </c>
      <c r="AC1331" s="1">
        <v>0</v>
      </c>
    </row>
    <row r="1332" spans="1:29" x14ac:dyDescent="0.25">
      <c r="A1332" s="13">
        <v>424</v>
      </c>
      <c r="B1332" s="22" t="s">
        <v>3197</v>
      </c>
      <c r="C1332" s="17">
        <v>8</v>
      </c>
      <c r="D1332" s="1" t="s">
        <v>788</v>
      </c>
      <c r="E1332" s="1" t="s">
        <v>1229</v>
      </c>
      <c r="F1332" s="1" t="s">
        <v>5486</v>
      </c>
      <c r="G1332" s="1" t="s">
        <v>688</v>
      </c>
      <c r="H1332" s="21">
        <v>3.5549999999930151</v>
      </c>
      <c r="I1332" s="21">
        <v>0</v>
      </c>
      <c r="J1332" s="1" t="s">
        <v>258</v>
      </c>
      <c r="K1332" s="1" t="s">
        <v>259</v>
      </c>
      <c r="L1332" s="1">
        <v>0</v>
      </c>
      <c r="M1332" s="1">
        <v>1</v>
      </c>
      <c r="N1332" s="1">
        <v>8</v>
      </c>
      <c r="O1332" s="1">
        <v>10</v>
      </c>
      <c r="P1332" s="1">
        <v>42</v>
      </c>
      <c r="Q1332" s="16">
        <v>184.42668968023256</v>
      </c>
      <c r="R1332" s="21">
        <v>10.041565308475775</v>
      </c>
      <c r="S1332" s="21">
        <v>11.942250275547982</v>
      </c>
      <c r="T1332" s="21">
        <v>1.9006849670722072</v>
      </c>
      <c r="U1332" s="21">
        <v>0.68877926468971662</v>
      </c>
      <c r="V1332" s="21">
        <v>3.4519017259767066</v>
      </c>
      <c r="W1332" s="21">
        <v>2.76312246128699</v>
      </c>
      <c r="X1332" s="13" t="s">
        <v>22</v>
      </c>
      <c r="Y13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2" s="1">
        <v>39.336303000000001</v>
      </c>
      <c r="AA1332" s="1">
        <v>-84.528574000000006</v>
      </c>
      <c r="AB1332" s="1">
        <v>0</v>
      </c>
      <c r="AC1332" s="1">
        <v>0</v>
      </c>
    </row>
    <row r="1333" spans="1:29" x14ac:dyDescent="0.25">
      <c r="A1333" s="13">
        <v>425</v>
      </c>
      <c r="B1333" s="22" t="s">
        <v>3197</v>
      </c>
      <c r="C1333" s="17">
        <v>6</v>
      </c>
      <c r="D1333" s="1" t="s">
        <v>784</v>
      </c>
      <c r="E1333" s="1" t="s">
        <v>1230</v>
      </c>
      <c r="F1333" s="1" t="s">
        <v>5692</v>
      </c>
      <c r="G1333" s="1" t="s">
        <v>689</v>
      </c>
      <c r="H1333" s="21">
        <v>5.9900000000052387</v>
      </c>
      <c r="I1333" s="21">
        <v>0</v>
      </c>
      <c r="J1333" s="1" t="s">
        <v>258</v>
      </c>
      <c r="K1333" s="1" t="s">
        <v>259</v>
      </c>
      <c r="L1333" s="1">
        <v>0</v>
      </c>
      <c r="M1333" s="1">
        <v>2</v>
      </c>
      <c r="N1333" s="1">
        <v>8</v>
      </c>
      <c r="O1333" s="1">
        <v>9</v>
      </c>
      <c r="P1333" s="1">
        <v>20</v>
      </c>
      <c r="Q1333" s="16">
        <v>203.66587936046511</v>
      </c>
      <c r="R1333" s="21">
        <v>5.9954064731067938</v>
      </c>
      <c r="S1333" s="21">
        <v>8.1648676374757461</v>
      </c>
      <c r="T1333" s="21">
        <v>2.1694611643689523</v>
      </c>
      <c r="U1333" s="21">
        <v>0.4112418268670594</v>
      </c>
      <c r="V1333" s="21">
        <v>3.451579045523796</v>
      </c>
      <c r="W1333" s="21">
        <v>3.0403372186567368</v>
      </c>
      <c r="X1333" s="13" t="s">
        <v>2351</v>
      </c>
      <c r="Y13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3" s="1">
        <v>39.919145999999998</v>
      </c>
      <c r="AA1333" s="1">
        <v>-82.984825000000001</v>
      </c>
      <c r="AB1333" s="1">
        <v>0</v>
      </c>
      <c r="AC1333" s="1">
        <v>0</v>
      </c>
    </row>
    <row r="1334" spans="1:29" x14ac:dyDescent="0.25">
      <c r="A1334" s="13">
        <v>290</v>
      </c>
      <c r="B1334" s="22" t="s">
        <v>4966</v>
      </c>
      <c r="C1334" s="17">
        <v>2</v>
      </c>
      <c r="D1334" s="1" t="s">
        <v>786</v>
      </c>
      <c r="E1334" s="1" t="s">
        <v>4194</v>
      </c>
      <c r="F1334" s="1" t="s">
        <v>4063</v>
      </c>
      <c r="G1334" s="1" t="s">
        <v>4400</v>
      </c>
      <c r="H1334" s="1">
        <v>6.3</v>
      </c>
      <c r="I1334" s="1">
        <v>6.8</v>
      </c>
      <c r="J1334" s="1" t="s">
        <v>3190</v>
      </c>
      <c r="K1334" s="1" t="s">
        <v>4982</v>
      </c>
      <c r="L1334" s="1">
        <v>1</v>
      </c>
      <c r="M1334" s="1">
        <v>0</v>
      </c>
      <c r="N1334" s="1">
        <v>8</v>
      </c>
      <c r="O1334" s="1">
        <v>9</v>
      </c>
      <c r="P1334" s="1">
        <v>43</v>
      </c>
      <c r="Q1334" s="16">
        <v>180.98918968023256</v>
      </c>
      <c r="R1334" s="21">
        <v>0.52707462917216086</v>
      </c>
      <c r="S1334" s="21">
        <v>23.590739847655868</v>
      </c>
      <c r="T1334" s="21">
        <v>23.063665218483706</v>
      </c>
      <c r="U1334" s="21">
        <v>2.9550823886523025E-2</v>
      </c>
      <c r="V1334" s="21">
        <v>3.4508402421246744</v>
      </c>
      <c r="W1334" s="21">
        <v>3.4212894182381515</v>
      </c>
      <c r="X1334" s="13" t="s">
        <v>2351</v>
      </c>
      <c r="Y13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4" s="1">
        <v>41.721450218100003</v>
      </c>
      <c r="AA1334" s="1">
        <v>-83.573755504999994</v>
      </c>
      <c r="AB1334" s="1">
        <v>41.721599261100003</v>
      </c>
      <c r="AC1334" s="1">
        <v>-83.564087014899997</v>
      </c>
    </row>
    <row r="1335" spans="1:29" x14ac:dyDescent="0.25">
      <c r="A1335" s="13">
        <v>67</v>
      </c>
      <c r="B1335" s="22" t="s">
        <v>4967</v>
      </c>
      <c r="C1335" s="17">
        <v>9</v>
      </c>
      <c r="D1335" s="1" t="s">
        <v>796</v>
      </c>
      <c r="E1335" s="1" t="s">
        <v>3218</v>
      </c>
      <c r="F1335" s="1" t="s">
        <v>4602</v>
      </c>
      <c r="G1335" s="1" t="s">
        <v>3704</v>
      </c>
      <c r="H1335" s="1">
        <v>12</v>
      </c>
      <c r="I1335" s="1">
        <v>12.5</v>
      </c>
      <c r="J1335" s="1" t="s">
        <v>3190</v>
      </c>
      <c r="K1335" s="1" t="s">
        <v>4984</v>
      </c>
      <c r="L1335" s="1">
        <v>0</v>
      </c>
      <c r="M1335" s="1">
        <v>3</v>
      </c>
      <c r="N1335" s="1">
        <v>5</v>
      </c>
      <c r="O1335" s="1">
        <v>1</v>
      </c>
      <c r="P1335" s="1">
        <v>16</v>
      </c>
      <c r="Q1335" s="16">
        <v>190.20194404069767</v>
      </c>
      <c r="R1335" s="21">
        <v>0.55348470073361644</v>
      </c>
      <c r="S1335" s="21">
        <v>14.166681646370954</v>
      </c>
      <c r="T1335" s="21">
        <v>13.613196945637338</v>
      </c>
      <c r="U1335" s="21">
        <v>4.0031130722613439E-2</v>
      </c>
      <c r="V1335" s="21">
        <v>3.4505810361001088</v>
      </c>
      <c r="W1335" s="21">
        <v>3.4105499053774953</v>
      </c>
      <c r="X1335" s="13" t="s">
        <v>2351</v>
      </c>
      <c r="Y13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5" s="1">
        <v>39.337871308499999</v>
      </c>
      <c r="AA1335" s="1">
        <v>-82.948300020999994</v>
      </c>
      <c r="AB1335" s="1">
        <v>39.343820159000003</v>
      </c>
      <c r="AC1335" s="1">
        <v>-82.953020030900007</v>
      </c>
    </row>
    <row r="1336" spans="1:29" x14ac:dyDescent="0.25">
      <c r="A1336" s="13">
        <v>68</v>
      </c>
      <c r="B1336" s="22" t="s">
        <v>4967</v>
      </c>
      <c r="C1336" s="17">
        <v>8</v>
      </c>
      <c r="D1336" s="1" t="s">
        <v>1329</v>
      </c>
      <c r="E1336" s="1" t="s">
        <v>4579</v>
      </c>
      <c r="F1336" s="1" t="s">
        <v>4580</v>
      </c>
      <c r="G1336" s="1" t="s">
        <v>3705</v>
      </c>
      <c r="H1336" s="1">
        <v>3.3</v>
      </c>
      <c r="I1336" s="1">
        <v>3.8</v>
      </c>
      <c r="J1336" s="1" t="s">
        <v>3190</v>
      </c>
      <c r="K1336" s="1" t="s">
        <v>4975</v>
      </c>
      <c r="L1336" s="1">
        <v>1</v>
      </c>
      <c r="M1336" s="1">
        <v>1</v>
      </c>
      <c r="N1336" s="1">
        <v>6</v>
      </c>
      <c r="O1336" s="1">
        <v>8</v>
      </c>
      <c r="P1336" s="1">
        <v>48</v>
      </c>
      <c r="Q1336" s="16">
        <v>214.13462936046511</v>
      </c>
      <c r="R1336" s="21">
        <v>0.76874122196920192</v>
      </c>
      <c r="S1336" s="21">
        <v>25.30563444311726</v>
      </c>
      <c r="T1336" s="21">
        <v>24.536893221148059</v>
      </c>
      <c r="U1336" s="21">
        <v>5.884724954132893E-2</v>
      </c>
      <c r="V1336" s="21">
        <v>3.4499007779615041</v>
      </c>
      <c r="W1336" s="21">
        <v>3.391053528420175</v>
      </c>
      <c r="X1336" s="13" t="s">
        <v>2351</v>
      </c>
      <c r="Y13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6" s="1">
        <v>39.055240573699997</v>
      </c>
      <c r="AA1336" s="1">
        <v>-84.257734281400005</v>
      </c>
      <c r="AB1336" s="1">
        <v>39.050438909699999</v>
      </c>
      <c r="AC1336" s="1">
        <v>-84.250719605</v>
      </c>
    </row>
    <row r="1337" spans="1:29" x14ac:dyDescent="0.25">
      <c r="A1337" s="13">
        <v>428</v>
      </c>
      <c r="B1337" s="22" t="s">
        <v>4937</v>
      </c>
      <c r="C1337" s="17">
        <v>8</v>
      </c>
      <c r="D1337" s="1" t="s">
        <v>788</v>
      </c>
      <c r="E1337" s="1" t="s">
        <v>4524</v>
      </c>
      <c r="F1337" s="1" t="s">
        <v>4537</v>
      </c>
      <c r="G1337" s="1" t="s">
        <v>3918</v>
      </c>
      <c r="H1337" s="1">
        <v>6.5</v>
      </c>
      <c r="I1337" s="1">
        <v>7</v>
      </c>
      <c r="J1337" s="1" t="s">
        <v>3190</v>
      </c>
      <c r="K1337" s="1" t="s">
        <v>4987</v>
      </c>
      <c r="L1337" s="1">
        <v>0</v>
      </c>
      <c r="M1337" s="1">
        <v>0</v>
      </c>
      <c r="N1337" s="1">
        <v>7</v>
      </c>
      <c r="O1337" s="1">
        <v>2</v>
      </c>
      <c r="P1337" s="1">
        <v>32</v>
      </c>
      <c r="Q1337" s="16">
        <v>86.703125</v>
      </c>
      <c r="R1337" s="21">
        <v>1.2522543763379133</v>
      </c>
      <c r="S1337" s="21">
        <v>16.741438190116487</v>
      </c>
      <c r="T1337" s="21">
        <v>15.489183813778574</v>
      </c>
      <c r="U1337" s="21">
        <v>0.1002414725268965</v>
      </c>
      <c r="V1337" s="21">
        <v>3.4493024789389213</v>
      </c>
      <c r="W1337" s="21">
        <v>3.349061006412025</v>
      </c>
      <c r="X1337" s="13" t="s">
        <v>2351</v>
      </c>
      <c r="Y13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7" s="1">
        <v>39.369972551899998</v>
      </c>
      <c r="AA1337" s="1">
        <v>-84.365587853299999</v>
      </c>
      <c r="AB1337" s="1">
        <v>39.377197188300002</v>
      </c>
      <c r="AC1337" s="1">
        <v>-84.364797067200001</v>
      </c>
    </row>
    <row r="1338" spans="1:29" x14ac:dyDescent="0.25">
      <c r="A1338" s="13">
        <v>429</v>
      </c>
      <c r="B1338" s="22" t="s">
        <v>4937</v>
      </c>
      <c r="C1338" s="17">
        <v>8</v>
      </c>
      <c r="D1338" s="1" t="s">
        <v>787</v>
      </c>
      <c r="E1338" s="1" t="s">
        <v>4510</v>
      </c>
      <c r="F1338" s="1" t="s">
        <v>4511</v>
      </c>
      <c r="G1338" s="1" t="s">
        <v>3917</v>
      </c>
      <c r="H1338" s="1">
        <v>8.3000000000000007</v>
      </c>
      <c r="I1338" s="1">
        <v>8.8000000000000007</v>
      </c>
      <c r="J1338" s="1" t="s">
        <v>3190</v>
      </c>
      <c r="K1338" s="1" t="s">
        <v>4988</v>
      </c>
      <c r="L1338" s="1">
        <v>0</v>
      </c>
      <c r="M1338" s="1">
        <v>1</v>
      </c>
      <c r="N1338" s="1">
        <v>5</v>
      </c>
      <c r="O1338" s="1">
        <v>6</v>
      </c>
      <c r="P1338" s="1">
        <v>33</v>
      </c>
      <c r="Q1338" s="16">
        <v>138.03606468023256</v>
      </c>
      <c r="R1338" s="21">
        <v>1.2858181483775231</v>
      </c>
      <c r="S1338" s="21">
        <v>18.180794487850672</v>
      </c>
      <c r="T1338" s="21">
        <v>16.89497633947315</v>
      </c>
      <c r="U1338" s="21">
        <v>9.7411393260920007E-2</v>
      </c>
      <c r="V1338" s="21">
        <v>3.4492719857387661</v>
      </c>
      <c r="W1338" s="21">
        <v>3.3518605924778462</v>
      </c>
      <c r="X1338" s="13" t="s">
        <v>2351</v>
      </c>
      <c r="Y13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8" s="1">
        <v>39.165393858100003</v>
      </c>
      <c r="AA1338" s="1">
        <v>-84.426482908099999</v>
      </c>
      <c r="AB1338" s="1">
        <v>39.169857726899998</v>
      </c>
      <c r="AC1338" s="1">
        <v>-84.419193839599998</v>
      </c>
    </row>
    <row r="1339" spans="1:29" x14ac:dyDescent="0.25">
      <c r="A1339" s="13">
        <v>124</v>
      </c>
      <c r="B1339" s="22" t="s">
        <v>3201</v>
      </c>
      <c r="C1339" s="17">
        <v>4</v>
      </c>
      <c r="D1339" s="1" t="s">
        <v>801</v>
      </c>
      <c r="E1339" s="1" t="s">
        <v>1972</v>
      </c>
      <c r="F1339" s="1" t="s">
        <v>3312</v>
      </c>
      <c r="G1339" s="1" t="s">
        <v>1464</v>
      </c>
      <c r="H1339" s="21">
        <v>11.252999999996973</v>
      </c>
      <c r="I1339" s="21">
        <v>0</v>
      </c>
      <c r="J1339" s="1" t="s">
        <v>258</v>
      </c>
      <c r="K1339" s="1" t="s">
        <v>259</v>
      </c>
      <c r="L1339" s="1">
        <v>0</v>
      </c>
      <c r="M1339" s="1">
        <v>1</v>
      </c>
      <c r="N1339" s="1">
        <v>9</v>
      </c>
      <c r="O1339" s="1">
        <v>9</v>
      </c>
      <c r="P1339" s="1">
        <v>47</v>
      </c>
      <c r="Q1339" s="16">
        <v>191.53606468023256</v>
      </c>
      <c r="R1339" s="21">
        <v>10.698830830212161</v>
      </c>
      <c r="S1339" s="21">
        <v>13.017149458223139</v>
      </c>
      <c r="T1339" s="21">
        <v>2.318318628010978</v>
      </c>
      <c r="U1339" s="21">
        <v>0.74669464040575451</v>
      </c>
      <c r="V1339" s="21">
        <v>3.4491433415243735</v>
      </c>
      <c r="W1339" s="21">
        <v>2.7024487011186191</v>
      </c>
      <c r="X1339" s="13" t="s">
        <v>22</v>
      </c>
      <c r="Y13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39" s="1">
        <v>41.060941999999997</v>
      </c>
      <c r="AA1339" s="1">
        <v>-80.661818999999994</v>
      </c>
      <c r="AB1339" s="1">
        <v>0</v>
      </c>
      <c r="AC1339" s="1">
        <v>0</v>
      </c>
    </row>
    <row r="1340" spans="1:29" x14ac:dyDescent="0.25">
      <c r="A1340" s="13">
        <v>426</v>
      </c>
      <c r="B1340" s="22" t="s">
        <v>3197</v>
      </c>
      <c r="C1340" s="17">
        <v>8</v>
      </c>
      <c r="D1340" s="1" t="s">
        <v>787</v>
      </c>
      <c r="E1340" s="1" t="s">
        <v>1231</v>
      </c>
      <c r="F1340" s="1" t="s">
        <v>5415</v>
      </c>
      <c r="G1340" s="1" t="s">
        <v>690</v>
      </c>
      <c r="H1340" s="21">
        <v>12.630000000004657</v>
      </c>
      <c r="I1340" s="21">
        <v>0</v>
      </c>
      <c r="J1340" s="1" t="s">
        <v>258</v>
      </c>
      <c r="K1340" s="1" t="s">
        <v>259</v>
      </c>
      <c r="L1340" s="1">
        <v>0</v>
      </c>
      <c r="M1340" s="1">
        <v>0</v>
      </c>
      <c r="N1340" s="1">
        <v>11</v>
      </c>
      <c r="O1340" s="1">
        <v>8</v>
      </c>
      <c r="P1340" s="1">
        <v>41</v>
      </c>
      <c r="Q1340" s="16">
        <v>148.515625</v>
      </c>
      <c r="R1340" s="21">
        <v>7.2247705413121075</v>
      </c>
      <c r="S1340" s="21">
        <v>12.182631305064348</v>
      </c>
      <c r="T1340" s="21">
        <v>4.9578607637522403</v>
      </c>
      <c r="U1340" s="21">
        <v>0.49556737302664972</v>
      </c>
      <c r="V1340" s="21">
        <v>3.4486487773064254</v>
      </c>
      <c r="W1340" s="21">
        <v>2.9530814042797755</v>
      </c>
      <c r="X1340" s="13" t="s">
        <v>22</v>
      </c>
      <c r="Y13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0" s="1">
        <v>39.114018999999999</v>
      </c>
      <c r="AA1340" s="1">
        <v>-84.577254999999994</v>
      </c>
      <c r="AB1340" s="1">
        <v>0</v>
      </c>
      <c r="AC1340" s="1">
        <v>0</v>
      </c>
    </row>
    <row r="1341" spans="1:29" x14ac:dyDescent="0.25">
      <c r="A1341" s="13">
        <v>427</v>
      </c>
      <c r="B1341" s="22" t="s">
        <v>3197</v>
      </c>
      <c r="C1341" s="17">
        <v>8</v>
      </c>
      <c r="D1341" s="1" t="s">
        <v>788</v>
      </c>
      <c r="E1341" s="1" t="s">
        <v>1232</v>
      </c>
      <c r="F1341" s="1" t="s">
        <v>5486</v>
      </c>
      <c r="G1341" s="1" t="s">
        <v>691</v>
      </c>
      <c r="H1341" s="21">
        <v>1.9879999999975553</v>
      </c>
      <c r="I1341" s="21">
        <v>0</v>
      </c>
      <c r="J1341" s="1" t="s">
        <v>258</v>
      </c>
      <c r="K1341" s="1" t="s">
        <v>259</v>
      </c>
      <c r="L1341" s="1">
        <v>0</v>
      </c>
      <c r="M1341" s="1">
        <v>0</v>
      </c>
      <c r="N1341" s="1">
        <v>9</v>
      </c>
      <c r="O1341" s="1">
        <v>10</v>
      </c>
      <c r="P1341" s="1">
        <v>54</v>
      </c>
      <c r="Q1341" s="16">
        <v>157.296875</v>
      </c>
      <c r="R1341" s="21">
        <v>9.3857213340802925</v>
      </c>
      <c r="S1341" s="21">
        <v>14.359871577398646</v>
      </c>
      <c r="T1341" s="21">
        <v>4.9741502433183538</v>
      </c>
      <c r="U1341" s="21">
        <v>0.64379307811838493</v>
      </c>
      <c r="V1341" s="21">
        <v>3.4473690358992077</v>
      </c>
      <c r="W1341" s="21">
        <v>2.803575957780823</v>
      </c>
      <c r="X1341" s="13" t="s">
        <v>22</v>
      </c>
      <c r="Y13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1" s="1">
        <v>39.323117000000003</v>
      </c>
      <c r="AA1341" s="1">
        <v>-84.504795000000001</v>
      </c>
      <c r="AB1341" s="1">
        <v>0</v>
      </c>
      <c r="AC1341" s="1">
        <v>0</v>
      </c>
    </row>
    <row r="1342" spans="1:29" x14ac:dyDescent="0.25">
      <c r="A1342" s="13">
        <v>430</v>
      </c>
      <c r="B1342" s="22" t="s">
        <v>4937</v>
      </c>
      <c r="C1342" s="17">
        <v>12</v>
      </c>
      <c r="D1342" s="1" t="s">
        <v>785</v>
      </c>
      <c r="E1342" s="1" t="s">
        <v>3898</v>
      </c>
      <c r="F1342" s="1" t="s">
        <v>4528</v>
      </c>
      <c r="G1342" s="1" t="s">
        <v>3924</v>
      </c>
      <c r="H1342" s="1">
        <v>12.8</v>
      </c>
      <c r="I1342" s="1">
        <v>13.3</v>
      </c>
      <c r="J1342" s="1" t="s">
        <v>3190</v>
      </c>
      <c r="K1342" s="1" t="s">
        <v>4985</v>
      </c>
      <c r="L1342" s="1">
        <v>0</v>
      </c>
      <c r="M1342" s="1">
        <v>1</v>
      </c>
      <c r="N1342" s="1">
        <v>12</v>
      </c>
      <c r="O1342" s="1">
        <v>3</v>
      </c>
      <c r="P1342" s="1">
        <v>23</v>
      </c>
      <c r="Q1342" s="16">
        <v>160.55168968023256</v>
      </c>
      <c r="R1342" s="21">
        <v>1.1283452340354487</v>
      </c>
      <c r="S1342" s="21">
        <v>15.069735831119639</v>
      </c>
      <c r="T1342" s="21">
        <v>13.94139059708419</v>
      </c>
      <c r="U1342" s="21">
        <v>7.550309059167927E-2</v>
      </c>
      <c r="V1342" s="21">
        <v>3.4462692765675551</v>
      </c>
      <c r="W1342" s="21">
        <v>3.3707661859758757</v>
      </c>
      <c r="X1342" s="13" t="s">
        <v>2351</v>
      </c>
      <c r="Y13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2" s="1">
        <v>41.5153848032</v>
      </c>
      <c r="AA1342" s="1">
        <v>-81.449063479299994</v>
      </c>
      <c r="AB1342" s="1">
        <v>41.5218031709</v>
      </c>
      <c r="AC1342" s="1">
        <v>-81.445040978799994</v>
      </c>
    </row>
    <row r="1343" spans="1:29" x14ac:dyDescent="0.25">
      <c r="A1343" s="13">
        <v>428</v>
      </c>
      <c r="B1343" s="22" t="s">
        <v>3197</v>
      </c>
      <c r="C1343" s="17">
        <v>8</v>
      </c>
      <c r="D1343" s="1" t="s">
        <v>792</v>
      </c>
      <c r="E1343" s="1" t="s">
        <v>1233</v>
      </c>
      <c r="F1343" s="1" t="s">
        <v>5769</v>
      </c>
      <c r="G1343" s="1" t="s">
        <v>692</v>
      </c>
      <c r="H1343" s="21">
        <v>2.7039999999979045</v>
      </c>
      <c r="I1343" s="21">
        <v>0</v>
      </c>
      <c r="J1343" s="1" t="s">
        <v>258</v>
      </c>
      <c r="K1343" s="1" t="s">
        <v>259</v>
      </c>
      <c r="L1343" s="1">
        <v>0</v>
      </c>
      <c r="M1343" s="1">
        <v>1</v>
      </c>
      <c r="N1343" s="1">
        <v>14</v>
      </c>
      <c r="O1343" s="1">
        <v>6</v>
      </c>
      <c r="P1343" s="1">
        <v>34</v>
      </c>
      <c r="Q1343" s="16">
        <v>197.95793968023256</v>
      </c>
      <c r="R1343" s="21">
        <v>4.8765497006704246</v>
      </c>
      <c r="S1343" s="21">
        <v>10.605343247648685</v>
      </c>
      <c r="T1343" s="21">
        <v>5.7287935469782605</v>
      </c>
      <c r="U1343" s="21">
        <v>0.33449628756738925</v>
      </c>
      <c r="V1343" s="21">
        <v>3.4451360425948971</v>
      </c>
      <c r="W1343" s="21">
        <v>3.110639755027508</v>
      </c>
      <c r="X1343" s="13" t="s">
        <v>2351</v>
      </c>
      <c r="Y13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3" s="1">
        <v>39.684407</v>
      </c>
      <c r="AA1343" s="1">
        <v>-83.935012999999998</v>
      </c>
      <c r="AB1343" s="1">
        <v>0</v>
      </c>
      <c r="AC1343" s="1">
        <v>0</v>
      </c>
    </row>
    <row r="1344" spans="1:29" x14ac:dyDescent="0.25">
      <c r="A1344" s="13">
        <v>429</v>
      </c>
      <c r="B1344" s="22" t="s">
        <v>3197</v>
      </c>
      <c r="C1344" s="17">
        <v>1</v>
      </c>
      <c r="D1344" s="1" t="s">
        <v>804</v>
      </c>
      <c r="E1344" s="1" t="s">
        <v>1234</v>
      </c>
      <c r="F1344" s="1" t="s">
        <v>5770</v>
      </c>
      <c r="G1344" s="1" t="s">
        <v>693</v>
      </c>
      <c r="H1344" s="21">
        <v>12.755999999993946</v>
      </c>
      <c r="I1344" s="21">
        <v>0</v>
      </c>
      <c r="J1344" s="1" t="s">
        <v>258</v>
      </c>
      <c r="K1344" s="1" t="s">
        <v>259</v>
      </c>
      <c r="L1344" s="1">
        <v>0</v>
      </c>
      <c r="M1344" s="1">
        <v>2</v>
      </c>
      <c r="N1344" s="1">
        <v>9</v>
      </c>
      <c r="O1344" s="1">
        <v>6</v>
      </c>
      <c r="P1344" s="1">
        <v>50</v>
      </c>
      <c r="Q1344" s="16">
        <v>226.90025436046511</v>
      </c>
      <c r="R1344" s="21">
        <v>10.30493645100948</v>
      </c>
      <c r="S1344" s="21">
        <v>14.712496062543059</v>
      </c>
      <c r="T1344" s="21">
        <v>4.4075596115335784</v>
      </c>
      <c r="U1344" s="21">
        <v>0.70684463361598726</v>
      </c>
      <c r="V1344" s="21">
        <v>3.4445421080747947</v>
      </c>
      <c r="W1344" s="21">
        <v>2.7376974744588072</v>
      </c>
      <c r="X1344" s="13" t="s">
        <v>22</v>
      </c>
      <c r="Y13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4" s="1">
        <v>41.058826000000003</v>
      </c>
      <c r="AA1344" s="1">
        <v>-83.650026999999994</v>
      </c>
      <c r="AB1344" s="1">
        <v>0</v>
      </c>
      <c r="AC1344" s="1">
        <v>0</v>
      </c>
    </row>
    <row r="1345" spans="1:29" x14ac:dyDescent="0.25">
      <c r="A1345" s="13">
        <v>430</v>
      </c>
      <c r="B1345" s="22" t="s">
        <v>3197</v>
      </c>
      <c r="C1345" s="17">
        <v>4</v>
      </c>
      <c r="D1345" s="1" t="s">
        <v>795</v>
      </c>
      <c r="E1345" s="1" t="s">
        <v>1235</v>
      </c>
      <c r="F1345" s="1" t="s">
        <v>5771</v>
      </c>
      <c r="G1345" s="1" t="s">
        <v>694</v>
      </c>
      <c r="H1345" s="21">
        <v>2.7827095832267448</v>
      </c>
      <c r="I1345" s="21">
        <v>0</v>
      </c>
      <c r="J1345" s="1" t="s">
        <v>258</v>
      </c>
      <c r="K1345" s="1" t="s">
        <v>259</v>
      </c>
      <c r="L1345" s="1">
        <v>0</v>
      </c>
      <c r="M1345" s="1">
        <v>1</v>
      </c>
      <c r="N1345" s="1">
        <v>7</v>
      </c>
      <c r="O1345" s="1">
        <v>12</v>
      </c>
      <c r="P1345" s="1">
        <v>74</v>
      </c>
      <c r="Q1345" s="16">
        <v>218.75481468023256</v>
      </c>
      <c r="R1345" s="21">
        <v>7.6131506155337441</v>
      </c>
      <c r="S1345" s="21">
        <v>17.859321917938882</v>
      </c>
      <c r="T1345" s="21">
        <v>10.246171302405138</v>
      </c>
      <c r="U1345" s="21">
        <v>0.52220745689053905</v>
      </c>
      <c r="V1345" s="21">
        <v>3.4426927991502114</v>
      </c>
      <c r="W1345" s="21">
        <v>2.9204853422596724</v>
      </c>
      <c r="X1345" s="13" t="s">
        <v>22</v>
      </c>
      <c r="Y13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5" s="1">
        <v>41.101885000000003</v>
      </c>
      <c r="AA1345" s="1">
        <v>-81.466369</v>
      </c>
      <c r="AB1345" s="1">
        <v>0</v>
      </c>
      <c r="AC1345" s="1">
        <v>0</v>
      </c>
    </row>
    <row r="1346" spans="1:29" x14ac:dyDescent="0.25">
      <c r="A1346" s="13">
        <v>431</v>
      </c>
      <c r="B1346" s="22" t="s">
        <v>3197</v>
      </c>
      <c r="C1346" s="17">
        <v>7</v>
      </c>
      <c r="D1346" s="1" t="s">
        <v>3196</v>
      </c>
      <c r="E1346" s="1" t="s">
        <v>1236</v>
      </c>
      <c r="F1346" s="1" t="s">
        <v>5772</v>
      </c>
      <c r="G1346" s="1" t="s">
        <v>695</v>
      </c>
      <c r="H1346" s="21">
        <v>19.048999999999069</v>
      </c>
      <c r="I1346" s="21">
        <v>0</v>
      </c>
      <c r="J1346" s="1" t="s">
        <v>258</v>
      </c>
      <c r="K1346" s="1" t="s">
        <v>261</v>
      </c>
      <c r="L1346" s="1">
        <v>0</v>
      </c>
      <c r="M1346" s="1">
        <v>0</v>
      </c>
      <c r="N1346" s="1">
        <v>8</v>
      </c>
      <c r="O1346" s="1">
        <v>9</v>
      </c>
      <c r="P1346" s="1">
        <v>25</v>
      </c>
      <c r="Q1346" s="16">
        <v>117.3125</v>
      </c>
      <c r="R1346" s="21">
        <v>6.9433680097954129</v>
      </c>
      <c r="S1346" s="21">
        <v>9.803125232626499</v>
      </c>
      <c r="T1346" s="21">
        <v>2.8597572228310861</v>
      </c>
      <c r="U1346" s="21">
        <v>0.48264373183414128</v>
      </c>
      <c r="V1346" s="21">
        <v>3.4409294420491725</v>
      </c>
      <c r="W1346" s="21">
        <v>2.9582857102150313</v>
      </c>
      <c r="X1346" s="13" t="s">
        <v>22</v>
      </c>
      <c r="Y13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6" s="1">
        <v>39.862000999999999</v>
      </c>
      <c r="AA1346" s="1">
        <v>-84.311397999999997</v>
      </c>
      <c r="AB1346" s="1">
        <v>0</v>
      </c>
      <c r="AC1346" s="1">
        <v>0</v>
      </c>
    </row>
    <row r="1347" spans="1:29" x14ac:dyDescent="0.25">
      <c r="A1347" s="13">
        <v>431</v>
      </c>
      <c r="B1347" s="22" t="s">
        <v>4937</v>
      </c>
      <c r="C1347" s="17">
        <v>8</v>
      </c>
      <c r="D1347" s="1" t="s">
        <v>787</v>
      </c>
      <c r="E1347" s="1" t="s">
        <v>4522</v>
      </c>
      <c r="F1347" s="1" t="s">
        <v>4523</v>
      </c>
      <c r="G1347" s="1" t="s">
        <v>3917</v>
      </c>
      <c r="H1347" s="1">
        <v>10.1</v>
      </c>
      <c r="I1347" s="1">
        <v>10.6</v>
      </c>
      <c r="J1347" s="1" t="s">
        <v>3190</v>
      </c>
      <c r="K1347" s="1" t="s">
        <v>4985</v>
      </c>
      <c r="L1347" s="1">
        <v>0</v>
      </c>
      <c r="M1347" s="1">
        <v>1</v>
      </c>
      <c r="N1347" s="1">
        <v>4</v>
      </c>
      <c r="O1347" s="1">
        <v>10</v>
      </c>
      <c r="P1347" s="1">
        <v>60</v>
      </c>
      <c r="Q1347" s="16">
        <v>176.23918968023256</v>
      </c>
      <c r="R1347" s="21">
        <v>1.2143918128526467</v>
      </c>
      <c r="S1347" s="21">
        <v>29.438577142363158</v>
      </c>
      <c r="T1347" s="21">
        <v>28.224185329510512</v>
      </c>
      <c r="U1347" s="21">
        <v>8.4163748701357025E-2</v>
      </c>
      <c r="V1347" s="21">
        <v>3.4406862609600068</v>
      </c>
      <c r="W1347" s="21">
        <v>3.3565225122586497</v>
      </c>
      <c r="X1347" s="13" t="s">
        <v>2351</v>
      </c>
      <c r="Y13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7" s="1">
        <v>39.173827382200002</v>
      </c>
      <c r="AA1347" s="1">
        <v>-84.399128342699996</v>
      </c>
      <c r="AB1347" s="1">
        <v>39.180854015900003</v>
      </c>
      <c r="AC1347" s="1">
        <v>-84.396871867200005</v>
      </c>
    </row>
    <row r="1348" spans="1:29" x14ac:dyDescent="0.25">
      <c r="A1348" s="13">
        <v>432</v>
      </c>
      <c r="B1348" s="22" t="s">
        <v>4937</v>
      </c>
      <c r="C1348" s="17">
        <v>6</v>
      </c>
      <c r="D1348" s="1" t="s">
        <v>784</v>
      </c>
      <c r="E1348" s="1" t="s">
        <v>4493</v>
      </c>
      <c r="F1348" s="1" t="s">
        <v>4494</v>
      </c>
      <c r="G1348" s="1" t="s">
        <v>4565</v>
      </c>
      <c r="H1348" s="1">
        <v>26.9</v>
      </c>
      <c r="I1348" s="1">
        <v>27.4</v>
      </c>
      <c r="J1348" s="1" t="s">
        <v>3190</v>
      </c>
      <c r="K1348" s="1" t="s">
        <v>4987</v>
      </c>
      <c r="L1348" s="1">
        <v>0</v>
      </c>
      <c r="M1348" s="1">
        <v>2</v>
      </c>
      <c r="N1348" s="1">
        <v>2</v>
      </c>
      <c r="O1348" s="1">
        <v>5</v>
      </c>
      <c r="P1348" s="1">
        <v>17</v>
      </c>
      <c r="Q1348" s="16">
        <v>143.63462936046511</v>
      </c>
      <c r="R1348" s="21">
        <v>1.3742798259642388</v>
      </c>
      <c r="S1348" s="21">
        <v>10.504937872552404</v>
      </c>
      <c r="T1348" s="21">
        <v>9.1306580465881648</v>
      </c>
      <c r="U1348" s="21">
        <v>0.10532608730126798</v>
      </c>
      <c r="V1348" s="21">
        <v>3.4397472425265718</v>
      </c>
      <c r="W1348" s="21">
        <v>3.334421155225304</v>
      </c>
      <c r="X1348" s="13" t="s">
        <v>2351</v>
      </c>
      <c r="Y13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8" s="1">
        <v>40.107102560500003</v>
      </c>
      <c r="AA1348" s="1">
        <v>-82.958288795499996</v>
      </c>
      <c r="AB1348" s="1">
        <v>40.1053023634</v>
      </c>
      <c r="AC1348" s="1">
        <v>-82.949148326100001</v>
      </c>
    </row>
    <row r="1349" spans="1:29" x14ac:dyDescent="0.25">
      <c r="A1349" s="13">
        <v>432</v>
      </c>
      <c r="B1349" s="22" t="s">
        <v>3197</v>
      </c>
      <c r="C1349" s="17">
        <v>12</v>
      </c>
      <c r="D1349" s="1" t="s">
        <v>785</v>
      </c>
      <c r="E1349" s="1" t="s">
        <v>1237</v>
      </c>
      <c r="F1349" s="1" t="s">
        <v>5588</v>
      </c>
      <c r="G1349" s="1" t="s">
        <v>696</v>
      </c>
      <c r="H1349" s="21">
        <v>16.317999999999302</v>
      </c>
      <c r="I1349" s="21">
        <v>0</v>
      </c>
      <c r="J1349" s="1" t="s">
        <v>258</v>
      </c>
      <c r="K1349" s="1" t="s">
        <v>259</v>
      </c>
      <c r="L1349" s="1">
        <v>0</v>
      </c>
      <c r="M1349" s="1">
        <v>0</v>
      </c>
      <c r="N1349" s="1">
        <v>13</v>
      </c>
      <c r="O1349" s="1">
        <v>7</v>
      </c>
      <c r="P1349" s="1">
        <v>54</v>
      </c>
      <c r="Q1349" s="16">
        <v>170.171875</v>
      </c>
      <c r="R1349" s="21">
        <v>6.389343632701725</v>
      </c>
      <c r="S1349" s="21">
        <v>14.381870340512165</v>
      </c>
      <c r="T1349" s="21">
        <v>7.9925267078104403</v>
      </c>
      <c r="U1349" s="21">
        <v>0.4382630868782576</v>
      </c>
      <c r="V1349" s="21">
        <v>3.4391415591206034</v>
      </c>
      <c r="W1349" s="21">
        <v>3.0008784722423458</v>
      </c>
      <c r="X1349" s="13" t="s">
        <v>2351</v>
      </c>
      <c r="Y13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49" s="1">
        <v>41.469911000000003</v>
      </c>
      <c r="AA1349" s="1">
        <v>-81.699729000000005</v>
      </c>
      <c r="AB1349" s="1">
        <v>0</v>
      </c>
      <c r="AC1349" s="1">
        <v>0</v>
      </c>
    </row>
    <row r="1350" spans="1:29" x14ac:dyDescent="0.25">
      <c r="A1350" s="13">
        <v>291</v>
      </c>
      <c r="B1350" s="22" t="s">
        <v>4966</v>
      </c>
      <c r="C1350" s="17">
        <v>6</v>
      </c>
      <c r="D1350" s="1" t="s">
        <v>784</v>
      </c>
      <c r="E1350" s="1" t="s">
        <v>4195</v>
      </c>
      <c r="F1350" s="1" t="s">
        <v>4196</v>
      </c>
      <c r="G1350" s="1" t="s">
        <v>4440</v>
      </c>
      <c r="H1350" s="1">
        <v>3.3</v>
      </c>
      <c r="I1350" s="1">
        <v>3.8</v>
      </c>
      <c r="J1350" s="1" t="s">
        <v>3190</v>
      </c>
      <c r="K1350" s="1" t="s">
        <v>4983</v>
      </c>
      <c r="L1350" s="1">
        <v>2</v>
      </c>
      <c r="M1350" s="1">
        <v>3</v>
      </c>
      <c r="N1350" s="1">
        <v>18</v>
      </c>
      <c r="O1350" s="1">
        <v>5</v>
      </c>
      <c r="P1350" s="1">
        <v>41</v>
      </c>
      <c r="Q1350" s="16">
        <v>409.41469840116281</v>
      </c>
      <c r="R1350" s="21">
        <v>0.27186235812233794</v>
      </c>
      <c r="S1350" s="21">
        <v>28.137238792579257</v>
      </c>
      <c r="T1350" s="21">
        <v>27.86537643445692</v>
      </c>
      <c r="U1350" s="21">
        <v>1.485312355773403E-2</v>
      </c>
      <c r="V1350" s="21">
        <v>3.4385206040288079</v>
      </c>
      <c r="W1350" s="21">
        <v>3.4236674804710741</v>
      </c>
      <c r="X1350" s="13" t="s">
        <v>2351</v>
      </c>
      <c r="Y13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0" s="1">
        <v>39.947827219099999</v>
      </c>
      <c r="AA1350" s="1">
        <v>-83.050548402800004</v>
      </c>
      <c r="AB1350" s="1">
        <v>39.949553915499997</v>
      </c>
      <c r="AC1350" s="1">
        <v>-83.041369166600006</v>
      </c>
    </row>
    <row r="1351" spans="1:29" x14ac:dyDescent="0.25">
      <c r="A1351" s="13">
        <v>292</v>
      </c>
      <c r="B1351" s="22" t="s">
        <v>4966</v>
      </c>
      <c r="C1351" s="17">
        <v>12</v>
      </c>
      <c r="D1351" s="1" t="s">
        <v>785</v>
      </c>
      <c r="E1351" s="1" t="s">
        <v>3412</v>
      </c>
      <c r="F1351" s="1" t="s">
        <v>4008</v>
      </c>
      <c r="G1351" s="1" t="s">
        <v>3716</v>
      </c>
      <c r="H1351" s="1">
        <v>14.2</v>
      </c>
      <c r="I1351" s="1">
        <v>14.7</v>
      </c>
      <c r="J1351" s="1" t="s">
        <v>3190</v>
      </c>
      <c r="K1351" s="1" t="s">
        <v>4982</v>
      </c>
      <c r="L1351" s="1">
        <v>0</v>
      </c>
      <c r="M1351" s="1">
        <v>0</v>
      </c>
      <c r="N1351" s="1">
        <v>8</v>
      </c>
      <c r="O1351" s="1">
        <v>13</v>
      </c>
      <c r="P1351" s="1">
        <v>47</v>
      </c>
      <c r="Q1351" s="16">
        <v>157.0625</v>
      </c>
      <c r="R1351" s="21">
        <v>0.41320828149190381</v>
      </c>
      <c r="S1351" s="21">
        <v>24.731000889689497</v>
      </c>
      <c r="T1351" s="21">
        <v>24.317792608197593</v>
      </c>
      <c r="U1351" s="21">
        <v>2.3180576500742622E-2</v>
      </c>
      <c r="V1351" s="21">
        <v>3.4380731248069498</v>
      </c>
      <c r="W1351" s="21">
        <v>3.4148925483062071</v>
      </c>
      <c r="X1351" s="13" t="s">
        <v>2351</v>
      </c>
      <c r="Y13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1" s="1">
        <v>41.440008675900003</v>
      </c>
      <c r="AA1351" s="1">
        <v>-81.706091701299997</v>
      </c>
      <c r="AB1351" s="1">
        <v>41.446679569099999</v>
      </c>
      <c r="AC1351" s="1">
        <v>-81.702608296099996</v>
      </c>
    </row>
    <row r="1352" spans="1:29" x14ac:dyDescent="0.25">
      <c r="A1352" s="13">
        <v>433</v>
      </c>
      <c r="B1352" s="22" t="s">
        <v>3197</v>
      </c>
      <c r="C1352" s="17">
        <v>12</v>
      </c>
      <c r="D1352" s="1" t="s">
        <v>785</v>
      </c>
      <c r="E1352" s="1" t="s">
        <v>1238</v>
      </c>
      <c r="F1352" s="1" t="s">
        <v>5608</v>
      </c>
      <c r="G1352" s="1" t="s">
        <v>697</v>
      </c>
      <c r="H1352" s="21">
        <v>6.9640000000072177</v>
      </c>
      <c r="I1352" s="21">
        <v>0</v>
      </c>
      <c r="J1352" s="1" t="s">
        <v>258</v>
      </c>
      <c r="K1352" s="1" t="s">
        <v>259</v>
      </c>
      <c r="L1352" s="1">
        <v>0</v>
      </c>
      <c r="M1352" s="1">
        <v>0</v>
      </c>
      <c r="N1352" s="1">
        <v>5</v>
      </c>
      <c r="O1352" s="1">
        <v>13</v>
      </c>
      <c r="P1352" s="1">
        <v>57</v>
      </c>
      <c r="Q1352" s="16">
        <v>147.421875</v>
      </c>
      <c r="R1352" s="21">
        <v>14.900920224053776</v>
      </c>
      <c r="S1352" s="21">
        <v>14.999802802436873</v>
      </c>
      <c r="T1352" s="21">
        <v>9.8882578383097552E-2</v>
      </c>
      <c r="U1352" s="21">
        <v>1.0220961134874889</v>
      </c>
      <c r="V1352" s="21">
        <v>3.4378477056919525</v>
      </c>
      <c r="W1352" s="21">
        <v>2.4157515922044634</v>
      </c>
      <c r="X1352" s="13" t="s">
        <v>22</v>
      </c>
      <c r="Y13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2" s="1">
        <v>41.501198000000002</v>
      </c>
      <c r="AA1352" s="1">
        <v>-81.476664999999997</v>
      </c>
      <c r="AB1352" s="1">
        <v>0</v>
      </c>
      <c r="AC1352" s="1">
        <v>0</v>
      </c>
    </row>
    <row r="1353" spans="1:29" x14ac:dyDescent="0.25">
      <c r="A1353" s="13">
        <v>433</v>
      </c>
      <c r="B1353" s="22" t="s">
        <v>4937</v>
      </c>
      <c r="C1353" s="17">
        <v>8</v>
      </c>
      <c r="D1353" s="1" t="s">
        <v>787</v>
      </c>
      <c r="E1353" s="1" t="s">
        <v>4497</v>
      </c>
      <c r="F1353" s="1" t="s">
        <v>4498</v>
      </c>
      <c r="G1353" s="1" t="s">
        <v>3918</v>
      </c>
      <c r="H1353" s="1">
        <v>15.5</v>
      </c>
      <c r="I1353" s="1">
        <v>16</v>
      </c>
      <c r="J1353" s="1" t="s">
        <v>3190</v>
      </c>
      <c r="K1353" s="1" t="s">
        <v>4988</v>
      </c>
      <c r="L1353" s="1">
        <v>1</v>
      </c>
      <c r="M1353" s="1">
        <v>0</v>
      </c>
      <c r="N1353" s="1">
        <v>5</v>
      </c>
      <c r="O1353" s="1">
        <v>6</v>
      </c>
      <c r="P1353" s="1">
        <v>47</v>
      </c>
      <c r="Q1353" s="16">
        <v>152.03606468023256</v>
      </c>
      <c r="R1353" s="21">
        <v>1.2912092191898683</v>
      </c>
      <c r="S1353" s="21">
        <v>23.543455398764603</v>
      </c>
      <c r="T1353" s="21">
        <v>22.252246179574733</v>
      </c>
      <c r="U1353" s="21">
        <v>9.9851400371784554E-2</v>
      </c>
      <c r="V1353" s="21">
        <v>3.437186914117099</v>
      </c>
      <c r="W1353" s="21">
        <v>3.3373355137453142</v>
      </c>
      <c r="X1353" s="13" t="s">
        <v>2351</v>
      </c>
      <c r="Y13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3" s="1">
        <v>39.271406077499996</v>
      </c>
      <c r="AA1353" s="1">
        <v>-84.440153241999994</v>
      </c>
      <c r="AB1353" s="1">
        <v>39.278639380599998</v>
      </c>
      <c r="AC1353" s="1">
        <v>-84.440611809399996</v>
      </c>
    </row>
    <row r="1354" spans="1:29" x14ac:dyDescent="0.25">
      <c r="A1354" s="13">
        <v>434</v>
      </c>
      <c r="B1354" s="22" t="s">
        <v>4937</v>
      </c>
      <c r="C1354" s="17">
        <v>8</v>
      </c>
      <c r="D1354" s="1" t="s">
        <v>787</v>
      </c>
      <c r="E1354" s="1" t="s">
        <v>4517</v>
      </c>
      <c r="F1354" s="1" t="s">
        <v>4518</v>
      </c>
      <c r="G1354" s="1" t="s">
        <v>3923</v>
      </c>
      <c r="H1354" s="1">
        <v>29.7</v>
      </c>
      <c r="I1354" s="1">
        <v>30.2</v>
      </c>
      <c r="J1354" s="1" t="s">
        <v>3190</v>
      </c>
      <c r="K1354" s="1" t="s">
        <v>4985</v>
      </c>
      <c r="L1354" s="1">
        <v>0</v>
      </c>
      <c r="M1354" s="1">
        <v>3</v>
      </c>
      <c r="N1354" s="1">
        <v>4</v>
      </c>
      <c r="O1354" s="1">
        <v>7</v>
      </c>
      <c r="P1354" s="1">
        <v>34</v>
      </c>
      <c r="Q1354" s="16">
        <v>228.28006904069767</v>
      </c>
      <c r="R1354" s="21">
        <v>1.2890349221854138</v>
      </c>
      <c r="S1354" s="21">
        <v>19.441965766554954</v>
      </c>
      <c r="T1354" s="21">
        <v>18.152930844369539</v>
      </c>
      <c r="U1354" s="21">
        <v>9.2367821162691086E-2</v>
      </c>
      <c r="V1354" s="21">
        <v>3.4365102716052323</v>
      </c>
      <c r="W1354" s="21">
        <v>3.3441424504425412</v>
      </c>
      <c r="X1354" s="13" t="s">
        <v>2351</v>
      </c>
      <c r="Y13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4" s="1">
        <v>39.288704200600002</v>
      </c>
      <c r="AA1354" s="1">
        <v>-84.375449183900002</v>
      </c>
      <c r="AB1354" s="1">
        <v>39.283959882200001</v>
      </c>
      <c r="AC1354" s="1">
        <v>-84.368430127300002</v>
      </c>
    </row>
    <row r="1355" spans="1:29" x14ac:dyDescent="0.25">
      <c r="A1355" s="13">
        <v>69</v>
      </c>
      <c r="B1355" s="22" t="s">
        <v>4967</v>
      </c>
      <c r="C1355" s="17">
        <v>8</v>
      </c>
      <c r="D1355" s="1" t="s">
        <v>1329</v>
      </c>
      <c r="E1355" s="1" t="s">
        <v>3438</v>
      </c>
      <c r="F1355" s="1" t="s">
        <v>4203</v>
      </c>
      <c r="G1355" s="1" t="s">
        <v>3766</v>
      </c>
      <c r="H1355" s="1">
        <v>3.7</v>
      </c>
      <c r="I1355" s="1">
        <v>4.2</v>
      </c>
      <c r="J1355" s="1" t="s">
        <v>3190</v>
      </c>
      <c r="K1355" s="1" t="s">
        <v>4984</v>
      </c>
      <c r="L1355" s="1">
        <v>0</v>
      </c>
      <c r="M1355" s="1">
        <v>1</v>
      </c>
      <c r="N1355" s="1">
        <v>8</v>
      </c>
      <c r="O1355" s="1">
        <v>2</v>
      </c>
      <c r="P1355" s="1">
        <v>37</v>
      </c>
      <c r="Q1355" s="16">
        <v>143.92668968023256</v>
      </c>
      <c r="R1355" s="21">
        <v>0.64355347841733912</v>
      </c>
      <c r="S1355" s="21">
        <v>19.196358020456994</v>
      </c>
      <c r="T1355" s="21">
        <v>18.552804542039656</v>
      </c>
      <c r="U1355" s="21">
        <v>4.7044094008196008E-2</v>
      </c>
      <c r="V1355" s="21">
        <v>3.4353597274833096</v>
      </c>
      <c r="W1355" s="21">
        <v>3.3883156334751137</v>
      </c>
      <c r="X1355" s="13" t="s">
        <v>2351</v>
      </c>
      <c r="Y13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5" s="1">
        <v>39.090171666300002</v>
      </c>
      <c r="AA1355" s="1">
        <v>-84.245617467100004</v>
      </c>
      <c r="AB1355" s="1">
        <v>39.088888181800002</v>
      </c>
      <c r="AC1355" s="1">
        <v>-84.236659704199994</v>
      </c>
    </row>
    <row r="1356" spans="1:29" x14ac:dyDescent="0.25">
      <c r="A1356" s="13">
        <v>435</v>
      </c>
      <c r="B1356" s="22" t="s">
        <v>4937</v>
      </c>
      <c r="C1356" s="17">
        <v>8</v>
      </c>
      <c r="D1356" s="1" t="s">
        <v>787</v>
      </c>
      <c r="E1356" s="1" t="s">
        <v>4497</v>
      </c>
      <c r="F1356" s="1" t="s">
        <v>4498</v>
      </c>
      <c r="G1356" s="1" t="s">
        <v>3918</v>
      </c>
      <c r="H1356" s="1">
        <v>14.5</v>
      </c>
      <c r="I1356" s="1">
        <v>15</v>
      </c>
      <c r="J1356" s="1" t="s">
        <v>3190</v>
      </c>
      <c r="K1356" s="1" t="s">
        <v>4980</v>
      </c>
      <c r="L1356" s="1">
        <v>0</v>
      </c>
      <c r="M1356" s="1">
        <v>0</v>
      </c>
      <c r="N1356" s="1">
        <v>7</v>
      </c>
      <c r="O1356" s="1">
        <v>6</v>
      </c>
      <c r="P1356" s="1">
        <v>34</v>
      </c>
      <c r="Q1356" s="16">
        <v>106.453125</v>
      </c>
      <c r="R1356" s="21">
        <v>1.013291002048043</v>
      </c>
      <c r="S1356" s="21">
        <v>18.590432926471394</v>
      </c>
      <c r="T1356" s="21">
        <v>17.577141924423351</v>
      </c>
      <c r="U1356" s="21">
        <v>8.0656367658693745E-2</v>
      </c>
      <c r="V1356" s="21">
        <v>3.4346798137252903</v>
      </c>
      <c r="W1356" s="21">
        <v>3.3540234460665967</v>
      </c>
      <c r="X1356" s="13" t="s">
        <v>2351</v>
      </c>
      <c r="Y13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6" s="1">
        <v>39.257182577000002</v>
      </c>
      <c r="AA1356" s="1">
        <v>-84.4419721103</v>
      </c>
      <c r="AB1356" s="1">
        <v>39.264166338300001</v>
      </c>
      <c r="AC1356" s="1">
        <v>-84.439706023799999</v>
      </c>
    </row>
    <row r="1357" spans="1:29" x14ac:dyDescent="0.25">
      <c r="A1357" s="13">
        <v>436</v>
      </c>
      <c r="B1357" s="22" t="s">
        <v>4937</v>
      </c>
      <c r="C1357" s="17">
        <v>6</v>
      </c>
      <c r="D1357" s="1" t="s">
        <v>784</v>
      </c>
      <c r="E1357" s="1" t="s">
        <v>4493</v>
      </c>
      <c r="F1357" s="1" t="s">
        <v>4508</v>
      </c>
      <c r="G1357" s="1" t="s">
        <v>4565</v>
      </c>
      <c r="H1357" s="1">
        <v>17.2</v>
      </c>
      <c r="I1357" s="1">
        <v>17.7</v>
      </c>
      <c r="J1357" s="1" t="s">
        <v>3190</v>
      </c>
      <c r="K1357" s="1" t="s">
        <v>4987</v>
      </c>
      <c r="L1357" s="1">
        <v>0</v>
      </c>
      <c r="M1357" s="1">
        <v>2</v>
      </c>
      <c r="N1357" s="1">
        <v>5</v>
      </c>
      <c r="O1357" s="1">
        <v>3</v>
      </c>
      <c r="P1357" s="1">
        <v>26</v>
      </c>
      <c r="Q1357" s="16">
        <v>163.40025436046511</v>
      </c>
      <c r="R1357" s="21">
        <v>1.1799355737392814</v>
      </c>
      <c r="S1357" s="21">
        <v>14.202943222493424</v>
      </c>
      <c r="T1357" s="21">
        <v>13.023007648754142</v>
      </c>
      <c r="U1357" s="21">
        <v>9.7118157500863986E-2</v>
      </c>
      <c r="V1357" s="21">
        <v>3.4324959606487426</v>
      </c>
      <c r="W1357" s="21">
        <v>3.3353778031478787</v>
      </c>
      <c r="X1357" s="13" t="s">
        <v>2351</v>
      </c>
      <c r="Y13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7" s="1">
        <v>40.097571182899998</v>
      </c>
      <c r="AA1357" s="1">
        <v>-83.135681259899997</v>
      </c>
      <c r="AB1357" s="1">
        <v>40.103311075000001</v>
      </c>
      <c r="AC1357" s="1">
        <v>-83.129991316499996</v>
      </c>
    </row>
    <row r="1358" spans="1:29" x14ac:dyDescent="0.25">
      <c r="A1358" s="13">
        <v>437</v>
      </c>
      <c r="B1358" s="22" t="s">
        <v>4937</v>
      </c>
      <c r="C1358" s="17">
        <v>4</v>
      </c>
      <c r="D1358" s="1" t="s">
        <v>795</v>
      </c>
      <c r="E1358" s="1" t="s">
        <v>4520</v>
      </c>
      <c r="F1358" s="1" t="s">
        <v>4521</v>
      </c>
      <c r="G1358" s="1" t="s">
        <v>3922</v>
      </c>
      <c r="H1358" s="1">
        <v>16.7</v>
      </c>
      <c r="I1358" s="1">
        <v>17.2</v>
      </c>
      <c r="J1358" s="1" t="s">
        <v>3190</v>
      </c>
      <c r="K1358" s="1" t="s">
        <v>4980</v>
      </c>
      <c r="L1358" s="1">
        <v>0</v>
      </c>
      <c r="M1358" s="1">
        <v>0</v>
      </c>
      <c r="N1358" s="1">
        <v>9</v>
      </c>
      <c r="O1358" s="1">
        <v>9</v>
      </c>
      <c r="P1358" s="1">
        <v>41</v>
      </c>
      <c r="Q1358" s="16">
        <v>139.859375</v>
      </c>
      <c r="R1358" s="21">
        <v>0.56635601044531769</v>
      </c>
      <c r="S1358" s="21">
        <v>21.783702361830763</v>
      </c>
      <c r="T1358" s="21">
        <v>21.217346351385444</v>
      </c>
      <c r="U1358" s="21">
        <v>4.0544541345768265E-2</v>
      </c>
      <c r="V1358" s="21">
        <v>3.4324573116278572</v>
      </c>
      <c r="W1358" s="21">
        <v>3.3919127702820888</v>
      </c>
      <c r="X1358" s="13" t="s">
        <v>2351</v>
      </c>
      <c r="Y13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8" s="1">
        <v>41.078305475999997</v>
      </c>
      <c r="AA1358" s="1">
        <v>-81.574230233099996</v>
      </c>
      <c r="AB1358" s="1">
        <v>41.084269828300002</v>
      </c>
      <c r="AC1358" s="1">
        <v>-81.579300788099999</v>
      </c>
    </row>
    <row r="1359" spans="1:29" x14ac:dyDescent="0.25">
      <c r="A1359" s="13">
        <v>434</v>
      </c>
      <c r="B1359" s="22" t="s">
        <v>3197</v>
      </c>
      <c r="C1359" s="17">
        <v>12</v>
      </c>
      <c r="D1359" s="1" t="s">
        <v>785</v>
      </c>
      <c r="E1359" s="1" t="s">
        <v>1239</v>
      </c>
      <c r="F1359" s="1" t="s">
        <v>5595</v>
      </c>
      <c r="G1359" s="1" t="s">
        <v>698</v>
      </c>
      <c r="H1359" s="21">
        <v>2.0629999999946449</v>
      </c>
      <c r="I1359" s="21">
        <v>0</v>
      </c>
      <c r="J1359" s="1" t="s">
        <v>258</v>
      </c>
      <c r="K1359" s="1" t="s">
        <v>259</v>
      </c>
      <c r="L1359" s="1">
        <v>0</v>
      </c>
      <c r="M1359" s="1">
        <v>1</v>
      </c>
      <c r="N1359" s="1">
        <v>7</v>
      </c>
      <c r="O1359" s="1">
        <v>15</v>
      </c>
      <c r="P1359" s="1">
        <v>20</v>
      </c>
      <c r="Q1359" s="16">
        <v>178.06731468023256</v>
      </c>
      <c r="R1359" s="21">
        <v>2.7683989528903474</v>
      </c>
      <c r="S1359" s="21">
        <v>8.5380677217416387</v>
      </c>
      <c r="T1359" s="21">
        <v>5.7696687688512913</v>
      </c>
      <c r="U1359" s="21">
        <v>0.18989228636795408</v>
      </c>
      <c r="V1359" s="21">
        <v>3.4295470342461303</v>
      </c>
      <c r="W1359" s="21">
        <v>3.2396547478781761</v>
      </c>
      <c r="X1359" s="13" t="s">
        <v>2351</v>
      </c>
      <c r="Y13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59" s="1">
        <v>41.493380999999999</v>
      </c>
      <c r="AA1359" s="1">
        <v>-81.633441000000005</v>
      </c>
      <c r="AB1359" s="1">
        <v>0</v>
      </c>
      <c r="AC1359" s="1">
        <v>0</v>
      </c>
    </row>
    <row r="1360" spans="1:29" x14ac:dyDescent="0.25">
      <c r="A1360" s="13">
        <v>435</v>
      </c>
      <c r="B1360" s="22" t="s">
        <v>3197</v>
      </c>
      <c r="C1360" s="17">
        <v>12</v>
      </c>
      <c r="D1360" s="1" t="s">
        <v>785</v>
      </c>
      <c r="E1360" s="1" t="s">
        <v>1240</v>
      </c>
      <c r="F1360" s="1" t="s">
        <v>5565</v>
      </c>
      <c r="G1360" s="1" t="s">
        <v>699</v>
      </c>
      <c r="H1360" s="21">
        <v>12.490999999994528</v>
      </c>
      <c r="I1360" s="21">
        <v>0</v>
      </c>
      <c r="J1360" s="1" t="s">
        <v>258</v>
      </c>
      <c r="K1360" s="1" t="s">
        <v>259</v>
      </c>
      <c r="L1360" s="1">
        <v>1</v>
      </c>
      <c r="M1360" s="1">
        <v>2</v>
      </c>
      <c r="N1360" s="1">
        <v>8</v>
      </c>
      <c r="O1360" s="1">
        <v>12</v>
      </c>
      <c r="P1360" s="1">
        <v>38</v>
      </c>
      <c r="Q1360" s="16">
        <v>280.65506904069764</v>
      </c>
      <c r="R1360" s="21">
        <v>3.6034144584911116</v>
      </c>
      <c r="S1360" s="21">
        <v>11.199289984251225</v>
      </c>
      <c r="T1360" s="21">
        <v>7.5958755257601132</v>
      </c>
      <c r="U1360" s="21">
        <v>0.24716835322445774</v>
      </c>
      <c r="V1360" s="21">
        <v>3.4294456275274676</v>
      </c>
      <c r="W1360" s="21">
        <v>3.1822772743030097</v>
      </c>
      <c r="X1360" s="13" t="s">
        <v>2351</v>
      </c>
      <c r="Y13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0" s="1">
        <v>41.575628000000002</v>
      </c>
      <c r="AA1360" s="1">
        <v>-81.496168999999995</v>
      </c>
      <c r="AB1360" s="1">
        <v>0</v>
      </c>
      <c r="AC1360" s="1">
        <v>0</v>
      </c>
    </row>
    <row r="1361" spans="1:29" x14ac:dyDescent="0.25">
      <c r="A1361" s="13">
        <v>438</v>
      </c>
      <c r="B1361" s="22" t="s">
        <v>4937</v>
      </c>
      <c r="C1361" s="17">
        <v>8</v>
      </c>
      <c r="D1361" s="1" t="s">
        <v>787</v>
      </c>
      <c r="E1361" s="1" t="s">
        <v>4510</v>
      </c>
      <c r="F1361" s="1" t="s">
        <v>4511</v>
      </c>
      <c r="G1361" s="1" t="s">
        <v>3917</v>
      </c>
      <c r="H1361" s="1">
        <v>17.399999999999999</v>
      </c>
      <c r="I1361" s="1">
        <v>17.899999999999999</v>
      </c>
      <c r="J1361" s="1" t="s">
        <v>3190</v>
      </c>
      <c r="K1361" s="1" t="s">
        <v>4988</v>
      </c>
      <c r="L1361" s="1">
        <v>1</v>
      </c>
      <c r="M1361" s="1">
        <v>1</v>
      </c>
      <c r="N1361" s="1">
        <v>6</v>
      </c>
      <c r="O1361" s="1">
        <v>3</v>
      </c>
      <c r="P1361" s="1">
        <v>17</v>
      </c>
      <c r="Q1361" s="16">
        <v>160.94712936046511</v>
      </c>
      <c r="R1361" s="21">
        <v>1.3153079226064164</v>
      </c>
      <c r="S1361" s="21">
        <v>11.248259589237849</v>
      </c>
      <c r="T1361" s="21">
        <v>9.9329516666314319</v>
      </c>
      <c r="U1361" s="21">
        <v>9.9956030549641389E-2</v>
      </c>
      <c r="V1361" s="21">
        <v>3.4270768168112751</v>
      </c>
      <c r="W1361" s="21">
        <v>3.3271207862616339</v>
      </c>
      <c r="X1361" s="13" t="s">
        <v>2351</v>
      </c>
      <c r="Y13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1" s="1">
        <v>39.269660257300004</v>
      </c>
      <c r="AA1361" s="1">
        <v>-84.352512334400004</v>
      </c>
      <c r="AB1361" s="1">
        <v>39.274728291499997</v>
      </c>
      <c r="AC1361" s="1">
        <v>-84.345849980899999</v>
      </c>
    </row>
    <row r="1362" spans="1:29" x14ac:dyDescent="0.25">
      <c r="A1362" s="13">
        <v>439</v>
      </c>
      <c r="B1362" s="22" t="s">
        <v>4937</v>
      </c>
      <c r="C1362" s="17">
        <v>8</v>
      </c>
      <c r="D1362" s="1" t="s">
        <v>806</v>
      </c>
      <c r="E1362" s="1" t="s">
        <v>3852</v>
      </c>
      <c r="F1362" s="1" t="s">
        <v>4548</v>
      </c>
      <c r="G1362" s="1" t="s">
        <v>3918</v>
      </c>
      <c r="H1362" s="1">
        <v>2.1</v>
      </c>
      <c r="I1362" s="1">
        <v>2.6</v>
      </c>
      <c r="J1362" s="1" t="s">
        <v>3190</v>
      </c>
      <c r="K1362" s="1" t="s">
        <v>4986</v>
      </c>
      <c r="L1362" s="1">
        <v>0</v>
      </c>
      <c r="M1362" s="1">
        <v>1</v>
      </c>
      <c r="N1362" s="1">
        <v>9</v>
      </c>
      <c r="O1362" s="1">
        <v>3</v>
      </c>
      <c r="P1362" s="1">
        <v>31</v>
      </c>
      <c r="Q1362" s="16">
        <v>148.91106468023256</v>
      </c>
      <c r="R1362" s="21">
        <v>0.92083311221010755</v>
      </c>
      <c r="S1362" s="21">
        <v>17.807352664107047</v>
      </c>
      <c r="T1362" s="21">
        <v>16.886519551896939</v>
      </c>
      <c r="U1362" s="21">
        <v>4.0869355535391783E-2</v>
      </c>
      <c r="V1362" s="21">
        <v>3.4269084355949486</v>
      </c>
      <c r="W1362" s="21">
        <v>3.386039080059557</v>
      </c>
      <c r="X1362" s="13" t="s">
        <v>2351</v>
      </c>
      <c r="Y13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2" s="1">
        <v>39.4630375542</v>
      </c>
      <c r="AA1362" s="1">
        <v>-84.326426999500001</v>
      </c>
      <c r="AB1362" s="1">
        <v>39.470269503099999</v>
      </c>
      <c r="AC1362" s="1">
        <v>-84.325844981900005</v>
      </c>
    </row>
    <row r="1363" spans="1:29" x14ac:dyDescent="0.25">
      <c r="A1363" s="13">
        <v>436</v>
      </c>
      <c r="B1363" s="22" t="s">
        <v>3197</v>
      </c>
      <c r="C1363" s="17">
        <v>2</v>
      </c>
      <c r="D1363" s="1" t="s">
        <v>807</v>
      </c>
      <c r="E1363" s="1" t="s">
        <v>1241</v>
      </c>
      <c r="F1363" s="1" t="s">
        <v>5773</v>
      </c>
      <c r="G1363" s="1" t="s">
        <v>700</v>
      </c>
      <c r="H1363" s="21">
        <v>8.8619999999937136</v>
      </c>
      <c r="I1363" s="21">
        <v>0</v>
      </c>
      <c r="J1363" s="1" t="s">
        <v>258</v>
      </c>
      <c r="K1363" s="1" t="s">
        <v>261</v>
      </c>
      <c r="L1363" s="1">
        <v>0</v>
      </c>
      <c r="M1363" s="1">
        <v>2</v>
      </c>
      <c r="N1363" s="1">
        <v>11</v>
      </c>
      <c r="O1363" s="1">
        <v>7</v>
      </c>
      <c r="P1363" s="1">
        <v>78</v>
      </c>
      <c r="Q1363" s="16">
        <v>272.43150436046511</v>
      </c>
      <c r="R1363" s="21">
        <v>6.165628882328642</v>
      </c>
      <c r="S1363" s="21">
        <v>19.239751261036076</v>
      </c>
      <c r="T1363" s="21">
        <v>13.074122378707434</v>
      </c>
      <c r="U1363" s="21">
        <v>0.42858194015833878</v>
      </c>
      <c r="V1363" s="21">
        <v>3.4258517505874595</v>
      </c>
      <c r="W1363" s="21">
        <v>2.9972698104291209</v>
      </c>
      <c r="X1363" s="13" t="s">
        <v>22</v>
      </c>
      <c r="Y13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3" s="1">
        <v>41.356667999999999</v>
      </c>
      <c r="AA1363" s="1">
        <v>-83.650403999999995</v>
      </c>
      <c r="AB1363" s="1">
        <v>0</v>
      </c>
      <c r="AC1363" s="1">
        <v>0</v>
      </c>
    </row>
    <row r="1364" spans="1:29" x14ac:dyDescent="0.25">
      <c r="A1364" s="13">
        <v>293</v>
      </c>
      <c r="B1364" s="22" t="s">
        <v>4966</v>
      </c>
      <c r="C1364" s="17">
        <v>4</v>
      </c>
      <c r="D1364" s="1" t="s">
        <v>795</v>
      </c>
      <c r="E1364" s="1" t="s">
        <v>3400</v>
      </c>
      <c r="F1364" s="1" t="s">
        <v>4197</v>
      </c>
      <c r="G1364" s="1" t="s">
        <v>3737</v>
      </c>
      <c r="H1364" s="1">
        <v>1.7</v>
      </c>
      <c r="I1364" s="1">
        <v>2.2000000000000002</v>
      </c>
      <c r="J1364" s="1" t="s">
        <v>3190</v>
      </c>
      <c r="K1364" s="1" t="s">
        <v>4982</v>
      </c>
      <c r="L1364" s="1">
        <v>0</v>
      </c>
      <c r="M1364" s="1">
        <v>1</v>
      </c>
      <c r="N1364" s="1">
        <v>3</v>
      </c>
      <c r="O1364" s="1">
        <v>11</v>
      </c>
      <c r="P1364" s="1">
        <v>26</v>
      </c>
      <c r="Q1364" s="16">
        <v>140.12981468023256</v>
      </c>
      <c r="R1364" s="21">
        <v>0.71603330182564506</v>
      </c>
      <c r="S1364" s="21">
        <v>16.759428048036064</v>
      </c>
      <c r="T1364" s="21">
        <v>16.043394746210417</v>
      </c>
      <c r="U1364" s="21">
        <v>4.0114950688462866E-2</v>
      </c>
      <c r="V1364" s="21">
        <v>3.4251663187447279</v>
      </c>
      <c r="W1364" s="21">
        <v>3.3850513680562648</v>
      </c>
      <c r="X1364" s="13" t="s">
        <v>2351</v>
      </c>
      <c r="Y13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4" s="1">
        <v>41.126548584799998</v>
      </c>
      <c r="AA1364" s="1">
        <v>-81.508396556099996</v>
      </c>
      <c r="AB1364" s="1">
        <v>41.133797770900003</v>
      </c>
      <c r="AC1364" s="1">
        <v>-81.508519911799993</v>
      </c>
    </row>
    <row r="1365" spans="1:29" x14ac:dyDescent="0.25">
      <c r="A1365" s="13">
        <v>437</v>
      </c>
      <c r="B1365" s="22" t="s">
        <v>3197</v>
      </c>
      <c r="C1365" s="17">
        <v>12</v>
      </c>
      <c r="D1365" s="1" t="s">
        <v>785</v>
      </c>
      <c r="E1365" s="1" t="s">
        <v>1242</v>
      </c>
      <c r="F1365" s="1" t="s">
        <v>5774</v>
      </c>
      <c r="G1365" s="1" t="s">
        <v>701</v>
      </c>
      <c r="H1365" s="21">
        <v>8.7060000000055879</v>
      </c>
      <c r="I1365" s="21">
        <v>0</v>
      </c>
      <c r="J1365" s="1" t="s">
        <v>258</v>
      </c>
      <c r="K1365" s="1" t="s">
        <v>261</v>
      </c>
      <c r="L1365" s="1">
        <v>0</v>
      </c>
      <c r="M1365" s="1">
        <v>3</v>
      </c>
      <c r="N1365" s="1">
        <v>6</v>
      </c>
      <c r="O1365" s="1">
        <v>11</v>
      </c>
      <c r="P1365" s="1">
        <v>62</v>
      </c>
      <c r="Q1365" s="16">
        <v>287.12381904069764</v>
      </c>
      <c r="R1365" s="21">
        <v>9.3169007368988517</v>
      </c>
      <c r="S1365" s="21">
        <v>15.243032037185374</v>
      </c>
      <c r="T1365" s="21">
        <v>5.9261313002865226</v>
      </c>
      <c r="U1365" s="21">
        <v>0.64763148582090202</v>
      </c>
      <c r="V1365" s="21">
        <v>3.4250966886841092</v>
      </c>
      <c r="W1365" s="21">
        <v>2.7774652028632074</v>
      </c>
      <c r="X1365" s="13" t="s">
        <v>22</v>
      </c>
      <c r="Y13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5" s="1">
        <v>41.470151999999999</v>
      </c>
      <c r="AA1365" s="1">
        <v>-81.901634999999999</v>
      </c>
      <c r="AB1365" s="1">
        <v>0</v>
      </c>
      <c r="AC1365" s="1">
        <v>0</v>
      </c>
    </row>
    <row r="1366" spans="1:29" x14ac:dyDescent="0.25">
      <c r="A1366" s="13">
        <v>438</v>
      </c>
      <c r="B1366" s="22" t="s">
        <v>3197</v>
      </c>
      <c r="C1366" s="17">
        <v>6</v>
      </c>
      <c r="D1366" s="1" t="s">
        <v>784</v>
      </c>
      <c r="E1366" s="1" t="s">
        <v>1243</v>
      </c>
      <c r="F1366" s="1" t="s">
        <v>5634</v>
      </c>
      <c r="G1366" s="1" t="s">
        <v>702</v>
      </c>
      <c r="H1366" s="21">
        <v>3.8190000000031432</v>
      </c>
      <c r="I1366" s="21">
        <v>0</v>
      </c>
      <c r="J1366" s="1" t="s">
        <v>258</v>
      </c>
      <c r="K1366" s="1" t="s">
        <v>261</v>
      </c>
      <c r="L1366" s="1">
        <v>0</v>
      </c>
      <c r="M1366" s="1">
        <v>2</v>
      </c>
      <c r="N1366" s="1">
        <v>8</v>
      </c>
      <c r="O1366" s="1">
        <v>7</v>
      </c>
      <c r="P1366" s="1">
        <v>31</v>
      </c>
      <c r="Q1366" s="16">
        <v>205.79087936046511</v>
      </c>
      <c r="R1366" s="21">
        <v>12.594852175055683</v>
      </c>
      <c r="S1366" s="21">
        <v>10.330283851624193</v>
      </c>
      <c r="T1366" s="21">
        <v>-2.2645683234314902</v>
      </c>
      <c r="U1366" s="21">
        <v>0.87548671582616289</v>
      </c>
      <c r="V1366" s="21">
        <v>3.4244291824867812</v>
      </c>
      <c r="W1366" s="21">
        <v>2.5489424666606184</v>
      </c>
      <c r="X1366" s="13" t="s">
        <v>22</v>
      </c>
      <c r="Y13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6" s="1">
        <v>40.087080999999998</v>
      </c>
      <c r="AA1366" s="1">
        <v>-82.975301000000002</v>
      </c>
      <c r="AB1366" s="1">
        <v>0</v>
      </c>
      <c r="AC1366" s="1">
        <v>0</v>
      </c>
    </row>
    <row r="1367" spans="1:29" x14ac:dyDescent="0.25">
      <c r="A1367" s="13">
        <v>125</v>
      </c>
      <c r="B1367" s="22" t="s">
        <v>3201</v>
      </c>
      <c r="C1367" s="17">
        <v>6</v>
      </c>
      <c r="D1367" s="1" t="s">
        <v>808</v>
      </c>
      <c r="E1367" s="1" t="s">
        <v>1973</v>
      </c>
      <c r="F1367" s="1" t="s">
        <v>5482</v>
      </c>
      <c r="G1367" s="1" t="s">
        <v>1465</v>
      </c>
      <c r="H1367" s="21">
        <v>13.388</v>
      </c>
      <c r="I1367" s="21">
        <v>0</v>
      </c>
      <c r="J1367" s="1" t="s">
        <v>258</v>
      </c>
      <c r="K1367" s="1" t="s">
        <v>1326</v>
      </c>
      <c r="L1367" s="1">
        <v>1</v>
      </c>
      <c r="M1367" s="1">
        <v>3</v>
      </c>
      <c r="N1367" s="1">
        <v>22</v>
      </c>
      <c r="O1367" s="1">
        <v>9</v>
      </c>
      <c r="P1367" s="1">
        <v>27</v>
      </c>
      <c r="Q1367" s="16">
        <v>393.67550872093022</v>
      </c>
      <c r="R1367" s="21">
        <v>1.0649207557747196</v>
      </c>
      <c r="S1367" s="21">
        <v>11.547345265428927</v>
      </c>
      <c r="T1367" s="21">
        <v>10.482424509654207</v>
      </c>
      <c r="U1367" s="21">
        <v>0.10619232273767702</v>
      </c>
      <c r="V1367" s="21">
        <v>3.4240969545207434</v>
      </c>
      <c r="W1367" s="21">
        <v>3.3179046317830663</v>
      </c>
      <c r="X1367" s="13" t="s">
        <v>2351</v>
      </c>
      <c r="Y13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7" s="1">
        <v>39.771698000000001</v>
      </c>
      <c r="AA1367" s="1">
        <v>-82.949354</v>
      </c>
      <c r="AB1367" s="1">
        <v>0</v>
      </c>
      <c r="AC1367" s="1">
        <v>0</v>
      </c>
    </row>
    <row r="1368" spans="1:29" x14ac:dyDescent="0.25">
      <c r="A1368" s="13">
        <v>440</v>
      </c>
      <c r="B1368" s="22" t="s">
        <v>4937</v>
      </c>
      <c r="C1368" s="17">
        <v>12</v>
      </c>
      <c r="D1368" s="1" t="s">
        <v>785</v>
      </c>
      <c r="E1368" s="1" t="s">
        <v>4504</v>
      </c>
      <c r="F1368" s="1" t="s">
        <v>4496</v>
      </c>
      <c r="G1368" s="1" t="s">
        <v>3920</v>
      </c>
      <c r="H1368" s="1">
        <v>12.3</v>
      </c>
      <c r="I1368" s="1">
        <v>12.8</v>
      </c>
      <c r="J1368" s="1" t="s">
        <v>3190</v>
      </c>
      <c r="K1368" s="1" t="s">
        <v>4987</v>
      </c>
      <c r="L1368" s="1">
        <v>0</v>
      </c>
      <c r="M1368" s="1">
        <v>0</v>
      </c>
      <c r="N1368" s="1">
        <v>6</v>
      </c>
      <c r="O1368" s="1">
        <v>3</v>
      </c>
      <c r="P1368" s="1">
        <v>21</v>
      </c>
      <c r="Q1368" s="16">
        <v>73.59375</v>
      </c>
      <c r="R1368" s="21">
        <v>1.2963518303157495</v>
      </c>
      <c r="S1368" s="21">
        <v>12.052818735989414</v>
      </c>
      <c r="T1368" s="21">
        <v>10.756466905673664</v>
      </c>
      <c r="U1368" s="21">
        <v>0.10209868152426751</v>
      </c>
      <c r="V1368" s="21">
        <v>3.4240405356170598</v>
      </c>
      <c r="W1368" s="21">
        <v>3.3219418540927923</v>
      </c>
      <c r="X1368" s="13" t="s">
        <v>2351</v>
      </c>
      <c r="Y13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8" s="1">
        <v>41.470445022699998</v>
      </c>
      <c r="AA1368" s="1">
        <v>-81.737482639000007</v>
      </c>
      <c r="AB1368" s="1">
        <v>41.472403939000003</v>
      </c>
      <c r="AC1368" s="1">
        <v>-81.728282352600004</v>
      </c>
    </row>
    <row r="1369" spans="1:29" x14ac:dyDescent="0.25">
      <c r="A1369" s="13">
        <v>439</v>
      </c>
      <c r="B1369" s="22" t="s">
        <v>3197</v>
      </c>
      <c r="C1369" s="17">
        <v>8</v>
      </c>
      <c r="D1369" s="1" t="s">
        <v>788</v>
      </c>
      <c r="E1369" s="1" t="s">
        <v>1244</v>
      </c>
      <c r="F1369" s="1" t="s">
        <v>5775</v>
      </c>
      <c r="G1369" s="1" t="s">
        <v>703</v>
      </c>
      <c r="H1369" s="21">
        <v>5.0000000002910383E-2</v>
      </c>
      <c r="I1369" s="21">
        <v>0</v>
      </c>
      <c r="J1369" s="1" t="s">
        <v>258</v>
      </c>
      <c r="K1369" s="1" t="s">
        <v>261</v>
      </c>
      <c r="L1369" s="1">
        <v>0</v>
      </c>
      <c r="M1369" s="1">
        <v>2</v>
      </c>
      <c r="N1369" s="1">
        <v>8</v>
      </c>
      <c r="O1369" s="1">
        <v>9</v>
      </c>
      <c r="P1369" s="1">
        <v>27</v>
      </c>
      <c r="Q1369" s="16">
        <v>210.66587936046511</v>
      </c>
      <c r="R1369" s="21">
        <v>8.9637147547704785</v>
      </c>
      <c r="S1369" s="21">
        <v>9.0875200691812221</v>
      </c>
      <c r="T1369" s="21">
        <v>0.12380531441074361</v>
      </c>
      <c r="U1369" s="21">
        <v>0.62308100827089141</v>
      </c>
      <c r="V1369" s="21">
        <v>3.4239592536123689</v>
      </c>
      <c r="W1369" s="21">
        <v>2.8008782453414773</v>
      </c>
      <c r="X1369" s="13" t="s">
        <v>22</v>
      </c>
      <c r="Y13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69" s="1">
        <v>39.343854999999998</v>
      </c>
      <c r="AA1369" s="1">
        <v>-84.502200999999999</v>
      </c>
      <c r="AB1369" s="1">
        <v>0</v>
      </c>
      <c r="AC1369" s="1">
        <v>0</v>
      </c>
    </row>
    <row r="1370" spans="1:29" x14ac:dyDescent="0.25">
      <c r="A1370" s="13">
        <v>440</v>
      </c>
      <c r="B1370" s="22" t="s">
        <v>3197</v>
      </c>
      <c r="C1370" s="17">
        <v>6</v>
      </c>
      <c r="D1370" s="1" t="s">
        <v>784</v>
      </c>
      <c r="E1370" s="1" t="s">
        <v>1245</v>
      </c>
      <c r="F1370" s="1" t="s">
        <v>5776</v>
      </c>
      <c r="G1370" s="1" t="s">
        <v>704</v>
      </c>
      <c r="H1370" s="21">
        <v>2.3690000000060536</v>
      </c>
      <c r="I1370" s="21">
        <v>0</v>
      </c>
      <c r="J1370" s="1" t="s">
        <v>258</v>
      </c>
      <c r="K1370" s="1" t="s">
        <v>262</v>
      </c>
      <c r="L1370" s="1">
        <v>1</v>
      </c>
      <c r="M1370" s="1">
        <v>1</v>
      </c>
      <c r="N1370" s="1">
        <v>15</v>
      </c>
      <c r="O1370" s="1">
        <v>5</v>
      </c>
      <c r="P1370" s="1">
        <v>37</v>
      </c>
      <c r="Q1370" s="16">
        <v>248.74400436046511</v>
      </c>
      <c r="R1370" s="21">
        <v>4.8224280433529056</v>
      </c>
      <c r="S1370" s="21">
        <v>11.956583253077836</v>
      </c>
      <c r="T1370" s="21">
        <v>7.1341552097249306</v>
      </c>
      <c r="U1370" s="21">
        <v>0.32315424168616957</v>
      </c>
      <c r="V1370" s="21">
        <v>3.4224606197611465</v>
      </c>
      <c r="W1370" s="21">
        <v>3.099306378074977</v>
      </c>
      <c r="X1370" s="13" t="s">
        <v>2351</v>
      </c>
      <c r="Y13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0" s="1">
        <v>39.945743</v>
      </c>
      <c r="AA1370" s="1">
        <v>-82.894482999999994</v>
      </c>
      <c r="AB1370" s="1">
        <v>0</v>
      </c>
      <c r="AC1370" s="1">
        <v>0</v>
      </c>
    </row>
    <row r="1371" spans="1:29" x14ac:dyDescent="0.25">
      <c r="A1371" s="13">
        <v>294</v>
      </c>
      <c r="B1371" s="22" t="s">
        <v>4966</v>
      </c>
      <c r="C1371" s="17">
        <v>4</v>
      </c>
      <c r="D1371" s="1" t="s">
        <v>795</v>
      </c>
      <c r="E1371" s="1" t="s">
        <v>3945</v>
      </c>
      <c r="F1371" s="1" t="s">
        <v>3986</v>
      </c>
      <c r="G1371" s="1" t="s">
        <v>4364</v>
      </c>
      <c r="H1371" s="1">
        <v>0.5</v>
      </c>
      <c r="I1371" s="1">
        <v>1</v>
      </c>
      <c r="J1371" s="1" t="s">
        <v>3190</v>
      </c>
      <c r="K1371" s="1" t="s">
        <v>4981</v>
      </c>
      <c r="L1371" s="1">
        <v>0</v>
      </c>
      <c r="M1371" s="1">
        <v>0</v>
      </c>
      <c r="N1371" s="1">
        <v>5</v>
      </c>
      <c r="O1371" s="1">
        <v>4</v>
      </c>
      <c r="P1371" s="1">
        <v>64</v>
      </c>
      <c r="Q1371" s="16">
        <v>114.484375</v>
      </c>
      <c r="R1371" s="21">
        <v>2.9338407337639532</v>
      </c>
      <c r="S1371" s="21">
        <v>29.635841089012761</v>
      </c>
      <c r="T1371" s="21">
        <v>26.702000355248806</v>
      </c>
      <c r="U1371" s="21">
        <v>0.18187837222813555</v>
      </c>
      <c r="V1371" s="21">
        <v>3.4211305762256701</v>
      </c>
      <c r="W1371" s="21">
        <v>3.2392522039975344</v>
      </c>
      <c r="X1371" s="13" t="s">
        <v>2351</v>
      </c>
      <c r="Y13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1" s="1">
        <v>41.0639373781</v>
      </c>
      <c r="AA1371" s="1">
        <v>-81.504416297999995</v>
      </c>
      <c r="AB1371" s="1">
        <v>41.071125807400001</v>
      </c>
      <c r="AC1371" s="1">
        <v>-81.504110357900004</v>
      </c>
    </row>
    <row r="1372" spans="1:29" x14ac:dyDescent="0.25">
      <c r="A1372" s="13">
        <v>126</v>
      </c>
      <c r="B1372" s="22" t="s">
        <v>3201</v>
      </c>
      <c r="C1372" s="17">
        <v>7</v>
      </c>
      <c r="D1372" s="1" t="s">
        <v>3196</v>
      </c>
      <c r="E1372" s="1" t="s">
        <v>1974</v>
      </c>
      <c r="F1372" s="1" t="s">
        <v>5332</v>
      </c>
      <c r="G1372" s="1" t="s">
        <v>1466</v>
      </c>
      <c r="H1372" s="21">
        <v>0.50100000000384171</v>
      </c>
      <c r="I1372" s="21">
        <v>0</v>
      </c>
      <c r="J1372" s="1" t="s">
        <v>258</v>
      </c>
      <c r="K1372" s="1" t="s">
        <v>261</v>
      </c>
      <c r="L1372" s="1">
        <v>0</v>
      </c>
      <c r="M1372" s="1">
        <v>2</v>
      </c>
      <c r="N1372" s="1">
        <v>9</v>
      </c>
      <c r="O1372" s="1">
        <v>9</v>
      </c>
      <c r="P1372" s="1">
        <v>44</v>
      </c>
      <c r="Q1372" s="16">
        <v>234.21275436046511</v>
      </c>
      <c r="R1372" s="21">
        <v>5.5108020891070986</v>
      </c>
      <c r="S1372" s="21">
        <v>12.802460203821994</v>
      </c>
      <c r="T1372" s="21">
        <v>7.2916581147148953</v>
      </c>
      <c r="U1372" s="21">
        <v>0.39810528884418722</v>
      </c>
      <c r="V1372" s="21">
        <v>3.4199759491250812</v>
      </c>
      <c r="W1372" s="21">
        <v>3.0218706602808938</v>
      </c>
      <c r="X1372" s="13" t="s">
        <v>2351</v>
      </c>
      <c r="Y13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2" s="1">
        <v>39.841686000000003</v>
      </c>
      <c r="AA1372" s="1">
        <v>-84.192190999999994</v>
      </c>
      <c r="AB1372" s="1">
        <v>0</v>
      </c>
      <c r="AC1372" s="1">
        <v>0</v>
      </c>
    </row>
    <row r="1373" spans="1:29" x14ac:dyDescent="0.25">
      <c r="A1373" s="13">
        <v>295</v>
      </c>
      <c r="B1373" s="22" t="s">
        <v>4966</v>
      </c>
      <c r="C1373" s="17">
        <v>12</v>
      </c>
      <c r="D1373" s="1" t="s">
        <v>785</v>
      </c>
      <c r="E1373" s="1" t="s">
        <v>3624</v>
      </c>
      <c r="F1373" s="1" t="s">
        <v>3936</v>
      </c>
      <c r="G1373" s="1" t="s">
        <v>3702</v>
      </c>
      <c r="H1373" s="1">
        <v>5.4</v>
      </c>
      <c r="I1373" s="1">
        <v>5.9</v>
      </c>
      <c r="J1373" s="1" t="s">
        <v>3190</v>
      </c>
      <c r="K1373" s="1" t="s">
        <v>4982</v>
      </c>
      <c r="L1373" s="1">
        <v>0</v>
      </c>
      <c r="M1373" s="1">
        <v>1</v>
      </c>
      <c r="N1373" s="1">
        <v>10</v>
      </c>
      <c r="O1373" s="1">
        <v>10</v>
      </c>
      <c r="P1373" s="1">
        <v>29</v>
      </c>
      <c r="Q1373" s="16">
        <v>184.52043968023256</v>
      </c>
      <c r="R1373" s="21">
        <v>0.3908807616359799</v>
      </c>
      <c r="S1373" s="21">
        <v>19.315563219976664</v>
      </c>
      <c r="T1373" s="21">
        <v>18.924682458340683</v>
      </c>
      <c r="U1373" s="21">
        <v>2.1930994921874301E-2</v>
      </c>
      <c r="V1373" s="21">
        <v>3.4199025418523514</v>
      </c>
      <c r="W1373" s="21">
        <v>3.397971546930477</v>
      </c>
      <c r="X1373" s="13" t="s">
        <v>2351</v>
      </c>
      <c r="Y13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3" s="1">
        <v>41.467660324199997</v>
      </c>
      <c r="AA1373" s="1">
        <v>-81.600924730900005</v>
      </c>
      <c r="AB1373" s="1">
        <v>41.465690909499997</v>
      </c>
      <c r="AC1373" s="1">
        <v>-81.591670915600005</v>
      </c>
    </row>
    <row r="1374" spans="1:29" x14ac:dyDescent="0.25">
      <c r="A1374" s="13">
        <v>441</v>
      </c>
      <c r="B1374" s="22" t="s">
        <v>3197</v>
      </c>
      <c r="C1374" s="17">
        <v>3</v>
      </c>
      <c r="D1374" s="1" t="s">
        <v>802</v>
      </c>
      <c r="E1374" s="1" t="s">
        <v>1246</v>
      </c>
      <c r="F1374" s="1" t="s">
        <v>5777</v>
      </c>
      <c r="G1374" s="1" t="s">
        <v>705</v>
      </c>
      <c r="H1374" s="21">
        <v>3.8669999999983702</v>
      </c>
      <c r="I1374" s="21">
        <v>0</v>
      </c>
      <c r="J1374" s="1" t="s">
        <v>258</v>
      </c>
      <c r="K1374" s="1" t="s">
        <v>259</v>
      </c>
      <c r="L1374" s="1">
        <v>0</v>
      </c>
      <c r="M1374" s="1">
        <v>1</v>
      </c>
      <c r="N1374" s="1">
        <v>11</v>
      </c>
      <c r="O1374" s="1">
        <v>8</v>
      </c>
      <c r="P1374" s="1">
        <v>65</v>
      </c>
      <c r="Q1374" s="16">
        <v>218.19231468023256</v>
      </c>
      <c r="R1374" s="21">
        <v>5.5804590771162532</v>
      </c>
      <c r="S1374" s="21">
        <v>16.764789579036311</v>
      </c>
      <c r="T1374" s="21">
        <v>11.184330501920059</v>
      </c>
      <c r="U1374" s="21">
        <v>0.38277941552825784</v>
      </c>
      <c r="V1374" s="21">
        <v>3.4198333898511888</v>
      </c>
      <c r="W1374" s="21">
        <v>3.037053974322931</v>
      </c>
      <c r="X1374" s="13" t="s">
        <v>2351</v>
      </c>
      <c r="Y13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4" s="1">
        <v>40.772395000000003</v>
      </c>
      <c r="AA1374" s="1">
        <v>-82.590400000000002</v>
      </c>
      <c r="AB1374" s="1">
        <v>0</v>
      </c>
      <c r="AC1374" s="1">
        <v>0</v>
      </c>
    </row>
    <row r="1375" spans="1:29" x14ac:dyDescent="0.25">
      <c r="A1375" s="13">
        <v>296</v>
      </c>
      <c r="B1375" s="22" t="s">
        <v>4966</v>
      </c>
      <c r="C1375" s="17">
        <v>8</v>
      </c>
      <c r="D1375" s="1" t="s">
        <v>787</v>
      </c>
      <c r="E1375" s="1" t="s">
        <v>4198</v>
      </c>
      <c r="F1375" s="1" t="s">
        <v>4199</v>
      </c>
      <c r="G1375" s="1" t="s">
        <v>3736</v>
      </c>
      <c r="H1375" s="1">
        <v>18.899999999999999</v>
      </c>
      <c r="I1375" s="1">
        <v>19.399999999999999</v>
      </c>
      <c r="J1375" s="1" t="s">
        <v>3190</v>
      </c>
      <c r="K1375" s="1" t="s">
        <v>4981</v>
      </c>
      <c r="L1375" s="1">
        <v>0</v>
      </c>
      <c r="M1375" s="1">
        <v>4</v>
      </c>
      <c r="N1375" s="1">
        <v>3</v>
      </c>
      <c r="O1375" s="1">
        <v>3</v>
      </c>
      <c r="P1375" s="1">
        <v>39</v>
      </c>
      <c r="Q1375" s="16">
        <v>254.65988372093022</v>
      </c>
      <c r="R1375" s="21">
        <v>1.5917821142853328</v>
      </c>
      <c r="S1375" s="21">
        <v>19.045282938676557</v>
      </c>
      <c r="T1375" s="21">
        <v>17.453500824391224</v>
      </c>
      <c r="U1375" s="21">
        <v>9.2797099438440667E-2</v>
      </c>
      <c r="V1375" s="21">
        <v>3.4182676630521098</v>
      </c>
      <c r="W1375" s="21">
        <v>3.3254705636136692</v>
      </c>
      <c r="X1375" s="13" t="s">
        <v>2351</v>
      </c>
      <c r="Y13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5" s="1">
        <v>39.1019098007</v>
      </c>
      <c r="AA1375" s="1">
        <v>-84.549265563700004</v>
      </c>
      <c r="AB1375" s="1">
        <v>39.100970204799999</v>
      </c>
      <c r="AC1375" s="1">
        <v>-84.540160217600004</v>
      </c>
    </row>
    <row r="1376" spans="1:29" x14ac:dyDescent="0.25">
      <c r="A1376" s="13">
        <v>442</v>
      </c>
      <c r="B1376" s="22" t="s">
        <v>3197</v>
      </c>
      <c r="C1376" s="17">
        <v>3</v>
      </c>
      <c r="D1376" s="1" t="s">
        <v>791</v>
      </c>
      <c r="E1376" s="1" t="s">
        <v>1247</v>
      </c>
      <c r="F1376" s="1" t="s">
        <v>3516</v>
      </c>
      <c r="G1376" s="1" t="s">
        <v>706</v>
      </c>
      <c r="H1376" s="21">
        <v>22.298999999999069</v>
      </c>
      <c r="I1376" s="21">
        <v>0</v>
      </c>
      <c r="J1376" s="1" t="s">
        <v>258</v>
      </c>
      <c r="K1376" s="1" t="s">
        <v>259</v>
      </c>
      <c r="L1376" s="1">
        <v>0</v>
      </c>
      <c r="M1376" s="1">
        <v>0</v>
      </c>
      <c r="N1376" s="1">
        <v>3</v>
      </c>
      <c r="O1376" s="1">
        <v>16</v>
      </c>
      <c r="P1376" s="1">
        <v>141</v>
      </c>
      <c r="Q1376" s="16">
        <v>231.640625</v>
      </c>
      <c r="R1376" s="21">
        <v>12.304273386149879</v>
      </c>
      <c r="S1376" s="21">
        <v>30.3952308044144</v>
      </c>
      <c r="T1376" s="21">
        <v>18.090957418264523</v>
      </c>
      <c r="U1376" s="21">
        <v>0.84398478873608851</v>
      </c>
      <c r="V1376" s="21">
        <v>3.4155426501489532</v>
      </c>
      <c r="W1376" s="21">
        <v>2.5715578614128649</v>
      </c>
      <c r="X1376" s="13" t="s">
        <v>22</v>
      </c>
      <c r="Y13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6" s="1">
        <v>41.426282</v>
      </c>
      <c r="AA1376" s="1">
        <v>-82.076966999999996</v>
      </c>
      <c r="AB1376" s="1">
        <v>0</v>
      </c>
      <c r="AC1376" s="1">
        <v>0</v>
      </c>
    </row>
    <row r="1377" spans="1:29" x14ac:dyDescent="0.25">
      <c r="A1377" s="13">
        <v>441</v>
      </c>
      <c r="B1377" s="22" t="s">
        <v>4937</v>
      </c>
      <c r="C1377" s="17">
        <v>8</v>
      </c>
      <c r="D1377" s="1" t="s">
        <v>787</v>
      </c>
      <c r="E1377" s="1" t="s">
        <v>4497</v>
      </c>
      <c r="F1377" s="1" t="s">
        <v>4498</v>
      </c>
      <c r="G1377" s="1" t="s">
        <v>3918</v>
      </c>
      <c r="H1377" s="1">
        <v>12.5</v>
      </c>
      <c r="I1377" s="1">
        <v>13</v>
      </c>
      <c r="J1377" s="1" t="s">
        <v>3190</v>
      </c>
      <c r="K1377" s="1" t="s">
        <v>4988</v>
      </c>
      <c r="L1377" s="1">
        <v>0</v>
      </c>
      <c r="M1377" s="1">
        <v>0</v>
      </c>
      <c r="N1377" s="1">
        <v>5</v>
      </c>
      <c r="O1377" s="1">
        <v>7</v>
      </c>
      <c r="P1377" s="1">
        <v>62</v>
      </c>
      <c r="Q1377" s="16">
        <v>125.796875</v>
      </c>
      <c r="R1377" s="21">
        <v>1.2344815851244009</v>
      </c>
      <c r="S1377" s="21">
        <v>29.916567913905965</v>
      </c>
      <c r="T1377" s="21">
        <v>28.682086328781565</v>
      </c>
      <c r="U1377" s="21">
        <v>9.4488736726273392E-2</v>
      </c>
      <c r="V1377" s="21">
        <v>3.4152310779552519</v>
      </c>
      <c r="W1377" s="21">
        <v>3.3207423412289785</v>
      </c>
      <c r="X1377" s="13" t="s">
        <v>2351</v>
      </c>
      <c r="Y13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7" s="1">
        <v>39.229782221299999</v>
      </c>
      <c r="AA1377" s="1">
        <v>-84.449849685000004</v>
      </c>
      <c r="AB1377" s="1">
        <v>39.236943398000001</v>
      </c>
      <c r="AC1377" s="1">
        <v>-84.450885571900002</v>
      </c>
    </row>
    <row r="1378" spans="1:29" x14ac:dyDescent="0.25">
      <c r="A1378" s="13">
        <v>442</v>
      </c>
      <c r="B1378" s="22" t="s">
        <v>4937</v>
      </c>
      <c r="C1378" s="17">
        <v>12</v>
      </c>
      <c r="D1378" s="1" t="s">
        <v>785</v>
      </c>
      <c r="E1378" s="1" t="s">
        <v>4499</v>
      </c>
      <c r="F1378" s="1" t="s">
        <v>4513</v>
      </c>
      <c r="G1378" s="1" t="s">
        <v>4566</v>
      </c>
      <c r="H1378" s="1">
        <v>10.4</v>
      </c>
      <c r="I1378" s="1">
        <v>10.9</v>
      </c>
      <c r="J1378" s="1" t="s">
        <v>3190</v>
      </c>
      <c r="K1378" s="1" t="s">
        <v>4987</v>
      </c>
      <c r="L1378" s="1">
        <v>0</v>
      </c>
      <c r="M1378" s="1">
        <v>1</v>
      </c>
      <c r="N1378" s="1">
        <v>6</v>
      </c>
      <c r="O1378" s="1">
        <v>2</v>
      </c>
      <c r="P1378" s="1">
        <v>25</v>
      </c>
      <c r="Q1378" s="16">
        <v>118.83293968023256</v>
      </c>
      <c r="R1378" s="21">
        <v>1.1941257825733727</v>
      </c>
      <c r="S1378" s="21">
        <v>13.771519238513376</v>
      </c>
      <c r="T1378" s="21">
        <v>12.577393455940003</v>
      </c>
      <c r="U1378" s="21">
        <v>9.5104609933949355E-2</v>
      </c>
      <c r="V1378" s="21">
        <v>3.4140937306736836</v>
      </c>
      <c r="W1378" s="21">
        <v>3.3189891207397344</v>
      </c>
      <c r="X1378" s="13" t="s">
        <v>2351</v>
      </c>
      <c r="Y13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8" s="1">
        <v>41.420228068900002</v>
      </c>
      <c r="AA1378" s="1">
        <v>-81.783383333200007</v>
      </c>
      <c r="AB1378" s="1">
        <v>41.422519684100003</v>
      </c>
      <c r="AC1378" s="1">
        <v>-81.774366927399996</v>
      </c>
    </row>
    <row r="1379" spans="1:29" x14ac:dyDescent="0.25">
      <c r="A1379" s="13">
        <v>127</v>
      </c>
      <c r="B1379" s="22" t="s">
        <v>3201</v>
      </c>
      <c r="C1379" s="17">
        <v>6</v>
      </c>
      <c r="D1379" s="1" t="s">
        <v>808</v>
      </c>
      <c r="E1379" s="1" t="s">
        <v>1975</v>
      </c>
      <c r="F1379" s="1" t="s">
        <v>3228</v>
      </c>
      <c r="G1379" s="1" t="s">
        <v>1467</v>
      </c>
      <c r="H1379" s="21">
        <v>6.2359431466627004</v>
      </c>
      <c r="I1379" s="21">
        <v>0</v>
      </c>
      <c r="J1379" s="1" t="s">
        <v>258</v>
      </c>
      <c r="K1379" s="1" t="s">
        <v>261</v>
      </c>
      <c r="L1379" s="1">
        <v>0</v>
      </c>
      <c r="M1379" s="1">
        <v>4</v>
      </c>
      <c r="N1379" s="1">
        <v>10</v>
      </c>
      <c r="O1379" s="1">
        <v>5</v>
      </c>
      <c r="P1379" s="1">
        <v>37</v>
      </c>
      <c r="Q1379" s="16">
        <v>307.36300872093022</v>
      </c>
      <c r="R1379" s="21">
        <v>8.8163046914964909</v>
      </c>
      <c r="S1379" s="21">
        <v>11.054455274881095</v>
      </c>
      <c r="T1379" s="21">
        <v>2.2381505833846038</v>
      </c>
      <c r="U1379" s="21">
        <v>0.6413810321357265</v>
      </c>
      <c r="V1379" s="21">
        <v>3.4134875515305723</v>
      </c>
      <c r="W1379" s="21">
        <v>2.7721065193948458</v>
      </c>
      <c r="X1379" s="13" t="s">
        <v>22</v>
      </c>
      <c r="Y13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79" s="1">
        <v>39.567002000000002</v>
      </c>
      <c r="AA1379" s="1">
        <v>-82.954842999999997</v>
      </c>
      <c r="AB1379" s="1">
        <v>0</v>
      </c>
      <c r="AC1379" s="1">
        <v>0</v>
      </c>
    </row>
    <row r="1380" spans="1:29" x14ac:dyDescent="0.25">
      <c r="A1380" s="13">
        <v>443</v>
      </c>
      <c r="B1380" s="22" t="s">
        <v>3197</v>
      </c>
      <c r="C1380" s="17">
        <v>12</v>
      </c>
      <c r="D1380" s="1" t="s">
        <v>785</v>
      </c>
      <c r="E1380" s="1" t="s">
        <v>1248</v>
      </c>
      <c r="F1380" s="1" t="s">
        <v>5562</v>
      </c>
      <c r="G1380" s="1" t="s">
        <v>707</v>
      </c>
      <c r="H1380" s="21">
        <v>5.1239999999961583</v>
      </c>
      <c r="I1380" s="21">
        <v>0</v>
      </c>
      <c r="J1380" s="1" t="s">
        <v>258</v>
      </c>
      <c r="K1380" s="1" t="s">
        <v>259</v>
      </c>
      <c r="L1380" s="1">
        <v>0</v>
      </c>
      <c r="M1380" s="1">
        <v>1</v>
      </c>
      <c r="N1380" s="1">
        <v>5</v>
      </c>
      <c r="O1380" s="1">
        <v>13</v>
      </c>
      <c r="P1380" s="1">
        <v>51</v>
      </c>
      <c r="Q1380" s="16">
        <v>187.09856468023256</v>
      </c>
      <c r="R1380" s="21">
        <v>7.4809866360358441</v>
      </c>
      <c r="S1380" s="21">
        <v>13.974207339776118</v>
      </c>
      <c r="T1380" s="21">
        <v>6.493220703740274</v>
      </c>
      <c r="U1380" s="21">
        <v>0.51314195705853638</v>
      </c>
      <c r="V1380" s="21">
        <v>3.4123778494328949</v>
      </c>
      <c r="W1380" s="21">
        <v>2.8992358923743584</v>
      </c>
      <c r="X1380" s="13" t="s">
        <v>22</v>
      </c>
      <c r="Y13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0" s="1">
        <v>41.522271000000003</v>
      </c>
      <c r="AA1380" s="1">
        <v>-81.651942000000005</v>
      </c>
      <c r="AB1380" s="1">
        <v>0</v>
      </c>
      <c r="AC1380" s="1">
        <v>0</v>
      </c>
    </row>
    <row r="1381" spans="1:29" x14ac:dyDescent="0.25">
      <c r="A1381" s="13">
        <v>443</v>
      </c>
      <c r="B1381" s="22" t="s">
        <v>4937</v>
      </c>
      <c r="C1381" s="17">
        <v>8</v>
      </c>
      <c r="D1381" s="1" t="s">
        <v>787</v>
      </c>
      <c r="E1381" s="1" t="s">
        <v>3894</v>
      </c>
      <c r="F1381" s="1" t="s">
        <v>3895</v>
      </c>
      <c r="G1381" s="1" t="s">
        <v>3923</v>
      </c>
      <c r="H1381" s="1">
        <v>32.4</v>
      </c>
      <c r="I1381" s="1">
        <v>32.9</v>
      </c>
      <c r="J1381" s="1" t="s">
        <v>3190</v>
      </c>
      <c r="K1381" s="1" t="s">
        <v>4980</v>
      </c>
      <c r="L1381" s="1">
        <v>0</v>
      </c>
      <c r="M1381" s="1">
        <v>0</v>
      </c>
      <c r="N1381" s="1">
        <v>6</v>
      </c>
      <c r="O1381" s="1">
        <v>8</v>
      </c>
      <c r="P1381" s="1">
        <v>21</v>
      </c>
      <c r="Q1381" s="16">
        <v>95.78125</v>
      </c>
      <c r="R1381" s="21">
        <v>0.84095390218961596</v>
      </c>
      <c r="S1381" s="21">
        <v>13.904540763311008</v>
      </c>
      <c r="T1381" s="21">
        <v>13.063586861121392</v>
      </c>
      <c r="U1381" s="21">
        <v>6.3435375440356448E-2</v>
      </c>
      <c r="V1381" s="21">
        <v>3.411679533192796</v>
      </c>
      <c r="W1381" s="21">
        <v>3.3482441577524398</v>
      </c>
      <c r="X1381" s="13" t="s">
        <v>2351</v>
      </c>
      <c r="Y13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1" s="1">
        <v>39.259348252499997</v>
      </c>
      <c r="AA1381" s="1">
        <v>-84.3356780668</v>
      </c>
      <c r="AB1381" s="1">
        <v>39.254350519799999</v>
      </c>
      <c r="AC1381" s="1">
        <v>-84.3289092216</v>
      </c>
    </row>
    <row r="1382" spans="1:29" x14ac:dyDescent="0.25">
      <c r="A1382" s="13">
        <v>444</v>
      </c>
      <c r="B1382" s="22" t="s">
        <v>4937</v>
      </c>
      <c r="C1382" s="17">
        <v>7</v>
      </c>
      <c r="D1382" s="1" t="s">
        <v>3196</v>
      </c>
      <c r="E1382" s="1" t="s">
        <v>4505</v>
      </c>
      <c r="F1382" s="1" t="s">
        <v>4506</v>
      </c>
      <c r="G1382" s="1" t="s">
        <v>3918</v>
      </c>
      <c r="H1382" s="1">
        <v>8.4</v>
      </c>
      <c r="I1382" s="1">
        <v>8.9</v>
      </c>
      <c r="J1382" s="1" t="s">
        <v>3190</v>
      </c>
      <c r="K1382" s="1" t="s">
        <v>4985</v>
      </c>
      <c r="L1382" s="1">
        <v>0</v>
      </c>
      <c r="M1382" s="1">
        <v>0</v>
      </c>
      <c r="N1382" s="1">
        <v>10</v>
      </c>
      <c r="O1382" s="1">
        <v>6</v>
      </c>
      <c r="P1382" s="1">
        <v>39</v>
      </c>
      <c r="Q1382" s="16">
        <v>131.09375</v>
      </c>
      <c r="R1382" s="21">
        <v>1.0542216157936688</v>
      </c>
      <c r="S1382" s="21">
        <v>22.117978768267495</v>
      </c>
      <c r="T1382" s="21">
        <v>21.063757152473826</v>
      </c>
      <c r="U1382" s="21">
        <v>6.8667487763849233E-2</v>
      </c>
      <c r="V1382" s="21">
        <v>3.4109606374477957</v>
      </c>
      <c r="W1382" s="21">
        <v>3.3422931496839463</v>
      </c>
      <c r="X1382" s="13" t="s">
        <v>2351</v>
      </c>
      <c r="Y13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2" s="1">
        <v>39.706020865600003</v>
      </c>
      <c r="AA1382" s="1">
        <v>-84.228974789399999</v>
      </c>
      <c r="AB1382" s="1">
        <v>39.712725723399998</v>
      </c>
      <c r="AC1382" s="1">
        <v>-84.2262222831</v>
      </c>
    </row>
    <row r="1383" spans="1:29" x14ac:dyDescent="0.25">
      <c r="A1383" s="13">
        <v>444</v>
      </c>
      <c r="B1383" s="22" t="s">
        <v>3197</v>
      </c>
      <c r="C1383" s="17">
        <v>12</v>
      </c>
      <c r="D1383" s="1" t="s">
        <v>785</v>
      </c>
      <c r="E1383" s="1" t="s">
        <v>1249</v>
      </c>
      <c r="F1383" s="1" t="s">
        <v>5562</v>
      </c>
      <c r="G1383" s="1" t="s">
        <v>708</v>
      </c>
      <c r="H1383" s="21">
        <v>3.6239999999961583</v>
      </c>
      <c r="I1383" s="21">
        <v>0</v>
      </c>
      <c r="J1383" s="1" t="s">
        <v>258</v>
      </c>
      <c r="K1383" s="1" t="s">
        <v>259</v>
      </c>
      <c r="L1383" s="1">
        <v>0</v>
      </c>
      <c r="M1383" s="1">
        <v>0</v>
      </c>
      <c r="N1383" s="1">
        <v>11</v>
      </c>
      <c r="O1383" s="1">
        <v>8</v>
      </c>
      <c r="P1383" s="1">
        <v>23</v>
      </c>
      <c r="Q1383" s="16">
        <v>130.515625</v>
      </c>
      <c r="R1383" s="21">
        <v>7.4228767188661973</v>
      </c>
      <c r="S1383" s="21">
        <v>8.3961038397929144</v>
      </c>
      <c r="T1383" s="21">
        <v>0.97322712092671715</v>
      </c>
      <c r="U1383" s="21">
        <v>0.50915603406847176</v>
      </c>
      <c r="V1383" s="21">
        <v>3.4092303765497003</v>
      </c>
      <c r="W1383" s="21">
        <v>2.9000743424812283</v>
      </c>
      <c r="X1383" s="13" t="s">
        <v>22</v>
      </c>
      <c r="Y13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3" s="1">
        <v>41.500526999999998</v>
      </c>
      <c r="AA1383" s="1">
        <v>-81.651756000000006</v>
      </c>
      <c r="AB1383" s="1">
        <v>0</v>
      </c>
      <c r="AC1383" s="1">
        <v>0</v>
      </c>
    </row>
    <row r="1384" spans="1:29" x14ac:dyDescent="0.25">
      <c r="A1384" s="13">
        <v>128</v>
      </c>
      <c r="B1384" s="22" t="s">
        <v>3201</v>
      </c>
      <c r="C1384" s="17">
        <v>6</v>
      </c>
      <c r="D1384" s="1" t="s">
        <v>799</v>
      </c>
      <c r="E1384" s="1" t="s">
        <v>1976</v>
      </c>
      <c r="F1384" s="1" t="s">
        <v>3244</v>
      </c>
      <c r="G1384" s="1" t="s">
        <v>1468</v>
      </c>
      <c r="H1384" s="21">
        <v>1.114000000001397</v>
      </c>
      <c r="I1384" s="21">
        <v>0</v>
      </c>
      <c r="J1384" s="1" t="s">
        <v>258</v>
      </c>
      <c r="K1384" s="1" t="s">
        <v>259</v>
      </c>
      <c r="L1384" s="1">
        <v>0</v>
      </c>
      <c r="M1384" s="1">
        <v>1</v>
      </c>
      <c r="N1384" s="1">
        <v>6</v>
      </c>
      <c r="O1384" s="1">
        <v>11</v>
      </c>
      <c r="P1384" s="1">
        <v>21</v>
      </c>
      <c r="Q1384" s="16">
        <v>154.77043968023256</v>
      </c>
      <c r="R1384" s="21">
        <v>14.237237273481524</v>
      </c>
      <c r="S1384" s="21">
        <v>7.8406306845060465</v>
      </c>
      <c r="T1384" s="21">
        <v>-6.3966065889754775</v>
      </c>
      <c r="U1384" s="21">
        <v>0.99364771113806627</v>
      </c>
      <c r="V1384" s="21">
        <v>3.4080198269050799</v>
      </c>
      <c r="W1384" s="21">
        <v>2.4143721157670135</v>
      </c>
      <c r="X1384" s="13" t="s">
        <v>22</v>
      </c>
      <c r="Y13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4" s="1">
        <v>40.152838000000003</v>
      </c>
      <c r="AA1384" s="1">
        <v>-83.018169</v>
      </c>
      <c r="AB1384" s="1">
        <v>0</v>
      </c>
      <c r="AC1384" s="1">
        <v>0</v>
      </c>
    </row>
    <row r="1385" spans="1:29" x14ac:dyDescent="0.25">
      <c r="A1385" s="13">
        <v>297</v>
      </c>
      <c r="B1385" s="22" t="s">
        <v>4966</v>
      </c>
      <c r="C1385" s="17">
        <v>12</v>
      </c>
      <c r="D1385" s="1" t="s">
        <v>785</v>
      </c>
      <c r="E1385" s="1" t="s">
        <v>4200</v>
      </c>
      <c r="F1385" s="1" t="s">
        <v>3936</v>
      </c>
      <c r="G1385" s="1" t="s">
        <v>3702</v>
      </c>
      <c r="H1385" s="1">
        <v>9.6999999999999993</v>
      </c>
      <c r="I1385" s="1">
        <v>10.199999999999999</v>
      </c>
      <c r="J1385" s="1" t="s">
        <v>3190</v>
      </c>
      <c r="K1385" s="1" t="s">
        <v>4982</v>
      </c>
      <c r="L1385" s="1">
        <v>0</v>
      </c>
      <c r="M1385" s="1">
        <v>2</v>
      </c>
      <c r="N1385" s="1">
        <v>6</v>
      </c>
      <c r="O1385" s="1">
        <v>10</v>
      </c>
      <c r="P1385" s="1">
        <v>27</v>
      </c>
      <c r="Q1385" s="16">
        <v>202.00962936046511</v>
      </c>
      <c r="R1385" s="21">
        <v>0.55484601976883097</v>
      </c>
      <c r="S1385" s="21">
        <v>16.135247833040658</v>
      </c>
      <c r="T1385" s="21">
        <v>15.580401813271827</v>
      </c>
      <c r="U1385" s="21">
        <v>3.1103952653532187E-2</v>
      </c>
      <c r="V1385" s="21">
        <v>3.4046106228637192</v>
      </c>
      <c r="W1385" s="21">
        <v>3.3735066702101868</v>
      </c>
      <c r="X1385" s="13" t="s">
        <v>2351</v>
      </c>
      <c r="Y13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5" s="1">
        <v>41.4644986534</v>
      </c>
      <c r="AA1385" s="1">
        <v>-81.518739115100004</v>
      </c>
      <c r="AB1385" s="1">
        <v>41.464477373900003</v>
      </c>
      <c r="AC1385" s="1">
        <v>-81.509114298300005</v>
      </c>
    </row>
    <row r="1386" spans="1:29" x14ac:dyDescent="0.25">
      <c r="A1386" s="13">
        <v>298</v>
      </c>
      <c r="B1386" s="22" t="s">
        <v>4966</v>
      </c>
      <c r="C1386" s="17">
        <v>12</v>
      </c>
      <c r="D1386" s="1" t="s">
        <v>785</v>
      </c>
      <c r="E1386" s="1" t="s">
        <v>4201</v>
      </c>
      <c r="F1386" s="1" t="s">
        <v>4202</v>
      </c>
      <c r="G1386" s="1" t="s">
        <v>4441</v>
      </c>
      <c r="H1386" s="1">
        <v>0</v>
      </c>
      <c r="I1386" s="1">
        <v>0.5</v>
      </c>
      <c r="J1386" s="1" t="s">
        <v>3190</v>
      </c>
      <c r="K1386" s="1" t="s">
        <v>4982</v>
      </c>
      <c r="L1386" s="1">
        <v>0</v>
      </c>
      <c r="M1386" s="1">
        <v>0</v>
      </c>
      <c r="N1386" s="1">
        <v>8</v>
      </c>
      <c r="O1386" s="1">
        <v>17</v>
      </c>
      <c r="P1386" s="1">
        <v>49</v>
      </c>
      <c r="Q1386" s="16">
        <v>176.8125</v>
      </c>
      <c r="R1386" s="21">
        <v>0.29649926704487028</v>
      </c>
      <c r="S1386" s="21">
        <v>27.791496046457482</v>
      </c>
      <c r="T1386" s="21">
        <v>27.494996779412613</v>
      </c>
      <c r="U1386" s="21">
        <v>1.6646782555809789E-2</v>
      </c>
      <c r="V1386" s="21">
        <v>3.4023891717724069</v>
      </c>
      <c r="W1386" s="21">
        <v>3.3857423892165972</v>
      </c>
      <c r="X1386" s="13" t="s">
        <v>2351</v>
      </c>
      <c r="Y13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6" s="1">
        <v>41.466697381000003</v>
      </c>
      <c r="AA1386" s="1">
        <v>-81.754156307599999</v>
      </c>
      <c r="AB1386" s="1">
        <v>41.464348194300001</v>
      </c>
      <c r="AC1386" s="1">
        <v>-81.745071461899997</v>
      </c>
    </row>
    <row r="1387" spans="1:29" x14ac:dyDescent="0.25">
      <c r="A1387" s="13">
        <v>299</v>
      </c>
      <c r="B1387" s="22" t="s">
        <v>4966</v>
      </c>
      <c r="C1387" s="17">
        <v>12</v>
      </c>
      <c r="D1387" s="1" t="s">
        <v>794</v>
      </c>
      <c r="E1387" s="1" t="s">
        <v>3978</v>
      </c>
      <c r="F1387" s="1" t="s">
        <v>3979</v>
      </c>
      <c r="G1387" s="1" t="s">
        <v>3712</v>
      </c>
      <c r="H1387" s="1">
        <v>5</v>
      </c>
      <c r="I1387" s="1">
        <v>5.5</v>
      </c>
      <c r="J1387" s="1" t="s">
        <v>3190</v>
      </c>
      <c r="K1387" s="1" t="s">
        <v>4981</v>
      </c>
      <c r="L1387" s="1">
        <v>0</v>
      </c>
      <c r="M1387" s="1">
        <v>1</v>
      </c>
      <c r="N1387" s="1">
        <v>2</v>
      </c>
      <c r="O1387" s="1">
        <v>6</v>
      </c>
      <c r="P1387" s="1">
        <v>22</v>
      </c>
      <c r="Q1387" s="16">
        <v>107.39543968023256</v>
      </c>
      <c r="R1387" s="21">
        <v>2.1795654304843812</v>
      </c>
      <c r="S1387" s="21">
        <v>12.848511724018339</v>
      </c>
      <c r="T1387" s="21">
        <v>10.668946293533958</v>
      </c>
      <c r="U1387" s="21">
        <v>0.131141205956009</v>
      </c>
      <c r="V1387" s="21">
        <v>3.4011863212368074</v>
      </c>
      <c r="W1387" s="21">
        <v>3.2700451152807983</v>
      </c>
      <c r="X1387" s="13" t="s">
        <v>2351</v>
      </c>
      <c r="Y13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7" s="1">
        <v>41.6518601131</v>
      </c>
      <c r="AA1387" s="1">
        <v>-81.411228404100001</v>
      </c>
      <c r="AB1387" s="1">
        <v>41.655253982200001</v>
      </c>
      <c r="AC1387" s="1">
        <v>-81.402820437200006</v>
      </c>
    </row>
    <row r="1388" spans="1:29" x14ac:dyDescent="0.25">
      <c r="A1388" s="13">
        <v>300</v>
      </c>
      <c r="B1388" s="22" t="s">
        <v>4966</v>
      </c>
      <c r="C1388" s="17">
        <v>12</v>
      </c>
      <c r="D1388" s="1" t="s">
        <v>794</v>
      </c>
      <c r="E1388" s="1" t="s">
        <v>3978</v>
      </c>
      <c r="F1388" s="1" t="s">
        <v>3979</v>
      </c>
      <c r="G1388" s="1" t="s">
        <v>3712</v>
      </c>
      <c r="H1388" s="1">
        <v>0.8</v>
      </c>
      <c r="I1388" s="1">
        <v>1.3</v>
      </c>
      <c r="J1388" s="1" t="s">
        <v>3190</v>
      </c>
      <c r="K1388" s="1" t="s">
        <v>4981</v>
      </c>
      <c r="L1388" s="1">
        <v>0</v>
      </c>
      <c r="M1388" s="1">
        <v>1</v>
      </c>
      <c r="N1388" s="1">
        <v>2</v>
      </c>
      <c r="O1388" s="1">
        <v>6</v>
      </c>
      <c r="P1388" s="1">
        <v>14</v>
      </c>
      <c r="Q1388" s="16">
        <v>99.395439680232556</v>
      </c>
      <c r="R1388" s="21">
        <v>2.1795654304843812</v>
      </c>
      <c r="S1388" s="21">
        <v>9.5343824290526022</v>
      </c>
      <c r="T1388" s="21">
        <v>7.3548169985682215</v>
      </c>
      <c r="U1388" s="21">
        <v>0.131141205956009</v>
      </c>
      <c r="V1388" s="21">
        <v>3.4011863212368074</v>
      </c>
      <c r="W1388" s="21">
        <v>3.2700451152807983</v>
      </c>
      <c r="X1388" s="13" t="s">
        <v>2351</v>
      </c>
      <c r="Y13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8" s="1">
        <v>41.616062380000002</v>
      </c>
      <c r="AA1388" s="1">
        <v>-81.476404726300004</v>
      </c>
      <c r="AB1388" s="1">
        <v>41.619777572099999</v>
      </c>
      <c r="AC1388" s="1">
        <v>-81.468148617799997</v>
      </c>
    </row>
    <row r="1389" spans="1:29" x14ac:dyDescent="0.25">
      <c r="A1389" s="13">
        <v>445</v>
      </c>
      <c r="B1389" s="22" t="s">
        <v>3197</v>
      </c>
      <c r="C1389" s="17">
        <v>4</v>
      </c>
      <c r="D1389" s="1" t="s">
        <v>795</v>
      </c>
      <c r="E1389" s="1" t="s">
        <v>1250</v>
      </c>
      <c r="F1389" s="1" t="s">
        <v>5778</v>
      </c>
      <c r="G1389" s="1" t="s">
        <v>709</v>
      </c>
      <c r="H1389" s="21">
        <v>9.0850000000064028</v>
      </c>
      <c r="I1389" s="21">
        <v>0</v>
      </c>
      <c r="J1389" s="1" t="s">
        <v>258</v>
      </c>
      <c r="K1389" s="1" t="s">
        <v>259</v>
      </c>
      <c r="L1389" s="1">
        <v>0</v>
      </c>
      <c r="M1389" s="1">
        <v>0</v>
      </c>
      <c r="N1389" s="1">
        <v>13</v>
      </c>
      <c r="O1389" s="1">
        <v>7</v>
      </c>
      <c r="P1389" s="1">
        <v>47</v>
      </c>
      <c r="Q1389" s="16">
        <v>163.171875</v>
      </c>
      <c r="R1389" s="21">
        <v>6.6651150224809559</v>
      </c>
      <c r="S1389" s="21">
        <v>12.780412054510407</v>
      </c>
      <c r="T1389" s="21">
        <v>6.1152970320294511</v>
      </c>
      <c r="U1389" s="21">
        <v>0.45717902371076252</v>
      </c>
      <c r="V1389" s="21">
        <v>3.4006785593644979</v>
      </c>
      <c r="W1389" s="21">
        <v>2.9434995356537352</v>
      </c>
      <c r="X1389" s="13" t="s">
        <v>22</v>
      </c>
      <c r="Y13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89" s="1">
        <v>41.159460000000003</v>
      </c>
      <c r="AA1389" s="1">
        <v>-81.440354999999997</v>
      </c>
      <c r="AB1389" s="1">
        <v>0</v>
      </c>
      <c r="AC1389" s="1">
        <v>0</v>
      </c>
    </row>
    <row r="1390" spans="1:29" x14ac:dyDescent="0.25">
      <c r="A1390" s="13">
        <v>446</v>
      </c>
      <c r="B1390" s="22" t="s">
        <v>3197</v>
      </c>
      <c r="C1390" s="17">
        <v>6</v>
      </c>
      <c r="D1390" s="1" t="s">
        <v>784</v>
      </c>
      <c r="E1390" s="1" t="s">
        <v>1251</v>
      </c>
      <c r="F1390" s="1" t="s">
        <v>5779</v>
      </c>
      <c r="G1390" s="1" t="s">
        <v>710</v>
      </c>
      <c r="H1390" s="21">
        <v>9.0739999999932479</v>
      </c>
      <c r="I1390" s="21">
        <v>0</v>
      </c>
      <c r="J1390" s="1" t="s">
        <v>258</v>
      </c>
      <c r="K1390" s="1" t="s">
        <v>259</v>
      </c>
      <c r="L1390" s="1">
        <v>0</v>
      </c>
      <c r="M1390" s="1">
        <v>0</v>
      </c>
      <c r="N1390" s="1">
        <v>8</v>
      </c>
      <c r="O1390" s="1">
        <v>9</v>
      </c>
      <c r="P1390" s="1">
        <v>41</v>
      </c>
      <c r="Q1390" s="16">
        <v>133.3125</v>
      </c>
      <c r="R1390" s="21">
        <v>5.7428274299562529</v>
      </c>
      <c r="S1390" s="21">
        <v>13.661599955998714</v>
      </c>
      <c r="T1390" s="21">
        <v>7.9187725260424608</v>
      </c>
      <c r="U1390" s="21">
        <v>0.39391671845289433</v>
      </c>
      <c r="V1390" s="21">
        <v>3.3997281197967957</v>
      </c>
      <c r="W1390" s="21">
        <v>3.0058114013439012</v>
      </c>
      <c r="X1390" s="13" t="s">
        <v>2351</v>
      </c>
      <c r="Y13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0" s="1">
        <v>39.934592000000002</v>
      </c>
      <c r="AA1390" s="1">
        <v>-82.964421000000002</v>
      </c>
      <c r="AB1390" s="1">
        <v>0</v>
      </c>
      <c r="AC1390" s="1">
        <v>0</v>
      </c>
    </row>
    <row r="1391" spans="1:29" x14ac:dyDescent="0.25">
      <c r="A1391" s="13">
        <v>447</v>
      </c>
      <c r="B1391" s="22" t="s">
        <v>3197</v>
      </c>
      <c r="C1391" s="17">
        <v>7</v>
      </c>
      <c r="D1391" s="1" t="s">
        <v>3196</v>
      </c>
      <c r="E1391" s="1" t="s">
        <v>1252</v>
      </c>
      <c r="F1391" s="1" t="s">
        <v>5277</v>
      </c>
      <c r="G1391" s="1" t="s">
        <v>711</v>
      </c>
      <c r="H1391" s="21">
        <v>7</v>
      </c>
      <c r="I1391" s="21">
        <v>0</v>
      </c>
      <c r="J1391" s="1" t="s">
        <v>258</v>
      </c>
      <c r="K1391" s="1" t="s">
        <v>259</v>
      </c>
      <c r="L1391" s="1">
        <v>0</v>
      </c>
      <c r="M1391" s="1">
        <v>0</v>
      </c>
      <c r="N1391" s="1">
        <v>14</v>
      </c>
      <c r="O1391" s="1">
        <v>5</v>
      </c>
      <c r="P1391" s="1">
        <v>37</v>
      </c>
      <c r="Q1391" s="16">
        <v>150.84375</v>
      </c>
      <c r="R1391" s="21">
        <v>6.7502168988050553</v>
      </c>
      <c r="S1391" s="21">
        <v>11.294284791216661</v>
      </c>
      <c r="T1391" s="21">
        <v>4.544067892411606</v>
      </c>
      <c r="U1391" s="21">
        <v>0.46301640125077137</v>
      </c>
      <c r="V1391" s="21">
        <v>3.3993203069707909</v>
      </c>
      <c r="W1391" s="21">
        <v>2.9363039057200195</v>
      </c>
      <c r="X1391" s="13" t="s">
        <v>22</v>
      </c>
      <c r="Y13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1" s="1">
        <v>39.687044</v>
      </c>
      <c r="AA1391" s="1">
        <v>-84.220723000000007</v>
      </c>
      <c r="AB1391" s="1">
        <v>0</v>
      </c>
      <c r="AC1391" s="1">
        <v>0</v>
      </c>
    </row>
    <row r="1392" spans="1:29" x14ac:dyDescent="0.25">
      <c r="A1392" s="13">
        <v>445</v>
      </c>
      <c r="B1392" s="22" t="s">
        <v>4937</v>
      </c>
      <c r="C1392" s="17">
        <v>8</v>
      </c>
      <c r="D1392" s="1" t="s">
        <v>787</v>
      </c>
      <c r="E1392" s="1" t="s">
        <v>4510</v>
      </c>
      <c r="F1392" s="1" t="s">
        <v>4511</v>
      </c>
      <c r="G1392" s="1" t="s">
        <v>3917</v>
      </c>
      <c r="H1392" s="1">
        <v>3.9</v>
      </c>
      <c r="I1392" s="1">
        <v>4.4000000000000004</v>
      </c>
      <c r="J1392" s="1" t="s">
        <v>3190</v>
      </c>
      <c r="K1392" s="1" t="s">
        <v>4987</v>
      </c>
      <c r="L1392" s="1">
        <v>0</v>
      </c>
      <c r="M1392" s="1">
        <v>0</v>
      </c>
      <c r="N1392" s="1">
        <v>5</v>
      </c>
      <c r="O1392" s="1">
        <v>4</v>
      </c>
      <c r="P1392" s="1">
        <v>27</v>
      </c>
      <c r="Q1392" s="16">
        <v>77.484375</v>
      </c>
      <c r="R1392" s="21">
        <v>1.1455286406254392</v>
      </c>
      <c r="S1392" s="21">
        <v>14.664928298125954</v>
      </c>
      <c r="T1392" s="21">
        <v>13.519399657500514</v>
      </c>
      <c r="U1392" s="21">
        <v>8.8461457397097015E-2</v>
      </c>
      <c r="V1392" s="21">
        <v>3.3981115913853102</v>
      </c>
      <c r="W1392" s="21">
        <v>3.3096501339882129</v>
      </c>
      <c r="X1392" s="13" t="s">
        <v>2351</v>
      </c>
      <c r="Y13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2" s="1">
        <v>39.135659644699999</v>
      </c>
      <c r="AA1392" s="1">
        <v>-84.492018365099995</v>
      </c>
      <c r="AB1392" s="1">
        <v>39.1399400914</v>
      </c>
      <c r="AC1392" s="1">
        <v>-84.484577235100005</v>
      </c>
    </row>
    <row r="1393" spans="1:29" x14ac:dyDescent="0.25">
      <c r="A1393" s="13">
        <v>446</v>
      </c>
      <c r="B1393" s="22" t="s">
        <v>4937</v>
      </c>
      <c r="C1393" s="17">
        <v>7</v>
      </c>
      <c r="D1393" s="1" t="s">
        <v>3196</v>
      </c>
      <c r="E1393" s="1" t="s">
        <v>4505</v>
      </c>
      <c r="F1393" s="1" t="s">
        <v>4506</v>
      </c>
      <c r="G1393" s="1" t="s">
        <v>3918</v>
      </c>
      <c r="H1393" s="1">
        <v>19.8</v>
      </c>
      <c r="I1393" s="1">
        <v>20.3</v>
      </c>
      <c r="J1393" s="1" t="s">
        <v>3190</v>
      </c>
      <c r="K1393" s="1" t="s">
        <v>4985</v>
      </c>
      <c r="L1393" s="1">
        <v>0</v>
      </c>
      <c r="M1393" s="1">
        <v>1</v>
      </c>
      <c r="N1393" s="1">
        <v>9</v>
      </c>
      <c r="O1393" s="1">
        <v>4</v>
      </c>
      <c r="P1393" s="1">
        <v>41</v>
      </c>
      <c r="Q1393" s="16">
        <v>163.34856468023256</v>
      </c>
      <c r="R1393" s="21">
        <v>1.148943491372753</v>
      </c>
      <c r="S1393" s="21">
        <v>24.60294802456886</v>
      </c>
      <c r="T1393" s="21">
        <v>23.454004533196109</v>
      </c>
      <c r="U1393" s="21">
        <v>7.7502687897108347E-2</v>
      </c>
      <c r="V1393" s="21">
        <v>3.3972410557926191</v>
      </c>
      <c r="W1393" s="21">
        <v>3.3197383678955106</v>
      </c>
      <c r="X1393" s="13" t="s">
        <v>2351</v>
      </c>
      <c r="Y13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3" s="1">
        <v>39.8566689827</v>
      </c>
      <c r="AA1393" s="1">
        <v>-84.189686402800007</v>
      </c>
      <c r="AB1393" s="1">
        <v>39.863901216599999</v>
      </c>
      <c r="AC1393" s="1">
        <v>-84.189057244300002</v>
      </c>
    </row>
    <row r="1394" spans="1:29" x14ac:dyDescent="0.25">
      <c r="A1394" s="13">
        <v>129</v>
      </c>
      <c r="B1394" s="22" t="s">
        <v>3201</v>
      </c>
      <c r="C1394" s="17">
        <v>6</v>
      </c>
      <c r="D1394" s="1" t="s">
        <v>784</v>
      </c>
      <c r="E1394" s="1" t="s">
        <v>1977</v>
      </c>
      <c r="F1394" s="1" t="s">
        <v>5333</v>
      </c>
      <c r="G1394" s="1" t="s">
        <v>1469</v>
      </c>
      <c r="H1394" s="21">
        <v>4.1180000000022119</v>
      </c>
      <c r="I1394" s="21">
        <v>0</v>
      </c>
      <c r="J1394" s="1" t="s">
        <v>258</v>
      </c>
      <c r="K1394" s="1" t="s">
        <v>259</v>
      </c>
      <c r="L1394" s="1">
        <v>0</v>
      </c>
      <c r="M1394" s="1">
        <v>3</v>
      </c>
      <c r="N1394" s="1">
        <v>13</v>
      </c>
      <c r="O1394" s="1">
        <v>5</v>
      </c>
      <c r="P1394" s="1">
        <v>28</v>
      </c>
      <c r="Q1394" s="16">
        <v>272.32694404069764</v>
      </c>
      <c r="R1394" s="21">
        <v>4.5557848997855688</v>
      </c>
      <c r="S1394" s="21">
        <v>9.797073983093183</v>
      </c>
      <c r="T1394" s="21">
        <v>5.2412890833076142</v>
      </c>
      <c r="U1394" s="21">
        <v>0.31795812285442904</v>
      </c>
      <c r="V1394" s="21">
        <v>3.396830885085778</v>
      </c>
      <c r="W1394" s="21">
        <v>3.0788727622313488</v>
      </c>
      <c r="X1394" s="13" t="s">
        <v>2351</v>
      </c>
      <c r="Y13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4" s="1">
        <v>39.890185000000002</v>
      </c>
      <c r="AA1394" s="1">
        <v>-82.862920000000003</v>
      </c>
      <c r="AB1394" s="1">
        <v>0</v>
      </c>
      <c r="AC1394" s="1">
        <v>0</v>
      </c>
    </row>
    <row r="1395" spans="1:29" x14ac:dyDescent="0.25">
      <c r="A1395" s="13">
        <v>130</v>
      </c>
      <c r="B1395" s="22" t="s">
        <v>3201</v>
      </c>
      <c r="C1395" s="17">
        <v>7</v>
      </c>
      <c r="D1395" s="1" t="s">
        <v>3196</v>
      </c>
      <c r="E1395" s="1" t="s">
        <v>1978</v>
      </c>
      <c r="F1395" s="1" t="s">
        <v>5334</v>
      </c>
      <c r="G1395" s="1" t="s">
        <v>1470</v>
      </c>
      <c r="H1395" s="21">
        <v>0.95399999999790452</v>
      </c>
      <c r="I1395" s="21">
        <v>0</v>
      </c>
      <c r="J1395" s="1" t="s">
        <v>258</v>
      </c>
      <c r="K1395" s="1" t="s">
        <v>259</v>
      </c>
      <c r="L1395" s="1">
        <v>0</v>
      </c>
      <c r="M1395" s="1">
        <v>1</v>
      </c>
      <c r="N1395" s="1">
        <v>7</v>
      </c>
      <c r="O1395" s="1">
        <v>11</v>
      </c>
      <c r="P1395" s="1">
        <v>45</v>
      </c>
      <c r="Q1395" s="16">
        <v>185.31731468023256</v>
      </c>
      <c r="R1395" s="21">
        <v>8.2904715779894964</v>
      </c>
      <c r="S1395" s="21">
        <v>12.781479755118818</v>
      </c>
      <c r="T1395" s="21">
        <v>4.4910081771293218</v>
      </c>
      <c r="U1395" s="21">
        <v>0.5786100174833998</v>
      </c>
      <c r="V1395" s="21">
        <v>3.3908597736524397</v>
      </c>
      <c r="W1395" s="21">
        <v>2.8122497561690398</v>
      </c>
      <c r="X1395" s="13" t="s">
        <v>22</v>
      </c>
      <c r="Y13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5" s="1">
        <v>39.634511000000003</v>
      </c>
      <c r="AA1395" s="1">
        <v>-84.212676000000002</v>
      </c>
      <c r="AB1395" s="1">
        <v>0</v>
      </c>
      <c r="AC1395" s="1">
        <v>0</v>
      </c>
    </row>
    <row r="1396" spans="1:29" x14ac:dyDescent="0.25">
      <c r="A1396" s="13">
        <v>448</v>
      </c>
      <c r="B1396" s="22" t="s">
        <v>3197</v>
      </c>
      <c r="C1396" s="17">
        <v>12</v>
      </c>
      <c r="D1396" s="1" t="s">
        <v>785</v>
      </c>
      <c r="E1396" s="1" t="s">
        <v>1253</v>
      </c>
      <c r="F1396" s="1" t="s">
        <v>5780</v>
      </c>
      <c r="G1396" s="1" t="s">
        <v>712</v>
      </c>
      <c r="H1396" s="21">
        <v>2.2920000000012806</v>
      </c>
      <c r="I1396" s="21">
        <v>0</v>
      </c>
      <c r="J1396" s="1" t="s">
        <v>258</v>
      </c>
      <c r="K1396" s="1" t="s">
        <v>259</v>
      </c>
      <c r="L1396" s="1">
        <v>0</v>
      </c>
      <c r="M1396" s="1">
        <v>1</v>
      </c>
      <c r="N1396" s="1">
        <v>13</v>
      </c>
      <c r="O1396" s="1">
        <v>6</v>
      </c>
      <c r="P1396" s="1">
        <v>31</v>
      </c>
      <c r="Q1396" s="16">
        <v>188.41106468023256</v>
      </c>
      <c r="R1396" s="21">
        <v>5.0019667548656299</v>
      </c>
      <c r="S1396" s="21">
        <v>10.169301254658723</v>
      </c>
      <c r="T1396" s="21">
        <v>5.1673344997930934</v>
      </c>
      <c r="U1396" s="21">
        <v>0.34309899677799499</v>
      </c>
      <c r="V1396" s="21">
        <v>3.3906181020220352</v>
      </c>
      <c r="W1396" s="21">
        <v>3.04751910524404</v>
      </c>
      <c r="X1396" s="13" t="s">
        <v>2351</v>
      </c>
      <c r="Y13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6" s="1">
        <v>41.541297999999998</v>
      </c>
      <c r="AA1396" s="1">
        <v>-81.597442999999998</v>
      </c>
      <c r="AB1396" s="1">
        <v>0</v>
      </c>
      <c r="AC1396" s="1">
        <v>0</v>
      </c>
    </row>
    <row r="1397" spans="1:29" x14ac:dyDescent="0.25">
      <c r="A1397" s="13">
        <v>447</v>
      </c>
      <c r="B1397" s="22" t="s">
        <v>4937</v>
      </c>
      <c r="C1397" s="17">
        <v>8</v>
      </c>
      <c r="D1397" s="1" t="s">
        <v>806</v>
      </c>
      <c r="E1397" s="1" t="s">
        <v>3856</v>
      </c>
      <c r="F1397" s="1" t="s">
        <v>3857</v>
      </c>
      <c r="G1397" s="1" t="s">
        <v>3917</v>
      </c>
      <c r="H1397" s="1">
        <v>2.6</v>
      </c>
      <c r="I1397" s="1">
        <v>3.1</v>
      </c>
      <c r="J1397" s="1" t="s">
        <v>3190</v>
      </c>
      <c r="K1397" s="1" t="s">
        <v>4987</v>
      </c>
      <c r="L1397" s="1">
        <v>0</v>
      </c>
      <c r="M1397" s="1">
        <v>1</v>
      </c>
      <c r="N1397" s="1">
        <v>5</v>
      </c>
      <c r="O1397" s="1">
        <v>3</v>
      </c>
      <c r="P1397" s="1">
        <v>13</v>
      </c>
      <c r="Q1397" s="16">
        <v>104.72356468023256</v>
      </c>
      <c r="R1397" s="21">
        <v>0.90980240910815846</v>
      </c>
      <c r="S1397" s="21">
        <v>8.8221735930864149</v>
      </c>
      <c r="T1397" s="21">
        <v>7.9123711839782569</v>
      </c>
      <c r="U1397" s="21">
        <v>8.5114629727628635E-2</v>
      </c>
      <c r="V1397" s="21">
        <v>3.3801454489567293</v>
      </c>
      <c r="W1397" s="21">
        <v>3.2950308192291007</v>
      </c>
      <c r="X1397" s="13" t="s">
        <v>2351</v>
      </c>
      <c r="Y13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7" s="1">
        <v>39.322366922699999</v>
      </c>
      <c r="AA1397" s="1">
        <v>-84.287555534399999</v>
      </c>
      <c r="AB1397" s="1">
        <v>39.329281818600002</v>
      </c>
      <c r="AC1397" s="1">
        <v>-84.284788470899997</v>
      </c>
    </row>
    <row r="1398" spans="1:29" x14ac:dyDescent="0.25">
      <c r="A1398" s="13">
        <v>131</v>
      </c>
      <c r="B1398" s="22" t="s">
        <v>3201</v>
      </c>
      <c r="C1398" s="17">
        <v>7</v>
      </c>
      <c r="D1398" s="1" t="s">
        <v>3196</v>
      </c>
      <c r="E1398" s="1" t="s">
        <v>1979</v>
      </c>
      <c r="F1398" s="1" t="s">
        <v>5335</v>
      </c>
      <c r="G1398" s="1" t="s">
        <v>1471</v>
      </c>
      <c r="H1398" s="21">
        <v>2.103000000002794</v>
      </c>
      <c r="I1398" s="21">
        <v>0</v>
      </c>
      <c r="J1398" s="1" t="s">
        <v>258</v>
      </c>
      <c r="K1398" s="1" t="s">
        <v>259</v>
      </c>
      <c r="L1398" s="1">
        <v>0</v>
      </c>
      <c r="M1398" s="1">
        <v>2</v>
      </c>
      <c r="N1398" s="1">
        <v>14</v>
      </c>
      <c r="O1398" s="1">
        <v>3</v>
      </c>
      <c r="P1398" s="1">
        <v>22</v>
      </c>
      <c r="Q1398" s="16">
        <v>218.32212936046511</v>
      </c>
      <c r="R1398" s="21">
        <v>7.8715511422692908</v>
      </c>
      <c r="S1398" s="21">
        <v>8.2296648178960687</v>
      </c>
      <c r="T1398" s="21">
        <v>0.35811367562677798</v>
      </c>
      <c r="U1398" s="21">
        <v>0.54937265042218808</v>
      </c>
      <c r="V1398" s="21">
        <v>3.3798955525954213</v>
      </c>
      <c r="W1398" s="21">
        <v>2.8305229021732332</v>
      </c>
      <c r="X1398" s="13" t="s">
        <v>22</v>
      </c>
      <c r="Y13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8" s="1">
        <v>39.614283999999998</v>
      </c>
      <c r="AA1398" s="1">
        <v>-84.198671000000004</v>
      </c>
      <c r="AB1398" s="1">
        <v>0</v>
      </c>
      <c r="AC1398" s="1">
        <v>0</v>
      </c>
    </row>
    <row r="1399" spans="1:29" x14ac:dyDescent="0.25">
      <c r="A1399" s="13">
        <v>449</v>
      </c>
      <c r="B1399" s="22" t="s">
        <v>3197</v>
      </c>
      <c r="C1399" s="17">
        <v>12</v>
      </c>
      <c r="D1399" s="1" t="s">
        <v>785</v>
      </c>
      <c r="E1399" s="1" t="s">
        <v>1254</v>
      </c>
      <c r="F1399" s="1" t="s">
        <v>5781</v>
      </c>
      <c r="G1399" s="1" t="s">
        <v>713</v>
      </c>
      <c r="H1399" s="21">
        <v>0.8730000000068685</v>
      </c>
      <c r="I1399" s="21">
        <v>0</v>
      </c>
      <c r="J1399" s="1" t="s">
        <v>258</v>
      </c>
      <c r="K1399" s="1" t="s">
        <v>259</v>
      </c>
      <c r="L1399" s="1">
        <v>0</v>
      </c>
      <c r="M1399" s="1">
        <v>3</v>
      </c>
      <c r="N1399" s="1">
        <v>4</v>
      </c>
      <c r="O1399" s="1">
        <v>12</v>
      </c>
      <c r="P1399" s="1">
        <v>80</v>
      </c>
      <c r="Q1399" s="16">
        <v>296.46756904069764</v>
      </c>
      <c r="R1399" s="21">
        <v>6.8307580932711653</v>
      </c>
      <c r="S1399" s="21">
        <v>19.7773666508402</v>
      </c>
      <c r="T1399" s="21">
        <v>12.946608557569036</v>
      </c>
      <c r="U1399" s="21">
        <v>0.4685409487687538</v>
      </c>
      <c r="V1399" s="21">
        <v>3.3795172518777159</v>
      </c>
      <c r="W1399" s="21">
        <v>2.9109763031089622</v>
      </c>
      <c r="X1399" s="13" t="s">
        <v>22</v>
      </c>
      <c r="Y13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399" s="1">
        <v>41.371912000000002</v>
      </c>
      <c r="AA1399" s="1">
        <v>-81.824781000000002</v>
      </c>
      <c r="AB1399" s="1">
        <v>0</v>
      </c>
      <c r="AC1399" s="1">
        <v>0</v>
      </c>
    </row>
    <row r="1400" spans="1:29" x14ac:dyDescent="0.25">
      <c r="A1400" s="13">
        <v>448</v>
      </c>
      <c r="B1400" s="22" t="s">
        <v>4937</v>
      </c>
      <c r="C1400" s="17">
        <v>6</v>
      </c>
      <c r="D1400" s="1" t="s">
        <v>784</v>
      </c>
      <c r="E1400" s="1" t="s">
        <v>4491</v>
      </c>
      <c r="F1400" s="1" t="s">
        <v>4512</v>
      </c>
      <c r="G1400" s="1" t="s">
        <v>4564</v>
      </c>
      <c r="H1400" s="1">
        <v>1</v>
      </c>
      <c r="I1400" s="1">
        <v>1.5</v>
      </c>
      <c r="J1400" s="1" t="s">
        <v>3190</v>
      </c>
      <c r="K1400" s="1" t="s">
        <v>4987</v>
      </c>
      <c r="L1400" s="1">
        <v>0</v>
      </c>
      <c r="M1400" s="1">
        <v>1</v>
      </c>
      <c r="N1400" s="1">
        <v>6</v>
      </c>
      <c r="O1400" s="1">
        <v>2</v>
      </c>
      <c r="P1400" s="1">
        <v>18</v>
      </c>
      <c r="Q1400" s="16">
        <v>111.83293968023256</v>
      </c>
      <c r="R1400" s="21">
        <v>1.0729081020993447</v>
      </c>
      <c r="S1400" s="21">
        <v>10.877607387779481</v>
      </c>
      <c r="T1400" s="21">
        <v>9.8046992856801367</v>
      </c>
      <c r="U1400" s="21">
        <v>8.8536900839759361E-2</v>
      </c>
      <c r="V1400" s="21">
        <v>3.3784198208809766</v>
      </c>
      <c r="W1400" s="21">
        <v>3.2898829200412174</v>
      </c>
      <c r="X1400" s="13" t="s">
        <v>2351</v>
      </c>
      <c r="Y14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0" s="1">
        <v>39.968846549600002</v>
      </c>
      <c r="AA1400" s="1">
        <v>-83.048825832899993</v>
      </c>
      <c r="AB1400" s="1">
        <v>39.966861936599997</v>
      </c>
      <c r="AC1400" s="1">
        <v>-83.039819187299997</v>
      </c>
    </row>
    <row r="1401" spans="1:29" x14ac:dyDescent="0.25">
      <c r="A1401" s="13">
        <v>449</v>
      </c>
      <c r="B1401" s="22" t="s">
        <v>4937</v>
      </c>
      <c r="C1401" s="17">
        <v>8</v>
      </c>
      <c r="D1401" s="1" t="s">
        <v>787</v>
      </c>
      <c r="E1401" s="1" t="s">
        <v>3894</v>
      </c>
      <c r="F1401" s="1" t="s">
        <v>3895</v>
      </c>
      <c r="G1401" s="1" t="s">
        <v>3923</v>
      </c>
      <c r="H1401" s="1">
        <v>34.5</v>
      </c>
      <c r="I1401" s="1">
        <v>35</v>
      </c>
      <c r="J1401" s="1" t="s">
        <v>3190</v>
      </c>
      <c r="K1401" s="1" t="s">
        <v>4988</v>
      </c>
      <c r="L1401" s="1">
        <v>0</v>
      </c>
      <c r="M1401" s="1">
        <v>0</v>
      </c>
      <c r="N1401" s="1">
        <v>7</v>
      </c>
      <c r="O1401" s="1">
        <v>6</v>
      </c>
      <c r="P1401" s="1">
        <v>26</v>
      </c>
      <c r="Q1401" s="16">
        <v>98.453125</v>
      </c>
      <c r="R1401" s="21">
        <v>0.96704868944811262</v>
      </c>
      <c r="S1401" s="21">
        <v>15.565530506212115</v>
      </c>
      <c r="T1401" s="21">
        <v>14.598481816764002</v>
      </c>
      <c r="U1401" s="21">
        <v>7.3349197127000193E-2</v>
      </c>
      <c r="V1401" s="21">
        <v>3.3771512173865923</v>
      </c>
      <c r="W1401" s="21">
        <v>3.3038020202595919</v>
      </c>
      <c r="X1401" s="13" t="s">
        <v>2351</v>
      </c>
      <c r="Y14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1" s="1">
        <v>39.244870455399997</v>
      </c>
      <c r="AA1401" s="1">
        <v>-84.303281972700006</v>
      </c>
      <c r="AB1401" s="1">
        <v>39.239033897299997</v>
      </c>
      <c r="AC1401" s="1">
        <v>-84.297745610700005</v>
      </c>
    </row>
    <row r="1402" spans="1:29" x14ac:dyDescent="0.25">
      <c r="A1402" s="13">
        <v>301</v>
      </c>
      <c r="B1402" s="22" t="s">
        <v>4966</v>
      </c>
      <c r="C1402" s="17">
        <v>4</v>
      </c>
      <c r="D1402" s="1" t="s">
        <v>795</v>
      </c>
      <c r="E1402" s="1" t="s">
        <v>3945</v>
      </c>
      <c r="F1402" s="1" t="s">
        <v>3986</v>
      </c>
      <c r="G1402" s="1" t="s">
        <v>4364</v>
      </c>
      <c r="H1402" s="1">
        <v>6.5</v>
      </c>
      <c r="I1402" s="1">
        <v>7</v>
      </c>
      <c r="J1402" s="1" t="s">
        <v>3190</v>
      </c>
      <c r="K1402" s="1" t="s">
        <v>4981</v>
      </c>
      <c r="L1402" s="1">
        <v>0</v>
      </c>
      <c r="M1402" s="1">
        <v>2</v>
      </c>
      <c r="N1402" s="1">
        <v>3</v>
      </c>
      <c r="O1402" s="1">
        <v>4</v>
      </c>
      <c r="P1402" s="1">
        <v>22</v>
      </c>
      <c r="Q1402" s="16">
        <v>150.74400436046511</v>
      </c>
      <c r="R1402" s="21">
        <v>2.1999323810385798</v>
      </c>
      <c r="S1402" s="21">
        <v>12.742420202344913</v>
      </c>
      <c r="T1402" s="21">
        <v>10.542487821306334</v>
      </c>
      <c r="U1402" s="21">
        <v>0.13249048298964664</v>
      </c>
      <c r="V1402" s="21">
        <v>3.3766457795837006</v>
      </c>
      <c r="W1402" s="21">
        <v>3.2441552965940539</v>
      </c>
      <c r="X1402" s="13" t="s">
        <v>2351</v>
      </c>
      <c r="Y14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2" s="1">
        <v>41.145557386500002</v>
      </c>
      <c r="AA1402" s="1">
        <v>-81.475622039499996</v>
      </c>
      <c r="AB1402" s="1">
        <v>41.151770615499998</v>
      </c>
      <c r="AC1402" s="1">
        <v>-81.471066254199997</v>
      </c>
    </row>
    <row r="1403" spans="1:29" x14ac:dyDescent="0.25">
      <c r="A1403" s="13">
        <v>450</v>
      </c>
      <c r="B1403" s="22" t="s">
        <v>3197</v>
      </c>
      <c r="C1403" s="17">
        <v>4</v>
      </c>
      <c r="D1403" s="1" t="s">
        <v>795</v>
      </c>
      <c r="E1403" s="1" t="s">
        <v>1255</v>
      </c>
      <c r="F1403" s="1" t="s">
        <v>5782</v>
      </c>
      <c r="G1403" s="1" t="s">
        <v>714</v>
      </c>
      <c r="H1403" s="21">
        <v>9.3872535390438365</v>
      </c>
      <c r="I1403" s="21">
        <v>0</v>
      </c>
      <c r="J1403" s="1" t="s">
        <v>258</v>
      </c>
      <c r="K1403" s="1" t="s">
        <v>259</v>
      </c>
      <c r="L1403" s="1">
        <v>1</v>
      </c>
      <c r="M1403" s="1">
        <v>1</v>
      </c>
      <c r="N1403" s="1">
        <v>10</v>
      </c>
      <c r="O1403" s="1">
        <v>7</v>
      </c>
      <c r="P1403" s="1">
        <v>59</v>
      </c>
      <c r="Q1403" s="16">
        <v>246.88462936046511</v>
      </c>
      <c r="R1403" s="21">
        <v>8.282466979335446</v>
      </c>
      <c r="S1403" s="21">
        <v>15.177070876420183</v>
      </c>
      <c r="T1403" s="21">
        <v>6.8946038970847372</v>
      </c>
      <c r="U1403" s="21">
        <v>0.56811775262052899</v>
      </c>
      <c r="V1403" s="21">
        <v>3.3728134798010734</v>
      </c>
      <c r="W1403" s="21">
        <v>2.8046957271805444</v>
      </c>
      <c r="X1403" s="13" t="s">
        <v>22</v>
      </c>
      <c r="Y14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3" s="1">
        <v>41.075600000000001</v>
      </c>
      <c r="AA1403" s="1">
        <v>-81.519658000000007</v>
      </c>
      <c r="AB1403" s="1">
        <v>0</v>
      </c>
      <c r="AC1403" s="1">
        <v>0</v>
      </c>
    </row>
    <row r="1404" spans="1:29" x14ac:dyDescent="0.25">
      <c r="A1404" s="13">
        <v>302</v>
      </c>
      <c r="B1404" s="22" t="s">
        <v>4966</v>
      </c>
      <c r="C1404" s="17">
        <v>8</v>
      </c>
      <c r="D1404" s="1" t="s">
        <v>1329</v>
      </c>
      <c r="E1404" s="1" t="s">
        <v>3438</v>
      </c>
      <c r="F1404" s="1" t="s">
        <v>4203</v>
      </c>
      <c r="G1404" s="1" t="s">
        <v>3766</v>
      </c>
      <c r="H1404" s="1">
        <v>7.4</v>
      </c>
      <c r="I1404" s="1">
        <v>7.9</v>
      </c>
      <c r="J1404" s="1" t="s">
        <v>3190</v>
      </c>
      <c r="K1404" s="1" t="s">
        <v>4981</v>
      </c>
      <c r="L1404" s="1">
        <v>1</v>
      </c>
      <c r="M1404" s="1">
        <v>0</v>
      </c>
      <c r="N1404" s="1">
        <v>5</v>
      </c>
      <c r="O1404" s="1">
        <v>4</v>
      </c>
      <c r="P1404" s="1">
        <v>20</v>
      </c>
      <c r="Q1404" s="16">
        <v>116.16106468023256</v>
      </c>
      <c r="R1404" s="21">
        <v>1.4253598003231971</v>
      </c>
      <c r="S1404" s="21">
        <v>11.68831989413146</v>
      </c>
      <c r="T1404" s="21">
        <v>10.262960093808264</v>
      </c>
      <c r="U1404" s="21">
        <v>8.2177172243514313E-2</v>
      </c>
      <c r="V1404" s="21">
        <v>3.3724300157445231</v>
      </c>
      <c r="W1404" s="21">
        <v>3.2902528435010088</v>
      </c>
      <c r="X1404" s="13" t="s">
        <v>2351</v>
      </c>
      <c r="Y14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4" s="1">
        <v>39.085647242299999</v>
      </c>
      <c r="AA1404" s="1">
        <v>-84.178356392300003</v>
      </c>
      <c r="AB1404" s="1">
        <v>39.086415479700001</v>
      </c>
      <c r="AC1404" s="1">
        <v>-84.169122009399999</v>
      </c>
    </row>
    <row r="1405" spans="1:29" x14ac:dyDescent="0.25">
      <c r="A1405" s="13">
        <v>450</v>
      </c>
      <c r="B1405" s="22" t="s">
        <v>4937</v>
      </c>
      <c r="C1405" s="17">
        <v>6</v>
      </c>
      <c r="D1405" s="1" t="s">
        <v>784</v>
      </c>
      <c r="E1405" s="1" t="s">
        <v>4493</v>
      </c>
      <c r="F1405" s="1" t="s">
        <v>4508</v>
      </c>
      <c r="G1405" s="1" t="s">
        <v>4565</v>
      </c>
      <c r="H1405" s="1">
        <v>12.5</v>
      </c>
      <c r="I1405" s="1">
        <v>13</v>
      </c>
      <c r="J1405" s="1" t="s">
        <v>3190</v>
      </c>
      <c r="K1405" s="1" t="s">
        <v>4987</v>
      </c>
      <c r="L1405" s="1">
        <v>1</v>
      </c>
      <c r="M1405" s="1">
        <v>1</v>
      </c>
      <c r="N1405" s="1">
        <v>5</v>
      </c>
      <c r="O1405" s="1">
        <v>2</v>
      </c>
      <c r="P1405" s="1">
        <v>23</v>
      </c>
      <c r="Q1405" s="16">
        <v>155.96275436046511</v>
      </c>
      <c r="R1405" s="21">
        <v>1.1727392439575415</v>
      </c>
      <c r="S1405" s="21">
        <v>12.538515864024911</v>
      </c>
      <c r="T1405" s="21">
        <v>11.365776620067368</v>
      </c>
      <c r="U1405" s="21">
        <v>9.6802521740488603E-2</v>
      </c>
      <c r="V1405" s="21">
        <v>3.3717871022323167</v>
      </c>
      <c r="W1405" s="21">
        <v>3.2749845804918283</v>
      </c>
      <c r="X1405" s="13" t="s">
        <v>2351</v>
      </c>
      <c r="Y14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5" s="1">
        <v>40.030980231999997</v>
      </c>
      <c r="AA1405" s="1">
        <v>-83.123394793299994</v>
      </c>
      <c r="AB1405" s="1">
        <v>40.038067310499997</v>
      </c>
      <c r="AC1405" s="1">
        <v>-83.125352057000001</v>
      </c>
    </row>
    <row r="1406" spans="1:29" x14ac:dyDescent="0.25">
      <c r="A1406" s="13">
        <v>451</v>
      </c>
      <c r="B1406" s="22" t="s">
        <v>3197</v>
      </c>
      <c r="C1406" s="17">
        <v>12</v>
      </c>
      <c r="D1406" s="1" t="s">
        <v>785</v>
      </c>
      <c r="E1406" s="1" t="s">
        <v>1256</v>
      </c>
      <c r="F1406" s="1" t="s">
        <v>5582</v>
      </c>
      <c r="G1406" s="1" t="s">
        <v>715</v>
      </c>
      <c r="H1406" s="21">
        <v>4.0540000000037253</v>
      </c>
      <c r="I1406" s="21">
        <v>0</v>
      </c>
      <c r="J1406" s="1" t="s">
        <v>258</v>
      </c>
      <c r="K1406" s="1" t="s">
        <v>259</v>
      </c>
      <c r="L1406" s="1">
        <v>0</v>
      </c>
      <c r="M1406" s="1">
        <v>3</v>
      </c>
      <c r="N1406" s="1">
        <v>8</v>
      </c>
      <c r="O1406" s="1">
        <v>8</v>
      </c>
      <c r="P1406" s="1">
        <v>34</v>
      </c>
      <c r="Q1406" s="16">
        <v>258.90506904069764</v>
      </c>
      <c r="R1406" s="21">
        <v>7.761328353123961</v>
      </c>
      <c r="S1406" s="21">
        <v>10.396975894609987</v>
      </c>
      <c r="T1406" s="21">
        <v>2.6356475414860263</v>
      </c>
      <c r="U1406" s="21">
        <v>0.53237138552172847</v>
      </c>
      <c r="V1406" s="21">
        <v>3.3715533074180772</v>
      </c>
      <c r="W1406" s="21">
        <v>2.8391819218963485</v>
      </c>
      <c r="X1406" s="13" t="s">
        <v>22</v>
      </c>
      <c r="Y14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6" s="1">
        <v>41.408585000000002</v>
      </c>
      <c r="AA1406" s="1">
        <v>-81.527311999999995</v>
      </c>
      <c r="AB1406" s="1">
        <v>0</v>
      </c>
      <c r="AC1406" s="1">
        <v>0</v>
      </c>
    </row>
    <row r="1407" spans="1:29" x14ac:dyDescent="0.25">
      <c r="A1407" s="13">
        <v>452</v>
      </c>
      <c r="B1407" s="22" t="s">
        <v>3197</v>
      </c>
      <c r="C1407" s="17">
        <v>7</v>
      </c>
      <c r="D1407" s="1" t="s">
        <v>789</v>
      </c>
      <c r="E1407" s="1" t="s">
        <v>1177</v>
      </c>
      <c r="F1407" s="1" t="s">
        <v>5783</v>
      </c>
      <c r="G1407" s="1" t="s">
        <v>716</v>
      </c>
      <c r="H1407" s="21">
        <v>3.8650000000052387</v>
      </c>
      <c r="I1407" s="21">
        <v>0</v>
      </c>
      <c r="J1407" s="1" t="s">
        <v>258</v>
      </c>
      <c r="K1407" s="1" t="s">
        <v>259</v>
      </c>
      <c r="L1407" s="1">
        <v>2</v>
      </c>
      <c r="M1407" s="1">
        <v>1</v>
      </c>
      <c r="N1407" s="1">
        <v>14</v>
      </c>
      <c r="O1407" s="1">
        <v>3</v>
      </c>
      <c r="P1407" s="1">
        <v>32</v>
      </c>
      <c r="Q1407" s="16">
        <v>273.99881904069764</v>
      </c>
      <c r="R1407" s="21">
        <v>4.1306855091271153</v>
      </c>
      <c r="S1407" s="21">
        <v>10.720412732303762</v>
      </c>
      <c r="T1407" s="21">
        <v>6.5897272231766468</v>
      </c>
      <c r="U1407" s="21">
        <v>0.28333536059757092</v>
      </c>
      <c r="V1407" s="21">
        <v>3.3685333789365473</v>
      </c>
      <c r="W1407" s="21">
        <v>3.0851980183389762</v>
      </c>
      <c r="X1407" s="13" t="s">
        <v>2351</v>
      </c>
      <c r="Y14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7" s="1">
        <v>39.926405000000003</v>
      </c>
      <c r="AA1407" s="1">
        <v>-83.819255999999996</v>
      </c>
      <c r="AB1407" s="1">
        <v>0</v>
      </c>
      <c r="AC1407" s="1">
        <v>0</v>
      </c>
    </row>
    <row r="1408" spans="1:29" x14ac:dyDescent="0.25">
      <c r="A1408" s="13">
        <v>453</v>
      </c>
      <c r="B1408" s="22" t="s">
        <v>3197</v>
      </c>
      <c r="C1408" s="17">
        <v>2</v>
      </c>
      <c r="D1408" s="1" t="s">
        <v>786</v>
      </c>
      <c r="E1408" s="1" t="s">
        <v>1257</v>
      </c>
      <c r="F1408" s="1" t="s">
        <v>5351</v>
      </c>
      <c r="G1408" s="1" t="s">
        <v>717</v>
      </c>
      <c r="H1408" s="21">
        <v>5.8340000000025611</v>
      </c>
      <c r="I1408" s="21">
        <v>0</v>
      </c>
      <c r="J1408" s="1" t="s">
        <v>258</v>
      </c>
      <c r="K1408" s="1" t="s">
        <v>259</v>
      </c>
      <c r="L1408" s="1">
        <v>0</v>
      </c>
      <c r="M1408" s="1">
        <v>0</v>
      </c>
      <c r="N1408" s="1">
        <v>10</v>
      </c>
      <c r="O1408" s="1">
        <v>10</v>
      </c>
      <c r="P1408" s="1">
        <v>50</v>
      </c>
      <c r="Q1408" s="16">
        <v>159.84375</v>
      </c>
      <c r="R1408" s="21">
        <v>5.8818697798510611</v>
      </c>
      <c r="S1408" s="21">
        <v>13.449315016219984</v>
      </c>
      <c r="T1408" s="21">
        <v>7.5674452363689229</v>
      </c>
      <c r="U1408" s="21">
        <v>0.40345402509575806</v>
      </c>
      <c r="V1408" s="21">
        <v>3.3676350578035468</v>
      </c>
      <c r="W1408" s="21">
        <v>2.9641810327077889</v>
      </c>
      <c r="X1408" s="13" t="s">
        <v>22</v>
      </c>
      <c r="Y14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8" s="1">
        <v>41.664588000000002</v>
      </c>
      <c r="AA1408" s="1">
        <v>-83.570296999999997</v>
      </c>
      <c r="AB1408" s="1">
        <v>0</v>
      </c>
      <c r="AC1408" s="1">
        <v>0</v>
      </c>
    </row>
    <row r="1409" spans="1:29" x14ac:dyDescent="0.25">
      <c r="A1409" s="13">
        <v>451</v>
      </c>
      <c r="B1409" s="22" t="s">
        <v>4937</v>
      </c>
      <c r="C1409" s="17">
        <v>12</v>
      </c>
      <c r="D1409" s="1" t="s">
        <v>785</v>
      </c>
      <c r="E1409" s="1" t="s">
        <v>3898</v>
      </c>
      <c r="F1409" s="1" t="s">
        <v>4527</v>
      </c>
      <c r="G1409" s="1" t="s">
        <v>3924</v>
      </c>
      <c r="H1409" s="1">
        <v>7.2</v>
      </c>
      <c r="I1409" s="1">
        <v>7.7</v>
      </c>
      <c r="J1409" s="1" t="s">
        <v>3190</v>
      </c>
      <c r="K1409" s="1" t="s">
        <v>4987</v>
      </c>
      <c r="L1409" s="1">
        <v>0</v>
      </c>
      <c r="M1409" s="1">
        <v>0</v>
      </c>
      <c r="N1409" s="1">
        <v>4</v>
      </c>
      <c r="O1409" s="1">
        <v>5</v>
      </c>
      <c r="P1409" s="1">
        <v>33</v>
      </c>
      <c r="Q1409" s="16">
        <v>81.375</v>
      </c>
      <c r="R1409" s="21">
        <v>1.3960148878314729</v>
      </c>
      <c r="S1409" s="21">
        <v>16.654153933214342</v>
      </c>
      <c r="T1409" s="21">
        <v>15.258139045382869</v>
      </c>
      <c r="U1409" s="21">
        <v>9.3654230582208703E-2</v>
      </c>
      <c r="V1409" s="21">
        <v>3.363967220844839</v>
      </c>
      <c r="W1409" s="21">
        <v>3.2703129902626302</v>
      </c>
      <c r="X1409" s="13" t="s">
        <v>2351</v>
      </c>
      <c r="Y14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09" s="1">
        <v>41.449512417699999</v>
      </c>
      <c r="AA1409" s="1">
        <v>-81.491230779600002</v>
      </c>
      <c r="AB1409" s="1">
        <v>41.456713526000001</v>
      </c>
      <c r="AC1409" s="1">
        <v>-81.490500903799997</v>
      </c>
    </row>
    <row r="1410" spans="1:29" x14ac:dyDescent="0.25">
      <c r="A1410" s="13">
        <v>454</v>
      </c>
      <c r="B1410" s="22" t="s">
        <v>3197</v>
      </c>
      <c r="C1410" s="17">
        <v>12</v>
      </c>
      <c r="D1410" s="1" t="s">
        <v>785</v>
      </c>
      <c r="E1410" s="1" t="s">
        <v>1258</v>
      </c>
      <c r="F1410" s="1" t="s">
        <v>5681</v>
      </c>
      <c r="G1410" s="1" t="s">
        <v>718</v>
      </c>
      <c r="H1410" s="21">
        <v>2.157999999995809</v>
      </c>
      <c r="I1410" s="21">
        <v>0</v>
      </c>
      <c r="J1410" s="1" t="s">
        <v>258</v>
      </c>
      <c r="K1410" s="1" t="s">
        <v>259</v>
      </c>
      <c r="L1410" s="1">
        <v>0</v>
      </c>
      <c r="M1410" s="1">
        <v>1</v>
      </c>
      <c r="N1410" s="1">
        <v>4</v>
      </c>
      <c r="O1410" s="1">
        <v>14</v>
      </c>
      <c r="P1410" s="1">
        <v>49</v>
      </c>
      <c r="Q1410" s="16">
        <v>182.98918968023256</v>
      </c>
      <c r="R1410" s="21">
        <v>6.6286496192662581</v>
      </c>
      <c r="S1410" s="21">
        <v>13.568886841387526</v>
      </c>
      <c r="T1410" s="21">
        <v>6.9402372221212678</v>
      </c>
      <c r="U1410" s="21">
        <v>0.45467775893368301</v>
      </c>
      <c r="V1410" s="21">
        <v>3.3614054791355996</v>
      </c>
      <c r="W1410" s="21">
        <v>2.9067277202019168</v>
      </c>
      <c r="X1410" s="13" t="s">
        <v>22</v>
      </c>
      <c r="Y14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0" s="1">
        <v>41.473998999999999</v>
      </c>
      <c r="AA1410" s="1">
        <v>-81.768793000000002</v>
      </c>
      <c r="AB1410" s="1">
        <v>0</v>
      </c>
      <c r="AC1410" s="1">
        <v>0</v>
      </c>
    </row>
    <row r="1411" spans="1:29" x14ac:dyDescent="0.25">
      <c r="A1411" s="13">
        <v>303</v>
      </c>
      <c r="B1411" s="22" t="s">
        <v>4966</v>
      </c>
      <c r="C1411" s="17">
        <v>2</v>
      </c>
      <c r="D1411" s="1" t="s">
        <v>786</v>
      </c>
      <c r="E1411" s="1" t="s">
        <v>4204</v>
      </c>
      <c r="F1411" s="1" t="s">
        <v>4107</v>
      </c>
      <c r="G1411" s="1" t="s">
        <v>3713</v>
      </c>
      <c r="H1411" s="1">
        <v>23.9</v>
      </c>
      <c r="I1411" s="1">
        <v>24.4</v>
      </c>
      <c r="J1411" s="1" t="s">
        <v>3190</v>
      </c>
      <c r="K1411" s="1" t="s">
        <v>4982</v>
      </c>
      <c r="L1411" s="1">
        <v>0</v>
      </c>
      <c r="M1411" s="1">
        <v>2</v>
      </c>
      <c r="N1411" s="1">
        <v>9</v>
      </c>
      <c r="O1411" s="1">
        <v>9</v>
      </c>
      <c r="P1411" s="1">
        <v>25</v>
      </c>
      <c r="Q1411" s="16">
        <v>215.21275436046511</v>
      </c>
      <c r="R1411" s="21">
        <v>0.42344911863632362</v>
      </c>
      <c r="S1411" s="21">
        <v>16.889525777350421</v>
      </c>
      <c r="T1411" s="21">
        <v>16.466076658714098</v>
      </c>
      <c r="U1411" s="21">
        <v>2.374089623587439E-2</v>
      </c>
      <c r="V1411" s="21">
        <v>3.3609880803815702</v>
      </c>
      <c r="W1411" s="21">
        <v>3.3372471841456957</v>
      </c>
      <c r="X1411" s="13" t="s">
        <v>2351</v>
      </c>
      <c r="Y14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1" s="1">
        <v>41.652795588700002</v>
      </c>
      <c r="AA1411" s="1">
        <v>-83.577856292700005</v>
      </c>
      <c r="AB1411" s="1">
        <v>41.659328791100002</v>
      </c>
      <c r="AC1411" s="1">
        <v>-83.573684844400006</v>
      </c>
    </row>
    <row r="1412" spans="1:29" x14ac:dyDescent="0.25">
      <c r="A1412" s="13">
        <v>452</v>
      </c>
      <c r="B1412" s="22" t="s">
        <v>4937</v>
      </c>
      <c r="C1412" s="17">
        <v>12</v>
      </c>
      <c r="D1412" s="1" t="s">
        <v>785</v>
      </c>
      <c r="E1412" s="1" t="s">
        <v>3898</v>
      </c>
      <c r="F1412" s="1" t="s">
        <v>4527</v>
      </c>
      <c r="G1412" s="1" t="s">
        <v>3924</v>
      </c>
      <c r="H1412" s="1">
        <v>2.2000000000000002</v>
      </c>
      <c r="I1412" s="1">
        <v>2.7</v>
      </c>
      <c r="J1412" s="1" t="s">
        <v>3190</v>
      </c>
      <c r="K1412" s="1" t="s">
        <v>4980</v>
      </c>
      <c r="L1412" s="1">
        <v>0</v>
      </c>
      <c r="M1412" s="1">
        <v>3</v>
      </c>
      <c r="N1412" s="1">
        <v>2</v>
      </c>
      <c r="O1412" s="1">
        <v>7</v>
      </c>
      <c r="P1412" s="1">
        <v>25</v>
      </c>
      <c r="Q1412" s="16">
        <v>206.18631904069767</v>
      </c>
      <c r="R1412" s="21">
        <v>0.8836333325921869</v>
      </c>
      <c r="S1412" s="21">
        <v>15.365511903335493</v>
      </c>
      <c r="T1412" s="21">
        <v>14.481878570743307</v>
      </c>
      <c r="U1412" s="21">
        <v>7.0289833952981981E-2</v>
      </c>
      <c r="V1412" s="21">
        <v>3.3593365131290263</v>
      </c>
      <c r="W1412" s="21">
        <v>3.2890466791760442</v>
      </c>
      <c r="X1412" s="13" t="s">
        <v>2351</v>
      </c>
      <c r="Y14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2" s="1">
        <v>41.381372231199997</v>
      </c>
      <c r="AA1412" s="1">
        <v>-81.512692537800007</v>
      </c>
      <c r="AB1412" s="1">
        <v>41.388538874600002</v>
      </c>
      <c r="AC1412" s="1">
        <v>-81.511351203999993</v>
      </c>
    </row>
    <row r="1413" spans="1:29" x14ac:dyDescent="0.25">
      <c r="A1413" s="13">
        <v>304</v>
      </c>
      <c r="B1413" s="22" t="s">
        <v>4966</v>
      </c>
      <c r="C1413" s="17">
        <v>6</v>
      </c>
      <c r="D1413" s="1" t="s">
        <v>784</v>
      </c>
      <c r="E1413" s="1" t="s">
        <v>4205</v>
      </c>
      <c r="F1413" s="1" t="s">
        <v>4206</v>
      </c>
      <c r="G1413" s="1" t="s">
        <v>4442</v>
      </c>
      <c r="H1413" s="1">
        <v>3</v>
      </c>
      <c r="I1413" s="1">
        <v>3.5</v>
      </c>
      <c r="J1413" s="1" t="s">
        <v>3190</v>
      </c>
      <c r="K1413" s="1" t="s">
        <v>4982</v>
      </c>
      <c r="L1413" s="1">
        <v>0</v>
      </c>
      <c r="M1413" s="1">
        <v>0</v>
      </c>
      <c r="N1413" s="1">
        <v>9</v>
      </c>
      <c r="O1413" s="1">
        <v>4</v>
      </c>
      <c r="P1413" s="1">
        <v>15</v>
      </c>
      <c r="Q1413" s="16">
        <v>91.671875</v>
      </c>
      <c r="R1413" s="21">
        <v>0.78051041652310804</v>
      </c>
      <c r="S1413" s="21">
        <v>13.328305962339609</v>
      </c>
      <c r="T1413" s="21">
        <v>12.547795545816502</v>
      </c>
      <c r="U1413" s="21">
        <v>4.3718015753247061E-2</v>
      </c>
      <c r="V1413" s="21">
        <v>3.356349333028926</v>
      </c>
      <c r="W1413" s="21">
        <v>3.3126313172756792</v>
      </c>
      <c r="X1413" s="13" t="s">
        <v>2351</v>
      </c>
      <c r="Y14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3" s="1">
        <v>40.0752212851</v>
      </c>
      <c r="AA1413" s="1">
        <v>-82.976187140099995</v>
      </c>
      <c r="AB1413" s="1">
        <v>40.082454101499998</v>
      </c>
      <c r="AC1413" s="1">
        <v>-82.975635804500001</v>
      </c>
    </row>
    <row r="1414" spans="1:29" x14ac:dyDescent="0.25">
      <c r="A1414" s="13">
        <v>455</v>
      </c>
      <c r="B1414" s="22" t="s">
        <v>3197</v>
      </c>
      <c r="C1414" s="17">
        <v>7</v>
      </c>
      <c r="D1414" s="1" t="s">
        <v>3196</v>
      </c>
      <c r="E1414" s="1" t="s">
        <v>1259</v>
      </c>
      <c r="F1414" s="1" t="s">
        <v>5784</v>
      </c>
      <c r="G1414" s="1" t="s">
        <v>719</v>
      </c>
      <c r="H1414" s="21">
        <v>2.7820000000065193</v>
      </c>
      <c r="I1414" s="21">
        <v>0</v>
      </c>
      <c r="J1414" s="1" t="s">
        <v>258</v>
      </c>
      <c r="K1414" s="1" t="s">
        <v>261</v>
      </c>
      <c r="L1414" s="1">
        <v>0</v>
      </c>
      <c r="M1414" s="1">
        <v>1</v>
      </c>
      <c r="N1414" s="1">
        <v>9</v>
      </c>
      <c r="O1414" s="1">
        <v>9</v>
      </c>
      <c r="P1414" s="1">
        <v>44</v>
      </c>
      <c r="Q1414" s="16">
        <v>188.53606468023256</v>
      </c>
      <c r="R1414" s="21">
        <v>7.1210756948924487</v>
      </c>
      <c r="S1414" s="21">
        <v>12.515682373446925</v>
      </c>
      <c r="T1414" s="21">
        <v>5.3946066785544762</v>
      </c>
      <c r="U1414" s="21">
        <v>0.49499645463233372</v>
      </c>
      <c r="V1414" s="21">
        <v>3.3535860512109252</v>
      </c>
      <c r="W1414" s="21">
        <v>2.8585895965785917</v>
      </c>
      <c r="X1414" s="13" t="s">
        <v>22</v>
      </c>
      <c r="Y14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4" s="1">
        <v>39.688709000000003</v>
      </c>
      <c r="AA1414" s="1">
        <v>-84.144385999999997</v>
      </c>
      <c r="AB1414" s="1">
        <v>0</v>
      </c>
      <c r="AC1414" s="1">
        <v>0</v>
      </c>
    </row>
    <row r="1415" spans="1:29" x14ac:dyDescent="0.25">
      <c r="A1415" s="13">
        <v>456</v>
      </c>
      <c r="B1415" s="22" t="s">
        <v>3197</v>
      </c>
      <c r="C1415" s="17">
        <v>6</v>
      </c>
      <c r="D1415" s="1" t="s">
        <v>808</v>
      </c>
      <c r="E1415" s="1" t="s">
        <v>1260</v>
      </c>
      <c r="F1415" s="1" t="s">
        <v>3233</v>
      </c>
      <c r="G1415" s="1" t="s">
        <v>720</v>
      </c>
      <c r="H1415" s="21">
        <v>16.975000000005821</v>
      </c>
      <c r="I1415" s="21">
        <v>0</v>
      </c>
      <c r="J1415" s="1" t="s">
        <v>258</v>
      </c>
      <c r="K1415" s="1" t="s">
        <v>261</v>
      </c>
      <c r="L1415" s="1">
        <v>0</v>
      </c>
      <c r="M1415" s="1">
        <v>0</v>
      </c>
      <c r="N1415" s="1">
        <v>13</v>
      </c>
      <c r="O1415" s="1">
        <v>5</v>
      </c>
      <c r="P1415" s="1">
        <v>42</v>
      </c>
      <c r="Q1415" s="16">
        <v>149.296875</v>
      </c>
      <c r="R1415" s="21">
        <v>10.033975902052036</v>
      </c>
      <c r="S1415" s="21">
        <v>12.122846940866012</v>
      </c>
      <c r="T1415" s="21">
        <v>2.0888710388139753</v>
      </c>
      <c r="U1415" s="21">
        <v>0.69747643617163457</v>
      </c>
      <c r="V1415" s="21">
        <v>3.3527113233101495</v>
      </c>
      <c r="W1415" s="21">
        <v>2.6552348871385147</v>
      </c>
      <c r="X1415" s="13" t="s">
        <v>22</v>
      </c>
      <c r="Y14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5" s="1">
        <v>39.714581000000003</v>
      </c>
      <c r="AA1415" s="1">
        <v>-82.986981999999998</v>
      </c>
      <c r="AB1415" s="1">
        <v>0</v>
      </c>
      <c r="AC1415" s="1">
        <v>0</v>
      </c>
    </row>
    <row r="1416" spans="1:29" x14ac:dyDescent="0.25">
      <c r="A1416" s="13">
        <v>453</v>
      </c>
      <c r="B1416" s="22" t="s">
        <v>4937</v>
      </c>
      <c r="C1416" s="17">
        <v>6</v>
      </c>
      <c r="D1416" s="1" t="s">
        <v>784</v>
      </c>
      <c r="E1416" s="1" t="s">
        <v>3848</v>
      </c>
      <c r="F1416" s="1" t="s">
        <v>3855</v>
      </c>
      <c r="G1416" s="1" t="s">
        <v>3917</v>
      </c>
      <c r="H1416" s="1">
        <v>25</v>
      </c>
      <c r="I1416" s="1">
        <v>25.5</v>
      </c>
      <c r="J1416" s="1" t="s">
        <v>3190</v>
      </c>
      <c r="K1416" s="1" t="s">
        <v>4990</v>
      </c>
      <c r="L1416" s="1">
        <v>0</v>
      </c>
      <c r="M1416" s="1">
        <v>1</v>
      </c>
      <c r="N1416" s="1">
        <v>6</v>
      </c>
      <c r="O1416" s="1">
        <v>4</v>
      </c>
      <c r="P1416" s="1">
        <v>14</v>
      </c>
      <c r="Q1416" s="16">
        <v>116.70793968023256</v>
      </c>
      <c r="R1416" s="21">
        <v>0.62828810005226265</v>
      </c>
      <c r="S1416" s="21">
        <v>9.4692094854917155</v>
      </c>
      <c r="T1416" s="21">
        <v>8.8409213854394526</v>
      </c>
      <c r="U1416" s="21">
        <v>4.8990058095934326E-2</v>
      </c>
      <c r="V1416" s="21">
        <v>3.3520184628749212</v>
      </c>
      <c r="W1416" s="21">
        <v>3.3030284047789871</v>
      </c>
      <c r="X1416" s="13" t="s">
        <v>2351</v>
      </c>
      <c r="Y14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6" s="1">
        <v>40.066416954799998</v>
      </c>
      <c r="AA1416" s="1">
        <v>-82.994689793899994</v>
      </c>
      <c r="AB1416" s="1">
        <v>40.072183738600003</v>
      </c>
      <c r="AC1416" s="1">
        <v>-82.989084760200001</v>
      </c>
    </row>
    <row r="1417" spans="1:29" x14ac:dyDescent="0.25">
      <c r="A1417" s="13">
        <v>457</v>
      </c>
      <c r="B1417" s="22" t="s">
        <v>3197</v>
      </c>
      <c r="C1417" s="17">
        <v>12</v>
      </c>
      <c r="D1417" s="1" t="s">
        <v>785</v>
      </c>
      <c r="E1417" s="1" t="s">
        <v>1261</v>
      </c>
      <c r="F1417" s="1" t="s">
        <v>5785</v>
      </c>
      <c r="G1417" s="1" t="s">
        <v>721</v>
      </c>
      <c r="H1417" s="21">
        <v>0.42699999999604188</v>
      </c>
      <c r="I1417" s="21">
        <v>0</v>
      </c>
      <c r="J1417" s="1" t="s">
        <v>258</v>
      </c>
      <c r="K1417" s="1" t="s">
        <v>259</v>
      </c>
      <c r="L1417" s="1">
        <v>0</v>
      </c>
      <c r="M1417" s="1">
        <v>0</v>
      </c>
      <c r="N1417" s="1">
        <v>8</v>
      </c>
      <c r="O1417" s="1">
        <v>10</v>
      </c>
      <c r="P1417" s="1">
        <v>41</v>
      </c>
      <c r="Q1417" s="16">
        <v>137.75</v>
      </c>
      <c r="R1417" s="21">
        <v>10.534591002697249</v>
      </c>
      <c r="S1417" s="21">
        <v>11.796440534866791</v>
      </c>
      <c r="T1417" s="21">
        <v>1.261849532169542</v>
      </c>
      <c r="U1417" s="21">
        <v>0.72259728655254007</v>
      </c>
      <c r="V1417" s="21">
        <v>3.3504973937206528</v>
      </c>
      <c r="W1417" s="21">
        <v>2.627900107168113</v>
      </c>
      <c r="X1417" s="13" t="s">
        <v>22</v>
      </c>
      <c r="Y14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7" s="1">
        <v>41.500956000000002</v>
      </c>
      <c r="AA1417" s="1">
        <v>-81.612455999999995</v>
      </c>
      <c r="AB1417" s="1">
        <v>0</v>
      </c>
      <c r="AC1417" s="1">
        <v>0</v>
      </c>
    </row>
    <row r="1418" spans="1:29" x14ac:dyDescent="0.25">
      <c r="A1418" s="13">
        <v>458</v>
      </c>
      <c r="B1418" s="22" t="s">
        <v>3197</v>
      </c>
      <c r="C1418" s="17">
        <v>7</v>
      </c>
      <c r="D1418" s="1" t="s">
        <v>3196</v>
      </c>
      <c r="E1418" s="1" t="s">
        <v>1262</v>
      </c>
      <c r="F1418" s="1" t="s">
        <v>5786</v>
      </c>
      <c r="G1418" s="1" t="s">
        <v>722</v>
      </c>
      <c r="H1418" s="21">
        <v>1.3490000000019791</v>
      </c>
      <c r="I1418" s="21">
        <v>0</v>
      </c>
      <c r="J1418" s="1" t="s">
        <v>258</v>
      </c>
      <c r="K1418" s="1" t="s">
        <v>261</v>
      </c>
      <c r="L1418" s="1">
        <v>0</v>
      </c>
      <c r="M1418" s="1">
        <v>1</v>
      </c>
      <c r="N1418" s="1">
        <v>9</v>
      </c>
      <c r="O1418" s="1">
        <v>9</v>
      </c>
      <c r="P1418" s="1">
        <v>41</v>
      </c>
      <c r="Q1418" s="16">
        <v>185.53606468023256</v>
      </c>
      <c r="R1418" s="21">
        <v>7.6060743809609557</v>
      </c>
      <c r="S1418" s="21">
        <v>11.784683481508184</v>
      </c>
      <c r="T1418" s="21">
        <v>4.1786091005472281</v>
      </c>
      <c r="U1418" s="21">
        <v>0.52870942727738535</v>
      </c>
      <c r="V1418" s="21">
        <v>3.3468909657012049</v>
      </c>
      <c r="W1418" s="21">
        <v>2.8181815384238194</v>
      </c>
      <c r="X1418" s="13" t="s">
        <v>22</v>
      </c>
      <c r="Y14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8" s="1">
        <v>39.702641</v>
      </c>
      <c r="AA1418" s="1">
        <v>-84.123272</v>
      </c>
      <c r="AB1418" s="1">
        <v>0</v>
      </c>
      <c r="AC1418" s="1">
        <v>0</v>
      </c>
    </row>
    <row r="1419" spans="1:29" x14ac:dyDescent="0.25">
      <c r="A1419" s="13">
        <v>305</v>
      </c>
      <c r="B1419" s="22" t="s">
        <v>4966</v>
      </c>
      <c r="C1419" s="17">
        <v>2</v>
      </c>
      <c r="D1419" s="1" t="s">
        <v>786</v>
      </c>
      <c r="E1419" s="1" t="s">
        <v>4207</v>
      </c>
      <c r="F1419" s="1" t="s">
        <v>4208</v>
      </c>
      <c r="G1419" s="1" t="s">
        <v>4443</v>
      </c>
      <c r="H1419" s="1">
        <v>2.7</v>
      </c>
      <c r="I1419" s="1">
        <v>3.2</v>
      </c>
      <c r="J1419" s="1" t="s">
        <v>3190</v>
      </c>
      <c r="K1419" s="1" t="s">
        <v>4981</v>
      </c>
      <c r="L1419" s="1">
        <v>0</v>
      </c>
      <c r="M1419" s="1">
        <v>2</v>
      </c>
      <c r="N1419" s="1">
        <v>6</v>
      </c>
      <c r="O1419" s="1">
        <v>3</v>
      </c>
      <c r="P1419" s="1">
        <v>23</v>
      </c>
      <c r="Q1419" s="16">
        <v>166.94712936046511</v>
      </c>
      <c r="R1419" s="21">
        <v>0.81164228401589922</v>
      </c>
      <c r="S1419" s="21">
        <v>14.682693866324154</v>
      </c>
      <c r="T1419" s="21">
        <v>13.871051582308255</v>
      </c>
      <c r="U1419" s="21">
        <v>4.6136690272645893E-2</v>
      </c>
      <c r="V1419" s="21">
        <v>3.3454944497080352</v>
      </c>
      <c r="W1419" s="21">
        <v>3.2993577594353893</v>
      </c>
      <c r="X1419" s="13" t="s">
        <v>2351</v>
      </c>
      <c r="Y14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19" s="1">
        <v>41.652841605399999</v>
      </c>
      <c r="AA1419" s="1">
        <v>-83.612574194999993</v>
      </c>
      <c r="AB1419" s="1">
        <v>41.6528607288</v>
      </c>
      <c r="AC1419" s="1">
        <v>-83.602936341000003</v>
      </c>
    </row>
    <row r="1420" spans="1:29" x14ac:dyDescent="0.25">
      <c r="A1420" s="13">
        <v>459</v>
      </c>
      <c r="B1420" s="22" t="s">
        <v>3197</v>
      </c>
      <c r="C1420" s="17">
        <v>3</v>
      </c>
      <c r="D1420" s="1" t="s">
        <v>802</v>
      </c>
      <c r="E1420" s="1" t="s">
        <v>1263</v>
      </c>
      <c r="F1420" s="1" t="s">
        <v>5787</v>
      </c>
      <c r="G1420" s="1" t="s">
        <v>723</v>
      </c>
      <c r="H1420" s="21">
        <v>4.4489999999932479</v>
      </c>
      <c r="I1420" s="21">
        <v>0</v>
      </c>
      <c r="J1420" s="1" t="s">
        <v>258</v>
      </c>
      <c r="K1420" s="1" t="s">
        <v>259</v>
      </c>
      <c r="L1420" s="1">
        <v>0</v>
      </c>
      <c r="M1420" s="1">
        <v>4</v>
      </c>
      <c r="N1420" s="1">
        <v>8</v>
      </c>
      <c r="O1420" s="1">
        <v>7</v>
      </c>
      <c r="P1420" s="1">
        <v>23</v>
      </c>
      <c r="Q1420" s="16">
        <v>289.14425872093022</v>
      </c>
      <c r="R1420" s="21">
        <v>6.2395454147887417</v>
      </c>
      <c r="S1420" s="21">
        <v>8.4154420216064008</v>
      </c>
      <c r="T1420" s="21">
        <v>2.1758966068176591</v>
      </c>
      <c r="U1420" s="21">
        <v>0.42798800493472389</v>
      </c>
      <c r="V1420" s="21">
        <v>3.3429803149329027</v>
      </c>
      <c r="W1420" s="21">
        <v>2.9149923099981789</v>
      </c>
      <c r="X1420" s="13" t="s">
        <v>22</v>
      </c>
      <c r="Y14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0" s="1">
        <v>40.733165</v>
      </c>
      <c r="AA1420" s="1">
        <v>-82.513317000000001</v>
      </c>
      <c r="AB1420" s="1">
        <v>0</v>
      </c>
      <c r="AC1420" s="1">
        <v>0</v>
      </c>
    </row>
    <row r="1421" spans="1:29" x14ac:dyDescent="0.25">
      <c r="A1421" s="13">
        <v>306</v>
      </c>
      <c r="B1421" s="22" t="s">
        <v>4966</v>
      </c>
      <c r="C1421" s="17">
        <v>4</v>
      </c>
      <c r="D1421" s="1" t="s">
        <v>800</v>
      </c>
      <c r="E1421" s="1" t="s">
        <v>4209</v>
      </c>
      <c r="F1421" s="1" t="s">
        <v>4210</v>
      </c>
      <c r="G1421" s="1" t="s">
        <v>4444</v>
      </c>
      <c r="H1421" s="1">
        <v>7</v>
      </c>
      <c r="I1421" s="1">
        <v>7.5</v>
      </c>
      <c r="J1421" s="1" t="s">
        <v>3190</v>
      </c>
      <c r="K1421" s="1" t="s">
        <v>4982</v>
      </c>
      <c r="L1421" s="1">
        <v>1</v>
      </c>
      <c r="M1421" s="1">
        <v>3</v>
      </c>
      <c r="N1421" s="1">
        <v>10</v>
      </c>
      <c r="O1421" s="1">
        <v>6</v>
      </c>
      <c r="P1421" s="1">
        <v>62</v>
      </c>
      <c r="Q1421" s="16">
        <v>336.80050872093022</v>
      </c>
      <c r="R1421" s="21">
        <v>0.43460991507074404</v>
      </c>
      <c r="S1421" s="21">
        <v>31.427415077299948</v>
      </c>
      <c r="T1421" s="21">
        <v>30.992805162229203</v>
      </c>
      <c r="U1421" s="21">
        <v>2.4043860314109697E-2</v>
      </c>
      <c r="V1421" s="21">
        <v>3.3428986396719584</v>
      </c>
      <c r="W1421" s="21">
        <v>3.3188547793578489</v>
      </c>
      <c r="X1421" s="13" t="s">
        <v>2351</v>
      </c>
      <c r="Y14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1" s="1">
        <v>40.8093940997</v>
      </c>
      <c r="AA1421" s="1">
        <v>-81.379849549599996</v>
      </c>
      <c r="AB1421" s="1">
        <v>40.809106415800002</v>
      </c>
      <c r="AC1421" s="1">
        <v>-81.370312248600001</v>
      </c>
    </row>
    <row r="1422" spans="1:29" x14ac:dyDescent="0.25">
      <c r="A1422" s="13">
        <v>70</v>
      </c>
      <c r="B1422" s="22" t="s">
        <v>4967</v>
      </c>
      <c r="C1422" s="17">
        <v>8</v>
      </c>
      <c r="D1422" s="1" t="s">
        <v>787</v>
      </c>
      <c r="E1422" s="1" t="s">
        <v>4603</v>
      </c>
      <c r="F1422" s="1" t="s">
        <v>3960</v>
      </c>
      <c r="G1422" s="1" t="s">
        <v>4368</v>
      </c>
      <c r="H1422" s="1">
        <v>7.6</v>
      </c>
      <c r="I1422" s="1">
        <v>8.1</v>
      </c>
      <c r="J1422" s="1" t="s">
        <v>3190</v>
      </c>
      <c r="K1422" s="1" t="s">
        <v>4975</v>
      </c>
      <c r="L1422" s="1">
        <v>1</v>
      </c>
      <c r="M1422" s="1">
        <v>2</v>
      </c>
      <c r="N1422" s="1">
        <v>9</v>
      </c>
      <c r="O1422" s="1">
        <v>8</v>
      </c>
      <c r="P1422" s="1">
        <v>54</v>
      </c>
      <c r="Q1422" s="16">
        <v>285.45194404069764</v>
      </c>
      <c r="R1422" s="21">
        <v>0.53104591884487129</v>
      </c>
      <c r="S1422" s="21">
        <v>25.259412088659371</v>
      </c>
      <c r="T1422" s="21">
        <v>24.7283661698145</v>
      </c>
      <c r="U1422" s="21">
        <v>4.0776375261988101E-2</v>
      </c>
      <c r="V1422" s="21">
        <v>3.342530276944669</v>
      </c>
      <c r="W1422" s="21">
        <v>3.3017539016826807</v>
      </c>
      <c r="X1422" s="13" t="s">
        <v>2351</v>
      </c>
      <c r="Y14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2" s="1">
        <v>39.159320383599997</v>
      </c>
      <c r="AA1422" s="1">
        <v>-84.636863282999997</v>
      </c>
      <c r="AB1422" s="1">
        <v>39.156277587600002</v>
      </c>
      <c r="AC1422" s="1">
        <v>-84.629424426599996</v>
      </c>
    </row>
    <row r="1423" spans="1:29" x14ac:dyDescent="0.25">
      <c r="A1423" s="13">
        <v>454</v>
      </c>
      <c r="B1423" s="22" t="s">
        <v>4937</v>
      </c>
      <c r="C1423" s="17">
        <v>8</v>
      </c>
      <c r="D1423" s="1" t="s">
        <v>787</v>
      </c>
      <c r="E1423" s="1" t="s">
        <v>4517</v>
      </c>
      <c r="F1423" s="1" t="s">
        <v>4518</v>
      </c>
      <c r="G1423" s="1" t="s">
        <v>3923</v>
      </c>
      <c r="H1423" s="1">
        <v>28</v>
      </c>
      <c r="I1423" s="1">
        <v>28.5</v>
      </c>
      <c r="J1423" s="1" t="s">
        <v>3190</v>
      </c>
      <c r="K1423" s="1" t="s">
        <v>4985</v>
      </c>
      <c r="L1423" s="1">
        <v>0</v>
      </c>
      <c r="M1423" s="1">
        <v>1</v>
      </c>
      <c r="N1423" s="1">
        <v>11</v>
      </c>
      <c r="O1423" s="1">
        <v>4</v>
      </c>
      <c r="P1423" s="1">
        <v>33</v>
      </c>
      <c r="Q1423" s="16">
        <v>168.44231468023256</v>
      </c>
      <c r="R1423" s="21">
        <v>1.0928293256363484</v>
      </c>
      <c r="S1423" s="21">
        <v>18.596857596726341</v>
      </c>
      <c r="T1423" s="21">
        <v>17.504028271089993</v>
      </c>
      <c r="U1423" s="21">
        <v>7.2225738389829139E-2</v>
      </c>
      <c r="V1423" s="21">
        <v>3.3412138215335343</v>
      </c>
      <c r="W1423" s="21">
        <v>3.268988083143705</v>
      </c>
      <c r="X1423" s="13" t="s">
        <v>2351</v>
      </c>
      <c r="Y14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3" s="1">
        <v>39.286693571400001</v>
      </c>
      <c r="AA1423" s="1">
        <v>-84.405853411099997</v>
      </c>
      <c r="AB1423" s="1">
        <v>39.288832464999999</v>
      </c>
      <c r="AC1423" s="1">
        <v>-84.396946266599997</v>
      </c>
    </row>
    <row r="1424" spans="1:29" x14ac:dyDescent="0.25">
      <c r="A1424" s="13">
        <v>455</v>
      </c>
      <c r="B1424" s="22" t="s">
        <v>4937</v>
      </c>
      <c r="C1424" s="17">
        <v>12</v>
      </c>
      <c r="D1424" s="1" t="s">
        <v>785</v>
      </c>
      <c r="E1424" s="1" t="s">
        <v>4535</v>
      </c>
      <c r="F1424" s="1" t="s">
        <v>4536</v>
      </c>
      <c r="G1424" s="1" t="s">
        <v>3922</v>
      </c>
      <c r="H1424" s="1">
        <v>14.9</v>
      </c>
      <c r="I1424" s="1">
        <v>15.4</v>
      </c>
      <c r="J1424" s="1" t="s">
        <v>3190</v>
      </c>
      <c r="K1424" s="1" t="s">
        <v>4988</v>
      </c>
      <c r="L1424" s="1">
        <v>0</v>
      </c>
      <c r="M1424" s="1">
        <v>1</v>
      </c>
      <c r="N1424" s="1">
        <v>5</v>
      </c>
      <c r="O1424" s="1">
        <v>12</v>
      </c>
      <c r="P1424" s="1">
        <v>22</v>
      </c>
      <c r="Q1424" s="16">
        <v>153.66106468023256</v>
      </c>
      <c r="R1424" s="21">
        <v>0.49410487407218961</v>
      </c>
      <c r="S1424" s="21">
        <v>14.82575456754353</v>
      </c>
      <c r="T1424" s="21">
        <v>14.331649693471341</v>
      </c>
      <c r="U1424" s="21">
        <v>3.7119296136863197E-2</v>
      </c>
      <c r="V1424" s="21">
        <v>3.340855095953926</v>
      </c>
      <c r="W1424" s="21">
        <v>3.3037357998170629</v>
      </c>
      <c r="X1424" s="13" t="s">
        <v>2351</v>
      </c>
      <c r="Y14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4" s="1">
        <v>41.486958414299998</v>
      </c>
      <c r="AA1424" s="1">
        <v>-81.664046358099995</v>
      </c>
      <c r="AB1424" s="1">
        <v>41.491456748899999</v>
      </c>
      <c r="AC1424" s="1">
        <v>-81.670818838800002</v>
      </c>
    </row>
    <row r="1425" spans="1:29" x14ac:dyDescent="0.25">
      <c r="A1425" s="13">
        <v>456</v>
      </c>
      <c r="B1425" s="22" t="s">
        <v>4937</v>
      </c>
      <c r="C1425" s="17">
        <v>6</v>
      </c>
      <c r="D1425" s="1" t="s">
        <v>784</v>
      </c>
      <c r="E1425" s="1" t="s">
        <v>4493</v>
      </c>
      <c r="F1425" s="1" t="s">
        <v>4508</v>
      </c>
      <c r="G1425" s="1" t="s">
        <v>4565</v>
      </c>
      <c r="H1425" s="1">
        <v>8.3000000000000007</v>
      </c>
      <c r="I1425" s="1">
        <v>8.8000000000000007</v>
      </c>
      <c r="J1425" s="1" t="s">
        <v>3190</v>
      </c>
      <c r="K1425" s="1" t="s">
        <v>4987</v>
      </c>
      <c r="L1425" s="1">
        <v>0</v>
      </c>
      <c r="M1425" s="1">
        <v>1</v>
      </c>
      <c r="N1425" s="1">
        <v>6</v>
      </c>
      <c r="O1425" s="1">
        <v>2</v>
      </c>
      <c r="P1425" s="1">
        <v>6</v>
      </c>
      <c r="Q1425" s="16">
        <v>99.832939680232556</v>
      </c>
      <c r="R1425" s="21">
        <v>1.1393112534370518</v>
      </c>
      <c r="S1425" s="21">
        <v>5.773464734849882</v>
      </c>
      <c r="T1425" s="21">
        <v>4.63415348141283</v>
      </c>
      <c r="U1425" s="21">
        <v>9.5324316834230316E-2</v>
      </c>
      <c r="V1425" s="21">
        <v>3.3386950446499783</v>
      </c>
      <c r="W1425" s="21">
        <v>3.2433707278157482</v>
      </c>
      <c r="X1425" s="13" t="s">
        <v>2351</v>
      </c>
      <c r="Y14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5" s="1">
        <v>39.970416138399997</v>
      </c>
      <c r="AA1425" s="1">
        <v>-83.119414079799995</v>
      </c>
      <c r="AB1425" s="1">
        <v>39.977658072899999</v>
      </c>
      <c r="AC1425" s="1">
        <v>-83.119156164499998</v>
      </c>
    </row>
    <row r="1426" spans="1:29" x14ac:dyDescent="0.25">
      <c r="A1426" s="13">
        <v>307</v>
      </c>
      <c r="B1426" s="22" t="s">
        <v>4966</v>
      </c>
      <c r="C1426" s="17">
        <v>8</v>
      </c>
      <c r="D1426" s="1" t="s">
        <v>787</v>
      </c>
      <c r="E1426" s="1" t="s">
        <v>4079</v>
      </c>
      <c r="F1426" s="1" t="s">
        <v>4080</v>
      </c>
      <c r="G1426" s="1" t="s">
        <v>4404</v>
      </c>
      <c r="H1426" s="1">
        <v>2.7</v>
      </c>
      <c r="I1426" s="1">
        <v>3.2</v>
      </c>
      <c r="J1426" s="1" t="s">
        <v>3190</v>
      </c>
      <c r="K1426" s="1" t="s">
        <v>4982</v>
      </c>
      <c r="L1426" s="1">
        <v>1</v>
      </c>
      <c r="M1426" s="1">
        <v>1</v>
      </c>
      <c r="N1426" s="1">
        <v>11</v>
      </c>
      <c r="O1426" s="1">
        <v>10</v>
      </c>
      <c r="P1426" s="1">
        <v>50</v>
      </c>
      <c r="Q1426" s="16">
        <v>257.74400436046511</v>
      </c>
      <c r="R1426" s="21">
        <v>0.37172154297733867</v>
      </c>
      <c r="S1426" s="21">
        <v>23.129627350611617</v>
      </c>
      <c r="T1426" s="21">
        <v>22.757905807634277</v>
      </c>
      <c r="U1426" s="21">
        <v>2.0858591985735558E-2</v>
      </c>
      <c r="V1426" s="21">
        <v>3.3385590617324024</v>
      </c>
      <c r="W1426" s="21">
        <v>3.3177004697466668</v>
      </c>
      <c r="X1426" s="13" t="s">
        <v>2351</v>
      </c>
      <c r="Y14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6" s="1">
        <v>39.142475344700003</v>
      </c>
      <c r="AA1426" s="1">
        <v>-84.509436967100001</v>
      </c>
      <c r="AB1426" s="1">
        <v>39.148040584699999</v>
      </c>
      <c r="AC1426" s="1">
        <v>-84.512328010700003</v>
      </c>
    </row>
    <row r="1427" spans="1:29" x14ac:dyDescent="0.25">
      <c r="A1427" s="13">
        <v>308</v>
      </c>
      <c r="B1427" s="22" t="s">
        <v>4966</v>
      </c>
      <c r="C1427" s="17">
        <v>12</v>
      </c>
      <c r="D1427" s="1" t="s">
        <v>785</v>
      </c>
      <c r="E1427" s="1" t="s">
        <v>4032</v>
      </c>
      <c r="F1427" s="1" t="s">
        <v>4033</v>
      </c>
      <c r="G1427" s="1" t="s">
        <v>3760</v>
      </c>
      <c r="H1427" s="1">
        <v>20.399999999999999</v>
      </c>
      <c r="I1427" s="1">
        <v>20.9</v>
      </c>
      <c r="J1427" s="1" t="s">
        <v>3190</v>
      </c>
      <c r="K1427" s="1" t="s">
        <v>4982</v>
      </c>
      <c r="L1427" s="1">
        <v>0</v>
      </c>
      <c r="M1427" s="1">
        <v>1</v>
      </c>
      <c r="N1427" s="1">
        <v>8</v>
      </c>
      <c r="O1427" s="1">
        <v>13</v>
      </c>
      <c r="P1427" s="1">
        <v>51</v>
      </c>
      <c r="Q1427" s="16">
        <v>206.73918968023256</v>
      </c>
      <c r="R1427" s="21">
        <v>0.35401571811209159</v>
      </c>
      <c r="S1427" s="21">
        <v>27.352601712531406</v>
      </c>
      <c r="T1427" s="21">
        <v>26.998585994419315</v>
      </c>
      <c r="U1427" s="21">
        <v>1.9867420437983008E-2</v>
      </c>
      <c r="V1427" s="21">
        <v>3.3381791803207812</v>
      </c>
      <c r="W1427" s="21">
        <v>3.318311759882798</v>
      </c>
      <c r="X1427" s="13" t="s">
        <v>2351</v>
      </c>
      <c r="Y14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7" s="1">
        <v>41.522627816700002</v>
      </c>
      <c r="AA1427" s="1">
        <v>-81.606610822299999</v>
      </c>
      <c r="AB1427" s="1">
        <v>41.523050581200003</v>
      </c>
      <c r="AC1427" s="1">
        <v>-81.596994495499999</v>
      </c>
    </row>
    <row r="1428" spans="1:29" x14ac:dyDescent="0.25">
      <c r="A1428" s="13">
        <v>460</v>
      </c>
      <c r="B1428" s="22" t="s">
        <v>3197</v>
      </c>
      <c r="C1428" s="17">
        <v>8</v>
      </c>
      <c r="D1428" s="1" t="s">
        <v>787</v>
      </c>
      <c r="E1428" s="1" t="s">
        <v>1264</v>
      </c>
      <c r="F1428" s="1" t="s">
        <v>5788</v>
      </c>
      <c r="G1428" s="1" t="s">
        <v>724</v>
      </c>
      <c r="H1428" s="21">
        <v>1.6119999999937136</v>
      </c>
      <c r="I1428" s="21">
        <v>0</v>
      </c>
      <c r="J1428" s="1" t="s">
        <v>258</v>
      </c>
      <c r="K1428" s="1" t="s">
        <v>259</v>
      </c>
      <c r="L1428" s="1">
        <v>0</v>
      </c>
      <c r="M1428" s="1">
        <v>1</v>
      </c>
      <c r="N1428" s="1">
        <v>8</v>
      </c>
      <c r="O1428" s="1">
        <v>11</v>
      </c>
      <c r="P1428" s="1">
        <v>72</v>
      </c>
      <c r="Q1428" s="16">
        <v>218.86418968023256</v>
      </c>
      <c r="R1428" s="21">
        <v>4.549835713290439</v>
      </c>
      <c r="S1428" s="21">
        <v>18.310127508959507</v>
      </c>
      <c r="T1428" s="21">
        <v>13.760291795669069</v>
      </c>
      <c r="U1428" s="21">
        <v>0.31208605439373371</v>
      </c>
      <c r="V1428" s="21">
        <v>3.3353860644490188</v>
      </c>
      <c r="W1428" s="21">
        <v>3.0233000100552849</v>
      </c>
      <c r="X1428" s="13" t="s">
        <v>2351</v>
      </c>
      <c r="Y14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8" s="1">
        <v>39.127116999999998</v>
      </c>
      <c r="AA1428" s="1">
        <v>-84.508392000000001</v>
      </c>
      <c r="AB1428" s="1">
        <v>0</v>
      </c>
      <c r="AC1428" s="1">
        <v>0</v>
      </c>
    </row>
    <row r="1429" spans="1:29" x14ac:dyDescent="0.25">
      <c r="A1429" s="13">
        <v>132</v>
      </c>
      <c r="B1429" s="22" t="s">
        <v>3201</v>
      </c>
      <c r="C1429" s="17">
        <v>4</v>
      </c>
      <c r="D1429" s="1" t="s">
        <v>795</v>
      </c>
      <c r="E1429" s="1" t="s">
        <v>1980</v>
      </c>
      <c r="F1429" s="1" t="s">
        <v>5336</v>
      </c>
      <c r="G1429" s="1" t="s">
        <v>1472</v>
      </c>
      <c r="H1429" s="21">
        <v>10.18300000000454</v>
      </c>
      <c r="I1429" s="21">
        <v>0</v>
      </c>
      <c r="J1429" s="1" t="s">
        <v>258</v>
      </c>
      <c r="K1429" s="1" t="s">
        <v>261</v>
      </c>
      <c r="L1429" s="1">
        <v>0</v>
      </c>
      <c r="M1429" s="1">
        <v>2</v>
      </c>
      <c r="N1429" s="1">
        <v>11</v>
      </c>
      <c r="O1429" s="1">
        <v>6</v>
      </c>
      <c r="P1429" s="1">
        <v>19</v>
      </c>
      <c r="Q1429" s="16">
        <v>208.99400436046511</v>
      </c>
      <c r="R1429" s="21">
        <v>10.590336588534662</v>
      </c>
      <c r="S1429" s="21">
        <v>7.1712043379774224</v>
      </c>
      <c r="T1429" s="21">
        <v>-3.4191322505572392</v>
      </c>
      <c r="U1429" s="21">
        <v>0.79462507881219158</v>
      </c>
      <c r="V1429" s="21">
        <v>3.3348646466095495</v>
      </c>
      <c r="W1429" s="21">
        <v>2.5402395677973582</v>
      </c>
      <c r="X1429" s="13" t="s">
        <v>22</v>
      </c>
      <c r="Y14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29" s="1">
        <v>41.135956</v>
      </c>
      <c r="AA1429" s="1">
        <v>-81.686989999999994</v>
      </c>
      <c r="AB1429" s="1">
        <v>0</v>
      </c>
      <c r="AC1429" s="1">
        <v>0</v>
      </c>
    </row>
    <row r="1430" spans="1:29" x14ac:dyDescent="0.25">
      <c r="A1430" s="13">
        <v>309</v>
      </c>
      <c r="B1430" s="22" t="s">
        <v>4966</v>
      </c>
      <c r="C1430" s="17">
        <v>12</v>
      </c>
      <c r="D1430" s="1" t="s">
        <v>785</v>
      </c>
      <c r="E1430" s="1" t="s">
        <v>4046</v>
      </c>
      <c r="F1430" s="1" t="s">
        <v>4008</v>
      </c>
      <c r="G1430" s="1" t="s">
        <v>3716</v>
      </c>
      <c r="H1430" s="1">
        <v>15.5</v>
      </c>
      <c r="I1430" s="1">
        <v>16</v>
      </c>
      <c r="J1430" s="1" t="s">
        <v>3190</v>
      </c>
      <c r="K1430" s="1" t="s">
        <v>4982</v>
      </c>
      <c r="L1430" s="1">
        <v>0</v>
      </c>
      <c r="M1430" s="1">
        <v>0</v>
      </c>
      <c r="N1430" s="1">
        <v>7</v>
      </c>
      <c r="O1430" s="1">
        <v>12</v>
      </c>
      <c r="P1430" s="1">
        <v>49</v>
      </c>
      <c r="Q1430" s="16">
        <v>148.078125</v>
      </c>
      <c r="R1430" s="21">
        <v>0.41144682277785194</v>
      </c>
      <c r="S1430" s="21">
        <v>26.165351605926109</v>
      </c>
      <c r="T1430" s="21">
        <v>25.753904783148258</v>
      </c>
      <c r="U1430" s="21">
        <v>2.2971608932572676E-2</v>
      </c>
      <c r="V1430" s="21">
        <v>3.3333853150430643</v>
      </c>
      <c r="W1430" s="21">
        <v>3.3104137061104915</v>
      </c>
      <c r="X1430" s="13" t="s">
        <v>2351</v>
      </c>
      <c r="Y14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0" s="1">
        <v>41.458107022999997</v>
      </c>
      <c r="AA1430" s="1">
        <v>-81.700925875500005</v>
      </c>
      <c r="AB1430" s="1">
        <v>41.465324021599997</v>
      </c>
      <c r="AC1430" s="1">
        <v>-81.700196977999994</v>
      </c>
    </row>
    <row r="1431" spans="1:29" x14ac:dyDescent="0.25">
      <c r="A1431" s="13">
        <v>457</v>
      </c>
      <c r="B1431" s="22" t="s">
        <v>4937</v>
      </c>
      <c r="C1431" s="17">
        <v>8</v>
      </c>
      <c r="D1431" s="1" t="s">
        <v>787</v>
      </c>
      <c r="E1431" s="1" t="s">
        <v>4517</v>
      </c>
      <c r="F1431" s="1" t="s">
        <v>4518</v>
      </c>
      <c r="G1431" s="1" t="s">
        <v>3923</v>
      </c>
      <c r="H1431" s="1">
        <v>25.6</v>
      </c>
      <c r="I1431" s="1">
        <v>26.1</v>
      </c>
      <c r="J1431" s="1" t="s">
        <v>3190</v>
      </c>
      <c r="K1431" s="1" t="s">
        <v>4985</v>
      </c>
      <c r="L1431" s="1">
        <v>0</v>
      </c>
      <c r="M1431" s="1">
        <v>1</v>
      </c>
      <c r="N1431" s="1">
        <v>5</v>
      </c>
      <c r="O1431" s="1">
        <v>8</v>
      </c>
      <c r="P1431" s="1">
        <v>27</v>
      </c>
      <c r="Q1431" s="16">
        <v>140.91106468023256</v>
      </c>
      <c r="R1431" s="21">
        <v>1.2470550692665627</v>
      </c>
      <c r="S1431" s="21">
        <v>16.443994274272971</v>
      </c>
      <c r="T1431" s="21">
        <v>15.196939205006409</v>
      </c>
      <c r="U1431" s="21">
        <v>8.7671269711871405E-2</v>
      </c>
      <c r="V1431" s="21">
        <v>3.3322938019884081</v>
      </c>
      <c r="W1431" s="21">
        <v>3.2446225322765367</v>
      </c>
      <c r="X1431" s="13" t="s">
        <v>2351</v>
      </c>
      <c r="Y14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1" s="1">
        <v>39.292229798199998</v>
      </c>
      <c r="AA1431" s="1">
        <v>-84.448803919300005</v>
      </c>
      <c r="AB1431" s="1">
        <v>39.289931616399997</v>
      </c>
      <c r="AC1431" s="1">
        <v>-84.4399427667</v>
      </c>
    </row>
    <row r="1432" spans="1:29" x14ac:dyDescent="0.25">
      <c r="A1432" s="13">
        <v>461</v>
      </c>
      <c r="B1432" s="22" t="s">
        <v>3197</v>
      </c>
      <c r="C1432" s="17">
        <v>4</v>
      </c>
      <c r="D1432" s="1" t="s">
        <v>800</v>
      </c>
      <c r="E1432" s="1" t="s">
        <v>1265</v>
      </c>
      <c r="F1432" s="1" t="s">
        <v>5789</v>
      </c>
      <c r="G1432" s="1" t="s">
        <v>725</v>
      </c>
      <c r="H1432" s="21">
        <v>0.6190000000060536</v>
      </c>
      <c r="I1432" s="21">
        <v>0</v>
      </c>
      <c r="J1432" s="1" t="s">
        <v>258</v>
      </c>
      <c r="K1432" s="1" t="s">
        <v>259</v>
      </c>
      <c r="L1432" s="1">
        <v>0</v>
      </c>
      <c r="M1432" s="1">
        <v>2</v>
      </c>
      <c r="N1432" s="1">
        <v>11</v>
      </c>
      <c r="O1432" s="1">
        <v>5</v>
      </c>
      <c r="P1432" s="1">
        <v>39</v>
      </c>
      <c r="Q1432" s="16">
        <v>224.55650436046511</v>
      </c>
      <c r="R1432" s="21">
        <v>9.9811233551240814</v>
      </c>
      <c r="S1432" s="21">
        <v>11.38569527615196</v>
      </c>
      <c r="T1432" s="21">
        <v>1.4045719210278786</v>
      </c>
      <c r="U1432" s="21">
        <v>0.68463338076553892</v>
      </c>
      <c r="V1432" s="21">
        <v>3.3317719931692369</v>
      </c>
      <c r="W1432" s="21">
        <v>2.647138612403698</v>
      </c>
      <c r="X1432" s="13" t="s">
        <v>22</v>
      </c>
      <c r="Y14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2" s="1">
        <v>40.797465000000003</v>
      </c>
      <c r="AA1432" s="1">
        <v>-81.416929999999994</v>
      </c>
      <c r="AB1432" s="1">
        <v>0</v>
      </c>
      <c r="AC1432" s="1">
        <v>0</v>
      </c>
    </row>
    <row r="1433" spans="1:29" x14ac:dyDescent="0.25">
      <c r="A1433" s="13">
        <v>462</v>
      </c>
      <c r="B1433" s="22" t="s">
        <v>3197</v>
      </c>
      <c r="C1433" s="17">
        <v>2</v>
      </c>
      <c r="D1433" s="1" t="s">
        <v>786</v>
      </c>
      <c r="E1433" s="1" t="s">
        <v>1266</v>
      </c>
      <c r="F1433" s="1" t="s">
        <v>5517</v>
      </c>
      <c r="G1433" s="1" t="s">
        <v>726</v>
      </c>
      <c r="H1433" s="21">
        <v>4.7890000000043074</v>
      </c>
      <c r="I1433" s="21">
        <v>0</v>
      </c>
      <c r="J1433" s="1" t="s">
        <v>258</v>
      </c>
      <c r="K1433" s="1" t="s">
        <v>259</v>
      </c>
      <c r="L1433" s="1">
        <v>0</v>
      </c>
      <c r="M1433" s="1">
        <v>1</v>
      </c>
      <c r="N1433" s="1">
        <v>10</v>
      </c>
      <c r="O1433" s="1">
        <v>5</v>
      </c>
      <c r="P1433" s="1">
        <v>59</v>
      </c>
      <c r="Q1433" s="16">
        <v>192.33293968023256</v>
      </c>
      <c r="R1433" s="21">
        <v>8.0777582593978199</v>
      </c>
      <c r="S1433" s="21">
        <v>17.458117125168581</v>
      </c>
      <c r="T1433" s="21">
        <v>9.3803588657707611</v>
      </c>
      <c r="U1433" s="21">
        <v>0.55407620458865015</v>
      </c>
      <c r="V1433" s="21">
        <v>3.3317657009945703</v>
      </c>
      <c r="W1433" s="21">
        <v>2.77768949640592</v>
      </c>
      <c r="X1433" s="13" t="s">
        <v>22</v>
      </c>
      <c r="Y14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3" s="1">
        <v>41.705539000000002</v>
      </c>
      <c r="AA1433" s="1">
        <v>-83.645131000000006</v>
      </c>
      <c r="AB1433" s="1">
        <v>0</v>
      </c>
      <c r="AC1433" s="1">
        <v>0</v>
      </c>
    </row>
    <row r="1434" spans="1:29" x14ac:dyDescent="0.25">
      <c r="A1434" s="13">
        <v>133</v>
      </c>
      <c r="B1434" s="22" t="s">
        <v>3201</v>
      </c>
      <c r="C1434" s="17">
        <v>4</v>
      </c>
      <c r="D1434" s="1" t="s">
        <v>795</v>
      </c>
      <c r="E1434" s="1" t="s">
        <v>1981</v>
      </c>
      <c r="F1434" s="1" t="s">
        <v>5337</v>
      </c>
      <c r="G1434" s="1" t="s">
        <v>1473</v>
      </c>
      <c r="H1434" s="21">
        <v>3.2989999999990687</v>
      </c>
      <c r="I1434" s="21">
        <v>0</v>
      </c>
      <c r="J1434" s="1" t="s">
        <v>258</v>
      </c>
      <c r="K1434" s="1" t="s">
        <v>259</v>
      </c>
      <c r="L1434" s="1">
        <v>0</v>
      </c>
      <c r="M1434" s="1">
        <v>3</v>
      </c>
      <c r="N1434" s="1">
        <v>12</v>
      </c>
      <c r="O1434" s="1">
        <v>5</v>
      </c>
      <c r="P1434" s="1">
        <v>78</v>
      </c>
      <c r="Q1434" s="16">
        <v>315.78006904069764</v>
      </c>
      <c r="R1434" s="21">
        <v>7.3581354513690833</v>
      </c>
      <c r="S1434" s="21">
        <v>18.410827787534526</v>
      </c>
      <c r="T1434" s="21">
        <v>11.052692336165443</v>
      </c>
      <c r="U1434" s="21">
        <v>0.51354025426794403</v>
      </c>
      <c r="V1434" s="21">
        <v>3.3315364695778307</v>
      </c>
      <c r="W1434" s="21">
        <v>2.8179962153098868</v>
      </c>
      <c r="X1434" s="13" t="s">
        <v>22</v>
      </c>
      <c r="Y14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4" s="1">
        <v>41.031322000000003</v>
      </c>
      <c r="AA1434" s="1">
        <v>-81.427616</v>
      </c>
      <c r="AB1434" s="1">
        <v>0</v>
      </c>
      <c r="AC1434" s="1">
        <v>0</v>
      </c>
    </row>
    <row r="1435" spans="1:29" x14ac:dyDescent="0.25">
      <c r="A1435" s="13">
        <v>310</v>
      </c>
      <c r="B1435" s="22" t="s">
        <v>4966</v>
      </c>
      <c r="C1435" s="17">
        <v>12</v>
      </c>
      <c r="D1435" s="1" t="s">
        <v>785</v>
      </c>
      <c r="E1435" s="1" t="s">
        <v>4160</v>
      </c>
      <c r="F1435" s="1" t="s">
        <v>4161</v>
      </c>
      <c r="G1435" s="1" t="s">
        <v>4430</v>
      </c>
      <c r="H1435" s="1">
        <v>1.1000000000000001</v>
      </c>
      <c r="I1435" s="1">
        <v>1.6</v>
      </c>
      <c r="J1435" s="1" t="s">
        <v>3190</v>
      </c>
      <c r="K1435" s="1" t="s">
        <v>4982</v>
      </c>
      <c r="L1435" s="1">
        <v>0</v>
      </c>
      <c r="M1435" s="1">
        <v>0</v>
      </c>
      <c r="N1435" s="1">
        <v>5</v>
      </c>
      <c r="O1435" s="1">
        <v>13</v>
      </c>
      <c r="P1435" s="1">
        <v>24</v>
      </c>
      <c r="Q1435" s="16">
        <v>114.421875</v>
      </c>
      <c r="R1435" s="21">
        <v>0.51025699866375218</v>
      </c>
      <c r="S1435" s="21">
        <v>15.617449977609276</v>
      </c>
      <c r="T1435" s="21">
        <v>15.107192978945523</v>
      </c>
      <c r="U1435" s="21">
        <v>2.8610193206163662E-2</v>
      </c>
      <c r="V1435" s="21">
        <v>3.3291696672758153</v>
      </c>
      <c r="W1435" s="21">
        <v>3.3005594740696518</v>
      </c>
      <c r="X1435" s="13" t="s">
        <v>2351</v>
      </c>
      <c r="Y14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5" s="1">
        <v>41.428570846699998</v>
      </c>
      <c r="AA1435" s="1">
        <v>-81.801366361899994</v>
      </c>
      <c r="AB1435" s="1">
        <v>41.4358043358</v>
      </c>
      <c r="AC1435" s="1">
        <v>-81.801226141200004</v>
      </c>
    </row>
    <row r="1436" spans="1:29" x14ac:dyDescent="0.25">
      <c r="A1436" s="13">
        <v>311</v>
      </c>
      <c r="B1436" s="22" t="s">
        <v>4966</v>
      </c>
      <c r="C1436" s="17">
        <v>4</v>
      </c>
      <c r="D1436" s="1" t="s">
        <v>795</v>
      </c>
      <c r="E1436" s="1" t="s">
        <v>3945</v>
      </c>
      <c r="F1436" s="1" t="s">
        <v>3986</v>
      </c>
      <c r="G1436" s="1" t="s">
        <v>4364</v>
      </c>
      <c r="H1436" s="1">
        <v>4</v>
      </c>
      <c r="I1436" s="1">
        <v>4.5</v>
      </c>
      <c r="J1436" s="1" t="s">
        <v>3190</v>
      </c>
      <c r="K1436" s="1" t="s">
        <v>4981</v>
      </c>
      <c r="L1436" s="1">
        <v>0</v>
      </c>
      <c r="M1436" s="1">
        <v>1</v>
      </c>
      <c r="N1436" s="1">
        <v>7</v>
      </c>
      <c r="O1436" s="1">
        <v>1</v>
      </c>
      <c r="P1436" s="1">
        <v>32</v>
      </c>
      <c r="Q1436" s="16">
        <v>127.94231468023256</v>
      </c>
      <c r="R1436" s="21">
        <v>2.5960595018193695</v>
      </c>
      <c r="S1436" s="21">
        <v>16.352338050431488</v>
      </c>
      <c r="T1436" s="21">
        <v>13.756278548612119</v>
      </c>
      <c r="U1436" s="21">
        <v>0.15897130628063075</v>
      </c>
      <c r="V1436" s="21">
        <v>3.3267323476640525</v>
      </c>
      <c r="W1436" s="21">
        <v>3.1677610413834216</v>
      </c>
      <c r="X1436" s="13" t="s">
        <v>2351</v>
      </c>
      <c r="Y14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6" s="1">
        <v>41.113343019299997</v>
      </c>
      <c r="AA1436" s="1">
        <v>-81.495424270699999</v>
      </c>
      <c r="AB1436" s="1">
        <v>41.118638473099999</v>
      </c>
      <c r="AC1436" s="1">
        <v>-81.488911744500001</v>
      </c>
    </row>
    <row r="1437" spans="1:29" x14ac:dyDescent="0.25">
      <c r="A1437" s="13">
        <v>458</v>
      </c>
      <c r="B1437" s="22" t="s">
        <v>4937</v>
      </c>
      <c r="C1437" s="17">
        <v>8</v>
      </c>
      <c r="D1437" s="1" t="s">
        <v>788</v>
      </c>
      <c r="E1437" s="1" t="s">
        <v>4524</v>
      </c>
      <c r="F1437" s="1" t="s">
        <v>4525</v>
      </c>
      <c r="G1437" s="1" t="s">
        <v>3918</v>
      </c>
      <c r="H1437" s="1">
        <v>4</v>
      </c>
      <c r="I1437" s="1">
        <v>4.5</v>
      </c>
      <c r="J1437" s="1" t="s">
        <v>3190</v>
      </c>
      <c r="K1437" s="1" t="s">
        <v>4985</v>
      </c>
      <c r="L1437" s="1">
        <v>0</v>
      </c>
      <c r="M1437" s="1">
        <v>1</v>
      </c>
      <c r="N1437" s="1">
        <v>6</v>
      </c>
      <c r="O1437" s="1">
        <v>7</v>
      </c>
      <c r="P1437" s="1">
        <v>41</v>
      </c>
      <c r="Q1437" s="16">
        <v>157.02043968023256</v>
      </c>
      <c r="R1437" s="21">
        <v>1.288991545598104</v>
      </c>
      <c r="S1437" s="21">
        <v>21.553461218584097</v>
      </c>
      <c r="T1437" s="21">
        <v>20.264469672985992</v>
      </c>
      <c r="U1437" s="21">
        <v>9.2362855989199827E-2</v>
      </c>
      <c r="V1437" s="21">
        <v>3.3247165988611376</v>
      </c>
      <c r="W1437" s="21">
        <v>3.2323537428719376</v>
      </c>
      <c r="X1437" s="13" t="s">
        <v>2351</v>
      </c>
      <c r="Y14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7" s="1">
        <v>39.342860815500003</v>
      </c>
      <c r="AA1437" s="1">
        <v>-84.393435893000003</v>
      </c>
      <c r="AB1437" s="1">
        <v>39.346156273799998</v>
      </c>
      <c r="AC1437" s="1">
        <v>-84.385202466899997</v>
      </c>
    </row>
    <row r="1438" spans="1:29" x14ac:dyDescent="0.25">
      <c r="A1438" s="13">
        <v>459</v>
      </c>
      <c r="B1438" s="22" t="s">
        <v>4937</v>
      </c>
      <c r="C1438" s="17">
        <v>8</v>
      </c>
      <c r="D1438" s="1" t="s">
        <v>788</v>
      </c>
      <c r="E1438" s="1" t="s">
        <v>4524</v>
      </c>
      <c r="F1438" s="1" t="s">
        <v>4525</v>
      </c>
      <c r="G1438" s="1" t="s">
        <v>3918</v>
      </c>
      <c r="H1438" s="1">
        <v>2.2999999999999998</v>
      </c>
      <c r="I1438" s="1">
        <v>2.8</v>
      </c>
      <c r="J1438" s="1" t="s">
        <v>3190</v>
      </c>
      <c r="K1438" s="1" t="s">
        <v>4985</v>
      </c>
      <c r="L1438" s="1">
        <v>0</v>
      </c>
      <c r="M1438" s="1">
        <v>0</v>
      </c>
      <c r="N1438" s="1">
        <v>10</v>
      </c>
      <c r="O1438" s="1">
        <v>4</v>
      </c>
      <c r="P1438" s="1">
        <v>42</v>
      </c>
      <c r="Q1438" s="16">
        <v>125.21875</v>
      </c>
      <c r="R1438" s="21">
        <v>1.288991545598104</v>
      </c>
      <c r="S1438" s="21">
        <v>21.945006558238308</v>
      </c>
      <c r="T1438" s="21">
        <v>20.656015012640204</v>
      </c>
      <c r="U1438" s="21">
        <v>9.2362855989199827E-2</v>
      </c>
      <c r="V1438" s="21">
        <v>3.3247165988611376</v>
      </c>
      <c r="W1438" s="21">
        <v>3.2323537428719376</v>
      </c>
      <c r="X1438" s="13" t="s">
        <v>2351</v>
      </c>
      <c r="Y14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8" s="1">
        <v>39.328242947600003</v>
      </c>
      <c r="AA1438" s="1">
        <v>-84.418249916799994</v>
      </c>
      <c r="AB1438" s="1">
        <v>39.333774056099998</v>
      </c>
      <c r="AC1438" s="1">
        <v>-84.412234610799999</v>
      </c>
    </row>
    <row r="1439" spans="1:29" x14ac:dyDescent="0.25">
      <c r="A1439" s="13">
        <v>134</v>
      </c>
      <c r="B1439" s="22" t="s">
        <v>3201</v>
      </c>
      <c r="C1439" s="17">
        <v>2</v>
      </c>
      <c r="D1439" s="1" t="s">
        <v>807</v>
      </c>
      <c r="E1439" s="1" t="s">
        <v>1982</v>
      </c>
      <c r="F1439" s="1" t="s">
        <v>5338</v>
      </c>
      <c r="G1439" s="1" t="s">
        <v>1474</v>
      </c>
      <c r="H1439" s="21">
        <v>3.2620000000024447</v>
      </c>
      <c r="I1439" s="21">
        <v>0</v>
      </c>
      <c r="J1439" s="1" t="s">
        <v>258</v>
      </c>
      <c r="K1439" s="1" t="s">
        <v>261</v>
      </c>
      <c r="L1439" s="1">
        <v>0</v>
      </c>
      <c r="M1439" s="1">
        <v>4</v>
      </c>
      <c r="N1439" s="1">
        <v>11</v>
      </c>
      <c r="O1439" s="1">
        <v>3</v>
      </c>
      <c r="P1439" s="1">
        <v>31</v>
      </c>
      <c r="Q1439" s="16">
        <v>299.03488372093022</v>
      </c>
      <c r="R1439" s="21">
        <v>6.8298089639344548</v>
      </c>
      <c r="S1439" s="21">
        <v>10.243559614751613</v>
      </c>
      <c r="T1439" s="21">
        <v>3.4137506508171578</v>
      </c>
      <c r="U1439" s="21">
        <v>0.50713019059568065</v>
      </c>
      <c r="V1439" s="21">
        <v>3.3246366183403837</v>
      </c>
      <c r="W1439" s="21">
        <v>2.8175064277447031</v>
      </c>
      <c r="X1439" s="13" t="s">
        <v>22</v>
      </c>
      <c r="Y14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39" s="1">
        <v>41.564776000000002</v>
      </c>
      <c r="AA1439" s="1">
        <v>-83.567358999999996</v>
      </c>
      <c r="AB1439" s="1">
        <v>0</v>
      </c>
      <c r="AC1439" s="1">
        <v>0</v>
      </c>
    </row>
    <row r="1440" spans="1:29" x14ac:dyDescent="0.25">
      <c r="A1440" s="13">
        <v>463</v>
      </c>
      <c r="B1440" s="22" t="s">
        <v>3197</v>
      </c>
      <c r="C1440" s="17">
        <v>12</v>
      </c>
      <c r="D1440" s="1" t="s">
        <v>785</v>
      </c>
      <c r="E1440" s="1" t="s">
        <v>1267</v>
      </c>
      <c r="F1440" s="1" t="s">
        <v>5585</v>
      </c>
      <c r="G1440" s="1" t="s">
        <v>727</v>
      </c>
      <c r="H1440" s="21">
        <v>4.1059999999997672</v>
      </c>
      <c r="I1440" s="21">
        <v>0</v>
      </c>
      <c r="J1440" s="1" t="s">
        <v>258</v>
      </c>
      <c r="K1440" s="1" t="s">
        <v>261</v>
      </c>
      <c r="L1440" s="1">
        <v>0</v>
      </c>
      <c r="M1440" s="1">
        <v>0</v>
      </c>
      <c r="N1440" s="1">
        <v>6</v>
      </c>
      <c r="O1440" s="1">
        <v>13</v>
      </c>
      <c r="P1440" s="1">
        <v>36</v>
      </c>
      <c r="Q1440" s="16">
        <v>132.96875</v>
      </c>
      <c r="R1440" s="21">
        <v>6.4428531972290166</v>
      </c>
      <c r="S1440" s="21">
        <v>10.982656877396376</v>
      </c>
      <c r="T1440" s="21">
        <v>4.5398036801673598</v>
      </c>
      <c r="U1440" s="21">
        <v>0.44785221039461603</v>
      </c>
      <c r="V1440" s="21">
        <v>3.3232547637410317</v>
      </c>
      <c r="W1440" s="21">
        <v>2.8754025533464156</v>
      </c>
      <c r="X1440" s="13" t="s">
        <v>22</v>
      </c>
      <c r="Y14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0" s="1">
        <v>41.493448999999998</v>
      </c>
      <c r="AA1440" s="1">
        <v>-81.601488000000003</v>
      </c>
      <c r="AB1440" s="1">
        <v>0</v>
      </c>
      <c r="AC1440" s="1">
        <v>0</v>
      </c>
    </row>
    <row r="1441" spans="1:29" x14ac:dyDescent="0.25">
      <c r="A1441" s="13">
        <v>460</v>
      </c>
      <c r="B1441" s="22" t="s">
        <v>4937</v>
      </c>
      <c r="C1441" s="17">
        <v>12</v>
      </c>
      <c r="D1441" s="1" t="s">
        <v>785</v>
      </c>
      <c r="E1441" s="1" t="s">
        <v>4499</v>
      </c>
      <c r="F1441" s="1" t="s">
        <v>4513</v>
      </c>
      <c r="G1441" s="1" t="s">
        <v>4566</v>
      </c>
      <c r="H1441" s="1">
        <v>17.8</v>
      </c>
      <c r="I1441" s="1">
        <v>18.3</v>
      </c>
      <c r="J1441" s="1" t="s">
        <v>3190</v>
      </c>
      <c r="K1441" s="1" t="s">
        <v>4988</v>
      </c>
      <c r="L1441" s="1">
        <v>2</v>
      </c>
      <c r="M1441" s="1">
        <v>1</v>
      </c>
      <c r="N1441" s="1">
        <v>4</v>
      </c>
      <c r="O1441" s="1">
        <v>4</v>
      </c>
      <c r="P1441" s="1">
        <v>30</v>
      </c>
      <c r="Q1441" s="16">
        <v>210.96756904069767</v>
      </c>
      <c r="R1441" s="21">
        <v>1.5330465756495917</v>
      </c>
      <c r="S1441" s="21">
        <v>16.337426657638598</v>
      </c>
      <c r="T1441" s="21">
        <v>14.804380081989006</v>
      </c>
      <c r="U1441" s="21">
        <v>0.11984032408731897</v>
      </c>
      <c r="V1441" s="21">
        <v>3.3229896042770029</v>
      </c>
      <c r="W1441" s="21">
        <v>3.2031492801896837</v>
      </c>
      <c r="X1441" s="13" t="s">
        <v>2351</v>
      </c>
      <c r="Y14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1" s="1">
        <v>41.4073770866</v>
      </c>
      <c r="AA1441" s="1">
        <v>-81.649071121600002</v>
      </c>
      <c r="AB1441" s="1">
        <v>41.407248684700001</v>
      </c>
      <c r="AC1441" s="1">
        <v>-81.639582273800002</v>
      </c>
    </row>
    <row r="1442" spans="1:29" x14ac:dyDescent="0.25">
      <c r="A1442" s="13">
        <v>464</v>
      </c>
      <c r="B1442" s="22" t="s">
        <v>3197</v>
      </c>
      <c r="C1442" s="17">
        <v>12</v>
      </c>
      <c r="D1442" s="1" t="s">
        <v>785</v>
      </c>
      <c r="E1442" s="1" t="s">
        <v>1268</v>
      </c>
      <c r="F1442" s="1" t="s">
        <v>5622</v>
      </c>
      <c r="G1442" s="1" t="s">
        <v>728</v>
      </c>
      <c r="H1442" s="21">
        <v>7.6889999999984866</v>
      </c>
      <c r="I1442" s="21">
        <v>0</v>
      </c>
      <c r="J1442" s="1" t="s">
        <v>258</v>
      </c>
      <c r="K1442" s="1" t="s">
        <v>259</v>
      </c>
      <c r="L1442" s="1">
        <v>0</v>
      </c>
      <c r="M1442" s="1">
        <v>0</v>
      </c>
      <c r="N1442" s="1">
        <v>7</v>
      </c>
      <c r="O1442" s="1">
        <v>11</v>
      </c>
      <c r="P1442" s="1">
        <v>82</v>
      </c>
      <c r="Q1442" s="16">
        <v>176.640625</v>
      </c>
      <c r="R1442" s="21">
        <v>7.7481077438955301</v>
      </c>
      <c r="S1442" s="21">
        <v>20.430514927661097</v>
      </c>
      <c r="T1442" s="21">
        <v>12.682407183765566</v>
      </c>
      <c r="U1442" s="21">
        <v>0.53146454667505749</v>
      </c>
      <c r="V1442" s="21">
        <v>3.3180964192542923</v>
      </c>
      <c r="W1442" s="21">
        <v>2.7866318725792349</v>
      </c>
      <c r="X1442" s="13" t="s">
        <v>22</v>
      </c>
      <c r="Y14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2" s="1">
        <v>41.520688</v>
      </c>
      <c r="AA1442" s="1">
        <v>-81.536507</v>
      </c>
      <c r="AB1442" s="1">
        <v>0</v>
      </c>
      <c r="AC1442" s="1">
        <v>0</v>
      </c>
    </row>
    <row r="1443" spans="1:29" x14ac:dyDescent="0.25">
      <c r="A1443" s="13">
        <v>465</v>
      </c>
      <c r="B1443" s="22" t="s">
        <v>3197</v>
      </c>
      <c r="C1443" s="17">
        <v>12</v>
      </c>
      <c r="D1443" s="1" t="s">
        <v>785</v>
      </c>
      <c r="E1443" s="1" t="s">
        <v>1269</v>
      </c>
      <c r="F1443" s="1" t="s">
        <v>5727</v>
      </c>
      <c r="G1443" s="1" t="s">
        <v>729</v>
      </c>
      <c r="H1443" s="21">
        <v>0.91899999999441206</v>
      </c>
      <c r="I1443" s="21">
        <v>0</v>
      </c>
      <c r="J1443" s="1" t="s">
        <v>258</v>
      </c>
      <c r="K1443" s="1" t="s">
        <v>259</v>
      </c>
      <c r="L1443" s="1">
        <v>0</v>
      </c>
      <c r="M1443" s="1">
        <v>0</v>
      </c>
      <c r="N1443" s="1">
        <v>4</v>
      </c>
      <c r="O1443" s="1">
        <v>16</v>
      </c>
      <c r="P1443" s="1">
        <v>30</v>
      </c>
      <c r="Q1443" s="16">
        <v>127.1875</v>
      </c>
      <c r="R1443" s="21">
        <v>4.416410418590301</v>
      </c>
      <c r="S1443" s="21">
        <v>9.9626813003690469</v>
      </c>
      <c r="T1443" s="21">
        <v>5.5462708817787458</v>
      </c>
      <c r="U1443" s="21">
        <v>0.30293403739724029</v>
      </c>
      <c r="V1443" s="21">
        <v>3.3173249135970071</v>
      </c>
      <c r="W1443" s="21">
        <v>3.0143908761997666</v>
      </c>
      <c r="X1443" s="13" t="s">
        <v>2351</v>
      </c>
      <c r="Y14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3" s="1">
        <v>41.501196999999998</v>
      </c>
      <c r="AA1443" s="1">
        <v>-81.667139000000006</v>
      </c>
      <c r="AB1443" s="1">
        <v>0</v>
      </c>
      <c r="AC1443" s="1">
        <v>0</v>
      </c>
    </row>
    <row r="1444" spans="1:29" x14ac:dyDescent="0.25">
      <c r="A1444" s="13">
        <v>71</v>
      </c>
      <c r="B1444" s="22" t="s">
        <v>4967</v>
      </c>
      <c r="C1444" s="17">
        <v>8</v>
      </c>
      <c r="D1444" s="1" t="s">
        <v>787</v>
      </c>
      <c r="E1444" s="1" t="s">
        <v>4604</v>
      </c>
      <c r="F1444" s="1" t="s">
        <v>4605</v>
      </c>
      <c r="G1444" s="1" t="s">
        <v>4876</v>
      </c>
      <c r="H1444" s="1">
        <v>0.2</v>
      </c>
      <c r="I1444" s="1">
        <v>0.7</v>
      </c>
      <c r="J1444" s="1" t="s">
        <v>3190</v>
      </c>
      <c r="K1444" s="1" t="s">
        <v>4975</v>
      </c>
      <c r="L1444" s="1">
        <v>1</v>
      </c>
      <c r="M1444" s="1">
        <v>1</v>
      </c>
      <c r="N1444" s="1">
        <v>13</v>
      </c>
      <c r="O1444" s="1">
        <v>5</v>
      </c>
      <c r="P1444" s="1">
        <v>38</v>
      </c>
      <c r="Q1444" s="16">
        <v>236.65025436046511</v>
      </c>
      <c r="R1444" s="21">
        <v>0.47170715269166025</v>
      </c>
      <c r="S1444" s="21">
        <v>22.41132483684142</v>
      </c>
      <c r="T1444" s="21">
        <v>21.939617684149759</v>
      </c>
      <c r="U1444" s="21">
        <v>3.6265311257908044E-2</v>
      </c>
      <c r="V1444" s="21">
        <v>3.3167385641105493</v>
      </c>
      <c r="W1444" s="21">
        <v>3.2804732528526412</v>
      </c>
      <c r="X1444" s="13" t="s">
        <v>2351</v>
      </c>
      <c r="Y14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4" s="1">
        <v>39.204982136200002</v>
      </c>
      <c r="AA1444" s="1">
        <v>-84.532046549499995</v>
      </c>
      <c r="AB1444" s="1">
        <v>39.212215477500003</v>
      </c>
      <c r="AC1444" s="1">
        <v>-84.531452170199998</v>
      </c>
    </row>
    <row r="1445" spans="1:29" x14ac:dyDescent="0.25">
      <c r="A1445" s="13">
        <v>466</v>
      </c>
      <c r="B1445" s="22" t="s">
        <v>3197</v>
      </c>
      <c r="C1445" s="17">
        <v>12</v>
      </c>
      <c r="D1445" s="1" t="s">
        <v>785</v>
      </c>
      <c r="E1445" s="1" t="s">
        <v>1270</v>
      </c>
      <c r="F1445" s="1" t="s">
        <v>5605</v>
      </c>
      <c r="G1445" s="1" t="s">
        <v>730</v>
      </c>
      <c r="H1445" s="21">
        <v>2.1040000000066357</v>
      </c>
      <c r="I1445" s="21">
        <v>0</v>
      </c>
      <c r="J1445" s="1" t="s">
        <v>258</v>
      </c>
      <c r="K1445" s="1" t="s">
        <v>259</v>
      </c>
      <c r="L1445" s="1">
        <v>0</v>
      </c>
      <c r="M1445" s="1">
        <v>3</v>
      </c>
      <c r="N1445" s="1">
        <v>7</v>
      </c>
      <c r="O1445" s="1">
        <v>8</v>
      </c>
      <c r="P1445" s="1">
        <v>56</v>
      </c>
      <c r="Q1445" s="16">
        <v>274.35819404069764</v>
      </c>
      <c r="R1445" s="21">
        <v>8.9116970623764455</v>
      </c>
      <c r="S1445" s="21">
        <v>14.871423444943263</v>
      </c>
      <c r="T1445" s="21">
        <v>5.9597263825668172</v>
      </c>
      <c r="U1445" s="21">
        <v>0.61127841737782618</v>
      </c>
      <c r="V1445" s="21">
        <v>3.3167196554216751</v>
      </c>
      <c r="W1445" s="21">
        <v>2.7054412380438491</v>
      </c>
      <c r="X1445" s="13" t="s">
        <v>22</v>
      </c>
      <c r="Y14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5" s="1">
        <v>41.417056000000002</v>
      </c>
      <c r="AA1445" s="1">
        <v>-81.606059999999999</v>
      </c>
      <c r="AB1445" s="1">
        <v>0</v>
      </c>
      <c r="AC1445" s="1">
        <v>0</v>
      </c>
    </row>
    <row r="1446" spans="1:29" x14ac:dyDescent="0.25">
      <c r="A1446" s="13">
        <v>312</v>
      </c>
      <c r="B1446" s="22" t="s">
        <v>4966</v>
      </c>
      <c r="C1446" s="17">
        <v>12</v>
      </c>
      <c r="D1446" s="1" t="s">
        <v>785</v>
      </c>
      <c r="E1446" s="1" t="s">
        <v>4211</v>
      </c>
      <c r="F1446" s="1" t="s">
        <v>4212</v>
      </c>
      <c r="G1446" s="1" t="s">
        <v>4445</v>
      </c>
      <c r="H1446" s="1">
        <v>1.7</v>
      </c>
      <c r="I1446" s="1">
        <v>2.2000000000000002</v>
      </c>
      <c r="J1446" s="1" t="s">
        <v>3190</v>
      </c>
      <c r="K1446" s="1" t="s">
        <v>4982</v>
      </c>
      <c r="L1446" s="1">
        <v>1</v>
      </c>
      <c r="M1446" s="1">
        <v>1</v>
      </c>
      <c r="N1446" s="1">
        <v>5</v>
      </c>
      <c r="O1446" s="1">
        <v>9</v>
      </c>
      <c r="P1446" s="1">
        <v>26</v>
      </c>
      <c r="Q1446" s="16">
        <v>190.02525436046511</v>
      </c>
      <c r="R1446" s="21">
        <v>0.61554593481592867</v>
      </c>
      <c r="S1446" s="21">
        <v>16.31595068975647</v>
      </c>
      <c r="T1446" s="21">
        <v>15.700404754940541</v>
      </c>
      <c r="U1446" s="21">
        <v>3.4497977732066712E-2</v>
      </c>
      <c r="V1446" s="21">
        <v>3.3165994778524599</v>
      </c>
      <c r="W1446" s="21">
        <v>3.282101500120393</v>
      </c>
      <c r="X1446" s="13" t="s">
        <v>2351</v>
      </c>
      <c r="Y14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6" s="1">
        <v>41.501304042400001</v>
      </c>
      <c r="AA1446" s="1">
        <v>-81.654673096600007</v>
      </c>
      <c r="AB1446" s="1">
        <v>41.5016563641</v>
      </c>
      <c r="AC1446" s="1">
        <v>-81.645063068799999</v>
      </c>
    </row>
    <row r="1447" spans="1:29" x14ac:dyDescent="0.25">
      <c r="A1447" s="13">
        <v>135</v>
      </c>
      <c r="B1447" s="22" t="s">
        <v>3201</v>
      </c>
      <c r="C1447" s="17">
        <v>6</v>
      </c>
      <c r="D1447" s="1" t="s">
        <v>799</v>
      </c>
      <c r="E1447" s="1" t="s">
        <v>1983</v>
      </c>
      <c r="F1447" s="1" t="s">
        <v>3244</v>
      </c>
      <c r="G1447" s="1" t="s">
        <v>1475</v>
      </c>
      <c r="H1447" s="21">
        <v>2.0099999999947613</v>
      </c>
      <c r="I1447" s="21">
        <v>0</v>
      </c>
      <c r="J1447" s="1" t="s">
        <v>258</v>
      </c>
      <c r="K1447" s="1" t="s">
        <v>262</v>
      </c>
      <c r="L1447" s="1">
        <v>0</v>
      </c>
      <c r="M1447" s="1">
        <v>2</v>
      </c>
      <c r="N1447" s="1">
        <v>8</v>
      </c>
      <c r="O1447" s="1">
        <v>11</v>
      </c>
      <c r="P1447" s="1">
        <v>32</v>
      </c>
      <c r="Q1447" s="16">
        <v>224.54087936046511</v>
      </c>
      <c r="R1447" s="21">
        <v>6.0498382256919321</v>
      </c>
      <c r="S1447" s="21">
        <v>10.263306453619171</v>
      </c>
      <c r="T1447" s="21">
        <v>4.2134682279272386</v>
      </c>
      <c r="U1447" s="21">
        <v>0.42223134940030116</v>
      </c>
      <c r="V1447" s="21">
        <v>3.3165623653556233</v>
      </c>
      <c r="W1447" s="21">
        <v>2.8943310159553222</v>
      </c>
      <c r="X1447" s="13" t="s">
        <v>22</v>
      </c>
      <c r="Y14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7" s="1">
        <v>40.165733000000003</v>
      </c>
      <c r="AA1447" s="1">
        <v>-83.020002000000005</v>
      </c>
      <c r="AB1447" s="1">
        <v>0</v>
      </c>
      <c r="AC1447" s="1">
        <v>0</v>
      </c>
    </row>
    <row r="1448" spans="1:29" x14ac:dyDescent="0.25">
      <c r="A1448" s="13">
        <v>467</v>
      </c>
      <c r="B1448" s="22" t="s">
        <v>3197</v>
      </c>
      <c r="C1448" s="17">
        <v>1</v>
      </c>
      <c r="D1448" s="1" t="s">
        <v>803</v>
      </c>
      <c r="E1448" s="1" t="s">
        <v>1271</v>
      </c>
      <c r="F1448" s="1" t="s">
        <v>5790</v>
      </c>
      <c r="G1448" s="1" t="s">
        <v>731</v>
      </c>
      <c r="H1448" s="21">
        <v>2.1150000000052387</v>
      </c>
      <c r="I1448" s="21">
        <v>0</v>
      </c>
      <c r="J1448" s="1" t="s">
        <v>258</v>
      </c>
      <c r="K1448" s="1" t="s">
        <v>259</v>
      </c>
      <c r="L1448" s="1">
        <v>0</v>
      </c>
      <c r="M1448" s="1">
        <v>1</v>
      </c>
      <c r="N1448" s="1">
        <v>11</v>
      </c>
      <c r="O1448" s="1">
        <v>9</v>
      </c>
      <c r="P1448" s="1">
        <v>45</v>
      </c>
      <c r="Q1448" s="16">
        <v>202.62981468023256</v>
      </c>
      <c r="R1448" s="21">
        <v>3.7728989824833925</v>
      </c>
      <c r="S1448" s="21">
        <v>12.844425768561676</v>
      </c>
      <c r="T1448" s="21">
        <v>9.0715267860782838</v>
      </c>
      <c r="U1448" s="21">
        <v>0.25879377438396112</v>
      </c>
      <c r="V1448" s="21">
        <v>3.3161437516602801</v>
      </c>
      <c r="W1448" s="21">
        <v>3.0573499772763189</v>
      </c>
      <c r="X1448" s="13" t="s">
        <v>2351</v>
      </c>
      <c r="Y14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8" s="1">
        <v>40.740015</v>
      </c>
      <c r="AA1448" s="1">
        <v>-84.124500999999995</v>
      </c>
      <c r="AB1448" s="1">
        <v>0</v>
      </c>
      <c r="AC1448" s="1">
        <v>0</v>
      </c>
    </row>
    <row r="1449" spans="1:29" x14ac:dyDescent="0.25">
      <c r="A1449" s="13">
        <v>313</v>
      </c>
      <c r="B1449" s="22" t="s">
        <v>4966</v>
      </c>
      <c r="C1449" s="17">
        <v>6</v>
      </c>
      <c r="D1449" s="1" t="s">
        <v>784</v>
      </c>
      <c r="E1449" s="1" t="s">
        <v>4000</v>
      </c>
      <c r="F1449" s="1" t="s">
        <v>4001</v>
      </c>
      <c r="G1449" s="1" t="s">
        <v>3704</v>
      </c>
      <c r="H1449" s="1">
        <v>8.5</v>
      </c>
      <c r="I1449" s="1">
        <v>9</v>
      </c>
      <c r="J1449" s="1" t="s">
        <v>3190</v>
      </c>
      <c r="K1449" s="1" t="s">
        <v>4982</v>
      </c>
      <c r="L1449" s="1">
        <v>0</v>
      </c>
      <c r="M1449" s="1">
        <v>3</v>
      </c>
      <c r="N1449" s="1">
        <v>9</v>
      </c>
      <c r="O1449" s="1">
        <v>5</v>
      </c>
      <c r="P1449" s="1">
        <v>30</v>
      </c>
      <c r="Q1449" s="16">
        <v>248.13944404069767</v>
      </c>
      <c r="R1449" s="21">
        <v>0.54402615072168814</v>
      </c>
      <c r="S1449" s="21">
        <v>18.219970511683872</v>
      </c>
      <c r="T1449" s="21">
        <v>17.675944360962184</v>
      </c>
      <c r="U1449" s="21">
        <v>3.0498869196567652E-2</v>
      </c>
      <c r="V1449" s="21">
        <v>3.3156719394599365</v>
      </c>
      <c r="W1449" s="21">
        <v>3.2851730702633688</v>
      </c>
      <c r="X1449" s="13" t="s">
        <v>2351</v>
      </c>
      <c r="Y14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49" s="1">
        <v>39.924012595999997</v>
      </c>
      <c r="AA1449" s="1">
        <v>-82.995482861599996</v>
      </c>
      <c r="AB1449" s="1">
        <v>39.931234263500002</v>
      </c>
      <c r="AC1449" s="1">
        <v>-82.995834954499998</v>
      </c>
    </row>
    <row r="1450" spans="1:29" x14ac:dyDescent="0.25">
      <c r="A1450" s="13">
        <v>314</v>
      </c>
      <c r="B1450" s="22" t="s">
        <v>4966</v>
      </c>
      <c r="C1450" s="17">
        <v>6</v>
      </c>
      <c r="D1450" s="1" t="s">
        <v>784</v>
      </c>
      <c r="E1450" s="1" t="s">
        <v>4000</v>
      </c>
      <c r="F1450" s="1" t="s">
        <v>4001</v>
      </c>
      <c r="G1450" s="1" t="s">
        <v>3704</v>
      </c>
      <c r="H1450" s="1">
        <v>9.8000000000000007</v>
      </c>
      <c r="I1450" s="1">
        <v>10.3</v>
      </c>
      <c r="J1450" s="1" t="s">
        <v>3190</v>
      </c>
      <c r="K1450" s="1" t="s">
        <v>4982</v>
      </c>
      <c r="L1450" s="1">
        <v>0</v>
      </c>
      <c r="M1450" s="1">
        <v>1</v>
      </c>
      <c r="N1450" s="1">
        <v>11</v>
      </c>
      <c r="O1450" s="1">
        <v>5</v>
      </c>
      <c r="P1450" s="1">
        <v>32</v>
      </c>
      <c r="Q1450" s="16">
        <v>171.87981468023256</v>
      </c>
      <c r="R1450" s="21">
        <v>0.54402615072168814</v>
      </c>
      <c r="S1450" s="21">
        <v>18.994506556575427</v>
      </c>
      <c r="T1450" s="21">
        <v>18.450480405853739</v>
      </c>
      <c r="U1450" s="21">
        <v>3.0498869196567652E-2</v>
      </c>
      <c r="V1450" s="21">
        <v>3.3156719394599365</v>
      </c>
      <c r="W1450" s="21">
        <v>3.2851730702633688</v>
      </c>
      <c r="X1450" s="13" t="s">
        <v>2351</v>
      </c>
      <c r="Y14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0" s="1">
        <v>39.942766293799998</v>
      </c>
      <c r="AA1450" s="1">
        <v>-82.996871260899994</v>
      </c>
      <c r="AB1450" s="1">
        <v>39.949948953800003</v>
      </c>
      <c r="AC1450" s="1">
        <v>-82.9982637592</v>
      </c>
    </row>
    <row r="1451" spans="1:29" x14ac:dyDescent="0.25">
      <c r="A1451" s="13">
        <v>468</v>
      </c>
      <c r="B1451" s="22" t="s">
        <v>3197</v>
      </c>
      <c r="C1451" s="17">
        <v>12</v>
      </c>
      <c r="D1451" s="1" t="s">
        <v>785</v>
      </c>
      <c r="E1451" s="1" t="s">
        <v>1272</v>
      </c>
      <c r="F1451" s="1" t="s">
        <v>5791</v>
      </c>
      <c r="G1451" s="1" t="s">
        <v>732</v>
      </c>
      <c r="H1451" s="21">
        <v>2.952000000004773</v>
      </c>
      <c r="I1451" s="21">
        <v>0</v>
      </c>
      <c r="J1451" s="1" t="s">
        <v>258</v>
      </c>
      <c r="K1451" s="1" t="s">
        <v>259</v>
      </c>
      <c r="L1451" s="1">
        <v>1</v>
      </c>
      <c r="M1451" s="1">
        <v>1</v>
      </c>
      <c r="N1451" s="1">
        <v>7</v>
      </c>
      <c r="O1451" s="1">
        <v>9</v>
      </c>
      <c r="P1451" s="1">
        <v>58</v>
      </c>
      <c r="Q1451" s="16">
        <v>235.11900436046511</v>
      </c>
      <c r="R1451" s="21">
        <v>10.028683287954575</v>
      </c>
      <c r="S1451" s="21">
        <v>15.051625614232201</v>
      </c>
      <c r="T1451" s="21">
        <v>5.0229423262776258</v>
      </c>
      <c r="U1451" s="21">
        <v>0.68789565059672053</v>
      </c>
      <c r="V1451" s="21">
        <v>3.3092179994757154</v>
      </c>
      <c r="W1451" s="21">
        <v>2.6213223488789947</v>
      </c>
      <c r="X1451" s="13" t="s">
        <v>22</v>
      </c>
      <c r="Y14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1" s="1">
        <v>41.398207999999997</v>
      </c>
      <c r="AA1451" s="1">
        <v>-81.468877000000006</v>
      </c>
      <c r="AB1451" s="1">
        <v>0</v>
      </c>
      <c r="AC1451" s="1">
        <v>0</v>
      </c>
    </row>
    <row r="1452" spans="1:29" x14ac:dyDescent="0.25">
      <c r="A1452" s="13">
        <v>315</v>
      </c>
      <c r="B1452" s="22" t="s">
        <v>4966</v>
      </c>
      <c r="C1452" s="17">
        <v>12</v>
      </c>
      <c r="D1452" s="1" t="s">
        <v>785</v>
      </c>
      <c r="E1452" s="1" t="s">
        <v>4213</v>
      </c>
      <c r="F1452" s="1" t="s">
        <v>4214</v>
      </c>
      <c r="G1452" s="1" t="s">
        <v>4446</v>
      </c>
      <c r="H1452" s="1">
        <v>1.5</v>
      </c>
      <c r="I1452" s="1">
        <v>2</v>
      </c>
      <c r="J1452" s="1" t="s">
        <v>3190</v>
      </c>
      <c r="K1452" s="1" t="s">
        <v>4982</v>
      </c>
      <c r="L1452" s="1">
        <v>0</v>
      </c>
      <c r="M1452" s="1">
        <v>1</v>
      </c>
      <c r="N1452" s="1">
        <v>7</v>
      </c>
      <c r="O1452" s="1">
        <v>7</v>
      </c>
      <c r="P1452" s="1">
        <v>12</v>
      </c>
      <c r="Q1452" s="16">
        <v>134.56731468023256</v>
      </c>
      <c r="R1452" s="21">
        <v>0.59471002590781563</v>
      </c>
      <c r="S1452" s="21">
        <v>12.259153319075736</v>
      </c>
      <c r="T1452" s="21">
        <v>11.664443293167921</v>
      </c>
      <c r="U1452" s="21">
        <v>3.3333037825045708E-2</v>
      </c>
      <c r="V1452" s="21">
        <v>3.3086596278011196</v>
      </c>
      <c r="W1452" s="21">
        <v>3.275326589976074</v>
      </c>
      <c r="X1452" s="13" t="s">
        <v>2351</v>
      </c>
      <c r="Y14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2" s="1">
        <v>41.463312406999997</v>
      </c>
      <c r="AA1452" s="1">
        <v>-81.602874563699999</v>
      </c>
      <c r="AB1452" s="1">
        <v>41.470551585300001</v>
      </c>
      <c r="AC1452" s="1">
        <v>-81.602881787100003</v>
      </c>
    </row>
    <row r="1453" spans="1:29" x14ac:dyDescent="0.25">
      <c r="A1453" s="13">
        <v>316</v>
      </c>
      <c r="B1453" s="22" t="s">
        <v>4966</v>
      </c>
      <c r="C1453" s="17">
        <v>12</v>
      </c>
      <c r="D1453" s="1" t="s">
        <v>785</v>
      </c>
      <c r="E1453" s="1" t="s">
        <v>4145</v>
      </c>
      <c r="F1453" s="1" t="s">
        <v>4146</v>
      </c>
      <c r="G1453" s="1" t="s">
        <v>4426</v>
      </c>
      <c r="H1453" s="1">
        <v>1.8</v>
      </c>
      <c r="I1453" s="1">
        <v>2.2999999999999998</v>
      </c>
      <c r="J1453" s="1" t="s">
        <v>3190</v>
      </c>
      <c r="K1453" s="1" t="s">
        <v>4982</v>
      </c>
      <c r="L1453" s="1">
        <v>1</v>
      </c>
      <c r="M1453" s="1">
        <v>2</v>
      </c>
      <c r="N1453" s="1">
        <v>7</v>
      </c>
      <c r="O1453" s="1">
        <v>10</v>
      </c>
      <c r="P1453" s="1">
        <v>38</v>
      </c>
      <c r="Q1453" s="16">
        <v>265.23319404069764</v>
      </c>
      <c r="R1453" s="21">
        <v>0.40438918157429754</v>
      </c>
      <c r="S1453" s="21">
        <v>22.178181475740406</v>
      </c>
      <c r="T1453" s="21">
        <v>21.773792294166107</v>
      </c>
      <c r="U1453" s="21">
        <v>2.2687027092764721E-2</v>
      </c>
      <c r="V1453" s="21">
        <v>3.3074984528428129</v>
      </c>
      <c r="W1453" s="21">
        <v>3.284811425750048</v>
      </c>
      <c r="X1453" s="13" t="s">
        <v>2351</v>
      </c>
      <c r="Y14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3" s="1">
        <v>41.458686425300002</v>
      </c>
      <c r="AA1453" s="1">
        <v>-81.621414987199998</v>
      </c>
      <c r="AB1453" s="1">
        <v>41.465912049799996</v>
      </c>
      <c r="AC1453" s="1">
        <v>-81.621469566100004</v>
      </c>
    </row>
    <row r="1454" spans="1:29" x14ac:dyDescent="0.25">
      <c r="A1454" s="13">
        <v>136</v>
      </c>
      <c r="B1454" s="22" t="s">
        <v>3201</v>
      </c>
      <c r="C1454" s="17">
        <v>8</v>
      </c>
      <c r="D1454" s="1" t="s">
        <v>787</v>
      </c>
      <c r="E1454" s="1" t="s">
        <v>1878</v>
      </c>
      <c r="F1454" s="1" t="s">
        <v>5284</v>
      </c>
      <c r="G1454" s="1" t="s">
        <v>1476</v>
      </c>
      <c r="H1454" s="21">
        <v>12.142000000007101</v>
      </c>
      <c r="I1454" s="21">
        <v>0</v>
      </c>
      <c r="J1454" s="1" t="s">
        <v>258</v>
      </c>
      <c r="K1454" s="1" t="s">
        <v>261</v>
      </c>
      <c r="L1454" s="1">
        <v>0</v>
      </c>
      <c r="M1454" s="1">
        <v>0</v>
      </c>
      <c r="N1454" s="1">
        <v>8</v>
      </c>
      <c r="O1454" s="1">
        <v>9</v>
      </c>
      <c r="P1454" s="1">
        <v>57</v>
      </c>
      <c r="Q1454" s="16">
        <v>149.3125</v>
      </c>
      <c r="R1454" s="21">
        <v>10.286583848543524</v>
      </c>
      <c r="S1454" s="21">
        <v>15.527310880296787</v>
      </c>
      <c r="T1454" s="21">
        <v>5.2407270317532628</v>
      </c>
      <c r="U1454" s="21">
        <v>0.77028407179690184</v>
      </c>
      <c r="V1454" s="21">
        <v>3.3040364765568504</v>
      </c>
      <c r="W1454" s="21">
        <v>2.5337524047599485</v>
      </c>
      <c r="X1454" s="13" t="s">
        <v>22</v>
      </c>
      <c r="Y14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4" s="1">
        <v>39.228023</v>
      </c>
      <c r="AA1454" s="1">
        <v>-84.589044000000001</v>
      </c>
      <c r="AB1454" s="1">
        <v>0</v>
      </c>
      <c r="AC1454" s="1">
        <v>0</v>
      </c>
    </row>
    <row r="1455" spans="1:29" x14ac:dyDescent="0.25">
      <c r="A1455" s="13">
        <v>469</v>
      </c>
      <c r="B1455" s="22" t="s">
        <v>3197</v>
      </c>
      <c r="C1455" s="17">
        <v>3</v>
      </c>
      <c r="D1455" s="1" t="s">
        <v>802</v>
      </c>
      <c r="E1455" s="1" t="s">
        <v>1273</v>
      </c>
      <c r="F1455" s="1" t="s">
        <v>5777</v>
      </c>
      <c r="G1455" s="1" t="s">
        <v>733</v>
      </c>
      <c r="H1455" s="21">
        <v>5.9470000000001164</v>
      </c>
      <c r="I1455" s="21">
        <v>0</v>
      </c>
      <c r="J1455" s="1" t="s">
        <v>258</v>
      </c>
      <c r="K1455" s="1" t="s">
        <v>259</v>
      </c>
      <c r="L1455" s="1">
        <v>0</v>
      </c>
      <c r="M1455" s="1">
        <v>0</v>
      </c>
      <c r="N1455" s="1">
        <v>11</v>
      </c>
      <c r="O1455" s="1">
        <v>7</v>
      </c>
      <c r="P1455" s="1">
        <v>61</v>
      </c>
      <c r="Q1455" s="16">
        <v>164.078125</v>
      </c>
      <c r="R1455" s="21">
        <v>8.6808670743175007</v>
      </c>
      <c r="S1455" s="21">
        <v>15.810226253229459</v>
      </c>
      <c r="T1455" s="21">
        <v>7.1293591789119581</v>
      </c>
      <c r="U1455" s="21">
        <v>0.59544513794783771</v>
      </c>
      <c r="V1455" s="21">
        <v>3.2960600521041568</v>
      </c>
      <c r="W1455" s="21">
        <v>2.7006149141563189</v>
      </c>
      <c r="X1455" s="13" t="s">
        <v>22</v>
      </c>
      <c r="Y14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5" s="1">
        <v>40.765783999999996</v>
      </c>
      <c r="AA1455" s="1">
        <v>-82.551714000000004</v>
      </c>
      <c r="AB1455" s="1">
        <v>0</v>
      </c>
      <c r="AC1455" s="1">
        <v>0</v>
      </c>
    </row>
    <row r="1456" spans="1:29" x14ac:dyDescent="0.25">
      <c r="A1456" s="13">
        <v>470</v>
      </c>
      <c r="B1456" s="22" t="s">
        <v>3197</v>
      </c>
      <c r="C1456" s="17">
        <v>12</v>
      </c>
      <c r="D1456" s="1" t="s">
        <v>785</v>
      </c>
      <c r="E1456" s="1" t="s">
        <v>1274</v>
      </c>
      <c r="F1456" s="1" t="s">
        <v>5582</v>
      </c>
      <c r="G1456" s="1" t="s">
        <v>734</v>
      </c>
      <c r="H1456" s="21">
        <v>4.6319999999977881</v>
      </c>
      <c r="I1456" s="21">
        <v>0</v>
      </c>
      <c r="J1456" s="1" t="s">
        <v>258</v>
      </c>
      <c r="K1456" s="1" t="s">
        <v>259</v>
      </c>
      <c r="L1456" s="1">
        <v>0</v>
      </c>
      <c r="M1456" s="1">
        <v>1</v>
      </c>
      <c r="N1456" s="1">
        <v>9</v>
      </c>
      <c r="O1456" s="1">
        <v>11</v>
      </c>
      <c r="P1456" s="1">
        <v>32</v>
      </c>
      <c r="Q1456" s="16">
        <v>185.41106468023256</v>
      </c>
      <c r="R1456" s="21">
        <v>5.1010733222866831</v>
      </c>
      <c r="S1456" s="21">
        <v>9.619478891506466</v>
      </c>
      <c r="T1456" s="21">
        <v>4.5184055692197829</v>
      </c>
      <c r="U1456" s="21">
        <v>0.34989699554981757</v>
      </c>
      <c r="V1456" s="21">
        <v>3.2955350070392684</v>
      </c>
      <c r="W1456" s="21">
        <v>2.9456380114894509</v>
      </c>
      <c r="X1456" s="13" t="s">
        <v>22</v>
      </c>
      <c r="Y14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6" s="1">
        <v>41.416955000000002</v>
      </c>
      <c r="AA1456" s="1">
        <v>-81.527372</v>
      </c>
      <c r="AB1456" s="1">
        <v>0</v>
      </c>
      <c r="AC1456" s="1">
        <v>0</v>
      </c>
    </row>
    <row r="1457" spans="1:29" x14ac:dyDescent="0.25">
      <c r="A1457" s="13">
        <v>461</v>
      </c>
      <c r="B1457" s="22" t="s">
        <v>4937</v>
      </c>
      <c r="C1457" s="17">
        <v>8</v>
      </c>
      <c r="D1457" s="1" t="s">
        <v>787</v>
      </c>
      <c r="E1457" s="1" t="s">
        <v>4517</v>
      </c>
      <c r="F1457" s="1" t="s">
        <v>3895</v>
      </c>
      <c r="G1457" s="1" t="s">
        <v>3923</v>
      </c>
      <c r="H1457" s="1">
        <v>39.799999999999997</v>
      </c>
      <c r="I1457" s="1">
        <v>40.299999999999997</v>
      </c>
      <c r="J1457" s="1" t="s">
        <v>3190</v>
      </c>
      <c r="K1457" s="1" t="s">
        <v>4980</v>
      </c>
      <c r="L1457" s="1">
        <v>1</v>
      </c>
      <c r="M1457" s="1">
        <v>4</v>
      </c>
      <c r="N1457" s="1">
        <v>4</v>
      </c>
      <c r="O1457" s="1">
        <v>7</v>
      </c>
      <c r="P1457" s="1">
        <v>29</v>
      </c>
      <c r="Q1457" s="16">
        <v>314.63344840116281</v>
      </c>
      <c r="R1457" s="21">
        <v>0.45883084896633369</v>
      </c>
      <c r="S1457" s="21">
        <v>16.500893563516168</v>
      </c>
      <c r="T1457" s="21">
        <v>16.042062714549836</v>
      </c>
      <c r="U1457" s="21">
        <v>3.173141315998166E-2</v>
      </c>
      <c r="V1457" s="21">
        <v>3.2953472004902067</v>
      </c>
      <c r="W1457" s="21">
        <v>3.2636157873302252</v>
      </c>
      <c r="X1457" s="13" t="s">
        <v>2351</v>
      </c>
      <c r="Y14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7" s="1">
        <v>39.055062952299998</v>
      </c>
      <c r="AA1457" s="1">
        <v>-84.398880385200002</v>
      </c>
      <c r="AB1457" s="1">
        <v>39.056563936899998</v>
      </c>
      <c r="AC1457" s="1">
        <v>-84.407920580999999</v>
      </c>
    </row>
    <row r="1458" spans="1:29" x14ac:dyDescent="0.25">
      <c r="A1458" s="13">
        <v>462</v>
      </c>
      <c r="B1458" s="22" t="s">
        <v>4937</v>
      </c>
      <c r="C1458" s="17">
        <v>6</v>
      </c>
      <c r="D1458" s="1" t="s">
        <v>784</v>
      </c>
      <c r="E1458" s="1" t="s">
        <v>4493</v>
      </c>
      <c r="F1458" s="1" t="s">
        <v>4508</v>
      </c>
      <c r="G1458" s="1" t="s">
        <v>4565</v>
      </c>
      <c r="H1458" s="1">
        <v>30.8</v>
      </c>
      <c r="I1458" s="1">
        <v>31.3</v>
      </c>
      <c r="J1458" s="1" t="s">
        <v>3190</v>
      </c>
      <c r="K1458" s="1" t="s">
        <v>4988</v>
      </c>
      <c r="L1458" s="1">
        <v>0</v>
      </c>
      <c r="M1458" s="1">
        <v>1</v>
      </c>
      <c r="N1458" s="1">
        <v>4</v>
      </c>
      <c r="O1458" s="1">
        <v>6</v>
      </c>
      <c r="P1458" s="1">
        <v>22</v>
      </c>
      <c r="Q1458" s="16">
        <v>120.48918968023256</v>
      </c>
      <c r="R1458" s="21">
        <v>1.543389938949181</v>
      </c>
      <c r="S1458" s="21">
        <v>13.010985940522044</v>
      </c>
      <c r="T1458" s="21">
        <v>11.467596001572863</v>
      </c>
      <c r="U1458" s="21">
        <v>0.12105377942416713</v>
      </c>
      <c r="V1458" s="21">
        <v>3.2928594685971335</v>
      </c>
      <c r="W1458" s="21">
        <v>3.1718056891729662</v>
      </c>
      <c r="X1458" s="13" t="s">
        <v>2351</v>
      </c>
      <c r="Y14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8" s="1">
        <v>40.079059616400002</v>
      </c>
      <c r="AA1458" s="1">
        <v>-82.907185299099993</v>
      </c>
      <c r="AB1458" s="1">
        <v>40.071826774900003</v>
      </c>
      <c r="AC1458" s="1">
        <v>-82.907610563399999</v>
      </c>
    </row>
    <row r="1459" spans="1:29" x14ac:dyDescent="0.25">
      <c r="A1459" s="13">
        <v>463</v>
      </c>
      <c r="B1459" s="22" t="s">
        <v>4937</v>
      </c>
      <c r="C1459" s="17">
        <v>8</v>
      </c>
      <c r="D1459" s="1" t="s">
        <v>787</v>
      </c>
      <c r="E1459" s="1" t="s">
        <v>4497</v>
      </c>
      <c r="F1459" s="1" t="s">
        <v>4498</v>
      </c>
      <c r="G1459" s="1" t="s">
        <v>3918</v>
      </c>
      <c r="H1459" s="1">
        <v>13.5</v>
      </c>
      <c r="I1459" s="1">
        <v>14</v>
      </c>
      <c r="J1459" s="1" t="s">
        <v>3190</v>
      </c>
      <c r="K1459" s="1" t="s">
        <v>4988</v>
      </c>
      <c r="L1459" s="1">
        <v>0</v>
      </c>
      <c r="M1459" s="1">
        <v>0</v>
      </c>
      <c r="N1459" s="1">
        <v>3</v>
      </c>
      <c r="O1459" s="1">
        <v>8</v>
      </c>
      <c r="P1459" s="1">
        <v>34</v>
      </c>
      <c r="Q1459" s="16">
        <v>89.140625</v>
      </c>
      <c r="R1459" s="21">
        <v>1.3361006900787396</v>
      </c>
      <c r="S1459" s="21">
        <v>18.87763357245489</v>
      </c>
      <c r="T1459" s="21">
        <v>17.541532882376149</v>
      </c>
      <c r="U1459" s="21">
        <v>0.10126467759512871</v>
      </c>
      <c r="V1459" s="21">
        <v>3.2920771676049418</v>
      </c>
      <c r="W1459" s="21">
        <v>3.1908124900098129</v>
      </c>
      <c r="X1459" s="13" t="s">
        <v>2351</v>
      </c>
      <c r="Y14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59" s="1">
        <v>39.243727519499998</v>
      </c>
      <c r="AA1459" s="1">
        <v>-84.448764087100002</v>
      </c>
      <c r="AB1459" s="1">
        <v>39.250339733200001</v>
      </c>
      <c r="AC1459" s="1">
        <v>-84.445032855500003</v>
      </c>
    </row>
    <row r="1460" spans="1:29" x14ac:dyDescent="0.25">
      <c r="A1460" s="13">
        <v>471</v>
      </c>
      <c r="B1460" s="22" t="s">
        <v>3197</v>
      </c>
      <c r="C1460" s="17">
        <v>2</v>
      </c>
      <c r="D1460" s="1" t="s">
        <v>786</v>
      </c>
      <c r="E1460" s="1" t="s">
        <v>1275</v>
      </c>
      <c r="F1460" s="1" t="s">
        <v>5723</v>
      </c>
      <c r="G1460" s="1" t="s">
        <v>735</v>
      </c>
      <c r="H1460" s="21">
        <v>0.83100000000558794</v>
      </c>
      <c r="I1460" s="21">
        <v>0</v>
      </c>
      <c r="J1460" s="1" t="s">
        <v>258</v>
      </c>
      <c r="K1460" s="1" t="s">
        <v>259</v>
      </c>
      <c r="L1460" s="1">
        <v>0</v>
      </c>
      <c r="M1460" s="1">
        <v>0</v>
      </c>
      <c r="N1460" s="1">
        <v>10</v>
      </c>
      <c r="O1460" s="1">
        <v>13</v>
      </c>
      <c r="P1460" s="1">
        <v>47</v>
      </c>
      <c r="Q1460" s="16">
        <v>170.15625</v>
      </c>
      <c r="R1460" s="21">
        <v>4.2073589898796229</v>
      </c>
      <c r="S1460" s="21">
        <v>11.811062500566386</v>
      </c>
      <c r="T1460" s="21">
        <v>7.6037035106867634</v>
      </c>
      <c r="U1460" s="21">
        <v>0.28859461073154524</v>
      </c>
      <c r="V1460" s="21">
        <v>3.2912107280912251</v>
      </c>
      <c r="W1460" s="21">
        <v>3.0026161173596799</v>
      </c>
      <c r="X1460" s="13" t="s">
        <v>2351</v>
      </c>
      <c r="Y14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0" s="1">
        <v>41.648845000000001</v>
      </c>
      <c r="AA1460" s="1">
        <v>-83.541179999999997</v>
      </c>
      <c r="AB1460" s="1">
        <v>0</v>
      </c>
      <c r="AC1460" s="1">
        <v>0</v>
      </c>
    </row>
    <row r="1461" spans="1:29" x14ac:dyDescent="0.25">
      <c r="A1461" s="13">
        <v>472</v>
      </c>
      <c r="B1461" s="22" t="s">
        <v>3197</v>
      </c>
      <c r="C1461" s="17">
        <v>5</v>
      </c>
      <c r="D1461" s="1" t="s">
        <v>797</v>
      </c>
      <c r="E1461" s="1" t="s">
        <v>1276</v>
      </c>
      <c r="F1461" s="1" t="s">
        <v>5661</v>
      </c>
      <c r="G1461" s="1" t="s">
        <v>736</v>
      </c>
      <c r="H1461" s="21">
        <v>2.2210000000050059</v>
      </c>
      <c r="I1461" s="21">
        <v>0</v>
      </c>
      <c r="J1461" s="1" t="s">
        <v>258</v>
      </c>
      <c r="K1461" s="1" t="s">
        <v>259</v>
      </c>
      <c r="L1461" s="1">
        <v>0</v>
      </c>
      <c r="M1461" s="1">
        <v>1</v>
      </c>
      <c r="N1461" s="1">
        <v>10</v>
      </c>
      <c r="O1461" s="1">
        <v>7</v>
      </c>
      <c r="P1461" s="1">
        <v>84</v>
      </c>
      <c r="Q1461" s="16">
        <v>226.20793968023256</v>
      </c>
      <c r="R1461" s="21">
        <v>8.9553670600322892</v>
      </c>
      <c r="S1461" s="21">
        <v>20.292950314575027</v>
      </c>
      <c r="T1461" s="21">
        <v>11.337583254542738</v>
      </c>
      <c r="U1461" s="21">
        <v>0.61427386559235964</v>
      </c>
      <c r="V1461" s="21">
        <v>3.2899116689351486</v>
      </c>
      <c r="W1461" s="21">
        <v>2.6756378033427888</v>
      </c>
      <c r="X1461" s="13" t="s">
        <v>22</v>
      </c>
      <c r="Y14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1" s="1">
        <v>39.909956999999999</v>
      </c>
      <c r="AA1461" s="1">
        <v>-82.778480999999999</v>
      </c>
      <c r="AB1461" s="1">
        <v>0</v>
      </c>
      <c r="AC1461" s="1">
        <v>0</v>
      </c>
    </row>
    <row r="1462" spans="1:29" x14ac:dyDescent="0.25">
      <c r="A1462" s="13">
        <v>317</v>
      </c>
      <c r="B1462" s="22" t="s">
        <v>4966</v>
      </c>
      <c r="C1462" s="17">
        <v>8</v>
      </c>
      <c r="D1462" s="1" t="s">
        <v>787</v>
      </c>
      <c r="E1462" s="1" t="s">
        <v>4129</v>
      </c>
      <c r="F1462" s="1" t="s">
        <v>3985</v>
      </c>
      <c r="G1462" s="1" t="s">
        <v>3722</v>
      </c>
      <c r="H1462" s="1">
        <v>6.2</v>
      </c>
      <c r="I1462" s="1">
        <v>6.7</v>
      </c>
      <c r="J1462" s="1" t="s">
        <v>3190</v>
      </c>
      <c r="K1462" s="1" t="s">
        <v>4982</v>
      </c>
      <c r="L1462" s="1">
        <v>0</v>
      </c>
      <c r="M1462" s="1">
        <v>3</v>
      </c>
      <c r="N1462" s="1">
        <v>9</v>
      </c>
      <c r="O1462" s="1">
        <v>4</v>
      </c>
      <c r="P1462" s="1">
        <v>36</v>
      </c>
      <c r="Q1462" s="16">
        <v>249.70194404069767</v>
      </c>
      <c r="R1462" s="21">
        <v>0.65448970951836061</v>
      </c>
      <c r="S1462" s="21">
        <v>18.904850629015773</v>
      </c>
      <c r="T1462" s="21">
        <v>18.25036091949741</v>
      </c>
      <c r="U1462" s="21">
        <v>3.6675076723373425E-2</v>
      </c>
      <c r="V1462" s="21">
        <v>3.2889654004629834</v>
      </c>
      <c r="W1462" s="21">
        <v>3.2522903237396101</v>
      </c>
      <c r="X1462" s="13" t="s">
        <v>2351</v>
      </c>
      <c r="Y14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2" s="1">
        <v>39.168532775400003</v>
      </c>
      <c r="AA1462" s="1">
        <v>-84.5420384592</v>
      </c>
      <c r="AB1462" s="1">
        <v>39.174846872300002</v>
      </c>
      <c r="AC1462" s="1">
        <v>-84.543504365999993</v>
      </c>
    </row>
    <row r="1463" spans="1:29" x14ac:dyDescent="0.25">
      <c r="A1463" s="13">
        <v>318</v>
      </c>
      <c r="B1463" s="22" t="s">
        <v>4966</v>
      </c>
      <c r="C1463" s="17">
        <v>8</v>
      </c>
      <c r="D1463" s="1" t="s">
        <v>787</v>
      </c>
      <c r="E1463" s="1" t="s">
        <v>4129</v>
      </c>
      <c r="F1463" s="1" t="s">
        <v>3985</v>
      </c>
      <c r="G1463" s="1" t="s">
        <v>3722</v>
      </c>
      <c r="H1463" s="1">
        <v>6.9</v>
      </c>
      <c r="I1463" s="1">
        <v>7.4</v>
      </c>
      <c r="J1463" s="1" t="s">
        <v>3190</v>
      </c>
      <c r="K1463" s="1" t="s">
        <v>4982</v>
      </c>
      <c r="L1463" s="1">
        <v>0</v>
      </c>
      <c r="M1463" s="1">
        <v>3</v>
      </c>
      <c r="N1463" s="1">
        <v>11</v>
      </c>
      <c r="O1463" s="1">
        <v>2</v>
      </c>
      <c r="P1463" s="1">
        <v>19</v>
      </c>
      <c r="Q1463" s="16">
        <v>236.92069404069767</v>
      </c>
      <c r="R1463" s="21">
        <v>0.65448970951836061</v>
      </c>
      <c r="S1463" s="21">
        <v>12.730052456686384</v>
      </c>
      <c r="T1463" s="21">
        <v>12.075562747168023</v>
      </c>
      <c r="U1463" s="21">
        <v>3.6675076723373425E-2</v>
      </c>
      <c r="V1463" s="21">
        <v>3.2889654004629834</v>
      </c>
      <c r="W1463" s="21">
        <v>3.2522903237396101</v>
      </c>
      <c r="X1463" s="13" t="s">
        <v>2351</v>
      </c>
      <c r="Y14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3" s="1">
        <v>39.177572557200001</v>
      </c>
      <c r="AA1463" s="1">
        <v>-84.544771585199996</v>
      </c>
      <c r="AB1463" s="1">
        <v>39.184755583499999</v>
      </c>
      <c r="AC1463" s="1">
        <v>-84.544294736099999</v>
      </c>
    </row>
    <row r="1464" spans="1:29" x14ac:dyDescent="0.25">
      <c r="A1464" s="13">
        <v>464</v>
      </c>
      <c r="B1464" s="22" t="s">
        <v>4937</v>
      </c>
      <c r="C1464" s="17">
        <v>12</v>
      </c>
      <c r="D1464" s="1" t="s">
        <v>785</v>
      </c>
      <c r="E1464" s="1" t="s">
        <v>3848</v>
      </c>
      <c r="F1464" s="1" t="s">
        <v>4507</v>
      </c>
      <c r="G1464" s="1" t="s">
        <v>3917</v>
      </c>
      <c r="H1464" s="1">
        <v>18.399999999999999</v>
      </c>
      <c r="I1464" s="1">
        <v>18.899999999999999</v>
      </c>
      <c r="J1464" s="1" t="s">
        <v>3190</v>
      </c>
      <c r="K1464" s="1" t="s">
        <v>4989</v>
      </c>
      <c r="L1464" s="1">
        <v>0</v>
      </c>
      <c r="M1464" s="1">
        <v>0</v>
      </c>
      <c r="N1464" s="1">
        <v>8</v>
      </c>
      <c r="O1464" s="1">
        <v>5</v>
      </c>
      <c r="P1464" s="1">
        <v>39</v>
      </c>
      <c r="Q1464" s="16">
        <v>113.5625</v>
      </c>
      <c r="R1464" s="21">
        <v>0.82337447886054638</v>
      </c>
      <c r="S1464" s="21">
        <v>20.065171827898752</v>
      </c>
      <c r="T1464" s="21">
        <v>19.241797349038205</v>
      </c>
      <c r="U1464" s="21">
        <v>6.5230200656978335E-2</v>
      </c>
      <c r="V1464" s="21">
        <v>3.2888998591820768</v>
      </c>
      <c r="W1464" s="21">
        <v>3.2236696585250986</v>
      </c>
      <c r="X1464" s="13" t="s">
        <v>2351</v>
      </c>
      <c r="Y14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4" s="1">
        <v>41.466590771</v>
      </c>
      <c r="AA1464" s="1">
        <v>-81.692863000900005</v>
      </c>
      <c r="AB1464" s="1">
        <v>41.473817397300003</v>
      </c>
      <c r="AC1464" s="1">
        <v>-81.692941776799998</v>
      </c>
    </row>
    <row r="1465" spans="1:29" x14ac:dyDescent="0.25">
      <c r="A1465" s="13">
        <v>319</v>
      </c>
      <c r="B1465" s="22" t="s">
        <v>4966</v>
      </c>
      <c r="C1465" s="17">
        <v>6</v>
      </c>
      <c r="D1465" s="1" t="s">
        <v>784</v>
      </c>
      <c r="E1465" s="1" t="s">
        <v>3992</v>
      </c>
      <c r="F1465" s="1" t="s">
        <v>3926</v>
      </c>
      <c r="G1465" s="1" t="s">
        <v>3701</v>
      </c>
      <c r="H1465" s="1">
        <v>25.5</v>
      </c>
      <c r="I1465" s="1">
        <v>26</v>
      </c>
      <c r="J1465" s="1" t="s">
        <v>3190</v>
      </c>
      <c r="K1465" s="1" t="s">
        <v>4981</v>
      </c>
      <c r="L1465" s="1">
        <v>0</v>
      </c>
      <c r="M1465" s="1">
        <v>2</v>
      </c>
      <c r="N1465" s="1">
        <v>5</v>
      </c>
      <c r="O1465" s="1">
        <v>4</v>
      </c>
      <c r="P1465" s="1">
        <v>14</v>
      </c>
      <c r="Q1465" s="16">
        <v>155.83775436046511</v>
      </c>
      <c r="R1465" s="21">
        <v>1.7231259879576246</v>
      </c>
      <c r="S1465" s="21">
        <v>8.3997913745191539</v>
      </c>
      <c r="T1465" s="21">
        <v>6.6766653865615293</v>
      </c>
      <c r="U1465" s="21">
        <v>0.10125739827764876</v>
      </c>
      <c r="V1465" s="21">
        <v>3.2857430575288853</v>
      </c>
      <c r="W1465" s="21">
        <v>3.1844856592512367</v>
      </c>
      <c r="X1465" s="13" t="s">
        <v>2351</v>
      </c>
      <c r="Y14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5" s="1">
        <v>39.892993589900001</v>
      </c>
      <c r="AA1465" s="1">
        <v>-82.888705682600005</v>
      </c>
      <c r="AB1465" s="1">
        <v>39.888307118699998</v>
      </c>
      <c r="AC1465" s="1">
        <v>-82.881533516299996</v>
      </c>
    </row>
    <row r="1466" spans="1:29" x14ac:dyDescent="0.25">
      <c r="A1466" s="13">
        <v>137</v>
      </c>
      <c r="B1466" s="22" t="s">
        <v>3201</v>
      </c>
      <c r="C1466" s="17">
        <v>4</v>
      </c>
      <c r="D1466" s="1" t="s">
        <v>801</v>
      </c>
      <c r="E1466" s="1" t="s">
        <v>1984</v>
      </c>
      <c r="F1466" s="1" t="s">
        <v>5298</v>
      </c>
      <c r="G1466" s="1" t="s">
        <v>1477</v>
      </c>
      <c r="H1466" s="21">
        <v>2.9210000000020955</v>
      </c>
      <c r="I1466" s="21">
        <v>0</v>
      </c>
      <c r="J1466" s="1" t="s">
        <v>258</v>
      </c>
      <c r="K1466" s="1" t="s">
        <v>259</v>
      </c>
      <c r="L1466" s="1">
        <v>0</v>
      </c>
      <c r="M1466" s="1">
        <v>0</v>
      </c>
      <c r="N1466" s="1">
        <v>8</v>
      </c>
      <c r="O1466" s="1">
        <v>10</v>
      </c>
      <c r="P1466" s="1">
        <v>34</v>
      </c>
      <c r="Q1466" s="16">
        <v>130.75</v>
      </c>
      <c r="R1466" s="21">
        <v>9.5895986462362934</v>
      </c>
      <c r="S1466" s="21">
        <v>10.442079631980546</v>
      </c>
      <c r="T1466" s="21">
        <v>0.85248098574425235</v>
      </c>
      <c r="U1466" s="21">
        <v>0.66927891714733501</v>
      </c>
      <c r="V1466" s="21">
        <v>3.2856386048475557</v>
      </c>
      <c r="W1466" s="21">
        <v>2.6163596877002204</v>
      </c>
      <c r="X1466" s="13" t="s">
        <v>22</v>
      </c>
      <c r="Y14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6" s="1">
        <v>41.028297000000002</v>
      </c>
      <c r="AA1466" s="1">
        <v>-80.634501999999998</v>
      </c>
      <c r="AB1466" s="1">
        <v>0</v>
      </c>
      <c r="AC1466" s="1">
        <v>0</v>
      </c>
    </row>
    <row r="1467" spans="1:29" x14ac:dyDescent="0.25">
      <c r="A1467" s="13">
        <v>138</v>
      </c>
      <c r="B1467" s="22" t="s">
        <v>3201</v>
      </c>
      <c r="C1467" s="17">
        <v>4</v>
      </c>
      <c r="D1467" s="1" t="s">
        <v>800</v>
      </c>
      <c r="E1467" s="1" t="s">
        <v>1985</v>
      </c>
      <c r="F1467" s="1" t="s">
        <v>5339</v>
      </c>
      <c r="G1467" s="1" t="s">
        <v>1478</v>
      </c>
      <c r="H1467" s="21">
        <v>15.615999999994528</v>
      </c>
      <c r="I1467" s="21">
        <v>0</v>
      </c>
      <c r="J1467" s="1" t="s">
        <v>258</v>
      </c>
      <c r="K1467" s="1" t="s">
        <v>259</v>
      </c>
      <c r="L1467" s="1">
        <v>0</v>
      </c>
      <c r="M1467" s="1">
        <v>2</v>
      </c>
      <c r="N1467" s="1">
        <v>8</v>
      </c>
      <c r="O1467" s="1">
        <v>8</v>
      </c>
      <c r="P1467" s="1">
        <v>44</v>
      </c>
      <c r="Q1467" s="16">
        <v>223.22837936046511</v>
      </c>
      <c r="R1467" s="21">
        <v>9.6896050484662126</v>
      </c>
      <c r="S1467" s="21">
        <v>12.419818267340126</v>
      </c>
      <c r="T1467" s="21">
        <v>2.7302132188739137</v>
      </c>
      <c r="U1467" s="21">
        <v>0.67625858116262838</v>
      </c>
      <c r="V1467" s="21">
        <v>3.2834784477500292</v>
      </c>
      <c r="W1467" s="21">
        <v>2.6072198665874007</v>
      </c>
      <c r="X1467" s="13" t="s">
        <v>22</v>
      </c>
      <c r="Y14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7" s="1">
        <v>40.878870999999997</v>
      </c>
      <c r="AA1467" s="1">
        <v>-81.479635000000002</v>
      </c>
      <c r="AB1467" s="1">
        <v>0</v>
      </c>
      <c r="AC1467" s="1">
        <v>0</v>
      </c>
    </row>
    <row r="1468" spans="1:29" x14ac:dyDescent="0.25">
      <c r="A1468" s="13">
        <v>473</v>
      </c>
      <c r="B1468" s="22" t="s">
        <v>3197</v>
      </c>
      <c r="C1468" s="17">
        <v>4</v>
      </c>
      <c r="D1468" s="1" t="s">
        <v>790</v>
      </c>
      <c r="E1468" s="1" t="s">
        <v>1277</v>
      </c>
      <c r="F1468" s="1" t="s">
        <v>5792</v>
      </c>
      <c r="G1468" s="1" t="s">
        <v>737</v>
      </c>
      <c r="H1468" s="21">
        <v>0</v>
      </c>
      <c r="I1468" s="21">
        <v>0</v>
      </c>
      <c r="J1468" s="1" t="s">
        <v>258</v>
      </c>
      <c r="K1468" s="1" t="s">
        <v>261</v>
      </c>
      <c r="L1468" s="1">
        <v>0</v>
      </c>
      <c r="M1468" s="1">
        <v>3</v>
      </c>
      <c r="N1468" s="1">
        <v>10</v>
      </c>
      <c r="O1468" s="1">
        <v>6</v>
      </c>
      <c r="P1468" s="1">
        <v>37</v>
      </c>
      <c r="Q1468" s="16">
        <v>266.12381904069764</v>
      </c>
      <c r="R1468" s="21">
        <v>5.2470873366123358</v>
      </c>
      <c r="S1468" s="21">
        <v>11.435212809584392</v>
      </c>
      <c r="T1468" s="21">
        <v>6.1881254729720565</v>
      </c>
      <c r="U1468" s="21">
        <v>0.36473276511190744</v>
      </c>
      <c r="V1468" s="21">
        <v>3.2819362280543798</v>
      </c>
      <c r="W1468" s="21">
        <v>2.9172034629424726</v>
      </c>
      <c r="X1468" s="13" t="s">
        <v>22</v>
      </c>
      <c r="Y14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8" s="1">
        <v>41.234161999999998</v>
      </c>
      <c r="AA1468" s="1">
        <v>-80.809175999999994</v>
      </c>
      <c r="AB1468" s="1">
        <v>0</v>
      </c>
      <c r="AC1468" s="1">
        <v>0</v>
      </c>
    </row>
    <row r="1469" spans="1:29" x14ac:dyDescent="0.25">
      <c r="A1469" s="13">
        <v>474</v>
      </c>
      <c r="B1469" s="22" t="s">
        <v>3197</v>
      </c>
      <c r="C1469" s="17">
        <v>4</v>
      </c>
      <c r="D1469" s="1" t="s">
        <v>795</v>
      </c>
      <c r="E1469" s="1" t="s">
        <v>1278</v>
      </c>
      <c r="F1469" s="1" t="s">
        <v>5793</v>
      </c>
      <c r="G1469" s="1" t="s">
        <v>738</v>
      </c>
      <c r="H1469" s="21">
        <v>8.3563174948776986</v>
      </c>
      <c r="I1469" s="21">
        <v>0</v>
      </c>
      <c r="J1469" s="1" t="s">
        <v>258</v>
      </c>
      <c r="K1469" s="1" t="s">
        <v>259</v>
      </c>
      <c r="L1469" s="1">
        <v>0</v>
      </c>
      <c r="M1469" s="1">
        <v>2</v>
      </c>
      <c r="N1469" s="1">
        <v>9</v>
      </c>
      <c r="O1469" s="1">
        <v>7</v>
      </c>
      <c r="P1469" s="1">
        <v>56</v>
      </c>
      <c r="Q1469" s="16">
        <v>237.33775436046511</v>
      </c>
      <c r="R1469" s="21">
        <v>8.4187551043689428</v>
      </c>
      <c r="S1469" s="21">
        <v>14.786784250739997</v>
      </c>
      <c r="T1469" s="21">
        <v>6.3680291463710539</v>
      </c>
      <c r="U1469" s="21">
        <v>0.57746613921791312</v>
      </c>
      <c r="V1469" s="21">
        <v>3.2808755083261949</v>
      </c>
      <c r="W1469" s="21">
        <v>2.7034093691082819</v>
      </c>
      <c r="X1469" s="13" t="s">
        <v>22</v>
      </c>
      <c r="Y14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69" s="1">
        <v>41.029598999999997</v>
      </c>
      <c r="AA1469" s="1">
        <v>-81.491498000000007</v>
      </c>
      <c r="AB1469" s="1">
        <v>0</v>
      </c>
      <c r="AC1469" s="1">
        <v>0</v>
      </c>
    </row>
    <row r="1470" spans="1:29" x14ac:dyDescent="0.25">
      <c r="A1470" s="13">
        <v>465</v>
      </c>
      <c r="B1470" s="22" t="s">
        <v>4937</v>
      </c>
      <c r="C1470" s="17">
        <v>12</v>
      </c>
      <c r="D1470" s="1" t="s">
        <v>785</v>
      </c>
      <c r="E1470" s="1" t="s">
        <v>4499</v>
      </c>
      <c r="F1470" s="1" t="s">
        <v>4500</v>
      </c>
      <c r="G1470" s="1" t="s">
        <v>4566</v>
      </c>
      <c r="H1470" s="1">
        <v>18.899999999999999</v>
      </c>
      <c r="I1470" s="1">
        <v>19.399999999999999</v>
      </c>
      <c r="J1470" s="1" t="s">
        <v>3190</v>
      </c>
      <c r="K1470" s="1" t="s">
        <v>4985</v>
      </c>
      <c r="L1470" s="1">
        <v>0</v>
      </c>
      <c r="M1470" s="1">
        <v>2</v>
      </c>
      <c r="N1470" s="1">
        <v>6</v>
      </c>
      <c r="O1470" s="1">
        <v>4</v>
      </c>
      <c r="P1470" s="1">
        <v>32</v>
      </c>
      <c r="Q1470" s="16">
        <v>180.38462936046511</v>
      </c>
      <c r="R1470" s="21">
        <v>1.5262106425212236</v>
      </c>
      <c r="S1470" s="21">
        <v>17.704113267875805</v>
      </c>
      <c r="T1470" s="21">
        <v>16.17790262535458</v>
      </c>
      <c r="U1470" s="21">
        <v>0.12325737012679433</v>
      </c>
      <c r="V1470" s="21">
        <v>3.2781286840817399</v>
      </c>
      <c r="W1470" s="21">
        <v>3.1548713139549456</v>
      </c>
      <c r="X1470" s="13" t="s">
        <v>2351</v>
      </c>
      <c r="Y14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0" s="1">
        <v>41.409724181199998</v>
      </c>
      <c r="AA1470" s="1">
        <v>-81.628150019800003</v>
      </c>
      <c r="AB1470" s="1">
        <v>41.411314145699997</v>
      </c>
      <c r="AC1470" s="1">
        <v>-81.618765561700002</v>
      </c>
    </row>
    <row r="1471" spans="1:29" x14ac:dyDescent="0.25">
      <c r="A1471" s="13">
        <v>475</v>
      </c>
      <c r="B1471" s="22" t="s">
        <v>3197</v>
      </c>
      <c r="C1471" s="17">
        <v>4</v>
      </c>
      <c r="D1471" s="1" t="s">
        <v>800</v>
      </c>
      <c r="E1471" s="1" t="s">
        <v>1279</v>
      </c>
      <c r="F1471" s="1" t="s">
        <v>5794</v>
      </c>
      <c r="G1471" s="1" t="s">
        <v>739</v>
      </c>
      <c r="H1471" s="21">
        <v>0.59399999999732245</v>
      </c>
      <c r="I1471" s="21">
        <v>0</v>
      </c>
      <c r="J1471" s="1" t="s">
        <v>258</v>
      </c>
      <c r="K1471" s="1" t="s">
        <v>259</v>
      </c>
      <c r="L1471" s="1">
        <v>0</v>
      </c>
      <c r="M1471" s="1">
        <v>0</v>
      </c>
      <c r="N1471" s="1">
        <v>9</v>
      </c>
      <c r="O1471" s="1">
        <v>18</v>
      </c>
      <c r="P1471" s="1">
        <v>69</v>
      </c>
      <c r="Q1471" s="16">
        <v>207.796875</v>
      </c>
      <c r="R1471" s="21">
        <v>1.4849887800904817</v>
      </c>
      <c r="S1471" s="21">
        <v>18.948327585070658</v>
      </c>
      <c r="T1471" s="21">
        <v>17.463338804980175</v>
      </c>
      <c r="U1471" s="21">
        <v>0.10185956557588312</v>
      </c>
      <c r="V1471" s="21">
        <v>3.2778037492608512</v>
      </c>
      <c r="W1471" s="21">
        <v>3.175944183684968</v>
      </c>
      <c r="X1471" s="13" t="s">
        <v>2351</v>
      </c>
      <c r="Y14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1" s="1">
        <v>40.797389000000003</v>
      </c>
      <c r="AA1471" s="1">
        <v>-81.377041000000006</v>
      </c>
      <c r="AB1471" s="1">
        <v>0</v>
      </c>
      <c r="AC1471" s="1">
        <v>0</v>
      </c>
    </row>
    <row r="1472" spans="1:29" x14ac:dyDescent="0.25">
      <c r="A1472" s="13">
        <v>476</v>
      </c>
      <c r="B1472" s="22" t="s">
        <v>3197</v>
      </c>
      <c r="C1472" s="17">
        <v>2</v>
      </c>
      <c r="D1472" s="1" t="s">
        <v>786</v>
      </c>
      <c r="E1472" s="1" t="s">
        <v>1280</v>
      </c>
      <c r="F1472" s="1" t="s">
        <v>5739</v>
      </c>
      <c r="G1472" s="1" t="s">
        <v>740</v>
      </c>
      <c r="H1472" s="21">
        <v>0</v>
      </c>
      <c r="I1472" s="21">
        <v>0</v>
      </c>
      <c r="J1472" s="1" t="s">
        <v>258</v>
      </c>
      <c r="K1472" s="1" t="s">
        <v>259</v>
      </c>
      <c r="L1472" s="1">
        <v>0</v>
      </c>
      <c r="M1472" s="1">
        <v>0</v>
      </c>
      <c r="N1472" s="1">
        <v>4</v>
      </c>
      <c r="O1472" s="1">
        <v>14</v>
      </c>
      <c r="P1472" s="1">
        <v>63</v>
      </c>
      <c r="Q1472" s="16">
        <v>151.3125</v>
      </c>
      <c r="R1472" s="21">
        <v>7.2030562614148304</v>
      </c>
      <c r="S1472" s="21">
        <v>16.484221923944407</v>
      </c>
      <c r="T1472" s="21">
        <v>9.2811656625295775</v>
      </c>
      <c r="U1472" s="21">
        <v>0.49407792937105854</v>
      </c>
      <c r="V1472" s="21">
        <v>3.2776132765902908</v>
      </c>
      <c r="W1472" s="21">
        <v>2.7835353472192321</v>
      </c>
      <c r="X1472" s="13" t="s">
        <v>22</v>
      </c>
      <c r="Y14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2" s="1">
        <v>41.653336000000003</v>
      </c>
      <c r="AA1472" s="1">
        <v>-83.664660999999995</v>
      </c>
      <c r="AB1472" s="1">
        <v>0</v>
      </c>
      <c r="AC1472" s="1">
        <v>0</v>
      </c>
    </row>
    <row r="1473" spans="1:29" x14ac:dyDescent="0.25">
      <c r="A1473" s="13">
        <v>320</v>
      </c>
      <c r="B1473" s="22" t="s">
        <v>4966</v>
      </c>
      <c r="C1473" s="17">
        <v>8</v>
      </c>
      <c r="D1473" s="1" t="s">
        <v>787</v>
      </c>
      <c r="E1473" s="1" t="s">
        <v>4215</v>
      </c>
      <c r="F1473" s="1" t="s">
        <v>4216</v>
      </c>
      <c r="G1473" s="1" t="s">
        <v>4447</v>
      </c>
      <c r="H1473" s="1">
        <v>0</v>
      </c>
      <c r="I1473" s="1">
        <v>0.5</v>
      </c>
      <c r="J1473" s="1" t="s">
        <v>3190</v>
      </c>
      <c r="K1473" s="1" t="s">
        <v>4983</v>
      </c>
      <c r="L1473" s="1">
        <v>0</v>
      </c>
      <c r="M1473" s="1">
        <v>2</v>
      </c>
      <c r="N1473" s="1">
        <v>18</v>
      </c>
      <c r="O1473" s="1">
        <v>10</v>
      </c>
      <c r="P1473" s="1">
        <v>78</v>
      </c>
      <c r="Q1473" s="16">
        <v>331.57212936046511</v>
      </c>
      <c r="R1473" s="21">
        <v>0.23638390327302022</v>
      </c>
      <c r="S1473" s="21">
        <v>40.044189922186639</v>
      </c>
      <c r="T1473" s="21">
        <v>39.807806018913617</v>
      </c>
      <c r="U1473" s="21">
        <v>1.2972765965059497E-2</v>
      </c>
      <c r="V1473" s="21">
        <v>3.2775985821911799</v>
      </c>
      <c r="W1473" s="21">
        <v>3.2646258162261206</v>
      </c>
      <c r="X1473" s="13" t="s">
        <v>2351</v>
      </c>
      <c r="Y14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3" s="1">
        <v>39.106403327899997</v>
      </c>
      <c r="AA1473" s="1">
        <v>-84.532498703000002</v>
      </c>
      <c r="AB1473" s="1">
        <v>39.113592729600001</v>
      </c>
      <c r="AC1473" s="1">
        <v>-84.532067005000002</v>
      </c>
    </row>
    <row r="1474" spans="1:29" x14ac:dyDescent="0.25">
      <c r="A1474" s="13">
        <v>72</v>
      </c>
      <c r="B1474" s="22" t="s">
        <v>4967</v>
      </c>
      <c r="C1474" s="17">
        <v>8</v>
      </c>
      <c r="D1474" s="1" t="s">
        <v>788</v>
      </c>
      <c r="E1474" s="1" t="s">
        <v>3957</v>
      </c>
      <c r="F1474" s="1" t="s">
        <v>4606</v>
      </c>
      <c r="G1474" s="1" t="s">
        <v>4367</v>
      </c>
      <c r="H1474" s="1">
        <v>23.9</v>
      </c>
      <c r="I1474" s="1">
        <v>24.4</v>
      </c>
      <c r="J1474" s="1" t="s">
        <v>3190</v>
      </c>
      <c r="K1474" s="1" t="s">
        <v>4984</v>
      </c>
      <c r="L1474" s="1">
        <v>0</v>
      </c>
      <c r="M1474" s="1">
        <v>0</v>
      </c>
      <c r="N1474" s="1">
        <v>5</v>
      </c>
      <c r="O1474" s="1">
        <v>4</v>
      </c>
      <c r="P1474" s="1">
        <v>17</v>
      </c>
      <c r="Q1474" s="16">
        <v>67.484375</v>
      </c>
      <c r="R1474" s="21">
        <v>0.40786176046878742</v>
      </c>
      <c r="S1474" s="21">
        <v>17.570991183943413</v>
      </c>
      <c r="T1474" s="21">
        <v>17.163129423474626</v>
      </c>
      <c r="U1474" s="21">
        <v>2.9237602239148813E-2</v>
      </c>
      <c r="V1474" s="21">
        <v>3.277275715981379</v>
      </c>
      <c r="W1474" s="21">
        <v>3.2480381137422301</v>
      </c>
      <c r="X1474" s="13" t="s">
        <v>2351</v>
      </c>
      <c r="Y14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4" s="1">
        <v>39.375418948499998</v>
      </c>
      <c r="AA1474" s="1">
        <v>-84.395015229199998</v>
      </c>
      <c r="AB1474" s="1">
        <v>39.374338224900001</v>
      </c>
      <c r="AC1474" s="1">
        <v>-84.385852326099993</v>
      </c>
    </row>
    <row r="1475" spans="1:29" x14ac:dyDescent="0.25">
      <c r="A1475" s="13">
        <v>73</v>
      </c>
      <c r="B1475" s="22" t="s">
        <v>4967</v>
      </c>
      <c r="C1475" s="17">
        <v>4</v>
      </c>
      <c r="D1475" s="1" t="s">
        <v>800</v>
      </c>
      <c r="E1475" s="1" t="s">
        <v>4607</v>
      </c>
      <c r="F1475" s="1" t="s">
        <v>4608</v>
      </c>
      <c r="G1475" s="1" t="s">
        <v>4877</v>
      </c>
      <c r="H1475" s="1">
        <v>2</v>
      </c>
      <c r="I1475" s="1">
        <v>2.5</v>
      </c>
      <c r="J1475" s="1" t="s">
        <v>3190</v>
      </c>
      <c r="K1475" s="1" t="s">
        <v>4975</v>
      </c>
      <c r="L1475" s="1">
        <v>1</v>
      </c>
      <c r="M1475" s="1">
        <v>0</v>
      </c>
      <c r="N1475" s="1">
        <v>7</v>
      </c>
      <c r="O1475" s="1">
        <v>8</v>
      </c>
      <c r="P1475" s="1">
        <v>36</v>
      </c>
      <c r="Q1475" s="16">
        <v>163.00481468023256</v>
      </c>
      <c r="R1475" s="21">
        <v>0.71495663764988338</v>
      </c>
      <c r="S1475" s="21">
        <v>19.851390994377748</v>
      </c>
      <c r="T1475" s="21">
        <v>19.136434356727865</v>
      </c>
      <c r="U1475" s="21">
        <v>5.4758036984938981E-2</v>
      </c>
      <c r="V1475" s="21">
        <v>3.2745048345634853</v>
      </c>
      <c r="W1475" s="21">
        <v>3.2197467975785461</v>
      </c>
      <c r="X1475" s="13" t="s">
        <v>2351</v>
      </c>
      <c r="Y14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5" s="1">
        <v>40.853225770199998</v>
      </c>
      <c r="AA1475" s="1">
        <v>-81.449693769600003</v>
      </c>
      <c r="AB1475" s="1">
        <v>40.848343922399998</v>
      </c>
      <c r="AC1475" s="1">
        <v>-81.442656454800002</v>
      </c>
    </row>
    <row r="1476" spans="1:29" x14ac:dyDescent="0.25">
      <c r="A1476" s="13">
        <v>466</v>
      </c>
      <c r="B1476" s="22" t="s">
        <v>4937</v>
      </c>
      <c r="C1476" s="17">
        <v>6</v>
      </c>
      <c r="D1476" s="1" t="s">
        <v>784</v>
      </c>
      <c r="E1476" s="1" t="s">
        <v>4493</v>
      </c>
      <c r="F1476" s="1" t="s">
        <v>4508</v>
      </c>
      <c r="G1476" s="1" t="s">
        <v>4565</v>
      </c>
      <c r="H1476" s="1">
        <v>32.200000000000003</v>
      </c>
      <c r="I1476" s="1">
        <v>32.700000000000003</v>
      </c>
      <c r="J1476" s="1" t="s">
        <v>3190</v>
      </c>
      <c r="K1476" s="1" t="s">
        <v>4988</v>
      </c>
      <c r="L1476" s="1">
        <v>0</v>
      </c>
      <c r="M1476" s="1">
        <v>0</v>
      </c>
      <c r="N1476" s="1">
        <v>5</v>
      </c>
      <c r="O1476" s="1">
        <v>6</v>
      </c>
      <c r="P1476" s="1">
        <v>14</v>
      </c>
      <c r="Q1476" s="16">
        <v>73.359375</v>
      </c>
      <c r="R1476" s="21">
        <v>1.543389938949181</v>
      </c>
      <c r="S1476" s="21">
        <v>9.8136032205894654</v>
      </c>
      <c r="T1476" s="21">
        <v>8.2702132816402845</v>
      </c>
      <c r="U1476" s="21">
        <v>0.12105377942416713</v>
      </c>
      <c r="V1476" s="21">
        <v>3.2740974328758252</v>
      </c>
      <c r="W1476" s="21">
        <v>3.1530436534516579</v>
      </c>
      <c r="X1476" s="13" t="s">
        <v>2351</v>
      </c>
      <c r="Y14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6" s="1">
        <v>40.0590988362</v>
      </c>
      <c r="AA1476" s="1">
        <v>-82.903887067200003</v>
      </c>
      <c r="AB1476" s="1">
        <v>40.0519869751</v>
      </c>
      <c r="AC1476" s="1">
        <v>-82.902124377600003</v>
      </c>
    </row>
    <row r="1477" spans="1:29" x14ac:dyDescent="0.25">
      <c r="A1477" s="13">
        <v>477</v>
      </c>
      <c r="B1477" s="22" t="s">
        <v>3197</v>
      </c>
      <c r="C1477" s="17">
        <v>8</v>
      </c>
      <c r="D1477" s="1" t="s">
        <v>788</v>
      </c>
      <c r="E1477" s="1" t="s">
        <v>1281</v>
      </c>
      <c r="F1477" s="1" t="s">
        <v>5578</v>
      </c>
      <c r="G1477" s="1" t="s">
        <v>741</v>
      </c>
      <c r="H1477" s="21">
        <v>15.160000000003492</v>
      </c>
      <c r="I1477" s="21">
        <v>0</v>
      </c>
      <c r="J1477" s="1" t="s">
        <v>258</v>
      </c>
      <c r="K1477" s="1" t="s">
        <v>262</v>
      </c>
      <c r="L1477" s="1">
        <v>0</v>
      </c>
      <c r="M1477" s="1">
        <v>1</v>
      </c>
      <c r="N1477" s="1">
        <v>8</v>
      </c>
      <c r="O1477" s="1">
        <v>11</v>
      </c>
      <c r="P1477" s="1">
        <v>35</v>
      </c>
      <c r="Q1477" s="16">
        <v>181.86418968023256</v>
      </c>
      <c r="R1477" s="21">
        <v>5.8391127585717548</v>
      </c>
      <c r="S1477" s="21">
        <v>11.198972224420867</v>
      </c>
      <c r="T1477" s="21">
        <v>5.3598594658491123</v>
      </c>
      <c r="U1477" s="21">
        <v>0.39128298828993174</v>
      </c>
      <c r="V1477" s="21">
        <v>3.2706616721460056</v>
      </c>
      <c r="W1477" s="21">
        <v>2.879378683856074</v>
      </c>
      <c r="X1477" s="13" t="s">
        <v>22</v>
      </c>
      <c r="Y14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7" s="1">
        <v>39.396631999999997</v>
      </c>
      <c r="AA1477" s="1">
        <v>-84.551427000000004</v>
      </c>
      <c r="AB1477" s="1">
        <v>0</v>
      </c>
      <c r="AC1477" s="1">
        <v>0</v>
      </c>
    </row>
    <row r="1478" spans="1:29" x14ac:dyDescent="0.25">
      <c r="A1478" s="13">
        <v>321</v>
      </c>
      <c r="B1478" s="22" t="s">
        <v>4966</v>
      </c>
      <c r="C1478" s="17">
        <v>4</v>
      </c>
      <c r="D1478" s="1" t="s">
        <v>800</v>
      </c>
      <c r="E1478" s="1" t="s">
        <v>3562</v>
      </c>
      <c r="F1478" s="1" t="s">
        <v>4130</v>
      </c>
      <c r="G1478" s="1" t="s">
        <v>3721</v>
      </c>
      <c r="H1478" s="1">
        <v>37.700000000000003</v>
      </c>
      <c r="I1478" s="1">
        <v>38.200000000000003</v>
      </c>
      <c r="J1478" s="1" t="s">
        <v>3190</v>
      </c>
      <c r="K1478" s="1" t="s">
        <v>4982</v>
      </c>
      <c r="L1478" s="1">
        <v>0</v>
      </c>
      <c r="M1478" s="1">
        <v>1</v>
      </c>
      <c r="N1478" s="1">
        <v>5</v>
      </c>
      <c r="O1478" s="1">
        <v>11</v>
      </c>
      <c r="P1478" s="1">
        <v>50</v>
      </c>
      <c r="Q1478" s="16">
        <v>177.22356468023256</v>
      </c>
      <c r="R1478" s="21">
        <v>0.50333534415753789</v>
      </c>
      <c r="S1478" s="21">
        <v>27.4101127987479</v>
      </c>
      <c r="T1478" s="21">
        <v>26.906777454590362</v>
      </c>
      <c r="U1478" s="21">
        <v>2.8223034769046852E-2</v>
      </c>
      <c r="V1478" s="21">
        <v>3.2703484086512176</v>
      </c>
      <c r="W1478" s="21">
        <v>3.2421253738821707</v>
      </c>
      <c r="X1478" s="13" t="s">
        <v>2351</v>
      </c>
      <c r="Y14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8" s="1">
        <v>40.901856504599998</v>
      </c>
      <c r="AA1478" s="1">
        <v>-81.130147758000007</v>
      </c>
      <c r="AB1478" s="1">
        <v>40.901807798999997</v>
      </c>
      <c r="AC1478" s="1">
        <v>-81.120573534299993</v>
      </c>
    </row>
    <row r="1479" spans="1:29" x14ac:dyDescent="0.25">
      <c r="A1479" s="13">
        <v>478</v>
      </c>
      <c r="B1479" s="22" t="s">
        <v>3197</v>
      </c>
      <c r="C1479" s="17">
        <v>12</v>
      </c>
      <c r="D1479" s="1" t="s">
        <v>794</v>
      </c>
      <c r="E1479" s="1" t="s">
        <v>1282</v>
      </c>
      <c r="F1479" s="1" t="s">
        <v>5706</v>
      </c>
      <c r="G1479" s="1" t="s">
        <v>742</v>
      </c>
      <c r="H1479" s="21">
        <v>9.4309999999968568</v>
      </c>
      <c r="I1479" s="21">
        <v>0</v>
      </c>
      <c r="J1479" s="1" t="s">
        <v>258</v>
      </c>
      <c r="K1479" s="1" t="s">
        <v>259</v>
      </c>
      <c r="L1479" s="1">
        <v>0</v>
      </c>
      <c r="M1479" s="1">
        <v>1</v>
      </c>
      <c r="N1479" s="1">
        <v>10</v>
      </c>
      <c r="O1479" s="1">
        <v>7</v>
      </c>
      <c r="P1479" s="1">
        <v>56</v>
      </c>
      <c r="Q1479" s="16">
        <v>198.20793968023256</v>
      </c>
      <c r="R1479" s="21">
        <v>8.1705484184964661</v>
      </c>
      <c r="S1479" s="21">
        <v>14.782614469240579</v>
      </c>
      <c r="T1479" s="21">
        <v>6.6120660507441134</v>
      </c>
      <c r="U1479" s="21">
        <v>0.56044094311208148</v>
      </c>
      <c r="V1479" s="21">
        <v>3.2698080179266249</v>
      </c>
      <c r="W1479" s="21">
        <v>2.7093670748145433</v>
      </c>
      <c r="X1479" s="13" t="s">
        <v>22</v>
      </c>
      <c r="Y14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79" s="1">
        <v>41.700747999999997</v>
      </c>
      <c r="AA1479" s="1">
        <v>-81.377572999999998</v>
      </c>
      <c r="AB1479" s="1">
        <v>0</v>
      </c>
      <c r="AC1479" s="1">
        <v>0</v>
      </c>
    </row>
    <row r="1480" spans="1:29" x14ac:dyDescent="0.25">
      <c r="A1480" s="13">
        <v>467</v>
      </c>
      <c r="B1480" s="22" t="s">
        <v>4937</v>
      </c>
      <c r="C1480" s="17">
        <v>2</v>
      </c>
      <c r="D1480" s="1" t="s">
        <v>807</v>
      </c>
      <c r="E1480" s="1" t="s">
        <v>3852</v>
      </c>
      <c r="F1480" s="1" t="s">
        <v>3853</v>
      </c>
      <c r="G1480" s="1" t="s">
        <v>3918</v>
      </c>
      <c r="H1480" s="1">
        <v>26.6</v>
      </c>
      <c r="I1480" s="1">
        <v>27.1</v>
      </c>
      <c r="J1480" s="1" t="s">
        <v>3190</v>
      </c>
      <c r="K1480" s="1" t="s">
        <v>4986</v>
      </c>
      <c r="L1480" s="1">
        <v>0</v>
      </c>
      <c r="M1480" s="1">
        <v>0</v>
      </c>
      <c r="N1480" s="1">
        <v>6</v>
      </c>
      <c r="O1480" s="1">
        <v>4</v>
      </c>
      <c r="P1480" s="1">
        <v>20</v>
      </c>
      <c r="Q1480" s="16">
        <v>77.03125</v>
      </c>
      <c r="R1480" s="21">
        <v>0.70712320255214378</v>
      </c>
      <c r="S1480" s="21">
        <v>12.042382200584058</v>
      </c>
      <c r="T1480" s="21">
        <v>11.335258998031915</v>
      </c>
      <c r="U1480" s="21">
        <v>0.10038930617137312</v>
      </c>
      <c r="V1480" s="21">
        <v>3.2685180036198531</v>
      </c>
      <c r="W1480" s="21">
        <v>3.1681286974484801</v>
      </c>
      <c r="X1480" s="13" t="s">
        <v>2351</v>
      </c>
      <c r="Y14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0" s="1">
        <v>41.544907438499997</v>
      </c>
      <c r="AA1480" s="1">
        <v>-83.608464073799993</v>
      </c>
      <c r="AB1480" s="1">
        <v>41.550532039899998</v>
      </c>
      <c r="AC1480" s="1">
        <v>-83.602597799199998</v>
      </c>
    </row>
    <row r="1481" spans="1:29" x14ac:dyDescent="0.25">
      <c r="A1481" s="13">
        <v>479</v>
      </c>
      <c r="B1481" s="22" t="s">
        <v>3197</v>
      </c>
      <c r="C1481" s="17">
        <v>9</v>
      </c>
      <c r="D1481" s="1" t="s">
        <v>796</v>
      </c>
      <c r="E1481" s="1" t="s">
        <v>1283</v>
      </c>
      <c r="F1481" s="1" t="s">
        <v>5795</v>
      </c>
      <c r="G1481" s="1" t="s">
        <v>743</v>
      </c>
      <c r="H1481" s="21">
        <v>0.1860000000015134</v>
      </c>
      <c r="I1481" s="21">
        <v>0</v>
      </c>
      <c r="J1481" s="1" t="s">
        <v>258</v>
      </c>
      <c r="K1481" s="1" t="s">
        <v>259</v>
      </c>
      <c r="L1481" s="1">
        <v>0</v>
      </c>
      <c r="M1481" s="1">
        <v>1</v>
      </c>
      <c r="N1481" s="1">
        <v>7</v>
      </c>
      <c r="O1481" s="1">
        <v>10</v>
      </c>
      <c r="P1481" s="1">
        <v>25</v>
      </c>
      <c r="Q1481" s="16">
        <v>160.87981468023256</v>
      </c>
      <c r="R1481" s="21">
        <v>6.3702995264419418</v>
      </c>
      <c r="S1481" s="21">
        <v>8.8943060895463013</v>
      </c>
      <c r="T1481" s="21">
        <v>2.5240065631043596</v>
      </c>
      <c r="U1481" s="21">
        <v>0.43695679795782266</v>
      </c>
      <c r="V1481" s="21">
        <v>3.2679670923188118</v>
      </c>
      <c r="W1481" s="21">
        <v>2.8310102943609889</v>
      </c>
      <c r="X1481" s="13" t="s">
        <v>22</v>
      </c>
      <c r="Y14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1" s="1">
        <v>39.337034000000003</v>
      </c>
      <c r="AA1481" s="1">
        <v>-82.974960999999993</v>
      </c>
      <c r="AB1481" s="1">
        <v>0</v>
      </c>
      <c r="AC1481" s="1">
        <v>0</v>
      </c>
    </row>
    <row r="1482" spans="1:29" x14ac:dyDescent="0.25">
      <c r="A1482" s="13">
        <v>468</v>
      </c>
      <c r="B1482" s="22" t="s">
        <v>4937</v>
      </c>
      <c r="C1482" s="17">
        <v>4</v>
      </c>
      <c r="D1482" s="1" t="s">
        <v>801</v>
      </c>
      <c r="E1482" s="1" t="s">
        <v>4558</v>
      </c>
      <c r="F1482" s="1" t="s">
        <v>4559</v>
      </c>
      <c r="G1482" s="1" t="s">
        <v>4571</v>
      </c>
      <c r="H1482" s="1">
        <v>3.7</v>
      </c>
      <c r="I1482" s="1">
        <v>4.2</v>
      </c>
      <c r="J1482" s="1" t="s">
        <v>3190</v>
      </c>
      <c r="K1482" s="1" t="s">
        <v>4990</v>
      </c>
      <c r="L1482" s="1">
        <v>0</v>
      </c>
      <c r="M1482" s="1">
        <v>4</v>
      </c>
      <c r="N1482" s="1">
        <v>3</v>
      </c>
      <c r="O1482" s="1">
        <v>6</v>
      </c>
      <c r="P1482" s="1">
        <v>24</v>
      </c>
      <c r="Q1482" s="16">
        <v>252.97238372093022</v>
      </c>
      <c r="R1482" s="21">
        <v>0.31439174568668782</v>
      </c>
      <c r="S1482" s="21">
        <v>13.737134772347265</v>
      </c>
      <c r="T1482" s="21">
        <v>13.422743026660577</v>
      </c>
      <c r="U1482" s="21">
        <v>2.4493545381567731E-2</v>
      </c>
      <c r="V1482" s="21">
        <v>3.2665815852315956</v>
      </c>
      <c r="W1482" s="21">
        <v>3.242088039850028</v>
      </c>
      <c r="X1482" s="13" t="s">
        <v>2351</v>
      </c>
      <c r="Y14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2" s="1">
        <v>41.1099179363</v>
      </c>
      <c r="AA1482" s="1">
        <v>-80.690178361299999</v>
      </c>
      <c r="AB1482" s="1">
        <v>41.105332202900001</v>
      </c>
      <c r="AC1482" s="1">
        <v>-80.683145020699996</v>
      </c>
    </row>
    <row r="1483" spans="1:29" x14ac:dyDescent="0.25">
      <c r="A1483" s="13">
        <v>469</v>
      </c>
      <c r="B1483" s="22" t="s">
        <v>4937</v>
      </c>
      <c r="C1483" s="17">
        <v>12</v>
      </c>
      <c r="D1483" s="1" t="s">
        <v>785</v>
      </c>
      <c r="E1483" s="1" t="s">
        <v>3898</v>
      </c>
      <c r="F1483" s="1" t="s">
        <v>4527</v>
      </c>
      <c r="G1483" s="1" t="s">
        <v>3924</v>
      </c>
      <c r="H1483" s="1">
        <v>15.2</v>
      </c>
      <c r="I1483" s="1">
        <v>15.7</v>
      </c>
      <c r="J1483" s="1" t="s">
        <v>3190</v>
      </c>
      <c r="K1483" s="1" t="s">
        <v>4986</v>
      </c>
      <c r="L1483" s="1">
        <v>0</v>
      </c>
      <c r="M1483" s="1">
        <v>1</v>
      </c>
      <c r="N1483" s="1">
        <v>4</v>
      </c>
      <c r="O1483" s="1">
        <v>6</v>
      </c>
      <c r="P1483" s="1">
        <v>12</v>
      </c>
      <c r="Q1483" s="16">
        <v>110.48918968023256</v>
      </c>
      <c r="R1483" s="21">
        <v>0.85699741634950422</v>
      </c>
      <c r="S1483" s="21">
        <v>9.0508471925891651</v>
      </c>
      <c r="T1483" s="21">
        <v>8.1938497762396612</v>
      </c>
      <c r="U1483" s="21">
        <v>5.0403079159961402E-2</v>
      </c>
      <c r="V1483" s="21">
        <v>3.26505901941891</v>
      </c>
      <c r="W1483" s="21">
        <v>3.2146559402589485</v>
      </c>
      <c r="X1483" s="13" t="s">
        <v>2351</v>
      </c>
      <c r="Y14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3" s="1">
        <v>41.5488355922</v>
      </c>
      <c r="AA1483" s="1">
        <v>-81.448248095500006</v>
      </c>
      <c r="AB1483" s="1">
        <v>41.556065348499999</v>
      </c>
      <c r="AC1483" s="1">
        <v>-81.447681624200001</v>
      </c>
    </row>
    <row r="1484" spans="1:29" x14ac:dyDescent="0.25">
      <c r="A1484" s="13">
        <v>480</v>
      </c>
      <c r="B1484" s="22" t="s">
        <v>3197</v>
      </c>
      <c r="C1484" s="17">
        <v>8</v>
      </c>
      <c r="D1484" s="1" t="s">
        <v>787</v>
      </c>
      <c r="E1484" s="1" t="s">
        <v>1284</v>
      </c>
      <c r="F1484" s="1" t="s">
        <v>5513</v>
      </c>
      <c r="G1484" s="1" t="s">
        <v>744</v>
      </c>
      <c r="H1484" s="21">
        <v>2.5690000000031432</v>
      </c>
      <c r="I1484" s="21">
        <v>0</v>
      </c>
      <c r="J1484" s="1" t="s">
        <v>258</v>
      </c>
      <c r="K1484" s="1" t="s">
        <v>259</v>
      </c>
      <c r="L1484" s="1">
        <v>0</v>
      </c>
      <c r="M1484" s="1">
        <v>1</v>
      </c>
      <c r="N1484" s="1">
        <v>7</v>
      </c>
      <c r="O1484" s="1">
        <v>11</v>
      </c>
      <c r="P1484" s="1">
        <v>86</v>
      </c>
      <c r="Q1484" s="16">
        <v>226.31731468023256</v>
      </c>
      <c r="R1484" s="21">
        <v>11.205841992708899</v>
      </c>
      <c r="S1484" s="21">
        <v>19.142248117370759</v>
      </c>
      <c r="T1484" s="21">
        <v>7.9364061246618594</v>
      </c>
      <c r="U1484" s="21">
        <v>0.76864028374663473</v>
      </c>
      <c r="V1484" s="21">
        <v>3.2640769176022766</v>
      </c>
      <c r="W1484" s="21">
        <v>2.495436633855642</v>
      </c>
      <c r="X1484" s="13" t="s">
        <v>22</v>
      </c>
      <c r="Y14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4" s="1">
        <v>39.232514000000002</v>
      </c>
      <c r="AA1484" s="1">
        <v>-84.548181999999997</v>
      </c>
      <c r="AB1484" s="1">
        <v>0</v>
      </c>
      <c r="AC1484" s="1">
        <v>0</v>
      </c>
    </row>
    <row r="1485" spans="1:29" x14ac:dyDescent="0.25">
      <c r="A1485" s="13">
        <v>322</v>
      </c>
      <c r="B1485" s="22" t="s">
        <v>4966</v>
      </c>
      <c r="C1485" s="17">
        <v>2</v>
      </c>
      <c r="D1485" s="1" t="s">
        <v>786</v>
      </c>
      <c r="E1485" s="1" t="s">
        <v>4217</v>
      </c>
      <c r="F1485" s="1" t="s">
        <v>4063</v>
      </c>
      <c r="G1485" s="1" t="s">
        <v>4400</v>
      </c>
      <c r="H1485" s="1">
        <v>0.5</v>
      </c>
      <c r="I1485" s="1">
        <v>1</v>
      </c>
      <c r="J1485" s="1" t="s">
        <v>3190</v>
      </c>
      <c r="K1485" s="1" t="s">
        <v>4982</v>
      </c>
      <c r="L1485" s="1">
        <v>0</v>
      </c>
      <c r="M1485" s="1">
        <v>2</v>
      </c>
      <c r="N1485" s="1">
        <v>7</v>
      </c>
      <c r="O1485" s="1">
        <v>10</v>
      </c>
      <c r="P1485" s="1">
        <v>43</v>
      </c>
      <c r="Q1485" s="16">
        <v>224.55650436046511</v>
      </c>
      <c r="R1485" s="21">
        <v>0.44424995188227318</v>
      </c>
      <c r="S1485" s="21">
        <v>23.088927237940144</v>
      </c>
      <c r="T1485" s="21">
        <v>22.64467728605787</v>
      </c>
      <c r="U1485" s="21">
        <v>2.490406068495879E-2</v>
      </c>
      <c r="V1485" s="21">
        <v>3.2635656656885006</v>
      </c>
      <c r="W1485" s="21">
        <v>3.2386616050035419</v>
      </c>
      <c r="X1485" s="13" t="s">
        <v>2351</v>
      </c>
      <c r="Y14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5" s="1">
        <v>41.7150776708</v>
      </c>
      <c r="AA1485" s="1">
        <v>-83.684730881500002</v>
      </c>
      <c r="AB1485" s="1">
        <v>41.716598901499999</v>
      </c>
      <c r="AC1485" s="1">
        <v>-83.675758607299997</v>
      </c>
    </row>
    <row r="1486" spans="1:29" x14ac:dyDescent="0.25">
      <c r="A1486" s="13">
        <v>481</v>
      </c>
      <c r="B1486" s="22" t="s">
        <v>3197</v>
      </c>
      <c r="C1486" s="17">
        <v>12</v>
      </c>
      <c r="D1486" s="1" t="s">
        <v>785</v>
      </c>
      <c r="E1486" s="1" t="s">
        <v>1285</v>
      </c>
      <c r="F1486" s="1" t="s">
        <v>5796</v>
      </c>
      <c r="G1486" s="1" t="s">
        <v>745</v>
      </c>
      <c r="H1486" s="21">
        <v>0.20100000000093132</v>
      </c>
      <c r="I1486" s="21">
        <v>0</v>
      </c>
      <c r="J1486" s="1" t="s">
        <v>258</v>
      </c>
      <c r="K1486" s="1" t="s">
        <v>259</v>
      </c>
      <c r="L1486" s="1">
        <v>0</v>
      </c>
      <c r="M1486" s="1">
        <v>2</v>
      </c>
      <c r="N1486" s="1">
        <v>7</v>
      </c>
      <c r="O1486" s="1">
        <v>10</v>
      </c>
      <c r="P1486" s="1">
        <v>15</v>
      </c>
      <c r="Q1486" s="16">
        <v>196.55650436046511</v>
      </c>
      <c r="R1486" s="21">
        <v>5.3824007036557742</v>
      </c>
      <c r="S1486" s="21">
        <v>6.7922163882929025</v>
      </c>
      <c r="T1486" s="21">
        <v>1.4098156846371284</v>
      </c>
      <c r="U1486" s="21">
        <v>0.36919403350394303</v>
      </c>
      <c r="V1486" s="21">
        <v>3.2623707926173555</v>
      </c>
      <c r="W1486" s="21">
        <v>2.8931767591134125</v>
      </c>
      <c r="X1486" s="13" t="s">
        <v>22</v>
      </c>
      <c r="Y14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6" s="1">
        <v>41.511539999999997</v>
      </c>
      <c r="AA1486" s="1">
        <v>-81.674560999999997</v>
      </c>
      <c r="AB1486" s="1">
        <v>0</v>
      </c>
      <c r="AC1486" s="1">
        <v>0</v>
      </c>
    </row>
    <row r="1487" spans="1:29" x14ac:dyDescent="0.25">
      <c r="A1487" s="13">
        <v>482</v>
      </c>
      <c r="B1487" s="22" t="s">
        <v>3197</v>
      </c>
      <c r="C1487" s="17">
        <v>12</v>
      </c>
      <c r="D1487" s="1" t="s">
        <v>785</v>
      </c>
      <c r="E1487" s="1" t="s">
        <v>1286</v>
      </c>
      <c r="F1487" s="1" t="s">
        <v>5612</v>
      </c>
      <c r="G1487" s="1" t="s">
        <v>746</v>
      </c>
      <c r="H1487" s="21">
        <v>15.914000000004307</v>
      </c>
      <c r="I1487" s="21">
        <v>0</v>
      </c>
      <c r="J1487" s="1" t="s">
        <v>258</v>
      </c>
      <c r="K1487" s="1" t="s">
        <v>259</v>
      </c>
      <c r="L1487" s="1">
        <v>0</v>
      </c>
      <c r="M1487" s="1">
        <v>1</v>
      </c>
      <c r="N1487" s="1">
        <v>6</v>
      </c>
      <c r="O1487" s="1">
        <v>13</v>
      </c>
      <c r="P1487" s="1">
        <v>46</v>
      </c>
      <c r="Q1487" s="16">
        <v>188.64543968023256</v>
      </c>
      <c r="R1487" s="21">
        <v>5.352252036151703</v>
      </c>
      <c r="S1487" s="21">
        <v>12.404194693630901</v>
      </c>
      <c r="T1487" s="21">
        <v>7.0519426574791977</v>
      </c>
      <c r="U1487" s="21">
        <v>0.36712605143173549</v>
      </c>
      <c r="V1487" s="21">
        <v>3.2604327024738939</v>
      </c>
      <c r="W1487" s="21">
        <v>2.8933066510421583</v>
      </c>
      <c r="X1487" s="13" t="s">
        <v>22</v>
      </c>
      <c r="Y14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7" s="1">
        <v>41.463183999999998</v>
      </c>
      <c r="AA1487" s="1">
        <v>-81.646383999999998</v>
      </c>
      <c r="AB1487" s="1">
        <v>0</v>
      </c>
      <c r="AC1487" s="1">
        <v>0</v>
      </c>
    </row>
    <row r="1488" spans="1:29" x14ac:dyDescent="0.25">
      <c r="A1488" s="13">
        <v>483</v>
      </c>
      <c r="B1488" s="22" t="s">
        <v>3197</v>
      </c>
      <c r="C1488" s="17">
        <v>4</v>
      </c>
      <c r="D1488" s="1" t="s">
        <v>795</v>
      </c>
      <c r="E1488" s="1" t="s">
        <v>1287</v>
      </c>
      <c r="F1488" s="1" t="s">
        <v>5700</v>
      </c>
      <c r="G1488" s="1" t="s">
        <v>747</v>
      </c>
      <c r="H1488" s="21">
        <v>8.0460000000020955</v>
      </c>
      <c r="I1488" s="21">
        <v>0</v>
      </c>
      <c r="J1488" s="1" t="s">
        <v>258</v>
      </c>
      <c r="K1488" s="1" t="s">
        <v>262</v>
      </c>
      <c r="L1488" s="1">
        <v>0</v>
      </c>
      <c r="M1488" s="1">
        <v>1</v>
      </c>
      <c r="N1488" s="1">
        <v>11</v>
      </c>
      <c r="O1488" s="1">
        <v>11</v>
      </c>
      <c r="P1488" s="1">
        <v>52</v>
      </c>
      <c r="Q1488" s="16">
        <v>218.50481468023256</v>
      </c>
      <c r="R1488" s="21">
        <v>3.7705521569722151</v>
      </c>
      <c r="S1488" s="21">
        <v>14.649539632511891</v>
      </c>
      <c r="T1488" s="21">
        <v>10.878987475539676</v>
      </c>
      <c r="U1488" s="21">
        <v>0.25266731034048517</v>
      </c>
      <c r="V1488" s="21">
        <v>3.2596016824514273</v>
      </c>
      <c r="W1488" s="21">
        <v>3.0069343721109423</v>
      </c>
      <c r="X1488" s="13" t="s">
        <v>2351</v>
      </c>
      <c r="Y14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8" s="1">
        <v>41.024098000000002</v>
      </c>
      <c r="AA1488" s="1">
        <v>-81.549526999999998</v>
      </c>
      <c r="AB1488" s="1">
        <v>0</v>
      </c>
      <c r="AC1488" s="1">
        <v>0</v>
      </c>
    </row>
    <row r="1489" spans="1:29" x14ac:dyDescent="0.25">
      <c r="A1489" s="13">
        <v>470</v>
      </c>
      <c r="B1489" s="22" t="s">
        <v>4937</v>
      </c>
      <c r="C1489" s="17">
        <v>6</v>
      </c>
      <c r="D1489" s="1" t="s">
        <v>784</v>
      </c>
      <c r="E1489" s="1" t="s">
        <v>4493</v>
      </c>
      <c r="F1489" s="1" t="s">
        <v>4508</v>
      </c>
      <c r="G1489" s="1" t="s">
        <v>4565</v>
      </c>
      <c r="H1489" s="1">
        <v>29</v>
      </c>
      <c r="I1489" s="1">
        <v>29.5</v>
      </c>
      <c r="J1489" s="1" t="s">
        <v>3190</v>
      </c>
      <c r="K1489" s="1" t="s">
        <v>4986</v>
      </c>
      <c r="L1489" s="1">
        <v>1</v>
      </c>
      <c r="M1489" s="1">
        <v>1</v>
      </c>
      <c r="N1489" s="1">
        <v>2</v>
      </c>
      <c r="O1489" s="1">
        <v>6</v>
      </c>
      <c r="P1489" s="1">
        <v>19</v>
      </c>
      <c r="Q1489" s="16">
        <v>150.07212936046511</v>
      </c>
      <c r="R1489" s="21">
        <v>1.1568056166480853</v>
      </c>
      <c r="S1489" s="21">
        <v>11.458933719330862</v>
      </c>
      <c r="T1489" s="21">
        <v>10.302128102682776</v>
      </c>
      <c r="U1489" s="21">
        <v>4.7990710592156031E-2</v>
      </c>
      <c r="V1489" s="21">
        <v>3.2595304415002877</v>
      </c>
      <c r="W1489" s="21">
        <v>3.2115397309081315</v>
      </c>
      <c r="X1489" s="13" t="s">
        <v>2351</v>
      </c>
      <c r="Y14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89" s="1">
        <v>40.099861820999998</v>
      </c>
      <c r="AA1489" s="1">
        <v>-82.9205848645</v>
      </c>
      <c r="AB1489" s="1">
        <v>40.096634595899999</v>
      </c>
      <c r="AC1489" s="1">
        <v>-82.912259861500004</v>
      </c>
    </row>
    <row r="1490" spans="1:29" x14ac:dyDescent="0.25">
      <c r="A1490" s="13">
        <v>323</v>
      </c>
      <c r="B1490" s="22" t="s">
        <v>4966</v>
      </c>
      <c r="C1490" s="17">
        <v>12</v>
      </c>
      <c r="D1490" s="1" t="s">
        <v>785</v>
      </c>
      <c r="E1490" s="1" t="s">
        <v>3556</v>
      </c>
      <c r="F1490" s="1" t="s">
        <v>4142</v>
      </c>
      <c r="G1490" s="1" t="s">
        <v>3797</v>
      </c>
      <c r="H1490" s="1">
        <v>12</v>
      </c>
      <c r="I1490" s="1">
        <v>12.5</v>
      </c>
      <c r="J1490" s="1" t="s">
        <v>3190</v>
      </c>
      <c r="K1490" s="1" t="s">
        <v>4982</v>
      </c>
      <c r="L1490" s="1">
        <v>0</v>
      </c>
      <c r="M1490" s="1">
        <v>0</v>
      </c>
      <c r="N1490" s="1">
        <v>11</v>
      </c>
      <c r="O1490" s="1">
        <v>6</v>
      </c>
      <c r="P1490" s="1">
        <v>65</v>
      </c>
      <c r="Q1490" s="16">
        <v>163.640625</v>
      </c>
      <c r="R1490" s="21">
        <v>0.53406962455544404</v>
      </c>
      <c r="S1490" s="21">
        <v>31.256516577259639</v>
      </c>
      <c r="T1490" s="21">
        <v>30.722446952704196</v>
      </c>
      <c r="U1490" s="21">
        <v>2.9942040863677039E-2</v>
      </c>
      <c r="V1490" s="21">
        <v>3.2584565570374164</v>
      </c>
      <c r="W1490" s="21">
        <v>3.2285145161737394</v>
      </c>
      <c r="X1490" s="13" t="s">
        <v>2351</v>
      </c>
      <c r="Y14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0" s="1">
        <v>41.520028460900001</v>
      </c>
      <c r="AA1490" s="1">
        <v>-81.472786435399996</v>
      </c>
      <c r="AB1490" s="1">
        <v>41.520071052699997</v>
      </c>
      <c r="AC1490" s="1">
        <v>-81.463162868200001</v>
      </c>
    </row>
    <row r="1491" spans="1:29" x14ac:dyDescent="0.25">
      <c r="A1491" s="13">
        <v>139</v>
      </c>
      <c r="B1491" s="22" t="s">
        <v>3201</v>
      </c>
      <c r="C1491" s="17">
        <v>3</v>
      </c>
      <c r="D1491" s="1" t="s">
        <v>802</v>
      </c>
      <c r="E1491" s="1" t="s">
        <v>1986</v>
      </c>
      <c r="F1491" s="1" t="s">
        <v>5340</v>
      </c>
      <c r="G1491" s="1" t="s">
        <v>1479</v>
      </c>
      <c r="H1491" s="21">
        <v>17.104999999995925</v>
      </c>
      <c r="I1491" s="21">
        <v>0</v>
      </c>
      <c r="J1491" s="1" t="s">
        <v>258</v>
      </c>
      <c r="K1491" s="1" t="s">
        <v>259</v>
      </c>
      <c r="L1491" s="1">
        <v>0</v>
      </c>
      <c r="M1491" s="1">
        <v>0</v>
      </c>
      <c r="N1491" s="1">
        <v>12</v>
      </c>
      <c r="O1491" s="1">
        <v>7</v>
      </c>
      <c r="P1491" s="1">
        <v>20</v>
      </c>
      <c r="Q1491" s="16">
        <v>129.625</v>
      </c>
      <c r="R1491" s="21">
        <v>6.1729662257548021</v>
      </c>
      <c r="S1491" s="21">
        <v>7.8131233421953352</v>
      </c>
      <c r="T1491" s="21">
        <v>1.6401571164405331</v>
      </c>
      <c r="U1491" s="21">
        <v>0.4308247199460995</v>
      </c>
      <c r="V1491" s="21">
        <v>3.257452772213282</v>
      </c>
      <c r="W1491" s="21">
        <v>2.8266280522671825</v>
      </c>
      <c r="X1491" s="13" t="s">
        <v>22</v>
      </c>
      <c r="Y14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1" s="1">
        <v>40.758206999999999</v>
      </c>
      <c r="AA1491" s="1">
        <v>-82.484249000000005</v>
      </c>
      <c r="AB1491" s="1">
        <v>0</v>
      </c>
      <c r="AC1491" s="1">
        <v>0</v>
      </c>
    </row>
    <row r="1492" spans="1:29" x14ac:dyDescent="0.25">
      <c r="A1492" s="13">
        <v>324</v>
      </c>
      <c r="B1492" s="22" t="s">
        <v>4966</v>
      </c>
      <c r="C1492" s="17">
        <v>8</v>
      </c>
      <c r="D1492" s="1" t="s">
        <v>788</v>
      </c>
      <c r="E1492" s="1" t="s">
        <v>3974</v>
      </c>
      <c r="F1492" s="1" t="s">
        <v>3975</v>
      </c>
      <c r="G1492" s="1" t="s">
        <v>3729</v>
      </c>
      <c r="H1492" s="1">
        <v>2.9</v>
      </c>
      <c r="I1492" s="1">
        <v>3.4</v>
      </c>
      <c r="J1492" s="1" t="s">
        <v>3190</v>
      </c>
      <c r="K1492" s="1" t="s">
        <v>4982</v>
      </c>
      <c r="L1492" s="1">
        <v>0</v>
      </c>
      <c r="M1492" s="1">
        <v>1</v>
      </c>
      <c r="N1492" s="1">
        <v>8</v>
      </c>
      <c r="O1492" s="1">
        <v>11</v>
      </c>
      <c r="P1492" s="1">
        <v>66</v>
      </c>
      <c r="Q1492" s="16">
        <v>212.86418968023256</v>
      </c>
      <c r="R1492" s="21">
        <v>0.47278382861314094</v>
      </c>
      <c r="S1492" s="21">
        <v>26.795237327295627</v>
      </c>
      <c r="T1492" s="21">
        <v>26.322453498682485</v>
      </c>
      <c r="U1492" s="21">
        <v>2.6513997137313311E-2</v>
      </c>
      <c r="V1492" s="21">
        <v>3.2572324746264787</v>
      </c>
      <c r="W1492" s="21">
        <v>3.2307184774891655</v>
      </c>
      <c r="X1492" s="13" t="s">
        <v>2351</v>
      </c>
      <c r="Y14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2" s="1">
        <v>39.330860092099996</v>
      </c>
      <c r="AA1492" s="1">
        <v>-84.518561906399995</v>
      </c>
      <c r="AB1492" s="1">
        <v>39.3350195537</v>
      </c>
      <c r="AC1492" s="1">
        <v>-84.526201251399996</v>
      </c>
    </row>
    <row r="1493" spans="1:29" x14ac:dyDescent="0.25">
      <c r="A1493" s="13">
        <v>325</v>
      </c>
      <c r="B1493" s="22" t="s">
        <v>4966</v>
      </c>
      <c r="C1493" s="17">
        <v>6</v>
      </c>
      <c r="D1493" s="1" t="s">
        <v>784</v>
      </c>
      <c r="E1493" s="1" t="s">
        <v>4006</v>
      </c>
      <c r="F1493" s="1" t="s">
        <v>4007</v>
      </c>
      <c r="G1493" s="1" t="s">
        <v>4381</v>
      </c>
      <c r="H1493" s="1">
        <v>14.9</v>
      </c>
      <c r="I1493" s="1">
        <v>15.4</v>
      </c>
      <c r="J1493" s="1" t="s">
        <v>3190</v>
      </c>
      <c r="K1493" s="1" t="s">
        <v>4982</v>
      </c>
      <c r="L1493" s="1">
        <v>1</v>
      </c>
      <c r="M1493" s="1">
        <v>1</v>
      </c>
      <c r="N1493" s="1">
        <v>6</v>
      </c>
      <c r="O1493" s="1">
        <v>8</v>
      </c>
      <c r="P1493" s="1">
        <v>27</v>
      </c>
      <c r="Q1493" s="16">
        <v>193.13462936046511</v>
      </c>
      <c r="R1493" s="21">
        <v>0.54157540914372426</v>
      </c>
      <c r="S1493" s="21">
        <v>18.273468826956154</v>
      </c>
      <c r="T1493" s="21">
        <v>17.731893417812429</v>
      </c>
      <c r="U1493" s="21">
        <v>3.0361811432161E-2</v>
      </c>
      <c r="V1493" s="21">
        <v>3.2570802565676136</v>
      </c>
      <c r="W1493" s="21">
        <v>3.2267184451354525</v>
      </c>
      <c r="X1493" s="13" t="s">
        <v>2351</v>
      </c>
      <c r="Y14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3" s="1">
        <v>39.971699100599999</v>
      </c>
      <c r="AA1493" s="1">
        <v>-82.875341477600003</v>
      </c>
      <c r="AB1493" s="1">
        <v>39.978791936100002</v>
      </c>
      <c r="AC1493" s="1">
        <v>-82.873723611700001</v>
      </c>
    </row>
    <row r="1494" spans="1:29" x14ac:dyDescent="0.25">
      <c r="A1494" s="13">
        <v>326</v>
      </c>
      <c r="B1494" s="22" t="s">
        <v>4966</v>
      </c>
      <c r="C1494" s="17">
        <v>12</v>
      </c>
      <c r="D1494" s="1" t="s">
        <v>785</v>
      </c>
      <c r="E1494" s="1" t="s">
        <v>4218</v>
      </c>
      <c r="F1494" s="1" t="s">
        <v>4219</v>
      </c>
      <c r="G1494" s="1" t="s">
        <v>4448</v>
      </c>
      <c r="H1494" s="1">
        <v>1.6</v>
      </c>
      <c r="I1494" s="1">
        <v>2.1</v>
      </c>
      <c r="J1494" s="1" t="s">
        <v>3190</v>
      </c>
      <c r="K1494" s="1" t="s">
        <v>4982</v>
      </c>
      <c r="L1494" s="1">
        <v>1</v>
      </c>
      <c r="M1494" s="1">
        <v>3</v>
      </c>
      <c r="N1494" s="1">
        <v>3</v>
      </c>
      <c r="O1494" s="1">
        <v>10</v>
      </c>
      <c r="P1494" s="1">
        <v>39</v>
      </c>
      <c r="Q1494" s="16">
        <v>285.72238372093022</v>
      </c>
      <c r="R1494" s="21">
        <v>0.5262397205485323</v>
      </c>
      <c r="S1494" s="21">
        <v>21.638634663297562</v>
      </c>
      <c r="T1494" s="21">
        <v>21.112394942749031</v>
      </c>
      <c r="U1494" s="21">
        <v>2.9504128170124298E-2</v>
      </c>
      <c r="V1494" s="21">
        <v>3.2558981667761433</v>
      </c>
      <c r="W1494" s="21">
        <v>3.2263940386060188</v>
      </c>
      <c r="X1494" s="13" t="s">
        <v>2351</v>
      </c>
      <c r="Y14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4" s="1">
        <v>41.564552544800001</v>
      </c>
      <c r="AA1494" s="1">
        <v>-81.575547431000004</v>
      </c>
      <c r="AB1494" s="1">
        <v>41.571789244199998</v>
      </c>
      <c r="AC1494" s="1">
        <v>-81.5751656164</v>
      </c>
    </row>
    <row r="1495" spans="1:29" x14ac:dyDescent="0.25">
      <c r="A1495" s="13">
        <v>327</v>
      </c>
      <c r="B1495" s="22" t="s">
        <v>4966</v>
      </c>
      <c r="C1495" s="17">
        <v>12</v>
      </c>
      <c r="D1495" s="1" t="s">
        <v>785</v>
      </c>
      <c r="E1495" s="1" t="s">
        <v>4218</v>
      </c>
      <c r="F1495" s="1" t="s">
        <v>4219</v>
      </c>
      <c r="G1495" s="1" t="s">
        <v>4448</v>
      </c>
      <c r="H1495" s="1">
        <v>0.4</v>
      </c>
      <c r="I1495" s="1">
        <v>0.9</v>
      </c>
      <c r="J1495" s="1" t="s">
        <v>3190</v>
      </c>
      <c r="K1495" s="1" t="s">
        <v>4982</v>
      </c>
      <c r="L1495" s="1">
        <v>1</v>
      </c>
      <c r="M1495" s="1">
        <v>0</v>
      </c>
      <c r="N1495" s="1">
        <v>6</v>
      </c>
      <c r="O1495" s="1">
        <v>10</v>
      </c>
      <c r="P1495" s="1">
        <v>36</v>
      </c>
      <c r="Q1495" s="16">
        <v>165.33293968023256</v>
      </c>
      <c r="R1495" s="21">
        <v>0.5262397205485323</v>
      </c>
      <c r="S1495" s="21">
        <v>20.480403357494197</v>
      </c>
      <c r="T1495" s="21">
        <v>19.954163636945665</v>
      </c>
      <c r="U1495" s="21">
        <v>2.9504128170124298E-2</v>
      </c>
      <c r="V1495" s="21">
        <v>3.2558981667761433</v>
      </c>
      <c r="W1495" s="21">
        <v>3.2263940386060188</v>
      </c>
      <c r="X1495" s="13" t="s">
        <v>2351</v>
      </c>
      <c r="Y14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5" s="1">
        <v>41.547203144000001</v>
      </c>
      <c r="AA1495" s="1">
        <v>-81.575359777399996</v>
      </c>
      <c r="AB1495" s="1">
        <v>41.554436476299998</v>
      </c>
      <c r="AC1495" s="1">
        <v>-81.575440509900005</v>
      </c>
    </row>
    <row r="1496" spans="1:29" x14ac:dyDescent="0.25">
      <c r="A1496" s="13">
        <v>484</v>
      </c>
      <c r="B1496" s="22" t="s">
        <v>3197</v>
      </c>
      <c r="C1496" s="17">
        <v>3</v>
      </c>
      <c r="D1496" s="1" t="s">
        <v>802</v>
      </c>
      <c r="E1496" s="1" t="s">
        <v>1288</v>
      </c>
      <c r="F1496" s="1" t="s">
        <v>5728</v>
      </c>
      <c r="G1496" s="1" t="s">
        <v>748</v>
      </c>
      <c r="H1496" s="21">
        <v>5.1070000000036089</v>
      </c>
      <c r="I1496" s="21">
        <v>0</v>
      </c>
      <c r="J1496" s="1" t="s">
        <v>258</v>
      </c>
      <c r="K1496" s="1" t="s">
        <v>261</v>
      </c>
      <c r="L1496" s="1">
        <v>2</v>
      </c>
      <c r="M1496" s="1">
        <v>0</v>
      </c>
      <c r="N1496" s="1">
        <v>9</v>
      </c>
      <c r="O1496" s="1">
        <v>9</v>
      </c>
      <c r="P1496" s="1">
        <v>32</v>
      </c>
      <c r="Q1496" s="16">
        <v>222.21275436046511</v>
      </c>
      <c r="R1496" s="21">
        <v>4.5476690483814517</v>
      </c>
      <c r="S1496" s="21">
        <v>10.188988748397259</v>
      </c>
      <c r="T1496" s="21">
        <v>5.6413197000158073</v>
      </c>
      <c r="U1496" s="21">
        <v>0.31611517026909175</v>
      </c>
      <c r="V1496" s="21">
        <v>3.2526122883352104</v>
      </c>
      <c r="W1496" s="21">
        <v>2.9364971180661188</v>
      </c>
      <c r="X1496" s="13" t="s">
        <v>22</v>
      </c>
      <c r="Y14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6" s="1">
        <v>40.758546000000003</v>
      </c>
      <c r="AA1496" s="1">
        <v>-82.515469999999993</v>
      </c>
      <c r="AB1496" s="1">
        <v>0</v>
      </c>
      <c r="AC1496" s="1">
        <v>0</v>
      </c>
    </row>
    <row r="1497" spans="1:29" x14ac:dyDescent="0.25">
      <c r="A1497" s="13">
        <v>471</v>
      </c>
      <c r="B1497" s="22" t="s">
        <v>4937</v>
      </c>
      <c r="C1497" s="17">
        <v>8</v>
      </c>
      <c r="D1497" s="1" t="s">
        <v>787</v>
      </c>
      <c r="E1497" s="1" t="s">
        <v>4502</v>
      </c>
      <c r="F1497" s="1" t="s">
        <v>4503</v>
      </c>
      <c r="G1497" s="1" t="s">
        <v>3918</v>
      </c>
      <c r="H1497" s="1">
        <v>9.1</v>
      </c>
      <c r="I1497" s="1">
        <v>9.6</v>
      </c>
      <c r="J1497" s="1" t="s">
        <v>3190</v>
      </c>
      <c r="K1497" s="1" t="s">
        <v>4985</v>
      </c>
      <c r="L1497" s="1">
        <v>0</v>
      </c>
      <c r="M1497" s="1">
        <v>0</v>
      </c>
      <c r="N1497" s="1">
        <v>7</v>
      </c>
      <c r="O1497" s="1">
        <v>5</v>
      </c>
      <c r="P1497" s="1">
        <v>71</v>
      </c>
      <c r="Q1497" s="16">
        <v>139.015625</v>
      </c>
      <c r="R1497" s="21">
        <v>1.4967422703726105</v>
      </c>
      <c r="S1497" s="21">
        <v>33.519509615176126</v>
      </c>
      <c r="T1497" s="21">
        <v>32.022767344803519</v>
      </c>
      <c r="U1497" s="21">
        <v>0.11900121652009127</v>
      </c>
      <c r="V1497" s="21">
        <v>3.2509402379472641</v>
      </c>
      <c r="W1497" s="21">
        <v>3.131939021427173</v>
      </c>
      <c r="X1497" s="13" t="s">
        <v>2351</v>
      </c>
      <c r="Y14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7" s="1">
        <v>39.191000485000004</v>
      </c>
      <c r="AA1497" s="1">
        <v>-84.479733715899997</v>
      </c>
      <c r="AB1497" s="1">
        <v>39.196322262800003</v>
      </c>
      <c r="AC1497" s="1">
        <v>-84.473418323100006</v>
      </c>
    </row>
    <row r="1498" spans="1:29" x14ac:dyDescent="0.25">
      <c r="A1498" s="13">
        <v>328</v>
      </c>
      <c r="B1498" s="22" t="s">
        <v>4966</v>
      </c>
      <c r="C1498" s="17">
        <v>2</v>
      </c>
      <c r="D1498" s="1" t="s">
        <v>786</v>
      </c>
      <c r="E1498" s="1" t="s">
        <v>3987</v>
      </c>
      <c r="F1498" s="1" t="s">
        <v>3988</v>
      </c>
      <c r="G1498" s="1" t="s">
        <v>3712</v>
      </c>
      <c r="H1498" s="1">
        <v>21.3</v>
      </c>
      <c r="I1498" s="1">
        <v>21.8</v>
      </c>
      <c r="J1498" s="1" t="s">
        <v>3190</v>
      </c>
      <c r="K1498" s="1" t="s">
        <v>4981</v>
      </c>
      <c r="L1498" s="1">
        <v>0</v>
      </c>
      <c r="M1498" s="1">
        <v>2</v>
      </c>
      <c r="N1498" s="1">
        <v>6</v>
      </c>
      <c r="O1498" s="1">
        <v>2</v>
      </c>
      <c r="P1498" s="1">
        <v>12</v>
      </c>
      <c r="Q1498" s="16">
        <v>151.50962936046511</v>
      </c>
      <c r="R1498" s="21">
        <v>1.1109776153600994</v>
      </c>
      <c r="S1498" s="21">
        <v>8.7120301024633786</v>
      </c>
      <c r="T1498" s="21">
        <v>7.6010524871032796</v>
      </c>
      <c r="U1498" s="21">
        <v>6.2894831661327477E-2</v>
      </c>
      <c r="V1498" s="21">
        <v>3.2474177826424087</v>
      </c>
      <c r="W1498" s="21">
        <v>3.1845229509810813</v>
      </c>
      <c r="X1498" s="13" t="s">
        <v>2351</v>
      </c>
      <c r="Y14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8" s="1">
        <v>41.636619208200003</v>
      </c>
      <c r="AA1498" s="1">
        <v>-83.490836256700007</v>
      </c>
      <c r="AB1498" s="1">
        <v>41.636769419899998</v>
      </c>
      <c r="AC1498" s="1">
        <v>-83.481229454800001</v>
      </c>
    </row>
    <row r="1499" spans="1:29" x14ac:dyDescent="0.25">
      <c r="A1499" s="13">
        <v>472</v>
      </c>
      <c r="B1499" s="22" t="s">
        <v>4937</v>
      </c>
      <c r="C1499" s="17">
        <v>6</v>
      </c>
      <c r="D1499" s="1" t="s">
        <v>784</v>
      </c>
      <c r="E1499" s="1" t="s">
        <v>4493</v>
      </c>
      <c r="F1499" s="1" t="s">
        <v>4494</v>
      </c>
      <c r="G1499" s="1" t="s">
        <v>4565</v>
      </c>
      <c r="H1499" s="1">
        <v>13.6</v>
      </c>
      <c r="I1499" s="1">
        <v>14.1</v>
      </c>
      <c r="J1499" s="1" t="s">
        <v>3190</v>
      </c>
      <c r="K1499" s="1" t="s">
        <v>4986</v>
      </c>
      <c r="L1499" s="1">
        <v>0</v>
      </c>
      <c r="M1499" s="1">
        <v>3</v>
      </c>
      <c r="N1499" s="1">
        <v>7</v>
      </c>
      <c r="O1499" s="1">
        <v>2</v>
      </c>
      <c r="P1499" s="1">
        <v>17</v>
      </c>
      <c r="Q1499" s="16">
        <v>208.73319404069767</v>
      </c>
      <c r="R1499" s="21">
        <v>0.88909495298185393</v>
      </c>
      <c r="S1499" s="21">
        <v>11.741237835618962</v>
      </c>
      <c r="T1499" s="21">
        <v>10.852142882637109</v>
      </c>
      <c r="U1499" s="21">
        <v>4.5239709017391105E-2</v>
      </c>
      <c r="V1499" s="21">
        <v>3.246092212267611</v>
      </c>
      <c r="W1499" s="21">
        <v>3.20085250325022</v>
      </c>
      <c r="X1499" s="13" t="s">
        <v>2351</v>
      </c>
      <c r="Y14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499" s="1">
        <v>40.046817363899997</v>
      </c>
      <c r="AA1499" s="1">
        <v>-83.127463239899996</v>
      </c>
      <c r="AB1499" s="1">
        <v>40.053904382100001</v>
      </c>
      <c r="AC1499" s="1">
        <v>-83.129423805800002</v>
      </c>
    </row>
    <row r="1500" spans="1:29" x14ac:dyDescent="0.25">
      <c r="A1500" s="13">
        <v>485</v>
      </c>
      <c r="B1500" s="22" t="s">
        <v>3197</v>
      </c>
      <c r="C1500" s="17">
        <v>12</v>
      </c>
      <c r="D1500" s="1" t="s">
        <v>785</v>
      </c>
      <c r="E1500" s="1" t="s">
        <v>1289</v>
      </c>
      <c r="F1500" s="1" t="s">
        <v>5585</v>
      </c>
      <c r="G1500" s="1" t="s">
        <v>749</v>
      </c>
      <c r="H1500" s="21">
        <v>2.9989999999961583</v>
      </c>
      <c r="I1500" s="21">
        <v>0</v>
      </c>
      <c r="J1500" s="1" t="s">
        <v>258</v>
      </c>
      <c r="K1500" s="1" t="s">
        <v>259</v>
      </c>
      <c r="L1500" s="1">
        <v>0</v>
      </c>
      <c r="M1500" s="1">
        <v>3</v>
      </c>
      <c r="N1500" s="1">
        <v>5</v>
      </c>
      <c r="O1500" s="1">
        <v>11</v>
      </c>
      <c r="P1500" s="1">
        <v>20</v>
      </c>
      <c r="Q1500" s="16">
        <v>238.57694404069767</v>
      </c>
      <c r="R1500" s="21">
        <v>5.1993519025513972</v>
      </c>
      <c r="S1500" s="21">
        <v>7.785220758882696</v>
      </c>
      <c r="T1500" s="21">
        <v>2.5858688563312988</v>
      </c>
      <c r="U1500" s="21">
        <v>0.35663820034906757</v>
      </c>
      <c r="V1500" s="21">
        <v>3.2444709888792502</v>
      </c>
      <c r="W1500" s="21">
        <v>2.8878327885301829</v>
      </c>
      <c r="X1500" s="13" t="s">
        <v>22</v>
      </c>
      <c r="Y15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0" s="1">
        <v>41.481751000000003</v>
      </c>
      <c r="AA1500" s="1">
        <v>-81.609752</v>
      </c>
      <c r="AB1500" s="1">
        <v>0</v>
      </c>
      <c r="AC1500" s="1">
        <v>0</v>
      </c>
    </row>
    <row r="1501" spans="1:29" x14ac:dyDescent="0.25">
      <c r="A1501" s="13">
        <v>486</v>
      </c>
      <c r="B1501" s="22" t="s">
        <v>3197</v>
      </c>
      <c r="C1501" s="17">
        <v>1</v>
      </c>
      <c r="D1501" s="1" t="s">
        <v>809</v>
      </c>
      <c r="E1501" s="1" t="s">
        <v>1290</v>
      </c>
      <c r="F1501" s="1" t="s">
        <v>5797</v>
      </c>
      <c r="G1501" s="1" t="s">
        <v>750</v>
      </c>
      <c r="H1501" s="21">
        <v>5.8080000000045402</v>
      </c>
      <c r="I1501" s="21">
        <v>0</v>
      </c>
      <c r="J1501" s="1" t="s">
        <v>258</v>
      </c>
      <c r="K1501" s="1" t="s">
        <v>259</v>
      </c>
      <c r="L1501" s="1">
        <v>0</v>
      </c>
      <c r="M1501" s="1">
        <v>0</v>
      </c>
      <c r="N1501" s="1">
        <v>10</v>
      </c>
      <c r="O1501" s="1">
        <v>8</v>
      </c>
      <c r="P1501" s="1">
        <v>74</v>
      </c>
      <c r="Q1501" s="16">
        <v>174.96875</v>
      </c>
      <c r="R1501" s="21">
        <v>7.4395252181774474</v>
      </c>
      <c r="S1501" s="21">
        <v>18.420784532613474</v>
      </c>
      <c r="T1501" s="21">
        <v>10.981259314436027</v>
      </c>
      <c r="U1501" s="21">
        <v>0.51029800155675875</v>
      </c>
      <c r="V1501" s="21">
        <v>3.2438738414250601</v>
      </c>
      <c r="W1501" s="21">
        <v>2.7335758398683012</v>
      </c>
      <c r="X1501" s="13" t="s">
        <v>22</v>
      </c>
      <c r="Y15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1" s="1">
        <v>41.286709999999999</v>
      </c>
      <c r="AA1501" s="1">
        <v>-84.362100999999996</v>
      </c>
      <c r="AB1501" s="1">
        <v>0</v>
      </c>
      <c r="AC1501" s="1">
        <v>0</v>
      </c>
    </row>
    <row r="1502" spans="1:29" x14ac:dyDescent="0.25">
      <c r="A1502" s="13">
        <v>329</v>
      </c>
      <c r="B1502" s="22" t="s">
        <v>4966</v>
      </c>
      <c r="C1502" s="17">
        <v>1</v>
      </c>
      <c r="D1502" s="1" t="s">
        <v>803</v>
      </c>
      <c r="E1502" s="1" t="s">
        <v>4220</v>
      </c>
      <c r="F1502" s="1" t="s">
        <v>4221</v>
      </c>
      <c r="G1502" s="1" t="s">
        <v>4449</v>
      </c>
      <c r="H1502" s="1">
        <v>0.2</v>
      </c>
      <c r="I1502" s="1">
        <v>0.7</v>
      </c>
      <c r="J1502" s="1" t="s">
        <v>3190</v>
      </c>
      <c r="K1502" s="1" t="s">
        <v>4982</v>
      </c>
      <c r="L1502" s="1">
        <v>0</v>
      </c>
      <c r="M1502" s="1">
        <v>0</v>
      </c>
      <c r="N1502" s="1">
        <v>8</v>
      </c>
      <c r="O1502" s="1">
        <v>7</v>
      </c>
      <c r="P1502" s="1">
        <v>26</v>
      </c>
      <c r="Q1502" s="16">
        <v>109.4375</v>
      </c>
      <c r="R1502" s="21">
        <v>0.66719779276340174</v>
      </c>
      <c r="S1502" s="21">
        <v>16.077501882371365</v>
      </c>
      <c r="T1502" s="21">
        <v>15.410304089607964</v>
      </c>
      <c r="U1502" s="21">
        <v>3.7385435613232119E-2</v>
      </c>
      <c r="V1502" s="21">
        <v>3.2437308356386687</v>
      </c>
      <c r="W1502" s="21">
        <v>3.2063454000254366</v>
      </c>
      <c r="X1502" s="13" t="s">
        <v>2351</v>
      </c>
      <c r="Y15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2" s="1">
        <v>40.751328758</v>
      </c>
      <c r="AA1502" s="1">
        <v>-84.147052102499998</v>
      </c>
      <c r="AB1502" s="1">
        <v>40.758581805399999</v>
      </c>
      <c r="AC1502" s="1">
        <v>-84.147141345600005</v>
      </c>
    </row>
    <row r="1503" spans="1:29" x14ac:dyDescent="0.25">
      <c r="A1503" s="13">
        <v>473</v>
      </c>
      <c r="B1503" s="22" t="s">
        <v>4937</v>
      </c>
      <c r="C1503" s="17">
        <v>4</v>
      </c>
      <c r="D1503" s="1" t="s">
        <v>795</v>
      </c>
      <c r="E1503" s="1" t="s">
        <v>4520</v>
      </c>
      <c r="F1503" s="1" t="s">
        <v>4529</v>
      </c>
      <c r="G1503" s="1" t="s">
        <v>3921</v>
      </c>
      <c r="H1503" s="1">
        <v>10.8</v>
      </c>
      <c r="I1503" s="1">
        <v>11.3</v>
      </c>
      <c r="J1503" s="1" t="s">
        <v>3190</v>
      </c>
      <c r="K1503" s="1" t="s">
        <v>4987</v>
      </c>
      <c r="L1503" s="1">
        <v>0</v>
      </c>
      <c r="M1503" s="1">
        <v>0</v>
      </c>
      <c r="N1503" s="1">
        <v>3</v>
      </c>
      <c r="O1503" s="1">
        <v>6</v>
      </c>
      <c r="P1503" s="1">
        <v>83</v>
      </c>
      <c r="Q1503" s="16">
        <v>129.265625</v>
      </c>
      <c r="R1503" s="21">
        <v>1.0045768546267662</v>
      </c>
      <c r="S1503" s="21">
        <v>36.853567346927576</v>
      </c>
      <c r="T1503" s="21">
        <v>35.848990492300807</v>
      </c>
      <c r="U1503" s="21">
        <v>7.7055431098733709E-2</v>
      </c>
      <c r="V1503" s="21">
        <v>3.2435985885286076</v>
      </c>
      <c r="W1503" s="21">
        <v>3.1665431574298739</v>
      </c>
      <c r="X1503" s="13" t="s">
        <v>2351</v>
      </c>
      <c r="Y15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3" s="1">
        <v>41.062539945300003</v>
      </c>
      <c r="AA1503" s="1">
        <v>-81.519061847399996</v>
      </c>
      <c r="AB1503" s="1">
        <v>41.062287822000002</v>
      </c>
      <c r="AC1503" s="1">
        <v>-81.509688807800003</v>
      </c>
    </row>
    <row r="1504" spans="1:29" x14ac:dyDescent="0.25">
      <c r="A1504" s="13">
        <v>330</v>
      </c>
      <c r="B1504" s="22" t="s">
        <v>4966</v>
      </c>
      <c r="C1504" s="17">
        <v>6</v>
      </c>
      <c r="D1504" s="1" t="s">
        <v>784</v>
      </c>
      <c r="E1504" s="1" t="s">
        <v>3969</v>
      </c>
      <c r="F1504" s="1" t="s">
        <v>3947</v>
      </c>
      <c r="G1504" s="1" t="s">
        <v>3706</v>
      </c>
      <c r="H1504" s="1">
        <v>18.8</v>
      </c>
      <c r="I1504" s="1">
        <v>19.3</v>
      </c>
      <c r="J1504" s="1" t="s">
        <v>3190</v>
      </c>
      <c r="K1504" s="1" t="s">
        <v>4982</v>
      </c>
      <c r="L1504" s="1">
        <v>0</v>
      </c>
      <c r="M1504" s="1">
        <v>1</v>
      </c>
      <c r="N1504" s="1">
        <v>10</v>
      </c>
      <c r="O1504" s="1">
        <v>7</v>
      </c>
      <c r="P1504" s="1">
        <v>41</v>
      </c>
      <c r="Q1504" s="16">
        <v>183.20793968023256</v>
      </c>
      <c r="R1504" s="21">
        <v>0.48691962057933319</v>
      </c>
      <c r="S1504" s="21">
        <v>21.829272251978292</v>
      </c>
      <c r="T1504" s="21">
        <v>21.34235263139896</v>
      </c>
      <c r="U1504" s="21">
        <v>2.7304779249532552E-2</v>
      </c>
      <c r="V1504" s="21">
        <v>3.2434458784012592</v>
      </c>
      <c r="W1504" s="21">
        <v>3.2161410991517267</v>
      </c>
      <c r="X1504" s="13" t="s">
        <v>2351</v>
      </c>
      <c r="Y15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4" s="1">
        <v>39.956156862699999</v>
      </c>
      <c r="AA1504" s="1">
        <v>-82.900354945399997</v>
      </c>
      <c r="AB1504" s="1">
        <v>39.9558882428</v>
      </c>
      <c r="AC1504" s="1">
        <v>-82.890955691100004</v>
      </c>
    </row>
    <row r="1505" spans="1:29" x14ac:dyDescent="0.25">
      <c r="A1505" s="13">
        <v>331</v>
      </c>
      <c r="B1505" s="22" t="s">
        <v>4966</v>
      </c>
      <c r="C1505" s="17">
        <v>12</v>
      </c>
      <c r="D1505" s="1" t="s">
        <v>785</v>
      </c>
      <c r="E1505" s="1" t="s">
        <v>3941</v>
      </c>
      <c r="F1505" s="1" t="s">
        <v>3928</v>
      </c>
      <c r="G1505" s="1" t="s">
        <v>4358</v>
      </c>
      <c r="H1505" s="1">
        <v>10.9</v>
      </c>
      <c r="I1505" s="1">
        <v>11.4</v>
      </c>
      <c r="J1505" s="1" t="s">
        <v>3190</v>
      </c>
      <c r="K1505" s="1" t="s">
        <v>4981</v>
      </c>
      <c r="L1505" s="1">
        <v>2</v>
      </c>
      <c r="M1505" s="1">
        <v>1</v>
      </c>
      <c r="N1505" s="1">
        <v>4</v>
      </c>
      <c r="O1505" s="1">
        <v>2</v>
      </c>
      <c r="P1505" s="1">
        <v>19</v>
      </c>
      <c r="Q1505" s="16">
        <v>191.09256904069767</v>
      </c>
      <c r="R1505" s="21">
        <v>2.2987186017799814</v>
      </c>
      <c r="S1505" s="21">
        <v>11.004822828029786</v>
      </c>
      <c r="T1505" s="21">
        <v>8.7061042262498045</v>
      </c>
      <c r="U1505" s="21">
        <v>0.13905254711754925</v>
      </c>
      <c r="V1505" s="21">
        <v>3.2418390413207261</v>
      </c>
      <c r="W1505" s="21">
        <v>3.1027864942031766</v>
      </c>
      <c r="X1505" s="13" t="s">
        <v>2351</v>
      </c>
      <c r="Y15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5" s="1">
        <v>41.427415297099998</v>
      </c>
      <c r="AA1505" s="1">
        <v>-81.682457836500006</v>
      </c>
      <c r="AB1505" s="1">
        <v>41.434545848100001</v>
      </c>
      <c r="AC1505" s="1">
        <v>-81.682130234400006</v>
      </c>
    </row>
    <row r="1506" spans="1:29" x14ac:dyDescent="0.25">
      <c r="A1506" s="13">
        <v>487</v>
      </c>
      <c r="B1506" s="22" t="s">
        <v>3197</v>
      </c>
      <c r="C1506" s="17">
        <v>4</v>
      </c>
      <c r="D1506" s="1" t="s">
        <v>795</v>
      </c>
      <c r="E1506" s="1" t="s">
        <v>1291</v>
      </c>
      <c r="F1506" s="1" t="s">
        <v>5798</v>
      </c>
      <c r="G1506" s="1" t="s">
        <v>751</v>
      </c>
      <c r="H1506" s="21">
        <v>4.499999999825377E-2</v>
      </c>
      <c r="I1506" s="21">
        <v>0</v>
      </c>
      <c r="J1506" s="1" t="s">
        <v>258</v>
      </c>
      <c r="K1506" s="1" t="s">
        <v>259</v>
      </c>
      <c r="L1506" s="1">
        <v>0</v>
      </c>
      <c r="M1506" s="1">
        <v>0</v>
      </c>
      <c r="N1506" s="1">
        <v>11</v>
      </c>
      <c r="O1506" s="1">
        <v>5</v>
      </c>
      <c r="P1506" s="1">
        <v>37</v>
      </c>
      <c r="Q1506" s="16">
        <v>131.203125</v>
      </c>
      <c r="R1506" s="21">
        <v>9.1689693409123763</v>
      </c>
      <c r="S1506" s="21">
        <v>11.777261364900827</v>
      </c>
      <c r="T1506" s="21">
        <v>2.6082920239884508</v>
      </c>
      <c r="U1506" s="21">
        <v>0.62892544803403816</v>
      </c>
      <c r="V1506" s="21">
        <v>3.2413583101226022</v>
      </c>
      <c r="W1506" s="21">
        <v>2.6124328620885642</v>
      </c>
      <c r="X1506" s="13" t="s">
        <v>22</v>
      </c>
      <c r="Y15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6" s="1">
        <v>41.056477000000001</v>
      </c>
      <c r="AA1506" s="1">
        <v>-81.52816</v>
      </c>
      <c r="AB1506" s="1">
        <v>0</v>
      </c>
      <c r="AC1506" s="1">
        <v>0</v>
      </c>
    </row>
    <row r="1507" spans="1:29" x14ac:dyDescent="0.25">
      <c r="A1507" s="13">
        <v>332</v>
      </c>
      <c r="B1507" s="22" t="s">
        <v>4966</v>
      </c>
      <c r="C1507" s="17">
        <v>3</v>
      </c>
      <c r="D1507" s="1" t="s">
        <v>791</v>
      </c>
      <c r="E1507" s="1" t="s">
        <v>4222</v>
      </c>
      <c r="F1507" s="1" t="s">
        <v>4223</v>
      </c>
      <c r="G1507" s="1" t="s">
        <v>4450</v>
      </c>
      <c r="H1507" s="1">
        <v>3.9</v>
      </c>
      <c r="I1507" s="1">
        <v>4.4000000000000004</v>
      </c>
      <c r="J1507" s="1" t="s">
        <v>3190</v>
      </c>
      <c r="K1507" s="1" t="s">
        <v>4982</v>
      </c>
      <c r="L1507" s="1">
        <v>1</v>
      </c>
      <c r="M1507" s="1">
        <v>1</v>
      </c>
      <c r="N1507" s="1">
        <v>7</v>
      </c>
      <c r="O1507" s="1">
        <v>7</v>
      </c>
      <c r="P1507" s="1">
        <v>41</v>
      </c>
      <c r="Q1507" s="16">
        <v>209.24400436046511</v>
      </c>
      <c r="R1507" s="21">
        <v>0.59757785068544023</v>
      </c>
      <c r="S1507" s="21">
        <v>22.142608179047322</v>
      </c>
      <c r="T1507" s="21">
        <v>21.545030328361882</v>
      </c>
      <c r="U1507" s="21">
        <v>3.3330581664230405E-2</v>
      </c>
      <c r="V1507" s="21">
        <v>3.2407837693653936</v>
      </c>
      <c r="W1507" s="21">
        <v>3.2074531877011632</v>
      </c>
      <c r="X1507" s="13" t="s">
        <v>2351</v>
      </c>
      <c r="Y15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7" s="1">
        <v>41.460324321100003</v>
      </c>
      <c r="AA1507" s="1">
        <v>-82.159954960500002</v>
      </c>
      <c r="AB1507" s="1">
        <v>41.465494186400001</v>
      </c>
      <c r="AC1507" s="1">
        <v>-82.155085747599998</v>
      </c>
    </row>
    <row r="1508" spans="1:29" x14ac:dyDescent="0.25">
      <c r="A1508" s="13">
        <v>488</v>
      </c>
      <c r="B1508" s="22" t="s">
        <v>3197</v>
      </c>
      <c r="C1508" s="17">
        <v>8</v>
      </c>
      <c r="D1508" s="1" t="s">
        <v>787</v>
      </c>
      <c r="E1508" s="1" t="s">
        <v>1292</v>
      </c>
      <c r="F1508" s="1" t="s">
        <v>5252</v>
      </c>
      <c r="G1508" s="1" t="s">
        <v>752</v>
      </c>
      <c r="H1508" s="21">
        <v>4.2799999999988358</v>
      </c>
      <c r="I1508" s="21">
        <v>0</v>
      </c>
      <c r="J1508" s="1" t="s">
        <v>258</v>
      </c>
      <c r="K1508" s="1" t="s">
        <v>259</v>
      </c>
      <c r="L1508" s="1">
        <v>0</v>
      </c>
      <c r="M1508" s="1">
        <v>1</v>
      </c>
      <c r="N1508" s="1">
        <v>10</v>
      </c>
      <c r="O1508" s="1">
        <v>8</v>
      </c>
      <c r="P1508" s="1">
        <v>61</v>
      </c>
      <c r="Q1508" s="16">
        <v>207.64543968023256</v>
      </c>
      <c r="R1508" s="21">
        <v>6.5780157018229222</v>
      </c>
      <c r="S1508" s="21">
        <v>15.319357667684935</v>
      </c>
      <c r="T1508" s="21">
        <v>8.7413419658620128</v>
      </c>
      <c r="U1508" s="21">
        <v>0.45120463583448422</v>
      </c>
      <c r="V1508" s="21">
        <v>3.2403007763230716</v>
      </c>
      <c r="W1508" s="21">
        <v>2.7890961404885872</v>
      </c>
      <c r="X1508" s="13" t="s">
        <v>22</v>
      </c>
      <c r="Y15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8" s="1">
        <v>39.216023999999997</v>
      </c>
      <c r="AA1508" s="1">
        <v>-84.531143999999998</v>
      </c>
      <c r="AB1508" s="1">
        <v>0</v>
      </c>
      <c r="AC1508" s="1">
        <v>0</v>
      </c>
    </row>
    <row r="1509" spans="1:29" x14ac:dyDescent="0.25">
      <c r="A1509" s="13">
        <v>140</v>
      </c>
      <c r="B1509" s="22" t="s">
        <v>3201</v>
      </c>
      <c r="C1509" s="17">
        <v>8</v>
      </c>
      <c r="D1509" s="1" t="s">
        <v>787</v>
      </c>
      <c r="E1509" s="1" t="s">
        <v>1987</v>
      </c>
      <c r="F1509" s="1" t="s">
        <v>5341</v>
      </c>
      <c r="G1509" s="1" t="s">
        <v>1480</v>
      </c>
      <c r="H1509" s="21">
        <v>14.043999999994412</v>
      </c>
      <c r="I1509" s="21">
        <v>0</v>
      </c>
      <c r="J1509" s="1" t="s">
        <v>258</v>
      </c>
      <c r="K1509" s="1" t="s">
        <v>259</v>
      </c>
      <c r="L1509" s="1">
        <v>0</v>
      </c>
      <c r="M1509" s="1">
        <v>0</v>
      </c>
      <c r="N1509" s="1">
        <v>11</v>
      </c>
      <c r="O1509" s="1">
        <v>7</v>
      </c>
      <c r="P1509" s="1">
        <v>67</v>
      </c>
      <c r="Q1509" s="16">
        <v>170.078125</v>
      </c>
      <c r="R1509" s="21">
        <v>12.582968005477637</v>
      </c>
      <c r="S1509" s="21">
        <v>16.315559316668878</v>
      </c>
      <c r="T1509" s="21">
        <v>3.732591311191241</v>
      </c>
      <c r="U1509" s="21">
        <v>0.87819266602058421</v>
      </c>
      <c r="V1509" s="21">
        <v>3.2398470048079009</v>
      </c>
      <c r="W1509" s="21">
        <v>2.3616543387873166</v>
      </c>
      <c r="X1509" s="13" t="s">
        <v>22</v>
      </c>
      <c r="Y15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09" s="1">
        <v>39.164285999999997</v>
      </c>
      <c r="AA1509" s="1">
        <v>-84.630174999999994</v>
      </c>
      <c r="AB1509" s="1">
        <v>0</v>
      </c>
      <c r="AC1509" s="1">
        <v>0</v>
      </c>
    </row>
    <row r="1510" spans="1:29" x14ac:dyDescent="0.25">
      <c r="A1510" s="13">
        <v>489</v>
      </c>
      <c r="B1510" s="22" t="s">
        <v>3197</v>
      </c>
      <c r="C1510" s="17">
        <v>8</v>
      </c>
      <c r="D1510" s="1" t="s">
        <v>787</v>
      </c>
      <c r="E1510" s="1" t="s">
        <v>1293</v>
      </c>
      <c r="F1510" s="1" t="s">
        <v>5415</v>
      </c>
      <c r="G1510" s="1" t="s">
        <v>753</v>
      </c>
      <c r="H1510" s="21">
        <v>9.7299999999959255</v>
      </c>
      <c r="I1510" s="21">
        <v>0</v>
      </c>
      <c r="J1510" s="1" t="s">
        <v>258</v>
      </c>
      <c r="K1510" s="1" t="s">
        <v>259</v>
      </c>
      <c r="L1510" s="1">
        <v>0</v>
      </c>
      <c r="M1510" s="1">
        <v>0</v>
      </c>
      <c r="N1510" s="1">
        <v>12</v>
      </c>
      <c r="O1510" s="1">
        <v>5</v>
      </c>
      <c r="P1510" s="1">
        <v>51</v>
      </c>
      <c r="Q1510" s="16">
        <v>151.75</v>
      </c>
      <c r="R1510" s="21">
        <v>10.545868000511572</v>
      </c>
      <c r="S1510" s="21">
        <v>13.927107327665622</v>
      </c>
      <c r="T1510" s="21">
        <v>3.3812393271540504</v>
      </c>
      <c r="U1510" s="21">
        <v>0.72337080761462991</v>
      </c>
      <c r="V1510" s="21">
        <v>3.2396563759800845</v>
      </c>
      <c r="W1510" s="21">
        <v>2.5162855683654546</v>
      </c>
      <c r="X1510" s="13" t="s">
        <v>22</v>
      </c>
      <c r="Y15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0" s="1">
        <v>39.136899</v>
      </c>
      <c r="AA1510" s="1">
        <v>-84.614396999999997</v>
      </c>
      <c r="AB1510" s="1">
        <v>0</v>
      </c>
      <c r="AC1510" s="1">
        <v>0</v>
      </c>
    </row>
    <row r="1511" spans="1:29" x14ac:dyDescent="0.25">
      <c r="A1511" s="13">
        <v>490</v>
      </c>
      <c r="B1511" s="22" t="s">
        <v>3197</v>
      </c>
      <c r="C1511" s="17">
        <v>2</v>
      </c>
      <c r="D1511" s="1" t="s">
        <v>786</v>
      </c>
      <c r="E1511" s="1" t="s">
        <v>1294</v>
      </c>
      <c r="F1511" s="1" t="s">
        <v>5799</v>
      </c>
      <c r="G1511" s="1" t="s">
        <v>754</v>
      </c>
      <c r="H1511" s="21">
        <v>9.077000000004773</v>
      </c>
      <c r="I1511" s="21">
        <v>0</v>
      </c>
      <c r="J1511" s="1" t="s">
        <v>258</v>
      </c>
      <c r="K1511" s="1" t="s">
        <v>259</v>
      </c>
      <c r="L1511" s="1">
        <v>1</v>
      </c>
      <c r="M1511" s="1">
        <v>2</v>
      </c>
      <c r="N1511" s="1">
        <v>7</v>
      </c>
      <c r="O1511" s="1">
        <v>8</v>
      </c>
      <c r="P1511" s="1">
        <v>34</v>
      </c>
      <c r="Q1511" s="16">
        <v>252.35819404069767</v>
      </c>
      <c r="R1511" s="21">
        <v>6.3642811872357621</v>
      </c>
      <c r="S1511" s="21">
        <v>10.63715610366925</v>
      </c>
      <c r="T1511" s="21">
        <v>4.272874916433488</v>
      </c>
      <c r="U1511" s="21">
        <v>0.43654398311016274</v>
      </c>
      <c r="V1511" s="21">
        <v>3.2379959036460382</v>
      </c>
      <c r="W1511" s="21">
        <v>2.8014519205358752</v>
      </c>
      <c r="X1511" s="13" t="s">
        <v>22</v>
      </c>
      <c r="Y15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1" s="1">
        <v>41.594455000000004</v>
      </c>
      <c r="AA1511" s="1">
        <v>-83.655077000000006</v>
      </c>
      <c r="AB1511" s="1">
        <v>0</v>
      </c>
      <c r="AC1511" s="1">
        <v>0</v>
      </c>
    </row>
    <row r="1512" spans="1:29" x14ac:dyDescent="0.25">
      <c r="A1512" s="13">
        <v>74</v>
      </c>
      <c r="B1512" s="22" t="s">
        <v>4967</v>
      </c>
      <c r="C1512" s="17">
        <v>8</v>
      </c>
      <c r="D1512" s="1" t="s">
        <v>1329</v>
      </c>
      <c r="E1512" s="1" t="s">
        <v>4579</v>
      </c>
      <c r="F1512" s="1" t="s">
        <v>4580</v>
      </c>
      <c r="G1512" s="1" t="s">
        <v>3705</v>
      </c>
      <c r="H1512" s="1">
        <v>3.8</v>
      </c>
      <c r="I1512" s="1">
        <v>4.3</v>
      </c>
      <c r="J1512" s="1" t="s">
        <v>3190</v>
      </c>
      <c r="K1512" s="1" t="s">
        <v>4975</v>
      </c>
      <c r="L1512" s="1">
        <v>0</v>
      </c>
      <c r="M1512" s="1">
        <v>0</v>
      </c>
      <c r="N1512" s="1">
        <v>6</v>
      </c>
      <c r="O1512" s="1">
        <v>9</v>
      </c>
      <c r="P1512" s="1">
        <v>31</v>
      </c>
      <c r="Q1512" s="16">
        <v>110.21875</v>
      </c>
      <c r="R1512" s="21">
        <v>0.76874122196920192</v>
      </c>
      <c r="S1512" s="21">
        <v>18.194524821703155</v>
      </c>
      <c r="T1512" s="21">
        <v>17.425783599733954</v>
      </c>
      <c r="U1512" s="21">
        <v>5.884724954132893E-2</v>
      </c>
      <c r="V1512" s="21">
        <v>3.236024745516505</v>
      </c>
      <c r="W1512" s="21">
        <v>3.177177495975176</v>
      </c>
      <c r="X1512" s="13" t="s">
        <v>2351</v>
      </c>
      <c r="Y15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2" s="1">
        <v>39.050134363300003</v>
      </c>
      <c r="AA1512" s="1">
        <v>-84.250258971400001</v>
      </c>
      <c r="AB1512" s="1">
        <v>39.045738057100003</v>
      </c>
      <c r="AC1512" s="1">
        <v>-84.243664788399997</v>
      </c>
    </row>
    <row r="1513" spans="1:29" x14ac:dyDescent="0.25">
      <c r="A1513" s="13">
        <v>491</v>
      </c>
      <c r="B1513" s="22" t="s">
        <v>3197</v>
      </c>
      <c r="C1513" s="17">
        <v>4</v>
      </c>
      <c r="D1513" s="1" t="s">
        <v>790</v>
      </c>
      <c r="E1513" s="1" t="s">
        <v>1295</v>
      </c>
      <c r="F1513" s="1" t="s">
        <v>5473</v>
      </c>
      <c r="G1513" s="1" t="s">
        <v>755</v>
      </c>
      <c r="H1513" s="21">
        <v>7.3150000000023283</v>
      </c>
      <c r="I1513" s="21">
        <v>0</v>
      </c>
      <c r="J1513" s="1" t="s">
        <v>258</v>
      </c>
      <c r="K1513" s="1" t="s">
        <v>259</v>
      </c>
      <c r="L1513" s="1">
        <v>0</v>
      </c>
      <c r="M1513" s="1">
        <v>1</v>
      </c>
      <c r="N1513" s="1">
        <v>7</v>
      </c>
      <c r="O1513" s="1">
        <v>10</v>
      </c>
      <c r="P1513" s="1">
        <v>44</v>
      </c>
      <c r="Q1513" s="16">
        <v>179.87981468023256</v>
      </c>
      <c r="R1513" s="21">
        <v>5.8070843684337916</v>
      </c>
      <c r="S1513" s="21">
        <v>12.857034818524292</v>
      </c>
      <c r="T1513" s="21">
        <v>7.0499504500905008</v>
      </c>
      <c r="U1513" s="21">
        <v>0.39832428295864064</v>
      </c>
      <c r="V1513" s="21">
        <v>3.2354352648049658</v>
      </c>
      <c r="W1513" s="21">
        <v>2.8371109818463252</v>
      </c>
      <c r="X1513" s="13" t="s">
        <v>22</v>
      </c>
      <c r="Y15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3" s="1">
        <v>41.234000000000002</v>
      </c>
      <c r="AA1513" s="1">
        <v>-80.829071999999996</v>
      </c>
      <c r="AB1513" s="1">
        <v>0</v>
      </c>
      <c r="AC1513" s="1">
        <v>0</v>
      </c>
    </row>
    <row r="1514" spans="1:29" x14ac:dyDescent="0.25">
      <c r="A1514" s="13">
        <v>75</v>
      </c>
      <c r="B1514" s="22" t="s">
        <v>4967</v>
      </c>
      <c r="C1514" s="17">
        <v>6</v>
      </c>
      <c r="D1514" s="1" t="s">
        <v>784</v>
      </c>
      <c r="E1514" s="1" t="s">
        <v>3931</v>
      </c>
      <c r="F1514" s="1" t="s">
        <v>3954</v>
      </c>
      <c r="G1514" s="1" t="s">
        <v>4360</v>
      </c>
      <c r="H1514" s="1">
        <v>6.3</v>
      </c>
      <c r="I1514" s="1">
        <v>6.8</v>
      </c>
      <c r="J1514" s="1" t="s">
        <v>3190</v>
      </c>
      <c r="K1514" s="1" t="s">
        <v>4984</v>
      </c>
      <c r="L1514" s="1">
        <v>0</v>
      </c>
      <c r="M1514" s="1">
        <v>1</v>
      </c>
      <c r="N1514" s="1">
        <v>6</v>
      </c>
      <c r="O1514" s="1">
        <v>3</v>
      </c>
      <c r="P1514" s="1">
        <v>18</v>
      </c>
      <c r="Q1514" s="16">
        <v>116.27043968023256</v>
      </c>
      <c r="R1514" s="21">
        <v>0.92236910970001673</v>
      </c>
      <c r="S1514" s="21">
        <v>10.720918333422919</v>
      </c>
      <c r="T1514" s="21">
        <v>9.7985492237229028</v>
      </c>
      <c r="U1514" s="21">
        <v>6.9586718861232202E-2</v>
      </c>
      <c r="V1514" s="21">
        <v>3.2352737851671534</v>
      </c>
      <c r="W1514" s="21">
        <v>3.1656870663059213</v>
      </c>
      <c r="X1514" s="13" t="s">
        <v>2351</v>
      </c>
      <c r="Y15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4" s="1">
        <v>40.029791300699998</v>
      </c>
      <c r="AA1514" s="1">
        <v>-83.030935712499996</v>
      </c>
      <c r="AB1514" s="1">
        <v>40.035983635599997</v>
      </c>
      <c r="AC1514" s="1">
        <v>-83.028671518699994</v>
      </c>
    </row>
    <row r="1515" spans="1:29" x14ac:dyDescent="0.25">
      <c r="A1515" s="13">
        <v>492</v>
      </c>
      <c r="B1515" s="22" t="s">
        <v>3197</v>
      </c>
      <c r="C1515" s="17">
        <v>9</v>
      </c>
      <c r="D1515" s="1" t="s">
        <v>810</v>
      </c>
      <c r="E1515" s="1" t="s">
        <v>1296</v>
      </c>
      <c r="F1515" s="1" t="s">
        <v>5800</v>
      </c>
      <c r="G1515" s="1" t="s">
        <v>756</v>
      </c>
      <c r="H1515" s="21">
        <v>11.062765499905126</v>
      </c>
      <c r="I1515" s="21">
        <v>0</v>
      </c>
      <c r="J1515" s="1" t="s">
        <v>258</v>
      </c>
      <c r="K1515" s="1" t="s">
        <v>261</v>
      </c>
      <c r="L1515" s="1">
        <v>1</v>
      </c>
      <c r="M1515" s="1">
        <v>3</v>
      </c>
      <c r="N1515" s="1">
        <v>7</v>
      </c>
      <c r="O1515" s="1">
        <v>8</v>
      </c>
      <c r="P1515" s="1">
        <v>22</v>
      </c>
      <c r="Q1515" s="16">
        <v>286.03488372093022</v>
      </c>
      <c r="R1515" s="21">
        <v>6.1938982426298645</v>
      </c>
      <c r="S1515" s="21">
        <v>7.9841842499287887</v>
      </c>
      <c r="T1515" s="21">
        <v>1.7902860072989242</v>
      </c>
      <c r="U1515" s="21">
        <v>0.43054698500877703</v>
      </c>
      <c r="V1515" s="21">
        <v>3.2323036517272219</v>
      </c>
      <c r="W1515" s="21">
        <v>2.801756666718445</v>
      </c>
      <c r="X1515" s="13" t="s">
        <v>22</v>
      </c>
      <c r="Y15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5" s="1">
        <v>39.110377</v>
      </c>
      <c r="AA1515" s="1">
        <v>-82.997502999999995</v>
      </c>
      <c r="AB1515" s="1">
        <v>0</v>
      </c>
      <c r="AC1515" s="1">
        <v>0</v>
      </c>
    </row>
    <row r="1516" spans="1:29" x14ac:dyDescent="0.25">
      <c r="A1516" s="13">
        <v>493</v>
      </c>
      <c r="B1516" s="22" t="s">
        <v>3197</v>
      </c>
      <c r="C1516" s="17">
        <v>7</v>
      </c>
      <c r="D1516" s="1" t="s">
        <v>3196</v>
      </c>
      <c r="E1516" s="1" t="s">
        <v>1297</v>
      </c>
      <c r="F1516" s="1" t="s">
        <v>5283</v>
      </c>
      <c r="G1516" s="1" t="s">
        <v>757</v>
      </c>
      <c r="H1516" s="21">
        <v>21.634000000005472</v>
      </c>
      <c r="I1516" s="21">
        <v>0</v>
      </c>
      <c r="J1516" s="1" t="s">
        <v>258</v>
      </c>
      <c r="K1516" s="1" t="s">
        <v>259</v>
      </c>
      <c r="L1516" s="1">
        <v>0</v>
      </c>
      <c r="M1516" s="1">
        <v>1</v>
      </c>
      <c r="N1516" s="1">
        <v>10</v>
      </c>
      <c r="O1516" s="1">
        <v>6</v>
      </c>
      <c r="P1516" s="1">
        <v>65</v>
      </c>
      <c r="Q1516" s="16">
        <v>202.77043968023256</v>
      </c>
      <c r="R1516" s="21">
        <v>7.8248868469073871</v>
      </c>
      <c r="S1516" s="21">
        <v>17.295874728793912</v>
      </c>
      <c r="T1516" s="21">
        <v>9.4709878818865256</v>
      </c>
      <c r="U1516" s="21">
        <v>0.53673104173747621</v>
      </c>
      <c r="V1516" s="21">
        <v>3.2297784825692299</v>
      </c>
      <c r="W1516" s="21">
        <v>2.6930474408317537</v>
      </c>
      <c r="X1516" s="13" t="s">
        <v>22</v>
      </c>
      <c r="Y15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6" s="1">
        <v>39.862265999999998</v>
      </c>
      <c r="AA1516" s="1">
        <v>-84.284766000000005</v>
      </c>
      <c r="AB1516" s="1">
        <v>0</v>
      </c>
      <c r="AC1516" s="1">
        <v>0</v>
      </c>
    </row>
    <row r="1517" spans="1:29" x14ac:dyDescent="0.25">
      <c r="A1517" s="13">
        <v>494</v>
      </c>
      <c r="B1517" s="22" t="s">
        <v>3197</v>
      </c>
      <c r="C1517" s="17">
        <v>6</v>
      </c>
      <c r="D1517" s="1" t="s">
        <v>784</v>
      </c>
      <c r="E1517" s="1" t="s">
        <v>1298</v>
      </c>
      <c r="F1517" s="1" t="s">
        <v>5801</v>
      </c>
      <c r="G1517" s="1" t="s">
        <v>758</v>
      </c>
      <c r="H1517" s="21">
        <v>1.3629999999975553</v>
      </c>
      <c r="I1517" s="21">
        <v>0</v>
      </c>
      <c r="J1517" s="1" t="s">
        <v>258</v>
      </c>
      <c r="K1517" s="1" t="s">
        <v>259</v>
      </c>
      <c r="L1517" s="1">
        <v>0</v>
      </c>
      <c r="M1517" s="1">
        <v>1</v>
      </c>
      <c r="N1517" s="1">
        <v>13</v>
      </c>
      <c r="O1517" s="1">
        <v>4</v>
      </c>
      <c r="P1517" s="1">
        <v>28</v>
      </c>
      <c r="Q1517" s="16">
        <v>176.53606468023256</v>
      </c>
      <c r="R1517" s="21">
        <v>7.2973886793612062</v>
      </c>
      <c r="S1517" s="21">
        <v>9.1910978512959502</v>
      </c>
      <c r="T1517" s="21">
        <v>1.8937091719347441</v>
      </c>
      <c r="U1517" s="21">
        <v>0.50054845577540952</v>
      </c>
      <c r="V1517" s="21">
        <v>3.2260235719212744</v>
      </c>
      <c r="W1517" s="21">
        <v>2.7254751161458648</v>
      </c>
      <c r="X1517" s="13" t="s">
        <v>22</v>
      </c>
      <c r="Y15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7" s="1">
        <v>40.015255000000003</v>
      </c>
      <c r="AA1517" s="1">
        <v>-83.002199000000005</v>
      </c>
      <c r="AB1517" s="1">
        <v>0</v>
      </c>
      <c r="AC1517" s="1">
        <v>0</v>
      </c>
    </row>
    <row r="1518" spans="1:29" x14ac:dyDescent="0.25">
      <c r="A1518" s="13">
        <v>495</v>
      </c>
      <c r="B1518" s="22" t="s">
        <v>3197</v>
      </c>
      <c r="C1518" s="17">
        <v>5</v>
      </c>
      <c r="D1518" s="1" t="s">
        <v>797</v>
      </c>
      <c r="E1518" s="1" t="s">
        <v>1299</v>
      </c>
      <c r="F1518" s="1" t="s">
        <v>5661</v>
      </c>
      <c r="G1518" s="1" t="s">
        <v>759</v>
      </c>
      <c r="H1518" s="21">
        <v>1.8790000000008149</v>
      </c>
      <c r="I1518" s="21">
        <v>0</v>
      </c>
      <c r="J1518" s="1" t="s">
        <v>258</v>
      </c>
      <c r="K1518" s="1" t="s">
        <v>259</v>
      </c>
      <c r="L1518" s="1">
        <v>0</v>
      </c>
      <c r="M1518" s="1">
        <v>1</v>
      </c>
      <c r="N1518" s="1">
        <v>11</v>
      </c>
      <c r="O1518" s="1">
        <v>6</v>
      </c>
      <c r="P1518" s="1">
        <v>40</v>
      </c>
      <c r="Q1518" s="16">
        <v>184.31731468023256</v>
      </c>
      <c r="R1518" s="21">
        <v>7.6316013663680042</v>
      </c>
      <c r="S1518" s="21">
        <v>11.51092745260177</v>
      </c>
      <c r="T1518" s="21">
        <v>3.8793260862337657</v>
      </c>
      <c r="U1518" s="21">
        <v>0.52347304589008159</v>
      </c>
      <c r="V1518" s="21">
        <v>3.2251900780817961</v>
      </c>
      <c r="W1518" s="21">
        <v>2.7017170321917146</v>
      </c>
      <c r="X1518" s="13" t="s">
        <v>22</v>
      </c>
      <c r="Y15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8" s="1">
        <v>39.914786999999997</v>
      </c>
      <c r="AA1518" s="1">
        <v>-82.779953000000006</v>
      </c>
      <c r="AB1518" s="1">
        <v>0</v>
      </c>
      <c r="AC1518" s="1">
        <v>0</v>
      </c>
    </row>
    <row r="1519" spans="1:29" x14ac:dyDescent="0.25">
      <c r="A1519" s="13">
        <v>474</v>
      </c>
      <c r="B1519" s="22" t="s">
        <v>4937</v>
      </c>
      <c r="C1519" s="17">
        <v>12</v>
      </c>
      <c r="D1519" s="1" t="s">
        <v>785</v>
      </c>
      <c r="E1519" s="1" t="s">
        <v>4499</v>
      </c>
      <c r="F1519" s="1" t="s">
        <v>4500</v>
      </c>
      <c r="G1519" s="1" t="s">
        <v>4566</v>
      </c>
      <c r="H1519" s="1">
        <v>11.8</v>
      </c>
      <c r="I1519" s="1">
        <v>12.3</v>
      </c>
      <c r="J1519" s="1" t="s">
        <v>3190</v>
      </c>
      <c r="K1519" s="1" t="s">
        <v>4985</v>
      </c>
      <c r="L1519" s="1">
        <v>0</v>
      </c>
      <c r="M1519" s="1">
        <v>2</v>
      </c>
      <c r="N1519" s="1">
        <v>2</v>
      </c>
      <c r="O1519" s="1">
        <v>9</v>
      </c>
      <c r="P1519" s="1">
        <v>32</v>
      </c>
      <c r="Q1519" s="16">
        <v>176.38462936046511</v>
      </c>
      <c r="R1519" s="21">
        <v>1.3198295887853138</v>
      </c>
      <c r="S1519" s="21">
        <v>18.106736365059064</v>
      </c>
      <c r="T1519" s="21">
        <v>16.786906776273749</v>
      </c>
      <c r="U1519" s="21">
        <v>9.5953746203282619E-2</v>
      </c>
      <c r="V1519" s="21">
        <v>3.2236619399830322</v>
      </c>
      <c r="W1519" s="21">
        <v>3.1277081937797497</v>
      </c>
      <c r="X1519" s="13" t="s">
        <v>2351</v>
      </c>
      <c r="Y15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19" s="1">
        <v>41.425983206300003</v>
      </c>
      <c r="AA1519" s="1">
        <v>-81.7580057917</v>
      </c>
      <c r="AB1519" s="1">
        <v>41.4242319138</v>
      </c>
      <c r="AC1519" s="1">
        <v>-81.748679839000005</v>
      </c>
    </row>
    <row r="1520" spans="1:29" x14ac:dyDescent="0.25">
      <c r="A1520" s="13">
        <v>333</v>
      </c>
      <c r="B1520" s="22" t="s">
        <v>4966</v>
      </c>
      <c r="C1520" s="17">
        <v>8</v>
      </c>
      <c r="D1520" s="1" t="s">
        <v>788</v>
      </c>
      <c r="E1520" s="1" t="s">
        <v>3400</v>
      </c>
      <c r="F1520" s="1" t="s">
        <v>4224</v>
      </c>
      <c r="G1520" s="1" t="s">
        <v>4451</v>
      </c>
      <c r="H1520" s="1">
        <v>0.9</v>
      </c>
      <c r="I1520" s="1">
        <v>1.4</v>
      </c>
      <c r="J1520" s="1" t="s">
        <v>3190</v>
      </c>
      <c r="K1520" s="1" t="s">
        <v>4982</v>
      </c>
      <c r="L1520" s="1">
        <v>0</v>
      </c>
      <c r="M1520" s="1">
        <v>1</v>
      </c>
      <c r="N1520" s="1">
        <v>3</v>
      </c>
      <c r="O1520" s="1">
        <v>14</v>
      </c>
      <c r="P1520" s="1">
        <v>43</v>
      </c>
      <c r="Q1520" s="16">
        <v>170.44231468023256</v>
      </c>
      <c r="R1520" s="21">
        <v>0.47374678915264878</v>
      </c>
      <c r="S1520" s="21">
        <v>23.411948848674722</v>
      </c>
      <c r="T1520" s="21">
        <v>22.938202059522073</v>
      </c>
      <c r="U1520" s="21">
        <v>2.646454918864519E-2</v>
      </c>
      <c r="V1520" s="21">
        <v>3.2229735427894073</v>
      </c>
      <c r="W1520" s="21">
        <v>3.1965089936007622</v>
      </c>
      <c r="X1520" s="13" t="s">
        <v>2351</v>
      </c>
      <c r="Y15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0" s="1">
        <v>39.416731359899998</v>
      </c>
      <c r="AA1520" s="1">
        <v>-84.585504434100002</v>
      </c>
      <c r="AB1520" s="1">
        <v>39.4220215</v>
      </c>
      <c r="AC1520" s="1">
        <v>-84.591873472399996</v>
      </c>
    </row>
    <row r="1521" spans="1:29" x14ac:dyDescent="0.25">
      <c r="A1521" s="13">
        <v>475</v>
      </c>
      <c r="B1521" s="22" t="s">
        <v>4937</v>
      </c>
      <c r="C1521" s="17">
        <v>6</v>
      </c>
      <c r="D1521" s="1" t="s">
        <v>784</v>
      </c>
      <c r="E1521" s="1" t="s">
        <v>4493</v>
      </c>
      <c r="F1521" s="1" t="s">
        <v>4508</v>
      </c>
      <c r="G1521" s="1" t="s">
        <v>4565</v>
      </c>
      <c r="H1521" s="1">
        <v>40.4</v>
      </c>
      <c r="I1521" s="1">
        <v>40.9</v>
      </c>
      <c r="J1521" s="1" t="s">
        <v>3190</v>
      </c>
      <c r="K1521" s="1" t="s">
        <v>4986</v>
      </c>
      <c r="L1521" s="1">
        <v>0</v>
      </c>
      <c r="M1521" s="1">
        <v>0</v>
      </c>
      <c r="N1521" s="1">
        <v>6</v>
      </c>
      <c r="O1521" s="1">
        <v>5</v>
      </c>
      <c r="P1521" s="1">
        <v>5</v>
      </c>
      <c r="Q1521" s="16">
        <v>66.46875</v>
      </c>
      <c r="R1521" s="21">
        <v>0.86692703424453754</v>
      </c>
      <c r="S1521" s="21">
        <v>6.3244394106123396</v>
      </c>
      <c r="T1521" s="21">
        <v>5.4575123763678022</v>
      </c>
      <c r="U1521" s="21">
        <v>4.8716031318817771E-2</v>
      </c>
      <c r="V1521" s="21">
        <v>3.222744948725428</v>
      </c>
      <c r="W1521" s="21">
        <v>3.1740289174066101</v>
      </c>
      <c r="X1521" s="13" t="s">
        <v>2351</v>
      </c>
      <c r="Y15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1" s="1">
        <v>39.968571912800002</v>
      </c>
      <c r="AA1521" s="1">
        <v>-82.844174038000006</v>
      </c>
      <c r="AB1521" s="1">
        <v>39.961468202900001</v>
      </c>
      <c r="AC1521" s="1">
        <v>-82.842856185200006</v>
      </c>
    </row>
    <row r="1522" spans="1:29" x14ac:dyDescent="0.25">
      <c r="A1522" s="13">
        <v>476</v>
      </c>
      <c r="B1522" s="22" t="s">
        <v>4937</v>
      </c>
      <c r="C1522" s="17">
        <v>2</v>
      </c>
      <c r="D1522" s="1" t="s">
        <v>786</v>
      </c>
      <c r="E1522" s="1" t="s">
        <v>4560</v>
      </c>
      <c r="F1522" s="1" t="s">
        <v>4561</v>
      </c>
      <c r="G1522" s="1" t="s">
        <v>4568</v>
      </c>
      <c r="H1522" s="1">
        <v>8.6</v>
      </c>
      <c r="I1522" s="1">
        <v>9.1</v>
      </c>
      <c r="J1522" s="1" t="s">
        <v>3190</v>
      </c>
      <c r="K1522" s="1" t="s">
        <v>4985</v>
      </c>
      <c r="L1522" s="1">
        <v>0</v>
      </c>
      <c r="M1522" s="1">
        <v>1</v>
      </c>
      <c r="N1522" s="1">
        <v>9</v>
      </c>
      <c r="O1522" s="1">
        <v>7</v>
      </c>
      <c r="P1522" s="1">
        <v>30</v>
      </c>
      <c r="Q1522" s="16">
        <v>165.66106468023256</v>
      </c>
      <c r="R1522" s="21">
        <v>0.85556603333280712</v>
      </c>
      <c r="S1522" s="21">
        <v>19.563707289022009</v>
      </c>
      <c r="T1522" s="21">
        <v>18.708141255689203</v>
      </c>
      <c r="U1522" s="21">
        <v>5.282169493633182E-2</v>
      </c>
      <c r="V1522" s="21">
        <v>3.2204390652019352</v>
      </c>
      <c r="W1522" s="21">
        <v>3.1676173702656034</v>
      </c>
      <c r="X1522" s="13" t="s">
        <v>2351</v>
      </c>
      <c r="Y15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2" s="1">
        <v>41.668844730899998</v>
      </c>
      <c r="AA1522" s="1">
        <v>-83.693752017799994</v>
      </c>
      <c r="AB1522" s="1">
        <v>41.676074916700003</v>
      </c>
      <c r="AC1522" s="1">
        <v>-83.694257787300003</v>
      </c>
    </row>
    <row r="1523" spans="1:29" x14ac:dyDescent="0.25">
      <c r="A1523" s="13">
        <v>496</v>
      </c>
      <c r="B1523" s="22" t="s">
        <v>3197</v>
      </c>
      <c r="C1523" s="17">
        <v>8</v>
      </c>
      <c r="D1523" s="1" t="s">
        <v>787</v>
      </c>
      <c r="E1523" s="1" t="s">
        <v>1300</v>
      </c>
      <c r="F1523" s="1" t="s">
        <v>5802</v>
      </c>
      <c r="G1523" s="1" t="s">
        <v>760</v>
      </c>
      <c r="H1523" s="21">
        <v>0.2519999999931315</v>
      </c>
      <c r="I1523" s="21">
        <v>0</v>
      </c>
      <c r="J1523" s="1" t="s">
        <v>258</v>
      </c>
      <c r="K1523" s="1" t="s">
        <v>259</v>
      </c>
      <c r="L1523" s="1">
        <v>0</v>
      </c>
      <c r="M1523" s="1">
        <v>1</v>
      </c>
      <c r="N1523" s="1">
        <v>7</v>
      </c>
      <c r="O1523" s="1">
        <v>11</v>
      </c>
      <c r="P1523" s="1">
        <v>61</v>
      </c>
      <c r="Q1523" s="16">
        <v>201.31731468023256</v>
      </c>
      <c r="R1523" s="21">
        <v>4.9376441609456734</v>
      </c>
      <c r="S1523" s="21">
        <v>15.953822831209843</v>
      </c>
      <c r="T1523" s="21">
        <v>11.01617867026417</v>
      </c>
      <c r="U1523" s="21">
        <v>0.33868692878041629</v>
      </c>
      <c r="V1523" s="21">
        <v>3.2203399720900232</v>
      </c>
      <c r="W1523" s="21">
        <v>2.881653043309607</v>
      </c>
      <c r="X1523" s="13" t="s">
        <v>22</v>
      </c>
      <c r="Y15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3" s="1">
        <v>39.168343</v>
      </c>
      <c r="AA1523" s="1">
        <v>-84.478607999999994</v>
      </c>
      <c r="AB1523" s="1">
        <v>0</v>
      </c>
      <c r="AC1523" s="1">
        <v>0</v>
      </c>
    </row>
    <row r="1524" spans="1:29" x14ac:dyDescent="0.25">
      <c r="A1524" s="13">
        <v>334</v>
      </c>
      <c r="B1524" s="22" t="s">
        <v>4966</v>
      </c>
      <c r="C1524" s="17">
        <v>8</v>
      </c>
      <c r="D1524" s="1" t="s">
        <v>788</v>
      </c>
      <c r="E1524" s="1" t="s">
        <v>4225</v>
      </c>
      <c r="F1524" s="1" t="s">
        <v>4226</v>
      </c>
      <c r="G1524" s="1" t="s">
        <v>4452</v>
      </c>
      <c r="H1524" s="1">
        <v>0.2</v>
      </c>
      <c r="I1524" s="1">
        <v>0.7</v>
      </c>
      <c r="J1524" s="1" t="s">
        <v>3190</v>
      </c>
      <c r="K1524" s="1" t="s">
        <v>4982</v>
      </c>
      <c r="L1524" s="1">
        <v>2</v>
      </c>
      <c r="M1524" s="1">
        <v>2</v>
      </c>
      <c r="N1524" s="1">
        <v>5</v>
      </c>
      <c r="O1524" s="1">
        <v>6</v>
      </c>
      <c r="P1524" s="1">
        <v>43</v>
      </c>
      <c r="Q1524" s="16">
        <v>285.06613372093022</v>
      </c>
      <c r="R1524" s="21">
        <v>0.64755196081503896</v>
      </c>
      <c r="S1524" s="21">
        <v>23.001095667431358</v>
      </c>
      <c r="T1524" s="21">
        <v>22.353543706616318</v>
      </c>
      <c r="U1524" s="21">
        <v>3.6287254956389799E-2</v>
      </c>
      <c r="V1524" s="21">
        <v>3.220119779511883</v>
      </c>
      <c r="W1524" s="21">
        <v>3.183832524555493</v>
      </c>
      <c r="X1524" s="13" t="s">
        <v>2351</v>
      </c>
      <c r="Y15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4" s="1">
        <v>39.337853802200001</v>
      </c>
      <c r="AA1524" s="1">
        <v>-84.564746920000005</v>
      </c>
      <c r="AB1524" s="1">
        <v>39.337429909500003</v>
      </c>
      <c r="AC1524" s="1">
        <v>-84.555439012700006</v>
      </c>
    </row>
    <row r="1525" spans="1:29" x14ac:dyDescent="0.25">
      <c r="A1525" s="13">
        <v>477</v>
      </c>
      <c r="B1525" s="22" t="s">
        <v>4937</v>
      </c>
      <c r="C1525" s="17">
        <v>2</v>
      </c>
      <c r="D1525" s="1" t="s">
        <v>786</v>
      </c>
      <c r="E1525" s="1" t="s">
        <v>4545</v>
      </c>
      <c r="F1525" s="1" t="s">
        <v>4539</v>
      </c>
      <c r="G1525" s="1" t="s">
        <v>4568</v>
      </c>
      <c r="H1525" s="1">
        <v>1.8</v>
      </c>
      <c r="I1525" s="1">
        <v>2.2999999999999998</v>
      </c>
      <c r="J1525" s="1" t="s">
        <v>3190</v>
      </c>
      <c r="K1525" s="1" t="s">
        <v>4990</v>
      </c>
      <c r="L1525" s="1">
        <v>0</v>
      </c>
      <c r="M1525" s="1">
        <v>0</v>
      </c>
      <c r="N1525" s="1">
        <v>7</v>
      </c>
      <c r="O1525" s="1">
        <v>4</v>
      </c>
      <c r="P1525" s="1">
        <v>34</v>
      </c>
      <c r="Q1525" s="16">
        <v>97.578125</v>
      </c>
      <c r="R1525" s="21">
        <v>0.55866763309896916</v>
      </c>
      <c r="S1525" s="21">
        <v>17.769424701351273</v>
      </c>
      <c r="T1525" s="21">
        <v>17.210757068252303</v>
      </c>
      <c r="U1525" s="21">
        <v>4.3655243683410103E-2</v>
      </c>
      <c r="V1525" s="21">
        <v>3.2197628769777364</v>
      </c>
      <c r="W1525" s="21">
        <v>3.1761076332943263</v>
      </c>
      <c r="X1525" s="13" t="s">
        <v>2351</v>
      </c>
      <c r="Y15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5" s="1">
        <v>41.570715173799996</v>
      </c>
      <c r="AA1525" s="1">
        <v>-83.690931825199996</v>
      </c>
      <c r="AB1525" s="1">
        <v>41.577964266400002</v>
      </c>
      <c r="AC1525" s="1">
        <v>-83.691011880399998</v>
      </c>
    </row>
    <row r="1526" spans="1:29" x14ac:dyDescent="0.25">
      <c r="A1526" s="13">
        <v>478</v>
      </c>
      <c r="B1526" s="22" t="s">
        <v>4937</v>
      </c>
      <c r="C1526" s="17">
        <v>4</v>
      </c>
      <c r="D1526" s="1" t="s">
        <v>795</v>
      </c>
      <c r="E1526" s="1" t="s">
        <v>3886</v>
      </c>
      <c r="F1526" s="1" t="s">
        <v>4544</v>
      </c>
      <c r="G1526" s="1" t="s">
        <v>3921</v>
      </c>
      <c r="H1526" s="1">
        <v>12.8</v>
      </c>
      <c r="I1526" s="1">
        <v>13.3</v>
      </c>
      <c r="J1526" s="1" t="s">
        <v>3190</v>
      </c>
      <c r="K1526" s="1" t="s">
        <v>4985</v>
      </c>
      <c r="L1526" s="1">
        <v>1</v>
      </c>
      <c r="M1526" s="1">
        <v>0</v>
      </c>
      <c r="N1526" s="1">
        <v>8</v>
      </c>
      <c r="O1526" s="1">
        <v>10</v>
      </c>
      <c r="P1526" s="1">
        <v>60</v>
      </c>
      <c r="Q1526" s="16">
        <v>202.42668968023256</v>
      </c>
      <c r="R1526" s="21">
        <v>0.74682645702247541</v>
      </c>
      <c r="S1526" s="21">
        <v>31.208450486385679</v>
      </c>
      <c r="T1526" s="21">
        <v>30.461624029363204</v>
      </c>
      <c r="U1526" s="21">
        <v>4.5458232414707034E-2</v>
      </c>
      <c r="V1526" s="21">
        <v>3.2192017916361801</v>
      </c>
      <c r="W1526" s="21">
        <v>3.1737435592214731</v>
      </c>
      <c r="X1526" s="13" t="s">
        <v>2351</v>
      </c>
      <c r="Y15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6" s="1">
        <v>41.062400645399997</v>
      </c>
      <c r="AA1526" s="1">
        <v>-81.481345129800005</v>
      </c>
      <c r="AB1526" s="1">
        <v>41.062203127700002</v>
      </c>
      <c r="AC1526" s="1">
        <v>-81.472039710800004</v>
      </c>
    </row>
    <row r="1527" spans="1:29" x14ac:dyDescent="0.25">
      <c r="A1527" s="13">
        <v>497</v>
      </c>
      <c r="B1527" s="22" t="s">
        <v>3197</v>
      </c>
      <c r="C1527" s="17">
        <v>12</v>
      </c>
      <c r="D1527" s="1" t="s">
        <v>785</v>
      </c>
      <c r="E1527" s="1" t="s">
        <v>1301</v>
      </c>
      <c r="F1527" s="1" t="s">
        <v>5565</v>
      </c>
      <c r="G1527" s="1" t="s">
        <v>761</v>
      </c>
      <c r="H1527" s="21">
        <v>5.4009999999980209</v>
      </c>
      <c r="I1527" s="21">
        <v>0</v>
      </c>
      <c r="J1527" s="1" t="s">
        <v>258</v>
      </c>
      <c r="K1527" s="1" t="s">
        <v>260</v>
      </c>
      <c r="L1527" s="1">
        <v>0</v>
      </c>
      <c r="M1527" s="1">
        <v>1</v>
      </c>
      <c r="N1527" s="1">
        <v>5</v>
      </c>
      <c r="O1527" s="1">
        <v>12</v>
      </c>
      <c r="P1527" s="1">
        <v>35</v>
      </c>
      <c r="Q1527" s="16">
        <v>166.66106468023256</v>
      </c>
      <c r="R1527" s="21">
        <v>7.3585278599597581</v>
      </c>
      <c r="S1527" s="21">
        <v>10.174698112186688</v>
      </c>
      <c r="T1527" s="21">
        <v>2.8161702522269296</v>
      </c>
      <c r="U1527" s="21">
        <v>0.51462467084442653</v>
      </c>
      <c r="V1527" s="21">
        <v>3.2185751985462936</v>
      </c>
      <c r="W1527" s="21">
        <v>2.7039505277018669</v>
      </c>
      <c r="X1527" s="13" t="s">
        <v>22</v>
      </c>
      <c r="Y15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7" s="1">
        <v>41.473669000000001</v>
      </c>
      <c r="AA1527" s="1">
        <v>-81.497766999999996</v>
      </c>
      <c r="AB1527" s="1">
        <v>0</v>
      </c>
      <c r="AC1527" s="1">
        <v>0</v>
      </c>
    </row>
    <row r="1528" spans="1:29" x14ac:dyDescent="0.25">
      <c r="A1528" s="13">
        <v>498</v>
      </c>
      <c r="B1528" s="22" t="s">
        <v>3197</v>
      </c>
      <c r="C1528" s="17">
        <v>8</v>
      </c>
      <c r="D1528" s="1" t="s">
        <v>788</v>
      </c>
      <c r="E1528" s="1" t="s">
        <v>1302</v>
      </c>
      <c r="F1528" s="1" t="s">
        <v>5803</v>
      </c>
      <c r="G1528" s="1" t="s">
        <v>762</v>
      </c>
      <c r="H1528" s="21">
        <v>22.562900000004447</v>
      </c>
      <c r="I1528" s="21">
        <v>0</v>
      </c>
      <c r="J1528" s="1" t="s">
        <v>258</v>
      </c>
      <c r="K1528" s="1" t="s">
        <v>261</v>
      </c>
      <c r="L1528" s="1">
        <v>0</v>
      </c>
      <c r="M1528" s="1">
        <v>2</v>
      </c>
      <c r="N1528" s="1">
        <v>8</v>
      </c>
      <c r="O1528" s="1">
        <v>8</v>
      </c>
      <c r="P1528" s="1">
        <v>30</v>
      </c>
      <c r="Q1528" s="16">
        <v>209.22837936046511</v>
      </c>
      <c r="R1528" s="21">
        <v>7.3474269021020095</v>
      </c>
      <c r="S1528" s="21">
        <v>9.627357016387931</v>
      </c>
      <c r="T1528" s="21">
        <v>2.2799301142859214</v>
      </c>
      <c r="U1528" s="21">
        <v>0.510730460261686</v>
      </c>
      <c r="V1528" s="21">
        <v>3.2180794627346976</v>
      </c>
      <c r="W1528" s="21">
        <v>2.7073490024730118</v>
      </c>
      <c r="X1528" s="13" t="s">
        <v>22</v>
      </c>
      <c r="Y15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8" s="1">
        <v>39.527005000000003</v>
      </c>
      <c r="AA1528" s="1">
        <v>-84.382624000000007</v>
      </c>
      <c r="AB1528" s="1">
        <v>0</v>
      </c>
      <c r="AC1528" s="1">
        <v>0</v>
      </c>
    </row>
    <row r="1529" spans="1:29" x14ac:dyDescent="0.25">
      <c r="A1529" s="13">
        <v>499</v>
      </c>
      <c r="B1529" s="22" t="s">
        <v>3197</v>
      </c>
      <c r="C1529" s="17">
        <v>2</v>
      </c>
      <c r="D1529" s="1" t="s">
        <v>786</v>
      </c>
      <c r="E1529" s="1" t="s">
        <v>1303</v>
      </c>
      <c r="F1529" s="1" t="s">
        <v>5351</v>
      </c>
      <c r="G1529" s="1" t="s">
        <v>763</v>
      </c>
      <c r="H1529" s="21">
        <v>6.3779999999969732</v>
      </c>
      <c r="I1529" s="21">
        <v>0</v>
      </c>
      <c r="J1529" s="1" t="s">
        <v>258</v>
      </c>
      <c r="K1529" s="1" t="s">
        <v>259</v>
      </c>
      <c r="L1529" s="1">
        <v>1</v>
      </c>
      <c r="M1529" s="1">
        <v>1</v>
      </c>
      <c r="N1529" s="1">
        <v>7</v>
      </c>
      <c r="O1529" s="1">
        <v>10</v>
      </c>
      <c r="P1529" s="1">
        <v>16</v>
      </c>
      <c r="Q1529" s="16">
        <v>197.55650436046511</v>
      </c>
      <c r="R1529" s="21">
        <v>4.9136598798719442</v>
      </c>
      <c r="S1529" s="21">
        <v>6.9944756805481312</v>
      </c>
      <c r="T1529" s="21">
        <v>2.080815800676187</v>
      </c>
      <c r="U1529" s="21">
        <v>0.33704177934657942</v>
      </c>
      <c r="V1529" s="21">
        <v>3.2170175819429474</v>
      </c>
      <c r="W1529" s="21">
        <v>2.879975802596368</v>
      </c>
      <c r="X1529" s="13" t="s">
        <v>22</v>
      </c>
      <c r="Y15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29" s="1">
        <v>41.668810000000001</v>
      </c>
      <c r="AA1529" s="1">
        <v>-83.579166999999998</v>
      </c>
      <c r="AB1529" s="1">
        <v>0</v>
      </c>
      <c r="AC1529" s="1">
        <v>0</v>
      </c>
    </row>
    <row r="1530" spans="1:29" x14ac:dyDescent="0.25">
      <c r="A1530" s="13">
        <v>500</v>
      </c>
      <c r="B1530" s="22" t="s">
        <v>3197</v>
      </c>
      <c r="C1530" s="17">
        <v>8</v>
      </c>
      <c r="D1530" s="1" t="s">
        <v>788</v>
      </c>
      <c r="E1530" s="1" t="s">
        <v>1304</v>
      </c>
      <c r="F1530" s="1" t="s">
        <v>5804</v>
      </c>
      <c r="G1530" s="1" t="s">
        <v>764</v>
      </c>
      <c r="H1530" s="21">
        <v>1.2160000000003492</v>
      </c>
      <c r="I1530" s="21">
        <v>0</v>
      </c>
      <c r="J1530" s="1" t="s">
        <v>258</v>
      </c>
      <c r="K1530" s="1" t="s">
        <v>259</v>
      </c>
      <c r="L1530" s="1">
        <v>0</v>
      </c>
      <c r="M1530" s="1">
        <v>0</v>
      </c>
      <c r="N1530" s="1">
        <v>10</v>
      </c>
      <c r="O1530" s="1">
        <v>8</v>
      </c>
      <c r="P1530" s="1">
        <v>39</v>
      </c>
      <c r="Q1530" s="16">
        <v>139.96875</v>
      </c>
      <c r="R1530" s="21">
        <v>7.1496941402228282</v>
      </c>
      <c r="S1530" s="21">
        <v>11.370504854739405</v>
      </c>
      <c r="T1530" s="21">
        <v>4.2208107145165767</v>
      </c>
      <c r="U1530" s="21">
        <v>0.4904176710878318</v>
      </c>
      <c r="V1530" s="21">
        <v>3.2154120535012396</v>
      </c>
      <c r="W1530" s="21">
        <v>2.7249943824134077</v>
      </c>
      <c r="X1530" s="13" t="s">
        <v>22</v>
      </c>
      <c r="Y15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0" s="1">
        <v>39.420074999999997</v>
      </c>
      <c r="AA1530" s="1">
        <v>-84.589522000000002</v>
      </c>
      <c r="AB1530" s="1">
        <v>0</v>
      </c>
      <c r="AC1530" s="1">
        <v>0</v>
      </c>
    </row>
    <row r="1531" spans="1:29" x14ac:dyDescent="0.25">
      <c r="A1531" s="13">
        <v>335</v>
      </c>
      <c r="B1531" s="22" t="s">
        <v>4966</v>
      </c>
      <c r="C1531" s="17">
        <v>7</v>
      </c>
      <c r="D1531" s="1" t="s">
        <v>1335</v>
      </c>
      <c r="E1531" s="1" t="s">
        <v>3225</v>
      </c>
      <c r="F1531" s="1" t="s">
        <v>4227</v>
      </c>
      <c r="G1531" s="1" t="s">
        <v>3723</v>
      </c>
      <c r="H1531" s="1">
        <v>11.2</v>
      </c>
      <c r="I1531" s="1">
        <v>11.7</v>
      </c>
      <c r="J1531" s="1" t="s">
        <v>3190</v>
      </c>
      <c r="K1531" s="1" t="s">
        <v>4982</v>
      </c>
      <c r="L1531" s="1">
        <v>0</v>
      </c>
      <c r="M1531" s="1">
        <v>0</v>
      </c>
      <c r="N1531" s="1">
        <v>9</v>
      </c>
      <c r="O1531" s="1">
        <v>8</v>
      </c>
      <c r="P1531" s="1">
        <v>49</v>
      </c>
      <c r="Q1531" s="16">
        <v>143.421875</v>
      </c>
      <c r="R1531" s="21">
        <v>0.50873999136287218</v>
      </c>
      <c r="S1531" s="21">
        <v>25.748423682402255</v>
      </c>
      <c r="T1531" s="21">
        <v>25.239683691039382</v>
      </c>
      <c r="U1531" s="21">
        <v>2.8525341448695118E-2</v>
      </c>
      <c r="V1531" s="21">
        <v>3.2153581391857315</v>
      </c>
      <c r="W1531" s="21">
        <v>3.1868327977370363</v>
      </c>
      <c r="X1531" s="13" t="s">
        <v>2351</v>
      </c>
      <c r="Y15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1" s="1">
        <v>40.052129164199997</v>
      </c>
      <c r="AA1531" s="1">
        <v>-84.232062577500002</v>
      </c>
      <c r="AB1531" s="1">
        <v>40.055706884800003</v>
      </c>
      <c r="AC1531" s="1">
        <v>-84.2402646237</v>
      </c>
    </row>
    <row r="1532" spans="1:29" x14ac:dyDescent="0.25">
      <c r="A1532" s="13">
        <v>336</v>
      </c>
      <c r="B1532" s="22" t="s">
        <v>4966</v>
      </c>
      <c r="C1532" s="17">
        <v>6</v>
      </c>
      <c r="D1532" s="1" t="s">
        <v>784</v>
      </c>
      <c r="E1532" s="1" t="s">
        <v>4052</v>
      </c>
      <c r="F1532" s="1" t="s">
        <v>4053</v>
      </c>
      <c r="G1532" s="1" t="s">
        <v>4394</v>
      </c>
      <c r="H1532" s="1">
        <v>1.8</v>
      </c>
      <c r="I1532" s="1">
        <v>2.2999999999999998</v>
      </c>
      <c r="J1532" s="1" t="s">
        <v>3190</v>
      </c>
      <c r="K1532" s="1" t="s">
        <v>4982</v>
      </c>
      <c r="L1532" s="1">
        <v>0</v>
      </c>
      <c r="M1532" s="1">
        <v>2</v>
      </c>
      <c r="N1532" s="1">
        <v>10</v>
      </c>
      <c r="O1532" s="1">
        <v>3</v>
      </c>
      <c r="P1532" s="1">
        <v>22</v>
      </c>
      <c r="Q1532" s="16">
        <v>192.13462936046511</v>
      </c>
      <c r="R1532" s="21">
        <v>0.57358414700583882</v>
      </c>
      <c r="S1532" s="21">
        <v>16.429787531479459</v>
      </c>
      <c r="T1532" s="21">
        <v>15.85620338447362</v>
      </c>
      <c r="U1532" s="21">
        <v>3.2151783991212317E-2</v>
      </c>
      <c r="V1532" s="21">
        <v>3.2136599216277402</v>
      </c>
      <c r="W1532" s="21">
        <v>3.181508137636528</v>
      </c>
      <c r="X1532" s="13" t="s">
        <v>2351</v>
      </c>
      <c r="Y15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2" s="1">
        <v>39.941613659300003</v>
      </c>
      <c r="AA1532" s="1">
        <v>-83.0511917412</v>
      </c>
      <c r="AB1532" s="1">
        <v>39.943996974599997</v>
      </c>
      <c r="AC1532" s="1">
        <v>-83.0423022664</v>
      </c>
    </row>
    <row r="1533" spans="1:29" x14ac:dyDescent="0.25">
      <c r="A1533" s="13">
        <v>479</v>
      </c>
      <c r="B1533" s="22" t="s">
        <v>4937</v>
      </c>
      <c r="C1533" s="17">
        <v>12</v>
      </c>
      <c r="D1533" s="1" t="s">
        <v>785</v>
      </c>
      <c r="E1533" s="1" t="s">
        <v>3898</v>
      </c>
      <c r="F1533" s="1" t="s">
        <v>4527</v>
      </c>
      <c r="G1533" s="1" t="s">
        <v>3924</v>
      </c>
      <c r="H1533" s="1">
        <v>3.5</v>
      </c>
      <c r="I1533" s="1">
        <v>4</v>
      </c>
      <c r="J1533" s="1" t="s">
        <v>3190</v>
      </c>
      <c r="K1533" s="1" t="s">
        <v>4990</v>
      </c>
      <c r="L1533" s="1">
        <v>1</v>
      </c>
      <c r="M1533" s="1">
        <v>0</v>
      </c>
      <c r="N1533" s="1">
        <v>2</v>
      </c>
      <c r="O1533" s="1">
        <v>8</v>
      </c>
      <c r="P1533" s="1">
        <v>20</v>
      </c>
      <c r="Q1533" s="16">
        <v>114.27043968023256</v>
      </c>
      <c r="R1533" s="21">
        <v>0.50025834334792241</v>
      </c>
      <c r="S1533" s="21">
        <v>12.27176146827988</v>
      </c>
      <c r="T1533" s="21">
        <v>11.771503124931957</v>
      </c>
      <c r="U1533" s="21">
        <v>3.9246760773186631E-2</v>
      </c>
      <c r="V1533" s="21">
        <v>3.213595707951733</v>
      </c>
      <c r="W1533" s="21">
        <v>3.1743489471785464</v>
      </c>
      <c r="X1533" s="13" t="s">
        <v>2351</v>
      </c>
      <c r="Y15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3" s="1">
        <v>41.399816204700002</v>
      </c>
      <c r="AA1533" s="1">
        <v>-81.507836072000003</v>
      </c>
      <c r="AB1533" s="1">
        <v>41.406928568600001</v>
      </c>
      <c r="AC1533" s="1">
        <v>-81.506167203499999</v>
      </c>
    </row>
    <row r="1534" spans="1:29" x14ac:dyDescent="0.25">
      <c r="A1534" s="13">
        <v>337</v>
      </c>
      <c r="B1534" s="22" t="s">
        <v>4966</v>
      </c>
      <c r="C1534" s="17">
        <v>4</v>
      </c>
      <c r="D1534" s="1" t="s">
        <v>795</v>
      </c>
      <c r="E1534" s="1" t="s">
        <v>4228</v>
      </c>
      <c r="F1534" s="1" t="s">
        <v>4229</v>
      </c>
      <c r="G1534" s="1" t="s">
        <v>4453</v>
      </c>
      <c r="H1534" s="1">
        <v>0.9</v>
      </c>
      <c r="I1534" s="1">
        <v>1.4</v>
      </c>
      <c r="J1534" s="1" t="s">
        <v>3190</v>
      </c>
      <c r="K1534" s="1" t="s">
        <v>4982</v>
      </c>
      <c r="L1534" s="1">
        <v>0</v>
      </c>
      <c r="M1534" s="1">
        <v>3</v>
      </c>
      <c r="N1534" s="1">
        <v>5</v>
      </c>
      <c r="O1534" s="1">
        <v>10</v>
      </c>
      <c r="P1534" s="1">
        <v>114</v>
      </c>
      <c r="Q1534" s="16">
        <v>328.13944404069764</v>
      </c>
      <c r="R1534" s="21">
        <v>0.45379314498836087</v>
      </c>
      <c r="S1534" s="21">
        <v>51.818990461421855</v>
      </c>
      <c r="T1534" s="21">
        <v>51.365197316433495</v>
      </c>
      <c r="U1534" s="21">
        <v>2.5451532403003786E-2</v>
      </c>
      <c r="V1534" s="21">
        <v>3.2131041174126209</v>
      </c>
      <c r="W1534" s="21">
        <v>3.1876525850096171</v>
      </c>
      <c r="X1534" s="13" t="s">
        <v>2351</v>
      </c>
      <c r="Y15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4" s="1">
        <v>0</v>
      </c>
      <c r="AA1534" s="1">
        <v>0</v>
      </c>
      <c r="AB1534" s="1">
        <v>0</v>
      </c>
      <c r="AC1534" s="1">
        <v>0</v>
      </c>
    </row>
    <row r="1535" spans="1:29" x14ac:dyDescent="0.25">
      <c r="A1535" s="13">
        <v>338</v>
      </c>
      <c r="B1535" s="22" t="s">
        <v>4966</v>
      </c>
      <c r="C1535" s="17">
        <v>6</v>
      </c>
      <c r="D1535" s="1" t="s">
        <v>784</v>
      </c>
      <c r="E1535" s="1" t="s">
        <v>4230</v>
      </c>
      <c r="F1535" s="1" t="s">
        <v>4231</v>
      </c>
      <c r="G1535" s="1" t="s">
        <v>4454</v>
      </c>
      <c r="H1535" s="1">
        <v>1</v>
      </c>
      <c r="I1535" s="1">
        <v>1.5</v>
      </c>
      <c r="J1535" s="1" t="s">
        <v>3190</v>
      </c>
      <c r="K1535" s="1" t="s">
        <v>4982</v>
      </c>
      <c r="L1535" s="1">
        <v>0</v>
      </c>
      <c r="M1535" s="1">
        <v>0</v>
      </c>
      <c r="N1535" s="1">
        <v>13</v>
      </c>
      <c r="O1535" s="1">
        <v>5</v>
      </c>
      <c r="P1535" s="1">
        <v>49</v>
      </c>
      <c r="Q1535" s="16">
        <v>156.296875</v>
      </c>
      <c r="R1535" s="21">
        <v>0.4777406742301849</v>
      </c>
      <c r="S1535" s="21">
        <v>24.806904513827757</v>
      </c>
      <c r="T1535" s="21">
        <v>24.329163839597573</v>
      </c>
      <c r="U1535" s="21">
        <v>2.6790866218053863E-2</v>
      </c>
      <c r="V1535" s="21">
        <v>3.2129598056788069</v>
      </c>
      <c r="W1535" s="21">
        <v>3.1861689394607531</v>
      </c>
      <c r="X1535" s="13" t="s">
        <v>2351</v>
      </c>
      <c r="Y15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5" s="1">
        <v>39.949561555400003</v>
      </c>
      <c r="AA1535" s="1">
        <v>-83.000002346900004</v>
      </c>
      <c r="AB1535" s="1">
        <v>39.956724963200003</v>
      </c>
      <c r="AC1535" s="1">
        <v>-83.001382677500004</v>
      </c>
    </row>
    <row r="1536" spans="1:29" x14ac:dyDescent="0.25">
      <c r="A1536" s="13">
        <v>480</v>
      </c>
      <c r="B1536" s="22" t="s">
        <v>4937</v>
      </c>
      <c r="C1536" s="17">
        <v>12</v>
      </c>
      <c r="D1536" s="1" t="s">
        <v>785</v>
      </c>
      <c r="E1536" s="1" t="s">
        <v>4504</v>
      </c>
      <c r="F1536" s="1" t="s">
        <v>4514</v>
      </c>
      <c r="G1536" s="1" t="s">
        <v>3920</v>
      </c>
      <c r="H1536" s="1">
        <v>22.2</v>
      </c>
      <c r="I1536" s="1">
        <v>22.7</v>
      </c>
      <c r="J1536" s="1" t="s">
        <v>3190</v>
      </c>
      <c r="K1536" s="1" t="s">
        <v>4985</v>
      </c>
      <c r="L1536" s="1">
        <v>2</v>
      </c>
      <c r="M1536" s="1">
        <v>0</v>
      </c>
      <c r="N1536" s="1">
        <v>2</v>
      </c>
      <c r="O1536" s="1">
        <v>9</v>
      </c>
      <c r="P1536" s="1">
        <v>24</v>
      </c>
      <c r="Q1536" s="16">
        <v>168.38462936046511</v>
      </c>
      <c r="R1536" s="21">
        <v>1.3401315246065271</v>
      </c>
      <c r="S1536" s="21">
        <v>14.675491002714992</v>
      </c>
      <c r="T1536" s="21">
        <v>13.335359478108465</v>
      </c>
      <c r="U1536" s="21">
        <v>9.8383089964862197E-2</v>
      </c>
      <c r="V1536" s="21">
        <v>3.2098955440817898</v>
      </c>
      <c r="W1536" s="21">
        <v>3.1115124541169275</v>
      </c>
      <c r="X1536" s="13" t="s">
        <v>2351</v>
      </c>
      <c r="Y15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6" s="1">
        <v>41.5477471409</v>
      </c>
      <c r="AA1536" s="1">
        <v>-81.610679648800001</v>
      </c>
      <c r="AB1536" s="1">
        <v>41.551597041500003</v>
      </c>
      <c r="AC1536" s="1">
        <v>-81.602521641699994</v>
      </c>
    </row>
    <row r="1537" spans="1:29" x14ac:dyDescent="0.25">
      <c r="A1537" s="13">
        <v>501</v>
      </c>
      <c r="B1537" s="22" t="s">
        <v>3197</v>
      </c>
      <c r="C1537" s="17">
        <v>2</v>
      </c>
      <c r="D1537" s="1" t="s">
        <v>786</v>
      </c>
      <c r="E1537" s="1" t="s">
        <v>1305</v>
      </c>
      <c r="F1537" s="1" t="s">
        <v>3452</v>
      </c>
      <c r="G1537" s="1" t="s">
        <v>765</v>
      </c>
      <c r="H1537" s="21">
        <v>22.527000000001863</v>
      </c>
      <c r="I1537" s="21">
        <v>0</v>
      </c>
      <c r="J1537" s="1" t="s">
        <v>258</v>
      </c>
      <c r="K1537" s="1" t="s">
        <v>261</v>
      </c>
      <c r="L1537" s="1">
        <v>0</v>
      </c>
      <c r="M1537" s="1">
        <v>0</v>
      </c>
      <c r="N1537" s="1">
        <v>12</v>
      </c>
      <c r="O1537" s="1">
        <v>5</v>
      </c>
      <c r="P1537" s="1">
        <v>61</v>
      </c>
      <c r="Q1537" s="16">
        <v>161.75</v>
      </c>
      <c r="R1537" s="21">
        <v>7.3018100710534508</v>
      </c>
      <c r="S1537" s="21">
        <v>16.625933798233746</v>
      </c>
      <c r="T1537" s="21">
        <v>9.3241237271802948</v>
      </c>
      <c r="U1537" s="21">
        <v>0.50755956718203588</v>
      </c>
      <c r="V1537" s="21">
        <v>3.2088808526565926</v>
      </c>
      <c r="W1537" s="21">
        <v>2.701321285474557</v>
      </c>
      <c r="X1537" s="13" t="s">
        <v>22</v>
      </c>
      <c r="Y15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7" s="1">
        <v>41.636982000000003</v>
      </c>
      <c r="AA1537" s="1">
        <v>-83.467208999999997</v>
      </c>
      <c r="AB1537" s="1">
        <v>0</v>
      </c>
      <c r="AC1537" s="1">
        <v>0</v>
      </c>
    </row>
    <row r="1538" spans="1:29" x14ac:dyDescent="0.25">
      <c r="A1538" s="13">
        <v>502</v>
      </c>
      <c r="B1538" s="22" t="s">
        <v>3197</v>
      </c>
      <c r="C1538" s="17">
        <v>8</v>
      </c>
      <c r="D1538" s="1" t="s">
        <v>806</v>
      </c>
      <c r="E1538" s="1" t="s">
        <v>1306</v>
      </c>
      <c r="F1538" s="1" t="s">
        <v>3524</v>
      </c>
      <c r="G1538" s="1" t="s">
        <v>766</v>
      </c>
      <c r="H1538" s="21">
        <v>2.8999999994994141E-2</v>
      </c>
      <c r="I1538" s="21">
        <v>0</v>
      </c>
      <c r="J1538" s="1" t="s">
        <v>258</v>
      </c>
      <c r="K1538" s="1" t="s">
        <v>261</v>
      </c>
      <c r="L1538" s="1">
        <v>0</v>
      </c>
      <c r="M1538" s="1">
        <v>0</v>
      </c>
      <c r="N1538" s="1">
        <v>9</v>
      </c>
      <c r="O1538" s="1">
        <v>8</v>
      </c>
      <c r="P1538" s="1">
        <v>63</v>
      </c>
      <c r="Q1538" s="16">
        <v>157.421875</v>
      </c>
      <c r="R1538" s="21">
        <v>9.5473577240141232</v>
      </c>
      <c r="S1538" s="21">
        <v>16.452445197336598</v>
      </c>
      <c r="T1538" s="21">
        <v>6.9050874733224745</v>
      </c>
      <c r="U1538" s="21">
        <v>0.66365089025570234</v>
      </c>
      <c r="V1538" s="21">
        <v>3.20708610490844</v>
      </c>
      <c r="W1538" s="21">
        <v>2.5434352146527379</v>
      </c>
      <c r="X1538" s="13" t="s">
        <v>22</v>
      </c>
      <c r="Y15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8" s="1">
        <v>39.496111999999997</v>
      </c>
      <c r="AA1538" s="1">
        <v>-84.336257000000003</v>
      </c>
      <c r="AB1538" s="1">
        <v>0</v>
      </c>
      <c r="AC1538" s="1">
        <v>0</v>
      </c>
    </row>
    <row r="1539" spans="1:29" x14ac:dyDescent="0.25">
      <c r="A1539" s="13">
        <v>481</v>
      </c>
      <c r="B1539" s="22" t="s">
        <v>4937</v>
      </c>
      <c r="C1539" s="17">
        <v>12</v>
      </c>
      <c r="D1539" s="1" t="s">
        <v>785</v>
      </c>
      <c r="E1539" s="1" t="s">
        <v>4499</v>
      </c>
      <c r="F1539" s="1" t="s">
        <v>4500</v>
      </c>
      <c r="G1539" s="1" t="s">
        <v>4566</v>
      </c>
      <c r="H1539" s="1">
        <v>8.9</v>
      </c>
      <c r="I1539" s="1">
        <v>9.4</v>
      </c>
      <c r="J1539" s="1" t="s">
        <v>3190</v>
      </c>
      <c r="K1539" s="1" t="s">
        <v>4985</v>
      </c>
      <c r="L1539" s="1">
        <v>0</v>
      </c>
      <c r="M1539" s="1">
        <v>1</v>
      </c>
      <c r="N1539" s="1">
        <v>4</v>
      </c>
      <c r="O1539" s="1">
        <v>13</v>
      </c>
      <c r="P1539" s="1">
        <v>34</v>
      </c>
      <c r="Q1539" s="16">
        <v>163.55168968023256</v>
      </c>
      <c r="R1539" s="21">
        <v>0.81094538999097709</v>
      </c>
      <c r="S1539" s="21">
        <v>20.538368375614834</v>
      </c>
      <c r="T1539" s="21">
        <v>19.727422985623857</v>
      </c>
      <c r="U1539" s="21">
        <v>4.9698529209482305E-2</v>
      </c>
      <c r="V1539" s="21">
        <v>3.2057478783348028</v>
      </c>
      <c r="W1539" s="21">
        <v>3.1560493491253205</v>
      </c>
      <c r="X1539" s="13" t="s">
        <v>2351</v>
      </c>
      <c r="Y15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39" s="1">
        <v>41.420637087499998</v>
      </c>
      <c r="AA1539" s="1">
        <v>-81.812242385399998</v>
      </c>
      <c r="AB1539" s="1">
        <v>41.420568277000001</v>
      </c>
      <c r="AC1539" s="1">
        <v>-81.802619508999996</v>
      </c>
    </row>
    <row r="1540" spans="1:29" x14ac:dyDescent="0.25">
      <c r="A1540" s="13">
        <v>339</v>
      </c>
      <c r="B1540" s="22" t="s">
        <v>4966</v>
      </c>
      <c r="C1540" s="17">
        <v>6</v>
      </c>
      <c r="D1540" s="1" t="s">
        <v>784</v>
      </c>
      <c r="E1540" s="1" t="s">
        <v>4108</v>
      </c>
      <c r="F1540" s="1" t="s">
        <v>4109</v>
      </c>
      <c r="G1540" s="1" t="s">
        <v>4412</v>
      </c>
      <c r="H1540" s="1">
        <v>0.2</v>
      </c>
      <c r="I1540" s="1">
        <v>0.7</v>
      </c>
      <c r="J1540" s="1" t="s">
        <v>3190</v>
      </c>
      <c r="K1540" s="1" t="s">
        <v>4982</v>
      </c>
      <c r="L1540" s="1">
        <v>0</v>
      </c>
      <c r="M1540" s="1">
        <v>3</v>
      </c>
      <c r="N1540" s="1">
        <v>7</v>
      </c>
      <c r="O1540" s="1">
        <v>7</v>
      </c>
      <c r="P1540" s="1">
        <v>15</v>
      </c>
      <c r="Q1540" s="16">
        <v>228.92069404069767</v>
      </c>
      <c r="R1540" s="21">
        <v>0.54950836498325406</v>
      </c>
      <c r="S1540" s="21">
        <v>11.480044508315798</v>
      </c>
      <c r="T1540" s="21">
        <v>10.930536143332544</v>
      </c>
      <c r="U1540" s="21">
        <v>3.0805456682009631E-2</v>
      </c>
      <c r="V1540" s="21">
        <v>3.2017678591555749</v>
      </c>
      <c r="W1540" s="21">
        <v>3.1709624024735654</v>
      </c>
      <c r="X1540" s="13" t="s">
        <v>2351</v>
      </c>
      <c r="Y15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0" s="1">
        <v>39.947953388400002</v>
      </c>
      <c r="AA1540" s="1">
        <v>-82.935245546900006</v>
      </c>
      <c r="AB1540" s="1">
        <v>39.947441945000001</v>
      </c>
      <c r="AC1540" s="1">
        <v>-82.925832226799997</v>
      </c>
    </row>
    <row r="1541" spans="1:29" x14ac:dyDescent="0.25">
      <c r="A1541" s="13">
        <v>482</v>
      </c>
      <c r="B1541" s="22" t="s">
        <v>4937</v>
      </c>
      <c r="C1541" s="17">
        <v>12</v>
      </c>
      <c r="D1541" s="1" t="s">
        <v>785</v>
      </c>
      <c r="E1541" s="1" t="s">
        <v>3848</v>
      </c>
      <c r="F1541" s="1" t="s">
        <v>4507</v>
      </c>
      <c r="G1541" s="1" t="s">
        <v>3917</v>
      </c>
      <c r="H1541" s="1">
        <v>14.4</v>
      </c>
      <c r="I1541" s="1">
        <v>14.9</v>
      </c>
      <c r="J1541" s="1" t="s">
        <v>3190</v>
      </c>
      <c r="K1541" s="1" t="s">
        <v>4986</v>
      </c>
      <c r="L1541" s="1">
        <v>0</v>
      </c>
      <c r="M1541" s="1">
        <v>2</v>
      </c>
      <c r="N1541" s="1">
        <v>4</v>
      </c>
      <c r="O1541" s="1">
        <v>4</v>
      </c>
      <c r="P1541" s="1">
        <v>12</v>
      </c>
      <c r="Q1541" s="16">
        <v>147.29087936046511</v>
      </c>
      <c r="R1541" s="21">
        <v>0.73539651851197041</v>
      </c>
      <c r="S1541" s="21">
        <v>8.7289809034169004</v>
      </c>
      <c r="T1541" s="21">
        <v>7.9935843849049295</v>
      </c>
      <c r="U1541" s="21">
        <v>8.0728638854292906E-2</v>
      </c>
      <c r="V1541" s="21">
        <v>3.2015334766179864</v>
      </c>
      <c r="W1541" s="21">
        <v>3.1208048377636937</v>
      </c>
      <c r="X1541" s="13" t="s">
        <v>2351</v>
      </c>
      <c r="Y15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1" s="1">
        <v>41.4471812743</v>
      </c>
      <c r="AA1541" s="1">
        <v>-81.756409435999998</v>
      </c>
      <c r="AB1541" s="1">
        <v>41.448216352999999</v>
      </c>
      <c r="AC1541" s="1">
        <v>-81.747503477199999</v>
      </c>
    </row>
    <row r="1542" spans="1:29" x14ac:dyDescent="0.25">
      <c r="A1542" s="13">
        <v>340</v>
      </c>
      <c r="B1542" s="22" t="s">
        <v>4966</v>
      </c>
      <c r="C1542" s="17">
        <v>5</v>
      </c>
      <c r="D1542" s="1" t="s">
        <v>797</v>
      </c>
      <c r="E1542" s="1" t="s">
        <v>4011</v>
      </c>
      <c r="F1542" s="1" t="s">
        <v>4012</v>
      </c>
      <c r="G1542" s="1" t="s">
        <v>4382</v>
      </c>
      <c r="H1542" s="1">
        <v>5.0999999999999996</v>
      </c>
      <c r="I1542" s="1">
        <v>5.6</v>
      </c>
      <c r="J1542" s="1" t="s">
        <v>3190</v>
      </c>
      <c r="K1542" s="1" t="s">
        <v>4982</v>
      </c>
      <c r="L1542" s="1">
        <v>0</v>
      </c>
      <c r="M1542" s="1">
        <v>0</v>
      </c>
      <c r="N1542" s="1">
        <v>6</v>
      </c>
      <c r="O1542" s="1">
        <v>6</v>
      </c>
      <c r="P1542" s="1">
        <v>58</v>
      </c>
      <c r="Q1542" s="16">
        <v>123.90625</v>
      </c>
      <c r="R1542" s="21">
        <v>0.66789852735633803</v>
      </c>
      <c r="S1542" s="21">
        <v>31.07038064562914</v>
      </c>
      <c r="T1542" s="21">
        <v>30.4024821182728</v>
      </c>
      <c r="U1542" s="21">
        <v>3.7328830552477717E-2</v>
      </c>
      <c r="V1542" s="21">
        <v>3.1969139787614793</v>
      </c>
      <c r="W1542" s="21">
        <v>3.1595851482090014</v>
      </c>
      <c r="X1542" s="13" t="s">
        <v>2351</v>
      </c>
      <c r="Y15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2" s="1">
        <v>39.732421327600001</v>
      </c>
      <c r="AA1542" s="1">
        <v>-82.620039352999996</v>
      </c>
      <c r="AB1542" s="1">
        <v>39.729507069900002</v>
      </c>
      <c r="AC1542" s="1">
        <v>-82.611724486599996</v>
      </c>
    </row>
    <row r="1543" spans="1:29" x14ac:dyDescent="0.25">
      <c r="A1543" s="13">
        <v>503</v>
      </c>
      <c r="B1543" s="22" t="s">
        <v>3197</v>
      </c>
      <c r="C1543" s="17">
        <v>2</v>
      </c>
      <c r="D1543" s="1" t="s">
        <v>786</v>
      </c>
      <c r="E1543" s="1" t="s">
        <v>1307</v>
      </c>
      <c r="F1543" s="1" t="s">
        <v>5619</v>
      </c>
      <c r="G1543" s="1" t="s">
        <v>767</v>
      </c>
      <c r="H1543" s="21">
        <v>9.1100000000005821</v>
      </c>
      <c r="I1543" s="21">
        <v>0</v>
      </c>
      <c r="J1543" s="1" t="s">
        <v>258</v>
      </c>
      <c r="K1543" s="1" t="s">
        <v>259</v>
      </c>
      <c r="L1543" s="1">
        <v>0</v>
      </c>
      <c r="M1543" s="1">
        <v>1</v>
      </c>
      <c r="N1543" s="1">
        <v>8</v>
      </c>
      <c r="O1543" s="1">
        <v>9</v>
      </c>
      <c r="P1543" s="1">
        <v>40</v>
      </c>
      <c r="Q1543" s="16">
        <v>177.98918968023256</v>
      </c>
      <c r="R1543" s="21">
        <v>6.3959618690791382</v>
      </c>
      <c r="S1543" s="21">
        <v>11.677062552117633</v>
      </c>
      <c r="T1543" s="21">
        <v>5.2811006830384946</v>
      </c>
      <c r="U1543" s="21">
        <v>0.43871705036358494</v>
      </c>
      <c r="V1543" s="21">
        <v>3.1965461461420004</v>
      </c>
      <c r="W1543" s="21">
        <v>2.7578290957784155</v>
      </c>
      <c r="X1543" s="13" t="s">
        <v>22</v>
      </c>
      <c r="Y15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3" s="1">
        <v>41.722776000000003</v>
      </c>
      <c r="AA1543" s="1">
        <v>-83.519451000000004</v>
      </c>
      <c r="AB1543" s="1">
        <v>0</v>
      </c>
      <c r="AC1543" s="1">
        <v>0</v>
      </c>
    </row>
    <row r="1544" spans="1:29" x14ac:dyDescent="0.25">
      <c r="A1544" s="13">
        <v>141</v>
      </c>
      <c r="B1544" s="22" t="s">
        <v>3201</v>
      </c>
      <c r="C1544" s="17">
        <v>8</v>
      </c>
      <c r="D1544" s="1" t="s">
        <v>787</v>
      </c>
      <c r="E1544" s="1" t="s">
        <v>1988</v>
      </c>
      <c r="F1544" s="1" t="s">
        <v>5307</v>
      </c>
      <c r="G1544" s="1" t="s">
        <v>1481</v>
      </c>
      <c r="H1544" s="21">
        <v>5.56600000000617</v>
      </c>
      <c r="I1544" s="21">
        <v>0</v>
      </c>
      <c r="J1544" s="1" t="s">
        <v>258</v>
      </c>
      <c r="K1544" s="1" t="s">
        <v>262</v>
      </c>
      <c r="L1544" s="1">
        <v>0</v>
      </c>
      <c r="M1544" s="1">
        <v>1</v>
      </c>
      <c r="N1544" s="1">
        <v>5</v>
      </c>
      <c r="O1544" s="1">
        <v>13</v>
      </c>
      <c r="P1544" s="1">
        <v>55</v>
      </c>
      <c r="Q1544" s="16">
        <v>191.09856468023256</v>
      </c>
      <c r="R1544" s="21">
        <v>6.5843607715514514</v>
      </c>
      <c r="S1544" s="21">
        <v>15.090788661377188</v>
      </c>
      <c r="T1544" s="21">
        <v>8.5064278898257371</v>
      </c>
      <c r="U1544" s="21">
        <v>0.45953683880408375</v>
      </c>
      <c r="V1544" s="21">
        <v>3.1931973431005867</v>
      </c>
      <c r="W1544" s="21">
        <v>2.7336605042965028</v>
      </c>
      <c r="X1544" s="13" t="s">
        <v>22</v>
      </c>
      <c r="Y15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4" s="1">
        <v>39.072805000000002</v>
      </c>
      <c r="AA1544" s="1">
        <v>-84.349624000000006</v>
      </c>
      <c r="AB1544" s="1">
        <v>0</v>
      </c>
      <c r="AC1544" s="1">
        <v>0</v>
      </c>
    </row>
    <row r="1545" spans="1:29" x14ac:dyDescent="0.25">
      <c r="A1545" s="13">
        <v>504</v>
      </c>
      <c r="B1545" s="22" t="s">
        <v>3197</v>
      </c>
      <c r="C1545" s="17">
        <v>12</v>
      </c>
      <c r="D1545" s="1" t="s">
        <v>785</v>
      </c>
      <c r="E1545" s="1" t="s">
        <v>1308</v>
      </c>
      <c r="F1545" s="1" t="s">
        <v>5562</v>
      </c>
      <c r="G1545" s="1" t="s">
        <v>768</v>
      </c>
      <c r="H1545" s="21">
        <v>4.0050000000046566</v>
      </c>
      <c r="I1545" s="21">
        <v>0</v>
      </c>
      <c r="J1545" s="1" t="s">
        <v>258</v>
      </c>
      <c r="K1545" s="1" t="s">
        <v>261</v>
      </c>
      <c r="L1545" s="1">
        <v>0</v>
      </c>
      <c r="M1545" s="1">
        <v>2</v>
      </c>
      <c r="N1545" s="1">
        <v>3</v>
      </c>
      <c r="O1545" s="1">
        <v>15</v>
      </c>
      <c r="P1545" s="1">
        <v>44</v>
      </c>
      <c r="Q1545" s="16">
        <v>221.55650436046511</v>
      </c>
      <c r="R1545" s="21">
        <v>8.4963491529640187</v>
      </c>
      <c r="S1545" s="21">
        <v>11.112312620527362</v>
      </c>
      <c r="T1545" s="21">
        <v>2.6159634675633434</v>
      </c>
      <c r="U1545" s="21">
        <v>0.59059373727091657</v>
      </c>
      <c r="V1545" s="21">
        <v>3.1906840465207811</v>
      </c>
      <c r="W1545" s="21">
        <v>2.6000903092498646</v>
      </c>
      <c r="X1545" s="13" t="s">
        <v>22</v>
      </c>
      <c r="Y15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5" s="1">
        <v>41.506053999999999</v>
      </c>
      <c r="AA1545" s="1">
        <v>-81.651799999999994</v>
      </c>
      <c r="AB1545" s="1">
        <v>0</v>
      </c>
      <c r="AC1545" s="1">
        <v>0</v>
      </c>
    </row>
    <row r="1546" spans="1:29" x14ac:dyDescent="0.25">
      <c r="A1546" s="13">
        <v>505</v>
      </c>
      <c r="B1546" s="22" t="s">
        <v>3197</v>
      </c>
      <c r="C1546" s="17">
        <v>12</v>
      </c>
      <c r="D1546" s="1" t="s">
        <v>794</v>
      </c>
      <c r="E1546" s="1" t="s">
        <v>1309</v>
      </c>
      <c r="F1546" s="1" t="s">
        <v>5805</v>
      </c>
      <c r="G1546" s="1" t="s">
        <v>769</v>
      </c>
      <c r="H1546" s="21">
        <v>10.344218554219948</v>
      </c>
      <c r="I1546" s="21">
        <v>0</v>
      </c>
      <c r="J1546" s="1" t="s">
        <v>258</v>
      </c>
      <c r="K1546" s="1" t="s">
        <v>259</v>
      </c>
      <c r="L1546" s="1">
        <v>0</v>
      </c>
      <c r="M1546" s="1">
        <v>0</v>
      </c>
      <c r="N1546" s="1">
        <v>9</v>
      </c>
      <c r="O1546" s="1">
        <v>10</v>
      </c>
      <c r="P1546" s="1">
        <v>46</v>
      </c>
      <c r="Q1546" s="16">
        <v>149.296875</v>
      </c>
      <c r="R1546" s="21">
        <v>6.3888008887249317</v>
      </c>
      <c r="S1546" s="21">
        <v>12.276955779885075</v>
      </c>
      <c r="T1546" s="21">
        <v>5.8881548911601431</v>
      </c>
      <c r="U1546" s="21">
        <v>0.43822585853927198</v>
      </c>
      <c r="V1546" s="21">
        <v>3.1887153689893886</v>
      </c>
      <c r="W1546" s="21">
        <v>2.7504895104501168</v>
      </c>
      <c r="X1546" s="13" t="s">
        <v>22</v>
      </c>
      <c r="Y15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6" s="1">
        <v>41.659081999999998</v>
      </c>
      <c r="AA1546" s="1">
        <v>-81.340151000000006</v>
      </c>
      <c r="AB1546" s="1">
        <v>0</v>
      </c>
      <c r="AC1546" s="1">
        <v>0</v>
      </c>
    </row>
    <row r="1547" spans="1:29" x14ac:dyDescent="0.25">
      <c r="A1547" s="13">
        <v>506</v>
      </c>
      <c r="B1547" s="22" t="s">
        <v>3197</v>
      </c>
      <c r="C1547" s="17">
        <v>1</v>
      </c>
      <c r="D1547" s="1" t="s">
        <v>803</v>
      </c>
      <c r="E1547" s="1" t="s">
        <v>1310</v>
      </c>
      <c r="F1547" s="1" t="s">
        <v>5806</v>
      </c>
      <c r="G1547" s="1" t="s">
        <v>770</v>
      </c>
      <c r="H1547" s="21">
        <v>6.0829999999987194</v>
      </c>
      <c r="I1547" s="21">
        <v>0</v>
      </c>
      <c r="J1547" s="1" t="s">
        <v>258</v>
      </c>
      <c r="K1547" s="1" t="s">
        <v>259</v>
      </c>
      <c r="L1547" s="1">
        <v>0</v>
      </c>
      <c r="M1547" s="1">
        <v>0</v>
      </c>
      <c r="N1547" s="1">
        <v>10</v>
      </c>
      <c r="O1547" s="1">
        <v>7</v>
      </c>
      <c r="P1547" s="1">
        <v>48</v>
      </c>
      <c r="Q1547" s="16">
        <v>144.53125</v>
      </c>
      <c r="R1547" s="21">
        <v>8.7070846891457343</v>
      </c>
      <c r="S1547" s="21">
        <v>13.336797183993365</v>
      </c>
      <c r="T1547" s="21">
        <v>4.6297124948476309</v>
      </c>
      <c r="U1547" s="21">
        <v>0.59724347803810884</v>
      </c>
      <c r="V1547" s="21">
        <v>3.1867881247132748</v>
      </c>
      <c r="W1547" s="21">
        <v>2.5895446466751659</v>
      </c>
      <c r="X1547" s="13" t="s">
        <v>22</v>
      </c>
      <c r="Y15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7" s="1">
        <v>40.742679000000003</v>
      </c>
      <c r="AA1547" s="1">
        <v>-84.113353000000004</v>
      </c>
      <c r="AB1547" s="1">
        <v>0</v>
      </c>
      <c r="AC1547" s="1">
        <v>0</v>
      </c>
    </row>
    <row r="1548" spans="1:29" x14ac:dyDescent="0.25">
      <c r="A1548" s="13">
        <v>341</v>
      </c>
      <c r="B1548" s="22" t="s">
        <v>4966</v>
      </c>
      <c r="C1548" s="17">
        <v>2</v>
      </c>
      <c r="D1548" s="1" t="s">
        <v>786</v>
      </c>
      <c r="E1548" s="1" t="s">
        <v>4232</v>
      </c>
      <c r="F1548" s="1" t="s">
        <v>4233</v>
      </c>
      <c r="G1548" s="1" t="s">
        <v>3712</v>
      </c>
      <c r="H1548" s="1">
        <v>18.899999999999999</v>
      </c>
      <c r="I1548" s="1">
        <v>19.399999999999999</v>
      </c>
      <c r="J1548" s="1" t="s">
        <v>3190</v>
      </c>
      <c r="K1548" s="1" t="s">
        <v>4981</v>
      </c>
      <c r="L1548" s="1">
        <v>0</v>
      </c>
      <c r="M1548" s="1">
        <v>3</v>
      </c>
      <c r="N1548" s="1">
        <v>6</v>
      </c>
      <c r="O1548" s="1">
        <v>3</v>
      </c>
      <c r="P1548" s="1">
        <v>24</v>
      </c>
      <c r="Q1548" s="16">
        <v>213.62381904069767</v>
      </c>
      <c r="R1548" s="21">
        <v>0.77361066932590772</v>
      </c>
      <c r="S1548" s="21">
        <v>12.257808491351426</v>
      </c>
      <c r="T1548" s="21">
        <v>11.484197822025518</v>
      </c>
      <c r="U1548" s="21">
        <v>4.1943809073899371E-2</v>
      </c>
      <c r="V1548" s="21">
        <v>3.1862200734935344</v>
      </c>
      <c r="W1548" s="21">
        <v>3.1442762644196351</v>
      </c>
      <c r="X1548" s="13" t="s">
        <v>2351</v>
      </c>
      <c r="Y15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8" s="1">
        <v>41.6412505893</v>
      </c>
      <c r="AA1548" s="1">
        <v>-83.535242397700003</v>
      </c>
      <c r="AB1548" s="1">
        <v>41.640487665800002</v>
      </c>
      <c r="AC1548" s="1">
        <v>-83.525745818999994</v>
      </c>
    </row>
    <row r="1549" spans="1:29" x14ac:dyDescent="0.25">
      <c r="A1549" s="13">
        <v>483</v>
      </c>
      <c r="B1549" s="22" t="s">
        <v>4937</v>
      </c>
      <c r="C1549" s="17">
        <v>12</v>
      </c>
      <c r="D1549" s="1" t="s">
        <v>785</v>
      </c>
      <c r="E1549" s="1" t="s">
        <v>4504</v>
      </c>
      <c r="F1549" s="1" t="s">
        <v>4496</v>
      </c>
      <c r="G1549" s="1" t="s">
        <v>3920</v>
      </c>
      <c r="H1549" s="1">
        <v>21.1</v>
      </c>
      <c r="I1549" s="1">
        <v>21.6</v>
      </c>
      <c r="J1549" s="1" t="s">
        <v>3190</v>
      </c>
      <c r="K1549" s="1" t="s">
        <v>4987</v>
      </c>
      <c r="L1549" s="1">
        <v>2</v>
      </c>
      <c r="M1549" s="1">
        <v>1</v>
      </c>
      <c r="N1549" s="1">
        <v>3</v>
      </c>
      <c r="O1549" s="1">
        <v>3</v>
      </c>
      <c r="P1549" s="1">
        <v>39</v>
      </c>
      <c r="Q1549" s="16">
        <v>208.98319404069767</v>
      </c>
      <c r="R1549" s="21">
        <v>1.1060428303779031</v>
      </c>
      <c r="S1549" s="21">
        <v>19.049163577317543</v>
      </c>
      <c r="T1549" s="21">
        <v>17.943120746939641</v>
      </c>
      <c r="U1549" s="21">
        <v>6.6899839758078061E-2</v>
      </c>
      <c r="V1549" s="21">
        <v>3.1854048607143217</v>
      </c>
      <c r="W1549" s="21">
        <v>3.1185050209562437</v>
      </c>
      <c r="X1549" s="13" t="s">
        <v>2351</v>
      </c>
      <c r="Y15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49" s="1">
        <v>41.539088242600002</v>
      </c>
      <c r="AA1549" s="1">
        <v>-81.630452233</v>
      </c>
      <c r="AB1549" s="1">
        <v>41.542316151999998</v>
      </c>
      <c r="AC1549" s="1">
        <v>-81.621967506800004</v>
      </c>
    </row>
    <row r="1550" spans="1:29" x14ac:dyDescent="0.25">
      <c r="A1550" s="13">
        <v>484</v>
      </c>
      <c r="B1550" s="22" t="s">
        <v>4937</v>
      </c>
      <c r="C1550" s="17">
        <v>6</v>
      </c>
      <c r="D1550" s="1" t="s">
        <v>784</v>
      </c>
      <c r="E1550" s="1" t="s">
        <v>4491</v>
      </c>
      <c r="F1550" s="1" t="s">
        <v>4492</v>
      </c>
      <c r="G1550" s="1" t="s">
        <v>4564</v>
      </c>
      <c r="H1550" s="1">
        <v>5.8</v>
      </c>
      <c r="I1550" s="1">
        <v>6.3</v>
      </c>
      <c r="J1550" s="1" t="s">
        <v>3190</v>
      </c>
      <c r="K1550" s="1" t="s">
        <v>4985</v>
      </c>
      <c r="L1550" s="1">
        <v>0</v>
      </c>
      <c r="M1550" s="1">
        <v>0</v>
      </c>
      <c r="N1550" s="1">
        <v>10</v>
      </c>
      <c r="O1550" s="1">
        <v>3</v>
      </c>
      <c r="P1550" s="1">
        <v>31</v>
      </c>
      <c r="Q1550" s="16">
        <v>109.78125</v>
      </c>
      <c r="R1550" s="21">
        <v>1.2547873222253638</v>
      </c>
      <c r="S1550" s="21">
        <v>18.143714853059929</v>
      </c>
      <c r="T1550" s="21">
        <v>16.888927530834565</v>
      </c>
      <c r="U1550" s="21">
        <v>8.8520160314438129E-2</v>
      </c>
      <c r="V1550" s="21">
        <v>3.1836855918678908</v>
      </c>
      <c r="W1550" s="21">
        <v>3.0951654315534527</v>
      </c>
      <c r="X1550" s="13" t="s">
        <v>2351</v>
      </c>
      <c r="Y15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0" s="1">
        <v>39.978995844099998</v>
      </c>
      <c r="AA1550" s="1">
        <v>-82.971070634499995</v>
      </c>
      <c r="AB1550" s="1">
        <v>39.980475273700002</v>
      </c>
      <c r="AC1550" s="1">
        <v>-82.961848059900007</v>
      </c>
    </row>
    <row r="1551" spans="1:29" x14ac:dyDescent="0.25">
      <c r="A1551" s="13">
        <v>485</v>
      </c>
      <c r="B1551" s="22" t="s">
        <v>4937</v>
      </c>
      <c r="C1551" s="17">
        <v>8</v>
      </c>
      <c r="D1551" s="1" t="s">
        <v>787</v>
      </c>
      <c r="E1551" s="1" t="s">
        <v>4510</v>
      </c>
      <c r="F1551" s="1" t="s">
        <v>4511</v>
      </c>
      <c r="G1551" s="1" t="s">
        <v>3917</v>
      </c>
      <c r="H1551" s="1">
        <v>18.5</v>
      </c>
      <c r="I1551" s="1">
        <v>19</v>
      </c>
      <c r="J1551" s="1" t="s">
        <v>3190</v>
      </c>
      <c r="K1551" s="1" t="s">
        <v>4986</v>
      </c>
      <c r="L1551" s="1">
        <v>0</v>
      </c>
      <c r="M1551" s="1">
        <v>1</v>
      </c>
      <c r="N1551" s="1">
        <v>4</v>
      </c>
      <c r="O1551" s="1">
        <v>6</v>
      </c>
      <c r="P1551" s="1">
        <v>36</v>
      </c>
      <c r="Q1551" s="16">
        <v>134.48918968023256</v>
      </c>
      <c r="R1551" s="21">
        <v>0.90655971256525303</v>
      </c>
      <c r="S1551" s="21">
        <v>18.334233934735959</v>
      </c>
      <c r="T1551" s="21">
        <v>17.427674222170705</v>
      </c>
      <c r="U1551" s="21">
        <v>4.2753791564786731E-2</v>
      </c>
      <c r="V1551" s="21">
        <v>3.1831117223364429</v>
      </c>
      <c r="W1551" s="21">
        <v>3.140357930771656</v>
      </c>
      <c r="X1551" s="13" t="s">
        <v>2351</v>
      </c>
      <c r="Y15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1" s="1">
        <v>39.279505117299998</v>
      </c>
      <c r="AA1551" s="1">
        <v>-84.336495878600005</v>
      </c>
      <c r="AB1551" s="1">
        <v>39.283582421399998</v>
      </c>
      <c r="AC1551" s="1">
        <v>-84.328779413199996</v>
      </c>
    </row>
    <row r="1552" spans="1:29" x14ac:dyDescent="0.25">
      <c r="A1552" s="13">
        <v>142</v>
      </c>
      <c r="B1552" s="22" t="s">
        <v>3201</v>
      </c>
      <c r="C1552" s="17">
        <v>7</v>
      </c>
      <c r="D1552" s="1" t="s">
        <v>3196</v>
      </c>
      <c r="E1552" s="1" t="s">
        <v>1989</v>
      </c>
      <c r="F1552" s="1" t="s">
        <v>5342</v>
      </c>
      <c r="G1552" s="1" t="s">
        <v>1482</v>
      </c>
      <c r="H1552" s="21">
        <v>2.7909999999974389</v>
      </c>
      <c r="I1552" s="21">
        <v>0</v>
      </c>
      <c r="J1552" s="1" t="s">
        <v>258</v>
      </c>
      <c r="K1552" s="1" t="s">
        <v>1327</v>
      </c>
      <c r="L1552" s="1">
        <v>0</v>
      </c>
      <c r="M1552" s="1">
        <v>1</v>
      </c>
      <c r="N1552" s="1">
        <v>14</v>
      </c>
      <c r="O1552" s="1">
        <v>8</v>
      </c>
      <c r="P1552" s="1">
        <v>36</v>
      </c>
      <c r="Q1552" s="16">
        <v>208.83293968023256</v>
      </c>
      <c r="R1552" s="21">
        <v>3.906388035889274</v>
      </c>
      <c r="S1552" s="21">
        <v>11.711698615492931</v>
      </c>
      <c r="T1552" s="21">
        <v>7.8053105796036579</v>
      </c>
      <c r="U1552" s="21">
        <v>0.2593502192918648</v>
      </c>
      <c r="V1552" s="21">
        <v>3.1830424888719984</v>
      </c>
      <c r="W1552" s="21">
        <v>2.9236922695801337</v>
      </c>
      <c r="X1552" s="13" t="s">
        <v>22</v>
      </c>
      <c r="Y15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2" s="1">
        <v>39.798412999999996</v>
      </c>
      <c r="AA1552" s="1">
        <v>-84.225876999999997</v>
      </c>
      <c r="AB1552" s="1">
        <v>0</v>
      </c>
      <c r="AC1552" s="1">
        <v>0</v>
      </c>
    </row>
    <row r="1553" spans="1:29" x14ac:dyDescent="0.25">
      <c r="A1553" s="13">
        <v>507</v>
      </c>
      <c r="B1553" s="22" t="s">
        <v>3197</v>
      </c>
      <c r="C1553" s="17">
        <v>12</v>
      </c>
      <c r="D1553" s="1" t="s">
        <v>785</v>
      </c>
      <c r="E1553" s="1" t="s">
        <v>1311</v>
      </c>
      <c r="F1553" s="1" t="s">
        <v>5576</v>
      </c>
      <c r="G1553" s="1" t="s">
        <v>771</v>
      </c>
      <c r="H1553" s="21">
        <v>3.5950000000011642</v>
      </c>
      <c r="I1553" s="21">
        <v>0</v>
      </c>
      <c r="J1553" s="1" t="s">
        <v>258</v>
      </c>
      <c r="K1553" s="1" t="s">
        <v>259</v>
      </c>
      <c r="L1553" s="1">
        <v>0</v>
      </c>
      <c r="M1553" s="1">
        <v>1</v>
      </c>
      <c r="N1553" s="1">
        <v>6</v>
      </c>
      <c r="O1553" s="1">
        <v>11</v>
      </c>
      <c r="P1553" s="1">
        <v>38</v>
      </c>
      <c r="Q1553" s="16">
        <v>171.77043968023256</v>
      </c>
      <c r="R1553" s="21">
        <v>6.5061707099725581</v>
      </c>
      <c r="S1553" s="21">
        <v>11.178658860447083</v>
      </c>
      <c r="T1553" s="21">
        <v>4.6724881504745248</v>
      </c>
      <c r="U1553" s="21">
        <v>0.44627658536245635</v>
      </c>
      <c r="V1553" s="21">
        <v>3.1797788583936519</v>
      </c>
      <c r="W1553" s="21">
        <v>2.7335022730311955</v>
      </c>
      <c r="X1553" s="13" t="s">
        <v>22</v>
      </c>
      <c r="Y15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3" s="1">
        <v>41.469790000000003</v>
      </c>
      <c r="AA1553" s="1">
        <v>-81.707524000000006</v>
      </c>
      <c r="AB1553" s="1">
        <v>0</v>
      </c>
      <c r="AC1553" s="1">
        <v>0</v>
      </c>
    </row>
    <row r="1554" spans="1:29" x14ac:dyDescent="0.25">
      <c r="A1554" s="13">
        <v>342</v>
      </c>
      <c r="B1554" s="22" t="s">
        <v>4966</v>
      </c>
      <c r="C1554" s="17">
        <v>6</v>
      </c>
      <c r="D1554" s="1" t="s">
        <v>784</v>
      </c>
      <c r="E1554" s="1" t="s">
        <v>3249</v>
      </c>
      <c r="F1554" s="1" t="s">
        <v>4234</v>
      </c>
      <c r="G1554" s="1" t="s">
        <v>4455</v>
      </c>
      <c r="H1554" s="1">
        <v>2.5</v>
      </c>
      <c r="I1554" s="1">
        <v>3</v>
      </c>
      <c r="J1554" s="1" t="s">
        <v>3190</v>
      </c>
      <c r="K1554" s="1" t="s">
        <v>4982</v>
      </c>
      <c r="L1554" s="1">
        <v>0</v>
      </c>
      <c r="M1554" s="1">
        <v>1</v>
      </c>
      <c r="N1554" s="1">
        <v>9</v>
      </c>
      <c r="O1554" s="1">
        <v>6</v>
      </c>
      <c r="P1554" s="1">
        <v>55</v>
      </c>
      <c r="Q1554" s="16">
        <v>186.22356468023256</v>
      </c>
      <c r="R1554" s="21">
        <v>0.56436368384342028</v>
      </c>
      <c r="S1554" s="21">
        <v>27.531465669789199</v>
      </c>
      <c r="T1554" s="21">
        <v>26.967101985945778</v>
      </c>
      <c r="U1554" s="21">
        <v>3.1636188625560543E-2</v>
      </c>
      <c r="V1554" s="21">
        <v>3.1795528397927586</v>
      </c>
      <c r="W1554" s="21">
        <v>3.1479166511671979</v>
      </c>
      <c r="X1554" s="13" t="s">
        <v>2351</v>
      </c>
      <c r="Y15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4" s="1">
        <v>39.957414999999997</v>
      </c>
      <c r="AA1554" s="1">
        <v>-82.948161890600005</v>
      </c>
      <c r="AB1554" s="1">
        <v>39.9572039663</v>
      </c>
      <c r="AC1554" s="1">
        <v>-82.938742947099996</v>
      </c>
    </row>
    <row r="1555" spans="1:29" x14ac:dyDescent="0.25">
      <c r="A1555" s="13">
        <v>508</v>
      </c>
      <c r="B1555" s="22" t="s">
        <v>3197</v>
      </c>
      <c r="C1555" s="17">
        <v>7</v>
      </c>
      <c r="D1555" s="1" t="s">
        <v>3196</v>
      </c>
      <c r="E1555" s="1" t="s">
        <v>1312</v>
      </c>
      <c r="F1555" s="1" t="s">
        <v>5807</v>
      </c>
      <c r="G1555" s="1" t="s">
        <v>772</v>
      </c>
      <c r="H1555" s="21">
        <v>3.8699999999953434</v>
      </c>
      <c r="I1555" s="21">
        <v>0</v>
      </c>
      <c r="J1555" s="1" t="s">
        <v>258</v>
      </c>
      <c r="K1555" s="1" t="s">
        <v>259</v>
      </c>
      <c r="L1555" s="1">
        <v>0</v>
      </c>
      <c r="M1555" s="1">
        <v>0</v>
      </c>
      <c r="N1555" s="1">
        <v>8</v>
      </c>
      <c r="O1555" s="1">
        <v>10</v>
      </c>
      <c r="P1555" s="1">
        <v>32</v>
      </c>
      <c r="Q1555" s="16">
        <v>128.75</v>
      </c>
      <c r="R1555" s="21">
        <v>6.1630676285170036</v>
      </c>
      <c r="S1555" s="21">
        <v>10.053346155844311</v>
      </c>
      <c r="T1555" s="21">
        <v>3.8902785273273075</v>
      </c>
      <c r="U1555" s="21">
        <v>0.42274217803671199</v>
      </c>
      <c r="V1555" s="21">
        <v>3.175963088059321</v>
      </c>
      <c r="W1555" s="21">
        <v>2.753220910022609</v>
      </c>
      <c r="X1555" s="13" t="s">
        <v>22</v>
      </c>
      <c r="Y15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5" s="1">
        <v>39.688827000000003</v>
      </c>
      <c r="AA1555" s="1">
        <v>-84.131881000000007</v>
      </c>
      <c r="AB1555" s="1">
        <v>0</v>
      </c>
      <c r="AC1555" s="1">
        <v>0</v>
      </c>
    </row>
    <row r="1556" spans="1:29" x14ac:dyDescent="0.25">
      <c r="A1556" s="13">
        <v>76</v>
      </c>
      <c r="B1556" s="22" t="s">
        <v>4967</v>
      </c>
      <c r="C1556" s="17">
        <v>8</v>
      </c>
      <c r="D1556" s="1" t="s">
        <v>787</v>
      </c>
      <c r="E1556" s="1" t="s">
        <v>3929</v>
      </c>
      <c r="F1556" s="1" t="s">
        <v>3930</v>
      </c>
      <c r="G1556" s="1" t="s">
        <v>4359</v>
      </c>
      <c r="H1556" s="1">
        <v>12.3</v>
      </c>
      <c r="I1556" s="1">
        <v>12.8</v>
      </c>
      <c r="J1556" s="1" t="s">
        <v>3190</v>
      </c>
      <c r="K1556" s="1" t="s">
        <v>4984</v>
      </c>
      <c r="L1556" s="1">
        <v>0</v>
      </c>
      <c r="M1556" s="1">
        <v>0</v>
      </c>
      <c r="N1556" s="1">
        <v>5</v>
      </c>
      <c r="O1556" s="1">
        <v>4</v>
      </c>
      <c r="P1556" s="1">
        <v>10</v>
      </c>
      <c r="Q1556" s="16">
        <v>60.484375</v>
      </c>
      <c r="R1556" s="21">
        <v>0.55175997474417515</v>
      </c>
      <c r="S1556" s="21">
        <v>9.5547166042796139</v>
      </c>
      <c r="T1556" s="21">
        <v>9.0029566295354382</v>
      </c>
      <c r="U1556" s="21">
        <v>3.9899009593450739E-2</v>
      </c>
      <c r="V1556" s="21">
        <v>3.1750727154201948</v>
      </c>
      <c r="W1556" s="21">
        <v>3.1351737058267442</v>
      </c>
      <c r="X1556" s="13" t="s">
        <v>2351</v>
      </c>
      <c r="Y15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6" s="1">
        <v>39.2140260742</v>
      </c>
      <c r="AA1556" s="1">
        <v>-84.491512123999996</v>
      </c>
      <c r="AB1556" s="1">
        <v>39.209650076999999</v>
      </c>
      <c r="AC1556" s="1">
        <v>-84.484133395499995</v>
      </c>
    </row>
    <row r="1557" spans="1:29" x14ac:dyDescent="0.25">
      <c r="A1557" s="13">
        <v>509</v>
      </c>
      <c r="B1557" s="22" t="s">
        <v>3197</v>
      </c>
      <c r="C1557" s="17">
        <v>12</v>
      </c>
      <c r="D1557" s="1" t="s">
        <v>785</v>
      </c>
      <c r="E1557" s="1" t="s">
        <v>1313</v>
      </c>
      <c r="F1557" s="1" t="s">
        <v>5681</v>
      </c>
      <c r="G1557" s="1" t="s">
        <v>773</v>
      </c>
      <c r="H1557" s="21">
        <v>2.5409999999974389</v>
      </c>
      <c r="I1557" s="21">
        <v>0</v>
      </c>
      <c r="J1557" s="1" t="s">
        <v>258</v>
      </c>
      <c r="K1557" s="1" t="s">
        <v>259</v>
      </c>
      <c r="L1557" s="1">
        <v>0</v>
      </c>
      <c r="M1557" s="1">
        <v>1</v>
      </c>
      <c r="N1557" s="1">
        <v>6</v>
      </c>
      <c r="O1557" s="1">
        <v>12</v>
      </c>
      <c r="P1557" s="1">
        <v>59</v>
      </c>
      <c r="Q1557" s="16">
        <v>197.20793968023256</v>
      </c>
      <c r="R1557" s="21">
        <v>4.5633058960088206</v>
      </c>
      <c r="S1557" s="21">
        <v>15.528593900291657</v>
      </c>
      <c r="T1557" s="21">
        <v>10.965288004282836</v>
      </c>
      <c r="U1557" s="21">
        <v>0.31301001218945429</v>
      </c>
      <c r="V1557" s="21">
        <v>3.1731168611392633</v>
      </c>
      <c r="W1557" s="21">
        <v>2.8601068489498092</v>
      </c>
      <c r="X1557" s="13" t="s">
        <v>22</v>
      </c>
      <c r="Y15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7" s="1">
        <v>41.479540999999998</v>
      </c>
      <c r="AA1557" s="1">
        <v>-81.768769000000006</v>
      </c>
      <c r="AB1557" s="1">
        <v>0</v>
      </c>
      <c r="AC1557" s="1">
        <v>0</v>
      </c>
    </row>
    <row r="1558" spans="1:29" x14ac:dyDescent="0.25">
      <c r="A1558" s="13">
        <v>343</v>
      </c>
      <c r="B1558" s="22" t="s">
        <v>4966</v>
      </c>
      <c r="C1558" s="17">
        <v>2</v>
      </c>
      <c r="D1558" s="1" t="s">
        <v>786</v>
      </c>
      <c r="E1558" s="1" t="s">
        <v>4077</v>
      </c>
      <c r="F1558" s="1" t="s">
        <v>4078</v>
      </c>
      <c r="G1558" s="1" t="s">
        <v>4403</v>
      </c>
      <c r="H1558" s="1">
        <v>15</v>
      </c>
      <c r="I1558" s="1">
        <v>15.5</v>
      </c>
      <c r="J1558" s="1" t="s">
        <v>3190</v>
      </c>
      <c r="K1558" s="1" t="s">
        <v>4982</v>
      </c>
      <c r="L1558" s="1">
        <v>0</v>
      </c>
      <c r="M1558" s="1">
        <v>0</v>
      </c>
      <c r="N1558" s="1">
        <v>10</v>
      </c>
      <c r="O1558" s="1">
        <v>7</v>
      </c>
      <c r="P1558" s="1">
        <v>30</v>
      </c>
      <c r="Q1558" s="16">
        <v>126.53125</v>
      </c>
      <c r="R1558" s="21">
        <v>0.46649870705377333</v>
      </c>
      <c r="S1558" s="21">
        <v>19.682593365646923</v>
      </c>
      <c r="T1558" s="21">
        <v>19.21609465859315</v>
      </c>
      <c r="U1558" s="21">
        <v>2.6162377502534324E-2</v>
      </c>
      <c r="V1558" s="21">
        <v>3.1713670827893727</v>
      </c>
      <c r="W1558" s="21">
        <v>3.1452047052868384</v>
      </c>
      <c r="X1558" s="13" t="s">
        <v>2351</v>
      </c>
      <c r="Y15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8" s="1">
        <v>41.692275382200002</v>
      </c>
      <c r="AA1558" s="1">
        <v>-83.590023317499998</v>
      </c>
      <c r="AB1558" s="1">
        <v>41.692334878499999</v>
      </c>
      <c r="AC1558" s="1">
        <v>-83.580371337499997</v>
      </c>
    </row>
    <row r="1559" spans="1:29" x14ac:dyDescent="0.25">
      <c r="A1559" s="13">
        <v>344</v>
      </c>
      <c r="B1559" s="22" t="s">
        <v>4966</v>
      </c>
      <c r="C1559" s="17">
        <v>6</v>
      </c>
      <c r="D1559" s="1" t="s">
        <v>784</v>
      </c>
      <c r="E1559" s="1" t="s">
        <v>4108</v>
      </c>
      <c r="F1559" s="1" t="s">
        <v>3926</v>
      </c>
      <c r="G1559" s="1" t="s">
        <v>3701</v>
      </c>
      <c r="H1559" s="1">
        <v>18.899999999999999</v>
      </c>
      <c r="I1559" s="1">
        <v>19.399999999999999</v>
      </c>
      <c r="J1559" s="1" t="s">
        <v>3190</v>
      </c>
      <c r="K1559" s="1" t="s">
        <v>4982</v>
      </c>
      <c r="L1559" s="1">
        <v>1</v>
      </c>
      <c r="M1559" s="1">
        <v>2</v>
      </c>
      <c r="N1559" s="1">
        <v>10</v>
      </c>
      <c r="O1559" s="1">
        <v>7</v>
      </c>
      <c r="P1559" s="1">
        <v>14</v>
      </c>
      <c r="Q1559" s="16">
        <v>247.56131904069767</v>
      </c>
      <c r="R1559" s="21">
        <v>0.4378655471559586</v>
      </c>
      <c r="S1559" s="21">
        <v>10.806657831895919</v>
      </c>
      <c r="T1559" s="21">
        <v>10.368792284739961</v>
      </c>
      <c r="U1559" s="21">
        <v>2.4560353563365001E-2</v>
      </c>
      <c r="V1559" s="21">
        <v>3.1675193896129485</v>
      </c>
      <c r="W1559" s="21">
        <v>3.1429590360495836</v>
      </c>
      <c r="X1559" s="13" t="s">
        <v>2351</v>
      </c>
      <c r="Y15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59" s="1">
        <v>39.9496642087</v>
      </c>
      <c r="AA1559" s="1">
        <v>-82.969698545</v>
      </c>
      <c r="AB1559" s="1">
        <v>39.9492111291</v>
      </c>
      <c r="AC1559" s="1">
        <v>-82.960282371800005</v>
      </c>
    </row>
    <row r="1560" spans="1:29" x14ac:dyDescent="0.25">
      <c r="A1560" s="13">
        <v>510</v>
      </c>
      <c r="B1560" s="22" t="s">
        <v>3197</v>
      </c>
      <c r="C1560" s="17">
        <v>6</v>
      </c>
      <c r="D1560" s="1" t="s">
        <v>784</v>
      </c>
      <c r="E1560" s="1" t="s">
        <v>1314</v>
      </c>
      <c r="F1560" s="1" t="s">
        <v>5692</v>
      </c>
      <c r="G1560" s="1" t="s">
        <v>774</v>
      </c>
      <c r="H1560" s="21">
        <v>7.1230000000068685</v>
      </c>
      <c r="I1560" s="21">
        <v>0</v>
      </c>
      <c r="J1560" s="1" t="s">
        <v>258</v>
      </c>
      <c r="K1560" s="1" t="s">
        <v>259</v>
      </c>
      <c r="L1560" s="1">
        <v>0</v>
      </c>
      <c r="M1560" s="1">
        <v>2</v>
      </c>
      <c r="N1560" s="1">
        <v>14</v>
      </c>
      <c r="O1560" s="1">
        <v>2</v>
      </c>
      <c r="P1560" s="1">
        <v>16</v>
      </c>
      <c r="Q1560" s="16">
        <v>207.88462936046511</v>
      </c>
      <c r="R1560" s="21">
        <v>5.6835307500120154</v>
      </c>
      <c r="S1560" s="21">
        <v>6.9158490331192288</v>
      </c>
      <c r="T1560" s="21">
        <v>1.2323182831072135</v>
      </c>
      <c r="U1560" s="21">
        <v>0.3898493920594624</v>
      </c>
      <c r="V1560" s="21">
        <v>3.1672383376305766</v>
      </c>
      <c r="W1560" s="21">
        <v>2.777388945571114</v>
      </c>
      <c r="X1560" s="13" t="s">
        <v>22</v>
      </c>
      <c r="Y15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0" s="1">
        <v>39.935487000000002</v>
      </c>
      <c r="AA1560" s="1">
        <v>-82.983643000000001</v>
      </c>
      <c r="AB1560" s="1">
        <v>0</v>
      </c>
      <c r="AC1560" s="1">
        <v>0</v>
      </c>
    </row>
    <row r="1561" spans="1:29" x14ac:dyDescent="0.25">
      <c r="A1561" s="13">
        <v>511</v>
      </c>
      <c r="B1561" s="22" t="s">
        <v>3197</v>
      </c>
      <c r="C1561" s="17">
        <v>6</v>
      </c>
      <c r="D1561" s="1" t="s">
        <v>784</v>
      </c>
      <c r="E1561" s="1" t="s">
        <v>1315</v>
      </c>
      <c r="F1561" s="1" t="s">
        <v>5574</v>
      </c>
      <c r="G1561" s="1" t="s">
        <v>775</v>
      </c>
      <c r="H1561" s="21">
        <v>5.3099999999976717</v>
      </c>
      <c r="I1561" s="21">
        <v>0</v>
      </c>
      <c r="J1561" s="1" t="s">
        <v>258</v>
      </c>
      <c r="K1561" s="1" t="s">
        <v>262</v>
      </c>
      <c r="L1561" s="1">
        <v>1</v>
      </c>
      <c r="M1561" s="1">
        <v>1</v>
      </c>
      <c r="N1561" s="1">
        <v>8</v>
      </c>
      <c r="O1561" s="1">
        <v>12</v>
      </c>
      <c r="P1561" s="1">
        <v>32</v>
      </c>
      <c r="Q1561" s="16">
        <v>228.97837936046511</v>
      </c>
      <c r="R1561" s="21">
        <v>4.1362930782858021</v>
      </c>
      <c r="S1561" s="21">
        <v>10.398185990502471</v>
      </c>
      <c r="T1561" s="21">
        <v>6.2618929122166689</v>
      </c>
      <c r="U1561" s="21">
        <v>0.27717586267515482</v>
      </c>
      <c r="V1561" s="21">
        <v>3.1664888867294692</v>
      </c>
      <c r="W1561" s="21">
        <v>2.8893130240543146</v>
      </c>
      <c r="X1561" s="13" t="s">
        <v>22</v>
      </c>
      <c r="Y15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1" s="1">
        <v>39.901812999999997</v>
      </c>
      <c r="AA1561" s="1">
        <v>-82.824977000000004</v>
      </c>
      <c r="AB1561" s="1">
        <v>0</v>
      </c>
      <c r="AC1561" s="1">
        <v>0</v>
      </c>
    </row>
    <row r="1562" spans="1:29" x14ac:dyDescent="0.25">
      <c r="A1562" s="13">
        <v>512</v>
      </c>
      <c r="B1562" s="22" t="s">
        <v>3197</v>
      </c>
      <c r="C1562" s="17">
        <v>2</v>
      </c>
      <c r="D1562" s="1" t="s">
        <v>786</v>
      </c>
      <c r="E1562" s="1" t="s">
        <v>1316</v>
      </c>
      <c r="F1562" s="1" t="s">
        <v>5480</v>
      </c>
      <c r="G1562" s="1" t="s">
        <v>776</v>
      </c>
      <c r="H1562" s="21">
        <v>16.476999999998952</v>
      </c>
      <c r="I1562" s="21">
        <v>0</v>
      </c>
      <c r="J1562" s="1" t="s">
        <v>258</v>
      </c>
      <c r="K1562" s="1" t="s">
        <v>259</v>
      </c>
      <c r="L1562" s="1">
        <v>0</v>
      </c>
      <c r="M1562" s="1">
        <v>0</v>
      </c>
      <c r="N1562" s="1">
        <v>8</v>
      </c>
      <c r="O1562" s="1">
        <v>10</v>
      </c>
      <c r="P1562" s="1">
        <v>34</v>
      </c>
      <c r="Q1562" s="16">
        <v>130.75</v>
      </c>
      <c r="R1562" s="21">
        <v>5.372934269891104</v>
      </c>
      <c r="S1562" s="21">
        <v>10.656321063669795</v>
      </c>
      <c r="T1562" s="21">
        <v>5.2833867937786909</v>
      </c>
      <c r="U1562" s="21">
        <v>0.36854470413273832</v>
      </c>
      <c r="V1562" s="21">
        <v>3.1643415306435587</v>
      </c>
      <c r="W1562" s="21">
        <v>2.7957968265108204</v>
      </c>
      <c r="X1562" s="13" t="s">
        <v>22</v>
      </c>
      <c r="Y15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2" s="1">
        <v>41.678213</v>
      </c>
      <c r="AA1562" s="1">
        <v>-83.561610999999999</v>
      </c>
      <c r="AB1562" s="1">
        <v>0</v>
      </c>
      <c r="AC1562" s="1">
        <v>0</v>
      </c>
    </row>
    <row r="1563" spans="1:29" x14ac:dyDescent="0.25">
      <c r="A1563" s="13">
        <v>143</v>
      </c>
      <c r="B1563" s="22" t="s">
        <v>3201</v>
      </c>
      <c r="C1563" s="17">
        <v>7</v>
      </c>
      <c r="D1563" s="1" t="s">
        <v>3196</v>
      </c>
      <c r="E1563" s="1" t="s">
        <v>1990</v>
      </c>
      <c r="F1563" s="1" t="s">
        <v>5343</v>
      </c>
      <c r="G1563" s="1" t="s">
        <v>1483</v>
      </c>
      <c r="H1563" s="21">
        <v>2.4389999999984866</v>
      </c>
      <c r="I1563" s="21">
        <v>0</v>
      </c>
      <c r="J1563" s="1" t="s">
        <v>258</v>
      </c>
      <c r="K1563" s="1" t="s">
        <v>259</v>
      </c>
      <c r="L1563" s="1">
        <v>1</v>
      </c>
      <c r="M1563" s="1">
        <v>0</v>
      </c>
      <c r="N1563" s="1">
        <v>17</v>
      </c>
      <c r="O1563" s="1">
        <v>0</v>
      </c>
      <c r="P1563" s="1">
        <v>25</v>
      </c>
      <c r="Q1563" s="16">
        <v>181.97356468023256</v>
      </c>
      <c r="R1563" s="21">
        <v>7.3183879586521918</v>
      </c>
      <c r="S1563" s="21">
        <v>8.5956870948404926</v>
      </c>
      <c r="T1563" s="21">
        <v>1.2772991361883008</v>
      </c>
      <c r="U1563" s="21">
        <v>0.51076619042374716</v>
      </c>
      <c r="V1563" s="21">
        <v>3.1638777284196933</v>
      </c>
      <c r="W1563" s="21">
        <v>2.653111537995946</v>
      </c>
      <c r="X1563" s="13" t="s">
        <v>22</v>
      </c>
      <c r="Y15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3" s="1">
        <v>39.797981</v>
      </c>
      <c r="AA1563" s="1">
        <v>-84.252239000000003</v>
      </c>
      <c r="AB1563" s="1">
        <v>0</v>
      </c>
      <c r="AC1563" s="1">
        <v>0</v>
      </c>
    </row>
    <row r="1564" spans="1:29" x14ac:dyDescent="0.25">
      <c r="A1564" s="13">
        <v>144</v>
      </c>
      <c r="B1564" s="22" t="s">
        <v>3201</v>
      </c>
      <c r="C1564" s="17">
        <v>8</v>
      </c>
      <c r="D1564" s="1" t="s">
        <v>787</v>
      </c>
      <c r="E1564" s="1" t="s">
        <v>1991</v>
      </c>
      <c r="F1564" s="1" t="s">
        <v>5344</v>
      </c>
      <c r="G1564" s="1" t="s">
        <v>1484</v>
      </c>
      <c r="H1564" s="21">
        <v>0</v>
      </c>
      <c r="I1564" s="21">
        <v>0</v>
      </c>
      <c r="J1564" s="1" t="s">
        <v>258</v>
      </c>
      <c r="K1564" s="1" t="s">
        <v>259</v>
      </c>
      <c r="L1564" s="1">
        <v>0</v>
      </c>
      <c r="M1564" s="1">
        <v>2</v>
      </c>
      <c r="N1564" s="1">
        <v>8</v>
      </c>
      <c r="O1564" s="1">
        <v>10</v>
      </c>
      <c r="P1564" s="1">
        <v>75</v>
      </c>
      <c r="Q1564" s="16">
        <v>263.10337936046511</v>
      </c>
      <c r="R1564" s="21">
        <v>6.6482670924849039</v>
      </c>
      <c r="S1564" s="21">
        <v>17.080059606669522</v>
      </c>
      <c r="T1564" s="21">
        <v>10.431792514184618</v>
      </c>
      <c r="U1564" s="21">
        <v>0.4639969997400159</v>
      </c>
      <c r="V1564" s="21">
        <v>3.1637982150519304</v>
      </c>
      <c r="W1564" s="21">
        <v>2.6998012153119144</v>
      </c>
      <c r="X1564" s="13" t="s">
        <v>22</v>
      </c>
      <c r="Y15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4" s="1">
        <v>39.272877000000001</v>
      </c>
      <c r="AA1564" s="1">
        <v>-84.327122000000003</v>
      </c>
      <c r="AB1564" s="1">
        <v>0</v>
      </c>
      <c r="AC1564" s="1">
        <v>0</v>
      </c>
    </row>
    <row r="1565" spans="1:29" x14ac:dyDescent="0.25">
      <c r="A1565" s="13">
        <v>486</v>
      </c>
      <c r="B1565" s="22" t="s">
        <v>4937</v>
      </c>
      <c r="C1565" s="17">
        <v>4</v>
      </c>
      <c r="D1565" s="1" t="s">
        <v>800</v>
      </c>
      <c r="E1565" s="1" t="s">
        <v>3884</v>
      </c>
      <c r="F1565" s="1" t="s">
        <v>3906</v>
      </c>
      <c r="G1565" s="1" t="s">
        <v>3922</v>
      </c>
      <c r="H1565" s="1">
        <v>6.4</v>
      </c>
      <c r="I1565" s="1">
        <v>6.9</v>
      </c>
      <c r="J1565" s="1" t="s">
        <v>3190</v>
      </c>
      <c r="K1565" s="1" t="s">
        <v>4990</v>
      </c>
      <c r="L1565" s="1">
        <v>0</v>
      </c>
      <c r="M1565" s="1">
        <v>2</v>
      </c>
      <c r="N1565" s="1">
        <v>8</v>
      </c>
      <c r="O1565" s="1">
        <v>3</v>
      </c>
      <c r="P1565" s="1">
        <v>11</v>
      </c>
      <c r="Q1565" s="16">
        <v>168.04087936046511</v>
      </c>
      <c r="R1565" s="21">
        <v>0.29801808366168331</v>
      </c>
      <c r="S1565" s="21">
        <v>8.9090538388593981</v>
      </c>
      <c r="T1565" s="21">
        <v>8.6110357551977152</v>
      </c>
      <c r="U1565" s="21">
        <v>2.2866295131261954E-2</v>
      </c>
      <c r="V1565" s="21">
        <v>3.1636080458838469</v>
      </c>
      <c r="W1565" s="21">
        <v>3.1407417507525848</v>
      </c>
      <c r="X1565" s="13" t="s">
        <v>2351</v>
      </c>
      <c r="Y15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5" s="1">
        <v>40.750811939599998</v>
      </c>
      <c r="AA1565" s="1">
        <v>-81.405405370799997</v>
      </c>
      <c r="AB1565" s="1">
        <v>40.757894948999997</v>
      </c>
      <c r="AC1565" s="1">
        <v>-81.4034451391</v>
      </c>
    </row>
    <row r="1566" spans="1:29" x14ac:dyDescent="0.25">
      <c r="A1566" s="13">
        <v>513</v>
      </c>
      <c r="B1566" s="22" t="s">
        <v>3197</v>
      </c>
      <c r="C1566" s="17">
        <v>7</v>
      </c>
      <c r="D1566" s="1" t="s">
        <v>3196</v>
      </c>
      <c r="E1566" s="1" t="s">
        <v>1317</v>
      </c>
      <c r="F1566" s="1" t="s">
        <v>5249</v>
      </c>
      <c r="G1566" s="1" t="s">
        <v>777</v>
      </c>
      <c r="H1566" s="21">
        <v>20.005000000004657</v>
      </c>
      <c r="I1566" s="21">
        <v>0</v>
      </c>
      <c r="J1566" s="1" t="s">
        <v>258</v>
      </c>
      <c r="K1566" s="1" t="s">
        <v>259</v>
      </c>
      <c r="L1566" s="1">
        <v>0</v>
      </c>
      <c r="M1566" s="1">
        <v>1</v>
      </c>
      <c r="N1566" s="1">
        <v>16</v>
      </c>
      <c r="O1566" s="1">
        <v>3</v>
      </c>
      <c r="P1566" s="1">
        <v>31</v>
      </c>
      <c r="Q1566" s="16">
        <v>194.73918968023256</v>
      </c>
      <c r="R1566" s="21">
        <v>4.4867734395375543</v>
      </c>
      <c r="S1566" s="21">
        <v>9.5570875634927752</v>
      </c>
      <c r="T1566" s="21">
        <v>5.070314123955221</v>
      </c>
      <c r="U1566" s="21">
        <v>0.30776043530837954</v>
      </c>
      <c r="V1566" s="21">
        <v>3.1621027317807404</v>
      </c>
      <c r="W1566" s="21">
        <v>2.8543422964723608</v>
      </c>
      <c r="X1566" s="13" t="s">
        <v>22</v>
      </c>
      <c r="Y15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6" s="1">
        <v>39.841560999999999</v>
      </c>
      <c r="AA1566" s="1">
        <v>-84.198723000000001</v>
      </c>
      <c r="AB1566" s="1">
        <v>0</v>
      </c>
      <c r="AC1566" s="1">
        <v>0</v>
      </c>
    </row>
    <row r="1567" spans="1:29" x14ac:dyDescent="0.25">
      <c r="A1567" s="13">
        <v>514</v>
      </c>
      <c r="B1567" s="22" t="s">
        <v>3197</v>
      </c>
      <c r="C1567" s="17">
        <v>8</v>
      </c>
      <c r="D1567" s="1" t="s">
        <v>787</v>
      </c>
      <c r="E1567" s="1" t="s">
        <v>1318</v>
      </c>
      <c r="F1567" s="1" t="s">
        <v>5573</v>
      </c>
      <c r="G1567" s="1" t="s">
        <v>778</v>
      </c>
      <c r="H1567" s="21">
        <v>1.4159999999974389</v>
      </c>
      <c r="I1567" s="21">
        <v>0</v>
      </c>
      <c r="J1567" s="1" t="s">
        <v>258</v>
      </c>
      <c r="K1567" s="1" t="s">
        <v>261</v>
      </c>
      <c r="L1567" s="1">
        <v>0</v>
      </c>
      <c r="M1567" s="1">
        <v>1</v>
      </c>
      <c r="N1567" s="1">
        <v>9</v>
      </c>
      <c r="O1567" s="1">
        <v>9</v>
      </c>
      <c r="P1567" s="1">
        <v>80</v>
      </c>
      <c r="Q1567" s="16">
        <v>224.53606468023256</v>
      </c>
      <c r="R1567" s="21">
        <v>6.0602201142469205</v>
      </c>
      <c r="S1567" s="21">
        <v>18.824165333562256</v>
      </c>
      <c r="T1567" s="21">
        <v>12.763945219315335</v>
      </c>
      <c r="U1567" s="21">
        <v>0.42125482151458699</v>
      </c>
      <c r="V1567" s="21">
        <v>3.1617398854873238</v>
      </c>
      <c r="W1567" s="21">
        <v>2.7404850639727369</v>
      </c>
      <c r="X1567" s="13" t="s">
        <v>22</v>
      </c>
      <c r="Y15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7" s="1">
        <v>39.135460000000002</v>
      </c>
      <c r="AA1567" s="1">
        <v>-84.509440999999995</v>
      </c>
      <c r="AB1567" s="1">
        <v>0</v>
      </c>
      <c r="AC1567" s="1">
        <v>0</v>
      </c>
    </row>
    <row r="1568" spans="1:29" x14ac:dyDescent="0.25">
      <c r="A1568" s="13">
        <v>515</v>
      </c>
      <c r="B1568" s="22" t="s">
        <v>3197</v>
      </c>
      <c r="C1568" s="17">
        <v>2</v>
      </c>
      <c r="D1568" s="1" t="s">
        <v>786</v>
      </c>
      <c r="E1568" s="1" t="s">
        <v>1319</v>
      </c>
      <c r="F1568" s="1" t="s">
        <v>5808</v>
      </c>
      <c r="G1568" s="1" t="s">
        <v>779</v>
      </c>
      <c r="H1568" s="21">
        <v>1.8450000000011642</v>
      </c>
      <c r="I1568" s="21">
        <v>0</v>
      </c>
      <c r="J1568" s="1" t="s">
        <v>258</v>
      </c>
      <c r="K1568" s="1" t="s">
        <v>261</v>
      </c>
      <c r="L1568" s="1">
        <v>0</v>
      </c>
      <c r="M1568" s="1">
        <v>2</v>
      </c>
      <c r="N1568" s="1">
        <v>3</v>
      </c>
      <c r="O1568" s="1">
        <v>14</v>
      </c>
      <c r="P1568" s="1">
        <v>88</v>
      </c>
      <c r="Q1568" s="16">
        <v>261.11900436046511</v>
      </c>
      <c r="R1568" s="21">
        <v>6.7278009883109773</v>
      </c>
      <c r="S1568" s="21">
        <v>20.01271580832136</v>
      </c>
      <c r="T1568" s="21">
        <v>13.284914820010382</v>
      </c>
      <c r="U1568" s="21">
        <v>0.46765935083016164</v>
      </c>
      <c r="V1568" s="21">
        <v>3.1609265944062241</v>
      </c>
      <c r="W1568" s="21">
        <v>2.6932672435760625</v>
      </c>
      <c r="X1568" s="13" t="s">
        <v>22</v>
      </c>
      <c r="Y15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8" s="1">
        <v>41.652830000000002</v>
      </c>
      <c r="AA1568" s="1">
        <v>-83.607708000000002</v>
      </c>
      <c r="AB1568" s="1">
        <v>0</v>
      </c>
      <c r="AC1568" s="1">
        <v>0</v>
      </c>
    </row>
    <row r="1569" spans="1:29" x14ac:dyDescent="0.25">
      <c r="A1569" s="13">
        <v>487</v>
      </c>
      <c r="B1569" s="22" t="s">
        <v>4937</v>
      </c>
      <c r="C1569" s="17">
        <v>12</v>
      </c>
      <c r="D1569" s="1" t="s">
        <v>785</v>
      </c>
      <c r="E1569" s="1" t="s">
        <v>3848</v>
      </c>
      <c r="F1569" s="1" t="s">
        <v>4507</v>
      </c>
      <c r="G1569" s="1" t="s">
        <v>3917</v>
      </c>
      <c r="H1569" s="1">
        <v>2.5</v>
      </c>
      <c r="I1569" s="1">
        <v>3</v>
      </c>
      <c r="J1569" s="1" t="s">
        <v>3190</v>
      </c>
      <c r="K1569" s="1" t="s">
        <v>4987</v>
      </c>
      <c r="L1569" s="1">
        <v>0</v>
      </c>
      <c r="M1569" s="1">
        <v>0</v>
      </c>
      <c r="N1569" s="1">
        <v>4</v>
      </c>
      <c r="O1569" s="1">
        <v>5</v>
      </c>
      <c r="P1569" s="1">
        <v>17</v>
      </c>
      <c r="Q1569" s="16">
        <v>65.375</v>
      </c>
      <c r="R1569" s="21">
        <v>0.81687644388421887</v>
      </c>
      <c r="S1569" s="21">
        <v>10.346395335582018</v>
      </c>
      <c r="T1569" s="21">
        <v>9.5295188916977995</v>
      </c>
      <c r="U1569" s="21">
        <v>6.8103728975102987E-2</v>
      </c>
      <c r="V1569" s="21">
        <v>3.1607210209283183</v>
      </c>
      <c r="W1569" s="21">
        <v>3.0926172919532151</v>
      </c>
      <c r="X1569" s="13" t="s">
        <v>2351</v>
      </c>
      <c r="Y15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69" s="1">
        <v>41.3120277672</v>
      </c>
      <c r="AA1569" s="1">
        <v>-81.810581066300003</v>
      </c>
      <c r="AB1569" s="1">
        <v>41.319032987200004</v>
      </c>
      <c r="AC1569" s="1">
        <v>-81.812999885300002</v>
      </c>
    </row>
    <row r="1570" spans="1:29" x14ac:dyDescent="0.25">
      <c r="A1570" s="13">
        <v>145</v>
      </c>
      <c r="B1570" s="22" t="s">
        <v>3201</v>
      </c>
      <c r="C1570" s="17">
        <v>12</v>
      </c>
      <c r="D1570" s="1" t="s">
        <v>1332</v>
      </c>
      <c r="E1570" s="1" t="s">
        <v>1992</v>
      </c>
      <c r="F1570" s="1" t="s">
        <v>5345</v>
      </c>
      <c r="G1570" s="1" t="s">
        <v>1485</v>
      </c>
      <c r="H1570" s="21">
        <v>2.9590000000025611</v>
      </c>
      <c r="I1570" s="21">
        <v>0</v>
      </c>
      <c r="J1570" s="1" t="s">
        <v>258</v>
      </c>
      <c r="K1570" s="1" t="s">
        <v>259</v>
      </c>
      <c r="L1570" s="1">
        <v>0</v>
      </c>
      <c r="M1570" s="1">
        <v>1</v>
      </c>
      <c r="N1570" s="1">
        <v>7</v>
      </c>
      <c r="O1570" s="1">
        <v>9</v>
      </c>
      <c r="P1570" s="1">
        <v>49</v>
      </c>
      <c r="Q1570" s="16">
        <v>180.44231468023256</v>
      </c>
      <c r="R1570" s="21">
        <v>14.282332300449829</v>
      </c>
      <c r="S1570" s="21">
        <v>12.966141307579113</v>
      </c>
      <c r="T1570" s="21">
        <v>-1.3161909928707161</v>
      </c>
      <c r="U1570" s="21">
        <v>0.99679499101196611</v>
      </c>
      <c r="V1570" s="21">
        <v>3.1600604130583743</v>
      </c>
      <c r="W1570" s="21">
        <v>2.163265422046408</v>
      </c>
      <c r="X1570" s="13" t="s">
        <v>22</v>
      </c>
      <c r="Y15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0" s="1">
        <v>41.388888000000001</v>
      </c>
      <c r="AA1570" s="1">
        <v>-81.339206000000004</v>
      </c>
      <c r="AB1570" s="1">
        <v>0</v>
      </c>
      <c r="AC1570" s="1">
        <v>0</v>
      </c>
    </row>
    <row r="1571" spans="1:29" x14ac:dyDescent="0.25">
      <c r="A1571" s="13">
        <v>345</v>
      </c>
      <c r="B1571" s="22" t="s">
        <v>4966</v>
      </c>
      <c r="C1571" s="17">
        <v>12</v>
      </c>
      <c r="D1571" s="1" t="s">
        <v>785</v>
      </c>
      <c r="E1571" s="1" t="s">
        <v>4028</v>
      </c>
      <c r="F1571" s="1" t="s">
        <v>4029</v>
      </c>
      <c r="G1571" s="1" t="s">
        <v>4388</v>
      </c>
      <c r="H1571" s="1">
        <v>6.5</v>
      </c>
      <c r="I1571" s="1">
        <v>7</v>
      </c>
      <c r="J1571" s="1" t="s">
        <v>3190</v>
      </c>
      <c r="K1571" s="1" t="s">
        <v>4982</v>
      </c>
      <c r="L1571" s="1">
        <v>0</v>
      </c>
      <c r="M1571" s="1">
        <v>3</v>
      </c>
      <c r="N1571" s="1">
        <v>7</v>
      </c>
      <c r="O1571" s="1">
        <v>7</v>
      </c>
      <c r="P1571" s="1">
        <v>15</v>
      </c>
      <c r="Q1571" s="16">
        <v>228.92069404069767</v>
      </c>
      <c r="R1571" s="21">
        <v>0.50691644801157398</v>
      </c>
      <c r="S1571" s="21">
        <v>12.090860694960956</v>
      </c>
      <c r="T1571" s="21">
        <v>11.583944246949383</v>
      </c>
      <c r="U1571" s="21">
        <v>2.8423343193969285E-2</v>
      </c>
      <c r="V1571" s="21">
        <v>3.1588134640948407</v>
      </c>
      <c r="W1571" s="21">
        <v>3.1303901209008713</v>
      </c>
      <c r="X1571" s="13" t="s">
        <v>2351</v>
      </c>
      <c r="Y15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1" s="1">
        <v>41.520609570200001</v>
      </c>
      <c r="AA1571" s="1">
        <v>-81.620241433499999</v>
      </c>
      <c r="AB1571" s="1">
        <v>41.526031250300001</v>
      </c>
      <c r="AC1571" s="1">
        <v>-81.626375157200002</v>
      </c>
    </row>
    <row r="1572" spans="1:29" x14ac:dyDescent="0.25">
      <c r="A1572" s="13">
        <v>516</v>
      </c>
      <c r="B1572" s="22" t="s">
        <v>3197</v>
      </c>
      <c r="C1572" s="17">
        <v>8</v>
      </c>
      <c r="D1572" s="1" t="s">
        <v>787</v>
      </c>
      <c r="E1572" s="1" t="s">
        <v>1320</v>
      </c>
      <c r="F1572" s="1" t="s">
        <v>5573</v>
      </c>
      <c r="G1572" s="1" t="s">
        <v>780</v>
      </c>
      <c r="H1572" s="21">
        <v>0.45299999999406282</v>
      </c>
      <c r="I1572" s="21">
        <v>0</v>
      </c>
      <c r="J1572" s="1" t="s">
        <v>258</v>
      </c>
      <c r="K1572" s="1" t="s">
        <v>262</v>
      </c>
      <c r="L1572" s="1">
        <v>0</v>
      </c>
      <c r="M1572" s="1">
        <v>1</v>
      </c>
      <c r="N1572" s="1">
        <v>7</v>
      </c>
      <c r="O1572" s="1">
        <v>13</v>
      </c>
      <c r="P1572" s="1">
        <v>59</v>
      </c>
      <c r="Q1572" s="16">
        <v>208.19231468023256</v>
      </c>
      <c r="R1572" s="21">
        <v>4.4612312096438389</v>
      </c>
      <c r="S1572" s="21">
        <v>15.864471531975845</v>
      </c>
      <c r="T1572" s="21">
        <v>11.403240322332007</v>
      </c>
      <c r="U1572" s="21">
        <v>0.29895019180768867</v>
      </c>
      <c r="V1572" s="21">
        <v>3.1581075494572985</v>
      </c>
      <c r="W1572" s="21">
        <v>2.8591573576496101</v>
      </c>
      <c r="X1572" s="13" t="s">
        <v>22</v>
      </c>
      <c r="Y15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2" s="1">
        <v>39.139468999999998</v>
      </c>
      <c r="AA1572" s="1">
        <v>-84.524446999999995</v>
      </c>
      <c r="AB1572" s="1">
        <v>0</v>
      </c>
      <c r="AC1572" s="1">
        <v>0</v>
      </c>
    </row>
    <row r="1573" spans="1:29" x14ac:dyDescent="0.25">
      <c r="A1573" s="13">
        <v>517</v>
      </c>
      <c r="B1573" s="22" t="s">
        <v>3197</v>
      </c>
      <c r="C1573" s="17">
        <v>6</v>
      </c>
      <c r="D1573" s="1" t="s">
        <v>784</v>
      </c>
      <c r="E1573" s="1" t="s">
        <v>1321</v>
      </c>
      <c r="F1573" s="1" t="s">
        <v>5809</v>
      </c>
      <c r="G1573" s="1" t="s">
        <v>781</v>
      </c>
      <c r="H1573" s="21">
        <v>0.14599999999336433</v>
      </c>
      <c r="I1573" s="21">
        <v>0</v>
      </c>
      <c r="J1573" s="1" t="s">
        <v>258</v>
      </c>
      <c r="K1573" s="1" t="s">
        <v>259</v>
      </c>
      <c r="L1573" s="1">
        <v>0</v>
      </c>
      <c r="M1573" s="1">
        <v>1</v>
      </c>
      <c r="N1573" s="1">
        <v>8</v>
      </c>
      <c r="O1573" s="1">
        <v>8</v>
      </c>
      <c r="P1573" s="1">
        <v>94</v>
      </c>
      <c r="Q1573" s="16">
        <v>227.55168968023256</v>
      </c>
      <c r="R1573" s="21">
        <v>9.4431611392829229</v>
      </c>
      <c r="S1573" s="21">
        <v>22.32181041223868</v>
      </c>
      <c r="T1573" s="21">
        <v>12.878649272955757</v>
      </c>
      <c r="U1573" s="21">
        <v>0.64773303624005296</v>
      </c>
      <c r="V1573" s="21">
        <v>3.1571684546341099</v>
      </c>
      <c r="W1573" s="21">
        <v>2.509435418394057</v>
      </c>
      <c r="X1573" s="13" t="s">
        <v>22</v>
      </c>
      <c r="Y15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3" s="1">
        <v>39.878321</v>
      </c>
      <c r="AA1573" s="1">
        <v>-83.055761000000004</v>
      </c>
      <c r="AB1573" s="1">
        <v>0</v>
      </c>
      <c r="AC1573" s="1">
        <v>0</v>
      </c>
    </row>
    <row r="1574" spans="1:29" x14ac:dyDescent="0.25">
      <c r="A1574" s="13">
        <v>146</v>
      </c>
      <c r="B1574" s="22" t="s">
        <v>3201</v>
      </c>
      <c r="C1574" s="17">
        <v>7</v>
      </c>
      <c r="D1574" s="1" t="s">
        <v>3196</v>
      </c>
      <c r="E1574" s="1" t="s">
        <v>1993</v>
      </c>
      <c r="F1574" s="1" t="s">
        <v>5346</v>
      </c>
      <c r="G1574" s="1" t="s">
        <v>1486</v>
      </c>
      <c r="H1574" s="21">
        <v>0.10799999999289867</v>
      </c>
      <c r="I1574" s="21">
        <v>0</v>
      </c>
      <c r="J1574" s="1" t="s">
        <v>258</v>
      </c>
      <c r="K1574" s="1" t="s">
        <v>261</v>
      </c>
      <c r="L1574" s="1">
        <v>0</v>
      </c>
      <c r="M1574" s="1">
        <v>1</v>
      </c>
      <c r="N1574" s="1">
        <v>10</v>
      </c>
      <c r="O1574" s="1">
        <v>7</v>
      </c>
      <c r="P1574" s="1">
        <v>36</v>
      </c>
      <c r="Q1574" s="16">
        <v>178.20793968023256</v>
      </c>
      <c r="R1574" s="21">
        <v>7.4226975988769448</v>
      </c>
      <c r="S1574" s="21">
        <v>10.607452640010733</v>
      </c>
      <c r="T1574" s="21">
        <v>3.1847550411337879</v>
      </c>
      <c r="U1574" s="21">
        <v>0.53311545623711754</v>
      </c>
      <c r="V1574" s="21">
        <v>3.1569340325102084</v>
      </c>
      <c r="W1574" s="21">
        <v>2.623818576273091</v>
      </c>
      <c r="X1574" s="13" t="s">
        <v>22</v>
      </c>
      <c r="Y15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4" s="1">
        <v>39.637270000000001</v>
      </c>
      <c r="AA1574" s="1">
        <v>-84.221815000000007</v>
      </c>
      <c r="AB1574" s="1">
        <v>0</v>
      </c>
      <c r="AC1574" s="1">
        <v>0</v>
      </c>
    </row>
    <row r="1575" spans="1:29" x14ac:dyDescent="0.25">
      <c r="A1575" s="13">
        <v>518</v>
      </c>
      <c r="B1575" s="22" t="s">
        <v>3197</v>
      </c>
      <c r="C1575" s="17">
        <v>12</v>
      </c>
      <c r="D1575" s="1" t="s">
        <v>785</v>
      </c>
      <c r="E1575" s="1" t="s">
        <v>1322</v>
      </c>
      <c r="F1575" s="1" t="s">
        <v>5810</v>
      </c>
      <c r="G1575" s="1" t="s">
        <v>782</v>
      </c>
      <c r="H1575" s="21">
        <v>1.1190000000060536</v>
      </c>
      <c r="I1575" s="21">
        <v>0</v>
      </c>
      <c r="J1575" s="1" t="s">
        <v>258</v>
      </c>
      <c r="K1575" s="1" t="s">
        <v>261</v>
      </c>
      <c r="L1575" s="1">
        <v>0</v>
      </c>
      <c r="M1575" s="1">
        <v>0</v>
      </c>
      <c r="N1575" s="1">
        <v>7</v>
      </c>
      <c r="O1575" s="1">
        <v>11</v>
      </c>
      <c r="P1575" s="1">
        <v>40</v>
      </c>
      <c r="Q1575" s="16">
        <v>134.640625</v>
      </c>
      <c r="R1575" s="21">
        <v>7.5431193691093261</v>
      </c>
      <c r="S1575" s="21">
        <v>11.320644991748402</v>
      </c>
      <c r="T1575" s="21">
        <v>3.7775256226390761</v>
      </c>
      <c r="U1575" s="21">
        <v>0.52433333172622532</v>
      </c>
      <c r="V1575" s="21">
        <v>3.1533125584477291</v>
      </c>
      <c r="W1575" s="21">
        <v>2.628979226721504</v>
      </c>
      <c r="X1575" s="13" t="s">
        <v>22</v>
      </c>
      <c r="Y15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5" s="1">
        <v>41.502260999999997</v>
      </c>
      <c r="AA1575" s="1">
        <v>-81.688541000000001</v>
      </c>
      <c r="AB1575" s="1">
        <v>0</v>
      </c>
      <c r="AC1575" s="1">
        <v>0</v>
      </c>
    </row>
    <row r="1576" spans="1:29" x14ac:dyDescent="0.25">
      <c r="A1576" s="13">
        <v>346</v>
      </c>
      <c r="B1576" s="22" t="s">
        <v>4966</v>
      </c>
      <c r="C1576" s="17">
        <v>6</v>
      </c>
      <c r="D1576" s="1" t="s">
        <v>784</v>
      </c>
      <c r="E1576" s="1" t="s">
        <v>4183</v>
      </c>
      <c r="F1576" s="1" t="s">
        <v>4184</v>
      </c>
      <c r="G1576" s="1" t="s">
        <v>3743</v>
      </c>
      <c r="H1576" s="1">
        <v>17.7</v>
      </c>
      <c r="I1576" s="1">
        <v>18.2</v>
      </c>
      <c r="J1576" s="1" t="s">
        <v>3190</v>
      </c>
      <c r="K1576" s="1" t="s">
        <v>4982</v>
      </c>
      <c r="L1576" s="1">
        <v>0</v>
      </c>
      <c r="M1576" s="1">
        <v>5</v>
      </c>
      <c r="N1576" s="1">
        <v>13</v>
      </c>
      <c r="O1576" s="1">
        <v>8</v>
      </c>
      <c r="P1576" s="1">
        <v>54</v>
      </c>
      <c r="Q1576" s="16">
        <v>402.99282340116281</v>
      </c>
      <c r="R1576" s="21">
        <v>0.31247251232267398</v>
      </c>
      <c r="S1576" s="21">
        <v>21.00713131572039</v>
      </c>
      <c r="T1576" s="21">
        <v>20.694658803397715</v>
      </c>
      <c r="U1576" s="21">
        <v>1.7541346919467973E-2</v>
      </c>
      <c r="V1576" s="21">
        <v>3.1521849792625458</v>
      </c>
      <c r="W1576" s="21">
        <v>3.134643632343078</v>
      </c>
      <c r="X1576" s="13" t="s">
        <v>2351</v>
      </c>
      <c r="Y15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6" s="1">
        <v>39.992992456300001</v>
      </c>
      <c r="AA1576" s="1">
        <v>-82.982437179399994</v>
      </c>
      <c r="AB1576" s="1">
        <v>39.998746087999997</v>
      </c>
      <c r="AC1576" s="1">
        <v>-82.976711421100006</v>
      </c>
    </row>
    <row r="1577" spans="1:29" x14ac:dyDescent="0.25">
      <c r="A1577" s="13">
        <v>488</v>
      </c>
      <c r="B1577" s="22" t="s">
        <v>4937</v>
      </c>
      <c r="C1577" s="17">
        <v>4</v>
      </c>
      <c r="D1577" s="1" t="s">
        <v>795</v>
      </c>
      <c r="E1577" s="1" t="s">
        <v>4520</v>
      </c>
      <c r="F1577" s="1" t="s">
        <v>4550</v>
      </c>
      <c r="G1577" s="1" t="s">
        <v>3922</v>
      </c>
      <c r="H1577" s="1">
        <v>9.9</v>
      </c>
      <c r="I1577" s="1">
        <v>10.4</v>
      </c>
      <c r="J1577" s="1" t="s">
        <v>3190</v>
      </c>
      <c r="K1577" s="1" t="s">
        <v>4985</v>
      </c>
      <c r="L1577" s="1">
        <v>0</v>
      </c>
      <c r="M1577" s="1">
        <v>0</v>
      </c>
      <c r="N1577" s="1">
        <v>5</v>
      </c>
      <c r="O1577" s="1">
        <v>11</v>
      </c>
      <c r="P1577" s="1">
        <v>95</v>
      </c>
      <c r="Q1577" s="16">
        <v>176.546875</v>
      </c>
      <c r="R1577" s="21">
        <v>1.0428638551867595</v>
      </c>
      <c r="S1577" s="21">
        <v>40.516800180458851</v>
      </c>
      <c r="T1577" s="21">
        <v>39.473936325272092</v>
      </c>
      <c r="U1577" s="21">
        <v>6.7772766511308091E-2</v>
      </c>
      <c r="V1577" s="21">
        <v>3.1502822486074713</v>
      </c>
      <c r="W1577" s="21">
        <v>3.0825094820961634</v>
      </c>
      <c r="X1577" s="13" t="s">
        <v>2351</v>
      </c>
      <c r="Y15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7" s="1">
        <v>41.030975056300001</v>
      </c>
      <c r="AA1577" s="1">
        <v>-81.505210129399998</v>
      </c>
      <c r="AB1577" s="1">
        <v>41.0382182528</v>
      </c>
      <c r="AC1577" s="1">
        <v>-81.505073938500004</v>
      </c>
    </row>
    <row r="1578" spans="1:29" x14ac:dyDescent="0.25">
      <c r="A1578" s="13">
        <v>489</v>
      </c>
      <c r="B1578" s="22" t="s">
        <v>4937</v>
      </c>
      <c r="C1578" s="17">
        <v>12</v>
      </c>
      <c r="D1578" s="1" t="s">
        <v>785</v>
      </c>
      <c r="E1578" s="1" t="s">
        <v>3898</v>
      </c>
      <c r="F1578" s="1" t="s">
        <v>4528</v>
      </c>
      <c r="G1578" s="1" t="s">
        <v>3924</v>
      </c>
      <c r="H1578" s="1">
        <v>8.8000000000000007</v>
      </c>
      <c r="I1578" s="1">
        <v>9.3000000000000007</v>
      </c>
      <c r="J1578" s="1" t="s">
        <v>3190</v>
      </c>
      <c r="K1578" s="1" t="s">
        <v>4985</v>
      </c>
      <c r="L1578" s="1">
        <v>0</v>
      </c>
      <c r="M1578" s="1">
        <v>1</v>
      </c>
      <c r="N1578" s="1">
        <v>7</v>
      </c>
      <c r="O1578" s="1">
        <v>4</v>
      </c>
      <c r="P1578" s="1">
        <v>24</v>
      </c>
      <c r="Q1578" s="16">
        <v>133.25481468023256</v>
      </c>
      <c r="R1578" s="21">
        <v>1.4857242528306709</v>
      </c>
      <c r="S1578" s="21">
        <v>14.201587834595559</v>
      </c>
      <c r="T1578" s="21">
        <v>12.715863581764888</v>
      </c>
      <c r="U1578" s="21">
        <v>0.11750516812726872</v>
      </c>
      <c r="V1578" s="21">
        <v>3.1483231440758264</v>
      </c>
      <c r="W1578" s="21">
        <v>3.0308179759485578</v>
      </c>
      <c r="X1578" s="13" t="s">
        <v>2351</v>
      </c>
      <c r="Y15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8" s="1">
        <v>41.472600765499998</v>
      </c>
      <c r="AA1578" s="1">
        <v>-81.4891240874</v>
      </c>
      <c r="AB1578" s="1">
        <v>41.479764687399999</v>
      </c>
      <c r="AC1578" s="1">
        <v>-81.487697743300004</v>
      </c>
    </row>
    <row r="1579" spans="1:29" x14ac:dyDescent="0.25">
      <c r="A1579" s="13">
        <v>490</v>
      </c>
      <c r="B1579" s="22" t="s">
        <v>4937</v>
      </c>
      <c r="C1579" s="17">
        <v>8</v>
      </c>
      <c r="D1579" s="1" t="s">
        <v>787</v>
      </c>
      <c r="E1579" s="1" t="s">
        <v>4517</v>
      </c>
      <c r="F1579" s="1" t="s">
        <v>4518</v>
      </c>
      <c r="G1579" s="1" t="s">
        <v>3923</v>
      </c>
      <c r="H1579" s="1">
        <v>29</v>
      </c>
      <c r="I1579" s="1">
        <v>29.5</v>
      </c>
      <c r="J1579" s="1" t="s">
        <v>3190</v>
      </c>
      <c r="K1579" s="1" t="s">
        <v>4985</v>
      </c>
      <c r="L1579" s="1">
        <v>0</v>
      </c>
      <c r="M1579" s="1">
        <v>2</v>
      </c>
      <c r="N1579" s="1">
        <v>5</v>
      </c>
      <c r="O1579" s="1">
        <v>6</v>
      </c>
      <c r="P1579" s="1">
        <v>37</v>
      </c>
      <c r="Q1579" s="16">
        <v>187.71275436046511</v>
      </c>
      <c r="R1579" s="21">
        <v>1.2890349221854138</v>
      </c>
      <c r="S1579" s="21">
        <v>19.914405023110788</v>
      </c>
      <c r="T1579" s="21">
        <v>18.625370100925373</v>
      </c>
      <c r="U1579" s="21">
        <v>9.2367821162691086E-2</v>
      </c>
      <c r="V1579" s="21">
        <v>3.1459442388926404</v>
      </c>
      <c r="W1579" s="21">
        <v>3.0535764177299494</v>
      </c>
      <c r="X1579" s="13" t="s">
        <v>2351</v>
      </c>
      <c r="Y15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79" s="1">
        <v>39.290756699600003</v>
      </c>
      <c r="AA1579" s="1">
        <v>-84.387972417599997</v>
      </c>
      <c r="AB1579" s="1">
        <v>39.2899775781</v>
      </c>
      <c r="AC1579" s="1">
        <v>-84.378789845</v>
      </c>
    </row>
    <row r="1580" spans="1:29" x14ac:dyDescent="0.25">
      <c r="A1580" s="13">
        <v>347</v>
      </c>
      <c r="B1580" s="22" t="s">
        <v>4966</v>
      </c>
      <c r="C1580" s="17">
        <v>8</v>
      </c>
      <c r="D1580" s="1" t="s">
        <v>787</v>
      </c>
      <c r="E1580" s="1" t="s">
        <v>4235</v>
      </c>
      <c r="F1580" s="1" t="s">
        <v>3971</v>
      </c>
      <c r="G1580" s="1" t="s">
        <v>3716</v>
      </c>
      <c r="H1580" s="1">
        <v>2.1</v>
      </c>
      <c r="I1580" s="1">
        <v>2.6</v>
      </c>
      <c r="J1580" s="1" t="s">
        <v>3190</v>
      </c>
      <c r="K1580" s="1" t="s">
        <v>4981</v>
      </c>
      <c r="L1580" s="1">
        <v>0</v>
      </c>
      <c r="M1580" s="1">
        <v>0</v>
      </c>
      <c r="N1580" s="1">
        <v>7</v>
      </c>
      <c r="O1580" s="1">
        <v>4</v>
      </c>
      <c r="P1580" s="1">
        <v>53</v>
      </c>
      <c r="Q1580" s="16">
        <v>116.578125</v>
      </c>
      <c r="R1580" s="21">
        <v>0.76090276102079035</v>
      </c>
      <c r="S1580" s="21">
        <v>26.057759749273888</v>
      </c>
      <c r="T1580" s="21">
        <v>25.296856988253097</v>
      </c>
      <c r="U1580" s="21">
        <v>4.240307843550209E-2</v>
      </c>
      <c r="V1580" s="21">
        <v>3.139768635968712</v>
      </c>
      <c r="W1580" s="21">
        <v>3.0973655575332097</v>
      </c>
      <c r="X1580" s="13" t="s">
        <v>2351</v>
      </c>
      <c r="Y15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0" s="1">
        <v>39.110313447099998</v>
      </c>
      <c r="AA1580" s="1">
        <v>-84.504278121200002</v>
      </c>
      <c r="AB1580" s="1">
        <v>39.116495330200003</v>
      </c>
      <c r="AC1580" s="1">
        <v>-84.500117958399997</v>
      </c>
    </row>
    <row r="1581" spans="1:29" x14ac:dyDescent="0.25">
      <c r="A1581" s="13">
        <v>348</v>
      </c>
      <c r="B1581" s="22" t="s">
        <v>4966</v>
      </c>
      <c r="C1581" s="17">
        <v>2</v>
      </c>
      <c r="D1581" s="1" t="s">
        <v>786</v>
      </c>
      <c r="E1581" s="1" t="s">
        <v>4103</v>
      </c>
      <c r="F1581" s="1" t="s">
        <v>3988</v>
      </c>
      <c r="G1581" s="1" t="s">
        <v>3712</v>
      </c>
      <c r="H1581" s="1">
        <v>15.9</v>
      </c>
      <c r="I1581" s="1">
        <v>16.399999999999999</v>
      </c>
      <c r="J1581" s="1" t="s">
        <v>3190</v>
      </c>
      <c r="K1581" s="1" t="s">
        <v>4983</v>
      </c>
      <c r="L1581" s="1">
        <v>1</v>
      </c>
      <c r="M1581" s="1">
        <v>1</v>
      </c>
      <c r="N1581" s="1">
        <v>15</v>
      </c>
      <c r="O1581" s="1">
        <v>6</v>
      </c>
      <c r="P1581" s="1">
        <v>42</v>
      </c>
      <c r="Q1581" s="16">
        <v>258.18150436046511</v>
      </c>
      <c r="R1581" s="21">
        <v>0.31150723352454568</v>
      </c>
      <c r="S1581" s="21">
        <v>27.489486391729212</v>
      </c>
      <c r="T1581" s="21">
        <v>27.177979158204668</v>
      </c>
      <c r="U1581" s="21">
        <v>1.7005932201956998E-2</v>
      </c>
      <c r="V1581" s="21">
        <v>3.1378130373853086</v>
      </c>
      <c r="W1581" s="21">
        <v>3.1208071051833515</v>
      </c>
      <c r="X1581" s="13" t="s">
        <v>2351</v>
      </c>
      <c r="Y15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1" s="1">
        <v>41.634412736400002</v>
      </c>
      <c r="AA1581" s="1">
        <v>-83.587954238699993</v>
      </c>
      <c r="AB1581" s="1">
        <v>41.634946712800001</v>
      </c>
      <c r="AC1581" s="1">
        <v>-83.579068289800006</v>
      </c>
    </row>
    <row r="1582" spans="1:29" x14ac:dyDescent="0.25">
      <c r="A1582" s="13">
        <v>491</v>
      </c>
      <c r="B1582" s="22" t="s">
        <v>4937</v>
      </c>
      <c r="C1582" s="17">
        <v>6</v>
      </c>
      <c r="D1582" s="1" t="s">
        <v>784</v>
      </c>
      <c r="E1582" s="1" t="s">
        <v>3842</v>
      </c>
      <c r="F1582" s="1" t="s">
        <v>4501</v>
      </c>
      <c r="G1582" s="1" t="s">
        <v>3916</v>
      </c>
      <c r="H1582" s="1">
        <v>24.4</v>
      </c>
      <c r="I1582" s="1">
        <v>24.9</v>
      </c>
      <c r="J1582" s="1" t="s">
        <v>3190</v>
      </c>
      <c r="K1582" s="1" t="s">
        <v>4980</v>
      </c>
      <c r="L1582" s="1">
        <v>0</v>
      </c>
      <c r="M1582" s="1">
        <v>0</v>
      </c>
      <c r="N1582" s="1">
        <v>7</v>
      </c>
      <c r="O1582" s="1">
        <v>7</v>
      </c>
      <c r="P1582" s="1">
        <v>9</v>
      </c>
      <c r="Q1582" s="16">
        <v>85.890625</v>
      </c>
      <c r="R1582" s="21">
        <v>0.70817506741170988</v>
      </c>
      <c r="S1582" s="21">
        <v>9.0831422232575054</v>
      </c>
      <c r="T1582" s="21">
        <v>8.3749671558457948</v>
      </c>
      <c r="U1582" s="21">
        <v>5.3017737576780792E-2</v>
      </c>
      <c r="V1582" s="21">
        <v>3.1375843988929542</v>
      </c>
      <c r="W1582" s="21">
        <v>3.0845666613161735</v>
      </c>
      <c r="X1582" s="13" t="s">
        <v>2351</v>
      </c>
      <c r="Y15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2" s="1">
        <v>39.932473397000003</v>
      </c>
      <c r="AA1582" s="1">
        <v>-82.822428553199998</v>
      </c>
      <c r="AB1582" s="1">
        <v>39.931945693700001</v>
      </c>
      <c r="AC1582" s="1">
        <v>-82.8130338884</v>
      </c>
    </row>
    <row r="1583" spans="1:29" x14ac:dyDescent="0.25">
      <c r="A1583" s="13">
        <v>147</v>
      </c>
      <c r="B1583" s="22" t="s">
        <v>3201</v>
      </c>
      <c r="C1583" s="17">
        <v>4</v>
      </c>
      <c r="D1583" s="1" t="s">
        <v>800</v>
      </c>
      <c r="E1583" s="1" t="s">
        <v>1994</v>
      </c>
      <c r="F1583" s="1" t="s">
        <v>5347</v>
      </c>
      <c r="G1583" s="1" t="s">
        <v>1487</v>
      </c>
      <c r="H1583" s="21">
        <v>5.1159999999945285</v>
      </c>
      <c r="I1583" s="21">
        <v>0</v>
      </c>
      <c r="J1583" s="1" t="s">
        <v>258</v>
      </c>
      <c r="K1583" s="1" t="s">
        <v>262</v>
      </c>
      <c r="L1583" s="1">
        <v>0</v>
      </c>
      <c r="M1583" s="1">
        <v>0</v>
      </c>
      <c r="N1583" s="1">
        <v>11</v>
      </c>
      <c r="O1583" s="1">
        <v>10</v>
      </c>
      <c r="P1583" s="1">
        <v>66</v>
      </c>
      <c r="Q1583" s="16">
        <v>182.390625</v>
      </c>
      <c r="R1583" s="21">
        <v>4.3605550008513001</v>
      </c>
      <c r="S1583" s="21">
        <v>17.273684179461227</v>
      </c>
      <c r="T1583" s="21">
        <v>12.913129178609928</v>
      </c>
      <c r="U1583" s="21">
        <v>0.30433260418845304</v>
      </c>
      <c r="V1583" s="21">
        <v>3.1368890491288197</v>
      </c>
      <c r="W1583" s="21">
        <v>2.8325564449403666</v>
      </c>
      <c r="X1583" s="13" t="s">
        <v>22</v>
      </c>
      <c r="Y15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3" s="1">
        <v>40.859254999999997</v>
      </c>
      <c r="AA1583" s="1">
        <v>-81.428183000000004</v>
      </c>
      <c r="AB1583" s="1">
        <v>0</v>
      </c>
      <c r="AC1583" s="1">
        <v>0</v>
      </c>
    </row>
    <row r="1584" spans="1:29" x14ac:dyDescent="0.25">
      <c r="A1584" s="13">
        <v>492</v>
      </c>
      <c r="B1584" s="22" t="s">
        <v>4937</v>
      </c>
      <c r="C1584" s="17">
        <v>6</v>
      </c>
      <c r="D1584" s="1" t="s">
        <v>784</v>
      </c>
      <c r="E1584" s="1" t="s">
        <v>4493</v>
      </c>
      <c r="F1584" s="1" t="s">
        <v>4494</v>
      </c>
      <c r="G1584" s="1" t="s">
        <v>4565</v>
      </c>
      <c r="H1584" s="1">
        <v>29.5</v>
      </c>
      <c r="I1584" s="1">
        <v>30</v>
      </c>
      <c r="J1584" s="1" t="s">
        <v>3190</v>
      </c>
      <c r="K1584" s="1" t="s">
        <v>4986</v>
      </c>
      <c r="L1584" s="1">
        <v>0</v>
      </c>
      <c r="M1584" s="1">
        <v>2</v>
      </c>
      <c r="N1584" s="1">
        <v>5</v>
      </c>
      <c r="O1584" s="1">
        <v>6</v>
      </c>
      <c r="P1584" s="1">
        <v>15</v>
      </c>
      <c r="Q1584" s="16">
        <v>165.71275436046511</v>
      </c>
      <c r="R1584" s="21">
        <v>1.0829155584846524</v>
      </c>
      <c r="S1584" s="21">
        <v>10.979615441488397</v>
      </c>
      <c r="T1584" s="21">
        <v>9.8966998830037447</v>
      </c>
      <c r="U1584" s="21">
        <v>2.5944175595168484E-2</v>
      </c>
      <c r="V1584" s="21">
        <v>3.13496995903638</v>
      </c>
      <c r="W1584" s="21">
        <v>3.1090257834412114</v>
      </c>
      <c r="X1584" s="13" t="s">
        <v>2351</v>
      </c>
      <c r="Y15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4" s="1">
        <v>40.095979718099997</v>
      </c>
      <c r="AA1584" s="1">
        <v>-82.911792167100003</v>
      </c>
      <c r="AB1584" s="1">
        <v>40.089685889199998</v>
      </c>
      <c r="AC1584" s="1">
        <v>-82.907343604700003</v>
      </c>
    </row>
    <row r="1585" spans="1:29" x14ac:dyDescent="0.25">
      <c r="A1585" s="13">
        <v>493</v>
      </c>
      <c r="B1585" s="22" t="s">
        <v>4937</v>
      </c>
      <c r="C1585" s="17">
        <v>6</v>
      </c>
      <c r="D1585" s="1" t="s">
        <v>784</v>
      </c>
      <c r="E1585" s="1" t="s">
        <v>3848</v>
      </c>
      <c r="F1585" s="1" t="s">
        <v>3873</v>
      </c>
      <c r="G1585" s="1" t="s">
        <v>3917</v>
      </c>
      <c r="H1585" s="1">
        <v>14.7</v>
      </c>
      <c r="I1585" s="1">
        <v>15.2</v>
      </c>
      <c r="J1585" s="1" t="s">
        <v>3190</v>
      </c>
      <c r="K1585" s="1" t="s">
        <v>4985</v>
      </c>
      <c r="L1585" s="1">
        <v>0</v>
      </c>
      <c r="M1585" s="1">
        <v>0</v>
      </c>
      <c r="N1585" s="1">
        <v>8</v>
      </c>
      <c r="O1585" s="1">
        <v>7</v>
      </c>
      <c r="P1585" s="1">
        <v>53</v>
      </c>
      <c r="Q1585" s="16">
        <v>136.4375</v>
      </c>
      <c r="R1585" s="21">
        <v>0.54246929542836186</v>
      </c>
      <c r="S1585" s="21">
        <v>26.256781776784766</v>
      </c>
      <c r="T1585" s="21">
        <v>25.714312481356405</v>
      </c>
      <c r="U1585" s="21">
        <v>3.0349108138899482E-2</v>
      </c>
      <c r="V1585" s="21">
        <v>3.1333445333005554</v>
      </c>
      <c r="W1585" s="21">
        <v>3.1029954251616561</v>
      </c>
      <c r="X1585" s="13" t="s">
        <v>2351</v>
      </c>
      <c r="Y15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5" s="1">
        <v>39.943691690599998</v>
      </c>
      <c r="AA1585" s="1">
        <v>-83.012307009699995</v>
      </c>
      <c r="AB1585" s="1">
        <v>39.950555126700003</v>
      </c>
      <c r="AC1585" s="1">
        <v>-83.014484900599996</v>
      </c>
    </row>
    <row r="1586" spans="1:29" x14ac:dyDescent="0.25">
      <c r="A1586" s="13">
        <v>494</v>
      </c>
      <c r="B1586" s="22" t="s">
        <v>4937</v>
      </c>
      <c r="C1586" s="17">
        <v>12</v>
      </c>
      <c r="D1586" s="1" t="s">
        <v>785</v>
      </c>
      <c r="E1586" s="1" t="s">
        <v>4562</v>
      </c>
      <c r="F1586" s="1" t="s">
        <v>4563</v>
      </c>
      <c r="G1586" s="1" t="s">
        <v>4566</v>
      </c>
      <c r="H1586" s="1">
        <v>1.4</v>
      </c>
      <c r="I1586" s="1">
        <v>1.9</v>
      </c>
      <c r="J1586" s="1" t="s">
        <v>3190</v>
      </c>
      <c r="K1586" s="1" t="s">
        <v>4989</v>
      </c>
      <c r="L1586" s="1">
        <v>0</v>
      </c>
      <c r="M1586" s="1">
        <v>2</v>
      </c>
      <c r="N1586" s="1">
        <v>6</v>
      </c>
      <c r="O1586" s="1">
        <v>5</v>
      </c>
      <c r="P1586" s="1">
        <v>17</v>
      </c>
      <c r="Q1586" s="16">
        <v>169.82212936046511</v>
      </c>
      <c r="R1586" s="21">
        <v>0.71437167467147011</v>
      </c>
      <c r="S1586" s="21">
        <v>11.682877056671723</v>
      </c>
      <c r="T1586" s="21">
        <v>10.968505382000252</v>
      </c>
      <c r="U1586" s="21">
        <v>5.2489025111372947E-2</v>
      </c>
      <c r="V1586" s="21">
        <v>3.1316638999089403</v>
      </c>
      <c r="W1586" s="21">
        <v>3.0791748747975674</v>
      </c>
      <c r="X1586" s="13" t="s">
        <v>2351</v>
      </c>
      <c r="Y15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6" s="1">
        <v>41.4280162266</v>
      </c>
      <c r="AA1586" s="1">
        <v>-81.510649909899996</v>
      </c>
      <c r="AB1586" s="1">
        <v>41.430748380899999</v>
      </c>
      <c r="AC1586" s="1">
        <v>-81.501896651199999</v>
      </c>
    </row>
    <row r="1587" spans="1:29" x14ac:dyDescent="0.25">
      <c r="A1587" s="13">
        <v>495</v>
      </c>
      <c r="B1587" s="22" t="s">
        <v>4937</v>
      </c>
      <c r="C1587" s="17">
        <v>8</v>
      </c>
      <c r="D1587" s="1" t="s">
        <v>806</v>
      </c>
      <c r="E1587" s="1" t="s">
        <v>3852</v>
      </c>
      <c r="F1587" s="1" t="s">
        <v>4548</v>
      </c>
      <c r="G1587" s="1" t="s">
        <v>3918</v>
      </c>
      <c r="H1587" s="1">
        <v>3.4</v>
      </c>
      <c r="I1587" s="1">
        <v>3.9</v>
      </c>
      <c r="J1587" s="1" t="s">
        <v>3190</v>
      </c>
      <c r="K1587" s="1" t="s">
        <v>4986</v>
      </c>
      <c r="L1587" s="1">
        <v>0</v>
      </c>
      <c r="M1587" s="1">
        <v>0</v>
      </c>
      <c r="N1587" s="1">
        <v>6</v>
      </c>
      <c r="O1587" s="1">
        <v>3</v>
      </c>
      <c r="P1587" s="1">
        <v>30</v>
      </c>
      <c r="Q1587" s="16">
        <v>82.59375</v>
      </c>
      <c r="R1587" s="21">
        <v>1.049962480474538</v>
      </c>
      <c r="S1587" s="21">
        <v>15.877514607604319</v>
      </c>
      <c r="T1587" s="21">
        <v>14.827552127129781</v>
      </c>
      <c r="U1587" s="21">
        <v>6.8166745318523181E-2</v>
      </c>
      <c r="V1587" s="21">
        <v>3.1297445063611158</v>
      </c>
      <c r="W1587" s="21">
        <v>3.0615777610425927</v>
      </c>
      <c r="X1587" s="13" t="s">
        <v>2351</v>
      </c>
      <c r="Y15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7" s="1">
        <v>39.481841055499999</v>
      </c>
      <c r="AA1587" s="1">
        <v>-84.324917249500004</v>
      </c>
      <c r="AB1587" s="1">
        <v>39.489070519599998</v>
      </c>
      <c r="AC1587" s="1">
        <v>-84.324337435499999</v>
      </c>
    </row>
    <row r="1588" spans="1:29" x14ac:dyDescent="0.25">
      <c r="A1588" s="13">
        <v>496</v>
      </c>
      <c r="B1588" s="22" t="s">
        <v>4937</v>
      </c>
      <c r="C1588" s="17">
        <v>6</v>
      </c>
      <c r="D1588" s="1" t="s">
        <v>784</v>
      </c>
      <c r="E1588" s="1" t="s">
        <v>3848</v>
      </c>
      <c r="F1588" s="1" t="s">
        <v>3855</v>
      </c>
      <c r="G1588" s="1" t="s">
        <v>3917</v>
      </c>
      <c r="H1588" s="1">
        <v>22.8</v>
      </c>
      <c r="I1588" s="1">
        <v>23.3</v>
      </c>
      <c r="J1588" s="1" t="s">
        <v>3190</v>
      </c>
      <c r="K1588" s="1" t="s">
        <v>4990</v>
      </c>
      <c r="L1588" s="1">
        <v>1</v>
      </c>
      <c r="M1588" s="1">
        <v>1</v>
      </c>
      <c r="N1588" s="1">
        <v>6</v>
      </c>
      <c r="O1588" s="1">
        <v>2</v>
      </c>
      <c r="P1588" s="1">
        <v>20</v>
      </c>
      <c r="Q1588" s="16">
        <v>159.50962936046511</v>
      </c>
      <c r="R1588" s="21">
        <v>0.72266546493885764</v>
      </c>
      <c r="S1588" s="21">
        <v>11.473388971248422</v>
      </c>
      <c r="T1588" s="21">
        <v>10.750723506309564</v>
      </c>
      <c r="U1588" s="21">
        <v>5.792326994013141E-2</v>
      </c>
      <c r="V1588" s="21">
        <v>3.1285964748349842</v>
      </c>
      <c r="W1588" s="21">
        <v>3.0706732048948528</v>
      </c>
      <c r="X1588" s="13" t="s">
        <v>2351</v>
      </c>
      <c r="Y15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8" s="1">
        <v>40.035328468899998</v>
      </c>
      <c r="AA1588" s="1">
        <v>-82.996497413499995</v>
      </c>
      <c r="AB1588" s="1">
        <v>40.0425473815</v>
      </c>
      <c r="AC1588" s="1">
        <v>-82.997234645600003</v>
      </c>
    </row>
    <row r="1589" spans="1:29" x14ac:dyDescent="0.25">
      <c r="A1589" s="13">
        <v>77</v>
      </c>
      <c r="B1589" s="22" t="s">
        <v>4967</v>
      </c>
      <c r="C1589" s="17">
        <v>8</v>
      </c>
      <c r="D1589" s="1" t="s">
        <v>1329</v>
      </c>
      <c r="E1589" s="1" t="s">
        <v>3438</v>
      </c>
      <c r="F1589" s="1" t="s">
        <v>4203</v>
      </c>
      <c r="G1589" s="1" t="s">
        <v>3766</v>
      </c>
      <c r="H1589" s="1">
        <v>3.2</v>
      </c>
      <c r="I1589" s="1">
        <v>3.7</v>
      </c>
      <c r="J1589" s="1" t="s">
        <v>3190</v>
      </c>
      <c r="K1589" s="1" t="s">
        <v>4984</v>
      </c>
      <c r="L1589" s="1">
        <v>0</v>
      </c>
      <c r="M1589" s="1">
        <v>0</v>
      </c>
      <c r="N1589" s="1">
        <v>6</v>
      </c>
      <c r="O1589" s="1">
        <v>4</v>
      </c>
      <c r="P1589" s="1">
        <v>30</v>
      </c>
      <c r="Q1589" s="16">
        <v>87.03125</v>
      </c>
      <c r="R1589" s="21">
        <v>0.64355347841733912</v>
      </c>
      <c r="S1589" s="21">
        <v>15.998464374667023</v>
      </c>
      <c r="T1589" s="21">
        <v>15.354910896249685</v>
      </c>
      <c r="U1589" s="21">
        <v>4.7044094008196008E-2</v>
      </c>
      <c r="V1589" s="21">
        <v>3.124050150269027</v>
      </c>
      <c r="W1589" s="21">
        <v>3.077006056260831</v>
      </c>
      <c r="X1589" s="13" t="s">
        <v>2351</v>
      </c>
      <c r="Y15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89" s="1">
        <v>39.092564029999998</v>
      </c>
      <c r="AA1589" s="1">
        <v>-84.254501856399997</v>
      </c>
      <c r="AB1589" s="1">
        <v>39.090206866000003</v>
      </c>
      <c r="AC1589" s="1">
        <v>-84.245721714799998</v>
      </c>
    </row>
    <row r="1590" spans="1:29" x14ac:dyDescent="0.25">
      <c r="A1590" s="13">
        <v>497</v>
      </c>
      <c r="B1590" s="22" t="s">
        <v>4937</v>
      </c>
      <c r="C1590" s="17">
        <v>12</v>
      </c>
      <c r="D1590" s="1" t="s">
        <v>785</v>
      </c>
      <c r="E1590" s="1" t="s">
        <v>3848</v>
      </c>
      <c r="F1590" s="1" t="s">
        <v>4542</v>
      </c>
      <c r="G1590" s="1" t="s">
        <v>3917</v>
      </c>
      <c r="H1590" s="1">
        <v>18.5</v>
      </c>
      <c r="I1590" s="1">
        <v>19</v>
      </c>
      <c r="J1590" s="1" t="s">
        <v>3190</v>
      </c>
      <c r="K1590" s="1" t="s">
        <v>4985</v>
      </c>
      <c r="L1590" s="1">
        <v>0</v>
      </c>
      <c r="M1590" s="1">
        <v>1</v>
      </c>
      <c r="N1590" s="1">
        <v>8</v>
      </c>
      <c r="O1590" s="1">
        <v>9</v>
      </c>
      <c r="P1590" s="1">
        <v>36</v>
      </c>
      <c r="Q1590" s="16">
        <v>173.98918968023256</v>
      </c>
      <c r="R1590" s="21">
        <v>0.77432305663007828</v>
      </c>
      <c r="S1590" s="21">
        <v>21.410603308954297</v>
      </c>
      <c r="T1590" s="21">
        <v>20.636280252324219</v>
      </c>
      <c r="U1590" s="21">
        <v>4.7241986810322156E-2</v>
      </c>
      <c r="V1590" s="21">
        <v>3.122559260706419</v>
      </c>
      <c r="W1590" s="21">
        <v>3.075317273896097</v>
      </c>
      <c r="X1590" s="13" t="s">
        <v>2351</v>
      </c>
      <c r="Y15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0" s="1">
        <v>41.4680993785</v>
      </c>
      <c r="AA1590" s="1">
        <v>-81.692862037899999</v>
      </c>
      <c r="AB1590" s="1">
        <v>41.475327031299997</v>
      </c>
      <c r="AC1590" s="1">
        <v>-81.693227606400001</v>
      </c>
    </row>
    <row r="1591" spans="1:29" x14ac:dyDescent="0.25">
      <c r="A1591" s="13">
        <v>148</v>
      </c>
      <c r="B1591" s="22" t="s">
        <v>3201</v>
      </c>
      <c r="C1591" s="17">
        <v>2</v>
      </c>
      <c r="D1591" s="1" t="s">
        <v>786</v>
      </c>
      <c r="E1591" s="1" t="s">
        <v>1995</v>
      </c>
      <c r="F1591" s="1" t="s">
        <v>5269</v>
      </c>
      <c r="G1591" s="1" t="s">
        <v>1488</v>
      </c>
      <c r="H1591" s="21">
        <v>5.4250000000029104</v>
      </c>
      <c r="I1591" s="21">
        <v>0</v>
      </c>
      <c r="J1591" s="1" t="s">
        <v>258</v>
      </c>
      <c r="K1591" s="1" t="s">
        <v>259</v>
      </c>
      <c r="L1591" s="1">
        <v>0</v>
      </c>
      <c r="M1591" s="1">
        <v>0</v>
      </c>
      <c r="N1591" s="1">
        <v>5</v>
      </c>
      <c r="O1591" s="1">
        <v>13</v>
      </c>
      <c r="P1591" s="1">
        <v>68</v>
      </c>
      <c r="Q1591" s="16">
        <v>158.421875</v>
      </c>
      <c r="R1591" s="21">
        <v>6.5065039703603436</v>
      </c>
      <c r="S1591" s="21">
        <v>17.242653288914386</v>
      </c>
      <c r="T1591" s="21">
        <v>10.736149318554043</v>
      </c>
      <c r="U1591" s="21">
        <v>0.45410304355195491</v>
      </c>
      <c r="V1591" s="21">
        <v>3.122542648331244</v>
      </c>
      <c r="W1591" s="21">
        <v>2.6684396047792891</v>
      </c>
      <c r="X1591" s="13" t="s">
        <v>22</v>
      </c>
      <c r="Y15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1" s="1">
        <v>41.690097999999999</v>
      </c>
      <c r="AA1591" s="1">
        <v>-83.703467000000003</v>
      </c>
      <c r="AB1591" s="1">
        <v>0</v>
      </c>
      <c r="AC1591" s="1">
        <v>0</v>
      </c>
    </row>
    <row r="1592" spans="1:29" x14ac:dyDescent="0.25">
      <c r="A1592" s="13">
        <v>498</v>
      </c>
      <c r="B1592" s="22" t="s">
        <v>4937</v>
      </c>
      <c r="C1592" s="17">
        <v>8</v>
      </c>
      <c r="D1592" s="1" t="s">
        <v>787</v>
      </c>
      <c r="E1592" s="1" t="s">
        <v>4502</v>
      </c>
      <c r="F1592" s="1" t="s">
        <v>4503</v>
      </c>
      <c r="G1592" s="1" t="s">
        <v>3918</v>
      </c>
      <c r="H1592" s="1">
        <v>4.5999999999999996</v>
      </c>
      <c r="I1592" s="1">
        <v>5.0999999999999996</v>
      </c>
      <c r="J1592" s="1" t="s">
        <v>3190</v>
      </c>
      <c r="K1592" s="1" t="s">
        <v>4985</v>
      </c>
      <c r="L1592" s="1">
        <v>0</v>
      </c>
      <c r="M1592" s="1">
        <v>0</v>
      </c>
      <c r="N1592" s="1">
        <v>5</v>
      </c>
      <c r="O1592" s="1">
        <v>8</v>
      </c>
      <c r="P1592" s="1">
        <v>61</v>
      </c>
      <c r="Q1592" s="16">
        <v>129.234375</v>
      </c>
      <c r="R1592" s="21">
        <v>1.2976158166798293</v>
      </c>
      <c r="S1592" s="21">
        <v>29.091308146432443</v>
      </c>
      <c r="T1592" s="21">
        <v>27.793692329752613</v>
      </c>
      <c r="U1592" s="21">
        <v>9.3354696942761939E-2</v>
      </c>
      <c r="V1592" s="21">
        <v>3.1190472161958303</v>
      </c>
      <c r="W1592" s="21">
        <v>3.0256925192530684</v>
      </c>
      <c r="X1592" s="13" t="s">
        <v>2351</v>
      </c>
      <c r="Y15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2" s="1">
        <v>39.1533218844</v>
      </c>
      <c r="AA1592" s="1">
        <v>-84.539155184199998</v>
      </c>
      <c r="AB1592" s="1">
        <v>39.1577707442</v>
      </c>
      <c r="AC1592" s="1">
        <v>-84.532516019799999</v>
      </c>
    </row>
    <row r="1593" spans="1:29" x14ac:dyDescent="0.25">
      <c r="A1593" s="13">
        <v>149</v>
      </c>
      <c r="B1593" s="22" t="s">
        <v>3201</v>
      </c>
      <c r="C1593" s="17">
        <v>8</v>
      </c>
      <c r="D1593" s="1" t="s">
        <v>787</v>
      </c>
      <c r="E1593" s="1" t="s">
        <v>1996</v>
      </c>
      <c r="F1593" s="1" t="s">
        <v>5252</v>
      </c>
      <c r="G1593" s="1" t="s">
        <v>1489</v>
      </c>
      <c r="H1593" s="21">
        <v>0.48900000000139698</v>
      </c>
      <c r="I1593" s="21">
        <v>0</v>
      </c>
      <c r="J1593" s="1" t="s">
        <v>258</v>
      </c>
      <c r="K1593" s="1" t="s">
        <v>259</v>
      </c>
      <c r="L1593" s="1">
        <v>0</v>
      </c>
      <c r="M1593" s="1">
        <v>1</v>
      </c>
      <c r="N1593" s="1">
        <v>9</v>
      </c>
      <c r="O1593" s="1">
        <v>7</v>
      </c>
      <c r="P1593" s="1">
        <v>48</v>
      </c>
      <c r="Q1593" s="16">
        <v>183.66106468023256</v>
      </c>
      <c r="R1593" s="21">
        <v>9.4364585576202771</v>
      </c>
      <c r="S1593" s="21">
        <v>13.124793762839818</v>
      </c>
      <c r="T1593" s="21">
        <v>3.6883352052195413</v>
      </c>
      <c r="U1593" s="21">
        <v>0.65859093775822886</v>
      </c>
      <c r="V1593" s="21">
        <v>3.1185107761759743</v>
      </c>
      <c r="W1593" s="21">
        <v>2.4599198384177452</v>
      </c>
      <c r="X1593" s="13" t="s">
        <v>22</v>
      </c>
      <c r="Y15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3" s="1">
        <v>39.220680999999999</v>
      </c>
      <c r="AA1593" s="1">
        <v>-84.601499000000004</v>
      </c>
      <c r="AB1593" s="1">
        <v>0</v>
      </c>
      <c r="AC1593" s="1">
        <v>0</v>
      </c>
    </row>
    <row r="1594" spans="1:29" x14ac:dyDescent="0.25">
      <c r="A1594" s="13">
        <v>499</v>
      </c>
      <c r="B1594" s="22" t="s">
        <v>4937</v>
      </c>
      <c r="C1594" s="17">
        <v>8</v>
      </c>
      <c r="D1594" s="1" t="s">
        <v>787</v>
      </c>
      <c r="E1594" s="1" t="s">
        <v>4517</v>
      </c>
      <c r="F1594" s="1" t="s">
        <v>3895</v>
      </c>
      <c r="G1594" s="1" t="s">
        <v>3923</v>
      </c>
      <c r="H1594" s="1">
        <v>40.799999999999997</v>
      </c>
      <c r="I1594" s="1">
        <v>41.3</v>
      </c>
      <c r="J1594" s="1" t="s">
        <v>3190</v>
      </c>
      <c r="K1594" s="1" t="s">
        <v>4980</v>
      </c>
      <c r="L1594" s="1">
        <v>0</v>
      </c>
      <c r="M1594" s="1">
        <v>1</v>
      </c>
      <c r="N1594" s="1">
        <v>7</v>
      </c>
      <c r="O1594" s="1">
        <v>8</v>
      </c>
      <c r="P1594" s="1">
        <v>47</v>
      </c>
      <c r="Q1594" s="16">
        <v>174.00481468023256</v>
      </c>
      <c r="R1594" s="21">
        <v>0.56690875933760543</v>
      </c>
      <c r="S1594" s="21">
        <v>23.921660596492487</v>
      </c>
      <c r="T1594" s="21">
        <v>23.354751837154883</v>
      </c>
      <c r="U1594" s="21">
        <v>4.0786009272249873E-2</v>
      </c>
      <c r="V1594" s="21">
        <v>3.1176564136804106</v>
      </c>
      <c r="W1594" s="21">
        <v>3.0768704044081607</v>
      </c>
      <c r="X1594" s="13" t="s">
        <v>2351</v>
      </c>
      <c r="Y15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4" s="1">
        <v>39.059766496899996</v>
      </c>
      <c r="AA1594" s="1">
        <v>-84.416253420999993</v>
      </c>
      <c r="AB1594" s="1">
        <v>39.059782095800003</v>
      </c>
      <c r="AC1594" s="1">
        <v>-84.425153184999999</v>
      </c>
    </row>
    <row r="1595" spans="1:29" x14ac:dyDescent="0.25">
      <c r="A1595" s="13">
        <v>500</v>
      </c>
      <c r="B1595" s="22" t="s">
        <v>4937</v>
      </c>
      <c r="C1595" s="17">
        <v>4</v>
      </c>
      <c r="D1595" s="1" t="s">
        <v>801</v>
      </c>
      <c r="E1595" s="1" t="s">
        <v>4558</v>
      </c>
      <c r="F1595" s="1" t="s">
        <v>4559</v>
      </c>
      <c r="G1595" s="1" t="s">
        <v>4571</v>
      </c>
      <c r="H1595" s="1">
        <v>5.9</v>
      </c>
      <c r="I1595" s="1">
        <v>6.4</v>
      </c>
      <c r="J1595" s="1" t="s">
        <v>3190</v>
      </c>
      <c r="K1595" s="1" t="s">
        <v>4988</v>
      </c>
      <c r="L1595" s="1">
        <v>0</v>
      </c>
      <c r="M1595" s="1">
        <v>2</v>
      </c>
      <c r="N1595" s="1">
        <v>10</v>
      </c>
      <c r="O1595" s="1">
        <v>9</v>
      </c>
      <c r="P1595" s="1">
        <v>33</v>
      </c>
      <c r="Q1595" s="16">
        <v>229.75962936046511</v>
      </c>
      <c r="R1595" s="21">
        <v>0.35453858992333126</v>
      </c>
      <c r="S1595" s="21">
        <v>20.589115608157496</v>
      </c>
      <c r="T1595" s="21">
        <v>20.234577018234166</v>
      </c>
      <c r="U1595" s="21">
        <v>2.4126484710384741E-2</v>
      </c>
      <c r="V1595" s="21">
        <v>3.1170233475904148</v>
      </c>
      <c r="W1595" s="21">
        <v>3.0928968628800302</v>
      </c>
      <c r="X1595" s="13" t="s">
        <v>2351</v>
      </c>
      <c r="Y15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5" s="1">
        <v>41.095333484500003</v>
      </c>
      <c r="AA1595" s="1">
        <v>-80.656804249800004</v>
      </c>
      <c r="AB1595" s="1">
        <v>41.090463387699998</v>
      </c>
      <c r="AC1595" s="1">
        <v>-80.650491338199998</v>
      </c>
    </row>
    <row r="1596" spans="1:29" x14ac:dyDescent="0.25">
      <c r="A1596" s="13">
        <v>349</v>
      </c>
      <c r="B1596" s="22" t="s">
        <v>4966</v>
      </c>
      <c r="C1596" s="17">
        <v>7</v>
      </c>
      <c r="D1596" s="1" t="s">
        <v>3195</v>
      </c>
      <c r="E1596" s="1" t="s">
        <v>4236</v>
      </c>
      <c r="F1596" s="1" t="s">
        <v>4237</v>
      </c>
      <c r="G1596" s="1" t="s">
        <v>3700</v>
      </c>
      <c r="H1596" s="1">
        <v>15.6</v>
      </c>
      <c r="I1596" s="1">
        <v>16.100000000000001</v>
      </c>
      <c r="J1596" s="1" t="s">
        <v>3190</v>
      </c>
      <c r="K1596" s="1" t="s">
        <v>4982</v>
      </c>
      <c r="L1596" s="1">
        <v>1</v>
      </c>
      <c r="M1596" s="1">
        <v>2</v>
      </c>
      <c r="N1596" s="1">
        <v>8</v>
      </c>
      <c r="O1596" s="1">
        <v>7</v>
      </c>
      <c r="P1596" s="1">
        <v>40</v>
      </c>
      <c r="Q1596" s="16">
        <v>260.46756904069764</v>
      </c>
      <c r="R1596" s="21">
        <v>0.43416206547961533</v>
      </c>
      <c r="S1596" s="21">
        <v>22.318814113219851</v>
      </c>
      <c r="T1596" s="21">
        <v>21.884652047740236</v>
      </c>
      <c r="U1596" s="21">
        <v>2.4353125625229576E-2</v>
      </c>
      <c r="V1596" s="21">
        <v>3.1074501452858727</v>
      </c>
      <c r="W1596" s="21">
        <v>3.0830970196606433</v>
      </c>
      <c r="X1596" s="13" t="s">
        <v>2351</v>
      </c>
      <c r="Y15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6" s="1">
        <v>40.107330865599998</v>
      </c>
      <c r="AA1596" s="1">
        <v>-83.740509269</v>
      </c>
      <c r="AB1596" s="1">
        <v>40.106742792399999</v>
      </c>
      <c r="AC1596" s="1">
        <v>-83.731131058700001</v>
      </c>
    </row>
    <row r="1597" spans="1:29" x14ac:dyDescent="0.25">
      <c r="A1597" s="13">
        <v>150</v>
      </c>
      <c r="B1597" s="22" t="s">
        <v>3201</v>
      </c>
      <c r="C1597" s="17">
        <v>4</v>
      </c>
      <c r="D1597" s="1" t="s">
        <v>800</v>
      </c>
      <c r="E1597" s="1" t="s">
        <v>1997</v>
      </c>
      <c r="F1597" s="1" t="s">
        <v>5294</v>
      </c>
      <c r="G1597" s="1" t="s">
        <v>1490</v>
      </c>
      <c r="H1597" s="21">
        <v>2.9279999999998836</v>
      </c>
      <c r="I1597" s="21">
        <v>0</v>
      </c>
      <c r="J1597" s="1" t="s">
        <v>258</v>
      </c>
      <c r="K1597" s="1" t="s">
        <v>259</v>
      </c>
      <c r="L1597" s="1">
        <v>0</v>
      </c>
      <c r="M1597" s="1">
        <v>0</v>
      </c>
      <c r="N1597" s="1">
        <v>6</v>
      </c>
      <c r="O1597" s="1">
        <v>11</v>
      </c>
      <c r="P1597" s="1">
        <v>60</v>
      </c>
      <c r="Q1597" s="16">
        <v>148.09375</v>
      </c>
      <c r="R1597" s="21">
        <v>10.658168956492315</v>
      </c>
      <c r="S1597" s="21">
        <v>15.251544580871416</v>
      </c>
      <c r="T1597" s="21">
        <v>4.5933756243791013</v>
      </c>
      <c r="U1597" s="21">
        <v>0.74385675992541955</v>
      </c>
      <c r="V1597" s="21">
        <v>3.1055453665222279</v>
      </c>
      <c r="W1597" s="21">
        <v>2.3616886065968083</v>
      </c>
      <c r="X1597" s="13" t="s">
        <v>22</v>
      </c>
      <c r="Y15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7" s="1">
        <v>40.832912</v>
      </c>
      <c r="AA1597" s="1">
        <v>-81.424085000000005</v>
      </c>
      <c r="AB1597" s="1">
        <v>0</v>
      </c>
      <c r="AC1597" s="1">
        <v>0</v>
      </c>
    </row>
    <row r="1598" spans="1:29" x14ac:dyDescent="0.25">
      <c r="A1598" s="13">
        <v>350</v>
      </c>
      <c r="B1598" s="22" t="s">
        <v>4966</v>
      </c>
      <c r="C1598" s="17">
        <v>8</v>
      </c>
      <c r="D1598" s="1" t="s">
        <v>788</v>
      </c>
      <c r="E1598" s="1" t="s">
        <v>4238</v>
      </c>
      <c r="F1598" s="1" t="s">
        <v>4239</v>
      </c>
      <c r="G1598" s="1" t="s">
        <v>4456</v>
      </c>
      <c r="H1598" s="1">
        <v>1.1000000000000001</v>
      </c>
      <c r="I1598" s="1">
        <v>1.6</v>
      </c>
      <c r="J1598" s="1" t="s">
        <v>3190</v>
      </c>
      <c r="K1598" s="1" t="s">
        <v>4982</v>
      </c>
      <c r="L1598" s="1">
        <v>0</v>
      </c>
      <c r="M1598" s="1">
        <v>1</v>
      </c>
      <c r="N1598" s="1">
        <v>5</v>
      </c>
      <c r="O1598" s="1">
        <v>11</v>
      </c>
      <c r="P1598" s="1">
        <v>48</v>
      </c>
      <c r="Q1598" s="16">
        <v>175.22356468023256</v>
      </c>
      <c r="R1598" s="21">
        <v>0.45909615120947589</v>
      </c>
      <c r="S1598" s="21">
        <v>26.429746740280251</v>
      </c>
      <c r="T1598" s="21">
        <v>25.970650589070775</v>
      </c>
      <c r="U1598" s="21">
        <v>2.5748228445036603E-2</v>
      </c>
      <c r="V1598" s="21">
        <v>3.1028776015690998</v>
      </c>
      <c r="W1598" s="21">
        <v>3.077129373124063</v>
      </c>
      <c r="X1598" s="13" t="s">
        <v>2351</v>
      </c>
      <c r="Y15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8" s="1">
        <v>39.424206671199997</v>
      </c>
      <c r="AA1598" s="1">
        <v>-84.584491433599993</v>
      </c>
      <c r="AB1598" s="1">
        <v>39.423709481000003</v>
      </c>
      <c r="AC1598" s="1">
        <v>-84.576021447000002</v>
      </c>
    </row>
    <row r="1599" spans="1:29" x14ac:dyDescent="0.25">
      <c r="A1599" s="13">
        <v>151</v>
      </c>
      <c r="B1599" s="22" t="s">
        <v>3201</v>
      </c>
      <c r="C1599" s="17">
        <v>8</v>
      </c>
      <c r="D1599" s="1" t="s">
        <v>788</v>
      </c>
      <c r="E1599" s="1" t="s">
        <v>1998</v>
      </c>
      <c r="F1599" s="1" t="s">
        <v>5348</v>
      </c>
      <c r="G1599" s="1" t="s">
        <v>1491</v>
      </c>
      <c r="H1599" s="21">
        <v>2.9949999999953434</v>
      </c>
      <c r="I1599" s="21">
        <v>0</v>
      </c>
      <c r="J1599" s="1" t="s">
        <v>258</v>
      </c>
      <c r="K1599" s="1" t="s">
        <v>259</v>
      </c>
      <c r="L1599" s="1">
        <v>0</v>
      </c>
      <c r="M1599" s="1">
        <v>2</v>
      </c>
      <c r="N1599" s="1">
        <v>10</v>
      </c>
      <c r="O1599" s="1">
        <v>6</v>
      </c>
      <c r="P1599" s="1">
        <v>39</v>
      </c>
      <c r="Q1599" s="16">
        <v>222.44712936046511</v>
      </c>
      <c r="R1599" s="21">
        <v>5.2852702419996795</v>
      </c>
      <c r="S1599" s="21">
        <v>11.84185899443599</v>
      </c>
      <c r="T1599" s="21">
        <v>6.5565887524363102</v>
      </c>
      <c r="U1599" s="21">
        <v>0.36887048925503257</v>
      </c>
      <c r="V1599" s="21">
        <v>3.1024299042300498</v>
      </c>
      <c r="W1599" s="21">
        <v>2.7335594149750171</v>
      </c>
      <c r="X1599" s="13" t="s">
        <v>22</v>
      </c>
      <c r="Y15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599" s="1">
        <v>39.403633999999997</v>
      </c>
      <c r="AA1599" s="1">
        <v>-84.451901000000007</v>
      </c>
      <c r="AB1599" s="1">
        <v>0</v>
      </c>
      <c r="AC1599" s="1">
        <v>0</v>
      </c>
    </row>
    <row r="1600" spans="1:29" x14ac:dyDescent="0.25">
      <c r="A1600" s="13">
        <v>351</v>
      </c>
      <c r="B1600" s="22" t="s">
        <v>4966</v>
      </c>
      <c r="C1600" s="17">
        <v>4</v>
      </c>
      <c r="D1600" s="1" t="s">
        <v>800</v>
      </c>
      <c r="E1600" s="1" t="s">
        <v>3332</v>
      </c>
      <c r="F1600" s="1" t="s">
        <v>4240</v>
      </c>
      <c r="G1600" s="1" t="s">
        <v>3741</v>
      </c>
      <c r="H1600" s="1">
        <v>14.6</v>
      </c>
      <c r="I1600" s="1">
        <v>15.1</v>
      </c>
      <c r="J1600" s="1" t="s">
        <v>3190</v>
      </c>
      <c r="K1600" s="1" t="s">
        <v>4981</v>
      </c>
      <c r="L1600" s="1">
        <v>0</v>
      </c>
      <c r="M1600" s="1">
        <v>1</v>
      </c>
      <c r="N1600" s="1">
        <v>5</v>
      </c>
      <c r="O1600" s="1">
        <v>3</v>
      </c>
      <c r="P1600" s="1">
        <v>10</v>
      </c>
      <c r="Q1600" s="16">
        <v>101.72356468023256</v>
      </c>
      <c r="R1600" s="21">
        <v>1.5228140791161009</v>
      </c>
      <c r="S1600" s="21">
        <v>7.4950262888252617</v>
      </c>
      <c r="T1600" s="21">
        <v>5.972212209709161</v>
      </c>
      <c r="U1600" s="21">
        <v>8.8385185999305824E-2</v>
      </c>
      <c r="V1600" s="21">
        <v>3.1015561534085738</v>
      </c>
      <c r="W1600" s="21">
        <v>3.0131709674092679</v>
      </c>
      <c r="X1600" s="13" t="s">
        <v>2351</v>
      </c>
      <c r="Y16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0" s="1">
        <v>40.784438414100002</v>
      </c>
      <c r="AA1600" s="1">
        <v>-81.392182865999999</v>
      </c>
      <c r="AB1600" s="1">
        <v>40.785825623900003</v>
      </c>
      <c r="AC1600" s="1">
        <v>-81.383164714800003</v>
      </c>
    </row>
    <row r="1601" spans="1:29" x14ac:dyDescent="0.25">
      <c r="A1601" s="13">
        <v>352</v>
      </c>
      <c r="B1601" s="22" t="s">
        <v>4966</v>
      </c>
      <c r="C1601" s="17">
        <v>2</v>
      </c>
      <c r="D1601" s="1" t="s">
        <v>786</v>
      </c>
      <c r="E1601" s="1" t="s">
        <v>4241</v>
      </c>
      <c r="F1601" s="1" t="s">
        <v>3988</v>
      </c>
      <c r="G1601" s="1" t="s">
        <v>3712</v>
      </c>
      <c r="H1601" s="1">
        <v>18.5</v>
      </c>
      <c r="I1601" s="1">
        <v>19</v>
      </c>
      <c r="J1601" s="1" t="s">
        <v>3190</v>
      </c>
      <c r="K1601" s="1" t="s">
        <v>4981</v>
      </c>
      <c r="L1601" s="1">
        <v>0</v>
      </c>
      <c r="M1601" s="1">
        <v>1</v>
      </c>
      <c r="N1601" s="1">
        <v>5</v>
      </c>
      <c r="O1601" s="1">
        <v>6</v>
      </c>
      <c r="P1601" s="1">
        <v>30</v>
      </c>
      <c r="Q1601" s="16">
        <v>135.03606468023256</v>
      </c>
      <c r="R1601" s="21">
        <v>0.75211233822911461</v>
      </c>
      <c r="S1601" s="21">
        <v>14.227011590751578</v>
      </c>
      <c r="T1601" s="21">
        <v>13.474899252522464</v>
      </c>
      <c r="U1601" s="21">
        <v>4.1154749052343967E-2</v>
      </c>
      <c r="V1601" s="21">
        <v>3.1003292432019549</v>
      </c>
      <c r="W1601" s="21">
        <v>3.0591744941496111</v>
      </c>
      <c r="X1601" s="13" t="s">
        <v>2351</v>
      </c>
      <c r="Y16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1" s="1">
        <v>41.640971041900002</v>
      </c>
      <c r="AA1601" s="1">
        <v>-83.541951035099999</v>
      </c>
      <c r="AB1601" s="1">
        <v>41.640992027099998</v>
      </c>
      <c r="AC1601" s="1">
        <v>-83.533249067499995</v>
      </c>
    </row>
    <row r="1602" spans="1:29" x14ac:dyDescent="0.25">
      <c r="A1602" s="13">
        <v>152</v>
      </c>
      <c r="B1602" s="22" t="s">
        <v>3201</v>
      </c>
      <c r="C1602" s="17">
        <v>8</v>
      </c>
      <c r="D1602" s="1" t="s">
        <v>792</v>
      </c>
      <c r="E1602" s="1" t="s">
        <v>1999</v>
      </c>
      <c r="F1602" s="1" t="s">
        <v>5349</v>
      </c>
      <c r="G1602" s="1" t="s">
        <v>1492</v>
      </c>
      <c r="H1602" s="21">
        <v>0.83599999999569263</v>
      </c>
      <c r="I1602" s="21">
        <v>0</v>
      </c>
      <c r="J1602" s="1" t="s">
        <v>258</v>
      </c>
      <c r="K1602" s="1" t="s">
        <v>259</v>
      </c>
      <c r="L1602" s="1">
        <v>0</v>
      </c>
      <c r="M1602" s="1">
        <v>0</v>
      </c>
      <c r="N1602" s="1">
        <v>8</v>
      </c>
      <c r="O1602" s="1">
        <v>11</v>
      </c>
      <c r="P1602" s="1">
        <v>61</v>
      </c>
      <c r="Q1602" s="16">
        <v>162.1875</v>
      </c>
      <c r="R1602" s="21">
        <v>5.7860908966042395</v>
      </c>
      <c r="S1602" s="21">
        <v>15.259044475900119</v>
      </c>
      <c r="T1602" s="21">
        <v>9.4729535792958792</v>
      </c>
      <c r="U1602" s="21">
        <v>0.403823850471074</v>
      </c>
      <c r="V1602" s="21">
        <v>3.0984140482482192</v>
      </c>
      <c r="W1602" s="21">
        <v>2.6945901977771451</v>
      </c>
      <c r="X1602" s="13" t="s">
        <v>22</v>
      </c>
      <c r="Y16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2" s="1">
        <v>39.649963</v>
      </c>
      <c r="AA1602" s="1">
        <v>-84.110101999999998</v>
      </c>
      <c r="AB1602" s="1">
        <v>0</v>
      </c>
      <c r="AC1602" s="1">
        <v>0</v>
      </c>
    </row>
    <row r="1603" spans="1:29" x14ac:dyDescent="0.25">
      <c r="A1603" s="13">
        <v>353</v>
      </c>
      <c r="B1603" s="22" t="s">
        <v>4966</v>
      </c>
      <c r="C1603" s="17">
        <v>12</v>
      </c>
      <c r="D1603" s="1" t="s">
        <v>785</v>
      </c>
      <c r="E1603" s="1" t="s">
        <v>4099</v>
      </c>
      <c r="F1603" s="1" t="s">
        <v>4100</v>
      </c>
      <c r="G1603" s="1" t="s">
        <v>4410</v>
      </c>
      <c r="H1603" s="1">
        <v>11.8</v>
      </c>
      <c r="I1603" s="1">
        <v>12.3</v>
      </c>
      <c r="J1603" s="1" t="s">
        <v>3190</v>
      </c>
      <c r="K1603" s="1" t="s">
        <v>4982</v>
      </c>
      <c r="L1603" s="1">
        <v>1</v>
      </c>
      <c r="M1603" s="1">
        <v>0</v>
      </c>
      <c r="N1603" s="1">
        <v>9</v>
      </c>
      <c r="O1603" s="1">
        <v>14</v>
      </c>
      <c r="P1603" s="1">
        <v>35</v>
      </c>
      <c r="Q1603" s="16">
        <v>201.72356468023256</v>
      </c>
      <c r="R1603" s="21">
        <v>0.27356680066500377</v>
      </c>
      <c r="S1603" s="21">
        <v>22.086801489890373</v>
      </c>
      <c r="T1603" s="21">
        <v>21.813234689225368</v>
      </c>
      <c r="U1603" s="21">
        <v>1.5362267280034874E-2</v>
      </c>
      <c r="V1603" s="21">
        <v>3.0975580850620652</v>
      </c>
      <c r="W1603" s="21">
        <v>3.0821958177820301</v>
      </c>
      <c r="X1603" s="13" t="s">
        <v>2351</v>
      </c>
      <c r="Y16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3" s="1">
        <v>41.446519513799998</v>
      </c>
      <c r="AA1603" s="1">
        <v>-81.779718070300007</v>
      </c>
      <c r="AB1603" s="1">
        <v>41.453741009200002</v>
      </c>
      <c r="AC1603" s="1">
        <v>-81.779574580599999</v>
      </c>
    </row>
    <row r="1604" spans="1:29" x14ac:dyDescent="0.25">
      <c r="A1604" s="13">
        <v>153</v>
      </c>
      <c r="B1604" s="22" t="s">
        <v>3201</v>
      </c>
      <c r="C1604" s="17">
        <v>4</v>
      </c>
      <c r="D1604" s="1" t="s">
        <v>790</v>
      </c>
      <c r="E1604" s="1" t="s">
        <v>2000</v>
      </c>
      <c r="F1604" s="1" t="s">
        <v>5350</v>
      </c>
      <c r="G1604" s="1" t="s">
        <v>1493</v>
      </c>
      <c r="H1604" s="21">
        <v>1.9719999999942956</v>
      </c>
      <c r="I1604" s="21">
        <v>0</v>
      </c>
      <c r="J1604" s="1" t="s">
        <v>258</v>
      </c>
      <c r="K1604" s="1" t="s">
        <v>259</v>
      </c>
      <c r="L1604" s="1">
        <v>0</v>
      </c>
      <c r="M1604" s="1">
        <v>2</v>
      </c>
      <c r="N1604" s="1">
        <v>6</v>
      </c>
      <c r="O1604" s="1">
        <v>10</v>
      </c>
      <c r="P1604" s="1">
        <v>39</v>
      </c>
      <c r="Q1604" s="16">
        <v>214.00962936046511</v>
      </c>
      <c r="R1604" s="21">
        <v>6.8193391272088846</v>
      </c>
      <c r="S1604" s="21">
        <v>11.233874780572783</v>
      </c>
      <c r="T1604" s="21">
        <v>4.4145356533638989</v>
      </c>
      <c r="U1604" s="21">
        <v>0.47593648859434812</v>
      </c>
      <c r="V1604" s="21">
        <v>3.096682813693302</v>
      </c>
      <c r="W1604" s="21">
        <v>2.620746325098954</v>
      </c>
      <c r="X1604" s="13" t="s">
        <v>22</v>
      </c>
      <c r="Y16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4" s="1">
        <v>41.162270999999997</v>
      </c>
      <c r="AA1604" s="1">
        <v>-80.664811999999998</v>
      </c>
      <c r="AB1604" s="1">
        <v>0</v>
      </c>
      <c r="AC1604" s="1">
        <v>0</v>
      </c>
    </row>
    <row r="1605" spans="1:29" x14ac:dyDescent="0.25">
      <c r="A1605" s="13">
        <v>154</v>
      </c>
      <c r="B1605" s="22" t="s">
        <v>3201</v>
      </c>
      <c r="C1605" s="17">
        <v>8</v>
      </c>
      <c r="D1605" s="1" t="s">
        <v>1329</v>
      </c>
      <c r="E1605" s="1" t="s">
        <v>2001</v>
      </c>
      <c r="F1605" s="1" t="s">
        <v>3221</v>
      </c>
      <c r="G1605" s="1" t="s">
        <v>1494</v>
      </c>
      <c r="H1605" s="21">
        <v>1.9684294574003798</v>
      </c>
      <c r="I1605" s="21">
        <v>0</v>
      </c>
      <c r="J1605" s="1" t="s">
        <v>258</v>
      </c>
      <c r="K1605" s="1" t="s">
        <v>262</v>
      </c>
      <c r="L1605" s="1">
        <v>0</v>
      </c>
      <c r="M1605" s="1">
        <v>2</v>
      </c>
      <c r="N1605" s="1">
        <v>6</v>
      </c>
      <c r="O1605" s="1">
        <v>10</v>
      </c>
      <c r="P1605" s="1">
        <v>36</v>
      </c>
      <c r="Q1605" s="16">
        <v>211.00962936046511</v>
      </c>
      <c r="R1605" s="21">
        <v>8.0364719458948972</v>
      </c>
      <c r="S1605" s="21">
        <v>10.821688804991746</v>
      </c>
      <c r="T1605" s="21">
        <v>2.7852168590968489</v>
      </c>
      <c r="U1605" s="21">
        <v>0.56088283149832052</v>
      </c>
      <c r="V1605" s="21">
        <v>3.0934766865778824</v>
      </c>
      <c r="W1605" s="21">
        <v>2.5325938550795621</v>
      </c>
      <c r="X1605" s="13" t="s">
        <v>22</v>
      </c>
      <c r="Y16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5" s="1">
        <v>39.064523000000001</v>
      </c>
      <c r="AA1605" s="1">
        <v>-84.279295000000005</v>
      </c>
      <c r="AB1605" s="1">
        <v>0</v>
      </c>
      <c r="AC1605" s="1">
        <v>0</v>
      </c>
    </row>
    <row r="1606" spans="1:29" x14ac:dyDescent="0.25">
      <c r="A1606" s="13">
        <v>155</v>
      </c>
      <c r="B1606" s="22" t="s">
        <v>3201</v>
      </c>
      <c r="C1606" s="17">
        <v>2</v>
      </c>
      <c r="D1606" s="1" t="s">
        <v>786</v>
      </c>
      <c r="E1606" s="1" t="s">
        <v>2002</v>
      </c>
      <c r="F1606" s="1" t="s">
        <v>5351</v>
      </c>
      <c r="G1606" s="1" t="s">
        <v>1495</v>
      </c>
      <c r="H1606" s="21">
        <v>11.55800000000454</v>
      </c>
      <c r="I1606" s="21">
        <v>0</v>
      </c>
      <c r="J1606" s="1" t="s">
        <v>258</v>
      </c>
      <c r="K1606" s="1" t="s">
        <v>259</v>
      </c>
      <c r="L1606" s="1">
        <v>0</v>
      </c>
      <c r="M1606" s="1">
        <v>0</v>
      </c>
      <c r="N1606" s="1">
        <v>4</v>
      </c>
      <c r="O1606" s="1">
        <v>13</v>
      </c>
      <c r="P1606" s="1">
        <v>33</v>
      </c>
      <c r="Q1606" s="16">
        <v>116.875</v>
      </c>
      <c r="R1606" s="21">
        <v>9.2856827438890104</v>
      </c>
      <c r="S1606" s="21">
        <v>10.028092912589335</v>
      </c>
      <c r="T1606" s="21">
        <v>0.74241016870032439</v>
      </c>
      <c r="U1606" s="21">
        <v>0.64806796624829233</v>
      </c>
      <c r="V1606" s="21">
        <v>3.0925047696338659</v>
      </c>
      <c r="W1606" s="21">
        <v>2.4444368033855737</v>
      </c>
      <c r="X1606" s="13" t="s">
        <v>22</v>
      </c>
      <c r="Y16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6" s="1">
        <v>41.706271000000001</v>
      </c>
      <c r="AA1606" s="1">
        <v>-83.665304000000006</v>
      </c>
      <c r="AB1606" s="1">
        <v>0</v>
      </c>
      <c r="AC1606" s="1">
        <v>0</v>
      </c>
    </row>
    <row r="1607" spans="1:29" x14ac:dyDescent="0.25">
      <c r="A1607" s="13">
        <v>354</v>
      </c>
      <c r="B1607" s="22" t="s">
        <v>4966</v>
      </c>
      <c r="C1607" s="17">
        <v>8</v>
      </c>
      <c r="D1607" s="1" t="s">
        <v>787</v>
      </c>
      <c r="E1607" s="1" t="s">
        <v>3967</v>
      </c>
      <c r="F1607" s="1" t="s">
        <v>4087</v>
      </c>
      <c r="G1607" s="1" t="s">
        <v>4371</v>
      </c>
      <c r="H1607" s="1">
        <v>4.0999999999999996</v>
      </c>
      <c r="I1607" s="1">
        <v>4.5999999999999996</v>
      </c>
      <c r="J1607" s="1" t="s">
        <v>3190</v>
      </c>
      <c r="K1607" s="1" t="s">
        <v>4981</v>
      </c>
      <c r="L1607" s="1">
        <v>1</v>
      </c>
      <c r="M1607" s="1">
        <v>3</v>
      </c>
      <c r="N1607" s="1">
        <v>6</v>
      </c>
      <c r="O1607" s="1">
        <v>9</v>
      </c>
      <c r="P1607" s="1">
        <v>38</v>
      </c>
      <c r="Q1607" s="16">
        <v>299.92550872093022</v>
      </c>
      <c r="R1607" s="21">
        <v>0.33584054019171938</v>
      </c>
      <c r="S1607" s="21">
        <v>14.389200389473707</v>
      </c>
      <c r="T1607" s="21">
        <v>14.053359849281987</v>
      </c>
      <c r="U1607" s="21">
        <v>1.6743528660360819E-2</v>
      </c>
      <c r="V1607" s="21">
        <v>3.0892780958190369</v>
      </c>
      <c r="W1607" s="21">
        <v>3.0725345671586761</v>
      </c>
      <c r="X1607" s="13" t="s">
        <v>2351</v>
      </c>
      <c r="Y16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7" s="1">
        <v>39.1463087574</v>
      </c>
      <c r="AA1607" s="1">
        <v>-84.569533642400003</v>
      </c>
      <c r="AB1607" s="1">
        <v>39.144518096299997</v>
      </c>
      <c r="AC1607" s="1">
        <v>-84.560715190300002</v>
      </c>
    </row>
    <row r="1608" spans="1:29" x14ac:dyDescent="0.25">
      <c r="A1608" s="13">
        <v>156</v>
      </c>
      <c r="B1608" s="22" t="s">
        <v>3201</v>
      </c>
      <c r="C1608" s="17">
        <v>3</v>
      </c>
      <c r="D1608" s="1" t="s">
        <v>1330</v>
      </c>
      <c r="E1608" s="1" t="s">
        <v>2003</v>
      </c>
      <c r="F1608" s="1" t="s">
        <v>5274</v>
      </c>
      <c r="G1608" s="1" t="s">
        <v>1496</v>
      </c>
      <c r="H1608" s="21">
        <v>2.6769999999960419</v>
      </c>
      <c r="I1608" s="21">
        <v>0</v>
      </c>
      <c r="J1608" s="1" t="s">
        <v>258</v>
      </c>
      <c r="K1608" s="1" t="s">
        <v>259</v>
      </c>
      <c r="L1608" s="1">
        <v>0</v>
      </c>
      <c r="M1608" s="1">
        <v>0</v>
      </c>
      <c r="N1608" s="1">
        <v>8</v>
      </c>
      <c r="O1608" s="1">
        <v>9</v>
      </c>
      <c r="P1608" s="1">
        <v>61</v>
      </c>
      <c r="Q1608" s="16">
        <v>153.3125</v>
      </c>
      <c r="R1608" s="21">
        <v>11.134371948759888</v>
      </c>
      <c r="S1608" s="21">
        <v>15.28011311847729</v>
      </c>
      <c r="T1608" s="21">
        <v>4.145741169717402</v>
      </c>
      <c r="U1608" s="21">
        <v>0.77709200101992038</v>
      </c>
      <c r="V1608" s="21">
        <v>3.0877072132390042</v>
      </c>
      <c r="W1608" s="21">
        <v>2.3106152122190839</v>
      </c>
      <c r="X1608" s="13" t="s">
        <v>22</v>
      </c>
      <c r="Y16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8" s="1">
        <v>41.432645999999998</v>
      </c>
      <c r="AA1608" s="1">
        <v>-82.688242000000002</v>
      </c>
      <c r="AB1608" s="1">
        <v>0</v>
      </c>
      <c r="AC1608" s="1">
        <v>0</v>
      </c>
    </row>
    <row r="1609" spans="1:29" x14ac:dyDescent="0.25">
      <c r="A1609" s="13">
        <v>355</v>
      </c>
      <c r="B1609" s="22" t="s">
        <v>4966</v>
      </c>
      <c r="C1609" s="17">
        <v>12</v>
      </c>
      <c r="D1609" s="1" t="s">
        <v>785</v>
      </c>
      <c r="E1609" s="1" t="s">
        <v>4083</v>
      </c>
      <c r="F1609" s="1" t="s">
        <v>4084</v>
      </c>
      <c r="G1609" s="1" t="s">
        <v>4406</v>
      </c>
      <c r="H1609" s="1">
        <v>1.5</v>
      </c>
      <c r="I1609" s="1">
        <v>2</v>
      </c>
      <c r="J1609" s="1" t="s">
        <v>3190</v>
      </c>
      <c r="K1609" s="1" t="s">
        <v>4982</v>
      </c>
      <c r="L1609" s="1">
        <v>4</v>
      </c>
      <c r="M1609" s="1">
        <v>0</v>
      </c>
      <c r="N1609" s="1">
        <v>1</v>
      </c>
      <c r="O1609" s="1">
        <v>11</v>
      </c>
      <c r="P1609" s="1">
        <v>18</v>
      </c>
      <c r="Q1609" s="16">
        <v>256.06613372093022</v>
      </c>
      <c r="R1609" s="21">
        <v>0.50936225063385376</v>
      </c>
      <c r="S1609" s="21">
        <v>13.811053015477416</v>
      </c>
      <c r="T1609" s="21">
        <v>13.301690764843562</v>
      </c>
      <c r="U1609" s="21">
        <v>2.8560146756333671E-2</v>
      </c>
      <c r="V1609" s="21">
        <v>3.0869641524986724</v>
      </c>
      <c r="W1609" s="21">
        <v>3.0584040057423385</v>
      </c>
      <c r="X1609" s="13" t="s">
        <v>2351</v>
      </c>
      <c r="Y16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09" s="1">
        <v>41.469744831900002</v>
      </c>
      <c r="AA1609" s="1">
        <v>-81.6513150368</v>
      </c>
      <c r="AB1609" s="1">
        <v>41.476988167499997</v>
      </c>
      <c r="AC1609" s="1">
        <v>-81.651427438499994</v>
      </c>
    </row>
    <row r="1610" spans="1:29" x14ac:dyDescent="0.25">
      <c r="A1610" s="13">
        <v>356</v>
      </c>
      <c r="B1610" s="22" t="s">
        <v>4966</v>
      </c>
      <c r="C1610" s="17">
        <v>2</v>
      </c>
      <c r="D1610" s="1" t="s">
        <v>786</v>
      </c>
      <c r="E1610" s="1" t="s">
        <v>4204</v>
      </c>
      <c r="F1610" s="1" t="s">
        <v>4107</v>
      </c>
      <c r="G1610" s="1" t="s">
        <v>3713</v>
      </c>
      <c r="H1610" s="1">
        <v>27.8</v>
      </c>
      <c r="I1610" s="1">
        <v>28.3</v>
      </c>
      <c r="J1610" s="1" t="s">
        <v>3190</v>
      </c>
      <c r="K1610" s="1" t="s">
        <v>4982</v>
      </c>
      <c r="L1610" s="1">
        <v>0</v>
      </c>
      <c r="M1610" s="1">
        <v>3</v>
      </c>
      <c r="N1610" s="1">
        <v>6</v>
      </c>
      <c r="O1610" s="1">
        <v>9</v>
      </c>
      <c r="P1610" s="1">
        <v>28</v>
      </c>
      <c r="Q1610" s="16">
        <v>244.24881904069767</v>
      </c>
      <c r="R1610" s="21">
        <v>0.42070648934025484</v>
      </c>
      <c r="S1610" s="21">
        <v>18.076384531698995</v>
      </c>
      <c r="T1610" s="21">
        <v>17.65567804235874</v>
      </c>
      <c r="U1610" s="21">
        <v>2.3600183684799821E-2</v>
      </c>
      <c r="V1610" s="21">
        <v>3.0813359941235952</v>
      </c>
      <c r="W1610" s="21">
        <v>3.0577358104387953</v>
      </c>
      <c r="X1610" s="13" t="s">
        <v>2351</v>
      </c>
      <c r="Y16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0" s="1">
        <v>41.702985844700002</v>
      </c>
      <c r="AA1610" s="1">
        <v>-83.547039477300004</v>
      </c>
      <c r="AB1610" s="1">
        <v>41.709645720499999</v>
      </c>
      <c r="AC1610" s="1">
        <v>-83.544059182500007</v>
      </c>
    </row>
    <row r="1611" spans="1:29" x14ac:dyDescent="0.25">
      <c r="A1611" s="13">
        <v>357</v>
      </c>
      <c r="B1611" s="22" t="s">
        <v>4966</v>
      </c>
      <c r="C1611" s="17">
        <v>8</v>
      </c>
      <c r="D1611" s="1" t="s">
        <v>787</v>
      </c>
      <c r="E1611" s="1" t="s">
        <v>4242</v>
      </c>
      <c r="F1611" s="1" t="s">
        <v>3940</v>
      </c>
      <c r="G1611" s="1" t="s">
        <v>4363</v>
      </c>
      <c r="H1611" s="1">
        <v>1.9</v>
      </c>
      <c r="I1611" s="1">
        <v>2.4</v>
      </c>
      <c r="J1611" s="1" t="s">
        <v>3190</v>
      </c>
      <c r="K1611" s="1" t="s">
        <v>4982</v>
      </c>
      <c r="L1611" s="1">
        <v>0</v>
      </c>
      <c r="M1611" s="1">
        <v>2</v>
      </c>
      <c r="N1611" s="1">
        <v>12</v>
      </c>
      <c r="O1611" s="1">
        <v>9</v>
      </c>
      <c r="P1611" s="1">
        <v>51</v>
      </c>
      <c r="Q1611" s="16">
        <v>260.85337936046511</v>
      </c>
      <c r="R1611" s="21">
        <v>0.27766928127135609</v>
      </c>
      <c r="S1611" s="21">
        <v>29.914964499478916</v>
      </c>
      <c r="T1611" s="21">
        <v>29.637295218207559</v>
      </c>
      <c r="U1611" s="21">
        <v>1.559207802813092E-2</v>
      </c>
      <c r="V1611" s="21">
        <v>3.0769346970575517</v>
      </c>
      <c r="W1611" s="21">
        <v>3.0613426190294208</v>
      </c>
      <c r="X1611" s="13" t="s">
        <v>2351</v>
      </c>
      <c r="Y16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1" s="1">
        <v>39.1603286064</v>
      </c>
      <c r="AA1611" s="1">
        <v>-84.490944240499999</v>
      </c>
      <c r="AB1611" s="1">
        <v>39.155410994500002</v>
      </c>
      <c r="AC1611" s="1">
        <v>-84.485122895200007</v>
      </c>
    </row>
    <row r="1612" spans="1:29" x14ac:dyDescent="0.25">
      <c r="A1612" s="13">
        <v>78</v>
      </c>
      <c r="B1612" s="22" t="s">
        <v>4967</v>
      </c>
      <c r="C1612" s="17">
        <v>2</v>
      </c>
      <c r="D1612" s="1" t="s">
        <v>786</v>
      </c>
      <c r="E1612" s="1" t="s">
        <v>3285</v>
      </c>
      <c r="F1612" s="1" t="s">
        <v>4093</v>
      </c>
      <c r="G1612" s="1" t="s">
        <v>3725</v>
      </c>
      <c r="H1612" s="1">
        <v>8.6999999999999993</v>
      </c>
      <c r="I1612" s="1">
        <v>9.1999999999999993</v>
      </c>
      <c r="J1612" s="1" t="s">
        <v>3190</v>
      </c>
      <c r="K1612" s="1" t="s">
        <v>4984</v>
      </c>
      <c r="L1612" s="1">
        <v>0</v>
      </c>
      <c r="M1612" s="1">
        <v>0</v>
      </c>
      <c r="N1612" s="1">
        <v>8</v>
      </c>
      <c r="O1612" s="1">
        <v>4</v>
      </c>
      <c r="P1612" s="1">
        <v>21</v>
      </c>
      <c r="Q1612" s="16">
        <v>91.125</v>
      </c>
      <c r="R1612" s="21">
        <v>0.47450517847138218</v>
      </c>
      <c r="S1612" s="21">
        <v>14.062299050976861</v>
      </c>
      <c r="T1612" s="21">
        <v>13.587793872505479</v>
      </c>
      <c r="U1612" s="21">
        <v>3.5458570786222429E-2</v>
      </c>
      <c r="V1612" s="21">
        <v>3.0763482378936802</v>
      </c>
      <c r="W1612" s="21">
        <v>3.0408896671074577</v>
      </c>
      <c r="X1612" s="13" t="s">
        <v>2351</v>
      </c>
      <c r="Y16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2" s="1">
        <v>41.673966050899999</v>
      </c>
      <c r="AA1612" s="1">
        <v>-83.710814891400005</v>
      </c>
      <c r="AB1612" s="1">
        <v>41.675270267800002</v>
      </c>
      <c r="AC1612" s="1">
        <v>-83.701382748</v>
      </c>
    </row>
    <row r="1613" spans="1:29" x14ac:dyDescent="0.25">
      <c r="A1613" s="13">
        <v>157</v>
      </c>
      <c r="B1613" s="22" t="s">
        <v>3201</v>
      </c>
      <c r="C1613" s="17">
        <v>5</v>
      </c>
      <c r="D1613" s="1" t="s">
        <v>1333</v>
      </c>
      <c r="E1613" s="1" t="s">
        <v>2004</v>
      </c>
      <c r="F1613" s="1" t="s">
        <v>5352</v>
      </c>
      <c r="G1613" s="1" t="s">
        <v>1497</v>
      </c>
      <c r="H1613" s="21">
        <v>1.7810000000026776</v>
      </c>
      <c r="I1613" s="21">
        <v>0</v>
      </c>
      <c r="J1613" s="1" t="s">
        <v>258</v>
      </c>
      <c r="K1613" s="1" t="s">
        <v>259</v>
      </c>
      <c r="L1613" s="1">
        <v>0</v>
      </c>
      <c r="M1613" s="1">
        <v>0</v>
      </c>
      <c r="N1613" s="1">
        <v>8</v>
      </c>
      <c r="O1613" s="1">
        <v>8</v>
      </c>
      <c r="P1613" s="1">
        <v>72</v>
      </c>
      <c r="Q1613" s="16">
        <v>159.875</v>
      </c>
      <c r="R1613" s="21">
        <v>7.9074586231065638</v>
      </c>
      <c r="S1613" s="21">
        <v>19.17748864061301</v>
      </c>
      <c r="T1613" s="21">
        <v>11.270030017506446</v>
      </c>
      <c r="U1613" s="21">
        <v>0.5518787114971937</v>
      </c>
      <c r="V1613" s="21">
        <v>3.0753255323385784</v>
      </c>
      <c r="W1613" s="21">
        <v>2.5234468208413849</v>
      </c>
      <c r="X1613" s="13" t="s">
        <v>22</v>
      </c>
      <c r="Y16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3" s="1">
        <v>39.979534000000001</v>
      </c>
      <c r="AA1613" s="1">
        <v>-82.017037000000002</v>
      </c>
      <c r="AB1613" s="1">
        <v>0</v>
      </c>
      <c r="AC1613" s="1">
        <v>0</v>
      </c>
    </row>
    <row r="1614" spans="1:29" x14ac:dyDescent="0.25">
      <c r="A1614" s="13">
        <v>358</v>
      </c>
      <c r="B1614" s="22" t="s">
        <v>4966</v>
      </c>
      <c r="C1614" s="17">
        <v>12</v>
      </c>
      <c r="D1614" s="1" t="s">
        <v>785</v>
      </c>
      <c r="E1614" s="1" t="s">
        <v>4243</v>
      </c>
      <c r="F1614" s="1" t="s">
        <v>4169</v>
      </c>
      <c r="G1614" s="1" t="s">
        <v>4433</v>
      </c>
      <c r="H1614" s="1">
        <v>6.9</v>
      </c>
      <c r="I1614" s="1">
        <v>7.4</v>
      </c>
      <c r="J1614" s="1" t="s">
        <v>3190</v>
      </c>
      <c r="K1614" s="1" t="s">
        <v>4982</v>
      </c>
      <c r="L1614" s="1">
        <v>0</v>
      </c>
      <c r="M1614" s="1">
        <v>3</v>
      </c>
      <c r="N1614" s="1">
        <v>7</v>
      </c>
      <c r="O1614" s="1">
        <v>9</v>
      </c>
      <c r="P1614" s="1">
        <v>38</v>
      </c>
      <c r="Q1614" s="16">
        <v>260.79569404069764</v>
      </c>
      <c r="R1614" s="21">
        <v>0.39441065879659926</v>
      </c>
      <c r="S1614" s="21">
        <v>21.321484139159974</v>
      </c>
      <c r="T1614" s="21">
        <v>20.927073480363376</v>
      </c>
      <c r="U1614" s="21">
        <v>2.2128560417924957E-2</v>
      </c>
      <c r="V1614" s="21">
        <v>3.0693412534065851</v>
      </c>
      <c r="W1614" s="21">
        <v>3.0472126929886603</v>
      </c>
      <c r="X1614" s="13" t="s">
        <v>2351</v>
      </c>
      <c r="Y16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4" s="1">
        <v>41.418433647299999</v>
      </c>
      <c r="AA1614" s="1">
        <v>-81.784649134899993</v>
      </c>
      <c r="AB1614" s="1">
        <v>41.4184256586</v>
      </c>
      <c r="AC1614" s="1">
        <v>-81.775037253899995</v>
      </c>
    </row>
    <row r="1615" spans="1:29" x14ac:dyDescent="0.25">
      <c r="A1615" s="13">
        <v>359</v>
      </c>
      <c r="B1615" s="22" t="s">
        <v>4966</v>
      </c>
      <c r="C1615" s="17">
        <v>2</v>
      </c>
      <c r="D1615" s="1" t="s">
        <v>786</v>
      </c>
      <c r="E1615" s="1" t="s">
        <v>4194</v>
      </c>
      <c r="F1615" s="1" t="s">
        <v>4063</v>
      </c>
      <c r="G1615" s="1" t="s">
        <v>4400</v>
      </c>
      <c r="H1615" s="1">
        <v>4.9000000000000004</v>
      </c>
      <c r="I1615" s="1">
        <v>5.4</v>
      </c>
      <c r="J1615" s="1" t="s">
        <v>3190</v>
      </c>
      <c r="K1615" s="1" t="s">
        <v>4982</v>
      </c>
      <c r="L1615" s="1">
        <v>1</v>
      </c>
      <c r="M1615" s="1">
        <v>1</v>
      </c>
      <c r="N1615" s="1">
        <v>8</v>
      </c>
      <c r="O1615" s="1">
        <v>6</v>
      </c>
      <c r="P1615" s="1">
        <v>31</v>
      </c>
      <c r="Q1615" s="16">
        <v>201.35337936046511</v>
      </c>
      <c r="R1615" s="21">
        <v>0.52707462917216086</v>
      </c>
      <c r="S1615" s="21">
        <v>18.180679451235495</v>
      </c>
      <c r="T1615" s="21">
        <v>17.653604822063333</v>
      </c>
      <c r="U1615" s="21">
        <v>2.9550823886523025E-2</v>
      </c>
      <c r="V1615" s="21">
        <v>3.0691317374647245</v>
      </c>
      <c r="W1615" s="21">
        <v>3.0395809135782015</v>
      </c>
      <c r="X1615" s="13" t="s">
        <v>2351</v>
      </c>
      <c r="Y16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5" s="1">
        <v>41.721191737300003</v>
      </c>
      <c r="AA1615" s="1">
        <v>-83.600836349299996</v>
      </c>
      <c r="AB1615" s="1">
        <v>41.721224987799999</v>
      </c>
      <c r="AC1615" s="1">
        <v>-83.591178037999995</v>
      </c>
    </row>
    <row r="1616" spans="1:29" x14ac:dyDescent="0.25">
      <c r="A1616" s="13">
        <v>158</v>
      </c>
      <c r="B1616" s="22" t="s">
        <v>3201</v>
      </c>
      <c r="C1616" s="17">
        <v>8</v>
      </c>
      <c r="D1616" s="1" t="s">
        <v>787</v>
      </c>
      <c r="E1616" s="1" t="s">
        <v>2005</v>
      </c>
      <c r="F1616" s="1" t="s">
        <v>5307</v>
      </c>
      <c r="G1616" s="1" t="s">
        <v>1498</v>
      </c>
      <c r="H1616" s="21">
        <v>6.5029999999969732</v>
      </c>
      <c r="I1616" s="21">
        <v>0</v>
      </c>
      <c r="J1616" s="1" t="s">
        <v>258</v>
      </c>
      <c r="K1616" s="1" t="s">
        <v>262</v>
      </c>
      <c r="L1616" s="1">
        <v>0</v>
      </c>
      <c r="M1616" s="1">
        <v>1</v>
      </c>
      <c r="N1616" s="1">
        <v>5</v>
      </c>
      <c r="O1616" s="1">
        <v>12</v>
      </c>
      <c r="P1616" s="1">
        <v>41</v>
      </c>
      <c r="Q1616" s="16">
        <v>172.66106468023256</v>
      </c>
      <c r="R1616" s="21">
        <v>6.9132606881608929</v>
      </c>
      <c r="S1616" s="21">
        <v>12.061401332090909</v>
      </c>
      <c r="T1616" s="21">
        <v>5.1481406439300166</v>
      </c>
      <c r="U1616" s="21">
        <v>0.4824914783212037</v>
      </c>
      <c r="V1616" s="21">
        <v>3.0627293530286019</v>
      </c>
      <c r="W1616" s="21">
        <v>2.5802378747073984</v>
      </c>
      <c r="X1616" s="13" t="s">
        <v>22</v>
      </c>
      <c r="Y16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6" s="1">
        <v>39.073028000000001</v>
      </c>
      <c r="AA1616" s="1">
        <v>-84.332228000000001</v>
      </c>
      <c r="AB1616" s="1">
        <v>0</v>
      </c>
      <c r="AC1616" s="1">
        <v>0</v>
      </c>
    </row>
    <row r="1617" spans="1:29" x14ac:dyDescent="0.25">
      <c r="A1617" s="13">
        <v>159</v>
      </c>
      <c r="B1617" s="22" t="s">
        <v>3201</v>
      </c>
      <c r="C1617" s="17">
        <v>8</v>
      </c>
      <c r="D1617" s="1" t="s">
        <v>787</v>
      </c>
      <c r="E1617" s="1" t="s">
        <v>2006</v>
      </c>
      <c r="F1617" s="1" t="s">
        <v>5353</v>
      </c>
      <c r="G1617" s="1" t="s">
        <v>1499</v>
      </c>
      <c r="H1617" s="21">
        <v>3.4660000000003492</v>
      </c>
      <c r="I1617" s="21">
        <v>0</v>
      </c>
      <c r="J1617" s="1" t="s">
        <v>258</v>
      </c>
      <c r="K1617" s="1" t="s">
        <v>259</v>
      </c>
      <c r="L1617" s="1">
        <v>0</v>
      </c>
      <c r="M1617" s="1">
        <v>0</v>
      </c>
      <c r="N1617" s="1">
        <v>8</v>
      </c>
      <c r="O1617" s="1">
        <v>9</v>
      </c>
      <c r="P1617" s="1">
        <v>71</v>
      </c>
      <c r="Q1617" s="16">
        <v>163.3125</v>
      </c>
      <c r="R1617" s="21">
        <v>9.4893012973224984</v>
      </c>
      <c r="S1617" s="21">
        <v>17.381135433507168</v>
      </c>
      <c r="T1617" s="21">
        <v>7.89183413618467</v>
      </c>
      <c r="U1617" s="21">
        <v>0.66227894733106762</v>
      </c>
      <c r="V1617" s="21">
        <v>3.0612996712058935</v>
      </c>
      <c r="W1617" s="21">
        <v>2.399020723874826</v>
      </c>
      <c r="X1617" s="13" t="s">
        <v>22</v>
      </c>
      <c r="Y16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7" s="1">
        <v>39.257809999999999</v>
      </c>
      <c r="AA1617" s="1">
        <v>-84.573633000000001</v>
      </c>
      <c r="AB1617" s="1">
        <v>0</v>
      </c>
      <c r="AC1617" s="1">
        <v>0</v>
      </c>
    </row>
    <row r="1618" spans="1:29" x14ac:dyDescent="0.25">
      <c r="A1618" s="13">
        <v>360</v>
      </c>
      <c r="B1618" s="22" t="s">
        <v>4966</v>
      </c>
      <c r="C1618" s="17">
        <v>6</v>
      </c>
      <c r="D1618" s="1" t="s">
        <v>784</v>
      </c>
      <c r="E1618" s="1" t="s">
        <v>4066</v>
      </c>
      <c r="F1618" s="1" t="s">
        <v>4067</v>
      </c>
      <c r="G1618" s="1" t="s">
        <v>4402</v>
      </c>
      <c r="H1618" s="1">
        <v>4.0999999999999996</v>
      </c>
      <c r="I1618" s="1">
        <v>4.5999999999999996</v>
      </c>
      <c r="J1618" s="1" t="s">
        <v>3190</v>
      </c>
      <c r="K1618" s="1" t="s">
        <v>4982</v>
      </c>
      <c r="L1618" s="1">
        <v>0</v>
      </c>
      <c r="M1618" s="1">
        <v>2</v>
      </c>
      <c r="N1618" s="1">
        <v>7</v>
      </c>
      <c r="O1618" s="1">
        <v>4</v>
      </c>
      <c r="P1618" s="1">
        <v>17</v>
      </c>
      <c r="Q1618" s="16">
        <v>171.93150436046511</v>
      </c>
      <c r="R1618" s="21">
        <v>0.60027852179745189</v>
      </c>
      <c r="S1618" s="21">
        <v>11.779123135581207</v>
      </c>
      <c r="T1618" s="21">
        <v>11.178844613783754</v>
      </c>
      <c r="U1618" s="21">
        <v>3.3683406977386254E-2</v>
      </c>
      <c r="V1618" s="21">
        <v>3.0604796649257993</v>
      </c>
      <c r="W1618" s="21">
        <v>3.0267962579484129</v>
      </c>
      <c r="X1618" s="13" t="s">
        <v>2351</v>
      </c>
      <c r="Y16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8" s="1">
        <v>40.078370295100001</v>
      </c>
      <c r="AA1618" s="1">
        <v>-82.951573168300001</v>
      </c>
      <c r="AB1618" s="1">
        <v>40.085572232700002</v>
      </c>
      <c r="AC1618" s="1">
        <v>-82.950946321200007</v>
      </c>
    </row>
    <row r="1619" spans="1:29" x14ac:dyDescent="0.25">
      <c r="A1619" s="13">
        <v>79</v>
      </c>
      <c r="B1619" s="22" t="s">
        <v>4967</v>
      </c>
      <c r="C1619" s="17">
        <v>8</v>
      </c>
      <c r="D1619" s="1" t="s">
        <v>787</v>
      </c>
      <c r="E1619" s="1" t="s">
        <v>3959</v>
      </c>
      <c r="F1619" s="1" t="s">
        <v>3960</v>
      </c>
      <c r="G1619" s="1" t="s">
        <v>4368</v>
      </c>
      <c r="H1619" s="1">
        <v>9</v>
      </c>
      <c r="I1619" s="1">
        <v>9.5</v>
      </c>
      <c r="J1619" s="1" t="s">
        <v>3190</v>
      </c>
      <c r="K1619" s="1" t="s">
        <v>4975</v>
      </c>
      <c r="L1619" s="1">
        <v>0</v>
      </c>
      <c r="M1619" s="1">
        <v>1</v>
      </c>
      <c r="N1619" s="1">
        <v>7</v>
      </c>
      <c r="O1619" s="1">
        <v>6</v>
      </c>
      <c r="P1619" s="1">
        <v>70</v>
      </c>
      <c r="Q1619" s="16">
        <v>188.12981468023256</v>
      </c>
      <c r="R1619" s="21">
        <v>0.77372795029380581</v>
      </c>
      <c r="S1619" s="21">
        <v>33.754370535547054</v>
      </c>
      <c r="T1619" s="21">
        <v>32.98064258525325</v>
      </c>
      <c r="U1619" s="21">
        <v>5.9226533613275623E-2</v>
      </c>
      <c r="V1619" s="21">
        <v>3.0577900036836438</v>
      </c>
      <c r="W1619" s="21">
        <v>2.9985634700703683</v>
      </c>
      <c r="X1619" s="13" t="s">
        <v>22</v>
      </c>
      <c r="Y16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19" s="1">
        <v>39.144692536400001</v>
      </c>
      <c r="AA1619" s="1">
        <v>-84.623353664000007</v>
      </c>
      <c r="AB1619" s="1">
        <v>39.139686359400002</v>
      </c>
      <c r="AC1619" s="1">
        <v>-84.616776384600001</v>
      </c>
    </row>
    <row r="1620" spans="1:29" x14ac:dyDescent="0.25">
      <c r="A1620" s="13">
        <v>80</v>
      </c>
      <c r="B1620" s="22" t="s">
        <v>4967</v>
      </c>
      <c r="C1620" s="17">
        <v>8</v>
      </c>
      <c r="D1620" s="1" t="s">
        <v>787</v>
      </c>
      <c r="E1620" s="1" t="s">
        <v>4609</v>
      </c>
      <c r="F1620" s="1" t="s">
        <v>4610</v>
      </c>
      <c r="G1620" s="1" t="s">
        <v>4878</v>
      </c>
      <c r="H1620" s="1">
        <v>2.2000000000000002</v>
      </c>
      <c r="I1620" s="1">
        <v>2.7</v>
      </c>
      <c r="J1620" s="1" t="s">
        <v>3190</v>
      </c>
      <c r="K1620" s="1" t="s">
        <v>4975</v>
      </c>
      <c r="L1620" s="1">
        <v>0</v>
      </c>
      <c r="M1620" s="1">
        <v>0</v>
      </c>
      <c r="N1620" s="1">
        <v>8</v>
      </c>
      <c r="O1620" s="1">
        <v>7</v>
      </c>
      <c r="P1620" s="1">
        <v>61</v>
      </c>
      <c r="Q1620" s="16">
        <v>144.4375</v>
      </c>
      <c r="R1620" s="21">
        <v>0.71082472984124545</v>
      </c>
      <c r="S1620" s="21">
        <v>28.900561562768306</v>
      </c>
      <c r="T1620" s="21">
        <v>28.189736832927061</v>
      </c>
      <c r="U1620" s="21">
        <v>5.4443985477174855E-2</v>
      </c>
      <c r="V1620" s="21">
        <v>3.0574695401505352</v>
      </c>
      <c r="W1620" s="21">
        <v>3.0030255546733602</v>
      </c>
      <c r="X1620" s="13" t="s">
        <v>2351</v>
      </c>
      <c r="Y16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0" s="1">
        <v>39.296133684700003</v>
      </c>
      <c r="AA1620" s="1">
        <v>-84.466122966399993</v>
      </c>
      <c r="AB1620" s="1">
        <v>0</v>
      </c>
      <c r="AC1620" s="1">
        <v>0</v>
      </c>
    </row>
    <row r="1621" spans="1:29" x14ac:dyDescent="0.25">
      <c r="A1621" s="13">
        <v>160</v>
      </c>
      <c r="B1621" s="22" t="s">
        <v>3201</v>
      </c>
      <c r="C1621" s="17">
        <v>8</v>
      </c>
      <c r="D1621" s="1" t="s">
        <v>806</v>
      </c>
      <c r="E1621" s="1" t="s">
        <v>2007</v>
      </c>
      <c r="F1621" s="1" t="s">
        <v>5354</v>
      </c>
      <c r="G1621" s="1" t="s">
        <v>1500</v>
      </c>
      <c r="H1621" s="21">
        <v>2.1089999999967404</v>
      </c>
      <c r="I1621" s="21">
        <v>0</v>
      </c>
      <c r="J1621" s="1" t="s">
        <v>258</v>
      </c>
      <c r="K1621" s="1" t="s">
        <v>259</v>
      </c>
      <c r="L1621" s="1">
        <v>0</v>
      </c>
      <c r="M1621" s="1">
        <v>1</v>
      </c>
      <c r="N1621" s="1">
        <v>6</v>
      </c>
      <c r="O1621" s="1">
        <v>9</v>
      </c>
      <c r="P1621" s="1">
        <v>59</v>
      </c>
      <c r="Q1621" s="16">
        <v>183.89543968023256</v>
      </c>
      <c r="R1621" s="21">
        <v>8.8427513881053397</v>
      </c>
      <c r="S1621" s="21">
        <v>15.965702550729448</v>
      </c>
      <c r="T1621" s="21">
        <v>7.1229511626241084</v>
      </c>
      <c r="U1621" s="21">
        <v>0.61715482492659124</v>
      </c>
      <c r="V1621" s="21">
        <v>3.0571556629886332</v>
      </c>
      <c r="W1621" s="21">
        <v>2.4400008380620419</v>
      </c>
      <c r="X1621" s="13" t="s">
        <v>22</v>
      </c>
      <c r="Y16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1" s="1">
        <v>39.322665999999998</v>
      </c>
      <c r="AA1621" s="1">
        <v>-84.312556000000001</v>
      </c>
      <c r="AB1621" s="1">
        <v>0</v>
      </c>
      <c r="AC1621" s="1">
        <v>0</v>
      </c>
    </row>
    <row r="1622" spans="1:29" x14ac:dyDescent="0.25">
      <c r="A1622" s="13">
        <v>361</v>
      </c>
      <c r="B1622" s="22" t="s">
        <v>4966</v>
      </c>
      <c r="C1622" s="17">
        <v>12</v>
      </c>
      <c r="D1622" s="1" t="s">
        <v>785</v>
      </c>
      <c r="E1622" s="1" t="s">
        <v>4028</v>
      </c>
      <c r="F1622" s="1" t="s">
        <v>4029</v>
      </c>
      <c r="G1622" s="1" t="s">
        <v>4388</v>
      </c>
      <c r="H1622" s="1">
        <v>7.5</v>
      </c>
      <c r="I1622" s="1">
        <v>8</v>
      </c>
      <c r="J1622" s="1" t="s">
        <v>3190</v>
      </c>
      <c r="K1622" s="1" t="s">
        <v>4982</v>
      </c>
      <c r="L1622" s="1">
        <v>0</v>
      </c>
      <c r="M1622" s="1">
        <v>4</v>
      </c>
      <c r="N1622" s="1">
        <v>2</v>
      </c>
      <c r="O1622" s="1">
        <v>7</v>
      </c>
      <c r="P1622" s="1">
        <v>28</v>
      </c>
      <c r="Q1622" s="16">
        <v>254.86300872093022</v>
      </c>
      <c r="R1622" s="21">
        <v>0.63370024062329711</v>
      </c>
      <c r="S1622" s="21">
        <v>15.867188129345024</v>
      </c>
      <c r="T1622" s="21">
        <v>15.233487888721728</v>
      </c>
      <c r="U1622" s="21">
        <v>3.5522519246062215E-2</v>
      </c>
      <c r="V1622" s="21">
        <v>3.0569580741554137</v>
      </c>
      <c r="W1622" s="21">
        <v>3.0214355549093512</v>
      </c>
      <c r="X1622" s="13" t="s">
        <v>2351</v>
      </c>
      <c r="Y16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2" s="1">
        <v>41.532579541300002</v>
      </c>
      <c r="AA1622" s="1">
        <v>-81.630131956599996</v>
      </c>
      <c r="AB1622" s="1">
        <v>41.5394480824</v>
      </c>
      <c r="AC1622" s="1">
        <v>-81.631466241400005</v>
      </c>
    </row>
    <row r="1623" spans="1:29" x14ac:dyDescent="0.25">
      <c r="A1623" s="13">
        <v>161</v>
      </c>
      <c r="B1623" s="22" t="s">
        <v>3201</v>
      </c>
      <c r="C1623" s="17">
        <v>8</v>
      </c>
      <c r="D1623" s="1" t="s">
        <v>1329</v>
      </c>
      <c r="E1623" s="1" t="s">
        <v>2008</v>
      </c>
      <c r="F1623" s="1" t="s">
        <v>5291</v>
      </c>
      <c r="G1623" s="1" t="s">
        <v>1501</v>
      </c>
      <c r="H1623" s="21">
        <v>3.837875626208656</v>
      </c>
      <c r="I1623" s="21">
        <v>0</v>
      </c>
      <c r="J1623" s="1" t="s">
        <v>258</v>
      </c>
      <c r="K1623" s="1" t="s">
        <v>259</v>
      </c>
      <c r="L1623" s="1">
        <v>0</v>
      </c>
      <c r="M1623" s="1">
        <v>0</v>
      </c>
      <c r="N1623" s="1">
        <v>8</v>
      </c>
      <c r="O1623" s="1">
        <v>8</v>
      </c>
      <c r="P1623" s="1">
        <v>43</v>
      </c>
      <c r="Q1623" s="16">
        <v>130.875</v>
      </c>
      <c r="R1623" s="21">
        <v>14.284681238588201</v>
      </c>
      <c r="S1623" s="21">
        <v>11.880360143754208</v>
      </c>
      <c r="T1623" s="21">
        <v>-2.4043210948339926</v>
      </c>
      <c r="U1623" s="21">
        <v>0.9969589285062963</v>
      </c>
      <c r="V1623" s="21">
        <v>3.0466755925371425</v>
      </c>
      <c r="W1623" s="21">
        <v>2.0497166640308464</v>
      </c>
      <c r="X1623" s="13" t="s">
        <v>22</v>
      </c>
      <c r="Y16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3" s="1">
        <v>39.193894</v>
      </c>
      <c r="AA1623" s="1">
        <v>-84.240059000000002</v>
      </c>
      <c r="AB1623" s="1">
        <v>0</v>
      </c>
      <c r="AC1623" s="1">
        <v>0</v>
      </c>
    </row>
    <row r="1624" spans="1:29" x14ac:dyDescent="0.25">
      <c r="A1624" s="13">
        <v>162</v>
      </c>
      <c r="B1624" s="22" t="s">
        <v>3201</v>
      </c>
      <c r="C1624" s="17">
        <v>1</v>
      </c>
      <c r="D1624" s="1" t="s">
        <v>803</v>
      </c>
      <c r="E1624" s="1" t="s">
        <v>2009</v>
      </c>
      <c r="F1624" s="1" t="s">
        <v>5271</v>
      </c>
      <c r="G1624" s="1" t="s">
        <v>1502</v>
      </c>
      <c r="H1624" s="21">
        <v>10.979999999995925</v>
      </c>
      <c r="I1624" s="21">
        <v>0</v>
      </c>
      <c r="J1624" s="1" t="s">
        <v>258</v>
      </c>
      <c r="K1624" s="1" t="s">
        <v>261</v>
      </c>
      <c r="L1624" s="1">
        <v>0</v>
      </c>
      <c r="M1624" s="1">
        <v>1</v>
      </c>
      <c r="N1624" s="1">
        <v>7</v>
      </c>
      <c r="O1624" s="1">
        <v>10</v>
      </c>
      <c r="P1624" s="1">
        <v>26</v>
      </c>
      <c r="Q1624" s="16">
        <v>161.87981468023256</v>
      </c>
      <c r="R1624" s="21">
        <v>5.0144994151793654</v>
      </c>
      <c r="S1624" s="21">
        <v>8.8861173337256556</v>
      </c>
      <c r="T1624" s="21">
        <v>3.8716179185462902</v>
      </c>
      <c r="U1624" s="21">
        <v>0.35829048557367488</v>
      </c>
      <c r="V1624" s="21">
        <v>3.0458329826000252</v>
      </c>
      <c r="W1624" s="21">
        <v>2.6875424970263504</v>
      </c>
      <c r="X1624" s="13" t="s">
        <v>22</v>
      </c>
      <c r="Y16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4" s="1">
        <v>40.753020999999997</v>
      </c>
      <c r="AA1624" s="1">
        <v>-84.127808999999999</v>
      </c>
      <c r="AB1624" s="1">
        <v>0</v>
      </c>
      <c r="AC1624" s="1">
        <v>0</v>
      </c>
    </row>
    <row r="1625" spans="1:29" x14ac:dyDescent="0.25">
      <c r="A1625" s="13">
        <v>362</v>
      </c>
      <c r="B1625" s="22" t="s">
        <v>4966</v>
      </c>
      <c r="C1625" s="17">
        <v>2</v>
      </c>
      <c r="D1625" s="1" t="s">
        <v>786</v>
      </c>
      <c r="E1625" s="1" t="s">
        <v>4244</v>
      </c>
      <c r="F1625" s="1" t="s">
        <v>4245</v>
      </c>
      <c r="G1625" s="1" t="s">
        <v>4457</v>
      </c>
      <c r="H1625" s="1">
        <v>1.7</v>
      </c>
      <c r="I1625" s="1">
        <v>2.2000000000000002</v>
      </c>
      <c r="J1625" s="1" t="s">
        <v>3190</v>
      </c>
      <c r="K1625" s="1" t="s">
        <v>4983</v>
      </c>
      <c r="L1625" s="1">
        <v>0</v>
      </c>
      <c r="M1625" s="1">
        <v>0</v>
      </c>
      <c r="N1625" s="1">
        <v>12</v>
      </c>
      <c r="O1625" s="1">
        <v>4</v>
      </c>
      <c r="P1625" s="1">
        <v>48</v>
      </c>
      <c r="Q1625" s="16">
        <v>144.3125</v>
      </c>
      <c r="R1625" s="21">
        <v>0.54951413672333826</v>
      </c>
      <c r="S1625" s="21">
        <v>24.858277862195788</v>
      </c>
      <c r="T1625" s="21">
        <v>24.308763725472449</v>
      </c>
      <c r="U1625" s="21">
        <v>3.0341463744990298E-2</v>
      </c>
      <c r="V1625" s="21">
        <v>3.0447727581518818</v>
      </c>
      <c r="W1625" s="21">
        <v>3.0144312944068914</v>
      </c>
      <c r="X1625" s="13" t="s">
        <v>2351</v>
      </c>
      <c r="Y16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5" s="1">
        <v>41.717238458499999</v>
      </c>
      <c r="AA1625" s="1">
        <v>-83.566414106899998</v>
      </c>
      <c r="AB1625" s="1">
        <v>41.724481917600002</v>
      </c>
      <c r="AC1625" s="1">
        <v>-83.566675515699998</v>
      </c>
    </row>
    <row r="1626" spans="1:29" x14ac:dyDescent="0.25">
      <c r="A1626" s="13">
        <v>363</v>
      </c>
      <c r="B1626" s="22" t="s">
        <v>4966</v>
      </c>
      <c r="C1626" s="17">
        <v>12</v>
      </c>
      <c r="D1626" s="1" t="s">
        <v>785</v>
      </c>
      <c r="E1626" s="1" t="s">
        <v>4032</v>
      </c>
      <c r="F1626" s="1" t="s">
        <v>4033</v>
      </c>
      <c r="G1626" s="1" t="s">
        <v>3760</v>
      </c>
      <c r="H1626" s="1">
        <v>19.899999999999999</v>
      </c>
      <c r="I1626" s="1">
        <v>20.399999999999999</v>
      </c>
      <c r="J1626" s="1" t="s">
        <v>3190</v>
      </c>
      <c r="K1626" s="1" t="s">
        <v>4982</v>
      </c>
      <c r="L1626" s="1">
        <v>2</v>
      </c>
      <c r="M1626" s="1">
        <v>2</v>
      </c>
      <c r="N1626" s="1">
        <v>8</v>
      </c>
      <c r="O1626" s="1">
        <v>8</v>
      </c>
      <c r="P1626" s="1">
        <v>36</v>
      </c>
      <c r="Q1626" s="16">
        <v>306.58175872093022</v>
      </c>
      <c r="R1626" s="21">
        <v>0.35401571811209159</v>
      </c>
      <c r="S1626" s="21">
        <v>20.986954879653634</v>
      </c>
      <c r="T1626" s="21">
        <v>20.632939161541543</v>
      </c>
      <c r="U1626" s="21">
        <v>1.9867420437983008E-2</v>
      </c>
      <c r="V1626" s="21">
        <v>3.035821894758671</v>
      </c>
      <c r="W1626" s="21">
        <v>3.0159544743206879</v>
      </c>
      <c r="X1626" s="13" t="s">
        <v>2351</v>
      </c>
      <c r="Y16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6" s="1">
        <v>41.521621680499997</v>
      </c>
      <c r="AA1626" s="1">
        <v>-81.616164974</v>
      </c>
      <c r="AB1626" s="1">
        <v>41.522627816700002</v>
      </c>
      <c r="AC1626" s="1">
        <v>-81.606610822299999</v>
      </c>
    </row>
    <row r="1627" spans="1:29" x14ac:dyDescent="0.25">
      <c r="A1627" s="13">
        <v>364</v>
      </c>
      <c r="B1627" s="22" t="s">
        <v>4966</v>
      </c>
      <c r="C1627" s="17">
        <v>6</v>
      </c>
      <c r="D1627" s="1" t="s">
        <v>784</v>
      </c>
      <c r="E1627" s="1" t="s">
        <v>4183</v>
      </c>
      <c r="F1627" s="1" t="s">
        <v>4184</v>
      </c>
      <c r="G1627" s="1" t="s">
        <v>3743</v>
      </c>
      <c r="H1627" s="1">
        <v>18.399999999999999</v>
      </c>
      <c r="I1627" s="1">
        <v>18.899999999999999</v>
      </c>
      <c r="J1627" s="1" t="s">
        <v>3190</v>
      </c>
      <c r="K1627" s="1" t="s">
        <v>4982</v>
      </c>
      <c r="L1627" s="1">
        <v>0</v>
      </c>
      <c r="M1627" s="1">
        <v>3</v>
      </c>
      <c r="N1627" s="1">
        <v>17</v>
      </c>
      <c r="O1627" s="1">
        <v>5</v>
      </c>
      <c r="P1627" s="1">
        <v>38</v>
      </c>
      <c r="Q1627" s="16">
        <v>308.51444404069764</v>
      </c>
      <c r="R1627" s="21">
        <v>0.31247251232267398</v>
      </c>
      <c r="S1627" s="21">
        <v>16.545761713797365</v>
      </c>
      <c r="T1627" s="21">
        <v>16.23328920147469</v>
      </c>
      <c r="U1627" s="21">
        <v>1.7541346919467973E-2</v>
      </c>
      <c r="V1627" s="21">
        <v>3.0313237344508908</v>
      </c>
      <c r="W1627" s="21">
        <v>3.0137823875314229</v>
      </c>
      <c r="X1627" s="13" t="s">
        <v>2351</v>
      </c>
      <c r="Y16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7" s="1">
        <v>40.001345560399997</v>
      </c>
      <c r="AA1627" s="1">
        <v>-82.975038191199999</v>
      </c>
      <c r="AB1627" s="1">
        <v>40.007842877900003</v>
      </c>
      <c r="AC1627" s="1">
        <v>-82.970960286299999</v>
      </c>
    </row>
    <row r="1628" spans="1:29" x14ac:dyDescent="0.25">
      <c r="A1628" s="13">
        <v>163</v>
      </c>
      <c r="B1628" s="22" t="s">
        <v>3201</v>
      </c>
      <c r="C1628" s="17">
        <v>4</v>
      </c>
      <c r="D1628" s="1" t="s">
        <v>800</v>
      </c>
      <c r="E1628" s="1" t="s">
        <v>2010</v>
      </c>
      <c r="F1628" s="1" t="s">
        <v>5355</v>
      </c>
      <c r="G1628" s="1" t="s">
        <v>1503</v>
      </c>
      <c r="H1628" s="21">
        <v>10.679000000003725</v>
      </c>
      <c r="I1628" s="21">
        <v>0</v>
      </c>
      <c r="J1628" s="1" t="s">
        <v>258</v>
      </c>
      <c r="K1628" s="1" t="s">
        <v>259</v>
      </c>
      <c r="L1628" s="1">
        <v>0</v>
      </c>
      <c r="M1628" s="1">
        <v>1</v>
      </c>
      <c r="N1628" s="1">
        <v>6</v>
      </c>
      <c r="O1628" s="1">
        <v>11</v>
      </c>
      <c r="P1628" s="1">
        <v>39</v>
      </c>
      <c r="Q1628" s="16">
        <v>172.77043968023256</v>
      </c>
      <c r="R1628" s="21">
        <v>6.0145708883779161</v>
      </c>
      <c r="S1628" s="21">
        <v>11.204493010608127</v>
      </c>
      <c r="T1628" s="21">
        <v>5.189922122230211</v>
      </c>
      <c r="U1628" s="21">
        <v>0.41976996533210992</v>
      </c>
      <c r="V1628" s="21">
        <v>3.0311272261101752</v>
      </c>
      <c r="W1628" s="21">
        <v>2.6113572607780653</v>
      </c>
      <c r="X1628" s="13" t="s">
        <v>22</v>
      </c>
      <c r="Y16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8" s="1">
        <v>40.747335999999997</v>
      </c>
      <c r="AA1628" s="1">
        <v>-81.517022999999995</v>
      </c>
      <c r="AB1628" s="1">
        <v>0</v>
      </c>
      <c r="AC1628" s="1">
        <v>0</v>
      </c>
    </row>
    <row r="1629" spans="1:29" x14ac:dyDescent="0.25">
      <c r="A1629" s="13">
        <v>365</v>
      </c>
      <c r="B1629" s="22" t="s">
        <v>4966</v>
      </c>
      <c r="C1629" s="17">
        <v>12</v>
      </c>
      <c r="D1629" s="1" t="s">
        <v>794</v>
      </c>
      <c r="E1629" s="1" t="s">
        <v>4246</v>
      </c>
      <c r="F1629" s="1" t="s">
        <v>4247</v>
      </c>
      <c r="G1629" s="1" t="s">
        <v>4458</v>
      </c>
      <c r="H1629" s="1">
        <v>0</v>
      </c>
      <c r="I1629" s="1">
        <v>0.5</v>
      </c>
      <c r="J1629" s="1" t="s">
        <v>3190</v>
      </c>
      <c r="K1629" s="1" t="s">
        <v>4982</v>
      </c>
      <c r="L1629" s="1">
        <v>0</v>
      </c>
      <c r="M1629" s="1">
        <v>1</v>
      </c>
      <c r="N1629" s="1">
        <v>14</v>
      </c>
      <c r="O1629" s="1">
        <v>2</v>
      </c>
      <c r="P1629" s="1">
        <v>43</v>
      </c>
      <c r="Q1629" s="16">
        <v>189.20793968023256</v>
      </c>
      <c r="R1629" s="21">
        <v>0.45633618843059792</v>
      </c>
      <c r="S1629" s="21">
        <v>23.227955558709883</v>
      </c>
      <c r="T1629" s="21">
        <v>22.771619370279286</v>
      </c>
      <c r="U1629" s="21">
        <v>2.5593813300872938E-2</v>
      </c>
      <c r="V1629" s="21">
        <v>3.0248150955087083</v>
      </c>
      <c r="W1629" s="21">
        <v>2.9992212822078352</v>
      </c>
      <c r="X1629" s="13" t="s">
        <v>22</v>
      </c>
      <c r="Y16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29" s="1">
        <v>0</v>
      </c>
      <c r="AA1629" s="1">
        <v>0</v>
      </c>
      <c r="AB1629" s="1">
        <v>0</v>
      </c>
      <c r="AC1629" s="1">
        <v>0</v>
      </c>
    </row>
    <row r="1630" spans="1:29" x14ac:dyDescent="0.25">
      <c r="A1630" s="13">
        <v>366</v>
      </c>
      <c r="B1630" s="22" t="s">
        <v>4966</v>
      </c>
      <c r="C1630" s="17">
        <v>12</v>
      </c>
      <c r="D1630" s="1" t="s">
        <v>794</v>
      </c>
      <c r="E1630" s="1" t="s">
        <v>3978</v>
      </c>
      <c r="F1630" s="1" t="s">
        <v>4076</v>
      </c>
      <c r="G1630" s="1" t="s">
        <v>3712</v>
      </c>
      <c r="H1630" s="1">
        <v>2.2999999999999998</v>
      </c>
      <c r="I1630" s="1">
        <v>2.8</v>
      </c>
      <c r="J1630" s="1" t="s">
        <v>3190</v>
      </c>
      <c r="K1630" s="1" t="s">
        <v>4981</v>
      </c>
      <c r="L1630" s="1">
        <v>0</v>
      </c>
      <c r="M1630" s="1">
        <v>3</v>
      </c>
      <c r="N1630" s="1">
        <v>4</v>
      </c>
      <c r="O1630" s="1">
        <v>1</v>
      </c>
      <c r="P1630" s="1">
        <v>10</v>
      </c>
      <c r="Q1630" s="16">
        <v>177.65506904069767</v>
      </c>
      <c r="R1630" s="21">
        <v>2.1795654304843812</v>
      </c>
      <c r="S1630" s="21">
        <v>7.4630516196990158</v>
      </c>
      <c r="T1630" s="21">
        <v>5.283486189214635</v>
      </c>
      <c r="U1630" s="21">
        <v>0.131141205956009</v>
      </c>
      <c r="V1630" s="21">
        <v>3.0246912371705239</v>
      </c>
      <c r="W1630" s="21">
        <v>2.8935500312145148</v>
      </c>
      <c r="X1630" s="13" t="s">
        <v>22</v>
      </c>
      <c r="Y16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0" s="1">
        <v>41.628393625999998</v>
      </c>
      <c r="AA1630" s="1">
        <v>-81.452388290499997</v>
      </c>
      <c r="AB1630" s="1">
        <v>41.632525732799998</v>
      </c>
      <c r="AC1630" s="1">
        <v>-81.444472022799999</v>
      </c>
    </row>
    <row r="1631" spans="1:29" x14ac:dyDescent="0.25">
      <c r="A1631" s="13">
        <v>367</v>
      </c>
      <c r="B1631" s="22" t="s">
        <v>4966</v>
      </c>
      <c r="C1631" s="17">
        <v>12</v>
      </c>
      <c r="D1631" s="1" t="s">
        <v>794</v>
      </c>
      <c r="E1631" s="1" t="s">
        <v>3978</v>
      </c>
      <c r="F1631" s="1" t="s">
        <v>4076</v>
      </c>
      <c r="G1631" s="1" t="s">
        <v>3712</v>
      </c>
      <c r="H1631" s="1">
        <v>9.3000000000000007</v>
      </c>
      <c r="I1631" s="1">
        <v>9.8000000000000007</v>
      </c>
      <c r="J1631" s="1" t="s">
        <v>3190</v>
      </c>
      <c r="K1631" s="1" t="s">
        <v>4981</v>
      </c>
      <c r="L1631" s="1">
        <v>0</v>
      </c>
      <c r="M1631" s="1">
        <v>1</v>
      </c>
      <c r="N1631" s="1">
        <v>4</v>
      </c>
      <c r="O1631" s="1">
        <v>3</v>
      </c>
      <c r="P1631" s="1">
        <v>35</v>
      </c>
      <c r="Q1631" s="16">
        <v>120.17668968023256</v>
      </c>
      <c r="R1631" s="21">
        <v>2.1795654304843812</v>
      </c>
      <c r="S1631" s="21">
        <v>17.819705666466948</v>
      </c>
      <c r="T1631" s="21">
        <v>15.640140235982567</v>
      </c>
      <c r="U1631" s="21">
        <v>0.131141205956009</v>
      </c>
      <c r="V1631" s="21">
        <v>3.0246912371705239</v>
      </c>
      <c r="W1631" s="21">
        <v>2.8935500312145148</v>
      </c>
      <c r="X1631" s="13" t="s">
        <v>22</v>
      </c>
      <c r="Y16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1" s="1">
        <v>41.685630334700001</v>
      </c>
      <c r="AA1631" s="1">
        <v>-81.344262277599995</v>
      </c>
      <c r="AB1631" s="1">
        <v>41.6877260857</v>
      </c>
      <c r="AC1631" s="1">
        <v>-81.335055391300003</v>
      </c>
    </row>
    <row r="1632" spans="1:29" x14ac:dyDescent="0.25">
      <c r="A1632" s="13">
        <v>164</v>
      </c>
      <c r="B1632" s="22" t="s">
        <v>3201</v>
      </c>
      <c r="C1632" s="17">
        <v>1</v>
      </c>
      <c r="D1632" s="1" t="s">
        <v>803</v>
      </c>
      <c r="E1632" s="1" t="s">
        <v>2011</v>
      </c>
      <c r="F1632" s="1" t="s">
        <v>5356</v>
      </c>
      <c r="G1632" s="1" t="s">
        <v>1504</v>
      </c>
      <c r="H1632" s="21">
        <v>0.64400000000023283</v>
      </c>
      <c r="I1632" s="21">
        <v>0</v>
      </c>
      <c r="J1632" s="1" t="s">
        <v>258</v>
      </c>
      <c r="K1632" s="1" t="s">
        <v>259</v>
      </c>
      <c r="L1632" s="1">
        <v>0</v>
      </c>
      <c r="M1632" s="1">
        <v>1</v>
      </c>
      <c r="N1632" s="1">
        <v>9</v>
      </c>
      <c r="O1632" s="1">
        <v>7</v>
      </c>
      <c r="P1632" s="1">
        <v>34</v>
      </c>
      <c r="Q1632" s="16">
        <v>169.66106468023256</v>
      </c>
      <c r="R1632" s="21">
        <v>7.7040277954282219</v>
      </c>
      <c r="S1632" s="21">
        <v>10.2338226369477</v>
      </c>
      <c r="T1632" s="21">
        <v>2.529794841519478</v>
      </c>
      <c r="U1632" s="21">
        <v>0.53768083220259111</v>
      </c>
      <c r="V1632" s="21">
        <v>3.0242504683442379</v>
      </c>
      <c r="W1632" s="21">
        <v>2.4865696361416467</v>
      </c>
      <c r="X1632" s="13" t="s">
        <v>22</v>
      </c>
      <c r="Y16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2" s="1">
        <v>40.758754000000003</v>
      </c>
      <c r="AA1632" s="1">
        <v>-84.127921999999998</v>
      </c>
      <c r="AB1632" s="1">
        <v>0</v>
      </c>
      <c r="AC1632" s="1">
        <v>0</v>
      </c>
    </row>
    <row r="1633" spans="1:29" x14ac:dyDescent="0.25">
      <c r="A1633" s="13">
        <v>368</v>
      </c>
      <c r="B1633" s="22" t="s">
        <v>4966</v>
      </c>
      <c r="C1633" s="17">
        <v>11</v>
      </c>
      <c r="D1633" s="1" t="s">
        <v>2389</v>
      </c>
      <c r="E1633" s="1" t="s">
        <v>3507</v>
      </c>
      <c r="F1633" s="1" t="s">
        <v>4248</v>
      </c>
      <c r="G1633" s="1" t="s">
        <v>3711</v>
      </c>
      <c r="H1633" s="1">
        <v>13</v>
      </c>
      <c r="I1633" s="1">
        <v>13.5</v>
      </c>
      <c r="J1633" s="1" t="s">
        <v>3190</v>
      </c>
      <c r="K1633" s="1" t="s">
        <v>4982</v>
      </c>
      <c r="L1633" s="1">
        <v>0</v>
      </c>
      <c r="M1633" s="1">
        <v>1</v>
      </c>
      <c r="N1633" s="1">
        <v>7</v>
      </c>
      <c r="O1633" s="1">
        <v>16</v>
      </c>
      <c r="P1633" s="1">
        <v>99</v>
      </c>
      <c r="Q1633" s="16">
        <v>261.50481468023258</v>
      </c>
      <c r="R1633" s="21">
        <v>0.29587441924030766</v>
      </c>
      <c r="S1633" s="21">
        <v>37.639801240699398</v>
      </c>
      <c r="T1633" s="21">
        <v>37.343926821459092</v>
      </c>
      <c r="U1633" s="21">
        <v>1.6611786280664002E-2</v>
      </c>
      <c r="V1633" s="21">
        <v>3.0160209754011071</v>
      </c>
      <c r="W1633" s="21">
        <v>2.9994091891204433</v>
      </c>
      <c r="X1633" s="13" t="s">
        <v>22</v>
      </c>
      <c r="Y16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3" s="1">
        <v>40.493469030200004</v>
      </c>
      <c r="AA1633" s="1">
        <v>-81.475392174099994</v>
      </c>
      <c r="AB1633" s="1">
        <v>40.492999944399998</v>
      </c>
      <c r="AC1633" s="1">
        <v>-81.465946547000001</v>
      </c>
    </row>
    <row r="1634" spans="1:29" x14ac:dyDescent="0.25">
      <c r="A1634" s="13">
        <v>165</v>
      </c>
      <c r="B1634" s="22" t="s">
        <v>3201</v>
      </c>
      <c r="C1634" s="17">
        <v>5</v>
      </c>
      <c r="D1634" s="1" t="s">
        <v>793</v>
      </c>
      <c r="E1634" s="1" t="s">
        <v>2012</v>
      </c>
      <c r="F1634" s="1" t="s">
        <v>3659</v>
      </c>
      <c r="G1634" s="1" t="s">
        <v>1505</v>
      </c>
      <c r="H1634" s="21">
        <v>1.6999999999970896</v>
      </c>
      <c r="I1634" s="21">
        <v>0</v>
      </c>
      <c r="J1634" s="1" t="s">
        <v>258</v>
      </c>
      <c r="K1634" s="1" t="s">
        <v>261</v>
      </c>
      <c r="L1634" s="1">
        <v>0</v>
      </c>
      <c r="M1634" s="1">
        <v>0</v>
      </c>
      <c r="N1634" s="1">
        <v>6</v>
      </c>
      <c r="O1634" s="1">
        <v>9</v>
      </c>
      <c r="P1634" s="1">
        <v>40</v>
      </c>
      <c r="Q1634" s="16">
        <v>119.21875</v>
      </c>
      <c r="R1634" s="21">
        <v>10.892270131410404</v>
      </c>
      <c r="S1634" s="21">
        <v>11.877993401970999</v>
      </c>
      <c r="T1634" s="21">
        <v>0.9857232705605945</v>
      </c>
      <c r="U1634" s="21">
        <v>0.80559515760875111</v>
      </c>
      <c r="V1634" s="21">
        <v>3.0147775475180612</v>
      </c>
      <c r="W1634" s="21">
        <v>2.2091823899093099</v>
      </c>
      <c r="X1634" s="13" t="s">
        <v>22</v>
      </c>
      <c r="Y16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4" s="1">
        <v>39.958919999999999</v>
      </c>
      <c r="AA1634" s="1">
        <v>-82.682627999999994</v>
      </c>
      <c r="AB1634" s="1">
        <v>0</v>
      </c>
      <c r="AC1634" s="1">
        <v>0</v>
      </c>
    </row>
    <row r="1635" spans="1:29" x14ac:dyDescent="0.25">
      <c r="A1635" s="13">
        <v>369</v>
      </c>
      <c r="B1635" s="22" t="s">
        <v>4966</v>
      </c>
      <c r="C1635" s="17">
        <v>12</v>
      </c>
      <c r="D1635" s="1" t="s">
        <v>785</v>
      </c>
      <c r="E1635" s="1" t="s">
        <v>4249</v>
      </c>
      <c r="F1635" s="1" t="s">
        <v>4250</v>
      </c>
      <c r="G1635" s="1" t="s">
        <v>4459</v>
      </c>
      <c r="H1635" s="1">
        <v>0.5</v>
      </c>
      <c r="I1635" s="1">
        <v>1</v>
      </c>
      <c r="J1635" s="1" t="s">
        <v>3190</v>
      </c>
      <c r="K1635" s="1" t="s">
        <v>4982</v>
      </c>
      <c r="L1635" s="1">
        <v>0</v>
      </c>
      <c r="M1635" s="1">
        <v>1</v>
      </c>
      <c r="N1635" s="1">
        <v>5</v>
      </c>
      <c r="O1635" s="1">
        <v>11</v>
      </c>
      <c r="P1635" s="1">
        <v>25</v>
      </c>
      <c r="Q1635" s="16">
        <v>152.22356468023256</v>
      </c>
      <c r="R1635" s="21">
        <v>0.49183114669856259</v>
      </c>
      <c r="S1635" s="21">
        <v>14.879032028567934</v>
      </c>
      <c r="T1635" s="21">
        <v>14.387200881869372</v>
      </c>
      <c r="U1635" s="21">
        <v>2.7579525835715164E-2</v>
      </c>
      <c r="V1635" s="21">
        <v>3.0142771276285072</v>
      </c>
      <c r="W1635" s="21">
        <v>2.986697601792792</v>
      </c>
      <c r="X1635" s="13" t="s">
        <v>22</v>
      </c>
      <c r="Y16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5" s="1">
        <v>41.416758312200002</v>
      </c>
      <c r="AA1635" s="1">
        <v>-81.537305753200002</v>
      </c>
      <c r="AB1635" s="1">
        <v>41.423981315399999</v>
      </c>
      <c r="AC1635" s="1">
        <v>-81.537342452999994</v>
      </c>
    </row>
    <row r="1636" spans="1:29" x14ac:dyDescent="0.25">
      <c r="A1636" s="13">
        <v>370</v>
      </c>
      <c r="B1636" s="22" t="s">
        <v>4966</v>
      </c>
      <c r="C1636" s="17">
        <v>12</v>
      </c>
      <c r="D1636" s="1" t="s">
        <v>785</v>
      </c>
      <c r="E1636" s="1" t="s">
        <v>4251</v>
      </c>
      <c r="F1636" s="1" t="s">
        <v>4252</v>
      </c>
      <c r="G1636" s="1" t="s">
        <v>4460</v>
      </c>
      <c r="H1636" s="1">
        <v>4.9000000000000004</v>
      </c>
      <c r="I1636" s="1">
        <v>5.4</v>
      </c>
      <c r="J1636" s="1" t="s">
        <v>3190</v>
      </c>
      <c r="K1636" s="1" t="s">
        <v>4982</v>
      </c>
      <c r="L1636" s="1">
        <v>0</v>
      </c>
      <c r="M1636" s="1">
        <v>1</v>
      </c>
      <c r="N1636" s="1">
        <v>8</v>
      </c>
      <c r="O1636" s="1">
        <v>6</v>
      </c>
      <c r="P1636" s="1">
        <v>38</v>
      </c>
      <c r="Q1636" s="16">
        <v>162.67668968023256</v>
      </c>
      <c r="R1636" s="21">
        <v>0.53383279211709755</v>
      </c>
      <c r="S1636" s="21">
        <v>22.213799293121749</v>
      </c>
      <c r="T1636" s="21">
        <v>21.67996650100465</v>
      </c>
      <c r="U1636" s="21">
        <v>2.9928795474696474E-2</v>
      </c>
      <c r="V1636" s="21">
        <v>3.0120877087914355</v>
      </c>
      <c r="W1636" s="21">
        <v>2.9821589133167392</v>
      </c>
      <c r="X1636" s="13" t="s">
        <v>22</v>
      </c>
      <c r="Y16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6" s="1">
        <v>41.361484177000001</v>
      </c>
      <c r="AA1636" s="1">
        <v>-81.692770429500001</v>
      </c>
      <c r="AB1636" s="1">
        <v>41.361466847800003</v>
      </c>
      <c r="AC1636" s="1">
        <v>-81.683186607300001</v>
      </c>
    </row>
    <row r="1637" spans="1:29" x14ac:dyDescent="0.25">
      <c r="A1637" s="13">
        <v>166</v>
      </c>
      <c r="B1637" s="22" t="s">
        <v>3201</v>
      </c>
      <c r="C1637" s="17">
        <v>2</v>
      </c>
      <c r="D1637" s="1" t="s">
        <v>786</v>
      </c>
      <c r="E1637" s="1" t="s">
        <v>2013</v>
      </c>
      <c r="F1637" s="1" t="s">
        <v>5357</v>
      </c>
      <c r="G1637" s="1" t="s">
        <v>1506</v>
      </c>
      <c r="H1637" s="21">
        <v>1.8549999999959255</v>
      </c>
      <c r="I1637" s="21">
        <v>0</v>
      </c>
      <c r="J1637" s="1" t="s">
        <v>258</v>
      </c>
      <c r="K1637" s="1" t="s">
        <v>259</v>
      </c>
      <c r="L1637" s="1">
        <v>0</v>
      </c>
      <c r="M1637" s="1">
        <v>1</v>
      </c>
      <c r="N1637" s="1">
        <v>8</v>
      </c>
      <c r="O1637" s="1">
        <v>8</v>
      </c>
      <c r="P1637" s="1">
        <v>22</v>
      </c>
      <c r="Q1637" s="16">
        <v>155.55168968023256</v>
      </c>
      <c r="R1637" s="21">
        <v>6.5404852166535328</v>
      </c>
      <c r="S1637" s="21">
        <v>7.7992864242157696</v>
      </c>
      <c r="T1637" s="21">
        <v>1.2588012075622368</v>
      </c>
      <c r="U1637" s="21">
        <v>0.4564746685345446</v>
      </c>
      <c r="V1637" s="21">
        <v>3.009213037148839</v>
      </c>
      <c r="W1637" s="21">
        <v>2.5527383686142944</v>
      </c>
      <c r="X1637" s="13" t="s">
        <v>22</v>
      </c>
      <c r="Y16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7" s="1">
        <v>41.717832999999999</v>
      </c>
      <c r="AA1637" s="1">
        <v>-83.665874000000002</v>
      </c>
      <c r="AB1637" s="1">
        <v>0</v>
      </c>
      <c r="AC1637" s="1">
        <v>0</v>
      </c>
    </row>
    <row r="1638" spans="1:29" x14ac:dyDescent="0.25">
      <c r="A1638" s="13">
        <v>371</v>
      </c>
      <c r="B1638" s="22" t="s">
        <v>4966</v>
      </c>
      <c r="C1638" s="17">
        <v>6</v>
      </c>
      <c r="D1638" s="1" t="s">
        <v>784</v>
      </c>
      <c r="E1638" s="1" t="s">
        <v>4195</v>
      </c>
      <c r="F1638" s="1" t="s">
        <v>4196</v>
      </c>
      <c r="G1638" s="1" t="s">
        <v>4440</v>
      </c>
      <c r="H1638" s="1">
        <v>0.6</v>
      </c>
      <c r="I1638" s="1">
        <v>1.1000000000000001</v>
      </c>
      <c r="J1638" s="1" t="s">
        <v>3190</v>
      </c>
      <c r="K1638" s="1" t="s">
        <v>4982</v>
      </c>
      <c r="L1638" s="1">
        <v>2</v>
      </c>
      <c r="M1638" s="1">
        <v>3</v>
      </c>
      <c r="N1638" s="1">
        <v>9</v>
      </c>
      <c r="O1638" s="1">
        <v>6</v>
      </c>
      <c r="P1638" s="1">
        <v>33</v>
      </c>
      <c r="Q1638" s="16">
        <v>346.93032340116281</v>
      </c>
      <c r="R1638" s="21">
        <v>0.32867806187127868</v>
      </c>
      <c r="S1638" s="21">
        <v>21.832690710794878</v>
      </c>
      <c r="T1638" s="21">
        <v>21.504012648923599</v>
      </c>
      <c r="U1638" s="21">
        <v>1.8448807273451218E-2</v>
      </c>
      <c r="V1638" s="21">
        <v>3.0071903494426673</v>
      </c>
      <c r="W1638" s="21">
        <v>2.9887415421692163</v>
      </c>
      <c r="X1638" s="13" t="s">
        <v>22</v>
      </c>
      <c r="Y16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8" s="1">
        <v>39.942336752700001</v>
      </c>
      <c r="AA1638" s="1">
        <v>-83.100704773100006</v>
      </c>
      <c r="AB1638" s="1">
        <v>39.9428072392</v>
      </c>
      <c r="AC1638" s="1">
        <v>-83.091307016299993</v>
      </c>
    </row>
    <row r="1639" spans="1:29" x14ac:dyDescent="0.25">
      <c r="A1639" s="13">
        <v>372</v>
      </c>
      <c r="B1639" s="22" t="s">
        <v>4966</v>
      </c>
      <c r="C1639" s="17">
        <v>12</v>
      </c>
      <c r="D1639" s="1" t="s">
        <v>785</v>
      </c>
      <c r="E1639" s="1" t="s">
        <v>4253</v>
      </c>
      <c r="F1639" s="1" t="s">
        <v>4254</v>
      </c>
      <c r="G1639" s="1" t="s">
        <v>3730</v>
      </c>
      <c r="H1639" s="1">
        <v>3.6</v>
      </c>
      <c r="I1639" s="1">
        <v>4.0999999999999996</v>
      </c>
      <c r="J1639" s="1" t="s">
        <v>3190</v>
      </c>
      <c r="K1639" s="1" t="s">
        <v>4982</v>
      </c>
      <c r="L1639" s="1">
        <v>0</v>
      </c>
      <c r="M1639" s="1">
        <v>2</v>
      </c>
      <c r="N1639" s="1">
        <v>6</v>
      </c>
      <c r="O1639" s="1">
        <v>13</v>
      </c>
      <c r="P1639" s="1">
        <v>32</v>
      </c>
      <c r="Q1639" s="16">
        <v>220.32212936046511</v>
      </c>
      <c r="R1639" s="21">
        <v>0.35361171612840886</v>
      </c>
      <c r="S1639" s="21">
        <v>17.304193779643779</v>
      </c>
      <c r="T1639" s="21">
        <v>16.95058206351537</v>
      </c>
      <c r="U1639" s="21">
        <v>1.9844803030916194E-2</v>
      </c>
      <c r="V1639" s="21">
        <v>3.0059638242750846</v>
      </c>
      <c r="W1639" s="21">
        <v>2.9861190212441682</v>
      </c>
      <c r="X1639" s="13" t="s">
        <v>22</v>
      </c>
      <c r="Y16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39" s="1">
        <v>41.464513199199999</v>
      </c>
      <c r="AA1639" s="1">
        <v>-81.648189502400001</v>
      </c>
      <c r="AB1639" s="1">
        <v>41.459983190400003</v>
      </c>
      <c r="AC1639" s="1">
        <v>-81.640828963900006</v>
      </c>
    </row>
    <row r="1640" spans="1:29" x14ac:dyDescent="0.25">
      <c r="A1640" s="13">
        <v>373</v>
      </c>
      <c r="B1640" s="22" t="s">
        <v>4966</v>
      </c>
      <c r="C1640" s="17">
        <v>8</v>
      </c>
      <c r="D1640" s="1" t="s">
        <v>787</v>
      </c>
      <c r="E1640" s="1" t="s">
        <v>4190</v>
      </c>
      <c r="F1640" s="1" t="s">
        <v>4048</v>
      </c>
      <c r="G1640" s="1" t="s">
        <v>3736</v>
      </c>
      <c r="H1640" s="1">
        <v>16.7</v>
      </c>
      <c r="I1640" s="1">
        <v>17.2</v>
      </c>
      <c r="J1640" s="1" t="s">
        <v>3190</v>
      </c>
      <c r="K1640" s="1" t="s">
        <v>4983</v>
      </c>
      <c r="L1640" s="1">
        <v>0</v>
      </c>
      <c r="M1640" s="1">
        <v>0</v>
      </c>
      <c r="N1640" s="1">
        <v>9</v>
      </c>
      <c r="O1640" s="1">
        <v>10</v>
      </c>
      <c r="P1640" s="1">
        <v>34</v>
      </c>
      <c r="Q1640" s="16">
        <v>137.296875</v>
      </c>
      <c r="R1640" s="21">
        <v>0.37753722843327503</v>
      </c>
      <c r="S1640" s="21">
        <v>23.656989247371701</v>
      </c>
      <c r="T1640" s="21">
        <v>23.279452018938425</v>
      </c>
      <c r="U1640" s="21">
        <v>2.0588134461873658E-2</v>
      </c>
      <c r="V1640" s="21">
        <v>2.9981980867412612</v>
      </c>
      <c r="W1640" s="21">
        <v>2.9776099522793875</v>
      </c>
      <c r="X1640" s="13" t="s">
        <v>22</v>
      </c>
      <c r="Y16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0" s="1">
        <v>39.085235326599999</v>
      </c>
      <c r="AA1640" s="1">
        <v>-84.581179251799995</v>
      </c>
      <c r="AB1640" s="1">
        <v>39.086997158300001</v>
      </c>
      <c r="AC1640" s="1">
        <v>-84.572222612700003</v>
      </c>
    </row>
    <row r="1641" spans="1:29" x14ac:dyDescent="0.25">
      <c r="A1641" s="13">
        <v>374</v>
      </c>
      <c r="B1641" s="22" t="s">
        <v>4966</v>
      </c>
      <c r="C1641" s="17">
        <v>12</v>
      </c>
      <c r="D1641" s="1" t="s">
        <v>785</v>
      </c>
      <c r="E1641" s="1" t="s">
        <v>4201</v>
      </c>
      <c r="F1641" s="1" t="s">
        <v>4202</v>
      </c>
      <c r="G1641" s="1" t="s">
        <v>4441</v>
      </c>
      <c r="H1641" s="1">
        <v>1.4</v>
      </c>
      <c r="I1641" s="1">
        <v>1.9</v>
      </c>
      <c r="J1641" s="1" t="s">
        <v>3190</v>
      </c>
      <c r="K1641" s="1" t="s">
        <v>4982</v>
      </c>
      <c r="L1641" s="1">
        <v>0</v>
      </c>
      <c r="M1641" s="1">
        <v>1</v>
      </c>
      <c r="N1641" s="1">
        <v>7</v>
      </c>
      <c r="O1641" s="1">
        <v>14</v>
      </c>
      <c r="P1641" s="1">
        <v>54</v>
      </c>
      <c r="Q1641" s="16">
        <v>207.62981468023256</v>
      </c>
      <c r="R1641" s="21">
        <v>0.29649926704487028</v>
      </c>
      <c r="S1641" s="21">
        <v>28.542136301672453</v>
      </c>
      <c r="T1641" s="21">
        <v>28.245637034627585</v>
      </c>
      <c r="U1641" s="21">
        <v>1.6646782555809789E-2</v>
      </c>
      <c r="V1641" s="21">
        <v>2.9954214309528009</v>
      </c>
      <c r="W1641" s="21">
        <v>2.9787746483969912</v>
      </c>
      <c r="X1641" s="13" t="s">
        <v>22</v>
      </c>
      <c r="Y16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1" s="1">
        <v>41.4585317417</v>
      </c>
      <c r="AA1641" s="1">
        <v>-81.729640761599995</v>
      </c>
      <c r="AB1641" s="1">
        <v>41.454457085000001</v>
      </c>
      <c r="AC1641" s="1">
        <v>-81.721686737599995</v>
      </c>
    </row>
    <row r="1642" spans="1:29" x14ac:dyDescent="0.25">
      <c r="A1642" s="13">
        <v>167</v>
      </c>
      <c r="B1642" s="22" t="s">
        <v>3201</v>
      </c>
      <c r="C1642" s="17">
        <v>7</v>
      </c>
      <c r="D1642" s="1" t="s">
        <v>3196</v>
      </c>
      <c r="E1642" s="1" t="s">
        <v>2014</v>
      </c>
      <c r="F1642" s="1" t="s">
        <v>5358</v>
      </c>
      <c r="G1642" s="1" t="s">
        <v>1507</v>
      </c>
      <c r="H1642" s="21">
        <v>0.3779999999969732</v>
      </c>
      <c r="I1642" s="21">
        <v>0</v>
      </c>
      <c r="J1642" s="1" t="s">
        <v>258</v>
      </c>
      <c r="K1642" s="1" t="s">
        <v>259</v>
      </c>
      <c r="L1642" s="1">
        <v>0</v>
      </c>
      <c r="M1642" s="1">
        <v>2</v>
      </c>
      <c r="N1642" s="1">
        <v>8</v>
      </c>
      <c r="O1642" s="1">
        <v>7</v>
      </c>
      <c r="P1642" s="1">
        <v>33</v>
      </c>
      <c r="Q1642" s="16">
        <v>207.79087936046511</v>
      </c>
      <c r="R1642" s="21">
        <v>7.1041230589049089</v>
      </c>
      <c r="S1642" s="21">
        <v>10.018419619187032</v>
      </c>
      <c r="T1642" s="21">
        <v>2.9142965602821231</v>
      </c>
      <c r="U1642" s="21">
        <v>0.49581217770895791</v>
      </c>
      <c r="V1642" s="21">
        <v>2.9868918203569206</v>
      </c>
      <c r="W1642" s="21">
        <v>2.4910796426479624</v>
      </c>
      <c r="X1642" s="13" t="s">
        <v>22</v>
      </c>
      <c r="Y16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2" s="1">
        <v>39.798115000000003</v>
      </c>
      <c r="AA1642" s="1">
        <v>-84.244788999999997</v>
      </c>
      <c r="AB1642" s="1">
        <v>0</v>
      </c>
      <c r="AC1642" s="1">
        <v>0</v>
      </c>
    </row>
    <row r="1643" spans="1:29" x14ac:dyDescent="0.25">
      <c r="A1643" s="13">
        <v>375</v>
      </c>
      <c r="B1643" s="22" t="s">
        <v>4966</v>
      </c>
      <c r="C1643" s="17">
        <v>12</v>
      </c>
      <c r="D1643" s="1" t="s">
        <v>785</v>
      </c>
      <c r="E1643" s="1" t="s">
        <v>4255</v>
      </c>
      <c r="F1643" s="1" t="s">
        <v>4256</v>
      </c>
      <c r="G1643" s="1" t="s">
        <v>4364</v>
      </c>
      <c r="H1643" s="1">
        <v>4.9000000000000004</v>
      </c>
      <c r="I1643" s="1">
        <v>5.4</v>
      </c>
      <c r="J1643" s="1" t="s">
        <v>3190</v>
      </c>
      <c r="K1643" s="1" t="s">
        <v>4982</v>
      </c>
      <c r="L1643" s="1">
        <v>0</v>
      </c>
      <c r="M1643" s="1">
        <v>4</v>
      </c>
      <c r="N1643" s="1">
        <v>5</v>
      </c>
      <c r="O1643" s="1">
        <v>9</v>
      </c>
      <c r="P1643" s="1">
        <v>51</v>
      </c>
      <c r="Q1643" s="16">
        <v>306.37863372093022</v>
      </c>
      <c r="R1643" s="21">
        <v>0.41646899589551395</v>
      </c>
      <c r="S1643" s="21">
        <v>25.553208499991811</v>
      </c>
      <c r="T1643" s="21">
        <v>25.136739504096298</v>
      </c>
      <c r="U1643" s="21">
        <v>2.3363051590214977E-2</v>
      </c>
      <c r="V1643" s="21">
        <v>2.985644671365701</v>
      </c>
      <c r="W1643" s="21">
        <v>2.962281619775486</v>
      </c>
      <c r="X1643" s="13" t="s">
        <v>22</v>
      </c>
      <c r="Y16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3" s="1">
        <v>41.420841576000001</v>
      </c>
      <c r="AA1643" s="1">
        <v>-81.527377778399995</v>
      </c>
      <c r="AB1643" s="1">
        <v>41.427907578899998</v>
      </c>
      <c r="AC1643" s="1">
        <v>-81.525749195700001</v>
      </c>
    </row>
    <row r="1644" spans="1:29" x14ac:dyDescent="0.25">
      <c r="A1644" s="13">
        <v>81</v>
      </c>
      <c r="B1644" s="22" t="s">
        <v>4967</v>
      </c>
      <c r="C1644" s="17">
        <v>7</v>
      </c>
      <c r="D1644" s="1" t="s">
        <v>3196</v>
      </c>
      <c r="E1644" s="1" t="s">
        <v>3475</v>
      </c>
      <c r="F1644" s="1" t="s">
        <v>4059</v>
      </c>
      <c r="G1644" s="1" t="s">
        <v>4398</v>
      </c>
      <c r="H1644" s="1">
        <v>16.7</v>
      </c>
      <c r="I1644" s="1">
        <v>17.2</v>
      </c>
      <c r="J1644" s="1" t="s">
        <v>3190</v>
      </c>
      <c r="K1644" s="1" t="s">
        <v>4975</v>
      </c>
      <c r="L1644" s="1">
        <v>1</v>
      </c>
      <c r="M1644" s="1">
        <v>3</v>
      </c>
      <c r="N1644" s="1">
        <v>16</v>
      </c>
      <c r="O1644" s="1">
        <v>6</v>
      </c>
      <c r="P1644" s="1">
        <v>33</v>
      </c>
      <c r="Q1644" s="16">
        <v>347.08175872093022</v>
      </c>
      <c r="R1644" s="21">
        <v>0.2741261593584105</v>
      </c>
      <c r="S1644" s="21">
        <v>21.11082002049589</v>
      </c>
      <c r="T1644" s="21">
        <v>20.83669386113748</v>
      </c>
      <c r="U1644" s="21">
        <v>2.1177403690345958E-2</v>
      </c>
      <c r="V1644" s="21">
        <v>2.9854417082808093</v>
      </c>
      <c r="W1644" s="21">
        <v>2.9642643045904635</v>
      </c>
      <c r="X1644" s="13" t="s">
        <v>22</v>
      </c>
      <c r="Y16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4" s="1">
        <v>39.808519097100003</v>
      </c>
      <c r="AA1644" s="1">
        <v>-84.2243508615</v>
      </c>
      <c r="AB1644" s="1">
        <v>39.814839116100003</v>
      </c>
      <c r="AC1644" s="1">
        <v>-84.2289200317</v>
      </c>
    </row>
    <row r="1645" spans="1:29" x14ac:dyDescent="0.25">
      <c r="A1645" s="13">
        <v>376</v>
      </c>
      <c r="B1645" s="22" t="s">
        <v>4966</v>
      </c>
      <c r="C1645" s="17">
        <v>12</v>
      </c>
      <c r="D1645" s="1" t="s">
        <v>785</v>
      </c>
      <c r="E1645" s="1" t="s">
        <v>3477</v>
      </c>
      <c r="F1645" s="1" t="s">
        <v>4257</v>
      </c>
      <c r="G1645" s="1" t="s">
        <v>4395</v>
      </c>
      <c r="H1645" s="1">
        <v>0.3</v>
      </c>
      <c r="I1645" s="1">
        <v>0.8</v>
      </c>
      <c r="J1645" s="1" t="s">
        <v>3190</v>
      </c>
      <c r="K1645" s="1" t="s">
        <v>4981</v>
      </c>
      <c r="L1645" s="1">
        <v>0</v>
      </c>
      <c r="M1645" s="1">
        <v>0</v>
      </c>
      <c r="N1645" s="1">
        <v>2</v>
      </c>
      <c r="O1645" s="1">
        <v>7</v>
      </c>
      <c r="P1645" s="1">
        <v>58</v>
      </c>
      <c r="Q1645" s="16">
        <v>102.15625</v>
      </c>
      <c r="R1645" s="21">
        <v>1.1336266534551307</v>
      </c>
      <c r="S1645" s="21">
        <v>26.663859116909251</v>
      </c>
      <c r="T1645" s="21">
        <v>25.530232463454119</v>
      </c>
      <c r="U1645" s="21">
        <v>6.396227525671612E-2</v>
      </c>
      <c r="V1645" s="21">
        <v>2.9827900554992834</v>
      </c>
      <c r="W1645" s="21">
        <v>2.9188277802425673</v>
      </c>
      <c r="X1645" s="13" t="s">
        <v>22</v>
      </c>
      <c r="Y16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5" s="1">
        <v>0</v>
      </c>
      <c r="AA1645" s="1">
        <v>0</v>
      </c>
      <c r="AB1645" s="1">
        <v>0</v>
      </c>
      <c r="AC1645" s="1">
        <v>0</v>
      </c>
    </row>
    <row r="1646" spans="1:29" x14ac:dyDescent="0.25">
      <c r="A1646" s="13">
        <v>82</v>
      </c>
      <c r="B1646" s="22" t="s">
        <v>4967</v>
      </c>
      <c r="C1646" s="17">
        <v>6</v>
      </c>
      <c r="D1646" s="1" t="s">
        <v>784</v>
      </c>
      <c r="E1646" s="1" t="s">
        <v>4611</v>
      </c>
      <c r="F1646" s="1" t="s">
        <v>4612</v>
      </c>
      <c r="G1646" s="1" t="s">
        <v>3704</v>
      </c>
      <c r="H1646" s="1">
        <v>23.2</v>
      </c>
      <c r="I1646" s="1">
        <v>23.7</v>
      </c>
      <c r="J1646" s="1" t="s">
        <v>3190</v>
      </c>
      <c r="K1646" s="1" t="s">
        <v>4984</v>
      </c>
      <c r="L1646" s="1">
        <v>0</v>
      </c>
      <c r="M1646" s="1">
        <v>0</v>
      </c>
      <c r="N1646" s="1">
        <v>5</v>
      </c>
      <c r="O1646" s="1">
        <v>3</v>
      </c>
      <c r="P1646" s="1">
        <v>22</v>
      </c>
      <c r="Q1646" s="16">
        <v>68.046875</v>
      </c>
      <c r="R1646" s="21">
        <v>0.83527118505730524</v>
      </c>
      <c r="S1646" s="21">
        <v>13.746858053791144</v>
      </c>
      <c r="T1646" s="21">
        <v>12.911586868733838</v>
      </c>
      <c r="U1646" s="21">
        <v>6.2480951134223972E-2</v>
      </c>
      <c r="V1646" s="21">
        <v>2.9824079996588369</v>
      </c>
      <c r="W1646" s="21">
        <v>2.9199270485246127</v>
      </c>
      <c r="X1646" s="13" t="s">
        <v>22</v>
      </c>
      <c r="Y16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6" s="1">
        <v>40.116433295900002</v>
      </c>
      <c r="AA1646" s="1">
        <v>-83.016376262099996</v>
      </c>
      <c r="AB1646" s="1">
        <v>40.123676938400003</v>
      </c>
      <c r="AC1646" s="1">
        <v>-83.016165373600003</v>
      </c>
    </row>
    <row r="1647" spans="1:29" x14ac:dyDescent="0.25">
      <c r="A1647" s="13">
        <v>377</v>
      </c>
      <c r="B1647" s="22" t="s">
        <v>4966</v>
      </c>
      <c r="C1647" s="17">
        <v>12</v>
      </c>
      <c r="D1647" s="1" t="s">
        <v>785</v>
      </c>
      <c r="E1647" s="1" t="s">
        <v>4032</v>
      </c>
      <c r="F1647" s="1" t="s">
        <v>4033</v>
      </c>
      <c r="G1647" s="1" t="s">
        <v>3760</v>
      </c>
      <c r="H1647" s="1">
        <v>17.2</v>
      </c>
      <c r="I1647" s="1">
        <v>17.7</v>
      </c>
      <c r="J1647" s="1" t="s">
        <v>3190</v>
      </c>
      <c r="K1647" s="1" t="s">
        <v>4982</v>
      </c>
      <c r="L1647" s="1">
        <v>0</v>
      </c>
      <c r="M1647" s="1">
        <v>8</v>
      </c>
      <c r="N1647" s="1">
        <v>5</v>
      </c>
      <c r="O1647" s="1">
        <v>6</v>
      </c>
      <c r="P1647" s="1">
        <v>15</v>
      </c>
      <c r="Q1647" s="16">
        <v>439.77289244186045</v>
      </c>
      <c r="R1647" s="21">
        <v>0.37170364797677274</v>
      </c>
      <c r="S1647" s="21">
        <v>12.875050335347362</v>
      </c>
      <c r="T1647" s="21">
        <v>12.503346687370589</v>
      </c>
      <c r="U1647" s="21">
        <v>2.0857590283196396E-2</v>
      </c>
      <c r="V1647" s="21">
        <v>2.9807741144495852</v>
      </c>
      <c r="W1647" s="21">
        <v>2.9599165241663887</v>
      </c>
      <c r="X1647" s="13" t="s">
        <v>22</v>
      </c>
      <c r="Y16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7" s="1">
        <v>41.512325158599999</v>
      </c>
      <c r="AA1647" s="1">
        <v>-81.666018214900006</v>
      </c>
      <c r="AB1647" s="1">
        <v>41.5157072935</v>
      </c>
      <c r="AC1647" s="1">
        <v>-81.657478198299998</v>
      </c>
    </row>
    <row r="1648" spans="1:29" x14ac:dyDescent="0.25">
      <c r="A1648" s="13">
        <v>378</v>
      </c>
      <c r="B1648" s="22" t="s">
        <v>4966</v>
      </c>
      <c r="C1648" s="17">
        <v>12</v>
      </c>
      <c r="D1648" s="1" t="s">
        <v>785</v>
      </c>
      <c r="E1648" s="1" t="s">
        <v>4258</v>
      </c>
      <c r="F1648" s="1" t="s">
        <v>4259</v>
      </c>
      <c r="G1648" s="1" t="s">
        <v>4461</v>
      </c>
      <c r="H1648" s="1">
        <v>0.7</v>
      </c>
      <c r="I1648" s="1">
        <v>1.2</v>
      </c>
      <c r="J1648" s="1" t="s">
        <v>3190</v>
      </c>
      <c r="K1648" s="1" t="s">
        <v>4982</v>
      </c>
      <c r="L1648" s="1">
        <v>0</v>
      </c>
      <c r="M1648" s="1">
        <v>2</v>
      </c>
      <c r="N1648" s="1">
        <v>8</v>
      </c>
      <c r="O1648" s="1">
        <v>6</v>
      </c>
      <c r="P1648" s="1">
        <v>33</v>
      </c>
      <c r="Q1648" s="16">
        <v>203.35337936046511</v>
      </c>
      <c r="R1648" s="21">
        <v>0.49662486392719407</v>
      </c>
      <c r="S1648" s="21">
        <v>18.896871955186608</v>
      </c>
      <c r="T1648" s="21">
        <v>18.400247091259413</v>
      </c>
      <c r="U1648" s="21">
        <v>2.78476758413157E-2</v>
      </c>
      <c r="V1648" s="21">
        <v>2.9727218217083822</v>
      </c>
      <c r="W1648" s="21">
        <v>2.9448741458670664</v>
      </c>
      <c r="X1648" s="13" t="s">
        <v>22</v>
      </c>
      <c r="Y16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8" s="1">
        <v>41.434064842300003</v>
      </c>
      <c r="AA1648" s="1">
        <v>-81.592785203899993</v>
      </c>
      <c r="AB1648" s="1">
        <v>41.440901025599999</v>
      </c>
      <c r="AC1648" s="1">
        <v>-81.591093646499999</v>
      </c>
    </row>
    <row r="1649" spans="1:29" x14ac:dyDescent="0.25">
      <c r="A1649" s="13">
        <v>168</v>
      </c>
      <c r="B1649" s="22" t="s">
        <v>3201</v>
      </c>
      <c r="C1649" s="17">
        <v>4</v>
      </c>
      <c r="D1649" s="1" t="s">
        <v>801</v>
      </c>
      <c r="E1649" s="1" t="s">
        <v>2015</v>
      </c>
      <c r="F1649" s="1" t="s">
        <v>5359</v>
      </c>
      <c r="G1649" s="1" t="s">
        <v>1508</v>
      </c>
      <c r="H1649" s="21">
        <v>2.5190000000002328</v>
      </c>
      <c r="I1649" s="21">
        <v>0</v>
      </c>
      <c r="J1649" s="1" t="s">
        <v>258</v>
      </c>
      <c r="K1649" s="1" t="s">
        <v>262</v>
      </c>
      <c r="L1649" s="1">
        <v>0</v>
      </c>
      <c r="M1649" s="1">
        <v>1</v>
      </c>
      <c r="N1649" s="1">
        <v>7</v>
      </c>
      <c r="O1649" s="1">
        <v>9</v>
      </c>
      <c r="P1649" s="1">
        <v>36</v>
      </c>
      <c r="Q1649" s="16">
        <v>167.44231468023256</v>
      </c>
      <c r="R1649" s="21">
        <v>8.2543718737888199</v>
      </c>
      <c r="S1649" s="21">
        <v>10.762845205088475</v>
      </c>
      <c r="T1649" s="21">
        <v>2.5084733312996548</v>
      </c>
      <c r="U1649" s="21">
        <v>0.57609054072237287</v>
      </c>
      <c r="V1649" s="21">
        <v>2.9722987188767167</v>
      </c>
      <c r="W1649" s="21">
        <v>2.3962081781543438</v>
      </c>
      <c r="X1649" s="13" t="s">
        <v>22</v>
      </c>
      <c r="Y16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49" s="1">
        <v>41.024467000000001</v>
      </c>
      <c r="AA1649" s="1">
        <v>-80.676998999999995</v>
      </c>
      <c r="AB1649" s="1">
        <v>0</v>
      </c>
      <c r="AC1649" s="1">
        <v>0</v>
      </c>
    </row>
    <row r="1650" spans="1:29" x14ac:dyDescent="0.25">
      <c r="A1650" s="13">
        <v>379</v>
      </c>
      <c r="B1650" s="22" t="s">
        <v>4966</v>
      </c>
      <c r="C1650" s="17">
        <v>9</v>
      </c>
      <c r="D1650" s="1" t="s">
        <v>4932</v>
      </c>
      <c r="E1650" s="1" t="s">
        <v>4260</v>
      </c>
      <c r="F1650" s="1" t="s">
        <v>4261</v>
      </c>
      <c r="G1650" s="1" t="s">
        <v>3812</v>
      </c>
      <c r="H1650" s="1">
        <v>11</v>
      </c>
      <c r="I1650" s="1">
        <v>11.5</v>
      </c>
      <c r="J1650" s="1" t="s">
        <v>3190</v>
      </c>
      <c r="K1650" s="1" t="s">
        <v>4981</v>
      </c>
      <c r="L1650" s="1">
        <v>0</v>
      </c>
      <c r="M1650" s="1">
        <v>2</v>
      </c>
      <c r="N1650" s="1">
        <v>6</v>
      </c>
      <c r="O1650" s="1">
        <v>1</v>
      </c>
      <c r="P1650" s="1">
        <v>11</v>
      </c>
      <c r="Q1650" s="16">
        <v>146.07212936046511</v>
      </c>
      <c r="R1650" s="21">
        <v>1.0732934971366808</v>
      </c>
      <c r="S1650" s="21">
        <v>8.0278452194083645</v>
      </c>
      <c r="T1650" s="21">
        <v>6.9545517222716837</v>
      </c>
      <c r="U1650" s="21">
        <v>6.0139526567736856E-2</v>
      </c>
      <c r="V1650" s="21">
        <v>2.9721739488853909</v>
      </c>
      <c r="W1650" s="21">
        <v>2.912034422317654</v>
      </c>
      <c r="X1650" s="13" t="s">
        <v>22</v>
      </c>
      <c r="Y16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0" s="1">
        <v>38.489692444299997</v>
      </c>
      <c r="AA1650" s="1">
        <v>-82.643126525699998</v>
      </c>
      <c r="AB1650" s="1">
        <v>38.484994581300001</v>
      </c>
      <c r="AC1650" s="1">
        <v>-82.636206269400006</v>
      </c>
    </row>
    <row r="1651" spans="1:29" x14ac:dyDescent="0.25">
      <c r="A1651" s="13">
        <v>380</v>
      </c>
      <c r="B1651" s="22" t="s">
        <v>4966</v>
      </c>
      <c r="C1651" s="17">
        <v>5</v>
      </c>
      <c r="D1651" s="1" t="s">
        <v>797</v>
      </c>
      <c r="E1651" s="1" t="s">
        <v>4097</v>
      </c>
      <c r="F1651" s="1" t="s">
        <v>4098</v>
      </c>
      <c r="G1651" s="1" t="s">
        <v>3762</v>
      </c>
      <c r="H1651" s="1">
        <v>14.8</v>
      </c>
      <c r="I1651" s="1">
        <v>15.3</v>
      </c>
      <c r="J1651" s="1" t="s">
        <v>3190</v>
      </c>
      <c r="K1651" s="1" t="s">
        <v>4982</v>
      </c>
      <c r="L1651" s="1">
        <v>0</v>
      </c>
      <c r="M1651" s="1">
        <v>3</v>
      </c>
      <c r="N1651" s="1">
        <v>8</v>
      </c>
      <c r="O1651" s="1">
        <v>2</v>
      </c>
      <c r="P1651" s="1">
        <v>37</v>
      </c>
      <c r="Q1651" s="16">
        <v>235.28006904069767</v>
      </c>
      <c r="R1651" s="21">
        <v>0.72703186455214375</v>
      </c>
      <c r="S1651" s="21">
        <v>20.197648122858396</v>
      </c>
      <c r="T1651" s="21">
        <v>19.470616258306254</v>
      </c>
      <c r="U1651" s="21">
        <v>4.0729618768843436E-2</v>
      </c>
      <c r="V1651" s="21">
        <v>2.9715200571320177</v>
      </c>
      <c r="W1651" s="21">
        <v>2.9307904383631742</v>
      </c>
      <c r="X1651" s="13" t="s">
        <v>22</v>
      </c>
      <c r="Y16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1" s="1">
        <v>39.7134842894</v>
      </c>
      <c r="AA1651" s="1">
        <v>-82.591600857000003</v>
      </c>
      <c r="AB1651" s="1">
        <v>39.713516724900003</v>
      </c>
      <c r="AC1651" s="1">
        <v>-82.582207763300005</v>
      </c>
    </row>
    <row r="1652" spans="1:29" x14ac:dyDescent="0.25">
      <c r="A1652" s="13">
        <v>381</v>
      </c>
      <c r="B1652" s="22" t="s">
        <v>4966</v>
      </c>
      <c r="C1652" s="17">
        <v>5</v>
      </c>
      <c r="D1652" s="1" t="s">
        <v>797</v>
      </c>
      <c r="E1652" s="1" t="s">
        <v>4097</v>
      </c>
      <c r="F1652" s="1" t="s">
        <v>4098</v>
      </c>
      <c r="G1652" s="1" t="s">
        <v>3762</v>
      </c>
      <c r="H1652" s="1">
        <v>14.1</v>
      </c>
      <c r="I1652" s="1">
        <v>14.6</v>
      </c>
      <c r="J1652" s="1" t="s">
        <v>3190</v>
      </c>
      <c r="K1652" s="1" t="s">
        <v>4982</v>
      </c>
      <c r="L1652" s="1">
        <v>0</v>
      </c>
      <c r="M1652" s="1">
        <v>0</v>
      </c>
      <c r="N1652" s="1">
        <v>6</v>
      </c>
      <c r="O1652" s="1">
        <v>7</v>
      </c>
      <c r="P1652" s="1">
        <v>51</v>
      </c>
      <c r="Q1652" s="16">
        <v>121.34375</v>
      </c>
      <c r="R1652" s="21">
        <v>0.72703186455214375</v>
      </c>
      <c r="S1652" s="21">
        <v>25.847628469387683</v>
      </c>
      <c r="T1652" s="21">
        <v>25.120596604835541</v>
      </c>
      <c r="U1652" s="21">
        <v>4.0729618768843436E-2</v>
      </c>
      <c r="V1652" s="21">
        <v>2.9715200571320177</v>
      </c>
      <c r="W1652" s="21">
        <v>2.9307904383631742</v>
      </c>
      <c r="X1652" s="13" t="s">
        <v>22</v>
      </c>
      <c r="Y16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2" s="1">
        <v>39.7138265659</v>
      </c>
      <c r="AA1652" s="1">
        <v>-82.604705668099996</v>
      </c>
      <c r="AB1652" s="1">
        <v>39.713528857999997</v>
      </c>
      <c r="AC1652" s="1">
        <v>-82.595346974500004</v>
      </c>
    </row>
    <row r="1653" spans="1:29" x14ac:dyDescent="0.25">
      <c r="A1653" s="13">
        <v>83</v>
      </c>
      <c r="B1653" s="22" t="s">
        <v>4967</v>
      </c>
      <c r="C1653" s="17">
        <v>8</v>
      </c>
      <c r="D1653" s="1" t="s">
        <v>787</v>
      </c>
      <c r="E1653" s="1" t="s">
        <v>4578</v>
      </c>
      <c r="F1653" s="1" t="s">
        <v>4058</v>
      </c>
      <c r="G1653" s="1" t="s">
        <v>4397</v>
      </c>
      <c r="H1653" s="1">
        <v>4.7</v>
      </c>
      <c r="I1653" s="1">
        <v>5.2</v>
      </c>
      <c r="J1653" s="1" t="s">
        <v>3190</v>
      </c>
      <c r="K1653" s="1" t="s">
        <v>4975</v>
      </c>
      <c r="L1653" s="1">
        <v>0</v>
      </c>
      <c r="M1653" s="1">
        <v>2</v>
      </c>
      <c r="N1653" s="1">
        <v>5</v>
      </c>
      <c r="O1653" s="1">
        <v>7</v>
      </c>
      <c r="P1653" s="1">
        <v>35</v>
      </c>
      <c r="Q1653" s="16">
        <v>190.15025436046511</v>
      </c>
      <c r="R1653" s="21">
        <v>0.67103188379343903</v>
      </c>
      <c r="S1653" s="21">
        <v>21.304177345157399</v>
      </c>
      <c r="T1653" s="21">
        <v>20.633145461363959</v>
      </c>
      <c r="U1653" s="21">
        <v>5.1419898552853567E-2</v>
      </c>
      <c r="V1653" s="21">
        <v>2.9695272881431114</v>
      </c>
      <c r="W1653" s="21">
        <v>2.9181073895902578</v>
      </c>
      <c r="X1653" s="13" t="s">
        <v>22</v>
      </c>
      <c r="Y16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3" s="1">
        <v>39.196614816900002</v>
      </c>
      <c r="AA1653" s="1">
        <v>-84.5660384153</v>
      </c>
      <c r="AB1653" s="1">
        <v>39.203054061300001</v>
      </c>
      <c r="AC1653" s="1">
        <v>-84.561976381799994</v>
      </c>
    </row>
    <row r="1654" spans="1:29" x14ac:dyDescent="0.25">
      <c r="A1654" s="13">
        <v>382</v>
      </c>
      <c r="B1654" s="22" t="s">
        <v>4966</v>
      </c>
      <c r="C1654" s="17">
        <v>8</v>
      </c>
      <c r="D1654" s="1" t="s">
        <v>787</v>
      </c>
      <c r="E1654" s="1" t="s">
        <v>3976</v>
      </c>
      <c r="F1654" s="1" t="s">
        <v>4262</v>
      </c>
      <c r="G1654" s="1" t="s">
        <v>4462</v>
      </c>
      <c r="H1654" s="1">
        <v>0.4</v>
      </c>
      <c r="I1654" s="1">
        <v>0.9</v>
      </c>
      <c r="J1654" s="1" t="s">
        <v>3190</v>
      </c>
      <c r="K1654" s="1" t="s">
        <v>4982</v>
      </c>
      <c r="L1654" s="1">
        <v>0</v>
      </c>
      <c r="M1654" s="1">
        <v>1</v>
      </c>
      <c r="N1654" s="1">
        <v>4</v>
      </c>
      <c r="O1654" s="1">
        <v>9</v>
      </c>
      <c r="P1654" s="1">
        <v>91</v>
      </c>
      <c r="Q1654" s="16">
        <v>202.80168968023256</v>
      </c>
      <c r="R1654" s="21">
        <v>0.64269914981687049</v>
      </c>
      <c r="S1654" s="21">
        <v>40.813833658845581</v>
      </c>
      <c r="T1654" s="21">
        <v>40.171134509028711</v>
      </c>
      <c r="U1654" s="21">
        <v>3.6015975676894713E-2</v>
      </c>
      <c r="V1654" s="21">
        <v>2.9646398147759978</v>
      </c>
      <c r="W1654" s="21">
        <v>2.9286238390991031</v>
      </c>
      <c r="X1654" s="13" t="s">
        <v>22</v>
      </c>
      <c r="Y16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4" s="1">
        <v>39.127062594999998</v>
      </c>
      <c r="AA1654" s="1">
        <v>-84.563752360099997</v>
      </c>
      <c r="AB1654" s="1">
        <v>39.125974325500003</v>
      </c>
      <c r="AC1654" s="1">
        <v>-84.554650326100003</v>
      </c>
    </row>
    <row r="1655" spans="1:29" x14ac:dyDescent="0.25">
      <c r="A1655" s="13">
        <v>383</v>
      </c>
      <c r="B1655" s="22" t="s">
        <v>4966</v>
      </c>
      <c r="C1655" s="17">
        <v>2</v>
      </c>
      <c r="D1655" s="1" t="s">
        <v>786</v>
      </c>
      <c r="E1655" s="1" t="s">
        <v>3987</v>
      </c>
      <c r="F1655" s="1" t="s">
        <v>3988</v>
      </c>
      <c r="G1655" s="1" t="s">
        <v>3712</v>
      </c>
      <c r="H1655" s="1">
        <v>22.3</v>
      </c>
      <c r="I1655" s="1">
        <v>22.8</v>
      </c>
      <c r="J1655" s="1" t="s">
        <v>3190</v>
      </c>
      <c r="K1655" s="1" t="s">
        <v>4981</v>
      </c>
      <c r="L1655" s="1">
        <v>0</v>
      </c>
      <c r="M1655" s="1">
        <v>2</v>
      </c>
      <c r="N1655" s="1">
        <v>8</v>
      </c>
      <c r="O1655" s="1">
        <v>2</v>
      </c>
      <c r="P1655" s="1">
        <v>27</v>
      </c>
      <c r="Q1655" s="16">
        <v>179.60337936046511</v>
      </c>
      <c r="R1655" s="21">
        <v>0.61594245553538962</v>
      </c>
      <c r="S1655" s="21">
        <v>15.266348904849709</v>
      </c>
      <c r="T1655" s="21">
        <v>14.650406449314319</v>
      </c>
      <c r="U1655" s="21">
        <v>3.4394028988494654E-2</v>
      </c>
      <c r="V1655" s="21">
        <v>2.9643809108682242</v>
      </c>
      <c r="W1655" s="21">
        <v>2.9299868818797297</v>
      </c>
      <c r="X1655" s="13" t="s">
        <v>22</v>
      </c>
      <c r="Y16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5" s="1">
        <v>41.636966251499999</v>
      </c>
      <c r="AA1655" s="1">
        <v>-83.471576087700001</v>
      </c>
      <c r="AB1655" s="1">
        <v>41.637159662499997</v>
      </c>
      <c r="AC1655" s="1">
        <v>-83.461947859199995</v>
      </c>
    </row>
    <row r="1656" spans="1:29" x14ac:dyDescent="0.25">
      <c r="A1656" s="13">
        <v>84</v>
      </c>
      <c r="B1656" s="22" t="s">
        <v>4967</v>
      </c>
      <c r="C1656" s="17">
        <v>8</v>
      </c>
      <c r="D1656" s="1" t="s">
        <v>787</v>
      </c>
      <c r="E1656" s="1" t="s">
        <v>3952</v>
      </c>
      <c r="F1656" s="1" t="s">
        <v>3953</v>
      </c>
      <c r="G1656" s="1" t="s">
        <v>3749</v>
      </c>
      <c r="H1656" s="1">
        <v>12</v>
      </c>
      <c r="I1656" s="1">
        <v>12.5</v>
      </c>
      <c r="J1656" s="1" t="s">
        <v>3190</v>
      </c>
      <c r="K1656" s="1" t="s">
        <v>4984</v>
      </c>
      <c r="L1656" s="1">
        <v>0</v>
      </c>
      <c r="M1656" s="1">
        <v>1</v>
      </c>
      <c r="N1656" s="1">
        <v>5</v>
      </c>
      <c r="O1656" s="1">
        <v>4</v>
      </c>
      <c r="P1656" s="1">
        <v>37</v>
      </c>
      <c r="Q1656" s="16">
        <v>133.16106468023256</v>
      </c>
      <c r="R1656" s="21">
        <v>0.48405436275770353</v>
      </c>
      <c r="S1656" s="21">
        <v>19.406162575774847</v>
      </c>
      <c r="T1656" s="21">
        <v>18.922108213017143</v>
      </c>
      <c r="U1656" s="21">
        <v>3.4788185636253917E-2</v>
      </c>
      <c r="V1656" s="21">
        <v>2.9635280598991116</v>
      </c>
      <c r="W1656" s="21">
        <v>2.9287398742628579</v>
      </c>
      <c r="X1656" s="13" t="s">
        <v>22</v>
      </c>
      <c r="Y16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6" s="1">
        <v>39.226062757599998</v>
      </c>
      <c r="AA1656" s="1">
        <v>-84.588300547399996</v>
      </c>
      <c r="AB1656" s="1">
        <v>39.2329575754</v>
      </c>
      <c r="AC1656" s="1">
        <v>-84.590844101000002</v>
      </c>
    </row>
    <row r="1657" spans="1:29" x14ac:dyDescent="0.25">
      <c r="A1657" s="13">
        <v>384</v>
      </c>
      <c r="B1657" s="22" t="s">
        <v>4966</v>
      </c>
      <c r="C1657" s="17">
        <v>8</v>
      </c>
      <c r="D1657" s="1" t="s">
        <v>787</v>
      </c>
      <c r="E1657" s="1" t="s">
        <v>4263</v>
      </c>
      <c r="F1657" s="1" t="s">
        <v>3971</v>
      </c>
      <c r="G1657" s="1" t="s">
        <v>3716</v>
      </c>
      <c r="H1657" s="1">
        <v>15.7</v>
      </c>
      <c r="I1657" s="1">
        <v>16.2</v>
      </c>
      <c r="J1657" s="1" t="s">
        <v>3190</v>
      </c>
      <c r="K1657" s="1" t="s">
        <v>4982</v>
      </c>
      <c r="L1657" s="1">
        <v>1</v>
      </c>
      <c r="M1657" s="1">
        <v>3</v>
      </c>
      <c r="N1657" s="1">
        <v>5</v>
      </c>
      <c r="O1657" s="1">
        <v>8</v>
      </c>
      <c r="P1657" s="1">
        <v>32</v>
      </c>
      <c r="Q1657" s="16">
        <v>282.94113372093022</v>
      </c>
      <c r="R1657" s="21">
        <v>0.45754073293168857</v>
      </c>
      <c r="S1657" s="21">
        <v>18.091129093751654</v>
      </c>
      <c r="T1657" s="21">
        <v>17.633588360819964</v>
      </c>
      <c r="U1657" s="21">
        <v>2.5661205761702579E-2</v>
      </c>
      <c r="V1657" s="21">
        <v>2.963089928123821</v>
      </c>
      <c r="W1657" s="21">
        <v>2.9374287223621183</v>
      </c>
      <c r="X1657" s="13" t="s">
        <v>22</v>
      </c>
      <c r="Y16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7" s="1">
        <v>39.2832570144</v>
      </c>
      <c r="AA1657" s="1">
        <v>-84.401485788800002</v>
      </c>
      <c r="AB1657" s="1">
        <v>39.288731065</v>
      </c>
      <c r="AC1657" s="1">
        <v>-84.395497904699994</v>
      </c>
    </row>
    <row r="1658" spans="1:29" x14ac:dyDescent="0.25">
      <c r="A1658" s="13">
        <v>385</v>
      </c>
      <c r="B1658" s="22" t="s">
        <v>4966</v>
      </c>
      <c r="C1658" s="17">
        <v>12</v>
      </c>
      <c r="D1658" s="1" t="s">
        <v>785</v>
      </c>
      <c r="E1658" s="1" t="s">
        <v>3948</v>
      </c>
      <c r="F1658" s="1" t="s">
        <v>3949</v>
      </c>
      <c r="G1658" s="1" t="s">
        <v>4365</v>
      </c>
      <c r="H1658" s="1">
        <v>2.9</v>
      </c>
      <c r="I1658" s="1">
        <v>3.4</v>
      </c>
      <c r="J1658" s="1" t="s">
        <v>3190</v>
      </c>
      <c r="K1658" s="1" t="s">
        <v>4982</v>
      </c>
      <c r="L1658" s="1">
        <v>0</v>
      </c>
      <c r="M1658" s="1">
        <v>1</v>
      </c>
      <c r="N1658" s="1">
        <v>1</v>
      </c>
      <c r="O1658" s="1">
        <v>9</v>
      </c>
      <c r="P1658" s="1">
        <v>33</v>
      </c>
      <c r="Q1658" s="16">
        <v>125.16106468023256</v>
      </c>
      <c r="R1658" s="21">
        <v>1.1675870621368658</v>
      </c>
      <c r="S1658" s="21">
        <v>17.337185581793488</v>
      </c>
      <c r="T1658" s="21">
        <v>16.169598519656621</v>
      </c>
      <c r="U1658" s="21">
        <v>6.5334794834460766E-2</v>
      </c>
      <c r="V1658" s="21">
        <v>2.9627379276529684</v>
      </c>
      <c r="W1658" s="21">
        <v>2.8974031328185075</v>
      </c>
      <c r="X1658" s="13" t="s">
        <v>22</v>
      </c>
      <c r="Y16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8" s="1">
        <v>41.501355737899999</v>
      </c>
      <c r="AA1658" s="1">
        <v>-81.542124197800007</v>
      </c>
      <c r="AB1658" s="1">
        <v>41.501362145500003</v>
      </c>
      <c r="AC1658" s="1">
        <v>-81.5324870436</v>
      </c>
    </row>
    <row r="1659" spans="1:29" x14ac:dyDescent="0.25">
      <c r="A1659" s="13">
        <v>169</v>
      </c>
      <c r="B1659" s="22" t="s">
        <v>3201</v>
      </c>
      <c r="C1659" s="17">
        <v>6</v>
      </c>
      <c r="D1659" s="1" t="s">
        <v>784</v>
      </c>
      <c r="E1659" s="1" t="s">
        <v>2016</v>
      </c>
      <c r="F1659" s="1" t="s">
        <v>5360</v>
      </c>
      <c r="G1659" s="1" t="s">
        <v>1509</v>
      </c>
      <c r="H1659" s="21">
        <v>1.3880000000062864</v>
      </c>
      <c r="I1659" s="21">
        <v>0</v>
      </c>
      <c r="J1659" s="1" t="s">
        <v>258</v>
      </c>
      <c r="K1659" s="1" t="s">
        <v>259</v>
      </c>
      <c r="L1659" s="1">
        <v>0</v>
      </c>
      <c r="M1659" s="1">
        <v>2</v>
      </c>
      <c r="N1659" s="1">
        <v>8</v>
      </c>
      <c r="O1659" s="1">
        <v>7</v>
      </c>
      <c r="P1659" s="1">
        <v>47</v>
      </c>
      <c r="Q1659" s="16">
        <v>221.79087936046511</v>
      </c>
      <c r="R1659" s="21">
        <v>6.5736025474974058</v>
      </c>
      <c r="S1659" s="21">
        <v>12.853573698169962</v>
      </c>
      <c r="T1659" s="21">
        <v>6.279971150672556</v>
      </c>
      <c r="U1659" s="21">
        <v>0.45878599898159067</v>
      </c>
      <c r="V1659" s="21">
        <v>2.9604960245982008</v>
      </c>
      <c r="W1659" s="21">
        <v>2.5017100256166103</v>
      </c>
      <c r="X1659" s="13" t="s">
        <v>22</v>
      </c>
      <c r="Y16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59" s="1">
        <v>39.916569000000003</v>
      </c>
      <c r="AA1659" s="1">
        <v>-83.036090000000002</v>
      </c>
      <c r="AB1659" s="1">
        <v>0</v>
      </c>
      <c r="AC1659" s="1">
        <v>0</v>
      </c>
    </row>
    <row r="1660" spans="1:29" x14ac:dyDescent="0.25">
      <c r="A1660" s="13">
        <v>386</v>
      </c>
      <c r="B1660" s="22" t="s">
        <v>4966</v>
      </c>
      <c r="C1660" s="17">
        <v>12</v>
      </c>
      <c r="D1660" s="1" t="s">
        <v>785</v>
      </c>
      <c r="E1660" s="1" t="s">
        <v>4264</v>
      </c>
      <c r="F1660" s="1" t="s">
        <v>4182</v>
      </c>
      <c r="G1660" s="1" t="s">
        <v>4437</v>
      </c>
      <c r="H1660" s="1">
        <v>2.8</v>
      </c>
      <c r="I1660" s="1">
        <v>3.3</v>
      </c>
      <c r="J1660" s="1" t="s">
        <v>3190</v>
      </c>
      <c r="K1660" s="1" t="s">
        <v>4982</v>
      </c>
      <c r="L1660" s="1">
        <v>1</v>
      </c>
      <c r="M1660" s="1">
        <v>2</v>
      </c>
      <c r="N1660" s="1">
        <v>6</v>
      </c>
      <c r="O1660" s="1">
        <v>10</v>
      </c>
      <c r="P1660" s="1">
        <v>45</v>
      </c>
      <c r="Q1660" s="16">
        <v>265.68631904069764</v>
      </c>
      <c r="R1660" s="21">
        <v>0.36757571565689945</v>
      </c>
      <c r="S1660" s="21">
        <v>24.202200893045546</v>
      </c>
      <c r="T1660" s="21">
        <v>23.834625177388649</v>
      </c>
      <c r="U1660" s="21">
        <v>2.0626519224757885E-2</v>
      </c>
      <c r="V1660" s="21">
        <v>2.960443037383659</v>
      </c>
      <c r="W1660" s="21">
        <v>2.9398165181589011</v>
      </c>
      <c r="X1660" s="13" t="s">
        <v>22</v>
      </c>
      <c r="Y16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0" s="1">
        <v>41.413618431000003</v>
      </c>
      <c r="AA1660" s="1">
        <v>-81.927281209300006</v>
      </c>
      <c r="AB1660" s="1">
        <v>41.417711258700002</v>
      </c>
      <c r="AC1660" s="1">
        <v>-81.919407331200006</v>
      </c>
    </row>
    <row r="1661" spans="1:29" x14ac:dyDescent="0.25">
      <c r="A1661" s="13">
        <v>387</v>
      </c>
      <c r="B1661" s="22" t="s">
        <v>4966</v>
      </c>
      <c r="C1661" s="17">
        <v>12</v>
      </c>
      <c r="D1661" s="1" t="s">
        <v>785</v>
      </c>
      <c r="E1661" s="1" t="s">
        <v>4264</v>
      </c>
      <c r="F1661" s="1" t="s">
        <v>4182</v>
      </c>
      <c r="G1661" s="1" t="s">
        <v>4437</v>
      </c>
      <c r="H1661" s="1">
        <v>4.7</v>
      </c>
      <c r="I1661" s="1">
        <v>5.2</v>
      </c>
      <c r="J1661" s="1" t="s">
        <v>3190</v>
      </c>
      <c r="K1661" s="1" t="s">
        <v>4982</v>
      </c>
      <c r="L1661" s="1">
        <v>0</v>
      </c>
      <c r="M1661" s="1">
        <v>3</v>
      </c>
      <c r="N1661" s="1">
        <v>6</v>
      </c>
      <c r="O1661" s="1">
        <v>10</v>
      </c>
      <c r="P1661" s="1">
        <v>45</v>
      </c>
      <c r="Q1661" s="16">
        <v>265.68631904069764</v>
      </c>
      <c r="R1661" s="21">
        <v>0.36757571565689945</v>
      </c>
      <c r="S1661" s="21">
        <v>24.202200893045546</v>
      </c>
      <c r="T1661" s="21">
        <v>23.834625177388649</v>
      </c>
      <c r="U1661" s="21">
        <v>2.0626519224757885E-2</v>
      </c>
      <c r="V1661" s="21">
        <v>2.960443037383659</v>
      </c>
      <c r="W1661" s="21">
        <v>2.9398165181589011</v>
      </c>
      <c r="X1661" s="13" t="s">
        <v>22</v>
      </c>
      <c r="Y16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1" s="1">
        <v>41.426440914099999</v>
      </c>
      <c r="AA1661" s="1">
        <v>-81.895157979399997</v>
      </c>
      <c r="AB1661" s="1">
        <v>41.430481532100004</v>
      </c>
      <c r="AC1661" s="1">
        <v>-81.887190880399999</v>
      </c>
    </row>
    <row r="1662" spans="1:29" x14ac:dyDescent="0.25">
      <c r="A1662" s="13">
        <v>388</v>
      </c>
      <c r="B1662" s="22" t="s">
        <v>4966</v>
      </c>
      <c r="C1662" s="17">
        <v>12</v>
      </c>
      <c r="D1662" s="1" t="s">
        <v>785</v>
      </c>
      <c r="E1662" s="1" t="s">
        <v>4264</v>
      </c>
      <c r="F1662" s="1" t="s">
        <v>4182</v>
      </c>
      <c r="G1662" s="1" t="s">
        <v>4437</v>
      </c>
      <c r="H1662" s="1">
        <v>9.1</v>
      </c>
      <c r="I1662" s="1">
        <v>9.6</v>
      </c>
      <c r="J1662" s="1" t="s">
        <v>3190</v>
      </c>
      <c r="K1662" s="1" t="s">
        <v>4982</v>
      </c>
      <c r="L1662" s="1">
        <v>1</v>
      </c>
      <c r="M1662" s="1">
        <v>1</v>
      </c>
      <c r="N1662" s="1">
        <v>8</v>
      </c>
      <c r="O1662" s="1">
        <v>9</v>
      </c>
      <c r="P1662" s="1">
        <v>37</v>
      </c>
      <c r="Q1662" s="16">
        <v>220.66587936046511</v>
      </c>
      <c r="R1662" s="21">
        <v>0.36757571565689945</v>
      </c>
      <c r="S1662" s="21">
        <v>21.179166783737063</v>
      </c>
      <c r="T1662" s="21">
        <v>20.811591068080165</v>
      </c>
      <c r="U1662" s="21">
        <v>2.0626519224757885E-2</v>
      </c>
      <c r="V1662" s="21">
        <v>2.960443037383659</v>
      </c>
      <c r="W1662" s="21">
        <v>2.9398165181589011</v>
      </c>
      <c r="X1662" s="13" t="s">
        <v>22</v>
      </c>
      <c r="Y16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2" s="1">
        <v>41.450223829700001</v>
      </c>
      <c r="AA1662" s="1">
        <v>-81.821399200599998</v>
      </c>
      <c r="AB1662" s="1">
        <v>41.450997629200003</v>
      </c>
      <c r="AC1662" s="1">
        <v>-81.812022475999996</v>
      </c>
    </row>
    <row r="1663" spans="1:29" x14ac:dyDescent="0.25">
      <c r="A1663" s="13">
        <v>389</v>
      </c>
      <c r="B1663" s="22" t="s">
        <v>4966</v>
      </c>
      <c r="C1663" s="17">
        <v>6</v>
      </c>
      <c r="D1663" s="1" t="s">
        <v>784</v>
      </c>
      <c r="E1663" s="1" t="s">
        <v>4265</v>
      </c>
      <c r="F1663" s="1" t="s">
        <v>4266</v>
      </c>
      <c r="G1663" s="1" t="s">
        <v>4463</v>
      </c>
      <c r="H1663" s="1">
        <v>0.3</v>
      </c>
      <c r="I1663" s="1">
        <v>0.8</v>
      </c>
      <c r="J1663" s="1" t="s">
        <v>3190</v>
      </c>
      <c r="K1663" s="1" t="s">
        <v>4983</v>
      </c>
      <c r="L1663" s="1">
        <v>0</v>
      </c>
      <c r="M1663" s="1">
        <v>2</v>
      </c>
      <c r="N1663" s="1">
        <v>10</v>
      </c>
      <c r="O1663" s="1">
        <v>3</v>
      </c>
      <c r="P1663" s="1">
        <v>9</v>
      </c>
      <c r="Q1663" s="16">
        <v>179.13462936046511</v>
      </c>
      <c r="R1663" s="21">
        <v>0.6116811657359843</v>
      </c>
      <c r="S1663" s="21">
        <v>9.4462958938250274</v>
      </c>
      <c r="T1663" s="21">
        <v>8.8346147280890435</v>
      </c>
      <c r="U1663" s="21">
        <v>3.3265176030056388E-2</v>
      </c>
      <c r="V1663" s="21">
        <v>2.9599300298334539</v>
      </c>
      <c r="W1663" s="21">
        <v>2.9266648538033975</v>
      </c>
      <c r="X1663" s="13" t="s">
        <v>22</v>
      </c>
      <c r="Y16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3" s="1">
        <v>39.9271400075</v>
      </c>
      <c r="AA1663" s="1">
        <v>-82.825656678800001</v>
      </c>
      <c r="AB1663" s="1">
        <v>39.9266848651</v>
      </c>
      <c r="AC1663" s="1">
        <v>-82.816266695099998</v>
      </c>
    </row>
    <row r="1664" spans="1:29" x14ac:dyDescent="0.25">
      <c r="A1664" s="13">
        <v>390</v>
      </c>
      <c r="B1664" s="22" t="s">
        <v>4966</v>
      </c>
      <c r="C1664" s="17">
        <v>4</v>
      </c>
      <c r="D1664" s="1" t="s">
        <v>795</v>
      </c>
      <c r="E1664" s="1" t="s">
        <v>4085</v>
      </c>
      <c r="F1664" s="1" t="s">
        <v>4086</v>
      </c>
      <c r="G1664" s="1" t="s">
        <v>3707</v>
      </c>
      <c r="H1664" s="1">
        <v>6</v>
      </c>
      <c r="I1664" s="1">
        <v>6.5</v>
      </c>
      <c r="J1664" s="1" t="s">
        <v>3190</v>
      </c>
      <c r="K1664" s="1" t="s">
        <v>4981</v>
      </c>
      <c r="L1664" s="1">
        <v>0</v>
      </c>
      <c r="M1664" s="1">
        <v>0</v>
      </c>
      <c r="N1664" s="1">
        <v>2</v>
      </c>
      <c r="O1664" s="1">
        <v>8</v>
      </c>
      <c r="P1664" s="1">
        <v>47</v>
      </c>
      <c r="Q1664" s="16">
        <v>95.59375</v>
      </c>
      <c r="R1664" s="21">
        <v>0.77085957789764437</v>
      </c>
      <c r="S1664" s="21">
        <v>21.96304709189161</v>
      </c>
      <c r="T1664" s="21">
        <v>21.192187513993964</v>
      </c>
      <c r="U1664" s="21">
        <v>4.1779683899234817E-2</v>
      </c>
      <c r="V1664" s="21">
        <v>2.956616917813689</v>
      </c>
      <c r="W1664" s="21">
        <v>2.9148372339144539</v>
      </c>
      <c r="X1664" s="13" t="s">
        <v>22</v>
      </c>
      <c r="Y16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4" s="1">
        <v>41.114202873799996</v>
      </c>
      <c r="AA1664" s="1">
        <v>-81.580038106399996</v>
      </c>
      <c r="AB1664" s="1">
        <v>41.110670790100002</v>
      </c>
      <c r="AC1664" s="1">
        <v>-81.571668905300001</v>
      </c>
    </row>
    <row r="1665" spans="1:29" x14ac:dyDescent="0.25">
      <c r="A1665" s="13">
        <v>391</v>
      </c>
      <c r="B1665" s="22" t="s">
        <v>4966</v>
      </c>
      <c r="C1665" s="17">
        <v>12</v>
      </c>
      <c r="D1665" s="1" t="s">
        <v>785</v>
      </c>
      <c r="E1665" s="1" t="s">
        <v>4267</v>
      </c>
      <c r="F1665" s="1" t="s">
        <v>4268</v>
      </c>
      <c r="G1665" s="1" t="s">
        <v>4464</v>
      </c>
      <c r="H1665" s="1">
        <v>5.7</v>
      </c>
      <c r="I1665" s="1">
        <v>6.2</v>
      </c>
      <c r="J1665" s="1" t="s">
        <v>3190</v>
      </c>
      <c r="K1665" s="1" t="s">
        <v>4982</v>
      </c>
      <c r="L1665" s="1">
        <v>0</v>
      </c>
      <c r="M1665" s="1">
        <v>0</v>
      </c>
      <c r="N1665" s="1">
        <v>4</v>
      </c>
      <c r="O1665" s="1">
        <v>14</v>
      </c>
      <c r="P1665" s="1">
        <v>16</v>
      </c>
      <c r="Q1665" s="16">
        <v>104.3125</v>
      </c>
      <c r="R1665" s="21">
        <v>0.40248626755703737</v>
      </c>
      <c r="S1665" s="21">
        <v>12.850115712709629</v>
      </c>
      <c r="T1665" s="21">
        <v>12.447629445152591</v>
      </c>
      <c r="U1665" s="21">
        <v>2.2580529572244858E-2</v>
      </c>
      <c r="V1665" s="21">
        <v>2.9545033387037996</v>
      </c>
      <c r="W1665" s="21">
        <v>2.9319228091315548</v>
      </c>
      <c r="X1665" s="13" t="s">
        <v>22</v>
      </c>
      <c r="Y16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5" s="1">
        <v>41.477995115100001</v>
      </c>
      <c r="AA1665" s="1">
        <v>-81.497763592400005</v>
      </c>
      <c r="AB1665" s="1">
        <v>41.4852330489</v>
      </c>
      <c r="AC1665" s="1">
        <v>-81.497770030699996</v>
      </c>
    </row>
    <row r="1666" spans="1:29" x14ac:dyDescent="0.25">
      <c r="A1666" s="13">
        <v>392</v>
      </c>
      <c r="B1666" s="22" t="s">
        <v>4966</v>
      </c>
      <c r="C1666" s="17">
        <v>11</v>
      </c>
      <c r="D1666" s="1" t="s">
        <v>3838</v>
      </c>
      <c r="E1666" s="1" t="s">
        <v>3311</v>
      </c>
      <c r="F1666" s="1" t="s">
        <v>4185</v>
      </c>
      <c r="G1666" s="1" t="s">
        <v>3734</v>
      </c>
      <c r="H1666" s="1">
        <v>1.3</v>
      </c>
      <c r="I1666" s="1">
        <v>1.8</v>
      </c>
      <c r="J1666" s="1" t="s">
        <v>3190</v>
      </c>
      <c r="K1666" s="1" t="s">
        <v>4982</v>
      </c>
      <c r="L1666" s="1">
        <v>0</v>
      </c>
      <c r="M1666" s="1">
        <v>1</v>
      </c>
      <c r="N1666" s="1">
        <v>4</v>
      </c>
      <c r="O1666" s="1">
        <v>11</v>
      </c>
      <c r="P1666" s="1">
        <v>13</v>
      </c>
      <c r="Q1666" s="16">
        <v>133.67668968023256</v>
      </c>
      <c r="R1666" s="21">
        <v>0.47099934232723367</v>
      </c>
      <c r="S1666" s="21">
        <v>11.699563061688359</v>
      </c>
      <c r="T1666" s="21">
        <v>11.228563719361125</v>
      </c>
      <c r="U1666" s="21">
        <v>2.6414165640583586E-2</v>
      </c>
      <c r="V1666" s="21">
        <v>2.9507796447165555</v>
      </c>
      <c r="W1666" s="21">
        <v>2.9243654790759721</v>
      </c>
      <c r="X1666" s="13" t="s">
        <v>22</v>
      </c>
      <c r="Y16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6" s="1">
        <v>40.368638997600002</v>
      </c>
      <c r="AA1666" s="1">
        <v>-80.633080316299996</v>
      </c>
      <c r="AB1666" s="1">
        <v>40.369151152699999</v>
      </c>
      <c r="AC1666" s="1">
        <v>-80.642063467300005</v>
      </c>
    </row>
    <row r="1667" spans="1:29" x14ac:dyDescent="0.25">
      <c r="A1667" s="13">
        <v>393</v>
      </c>
      <c r="B1667" s="22" t="s">
        <v>4966</v>
      </c>
      <c r="C1667" s="17">
        <v>8</v>
      </c>
      <c r="D1667" s="1" t="s">
        <v>787</v>
      </c>
      <c r="E1667" s="1" t="s">
        <v>3929</v>
      </c>
      <c r="F1667" s="1" t="s">
        <v>3930</v>
      </c>
      <c r="G1667" s="1" t="s">
        <v>4359</v>
      </c>
      <c r="H1667" s="1">
        <v>15.7</v>
      </c>
      <c r="I1667" s="1">
        <v>16.2</v>
      </c>
      <c r="J1667" s="1" t="s">
        <v>3190</v>
      </c>
      <c r="K1667" s="1" t="s">
        <v>4981</v>
      </c>
      <c r="L1667" s="1">
        <v>0</v>
      </c>
      <c r="M1667" s="1">
        <v>2</v>
      </c>
      <c r="N1667" s="1">
        <v>4</v>
      </c>
      <c r="O1667" s="1">
        <v>3</v>
      </c>
      <c r="P1667" s="1">
        <v>16</v>
      </c>
      <c r="Q1667" s="16">
        <v>146.85337936046511</v>
      </c>
      <c r="R1667" s="21">
        <v>1.5219883705933643</v>
      </c>
      <c r="S1667" s="21">
        <v>9.3582675154833552</v>
      </c>
      <c r="T1667" s="21">
        <v>7.8362791448899909</v>
      </c>
      <c r="U1667" s="21">
        <v>8.8328701218120656E-2</v>
      </c>
      <c r="V1667" s="21">
        <v>2.9484754372044981</v>
      </c>
      <c r="W1667" s="21">
        <v>2.8601467359863775</v>
      </c>
      <c r="X1667" s="13" t="s">
        <v>22</v>
      </c>
      <c r="Y16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7" s="1">
        <v>39.2140683071</v>
      </c>
      <c r="AA1667" s="1">
        <v>-84.436976299600005</v>
      </c>
      <c r="AB1667" s="1">
        <v>39.216737827599999</v>
      </c>
      <c r="AC1667" s="1">
        <v>-84.428471346999999</v>
      </c>
    </row>
    <row r="1668" spans="1:29" x14ac:dyDescent="0.25">
      <c r="A1668" s="13">
        <v>85</v>
      </c>
      <c r="B1668" s="22" t="s">
        <v>4967</v>
      </c>
      <c r="C1668" s="17">
        <v>8</v>
      </c>
      <c r="D1668" s="1" t="s">
        <v>787</v>
      </c>
      <c r="E1668" s="1" t="s">
        <v>4613</v>
      </c>
      <c r="F1668" s="1" t="s">
        <v>3930</v>
      </c>
      <c r="G1668" s="1" t="s">
        <v>4359</v>
      </c>
      <c r="H1668" s="1">
        <v>8.4</v>
      </c>
      <c r="I1668" s="1">
        <v>8.9</v>
      </c>
      <c r="J1668" s="1" t="s">
        <v>3190</v>
      </c>
      <c r="K1668" s="1" t="s">
        <v>4984</v>
      </c>
      <c r="L1668" s="1">
        <v>0</v>
      </c>
      <c r="M1668" s="1">
        <v>1</v>
      </c>
      <c r="N1668" s="1">
        <v>6</v>
      </c>
      <c r="O1668" s="1">
        <v>4</v>
      </c>
      <c r="P1668" s="1">
        <v>24</v>
      </c>
      <c r="Q1668" s="16">
        <v>126.70793968023256</v>
      </c>
      <c r="R1668" s="21">
        <v>0.48390934113672418</v>
      </c>
      <c r="S1668" s="21">
        <v>12.670039392417182</v>
      </c>
      <c r="T1668" s="21">
        <v>12.186130051280458</v>
      </c>
      <c r="U1668" s="21">
        <v>3.477740735168508E-2</v>
      </c>
      <c r="V1668" s="21">
        <v>2.9484175413533187</v>
      </c>
      <c r="W1668" s="21">
        <v>2.9136401340016338</v>
      </c>
      <c r="X1668" s="13" t="s">
        <v>22</v>
      </c>
      <c r="Y16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8" s="1">
        <v>39.223304520399999</v>
      </c>
      <c r="AA1668" s="1">
        <v>-84.5595516618</v>
      </c>
      <c r="AB1668" s="1">
        <v>39.225950394800002</v>
      </c>
      <c r="AC1668" s="1">
        <v>-84.551839920600003</v>
      </c>
    </row>
    <row r="1669" spans="1:29" x14ac:dyDescent="0.25">
      <c r="A1669" s="13">
        <v>170</v>
      </c>
      <c r="B1669" s="22" t="s">
        <v>3201</v>
      </c>
      <c r="C1669" s="17">
        <v>2</v>
      </c>
      <c r="D1669" s="1" t="s">
        <v>786</v>
      </c>
      <c r="E1669" s="1" t="s">
        <v>2017</v>
      </c>
      <c r="F1669" s="1" t="s">
        <v>5261</v>
      </c>
      <c r="G1669" s="1" t="s">
        <v>1510</v>
      </c>
      <c r="H1669" s="21">
        <v>7.8980000000010477</v>
      </c>
      <c r="I1669" s="21">
        <v>0</v>
      </c>
      <c r="J1669" s="1" t="s">
        <v>258</v>
      </c>
      <c r="K1669" s="1" t="s">
        <v>259</v>
      </c>
      <c r="L1669" s="1">
        <v>0</v>
      </c>
      <c r="M1669" s="1">
        <v>2</v>
      </c>
      <c r="N1669" s="1">
        <v>6</v>
      </c>
      <c r="O1669" s="1">
        <v>8</v>
      </c>
      <c r="P1669" s="1">
        <v>34</v>
      </c>
      <c r="Q1669" s="16">
        <v>200.13462936046511</v>
      </c>
      <c r="R1669" s="21">
        <v>5.3989380548770312</v>
      </c>
      <c r="S1669" s="21">
        <v>11.190391193342078</v>
      </c>
      <c r="T1669" s="21">
        <v>5.7914531384650472</v>
      </c>
      <c r="U1669" s="21">
        <v>0.37680361279059549</v>
      </c>
      <c r="V1669" s="21">
        <v>2.9483310680078452</v>
      </c>
      <c r="W1669" s="21">
        <v>2.5715274552172498</v>
      </c>
      <c r="X1669" s="13" t="s">
        <v>22</v>
      </c>
      <c r="Y16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69" s="1">
        <v>41.705101999999997</v>
      </c>
      <c r="AA1669" s="1">
        <v>-83.696865000000003</v>
      </c>
      <c r="AB1669" s="1">
        <v>0</v>
      </c>
      <c r="AC1669" s="1">
        <v>0</v>
      </c>
    </row>
    <row r="1670" spans="1:29" x14ac:dyDescent="0.25">
      <c r="A1670" s="13">
        <v>171</v>
      </c>
      <c r="B1670" s="22" t="s">
        <v>3201</v>
      </c>
      <c r="C1670" s="17">
        <v>1</v>
      </c>
      <c r="D1670" s="1" t="s">
        <v>803</v>
      </c>
      <c r="E1670" s="1" t="s">
        <v>2018</v>
      </c>
      <c r="F1670" s="1" t="s">
        <v>5361</v>
      </c>
      <c r="G1670" s="1" t="s">
        <v>1511</v>
      </c>
      <c r="H1670" s="21">
        <v>1.7489999999961583</v>
      </c>
      <c r="I1670" s="21">
        <v>0</v>
      </c>
      <c r="J1670" s="1" t="s">
        <v>258</v>
      </c>
      <c r="K1670" s="1" t="s">
        <v>259</v>
      </c>
      <c r="L1670" s="1">
        <v>0</v>
      </c>
      <c r="M1670" s="1">
        <v>0</v>
      </c>
      <c r="N1670" s="1">
        <v>7</v>
      </c>
      <c r="O1670" s="1">
        <v>9</v>
      </c>
      <c r="P1670" s="1">
        <v>31</v>
      </c>
      <c r="Q1670" s="16">
        <v>116.765625</v>
      </c>
      <c r="R1670" s="21">
        <v>8.8565241613242591</v>
      </c>
      <c r="S1670" s="21">
        <v>9.6069161401949703</v>
      </c>
      <c r="T1670" s="21">
        <v>0.75039197887071118</v>
      </c>
      <c r="U1670" s="21">
        <v>0.61811605668259306</v>
      </c>
      <c r="V1670" s="21">
        <v>2.9476307008267923</v>
      </c>
      <c r="W1670" s="21">
        <v>2.3295146441441994</v>
      </c>
      <c r="X1670" s="13" t="s">
        <v>22</v>
      </c>
      <c r="Y16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0" s="1">
        <v>40.736942999999997</v>
      </c>
      <c r="AA1670" s="1">
        <v>-84.164743999999999</v>
      </c>
      <c r="AB1670" s="1">
        <v>0</v>
      </c>
      <c r="AC1670" s="1">
        <v>0</v>
      </c>
    </row>
    <row r="1671" spans="1:29" x14ac:dyDescent="0.25">
      <c r="A1671" s="13">
        <v>172</v>
      </c>
      <c r="B1671" s="22" t="s">
        <v>3201</v>
      </c>
      <c r="C1671" s="17">
        <v>8</v>
      </c>
      <c r="D1671" s="1" t="s">
        <v>788</v>
      </c>
      <c r="E1671" s="1" t="s">
        <v>2019</v>
      </c>
      <c r="F1671" s="1" t="s">
        <v>5362</v>
      </c>
      <c r="G1671" s="1" t="s">
        <v>1512</v>
      </c>
      <c r="H1671" s="21">
        <v>1.0249999999941792</v>
      </c>
      <c r="I1671" s="21">
        <v>0</v>
      </c>
      <c r="J1671" s="1" t="s">
        <v>258</v>
      </c>
      <c r="K1671" s="1" t="s">
        <v>259</v>
      </c>
      <c r="L1671" s="1">
        <v>0</v>
      </c>
      <c r="M1671" s="1">
        <v>1</v>
      </c>
      <c r="N1671" s="1">
        <v>8</v>
      </c>
      <c r="O1671" s="1">
        <v>7</v>
      </c>
      <c r="P1671" s="1">
        <v>59</v>
      </c>
      <c r="Q1671" s="16">
        <v>188.11418968023256</v>
      </c>
      <c r="R1671" s="21">
        <v>12.402633295888423</v>
      </c>
      <c r="S1671" s="21">
        <v>14.740982164034479</v>
      </c>
      <c r="T1671" s="21">
        <v>2.3383488681460562</v>
      </c>
      <c r="U1671" s="21">
        <v>0.86560671496982589</v>
      </c>
      <c r="V1671" s="21">
        <v>2.9472605543503656</v>
      </c>
      <c r="W1671" s="21">
        <v>2.0816538393805395</v>
      </c>
      <c r="X1671" s="13" t="s">
        <v>22</v>
      </c>
      <c r="Y16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1" s="1">
        <v>39.302931000000001</v>
      </c>
      <c r="AA1671" s="1">
        <v>-84.465456000000003</v>
      </c>
      <c r="AB1671" s="1">
        <v>0</v>
      </c>
      <c r="AC1671" s="1">
        <v>0</v>
      </c>
    </row>
    <row r="1672" spans="1:29" x14ac:dyDescent="0.25">
      <c r="A1672" s="13">
        <v>394</v>
      </c>
      <c r="B1672" s="22" t="s">
        <v>4966</v>
      </c>
      <c r="C1672" s="17">
        <v>4</v>
      </c>
      <c r="D1672" s="1" t="s">
        <v>801</v>
      </c>
      <c r="E1672" s="1" t="s">
        <v>3266</v>
      </c>
      <c r="F1672" s="1" t="s">
        <v>4269</v>
      </c>
      <c r="G1672" s="1" t="s">
        <v>4465</v>
      </c>
      <c r="H1672" s="1">
        <v>5.9</v>
      </c>
      <c r="I1672" s="1">
        <v>6.4</v>
      </c>
      <c r="J1672" s="1" t="s">
        <v>3190</v>
      </c>
      <c r="K1672" s="1" t="s">
        <v>4982</v>
      </c>
      <c r="L1672" s="1">
        <v>0</v>
      </c>
      <c r="M1672" s="1">
        <v>4</v>
      </c>
      <c r="N1672" s="1">
        <v>5</v>
      </c>
      <c r="O1672" s="1">
        <v>6</v>
      </c>
      <c r="P1672" s="1">
        <v>22</v>
      </c>
      <c r="Q1672" s="16">
        <v>264.06613372093022</v>
      </c>
      <c r="R1672" s="21">
        <v>0.54242722228697837</v>
      </c>
      <c r="S1672" s="21">
        <v>14.581561269419897</v>
      </c>
      <c r="T1672" s="21">
        <v>14.039134047132919</v>
      </c>
      <c r="U1672" s="21">
        <v>3.0409449267794018E-2</v>
      </c>
      <c r="V1672" s="21">
        <v>2.9467948101971446</v>
      </c>
      <c r="W1672" s="21">
        <v>2.9163853609293504</v>
      </c>
      <c r="X1672" s="13" t="s">
        <v>22</v>
      </c>
      <c r="Y16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2" s="1">
        <v>41.068997611999997</v>
      </c>
      <c r="AA1672" s="1">
        <v>-80.646165987900005</v>
      </c>
      <c r="AB1672" s="1">
        <v>41.0762294536</v>
      </c>
      <c r="AC1672" s="1">
        <v>-80.646230813900004</v>
      </c>
    </row>
    <row r="1673" spans="1:29" x14ac:dyDescent="0.25">
      <c r="A1673" s="13">
        <v>395</v>
      </c>
      <c r="B1673" s="22" t="s">
        <v>4966</v>
      </c>
      <c r="C1673" s="17">
        <v>12</v>
      </c>
      <c r="D1673" s="1" t="s">
        <v>785</v>
      </c>
      <c r="E1673" s="1" t="s">
        <v>4122</v>
      </c>
      <c r="F1673" s="1" t="s">
        <v>4033</v>
      </c>
      <c r="G1673" s="1" t="s">
        <v>3760</v>
      </c>
      <c r="H1673" s="1">
        <v>23.3</v>
      </c>
      <c r="I1673" s="1">
        <v>23.8</v>
      </c>
      <c r="J1673" s="1" t="s">
        <v>3190</v>
      </c>
      <c r="K1673" s="1" t="s">
        <v>4982</v>
      </c>
      <c r="L1673" s="1">
        <v>0</v>
      </c>
      <c r="M1673" s="1">
        <v>1</v>
      </c>
      <c r="N1673" s="1">
        <v>6</v>
      </c>
      <c r="O1673" s="1">
        <v>8</v>
      </c>
      <c r="P1673" s="1">
        <v>25</v>
      </c>
      <c r="Q1673" s="16">
        <v>145.45793968023256</v>
      </c>
      <c r="R1673" s="21">
        <v>0.54790322945321512</v>
      </c>
      <c r="S1673" s="21">
        <v>15.585744091952396</v>
      </c>
      <c r="T1673" s="21">
        <v>15.037840862499181</v>
      </c>
      <c r="U1673" s="21">
        <v>3.0715691818550994E-2</v>
      </c>
      <c r="V1673" s="21">
        <v>2.9450535311239037</v>
      </c>
      <c r="W1673" s="21">
        <v>2.9143378393053525</v>
      </c>
      <c r="X1673" s="13" t="s">
        <v>22</v>
      </c>
      <c r="Y16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3" s="1">
        <v>41.546113243999997</v>
      </c>
      <c r="AA1673" s="1">
        <v>-81.565781267000006</v>
      </c>
      <c r="AB1673" s="1">
        <v>41.551054500900001</v>
      </c>
      <c r="AC1673" s="1">
        <v>-81.5587169983</v>
      </c>
    </row>
    <row r="1674" spans="1:29" x14ac:dyDescent="0.25">
      <c r="A1674" s="13">
        <v>396</v>
      </c>
      <c r="B1674" s="22" t="s">
        <v>4966</v>
      </c>
      <c r="C1674" s="17">
        <v>4</v>
      </c>
      <c r="D1674" s="1" t="s">
        <v>795</v>
      </c>
      <c r="E1674" s="1" t="s">
        <v>4270</v>
      </c>
      <c r="F1674" s="1" t="s">
        <v>4271</v>
      </c>
      <c r="G1674" s="1" t="s">
        <v>4466</v>
      </c>
      <c r="H1674" s="1">
        <v>2.8</v>
      </c>
      <c r="I1674" s="1">
        <v>3.3</v>
      </c>
      <c r="J1674" s="1" t="s">
        <v>3190</v>
      </c>
      <c r="K1674" s="1" t="s">
        <v>4982</v>
      </c>
      <c r="L1674" s="1">
        <v>0</v>
      </c>
      <c r="M1674" s="1">
        <v>1</v>
      </c>
      <c r="N1674" s="1">
        <v>2</v>
      </c>
      <c r="O1674" s="1">
        <v>10</v>
      </c>
      <c r="P1674" s="1">
        <v>32</v>
      </c>
      <c r="Q1674" s="16">
        <v>135.14543968023256</v>
      </c>
      <c r="R1674" s="21">
        <v>0.60346171891109257</v>
      </c>
      <c r="S1674" s="21">
        <v>21.122066934848107</v>
      </c>
      <c r="T1674" s="21">
        <v>20.518605215937015</v>
      </c>
      <c r="U1674" s="21">
        <v>3.3822358685979804E-2</v>
      </c>
      <c r="V1674" s="21">
        <v>2.9392507883142116</v>
      </c>
      <c r="W1674" s="21">
        <v>2.9054284296282318</v>
      </c>
      <c r="X1674" s="13" t="s">
        <v>22</v>
      </c>
      <c r="Y16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4" s="1">
        <v>41.102136107100002</v>
      </c>
      <c r="AA1674" s="1">
        <v>-81.466371636900007</v>
      </c>
      <c r="AB1674" s="1">
        <v>41.109378196500003</v>
      </c>
      <c r="AC1674" s="1">
        <v>-81.466122746099998</v>
      </c>
    </row>
    <row r="1675" spans="1:29" x14ac:dyDescent="0.25">
      <c r="A1675" s="13">
        <v>397</v>
      </c>
      <c r="B1675" s="22" t="s">
        <v>4966</v>
      </c>
      <c r="C1675" s="17">
        <v>12</v>
      </c>
      <c r="D1675" s="1" t="s">
        <v>785</v>
      </c>
      <c r="E1675" s="1" t="s">
        <v>4272</v>
      </c>
      <c r="F1675" s="1" t="s">
        <v>4273</v>
      </c>
      <c r="G1675" s="1" t="s">
        <v>3725</v>
      </c>
      <c r="H1675" s="1">
        <v>28.1</v>
      </c>
      <c r="I1675" s="1">
        <v>28.6</v>
      </c>
      <c r="J1675" s="1" t="s">
        <v>3190</v>
      </c>
      <c r="K1675" s="1" t="s">
        <v>4982</v>
      </c>
      <c r="L1675" s="1">
        <v>2</v>
      </c>
      <c r="M1675" s="1">
        <v>3</v>
      </c>
      <c r="N1675" s="1">
        <v>8</v>
      </c>
      <c r="O1675" s="1">
        <v>6</v>
      </c>
      <c r="P1675" s="1">
        <v>33</v>
      </c>
      <c r="Q1675" s="16">
        <v>340.38344840116281</v>
      </c>
      <c r="R1675" s="21">
        <v>0.36161020928439458</v>
      </c>
      <c r="S1675" s="21">
        <v>19.758457067363871</v>
      </c>
      <c r="T1675" s="21">
        <v>19.396846858079478</v>
      </c>
      <c r="U1675" s="21">
        <v>2.0292574288009263E-2</v>
      </c>
      <c r="V1675" s="21">
        <v>2.9374646541944962</v>
      </c>
      <c r="W1675" s="21">
        <v>2.9171720799064871</v>
      </c>
      <c r="X1675" s="13" t="s">
        <v>22</v>
      </c>
      <c r="Y16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5" s="1">
        <v>41.570557970599999</v>
      </c>
      <c r="AA1675" s="1">
        <v>-81.530952021299996</v>
      </c>
      <c r="AB1675" s="1">
        <v>41.573759422000002</v>
      </c>
      <c r="AC1675" s="1">
        <v>-81.522304433200006</v>
      </c>
    </row>
    <row r="1676" spans="1:29" x14ac:dyDescent="0.25">
      <c r="A1676" s="13">
        <v>173</v>
      </c>
      <c r="B1676" s="22" t="s">
        <v>3201</v>
      </c>
      <c r="C1676" s="17">
        <v>4</v>
      </c>
      <c r="D1676" s="1" t="s">
        <v>800</v>
      </c>
      <c r="E1676" s="1" t="s">
        <v>2020</v>
      </c>
      <c r="F1676" s="1" t="s">
        <v>5320</v>
      </c>
      <c r="G1676" s="1" t="s">
        <v>1513</v>
      </c>
      <c r="H1676" s="21">
        <v>2.3899999999994179</v>
      </c>
      <c r="I1676" s="21">
        <v>0</v>
      </c>
      <c r="J1676" s="1" t="s">
        <v>258</v>
      </c>
      <c r="K1676" s="1" t="s">
        <v>259</v>
      </c>
      <c r="L1676" s="1">
        <v>0</v>
      </c>
      <c r="M1676" s="1">
        <v>1</v>
      </c>
      <c r="N1676" s="1">
        <v>2</v>
      </c>
      <c r="O1676" s="1">
        <v>13</v>
      </c>
      <c r="P1676" s="1">
        <v>63</v>
      </c>
      <c r="Q1676" s="16">
        <v>179.45793968023256</v>
      </c>
      <c r="R1676" s="21">
        <v>9.4771648013715382</v>
      </c>
      <c r="S1676" s="21">
        <v>15.923090100301057</v>
      </c>
      <c r="T1676" s="21">
        <v>6.4459252989295184</v>
      </c>
      <c r="U1676" s="21">
        <v>0.66143191491942344</v>
      </c>
      <c r="V1676" s="21">
        <v>2.9372201622207652</v>
      </c>
      <c r="W1676" s="21">
        <v>2.2757882473013415</v>
      </c>
      <c r="X1676" s="13" t="s">
        <v>22</v>
      </c>
      <c r="Y16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6" s="1">
        <v>40.871077999999997</v>
      </c>
      <c r="AA1676" s="1">
        <v>-81.422149000000005</v>
      </c>
      <c r="AB1676" s="1">
        <v>0</v>
      </c>
      <c r="AC1676" s="1">
        <v>0</v>
      </c>
    </row>
    <row r="1677" spans="1:29" x14ac:dyDescent="0.25">
      <c r="A1677" s="13">
        <v>398</v>
      </c>
      <c r="B1677" s="22" t="s">
        <v>4966</v>
      </c>
      <c r="C1677" s="17">
        <v>6</v>
      </c>
      <c r="D1677" s="1" t="s">
        <v>784</v>
      </c>
      <c r="E1677" s="1" t="s">
        <v>4170</v>
      </c>
      <c r="F1677" s="1" t="s">
        <v>4171</v>
      </c>
      <c r="G1677" s="1" t="s">
        <v>3709</v>
      </c>
      <c r="H1677" s="1">
        <v>18.5</v>
      </c>
      <c r="I1677" s="1">
        <v>19</v>
      </c>
      <c r="J1677" s="1" t="s">
        <v>3190</v>
      </c>
      <c r="K1677" s="1" t="s">
        <v>4981</v>
      </c>
      <c r="L1677" s="1">
        <v>0</v>
      </c>
      <c r="M1677" s="1">
        <v>1</v>
      </c>
      <c r="N1677" s="1">
        <v>5</v>
      </c>
      <c r="O1677" s="1">
        <v>2</v>
      </c>
      <c r="P1677" s="1">
        <v>14</v>
      </c>
      <c r="Q1677" s="16">
        <v>101.28606468023256</v>
      </c>
      <c r="R1677" s="21">
        <v>2.3862041723207117</v>
      </c>
      <c r="S1677" s="21">
        <v>8.7759366140427026</v>
      </c>
      <c r="T1677" s="21">
        <v>6.389732441721991</v>
      </c>
      <c r="U1677" s="21">
        <v>0.1448877072729145</v>
      </c>
      <c r="V1677" s="21">
        <v>2.9363102555411853</v>
      </c>
      <c r="W1677" s="21">
        <v>2.7914225482682706</v>
      </c>
      <c r="X1677" s="13" t="s">
        <v>22</v>
      </c>
      <c r="Y16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7" s="1">
        <v>40.082791028000003</v>
      </c>
      <c r="AA1677" s="1">
        <v>-82.856535055699993</v>
      </c>
      <c r="AB1677" s="1">
        <v>40.085869049599999</v>
      </c>
      <c r="AC1677" s="1">
        <v>-82.847991409900004</v>
      </c>
    </row>
    <row r="1678" spans="1:29" x14ac:dyDescent="0.25">
      <c r="A1678" s="13">
        <v>399</v>
      </c>
      <c r="B1678" s="22" t="s">
        <v>4966</v>
      </c>
      <c r="C1678" s="17">
        <v>12</v>
      </c>
      <c r="D1678" s="1" t="s">
        <v>785</v>
      </c>
      <c r="E1678" s="1" t="s">
        <v>3624</v>
      </c>
      <c r="F1678" s="1" t="s">
        <v>3936</v>
      </c>
      <c r="G1678" s="1" t="s">
        <v>3702</v>
      </c>
      <c r="H1678" s="1">
        <v>6.8</v>
      </c>
      <c r="I1678" s="1">
        <v>7.3</v>
      </c>
      <c r="J1678" s="1" t="s">
        <v>3190</v>
      </c>
      <c r="K1678" s="1" t="s">
        <v>4982</v>
      </c>
      <c r="L1678" s="1">
        <v>0</v>
      </c>
      <c r="M1678" s="1">
        <v>1</v>
      </c>
      <c r="N1678" s="1">
        <v>5</v>
      </c>
      <c r="O1678" s="1">
        <v>12</v>
      </c>
      <c r="P1678" s="1">
        <v>21</v>
      </c>
      <c r="Q1678" s="16">
        <v>152.66106468023256</v>
      </c>
      <c r="R1678" s="21">
        <v>0.3908807616359799</v>
      </c>
      <c r="S1678" s="21">
        <v>15.070167663371763</v>
      </c>
      <c r="T1678" s="21">
        <v>14.679286901735782</v>
      </c>
      <c r="U1678" s="21">
        <v>2.1930994921874301E-2</v>
      </c>
      <c r="V1678" s="21">
        <v>2.9332227763824892</v>
      </c>
      <c r="W1678" s="21">
        <v>2.9112917814606147</v>
      </c>
      <c r="X1678" s="13" t="s">
        <v>22</v>
      </c>
      <c r="Y16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8" s="1">
        <v>41.4644132082</v>
      </c>
      <c r="AA1678" s="1">
        <v>-81.574556579299994</v>
      </c>
      <c r="AB1678" s="1">
        <v>41.4644853677</v>
      </c>
      <c r="AC1678" s="1">
        <v>-81.564943899699998</v>
      </c>
    </row>
    <row r="1679" spans="1:29" x14ac:dyDescent="0.25">
      <c r="A1679" s="13">
        <v>174</v>
      </c>
      <c r="B1679" s="22" t="s">
        <v>3201</v>
      </c>
      <c r="C1679" s="17">
        <v>8</v>
      </c>
      <c r="D1679" s="1" t="s">
        <v>1329</v>
      </c>
      <c r="E1679" s="1" t="s">
        <v>2021</v>
      </c>
      <c r="F1679" s="1" t="s">
        <v>3221</v>
      </c>
      <c r="G1679" s="1" t="s">
        <v>1514</v>
      </c>
      <c r="H1679" s="21">
        <v>4.1286601223177941</v>
      </c>
      <c r="I1679" s="21">
        <v>0</v>
      </c>
      <c r="J1679" s="1" t="s">
        <v>258</v>
      </c>
      <c r="K1679" s="1" t="s">
        <v>262</v>
      </c>
      <c r="L1679" s="1">
        <v>0</v>
      </c>
      <c r="M1679" s="1">
        <v>0</v>
      </c>
      <c r="N1679" s="1">
        <v>11</v>
      </c>
      <c r="O1679" s="1">
        <v>6</v>
      </c>
      <c r="P1679" s="1">
        <v>35</v>
      </c>
      <c r="Q1679" s="16">
        <v>133.640625</v>
      </c>
      <c r="R1679" s="21">
        <v>7.5862604168544037</v>
      </c>
      <c r="S1679" s="21">
        <v>10.573678223987304</v>
      </c>
      <c r="T1679" s="21">
        <v>2.9874178071329007</v>
      </c>
      <c r="U1679" s="21">
        <v>0.52946159107323476</v>
      </c>
      <c r="V1679" s="21">
        <v>2.9331541403725696</v>
      </c>
      <c r="W1679" s="21">
        <v>2.4036925492993348</v>
      </c>
      <c r="X1679" s="13" t="s">
        <v>22</v>
      </c>
      <c r="Y16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79" s="1">
        <v>39.047361000000002</v>
      </c>
      <c r="AA1679" s="1">
        <v>-84.246072999999996</v>
      </c>
      <c r="AB1679" s="1">
        <v>0</v>
      </c>
      <c r="AC1679" s="1">
        <v>0</v>
      </c>
    </row>
    <row r="1680" spans="1:29" x14ac:dyDescent="0.25">
      <c r="A1680" s="13">
        <v>400</v>
      </c>
      <c r="B1680" s="22" t="s">
        <v>4966</v>
      </c>
      <c r="C1680" s="17">
        <v>8</v>
      </c>
      <c r="D1680" s="1" t="s">
        <v>788</v>
      </c>
      <c r="E1680" s="1" t="s">
        <v>4274</v>
      </c>
      <c r="F1680" s="1" t="s">
        <v>3975</v>
      </c>
      <c r="G1680" s="1" t="s">
        <v>3729</v>
      </c>
      <c r="H1680" s="1">
        <v>7.6</v>
      </c>
      <c r="I1680" s="1">
        <v>8.1</v>
      </c>
      <c r="J1680" s="1" t="s">
        <v>3190</v>
      </c>
      <c r="K1680" s="1" t="s">
        <v>4982</v>
      </c>
      <c r="L1680" s="1">
        <v>2</v>
      </c>
      <c r="M1680" s="1">
        <v>0</v>
      </c>
      <c r="N1680" s="1">
        <v>2</v>
      </c>
      <c r="O1680" s="1">
        <v>13</v>
      </c>
      <c r="P1680" s="1">
        <v>27</v>
      </c>
      <c r="Q1680" s="16">
        <v>189.13462936046511</v>
      </c>
      <c r="R1680" s="21">
        <v>0.43401358232514792</v>
      </c>
      <c r="S1680" s="21">
        <v>16.880120107473676</v>
      </c>
      <c r="T1680" s="21">
        <v>16.446106525148529</v>
      </c>
      <c r="U1680" s="21">
        <v>2.4344817175896191E-2</v>
      </c>
      <c r="V1680" s="21">
        <v>2.9307156864496737</v>
      </c>
      <c r="W1680" s="21">
        <v>2.9063708692737777</v>
      </c>
      <c r="X1680" s="13" t="s">
        <v>22</v>
      </c>
      <c r="Y16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0" s="1">
        <v>39.389588460500001</v>
      </c>
      <c r="AA1680" s="1">
        <v>-84.548337313000005</v>
      </c>
      <c r="AB1680" s="1">
        <v>39.396495389999998</v>
      </c>
      <c r="AC1680" s="1">
        <v>-84.548296763899998</v>
      </c>
    </row>
    <row r="1681" spans="1:29" x14ac:dyDescent="0.25">
      <c r="A1681" s="13">
        <v>401</v>
      </c>
      <c r="B1681" s="22" t="s">
        <v>4966</v>
      </c>
      <c r="C1681" s="17">
        <v>2</v>
      </c>
      <c r="D1681" s="1" t="s">
        <v>786</v>
      </c>
      <c r="E1681" s="1" t="s">
        <v>4077</v>
      </c>
      <c r="F1681" s="1" t="s">
        <v>4078</v>
      </c>
      <c r="G1681" s="1" t="s">
        <v>4403</v>
      </c>
      <c r="H1681" s="1">
        <v>12.1</v>
      </c>
      <c r="I1681" s="1">
        <v>12.6</v>
      </c>
      <c r="J1681" s="1" t="s">
        <v>3190</v>
      </c>
      <c r="K1681" s="1" t="s">
        <v>4982</v>
      </c>
      <c r="L1681" s="1">
        <v>0</v>
      </c>
      <c r="M1681" s="1">
        <v>1</v>
      </c>
      <c r="N1681" s="1">
        <v>9</v>
      </c>
      <c r="O1681" s="1">
        <v>7</v>
      </c>
      <c r="P1681" s="1">
        <v>28</v>
      </c>
      <c r="Q1681" s="16">
        <v>163.66106468023256</v>
      </c>
      <c r="R1681" s="21">
        <v>0.44665526023136931</v>
      </c>
      <c r="S1681" s="21">
        <v>16.644200566933183</v>
      </c>
      <c r="T1681" s="21">
        <v>16.197545306701812</v>
      </c>
      <c r="U1681" s="21">
        <v>2.5052164016556317E-2</v>
      </c>
      <c r="V1681" s="21">
        <v>2.9277338184671966</v>
      </c>
      <c r="W1681" s="21">
        <v>2.9026816544506402</v>
      </c>
      <c r="X1681" s="13" t="s">
        <v>22</v>
      </c>
      <c r="Y16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1" s="1">
        <v>41.691336661900003</v>
      </c>
      <c r="AA1681" s="1">
        <v>-83.645958603899999</v>
      </c>
      <c r="AB1681" s="1">
        <v>41.691307090099997</v>
      </c>
      <c r="AC1681" s="1">
        <v>-83.636340471500006</v>
      </c>
    </row>
    <row r="1682" spans="1:29" x14ac:dyDescent="0.25">
      <c r="A1682" s="13">
        <v>86</v>
      </c>
      <c r="B1682" s="22" t="s">
        <v>4967</v>
      </c>
      <c r="C1682" s="17">
        <v>6</v>
      </c>
      <c r="D1682" s="1" t="s">
        <v>784</v>
      </c>
      <c r="E1682" s="1" t="s">
        <v>3942</v>
      </c>
      <c r="F1682" s="1" t="s">
        <v>3943</v>
      </c>
      <c r="G1682" s="1" t="s">
        <v>3710</v>
      </c>
      <c r="H1682" s="1">
        <v>10.3</v>
      </c>
      <c r="I1682" s="1">
        <v>10.8</v>
      </c>
      <c r="J1682" s="1" t="s">
        <v>3190</v>
      </c>
      <c r="K1682" s="1" t="s">
        <v>4982</v>
      </c>
      <c r="L1682" s="1">
        <v>1</v>
      </c>
      <c r="M1682" s="1">
        <v>1</v>
      </c>
      <c r="N1682" s="1">
        <v>5</v>
      </c>
      <c r="O1682" s="1">
        <v>7</v>
      </c>
      <c r="P1682" s="1">
        <v>9</v>
      </c>
      <c r="Q1682" s="16">
        <v>164.15025436046511</v>
      </c>
      <c r="R1682" s="21">
        <v>0.7308232717187233</v>
      </c>
      <c r="S1682" s="21">
        <v>8.9371410244186009</v>
      </c>
      <c r="T1682" s="21">
        <v>8.2063177526998778</v>
      </c>
      <c r="U1682" s="21">
        <v>5.5964110120897789E-2</v>
      </c>
      <c r="V1682" s="21">
        <v>2.923021098131398</v>
      </c>
      <c r="W1682" s="21">
        <v>2.8670569880105004</v>
      </c>
      <c r="X1682" s="13" t="s">
        <v>22</v>
      </c>
      <c r="Y16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2" s="1">
        <v>39.9829860782</v>
      </c>
      <c r="AA1682" s="1">
        <v>-82.811723331699994</v>
      </c>
      <c r="AB1682" s="1">
        <v>39.983992665800002</v>
      </c>
      <c r="AC1682" s="1">
        <v>-82.802389653600002</v>
      </c>
    </row>
    <row r="1683" spans="1:29" x14ac:dyDescent="0.25">
      <c r="A1683" s="13">
        <v>402</v>
      </c>
      <c r="B1683" s="22" t="s">
        <v>4966</v>
      </c>
      <c r="C1683" s="17">
        <v>4</v>
      </c>
      <c r="D1683" s="1" t="s">
        <v>800</v>
      </c>
      <c r="E1683" s="1" t="s">
        <v>4275</v>
      </c>
      <c r="F1683" s="1" t="s">
        <v>4130</v>
      </c>
      <c r="G1683" s="1" t="s">
        <v>3721</v>
      </c>
      <c r="H1683" s="1">
        <v>22.2</v>
      </c>
      <c r="I1683" s="1">
        <v>22.7</v>
      </c>
      <c r="J1683" s="1" t="s">
        <v>3190</v>
      </c>
      <c r="K1683" s="1" t="s">
        <v>4983</v>
      </c>
      <c r="L1683" s="1">
        <v>1</v>
      </c>
      <c r="M1683" s="1">
        <v>0</v>
      </c>
      <c r="N1683" s="1">
        <v>7</v>
      </c>
      <c r="O1683" s="1">
        <v>3</v>
      </c>
      <c r="P1683" s="1">
        <v>31</v>
      </c>
      <c r="Q1683" s="16">
        <v>135.81731468023256</v>
      </c>
      <c r="R1683" s="21">
        <v>1.0166625903407882</v>
      </c>
      <c r="S1683" s="21">
        <v>15.241713599392881</v>
      </c>
      <c r="T1683" s="21">
        <v>14.225051009052093</v>
      </c>
      <c r="U1683" s="21">
        <v>5.7463439807734051E-2</v>
      </c>
      <c r="V1683" s="21">
        <v>2.9146874756148073</v>
      </c>
      <c r="W1683" s="21">
        <v>2.8572240358070733</v>
      </c>
      <c r="X1683" s="13" t="s">
        <v>22</v>
      </c>
      <c r="Y16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3" s="1">
        <v>40.825993690600001</v>
      </c>
      <c r="AA1683" s="1">
        <v>-81.396419423300003</v>
      </c>
      <c r="AB1683" s="1">
        <v>40.830530412599998</v>
      </c>
      <c r="AC1683" s="1">
        <v>-81.390673440300006</v>
      </c>
    </row>
    <row r="1684" spans="1:29" x14ac:dyDescent="0.25">
      <c r="A1684" s="13">
        <v>87</v>
      </c>
      <c r="B1684" s="22" t="s">
        <v>4967</v>
      </c>
      <c r="C1684" s="17">
        <v>8</v>
      </c>
      <c r="D1684" s="1" t="s">
        <v>788</v>
      </c>
      <c r="E1684" s="1" t="s">
        <v>3957</v>
      </c>
      <c r="F1684" s="1" t="s">
        <v>4606</v>
      </c>
      <c r="G1684" s="1" t="s">
        <v>4367</v>
      </c>
      <c r="H1684" s="1">
        <v>22.8</v>
      </c>
      <c r="I1684" s="1">
        <v>23.3</v>
      </c>
      <c r="J1684" s="1" t="s">
        <v>3190</v>
      </c>
      <c r="K1684" s="1" t="s">
        <v>4984</v>
      </c>
      <c r="L1684" s="1">
        <v>0</v>
      </c>
      <c r="M1684" s="1">
        <v>1</v>
      </c>
      <c r="N1684" s="1">
        <v>3</v>
      </c>
      <c r="O1684" s="1">
        <v>4</v>
      </c>
      <c r="P1684" s="1">
        <v>7</v>
      </c>
      <c r="Q1684" s="16">
        <v>90.067314680232556</v>
      </c>
      <c r="R1684" s="21">
        <v>0.40786176046878742</v>
      </c>
      <c r="S1684" s="21">
        <v>10.143539380158227</v>
      </c>
      <c r="T1684" s="21">
        <v>9.7356776196894401</v>
      </c>
      <c r="U1684" s="21">
        <v>2.9237602239148813E-2</v>
      </c>
      <c r="V1684" s="21">
        <v>2.9145521405011232</v>
      </c>
      <c r="W1684" s="21">
        <v>2.8853145382619743</v>
      </c>
      <c r="X1684" s="13" t="s">
        <v>22</v>
      </c>
      <c r="Y16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4" s="1">
        <v>39.379678072399997</v>
      </c>
      <c r="AA1684" s="1">
        <v>-84.414736012899994</v>
      </c>
      <c r="AB1684" s="1">
        <v>39.378121901999997</v>
      </c>
      <c r="AC1684" s="1">
        <v>-84.405630573300002</v>
      </c>
    </row>
    <row r="1685" spans="1:29" x14ac:dyDescent="0.25">
      <c r="A1685" s="13">
        <v>403</v>
      </c>
      <c r="B1685" s="22" t="s">
        <v>4966</v>
      </c>
      <c r="C1685" s="17">
        <v>12</v>
      </c>
      <c r="D1685" s="1" t="s">
        <v>785</v>
      </c>
      <c r="E1685" s="1" t="s">
        <v>4243</v>
      </c>
      <c r="F1685" s="1" t="s">
        <v>4169</v>
      </c>
      <c r="G1685" s="1" t="s">
        <v>4433</v>
      </c>
      <c r="H1685" s="1">
        <v>9.1999999999999993</v>
      </c>
      <c r="I1685" s="1">
        <v>9.6999999999999993</v>
      </c>
      <c r="J1685" s="1" t="s">
        <v>3190</v>
      </c>
      <c r="K1685" s="1" t="s">
        <v>4982</v>
      </c>
      <c r="L1685" s="1">
        <v>0</v>
      </c>
      <c r="M1685" s="1">
        <v>1</v>
      </c>
      <c r="N1685" s="1">
        <v>6</v>
      </c>
      <c r="O1685" s="1">
        <v>11</v>
      </c>
      <c r="P1685" s="1">
        <v>46</v>
      </c>
      <c r="Q1685" s="16">
        <v>179.77043968023256</v>
      </c>
      <c r="R1685" s="21">
        <v>0.39441065879659926</v>
      </c>
      <c r="S1685" s="21">
        <v>23.563984352502025</v>
      </c>
      <c r="T1685" s="21">
        <v>23.169573693705427</v>
      </c>
      <c r="U1685" s="21">
        <v>2.2128560417924957E-2</v>
      </c>
      <c r="V1685" s="21">
        <v>2.908482941168566</v>
      </c>
      <c r="W1685" s="21">
        <v>2.8863543807506411</v>
      </c>
      <c r="X1685" s="13" t="s">
        <v>22</v>
      </c>
      <c r="Y16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5" s="1">
        <v>41.418594795200001</v>
      </c>
      <c r="AA1685" s="1">
        <v>-81.740391021899995</v>
      </c>
      <c r="AB1685" s="1">
        <v>41.418664978700001</v>
      </c>
      <c r="AC1685" s="1">
        <v>-81.730765188199996</v>
      </c>
    </row>
    <row r="1686" spans="1:29" x14ac:dyDescent="0.25">
      <c r="A1686" s="13">
        <v>404</v>
      </c>
      <c r="B1686" s="22" t="s">
        <v>4966</v>
      </c>
      <c r="C1686" s="17">
        <v>12</v>
      </c>
      <c r="D1686" s="1" t="s">
        <v>785</v>
      </c>
      <c r="E1686" s="1" t="s">
        <v>4243</v>
      </c>
      <c r="F1686" s="1" t="s">
        <v>4169</v>
      </c>
      <c r="G1686" s="1" t="s">
        <v>4433</v>
      </c>
      <c r="H1686" s="1">
        <v>8.1</v>
      </c>
      <c r="I1686" s="1">
        <v>8.6</v>
      </c>
      <c r="J1686" s="1" t="s">
        <v>3190</v>
      </c>
      <c r="K1686" s="1" t="s">
        <v>4982</v>
      </c>
      <c r="L1686" s="1">
        <v>0</v>
      </c>
      <c r="M1686" s="1">
        <v>0</v>
      </c>
      <c r="N1686" s="1">
        <v>10</v>
      </c>
      <c r="O1686" s="1">
        <v>8</v>
      </c>
      <c r="P1686" s="1">
        <v>47</v>
      </c>
      <c r="Q1686" s="16">
        <v>147.96875</v>
      </c>
      <c r="R1686" s="21">
        <v>0.39441065879659926</v>
      </c>
      <c r="S1686" s="21">
        <v>24.31148442361604</v>
      </c>
      <c r="T1686" s="21">
        <v>23.917073764819442</v>
      </c>
      <c r="U1686" s="21">
        <v>2.2128560417924957E-2</v>
      </c>
      <c r="V1686" s="21">
        <v>2.908482941168566</v>
      </c>
      <c r="W1686" s="21">
        <v>2.8863543807506411</v>
      </c>
      <c r="X1686" s="13" t="s">
        <v>22</v>
      </c>
      <c r="Y16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6" s="1">
        <v>41.418458035299999</v>
      </c>
      <c r="AA1686" s="1">
        <v>-81.761567905500002</v>
      </c>
      <c r="AB1686" s="1">
        <v>41.418508037899997</v>
      </c>
      <c r="AC1686" s="1">
        <v>-81.751933142599995</v>
      </c>
    </row>
    <row r="1687" spans="1:29" x14ac:dyDescent="0.25">
      <c r="A1687" s="13">
        <v>405</v>
      </c>
      <c r="B1687" s="22" t="s">
        <v>4966</v>
      </c>
      <c r="C1687" s="17">
        <v>6</v>
      </c>
      <c r="D1687" s="1" t="s">
        <v>2367</v>
      </c>
      <c r="E1687" s="1" t="s">
        <v>4276</v>
      </c>
      <c r="F1687" s="1" t="s">
        <v>4277</v>
      </c>
      <c r="G1687" s="1" t="s">
        <v>4467</v>
      </c>
      <c r="H1687" s="1">
        <v>0</v>
      </c>
      <c r="I1687" s="1">
        <v>0.5</v>
      </c>
      <c r="J1687" s="1" t="s">
        <v>3190</v>
      </c>
      <c r="K1687" s="1" t="s">
        <v>4982</v>
      </c>
      <c r="L1687" s="1">
        <v>0</v>
      </c>
      <c r="M1687" s="1">
        <v>2</v>
      </c>
      <c r="N1687" s="1">
        <v>4</v>
      </c>
      <c r="O1687" s="1">
        <v>5</v>
      </c>
      <c r="P1687" s="1">
        <v>33</v>
      </c>
      <c r="Q1687" s="16">
        <v>172.72837936046511</v>
      </c>
      <c r="R1687" s="21">
        <v>0.68399218964948472</v>
      </c>
      <c r="S1687" s="21">
        <v>19.603402930104249</v>
      </c>
      <c r="T1687" s="21">
        <v>18.919410740454765</v>
      </c>
      <c r="U1687" s="21">
        <v>3.841089741925053E-2</v>
      </c>
      <c r="V1687" s="21">
        <v>2.9079241838118883</v>
      </c>
      <c r="W1687" s="21">
        <v>2.8695132863926376</v>
      </c>
      <c r="X1687" s="13" t="s">
        <v>22</v>
      </c>
      <c r="Y16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7" s="1">
        <v>40.235828230899997</v>
      </c>
      <c r="AA1687" s="1">
        <v>-83.356628635999996</v>
      </c>
      <c r="AB1687" s="1">
        <v>40.238185544499999</v>
      </c>
      <c r="AC1687" s="1">
        <v>-83.347696158000005</v>
      </c>
    </row>
    <row r="1688" spans="1:29" x14ac:dyDescent="0.25">
      <c r="A1688" s="13">
        <v>406</v>
      </c>
      <c r="B1688" s="22" t="s">
        <v>4966</v>
      </c>
      <c r="C1688" s="17">
        <v>3</v>
      </c>
      <c r="D1688" s="1" t="s">
        <v>802</v>
      </c>
      <c r="E1688" s="1" t="s">
        <v>4278</v>
      </c>
      <c r="F1688" s="1" t="s">
        <v>4279</v>
      </c>
      <c r="G1688" s="1" t="s">
        <v>3716</v>
      </c>
      <c r="H1688" s="1">
        <v>7.7</v>
      </c>
      <c r="I1688" s="1">
        <v>8.1999999999999993</v>
      </c>
      <c r="J1688" s="1" t="s">
        <v>3190</v>
      </c>
      <c r="K1688" s="1" t="s">
        <v>4982</v>
      </c>
      <c r="L1688" s="1">
        <v>0</v>
      </c>
      <c r="M1688" s="1">
        <v>1</v>
      </c>
      <c r="N1688" s="1">
        <v>6</v>
      </c>
      <c r="O1688" s="1">
        <v>8</v>
      </c>
      <c r="P1688" s="1">
        <v>63</v>
      </c>
      <c r="Q1688" s="16">
        <v>183.45793968023256</v>
      </c>
      <c r="R1688" s="21">
        <v>0.54740659813354275</v>
      </c>
      <c r="S1688" s="21">
        <v>29.638466987972254</v>
      </c>
      <c r="T1688" s="21">
        <v>29.091060389838713</v>
      </c>
      <c r="U1688" s="21">
        <v>3.0687918306526323E-2</v>
      </c>
      <c r="V1688" s="21">
        <v>2.907596948222964</v>
      </c>
      <c r="W1688" s="21">
        <v>2.8769090299164377</v>
      </c>
      <c r="X1688" s="13" t="s">
        <v>22</v>
      </c>
      <c r="Y16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8" s="1">
        <v>40.7171209694</v>
      </c>
      <c r="AA1688" s="1">
        <v>-82.547477423900006</v>
      </c>
      <c r="AB1688" s="1">
        <v>40.723061087399998</v>
      </c>
      <c r="AC1688" s="1">
        <v>-82.542037602999997</v>
      </c>
    </row>
    <row r="1689" spans="1:29" x14ac:dyDescent="0.25">
      <c r="A1689" s="13">
        <v>407</v>
      </c>
      <c r="B1689" s="22" t="s">
        <v>4966</v>
      </c>
      <c r="C1689" s="17">
        <v>5</v>
      </c>
      <c r="D1689" s="1" t="s">
        <v>1333</v>
      </c>
      <c r="E1689" s="1" t="s">
        <v>4280</v>
      </c>
      <c r="F1689" s="1" t="s">
        <v>4281</v>
      </c>
      <c r="G1689" s="1" t="s">
        <v>3768</v>
      </c>
      <c r="H1689" s="1">
        <v>18.7</v>
      </c>
      <c r="I1689" s="1">
        <v>19.2</v>
      </c>
      <c r="J1689" s="1" t="s">
        <v>3190</v>
      </c>
      <c r="K1689" s="1" t="s">
        <v>4982</v>
      </c>
      <c r="L1689" s="1">
        <v>0</v>
      </c>
      <c r="M1689" s="1">
        <v>2</v>
      </c>
      <c r="N1689" s="1">
        <v>6</v>
      </c>
      <c r="O1689" s="1">
        <v>6</v>
      </c>
      <c r="P1689" s="1">
        <v>49</v>
      </c>
      <c r="Q1689" s="16">
        <v>206.25962936046511</v>
      </c>
      <c r="R1689" s="21">
        <v>0.58257205169865689</v>
      </c>
      <c r="S1689" s="21">
        <v>25.760911186217374</v>
      </c>
      <c r="T1689" s="21">
        <v>25.178339134518716</v>
      </c>
      <c r="U1689" s="21">
        <v>3.26543555593833E-2</v>
      </c>
      <c r="V1689" s="21">
        <v>2.9047842920178608</v>
      </c>
      <c r="W1689" s="21">
        <v>2.8721299364584776</v>
      </c>
      <c r="X1689" s="13" t="s">
        <v>22</v>
      </c>
      <c r="Y16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89" s="1">
        <v>39.964126110199999</v>
      </c>
      <c r="AA1689" s="1">
        <v>-82.010049136399999</v>
      </c>
      <c r="AB1689" s="1">
        <v>39.971244731600002</v>
      </c>
      <c r="AC1689" s="1">
        <v>-82.010563710300005</v>
      </c>
    </row>
    <row r="1690" spans="1:29" x14ac:dyDescent="0.25">
      <c r="A1690" s="13">
        <v>88</v>
      </c>
      <c r="B1690" s="22" t="s">
        <v>4967</v>
      </c>
      <c r="C1690" s="17">
        <v>4</v>
      </c>
      <c r="D1690" s="1" t="s">
        <v>800</v>
      </c>
      <c r="E1690" s="1" t="s">
        <v>4614</v>
      </c>
      <c r="F1690" s="1" t="s">
        <v>4588</v>
      </c>
      <c r="G1690" s="1" t="s">
        <v>3767</v>
      </c>
      <c r="H1690" s="1">
        <v>10.7</v>
      </c>
      <c r="I1690" s="1">
        <v>11.2</v>
      </c>
      <c r="J1690" s="1" t="s">
        <v>3190</v>
      </c>
      <c r="K1690" s="1" t="s">
        <v>4975</v>
      </c>
      <c r="L1690" s="1">
        <v>0</v>
      </c>
      <c r="M1690" s="1">
        <v>2</v>
      </c>
      <c r="N1690" s="1">
        <v>7</v>
      </c>
      <c r="O1690" s="1">
        <v>5</v>
      </c>
      <c r="P1690" s="1">
        <v>44</v>
      </c>
      <c r="Q1690" s="16">
        <v>203.36900436046511</v>
      </c>
      <c r="R1690" s="21">
        <v>0.72119135636248666</v>
      </c>
      <c r="S1690" s="21">
        <v>22.495626938169909</v>
      </c>
      <c r="T1690" s="21">
        <v>21.774435581807424</v>
      </c>
      <c r="U1690" s="21">
        <v>5.5231936450523184E-2</v>
      </c>
      <c r="V1690" s="21">
        <v>2.9044426340919123</v>
      </c>
      <c r="W1690" s="21">
        <v>2.8492106976413889</v>
      </c>
      <c r="X1690" s="13" t="s">
        <v>22</v>
      </c>
      <c r="Y16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0" s="1">
        <v>40.7922627803</v>
      </c>
      <c r="AA1690" s="1">
        <v>-81.447735565399995</v>
      </c>
      <c r="AB1690" s="1">
        <v>40.794191391399998</v>
      </c>
      <c r="AC1690" s="1">
        <v>-81.4385507147</v>
      </c>
    </row>
    <row r="1691" spans="1:29" x14ac:dyDescent="0.25">
      <c r="A1691" s="13">
        <v>408</v>
      </c>
      <c r="B1691" s="22" t="s">
        <v>4966</v>
      </c>
      <c r="C1691" s="17">
        <v>8</v>
      </c>
      <c r="D1691" s="1" t="s">
        <v>787</v>
      </c>
      <c r="E1691" s="1" t="s">
        <v>4282</v>
      </c>
      <c r="F1691" s="1" t="s">
        <v>4283</v>
      </c>
      <c r="G1691" s="1" t="s">
        <v>4468</v>
      </c>
      <c r="H1691" s="1">
        <v>0.4</v>
      </c>
      <c r="I1691" s="1">
        <v>0.9</v>
      </c>
      <c r="J1691" s="1" t="s">
        <v>3190</v>
      </c>
      <c r="K1691" s="1" t="s">
        <v>4983</v>
      </c>
      <c r="L1691" s="1">
        <v>0</v>
      </c>
      <c r="M1691" s="1">
        <v>0</v>
      </c>
      <c r="N1691" s="1">
        <v>8</v>
      </c>
      <c r="O1691" s="1">
        <v>7</v>
      </c>
      <c r="P1691" s="1">
        <v>96</v>
      </c>
      <c r="Q1691" s="16">
        <v>179.4375</v>
      </c>
      <c r="R1691" s="21">
        <v>0.6056342650820502</v>
      </c>
      <c r="S1691" s="21">
        <v>42.152606223479715</v>
      </c>
      <c r="T1691" s="21">
        <v>41.546971958397663</v>
      </c>
      <c r="U1691" s="21">
        <v>3.2938188288683799E-2</v>
      </c>
      <c r="V1691" s="21">
        <v>2.8954073788339176</v>
      </c>
      <c r="W1691" s="21">
        <v>2.8624691905452337</v>
      </c>
      <c r="X1691" s="13" t="s">
        <v>22</v>
      </c>
      <c r="Y16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1" s="1">
        <v>39.125278027900002</v>
      </c>
      <c r="AA1691" s="1">
        <v>-84.557129825399997</v>
      </c>
      <c r="AB1691" s="1">
        <v>39.125138036899997</v>
      </c>
      <c r="AC1691" s="1">
        <v>-84.547876336200005</v>
      </c>
    </row>
    <row r="1692" spans="1:29" x14ac:dyDescent="0.25">
      <c r="A1692" s="13">
        <v>89</v>
      </c>
      <c r="B1692" s="22" t="s">
        <v>4967</v>
      </c>
      <c r="C1692" s="17">
        <v>9</v>
      </c>
      <c r="D1692" s="1" t="s">
        <v>796</v>
      </c>
      <c r="E1692" s="1" t="s">
        <v>4022</v>
      </c>
      <c r="F1692" s="1" t="s">
        <v>4023</v>
      </c>
      <c r="G1692" s="1" t="s">
        <v>4386</v>
      </c>
      <c r="H1692" s="1">
        <v>0.7</v>
      </c>
      <c r="I1692" s="1">
        <v>1.2</v>
      </c>
      <c r="J1692" s="1" t="s">
        <v>3190</v>
      </c>
      <c r="K1692" s="1" t="s">
        <v>4975</v>
      </c>
      <c r="L1692" s="1">
        <v>0</v>
      </c>
      <c r="M1692" s="1">
        <v>0</v>
      </c>
      <c r="N1692" s="1">
        <v>7</v>
      </c>
      <c r="O1692" s="1">
        <v>8</v>
      </c>
      <c r="P1692" s="1">
        <v>54</v>
      </c>
      <c r="Q1692" s="16">
        <v>135.328125</v>
      </c>
      <c r="R1692" s="21">
        <v>0.61104350859599965</v>
      </c>
      <c r="S1692" s="21">
        <v>27.23299654189595</v>
      </c>
      <c r="T1692" s="21">
        <v>26.621953033299949</v>
      </c>
      <c r="U1692" s="21">
        <v>4.6860649121291412E-2</v>
      </c>
      <c r="V1692" s="21">
        <v>2.8938479332584666</v>
      </c>
      <c r="W1692" s="21">
        <v>2.8469872841371751</v>
      </c>
      <c r="X1692" s="13" t="s">
        <v>22</v>
      </c>
      <c r="Y16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2" s="1">
        <v>39.344423075000002</v>
      </c>
      <c r="AA1692" s="1">
        <v>-82.976237979299995</v>
      </c>
      <c r="AB1692" s="1">
        <v>39.351655523200002</v>
      </c>
      <c r="AC1692" s="1">
        <v>-82.9765863577</v>
      </c>
    </row>
    <row r="1693" spans="1:29" x14ac:dyDescent="0.25">
      <c r="A1693" s="13">
        <v>409</v>
      </c>
      <c r="B1693" s="22" t="s">
        <v>4966</v>
      </c>
      <c r="C1693" s="17">
        <v>6</v>
      </c>
      <c r="D1693" s="1" t="s">
        <v>784</v>
      </c>
      <c r="E1693" s="1" t="s">
        <v>3969</v>
      </c>
      <c r="F1693" s="1" t="s">
        <v>3947</v>
      </c>
      <c r="G1693" s="1" t="s">
        <v>3706</v>
      </c>
      <c r="H1693" s="1">
        <v>20.399999999999999</v>
      </c>
      <c r="I1693" s="1">
        <v>20.9</v>
      </c>
      <c r="J1693" s="1" t="s">
        <v>3190</v>
      </c>
      <c r="K1693" s="1" t="s">
        <v>4982</v>
      </c>
      <c r="L1693" s="1">
        <v>0</v>
      </c>
      <c r="M1693" s="1">
        <v>1</v>
      </c>
      <c r="N1693" s="1">
        <v>2</v>
      </c>
      <c r="O1693" s="1">
        <v>13</v>
      </c>
      <c r="P1693" s="1">
        <v>25</v>
      </c>
      <c r="Q1693" s="16">
        <v>141.45793968023256</v>
      </c>
      <c r="R1693" s="21">
        <v>0.48691962057933319</v>
      </c>
      <c r="S1693" s="21">
        <v>15.174845312920468</v>
      </c>
      <c r="T1693" s="21">
        <v>14.687925692341134</v>
      </c>
      <c r="U1693" s="21">
        <v>2.7304779249532552E-2</v>
      </c>
      <c r="V1693" s="21">
        <v>2.8846779293443778</v>
      </c>
      <c r="W1693" s="21">
        <v>2.8573731500948454</v>
      </c>
      <c r="X1693" s="13" t="s">
        <v>22</v>
      </c>
      <c r="Y16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3" s="1">
        <v>39.955281724000002</v>
      </c>
      <c r="AA1693" s="1">
        <v>-82.870247010300005</v>
      </c>
      <c r="AB1693" s="1">
        <v>39.954997459700003</v>
      </c>
      <c r="AC1693" s="1">
        <v>-82.860840336799995</v>
      </c>
    </row>
    <row r="1694" spans="1:29" x14ac:dyDescent="0.25">
      <c r="A1694" s="13">
        <v>410</v>
      </c>
      <c r="B1694" s="22" t="s">
        <v>4966</v>
      </c>
      <c r="C1694" s="17">
        <v>2</v>
      </c>
      <c r="D1694" s="1" t="s">
        <v>786</v>
      </c>
      <c r="E1694" s="1" t="s">
        <v>3955</v>
      </c>
      <c r="F1694" s="1" t="s">
        <v>4284</v>
      </c>
      <c r="G1694" s="1" t="s">
        <v>4366</v>
      </c>
      <c r="H1694" s="1">
        <v>2.7</v>
      </c>
      <c r="I1694" s="1">
        <v>3.2</v>
      </c>
      <c r="J1694" s="1" t="s">
        <v>3190</v>
      </c>
      <c r="K1694" s="1" t="s">
        <v>4981</v>
      </c>
      <c r="L1694" s="1">
        <v>0</v>
      </c>
      <c r="M1694" s="1">
        <v>0</v>
      </c>
      <c r="N1694" s="1">
        <v>5</v>
      </c>
      <c r="O1694" s="1">
        <v>4</v>
      </c>
      <c r="P1694" s="1">
        <v>41</v>
      </c>
      <c r="Q1694" s="16">
        <v>91.484375</v>
      </c>
      <c r="R1694" s="21">
        <v>0.99427116374564328</v>
      </c>
      <c r="S1694" s="21">
        <v>19.7275152422555</v>
      </c>
      <c r="T1694" s="21">
        <v>18.733244078509856</v>
      </c>
      <c r="U1694" s="21">
        <v>5.5284886939781015E-2</v>
      </c>
      <c r="V1694" s="21">
        <v>2.8827459195718541</v>
      </c>
      <c r="W1694" s="21">
        <v>2.827461032632073</v>
      </c>
      <c r="X1694" s="13" t="s">
        <v>22</v>
      </c>
      <c r="Y16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4" s="1">
        <v>0</v>
      </c>
      <c r="AA1694" s="1">
        <v>0</v>
      </c>
      <c r="AB1694" s="1">
        <v>0</v>
      </c>
      <c r="AC1694" s="1">
        <v>0</v>
      </c>
    </row>
    <row r="1695" spans="1:29" x14ac:dyDescent="0.25">
      <c r="A1695" s="13">
        <v>411</v>
      </c>
      <c r="B1695" s="22" t="s">
        <v>4966</v>
      </c>
      <c r="C1695" s="17">
        <v>4</v>
      </c>
      <c r="D1695" s="1" t="s">
        <v>795</v>
      </c>
      <c r="E1695" s="1" t="s">
        <v>4285</v>
      </c>
      <c r="F1695" s="1" t="s">
        <v>4010</v>
      </c>
      <c r="G1695" s="1" t="s">
        <v>3758</v>
      </c>
      <c r="H1695" s="1">
        <v>9.5</v>
      </c>
      <c r="I1695" s="1">
        <v>10</v>
      </c>
      <c r="J1695" s="1" t="s">
        <v>3190</v>
      </c>
      <c r="K1695" s="1" t="s">
        <v>4982</v>
      </c>
      <c r="L1695" s="1">
        <v>1</v>
      </c>
      <c r="M1695" s="1">
        <v>2</v>
      </c>
      <c r="N1695" s="1">
        <v>8</v>
      </c>
      <c r="O1695" s="1">
        <v>3</v>
      </c>
      <c r="P1695" s="1">
        <v>41</v>
      </c>
      <c r="Q1695" s="16">
        <v>243.71756904069767</v>
      </c>
      <c r="R1695" s="21">
        <v>0.60207260588358591</v>
      </c>
      <c r="S1695" s="21">
        <v>21.454412507321084</v>
      </c>
      <c r="T1695" s="21">
        <v>20.852339901437499</v>
      </c>
      <c r="U1695" s="21">
        <v>3.374469236302334E-2</v>
      </c>
      <c r="V1695" s="21">
        <v>2.8806779051477309</v>
      </c>
      <c r="W1695" s="21">
        <v>2.8469332127847076</v>
      </c>
      <c r="X1695" s="13" t="s">
        <v>22</v>
      </c>
      <c r="Y16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5" s="1">
        <v>41.046165440899998</v>
      </c>
      <c r="AA1695" s="1">
        <v>-81.491158415800001</v>
      </c>
      <c r="AB1695" s="1">
        <v>41.053406666400001</v>
      </c>
      <c r="AC1695" s="1">
        <v>-81.491007840199998</v>
      </c>
    </row>
    <row r="1696" spans="1:29" x14ac:dyDescent="0.25">
      <c r="A1696" s="13">
        <v>175</v>
      </c>
      <c r="B1696" s="22" t="s">
        <v>3201</v>
      </c>
      <c r="C1696" s="17">
        <v>8</v>
      </c>
      <c r="D1696" s="1" t="s">
        <v>806</v>
      </c>
      <c r="E1696" s="1" t="s">
        <v>2022</v>
      </c>
      <c r="F1696" s="1" t="s">
        <v>3524</v>
      </c>
      <c r="G1696" s="1" t="s">
        <v>1515</v>
      </c>
      <c r="H1696" s="21">
        <v>4.7550000000046566</v>
      </c>
      <c r="I1696" s="21">
        <v>0</v>
      </c>
      <c r="J1696" s="1" t="s">
        <v>258</v>
      </c>
      <c r="K1696" s="1" t="s">
        <v>259</v>
      </c>
      <c r="L1696" s="1">
        <v>0</v>
      </c>
      <c r="M1696" s="1">
        <v>0</v>
      </c>
      <c r="N1696" s="1">
        <v>9</v>
      </c>
      <c r="O1696" s="1">
        <v>8</v>
      </c>
      <c r="P1696" s="1">
        <v>32</v>
      </c>
      <c r="Q1696" s="16">
        <v>126.421875</v>
      </c>
      <c r="R1696" s="21">
        <v>4.6156754458972218</v>
      </c>
      <c r="S1696" s="21">
        <v>10.292796430433976</v>
      </c>
      <c r="T1696" s="21">
        <v>5.6771209845367538</v>
      </c>
      <c r="U1696" s="21">
        <v>0.32213801414369608</v>
      </c>
      <c r="V1696" s="21">
        <v>2.8805001252189157</v>
      </c>
      <c r="W1696" s="21">
        <v>2.5583621110752195</v>
      </c>
      <c r="X1696" s="13" t="s">
        <v>22</v>
      </c>
      <c r="Y16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6" s="1">
        <v>39.491157000000001</v>
      </c>
      <c r="AA1696" s="1">
        <v>-84.249707000000001</v>
      </c>
      <c r="AB1696" s="1">
        <v>0</v>
      </c>
      <c r="AC1696" s="1">
        <v>0</v>
      </c>
    </row>
    <row r="1697" spans="1:29" x14ac:dyDescent="0.25">
      <c r="A1697" s="13">
        <v>176</v>
      </c>
      <c r="B1697" s="22" t="s">
        <v>3201</v>
      </c>
      <c r="C1697" s="17">
        <v>4</v>
      </c>
      <c r="D1697" s="1" t="s">
        <v>800</v>
      </c>
      <c r="E1697" s="1" t="s">
        <v>2023</v>
      </c>
      <c r="F1697" s="1" t="s">
        <v>5363</v>
      </c>
      <c r="G1697" s="1" t="s">
        <v>1516</v>
      </c>
      <c r="H1697" s="21">
        <v>2.2880000000004657</v>
      </c>
      <c r="I1697" s="21">
        <v>0</v>
      </c>
      <c r="J1697" s="1" t="s">
        <v>258</v>
      </c>
      <c r="K1697" s="1" t="s">
        <v>259</v>
      </c>
      <c r="L1697" s="1">
        <v>0</v>
      </c>
      <c r="M1697" s="1">
        <v>0</v>
      </c>
      <c r="N1697" s="1">
        <v>7</v>
      </c>
      <c r="O1697" s="1">
        <v>8</v>
      </c>
      <c r="P1697" s="1">
        <v>38</v>
      </c>
      <c r="Q1697" s="16">
        <v>119.328125</v>
      </c>
      <c r="R1697" s="21">
        <v>12.144640671297605</v>
      </c>
      <c r="S1697" s="21">
        <v>10.910732744237478</v>
      </c>
      <c r="T1697" s="21">
        <v>-1.2339079270601268</v>
      </c>
      <c r="U1697" s="21">
        <v>0.84760084936606461</v>
      </c>
      <c r="V1697" s="21">
        <v>2.8798445031017388</v>
      </c>
      <c r="W1697" s="21">
        <v>2.0322436537356743</v>
      </c>
      <c r="X1697" s="13" t="s">
        <v>22</v>
      </c>
      <c r="Y16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7" s="1">
        <v>40.856323000000003</v>
      </c>
      <c r="AA1697" s="1">
        <v>-81.461397000000005</v>
      </c>
      <c r="AB1697" s="1">
        <v>0</v>
      </c>
      <c r="AC1697" s="1">
        <v>0</v>
      </c>
    </row>
    <row r="1698" spans="1:29" x14ac:dyDescent="0.25">
      <c r="A1698" s="13">
        <v>412</v>
      </c>
      <c r="B1698" s="22" t="s">
        <v>4966</v>
      </c>
      <c r="C1698" s="17">
        <v>8</v>
      </c>
      <c r="D1698" s="1" t="s">
        <v>787</v>
      </c>
      <c r="E1698" s="1" t="s">
        <v>3980</v>
      </c>
      <c r="F1698" s="1" t="s">
        <v>3981</v>
      </c>
      <c r="G1698" s="1" t="s">
        <v>4374</v>
      </c>
      <c r="H1698" s="1">
        <v>0</v>
      </c>
      <c r="I1698" s="1">
        <v>0.5</v>
      </c>
      <c r="J1698" s="1" t="s">
        <v>3190</v>
      </c>
      <c r="K1698" s="1" t="s">
        <v>4982</v>
      </c>
      <c r="L1698" s="1">
        <v>0</v>
      </c>
      <c r="M1698" s="1">
        <v>2</v>
      </c>
      <c r="N1698" s="1">
        <v>6</v>
      </c>
      <c r="O1698" s="1">
        <v>8</v>
      </c>
      <c r="P1698" s="1">
        <v>38</v>
      </c>
      <c r="Q1698" s="16">
        <v>204.13462936046511</v>
      </c>
      <c r="R1698" s="21">
        <v>0.46707046622987353</v>
      </c>
      <c r="S1698" s="21">
        <v>20.774874915237305</v>
      </c>
      <c r="T1698" s="21">
        <v>20.307804449007431</v>
      </c>
      <c r="U1698" s="21">
        <v>2.6194364909298863E-2</v>
      </c>
      <c r="V1698" s="21">
        <v>2.8751182778669953</v>
      </c>
      <c r="W1698" s="21">
        <v>2.8489239129576962</v>
      </c>
      <c r="X1698" s="13" t="s">
        <v>22</v>
      </c>
      <c r="Y16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8" s="1">
        <v>39.149331335799999</v>
      </c>
      <c r="AA1698" s="1">
        <v>-84.612783518699999</v>
      </c>
      <c r="AB1698" s="1">
        <v>39.1487280132</v>
      </c>
      <c r="AC1698" s="1">
        <v>-84.603512519600002</v>
      </c>
    </row>
    <row r="1699" spans="1:29" x14ac:dyDescent="0.25">
      <c r="A1699" s="13">
        <v>413</v>
      </c>
      <c r="B1699" s="22" t="s">
        <v>4966</v>
      </c>
      <c r="C1699" s="17">
        <v>12</v>
      </c>
      <c r="D1699" s="1" t="s">
        <v>785</v>
      </c>
      <c r="E1699" s="1" t="s">
        <v>4181</v>
      </c>
      <c r="F1699" s="1" t="s">
        <v>4182</v>
      </c>
      <c r="G1699" s="1" t="s">
        <v>4437</v>
      </c>
      <c r="H1699" s="1">
        <v>13.9</v>
      </c>
      <c r="I1699" s="1">
        <v>14.4</v>
      </c>
      <c r="J1699" s="1" t="s">
        <v>3190</v>
      </c>
      <c r="K1699" s="1" t="s">
        <v>4982</v>
      </c>
      <c r="L1699" s="1">
        <v>2</v>
      </c>
      <c r="M1699" s="1">
        <v>4</v>
      </c>
      <c r="N1699" s="1">
        <v>3</v>
      </c>
      <c r="O1699" s="1">
        <v>8</v>
      </c>
      <c r="P1699" s="1">
        <v>18</v>
      </c>
      <c r="Q1699" s="16">
        <v>347.20076308139534</v>
      </c>
      <c r="R1699" s="21">
        <v>0.41057978183027788</v>
      </c>
      <c r="S1699" s="21">
        <v>13.78713807621495</v>
      </c>
      <c r="T1699" s="21">
        <v>13.376558294384672</v>
      </c>
      <c r="U1699" s="21">
        <v>2.3033478662214849E-2</v>
      </c>
      <c r="V1699" s="21">
        <v>2.8735124059543597</v>
      </c>
      <c r="W1699" s="21">
        <v>2.8504789272921447</v>
      </c>
      <c r="X1699" s="13" t="s">
        <v>22</v>
      </c>
      <c r="Y16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699" s="1">
        <v>41.472953482900003</v>
      </c>
      <c r="AA1699" s="1">
        <v>-81.735225087399996</v>
      </c>
      <c r="AB1699" s="1">
        <v>41.475864104499998</v>
      </c>
      <c r="AC1699" s="1">
        <v>-81.726416822999994</v>
      </c>
    </row>
    <row r="1700" spans="1:29" x14ac:dyDescent="0.25">
      <c r="A1700" s="13">
        <v>414</v>
      </c>
      <c r="B1700" s="22" t="s">
        <v>4966</v>
      </c>
      <c r="C1700" s="17">
        <v>8</v>
      </c>
      <c r="D1700" s="1" t="s">
        <v>787</v>
      </c>
      <c r="E1700" s="1" t="s">
        <v>4286</v>
      </c>
      <c r="F1700" s="1" t="s">
        <v>4287</v>
      </c>
      <c r="G1700" s="1" t="s">
        <v>4469</v>
      </c>
      <c r="H1700" s="1">
        <v>7.2</v>
      </c>
      <c r="I1700" s="1">
        <v>7.7</v>
      </c>
      <c r="J1700" s="1" t="s">
        <v>3190</v>
      </c>
      <c r="K1700" s="1" t="s">
        <v>4982</v>
      </c>
      <c r="L1700" s="1">
        <v>1</v>
      </c>
      <c r="M1700" s="1">
        <v>3</v>
      </c>
      <c r="N1700" s="1">
        <v>8</v>
      </c>
      <c r="O1700" s="1">
        <v>3</v>
      </c>
      <c r="P1700" s="1">
        <v>10</v>
      </c>
      <c r="Q1700" s="16">
        <v>258.39425872093022</v>
      </c>
      <c r="R1700" s="21">
        <v>0.52389528393724027</v>
      </c>
      <c r="S1700" s="21">
        <v>9.6881664261266813</v>
      </c>
      <c r="T1700" s="21">
        <v>9.1642711421894418</v>
      </c>
      <c r="U1700" s="21">
        <v>2.9373004893703963E-2</v>
      </c>
      <c r="V1700" s="21">
        <v>2.870796148580455</v>
      </c>
      <c r="W1700" s="21">
        <v>2.8414231436867512</v>
      </c>
      <c r="X1700" s="13" t="s">
        <v>22</v>
      </c>
      <c r="Y17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0" s="1">
        <v>39.263037908199998</v>
      </c>
      <c r="AA1700" s="1">
        <v>-84.522070383599996</v>
      </c>
      <c r="AB1700" s="1">
        <v>39.269992443500001</v>
      </c>
      <c r="AC1700" s="1">
        <v>-84.523073258300002</v>
      </c>
    </row>
    <row r="1701" spans="1:29" x14ac:dyDescent="0.25">
      <c r="A1701" s="13">
        <v>415</v>
      </c>
      <c r="B1701" s="22" t="s">
        <v>4966</v>
      </c>
      <c r="C1701" s="17">
        <v>12</v>
      </c>
      <c r="D1701" s="1" t="s">
        <v>785</v>
      </c>
      <c r="E1701" s="1" t="s">
        <v>4213</v>
      </c>
      <c r="F1701" s="1" t="s">
        <v>4214</v>
      </c>
      <c r="G1701" s="1" t="s">
        <v>4446</v>
      </c>
      <c r="H1701" s="1">
        <v>2</v>
      </c>
      <c r="I1701" s="1">
        <v>2.5</v>
      </c>
      <c r="J1701" s="1" t="s">
        <v>3190</v>
      </c>
      <c r="K1701" s="1" t="s">
        <v>4982</v>
      </c>
      <c r="L1701" s="1">
        <v>1</v>
      </c>
      <c r="M1701" s="1">
        <v>3</v>
      </c>
      <c r="N1701" s="1">
        <v>4</v>
      </c>
      <c r="O1701" s="1">
        <v>5</v>
      </c>
      <c r="P1701" s="1">
        <v>16</v>
      </c>
      <c r="Q1701" s="16">
        <v>247.08175872093022</v>
      </c>
      <c r="R1701" s="21">
        <v>0.59471002590781563</v>
      </c>
      <c r="S1701" s="21">
        <v>13.165645882386173</v>
      </c>
      <c r="T1701" s="21">
        <v>12.570935856478357</v>
      </c>
      <c r="U1701" s="21">
        <v>3.3333037825045708E-2</v>
      </c>
      <c r="V1701" s="21">
        <v>2.8698751376053853</v>
      </c>
      <c r="W1701" s="21">
        <v>2.8365420997803397</v>
      </c>
      <c r="X1701" s="13" t="s">
        <v>22</v>
      </c>
      <c r="Y17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1" s="1">
        <v>41.470551585300001</v>
      </c>
      <c r="AA1701" s="1">
        <v>-81.602881787100003</v>
      </c>
      <c r="AB1701" s="1">
        <v>41.477789357600003</v>
      </c>
      <c r="AC1701" s="1">
        <v>-81.602896556299996</v>
      </c>
    </row>
    <row r="1702" spans="1:29" x14ac:dyDescent="0.25">
      <c r="A1702" s="13">
        <v>416</v>
      </c>
      <c r="B1702" s="22" t="s">
        <v>4966</v>
      </c>
      <c r="C1702" s="17">
        <v>6</v>
      </c>
      <c r="D1702" s="1" t="s">
        <v>784</v>
      </c>
      <c r="E1702" s="1" t="s">
        <v>4041</v>
      </c>
      <c r="F1702" s="1" t="s">
        <v>4042</v>
      </c>
      <c r="G1702" s="1" t="s">
        <v>4391</v>
      </c>
      <c r="H1702" s="1">
        <v>2.9</v>
      </c>
      <c r="I1702" s="1">
        <v>3.4</v>
      </c>
      <c r="J1702" s="1" t="s">
        <v>3190</v>
      </c>
      <c r="K1702" s="1" t="s">
        <v>4982</v>
      </c>
      <c r="L1702" s="1">
        <v>0</v>
      </c>
      <c r="M1702" s="1">
        <v>4</v>
      </c>
      <c r="N1702" s="1">
        <v>6</v>
      </c>
      <c r="O1702" s="1">
        <v>5</v>
      </c>
      <c r="P1702" s="1">
        <v>25</v>
      </c>
      <c r="Q1702" s="16">
        <v>269.17550872093022</v>
      </c>
      <c r="R1702" s="21">
        <v>0.51658777070099027</v>
      </c>
      <c r="S1702" s="21">
        <v>15.698884922080738</v>
      </c>
      <c r="T1702" s="21">
        <v>15.182297151379748</v>
      </c>
      <c r="U1702" s="21">
        <v>2.8964289783317762E-2</v>
      </c>
      <c r="V1702" s="21">
        <v>2.8689735872628157</v>
      </c>
      <c r="W1702" s="21">
        <v>2.8400092974794982</v>
      </c>
      <c r="X1702" s="13" t="s">
        <v>22</v>
      </c>
      <c r="Y17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2" s="1">
        <v>39.916610069299999</v>
      </c>
      <c r="AA1702" s="1">
        <v>-82.899892816100007</v>
      </c>
      <c r="AB1702" s="1">
        <v>39.916095125200002</v>
      </c>
      <c r="AC1702" s="1">
        <v>-82.890507164100001</v>
      </c>
    </row>
    <row r="1703" spans="1:29" x14ac:dyDescent="0.25">
      <c r="A1703" s="13">
        <v>417</v>
      </c>
      <c r="B1703" s="22" t="s">
        <v>4966</v>
      </c>
      <c r="C1703" s="17">
        <v>12</v>
      </c>
      <c r="D1703" s="1" t="s">
        <v>785</v>
      </c>
      <c r="E1703" s="1" t="s">
        <v>4004</v>
      </c>
      <c r="F1703" s="1" t="s">
        <v>4005</v>
      </c>
      <c r="G1703" s="1" t="s">
        <v>4380</v>
      </c>
      <c r="H1703" s="1">
        <v>5.2</v>
      </c>
      <c r="I1703" s="1">
        <v>5.7</v>
      </c>
      <c r="J1703" s="1" t="s">
        <v>3190</v>
      </c>
      <c r="K1703" s="1" t="s">
        <v>4982</v>
      </c>
      <c r="L1703" s="1">
        <v>1</v>
      </c>
      <c r="M1703" s="1">
        <v>2</v>
      </c>
      <c r="N1703" s="1">
        <v>3</v>
      </c>
      <c r="O1703" s="1">
        <v>7</v>
      </c>
      <c r="P1703" s="1">
        <v>16</v>
      </c>
      <c r="Q1703" s="16">
        <v>203.73319404069767</v>
      </c>
      <c r="R1703" s="21">
        <v>0.55814854187007157</v>
      </c>
      <c r="S1703" s="21">
        <v>14.091827103111383</v>
      </c>
      <c r="T1703" s="21">
        <v>13.533678561241311</v>
      </c>
      <c r="U1703" s="21">
        <v>3.1288635036492297E-2</v>
      </c>
      <c r="V1703" s="21">
        <v>2.8643289743147684</v>
      </c>
      <c r="W1703" s="21">
        <v>2.8330403392782761</v>
      </c>
      <c r="X1703" s="13" t="s">
        <v>22</v>
      </c>
      <c r="Y17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3" s="1">
        <v>41.449032364499999</v>
      </c>
      <c r="AA1703" s="1">
        <v>-81.590387144000005</v>
      </c>
      <c r="AB1703" s="1">
        <v>41.449167033899997</v>
      </c>
      <c r="AC1703" s="1">
        <v>-81.580766560100002</v>
      </c>
    </row>
    <row r="1704" spans="1:29" x14ac:dyDescent="0.25">
      <c r="A1704" s="13">
        <v>418</v>
      </c>
      <c r="B1704" s="22" t="s">
        <v>4966</v>
      </c>
      <c r="C1704" s="17">
        <v>6</v>
      </c>
      <c r="D1704" s="1" t="s">
        <v>784</v>
      </c>
      <c r="E1704" s="1" t="s">
        <v>4024</v>
      </c>
      <c r="F1704" s="1" t="s">
        <v>4025</v>
      </c>
      <c r="G1704" s="1" t="s">
        <v>4387</v>
      </c>
      <c r="H1704" s="1">
        <v>3.3</v>
      </c>
      <c r="I1704" s="1">
        <v>3.8</v>
      </c>
      <c r="J1704" s="1" t="s">
        <v>3190</v>
      </c>
      <c r="K1704" s="1" t="s">
        <v>4982</v>
      </c>
      <c r="L1704" s="1">
        <v>1</v>
      </c>
      <c r="M1704" s="1">
        <v>1</v>
      </c>
      <c r="N1704" s="1">
        <v>6</v>
      </c>
      <c r="O1704" s="1">
        <v>6</v>
      </c>
      <c r="P1704" s="1">
        <v>51</v>
      </c>
      <c r="Q1704" s="16">
        <v>208.25962936046511</v>
      </c>
      <c r="R1704" s="21">
        <v>0.60889097946671944</v>
      </c>
      <c r="S1704" s="21">
        <v>24.785462218558358</v>
      </c>
      <c r="T1704" s="21">
        <v>24.17657123909164</v>
      </c>
      <c r="U1704" s="21">
        <v>3.4125908433122132E-2</v>
      </c>
      <c r="V1704" s="21">
        <v>2.8616254218882791</v>
      </c>
      <c r="W1704" s="21">
        <v>2.827499513455157</v>
      </c>
      <c r="X1704" s="13" t="s">
        <v>22</v>
      </c>
      <c r="Y17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4" s="1">
        <v>40.058888743600001</v>
      </c>
      <c r="AA1704" s="1">
        <v>-82.938974101499994</v>
      </c>
      <c r="AB1704" s="1">
        <v>40.058434154399997</v>
      </c>
      <c r="AC1704" s="1">
        <v>-82.929551107500004</v>
      </c>
    </row>
    <row r="1705" spans="1:29" x14ac:dyDescent="0.25">
      <c r="A1705" s="13">
        <v>419</v>
      </c>
      <c r="B1705" s="22" t="s">
        <v>4966</v>
      </c>
      <c r="C1705" s="17">
        <v>12</v>
      </c>
      <c r="D1705" s="1" t="s">
        <v>785</v>
      </c>
      <c r="E1705" s="1" t="s">
        <v>4288</v>
      </c>
      <c r="F1705" s="1" t="s">
        <v>4289</v>
      </c>
      <c r="G1705" s="1" t="s">
        <v>4470</v>
      </c>
      <c r="H1705" s="1">
        <v>1</v>
      </c>
      <c r="I1705" s="1">
        <v>1.5</v>
      </c>
      <c r="J1705" s="1" t="s">
        <v>3190</v>
      </c>
      <c r="K1705" s="1" t="s">
        <v>4981</v>
      </c>
      <c r="L1705" s="1">
        <v>1</v>
      </c>
      <c r="M1705" s="1">
        <v>4</v>
      </c>
      <c r="N1705" s="1">
        <v>4</v>
      </c>
      <c r="O1705" s="1">
        <v>2</v>
      </c>
      <c r="P1705" s="1">
        <v>8</v>
      </c>
      <c r="Q1705" s="16">
        <v>271.44594840116281</v>
      </c>
      <c r="R1705" s="21">
        <v>0.60638653512038387</v>
      </c>
      <c r="S1705" s="21">
        <v>6.9814572532844599</v>
      </c>
      <c r="T1705" s="21">
        <v>6.3750707181640758</v>
      </c>
      <c r="U1705" s="21">
        <v>3.2492428942073714E-2</v>
      </c>
      <c r="V1705" s="21">
        <v>2.8606517389128627</v>
      </c>
      <c r="W1705" s="21">
        <v>2.8281593099707889</v>
      </c>
      <c r="X1705" s="13" t="s">
        <v>22</v>
      </c>
      <c r="Y17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5" s="1">
        <v>41.525442814000002</v>
      </c>
      <c r="AA1705" s="1">
        <v>-81.559102705200004</v>
      </c>
      <c r="AB1705" s="1">
        <v>41.530087009600003</v>
      </c>
      <c r="AC1705" s="1">
        <v>-81.5521456261</v>
      </c>
    </row>
    <row r="1706" spans="1:29" x14ac:dyDescent="0.25">
      <c r="A1706" s="13">
        <v>420</v>
      </c>
      <c r="B1706" s="22" t="s">
        <v>4966</v>
      </c>
      <c r="C1706" s="17">
        <v>12</v>
      </c>
      <c r="D1706" s="1" t="s">
        <v>785</v>
      </c>
      <c r="E1706" s="1" t="s">
        <v>4201</v>
      </c>
      <c r="F1706" s="1" t="s">
        <v>4202</v>
      </c>
      <c r="G1706" s="1" t="s">
        <v>4441</v>
      </c>
      <c r="H1706" s="1">
        <v>0.8</v>
      </c>
      <c r="I1706" s="1">
        <v>1.3</v>
      </c>
      <c r="J1706" s="1" t="s">
        <v>3190</v>
      </c>
      <c r="K1706" s="1" t="s">
        <v>4982</v>
      </c>
      <c r="L1706" s="1">
        <v>0</v>
      </c>
      <c r="M1706" s="1">
        <v>1</v>
      </c>
      <c r="N1706" s="1">
        <v>4</v>
      </c>
      <c r="O1706" s="1">
        <v>16</v>
      </c>
      <c r="P1706" s="1">
        <v>49</v>
      </c>
      <c r="Q1706" s="16">
        <v>191.86418968023256</v>
      </c>
      <c r="R1706" s="21">
        <v>0.29649926704487028</v>
      </c>
      <c r="S1706" s="21">
        <v>26.290215536027549</v>
      </c>
      <c r="T1706" s="21">
        <v>25.993716268982681</v>
      </c>
      <c r="U1706" s="21">
        <v>1.6646782555809789E-2</v>
      </c>
      <c r="V1706" s="21">
        <v>2.8597655173462653</v>
      </c>
      <c r="W1706" s="21">
        <v>2.8431187347904556</v>
      </c>
      <c r="X1706" s="13" t="s">
        <v>22</v>
      </c>
      <c r="Y17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6" s="1">
        <v>41.4628564705</v>
      </c>
      <c r="AA1706" s="1">
        <v>-81.739656327500001</v>
      </c>
      <c r="AB1706" s="1">
        <v>41.459346121499998</v>
      </c>
      <c r="AC1706" s="1">
        <v>-81.731245710600007</v>
      </c>
    </row>
    <row r="1707" spans="1:29" x14ac:dyDescent="0.25">
      <c r="A1707" s="13">
        <v>177</v>
      </c>
      <c r="B1707" s="22" t="s">
        <v>3201</v>
      </c>
      <c r="C1707" s="17">
        <v>8</v>
      </c>
      <c r="D1707" s="1" t="s">
        <v>788</v>
      </c>
      <c r="E1707" s="1" t="s">
        <v>2024</v>
      </c>
      <c r="F1707" s="1" t="s">
        <v>5364</v>
      </c>
      <c r="G1707" s="1" t="s">
        <v>1517</v>
      </c>
      <c r="H1707" s="21">
        <v>0</v>
      </c>
      <c r="I1707" s="21">
        <v>0</v>
      </c>
      <c r="J1707" s="1" t="s">
        <v>258</v>
      </c>
      <c r="K1707" s="1" t="s">
        <v>259</v>
      </c>
      <c r="L1707" s="1">
        <v>0</v>
      </c>
      <c r="M1707" s="1">
        <v>1</v>
      </c>
      <c r="N1707" s="1">
        <v>10</v>
      </c>
      <c r="O1707" s="1">
        <v>6</v>
      </c>
      <c r="P1707" s="1">
        <v>33</v>
      </c>
      <c r="Q1707" s="16">
        <v>170.77043968023256</v>
      </c>
      <c r="R1707" s="21">
        <v>6.2830243820279899</v>
      </c>
      <c r="S1707" s="21">
        <v>9.6978879293271536</v>
      </c>
      <c r="T1707" s="21">
        <v>3.4148635472991637</v>
      </c>
      <c r="U1707" s="21">
        <v>0.43850591770745329</v>
      </c>
      <c r="V1707" s="21">
        <v>2.8530822972188594</v>
      </c>
      <c r="W1707" s="21">
        <v>2.4145763795114061</v>
      </c>
      <c r="X1707" s="13" t="s">
        <v>22</v>
      </c>
      <c r="Y17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7" s="1">
        <v>39.345134999999999</v>
      </c>
      <c r="AA1707" s="1">
        <v>-84.395689000000004</v>
      </c>
      <c r="AB1707" s="1">
        <v>0</v>
      </c>
      <c r="AC1707" s="1">
        <v>0</v>
      </c>
    </row>
    <row r="1708" spans="1:29" x14ac:dyDescent="0.25">
      <c r="A1708" s="13">
        <v>178</v>
      </c>
      <c r="B1708" s="22" t="s">
        <v>3201</v>
      </c>
      <c r="C1708" s="17">
        <v>8</v>
      </c>
      <c r="D1708" s="1" t="s">
        <v>787</v>
      </c>
      <c r="E1708" s="1" t="s">
        <v>2025</v>
      </c>
      <c r="F1708" s="1" t="s">
        <v>5307</v>
      </c>
      <c r="G1708" s="1" t="s">
        <v>1518</v>
      </c>
      <c r="H1708" s="21">
        <v>7.4260000000067521</v>
      </c>
      <c r="I1708" s="21">
        <v>0</v>
      </c>
      <c r="J1708" s="1" t="s">
        <v>258</v>
      </c>
      <c r="K1708" s="1" t="s">
        <v>262</v>
      </c>
      <c r="L1708" s="1">
        <v>0</v>
      </c>
      <c r="M1708" s="1">
        <v>1</v>
      </c>
      <c r="N1708" s="1">
        <v>5</v>
      </c>
      <c r="O1708" s="1">
        <v>11</v>
      </c>
      <c r="P1708" s="1">
        <v>46</v>
      </c>
      <c r="Q1708" s="16">
        <v>173.22356468023256</v>
      </c>
      <c r="R1708" s="21">
        <v>7.0151852480677146</v>
      </c>
      <c r="S1708" s="21">
        <v>12.586332706557441</v>
      </c>
      <c r="T1708" s="21">
        <v>5.571147458489726</v>
      </c>
      <c r="U1708" s="21">
        <v>0.48960501472681023</v>
      </c>
      <c r="V1708" s="21">
        <v>2.8525819409849626</v>
      </c>
      <c r="W1708" s="21">
        <v>2.3629769262581526</v>
      </c>
      <c r="X1708" s="13" t="s">
        <v>22</v>
      </c>
      <c r="Y17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8" s="1">
        <v>39.071939999999998</v>
      </c>
      <c r="AA1708" s="1">
        <v>-84.315116000000003</v>
      </c>
      <c r="AB1708" s="1">
        <v>0</v>
      </c>
      <c r="AC1708" s="1">
        <v>0</v>
      </c>
    </row>
    <row r="1709" spans="1:29" x14ac:dyDescent="0.25">
      <c r="A1709" s="13">
        <v>421</v>
      </c>
      <c r="B1709" s="22" t="s">
        <v>4966</v>
      </c>
      <c r="C1709" s="17">
        <v>9</v>
      </c>
      <c r="D1709" s="1" t="s">
        <v>2380</v>
      </c>
      <c r="E1709" s="1" t="s">
        <v>3403</v>
      </c>
      <c r="F1709" s="1" t="s">
        <v>4290</v>
      </c>
      <c r="G1709" s="1" t="s">
        <v>3721</v>
      </c>
      <c r="H1709" s="1">
        <v>15.7</v>
      </c>
      <c r="I1709" s="1">
        <v>16.2</v>
      </c>
      <c r="J1709" s="1" t="s">
        <v>3190</v>
      </c>
      <c r="K1709" s="1" t="s">
        <v>4983</v>
      </c>
      <c r="L1709" s="1">
        <v>0</v>
      </c>
      <c r="M1709" s="1">
        <v>0</v>
      </c>
      <c r="N1709" s="1">
        <v>6</v>
      </c>
      <c r="O1709" s="1">
        <v>8</v>
      </c>
      <c r="P1709" s="1">
        <v>33</v>
      </c>
      <c r="Q1709" s="16">
        <v>107.78125</v>
      </c>
      <c r="R1709" s="21">
        <v>0.5107780392043122</v>
      </c>
      <c r="S1709" s="21">
        <v>24.963343730437416</v>
      </c>
      <c r="T1709" s="21">
        <v>24.452565691233104</v>
      </c>
      <c r="U1709" s="21">
        <v>2.7806251486424158E-2</v>
      </c>
      <c r="V1709" s="21">
        <v>2.8518582759473277</v>
      </c>
      <c r="W1709" s="21">
        <v>2.8240520244609035</v>
      </c>
      <c r="X1709" s="13" t="s">
        <v>22</v>
      </c>
      <c r="Y17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09" s="1">
        <v>39.216819085799997</v>
      </c>
      <c r="AA1709" s="1">
        <v>-83.608244500400005</v>
      </c>
      <c r="AB1709" s="1">
        <v>39.223963784699997</v>
      </c>
      <c r="AC1709" s="1">
        <v>-83.609434286600006</v>
      </c>
    </row>
    <row r="1710" spans="1:29" x14ac:dyDescent="0.25">
      <c r="A1710" s="13">
        <v>422</v>
      </c>
      <c r="B1710" s="22" t="s">
        <v>4966</v>
      </c>
      <c r="C1710" s="17">
        <v>8</v>
      </c>
      <c r="D1710" s="1" t="s">
        <v>787</v>
      </c>
      <c r="E1710" s="1" t="s">
        <v>4060</v>
      </c>
      <c r="F1710" s="1" t="s">
        <v>4061</v>
      </c>
      <c r="G1710" s="1" t="s">
        <v>4399</v>
      </c>
      <c r="H1710" s="1">
        <v>1.9</v>
      </c>
      <c r="I1710" s="1">
        <v>2.4</v>
      </c>
      <c r="J1710" s="1" t="s">
        <v>3190</v>
      </c>
      <c r="K1710" s="1" t="s">
        <v>4982</v>
      </c>
      <c r="L1710" s="1">
        <v>0</v>
      </c>
      <c r="M1710" s="1">
        <v>0</v>
      </c>
      <c r="N1710" s="1">
        <v>8</v>
      </c>
      <c r="O1710" s="1">
        <v>6</v>
      </c>
      <c r="P1710" s="1">
        <v>42</v>
      </c>
      <c r="Q1710" s="16">
        <v>121</v>
      </c>
      <c r="R1710" s="21">
        <v>0.47447031660989231</v>
      </c>
      <c r="S1710" s="21">
        <v>27.930931210525721</v>
      </c>
      <c r="T1710" s="21">
        <v>27.456460893915828</v>
      </c>
      <c r="U1710" s="21">
        <v>2.6608345362474882E-2</v>
      </c>
      <c r="V1710" s="21">
        <v>2.8430374184086507</v>
      </c>
      <c r="W1710" s="21">
        <v>2.8164290730461756</v>
      </c>
      <c r="X1710" s="13" t="s">
        <v>22</v>
      </c>
      <c r="Y17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0" s="1">
        <v>39.137731484600003</v>
      </c>
      <c r="AA1710" s="1">
        <v>-84.519795923000004</v>
      </c>
      <c r="AB1710" s="1">
        <v>39.144949374299998</v>
      </c>
      <c r="AC1710" s="1">
        <v>-84.519042778200003</v>
      </c>
    </row>
    <row r="1711" spans="1:29" x14ac:dyDescent="0.25">
      <c r="A1711" s="13">
        <v>179</v>
      </c>
      <c r="B1711" s="22" t="s">
        <v>3201</v>
      </c>
      <c r="C1711" s="17">
        <v>6</v>
      </c>
      <c r="D1711" s="1" t="s">
        <v>784</v>
      </c>
      <c r="E1711" s="1" t="s">
        <v>2026</v>
      </c>
      <c r="F1711" s="1" t="s">
        <v>5319</v>
      </c>
      <c r="G1711" s="1" t="s">
        <v>1519</v>
      </c>
      <c r="H1711" s="21">
        <v>25.561000000001513</v>
      </c>
      <c r="I1711" s="21">
        <v>0</v>
      </c>
      <c r="J1711" s="1" t="s">
        <v>258</v>
      </c>
      <c r="K1711" s="1" t="s">
        <v>259</v>
      </c>
      <c r="L1711" s="1">
        <v>0</v>
      </c>
      <c r="M1711" s="1">
        <v>2</v>
      </c>
      <c r="N1711" s="1">
        <v>6</v>
      </c>
      <c r="O1711" s="1">
        <v>10</v>
      </c>
      <c r="P1711" s="1">
        <v>39</v>
      </c>
      <c r="Q1711" s="16">
        <v>214.00962936046511</v>
      </c>
      <c r="R1711" s="21">
        <v>7.9124460124514115</v>
      </c>
      <c r="S1711" s="21">
        <v>9.9579930253541455</v>
      </c>
      <c r="T1711" s="21">
        <v>2.045547012902734</v>
      </c>
      <c r="U1711" s="21">
        <v>0.55222679223166959</v>
      </c>
      <c r="V1711" s="21">
        <v>2.8421696562238044</v>
      </c>
      <c r="W1711" s="21">
        <v>2.2899428639921346</v>
      </c>
      <c r="X1711" s="13" t="s">
        <v>22</v>
      </c>
      <c r="Y17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1" s="1">
        <v>40.095838000000001</v>
      </c>
      <c r="AA1711" s="1">
        <v>-82.925360999999995</v>
      </c>
      <c r="AB1711" s="1">
        <v>0</v>
      </c>
      <c r="AC1711" s="1">
        <v>0</v>
      </c>
    </row>
    <row r="1712" spans="1:29" x14ac:dyDescent="0.25">
      <c r="A1712" s="13">
        <v>423</v>
      </c>
      <c r="B1712" s="22" t="s">
        <v>4966</v>
      </c>
      <c r="C1712" s="17">
        <v>6</v>
      </c>
      <c r="D1712" s="1" t="s">
        <v>784</v>
      </c>
      <c r="E1712" s="1" t="s">
        <v>4291</v>
      </c>
      <c r="F1712" s="1" t="s">
        <v>4292</v>
      </c>
      <c r="G1712" s="1" t="s">
        <v>4471</v>
      </c>
      <c r="H1712" s="1">
        <v>2.2999999999999998</v>
      </c>
      <c r="I1712" s="1">
        <v>2.8</v>
      </c>
      <c r="J1712" s="1" t="s">
        <v>3190</v>
      </c>
      <c r="K1712" s="1" t="s">
        <v>4982</v>
      </c>
      <c r="L1712" s="1">
        <v>0</v>
      </c>
      <c r="M1712" s="1">
        <v>3</v>
      </c>
      <c r="N1712" s="1">
        <v>7</v>
      </c>
      <c r="O1712" s="1">
        <v>5</v>
      </c>
      <c r="P1712" s="1">
        <v>17</v>
      </c>
      <c r="Q1712" s="16">
        <v>222.04569404069767</v>
      </c>
      <c r="R1712" s="21">
        <v>0.54730432120572337</v>
      </c>
      <c r="S1712" s="21">
        <v>11.613349018904085</v>
      </c>
      <c r="T1712" s="21">
        <v>11.066044697698361</v>
      </c>
      <c r="U1712" s="21">
        <v>3.0682198584148571E-2</v>
      </c>
      <c r="V1712" s="21">
        <v>2.8384449926523216</v>
      </c>
      <c r="W1712" s="21">
        <v>2.8077627940681729</v>
      </c>
      <c r="X1712" s="13" t="s">
        <v>22</v>
      </c>
      <c r="Y17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2" s="1">
        <v>39.935315137800004</v>
      </c>
      <c r="AA1712" s="1">
        <v>-83.114247965600001</v>
      </c>
      <c r="AB1712" s="1">
        <v>39.942257623099998</v>
      </c>
      <c r="AC1712" s="1">
        <v>-83.111903436399999</v>
      </c>
    </row>
    <row r="1713" spans="1:29" x14ac:dyDescent="0.25">
      <c r="A1713" s="13">
        <v>424</v>
      </c>
      <c r="B1713" s="22" t="s">
        <v>4966</v>
      </c>
      <c r="C1713" s="17">
        <v>7</v>
      </c>
      <c r="D1713" s="1" t="s">
        <v>3196</v>
      </c>
      <c r="E1713" s="1" t="s">
        <v>4016</v>
      </c>
      <c r="F1713" s="1" t="s">
        <v>4017</v>
      </c>
      <c r="G1713" s="1" t="s">
        <v>3715</v>
      </c>
      <c r="H1713" s="1">
        <v>14.8</v>
      </c>
      <c r="I1713" s="1">
        <v>15.3</v>
      </c>
      <c r="J1713" s="1" t="s">
        <v>3190</v>
      </c>
      <c r="K1713" s="1" t="s">
        <v>4981</v>
      </c>
      <c r="L1713" s="1">
        <v>0</v>
      </c>
      <c r="M1713" s="1">
        <v>2</v>
      </c>
      <c r="N1713" s="1">
        <v>6</v>
      </c>
      <c r="O1713" s="1">
        <v>0</v>
      </c>
      <c r="P1713" s="1">
        <v>12</v>
      </c>
      <c r="Q1713" s="16">
        <v>142.63462936046511</v>
      </c>
      <c r="R1713" s="21">
        <v>1.9279946229317833</v>
      </c>
      <c r="S1713" s="21">
        <v>7.8783703079569056</v>
      </c>
      <c r="T1713" s="21">
        <v>5.9503756850251222</v>
      </c>
      <c r="U1713" s="21">
        <v>0.11458304535678354</v>
      </c>
      <c r="V1713" s="21">
        <v>2.8375280372843839</v>
      </c>
      <c r="W1713" s="21">
        <v>2.7229449919276005</v>
      </c>
      <c r="X1713" s="13" t="s">
        <v>22</v>
      </c>
      <c r="Y17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3" s="1">
        <v>39.747569195899999</v>
      </c>
      <c r="AA1713" s="1">
        <v>-84.215890102399996</v>
      </c>
      <c r="AB1713" s="1">
        <v>39.747721098500001</v>
      </c>
      <c r="AC1713" s="1">
        <v>-84.2065508421</v>
      </c>
    </row>
    <row r="1714" spans="1:29" x14ac:dyDescent="0.25">
      <c r="A1714" s="13">
        <v>425</v>
      </c>
      <c r="B1714" s="22" t="s">
        <v>4966</v>
      </c>
      <c r="C1714" s="17">
        <v>6</v>
      </c>
      <c r="D1714" s="1" t="s">
        <v>784</v>
      </c>
      <c r="E1714" s="1" t="s">
        <v>3249</v>
      </c>
      <c r="F1714" s="1" t="s">
        <v>3947</v>
      </c>
      <c r="G1714" s="1" t="s">
        <v>3706</v>
      </c>
      <c r="H1714" s="1">
        <v>21.4</v>
      </c>
      <c r="I1714" s="1">
        <v>21.9</v>
      </c>
      <c r="J1714" s="1" t="s">
        <v>3190</v>
      </c>
      <c r="K1714" s="1" t="s">
        <v>4981</v>
      </c>
      <c r="L1714" s="1">
        <v>0</v>
      </c>
      <c r="M1714" s="1">
        <v>1</v>
      </c>
      <c r="N1714" s="1">
        <v>7</v>
      </c>
      <c r="O1714" s="1">
        <v>1</v>
      </c>
      <c r="P1714" s="1">
        <v>8</v>
      </c>
      <c r="Q1714" s="16">
        <v>103.94231468023256</v>
      </c>
      <c r="R1714" s="21">
        <v>1.0104285613059776</v>
      </c>
      <c r="S1714" s="21">
        <v>6.5580460716778886</v>
      </c>
      <c r="T1714" s="21">
        <v>5.5476175103719108</v>
      </c>
      <c r="U1714" s="21">
        <v>5.6274415575896769E-2</v>
      </c>
      <c r="V1714" s="21">
        <v>2.8329857283440636</v>
      </c>
      <c r="W1714" s="21">
        <v>2.7767113127681666</v>
      </c>
      <c r="X1714" s="13" t="s">
        <v>22</v>
      </c>
      <c r="Y17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4" s="1">
        <v>39.954719909600001</v>
      </c>
      <c r="AA1714" s="1">
        <v>-82.851393119700006</v>
      </c>
      <c r="AB1714" s="1">
        <v>39.954622798199999</v>
      </c>
      <c r="AC1714" s="1">
        <v>-82.842016629599996</v>
      </c>
    </row>
    <row r="1715" spans="1:29" x14ac:dyDescent="0.25">
      <c r="A1715" s="13">
        <v>180</v>
      </c>
      <c r="B1715" s="22" t="s">
        <v>3201</v>
      </c>
      <c r="C1715" s="17">
        <v>2</v>
      </c>
      <c r="D1715" s="1" t="s">
        <v>807</v>
      </c>
      <c r="E1715" s="1" t="s">
        <v>2027</v>
      </c>
      <c r="F1715" s="1" t="s">
        <v>3482</v>
      </c>
      <c r="G1715" s="1" t="s">
        <v>1520</v>
      </c>
      <c r="H1715" s="21">
        <v>3.5289999999949941</v>
      </c>
      <c r="I1715" s="21">
        <v>0</v>
      </c>
      <c r="J1715" s="1" t="s">
        <v>258</v>
      </c>
      <c r="K1715" s="1" t="s">
        <v>261</v>
      </c>
      <c r="L1715" s="1">
        <v>0</v>
      </c>
      <c r="M1715" s="1">
        <v>1</v>
      </c>
      <c r="N1715" s="1">
        <v>8</v>
      </c>
      <c r="O1715" s="1">
        <v>6</v>
      </c>
      <c r="P1715" s="1">
        <v>48</v>
      </c>
      <c r="Q1715" s="16">
        <v>172.67668968023256</v>
      </c>
      <c r="R1715" s="21">
        <v>9.4501238663824143</v>
      </c>
      <c r="S1715" s="21">
        <v>12.878472227398927</v>
      </c>
      <c r="T1715" s="21">
        <v>3.4283483610165124</v>
      </c>
      <c r="U1715" s="21">
        <v>0.71190229366981206</v>
      </c>
      <c r="V1715" s="21">
        <v>2.8307145445667605</v>
      </c>
      <c r="W1715" s="21">
        <v>2.1188122508969487</v>
      </c>
      <c r="X1715" s="13" t="s">
        <v>22</v>
      </c>
      <c r="Y17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5" s="1">
        <v>41.545394999999999</v>
      </c>
      <c r="AA1715" s="1">
        <v>-83.591770999999994</v>
      </c>
      <c r="AB1715" s="1">
        <v>0</v>
      </c>
      <c r="AC1715" s="1">
        <v>0</v>
      </c>
    </row>
    <row r="1716" spans="1:29" x14ac:dyDescent="0.25">
      <c r="A1716" s="13">
        <v>90</v>
      </c>
      <c r="B1716" s="22" t="s">
        <v>4967</v>
      </c>
      <c r="C1716" s="17">
        <v>4</v>
      </c>
      <c r="D1716" s="1" t="s">
        <v>800</v>
      </c>
      <c r="E1716" s="1" t="s">
        <v>4615</v>
      </c>
      <c r="F1716" s="1" t="s">
        <v>4616</v>
      </c>
      <c r="G1716" s="1" t="s">
        <v>4879</v>
      </c>
      <c r="H1716" s="1">
        <v>0.2</v>
      </c>
      <c r="I1716" s="1">
        <v>0.7</v>
      </c>
      <c r="J1716" s="1" t="s">
        <v>3190</v>
      </c>
      <c r="K1716" s="1" t="s">
        <v>4975</v>
      </c>
      <c r="L1716" s="1">
        <v>0</v>
      </c>
      <c r="M1716" s="1">
        <v>1</v>
      </c>
      <c r="N1716" s="1">
        <v>9</v>
      </c>
      <c r="O1716" s="1">
        <v>6</v>
      </c>
      <c r="P1716" s="1">
        <v>44</v>
      </c>
      <c r="Q1716" s="16">
        <v>175.22356468023256</v>
      </c>
      <c r="R1716" s="21">
        <v>0.53012667807698188</v>
      </c>
      <c r="S1716" s="21">
        <v>23.090255838197468</v>
      </c>
      <c r="T1716" s="21">
        <v>22.560129160120486</v>
      </c>
      <c r="U1716" s="21">
        <v>4.0710450415015413E-2</v>
      </c>
      <c r="V1716" s="21">
        <v>2.8299683230777166</v>
      </c>
      <c r="W1716" s="21">
        <v>2.7892578726627013</v>
      </c>
      <c r="X1716" s="13" t="s">
        <v>22</v>
      </c>
      <c r="Y17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6" s="1">
        <v>40.856400382499999</v>
      </c>
      <c r="AA1716" s="1">
        <v>-81.432216305500006</v>
      </c>
      <c r="AB1716" s="1">
        <v>40.855093951900002</v>
      </c>
      <c r="AC1716" s="1">
        <v>-81.422961542600007</v>
      </c>
    </row>
    <row r="1717" spans="1:29" x14ac:dyDescent="0.25">
      <c r="A1717" s="13">
        <v>181</v>
      </c>
      <c r="B1717" s="22" t="s">
        <v>3201</v>
      </c>
      <c r="C1717" s="17">
        <v>3</v>
      </c>
      <c r="D1717" s="1" t="s">
        <v>805</v>
      </c>
      <c r="E1717" s="1" t="s">
        <v>2028</v>
      </c>
      <c r="F1717" s="1" t="s">
        <v>5365</v>
      </c>
      <c r="G1717" s="1" t="s">
        <v>1521</v>
      </c>
      <c r="H1717" s="21">
        <v>3.364000000001397</v>
      </c>
      <c r="I1717" s="21">
        <v>0</v>
      </c>
      <c r="J1717" s="1" t="s">
        <v>258</v>
      </c>
      <c r="K1717" s="1" t="s">
        <v>259</v>
      </c>
      <c r="L1717" s="1">
        <v>0</v>
      </c>
      <c r="M1717" s="1">
        <v>1</v>
      </c>
      <c r="N1717" s="1">
        <v>5</v>
      </c>
      <c r="O1717" s="1">
        <v>10</v>
      </c>
      <c r="P1717" s="1">
        <v>48</v>
      </c>
      <c r="Q1717" s="16">
        <v>170.78606468023256</v>
      </c>
      <c r="R1717" s="21">
        <v>6.9164756997771555</v>
      </c>
      <c r="S1717" s="21">
        <v>12.945398324777514</v>
      </c>
      <c r="T1717" s="21">
        <v>6.0289226250003587</v>
      </c>
      <c r="U1717" s="21">
        <v>0.4827158609645788</v>
      </c>
      <c r="V1717" s="21">
        <v>2.828871773570742</v>
      </c>
      <c r="W1717" s="21">
        <v>2.3461559126061631</v>
      </c>
      <c r="X1717" s="13" t="s">
        <v>22</v>
      </c>
      <c r="Y17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7" s="1">
        <v>41.170771999999999</v>
      </c>
      <c r="AA1717" s="1">
        <v>-81.860557</v>
      </c>
      <c r="AB1717" s="1">
        <v>0</v>
      </c>
      <c r="AC1717" s="1">
        <v>0</v>
      </c>
    </row>
    <row r="1718" spans="1:29" x14ac:dyDescent="0.25">
      <c r="A1718" s="13">
        <v>182</v>
      </c>
      <c r="B1718" s="22" t="s">
        <v>3201</v>
      </c>
      <c r="C1718" s="17">
        <v>8</v>
      </c>
      <c r="D1718" s="1" t="s">
        <v>787</v>
      </c>
      <c r="E1718" s="1" t="s">
        <v>2029</v>
      </c>
      <c r="F1718" s="1" t="s">
        <v>5366</v>
      </c>
      <c r="G1718" s="1" t="s">
        <v>1522</v>
      </c>
      <c r="H1718" s="21">
        <v>4.077000000004773</v>
      </c>
      <c r="I1718" s="21">
        <v>0</v>
      </c>
      <c r="J1718" s="1" t="s">
        <v>258</v>
      </c>
      <c r="K1718" s="1" t="s">
        <v>259</v>
      </c>
      <c r="L1718" s="1">
        <v>0</v>
      </c>
      <c r="M1718" s="1">
        <v>0</v>
      </c>
      <c r="N1718" s="1">
        <v>6</v>
      </c>
      <c r="O1718" s="1">
        <v>9</v>
      </c>
      <c r="P1718" s="1">
        <v>61</v>
      </c>
      <c r="Q1718" s="16">
        <v>140.21875</v>
      </c>
      <c r="R1718" s="21">
        <v>12.016189344251098</v>
      </c>
      <c r="S1718" s="21">
        <v>15.338951338322861</v>
      </c>
      <c r="T1718" s="21">
        <v>3.3227619940717634</v>
      </c>
      <c r="U1718" s="21">
        <v>0.83863595226835708</v>
      </c>
      <c r="V1718" s="21">
        <v>2.8278067197219316</v>
      </c>
      <c r="W1718" s="21">
        <v>1.9891707674535746</v>
      </c>
      <c r="X1718" s="13" t="s">
        <v>22</v>
      </c>
      <c r="Y17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8" s="1">
        <v>39.292738999999997</v>
      </c>
      <c r="AA1718" s="1">
        <v>-84.315732999999994</v>
      </c>
      <c r="AB1718" s="1">
        <v>0</v>
      </c>
      <c r="AC1718" s="1">
        <v>0</v>
      </c>
    </row>
    <row r="1719" spans="1:29" x14ac:dyDescent="0.25">
      <c r="A1719" s="13">
        <v>91</v>
      </c>
      <c r="B1719" s="22" t="s">
        <v>4967</v>
      </c>
      <c r="C1719" s="17">
        <v>6</v>
      </c>
      <c r="D1719" s="1" t="s">
        <v>799</v>
      </c>
      <c r="E1719" s="1" t="s">
        <v>4600</v>
      </c>
      <c r="F1719" s="1" t="s">
        <v>4601</v>
      </c>
      <c r="G1719" s="1" t="s">
        <v>3704</v>
      </c>
      <c r="H1719" s="1">
        <v>3.5</v>
      </c>
      <c r="I1719" s="1">
        <v>4</v>
      </c>
      <c r="J1719" s="1" t="s">
        <v>3190</v>
      </c>
      <c r="K1719" s="1" t="s">
        <v>4975</v>
      </c>
      <c r="L1719" s="1">
        <v>0</v>
      </c>
      <c r="M1719" s="1">
        <v>2</v>
      </c>
      <c r="N1719" s="1">
        <v>4</v>
      </c>
      <c r="O1719" s="1">
        <v>7</v>
      </c>
      <c r="P1719" s="1">
        <v>14</v>
      </c>
      <c r="Q1719" s="16">
        <v>162.60337936046511</v>
      </c>
      <c r="R1719" s="21">
        <v>0.78941213479554906</v>
      </c>
      <c r="S1719" s="21">
        <v>10.579933346397567</v>
      </c>
      <c r="T1719" s="21">
        <v>9.7905212116020177</v>
      </c>
      <c r="U1719" s="21">
        <v>6.0419652041173361E-2</v>
      </c>
      <c r="V1719" s="21">
        <v>2.8264187679633657</v>
      </c>
      <c r="W1719" s="21">
        <v>2.7659991159221922</v>
      </c>
      <c r="X1719" s="13" t="s">
        <v>22</v>
      </c>
      <c r="Y17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19" s="1">
        <v>40.186952903200002</v>
      </c>
      <c r="AA1719" s="1">
        <v>-83.025135388600006</v>
      </c>
      <c r="AB1719" s="1">
        <v>40.194027257199998</v>
      </c>
      <c r="AC1719" s="1">
        <v>-83.027176266599994</v>
      </c>
    </row>
    <row r="1720" spans="1:29" x14ac:dyDescent="0.25">
      <c r="A1720" s="13">
        <v>92</v>
      </c>
      <c r="B1720" s="22" t="s">
        <v>4967</v>
      </c>
      <c r="C1720" s="17">
        <v>6</v>
      </c>
      <c r="D1720" s="1" t="s">
        <v>799</v>
      </c>
      <c r="E1720" s="1" t="s">
        <v>4600</v>
      </c>
      <c r="F1720" s="1" t="s">
        <v>4601</v>
      </c>
      <c r="G1720" s="1" t="s">
        <v>3704</v>
      </c>
      <c r="H1720" s="1">
        <v>2.4</v>
      </c>
      <c r="I1720" s="1">
        <v>2.9</v>
      </c>
      <c r="J1720" s="1" t="s">
        <v>3190</v>
      </c>
      <c r="K1720" s="1" t="s">
        <v>4975</v>
      </c>
      <c r="L1720" s="1">
        <v>0</v>
      </c>
      <c r="M1720" s="1">
        <v>0</v>
      </c>
      <c r="N1720" s="1">
        <v>5</v>
      </c>
      <c r="O1720" s="1">
        <v>8</v>
      </c>
      <c r="P1720" s="1">
        <v>15</v>
      </c>
      <c r="Q1720" s="16">
        <v>83.234375</v>
      </c>
      <c r="R1720" s="21">
        <v>0.78941213479554906</v>
      </c>
      <c r="S1720" s="21">
        <v>10.970987577262411</v>
      </c>
      <c r="T1720" s="21">
        <v>10.181575442466862</v>
      </c>
      <c r="U1720" s="21">
        <v>6.0419652041173361E-2</v>
      </c>
      <c r="V1720" s="21">
        <v>2.8264187679633657</v>
      </c>
      <c r="W1720" s="21">
        <v>2.7659991159221922</v>
      </c>
      <c r="X1720" s="13" t="s">
        <v>22</v>
      </c>
      <c r="Y17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0" s="1">
        <v>40.171341148099998</v>
      </c>
      <c r="AA1720" s="1">
        <v>-83.021012930799998</v>
      </c>
      <c r="AB1720" s="1">
        <v>40.178458958999997</v>
      </c>
      <c r="AC1720" s="1">
        <v>-83.0227650912</v>
      </c>
    </row>
    <row r="1721" spans="1:29" x14ac:dyDescent="0.25">
      <c r="A1721" s="13">
        <v>183</v>
      </c>
      <c r="B1721" s="22" t="s">
        <v>3201</v>
      </c>
      <c r="C1721" s="17">
        <v>4</v>
      </c>
      <c r="D1721" s="1" t="s">
        <v>801</v>
      </c>
      <c r="E1721" s="1" t="s">
        <v>2030</v>
      </c>
      <c r="F1721" s="1" t="s">
        <v>3555</v>
      </c>
      <c r="G1721" s="1" t="s">
        <v>1523</v>
      </c>
      <c r="H1721" s="21">
        <v>13.619000000006054</v>
      </c>
      <c r="I1721" s="21">
        <v>0</v>
      </c>
      <c r="J1721" s="1" t="s">
        <v>258</v>
      </c>
      <c r="K1721" s="1" t="s">
        <v>259</v>
      </c>
      <c r="L1721" s="1">
        <v>1</v>
      </c>
      <c r="M1721" s="1">
        <v>3</v>
      </c>
      <c r="N1721" s="1">
        <v>6</v>
      </c>
      <c r="O1721" s="1">
        <v>6</v>
      </c>
      <c r="P1721" s="1">
        <v>22</v>
      </c>
      <c r="Q1721" s="16">
        <v>270.61300872093022</v>
      </c>
      <c r="R1721" s="21">
        <v>6.0858147637313449</v>
      </c>
      <c r="S1721" s="21">
        <v>7.8695606287099826</v>
      </c>
      <c r="T1721" s="21">
        <v>1.7837458649786377</v>
      </c>
      <c r="U1721" s="21">
        <v>0.42474223012742923</v>
      </c>
      <c r="V1721" s="21">
        <v>2.8250210515495189</v>
      </c>
      <c r="W1721" s="21">
        <v>2.4002788214220896</v>
      </c>
      <c r="X1721" s="13" t="s">
        <v>22</v>
      </c>
      <c r="Y17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1" s="1">
        <v>41.084012999999999</v>
      </c>
      <c r="AA1721" s="1">
        <v>-80.762743</v>
      </c>
      <c r="AB1721" s="1">
        <v>0</v>
      </c>
      <c r="AC1721" s="1">
        <v>0</v>
      </c>
    </row>
    <row r="1722" spans="1:29" x14ac:dyDescent="0.25">
      <c r="A1722" s="13">
        <v>426</v>
      </c>
      <c r="B1722" s="22" t="s">
        <v>4966</v>
      </c>
      <c r="C1722" s="17">
        <v>7</v>
      </c>
      <c r="D1722" s="1" t="s">
        <v>3196</v>
      </c>
      <c r="E1722" s="1" t="s">
        <v>4293</v>
      </c>
      <c r="F1722" s="1" t="s">
        <v>4294</v>
      </c>
      <c r="G1722" s="1" t="s">
        <v>4472</v>
      </c>
      <c r="H1722" s="1">
        <v>1.2</v>
      </c>
      <c r="I1722" s="1">
        <v>1.7</v>
      </c>
      <c r="J1722" s="1" t="s">
        <v>3190</v>
      </c>
      <c r="K1722" s="1" t="s">
        <v>4982</v>
      </c>
      <c r="L1722" s="1">
        <v>0</v>
      </c>
      <c r="M1722" s="1">
        <v>2</v>
      </c>
      <c r="N1722" s="1">
        <v>8</v>
      </c>
      <c r="O1722" s="1">
        <v>5</v>
      </c>
      <c r="P1722" s="1">
        <v>16</v>
      </c>
      <c r="Q1722" s="16">
        <v>181.91587936046511</v>
      </c>
      <c r="R1722" s="21">
        <v>0.48887493072541555</v>
      </c>
      <c r="S1722" s="21">
        <v>12.516492588538046</v>
      </c>
      <c r="T1722" s="21">
        <v>12.02761765781263</v>
      </c>
      <c r="U1722" s="21">
        <v>2.7414158438862305E-2</v>
      </c>
      <c r="V1722" s="21">
        <v>2.8245629857557466</v>
      </c>
      <c r="W1722" s="21">
        <v>2.7971488273168843</v>
      </c>
      <c r="X1722" s="13" t="s">
        <v>22</v>
      </c>
      <c r="Y17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2" s="1">
        <v>39.751767733299999</v>
      </c>
      <c r="AA1722" s="1">
        <v>-84.149826458500002</v>
      </c>
      <c r="AB1722" s="1">
        <v>39.748253741100001</v>
      </c>
      <c r="AC1722" s="1">
        <v>-84.141858232100006</v>
      </c>
    </row>
    <row r="1723" spans="1:29" x14ac:dyDescent="0.25">
      <c r="A1723" s="13">
        <v>427</v>
      </c>
      <c r="B1723" s="22" t="s">
        <v>4966</v>
      </c>
      <c r="C1723" s="17">
        <v>8</v>
      </c>
      <c r="D1723" s="1" t="s">
        <v>787</v>
      </c>
      <c r="E1723" s="1" t="s">
        <v>4295</v>
      </c>
      <c r="F1723" s="1" t="s">
        <v>4296</v>
      </c>
      <c r="G1723" s="1" t="s">
        <v>4377</v>
      </c>
      <c r="H1723" s="1">
        <v>1.3</v>
      </c>
      <c r="I1723" s="1">
        <v>1.8</v>
      </c>
      <c r="J1723" s="1" t="s">
        <v>3190</v>
      </c>
      <c r="K1723" s="1" t="s">
        <v>4981</v>
      </c>
      <c r="L1723" s="1">
        <v>0</v>
      </c>
      <c r="M1723" s="1">
        <v>1</v>
      </c>
      <c r="N1723" s="1">
        <v>3</v>
      </c>
      <c r="O1723" s="1">
        <v>5</v>
      </c>
      <c r="P1723" s="1">
        <v>49</v>
      </c>
      <c r="Q1723" s="16">
        <v>136.50481468023256</v>
      </c>
      <c r="R1723" s="21">
        <v>0.88116798177725186</v>
      </c>
      <c r="S1723" s="21">
        <v>23.047928662109115</v>
      </c>
      <c r="T1723" s="21">
        <v>22.166760680331862</v>
      </c>
      <c r="U1723" s="21">
        <v>4.8404729853661399E-2</v>
      </c>
      <c r="V1723" s="21">
        <v>2.8243421132898439</v>
      </c>
      <c r="W1723" s="21">
        <v>2.7759373834361822</v>
      </c>
      <c r="X1723" s="13" t="s">
        <v>22</v>
      </c>
      <c r="Y17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3" s="1">
        <v>39.1355848229</v>
      </c>
      <c r="AA1723" s="1">
        <v>-84.511511491500002</v>
      </c>
      <c r="AB1723" s="1">
        <v>0</v>
      </c>
      <c r="AC1723" s="1">
        <v>0</v>
      </c>
    </row>
    <row r="1724" spans="1:29" x14ac:dyDescent="0.25">
      <c r="A1724" s="13">
        <v>93</v>
      </c>
      <c r="B1724" s="22" t="s">
        <v>4967</v>
      </c>
      <c r="C1724" s="17">
        <v>8</v>
      </c>
      <c r="D1724" s="1" t="s">
        <v>787</v>
      </c>
      <c r="E1724" s="1" t="s">
        <v>3929</v>
      </c>
      <c r="F1724" s="1" t="s">
        <v>3930</v>
      </c>
      <c r="G1724" s="1" t="s">
        <v>4359</v>
      </c>
      <c r="H1724" s="1">
        <v>10.4</v>
      </c>
      <c r="I1724" s="1">
        <v>10.9</v>
      </c>
      <c r="J1724" s="1" t="s">
        <v>3190</v>
      </c>
      <c r="K1724" s="1" t="s">
        <v>4984</v>
      </c>
      <c r="L1724" s="1">
        <v>0</v>
      </c>
      <c r="M1724" s="1">
        <v>1</v>
      </c>
      <c r="N1724" s="1">
        <v>1</v>
      </c>
      <c r="O1724" s="1">
        <v>6</v>
      </c>
      <c r="P1724" s="1">
        <v>17</v>
      </c>
      <c r="Q1724" s="16">
        <v>95.848564680232556</v>
      </c>
      <c r="R1724" s="21">
        <v>0.55175997474417515</v>
      </c>
      <c r="S1724" s="21">
        <v>12.568425844425665</v>
      </c>
      <c r="T1724" s="21">
        <v>12.016665869681489</v>
      </c>
      <c r="U1724" s="21">
        <v>3.9899009593450739E-2</v>
      </c>
      <c r="V1724" s="21">
        <v>2.8236608027358363</v>
      </c>
      <c r="W1724" s="21">
        <v>2.7837617931423857</v>
      </c>
      <c r="X1724" s="13" t="s">
        <v>22</v>
      </c>
      <c r="Y17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4" s="1">
        <v>39.2188888174</v>
      </c>
      <c r="AA1724" s="1">
        <v>-84.526133718799997</v>
      </c>
      <c r="AB1724" s="1">
        <v>39.218659713400001</v>
      </c>
      <c r="AC1724" s="1">
        <v>-84.516823271099994</v>
      </c>
    </row>
    <row r="1725" spans="1:29" x14ac:dyDescent="0.25">
      <c r="A1725" s="13">
        <v>428</v>
      </c>
      <c r="B1725" s="22" t="s">
        <v>4966</v>
      </c>
      <c r="C1725" s="17">
        <v>6</v>
      </c>
      <c r="D1725" s="1" t="s">
        <v>784</v>
      </c>
      <c r="E1725" s="1" t="s">
        <v>4170</v>
      </c>
      <c r="F1725" s="1" t="s">
        <v>4297</v>
      </c>
      <c r="G1725" s="1" t="s">
        <v>3709</v>
      </c>
      <c r="H1725" s="1">
        <v>21</v>
      </c>
      <c r="I1725" s="1">
        <v>21.5</v>
      </c>
      <c r="J1725" s="1" t="s">
        <v>3190</v>
      </c>
      <c r="K1725" s="1" t="s">
        <v>4981</v>
      </c>
      <c r="L1725" s="1">
        <v>0</v>
      </c>
      <c r="M1725" s="1">
        <v>1</v>
      </c>
      <c r="N1725" s="1">
        <v>3</v>
      </c>
      <c r="O1725" s="1">
        <v>3</v>
      </c>
      <c r="P1725" s="1">
        <v>26</v>
      </c>
      <c r="Q1725" s="16">
        <v>104.62981468023256</v>
      </c>
      <c r="R1725" s="21">
        <v>2.092598847547456</v>
      </c>
      <c r="S1725" s="21">
        <v>14.663015268975677</v>
      </c>
      <c r="T1725" s="21">
        <v>12.57041642142822</v>
      </c>
      <c r="U1725" s="21">
        <v>0.12539420076120175</v>
      </c>
      <c r="V1725" s="21">
        <v>2.8235244619203943</v>
      </c>
      <c r="W1725" s="21">
        <v>2.6981302611591924</v>
      </c>
      <c r="X1725" s="13" t="s">
        <v>22</v>
      </c>
      <c r="Y17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5" s="1">
        <v>40.091005513399999</v>
      </c>
      <c r="AA1725" s="1">
        <v>-82.811918886900003</v>
      </c>
      <c r="AB1725" s="1">
        <v>40.090113793199997</v>
      </c>
      <c r="AC1725" s="1">
        <v>-82.802602250600003</v>
      </c>
    </row>
    <row r="1726" spans="1:29" x14ac:dyDescent="0.25">
      <c r="A1726" s="13">
        <v>429</v>
      </c>
      <c r="B1726" s="22" t="s">
        <v>4966</v>
      </c>
      <c r="C1726" s="17">
        <v>7</v>
      </c>
      <c r="D1726" s="1" t="s">
        <v>3196</v>
      </c>
      <c r="E1726" s="1" t="s">
        <v>4298</v>
      </c>
      <c r="F1726" s="1" t="s">
        <v>4299</v>
      </c>
      <c r="G1726" s="1" t="s">
        <v>4473</v>
      </c>
      <c r="H1726" s="1">
        <v>0.5</v>
      </c>
      <c r="I1726" s="1">
        <v>1</v>
      </c>
      <c r="J1726" s="1" t="s">
        <v>3190</v>
      </c>
      <c r="K1726" s="1" t="s">
        <v>4982</v>
      </c>
      <c r="L1726" s="1">
        <v>0</v>
      </c>
      <c r="M1726" s="1">
        <v>0</v>
      </c>
      <c r="N1726" s="1">
        <v>8</v>
      </c>
      <c r="O1726" s="1">
        <v>6</v>
      </c>
      <c r="P1726" s="1">
        <v>17</v>
      </c>
      <c r="Q1726" s="16">
        <v>96</v>
      </c>
      <c r="R1726" s="21">
        <v>0.55894367024066116</v>
      </c>
      <c r="S1726" s="21">
        <v>12.439884128154846</v>
      </c>
      <c r="T1726" s="21">
        <v>11.880940457914186</v>
      </c>
      <c r="U1726" s="21">
        <v>3.1333099503783324E-2</v>
      </c>
      <c r="V1726" s="21">
        <v>2.8178936288768957</v>
      </c>
      <c r="W1726" s="21">
        <v>2.7865605293731122</v>
      </c>
      <c r="X1726" s="13" t="s">
        <v>22</v>
      </c>
      <c r="Y17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6" s="1">
        <v>39.740462862699999</v>
      </c>
      <c r="AA1726" s="1">
        <v>-84.182021190699999</v>
      </c>
      <c r="AB1726" s="1">
        <v>39.750765952899997</v>
      </c>
      <c r="AC1726" s="1">
        <v>-84.184098550200005</v>
      </c>
    </row>
    <row r="1727" spans="1:29" x14ac:dyDescent="0.25">
      <c r="A1727" s="13">
        <v>94</v>
      </c>
      <c r="B1727" s="22" t="s">
        <v>4967</v>
      </c>
      <c r="C1727" s="17">
        <v>6</v>
      </c>
      <c r="D1727" s="1" t="s">
        <v>784</v>
      </c>
      <c r="E1727" s="1" t="s">
        <v>4617</v>
      </c>
      <c r="F1727" s="1" t="s">
        <v>3926</v>
      </c>
      <c r="G1727" s="1" t="s">
        <v>3701</v>
      </c>
      <c r="H1727" s="1">
        <v>9.6</v>
      </c>
      <c r="I1727" s="1">
        <v>10.1</v>
      </c>
      <c r="J1727" s="1" t="s">
        <v>3190</v>
      </c>
      <c r="K1727" s="1" t="s">
        <v>4975</v>
      </c>
      <c r="L1727" s="1">
        <v>0</v>
      </c>
      <c r="M1727" s="1">
        <v>4</v>
      </c>
      <c r="N1727" s="1">
        <v>9</v>
      </c>
      <c r="O1727" s="1">
        <v>5</v>
      </c>
      <c r="P1727" s="1">
        <v>39</v>
      </c>
      <c r="Q1727" s="16">
        <v>302.81613372093022</v>
      </c>
      <c r="R1727" s="21">
        <v>0.41049949075154379</v>
      </c>
      <c r="S1727" s="21">
        <v>23.202128295893836</v>
      </c>
      <c r="T1727" s="21">
        <v>22.791628805142292</v>
      </c>
      <c r="U1727" s="21">
        <v>3.1601839940508435E-2</v>
      </c>
      <c r="V1727" s="21">
        <v>2.8098801801140749</v>
      </c>
      <c r="W1727" s="21">
        <v>2.7782783401735665</v>
      </c>
      <c r="X1727" s="13" t="s">
        <v>22</v>
      </c>
      <c r="Y17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7" s="1">
        <v>40.020252678799999</v>
      </c>
      <c r="AA1727" s="1">
        <v>-83.092246680100004</v>
      </c>
      <c r="AB1727" s="1">
        <v>40.013321464500002</v>
      </c>
      <c r="AC1727" s="1">
        <v>-83.089757863499997</v>
      </c>
    </row>
    <row r="1728" spans="1:29" x14ac:dyDescent="0.25">
      <c r="A1728" s="13">
        <v>430</v>
      </c>
      <c r="B1728" s="22" t="s">
        <v>4966</v>
      </c>
      <c r="C1728" s="17">
        <v>11</v>
      </c>
      <c r="D1728" s="1" t="s">
        <v>3838</v>
      </c>
      <c r="E1728" s="1" t="s">
        <v>4300</v>
      </c>
      <c r="F1728" s="1" t="s">
        <v>4185</v>
      </c>
      <c r="G1728" s="1" t="s">
        <v>3734</v>
      </c>
      <c r="H1728" s="1">
        <v>4.3</v>
      </c>
      <c r="I1728" s="1">
        <v>4.8</v>
      </c>
      <c r="J1728" s="1" t="s">
        <v>3190</v>
      </c>
      <c r="K1728" s="1" t="s">
        <v>4982</v>
      </c>
      <c r="L1728" s="1">
        <v>0</v>
      </c>
      <c r="M1728" s="1">
        <v>1</v>
      </c>
      <c r="N1728" s="1">
        <v>11</v>
      </c>
      <c r="O1728" s="1">
        <v>4</v>
      </c>
      <c r="P1728" s="1">
        <v>28</v>
      </c>
      <c r="Q1728" s="16">
        <v>163.44231468023256</v>
      </c>
      <c r="R1728" s="21">
        <v>0.43767514599227642</v>
      </c>
      <c r="S1728" s="21">
        <v>17.394823473424285</v>
      </c>
      <c r="T1728" s="21">
        <v>16.957148327432009</v>
      </c>
      <c r="U1728" s="21">
        <v>2.4549231125217234E-2</v>
      </c>
      <c r="V1728" s="21">
        <v>2.8091812522798221</v>
      </c>
      <c r="W1728" s="21">
        <v>2.784632021154605</v>
      </c>
      <c r="X1728" s="13" t="s">
        <v>22</v>
      </c>
      <c r="Y17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8" s="1">
        <v>40.372477094899999</v>
      </c>
      <c r="AA1728" s="1">
        <v>-80.682602207399995</v>
      </c>
      <c r="AB1728" s="1">
        <v>40.373911471900001</v>
      </c>
      <c r="AC1728" s="1">
        <v>-80.689927710700005</v>
      </c>
    </row>
    <row r="1729" spans="1:29" x14ac:dyDescent="0.25">
      <c r="A1729" s="13">
        <v>95</v>
      </c>
      <c r="B1729" s="22" t="s">
        <v>4967</v>
      </c>
      <c r="C1729" s="17">
        <v>8</v>
      </c>
      <c r="D1729" s="1" t="s">
        <v>1329</v>
      </c>
      <c r="E1729" s="1" t="s">
        <v>4579</v>
      </c>
      <c r="F1729" s="1" t="s">
        <v>4580</v>
      </c>
      <c r="G1729" s="1" t="s">
        <v>3705</v>
      </c>
      <c r="H1729" s="1">
        <v>5.7</v>
      </c>
      <c r="I1729" s="1">
        <v>6.2</v>
      </c>
      <c r="J1729" s="1" t="s">
        <v>3190</v>
      </c>
      <c r="K1729" s="1" t="s">
        <v>4975</v>
      </c>
      <c r="L1729" s="1">
        <v>0</v>
      </c>
      <c r="M1729" s="1">
        <v>0</v>
      </c>
      <c r="N1729" s="1">
        <v>8</v>
      </c>
      <c r="O1729" s="1">
        <v>5</v>
      </c>
      <c r="P1729" s="1">
        <v>72</v>
      </c>
      <c r="Q1729" s="16">
        <v>146.5625</v>
      </c>
      <c r="R1729" s="21">
        <v>0.76874122196920192</v>
      </c>
      <c r="S1729" s="21">
        <v>33.60192900143371</v>
      </c>
      <c r="T1729" s="21">
        <v>32.83318777946451</v>
      </c>
      <c r="U1729" s="21">
        <v>5.884724954132893E-2</v>
      </c>
      <c r="V1729" s="21">
        <v>2.8082726806265059</v>
      </c>
      <c r="W1729" s="21">
        <v>2.7494254310851769</v>
      </c>
      <c r="X1729" s="13" t="s">
        <v>22</v>
      </c>
      <c r="Y17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29" s="1">
        <v>39.032224213200003</v>
      </c>
      <c r="AA1729" s="1">
        <v>-84.223589889699994</v>
      </c>
      <c r="AB1729" s="1">
        <v>39.0275906711</v>
      </c>
      <c r="AC1729" s="1">
        <v>-84.217095668400006</v>
      </c>
    </row>
    <row r="1730" spans="1:29" x14ac:dyDescent="0.25">
      <c r="A1730" s="13">
        <v>184</v>
      </c>
      <c r="B1730" s="22" t="s">
        <v>3201</v>
      </c>
      <c r="C1730" s="17">
        <v>7</v>
      </c>
      <c r="D1730" s="1" t="s">
        <v>3196</v>
      </c>
      <c r="E1730" s="1" t="s">
        <v>2031</v>
      </c>
      <c r="F1730" s="1" t="s">
        <v>5335</v>
      </c>
      <c r="G1730" s="1" t="s">
        <v>1524</v>
      </c>
      <c r="H1730" s="21">
        <v>2.8990000000048894</v>
      </c>
      <c r="I1730" s="21">
        <v>0</v>
      </c>
      <c r="J1730" s="1" t="s">
        <v>258</v>
      </c>
      <c r="K1730" s="1" t="s">
        <v>259</v>
      </c>
      <c r="L1730" s="1">
        <v>0</v>
      </c>
      <c r="M1730" s="1">
        <v>2</v>
      </c>
      <c r="N1730" s="1">
        <v>13</v>
      </c>
      <c r="O1730" s="1">
        <v>1</v>
      </c>
      <c r="P1730" s="1">
        <v>21</v>
      </c>
      <c r="Q1730" s="16">
        <v>201.90025436046511</v>
      </c>
      <c r="R1730" s="21">
        <v>7.1101797014847969</v>
      </c>
      <c r="S1730" s="21">
        <v>7.3936253539872068</v>
      </c>
      <c r="T1730" s="21">
        <v>0.28344565250240983</v>
      </c>
      <c r="U1730" s="21">
        <v>0.49623488394901588</v>
      </c>
      <c r="V1730" s="21">
        <v>2.8068562248690707</v>
      </c>
      <c r="W1730" s="21">
        <v>2.3106213409200547</v>
      </c>
      <c r="X1730" s="13" t="s">
        <v>22</v>
      </c>
      <c r="Y17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0" s="1">
        <v>39.625681</v>
      </c>
      <c r="AA1730" s="1">
        <v>-84.199822999999995</v>
      </c>
      <c r="AB1730" s="1">
        <v>0</v>
      </c>
      <c r="AC1730" s="1">
        <v>0</v>
      </c>
    </row>
    <row r="1731" spans="1:29" x14ac:dyDescent="0.25">
      <c r="A1731" s="13">
        <v>185</v>
      </c>
      <c r="B1731" s="22" t="s">
        <v>3201</v>
      </c>
      <c r="C1731" s="17">
        <v>7</v>
      </c>
      <c r="D1731" s="1" t="s">
        <v>3196</v>
      </c>
      <c r="E1731" s="1" t="s">
        <v>2032</v>
      </c>
      <c r="F1731" s="1" t="s">
        <v>5277</v>
      </c>
      <c r="G1731" s="1" t="s">
        <v>1525</v>
      </c>
      <c r="H1731" s="21">
        <v>3.592000000004191</v>
      </c>
      <c r="I1731" s="21">
        <v>0</v>
      </c>
      <c r="J1731" s="1" t="s">
        <v>258</v>
      </c>
      <c r="K1731" s="1" t="s">
        <v>261</v>
      </c>
      <c r="L1731" s="1">
        <v>0</v>
      </c>
      <c r="M1731" s="1">
        <v>1</v>
      </c>
      <c r="N1731" s="1">
        <v>6</v>
      </c>
      <c r="O1731" s="1">
        <v>10</v>
      </c>
      <c r="P1731" s="1">
        <v>64</v>
      </c>
      <c r="Q1731" s="16">
        <v>193.33293968023256</v>
      </c>
      <c r="R1731" s="21">
        <v>7.4666440880083336</v>
      </c>
      <c r="S1731" s="21">
        <v>14.81921675177678</v>
      </c>
      <c r="T1731" s="21">
        <v>7.3525726637684468</v>
      </c>
      <c r="U1731" s="21">
        <v>0.53741679461077396</v>
      </c>
      <c r="V1731" s="21">
        <v>2.8048795814301082</v>
      </c>
      <c r="W1731" s="21">
        <v>2.2674627868193342</v>
      </c>
      <c r="X1731" s="13" t="s">
        <v>22</v>
      </c>
      <c r="Y17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1" s="1">
        <v>39.637774999999998</v>
      </c>
      <c r="AA1731" s="1">
        <v>-84.225082999999998</v>
      </c>
      <c r="AB1731" s="1">
        <v>0</v>
      </c>
      <c r="AC1731" s="1">
        <v>0</v>
      </c>
    </row>
    <row r="1732" spans="1:29" x14ac:dyDescent="0.25">
      <c r="A1732" s="13">
        <v>431</v>
      </c>
      <c r="B1732" s="22" t="s">
        <v>4966</v>
      </c>
      <c r="C1732" s="17">
        <v>6</v>
      </c>
      <c r="D1732" s="1" t="s">
        <v>784</v>
      </c>
      <c r="E1732" s="1" t="s">
        <v>4108</v>
      </c>
      <c r="F1732" s="1" t="s">
        <v>3926</v>
      </c>
      <c r="G1732" s="1" t="s">
        <v>3701</v>
      </c>
      <c r="H1732" s="1">
        <v>20.100000000000001</v>
      </c>
      <c r="I1732" s="1">
        <v>20.6</v>
      </c>
      <c r="J1732" s="1" t="s">
        <v>3190</v>
      </c>
      <c r="K1732" s="1" t="s">
        <v>4982</v>
      </c>
      <c r="L1732" s="1">
        <v>0</v>
      </c>
      <c r="M1732" s="1">
        <v>2</v>
      </c>
      <c r="N1732" s="1">
        <v>11</v>
      </c>
      <c r="O1732" s="1">
        <v>8</v>
      </c>
      <c r="P1732" s="1">
        <v>54</v>
      </c>
      <c r="Q1732" s="16">
        <v>252.86900436046511</v>
      </c>
      <c r="R1732" s="21">
        <v>0.35789783821128823</v>
      </c>
      <c r="S1732" s="21">
        <v>20.667834435142158</v>
      </c>
      <c r="T1732" s="21">
        <v>20.309936596930871</v>
      </c>
      <c r="U1732" s="21">
        <v>2.0083826629371897E-2</v>
      </c>
      <c r="V1732" s="21">
        <v>2.7996646372193328</v>
      </c>
      <c r="W1732" s="21">
        <v>2.7795808105899611</v>
      </c>
      <c r="X1732" s="13" t="s">
        <v>22</v>
      </c>
      <c r="Y17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2" s="1">
        <v>39.948545857299997</v>
      </c>
      <c r="AA1732" s="1">
        <v>-82.947121128600003</v>
      </c>
      <c r="AB1732" s="1">
        <v>39.948068244600002</v>
      </c>
      <c r="AC1732" s="1">
        <v>-82.937743717700002</v>
      </c>
    </row>
    <row r="1733" spans="1:29" x14ac:dyDescent="0.25">
      <c r="A1733" s="13">
        <v>432</v>
      </c>
      <c r="B1733" s="22" t="s">
        <v>4966</v>
      </c>
      <c r="C1733" s="17">
        <v>6</v>
      </c>
      <c r="D1733" s="1" t="s">
        <v>784</v>
      </c>
      <c r="E1733" s="1" t="s">
        <v>4301</v>
      </c>
      <c r="F1733" s="1" t="s">
        <v>4302</v>
      </c>
      <c r="G1733" s="1" t="s">
        <v>4414</v>
      </c>
      <c r="H1733" s="1">
        <v>1.2</v>
      </c>
      <c r="I1733" s="1">
        <v>1.7</v>
      </c>
      <c r="J1733" s="1" t="s">
        <v>3190</v>
      </c>
      <c r="K1733" s="1" t="s">
        <v>4983</v>
      </c>
      <c r="L1733" s="1">
        <v>0</v>
      </c>
      <c r="M1733" s="1">
        <v>3</v>
      </c>
      <c r="N1733" s="1">
        <v>16</v>
      </c>
      <c r="O1733" s="1">
        <v>5</v>
      </c>
      <c r="P1733" s="1">
        <v>35</v>
      </c>
      <c r="Q1733" s="16">
        <v>298.96756904069764</v>
      </c>
      <c r="R1733" s="21">
        <v>0.25616273592118199</v>
      </c>
      <c r="S1733" s="21">
        <v>23.229969639804668</v>
      </c>
      <c r="T1733" s="21">
        <v>22.973806903883485</v>
      </c>
      <c r="U1733" s="21">
        <v>1.4000117032642265E-2</v>
      </c>
      <c r="V1733" s="21">
        <v>2.7995513985699323</v>
      </c>
      <c r="W1733" s="21">
        <v>2.7855512815372898</v>
      </c>
      <c r="X1733" s="13" t="s">
        <v>22</v>
      </c>
      <c r="Y17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3" s="1">
        <v>39.948029693400002</v>
      </c>
      <c r="AA1733" s="1">
        <v>-83.073430803500003</v>
      </c>
      <c r="AB1733" s="1">
        <v>39.955256126000002</v>
      </c>
      <c r="AC1733" s="1">
        <v>-83.074007115000001</v>
      </c>
    </row>
    <row r="1734" spans="1:29" x14ac:dyDescent="0.25">
      <c r="A1734" s="13">
        <v>433</v>
      </c>
      <c r="B1734" s="22" t="s">
        <v>4966</v>
      </c>
      <c r="C1734" s="17">
        <v>8</v>
      </c>
      <c r="D1734" s="1" t="s">
        <v>788</v>
      </c>
      <c r="E1734" s="1" t="s">
        <v>4303</v>
      </c>
      <c r="F1734" s="1" t="s">
        <v>4304</v>
      </c>
      <c r="G1734" s="1" t="s">
        <v>3791</v>
      </c>
      <c r="H1734" s="1">
        <v>9.3000000000000007</v>
      </c>
      <c r="I1734" s="1">
        <v>9.8000000000000007</v>
      </c>
      <c r="J1734" s="1" t="s">
        <v>3190</v>
      </c>
      <c r="K1734" s="1" t="s">
        <v>4981</v>
      </c>
      <c r="L1734" s="1">
        <v>0</v>
      </c>
      <c r="M1734" s="1">
        <v>1</v>
      </c>
      <c r="N1734" s="1">
        <v>4</v>
      </c>
      <c r="O1734" s="1">
        <v>3</v>
      </c>
      <c r="P1734" s="1">
        <v>6</v>
      </c>
      <c r="Q1734" s="16">
        <v>91.176689680232556</v>
      </c>
      <c r="R1734" s="21">
        <v>0.97220302321215912</v>
      </c>
      <c r="S1734" s="21">
        <v>6.1434416226009825</v>
      </c>
      <c r="T1734" s="21">
        <v>5.1712385993888237</v>
      </c>
      <c r="U1734" s="21">
        <v>5.3935980756521985E-2</v>
      </c>
      <c r="V1734" s="21">
        <v>2.7958054315712202</v>
      </c>
      <c r="W1734" s="21">
        <v>2.7418694508146984</v>
      </c>
      <c r="X1734" s="13" t="s">
        <v>22</v>
      </c>
      <c r="Y17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4" s="1">
        <v>39.501165729500002</v>
      </c>
      <c r="AA1734" s="1">
        <v>-84.373774665799999</v>
      </c>
      <c r="AB1734" s="1">
        <v>39.499952652099999</v>
      </c>
      <c r="AC1734" s="1">
        <v>-84.364719088100003</v>
      </c>
    </row>
    <row r="1735" spans="1:29" x14ac:dyDescent="0.25">
      <c r="A1735" s="13">
        <v>96</v>
      </c>
      <c r="B1735" s="22" t="s">
        <v>4967</v>
      </c>
      <c r="C1735" s="17">
        <v>6</v>
      </c>
      <c r="D1735" s="1" t="s">
        <v>784</v>
      </c>
      <c r="E1735" s="1" t="s">
        <v>4600</v>
      </c>
      <c r="F1735" s="1" t="s">
        <v>4612</v>
      </c>
      <c r="G1735" s="1" t="s">
        <v>3704</v>
      </c>
      <c r="H1735" s="1">
        <v>22.7</v>
      </c>
      <c r="I1735" s="1">
        <v>23.2</v>
      </c>
      <c r="J1735" s="1" t="s">
        <v>3190</v>
      </c>
      <c r="K1735" s="1" t="s">
        <v>4984</v>
      </c>
      <c r="L1735" s="1">
        <v>0</v>
      </c>
      <c r="M1735" s="1">
        <v>1</v>
      </c>
      <c r="N1735" s="1">
        <v>6</v>
      </c>
      <c r="O1735" s="1">
        <v>1</v>
      </c>
      <c r="P1735" s="1">
        <v>50</v>
      </c>
      <c r="Q1735" s="16">
        <v>139.39543968023256</v>
      </c>
      <c r="R1735" s="21">
        <v>0.73684539275070005</v>
      </c>
      <c r="S1735" s="21">
        <v>25.344628119757704</v>
      </c>
      <c r="T1735" s="21">
        <v>24.607782727007006</v>
      </c>
      <c r="U1735" s="21">
        <v>5.4820808832163531E-2</v>
      </c>
      <c r="V1735" s="21">
        <v>2.7939664254060013</v>
      </c>
      <c r="W1735" s="21">
        <v>2.7391456165738379</v>
      </c>
      <c r="X1735" s="13" t="s">
        <v>22</v>
      </c>
      <c r="Y17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5" s="1">
        <v>0</v>
      </c>
      <c r="AA1735" s="1">
        <v>0</v>
      </c>
      <c r="AB1735" s="1">
        <v>40.116433295900002</v>
      </c>
      <c r="AC1735" s="1">
        <v>-83.016376262099996</v>
      </c>
    </row>
    <row r="1736" spans="1:29" x14ac:dyDescent="0.25">
      <c r="A1736" s="13">
        <v>434</v>
      </c>
      <c r="B1736" s="22" t="s">
        <v>4966</v>
      </c>
      <c r="C1736" s="17">
        <v>6</v>
      </c>
      <c r="D1736" s="1" t="s">
        <v>784</v>
      </c>
      <c r="E1736" s="1" t="s">
        <v>4305</v>
      </c>
      <c r="F1736" s="1" t="s">
        <v>4306</v>
      </c>
      <c r="G1736" s="1" t="s">
        <v>4474</v>
      </c>
      <c r="H1736" s="1">
        <v>2.8</v>
      </c>
      <c r="I1736" s="1">
        <v>3.3</v>
      </c>
      <c r="J1736" s="1" t="s">
        <v>3190</v>
      </c>
      <c r="K1736" s="1" t="s">
        <v>4983</v>
      </c>
      <c r="L1736" s="1">
        <v>0</v>
      </c>
      <c r="M1736" s="1">
        <v>2</v>
      </c>
      <c r="N1736" s="1">
        <v>13</v>
      </c>
      <c r="O1736" s="1">
        <v>4</v>
      </c>
      <c r="P1736" s="1">
        <v>16</v>
      </c>
      <c r="Q1736" s="16">
        <v>210.21275436046511</v>
      </c>
      <c r="R1736" s="21">
        <v>0.36263974755133449</v>
      </c>
      <c r="S1736" s="21">
        <v>13.7662121565494</v>
      </c>
      <c r="T1736" s="21">
        <v>13.403572408998066</v>
      </c>
      <c r="U1736" s="21">
        <v>1.9780265120062791E-2</v>
      </c>
      <c r="V1736" s="21">
        <v>2.7918913733983808</v>
      </c>
      <c r="W1736" s="21">
        <v>2.7721111082783181</v>
      </c>
      <c r="X1736" s="13" t="s">
        <v>22</v>
      </c>
      <c r="Y17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6" s="1">
        <v>39.931438427000003</v>
      </c>
      <c r="AA1736" s="1">
        <v>-82.862858560199996</v>
      </c>
      <c r="AB1736" s="1">
        <v>39.937547646299997</v>
      </c>
      <c r="AC1736" s="1">
        <v>-82.858492361700002</v>
      </c>
    </row>
    <row r="1737" spans="1:29" x14ac:dyDescent="0.25">
      <c r="A1737" s="13">
        <v>435</v>
      </c>
      <c r="B1737" s="22" t="s">
        <v>4966</v>
      </c>
      <c r="C1737" s="17">
        <v>12</v>
      </c>
      <c r="D1737" s="1" t="s">
        <v>785</v>
      </c>
      <c r="E1737" s="1" t="s">
        <v>4267</v>
      </c>
      <c r="F1737" s="1" t="s">
        <v>4268</v>
      </c>
      <c r="G1737" s="1" t="s">
        <v>4464</v>
      </c>
      <c r="H1737" s="1">
        <v>6.2</v>
      </c>
      <c r="I1737" s="1">
        <v>6.7</v>
      </c>
      <c r="J1737" s="1" t="s">
        <v>3190</v>
      </c>
      <c r="K1737" s="1" t="s">
        <v>4982</v>
      </c>
      <c r="L1737" s="1">
        <v>0</v>
      </c>
      <c r="M1737" s="1">
        <v>2</v>
      </c>
      <c r="N1737" s="1">
        <v>4</v>
      </c>
      <c r="O1737" s="1">
        <v>11</v>
      </c>
      <c r="P1737" s="1">
        <v>13</v>
      </c>
      <c r="Q1737" s="16">
        <v>179.35337936046511</v>
      </c>
      <c r="R1737" s="21">
        <v>0.40248626755703737</v>
      </c>
      <c r="S1737" s="21">
        <v>11.340443997227768</v>
      </c>
      <c r="T1737" s="21">
        <v>10.93795772967073</v>
      </c>
      <c r="U1737" s="21">
        <v>2.2580529572244858E-2</v>
      </c>
      <c r="V1737" s="21">
        <v>2.7910997945954961</v>
      </c>
      <c r="W1737" s="21">
        <v>2.7685192650232513</v>
      </c>
      <c r="X1737" s="13" t="s">
        <v>22</v>
      </c>
      <c r="Y17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7" s="1">
        <v>41.4852330489</v>
      </c>
      <c r="AA1737" s="1">
        <v>-81.497770030699996</v>
      </c>
      <c r="AB1737" s="1">
        <v>41.4924867573</v>
      </c>
      <c r="AC1737" s="1">
        <v>-81.497766581999997</v>
      </c>
    </row>
    <row r="1738" spans="1:29" x14ac:dyDescent="0.25">
      <c r="A1738" s="13">
        <v>436</v>
      </c>
      <c r="B1738" s="22" t="s">
        <v>4966</v>
      </c>
      <c r="C1738" s="17">
        <v>12</v>
      </c>
      <c r="D1738" s="1" t="s">
        <v>785</v>
      </c>
      <c r="E1738" s="1" t="s">
        <v>4307</v>
      </c>
      <c r="F1738" s="1" t="s">
        <v>4308</v>
      </c>
      <c r="G1738" s="1" t="s">
        <v>3734</v>
      </c>
      <c r="H1738" s="1">
        <v>9.6</v>
      </c>
      <c r="I1738" s="1">
        <v>10.1</v>
      </c>
      <c r="J1738" s="1" t="s">
        <v>3190</v>
      </c>
      <c r="K1738" s="1" t="s">
        <v>4982</v>
      </c>
      <c r="L1738" s="1">
        <v>1</v>
      </c>
      <c r="M1738" s="1">
        <v>2</v>
      </c>
      <c r="N1738" s="1">
        <v>7</v>
      </c>
      <c r="O1738" s="1">
        <v>7</v>
      </c>
      <c r="P1738" s="1">
        <v>23</v>
      </c>
      <c r="Q1738" s="16">
        <v>236.92069404069767</v>
      </c>
      <c r="R1738" s="21">
        <v>0.39021813743083833</v>
      </c>
      <c r="S1738" s="21">
        <v>15.733182522647239</v>
      </c>
      <c r="T1738" s="21">
        <v>15.342964385216399</v>
      </c>
      <c r="U1738" s="21">
        <v>2.1893907895961216E-2</v>
      </c>
      <c r="V1738" s="21">
        <v>2.788854557330005</v>
      </c>
      <c r="W1738" s="21">
        <v>2.766960649434044</v>
      </c>
      <c r="X1738" s="13" t="s">
        <v>22</v>
      </c>
      <c r="Y17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8" s="1">
        <v>41.431153377699999</v>
      </c>
      <c r="AA1738" s="1">
        <v>-81.539698877700005</v>
      </c>
      <c r="AB1738" s="1">
        <v>41.435418360500002</v>
      </c>
      <c r="AC1738" s="1">
        <v>-81.547394604600001</v>
      </c>
    </row>
    <row r="1739" spans="1:29" x14ac:dyDescent="0.25">
      <c r="A1739" s="13">
        <v>437</v>
      </c>
      <c r="B1739" s="22" t="s">
        <v>4966</v>
      </c>
      <c r="C1739" s="17">
        <v>12</v>
      </c>
      <c r="D1739" s="1" t="s">
        <v>785</v>
      </c>
      <c r="E1739" s="1" t="s">
        <v>4258</v>
      </c>
      <c r="F1739" s="1" t="s">
        <v>4259</v>
      </c>
      <c r="G1739" s="1" t="s">
        <v>4461</v>
      </c>
      <c r="H1739" s="1">
        <v>1.6</v>
      </c>
      <c r="I1739" s="1">
        <v>2.1</v>
      </c>
      <c r="J1739" s="1" t="s">
        <v>3190</v>
      </c>
      <c r="K1739" s="1" t="s">
        <v>4982</v>
      </c>
      <c r="L1739" s="1">
        <v>0</v>
      </c>
      <c r="M1739" s="1">
        <v>1</v>
      </c>
      <c r="N1739" s="1">
        <v>3</v>
      </c>
      <c r="O1739" s="1">
        <v>11</v>
      </c>
      <c r="P1739" s="1">
        <v>23</v>
      </c>
      <c r="Q1739" s="16">
        <v>137.12981468023256</v>
      </c>
      <c r="R1739" s="21">
        <v>0.49662486392719407</v>
      </c>
      <c r="S1739" s="21">
        <v>14.658820478687936</v>
      </c>
      <c r="T1739" s="21">
        <v>14.162195614760742</v>
      </c>
      <c r="U1739" s="21">
        <v>2.78476758413157E-2</v>
      </c>
      <c r="V1739" s="21">
        <v>2.7878628292638865</v>
      </c>
      <c r="W1739" s="21">
        <v>2.7600151534225708</v>
      </c>
      <c r="X1739" s="13" t="s">
        <v>22</v>
      </c>
      <c r="Y17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39" s="1">
        <v>41.446691828100001</v>
      </c>
      <c r="AA1739" s="1">
        <v>-81.591119212600006</v>
      </c>
      <c r="AB1739" s="1">
        <v>41.453916154399998</v>
      </c>
      <c r="AC1739" s="1">
        <v>-81.591157599400006</v>
      </c>
    </row>
    <row r="1740" spans="1:29" x14ac:dyDescent="0.25">
      <c r="A1740" s="13">
        <v>438</v>
      </c>
      <c r="B1740" s="22" t="s">
        <v>4966</v>
      </c>
      <c r="C1740" s="17">
        <v>8</v>
      </c>
      <c r="D1740" s="1" t="s">
        <v>792</v>
      </c>
      <c r="E1740" s="1" t="s">
        <v>3251</v>
      </c>
      <c r="F1740" s="1" t="s">
        <v>4104</v>
      </c>
      <c r="G1740" s="1" t="s">
        <v>3715</v>
      </c>
      <c r="H1740" s="1">
        <v>3.1</v>
      </c>
      <c r="I1740" s="1">
        <v>3.6</v>
      </c>
      <c r="J1740" s="1" t="s">
        <v>3190</v>
      </c>
      <c r="K1740" s="1" t="s">
        <v>4981</v>
      </c>
      <c r="L1740" s="1">
        <v>0</v>
      </c>
      <c r="M1740" s="1">
        <v>1</v>
      </c>
      <c r="N1740" s="1">
        <v>4</v>
      </c>
      <c r="O1740" s="1">
        <v>3</v>
      </c>
      <c r="P1740" s="1">
        <v>9</v>
      </c>
      <c r="Q1740" s="16">
        <v>94.176689680232556</v>
      </c>
      <c r="R1740" s="21">
        <v>1.5585780502112716</v>
      </c>
      <c r="S1740" s="21">
        <v>6.7409200117737997</v>
      </c>
      <c r="T1740" s="21">
        <v>5.1823419615625284</v>
      </c>
      <c r="U1740" s="21">
        <v>9.0668466857671742E-2</v>
      </c>
      <c r="V1740" s="21">
        <v>2.7808643213456969</v>
      </c>
      <c r="W1740" s="21">
        <v>2.6901958544880253</v>
      </c>
      <c r="X1740" s="13" t="s">
        <v>22</v>
      </c>
      <c r="Y17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0" s="1">
        <v>39.717065917799999</v>
      </c>
      <c r="AA1740" s="1">
        <v>-84.053204917900004</v>
      </c>
      <c r="AB1740" s="1">
        <v>39.714011685700001</v>
      </c>
      <c r="AC1740" s="1">
        <v>-84.044712055600002</v>
      </c>
    </row>
    <row r="1741" spans="1:29" x14ac:dyDescent="0.25">
      <c r="A1741" s="13">
        <v>186</v>
      </c>
      <c r="B1741" s="22" t="s">
        <v>3201</v>
      </c>
      <c r="C1741" s="17">
        <v>1</v>
      </c>
      <c r="D1741" s="1" t="s">
        <v>803</v>
      </c>
      <c r="E1741" s="1" t="s">
        <v>2033</v>
      </c>
      <c r="F1741" s="1" t="s">
        <v>5367</v>
      </c>
      <c r="G1741" s="1" t="s">
        <v>1526</v>
      </c>
      <c r="H1741" s="21">
        <v>0</v>
      </c>
      <c r="I1741" s="21">
        <v>0</v>
      </c>
      <c r="J1741" s="1" t="s">
        <v>258</v>
      </c>
      <c r="K1741" s="1" t="s">
        <v>262</v>
      </c>
      <c r="L1741" s="1">
        <v>0</v>
      </c>
      <c r="M1741" s="1">
        <v>1</v>
      </c>
      <c r="N1741" s="1">
        <v>3</v>
      </c>
      <c r="O1741" s="1">
        <v>13</v>
      </c>
      <c r="P1741" s="1">
        <v>50</v>
      </c>
      <c r="Q1741" s="16">
        <v>173.00481468023256</v>
      </c>
      <c r="R1741" s="21">
        <v>5.7639499933332408</v>
      </c>
      <c r="S1741" s="21">
        <v>13.612018060175846</v>
      </c>
      <c r="T1741" s="21">
        <v>7.8480680668426048</v>
      </c>
      <c r="U1741" s="21">
        <v>0.40227858874401584</v>
      </c>
      <c r="V1741" s="21">
        <v>2.7796605321462162</v>
      </c>
      <c r="W1741" s="21">
        <v>2.3773819434022005</v>
      </c>
      <c r="X1741" s="13" t="s">
        <v>22</v>
      </c>
      <c r="Y17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1" s="1">
        <v>40.751992999999999</v>
      </c>
      <c r="AA1741" s="1">
        <v>-84.147054999999995</v>
      </c>
      <c r="AB1741" s="1">
        <v>0</v>
      </c>
      <c r="AC1741" s="1">
        <v>0</v>
      </c>
    </row>
    <row r="1742" spans="1:29" x14ac:dyDescent="0.25">
      <c r="A1742" s="13">
        <v>187</v>
      </c>
      <c r="B1742" s="22" t="s">
        <v>3201</v>
      </c>
      <c r="C1742" s="17">
        <v>12</v>
      </c>
      <c r="D1742" s="1" t="s">
        <v>794</v>
      </c>
      <c r="E1742" s="1" t="s">
        <v>2034</v>
      </c>
      <c r="F1742" s="1" t="s">
        <v>5368</v>
      </c>
      <c r="G1742" s="1" t="s">
        <v>1527</v>
      </c>
      <c r="H1742" s="21">
        <v>4.7299999999959255</v>
      </c>
      <c r="I1742" s="21">
        <v>0</v>
      </c>
      <c r="J1742" s="1" t="s">
        <v>258</v>
      </c>
      <c r="K1742" s="1" t="s">
        <v>259</v>
      </c>
      <c r="L1742" s="1">
        <v>0</v>
      </c>
      <c r="M1742" s="1">
        <v>1</v>
      </c>
      <c r="N1742" s="1">
        <v>9</v>
      </c>
      <c r="O1742" s="1">
        <v>6</v>
      </c>
      <c r="P1742" s="1">
        <v>15</v>
      </c>
      <c r="Q1742" s="16">
        <v>146.22356468023256</v>
      </c>
      <c r="R1742" s="21">
        <v>7.0311130480066151</v>
      </c>
      <c r="S1742" s="21">
        <v>6.1190807196312003</v>
      </c>
      <c r="T1742" s="21">
        <v>-0.91203232837541481</v>
      </c>
      <c r="U1742" s="21">
        <v>0.49071665047809687</v>
      </c>
      <c r="V1742" s="21">
        <v>2.7712844072273342</v>
      </c>
      <c r="W1742" s="21">
        <v>2.2805677567492371</v>
      </c>
      <c r="X1742" s="13" t="s">
        <v>22</v>
      </c>
      <c r="Y17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2" s="1">
        <v>41.706764999999997</v>
      </c>
      <c r="AA1742" s="1">
        <v>-81.238873999999996</v>
      </c>
      <c r="AB1742" s="1">
        <v>0</v>
      </c>
      <c r="AC1742" s="1">
        <v>0</v>
      </c>
    </row>
    <row r="1743" spans="1:29" x14ac:dyDescent="0.25">
      <c r="A1743" s="13">
        <v>439</v>
      </c>
      <c r="B1743" s="22" t="s">
        <v>4966</v>
      </c>
      <c r="C1743" s="17">
        <v>12</v>
      </c>
      <c r="D1743" s="1" t="s">
        <v>785</v>
      </c>
      <c r="E1743" s="1" t="s">
        <v>3624</v>
      </c>
      <c r="F1743" s="1" t="s">
        <v>3936</v>
      </c>
      <c r="G1743" s="1" t="s">
        <v>3702</v>
      </c>
      <c r="H1743" s="1">
        <v>3.1</v>
      </c>
      <c r="I1743" s="1">
        <v>3.6</v>
      </c>
      <c r="J1743" s="1" t="s">
        <v>3190</v>
      </c>
      <c r="K1743" s="1" t="s">
        <v>4982</v>
      </c>
      <c r="L1743" s="1">
        <v>0</v>
      </c>
      <c r="M1743" s="1">
        <v>2</v>
      </c>
      <c r="N1743" s="1">
        <v>7</v>
      </c>
      <c r="O1743" s="1">
        <v>8</v>
      </c>
      <c r="P1743" s="1">
        <v>33</v>
      </c>
      <c r="Q1743" s="16">
        <v>205.68150436046511</v>
      </c>
      <c r="R1743" s="21">
        <v>0.3908807616359799</v>
      </c>
      <c r="S1743" s="21">
        <v>19.315563219976664</v>
      </c>
      <c r="T1743" s="21">
        <v>18.924682458340683</v>
      </c>
      <c r="U1743" s="21">
        <v>2.1930994921874301E-2</v>
      </c>
      <c r="V1743" s="21">
        <v>2.7709961878925351</v>
      </c>
      <c r="W1743" s="21">
        <v>2.7490651929706607</v>
      </c>
      <c r="X1743" s="13" t="s">
        <v>22</v>
      </c>
      <c r="Y17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3" s="1">
        <v>41.480976714000001</v>
      </c>
      <c r="AA1743" s="1">
        <v>-81.640905610800004</v>
      </c>
      <c r="AB1743" s="1">
        <v>41.476995585700003</v>
      </c>
      <c r="AC1743" s="1">
        <v>-81.632869488899999</v>
      </c>
    </row>
    <row r="1744" spans="1:29" x14ac:dyDescent="0.25">
      <c r="A1744" s="13">
        <v>440</v>
      </c>
      <c r="B1744" s="22" t="s">
        <v>4966</v>
      </c>
      <c r="C1744" s="17">
        <v>12</v>
      </c>
      <c r="D1744" s="1" t="s">
        <v>785</v>
      </c>
      <c r="E1744" s="1" t="s">
        <v>4309</v>
      </c>
      <c r="F1744" s="1" t="s">
        <v>4310</v>
      </c>
      <c r="G1744" s="1" t="s">
        <v>4427</v>
      </c>
      <c r="H1744" s="1">
        <v>1.4</v>
      </c>
      <c r="I1744" s="1">
        <v>1.9</v>
      </c>
      <c r="J1744" s="1" t="s">
        <v>3190</v>
      </c>
      <c r="K1744" s="1" t="s">
        <v>4981</v>
      </c>
      <c r="L1744" s="1">
        <v>0</v>
      </c>
      <c r="M1744" s="1">
        <v>2</v>
      </c>
      <c r="N1744" s="1">
        <v>1</v>
      </c>
      <c r="O1744" s="1">
        <v>9</v>
      </c>
      <c r="P1744" s="1">
        <v>28</v>
      </c>
      <c r="Q1744" s="16">
        <v>165.83775436046511</v>
      </c>
      <c r="R1744" s="21">
        <v>0.76556024149269575</v>
      </c>
      <c r="S1744" s="21">
        <v>11.664909381212315</v>
      </c>
      <c r="T1744" s="21">
        <v>10.89934913971962</v>
      </c>
      <c r="U1744" s="21">
        <v>4.1463701102118534E-2</v>
      </c>
      <c r="V1744" s="21">
        <v>2.7702802898169803</v>
      </c>
      <c r="W1744" s="21">
        <v>2.7288165887148619</v>
      </c>
      <c r="X1744" s="13" t="s">
        <v>22</v>
      </c>
      <c r="Y17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4" s="1">
        <v>0</v>
      </c>
      <c r="AA1744" s="1">
        <v>0</v>
      </c>
      <c r="AB1744" s="1">
        <v>0</v>
      </c>
      <c r="AC1744" s="1">
        <v>0</v>
      </c>
    </row>
    <row r="1745" spans="1:29" x14ac:dyDescent="0.25">
      <c r="A1745" s="13">
        <v>188</v>
      </c>
      <c r="B1745" s="22" t="s">
        <v>3201</v>
      </c>
      <c r="C1745" s="17">
        <v>4</v>
      </c>
      <c r="D1745" s="1" t="s">
        <v>800</v>
      </c>
      <c r="E1745" s="1" t="s">
        <v>2035</v>
      </c>
      <c r="F1745" s="1" t="s">
        <v>5363</v>
      </c>
      <c r="G1745" s="1" t="s">
        <v>1528</v>
      </c>
      <c r="H1745" s="21">
        <v>0.76300000000628643</v>
      </c>
      <c r="I1745" s="21">
        <v>0</v>
      </c>
      <c r="J1745" s="1" t="s">
        <v>258</v>
      </c>
      <c r="K1745" s="1" t="s">
        <v>259</v>
      </c>
      <c r="L1745" s="1">
        <v>0</v>
      </c>
      <c r="M1745" s="1">
        <v>1</v>
      </c>
      <c r="N1745" s="1">
        <v>10</v>
      </c>
      <c r="O1745" s="1">
        <v>5</v>
      </c>
      <c r="P1745" s="1">
        <v>35</v>
      </c>
      <c r="Q1745" s="16">
        <v>168.33293968023256</v>
      </c>
      <c r="R1745" s="21">
        <v>6.2728149190186189</v>
      </c>
      <c r="S1745" s="21">
        <v>10.238560596245168</v>
      </c>
      <c r="T1745" s="21">
        <v>3.9657456772265496</v>
      </c>
      <c r="U1745" s="21">
        <v>0.43779337711012084</v>
      </c>
      <c r="V1745" s="21">
        <v>2.7681141691415991</v>
      </c>
      <c r="W1745" s="21">
        <v>2.3303207920314781</v>
      </c>
      <c r="X1745" s="13" t="s">
        <v>22</v>
      </c>
      <c r="Y17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5" s="1">
        <v>40.834257999999998</v>
      </c>
      <c r="AA1745" s="1">
        <v>-81.462753000000006</v>
      </c>
      <c r="AB1745" s="1">
        <v>0</v>
      </c>
      <c r="AC1745" s="1">
        <v>0</v>
      </c>
    </row>
    <row r="1746" spans="1:29" x14ac:dyDescent="0.25">
      <c r="A1746" s="13">
        <v>189</v>
      </c>
      <c r="B1746" s="22" t="s">
        <v>3201</v>
      </c>
      <c r="C1746" s="17">
        <v>8</v>
      </c>
      <c r="D1746" s="1" t="s">
        <v>787</v>
      </c>
      <c r="E1746" s="1" t="s">
        <v>1878</v>
      </c>
      <c r="F1746" s="1" t="s">
        <v>5369</v>
      </c>
      <c r="G1746" s="1" t="s">
        <v>1529</v>
      </c>
      <c r="H1746" s="21">
        <v>0</v>
      </c>
      <c r="I1746" s="21">
        <v>0</v>
      </c>
      <c r="J1746" s="1" t="s">
        <v>258</v>
      </c>
      <c r="K1746" s="1" t="s">
        <v>261</v>
      </c>
      <c r="L1746" s="1">
        <v>0</v>
      </c>
      <c r="M1746" s="1">
        <v>4</v>
      </c>
      <c r="N1746" s="1">
        <v>6</v>
      </c>
      <c r="O1746" s="1">
        <v>4</v>
      </c>
      <c r="P1746" s="1">
        <v>43</v>
      </c>
      <c r="Q1746" s="16">
        <v>282.73800872093022</v>
      </c>
      <c r="R1746" s="21">
        <v>10.643373204288837</v>
      </c>
      <c r="S1746" s="21">
        <v>12.08322280088804</v>
      </c>
      <c r="T1746" s="21">
        <v>1.4398495965992026</v>
      </c>
      <c r="U1746" s="21">
        <v>0.79409261369349704</v>
      </c>
      <c r="V1746" s="21">
        <v>2.7661486963709025</v>
      </c>
      <c r="W1746" s="21">
        <v>1.9720560826774056</v>
      </c>
      <c r="X1746" s="13" t="s">
        <v>22</v>
      </c>
      <c r="Y17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6" s="1">
        <v>39.263981999999999</v>
      </c>
      <c r="AA1746" s="1">
        <v>-84.604619999999997</v>
      </c>
      <c r="AB1746" s="1">
        <v>0</v>
      </c>
      <c r="AC1746" s="1">
        <v>0</v>
      </c>
    </row>
    <row r="1747" spans="1:29" x14ac:dyDescent="0.25">
      <c r="A1747" s="13">
        <v>441</v>
      </c>
      <c r="B1747" s="22" t="s">
        <v>4966</v>
      </c>
      <c r="C1747" s="17">
        <v>12</v>
      </c>
      <c r="D1747" s="1" t="s">
        <v>785</v>
      </c>
      <c r="E1747" s="1" t="s">
        <v>4125</v>
      </c>
      <c r="F1747" s="1" t="s">
        <v>4126</v>
      </c>
      <c r="G1747" s="1" t="s">
        <v>4418</v>
      </c>
      <c r="H1747" s="1">
        <v>7.3</v>
      </c>
      <c r="I1747" s="1">
        <v>7.8</v>
      </c>
      <c r="J1747" s="1" t="s">
        <v>3190</v>
      </c>
      <c r="K1747" s="1" t="s">
        <v>4982</v>
      </c>
      <c r="L1747" s="1">
        <v>1</v>
      </c>
      <c r="M1747" s="1">
        <v>2</v>
      </c>
      <c r="N1747" s="1">
        <v>5</v>
      </c>
      <c r="O1747" s="1">
        <v>6</v>
      </c>
      <c r="P1747" s="1">
        <v>21</v>
      </c>
      <c r="Q1747" s="16">
        <v>217.38944404069767</v>
      </c>
      <c r="R1747" s="21">
        <v>0.55735281959185645</v>
      </c>
      <c r="S1747" s="21">
        <v>13.55735807114074</v>
      </c>
      <c r="T1747" s="21">
        <v>13.000005251548885</v>
      </c>
      <c r="U1747" s="21">
        <v>3.1244137202600792E-2</v>
      </c>
      <c r="V1747" s="21">
        <v>2.7646484608140764</v>
      </c>
      <c r="W1747" s="21">
        <v>2.7334043236114756</v>
      </c>
      <c r="X1747" s="13" t="s">
        <v>22</v>
      </c>
      <c r="Y17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7" s="1">
        <v>41.402206826600001</v>
      </c>
      <c r="AA1747" s="1">
        <v>-81.557131937999998</v>
      </c>
      <c r="AB1747" s="1">
        <v>41.405010701599998</v>
      </c>
      <c r="AC1747" s="1">
        <v>-81.548632317799999</v>
      </c>
    </row>
    <row r="1748" spans="1:29" x14ac:dyDescent="0.25">
      <c r="A1748" s="13">
        <v>442</v>
      </c>
      <c r="B1748" s="22" t="s">
        <v>4966</v>
      </c>
      <c r="C1748" s="17">
        <v>7</v>
      </c>
      <c r="D1748" s="1" t="s">
        <v>3196</v>
      </c>
      <c r="E1748" s="1" t="s">
        <v>4311</v>
      </c>
      <c r="F1748" s="1" t="s">
        <v>4312</v>
      </c>
      <c r="G1748" s="1" t="s">
        <v>4475</v>
      </c>
      <c r="H1748" s="1">
        <v>9.1999999999999993</v>
      </c>
      <c r="I1748" s="1">
        <v>9.6999999999999993</v>
      </c>
      <c r="J1748" s="1" t="s">
        <v>3190</v>
      </c>
      <c r="K1748" s="1" t="s">
        <v>4981</v>
      </c>
      <c r="L1748" s="1">
        <v>0</v>
      </c>
      <c r="M1748" s="1">
        <v>3</v>
      </c>
      <c r="N1748" s="1">
        <v>5</v>
      </c>
      <c r="O1748" s="1">
        <v>2</v>
      </c>
      <c r="P1748" s="1">
        <v>8</v>
      </c>
      <c r="Q1748" s="16">
        <v>186.63944404069767</v>
      </c>
      <c r="R1748" s="21">
        <v>0.76708169568520512</v>
      </c>
      <c r="S1748" s="21">
        <v>7.0991056551827185</v>
      </c>
      <c r="T1748" s="21">
        <v>6.3320239594975138</v>
      </c>
      <c r="U1748" s="21">
        <v>4.2989084053862148E-2</v>
      </c>
      <c r="V1748" s="21">
        <v>2.7641629969421202</v>
      </c>
      <c r="W1748" s="21">
        <v>2.7211739128882582</v>
      </c>
      <c r="X1748" s="13" t="s">
        <v>22</v>
      </c>
      <c r="Y17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8" s="1">
        <v>39.8095173687</v>
      </c>
      <c r="AA1748" s="1">
        <v>-84.130418902900004</v>
      </c>
      <c r="AB1748" s="1">
        <v>39.816710341399997</v>
      </c>
      <c r="AC1748" s="1">
        <v>-84.130491006200003</v>
      </c>
    </row>
    <row r="1749" spans="1:29" x14ac:dyDescent="0.25">
      <c r="A1749" s="13">
        <v>190</v>
      </c>
      <c r="B1749" s="22" t="s">
        <v>3201</v>
      </c>
      <c r="C1749" s="17">
        <v>3</v>
      </c>
      <c r="D1749" s="1" t="s">
        <v>1330</v>
      </c>
      <c r="E1749" s="1" t="s">
        <v>2036</v>
      </c>
      <c r="F1749" s="1" t="s">
        <v>5370</v>
      </c>
      <c r="G1749" s="1" t="s">
        <v>1530</v>
      </c>
      <c r="H1749" s="21">
        <v>3.5789999999979045</v>
      </c>
      <c r="I1749" s="21">
        <v>0</v>
      </c>
      <c r="J1749" s="1" t="s">
        <v>258</v>
      </c>
      <c r="K1749" s="1" t="s">
        <v>262</v>
      </c>
      <c r="L1749" s="1">
        <v>0</v>
      </c>
      <c r="M1749" s="1">
        <v>3</v>
      </c>
      <c r="N1749" s="1">
        <v>8</v>
      </c>
      <c r="O1749" s="1">
        <v>6</v>
      </c>
      <c r="P1749" s="1">
        <v>34</v>
      </c>
      <c r="Q1749" s="16">
        <v>250.03006904069767</v>
      </c>
      <c r="R1749" s="21">
        <v>5.117960665979524</v>
      </c>
      <c r="S1749" s="21">
        <v>10.670050372547676</v>
      </c>
      <c r="T1749" s="21">
        <v>5.552089706568152</v>
      </c>
      <c r="U1749" s="21">
        <v>0.35719359056531541</v>
      </c>
      <c r="V1749" s="21">
        <v>2.7634593006493064</v>
      </c>
      <c r="W1749" s="21">
        <v>2.406265710083991</v>
      </c>
      <c r="X1749" s="13" t="s">
        <v>22</v>
      </c>
      <c r="Y17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49" s="1">
        <v>41.404311</v>
      </c>
      <c r="AA1749" s="1">
        <v>-82.660094000000001</v>
      </c>
      <c r="AB1749" s="1">
        <v>0</v>
      </c>
      <c r="AC1749" s="1">
        <v>0</v>
      </c>
    </row>
    <row r="1750" spans="1:29" x14ac:dyDescent="0.25">
      <c r="A1750" s="13">
        <v>443</v>
      </c>
      <c r="B1750" s="22" t="s">
        <v>4966</v>
      </c>
      <c r="C1750" s="17">
        <v>8</v>
      </c>
      <c r="D1750" s="1" t="s">
        <v>787</v>
      </c>
      <c r="E1750" s="1" t="s">
        <v>3970</v>
      </c>
      <c r="F1750" s="1" t="s">
        <v>3971</v>
      </c>
      <c r="G1750" s="1" t="s">
        <v>3716</v>
      </c>
      <c r="H1750" s="1">
        <v>7.5</v>
      </c>
      <c r="I1750" s="1">
        <v>8</v>
      </c>
      <c r="J1750" s="1" t="s">
        <v>3190</v>
      </c>
      <c r="K1750" s="1" t="s">
        <v>4982</v>
      </c>
      <c r="L1750" s="1">
        <v>1</v>
      </c>
      <c r="M1750" s="1">
        <v>0</v>
      </c>
      <c r="N1750" s="1">
        <v>8</v>
      </c>
      <c r="O1750" s="1">
        <v>6</v>
      </c>
      <c r="P1750" s="1">
        <v>33</v>
      </c>
      <c r="Q1750" s="16">
        <v>157.67668968023256</v>
      </c>
      <c r="R1750" s="21">
        <v>0.48670211004211111</v>
      </c>
      <c r="S1750" s="21">
        <v>18.578707763846197</v>
      </c>
      <c r="T1750" s="21">
        <v>18.092005653804087</v>
      </c>
      <c r="U1750" s="21">
        <v>2.729261173965878E-2</v>
      </c>
      <c r="V1750" s="21">
        <v>2.7634258238609659</v>
      </c>
      <c r="W1750" s="21">
        <v>2.7361332121213073</v>
      </c>
      <c r="X1750" s="13" t="s">
        <v>22</v>
      </c>
      <c r="Y17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0" s="1">
        <v>39.177863903099997</v>
      </c>
      <c r="AA1750" s="1">
        <v>-84.4662758228</v>
      </c>
      <c r="AB1750" s="1">
        <v>39.1850056416</v>
      </c>
      <c r="AC1750" s="1">
        <v>-84.4650045737</v>
      </c>
    </row>
    <row r="1751" spans="1:29" x14ac:dyDescent="0.25">
      <c r="A1751" s="13">
        <v>191</v>
      </c>
      <c r="B1751" s="22" t="s">
        <v>3201</v>
      </c>
      <c r="C1751" s="17">
        <v>4</v>
      </c>
      <c r="D1751" s="1" t="s">
        <v>801</v>
      </c>
      <c r="E1751" s="1" t="s">
        <v>2037</v>
      </c>
      <c r="F1751" s="1" t="s">
        <v>5298</v>
      </c>
      <c r="G1751" s="1" t="s">
        <v>1531</v>
      </c>
      <c r="H1751" s="21">
        <v>5.3190000000031432</v>
      </c>
      <c r="I1751" s="21">
        <v>0</v>
      </c>
      <c r="J1751" s="1" t="s">
        <v>258</v>
      </c>
      <c r="K1751" s="1" t="s">
        <v>259</v>
      </c>
      <c r="L1751" s="1">
        <v>0</v>
      </c>
      <c r="M1751" s="1">
        <v>1</v>
      </c>
      <c r="N1751" s="1">
        <v>6</v>
      </c>
      <c r="O1751" s="1">
        <v>8</v>
      </c>
      <c r="P1751" s="1">
        <v>24</v>
      </c>
      <c r="Q1751" s="16">
        <v>144.45793968023256</v>
      </c>
      <c r="R1751" s="21">
        <v>8.015861331063407</v>
      </c>
      <c r="S1751" s="21">
        <v>8.0737703475858602</v>
      </c>
      <c r="T1751" s="21">
        <v>5.7909016522453172E-2</v>
      </c>
      <c r="U1751" s="21">
        <v>0.55944437192508545</v>
      </c>
      <c r="V1751" s="21">
        <v>2.762891588500358</v>
      </c>
      <c r="W1751" s="21">
        <v>2.2034472165752725</v>
      </c>
      <c r="X1751" s="13" t="s">
        <v>22</v>
      </c>
      <c r="Y17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1" s="1">
        <v>41.060791999999999</v>
      </c>
      <c r="AA1751" s="1">
        <v>-80.644974000000005</v>
      </c>
      <c r="AB1751" s="1">
        <v>0</v>
      </c>
      <c r="AC1751" s="1">
        <v>0</v>
      </c>
    </row>
    <row r="1752" spans="1:29" x14ac:dyDescent="0.25">
      <c r="A1752" s="13">
        <v>444</v>
      </c>
      <c r="B1752" s="22" t="s">
        <v>4966</v>
      </c>
      <c r="C1752" s="17">
        <v>12</v>
      </c>
      <c r="D1752" s="1" t="s">
        <v>785</v>
      </c>
      <c r="E1752" s="1" t="s">
        <v>4313</v>
      </c>
      <c r="F1752" s="1" t="s">
        <v>4033</v>
      </c>
      <c r="G1752" s="1" t="s">
        <v>3760</v>
      </c>
      <c r="H1752" s="1">
        <v>12</v>
      </c>
      <c r="I1752" s="1">
        <v>12.5</v>
      </c>
      <c r="J1752" s="1" t="s">
        <v>3190</v>
      </c>
      <c r="K1752" s="1" t="s">
        <v>4981</v>
      </c>
      <c r="L1752" s="1">
        <v>0</v>
      </c>
      <c r="M1752" s="1">
        <v>2</v>
      </c>
      <c r="N1752" s="1">
        <v>5</v>
      </c>
      <c r="O1752" s="1">
        <v>2</v>
      </c>
      <c r="P1752" s="1">
        <v>12</v>
      </c>
      <c r="Q1752" s="16">
        <v>144.96275436046511</v>
      </c>
      <c r="R1752" s="21">
        <v>1.0934731096897612</v>
      </c>
      <c r="S1752" s="21">
        <v>8.1329777358777307</v>
      </c>
      <c r="T1752" s="21">
        <v>7.0395046261879699</v>
      </c>
      <c r="U1752" s="21">
        <v>6.2721100369957219E-2</v>
      </c>
      <c r="V1752" s="21">
        <v>2.7628327327744375</v>
      </c>
      <c r="W1752" s="21">
        <v>2.7001116324044805</v>
      </c>
      <c r="X1752" s="13" t="s">
        <v>22</v>
      </c>
      <c r="Y17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2" s="1">
        <v>41.484032712500003</v>
      </c>
      <c r="AA1752" s="1">
        <v>-81.750006453899999</v>
      </c>
      <c r="AB1752" s="1">
        <v>41.4864825784</v>
      </c>
      <c r="AC1752" s="1">
        <v>-81.741172734100005</v>
      </c>
    </row>
    <row r="1753" spans="1:29" x14ac:dyDescent="0.25">
      <c r="A1753" s="13">
        <v>192</v>
      </c>
      <c r="B1753" s="22" t="s">
        <v>3201</v>
      </c>
      <c r="C1753" s="17">
        <v>4</v>
      </c>
      <c r="D1753" s="1" t="s">
        <v>801</v>
      </c>
      <c r="E1753" s="1" t="s">
        <v>2038</v>
      </c>
      <c r="F1753" s="1" t="s">
        <v>5310</v>
      </c>
      <c r="G1753" s="1" t="s">
        <v>1532</v>
      </c>
      <c r="H1753" s="21">
        <v>2.521999999997206</v>
      </c>
      <c r="I1753" s="21">
        <v>0</v>
      </c>
      <c r="J1753" s="1" t="s">
        <v>258</v>
      </c>
      <c r="K1753" s="1" t="s">
        <v>259</v>
      </c>
      <c r="L1753" s="1">
        <v>0</v>
      </c>
      <c r="M1753" s="1">
        <v>0</v>
      </c>
      <c r="N1753" s="1">
        <v>6</v>
      </c>
      <c r="O1753" s="1">
        <v>8</v>
      </c>
      <c r="P1753" s="1">
        <v>63</v>
      </c>
      <c r="Q1753" s="16">
        <v>137.78125</v>
      </c>
      <c r="R1753" s="21">
        <v>18.305654423012431</v>
      </c>
      <c r="S1753" s="21">
        <v>15.745321294271784</v>
      </c>
      <c r="T1753" s="21">
        <v>-2.5603331287406466</v>
      </c>
      <c r="U1753" s="21">
        <v>1.2775913801893641</v>
      </c>
      <c r="V1753" s="21">
        <v>2.7622658731188046</v>
      </c>
      <c r="W1753" s="21">
        <v>1.4846744929294404</v>
      </c>
      <c r="X1753" s="13" t="s">
        <v>22</v>
      </c>
      <c r="Y17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3" s="1">
        <v>41.024608000000001</v>
      </c>
      <c r="AA1753" s="1">
        <v>-80.711268000000004</v>
      </c>
      <c r="AB1753" s="1">
        <v>0</v>
      </c>
      <c r="AC1753" s="1">
        <v>0</v>
      </c>
    </row>
    <row r="1754" spans="1:29" x14ac:dyDescent="0.25">
      <c r="A1754" s="13">
        <v>193</v>
      </c>
      <c r="B1754" s="22" t="s">
        <v>3201</v>
      </c>
      <c r="C1754" s="17">
        <v>8</v>
      </c>
      <c r="D1754" s="1" t="s">
        <v>1329</v>
      </c>
      <c r="E1754" s="1" t="s">
        <v>2039</v>
      </c>
      <c r="F1754" s="1" t="s">
        <v>5267</v>
      </c>
      <c r="G1754" s="1" t="s">
        <v>1533</v>
      </c>
      <c r="H1754" s="21">
        <v>3.0771638987113508</v>
      </c>
      <c r="I1754" s="21">
        <v>0</v>
      </c>
      <c r="J1754" s="1" t="s">
        <v>258</v>
      </c>
      <c r="K1754" s="1" t="s">
        <v>262</v>
      </c>
      <c r="L1754" s="1">
        <v>0</v>
      </c>
      <c r="M1754" s="1">
        <v>1</v>
      </c>
      <c r="N1754" s="1">
        <v>11</v>
      </c>
      <c r="O1754" s="1">
        <v>6</v>
      </c>
      <c r="P1754" s="1">
        <v>46</v>
      </c>
      <c r="Q1754" s="16">
        <v>190.31731468023256</v>
      </c>
      <c r="R1754" s="21">
        <v>4.7297318937509996</v>
      </c>
      <c r="S1754" s="21">
        <v>12.738446305390998</v>
      </c>
      <c r="T1754" s="21">
        <v>8.008714411639998</v>
      </c>
      <c r="U1754" s="21">
        <v>0.3300982613583392</v>
      </c>
      <c r="V1754" s="21">
        <v>2.7608011568813935</v>
      </c>
      <c r="W1754" s="21">
        <v>2.4307028955230541</v>
      </c>
      <c r="X1754" s="13" t="s">
        <v>22</v>
      </c>
      <c r="Y17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4" s="1">
        <v>39.194114999999996</v>
      </c>
      <c r="AA1754" s="1">
        <v>-84.237337999999994</v>
      </c>
      <c r="AB1754" s="1">
        <v>0</v>
      </c>
      <c r="AC1754" s="1">
        <v>0</v>
      </c>
    </row>
    <row r="1755" spans="1:29" x14ac:dyDescent="0.25">
      <c r="A1755" s="13">
        <v>97</v>
      </c>
      <c r="B1755" s="22" t="s">
        <v>4967</v>
      </c>
      <c r="C1755" s="17">
        <v>8</v>
      </c>
      <c r="D1755" s="1" t="s">
        <v>788</v>
      </c>
      <c r="E1755" s="1" t="s">
        <v>4618</v>
      </c>
      <c r="F1755" s="1" t="s">
        <v>3958</v>
      </c>
      <c r="G1755" s="1" t="s">
        <v>4367</v>
      </c>
      <c r="H1755" s="1">
        <v>20.7</v>
      </c>
      <c r="I1755" s="1">
        <v>21.2</v>
      </c>
      <c r="J1755" s="1" t="s">
        <v>3190</v>
      </c>
      <c r="K1755" s="1" t="s">
        <v>4984</v>
      </c>
      <c r="L1755" s="1">
        <v>0</v>
      </c>
      <c r="M1755" s="1">
        <v>1</v>
      </c>
      <c r="N1755" s="1">
        <v>4</v>
      </c>
      <c r="O1755" s="1">
        <v>2</v>
      </c>
      <c r="P1755" s="1">
        <v>11</v>
      </c>
      <c r="Q1755" s="16">
        <v>91.739189680232556</v>
      </c>
      <c r="R1755" s="21">
        <v>0.46089412819885955</v>
      </c>
      <c r="S1755" s="21">
        <v>12.641628038597325</v>
      </c>
      <c r="T1755" s="21">
        <v>12.180733910398466</v>
      </c>
      <c r="U1755" s="21">
        <v>3.3076755029218162E-2</v>
      </c>
      <c r="V1755" s="21">
        <v>2.7556573758440401</v>
      </c>
      <c r="W1755" s="21">
        <v>2.722580620814822</v>
      </c>
      <c r="X1755" s="13" t="s">
        <v>22</v>
      </c>
      <c r="Y17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5" s="1">
        <v>39.381333052800002</v>
      </c>
      <c r="AA1755" s="1">
        <v>-84.453982772499998</v>
      </c>
      <c r="AB1755" s="1">
        <v>39.380890826399998</v>
      </c>
      <c r="AC1755" s="1">
        <v>-84.444665447299997</v>
      </c>
    </row>
    <row r="1756" spans="1:29" x14ac:dyDescent="0.25">
      <c r="A1756" s="13">
        <v>445</v>
      </c>
      <c r="B1756" s="22" t="s">
        <v>4966</v>
      </c>
      <c r="C1756" s="17">
        <v>6</v>
      </c>
      <c r="D1756" s="1" t="s">
        <v>784</v>
      </c>
      <c r="E1756" s="1" t="s">
        <v>4170</v>
      </c>
      <c r="F1756" s="1" t="s">
        <v>4171</v>
      </c>
      <c r="G1756" s="1" t="s">
        <v>3709</v>
      </c>
      <c r="H1756" s="1">
        <v>19.5</v>
      </c>
      <c r="I1756" s="1">
        <v>20</v>
      </c>
      <c r="J1756" s="1" t="s">
        <v>3190</v>
      </c>
      <c r="K1756" s="1" t="s">
        <v>4981</v>
      </c>
      <c r="L1756" s="1">
        <v>0</v>
      </c>
      <c r="M1756" s="1">
        <v>1</v>
      </c>
      <c r="N1756" s="1">
        <v>3</v>
      </c>
      <c r="O1756" s="1">
        <v>3</v>
      </c>
      <c r="P1756" s="1">
        <v>12</v>
      </c>
      <c r="Q1756" s="16">
        <v>90.629814680232556</v>
      </c>
      <c r="R1756" s="21">
        <v>2.1618897041939444</v>
      </c>
      <c r="S1756" s="21">
        <v>8.2013570321951708</v>
      </c>
      <c r="T1756" s="21">
        <v>6.0394673280012263</v>
      </c>
      <c r="U1756" s="21">
        <v>0.12999466829796597</v>
      </c>
      <c r="V1756" s="21">
        <v>2.7523586738777213</v>
      </c>
      <c r="W1756" s="21">
        <v>2.6223640055797555</v>
      </c>
      <c r="X1756" s="13" t="s">
        <v>22</v>
      </c>
      <c r="Y17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6" s="1">
        <v>40.088950542299997</v>
      </c>
      <c r="AA1756" s="1">
        <v>-82.839454552700005</v>
      </c>
      <c r="AB1756" s="1">
        <v>40.091476207600003</v>
      </c>
      <c r="AC1756" s="1">
        <v>-82.830669305000001</v>
      </c>
    </row>
    <row r="1757" spans="1:29" x14ac:dyDescent="0.25">
      <c r="A1757" s="13">
        <v>446</v>
      </c>
      <c r="B1757" s="22" t="s">
        <v>4966</v>
      </c>
      <c r="C1757" s="17">
        <v>2</v>
      </c>
      <c r="D1757" s="1" t="s">
        <v>786</v>
      </c>
      <c r="E1757" s="1" t="s">
        <v>4103</v>
      </c>
      <c r="F1757" s="1" t="s">
        <v>3988</v>
      </c>
      <c r="G1757" s="1" t="s">
        <v>3712</v>
      </c>
      <c r="H1757" s="1">
        <v>13</v>
      </c>
      <c r="I1757" s="1">
        <v>13.5</v>
      </c>
      <c r="J1757" s="1" t="s">
        <v>3190</v>
      </c>
      <c r="K1757" s="1" t="s">
        <v>4982</v>
      </c>
      <c r="L1757" s="1">
        <v>1</v>
      </c>
      <c r="M1757" s="1">
        <v>1</v>
      </c>
      <c r="N1757" s="1">
        <v>10</v>
      </c>
      <c r="O1757" s="1">
        <v>6</v>
      </c>
      <c r="P1757" s="1">
        <v>36</v>
      </c>
      <c r="Q1757" s="16">
        <v>219.44712936046511</v>
      </c>
      <c r="R1757" s="21">
        <v>0.37571873187539734</v>
      </c>
      <c r="S1757" s="21">
        <v>18.942242754867898</v>
      </c>
      <c r="T1757" s="21">
        <v>18.5665240229925</v>
      </c>
      <c r="U1757" s="21">
        <v>2.1082338373205275E-2</v>
      </c>
      <c r="V1757" s="21">
        <v>2.7522296557659329</v>
      </c>
      <c r="W1757" s="21">
        <v>2.7311473173927276</v>
      </c>
      <c r="X1757" s="13" t="s">
        <v>22</v>
      </c>
      <c r="Y17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7" s="1">
        <v>41.620686904899998</v>
      </c>
      <c r="AA1757" s="1">
        <v>-83.640770053400004</v>
      </c>
      <c r="AB1757" s="1">
        <v>41.622887890000001</v>
      </c>
      <c r="AC1757" s="1">
        <v>-83.631557234599995</v>
      </c>
    </row>
    <row r="1758" spans="1:29" x14ac:dyDescent="0.25">
      <c r="A1758" s="13">
        <v>447</v>
      </c>
      <c r="B1758" s="22" t="s">
        <v>4966</v>
      </c>
      <c r="C1758" s="17">
        <v>2</v>
      </c>
      <c r="D1758" s="1" t="s">
        <v>786</v>
      </c>
      <c r="E1758" s="1" t="s">
        <v>3955</v>
      </c>
      <c r="F1758" s="1" t="s">
        <v>3956</v>
      </c>
      <c r="G1758" s="1" t="s">
        <v>4366</v>
      </c>
      <c r="H1758" s="1">
        <v>3.9</v>
      </c>
      <c r="I1758" s="1">
        <v>4.4000000000000004</v>
      </c>
      <c r="J1758" s="1" t="s">
        <v>3190</v>
      </c>
      <c r="K1758" s="1" t="s">
        <v>4982</v>
      </c>
      <c r="L1758" s="1">
        <v>0</v>
      </c>
      <c r="M1758" s="1">
        <v>2</v>
      </c>
      <c r="N1758" s="1">
        <v>6</v>
      </c>
      <c r="O1758" s="1">
        <v>7</v>
      </c>
      <c r="P1758" s="1">
        <v>51</v>
      </c>
      <c r="Q1758" s="16">
        <v>212.69712936046511</v>
      </c>
      <c r="R1758" s="21">
        <v>0.48772707164158036</v>
      </c>
      <c r="S1758" s="21">
        <v>25.234935355778394</v>
      </c>
      <c r="T1758" s="21">
        <v>24.747208284136814</v>
      </c>
      <c r="U1758" s="21">
        <v>2.7349947836283871E-2</v>
      </c>
      <c r="V1758" s="21">
        <v>2.750779232659283</v>
      </c>
      <c r="W1758" s="21">
        <v>2.7234292848229993</v>
      </c>
      <c r="X1758" s="13" t="s">
        <v>22</v>
      </c>
      <c r="Y17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8" s="1">
        <v>41.701004153600003</v>
      </c>
      <c r="AA1758" s="1">
        <v>-83.623512130400002</v>
      </c>
      <c r="AB1758" s="1">
        <v>41.708251148999999</v>
      </c>
      <c r="AC1758" s="1">
        <v>-83.623752775599996</v>
      </c>
    </row>
    <row r="1759" spans="1:29" x14ac:dyDescent="0.25">
      <c r="A1759" s="13">
        <v>448</v>
      </c>
      <c r="B1759" s="22" t="s">
        <v>4966</v>
      </c>
      <c r="C1759" s="17">
        <v>8</v>
      </c>
      <c r="D1759" s="1" t="s">
        <v>788</v>
      </c>
      <c r="E1759" s="1" t="s">
        <v>4314</v>
      </c>
      <c r="F1759" s="1" t="s">
        <v>4315</v>
      </c>
      <c r="G1759" s="1" t="s">
        <v>3722</v>
      </c>
      <c r="H1759" s="1">
        <v>1.8</v>
      </c>
      <c r="I1759" s="1">
        <v>2.2999999999999998</v>
      </c>
      <c r="J1759" s="1" t="s">
        <v>3190</v>
      </c>
      <c r="K1759" s="1" t="s">
        <v>4982</v>
      </c>
      <c r="L1759" s="1">
        <v>0</v>
      </c>
      <c r="M1759" s="1">
        <v>2</v>
      </c>
      <c r="N1759" s="1">
        <v>3</v>
      </c>
      <c r="O1759" s="1">
        <v>12</v>
      </c>
      <c r="P1759" s="1">
        <v>44</v>
      </c>
      <c r="Q1759" s="16">
        <v>208.24400436046511</v>
      </c>
      <c r="R1759" s="21">
        <v>0.41654257305514625</v>
      </c>
      <c r="S1759" s="21">
        <v>22.553677802130252</v>
      </c>
      <c r="T1759" s="21">
        <v>22.137135229075106</v>
      </c>
      <c r="U1759" s="21">
        <v>2.313646753615832E-2</v>
      </c>
      <c r="V1759" s="21">
        <v>2.7507022512913375</v>
      </c>
      <c r="W1759" s="21">
        <v>2.7275657837551792</v>
      </c>
      <c r="X1759" s="13" t="s">
        <v>22</v>
      </c>
      <c r="Y17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59" s="1">
        <v>39.333777673299998</v>
      </c>
      <c r="AA1759" s="1">
        <v>-84.559091104499998</v>
      </c>
      <c r="AB1759" s="1">
        <v>39.340911638900003</v>
      </c>
      <c r="AC1759" s="1">
        <v>-84.559832300899998</v>
      </c>
    </row>
    <row r="1760" spans="1:29" x14ac:dyDescent="0.25">
      <c r="A1760" s="13">
        <v>449</v>
      </c>
      <c r="B1760" s="22" t="s">
        <v>4966</v>
      </c>
      <c r="C1760" s="17">
        <v>12</v>
      </c>
      <c r="D1760" s="1" t="s">
        <v>785</v>
      </c>
      <c r="E1760" s="1" t="s">
        <v>4122</v>
      </c>
      <c r="F1760" s="1" t="s">
        <v>4033</v>
      </c>
      <c r="G1760" s="1" t="s">
        <v>3760</v>
      </c>
      <c r="H1760" s="1">
        <v>22.6</v>
      </c>
      <c r="I1760" s="1">
        <v>23.1</v>
      </c>
      <c r="J1760" s="1" t="s">
        <v>3190</v>
      </c>
      <c r="K1760" s="1" t="s">
        <v>4982</v>
      </c>
      <c r="L1760" s="1">
        <v>0</v>
      </c>
      <c r="M1760" s="1">
        <v>2</v>
      </c>
      <c r="N1760" s="1">
        <v>6</v>
      </c>
      <c r="O1760" s="1">
        <v>6</v>
      </c>
      <c r="P1760" s="1">
        <v>22</v>
      </c>
      <c r="Q1760" s="16">
        <v>179.25962936046511</v>
      </c>
      <c r="R1760" s="21">
        <v>0.54790322945321512</v>
      </c>
      <c r="S1760" s="21">
        <v>14.029016109042066</v>
      </c>
      <c r="T1760" s="21">
        <v>13.481112879588851</v>
      </c>
      <c r="U1760" s="21">
        <v>3.0715691818550994E-2</v>
      </c>
      <c r="V1760" s="21">
        <v>2.7497714595872567</v>
      </c>
      <c r="W1760" s="21">
        <v>2.7190557677687055</v>
      </c>
      <c r="X1760" s="13" t="s">
        <v>22</v>
      </c>
      <c r="Y17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0" s="1">
        <v>41.537982708900003</v>
      </c>
      <c r="AA1760" s="1">
        <v>-81.573870279900007</v>
      </c>
      <c r="AB1760" s="1">
        <v>41.543770490199996</v>
      </c>
      <c r="AC1760" s="1">
        <v>-81.568061807500001</v>
      </c>
    </row>
    <row r="1761" spans="1:29" x14ac:dyDescent="0.25">
      <c r="A1761" s="13">
        <v>450</v>
      </c>
      <c r="B1761" s="22" t="s">
        <v>4966</v>
      </c>
      <c r="C1761" s="17">
        <v>3</v>
      </c>
      <c r="D1761" s="1" t="s">
        <v>791</v>
      </c>
      <c r="E1761" s="1" t="s">
        <v>4316</v>
      </c>
      <c r="F1761" s="1" t="s">
        <v>4317</v>
      </c>
      <c r="G1761" s="1" t="s">
        <v>3787</v>
      </c>
      <c r="H1761" s="1">
        <v>24</v>
      </c>
      <c r="I1761" s="1">
        <v>24.5</v>
      </c>
      <c r="J1761" s="1" t="s">
        <v>3190</v>
      </c>
      <c r="K1761" s="1" t="s">
        <v>4982</v>
      </c>
      <c r="L1761" s="1">
        <v>0</v>
      </c>
      <c r="M1761" s="1">
        <v>1</v>
      </c>
      <c r="N1761" s="1">
        <v>4</v>
      </c>
      <c r="O1761" s="1">
        <v>5</v>
      </c>
      <c r="P1761" s="1">
        <v>29</v>
      </c>
      <c r="Q1761" s="16">
        <v>123.05168968023256</v>
      </c>
      <c r="R1761" s="21">
        <v>0.80543610308664682</v>
      </c>
      <c r="S1761" s="21">
        <v>15.870961104638752</v>
      </c>
      <c r="T1761" s="21">
        <v>15.065525001552105</v>
      </c>
      <c r="U1761" s="21">
        <v>4.5589633718539885E-2</v>
      </c>
      <c r="V1761" s="21">
        <v>2.749203823809713</v>
      </c>
      <c r="W1761" s="21">
        <v>2.703614190091173</v>
      </c>
      <c r="X1761" s="13" t="s">
        <v>22</v>
      </c>
      <c r="Y17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1" s="1">
        <v>41.4100107378</v>
      </c>
      <c r="AA1761" s="1">
        <v>-82.209197816900001</v>
      </c>
      <c r="AB1761" s="1">
        <v>41.417225413200001</v>
      </c>
      <c r="AC1761" s="1">
        <v>-82.208867406600007</v>
      </c>
    </row>
    <row r="1762" spans="1:29" x14ac:dyDescent="0.25">
      <c r="A1762" s="13">
        <v>451</v>
      </c>
      <c r="B1762" s="22" t="s">
        <v>4966</v>
      </c>
      <c r="C1762" s="17">
        <v>7</v>
      </c>
      <c r="D1762" s="1" t="s">
        <v>3196</v>
      </c>
      <c r="E1762" s="1" t="s">
        <v>4318</v>
      </c>
      <c r="F1762" s="1" t="s">
        <v>4319</v>
      </c>
      <c r="G1762" s="1" t="s">
        <v>3706</v>
      </c>
      <c r="H1762" s="1">
        <v>10.1</v>
      </c>
      <c r="I1762" s="1">
        <v>10.6</v>
      </c>
      <c r="J1762" s="1" t="s">
        <v>3190</v>
      </c>
      <c r="K1762" s="1" t="s">
        <v>4982</v>
      </c>
      <c r="L1762" s="1">
        <v>0</v>
      </c>
      <c r="M1762" s="1">
        <v>3</v>
      </c>
      <c r="N1762" s="1">
        <v>6</v>
      </c>
      <c r="O1762" s="1">
        <v>3</v>
      </c>
      <c r="P1762" s="1">
        <v>22</v>
      </c>
      <c r="Q1762" s="16">
        <v>211.62381904069767</v>
      </c>
      <c r="R1762" s="21">
        <v>0.77065067947653521</v>
      </c>
      <c r="S1762" s="21">
        <v>13.189546949510211</v>
      </c>
      <c r="T1762" s="21">
        <v>12.418896270033676</v>
      </c>
      <c r="U1762" s="21">
        <v>4.316708937953713E-2</v>
      </c>
      <c r="V1762" s="21">
        <v>2.7477117289211117</v>
      </c>
      <c r="W1762" s="21">
        <v>2.7045446395415746</v>
      </c>
      <c r="X1762" s="13" t="s">
        <v>22</v>
      </c>
      <c r="Y17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2" s="1">
        <v>39.873447372400001</v>
      </c>
      <c r="AA1762" s="1">
        <v>-84.298920898099993</v>
      </c>
      <c r="AB1762" s="1">
        <v>39.868269601599998</v>
      </c>
      <c r="AC1762" s="1">
        <v>-84.292432947999998</v>
      </c>
    </row>
    <row r="1763" spans="1:29" x14ac:dyDescent="0.25">
      <c r="A1763" s="13">
        <v>452</v>
      </c>
      <c r="B1763" s="22" t="s">
        <v>4966</v>
      </c>
      <c r="C1763" s="17">
        <v>12</v>
      </c>
      <c r="D1763" s="1" t="s">
        <v>785</v>
      </c>
      <c r="E1763" s="1" t="s">
        <v>4018</v>
      </c>
      <c r="F1763" s="1" t="s">
        <v>4019</v>
      </c>
      <c r="G1763" s="1" t="s">
        <v>4384</v>
      </c>
      <c r="H1763" s="1">
        <v>7.9</v>
      </c>
      <c r="I1763" s="1">
        <v>8.4</v>
      </c>
      <c r="J1763" s="1" t="s">
        <v>3190</v>
      </c>
      <c r="K1763" s="1" t="s">
        <v>4982</v>
      </c>
      <c r="L1763" s="1">
        <v>0</v>
      </c>
      <c r="M1763" s="1">
        <v>4</v>
      </c>
      <c r="N1763" s="1">
        <v>8</v>
      </c>
      <c r="O1763" s="1">
        <v>9</v>
      </c>
      <c r="P1763" s="1">
        <v>40</v>
      </c>
      <c r="Q1763" s="16">
        <v>315.01925872093022</v>
      </c>
      <c r="R1763" s="21">
        <v>0.2978674912343911</v>
      </c>
      <c r="S1763" s="21">
        <v>20.400748623605768</v>
      </c>
      <c r="T1763" s="21">
        <v>20.102881132371376</v>
      </c>
      <c r="U1763" s="21">
        <v>1.6723412989290972E-2</v>
      </c>
      <c r="V1763" s="21">
        <v>2.7459410185483626</v>
      </c>
      <c r="W1763" s="21">
        <v>2.7292176055590716</v>
      </c>
      <c r="X1763" s="13" t="s">
        <v>22</v>
      </c>
      <c r="Y17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3" s="1">
        <v>41.555432125000003</v>
      </c>
      <c r="AA1763" s="1">
        <v>-81.572763366000004</v>
      </c>
      <c r="AB1763" s="1">
        <v>41.560603820099999</v>
      </c>
      <c r="AC1763" s="1">
        <v>-81.566020344600005</v>
      </c>
    </row>
    <row r="1764" spans="1:29" x14ac:dyDescent="0.25">
      <c r="A1764" s="13">
        <v>453</v>
      </c>
      <c r="B1764" s="22" t="s">
        <v>4966</v>
      </c>
      <c r="C1764" s="17">
        <v>3</v>
      </c>
      <c r="D1764" s="1" t="s">
        <v>791</v>
      </c>
      <c r="E1764" s="1" t="s">
        <v>4320</v>
      </c>
      <c r="F1764" s="1" t="s">
        <v>4321</v>
      </c>
      <c r="G1764" s="1" t="s">
        <v>4476</v>
      </c>
      <c r="H1764" s="1">
        <v>16.399999999999999</v>
      </c>
      <c r="I1764" s="1">
        <v>16.899999999999999</v>
      </c>
      <c r="J1764" s="1" t="s">
        <v>3190</v>
      </c>
      <c r="K1764" s="1" t="s">
        <v>4981</v>
      </c>
      <c r="L1764" s="1">
        <v>1</v>
      </c>
      <c r="M1764" s="1">
        <v>1</v>
      </c>
      <c r="N1764" s="1">
        <v>2</v>
      </c>
      <c r="O1764" s="1">
        <v>5</v>
      </c>
      <c r="P1764" s="1">
        <v>5</v>
      </c>
      <c r="Q1764" s="16">
        <v>131.63462936046511</v>
      </c>
      <c r="R1764" s="21">
        <v>0.97768817973728139</v>
      </c>
      <c r="S1764" s="21">
        <v>5.2493338106183502</v>
      </c>
      <c r="T1764" s="21">
        <v>4.2716456308810686</v>
      </c>
      <c r="U1764" s="21">
        <v>5.4270974009686723E-2</v>
      </c>
      <c r="V1764" s="21">
        <v>2.742109826138432</v>
      </c>
      <c r="W1764" s="21">
        <v>2.6878388521287455</v>
      </c>
      <c r="X1764" s="13" t="s">
        <v>22</v>
      </c>
      <c r="Y17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4" s="1">
        <v>41.380615057299998</v>
      </c>
      <c r="AA1764" s="1">
        <v>-82.075474123099994</v>
      </c>
      <c r="AB1764" s="1">
        <v>41.386190216000003</v>
      </c>
      <c r="AC1764" s="1">
        <v>-82.079156004799998</v>
      </c>
    </row>
    <row r="1765" spans="1:29" x14ac:dyDescent="0.25">
      <c r="A1765" s="13">
        <v>194</v>
      </c>
      <c r="B1765" s="22" t="s">
        <v>3201</v>
      </c>
      <c r="C1765" s="17">
        <v>8</v>
      </c>
      <c r="D1765" s="1" t="s">
        <v>787</v>
      </c>
      <c r="E1765" s="1" t="s">
        <v>2040</v>
      </c>
      <c r="F1765" s="1" t="s">
        <v>5371</v>
      </c>
      <c r="G1765" s="1" t="s">
        <v>1534</v>
      </c>
      <c r="H1765" s="21">
        <v>1.1089999999967404</v>
      </c>
      <c r="I1765" s="21">
        <v>0</v>
      </c>
      <c r="J1765" s="1" t="s">
        <v>258</v>
      </c>
      <c r="K1765" s="1" t="s">
        <v>259</v>
      </c>
      <c r="L1765" s="1">
        <v>0</v>
      </c>
      <c r="M1765" s="1">
        <v>0</v>
      </c>
      <c r="N1765" s="1">
        <v>9</v>
      </c>
      <c r="O1765" s="1">
        <v>6</v>
      </c>
      <c r="P1765" s="1">
        <v>42</v>
      </c>
      <c r="Q1765" s="16">
        <v>127.546875</v>
      </c>
      <c r="R1765" s="21">
        <v>9.2465158654158994</v>
      </c>
      <c r="S1765" s="21">
        <v>11.452856314394403</v>
      </c>
      <c r="T1765" s="21">
        <v>2.2063404489785032</v>
      </c>
      <c r="U1765" s="21">
        <v>0.64533442473320368</v>
      </c>
      <c r="V1765" s="21">
        <v>2.7414158502241035</v>
      </c>
      <c r="W1765" s="21">
        <v>2.0960814254908997</v>
      </c>
      <c r="X1765" s="13" t="s">
        <v>22</v>
      </c>
      <c r="Y17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5" s="1">
        <v>39.253081000000002</v>
      </c>
      <c r="AA1765" s="1">
        <v>-84.590526999999994</v>
      </c>
      <c r="AB1765" s="1">
        <v>0</v>
      </c>
      <c r="AC1765" s="1">
        <v>0</v>
      </c>
    </row>
    <row r="1766" spans="1:29" x14ac:dyDescent="0.25">
      <c r="A1766" s="13">
        <v>454</v>
      </c>
      <c r="B1766" s="22" t="s">
        <v>4966</v>
      </c>
      <c r="C1766" s="17">
        <v>8</v>
      </c>
      <c r="D1766" s="1" t="s">
        <v>787</v>
      </c>
      <c r="E1766" s="1" t="s">
        <v>3970</v>
      </c>
      <c r="F1766" s="1" t="s">
        <v>3971</v>
      </c>
      <c r="G1766" s="1" t="s">
        <v>3716</v>
      </c>
      <c r="H1766" s="1">
        <v>3.7</v>
      </c>
      <c r="I1766" s="1">
        <v>4.2</v>
      </c>
      <c r="J1766" s="1" t="s">
        <v>3190</v>
      </c>
      <c r="K1766" s="1" t="s">
        <v>4982</v>
      </c>
      <c r="L1766" s="1">
        <v>0</v>
      </c>
      <c r="M1766" s="1">
        <v>0</v>
      </c>
      <c r="N1766" s="1">
        <v>9</v>
      </c>
      <c r="O1766" s="1">
        <v>7</v>
      </c>
      <c r="P1766" s="1">
        <v>32</v>
      </c>
      <c r="Q1766" s="16">
        <v>121.984375</v>
      </c>
      <c r="R1766" s="21">
        <v>0.43653419085108064</v>
      </c>
      <c r="S1766" s="21">
        <v>17.939590540880047</v>
      </c>
      <c r="T1766" s="21">
        <v>17.503056350028967</v>
      </c>
      <c r="U1766" s="21">
        <v>2.4485858151509016E-2</v>
      </c>
      <c r="V1766" s="21">
        <v>2.735599670564858</v>
      </c>
      <c r="W1766" s="21">
        <v>2.7111138124133491</v>
      </c>
      <c r="X1766" s="13" t="s">
        <v>22</v>
      </c>
      <c r="Y17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6" s="1">
        <v>39.131027528700002</v>
      </c>
      <c r="AA1766" s="1">
        <v>-84.497930152799995</v>
      </c>
      <c r="AB1766" s="1">
        <v>39.137946476899998</v>
      </c>
      <c r="AC1766" s="1">
        <v>-84.495630057900001</v>
      </c>
    </row>
    <row r="1767" spans="1:29" x14ac:dyDescent="0.25">
      <c r="A1767" s="13">
        <v>455</v>
      </c>
      <c r="B1767" s="22" t="s">
        <v>4966</v>
      </c>
      <c r="C1767" s="17">
        <v>6</v>
      </c>
      <c r="D1767" s="1" t="s">
        <v>784</v>
      </c>
      <c r="E1767" s="1" t="s">
        <v>4322</v>
      </c>
      <c r="F1767" s="1" t="s">
        <v>4323</v>
      </c>
      <c r="G1767" s="1" t="s">
        <v>3809</v>
      </c>
      <c r="H1767" s="1">
        <v>0.8</v>
      </c>
      <c r="I1767" s="1">
        <v>1.3</v>
      </c>
      <c r="J1767" s="1" t="s">
        <v>3190</v>
      </c>
      <c r="K1767" s="1" t="s">
        <v>4982</v>
      </c>
      <c r="L1767" s="1">
        <v>0</v>
      </c>
      <c r="M1767" s="1">
        <v>3</v>
      </c>
      <c r="N1767" s="1">
        <v>7</v>
      </c>
      <c r="O1767" s="1">
        <v>4</v>
      </c>
      <c r="P1767" s="1">
        <v>31</v>
      </c>
      <c r="Q1767" s="16">
        <v>231.60819404069767</v>
      </c>
      <c r="R1767" s="21">
        <v>0.54188390526079555</v>
      </c>
      <c r="S1767" s="21">
        <v>17.444432400267797</v>
      </c>
      <c r="T1767" s="21">
        <v>16.902548495007</v>
      </c>
      <c r="U1767" s="21">
        <v>3.0379064165810675E-2</v>
      </c>
      <c r="V1767" s="21">
        <v>2.7278840834049931</v>
      </c>
      <c r="W1767" s="21">
        <v>2.6975050192391823</v>
      </c>
      <c r="X1767" s="13" t="s">
        <v>22</v>
      </c>
      <c r="Y17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7" s="1">
        <v>39.986707490999997</v>
      </c>
      <c r="AA1767" s="1">
        <v>-83.024713614299998</v>
      </c>
      <c r="AB1767" s="1">
        <v>39.993720969800002</v>
      </c>
      <c r="AC1767" s="1">
        <v>-83.025594554400001</v>
      </c>
    </row>
    <row r="1768" spans="1:29" x14ac:dyDescent="0.25">
      <c r="A1768" s="13">
        <v>456</v>
      </c>
      <c r="B1768" s="22" t="s">
        <v>4966</v>
      </c>
      <c r="C1768" s="17">
        <v>2</v>
      </c>
      <c r="D1768" s="1" t="s">
        <v>786</v>
      </c>
      <c r="E1768" s="1" t="s">
        <v>4043</v>
      </c>
      <c r="F1768" s="1" t="s">
        <v>4044</v>
      </c>
      <c r="G1768" s="1" t="s">
        <v>4392</v>
      </c>
      <c r="H1768" s="1">
        <v>9.1999999999999993</v>
      </c>
      <c r="I1768" s="1">
        <v>9.6999999999999993</v>
      </c>
      <c r="J1768" s="1" t="s">
        <v>3190</v>
      </c>
      <c r="K1768" s="1" t="s">
        <v>4982</v>
      </c>
      <c r="L1768" s="1">
        <v>0</v>
      </c>
      <c r="M1768" s="1">
        <v>0</v>
      </c>
      <c r="N1768" s="1">
        <v>7</v>
      </c>
      <c r="O1768" s="1">
        <v>8</v>
      </c>
      <c r="P1768" s="1">
        <v>36</v>
      </c>
      <c r="Q1768" s="16">
        <v>117.328125</v>
      </c>
      <c r="R1768" s="21">
        <v>0.47596299767500128</v>
      </c>
      <c r="S1768" s="21">
        <v>19.630464152424452</v>
      </c>
      <c r="T1768" s="21">
        <v>19.15450115474945</v>
      </c>
      <c r="U1768" s="21">
        <v>2.6691850229616728E-2</v>
      </c>
      <c r="V1768" s="21">
        <v>2.7240480258377886</v>
      </c>
      <c r="W1768" s="21">
        <v>2.6973561756081721</v>
      </c>
      <c r="X1768" s="13" t="s">
        <v>22</v>
      </c>
      <c r="Y17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8" s="1">
        <v>41.690592417600001</v>
      </c>
      <c r="AA1768" s="1">
        <v>-83.625048899899994</v>
      </c>
      <c r="AB1768" s="1">
        <v>41.694447234099997</v>
      </c>
      <c r="AC1768" s="1">
        <v>-83.633205219999994</v>
      </c>
    </row>
    <row r="1769" spans="1:29" x14ac:dyDescent="0.25">
      <c r="A1769" s="13">
        <v>195</v>
      </c>
      <c r="B1769" s="22" t="s">
        <v>3201</v>
      </c>
      <c r="C1769" s="17">
        <v>3</v>
      </c>
      <c r="D1769" s="1" t="s">
        <v>1330</v>
      </c>
      <c r="E1769" s="1" t="s">
        <v>2041</v>
      </c>
      <c r="F1769" s="1" t="s">
        <v>5274</v>
      </c>
      <c r="G1769" s="1" t="s">
        <v>1535</v>
      </c>
      <c r="H1769" s="21">
        <v>1.9710000000050059</v>
      </c>
      <c r="I1769" s="21">
        <v>0</v>
      </c>
      <c r="J1769" s="1" t="s">
        <v>258</v>
      </c>
      <c r="K1769" s="1" t="s">
        <v>262</v>
      </c>
      <c r="L1769" s="1">
        <v>0</v>
      </c>
      <c r="M1769" s="1">
        <v>3</v>
      </c>
      <c r="N1769" s="1">
        <v>10</v>
      </c>
      <c r="O1769" s="1">
        <v>4</v>
      </c>
      <c r="P1769" s="1">
        <v>24</v>
      </c>
      <c r="Q1769" s="16">
        <v>244.24881904069767</v>
      </c>
      <c r="R1769" s="21">
        <v>6.0526206805422911</v>
      </c>
      <c r="S1769" s="21">
        <v>8.0287027951606333</v>
      </c>
      <c r="T1769" s="21">
        <v>1.9760821146183423</v>
      </c>
      <c r="U1769" s="21">
        <v>0.42242554296751478</v>
      </c>
      <c r="V1769" s="21">
        <v>2.7230431921895351</v>
      </c>
      <c r="W1769" s="21">
        <v>2.3006176492220201</v>
      </c>
      <c r="X1769" s="13" t="s">
        <v>22</v>
      </c>
      <c r="Y17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69" s="1">
        <v>41.432879</v>
      </c>
      <c r="AA1769" s="1">
        <v>-82.701836999999998</v>
      </c>
      <c r="AB1769" s="1">
        <v>0</v>
      </c>
      <c r="AC1769" s="1">
        <v>0</v>
      </c>
    </row>
    <row r="1770" spans="1:29" x14ac:dyDescent="0.25">
      <c r="A1770" s="13">
        <v>196</v>
      </c>
      <c r="B1770" s="22" t="s">
        <v>3201</v>
      </c>
      <c r="C1770" s="17">
        <v>8</v>
      </c>
      <c r="D1770" s="1" t="s">
        <v>1329</v>
      </c>
      <c r="E1770" s="1" t="s">
        <v>2042</v>
      </c>
      <c r="F1770" s="1" t="s">
        <v>5372</v>
      </c>
      <c r="G1770" s="1" t="s">
        <v>1536</v>
      </c>
      <c r="H1770" s="21">
        <v>1.2430000000022119</v>
      </c>
      <c r="I1770" s="21">
        <v>0</v>
      </c>
      <c r="J1770" s="1" t="s">
        <v>258</v>
      </c>
      <c r="K1770" s="1" t="s">
        <v>259</v>
      </c>
      <c r="L1770" s="1">
        <v>0</v>
      </c>
      <c r="M1770" s="1">
        <v>0</v>
      </c>
      <c r="N1770" s="1">
        <v>6</v>
      </c>
      <c r="O1770" s="1">
        <v>9</v>
      </c>
      <c r="P1770" s="1">
        <v>78</v>
      </c>
      <c r="Q1770" s="16">
        <v>157.21875</v>
      </c>
      <c r="R1770" s="21">
        <v>9.0207590969722968</v>
      </c>
      <c r="S1770" s="21">
        <v>18.583329028162233</v>
      </c>
      <c r="T1770" s="21">
        <v>9.5625699311899357</v>
      </c>
      <c r="U1770" s="21">
        <v>0.62957836954293589</v>
      </c>
      <c r="V1770" s="21">
        <v>2.7226701077120343</v>
      </c>
      <c r="W1770" s="21">
        <v>2.0930917381690985</v>
      </c>
      <c r="X1770" s="13" t="s">
        <v>22</v>
      </c>
      <c r="Y17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0" s="1">
        <v>39.085830000000001</v>
      </c>
      <c r="AA1770" s="1">
        <v>-84.300405999999995</v>
      </c>
      <c r="AB1770" s="1">
        <v>0</v>
      </c>
      <c r="AC1770" s="1">
        <v>0</v>
      </c>
    </row>
    <row r="1771" spans="1:29" x14ac:dyDescent="0.25">
      <c r="A1771" s="13">
        <v>197</v>
      </c>
      <c r="B1771" s="22" t="s">
        <v>3201</v>
      </c>
      <c r="C1771" s="17">
        <v>8</v>
      </c>
      <c r="D1771" s="1" t="s">
        <v>806</v>
      </c>
      <c r="E1771" s="1" t="s">
        <v>2043</v>
      </c>
      <c r="F1771" s="1" t="s">
        <v>5373</v>
      </c>
      <c r="G1771" s="1" t="s">
        <v>1537</v>
      </c>
      <c r="H1771" s="21">
        <v>2.1079999999928987</v>
      </c>
      <c r="I1771" s="21">
        <v>0</v>
      </c>
      <c r="J1771" s="1" t="s">
        <v>258</v>
      </c>
      <c r="K1771" s="1" t="s">
        <v>259</v>
      </c>
      <c r="L1771" s="1">
        <v>0</v>
      </c>
      <c r="M1771" s="1">
        <v>0</v>
      </c>
      <c r="N1771" s="1">
        <v>10</v>
      </c>
      <c r="O1771" s="1">
        <v>5</v>
      </c>
      <c r="P1771" s="1">
        <v>49</v>
      </c>
      <c r="Q1771" s="16">
        <v>136.65625</v>
      </c>
      <c r="R1771" s="21">
        <v>8.8232374127223725</v>
      </c>
      <c r="S1771" s="21">
        <v>12.825683316525648</v>
      </c>
      <c r="T1771" s="21">
        <v>4.0024459038032756</v>
      </c>
      <c r="U1771" s="21">
        <v>0.61579290220225724</v>
      </c>
      <c r="V1771" s="21">
        <v>2.7209868430846167</v>
      </c>
      <c r="W1771" s="21">
        <v>2.1051939408823594</v>
      </c>
      <c r="X1771" s="13" t="s">
        <v>22</v>
      </c>
      <c r="Y17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1" s="1">
        <v>39.310113000000001</v>
      </c>
      <c r="AA1771" s="1">
        <v>-84.313817</v>
      </c>
      <c r="AB1771" s="1">
        <v>0</v>
      </c>
      <c r="AC1771" s="1">
        <v>0</v>
      </c>
    </row>
    <row r="1772" spans="1:29" x14ac:dyDescent="0.25">
      <c r="A1772" s="13">
        <v>98</v>
      </c>
      <c r="B1772" s="22" t="s">
        <v>4967</v>
      </c>
      <c r="C1772" s="17">
        <v>8</v>
      </c>
      <c r="D1772" s="1" t="s">
        <v>787</v>
      </c>
      <c r="E1772" s="1" t="s">
        <v>4057</v>
      </c>
      <c r="F1772" s="1" t="s">
        <v>4058</v>
      </c>
      <c r="G1772" s="1" t="s">
        <v>4397</v>
      </c>
      <c r="H1772" s="1">
        <v>7.4</v>
      </c>
      <c r="I1772" s="1">
        <v>7.9</v>
      </c>
      <c r="J1772" s="1" t="s">
        <v>3190</v>
      </c>
      <c r="K1772" s="1" t="s">
        <v>4975</v>
      </c>
      <c r="L1772" s="1">
        <v>0</v>
      </c>
      <c r="M1772" s="1">
        <v>0</v>
      </c>
      <c r="N1772" s="1">
        <v>5</v>
      </c>
      <c r="O1772" s="1">
        <v>8</v>
      </c>
      <c r="P1772" s="1">
        <v>21</v>
      </c>
      <c r="Q1772" s="16">
        <v>89.234375</v>
      </c>
      <c r="R1772" s="21">
        <v>0.68700400679928186</v>
      </c>
      <c r="S1772" s="21">
        <v>14.016718574570836</v>
      </c>
      <c r="T1772" s="21">
        <v>13.329714567771555</v>
      </c>
      <c r="U1772" s="21">
        <v>5.2633636286803391E-2</v>
      </c>
      <c r="V1772" s="21">
        <v>2.719669592288998</v>
      </c>
      <c r="W1772" s="21">
        <v>2.6670359560021946</v>
      </c>
      <c r="X1772" s="13" t="s">
        <v>22</v>
      </c>
      <c r="Y17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2" s="1">
        <v>39.201379544200002</v>
      </c>
      <c r="AA1772" s="1">
        <v>-84.521358388799996</v>
      </c>
      <c r="AB1772" s="1">
        <v>39.203955760100001</v>
      </c>
      <c r="AC1772" s="1">
        <v>-84.513420389000004</v>
      </c>
    </row>
    <row r="1773" spans="1:29" x14ac:dyDescent="0.25">
      <c r="A1773" s="13">
        <v>198</v>
      </c>
      <c r="B1773" s="22" t="s">
        <v>3201</v>
      </c>
      <c r="C1773" s="17">
        <v>6</v>
      </c>
      <c r="D1773" s="1" t="s">
        <v>1331</v>
      </c>
      <c r="E1773" s="1" t="s">
        <v>2044</v>
      </c>
      <c r="F1773" s="1" t="s">
        <v>5374</v>
      </c>
      <c r="G1773" s="1" t="s">
        <v>1538</v>
      </c>
      <c r="H1773" s="21">
        <v>17.914999999993597</v>
      </c>
      <c r="I1773" s="21">
        <v>0</v>
      </c>
      <c r="J1773" s="1" t="s">
        <v>258</v>
      </c>
      <c r="K1773" s="1" t="s">
        <v>262</v>
      </c>
      <c r="L1773" s="1">
        <v>0</v>
      </c>
      <c r="M1773" s="1">
        <v>1</v>
      </c>
      <c r="N1773" s="1">
        <v>10</v>
      </c>
      <c r="O1773" s="1">
        <v>9</v>
      </c>
      <c r="P1773" s="1">
        <v>36</v>
      </c>
      <c r="Q1773" s="16">
        <v>187.08293968023256</v>
      </c>
      <c r="R1773" s="21">
        <v>3.465576005107267</v>
      </c>
      <c r="S1773" s="21">
        <v>10.67662953319196</v>
      </c>
      <c r="T1773" s="21">
        <v>7.211053528084693</v>
      </c>
      <c r="U1773" s="21">
        <v>0.24187007627272358</v>
      </c>
      <c r="V1773" s="21">
        <v>2.7190333904307362</v>
      </c>
      <c r="W1773" s="21">
        <v>2.4771633141580125</v>
      </c>
      <c r="X1773" s="13" t="s">
        <v>22</v>
      </c>
      <c r="Y17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3" s="1">
        <v>40.581266999999997</v>
      </c>
      <c r="AA1773" s="1">
        <v>-83.079096000000007</v>
      </c>
      <c r="AB1773" s="1">
        <v>0</v>
      </c>
      <c r="AC1773" s="1">
        <v>0</v>
      </c>
    </row>
    <row r="1774" spans="1:29" x14ac:dyDescent="0.25">
      <c r="A1774" s="13">
        <v>457</v>
      </c>
      <c r="B1774" s="22" t="s">
        <v>4966</v>
      </c>
      <c r="C1774" s="17">
        <v>8</v>
      </c>
      <c r="D1774" s="1" t="s">
        <v>787</v>
      </c>
      <c r="E1774" s="1" t="s">
        <v>4324</v>
      </c>
      <c r="F1774" s="1" t="s">
        <v>4325</v>
      </c>
      <c r="G1774" s="1" t="s">
        <v>4477</v>
      </c>
      <c r="H1774" s="1">
        <v>0.3</v>
      </c>
      <c r="I1774" s="1">
        <v>0.8</v>
      </c>
      <c r="J1774" s="1" t="s">
        <v>3190</v>
      </c>
      <c r="K1774" s="1" t="s">
        <v>4982</v>
      </c>
      <c r="L1774" s="1">
        <v>0</v>
      </c>
      <c r="M1774" s="1">
        <v>2</v>
      </c>
      <c r="N1774" s="1">
        <v>3</v>
      </c>
      <c r="O1774" s="1">
        <v>9</v>
      </c>
      <c r="P1774" s="1">
        <v>47</v>
      </c>
      <c r="Q1774" s="16">
        <v>197.93150436046511</v>
      </c>
      <c r="R1774" s="21">
        <v>0.53892736773220273</v>
      </c>
      <c r="S1774" s="21">
        <v>23.588349559116349</v>
      </c>
      <c r="T1774" s="21">
        <v>23.049422191384146</v>
      </c>
      <c r="U1774" s="21">
        <v>3.0213717971208014E-2</v>
      </c>
      <c r="V1774" s="21">
        <v>2.7174615094322769</v>
      </c>
      <c r="W1774" s="21">
        <v>2.6872477914610688</v>
      </c>
      <c r="X1774" s="13" t="s">
        <v>22</v>
      </c>
      <c r="Y17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4" s="1">
        <v>39.126675174399999</v>
      </c>
      <c r="AA1774" s="1">
        <v>-84.601057371799996</v>
      </c>
      <c r="AB1774" s="1">
        <v>39.133897296900003</v>
      </c>
      <c r="AC1774" s="1">
        <v>-84.600290524900004</v>
      </c>
    </row>
    <row r="1775" spans="1:29" x14ac:dyDescent="0.25">
      <c r="A1775" s="13">
        <v>199</v>
      </c>
      <c r="B1775" s="22" t="s">
        <v>3201</v>
      </c>
      <c r="C1775" s="17">
        <v>8</v>
      </c>
      <c r="D1775" s="1" t="s">
        <v>788</v>
      </c>
      <c r="E1775" s="1" t="s">
        <v>2045</v>
      </c>
      <c r="F1775" s="1" t="s">
        <v>5375</v>
      </c>
      <c r="G1775" s="1" t="s">
        <v>1539</v>
      </c>
      <c r="H1775" s="21">
        <v>3.500000000349246E-2</v>
      </c>
      <c r="I1775" s="21">
        <v>0</v>
      </c>
      <c r="J1775" s="1" t="s">
        <v>258</v>
      </c>
      <c r="K1775" s="1" t="s">
        <v>261</v>
      </c>
      <c r="L1775" s="1">
        <v>0</v>
      </c>
      <c r="M1775" s="1">
        <v>3</v>
      </c>
      <c r="N1775" s="1">
        <v>8</v>
      </c>
      <c r="O1775" s="1">
        <v>4</v>
      </c>
      <c r="P1775" s="1">
        <v>33</v>
      </c>
      <c r="Q1775" s="16">
        <v>240.15506904069767</v>
      </c>
      <c r="R1775" s="21">
        <v>8.312759647155767</v>
      </c>
      <c r="S1775" s="21">
        <v>9.5611223880529455</v>
      </c>
      <c r="T1775" s="21">
        <v>1.2483627408971785</v>
      </c>
      <c r="U1775" s="21">
        <v>0.61070417102341612</v>
      </c>
      <c r="V1775" s="21">
        <v>2.716555648680655</v>
      </c>
      <c r="W1775" s="21">
        <v>2.105851477657239</v>
      </c>
      <c r="X1775" s="13" t="s">
        <v>22</v>
      </c>
      <c r="Y17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5" s="1">
        <v>39.378658000000001</v>
      </c>
      <c r="AA1775" s="1">
        <v>-84.506968999999998</v>
      </c>
      <c r="AB1775" s="1">
        <v>0</v>
      </c>
      <c r="AC1775" s="1">
        <v>0</v>
      </c>
    </row>
    <row r="1776" spans="1:29" x14ac:dyDescent="0.25">
      <c r="A1776" s="13">
        <v>458</v>
      </c>
      <c r="B1776" s="22" t="s">
        <v>4966</v>
      </c>
      <c r="C1776" s="17">
        <v>6</v>
      </c>
      <c r="D1776" s="1" t="s">
        <v>784</v>
      </c>
      <c r="E1776" s="1" t="s">
        <v>4326</v>
      </c>
      <c r="F1776" s="1" t="s">
        <v>4327</v>
      </c>
      <c r="G1776" s="1" t="s">
        <v>4478</v>
      </c>
      <c r="H1776" s="1">
        <v>5.3</v>
      </c>
      <c r="I1776" s="1">
        <v>5.8</v>
      </c>
      <c r="J1776" s="1" t="s">
        <v>3190</v>
      </c>
      <c r="K1776" s="1" t="s">
        <v>4983</v>
      </c>
      <c r="L1776" s="1">
        <v>2</v>
      </c>
      <c r="M1776" s="1">
        <v>1</v>
      </c>
      <c r="N1776" s="1">
        <v>5</v>
      </c>
      <c r="O1776" s="1">
        <v>6</v>
      </c>
      <c r="P1776" s="1">
        <v>17</v>
      </c>
      <c r="Q1776" s="16">
        <v>213.38944404069767</v>
      </c>
      <c r="R1776" s="21">
        <v>0.5571324598493077</v>
      </c>
      <c r="S1776" s="21">
        <v>12.490756932560089</v>
      </c>
      <c r="T1776" s="21">
        <v>11.933624472710781</v>
      </c>
      <c r="U1776" s="21">
        <v>3.0601842365227595E-2</v>
      </c>
      <c r="V1776" s="21">
        <v>2.7133714063039562</v>
      </c>
      <c r="W1776" s="21">
        <v>2.6827695639387286</v>
      </c>
      <c r="X1776" s="13" t="s">
        <v>22</v>
      </c>
      <c r="Y17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6" s="1">
        <v>39.901669358600003</v>
      </c>
      <c r="AA1776" s="1">
        <v>-82.824980835800005</v>
      </c>
      <c r="AB1776" s="1">
        <v>39.908899233299998</v>
      </c>
      <c r="AC1776" s="1">
        <v>-82.824399123600003</v>
      </c>
    </row>
    <row r="1777" spans="1:29" x14ac:dyDescent="0.25">
      <c r="A1777" s="13">
        <v>459</v>
      </c>
      <c r="B1777" s="22" t="s">
        <v>4966</v>
      </c>
      <c r="C1777" s="17">
        <v>8</v>
      </c>
      <c r="D1777" s="1" t="s">
        <v>787</v>
      </c>
      <c r="E1777" s="1" t="s">
        <v>4115</v>
      </c>
      <c r="F1777" s="1" t="s">
        <v>4328</v>
      </c>
      <c r="G1777" s="1" t="s">
        <v>4363</v>
      </c>
      <c r="H1777" s="1">
        <v>0.2</v>
      </c>
      <c r="I1777" s="1">
        <v>0.7</v>
      </c>
      <c r="J1777" s="1" t="s">
        <v>3190</v>
      </c>
      <c r="K1777" s="1" t="s">
        <v>32</v>
      </c>
      <c r="L1777" s="1">
        <v>0</v>
      </c>
      <c r="M1777" s="1">
        <v>0</v>
      </c>
      <c r="N1777" s="1">
        <v>3</v>
      </c>
      <c r="O1777" s="1">
        <v>5</v>
      </c>
      <c r="P1777" s="1">
        <v>51</v>
      </c>
      <c r="Q1777" s="16">
        <v>92.828125</v>
      </c>
      <c r="R1777" s="21">
        <v>1.2852233398173587</v>
      </c>
      <c r="S1777" s="21">
        <v>23.495532825437667</v>
      </c>
      <c r="T1777" s="21">
        <v>22.210309485620307</v>
      </c>
      <c r="U1777" s="21">
        <v>7.3330865534668513E-2</v>
      </c>
      <c r="V1777" s="21">
        <v>2.7131116340817285</v>
      </c>
      <c r="W1777" s="21">
        <v>2.6397807685470598</v>
      </c>
      <c r="X1777" s="13" t="s">
        <v>22</v>
      </c>
      <c r="Y17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7" s="1">
        <v>0</v>
      </c>
      <c r="AA1777" s="1">
        <v>0</v>
      </c>
      <c r="AB1777" s="1">
        <v>0</v>
      </c>
      <c r="AC1777" s="1">
        <v>0</v>
      </c>
    </row>
    <row r="1778" spans="1:29" x14ac:dyDescent="0.25">
      <c r="A1778" s="13">
        <v>460</v>
      </c>
      <c r="B1778" s="22" t="s">
        <v>4966</v>
      </c>
      <c r="C1778" s="17">
        <v>2</v>
      </c>
      <c r="D1778" s="1" t="s">
        <v>786</v>
      </c>
      <c r="E1778" s="1" t="s">
        <v>4329</v>
      </c>
      <c r="F1778" s="1" t="s">
        <v>4330</v>
      </c>
      <c r="G1778" s="1" t="s">
        <v>3796</v>
      </c>
      <c r="H1778" s="1">
        <v>3.5</v>
      </c>
      <c r="I1778" s="1">
        <v>4</v>
      </c>
      <c r="J1778" s="1" t="s">
        <v>3190</v>
      </c>
      <c r="K1778" s="1" t="s">
        <v>4982</v>
      </c>
      <c r="L1778" s="1">
        <v>1</v>
      </c>
      <c r="M1778" s="1">
        <v>3</v>
      </c>
      <c r="N1778" s="1">
        <v>5</v>
      </c>
      <c r="O1778" s="1">
        <v>15</v>
      </c>
      <c r="P1778" s="1">
        <v>73</v>
      </c>
      <c r="Q1778" s="16">
        <v>355.00363372093022</v>
      </c>
      <c r="R1778" s="21">
        <v>0.22557070207105945</v>
      </c>
      <c r="S1778" s="21">
        <v>35.876344228506809</v>
      </c>
      <c r="T1778" s="21">
        <v>35.650773526435749</v>
      </c>
      <c r="U1778" s="21">
        <v>1.2672984322669396E-2</v>
      </c>
      <c r="V1778" s="21">
        <v>2.7093403527054076</v>
      </c>
      <c r="W1778" s="21">
        <v>2.6966673683827382</v>
      </c>
      <c r="X1778" s="13" t="s">
        <v>22</v>
      </c>
      <c r="Y17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8" s="1">
        <v>41.706846515000002</v>
      </c>
      <c r="AA1778" s="1">
        <v>-83.594248197599995</v>
      </c>
      <c r="AB1778" s="1">
        <v>41.706790801099999</v>
      </c>
      <c r="AC1778" s="1">
        <v>-83.584593776800006</v>
      </c>
    </row>
    <row r="1779" spans="1:29" x14ac:dyDescent="0.25">
      <c r="A1779" s="13">
        <v>461</v>
      </c>
      <c r="B1779" s="22" t="s">
        <v>4966</v>
      </c>
      <c r="C1779" s="17">
        <v>12</v>
      </c>
      <c r="D1779" s="1" t="s">
        <v>785</v>
      </c>
      <c r="E1779" s="1" t="s">
        <v>3264</v>
      </c>
      <c r="F1779" s="1" t="s">
        <v>3997</v>
      </c>
      <c r="G1779" s="1" t="s">
        <v>3719</v>
      </c>
      <c r="H1779" s="1">
        <v>2.6</v>
      </c>
      <c r="I1779" s="1">
        <v>3.1</v>
      </c>
      <c r="J1779" s="1" t="s">
        <v>3190</v>
      </c>
      <c r="K1779" s="1" t="s">
        <v>4982</v>
      </c>
      <c r="L1779" s="1">
        <v>1</v>
      </c>
      <c r="M1779" s="1">
        <v>0</v>
      </c>
      <c r="N1779" s="1">
        <v>4</v>
      </c>
      <c r="O1779" s="1">
        <v>6</v>
      </c>
      <c r="P1779" s="1">
        <v>19</v>
      </c>
      <c r="Q1779" s="16">
        <v>117.48918968023256</v>
      </c>
      <c r="R1779" s="21">
        <v>0.83965351542416278</v>
      </c>
      <c r="S1779" s="21">
        <v>12.382007858868681</v>
      </c>
      <c r="T1779" s="21">
        <v>11.542354343444519</v>
      </c>
      <c r="U1779" s="21">
        <v>4.7021752106784616E-2</v>
      </c>
      <c r="V1779" s="21">
        <v>2.7069298993973576</v>
      </c>
      <c r="W1779" s="21">
        <v>2.6599081472905728</v>
      </c>
      <c r="X1779" s="13" t="s">
        <v>22</v>
      </c>
      <c r="Y17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79" s="1">
        <v>41.313667087699997</v>
      </c>
      <c r="AA1779" s="1">
        <v>-81.828284008400004</v>
      </c>
      <c r="AB1779" s="1">
        <v>41.313003413899999</v>
      </c>
      <c r="AC1779" s="1">
        <v>-81.818796492800004</v>
      </c>
    </row>
    <row r="1780" spans="1:29" x14ac:dyDescent="0.25">
      <c r="A1780" s="13">
        <v>462</v>
      </c>
      <c r="B1780" s="22" t="s">
        <v>4966</v>
      </c>
      <c r="C1780" s="17">
        <v>8</v>
      </c>
      <c r="D1780" s="1" t="s">
        <v>787</v>
      </c>
      <c r="E1780" s="1" t="s">
        <v>4331</v>
      </c>
      <c r="F1780" s="1" t="s">
        <v>4332</v>
      </c>
      <c r="G1780" s="1" t="s">
        <v>4479</v>
      </c>
      <c r="H1780" s="1">
        <v>0.9</v>
      </c>
      <c r="I1780" s="1">
        <v>1.4</v>
      </c>
      <c r="J1780" s="1" t="s">
        <v>3190</v>
      </c>
      <c r="K1780" s="1" t="s">
        <v>4983</v>
      </c>
      <c r="L1780" s="1">
        <v>0</v>
      </c>
      <c r="M1780" s="1">
        <v>1</v>
      </c>
      <c r="N1780" s="1">
        <v>11</v>
      </c>
      <c r="O1780" s="1">
        <v>9</v>
      </c>
      <c r="P1780" s="1">
        <v>11</v>
      </c>
      <c r="Q1780" s="16">
        <v>168.62981468023256</v>
      </c>
      <c r="R1780" s="21">
        <v>0.3026000966308986</v>
      </c>
      <c r="S1780" s="21">
        <v>12.072271054378135</v>
      </c>
      <c r="T1780" s="21">
        <v>11.769670957747236</v>
      </c>
      <c r="U1780" s="21">
        <v>1.6522397360757668E-2</v>
      </c>
      <c r="V1780" s="21">
        <v>2.7066981447683829</v>
      </c>
      <c r="W1780" s="21">
        <v>2.6901757474076251</v>
      </c>
      <c r="X1780" s="13" t="s">
        <v>22</v>
      </c>
      <c r="Y17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0" s="1">
        <v>39.161846809700002</v>
      </c>
      <c r="AA1780" s="1">
        <v>-84.5724028498</v>
      </c>
      <c r="AB1780" s="1">
        <v>39.159919856899997</v>
      </c>
      <c r="AC1780" s="1">
        <v>-84.5657712788</v>
      </c>
    </row>
    <row r="1781" spans="1:29" x14ac:dyDescent="0.25">
      <c r="A1781" s="13">
        <v>463</v>
      </c>
      <c r="B1781" s="22" t="s">
        <v>4966</v>
      </c>
      <c r="C1781" s="17">
        <v>12</v>
      </c>
      <c r="D1781" s="1" t="s">
        <v>785</v>
      </c>
      <c r="E1781" s="1" t="s">
        <v>3477</v>
      </c>
      <c r="F1781" s="1" t="s">
        <v>4176</v>
      </c>
      <c r="G1781" s="1" t="s">
        <v>3743</v>
      </c>
      <c r="H1781" s="1">
        <v>8.6</v>
      </c>
      <c r="I1781" s="1">
        <v>9.1</v>
      </c>
      <c r="J1781" s="1" t="s">
        <v>3190</v>
      </c>
      <c r="K1781" s="1" t="s">
        <v>4982</v>
      </c>
      <c r="L1781" s="1">
        <v>0</v>
      </c>
      <c r="M1781" s="1">
        <v>1</v>
      </c>
      <c r="N1781" s="1">
        <v>3</v>
      </c>
      <c r="O1781" s="1">
        <v>8</v>
      </c>
      <c r="P1781" s="1">
        <v>32</v>
      </c>
      <c r="Q1781" s="16">
        <v>132.81731468023256</v>
      </c>
      <c r="R1781" s="21">
        <v>0.79194366064065902</v>
      </c>
      <c r="S1781" s="21">
        <v>16.325099425700468</v>
      </c>
      <c r="T1781" s="21">
        <v>15.53315576505981</v>
      </c>
      <c r="U1781" s="21">
        <v>4.4356842765974111E-2</v>
      </c>
      <c r="V1781" s="21">
        <v>2.7060149023905713</v>
      </c>
      <c r="W1781" s="21">
        <v>2.6616580596245973</v>
      </c>
      <c r="X1781" s="13" t="s">
        <v>22</v>
      </c>
      <c r="Y17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1" s="1">
        <v>41.3979487298</v>
      </c>
      <c r="AA1781" s="1">
        <v>-81.734573519500003</v>
      </c>
      <c r="AB1781" s="1">
        <v>41.405177372700003</v>
      </c>
      <c r="AC1781" s="1">
        <v>-81.734542794500001</v>
      </c>
    </row>
    <row r="1782" spans="1:29" x14ac:dyDescent="0.25">
      <c r="A1782" s="13">
        <v>464</v>
      </c>
      <c r="B1782" s="22" t="s">
        <v>4966</v>
      </c>
      <c r="C1782" s="17">
        <v>7</v>
      </c>
      <c r="D1782" s="1" t="s">
        <v>3196</v>
      </c>
      <c r="E1782" s="1" t="s">
        <v>4333</v>
      </c>
      <c r="F1782" s="1" t="s">
        <v>4334</v>
      </c>
      <c r="G1782" s="1" t="s">
        <v>4480</v>
      </c>
      <c r="H1782" s="1">
        <v>0</v>
      </c>
      <c r="I1782" s="1">
        <v>0.5</v>
      </c>
      <c r="J1782" s="1" t="s">
        <v>3190</v>
      </c>
      <c r="K1782" s="1" t="s">
        <v>32</v>
      </c>
      <c r="L1782" s="1">
        <v>0</v>
      </c>
      <c r="M1782" s="1">
        <v>1</v>
      </c>
      <c r="N1782" s="1">
        <v>8</v>
      </c>
      <c r="O1782" s="1">
        <v>4</v>
      </c>
      <c r="P1782" s="1">
        <v>28</v>
      </c>
      <c r="Q1782" s="16">
        <v>143.80168968023256</v>
      </c>
      <c r="R1782" s="21">
        <v>0.59540928131434978</v>
      </c>
      <c r="S1782" s="21">
        <v>16.471145513396515</v>
      </c>
      <c r="T1782" s="21">
        <v>15.875736232082165</v>
      </c>
      <c r="U1782" s="21">
        <v>3.3372134931842989E-2</v>
      </c>
      <c r="V1782" s="21">
        <v>2.7024204765921542</v>
      </c>
      <c r="W1782" s="21">
        <v>2.6690483416603112</v>
      </c>
      <c r="X1782" s="13" t="s">
        <v>22</v>
      </c>
      <c r="Y17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2" s="1">
        <v>39.749629929800001</v>
      </c>
      <c r="AA1782" s="1">
        <v>-84.199096042500003</v>
      </c>
      <c r="AB1782" s="1">
        <v>0</v>
      </c>
      <c r="AC1782" s="1">
        <v>0</v>
      </c>
    </row>
    <row r="1783" spans="1:29" x14ac:dyDescent="0.25">
      <c r="A1783" s="13">
        <v>465</v>
      </c>
      <c r="B1783" s="22" t="s">
        <v>4966</v>
      </c>
      <c r="C1783" s="17">
        <v>12</v>
      </c>
      <c r="D1783" s="1" t="s">
        <v>785</v>
      </c>
      <c r="E1783" s="1" t="s">
        <v>4181</v>
      </c>
      <c r="F1783" s="1" t="s">
        <v>4182</v>
      </c>
      <c r="G1783" s="1" t="s">
        <v>4437</v>
      </c>
      <c r="H1783" s="1">
        <v>11.3</v>
      </c>
      <c r="I1783" s="1">
        <v>11.8</v>
      </c>
      <c r="J1783" s="1" t="s">
        <v>3190</v>
      </c>
      <c r="K1783" s="1" t="s">
        <v>4982</v>
      </c>
      <c r="L1783" s="1">
        <v>0</v>
      </c>
      <c r="M1783" s="1">
        <v>3</v>
      </c>
      <c r="N1783" s="1">
        <v>2</v>
      </c>
      <c r="O1783" s="1">
        <v>13</v>
      </c>
      <c r="P1783" s="1">
        <v>59</v>
      </c>
      <c r="Q1783" s="16">
        <v>266.81131904069764</v>
      </c>
      <c r="R1783" s="21">
        <v>0.34588904482120136</v>
      </c>
      <c r="S1783" s="21">
        <v>29.014088543680096</v>
      </c>
      <c r="T1783" s="21">
        <v>28.668199498858893</v>
      </c>
      <c r="U1783" s="21">
        <v>1.941244938977903E-2</v>
      </c>
      <c r="V1783" s="21">
        <v>2.7018450346935361</v>
      </c>
      <c r="W1783" s="21">
        <v>2.6824325853037569</v>
      </c>
      <c r="X1783" s="13" t="s">
        <v>22</v>
      </c>
      <c r="Y17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3" s="1">
        <v>41.458034209399997</v>
      </c>
      <c r="AA1783" s="1">
        <v>-81.780851197100006</v>
      </c>
      <c r="AB1783" s="1">
        <v>41.4608818763</v>
      </c>
      <c r="AC1783" s="1">
        <v>-81.771969685000002</v>
      </c>
    </row>
    <row r="1784" spans="1:29" x14ac:dyDescent="0.25">
      <c r="A1784" s="13">
        <v>466</v>
      </c>
      <c r="B1784" s="22" t="s">
        <v>4966</v>
      </c>
      <c r="C1784" s="17">
        <v>12</v>
      </c>
      <c r="D1784" s="1" t="s">
        <v>785</v>
      </c>
      <c r="E1784" s="1" t="s">
        <v>4211</v>
      </c>
      <c r="F1784" s="1" t="s">
        <v>4212</v>
      </c>
      <c r="G1784" s="1" t="s">
        <v>4445</v>
      </c>
      <c r="H1784" s="1">
        <v>0.8</v>
      </c>
      <c r="I1784" s="1">
        <v>1.3</v>
      </c>
      <c r="J1784" s="1" t="s">
        <v>3190</v>
      </c>
      <c r="K1784" s="1" t="s">
        <v>4982</v>
      </c>
      <c r="L1784" s="1">
        <v>1</v>
      </c>
      <c r="M1784" s="1">
        <v>1</v>
      </c>
      <c r="N1784" s="1">
        <v>3</v>
      </c>
      <c r="O1784" s="1">
        <v>8</v>
      </c>
      <c r="P1784" s="1">
        <v>40</v>
      </c>
      <c r="Q1784" s="16">
        <v>186.49400436046511</v>
      </c>
      <c r="R1784" s="21">
        <v>0.61554593481592867</v>
      </c>
      <c r="S1784" s="21">
        <v>20.584354223388587</v>
      </c>
      <c r="T1784" s="21">
        <v>19.96880828857266</v>
      </c>
      <c r="U1784" s="21">
        <v>3.4497977732066712E-2</v>
      </c>
      <c r="V1784" s="21">
        <v>2.6978703051388782</v>
      </c>
      <c r="W1784" s="21">
        <v>2.6633723274068113</v>
      </c>
      <c r="X1784" s="13" t="s">
        <v>22</v>
      </c>
      <c r="Y17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4" s="1">
        <v>41.499382278100001</v>
      </c>
      <c r="AA1784" s="1">
        <v>-81.671818780400002</v>
      </c>
      <c r="AB1784" s="1">
        <v>41.500458883299999</v>
      </c>
      <c r="AC1784" s="1">
        <v>-81.662286050000006</v>
      </c>
    </row>
    <row r="1785" spans="1:29" x14ac:dyDescent="0.25">
      <c r="A1785" s="13">
        <v>467</v>
      </c>
      <c r="B1785" s="22" t="s">
        <v>4966</v>
      </c>
      <c r="C1785" s="17">
        <v>12</v>
      </c>
      <c r="D1785" s="1" t="s">
        <v>785</v>
      </c>
      <c r="E1785" s="1" t="s">
        <v>4211</v>
      </c>
      <c r="F1785" s="1" t="s">
        <v>4212</v>
      </c>
      <c r="G1785" s="1" t="s">
        <v>4445</v>
      </c>
      <c r="H1785" s="1">
        <v>3.4</v>
      </c>
      <c r="I1785" s="1">
        <v>3.9</v>
      </c>
      <c r="J1785" s="1" t="s">
        <v>3190</v>
      </c>
      <c r="K1785" s="1" t="s">
        <v>4982</v>
      </c>
      <c r="L1785" s="1">
        <v>0</v>
      </c>
      <c r="M1785" s="1">
        <v>2</v>
      </c>
      <c r="N1785" s="1">
        <v>5</v>
      </c>
      <c r="O1785" s="1">
        <v>6</v>
      </c>
      <c r="P1785" s="1">
        <v>18</v>
      </c>
      <c r="Q1785" s="16">
        <v>168.71275436046511</v>
      </c>
      <c r="R1785" s="21">
        <v>0.61554593481592867</v>
      </c>
      <c r="S1785" s="21">
        <v>12.047547156124352</v>
      </c>
      <c r="T1785" s="21">
        <v>11.432001221308424</v>
      </c>
      <c r="U1785" s="21">
        <v>3.4497977732066712E-2</v>
      </c>
      <c r="V1785" s="21">
        <v>2.6978703051388782</v>
      </c>
      <c r="W1785" s="21">
        <v>2.6633723274068113</v>
      </c>
      <c r="X1785" s="13" t="s">
        <v>22</v>
      </c>
      <c r="Y17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5" s="1">
        <v>41.501067085199999</v>
      </c>
      <c r="AA1785" s="1">
        <v>-81.621980653600005</v>
      </c>
      <c r="AB1785" s="1">
        <v>41.500939791</v>
      </c>
      <c r="AC1785" s="1">
        <v>-81.612325836699995</v>
      </c>
    </row>
    <row r="1786" spans="1:29" x14ac:dyDescent="0.25">
      <c r="A1786" s="13">
        <v>468</v>
      </c>
      <c r="B1786" s="22" t="s">
        <v>4966</v>
      </c>
      <c r="C1786" s="17">
        <v>8</v>
      </c>
      <c r="D1786" s="1" t="s">
        <v>787</v>
      </c>
      <c r="E1786" s="1" t="s">
        <v>4335</v>
      </c>
      <c r="F1786" s="1" t="s">
        <v>4336</v>
      </c>
      <c r="G1786" s="1" t="s">
        <v>3762</v>
      </c>
      <c r="H1786" s="1">
        <v>14.2</v>
      </c>
      <c r="I1786" s="1">
        <v>14.7</v>
      </c>
      <c r="J1786" s="1" t="s">
        <v>3190</v>
      </c>
      <c r="K1786" s="1" t="s">
        <v>4982</v>
      </c>
      <c r="L1786" s="1">
        <v>0</v>
      </c>
      <c r="M1786" s="1">
        <v>2</v>
      </c>
      <c r="N1786" s="1">
        <v>9</v>
      </c>
      <c r="O1786" s="1">
        <v>5</v>
      </c>
      <c r="P1786" s="1">
        <v>29</v>
      </c>
      <c r="Q1786" s="16">
        <v>201.46275436046511</v>
      </c>
      <c r="R1786" s="21">
        <v>0.42088112098832897</v>
      </c>
      <c r="S1786" s="21">
        <v>17.939512075756049</v>
      </c>
      <c r="T1786" s="21">
        <v>17.518630954767719</v>
      </c>
      <c r="U1786" s="21">
        <v>2.3394429526548539E-2</v>
      </c>
      <c r="V1786" s="21">
        <v>2.6975996844361143</v>
      </c>
      <c r="W1786" s="21">
        <v>2.6742052549095656</v>
      </c>
      <c r="X1786" s="13" t="s">
        <v>22</v>
      </c>
      <c r="Y17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6" s="1">
        <v>39.2364436075</v>
      </c>
      <c r="AA1786" s="1">
        <v>-84.350251558699995</v>
      </c>
      <c r="AB1786" s="1">
        <v>39.243204909200003</v>
      </c>
      <c r="AC1786" s="1">
        <v>-84.346987911900001</v>
      </c>
    </row>
    <row r="1787" spans="1:29" x14ac:dyDescent="0.25">
      <c r="A1787" s="13">
        <v>200</v>
      </c>
      <c r="B1787" s="22" t="s">
        <v>3201</v>
      </c>
      <c r="C1787" s="17">
        <v>6</v>
      </c>
      <c r="D1787" s="1" t="s">
        <v>799</v>
      </c>
      <c r="E1787" s="1" t="s">
        <v>2046</v>
      </c>
      <c r="F1787" s="1" t="s">
        <v>3244</v>
      </c>
      <c r="G1787" s="1" t="s">
        <v>1540</v>
      </c>
      <c r="H1787" s="21">
        <v>4.4560000000055879</v>
      </c>
      <c r="I1787" s="21">
        <v>0</v>
      </c>
      <c r="J1787" s="1" t="s">
        <v>258</v>
      </c>
      <c r="K1787" s="1" t="s">
        <v>259</v>
      </c>
      <c r="L1787" s="1">
        <v>1</v>
      </c>
      <c r="M1787" s="1">
        <v>2</v>
      </c>
      <c r="N1787" s="1">
        <v>4</v>
      </c>
      <c r="O1787" s="1">
        <v>8</v>
      </c>
      <c r="P1787" s="1">
        <v>23</v>
      </c>
      <c r="Q1787" s="16">
        <v>221.71756904069767</v>
      </c>
      <c r="R1787" s="21">
        <v>9.0394161209645034</v>
      </c>
      <c r="S1787" s="21">
        <v>7.5280464598744095</v>
      </c>
      <c r="T1787" s="21">
        <v>-1.511369661090094</v>
      </c>
      <c r="U1787" s="21">
        <v>0.63088048376849815</v>
      </c>
      <c r="V1787" s="21">
        <v>2.6973615131427424</v>
      </c>
      <c r="W1787" s="21">
        <v>2.0664810293742444</v>
      </c>
      <c r="X1787" s="13" t="s">
        <v>22</v>
      </c>
      <c r="Y17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7" s="1">
        <v>40.200445999999999</v>
      </c>
      <c r="AA1787" s="1">
        <v>-83.029032999999998</v>
      </c>
      <c r="AB1787" s="1">
        <v>0</v>
      </c>
      <c r="AC1787" s="1">
        <v>0</v>
      </c>
    </row>
    <row r="1788" spans="1:29" x14ac:dyDescent="0.25">
      <c r="A1788" s="13">
        <v>469</v>
      </c>
      <c r="B1788" s="22" t="s">
        <v>4966</v>
      </c>
      <c r="C1788" s="17">
        <v>12</v>
      </c>
      <c r="D1788" s="1" t="s">
        <v>785</v>
      </c>
      <c r="E1788" s="1" t="s">
        <v>4337</v>
      </c>
      <c r="F1788" s="1" t="s">
        <v>4338</v>
      </c>
      <c r="G1788" s="1" t="s">
        <v>4481</v>
      </c>
      <c r="H1788" s="1">
        <v>0</v>
      </c>
      <c r="I1788" s="1">
        <v>0.5</v>
      </c>
      <c r="J1788" s="1" t="s">
        <v>3190</v>
      </c>
      <c r="K1788" s="1" t="s">
        <v>4982</v>
      </c>
      <c r="L1788" s="1">
        <v>0</v>
      </c>
      <c r="M1788" s="1">
        <v>1</v>
      </c>
      <c r="N1788" s="1">
        <v>2</v>
      </c>
      <c r="O1788" s="1">
        <v>11</v>
      </c>
      <c r="P1788" s="1">
        <v>80</v>
      </c>
      <c r="Q1788" s="16">
        <v>187.58293968023256</v>
      </c>
      <c r="R1788" s="21">
        <v>0.46464324105160576</v>
      </c>
      <c r="S1788" s="21">
        <v>36.403476536144829</v>
      </c>
      <c r="T1788" s="21">
        <v>35.938833295093225</v>
      </c>
      <c r="U1788" s="21">
        <v>2.594364898605156E-2</v>
      </c>
      <c r="V1788" s="21">
        <v>2.695284249435308</v>
      </c>
      <c r="W1788" s="21">
        <v>2.6693406004492566</v>
      </c>
      <c r="X1788" s="13" t="s">
        <v>22</v>
      </c>
      <c r="Y17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8" s="1">
        <v>41.418472408200003</v>
      </c>
      <c r="AA1788" s="1">
        <v>-81.757787039299998</v>
      </c>
      <c r="AB1788" s="1">
        <v>41.425299837499999</v>
      </c>
      <c r="AC1788" s="1">
        <v>-81.760938160400002</v>
      </c>
    </row>
    <row r="1789" spans="1:29" x14ac:dyDescent="0.25">
      <c r="A1789" s="13">
        <v>201</v>
      </c>
      <c r="B1789" s="22" t="s">
        <v>3201</v>
      </c>
      <c r="C1789" s="17">
        <v>8</v>
      </c>
      <c r="D1789" s="1" t="s">
        <v>806</v>
      </c>
      <c r="E1789" s="1" t="s">
        <v>2047</v>
      </c>
      <c r="F1789" s="1" t="s">
        <v>5376</v>
      </c>
      <c r="G1789" s="1" t="s">
        <v>1541</v>
      </c>
      <c r="H1789" s="21">
        <v>0.48699999999371357</v>
      </c>
      <c r="I1789" s="21">
        <v>0</v>
      </c>
      <c r="J1789" s="1" t="s">
        <v>258</v>
      </c>
      <c r="K1789" s="1" t="s">
        <v>259</v>
      </c>
      <c r="L1789" s="1">
        <v>2</v>
      </c>
      <c r="M1789" s="1">
        <v>1</v>
      </c>
      <c r="N1789" s="1">
        <v>10</v>
      </c>
      <c r="O1789" s="1">
        <v>3</v>
      </c>
      <c r="P1789" s="1">
        <v>13</v>
      </c>
      <c r="Q1789" s="16">
        <v>228.81131904069767</v>
      </c>
      <c r="R1789" s="21">
        <v>5.3936366674376375</v>
      </c>
      <c r="S1789" s="21">
        <v>5.8239126047843204</v>
      </c>
      <c r="T1789" s="21">
        <v>0.4302759373466829</v>
      </c>
      <c r="U1789" s="21">
        <v>0.37643361744712944</v>
      </c>
      <c r="V1789" s="21">
        <v>2.6947534826512043</v>
      </c>
      <c r="W1789" s="21">
        <v>2.3183198652040748</v>
      </c>
      <c r="X1789" s="13" t="s">
        <v>22</v>
      </c>
      <c r="Y17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89" s="1">
        <v>39.524391999999999</v>
      </c>
      <c r="AA1789" s="1">
        <v>-84.325049000000007</v>
      </c>
      <c r="AB1789" s="1">
        <v>0</v>
      </c>
      <c r="AC1789" s="1">
        <v>0</v>
      </c>
    </row>
    <row r="1790" spans="1:29" x14ac:dyDescent="0.25">
      <c r="A1790" s="13">
        <v>470</v>
      </c>
      <c r="B1790" s="22" t="s">
        <v>4966</v>
      </c>
      <c r="C1790" s="17">
        <v>7</v>
      </c>
      <c r="D1790" s="1" t="s">
        <v>3196</v>
      </c>
      <c r="E1790" s="1" t="s">
        <v>4339</v>
      </c>
      <c r="F1790" s="1" t="s">
        <v>4340</v>
      </c>
      <c r="G1790" s="1" t="s">
        <v>4482</v>
      </c>
      <c r="H1790" s="1">
        <v>8.6999999999999993</v>
      </c>
      <c r="I1790" s="1">
        <v>9.1999999999999993</v>
      </c>
      <c r="J1790" s="1" t="s">
        <v>3190</v>
      </c>
      <c r="K1790" s="1" t="s">
        <v>4982</v>
      </c>
      <c r="L1790" s="1">
        <v>0</v>
      </c>
      <c r="M1790" s="1">
        <v>0</v>
      </c>
      <c r="N1790" s="1">
        <v>8</v>
      </c>
      <c r="O1790" s="1">
        <v>9</v>
      </c>
      <c r="P1790" s="1">
        <v>24</v>
      </c>
      <c r="Q1790" s="16">
        <v>116.3125</v>
      </c>
      <c r="R1790" s="21">
        <v>0.36811551517262409</v>
      </c>
      <c r="S1790" s="21">
        <v>16.061872460086324</v>
      </c>
      <c r="T1790" s="21">
        <v>15.6937569449137</v>
      </c>
      <c r="U1790" s="21">
        <v>2.0656736174538896E-2</v>
      </c>
      <c r="V1790" s="21">
        <v>2.6902454628249282</v>
      </c>
      <c r="W1790" s="21">
        <v>2.6695887266503893</v>
      </c>
      <c r="X1790" s="13" t="s">
        <v>22</v>
      </c>
      <c r="Y17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0" s="1">
        <v>39.792327530999998</v>
      </c>
      <c r="AA1790" s="1">
        <v>-84.2538183769</v>
      </c>
      <c r="AB1790" s="1">
        <v>39.799250377699998</v>
      </c>
      <c r="AC1790" s="1">
        <v>-84.254636214800001</v>
      </c>
    </row>
    <row r="1791" spans="1:29" x14ac:dyDescent="0.25">
      <c r="A1791" s="13">
        <v>471</v>
      </c>
      <c r="B1791" s="22" t="s">
        <v>4966</v>
      </c>
      <c r="C1791" s="17">
        <v>12</v>
      </c>
      <c r="D1791" s="1" t="s">
        <v>785</v>
      </c>
      <c r="E1791" s="1" t="s">
        <v>3556</v>
      </c>
      <c r="F1791" s="1" t="s">
        <v>4142</v>
      </c>
      <c r="G1791" s="1" t="s">
        <v>3797</v>
      </c>
      <c r="H1791" s="1">
        <v>12.6</v>
      </c>
      <c r="I1791" s="1">
        <v>13.1</v>
      </c>
      <c r="J1791" s="1" t="s">
        <v>3190</v>
      </c>
      <c r="K1791" s="1" t="s">
        <v>4982</v>
      </c>
      <c r="L1791" s="1">
        <v>0</v>
      </c>
      <c r="M1791" s="1">
        <v>1</v>
      </c>
      <c r="N1791" s="1">
        <v>5</v>
      </c>
      <c r="O1791" s="1">
        <v>8</v>
      </c>
      <c r="P1791" s="1">
        <v>86</v>
      </c>
      <c r="Q1791" s="16">
        <v>199.91106468023256</v>
      </c>
      <c r="R1791" s="21">
        <v>0.53406962455544404</v>
      </c>
      <c r="S1791" s="21">
        <v>38.113735675235432</v>
      </c>
      <c r="T1791" s="21">
        <v>37.57966605067999</v>
      </c>
      <c r="U1791" s="21">
        <v>2.9942040863677039E-2</v>
      </c>
      <c r="V1791" s="21">
        <v>2.6861624196792584</v>
      </c>
      <c r="W1791" s="21">
        <v>2.6562203788155814</v>
      </c>
      <c r="X1791" s="13" t="s">
        <v>22</v>
      </c>
      <c r="Y17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1" s="1">
        <v>41.520075633700003</v>
      </c>
      <c r="AA1791" s="1">
        <v>-81.461221342100004</v>
      </c>
      <c r="AB1791" s="1">
        <v>41.520099366700002</v>
      </c>
      <c r="AC1791" s="1">
        <v>-81.451573815900005</v>
      </c>
    </row>
    <row r="1792" spans="1:29" x14ac:dyDescent="0.25">
      <c r="A1792" s="13">
        <v>472</v>
      </c>
      <c r="B1792" s="22" t="s">
        <v>4966</v>
      </c>
      <c r="C1792" s="17">
        <v>12</v>
      </c>
      <c r="D1792" s="1" t="s">
        <v>785</v>
      </c>
      <c r="E1792" s="1" t="s">
        <v>3556</v>
      </c>
      <c r="F1792" s="1" t="s">
        <v>4142</v>
      </c>
      <c r="G1792" s="1" t="s">
        <v>3797</v>
      </c>
      <c r="H1792" s="1">
        <v>11.5</v>
      </c>
      <c r="I1792" s="1">
        <v>12</v>
      </c>
      <c r="J1792" s="1" t="s">
        <v>3190</v>
      </c>
      <c r="K1792" s="1" t="s">
        <v>4982</v>
      </c>
      <c r="L1792" s="1">
        <v>0</v>
      </c>
      <c r="M1792" s="1">
        <v>1</v>
      </c>
      <c r="N1792" s="1">
        <v>6</v>
      </c>
      <c r="O1792" s="1">
        <v>7</v>
      </c>
      <c r="P1792" s="1">
        <v>32</v>
      </c>
      <c r="Q1792" s="16">
        <v>148.02043968023256</v>
      </c>
      <c r="R1792" s="21">
        <v>0.53406962455544404</v>
      </c>
      <c r="S1792" s="21">
        <v>17.542078381308038</v>
      </c>
      <c r="T1792" s="21">
        <v>17.008008756752595</v>
      </c>
      <c r="U1792" s="21">
        <v>2.9942040863677039E-2</v>
      </c>
      <c r="V1792" s="21">
        <v>2.6861624196792584</v>
      </c>
      <c r="W1792" s="21">
        <v>2.6562203788155814</v>
      </c>
      <c r="X1792" s="13" t="s">
        <v>22</v>
      </c>
      <c r="Y17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2" s="1">
        <v>41.519961713000001</v>
      </c>
      <c r="AA1792" s="1">
        <v>-81.482407238500002</v>
      </c>
      <c r="AB1792" s="1">
        <v>41.520028460900001</v>
      </c>
      <c r="AC1792" s="1">
        <v>-81.472786435399996</v>
      </c>
    </row>
    <row r="1793" spans="1:29" x14ac:dyDescent="0.25">
      <c r="A1793" s="13">
        <v>473</v>
      </c>
      <c r="B1793" s="22" t="s">
        <v>4966</v>
      </c>
      <c r="C1793" s="17">
        <v>12</v>
      </c>
      <c r="D1793" s="1" t="s">
        <v>785</v>
      </c>
      <c r="E1793" s="1" t="s">
        <v>3556</v>
      </c>
      <c r="F1793" s="1" t="s">
        <v>4142</v>
      </c>
      <c r="G1793" s="1" t="s">
        <v>3797</v>
      </c>
      <c r="H1793" s="1">
        <v>10.6</v>
      </c>
      <c r="I1793" s="1">
        <v>11.1</v>
      </c>
      <c r="J1793" s="1" t="s">
        <v>3190</v>
      </c>
      <c r="K1793" s="1" t="s">
        <v>4982</v>
      </c>
      <c r="L1793" s="1">
        <v>0</v>
      </c>
      <c r="M1793" s="1">
        <v>1</v>
      </c>
      <c r="N1793" s="1">
        <v>8</v>
      </c>
      <c r="O1793" s="1">
        <v>5</v>
      </c>
      <c r="P1793" s="1">
        <v>10</v>
      </c>
      <c r="Q1793" s="16">
        <v>130.23918968023256</v>
      </c>
      <c r="R1793" s="21">
        <v>0.53406962455544404</v>
      </c>
      <c r="S1793" s="21">
        <v>9.1610328171153945</v>
      </c>
      <c r="T1793" s="21">
        <v>8.6269631925599501</v>
      </c>
      <c r="U1793" s="21">
        <v>2.9942040863677039E-2</v>
      </c>
      <c r="V1793" s="21">
        <v>2.6861624196792584</v>
      </c>
      <c r="W1793" s="21">
        <v>2.6562203788155814</v>
      </c>
      <c r="X1793" s="13" t="s">
        <v>22</v>
      </c>
      <c r="Y17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3" s="1">
        <v>41.519836411900002</v>
      </c>
      <c r="AA1793" s="1">
        <v>-81.499752533399999</v>
      </c>
      <c r="AB1793" s="1">
        <v>41.519908755899998</v>
      </c>
      <c r="AC1793" s="1">
        <v>-81.490114171900004</v>
      </c>
    </row>
    <row r="1794" spans="1:29" x14ac:dyDescent="0.25">
      <c r="A1794" s="13">
        <v>202</v>
      </c>
      <c r="B1794" s="22" t="s">
        <v>3201</v>
      </c>
      <c r="C1794" s="17">
        <v>7</v>
      </c>
      <c r="D1794" s="1" t="s">
        <v>3196</v>
      </c>
      <c r="E1794" s="1" t="s">
        <v>2048</v>
      </c>
      <c r="F1794" s="1" t="s">
        <v>5343</v>
      </c>
      <c r="G1794" s="1" t="s">
        <v>1542</v>
      </c>
      <c r="H1794" s="21">
        <v>2.2989999999990687</v>
      </c>
      <c r="I1794" s="21">
        <v>0</v>
      </c>
      <c r="J1794" s="1" t="s">
        <v>258</v>
      </c>
      <c r="K1794" s="1" t="s">
        <v>259</v>
      </c>
      <c r="L1794" s="1">
        <v>0</v>
      </c>
      <c r="M1794" s="1">
        <v>1</v>
      </c>
      <c r="N1794" s="1">
        <v>9</v>
      </c>
      <c r="O1794" s="1">
        <v>7</v>
      </c>
      <c r="P1794" s="1">
        <v>23</v>
      </c>
      <c r="Q1794" s="16">
        <v>158.66106468023256</v>
      </c>
      <c r="R1794" s="21">
        <v>4.2955577453137712</v>
      </c>
      <c r="S1794" s="21">
        <v>7.8413702935499145</v>
      </c>
      <c r="T1794" s="21">
        <v>3.5458125482361433</v>
      </c>
      <c r="U1794" s="21">
        <v>0.2997963045571041</v>
      </c>
      <c r="V1794" s="21">
        <v>2.6852552283875326</v>
      </c>
      <c r="W1794" s="21">
        <v>2.3854589238304285</v>
      </c>
      <c r="X1794" s="13" t="s">
        <v>22</v>
      </c>
      <c r="Y17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4" s="1">
        <v>39.799872999999998</v>
      </c>
      <c r="AA1794" s="1">
        <v>-84.253179000000003</v>
      </c>
      <c r="AB1794" s="1">
        <v>0</v>
      </c>
      <c r="AC1794" s="1">
        <v>0</v>
      </c>
    </row>
    <row r="1795" spans="1:29" x14ac:dyDescent="0.25">
      <c r="A1795" s="13">
        <v>474</v>
      </c>
      <c r="B1795" s="22" t="s">
        <v>4966</v>
      </c>
      <c r="C1795" s="17">
        <v>12</v>
      </c>
      <c r="D1795" s="1" t="s">
        <v>785</v>
      </c>
      <c r="E1795" s="1" t="s">
        <v>4218</v>
      </c>
      <c r="F1795" s="1" t="s">
        <v>4219</v>
      </c>
      <c r="G1795" s="1" t="s">
        <v>4448</v>
      </c>
      <c r="H1795" s="1">
        <v>0.9</v>
      </c>
      <c r="I1795" s="1">
        <v>1.4</v>
      </c>
      <c r="J1795" s="1" t="s">
        <v>3190</v>
      </c>
      <c r="K1795" s="1" t="s">
        <v>4982</v>
      </c>
      <c r="L1795" s="1">
        <v>0</v>
      </c>
      <c r="M1795" s="1">
        <v>3</v>
      </c>
      <c r="N1795" s="1">
        <v>2</v>
      </c>
      <c r="O1795" s="1">
        <v>9</v>
      </c>
      <c r="P1795" s="1">
        <v>32</v>
      </c>
      <c r="Q1795" s="16">
        <v>222.06131904069767</v>
      </c>
      <c r="R1795" s="21">
        <v>0.5262397205485323</v>
      </c>
      <c r="S1795" s="21">
        <v>17.777863643953012</v>
      </c>
      <c r="T1795" s="21">
        <v>17.25162392340448</v>
      </c>
      <c r="U1795" s="21">
        <v>2.9504128170124298E-2</v>
      </c>
      <c r="V1795" s="21">
        <v>2.6840533684599426</v>
      </c>
      <c r="W1795" s="21">
        <v>2.6545492402898181</v>
      </c>
      <c r="X1795" s="13" t="s">
        <v>22</v>
      </c>
      <c r="Y17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5" s="1">
        <v>41.554436476299998</v>
      </c>
      <c r="AA1795" s="1">
        <v>-81.575440509900005</v>
      </c>
      <c r="AB1795" s="1">
        <v>41.561658262199998</v>
      </c>
      <c r="AC1795" s="1">
        <v>-81.575530322600002</v>
      </c>
    </row>
    <row r="1796" spans="1:29" x14ac:dyDescent="0.25">
      <c r="A1796" s="13">
        <v>475</v>
      </c>
      <c r="B1796" s="22" t="s">
        <v>4966</v>
      </c>
      <c r="C1796" s="17">
        <v>2</v>
      </c>
      <c r="D1796" s="1" t="s">
        <v>786</v>
      </c>
      <c r="E1796" s="1" t="s">
        <v>4341</v>
      </c>
      <c r="F1796" s="1" t="s">
        <v>4342</v>
      </c>
      <c r="G1796" s="1" t="s">
        <v>4483</v>
      </c>
      <c r="H1796" s="1">
        <v>1.9</v>
      </c>
      <c r="I1796" s="1">
        <v>2.4</v>
      </c>
      <c r="J1796" s="1" t="s">
        <v>3190</v>
      </c>
      <c r="K1796" s="1" t="s">
        <v>4982</v>
      </c>
      <c r="L1796" s="1">
        <v>0</v>
      </c>
      <c r="M1796" s="1">
        <v>3</v>
      </c>
      <c r="N1796" s="1">
        <v>5</v>
      </c>
      <c r="O1796" s="1">
        <v>6</v>
      </c>
      <c r="P1796" s="1">
        <v>49</v>
      </c>
      <c r="Q1796" s="16">
        <v>245.38944404069767</v>
      </c>
      <c r="R1796" s="21">
        <v>0.50998653394693483</v>
      </c>
      <c r="S1796" s="21">
        <v>23.009026078220288</v>
      </c>
      <c r="T1796" s="21">
        <v>22.499039544273352</v>
      </c>
      <c r="U1796" s="21">
        <v>2.8618176764683881E-2</v>
      </c>
      <c r="V1796" s="21">
        <v>2.6839149629499466</v>
      </c>
      <c r="W1796" s="21">
        <v>2.6552967861852625</v>
      </c>
      <c r="X1796" s="13" t="s">
        <v>22</v>
      </c>
      <c r="Y17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6" s="1">
        <v>41.679473299100003</v>
      </c>
      <c r="AA1796" s="1">
        <v>-83.604972442600001</v>
      </c>
      <c r="AB1796" s="1">
        <v>41.686446673900001</v>
      </c>
      <c r="AC1796" s="1">
        <v>-83.603745655699996</v>
      </c>
    </row>
    <row r="1797" spans="1:29" x14ac:dyDescent="0.25">
      <c r="A1797" s="13">
        <v>203</v>
      </c>
      <c r="B1797" s="22" t="s">
        <v>3201</v>
      </c>
      <c r="C1797" s="17">
        <v>4</v>
      </c>
      <c r="D1797" s="1" t="s">
        <v>801</v>
      </c>
      <c r="E1797" s="1" t="s">
        <v>2049</v>
      </c>
      <c r="F1797" s="1" t="s">
        <v>5326</v>
      </c>
      <c r="G1797" s="1" t="s">
        <v>1543</v>
      </c>
      <c r="H1797" s="21">
        <v>6.8010000000067521</v>
      </c>
      <c r="I1797" s="21">
        <v>0</v>
      </c>
      <c r="J1797" s="1" t="s">
        <v>258</v>
      </c>
      <c r="K1797" s="1" t="s">
        <v>259</v>
      </c>
      <c r="L1797" s="1">
        <v>0</v>
      </c>
      <c r="M1797" s="1">
        <v>0</v>
      </c>
      <c r="N1797" s="1">
        <v>7</v>
      </c>
      <c r="O1797" s="1">
        <v>8</v>
      </c>
      <c r="P1797" s="1">
        <v>71</v>
      </c>
      <c r="Q1797" s="16">
        <v>152.328125</v>
      </c>
      <c r="R1797" s="21">
        <v>7.7718911975474407</v>
      </c>
      <c r="S1797" s="21">
        <v>17.22831317464442</v>
      </c>
      <c r="T1797" s="21">
        <v>9.45642197709698</v>
      </c>
      <c r="U1797" s="21">
        <v>0.54241716642885307</v>
      </c>
      <c r="V1797" s="21">
        <v>2.678879119359395</v>
      </c>
      <c r="W1797" s="21">
        <v>2.1364619529305422</v>
      </c>
      <c r="X1797" s="13" t="s">
        <v>22</v>
      </c>
      <c r="Y17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7" s="1">
        <v>41.083424000000001</v>
      </c>
      <c r="AA1797" s="1">
        <v>-80.732328999999993</v>
      </c>
      <c r="AB1797" s="1">
        <v>0</v>
      </c>
      <c r="AC1797" s="1">
        <v>0</v>
      </c>
    </row>
    <row r="1798" spans="1:29" x14ac:dyDescent="0.25">
      <c r="A1798" s="13">
        <v>476</v>
      </c>
      <c r="B1798" s="22" t="s">
        <v>4966</v>
      </c>
      <c r="C1798" s="17">
        <v>8</v>
      </c>
      <c r="D1798" s="1" t="s">
        <v>787</v>
      </c>
      <c r="E1798" s="1" t="s">
        <v>4335</v>
      </c>
      <c r="F1798" s="1" t="s">
        <v>4336</v>
      </c>
      <c r="G1798" s="1" t="s">
        <v>3762</v>
      </c>
      <c r="H1798" s="1">
        <v>6.2</v>
      </c>
      <c r="I1798" s="1">
        <v>6.7</v>
      </c>
      <c r="J1798" s="1" t="s">
        <v>3190</v>
      </c>
      <c r="K1798" s="1" t="s">
        <v>4982</v>
      </c>
      <c r="L1798" s="1">
        <v>0</v>
      </c>
      <c r="M1798" s="1">
        <v>2</v>
      </c>
      <c r="N1798" s="1">
        <v>11</v>
      </c>
      <c r="O1798" s="1">
        <v>4</v>
      </c>
      <c r="P1798" s="1">
        <v>42</v>
      </c>
      <c r="Q1798" s="16">
        <v>223.11900436046511</v>
      </c>
      <c r="R1798" s="21">
        <v>0.35451120884355863</v>
      </c>
      <c r="S1798" s="21">
        <v>24.217120463671638</v>
      </c>
      <c r="T1798" s="21">
        <v>23.862609254828079</v>
      </c>
      <c r="U1798" s="21">
        <v>1.9895159610840783E-2</v>
      </c>
      <c r="V1798" s="21">
        <v>2.6783790640519074</v>
      </c>
      <c r="W1798" s="21">
        <v>2.6584839044410664</v>
      </c>
      <c r="X1798" s="13" t="s">
        <v>22</v>
      </c>
      <c r="Y17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8" s="1">
        <v>39.164431940599997</v>
      </c>
      <c r="AA1798" s="1">
        <v>-84.454256799099994</v>
      </c>
      <c r="AB1798" s="1">
        <v>39.1699218965</v>
      </c>
      <c r="AC1798" s="1">
        <v>-84.449258747100004</v>
      </c>
    </row>
    <row r="1799" spans="1:29" x14ac:dyDescent="0.25">
      <c r="A1799" s="13">
        <v>477</v>
      </c>
      <c r="B1799" s="22" t="s">
        <v>4966</v>
      </c>
      <c r="C1799" s="17">
        <v>8</v>
      </c>
      <c r="D1799" s="1" t="s">
        <v>787</v>
      </c>
      <c r="E1799" s="1" t="s">
        <v>4335</v>
      </c>
      <c r="F1799" s="1" t="s">
        <v>4336</v>
      </c>
      <c r="G1799" s="1" t="s">
        <v>3762</v>
      </c>
      <c r="H1799" s="1">
        <v>7.9</v>
      </c>
      <c r="I1799" s="1">
        <v>8.4</v>
      </c>
      <c r="J1799" s="1" t="s">
        <v>3190</v>
      </c>
      <c r="K1799" s="1" t="s">
        <v>4982</v>
      </c>
      <c r="L1799" s="1">
        <v>0</v>
      </c>
      <c r="M1799" s="1">
        <v>0</v>
      </c>
      <c r="N1799" s="1">
        <v>8</v>
      </c>
      <c r="O1799" s="1">
        <v>9</v>
      </c>
      <c r="P1799" s="1">
        <v>62</v>
      </c>
      <c r="Q1799" s="16">
        <v>154.3125</v>
      </c>
      <c r="R1799" s="21">
        <v>0.35451120884355863</v>
      </c>
      <c r="S1799" s="21">
        <v>32.419717872003609</v>
      </c>
      <c r="T1799" s="21">
        <v>32.065206663160048</v>
      </c>
      <c r="U1799" s="21">
        <v>1.9895159610840783E-2</v>
      </c>
      <c r="V1799" s="21">
        <v>2.6783790640519074</v>
      </c>
      <c r="W1799" s="21">
        <v>2.6584839044410664</v>
      </c>
      <c r="X1799" s="13" t="s">
        <v>22</v>
      </c>
      <c r="Y17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799" s="1">
        <v>39.180678365399999</v>
      </c>
      <c r="AA1799" s="1">
        <v>-84.432185477299996</v>
      </c>
      <c r="AB1799" s="1">
        <v>39.183961728299998</v>
      </c>
      <c r="AC1799" s="1">
        <v>-84.423949708400002</v>
      </c>
    </row>
    <row r="1800" spans="1:29" x14ac:dyDescent="0.25">
      <c r="A1800" s="13">
        <v>478</v>
      </c>
      <c r="B1800" s="22" t="s">
        <v>4966</v>
      </c>
      <c r="C1800" s="17">
        <v>8</v>
      </c>
      <c r="D1800" s="1" t="s">
        <v>787</v>
      </c>
      <c r="E1800" s="1" t="s">
        <v>4129</v>
      </c>
      <c r="F1800" s="1" t="s">
        <v>3985</v>
      </c>
      <c r="G1800" s="1" t="s">
        <v>3722</v>
      </c>
      <c r="H1800" s="1">
        <v>8.1999999999999993</v>
      </c>
      <c r="I1800" s="1">
        <v>8.6999999999999993</v>
      </c>
      <c r="J1800" s="1" t="s">
        <v>3190</v>
      </c>
      <c r="K1800" s="1" t="s">
        <v>4982</v>
      </c>
      <c r="L1800" s="1">
        <v>0</v>
      </c>
      <c r="M1800" s="1">
        <v>0</v>
      </c>
      <c r="N1800" s="1">
        <v>7</v>
      </c>
      <c r="O1800" s="1">
        <v>6</v>
      </c>
      <c r="P1800" s="1">
        <v>78</v>
      </c>
      <c r="Q1800" s="16">
        <v>150.453125</v>
      </c>
      <c r="R1800" s="21">
        <v>0.65448970951836061</v>
      </c>
      <c r="S1800" s="21">
        <v>33.070564083183193</v>
      </c>
      <c r="T1800" s="21">
        <v>32.416074373664834</v>
      </c>
      <c r="U1800" s="21">
        <v>3.6675076723373425E-2</v>
      </c>
      <c r="V1800" s="21">
        <v>2.6753915110315916</v>
      </c>
      <c r="W1800" s="21">
        <v>2.6387164343082183</v>
      </c>
      <c r="X1800" s="13" t="s">
        <v>22</v>
      </c>
      <c r="Y18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0" s="1">
        <v>39.195949924799997</v>
      </c>
      <c r="AA1800" s="1">
        <v>-84.545881669300002</v>
      </c>
      <c r="AB1800" s="1">
        <v>39.202971563399998</v>
      </c>
      <c r="AC1800" s="1">
        <v>-84.547674937500005</v>
      </c>
    </row>
    <row r="1801" spans="1:29" x14ac:dyDescent="0.25">
      <c r="A1801" s="13">
        <v>204</v>
      </c>
      <c r="B1801" s="22" t="s">
        <v>3201</v>
      </c>
      <c r="C1801" s="17">
        <v>4</v>
      </c>
      <c r="D1801" s="1" t="s">
        <v>800</v>
      </c>
      <c r="E1801" s="1" t="s">
        <v>2050</v>
      </c>
      <c r="F1801" s="1" t="s">
        <v>5377</v>
      </c>
      <c r="G1801" s="1" t="s">
        <v>1544</v>
      </c>
      <c r="H1801" s="21">
        <v>2.5409999999974389</v>
      </c>
      <c r="I1801" s="21">
        <v>0</v>
      </c>
      <c r="J1801" s="1" t="s">
        <v>258</v>
      </c>
      <c r="K1801" s="1" t="s">
        <v>259</v>
      </c>
      <c r="L1801" s="1">
        <v>1</v>
      </c>
      <c r="M1801" s="1">
        <v>2</v>
      </c>
      <c r="N1801" s="1">
        <v>4</v>
      </c>
      <c r="O1801" s="1">
        <v>8</v>
      </c>
      <c r="P1801" s="1">
        <v>40</v>
      </c>
      <c r="Q1801" s="16">
        <v>238.71756904069767</v>
      </c>
      <c r="R1801" s="21">
        <v>7.6527123500276364</v>
      </c>
      <c r="S1801" s="21">
        <v>11.020182401734209</v>
      </c>
      <c r="T1801" s="21">
        <v>3.3674700517065723</v>
      </c>
      <c r="U1801" s="21">
        <v>0.53409941581619047</v>
      </c>
      <c r="V1801" s="21">
        <v>2.6717026069736542</v>
      </c>
      <c r="W1801" s="21">
        <v>2.1376031911574636</v>
      </c>
      <c r="X1801" s="13" t="s">
        <v>22</v>
      </c>
      <c r="Y18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1" s="1">
        <v>40.811636999999997</v>
      </c>
      <c r="AA1801" s="1">
        <v>-81.447892999999993</v>
      </c>
      <c r="AB1801" s="1">
        <v>0</v>
      </c>
      <c r="AC1801" s="1">
        <v>0</v>
      </c>
    </row>
    <row r="1802" spans="1:29" x14ac:dyDescent="0.25">
      <c r="A1802" s="13">
        <v>99</v>
      </c>
      <c r="B1802" s="22" t="s">
        <v>4967</v>
      </c>
      <c r="C1802" s="17">
        <v>4</v>
      </c>
      <c r="D1802" s="1" t="s">
        <v>801</v>
      </c>
      <c r="E1802" s="1" t="s">
        <v>3249</v>
      </c>
      <c r="F1802" s="1" t="s">
        <v>4572</v>
      </c>
      <c r="G1802" s="1" t="s">
        <v>3756</v>
      </c>
      <c r="H1802" s="1">
        <v>15</v>
      </c>
      <c r="I1802" s="1">
        <v>15.5</v>
      </c>
      <c r="J1802" s="1" t="s">
        <v>3190</v>
      </c>
      <c r="K1802" s="1" t="s">
        <v>4975</v>
      </c>
      <c r="L1802" s="1">
        <v>0</v>
      </c>
      <c r="M1802" s="1">
        <v>0</v>
      </c>
      <c r="N1802" s="1">
        <v>4</v>
      </c>
      <c r="O1802" s="1">
        <v>5</v>
      </c>
      <c r="P1802" s="1">
        <v>33</v>
      </c>
      <c r="Q1802" s="16">
        <v>81.375</v>
      </c>
      <c r="R1802" s="21">
        <v>1.258954588464082</v>
      </c>
      <c r="S1802" s="21">
        <v>19.927991069651188</v>
      </c>
      <c r="T1802" s="21">
        <v>18.669036481187106</v>
      </c>
      <c r="U1802" s="21">
        <v>9.6462902562588757E-2</v>
      </c>
      <c r="V1802" s="21">
        <v>2.6710166070556687</v>
      </c>
      <c r="W1802" s="21">
        <v>2.5745537044930797</v>
      </c>
      <c r="X1802" s="13" t="s">
        <v>22</v>
      </c>
      <c r="Y18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2" s="1">
        <v>41.024625565100003</v>
      </c>
      <c r="AA1802" s="1">
        <v>-80.715959721600001</v>
      </c>
      <c r="AB1802" s="1">
        <v>41.024628691399997</v>
      </c>
      <c r="AC1802" s="1">
        <v>-80.706401176300005</v>
      </c>
    </row>
    <row r="1803" spans="1:29" x14ac:dyDescent="0.25">
      <c r="A1803" s="13">
        <v>205</v>
      </c>
      <c r="B1803" s="22" t="s">
        <v>3201</v>
      </c>
      <c r="C1803" s="17">
        <v>3</v>
      </c>
      <c r="D1803" s="1" t="s">
        <v>805</v>
      </c>
      <c r="E1803" s="1" t="s">
        <v>2051</v>
      </c>
      <c r="F1803" s="1" t="s">
        <v>3413</v>
      </c>
      <c r="G1803" s="1" t="s">
        <v>1545</v>
      </c>
      <c r="H1803" s="21">
        <v>25.836999999999534</v>
      </c>
      <c r="I1803" s="21">
        <v>0</v>
      </c>
      <c r="J1803" s="1" t="s">
        <v>258</v>
      </c>
      <c r="K1803" s="1" t="s">
        <v>259</v>
      </c>
      <c r="L1803" s="1">
        <v>0</v>
      </c>
      <c r="M1803" s="1">
        <v>0</v>
      </c>
      <c r="N1803" s="1">
        <v>8</v>
      </c>
      <c r="O1803" s="1">
        <v>7</v>
      </c>
      <c r="P1803" s="1">
        <v>28</v>
      </c>
      <c r="Q1803" s="16">
        <v>111.4375</v>
      </c>
      <c r="R1803" s="21">
        <v>7.7644200239652594</v>
      </c>
      <c r="S1803" s="21">
        <v>8.5955827214335905</v>
      </c>
      <c r="T1803" s="21">
        <v>0.83116269746833105</v>
      </c>
      <c r="U1803" s="21">
        <v>0.54189573699792859</v>
      </c>
      <c r="V1803" s="21">
        <v>2.669713944859172</v>
      </c>
      <c r="W1803" s="21">
        <v>2.1278182078612433</v>
      </c>
      <c r="X1803" s="13" t="s">
        <v>22</v>
      </c>
      <c r="Y18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3" s="1">
        <v>41.261007999999997</v>
      </c>
      <c r="AA1803" s="1">
        <v>-81.841155000000001</v>
      </c>
      <c r="AB1803" s="1">
        <v>0</v>
      </c>
      <c r="AC1803" s="1">
        <v>0</v>
      </c>
    </row>
    <row r="1804" spans="1:29" x14ac:dyDescent="0.25">
      <c r="A1804" s="13">
        <v>100</v>
      </c>
      <c r="B1804" s="22" t="s">
        <v>4967</v>
      </c>
      <c r="C1804" s="17">
        <v>8</v>
      </c>
      <c r="D1804" s="1" t="s">
        <v>787</v>
      </c>
      <c r="E1804" s="1" t="s">
        <v>4583</v>
      </c>
      <c r="F1804" s="1" t="s">
        <v>4584</v>
      </c>
      <c r="G1804" s="1" t="s">
        <v>3749</v>
      </c>
      <c r="H1804" s="1">
        <v>14</v>
      </c>
      <c r="I1804" s="1">
        <v>14.5</v>
      </c>
      <c r="J1804" s="1" t="s">
        <v>3190</v>
      </c>
      <c r="K1804" s="1" t="s">
        <v>4984</v>
      </c>
      <c r="L1804" s="1">
        <v>0</v>
      </c>
      <c r="M1804" s="1">
        <v>0</v>
      </c>
      <c r="N1804" s="1">
        <v>3</v>
      </c>
      <c r="O1804" s="1">
        <v>6</v>
      </c>
      <c r="P1804" s="1">
        <v>29</v>
      </c>
      <c r="Q1804" s="16">
        <v>75.265625</v>
      </c>
      <c r="R1804" s="21">
        <v>0.48405436275770353</v>
      </c>
      <c r="S1804" s="21">
        <v>15.691867420278282</v>
      </c>
      <c r="T1804" s="21">
        <v>15.207813057520578</v>
      </c>
      <c r="U1804" s="21">
        <v>3.4788185636253917E-2</v>
      </c>
      <c r="V1804" s="21">
        <v>2.6682144051838024</v>
      </c>
      <c r="W1804" s="21">
        <v>2.6334262195475486</v>
      </c>
      <c r="X1804" s="13" t="s">
        <v>22</v>
      </c>
      <c r="Y18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4" s="1">
        <v>39.2534212917</v>
      </c>
      <c r="AA1804" s="1">
        <v>-84.599176978700001</v>
      </c>
      <c r="AB1804" s="1">
        <v>0</v>
      </c>
      <c r="AC1804" s="1">
        <v>0</v>
      </c>
    </row>
    <row r="1805" spans="1:29" x14ac:dyDescent="0.25">
      <c r="A1805" s="13">
        <v>206</v>
      </c>
      <c r="B1805" s="22" t="s">
        <v>3201</v>
      </c>
      <c r="C1805" s="17">
        <v>3</v>
      </c>
      <c r="D1805" s="1" t="s">
        <v>1330</v>
      </c>
      <c r="E1805" s="1" t="s">
        <v>2052</v>
      </c>
      <c r="F1805" s="1" t="s">
        <v>5370</v>
      </c>
      <c r="G1805" s="1" t="s">
        <v>1546</v>
      </c>
      <c r="H1805" s="21">
        <v>2.0969999999942956</v>
      </c>
      <c r="I1805" s="21">
        <v>0</v>
      </c>
      <c r="J1805" s="1" t="s">
        <v>258</v>
      </c>
      <c r="K1805" s="1" t="s">
        <v>259</v>
      </c>
      <c r="L1805" s="1">
        <v>0</v>
      </c>
      <c r="M1805" s="1">
        <v>1</v>
      </c>
      <c r="N1805" s="1">
        <v>10</v>
      </c>
      <c r="O1805" s="1">
        <v>4</v>
      </c>
      <c r="P1805" s="1">
        <v>73</v>
      </c>
      <c r="Q1805" s="16">
        <v>201.89543968023256</v>
      </c>
      <c r="R1805" s="21">
        <v>7.4082753248990816</v>
      </c>
      <c r="S1805" s="21">
        <v>17.671010683744225</v>
      </c>
      <c r="T1805" s="21">
        <v>10.262735358845143</v>
      </c>
      <c r="U1805" s="21">
        <v>0.51703962494027467</v>
      </c>
      <c r="V1805" s="21">
        <v>2.6672794701654996</v>
      </c>
      <c r="W1805" s="21">
        <v>2.1502398452252249</v>
      </c>
      <c r="X1805" s="13" t="s">
        <v>22</v>
      </c>
      <c r="Y18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5" s="1">
        <v>41.421419</v>
      </c>
      <c r="AA1805" s="1">
        <v>-82.677324999999996</v>
      </c>
      <c r="AB1805" s="1">
        <v>0</v>
      </c>
      <c r="AC1805" s="1">
        <v>0</v>
      </c>
    </row>
    <row r="1806" spans="1:29" x14ac:dyDescent="0.25">
      <c r="A1806" s="13">
        <v>101</v>
      </c>
      <c r="B1806" s="22" t="s">
        <v>4967</v>
      </c>
      <c r="C1806" s="17">
        <v>7</v>
      </c>
      <c r="D1806" s="1" t="s">
        <v>3196</v>
      </c>
      <c r="E1806" s="1" t="s">
        <v>4619</v>
      </c>
      <c r="F1806" s="1" t="s">
        <v>4620</v>
      </c>
      <c r="G1806" s="1" t="s">
        <v>4484</v>
      </c>
      <c r="H1806" s="1">
        <v>16.600000000000001</v>
      </c>
      <c r="I1806" s="1">
        <v>17.100000000000001</v>
      </c>
      <c r="J1806" s="1" t="s">
        <v>3190</v>
      </c>
      <c r="K1806" s="1" t="s">
        <v>4984</v>
      </c>
      <c r="L1806" s="1">
        <v>0</v>
      </c>
      <c r="M1806" s="1">
        <v>0</v>
      </c>
      <c r="N1806" s="1">
        <v>8</v>
      </c>
      <c r="O1806" s="1">
        <v>3</v>
      </c>
      <c r="P1806" s="1">
        <v>21</v>
      </c>
      <c r="Q1806" s="16">
        <v>86.6875</v>
      </c>
      <c r="R1806" s="21">
        <v>0.29340043890824419</v>
      </c>
      <c r="S1806" s="21">
        <v>12.45460058339804</v>
      </c>
      <c r="T1806" s="21">
        <v>12.161200144489795</v>
      </c>
      <c r="U1806" s="21">
        <v>2.1389568555232875E-2</v>
      </c>
      <c r="V1806" s="21">
        <v>2.6652156962794047</v>
      </c>
      <c r="W1806" s="21">
        <v>2.6438261277241719</v>
      </c>
      <c r="X1806" s="13" t="s">
        <v>22</v>
      </c>
      <c r="Y18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6" s="1">
        <v>0</v>
      </c>
      <c r="AA1806" s="1">
        <v>0</v>
      </c>
      <c r="AB1806" s="1">
        <v>39.627831856199997</v>
      </c>
      <c r="AC1806" s="1">
        <v>-84.188338991799995</v>
      </c>
    </row>
    <row r="1807" spans="1:29" x14ac:dyDescent="0.25">
      <c r="A1807" s="13">
        <v>207</v>
      </c>
      <c r="B1807" s="22" t="s">
        <v>3201</v>
      </c>
      <c r="C1807" s="17">
        <v>2</v>
      </c>
      <c r="D1807" s="1" t="s">
        <v>786</v>
      </c>
      <c r="E1807" s="1" t="s">
        <v>2053</v>
      </c>
      <c r="F1807" s="1" t="s">
        <v>5378</v>
      </c>
      <c r="G1807" s="1" t="s">
        <v>1547</v>
      </c>
      <c r="H1807" s="21">
        <v>3.3760000000038417</v>
      </c>
      <c r="I1807" s="21">
        <v>0</v>
      </c>
      <c r="J1807" s="1" t="s">
        <v>258</v>
      </c>
      <c r="K1807" s="1" t="s">
        <v>259</v>
      </c>
      <c r="L1807" s="1">
        <v>0</v>
      </c>
      <c r="M1807" s="1">
        <v>1</v>
      </c>
      <c r="N1807" s="1">
        <v>8</v>
      </c>
      <c r="O1807" s="1">
        <v>5</v>
      </c>
      <c r="P1807" s="1">
        <v>33</v>
      </c>
      <c r="Q1807" s="16">
        <v>153.23918968023256</v>
      </c>
      <c r="R1807" s="21">
        <v>7.6680742796710781</v>
      </c>
      <c r="S1807" s="21">
        <v>10.143055658869249</v>
      </c>
      <c r="T1807" s="21">
        <v>2.4749813791981712</v>
      </c>
      <c r="U1807" s="21">
        <v>0.53517155825054474</v>
      </c>
      <c r="V1807" s="21">
        <v>2.6634448055795312</v>
      </c>
      <c r="W1807" s="21">
        <v>2.1282732473289867</v>
      </c>
      <c r="X1807" s="13" t="s">
        <v>22</v>
      </c>
      <c r="Y18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7" s="1">
        <v>41.673577000000002</v>
      </c>
      <c r="AA1807" s="1">
        <v>-83.741994000000005</v>
      </c>
      <c r="AB1807" s="1">
        <v>0</v>
      </c>
      <c r="AC1807" s="1">
        <v>0</v>
      </c>
    </row>
    <row r="1808" spans="1:29" x14ac:dyDescent="0.25">
      <c r="A1808" s="13">
        <v>102</v>
      </c>
      <c r="B1808" s="22" t="s">
        <v>4967</v>
      </c>
      <c r="C1808" s="17">
        <v>8</v>
      </c>
      <c r="D1808" s="1" t="s">
        <v>787</v>
      </c>
      <c r="E1808" s="1" t="s">
        <v>4576</v>
      </c>
      <c r="F1808" s="1" t="s">
        <v>4577</v>
      </c>
      <c r="G1808" s="1" t="s">
        <v>4873</v>
      </c>
      <c r="H1808" s="1">
        <v>1.8</v>
      </c>
      <c r="I1808" s="1">
        <v>2.2999999999999998</v>
      </c>
      <c r="J1808" s="1" t="s">
        <v>3190</v>
      </c>
      <c r="K1808" s="1" t="s">
        <v>4975</v>
      </c>
      <c r="L1808" s="1">
        <v>1</v>
      </c>
      <c r="M1808" s="1">
        <v>1</v>
      </c>
      <c r="N1808" s="1">
        <v>4</v>
      </c>
      <c r="O1808" s="1">
        <v>8</v>
      </c>
      <c r="P1808" s="1">
        <v>33</v>
      </c>
      <c r="Q1808" s="16">
        <v>186.04087936046511</v>
      </c>
      <c r="R1808" s="21">
        <v>0.59950473469999011</v>
      </c>
      <c r="S1808" s="21">
        <v>18.359324359989206</v>
      </c>
      <c r="T1808" s="21">
        <v>17.759819625289214</v>
      </c>
      <c r="U1808" s="21">
        <v>4.5984509292493481E-2</v>
      </c>
      <c r="V1808" s="21">
        <v>2.6626470225989687</v>
      </c>
      <c r="W1808" s="21">
        <v>2.6166625133064754</v>
      </c>
      <c r="X1808" s="13" t="s">
        <v>22</v>
      </c>
      <c r="Y18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8" s="1">
        <v>39.216250415399998</v>
      </c>
      <c r="AA1808" s="1">
        <v>-84.600365741800005</v>
      </c>
      <c r="AB1808" s="1">
        <v>39.223382452899997</v>
      </c>
      <c r="AC1808" s="1">
        <v>-84.601268077900002</v>
      </c>
    </row>
    <row r="1809" spans="1:29" x14ac:dyDescent="0.25">
      <c r="A1809" s="13">
        <v>479</v>
      </c>
      <c r="B1809" s="22" t="s">
        <v>4966</v>
      </c>
      <c r="C1809" s="17">
        <v>12</v>
      </c>
      <c r="D1809" s="1" t="s">
        <v>785</v>
      </c>
      <c r="E1809" s="1" t="s">
        <v>4181</v>
      </c>
      <c r="F1809" s="1" t="s">
        <v>4182</v>
      </c>
      <c r="G1809" s="1" t="s">
        <v>4437</v>
      </c>
      <c r="H1809" s="1">
        <v>11.9</v>
      </c>
      <c r="I1809" s="1">
        <v>12.4</v>
      </c>
      <c r="J1809" s="1" t="s">
        <v>3190</v>
      </c>
      <c r="K1809" s="1" t="s">
        <v>4982</v>
      </c>
      <c r="L1809" s="1">
        <v>0</v>
      </c>
      <c r="M1809" s="1">
        <v>1</v>
      </c>
      <c r="N1809" s="1">
        <v>2</v>
      </c>
      <c r="O1809" s="1">
        <v>13</v>
      </c>
      <c r="P1809" s="1">
        <v>31</v>
      </c>
      <c r="Q1809" s="16">
        <v>147.45793968023256</v>
      </c>
      <c r="R1809" s="21">
        <v>0.40100555275293454</v>
      </c>
      <c r="S1809" s="21">
        <v>18.402883776227274</v>
      </c>
      <c r="T1809" s="21">
        <v>18.001878223474339</v>
      </c>
      <c r="U1809" s="21">
        <v>2.2497566329894345E-2</v>
      </c>
      <c r="V1809" s="21">
        <v>2.6625097500473118</v>
      </c>
      <c r="W1809" s="21">
        <v>2.6400121837174173</v>
      </c>
      <c r="X1809" s="13" t="s">
        <v>22</v>
      </c>
      <c r="Y18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09" s="1">
        <v>41.461452321800003</v>
      </c>
      <c r="AA1809" s="1">
        <v>-81.7702033196</v>
      </c>
      <c r="AB1809" s="1">
        <v>41.464328512900003</v>
      </c>
      <c r="AC1809" s="1">
        <v>-81.761397533700006</v>
      </c>
    </row>
    <row r="1810" spans="1:29" x14ac:dyDescent="0.25">
      <c r="A1810" s="13">
        <v>208</v>
      </c>
      <c r="B1810" s="22" t="s">
        <v>3201</v>
      </c>
      <c r="C1810" s="17">
        <v>9</v>
      </c>
      <c r="D1810" s="1" t="s">
        <v>1334</v>
      </c>
      <c r="E1810" s="1" t="s">
        <v>2054</v>
      </c>
      <c r="F1810" s="1" t="s">
        <v>5379</v>
      </c>
      <c r="G1810" s="1" t="s">
        <v>1548</v>
      </c>
      <c r="H1810" s="21">
        <v>0.17296079325616351</v>
      </c>
      <c r="I1810" s="21">
        <v>0</v>
      </c>
      <c r="J1810" s="1" t="s">
        <v>258</v>
      </c>
      <c r="K1810" s="1" t="s">
        <v>259</v>
      </c>
      <c r="L1810" s="1">
        <v>0</v>
      </c>
      <c r="M1810" s="1">
        <v>1</v>
      </c>
      <c r="N1810" s="1">
        <v>7</v>
      </c>
      <c r="O1810" s="1">
        <v>7</v>
      </c>
      <c r="P1810" s="1">
        <v>56</v>
      </c>
      <c r="Q1810" s="16">
        <v>178.56731468023256</v>
      </c>
      <c r="R1810" s="21">
        <v>7.424313717923047</v>
      </c>
      <c r="S1810" s="21">
        <v>14.219660214916949</v>
      </c>
      <c r="T1810" s="21">
        <v>6.7953464969939024</v>
      </c>
      <c r="U1810" s="21">
        <v>0.51815897922316489</v>
      </c>
      <c r="V1810" s="21">
        <v>2.6611073201981683</v>
      </c>
      <c r="W1810" s="21">
        <v>2.1429483409750034</v>
      </c>
      <c r="X1810" s="13" t="s">
        <v>22</v>
      </c>
      <c r="Y18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0" s="1">
        <v>38.728923999999999</v>
      </c>
      <c r="AA1810" s="1">
        <v>-82.859763999999998</v>
      </c>
      <c r="AB1810" s="1">
        <v>0</v>
      </c>
      <c r="AC1810" s="1">
        <v>0</v>
      </c>
    </row>
    <row r="1811" spans="1:29" x14ac:dyDescent="0.25">
      <c r="A1811" s="13">
        <v>103</v>
      </c>
      <c r="B1811" s="22" t="s">
        <v>4967</v>
      </c>
      <c r="C1811" s="17">
        <v>8</v>
      </c>
      <c r="D1811" s="1" t="s">
        <v>787</v>
      </c>
      <c r="E1811" s="1" t="s">
        <v>4573</v>
      </c>
      <c r="F1811" s="1" t="s">
        <v>4058</v>
      </c>
      <c r="G1811" s="1" t="s">
        <v>4397</v>
      </c>
      <c r="H1811" s="1">
        <v>3</v>
      </c>
      <c r="I1811" s="1">
        <v>3.5</v>
      </c>
      <c r="J1811" s="1" t="s">
        <v>3190</v>
      </c>
      <c r="K1811" s="1" t="s">
        <v>4975</v>
      </c>
      <c r="L1811" s="1">
        <v>0</v>
      </c>
      <c r="M1811" s="1">
        <v>3</v>
      </c>
      <c r="N1811" s="1">
        <v>3</v>
      </c>
      <c r="O1811" s="1">
        <v>3</v>
      </c>
      <c r="P1811" s="1">
        <v>21</v>
      </c>
      <c r="Q1811" s="16">
        <v>190.98319404069767</v>
      </c>
      <c r="R1811" s="21">
        <v>1.1345770346140813</v>
      </c>
      <c r="S1811" s="21">
        <v>15.19110737236608</v>
      </c>
      <c r="T1811" s="21">
        <v>14.056530337751999</v>
      </c>
      <c r="U1811" s="21">
        <v>8.6827838507174335E-2</v>
      </c>
      <c r="V1811" s="21">
        <v>2.6591439610952903</v>
      </c>
      <c r="W1811" s="21">
        <v>2.5723161225881159</v>
      </c>
      <c r="X1811" s="13" t="s">
        <v>22</v>
      </c>
      <c r="Y18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1" s="1">
        <v>39.190234298</v>
      </c>
      <c r="AA1811" s="1">
        <v>-84.5920629469</v>
      </c>
      <c r="AB1811" s="1">
        <v>39.1895006397</v>
      </c>
      <c r="AC1811" s="1">
        <v>-84.582828513699994</v>
      </c>
    </row>
    <row r="1812" spans="1:29" x14ac:dyDescent="0.25">
      <c r="A1812" s="13">
        <v>480</v>
      </c>
      <c r="B1812" s="22" t="s">
        <v>4966</v>
      </c>
      <c r="C1812" s="17">
        <v>12</v>
      </c>
      <c r="D1812" s="1" t="s">
        <v>785</v>
      </c>
      <c r="E1812" s="1" t="s">
        <v>4343</v>
      </c>
      <c r="F1812" s="1" t="s">
        <v>4193</v>
      </c>
      <c r="G1812" s="1" t="s">
        <v>3712</v>
      </c>
      <c r="H1812" s="1">
        <v>15.5</v>
      </c>
      <c r="I1812" s="1">
        <v>16</v>
      </c>
      <c r="J1812" s="1" t="s">
        <v>3190</v>
      </c>
      <c r="K1812" s="1" t="s">
        <v>4981</v>
      </c>
      <c r="L1812" s="1">
        <v>0</v>
      </c>
      <c r="M1812" s="1">
        <v>1</v>
      </c>
      <c r="N1812" s="1">
        <v>1</v>
      </c>
      <c r="O1812" s="1">
        <v>6</v>
      </c>
      <c r="P1812" s="1">
        <v>17</v>
      </c>
      <c r="Q1812" s="16">
        <v>95.848564680232556</v>
      </c>
      <c r="R1812" s="21">
        <v>1.3898840433626427</v>
      </c>
      <c r="S1812" s="21">
        <v>9.6150454883109457</v>
      </c>
      <c r="T1812" s="21">
        <v>8.2251614449483021</v>
      </c>
      <c r="U1812" s="21">
        <v>7.9929085517567722E-2</v>
      </c>
      <c r="V1812" s="21">
        <v>2.6569596650399734</v>
      </c>
      <c r="W1812" s="21">
        <v>2.5770305795224058</v>
      </c>
      <c r="X1812" s="13" t="s">
        <v>22</v>
      </c>
      <c r="Y18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2" s="1">
        <v>41.503196569899998</v>
      </c>
      <c r="AA1812" s="1">
        <v>-81.699115480900005</v>
      </c>
      <c r="AB1812" s="1">
        <v>41.5081525517</v>
      </c>
      <c r="AC1812" s="1">
        <v>-81.692466207799995</v>
      </c>
    </row>
    <row r="1813" spans="1:29" x14ac:dyDescent="0.25">
      <c r="A1813" s="13">
        <v>209</v>
      </c>
      <c r="B1813" s="22" t="s">
        <v>3201</v>
      </c>
      <c r="C1813" s="17">
        <v>8</v>
      </c>
      <c r="D1813" s="1" t="s">
        <v>787</v>
      </c>
      <c r="E1813" s="1" t="s">
        <v>2055</v>
      </c>
      <c r="F1813" s="1" t="s">
        <v>5252</v>
      </c>
      <c r="G1813" s="1" t="s">
        <v>1549</v>
      </c>
      <c r="H1813" s="21">
        <v>12.649000000004889</v>
      </c>
      <c r="I1813" s="21">
        <v>0</v>
      </c>
      <c r="J1813" s="1" t="s">
        <v>258</v>
      </c>
      <c r="K1813" s="1" t="s">
        <v>259</v>
      </c>
      <c r="L1813" s="1">
        <v>0</v>
      </c>
      <c r="M1813" s="1">
        <v>1</v>
      </c>
      <c r="N1813" s="1">
        <v>5</v>
      </c>
      <c r="O1813" s="1">
        <v>9</v>
      </c>
      <c r="P1813" s="1">
        <v>63</v>
      </c>
      <c r="Q1813" s="16">
        <v>181.34856468023256</v>
      </c>
      <c r="R1813" s="21">
        <v>7.3567107256363196</v>
      </c>
      <c r="S1813" s="21">
        <v>15.6074833349049</v>
      </c>
      <c r="T1813" s="21">
        <v>8.25077260926858</v>
      </c>
      <c r="U1813" s="21">
        <v>0.513440819564696</v>
      </c>
      <c r="V1813" s="21">
        <v>2.6561087775499508</v>
      </c>
      <c r="W1813" s="21">
        <v>2.142667957985255</v>
      </c>
      <c r="X1813" s="13" t="s">
        <v>22</v>
      </c>
      <c r="Y18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3" s="1">
        <v>39.206716999999998</v>
      </c>
      <c r="AA1813" s="1">
        <v>-84.379622999999995</v>
      </c>
      <c r="AB1813" s="1">
        <v>0</v>
      </c>
      <c r="AC1813" s="1">
        <v>0</v>
      </c>
    </row>
    <row r="1814" spans="1:29" x14ac:dyDescent="0.25">
      <c r="A1814" s="13">
        <v>481</v>
      </c>
      <c r="B1814" s="22" t="s">
        <v>4966</v>
      </c>
      <c r="C1814" s="17">
        <v>12</v>
      </c>
      <c r="D1814" s="1" t="s">
        <v>785</v>
      </c>
      <c r="E1814" s="1" t="s">
        <v>3412</v>
      </c>
      <c r="F1814" s="1" t="s">
        <v>4008</v>
      </c>
      <c r="G1814" s="1" t="s">
        <v>3716</v>
      </c>
      <c r="H1814" s="1">
        <v>2.1</v>
      </c>
      <c r="I1814" s="1">
        <v>2.6</v>
      </c>
      <c r="J1814" s="1" t="s">
        <v>3190</v>
      </c>
      <c r="K1814" s="1" t="s">
        <v>4982</v>
      </c>
      <c r="L1814" s="1">
        <v>0</v>
      </c>
      <c r="M1814" s="1">
        <v>0</v>
      </c>
      <c r="N1814" s="1">
        <v>7</v>
      </c>
      <c r="O1814" s="1">
        <v>6</v>
      </c>
      <c r="P1814" s="1">
        <v>55</v>
      </c>
      <c r="Q1814" s="16">
        <v>127.453125</v>
      </c>
      <c r="R1814" s="21">
        <v>0.55939157244345727</v>
      </c>
      <c r="S1814" s="21">
        <v>28.049382732124819</v>
      </c>
      <c r="T1814" s="21">
        <v>27.489991159681363</v>
      </c>
      <c r="U1814" s="21">
        <v>3.1358146627713301E-2</v>
      </c>
      <c r="V1814" s="21">
        <v>2.6558557917512959</v>
      </c>
      <c r="W1814" s="21">
        <v>2.6244976451235829</v>
      </c>
      <c r="X1814" s="13" t="s">
        <v>22</v>
      </c>
      <c r="Y18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4" s="1">
        <v>41.305894467900004</v>
      </c>
      <c r="AA1814" s="1">
        <v>-81.8352068059</v>
      </c>
      <c r="AB1814" s="1">
        <v>41.313142912300002</v>
      </c>
      <c r="AC1814" s="1">
        <v>-81.835187213699996</v>
      </c>
    </row>
    <row r="1815" spans="1:29" x14ac:dyDescent="0.25">
      <c r="A1815" s="13">
        <v>482</v>
      </c>
      <c r="B1815" s="22" t="s">
        <v>4966</v>
      </c>
      <c r="C1815" s="17">
        <v>12</v>
      </c>
      <c r="D1815" s="1" t="s">
        <v>785</v>
      </c>
      <c r="E1815" s="1" t="s">
        <v>3291</v>
      </c>
      <c r="F1815" s="1" t="s">
        <v>3936</v>
      </c>
      <c r="G1815" s="1" t="s">
        <v>3702</v>
      </c>
      <c r="H1815" s="1">
        <v>1.7</v>
      </c>
      <c r="I1815" s="1">
        <v>2.2000000000000002</v>
      </c>
      <c r="J1815" s="1" t="s">
        <v>3190</v>
      </c>
      <c r="K1815" s="1" t="s">
        <v>4982</v>
      </c>
      <c r="L1815" s="1">
        <v>0</v>
      </c>
      <c r="M1815" s="1">
        <v>1</v>
      </c>
      <c r="N1815" s="1">
        <v>3</v>
      </c>
      <c r="O1815" s="1">
        <v>13</v>
      </c>
      <c r="P1815" s="1">
        <v>29</v>
      </c>
      <c r="Q1815" s="16">
        <v>152.00481468023256</v>
      </c>
      <c r="R1815" s="21">
        <v>0.38566845467129762</v>
      </c>
      <c r="S1815" s="21">
        <v>16.375001357194012</v>
      </c>
      <c r="T1815" s="21">
        <v>15.989332902522715</v>
      </c>
      <c r="U1815" s="21">
        <v>2.1639258340359752E-2</v>
      </c>
      <c r="V1815" s="21">
        <v>2.6552957533157056</v>
      </c>
      <c r="W1815" s="21">
        <v>2.6336564949753458</v>
      </c>
      <c r="X1815" s="13" t="s">
        <v>22</v>
      </c>
      <c r="Y18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5" s="1">
        <v>41.490479667000002</v>
      </c>
      <c r="AA1815" s="1">
        <v>-81.6638321314</v>
      </c>
      <c r="AB1815" s="1">
        <v>41.488551210300002</v>
      </c>
      <c r="AC1815" s="1">
        <v>-81.654541908400006</v>
      </c>
    </row>
    <row r="1816" spans="1:29" x14ac:dyDescent="0.25">
      <c r="A1816" s="13">
        <v>483</v>
      </c>
      <c r="B1816" s="22" t="s">
        <v>4966</v>
      </c>
      <c r="C1816" s="17">
        <v>6</v>
      </c>
      <c r="D1816" s="1" t="s">
        <v>784</v>
      </c>
      <c r="E1816" s="1" t="s">
        <v>4174</v>
      </c>
      <c r="F1816" s="1" t="s">
        <v>4001</v>
      </c>
      <c r="G1816" s="1" t="s">
        <v>3704</v>
      </c>
      <c r="H1816" s="1">
        <v>15</v>
      </c>
      <c r="I1816" s="1">
        <v>15.5</v>
      </c>
      <c r="J1816" s="1" t="s">
        <v>3190</v>
      </c>
      <c r="K1816" s="1" t="s">
        <v>4982</v>
      </c>
      <c r="L1816" s="1">
        <v>0</v>
      </c>
      <c r="M1816" s="1">
        <v>1</v>
      </c>
      <c r="N1816" s="1">
        <v>11</v>
      </c>
      <c r="O1816" s="1">
        <v>3</v>
      </c>
      <c r="P1816" s="1">
        <v>26</v>
      </c>
      <c r="Q1816" s="16">
        <v>157.00481468023256</v>
      </c>
      <c r="R1816" s="21">
        <v>0.40629610853898374</v>
      </c>
      <c r="S1816" s="21">
        <v>18.251742154982125</v>
      </c>
      <c r="T1816" s="21">
        <v>17.84544604644314</v>
      </c>
      <c r="U1816" s="21">
        <v>2.2793011907428794E-2</v>
      </c>
      <c r="V1816" s="21">
        <v>2.6514909918796952</v>
      </c>
      <c r="W1816" s="21">
        <v>2.6286979799722663</v>
      </c>
      <c r="X1816" s="13" t="s">
        <v>22</v>
      </c>
      <c r="Y18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6" s="1">
        <v>40.014470782799997</v>
      </c>
      <c r="AA1816" s="1">
        <v>-82.997706966300001</v>
      </c>
      <c r="AB1816" s="1">
        <v>40.018470706000002</v>
      </c>
      <c r="AC1816" s="1">
        <v>-83.001993175300001</v>
      </c>
    </row>
    <row r="1817" spans="1:29" x14ac:dyDescent="0.25">
      <c r="A1817" s="13">
        <v>484</v>
      </c>
      <c r="B1817" s="22" t="s">
        <v>4966</v>
      </c>
      <c r="C1817" s="17">
        <v>12</v>
      </c>
      <c r="D1817" s="1" t="s">
        <v>794</v>
      </c>
      <c r="E1817" s="1" t="s">
        <v>3978</v>
      </c>
      <c r="F1817" s="1" t="s">
        <v>4076</v>
      </c>
      <c r="G1817" s="1" t="s">
        <v>3712</v>
      </c>
      <c r="H1817" s="1">
        <v>1.2</v>
      </c>
      <c r="I1817" s="1">
        <v>1.7</v>
      </c>
      <c r="J1817" s="1" t="s">
        <v>3190</v>
      </c>
      <c r="K1817" s="1" t="s">
        <v>4981</v>
      </c>
      <c r="L1817" s="1">
        <v>0</v>
      </c>
      <c r="M1817" s="1">
        <v>3</v>
      </c>
      <c r="N1817" s="1">
        <v>2</v>
      </c>
      <c r="O1817" s="1">
        <v>2</v>
      </c>
      <c r="P1817" s="1">
        <v>6</v>
      </c>
      <c r="Q1817" s="16">
        <v>164.99881904069767</v>
      </c>
      <c r="R1817" s="21">
        <v>2.1795654304843812</v>
      </c>
      <c r="S1817" s="21">
        <v>5.391720810345431</v>
      </c>
      <c r="T1817" s="21">
        <v>3.2121553798610498</v>
      </c>
      <c r="U1817" s="21">
        <v>0.131141205956009</v>
      </c>
      <c r="V1817" s="21">
        <v>2.6481961531042408</v>
      </c>
      <c r="W1817" s="21">
        <v>2.5170549471482317</v>
      </c>
      <c r="X1817" s="13" t="s">
        <v>22</v>
      </c>
      <c r="Y18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7" s="1">
        <v>41.619191512900002</v>
      </c>
      <c r="AA1817" s="1">
        <v>-81.469706231800004</v>
      </c>
      <c r="AB1817" s="1">
        <v>41.623340333199998</v>
      </c>
      <c r="AC1817" s="1">
        <v>-81.461800679999996</v>
      </c>
    </row>
    <row r="1818" spans="1:29" x14ac:dyDescent="0.25">
      <c r="A1818" s="13">
        <v>485</v>
      </c>
      <c r="B1818" s="22" t="s">
        <v>4966</v>
      </c>
      <c r="C1818" s="17">
        <v>12</v>
      </c>
      <c r="D1818" s="1" t="s">
        <v>794</v>
      </c>
      <c r="E1818" s="1" t="s">
        <v>3978</v>
      </c>
      <c r="F1818" s="1" t="s">
        <v>4076</v>
      </c>
      <c r="G1818" s="1" t="s">
        <v>3712</v>
      </c>
      <c r="H1818" s="1">
        <v>12.3</v>
      </c>
      <c r="I1818" s="1">
        <v>12.8</v>
      </c>
      <c r="J1818" s="1" t="s">
        <v>3190</v>
      </c>
      <c r="K1818" s="1" t="s">
        <v>4981</v>
      </c>
      <c r="L1818" s="1">
        <v>0</v>
      </c>
      <c r="M1818" s="1">
        <v>1</v>
      </c>
      <c r="N1818" s="1">
        <v>2</v>
      </c>
      <c r="O1818" s="1">
        <v>4</v>
      </c>
      <c r="P1818" s="1">
        <v>14</v>
      </c>
      <c r="Q1818" s="16">
        <v>90.520439680232556</v>
      </c>
      <c r="R1818" s="21">
        <v>2.1795654304843812</v>
      </c>
      <c r="S1818" s="21">
        <v>8.7058501053111677</v>
      </c>
      <c r="T1818" s="21">
        <v>6.5262846748267869</v>
      </c>
      <c r="U1818" s="21">
        <v>0.131141205956009</v>
      </c>
      <c r="V1818" s="21">
        <v>2.6481961531042408</v>
      </c>
      <c r="W1818" s="21">
        <v>2.5170549471482317</v>
      </c>
      <c r="X1818" s="13" t="s">
        <v>22</v>
      </c>
      <c r="Y18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8" s="1">
        <v>41.7156488157</v>
      </c>
      <c r="AA1818" s="1">
        <v>-81.305038027999998</v>
      </c>
      <c r="AB1818" s="1">
        <v>41.718546043400003</v>
      </c>
      <c r="AC1818" s="1">
        <v>-81.296238409899999</v>
      </c>
    </row>
    <row r="1819" spans="1:29" x14ac:dyDescent="0.25">
      <c r="A1819" s="13">
        <v>486</v>
      </c>
      <c r="B1819" s="22" t="s">
        <v>4966</v>
      </c>
      <c r="C1819" s="17">
        <v>12</v>
      </c>
      <c r="D1819" s="1" t="s">
        <v>794</v>
      </c>
      <c r="E1819" s="1" t="s">
        <v>3978</v>
      </c>
      <c r="F1819" s="1" t="s">
        <v>3979</v>
      </c>
      <c r="G1819" s="1" t="s">
        <v>3712</v>
      </c>
      <c r="H1819" s="1">
        <v>11.1</v>
      </c>
      <c r="I1819" s="1">
        <v>11.6</v>
      </c>
      <c r="J1819" s="1" t="s">
        <v>3190</v>
      </c>
      <c r="K1819" s="1" t="s">
        <v>4981</v>
      </c>
      <c r="L1819" s="1">
        <v>0</v>
      </c>
      <c r="M1819" s="1">
        <v>1</v>
      </c>
      <c r="N1819" s="1">
        <v>4</v>
      </c>
      <c r="O1819" s="1">
        <v>2</v>
      </c>
      <c r="P1819" s="1">
        <v>8</v>
      </c>
      <c r="Q1819" s="16">
        <v>88.739189680232556</v>
      </c>
      <c r="R1819" s="21">
        <v>2.1795654304843812</v>
      </c>
      <c r="S1819" s="21">
        <v>6.2202531340868648</v>
      </c>
      <c r="T1819" s="21">
        <v>4.0406877036024831</v>
      </c>
      <c r="U1819" s="21">
        <v>0.131141205956009</v>
      </c>
      <c r="V1819" s="21">
        <v>2.6481961531042408</v>
      </c>
      <c r="W1819" s="21">
        <v>2.5170549471482317</v>
      </c>
      <c r="X1819" s="13" t="s">
        <v>22</v>
      </c>
      <c r="Y18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19" s="1">
        <v>41.700700125200001</v>
      </c>
      <c r="AA1819" s="1">
        <v>-81.317959942100003</v>
      </c>
      <c r="AB1819" s="1">
        <v>41.706850411399998</v>
      </c>
      <c r="AC1819" s="1">
        <v>-81.312993053599996</v>
      </c>
    </row>
    <row r="1820" spans="1:29" x14ac:dyDescent="0.25">
      <c r="A1820" s="13">
        <v>487</v>
      </c>
      <c r="B1820" s="22" t="s">
        <v>4966</v>
      </c>
      <c r="C1820" s="17">
        <v>12</v>
      </c>
      <c r="D1820" s="1" t="s">
        <v>785</v>
      </c>
      <c r="E1820" s="1" t="s">
        <v>4004</v>
      </c>
      <c r="F1820" s="1" t="s">
        <v>4005</v>
      </c>
      <c r="G1820" s="1" t="s">
        <v>4380</v>
      </c>
      <c r="H1820" s="1">
        <v>5.7</v>
      </c>
      <c r="I1820" s="1">
        <v>6.2</v>
      </c>
      <c r="J1820" s="1" t="s">
        <v>3190</v>
      </c>
      <c r="K1820" s="1" t="s">
        <v>4982</v>
      </c>
      <c r="L1820" s="1">
        <v>0</v>
      </c>
      <c r="M1820" s="1">
        <v>1</v>
      </c>
      <c r="N1820" s="1">
        <v>4</v>
      </c>
      <c r="O1820" s="1">
        <v>7</v>
      </c>
      <c r="P1820" s="1">
        <v>22</v>
      </c>
      <c r="Q1820" s="16">
        <v>124.92668968023256</v>
      </c>
      <c r="R1820" s="21">
        <v>0.55814854187007157</v>
      </c>
      <c r="S1820" s="21">
        <v>16.51748410971463</v>
      </c>
      <c r="T1820" s="21">
        <v>15.959335567844558</v>
      </c>
      <c r="U1820" s="21">
        <v>3.1288635036492297E-2</v>
      </c>
      <c r="V1820" s="21">
        <v>2.6453607146370559</v>
      </c>
      <c r="W1820" s="21">
        <v>2.6140720796005636</v>
      </c>
      <c r="X1820" s="13" t="s">
        <v>22</v>
      </c>
      <c r="Y18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0" s="1">
        <v>41.449167033899997</v>
      </c>
      <c r="AA1820" s="1">
        <v>-81.580766560100002</v>
      </c>
      <c r="AB1820" s="1">
        <v>41.449779798999998</v>
      </c>
      <c r="AC1820" s="1">
        <v>-81.571168154800006</v>
      </c>
    </row>
    <row r="1821" spans="1:29" x14ac:dyDescent="0.25">
      <c r="A1821" s="13">
        <v>488</v>
      </c>
      <c r="B1821" s="22" t="s">
        <v>4966</v>
      </c>
      <c r="C1821" s="17">
        <v>7</v>
      </c>
      <c r="D1821" s="1" t="s">
        <v>3196</v>
      </c>
      <c r="E1821" s="1" t="s">
        <v>4344</v>
      </c>
      <c r="F1821" s="1" t="s">
        <v>4345</v>
      </c>
      <c r="G1821" s="1" t="s">
        <v>4484</v>
      </c>
      <c r="H1821" s="1">
        <v>14.5</v>
      </c>
      <c r="I1821" s="1">
        <v>15</v>
      </c>
      <c r="J1821" s="1" t="s">
        <v>3190</v>
      </c>
      <c r="K1821" s="1" t="s">
        <v>4981</v>
      </c>
      <c r="L1821" s="1">
        <v>0</v>
      </c>
      <c r="M1821" s="1">
        <v>1</v>
      </c>
      <c r="N1821" s="1">
        <v>1</v>
      </c>
      <c r="O1821" s="1">
        <v>5</v>
      </c>
      <c r="P1821" s="1">
        <v>20</v>
      </c>
      <c r="Q1821" s="16">
        <v>94.411064680232556</v>
      </c>
      <c r="R1821" s="21">
        <v>1.2277679726104844</v>
      </c>
      <c r="S1821" s="21">
        <v>12.203943527731184</v>
      </c>
      <c r="T1821" s="21">
        <v>10.976175555120699</v>
      </c>
      <c r="U1821" s="21">
        <v>6.9731293304646544E-2</v>
      </c>
      <c r="V1821" s="21">
        <v>2.6422059596421801</v>
      </c>
      <c r="W1821" s="21">
        <v>2.5724746663375337</v>
      </c>
      <c r="X1821" s="13" t="s">
        <v>22</v>
      </c>
      <c r="Y18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1" s="1">
        <v>39.640053908200002</v>
      </c>
      <c r="AA1821" s="1">
        <v>-84.234037435700003</v>
      </c>
      <c r="AB1821" s="1">
        <v>39.637790960399997</v>
      </c>
      <c r="AC1821" s="1">
        <v>-84.225154667799998</v>
      </c>
    </row>
    <row r="1822" spans="1:29" x14ac:dyDescent="0.25">
      <c r="A1822" s="13">
        <v>489</v>
      </c>
      <c r="B1822" s="22" t="s">
        <v>4966</v>
      </c>
      <c r="C1822" s="17">
        <v>6</v>
      </c>
      <c r="D1822" s="1" t="s">
        <v>784</v>
      </c>
      <c r="E1822" s="1" t="s">
        <v>3931</v>
      </c>
      <c r="F1822" s="1" t="s">
        <v>3932</v>
      </c>
      <c r="G1822" s="1" t="s">
        <v>4360</v>
      </c>
      <c r="H1822" s="1">
        <v>9.9</v>
      </c>
      <c r="I1822" s="1">
        <v>10.4</v>
      </c>
      <c r="J1822" s="1" t="s">
        <v>3190</v>
      </c>
      <c r="K1822" s="1" t="s">
        <v>4981</v>
      </c>
      <c r="L1822" s="1">
        <v>1</v>
      </c>
      <c r="M1822" s="1">
        <v>0</v>
      </c>
      <c r="N1822" s="1">
        <v>2</v>
      </c>
      <c r="O1822" s="1">
        <v>4</v>
      </c>
      <c r="P1822" s="1">
        <v>17</v>
      </c>
      <c r="Q1822" s="16">
        <v>93.520439680232556</v>
      </c>
      <c r="R1822" s="21">
        <v>2.5150443646366085</v>
      </c>
      <c r="S1822" s="21">
        <v>9.7876003367451414</v>
      </c>
      <c r="T1822" s="21">
        <v>7.2725559721085329</v>
      </c>
      <c r="U1822" s="21">
        <v>0.15352020204767328</v>
      </c>
      <c r="V1822" s="21">
        <v>2.6411886816310353</v>
      </c>
      <c r="W1822" s="21">
        <v>2.4876684795833621</v>
      </c>
      <c r="X1822" s="13" t="s">
        <v>22</v>
      </c>
      <c r="Y18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2" s="1">
        <v>40.082725671200002</v>
      </c>
      <c r="AA1822" s="1">
        <v>-83.035404262399993</v>
      </c>
      <c r="AB1822" s="1">
        <v>40.089887402800002</v>
      </c>
      <c r="AC1822" s="1">
        <v>-83.036352571600005</v>
      </c>
    </row>
    <row r="1823" spans="1:29" x14ac:dyDescent="0.25">
      <c r="A1823" s="13">
        <v>490</v>
      </c>
      <c r="B1823" s="22" t="s">
        <v>4966</v>
      </c>
      <c r="C1823" s="17">
        <v>6</v>
      </c>
      <c r="D1823" s="1" t="s">
        <v>784</v>
      </c>
      <c r="E1823" s="1" t="s">
        <v>4108</v>
      </c>
      <c r="F1823" s="1" t="s">
        <v>4109</v>
      </c>
      <c r="G1823" s="1" t="s">
        <v>4412</v>
      </c>
      <c r="H1823" s="1">
        <v>0.8</v>
      </c>
      <c r="I1823" s="1">
        <v>1.3</v>
      </c>
      <c r="J1823" s="1" t="s">
        <v>3190</v>
      </c>
      <c r="K1823" s="1" t="s">
        <v>4982</v>
      </c>
      <c r="L1823" s="1">
        <v>0</v>
      </c>
      <c r="M1823" s="1">
        <v>4</v>
      </c>
      <c r="N1823" s="1">
        <v>6</v>
      </c>
      <c r="O1823" s="1">
        <v>4</v>
      </c>
      <c r="P1823" s="1">
        <v>15</v>
      </c>
      <c r="Q1823" s="16">
        <v>254.73800872093022</v>
      </c>
      <c r="R1823" s="21">
        <v>0.54950836498325406</v>
      </c>
      <c r="S1823" s="21">
        <v>10.405383647147854</v>
      </c>
      <c r="T1823" s="21">
        <v>9.8558752821646003</v>
      </c>
      <c r="U1823" s="21">
        <v>3.0805456682009631E-2</v>
      </c>
      <c r="V1823" s="21">
        <v>2.6394301563498974</v>
      </c>
      <c r="W1823" s="21">
        <v>2.6086246996678879</v>
      </c>
      <c r="X1823" s="13" t="s">
        <v>22</v>
      </c>
      <c r="Y18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3" s="1">
        <v>39.947337000600001</v>
      </c>
      <c r="AA1823" s="1">
        <v>-82.923960141400002</v>
      </c>
      <c r="AB1823" s="1">
        <v>39.946828904500002</v>
      </c>
      <c r="AC1823" s="1">
        <v>-82.914588615400007</v>
      </c>
    </row>
    <row r="1824" spans="1:29" x14ac:dyDescent="0.25">
      <c r="A1824" s="13">
        <v>491</v>
      </c>
      <c r="B1824" s="22" t="s">
        <v>4966</v>
      </c>
      <c r="C1824" s="17">
        <v>3</v>
      </c>
      <c r="D1824" s="1" t="s">
        <v>802</v>
      </c>
      <c r="E1824" s="1" t="s">
        <v>4346</v>
      </c>
      <c r="F1824" s="1" t="s">
        <v>4347</v>
      </c>
      <c r="G1824" s="1" t="s">
        <v>4485</v>
      </c>
      <c r="H1824" s="1">
        <v>2.7</v>
      </c>
      <c r="I1824" s="1">
        <v>3.2</v>
      </c>
      <c r="J1824" s="1" t="s">
        <v>3190</v>
      </c>
      <c r="K1824" s="1" t="s">
        <v>4982</v>
      </c>
      <c r="L1824" s="1">
        <v>0</v>
      </c>
      <c r="M1824" s="1">
        <v>0</v>
      </c>
      <c r="N1824" s="1">
        <v>7</v>
      </c>
      <c r="O1824" s="1">
        <v>8</v>
      </c>
      <c r="P1824" s="1">
        <v>31</v>
      </c>
      <c r="Q1824" s="16">
        <v>112.328125</v>
      </c>
      <c r="R1824" s="21">
        <v>0.49902031539966757</v>
      </c>
      <c r="S1824" s="21">
        <v>15.790912394426739</v>
      </c>
      <c r="T1824" s="21">
        <v>15.291892079027072</v>
      </c>
      <c r="U1824" s="21">
        <v>2.7981669763065611E-2</v>
      </c>
      <c r="V1824" s="21">
        <v>2.6385270854885401</v>
      </c>
      <c r="W1824" s="21">
        <v>2.6105454157254746</v>
      </c>
      <c r="X1824" s="13" t="s">
        <v>22</v>
      </c>
      <c r="Y18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4" s="1">
        <v>40.757747180000003</v>
      </c>
      <c r="AA1824" s="1">
        <v>-82.551701871000006</v>
      </c>
      <c r="AB1824" s="1">
        <v>40.764987468800001</v>
      </c>
      <c r="AC1824" s="1">
        <v>-82.551710943100005</v>
      </c>
    </row>
    <row r="1825" spans="1:29" x14ac:dyDescent="0.25">
      <c r="A1825" s="13">
        <v>210</v>
      </c>
      <c r="B1825" s="22" t="s">
        <v>3201</v>
      </c>
      <c r="C1825" s="17">
        <v>4</v>
      </c>
      <c r="D1825" s="1" t="s">
        <v>801</v>
      </c>
      <c r="E1825" s="1" t="s">
        <v>2056</v>
      </c>
      <c r="F1825" s="1" t="s">
        <v>5380</v>
      </c>
      <c r="G1825" s="1" t="s">
        <v>1550</v>
      </c>
      <c r="H1825" s="21">
        <v>3.0310000000026776</v>
      </c>
      <c r="I1825" s="21">
        <v>0</v>
      </c>
      <c r="J1825" s="1" t="s">
        <v>258</v>
      </c>
      <c r="K1825" s="1" t="s">
        <v>259</v>
      </c>
      <c r="L1825" s="1">
        <v>0</v>
      </c>
      <c r="M1825" s="1">
        <v>0</v>
      </c>
      <c r="N1825" s="1">
        <v>5</v>
      </c>
      <c r="O1825" s="1">
        <v>10</v>
      </c>
      <c r="P1825" s="1">
        <v>54</v>
      </c>
      <c r="Q1825" s="16">
        <v>131.109375</v>
      </c>
      <c r="R1825" s="21">
        <v>5.6003142696099113</v>
      </c>
      <c r="S1825" s="21">
        <v>14.414959281215715</v>
      </c>
      <c r="T1825" s="21">
        <v>8.8146450116058048</v>
      </c>
      <c r="U1825" s="21">
        <v>0.3908580961853253</v>
      </c>
      <c r="V1825" s="21">
        <v>2.6377649361662794</v>
      </c>
      <c r="W1825" s="21">
        <v>2.2469068399809542</v>
      </c>
      <c r="X1825" s="13" t="s">
        <v>22</v>
      </c>
      <c r="Y18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5" s="1">
        <v>40.987952</v>
      </c>
      <c r="AA1825" s="1">
        <v>-80.669167000000002</v>
      </c>
      <c r="AB1825" s="1">
        <v>0</v>
      </c>
      <c r="AC1825" s="1">
        <v>0</v>
      </c>
    </row>
    <row r="1826" spans="1:29" x14ac:dyDescent="0.25">
      <c r="A1826" s="13">
        <v>492</v>
      </c>
      <c r="B1826" s="22" t="s">
        <v>4966</v>
      </c>
      <c r="C1826" s="17">
        <v>12</v>
      </c>
      <c r="D1826" s="1" t="s">
        <v>785</v>
      </c>
      <c r="E1826" s="1" t="s">
        <v>3978</v>
      </c>
      <c r="F1826" s="1" t="s">
        <v>4193</v>
      </c>
      <c r="G1826" s="1" t="s">
        <v>3712</v>
      </c>
      <c r="H1826" s="1">
        <v>28.3</v>
      </c>
      <c r="I1826" s="1">
        <v>28.8</v>
      </c>
      <c r="J1826" s="1" t="s">
        <v>3190</v>
      </c>
      <c r="K1826" s="1" t="s">
        <v>4981</v>
      </c>
      <c r="L1826" s="1">
        <v>2</v>
      </c>
      <c r="M1826" s="1">
        <v>2</v>
      </c>
      <c r="N1826" s="1">
        <v>3</v>
      </c>
      <c r="O1826" s="1">
        <v>1</v>
      </c>
      <c r="P1826" s="1">
        <v>10</v>
      </c>
      <c r="Q1826" s="16">
        <v>216.78488372093022</v>
      </c>
      <c r="R1826" s="21">
        <v>1.2154689486072463</v>
      </c>
      <c r="S1826" s="21">
        <v>7.0246954219072659</v>
      </c>
      <c r="T1826" s="21">
        <v>5.8092264733000194</v>
      </c>
      <c r="U1826" s="21">
        <v>6.8962932584802211E-2</v>
      </c>
      <c r="V1826" s="21">
        <v>2.635826204674808</v>
      </c>
      <c r="W1826" s="21">
        <v>2.5668632720900058</v>
      </c>
      <c r="X1826" s="13" t="s">
        <v>22</v>
      </c>
      <c r="Y18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6" s="1">
        <v>41.604051192500002</v>
      </c>
      <c r="AA1826" s="1">
        <v>-81.497994833199996</v>
      </c>
      <c r="AB1826" s="1">
        <v>41.608148584799999</v>
      </c>
      <c r="AC1826" s="1">
        <v>-81.490089705399996</v>
      </c>
    </row>
    <row r="1827" spans="1:29" x14ac:dyDescent="0.25">
      <c r="A1827" s="13">
        <v>493</v>
      </c>
      <c r="B1827" s="22" t="s">
        <v>4966</v>
      </c>
      <c r="C1827" s="17">
        <v>7</v>
      </c>
      <c r="D1827" s="1" t="s">
        <v>2388</v>
      </c>
      <c r="E1827" s="1" t="s">
        <v>4348</v>
      </c>
      <c r="F1827" s="1" t="s">
        <v>4349</v>
      </c>
      <c r="G1827" s="1" t="s">
        <v>4486</v>
      </c>
      <c r="H1827" s="1">
        <v>13.7</v>
      </c>
      <c r="I1827" s="1">
        <v>14.2</v>
      </c>
      <c r="J1827" s="1" t="s">
        <v>3190</v>
      </c>
      <c r="K1827" s="1" t="s">
        <v>4982</v>
      </c>
      <c r="L1827" s="1">
        <v>1</v>
      </c>
      <c r="M1827" s="1">
        <v>1</v>
      </c>
      <c r="N1827" s="1">
        <v>7</v>
      </c>
      <c r="O1827" s="1">
        <v>7</v>
      </c>
      <c r="P1827" s="1">
        <v>49</v>
      </c>
      <c r="Q1827" s="16">
        <v>217.24400436046511</v>
      </c>
      <c r="R1827" s="21">
        <v>0.41412196027427578</v>
      </c>
      <c r="S1827" s="21">
        <v>23.686844677485315</v>
      </c>
      <c r="T1827" s="21">
        <v>23.272722717211039</v>
      </c>
      <c r="U1827" s="21">
        <v>2.3231707862639266E-2</v>
      </c>
      <c r="V1827" s="21">
        <v>2.628102440196141</v>
      </c>
      <c r="W1827" s="21">
        <v>2.6048707323335019</v>
      </c>
      <c r="X1827" s="13" t="s">
        <v>22</v>
      </c>
      <c r="Y18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7" s="1">
        <v>40.287770444800003</v>
      </c>
      <c r="AA1827" s="1">
        <v>-84.188365311599995</v>
      </c>
      <c r="AB1827" s="1">
        <v>40.287886153099997</v>
      </c>
      <c r="AC1827" s="1">
        <v>-84.178909905400005</v>
      </c>
    </row>
    <row r="1828" spans="1:29" x14ac:dyDescent="0.25">
      <c r="A1828" s="13">
        <v>494</v>
      </c>
      <c r="B1828" s="22" t="s">
        <v>4966</v>
      </c>
      <c r="C1828" s="17">
        <v>4</v>
      </c>
      <c r="D1828" s="1" t="s">
        <v>795</v>
      </c>
      <c r="E1828" s="1" t="s">
        <v>4350</v>
      </c>
      <c r="F1828" s="1" t="s">
        <v>4351</v>
      </c>
      <c r="G1828" s="1" t="s">
        <v>4487</v>
      </c>
      <c r="H1828" s="1">
        <v>6.4</v>
      </c>
      <c r="I1828" s="1">
        <v>6.9</v>
      </c>
      <c r="J1828" s="1" t="s">
        <v>3190</v>
      </c>
      <c r="K1828" s="1" t="s">
        <v>4983</v>
      </c>
      <c r="L1828" s="1">
        <v>0</v>
      </c>
      <c r="M1828" s="1">
        <v>0</v>
      </c>
      <c r="N1828" s="1">
        <v>4</v>
      </c>
      <c r="O1828" s="1">
        <v>11</v>
      </c>
      <c r="P1828" s="1">
        <v>51</v>
      </c>
      <c r="Q1828" s="16">
        <v>126</v>
      </c>
      <c r="R1828" s="21">
        <v>0.49097990285442955</v>
      </c>
      <c r="S1828" s="21">
        <v>25.73505465484234</v>
      </c>
      <c r="T1828" s="21">
        <v>25.24407475198791</v>
      </c>
      <c r="U1828" s="21">
        <v>2.673447374959094E-2</v>
      </c>
      <c r="V1828" s="21">
        <v>2.6279509653259709</v>
      </c>
      <c r="W1828" s="21">
        <v>2.60121649157638</v>
      </c>
      <c r="X1828" s="13" t="s">
        <v>22</v>
      </c>
      <c r="Y18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8" s="1">
        <v>41.083824541699997</v>
      </c>
      <c r="AA1828" s="1">
        <v>-81.573633470600001</v>
      </c>
      <c r="AB1828" s="1">
        <v>41.084060898700002</v>
      </c>
      <c r="AC1828" s="1">
        <v>-81.564078230999996</v>
      </c>
    </row>
    <row r="1829" spans="1:29" x14ac:dyDescent="0.25">
      <c r="A1829" s="13">
        <v>211</v>
      </c>
      <c r="B1829" s="22" t="s">
        <v>3201</v>
      </c>
      <c r="C1829" s="17">
        <v>6</v>
      </c>
      <c r="D1829" s="1" t="s">
        <v>799</v>
      </c>
      <c r="E1829" s="1" t="s">
        <v>2057</v>
      </c>
      <c r="F1829" s="1" t="s">
        <v>5050</v>
      </c>
      <c r="G1829" s="1" t="s">
        <v>1551</v>
      </c>
      <c r="H1829" s="21">
        <v>1.4199999999982538</v>
      </c>
      <c r="I1829" s="21">
        <v>0</v>
      </c>
      <c r="J1829" s="1" t="s">
        <v>258</v>
      </c>
      <c r="K1829" s="1" t="s">
        <v>259</v>
      </c>
      <c r="L1829" s="1">
        <v>0</v>
      </c>
      <c r="M1829" s="1">
        <v>0</v>
      </c>
      <c r="N1829" s="1">
        <v>9</v>
      </c>
      <c r="O1829" s="1">
        <v>7</v>
      </c>
      <c r="P1829" s="1">
        <v>43</v>
      </c>
      <c r="Q1829" s="16">
        <v>132.984375</v>
      </c>
      <c r="R1829" s="21">
        <v>6.8922599754382246</v>
      </c>
      <c r="S1829" s="21">
        <v>10.956967226814669</v>
      </c>
      <c r="T1829" s="21">
        <v>4.0647072513764444</v>
      </c>
      <c r="U1829" s="21">
        <v>0.4810257929688907</v>
      </c>
      <c r="V1829" s="21">
        <v>2.6270898740466171</v>
      </c>
      <c r="W1829" s="21">
        <v>2.1460640810777263</v>
      </c>
      <c r="X1829" s="13" t="s">
        <v>22</v>
      </c>
      <c r="Y18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29" s="1">
        <v>40.156916000000002</v>
      </c>
      <c r="AA1829" s="1">
        <v>-83.045778999999996</v>
      </c>
      <c r="AB1829" s="1">
        <v>0</v>
      </c>
      <c r="AC1829" s="1">
        <v>0</v>
      </c>
    </row>
    <row r="1830" spans="1:29" x14ac:dyDescent="0.25">
      <c r="A1830" s="13">
        <v>495</v>
      </c>
      <c r="B1830" s="22" t="s">
        <v>4966</v>
      </c>
      <c r="C1830" s="17">
        <v>12</v>
      </c>
      <c r="D1830" s="1" t="s">
        <v>785</v>
      </c>
      <c r="E1830" s="1" t="s">
        <v>4200</v>
      </c>
      <c r="F1830" s="1" t="s">
        <v>3936</v>
      </c>
      <c r="G1830" s="1" t="s">
        <v>3702</v>
      </c>
      <c r="H1830" s="1">
        <v>8.5</v>
      </c>
      <c r="I1830" s="1">
        <v>9</v>
      </c>
      <c r="J1830" s="1" t="s">
        <v>3190</v>
      </c>
      <c r="K1830" s="1" t="s">
        <v>4982</v>
      </c>
      <c r="L1830" s="1">
        <v>0</v>
      </c>
      <c r="M1830" s="1">
        <v>2</v>
      </c>
      <c r="N1830" s="1">
        <v>5</v>
      </c>
      <c r="O1830" s="1">
        <v>8</v>
      </c>
      <c r="P1830" s="1">
        <v>24</v>
      </c>
      <c r="Q1830" s="16">
        <v>183.58775436046511</v>
      </c>
      <c r="R1830" s="21">
        <v>0.47830408621618659</v>
      </c>
      <c r="S1830" s="21">
        <v>14.226646601581367</v>
      </c>
      <c r="T1830" s="21">
        <v>13.748342515365181</v>
      </c>
      <c r="U1830" s="21">
        <v>2.668626755059153E-2</v>
      </c>
      <c r="V1830" s="21">
        <v>2.6261878176688795</v>
      </c>
      <c r="W1830" s="21">
        <v>2.5995015501182879</v>
      </c>
      <c r="X1830" s="13" t="s">
        <v>22</v>
      </c>
      <c r="Y18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0" s="1">
        <v>41.464551547399999</v>
      </c>
      <c r="AA1830" s="1">
        <v>-81.541830844900005</v>
      </c>
      <c r="AB1830" s="1">
        <v>41.464540105600001</v>
      </c>
      <c r="AC1830" s="1">
        <v>-81.532212946900003</v>
      </c>
    </row>
    <row r="1831" spans="1:29" x14ac:dyDescent="0.25">
      <c r="A1831" s="13">
        <v>496</v>
      </c>
      <c r="B1831" s="22" t="s">
        <v>4966</v>
      </c>
      <c r="C1831" s="17">
        <v>12</v>
      </c>
      <c r="D1831" s="1" t="s">
        <v>785</v>
      </c>
      <c r="E1831" s="1" t="s">
        <v>4352</v>
      </c>
      <c r="F1831" s="1" t="s">
        <v>4353</v>
      </c>
      <c r="G1831" s="1" t="s">
        <v>4488</v>
      </c>
      <c r="H1831" s="1">
        <v>2</v>
      </c>
      <c r="I1831" s="1">
        <v>2.5</v>
      </c>
      <c r="J1831" s="1" t="s">
        <v>3190</v>
      </c>
      <c r="K1831" s="1" t="s">
        <v>4982</v>
      </c>
      <c r="L1831" s="1">
        <v>0</v>
      </c>
      <c r="M1831" s="1">
        <v>0</v>
      </c>
      <c r="N1831" s="1">
        <v>9</v>
      </c>
      <c r="O1831" s="1">
        <v>6</v>
      </c>
      <c r="P1831" s="1">
        <v>27</v>
      </c>
      <c r="Q1831" s="16">
        <v>112.546875</v>
      </c>
      <c r="R1831" s="21">
        <v>0.40555027157939211</v>
      </c>
      <c r="S1831" s="21">
        <v>18.258125833921902</v>
      </c>
      <c r="T1831" s="21">
        <v>17.852575562342508</v>
      </c>
      <c r="U1831" s="21">
        <v>2.2751955313749708E-2</v>
      </c>
      <c r="V1831" s="21">
        <v>2.6238022672341716</v>
      </c>
      <c r="W1831" s="21">
        <v>2.6010503119204218</v>
      </c>
      <c r="X1831" s="13" t="s">
        <v>22</v>
      </c>
      <c r="Y18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1" s="1">
        <v>41.469787215799997</v>
      </c>
      <c r="AA1831" s="1">
        <v>-81.707870940500001</v>
      </c>
      <c r="AB1831" s="1">
        <v>41.469936651200001</v>
      </c>
      <c r="AC1831" s="1">
        <v>-81.698266180399997</v>
      </c>
    </row>
    <row r="1832" spans="1:29" x14ac:dyDescent="0.25">
      <c r="A1832" s="13">
        <v>212</v>
      </c>
      <c r="B1832" s="22" t="s">
        <v>3201</v>
      </c>
      <c r="C1832" s="17">
        <v>8</v>
      </c>
      <c r="D1832" s="1" t="s">
        <v>787</v>
      </c>
      <c r="E1832" s="1" t="s">
        <v>2058</v>
      </c>
      <c r="F1832" s="1" t="s">
        <v>5381</v>
      </c>
      <c r="G1832" s="1" t="s">
        <v>1552</v>
      </c>
      <c r="H1832" s="21">
        <v>2.1459999999933643</v>
      </c>
      <c r="I1832" s="21">
        <v>0</v>
      </c>
      <c r="J1832" s="1" t="s">
        <v>258</v>
      </c>
      <c r="K1832" s="1" t="s">
        <v>259</v>
      </c>
      <c r="L1832" s="1">
        <v>0</v>
      </c>
      <c r="M1832" s="1">
        <v>1</v>
      </c>
      <c r="N1832" s="1">
        <v>8</v>
      </c>
      <c r="O1832" s="1">
        <v>4</v>
      </c>
      <c r="P1832" s="1">
        <v>47</v>
      </c>
      <c r="Q1832" s="16">
        <v>162.80168968023256</v>
      </c>
      <c r="R1832" s="21">
        <v>6.7138895156330376</v>
      </c>
      <c r="S1832" s="21">
        <v>14.174727312237861</v>
      </c>
      <c r="T1832" s="21">
        <v>7.4608377966048236</v>
      </c>
      <c r="U1832" s="21">
        <v>0.46857693117670901</v>
      </c>
      <c r="V1832" s="21">
        <v>2.6220319874383362</v>
      </c>
      <c r="W1832" s="21">
        <v>2.153455056261627</v>
      </c>
      <c r="X1832" s="13" t="s">
        <v>22</v>
      </c>
      <c r="Y18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2" s="1">
        <v>39.095191999999997</v>
      </c>
      <c r="AA1832" s="1">
        <v>-84.605692000000005</v>
      </c>
      <c r="AB1832" s="1">
        <v>0</v>
      </c>
      <c r="AC1832" s="1">
        <v>0</v>
      </c>
    </row>
    <row r="1833" spans="1:29" x14ac:dyDescent="0.25">
      <c r="A1833" s="13">
        <v>213</v>
      </c>
      <c r="B1833" s="22" t="s">
        <v>3201</v>
      </c>
      <c r="C1833" s="17">
        <v>9</v>
      </c>
      <c r="D1833" s="1" t="s">
        <v>796</v>
      </c>
      <c r="E1833" s="1" t="s">
        <v>2059</v>
      </c>
      <c r="F1833" s="1" t="s">
        <v>5382</v>
      </c>
      <c r="G1833" s="1" t="s">
        <v>1553</v>
      </c>
      <c r="H1833" s="21">
        <v>1.5399999999935972</v>
      </c>
      <c r="I1833" s="21">
        <v>0</v>
      </c>
      <c r="J1833" s="1" t="s">
        <v>258</v>
      </c>
      <c r="K1833" s="1" t="s">
        <v>259</v>
      </c>
      <c r="L1833" s="1">
        <v>0</v>
      </c>
      <c r="M1833" s="1">
        <v>0</v>
      </c>
      <c r="N1833" s="1">
        <v>8</v>
      </c>
      <c r="O1833" s="1">
        <v>6</v>
      </c>
      <c r="P1833" s="1">
        <v>26</v>
      </c>
      <c r="Q1833" s="16">
        <v>105</v>
      </c>
      <c r="R1833" s="21">
        <v>7.4259811591259917</v>
      </c>
      <c r="S1833" s="21">
        <v>8.5245688614515203</v>
      </c>
      <c r="T1833" s="21">
        <v>1.0985877023255286</v>
      </c>
      <c r="U1833" s="21">
        <v>0.51827535356623</v>
      </c>
      <c r="V1833" s="21">
        <v>2.6216840500712633</v>
      </c>
      <c r="W1833" s="21">
        <v>2.1034086965050331</v>
      </c>
      <c r="X1833" s="13" t="s">
        <v>22</v>
      </c>
      <c r="Y18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3" s="1">
        <v>39.369163</v>
      </c>
      <c r="AA1833" s="1">
        <v>-83.034557000000007</v>
      </c>
      <c r="AB1833" s="1">
        <v>0</v>
      </c>
      <c r="AC1833" s="1">
        <v>0</v>
      </c>
    </row>
    <row r="1834" spans="1:29" x14ac:dyDescent="0.25">
      <c r="A1834" s="13">
        <v>104</v>
      </c>
      <c r="B1834" s="22" t="s">
        <v>4967</v>
      </c>
      <c r="C1834" s="17">
        <v>4</v>
      </c>
      <c r="D1834" s="1" t="s">
        <v>801</v>
      </c>
      <c r="E1834" s="1" t="s">
        <v>4621</v>
      </c>
      <c r="F1834" s="1" t="s">
        <v>4622</v>
      </c>
      <c r="G1834" s="1" t="s">
        <v>4880</v>
      </c>
      <c r="H1834" s="1">
        <v>12.5</v>
      </c>
      <c r="I1834" s="1">
        <v>13</v>
      </c>
      <c r="J1834" s="1" t="s">
        <v>3190</v>
      </c>
      <c r="K1834" s="1" t="s">
        <v>4975</v>
      </c>
      <c r="L1834" s="1">
        <v>1</v>
      </c>
      <c r="M1834" s="1">
        <v>1</v>
      </c>
      <c r="N1834" s="1">
        <v>18</v>
      </c>
      <c r="O1834" s="1">
        <v>11</v>
      </c>
      <c r="P1834" s="1">
        <v>81</v>
      </c>
      <c r="Q1834" s="16">
        <v>339.00962936046511</v>
      </c>
      <c r="R1834" s="21">
        <v>0.17947744948535455</v>
      </c>
      <c r="S1834" s="21">
        <v>39.927316549668397</v>
      </c>
      <c r="T1834" s="21">
        <v>39.747839100183043</v>
      </c>
      <c r="U1834" s="21">
        <v>1.3904055061388386E-2</v>
      </c>
      <c r="V1834" s="21">
        <v>2.6209785901108846</v>
      </c>
      <c r="W1834" s="21">
        <v>2.6070745350494962</v>
      </c>
      <c r="X1834" s="13" t="s">
        <v>22</v>
      </c>
      <c r="Y18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4" s="1">
        <v>41.0996118407</v>
      </c>
      <c r="AA1834" s="1">
        <v>-80.766288789399994</v>
      </c>
      <c r="AB1834" s="1">
        <v>41.099599275300001</v>
      </c>
      <c r="AC1834" s="1">
        <v>-80.756689654599995</v>
      </c>
    </row>
    <row r="1835" spans="1:29" x14ac:dyDescent="0.25">
      <c r="A1835" s="13">
        <v>497</v>
      </c>
      <c r="B1835" s="22" t="s">
        <v>4966</v>
      </c>
      <c r="C1835" s="17">
        <v>12</v>
      </c>
      <c r="D1835" s="1" t="s">
        <v>785</v>
      </c>
      <c r="E1835" s="1" t="s">
        <v>4354</v>
      </c>
      <c r="F1835" s="1" t="s">
        <v>4355</v>
      </c>
      <c r="G1835" s="1" t="s">
        <v>4489</v>
      </c>
      <c r="H1835" s="1">
        <v>0.8</v>
      </c>
      <c r="I1835" s="1">
        <v>1.3</v>
      </c>
      <c r="J1835" s="1" t="s">
        <v>3190</v>
      </c>
      <c r="K1835" s="1" t="s">
        <v>4983</v>
      </c>
      <c r="L1835" s="1">
        <v>0</v>
      </c>
      <c r="M1835" s="1">
        <v>1</v>
      </c>
      <c r="N1835" s="1">
        <v>5</v>
      </c>
      <c r="O1835" s="1">
        <v>9</v>
      </c>
      <c r="P1835" s="1">
        <v>37</v>
      </c>
      <c r="Q1835" s="16">
        <v>155.34856468023256</v>
      </c>
      <c r="R1835" s="21">
        <v>0.49298937017990185</v>
      </c>
      <c r="S1835" s="21">
        <v>20.057484571807986</v>
      </c>
      <c r="T1835" s="21">
        <v>19.564495201628084</v>
      </c>
      <c r="U1835" s="21">
        <v>2.6843267885527319E-2</v>
      </c>
      <c r="V1835" s="21">
        <v>2.6209011487161828</v>
      </c>
      <c r="W1835" s="21">
        <v>2.5940578808306554</v>
      </c>
      <c r="X1835" s="13" t="s">
        <v>22</v>
      </c>
      <c r="Y18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5" s="1">
        <v>41.573839227100002</v>
      </c>
      <c r="AA1835" s="1">
        <v>-81.547636471499999</v>
      </c>
      <c r="AB1835" s="1">
        <v>0</v>
      </c>
      <c r="AC1835" s="1">
        <v>0</v>
      </c>
    </row>
    <row r="1836" spans="1:29" x14ac:dyDescent="0.25">
      <c r="A1836" s="13">
        <v>498</v>
      </c>
      <c r="B1836" s="22" t="s">
        <v>4966</v>
      </c>
      <c r="C1836" s="17">
        <v>6</v>
      </c>
      <c r="D1836" s="1" t="s">
        <v>784</v>
      </c>
      <c r="E1836" s="1" t="s">
        <v>4195</v>
      </c>
      <c r="F1836" s="1" t="s">
        <v>4356</v>
      </c>
      <c r="G1836" s="1" t="s">
        <v>4490</v>
      </c>
      <c r="H1836" s="1">
        <v>1.7</v>
      </c>
      <c r="I1836" s="1">
        <v>2.2000000000000002</v>
      </c>
      <c r="J1836" s="1" t="s">
        <v>3190</v>
      </c>
      <c r="K1836" s="1" t="s">
        <v>4983</v>
      </c>
      <c r="L1836" s="1">
        <v>0</v>
      </c>
      <c r="M1836" s="1">
        <v>3</v>
      </c>
      <c r="N1836" s="1">
        <v>7</v>
      </c>
      <c r="O1836" s="1">
        <v>6</v>
      </c>
      <c r="P1836" s="1">
        <v>19</v>
      </c>
      <c r="Q1836" s="16">
        <v>228.48319404069767</v>
      </c>
      <c r="R1836" s="21">
        <v>0.43110214346778802</v>
      </c>
      <c r="S1836" s="21">
        <v>13.765627851778163</v>
      </c>
      <c r="T1836" s="21">
        <v>13.334525708310375</v>
      </c>
      <c r="U1836" s="21">
        <v>2.3491433328234061E-2</v>
      </c>
      <c r="V1836" s="21">
        <v>2.6120005806446422</v>
      </c>
      <c r="W1836" s="21">
        <v>2.5885091473164081</v>
      </c>
      <c r="X1836" s="13" t="s">
        <v>22</v>
      </c>
      <c r="Y18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6" s="1">
        <v>39.940799186500001</v>
      </c>
      <c r="AA1836" s="1">
        <v>-83.126357797300003</v>
      </c>
      <c r="AB1836" s="1">
        <v>39.939205319499997</v>
      </c>
      <c r="AC1836" s="1">
        <v>-83.117169939099995</v>
      </c>
    </row>
    <row r="1837" spans="1:29" x14ac:dyDescent="0.25">
      <c r="A1837" s="13">
        <v>499</v>
      </c>
      <c r="B1837" s="22" t="s">
        <v>4966</v>
      </c>
      <c r="C1837" s="17">
        <v>12</v>
      </c>
      <c r="D1837" s="1" t="s">
        <v>785</v>
      </c>
      <c r="E1837" s="1" t="s">
        <v>4357</v>
      </c>
      <c r="F1837" s="1" t="s">
        <v>3936</v>
      </c>
      <c r="G1837" s="1" t="s">
        <v>3702</v>
      </c>
      <c r="H1837" s="1">
        <v>0</v>
      </c>
      <c r="I1837" s="1">
        <v>0.5</v>
      </c>
      <c r="J1837" s="1" t="s">
        <v>3190</v>
      </c>
      <c r="K1837" s="1" t="s">
        <v>4982</v>
      </c>
      <c r="L1837" s="1">
        <v>0</v>
      </c>
      <c r="M1837" s="1">
        <v>2</v>
      </c>
      <c r="N1837" s="1">
        <v>2</v>
      </c>
      <c r="O1837" s="1">
        <v>6</v>
      </c>
      <c r="P1837" s="1">
        <v>25</v>
      </c>
      <c r="Q1837" s="16">
        <v>156.07212936046511</v>
      </c>
      <c r="R1837" s="21">
        <v>0.76645350884014141</v>
      </c>
      <c r="S1837" s="21">
        <v>13.419967919623662</v>
      </c>
      <c r="T1837" s="21">
        <v>12.65351441078352</v>
      </c>
      <c r="U1837" s="21">
        <v>4.3125083978520773E-2</v>
      </c>
      <c r="V1837" s="21">
        <v>2.6118581859304859</v>
      </c>
      <c r="W1837" s="21">
        <v>2.568733101951965</v>
      </c>
      <c r="X1837" s="13" t="s">
        <v>22</v>
      </c>
      <c r="Y18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7" s="1">
        <v>41.499002874299997</v>
      </c>
      <c r="AA1837" s="1">
        <v>-81.693077178099998</v>
      </c>
      <c r="AB1837" s="1">
        <v>41.494498036400003</v>
      </c>
      <c r="AC1837" s="1">
        <v>-81.685796296800007</v>
      </c>
    </row>
    <row r="1838" spans="1:29" x14ac:dyDescent="0.25">
      <c r="A1838" s="13">
        <v>105</v>
      </c>
      <c r="B1838" s="22" t="s">
        <v>4967</v>
      </c>
      <c r="C1838" s="17">
        <v>6</v>
      </c>
      <c r="D1838" s="1" t="s">
        <v>799</v>
      </c>
      <c r="E1838" s="1" t="s">
        <v>4600</v>
      </c>
      <c r="F1838" s="1" t="s">
        <v>4601</v>
      </c>
      <c r="G1838" s="1" t="s">
        <v>3704</v>
      </c>
      <c r="H1838" s="1">
        <v>1.9</v>
      </c>
      <c r="I1838" s="1">
        <v>2.4</v>
      </c>
      <c r="J1838" s="1" t="s">
        <v>3190</v>
      </c>
      <c r="K1838" s="1" t="s">
        <v>4975</v>
      </c>
      <c r="L1838" s="1">
        <v>0</v>
      </c>
      <c r="M1838" s="1">
        <v>2</v>
      </c>
      <c r="N1838" s="1">
        <v>4</v>
      </c>
      <c r="O1838" s="1">
        <v>6</v>
      </c>
      <c r="P1838" s="1">
        <v>27</v>
      </c>
      <c r="Q1838" s="16">
        <v>171.16587936046511</v>
      </c>
      <c r="R1838" s="21">
        <v>0.78941213479554906</v>
      </c>
      <c r="S1838" s="21">
        <v>15.272584116775683</v>
      </c>
      <c r="T1838" s="21">
        <v>14.483171981980133</v>
      </c>
      <c r="U1838" s="21">
        <v>6.0419652041173361E-2</v>
      </c>
      <c r="V1838" s="21">
        <v>2.6111607425264522</v>
      </c>
      <c r="W1838" s="21">
        <v>2.5507410904852788</v>
      </c>
      <c r="X1838" s="13" t="s">
        <v>22</v>
      </c>
      <c r="Y18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8" s="1">
        <v>40.164153422600002</v>
      </c>
      <c r="AA1838" s="1">
        <v>-83.019722468599994</v>
      </c>
      <c r="AB1838" s="1">
        <v>40.171341148099998</v>
      </c>
      <c r="AC1838" s="1">
        <v>-83.021012930799998</v>
      </c>
    </row>
    <row r="1839" spans="1:29" x14ac:dyDescent="0.25">
      <c r="A1839" s="13">
        <v>214</v>
      </c>
      <c r="B1839" s="22" t="s">
        <v>3201</v>
      </c>
      <c r="C1839" s="17">
        <v>7</v>
      </c>
      <c r="D1839" s="1" t="s">
        <v>3196</v>
      </c>
      <c r="E1839" s="1" t="s">
        <v>2060</v>
      </c>
      <c r="F1839" s="1" t="s">
        <v>5270</v>
      </c>
      <c r="G1839" s="1" t="s">
        <v>1554</v>
      </c>
      <c r="H1839" s="21">
        <v>15.411999999996624</v>
      </c>
      <c r="I1839" s="21">
        <v>0</v>
      </c>
      <c r="J1839" s="1" t="s">
        <v>258</v>
      </c>
      <c r="K1839" s="1" t="s">
        <v>259</v>
      </c>
      <c r="L1839" s="1">
        <v>1</v>
      </c>
      <c r="M1839" s="1">
        <v>1</v>
      </c>
      <c r="N1839" s="1">
        <v>5</v>
      </c>
      <c r="O1839" s="1">
        <v>8</v>
      </c>
      <c r="P1839" s="1">
        <v>27</v>
      </c>
      <c r="Q1839" s="16">
        <v>186.58775436046511</v>
      </c>
      <c r="R1839" s="21">
        <v>7.5778933675131084</v>
      </c>
      <c r="S1839" s="21">
        <v>8.2122984102847791</v>
      </c>
      <c r="T1839" s="21">
        <v>0.63440504277167076</v>
      </c>
      <c r="U1839" s="21">
        <v>0.52887763652733122</v>
      </c>
      <c r="V1839" s="21">
        <v>2.6104580831073201</v>
      </c>
      <c r="W1839" s="21">
        <v>2.0815804465799888</v>
      </c>
      <c r="X1839" s="13" t="s">
        <v>22</v>
      </c>
      <c r="Y18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39" s="1">
        <v>39.636172999999999</v>
      </c>
      <c r="AA1839" s="1">
        <v>-84.217782999999997</v>
      </c>
      <c r="AB1839" s="1">
        <v>0</v>
      </c>
      <c r="AC1839" s="1">
        <v>0</v>
      </c>
    </row>
    <row r="1840" spans="1:29" x14ac:dyDescent="0.25">
      <c r="A1840" s="13">
        <v>500</v>
      </c>
      <c r="B1840" s="22" t="s">
        <v>4966</v>
      </c>
      <c r="C1840" s="17">
        <v>4</v>
      </c>
      <c r="D1840" s="1" t="s">
        <v>798</v>
      </c>
      <c r="E1840" s="1" t="s">
        <v>3300</v>
      </c>
      <c r="F1840" s="1" t="s">
        <v>4003</v>
      </c>
      <c r="G1840" s="1" t="s">
        <v>3730</v>
      </c>
      <c r="H1840" s="1">
        <v>3.7</v>
      </c>
      <c r="I1840" s="1">
        <v>4.2</v>
      </c>
      <c r="J1840" s="1" t="s">
        <v>3190</v>
      </c>
      <c r="K1840" s="1" t="s">
        <v>4983</v>
      </c>
      <c r="L1840" s="1">
        <v>1</v>
      </c>
      <c r="M1840" s="1">
        <v>2</v>
      </c>
      <c r="N1840" s="1">
        <v>5</v>
      </c>
      <c r="O1840" s="1">
        <v>9</v>
      </c>
      <c r="P1840" s="1">
        <v>29</v>
      </c>
      <c r="Q1840" s="16">
        <v>238.70194404069767</v>
      </c>
      <c r="R1840" s="21">
        <v>0.39596799734879951</v>
      </c>
      <c r="S1840" s="21">
        <v>17.571328386580895</v>
      </c>
      <c r="T1840" s="21">
        <v>17.175360389232097</v>
      </c>
      <c r="U1840" s="21">
        <v>2.1587358720550429E-2</v>
      </c>
      <c r="V1840" s="21">
        <v>2.6080193597312897</v>
      </c>
      <c r="W1840" s="21">
        <v>2.5864320010107393</v>
      </c>
      <c r="X1840" s="13" t="s">
        <v>22</v>
      </c>
      <c r="Y18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0" s="1">
        <v>41.236800655000003</v>
      </c>
      <c r="AA1840" s="1">
        <v>-81.335429480299993</v>
      </c>
      <c r="AB1840" s="1">
        <v>41.2322115909</v>
      </c>
      <c r="AC1840" s="1">
        <v>-81.328062270000004</v>
      </c>
    </row>
    <row r="1841" spans="1:29" x14ac:dyDescent="0.25">
      <c r="A1841" s="13">
        <v>106</v>
      </c>
      <c r="B1841" s="22" t="s">
        <v>4967</v>
      </c>
      <c r="C1841" s="17">
        <v>4</v>
      </c>
      <c r="D1841" s="1" t="s">
        <v>800</v>
      </c>
      <c r="E1841" s="1" t="s">
        <v>4623</v>
      </c>
      <c r="F1841" s="1" t="s">
        <v>4624</v>
      </c>
      <c r="G1841" s="1" t="s">
        <v>4881</v>
      </c>
      <c r="H1841" s="1">
        <v>4.5</v>
      </c>
      <c r="I1841" s="1">
        <v>5</v>
      </c>
      <c r="J1841" s="1" t="s">
        <v>3190</v>
      </c>
      <c r="K1841" s="1" t="s">
        <v>4975</v>
      </c>
      <c r="L1841" s="1">
        <v>0</v>
      </c>
      <c r="M1841" s="1">
        <v>1</v>
      </c>
      <c r="N1841" s="1">
        <v>11</v>
      </c>
      <c r="O1841" s="1">
        <v>10</v>
      </c>
      <c r="P1841" s="1">
        <v>62</v>
      </c>
      <c r="Q1841" s="16">
        <v>224.06731468023256</v>
      </c>
      <c r="R1841" s="21">
        <v>0.31336662842121332</v>
      </c>
      <c r="S1841" s="21">
        <v>25.390782660663291</v>
      </c>
      <c r="T1841" s="21">
        <v>25.077416032242077</v>
      </c>
      <c r="U1841" s="21">
        <v>2.4182776633075942E-2</v>
      </c>
      <c r="V1841" s="21">
        <v>2.597572282086873</v>
      </c>
      <c r="W1841" s="21">
        <v>2.5733895054537972</v>
      </c>
      <c r="X1841" s="13" t="s">
        <v>22</v>
      </c>
      <c r="Y18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1" s="1">
        <v>40.854793677399996</v>
      </c>
      <c r="AA1841" s="1">
        <v>-81.437579325000002</v>
      </c>
      <c r="AB1841" s="1">
        <v>40.859017100800003</v>
      </c>
      <c r="AC1841" s="1">
        <v>-81.430370273899996</v>
      </c>
    </row>
    <row r="1842" spans="1:29" x14ac:dyDescent="0.25">
      <c r="A1842" s="13">
        <v>107</v>
      </c>
      <c r="B1842" s="22" t="s">
        <v>4967</v>
      </c>
      <c r="C1842" s="17">
        <v>6</v>
      </c>
      <c r="D1842" s="1" t="s">
        <v>784</v>
      </c>
      <c r="E1842" s="1" t="s">
        <v>3931</v>
      </c>
      <c r="F1842" s="1" t="s">
        <v>3954</v>
      </c>
      <c r="G1842" s="1" t="s">
        <v>4360</v>
      </c>
      <c r="H1842" s="1">
        <v>7.6</v>
      </c>
      <c r="I1842" s="1">
        <v>8.1</v>
      </c>
      <c r="J1842" s="1" t="s">
        <v>3190</v>
      </c>
      <c r="K1842" s="1" t="s">
        <v>4984</v>
      </c>
      <c r="L1842" s="1">
        <v>0</v>
      </c>
      <c r="M1842" s="1">
        <v>1</v>
      </c>
      <c r="N1842" s="1">
        <v>4</v>
      </c>
      <c r="O1842" s="1">
        <v>3</v>
      </c>
      <c r="P1842" s="1">
        <v>21</v>
      </c>
      <c r="Q1842" s="16">
        <v>106.17668968023256</v>
      </c>
      <c r="R1842" s="21">
        <v>0.92236910970001673</v>
      </c>
      <c r="S1842" s="21">
        <v>11.10350077083605</v>
      </c>
      <c r="T1842" s="21">
        <v>10.181131661136034</v>
      </c>
      <c r="U1842" s="21">
        <v>6.9586718861232202E-2</v>
      </c>
      <c r="V1842" s="21">
        <v>2.5904879041555393</v>
      </c>
      <c r="W1842" s="21">
        <v>2.5209011852943073</v>
      </c>
      <c r="X1842" s="13" t="s">
        <v>22</v>
      </c>
      <c r="Y18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2" s="1">
        <v>40.046843149700003</v>
      </c>
      <c r="AA1842" s="1">
        <v>-83.033367621699995</v>
      </c>
      <c r="AB1842" s="1">
        <v>40.0539106696</v>
      </c>
      <c r="AC1842" s="1">
        <v>-83.031747728400006</v>
      </c>
    </row>
    <row r="1843" spans="1:29" x14ac:dyDescent="0.25">
      <c r="A1843" s="13">
        <v>215</v>
      </c>
      <c r="B1843" s="22" t="s">
        <v>3201</v>
      </c>
      <c r="C1843" s="17">
        <v>8</v>
      </c>
      <c r="D1843" s="1" t="s">
        <v>787</v>
      </c>
      <c r="E1843" s="1" t="s">
        <v>2061</v>
      </c>
      <c r="F1843" s="1" t="s">
        <v>5341</v>
      </c>
      <c r="G1843" s="1" t="s">
        <v>1555</v>
      </c>
      <c r="H1843" s="21">
        <v>11.346999999994296</v>
      </c>
      <c r="I1843" s="21">
        <v>0</v>
      </c>
      <c r="J1843" s="1" t="s">
        <v>258</v>
      </c>
      <c r="K1843" s="1" t="s">
        <v>262</v>
      </c>
      <c r="L1843" s="1">
        <v>0</v>
      </c>
      <c r="M1843" s="1">
        <v>1</v>
      </c>
      <c r="N1843" s="1">
        <v>6</v>
      </c>
      <c r="O1843" s="1">
        <v>11</v>
      </c>
      <c r="P1843" s="1">
        <v>81</v>
      </c>
      <c r="Q1843" s="16">
        <v>214.77043968023256</v>
      </c>
      <c r="R1843" s="21">
        <v>4.3878703734968809</v>
      </c>
      <c r="S1843" s="21">
        <v>18.52432194438677</v>
      </c>
      <c r="T1843" s="21">
        <v>14.136451570889889</v>
      </c>
      <c r="U1843" s="21">
        <v>0.30623900337158105</v>
      </c>
      <c r="V1843" s="21">
        <v>2.5894394522622859</v>
      </c>
      <c r="W1843" s="21">
        <v>2.2832004488907049</v>
      </c>
      <c r="X1843" s="13" t="s">
        <v>22</v>
      </c>
      <c r="Y18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3" s="1">
        <v>39.194370999999997</v>
      </c>
      <c r="AA1843" s="1">
        <v>-84.660886000000005</v>
      </c>
      <c r="AB1843" s="1">
        <v>0</v>
      </c>
      <c r="AC1843" s="1">
        <v>0</v>
      </c>
    </row>
    <row r="1844" spans="1:29" x14ac:dyDescent="0.25">
      <c r="A1844" s="13">
        <v>216</v>
      </c>
      <c r="B1844" s="22" t="s">
        <v>3201</v>
      </c>
      <c r="C1844" s="17">
        <v>7</v>
      </c>
      <c r="D1844" s="1" t="s">
        <v>3196</v>
      </c>
      <c r="E1844" s="1" t="s">
        <v>2062</v>
      </c>
      <c r="F1844" s="1" t="s">
        <v>5270</v>
      </c>
      <c r="G1844" s="1" t="s">
        <v>1556</v>
      </c>
      <c r="H1844" s="21">
        <v>16.069000000003143</v>
      </c>
      <c r="I1844" s="21">
        <v>0</v>
      </c>
      <c r="J1844" s="1" t="s">
        <v>258</v>
      </c>
      <c r="K1844" s="1" t="s">
        <v>259</v>
      </c>
      <c r="L1844" s="1">
        <v>0</v>
      </c>
      <c r="M1844" s="1">
        <v>0</v>
      </c>
      <c r="N1844" s="1">
        <v>11</v>
      </c>
      <c r="O1844" s="1">
        <v>4</v>
      </c>
      <c r="P1844" s="1">
        <v>17</v>
      </c>
      <c r="Q1844" s="16">
        <v>106.765625</v>
      </c>
      <c r="R1844" s="21">
        <v>6.6381739883199273</v>
      </c>
      <c r="S1844" s="21">
        <v>6.3214497736475854</v>
      </c>
      <c r="T1844" s="21">
        <v>-0.31672421467234191</v>
      </c>
      <c r="U1844" s="21">
        <v>0.46329258007915325</v>
      </c>
      <c r="V1844" s="21">
        <v>2.583003452545019</v>
      </c>
      <c r="W1844" s="21">
        <v>2.1197108724658658</v>
      </c>
      <c r="X1844" s="13" t="s">
        <v>22</v>
      </c>
      <c r="Y18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4" s="1">
        <v>39.633692000000003</v>
      </c>
      <c r="AA1844" s="1">
        <v>-84.206115999999994</v>
      </c>
      <c r="AB1844" s="1">
        <v>0</v>
      </c>
      <c r="AC1844" s="1">
        <v>0</v>
      </c>
    </row>
    <row r="1845" spans="1:29" x14ac:dyDescent="0.25">
      <c r="A1845" s="13">
        <v>217</v>
      </c>
      <c r="B1845" s="22" t="s">
        <v>3201</v>
      </c>
      <c r="C1845" s="17">
        <v>7</v>
      </c>
      <c r="D1845" s="1" t="s">
        <v>3196</v>
      </c>
      <c r="E1845" s="1" t="s">
        <v>2063</v>
      </c>
      <c r="F1845" s="1" t="s">
        <v>5383</v>
      </c>
      <c r="G1845" s="1" t="s">
        <v>1557</v>
      </c>
      <c r="H1845" s="21">
        <v>0.27199999999720603</v>
      </c>
      <c r="I1845" s="21">
        <v>0</v>
      </c>
      <c r="J1845" s="1" t="s">
        <v>258</v>
      </c>
      <c r="K1845" s="1" t="s">
        <v>259</v>
      </c>
      <c r="L1845" s="1">
        <v>0</v>
      </c>
      <c r="M1845" s="1">
        <v>0</v>
      </c>
      <c r="N1845" s="1">
        <v>13</v>
      </c>
      <c r="O1845" s="1">
        <v>2</v>
      </c>
      <c r="P1845" s="1">
        <v>14</v>
      </c>
      <c r="Q1845" s="16">
        <v>107.984375</v>
      </c>
      <c r="R1845" s="21">
        <v>5.5372451098721012</v>
      </c>
      <c r="S1845" s="21">
        <v>5.9325308101813725</v>
      </c>
      <c r="T1845" s="21">
        <v>0.39528570030927135</v>
      </c>
      <c r="U1845" s="21">
        <v>0.3864563625474654</v>
      </c>
      <c r="V1845" s="21">
        <v>2.5814228239820971</v>
      </c>
      <c r="W1845" s="21">
        <v>2.1949664614346318</v>
      </c>
      <c r="X1845" s="13" t="s">
        <v>22</v>
      </c>
      <c r="Y18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5" s="1">
        <v>39.792664000000002</v>
      </c>
      <c r="AA1845" s="1">
        <v>-84.244491999999994</v>
      </c>
      <c r="AB1845" s="1">
        <v>0</v>
      </c>
      <c r="AC1845" s="1">
        <v>0</v>
      </c>
    </row>
    <row r="1846" spans="1:29" x14ac:dyDescent="0.25">
      <c r="A1846" s="13">
        <v>218</v>
      </c>
      <c r="B1846" s="22" t="s">
        <v>3201</v>
      </c>
      <c r="C1846" s="17">
        <v>4</v>
      </c>
      <c r="D1846" s="1" t="s">
        <v>795</v>
      </c>
      <c r="E1846" s="1" t="s">
        <v>2064</v>
      </c>
      <c r="F1846" s="1" t="s">
        <v>5384</v>
      </c>
      <c r="G1846" s="1" t="s">
        <v>1558</v>
      </c>
      <c r="H1846" s="21">
        <v>2.1666688296619707</v>
      </c>
      <c r="I1846" s="21">
        <v>0</v>
      </c>
      <c r="J1846" s="1" t="s">
        <v>258</v>
      </c>
      <c r="K1846" s="1" t="s">
        <v>259</v>
      </c>
      <c r="L1846" s="1">
        <v>0</v>
      </c>
      <c r="M1846" s="1">
        <v>2</v>
      </c>
      <c r="N1846" s="1">
        <v>5</v>
      </c>
      <c r="O1846" s="1">
        <v>6</v>
      </c>
      <c r="P1846" s="1">
        <v>23</v>
      </c>
      <c r="Q1846" s="16">
        <v>173.71275436046511</v>
      </c>
      <c r="R1846" s="21">
        <v>7.2073427428769872</v>
      </c>
      <c r="S1846" s="21">
        <v>8.2248488686586114</v>
      </c>
      <c r="T1846" s="21">
        <v>1.0175061257816242</v>
      </c>
      <c r="U1846" s="21">
        <v>0.5030161036359555</v>
      </c>
      <c r="V1846" s="21">
        <v>2.5760365222585588</v>
      </c>
      <c r="W1846" s="21">
        <v>2.0730204186226033</v>
      </c>
      <c r="X1846" s="13" t="s">
        <v>22</v>
      </c>
      <c r="Y18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6" s="1">
        <v>41.029018000000001</v>
      </c>
      <c r="AA1846" s="1">
        <v>-81.393266999999994</v>
      </c>
      <c r="AB1846" s="1">
        <v>0</v>
      </c>
      <c r="AC1846" s="1">
        <v>0</v>
      </c>
    </row>
    <row r="1847" spans="1:29" x14ac:dyDescent="0.25">
      <c r="A1847" s="13">
        <v>108</v>
      </c>
      <c r="B1847" s="22" t="s">
        <v>4967</v>
      </c>
      <c r="C1847" s="17">
        <v>7</v>
      </c>
      <c r="D1847" s="1" t="s">
        <v>3196</v>
      </c>
      <c r="E1847" s="1" t="s">
        <v>4597</v>
      </c>
      <c r="F1847" s="1" t="s">
        <v>4312</v>
      </c>
      <c r="G1847" s="1" t="s">
        <v>4475</v>
      </c>
      <c r="H1847" s="1">
        <v>13.1</v>
      </c>
      <c r="I1847" s="1">
        <v>13.6</v>
      </c>
      <c r="J1847" s="1" t="s">
        <v>3190</v>
      </c>
      <c r="K1847" s="1" t="s">
        <v>4975</v>
      </c>
      <c r="L1847" s="1">
        <v>0</v>
      </c>
      <c r="M1847" s="1">
        <v>3</v>
      </c>
      <c r="N1847" s="1">
        <v>9</v>
      </c>
      <c r="O1847" s="1">
        <v>3</v>
      </c>
      <c r="P1847" s="1">
        <v>19</v>
      </c>
      <c r="Q1847" s="16">
        <v>228.26444404069767</v>
      </c>
      <c r="R1847" s="21">
        <v>0.29960793929061846</v>
      </c>
      <c r="S1847" s="21">
        <v>12.238347152467098</v>
      </c>
      <c r="T1847" s="21">
        <v>11.938739213176479</v>
      </c>
      <c r="U1847" s="21">
        <v>2.2742882537075175E-2</v>
      </c>
      <c r="V1847" s="21">
        <v>2.5738565194350156</v>
      </c>
      <c r="W1847" s="21">
        <v>2.5511136368979406</v>
      </c>
      <c r="X1847" s="13" t="s">
        <v>22</v>
      </c>
      <c r="Y18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7" s="1">
        <v>39.8197263924</v>
      </c>
      <c r="AA1847" s="1">
        <v>-84.191617839000003</v>
      </c>
      <c r="AB1847" s="1">
        <v>39.819666914099997</v>
      </c>
      <c r="AC1847" s="1">
        <v>-84.201001738399995</v>
      </c>
    </row>
    <row r="1848" spans="1:29" x14ac:dyDescent="0.25">
      <c r="A1848" s="13">
        <v>109</v>
      </c>
      <c r="B1848" s="22" t="s">
        <v>4967</v>
      </c>
      <c r="C1848" s="17">
        <v>2</v>
      </c>
      <c r="D1848" s="1" t="s">
        <v>786</v>
      </c>
      <c r="E1848" s="1" t="s">
        <v>3302</v>
      </c>
      <c r="F1848" s="1" t="s">
        <v>4625</v>
      </c>
      <c r="G1848" s="1" t="s">
        <v>3713</v>
      </c>
      <c r="H1848" s="1">
        <v>12</v>
      </c>
      <c r="I1848" s="1">
        <v>12.5</v>
      </c>
      <c r="J1848" s="1" t="s">
        <v>3190</v>
      </c>
      <c r="K1848" s="1" t="s">
        <v>4984</v>
      </c>
      <c r="L1848" s="1">
        <v>0</v>
      </c>
      <c r="M1848" s="1">
        <v>2</v>
      </c>
      <c r="N1848" s="1">
        <v>6</v>
      </c>
      <c r="O1848" s="1">
        <v>2</v>
      </c>
      <c r="P1848" s="1">
        <v>10</v>
      </c>
      <c r="Q1848" s="16">
        <v>149.50962936046511</v>
      </c>
      <c r="R1848" s="21">
        <v>0.36710753188668654</v>
      </c>
      <c r="S1848" s="21">
        <v>7.6269697791925184</v>
      </c>
      <c r="T1848" s="21">
        <v>7.2598622473058319</v>
      </c>
      <c r="U1848" s="21">
        <v>2.6369809334107579E-2</v>
      </c>
      <c r="V1848" s="21">
        <v>2.5733067075218532</v>
      </c>
      <c r="W1848" s="21">
        <v>2.5469368981877456</v>
      </c>
      <c r="X1848" s="13" t="s">
        <v>22</v>
      </c>
      <c r="Y18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8" s="1">
        <v>41.528178709099997</v>
      </c>
      <c r="AA1848" s="1">
        <v>-83.716862900600006</v>
      </c>
      <c r="AB1848" s="1">
        <v>41.534450596600003</v>
      </c>
      <c r="AC1848" s="1">
        <v>-83.712207465099993</v>
      </c>
    </row>
    <row r="1849" spans="1:29" x14ac:dyDescent="0.25">
      <c r="A1849" s="13">
        <v>219</v>
      </c>
      <c r="B1849" s="22" t="s">
        <v>3201</v>
      </c>
      <c r="C1849" s="17">
        <v>4</v>
      </c>
      <c r="D1849" s="1" t="s">
        <v>801</v>
      </c>
      <c r="E1849" s="1" t="s">
        <v>2065</v>
      </c>
      <c r="F1849" s="1" t="s">
        <v>5285</v>
      </c>
      <c r="G1849" s="1" t="s">
        <v>1559</v>
      </c>
      <c r="H1849" s="21">
        <v>21.167000000001281</v>
      </c>
      <c r="I1849" s="21">
        <v>0</v>
      </c>
      <c r="J1849" s="1" t="s">
        <v>258</v>
      </c>
      <c r="K1849" s="1" t="s">
        <v>261</v>
      </c>
      <c r="L1849" s="1">
        <v>0</v>
      </c>
      <c r="M1849" s="1">
        <v>0</v>
      </c>
      <c r="N1849" s="1">
        <v>5</v>
      </c>
      <c r="O1849" s="1">
        <v>9</v>
      </c>
      <c r="P1849" s="1">
        <v>39</v>
      </c>
      <c r="Q1849" s="16">
        <v>111.671875</v>
      </c>
      <c r="R1849" s="21">
        <v>8.662479905850514</v>
      </c>
      <c r="S1849" s="21">
        <v>10.608533056318645</v>
      </c>
      <c r="T1849" s="21">
        <v>1.9460531504681313</v>
      </c>
      <c r="U1849" s="21">
        <v>0.62922453099034559</v>
      </c>
      <c r="V1849" s="21">
        <v>2.5619384599418247</v>
      </c>
      <c r="W1849" s="21">
        <v>1.932713928951479</v>
      </c>
      <c r="X1849" s="13" t="s">
        <v>22</v>
      </c>
      <c r="Y18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49" s="1">
        <v>40.987895000000002</v>
      </c>
      <c r="AA1849" s="1">
        <v>-80.633624999999995</v>
      </c>
      <c r="AB1849" s="1">
        <v>0</v>
      </c>
      <c r="AC1849" s="1">
        <v>0</v>
      </c>
    </row>
    <row r="1850" spans="1:29" x14ac:dyDescent="0.25">
      <c r="A1850" s="13">
        <v>110</v>
      </c>
      <c r="B1850" s="22" t="s">
        <v>4967</v>
      </c>
      <c r="C1850" s="17">
        <v>7</v>
      </c>
      <c r="D1850" s="1" t="s">
        <v>3196</v>
      </c>
      <c r="E1850" s="1" t="s">
        <v>4626</v>
      </c>
      <c r="F1850" s="1" t="s">
        <v>4620</v>
      </c>
      <c r="G1850" s="1" t="s">
        <v>4484</v>
      </c>
      <c r="H1850" s="1">
        <v>14.7</v>
      </c>
      <c r="I1850" s="1">
        <v>15.2</v>
      </c>
      <c r="J1850" s="1" t="s">
        <v>3190</v>
      </c>
      <c r="K1850" s="1" t="s">
        <v>4981</v>
      </c>
      <c r="L1850" s="1">
        <v>0</v>
      </c>
      <c r="M1850" s="1">
        <v>0</v>
      </c>
      <c r="N1850" s="1">
        <v>5</v>
      </c>
      <c r="O1850" s="1">
        <v>6</v>
      </c>
      <c r="P1850" s="1">
        <v>18</v>
      </c>
      <c r="Q1850" s="16">
        <v>77.359375</v>
      </c>
      <c r="R1850" s="21">
        <v>0.30515261666440863</v>
      </c>
      <c r="S1850" s="21">
        <v>10.28088335038354</v>
      </c>
      <c r="T1850" s="21">
        <v>9.9757307337191321</v>
      </c>
      <c r="U1850" s="21">
        <v>2.2164433213693914E-2</v>
      </c>
      <c r="V1850" s="21">
        <v>2.5539006412817691</v>
      </c>
      <c r="W1850" s="21">
        <v>2.5317362080680752</v>
      </c>
      <c r="X1850" s="13" t="s">
        <v>22</v>
      </c>
      <c r="Y18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0" s="1">
        <v>39.639242701000001</v>
      </c>
      <c r="AA1850" s="1">
        <v>-84.230366846699994</v>
      </c>
      <c r="AB1850" s="1">
        <v>0</v>
      </c>
      <c r="AC1850" s="1">
        <v>0</v>
      </c>
    </row>
    <row r="1851" spans="1:29" x14ac:dyDescent="0.25">
      <c r="A1851" s="13">
        <v>220</v>
      </c>
      <c r="B1851" s="22" t="s">
        <v>3201</v>
      </c>
      <c r="C1851" s="17">
        <v>6</v>
      </c>
      <c r="D1851" s="1" t="s">
        <v>784</v>
      </c>
      <c r="E1851" s="1" t="s">
        <v>2066</v>
      </c>
      <c r="F1851" s="1" t="s">
        <v>5385</v>
      </c>
      <c r="G1851" s="1" t="s">
        <v>1560</v>
      </c>
      <c r="H1851" s="21">
        <v>11.274999999994179</v>
      </c>
      <c r="I1851" s="21">
        <v>0</v>
      </c>
      <c r="J1851" s="1" t="s">
        <v>258</v>
      </c>
      <c r="K1851" s="1" t="s">
        <v>262</v>
      </c>
      <c r="L1851" s="1">
        <v>0</v>
      </c>
      <c r="M1851" s="1">
        <v>3</v>
      </c>
      <c r="N1851" s="1">
        <v>10</v>
      </c>
      <c r="O1851" s="1">
        <v>3</v>
      </c>
      <c r="P1851" s="1">
        <v>36</v>
      </c>
      <c r="Q1851" s="16">
        <v>251.81131904069767</v>
      </c>
      <c r="R1851" s="21">
        <v>5.0385024130830445</v>
      </c>
      <c r="S1851" s="21">
        <v>10.622607240467646</v>
      </c>
      <c r="T1851" s="21">
        <v>5.5841048273846017</v>
      </c>
      <c r="U1851" s="21">
        <v>0.35164802652047955</v>
      </c>
      <c r="V1851" s="21">
        <v>2.5500139064239109</v>
      </c>
      <c r="W1851" s="21">
        <v>2.1983658799034314</v>
      </c>
      <c r="X1851" s="13" t="s">
        <v>22</v>
      </c>
      <c r="Y18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1" s="1">
        <v>39.951734999999999</v>
      </c>
      <c r="AA1851" s="1">
        <v>-83.139450999999994</v>
      </c>
      <c r="AB1851" s="1">
        <v>0</v>
      </c>
      <c r="AC1851" s="1">
        <v>0</v>
      </c>
    </row>
    <row r="1852" spans="1:29" x14ac:dyDescent="0.25">
      <c r="A1852" s="13">
        <v>2</v>
      </c>
      <c r="B1852" s="22" t="s">
        <v>3200</v>
      </c>
      <c r="C1852" s="17">
        <v>3</v>
      </c>
      <c r="D1852" s="1" t="s">
        <v>805</v>
      </c>
      <c r="E1852" s="1" t="s">
        <v>2947</v>
      </c>
      <c r="F1852" s="1" t="s">
        <v>3478</v>
      </c>
      <c r="G1852" s="1" t="s">
        <v>2391</v>
      </c>
      <c r="H1852" s="21">
        <v>10.50800000000163</v>
      </c>
      <c r="I1852" s="21">
        <v>0</v>
      </c>
      <c r="J1852" s="1" t="s">
        <v>258</v>
      </c>
      <c r="K1852" s="1" t="s">
        <v>2804</v>
      </c>
      <c r="L1852" s="1">
        <v>1</v>
      </c>
      <c r="M1852" s="1">
        <v>1</v>
      </c>
      <c r="N1852" s="1">
        <v>10</v>
      </c>
      <c r="O1852" s="1">
        <v>7</v>
      </c>
      <c r="P1852" s="1">
        <v>34</v>
      </c>
      <c r="Q1852" s="16">
        <v>221.88462936046511</v>
      </c>
      <c r="R1852" s="21">
        <v>4.1956730273219192</v>
      </c>
      <c r="S1852" s="21">
        <v>9.4801298503602975</v>
      </c>
      <c r="T1852" s="21">
        <v>5.2844568230383784</v>
      </c>
      <c r="U1852" s="21">
        <v>0.29239686970022427</v>
      </c>
      <c r="V1852" s="21">
        <v>2.5497341412637442</v>
      </c>
      <c r="W1852" s="21">
        <v>2.2573372715635198</v>
      </c>
      <c r="X1852" s="13" t="s">
        <v>22</v>
      </c>
      <c r="Y18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2" s="1">
        <v>41.136153999999998</v>
      </c>
      <c r="AA1852" s="1">
        <v>-81.735050000000001</v>
      </c>
      <c r="AB1852" s="1">
        <v>0</v>
      </c>
      <c r="AC1852" s="1">
        <v>0</v>
      </c>
    </row>
    <row r="1853" spans="1:29" x14ac:dyDescent="0.25">
      <c r="A1853" s="13">
        <v>221</v>
      </c>
      <c r="B1853" s="22" t="s">
        <v>3201</v>
      </c>
      <c r="C1853" s="17">
        <v>8</v>
      </c>
      <c r="D1853" s="1" t="s">
        <v>787</v>
      </c>
      <c r="E1853" s="1" t="s">
        <v>2067</v>
      </c>
      <c r="F1853" s="1" t="s">
        <v>5366</v>
      </c>
      <c r="G1853" s="1" t="s">
        <v>1561</v>
      </c>
      <c r="H1853" s="21">
        <v>5.0029999999969732</v>
      </c>
      <c r="I1853" s="21">
        <v>0</v>
      </c>
      <c r="J1853" s="1" t="s">
        <v>258</v>
      </c>
      <c r="K1853" s="1" t="s">
        <v>259</v>
      </c>
      <c r="L1853" s="1">
        <v>0</v>
      </c>
      <c r="M1853" s="1">
        <v>1</v>
      </c>
      <c r="N1853" s="1">
        <v>3</v>
      </c>
      <c r="O1853" s="1">
        <v>9</v>
      </c>
      <c r="P1853" s="1">
        <v>53</v>
      </c>
      <c r="Q1853" s="16">
        <v>158.25481468023256</v>
      </c>
      <c r="R1853" s="21">
        <v>16.703120683786086</v>
      </c>
      <c r="S1853" s="21">
        <v>13.448116787771038</v>
      </c>
      <c r="T1853" s="21">
        <v>-3.2550038960150474</v>
      </c>
      <c r="U1853" s="21">
        <v>1.1657470699895387</v>
      </c>
      <c r="V1853" s="21">
        <v>2.5464434484087093</v>
      </c>
      <c r="W1853" s="21">
        <v>1.3806963784191706</v>
      </c>
      <c r="X1853" s="13" t="s">
        <v>22</v>
      </c>
      <c r="Y18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3" s="1">
        <v>39.290799</v>
      </c>
      <c r="AA1853" s="1">
        <v>-84.29889</v>
      </c>
      <c r="AB1853" s="1">
        <v>0</v>
      </c>
      <c r="AC1853" s="1">
        <v>0</v>
      </c>
    </row>
    <row r="1854" spans="1:29" x14ac:dyDescent="0.25">
      <c r="A1854" s="13">
        <v>111</v>
      </c>
      <c r="B1854" s="22" t="s">
        <v>4967</v>
      </c>
      <c r="C1854" s="17">
        <v>8</v>
      </c>
      <c r="D1854" s="1" t="s">
        <v>787</v>
      </c>
      <c r="E1854" s="1" t="s">
        <v>3984</v>
      </c>
      <c r="F1854" s="1" t="s">
        <v>3985</v>
      </c>
      <c r="G1854" s="1" t="s">
        <v>3722</v>
      </c>
      <c r="H1854" s="1">
        <v>15.5</v>
      </c>
      <c r="I1854" s="1">
        <v>16</v>
      </c>
      <c r="J1854" s="1" t="s">
        <v>3190</v>
      </c>
      <c r="K1854" s="1" t="s">
        <v>4991</v>
      </c>
      <c r="L1854" s="1">
        <v>0</v>
      </c>
      <c r="M1854" s="1">
        <v>2</v>
      </c>
      <c r="N1854" s="1">
        <v>10</v>
      </c>
      <c r="O1854" s="1">
        <v>13</v>
      </c>
      <c r="P1854" s="1">
        <v>71</v>
      </c>
      <c r="Q1854" s="16">
        <v>285.50962936046511</v>
      </c>
      <c r="R1854" s="21">
        <v>0.36564916103392381</v>
      </c>
      <c r="S1854" s="21">
        <v>35.231464277688005</v>
      </c>
      <c r="T1854" s="21">
        <v>34.865815116654083</v>
      </c>
      <c r="U1854" s="21">
        <v>2.9240758503153649E-2</v>
      </c>
      <c r="V1854" s="21">
        <v>2.5435278777654853</v>
      </c>
      <c r="W1854" s="21">
        <v>2.5142871192623315</v>
      </c>
      <c r="X1854" s="13" t="s">
        <v>22</v>
      </c>
      <c r="Y18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4" s="1">
        <v>39.297625912699999</v>
      </c>
      <c r="AA1854" s="1">
        <v>-84.563638156400003</v>
      </c>
      <c r="AB1854" s="1">
        <v>39.304818655699997</v>
      </c>
      <c r="AC1854" s="1">
        <v>-84.562627398999993</v>
      </c>
    </row>
    <row r="1855" spans="1:29" x14ac:dyDescent="0.25">
      <c r="A1855" s="13">
        <v>112</v>
      </c>
      <c r="B1855" s="22" t="s">
        <v>4967</v>
      </c>
      <c r="C1855" s="17">
        <v>12</v>
      </c>
      <c r="D1855" s="1" t="s">
        <v>785</v>
      </c>
      <c r="E1855" s="1" t="s">
        <v>4313</v>
      </c>
      <c r="F1855" s="1" t="s">
        <v>4627</v>
      </c>
      <c r="G1855" s="1" t="s">
        <v>3760</v>
      </c>
      <c r="H1855" s="1">
        <v>10.9</v>
      </c>
      <c r="I1855" s="1">
        <v>11.4</v>
      </c>
      <c r="J1855" s="1" t="s">
        <v>3190</v>
      </c>
      <c r="K1855" s="1" t="s">
        <v>4984</v>
      </c>
      <c r="L1855" s="1">
        <v>0</v>
      </c>
      <c r="M1855" s="1">
        <v>0</v>
      </c>
      <c r="N1855" s="1">
        <v>3</v>
      </c>
      <c r="O1855" s="1">
        <v>8</v>
      </c>
      <c r="P1855" s="1">
        <v>24</v>
      </c>
      <c r="Q1855" s="16">
        <v>79.140625</v>
      </c>
      <c r="R1855" s="21">
        <v>0.25855874284114772</v>
      </c>
      <c r="S1855" s="21">
        <v>13.520104858897136</v>
      </c>
      <c r="T1855" s="21">
        <v>13.261546116055989</v>
      </c>
      <c r="U1855" s="21">
        <v>1.9138841988400389E-2</v>
      </c>
      <c r="V1855" s="21">
        <v>2.5416196655604444</v>
      </c>
      <c r="W1855" s="21">
        <v>2.5224808235720442</v>
      </c>
      <c r="X1855" s="13" t="s">
        <v>22</v>
      </c>
      <c r="Y18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5" s="1">
        <v>0</v>
      </c>
      <c r="AA1855" s="1">
        <v>0</v>
      </c>
      <c r="AB1855" s="1">
        <v>41.486179775399997</v>
      </c>
      <c r="AC1855" s="1">
        <v>-81.761212477200004</v>
      </c>
    </row>
    <row r="1856" spans="1:29" x14ac:dyDescent="0.25">
      <c r="A1856" s="13">
        <v>222</v>
      </c>
      <c r="B1856" s="22" t="s">
        <v>3201</v>
      </c>
      <c r="C1856" s="17">
        <v>8</v>
      </c>
      <c r="D1856" s="1" t="s">
        <v>792</v>
      </c>
      <c r="E1856" s="1" t="s">
        <v>2068</v>
      </c>
      <c r="F1856" s="1" t="s">
        <v>5386</v>
      </c>
      <c r="G1856" s="1" t="s">
        <v>1562</v>
      </c>
      <c r="H1856" s="21">
        <v>4.2100000000064028</v>
      </c>
      <c r="I1856" s="21">
        <v>0</v>
      </c>
      <c r="J1856" s="1" t="s">
        <v>258</v>
      </c>
      <c r="K1856" s="1" t="s">
        <v>259</v>
      </c>
      <c r="L1856" s="1">
        <v>0</v>
      </c>
      <c r="M1856" s="1">
        <v>0</v>
      </c>
      <c r="N1856" s="1">
        <v>3</v>
      </c>
      <c r="O1856" s="1">
        <v>11</v>
      </c>
      <c r="P1856" s="1">
        <v>59</v>
      </c>
      <c r="Q1856" s="16">
        <v>127.453125</v>
      </c>
      <c r="R1856" s="21">
        <v>11.678800534317872</v>
      </c>
      <c r="S1856" s="21">
        <v>14.136710981391184</v>
      </c>
      <c r="T1856" s="21">
        <v>2.4579104470733117</v>
      </c>
      <c r="U1856" s="21">
        <v>0.8150888544491629</v>
      </c>
      <c r="V1856" s="21">
        <v>2.5400492220635882</v>
      </c>
      <c r="W1856" s="21">
        <v>1.7249603676144254</v>
      </c>
      <c r="X1856" s="13" t="s">
        <v>22</v>
      </c>
      <c r="Y18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6" s="1">
        <v>39.637990000000002</v>
      </c>
      <c r="AA1856" s="1">
        <v>-84.110037000000005</v>
      </c>
      <c r="AB1856" s="1">
        <v>0</v>
      </c>
      <c r="AC1856" s="1">
        <v>0</v>
      </c>
    </row>
    <row r="1857" spans="1:29" x14ac:dyDescent="0.25">
      <c r="A1857" s="13">
        <v>223</v>
      </c>
      <c r="B1857" s="22" t="s">
        <v>3201</v>
      </c>
      <c r="C1857" s="17">
        <v>8</v>
      </c>
      <c r="D1857" s="1" t="s">
        <v>787</v>
      </c>
      <c r="E1857" s="1" t="s">
        <v>2069</v>
      </c>
      <c r="F1857" s="1" t="s">
        <v>5250</v>
      </c>
      <c r="G1857" s="1" t="s">
        <v>1563</v>
      </c>
      <c r="H1857" s="21">
        <v>0</v>
      </c>
      <c r="I1857" s="21">
        <v>0</v>
      </c>
      <c r="J1857" s="1" t="s">
        <v>258</v>
      </c>
      <c r="K1857" s="1" t="s">
        <v>259</v>
      </c>
      <c r="L1857" s="1">
        <v>0</v>
      </c>
      <c r="M1857" s="1">
        <v>1</v>
      </c>
      <c r="N1857" s="1">
        <v>5</v>
      </c>
      <c r="O1857" s="1">
        <v>7</v>
      </c>
      <c r="P1857" s="1">
        <v>46</v>
      </c>
      <c r="Q1857" s="16">
        <v>155.47356468023256</v>
      </c>
      <c r="R1857" s="21">
        <v>12.054454982448156</v>
      </c>
      <c r="S1857" s="21">
        <v>12.331494779578053</v>
      </c>
      <c r="T1857" s="21">
        <v>0.27703979712989657</v>
      </c>
      <c r="U1857" s="21">
        <v>0.84130659426717846</v>
      </c>
      <c r="V1857" s="21">
        <v>2.5399945795350822</v>
      </c>
      <c r="W1857" s="21">
        <v>1.6986879852679038</v>
      </c>
      <c r="X1857" s="13" t="s">
        <v>22</v>
      </c>
      <c r="Y18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7" s="1">
        <v>39.212831000000001</v>
      </c>
      <c r="AA1857" s="1">
        <v>-84.599680000000006</v>
      </c>
      <c r="AB1857" s="1">
        <v>0</v>
      </c>
      <c r="AC1857" s="1">
        <v>0</v>
      </c>
    </row>
    <row r="1858" spans="1:29" x14ac:dyDescent="0.25">
      <c r="A1858" s="13">
        <v>224</v>
      </c>
      <c r="B1858" s="22" t="s">
        <v>3201</v>
      </c>
      <c r="C1858" s="17">
        <v>6</v>
      </c>
      <c r="D1858" s="1" t="s">
        <v>1331</v>
      </c>
      <c r="E1858" s="1" t="s">
        <v>2070</v>
      </c>
      <c r="F1858" s="1" t="s">
        <v>5374</v>
      </c>
      <c r="G1858" s="1" t="s">
        <v>1564</v>
      </c>
      <c r="H1858" s="21">
        <v>17.19999999999709</v>
      </c>
      <c r="I1858" s="21">
        <v>0</v>
      </c>
      <c r="J1858" s="1" t="s">
        <v>258</v>
      </c>
      <c r="K1858" s="1" t="s">
        <v>259</v>
      </c>
      <c r="L1858" s="1">
        <v>0</v>
      </c>
      <c r="M1858" s="1">
        <v>2</v>
      </c>
      <c r="N1858" s="1">
        <v>9</v>
      </c>
      <c r="O1858" s="1">
        <v>4</v>
      </c>
      <c r="P1858" s="1">
        <v>24</v>
      </c>
      <c r="Q1858" s="16">
        <v>192.02525436046511</v>
      </c>
      <c r="R1858" s="21">
        <v>6.6985093625838648</v>
      </c>
      <c r="S1858" s="21">
        <v>7.5198320143628017</v>
      </c>
      <c r="T1858" s="21">
        <v>0.82132265177893693</v>
      </c>
      <c r="U1858" s="21">
        <v>0.46750351689128938</v>
      </c>
      <c r="V1858" s="21">
        <v>2.5351792782805402</v>
      </c>
      <c r="W1858" s="21">
        <v>2.0676757613892507</v>
      </c>
      <c r="X1858" s="13" t="s">
        <v>22</v>
      </c>
      <c r="Y18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8" s="1">
        <v>40.581018999999998</v>
      </c>
      <c r="AA1858" s="1">
        <v>-83.092680000000001</v>
      </c>
      <c r="AB1858" s="1">
        <v>0</v>
      </c>
      <c r="AC1858" s="1">
        <v>0</v>
      </c>
    </row>
    <row r="1859" spans="1:29" x14ac:dyDescent="0.25">
      <c r="A1859" s="13">
        <v>225</v>
      </c>
      <c r="B1859" s="22" t="s">
        <v>3201</v>
      </c>
      <c r="C1859" s="17">
        <v>4</v>
      </c>
      <c r="D1859" s="1" t="s">
        <v>801</v>
      </c>
      <c r="E1859" s="1" t="s">
        <v>2071</v>
      </c>
      <c r="F1859" s="1" t="s">
        <v>5387</v>
      </c>
      <c r="G1859" s="1" t="s">
        <v>1565</v>
      </c>
      <c r="H1859" s="21">
        <v>1.1799999999930151</v>
      </c>
      <c r="I1859" s="21">
        <v>0</v>
      </c>
      <c r="J1859" s="1" t="s">
        <v>258</v>
      </c>
      <c r="K1859" s="1" t="s">
        <v>259</v>
      </c>
      <c r="L1859" s="1">
        <v>0</v>
      </c>
      <c r="M1859" s="1">
        <v>1</v>
      </c>
      <c r="N1859" s="1">
        <v>5</v>
      </c>
      <c r="O1859" s="1">
        <v>9</v>
      </c>
      <c r="P1859" s="1">
        <v>30</v>
      </c>
      <c r="Q1859" s="16">
        <v>148.34856468023256</v>
      </c>
      <c r="R1859" s="21">
        <v>5.4088780126357685</v>
      </c>
      <c r="S1859" s="21">
        <v>9.0082487950090364</v>
      </c>
      <c r="T1859" s="21">
        <v>3.5993707823732679</v>
      </c>
      <c r="U1859" s="21">
        <v>0.37749734403114843</v>
      </c>
      <c r="V1859" s="21">
        <v>2.5288573556640794</v>
      </c>
      <c r="W1859" s="21">
        <v>2.151360011632931</v>
      </c>
      <c r="X1859" s="13" t="s">
        <v>22</v>
      </c>
      <c r="Y18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59" s="1">
        <v>41.100617</v>
      </c>
      <c r="AA1859" s="1">
        <v>-80.743955999999997</v>
      </c>
      <c r="AB1859" s="1">
        <v>0</v>
      </c>
      <c r="AC1859" s="1">
        <v>0</v>
      </c>
    </row>
    <row r="1860" spans="1:29" x14ac:dyDescent="0.25">
      <c r="A1860" s="13">
        <v>226</v>
      </c>
      <c r="B1860" s="22" t="s">
        <v>3201</v>
      </c>
      <c r="C1860" s="17">
        <v>4</v>
      </c>
      <c r="D1860" s="1" t="s">
        <v>790</v>
      </c>
      <c r="E1860" s="1" t="s">
        <v>2072</v>
      </c>
      <c r="F1860" s="1" t="s">
        <v>5388</v>
      </c>
      <c r="G1860" s="1" t="s">
        <v>1566</v>
      </c>
      <c r="H1860" s="21">
        <v>7.8610000000044238</v>
      </c>
      <c r="I1860" s="21">
        <v>0</v>
      </c>
      <c r="J1860" s="1" t="s">
        <v>258</v>
      </c>
      <c r="K1860" s="1" t="s">
        <v>259</v>
      </c>
      <c r="L1860" s="1">
        <v>0</v>
      </c>
      <c r="M1860" s="1">
        <v>0</v>
      </c>
      <c r="N1860" s="1">
        <v>8</v>
      </c>
      <c r="O1860" s="1">
        <v>7</v>
      </c>
      <c r="P1860" s="1">
        <v>57</v>
      </c>
      <c r="Q1860" s="16">
        <v>140.4375</v>
      </c>
      <c r="R1860" s="21">
        <v>5.2567167334693004</v>
      </c>
      <c r="S1860" s="21">
        <v>14.445378429792521</v>
      </c>
      <c r="T1860" s="21">
        <v>9.1886616963232211</v>
      </c>
      <c r="U1860" s="21">
        <v>0.36687767787940007</v>
      </c>
      <c r="V1860" s="21">
        <v>2.5228949994836478</v>
      </c>
      <c r="W1860" s="21">
        <v>2.1560173216042475</v>
      </c>
      <c r="X1860" s="13" t="s">
        <v>22</v>
      </c>
      <c r="Y18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0" s="1">
        <v>41.238236000000001</v>
      </c>
      <c r="AA1860" s="1">
        <v>-80.740527999999998</v>
      </c>
      <c r="AB1860" s="1">
        <v>0</v>
      </c>
      <c r="AC1860" s="1">
        <v>0</v>
      </c>
    </row>
    <row r="1861" spans="1:29" x14ac:dyDescent="0.25">
      <c r="A1861" s="13">
        <v>227</v>
      </c>
      <c r="B1861" s="22" t="s">
        <v>3201</v>
      </c>
      <c r="C1861" s="17">
        <v>6</v>
      </c>
      <c r="D1861" s="1" t="s">
        <v>784</v>
      </c>
      <c r="E1861" s="1" t="s">
        <v>2073</v>
      </c>
      <c r="F1861" s="1" t="s">
        <v>5389</v>
      </c>
      <c r="G1861" s="1" t="s">
        <v>1567</v>
      </c>
      <c r="H1861" s="21">
        <v>0.76600000000325963</v>
      </c>
      <c r="I1861" s="21">
        <v>0</v>
      </c>
      <c r="J1861" s="1" t="s">
        <v>258</v>
      </c>
      <c r="K1861" s="1" t="s">
        <v>259</v>
      </c>
      <c r="L1861" s="1">
        <v>0</v>
      </c>
      <c r="M1861" s="1">
        <v>4</v>
      </c>
      <c r="N1861" s="1">
        <v>8</v>
      </c>
      <c r="O1861" s="1">
        <v>3</v>
      </c>
      <c r="P1861" s="1">
        <v>19</v>
      </c>
      <c r="Q1861" s="16">
        <v>267.39425872093022</v>
      </c>
      <c r="R1861" s="21">
        <v>5.2396901898131727</v>
      </c>
      <c r="S1861" s="21">
        <v>6.8224877964620312</v>
      </c>
      <c r="T1861" s="21">
        <v>1.5827976066488585</v>
      </c>
      <c r="U1861" s="21">
        <v>0.36568935841772926</v>
      </c>
      <c r="V1861" s="21">
        <v>2.5172110243700727</v>
      </c>
      <c r="W1861" s="21">
        <v>2.1515216659523433</v>
      </c>
      <c r="X1861" s="13" t="s">
        <v>22</v>
      </c>
      <c r="Y18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1" s="1">
        <v>39.830064</v>
      </c>
      <c r="AA1861" s="1">
        <v>-82.933839000000006</v>
      </c>
      <c r="AB1861" s="1">
        <v>0</v>
      </c>
      <c r="AC1861" s="1">
        <v>0</v>
      </c>
    </row>
    <row r="1862" spans="1:29" x14ac:dyDescent="0.25">
      <c r="A1862" s="13">
        <v>228</v>
      </c>
      <c r="B1862" s="22" t="s">
        <v>3201</v>
      </c>
      <c r="C1862" s="17">
        <v>5</v>
      </c>
      <c r="D1862" s="1" t="s">
        <v>793</v>
      </c>
      <c r="E1862" s="1" t="s">
        <v>2074</v>
      </c>
      <c r="F1862" s="1" t="s">
        <v>5390</v>
      </c>
      <c r="G1862" s="1" t="s">
        <v>1568</v>
      </c>
      <c r="H1862" s="21">
        <v>1.2149999999965075</v>
      </c>
      <c r="I1862" s="21">
        <v>0</v>
      </c>
      <c r="J1862" s="1" t="s">
        <v>258</v>
      </c>
      <c r="K1862" s="1" t="s">
        <v>1326</v>
      </c>
      <c r="L1862" s="1">
        <v>0</v>
      </c>
      <c r="M1862" s="1">
        <v>1</v>
      </c>
      <c r="N1862" s="1">
        <v>12</v>
      </c>
      <c r="O1862" s="1">
        <v>14</v>
      </c>
      <c r="P1862" s="1">
        <v>11</v>
      </c>
      <c r="Q1862" s="16">
        <v>197.36418968023256</v>
      </c>
      <c r="R1862" s="21">
        <v>0.96464071612758862</v>
      </c>
      <c r="S1862" s="21">
        <v>7.2121703740929837</v>
      </c>
      <c r="T1862" s="21">
        <v>6.2475296579653952</v>
      </c>
      <c r="U1862" s="21">
        <v>9.4805841904596247E-2</v>
      </c>
      <c r="V1862" s="21">
        <v>2.5170823418888788</v>
      </c>
      <c r="W1862" s="21">
        <v>2.4222764999842825</v>
      </c>
      <c r="X1862" s="13" t="s">
        <v>22</v>
      </c>
      <c r="Y18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2" s="1">
        <v>39.973007000000003</v>
      </c>
      <c r="AA1862" s="1">
        <v>-82.706045000000003</v>
      </c>
      <c r="AB1862" s="1">
        <v>0</v>
      </c>
      <c r="AC1862" s="1">
        <v>0</v>
      </c>
    </row>
    <row r="1863" spans="1:29" x14ac:dyDescent="0.25">
      <c r="A1863" s="13">
        <v>229</v>
      </c>
      <c r="B1863" s="22" t="s">
        <v>3201</v>
      </c>
      <c r="C1863" s="17">
        <v>4</v>
      </c>
      <c r="D1863" s="1" t="s">
        <v>801</v>
      </c>
      <c r="E1863" s="1" t="s">
        <v>2075</v>
      </c>
      <c r="F1863" s="1" t="s">
        <v>5310</v>
      </c>
      <c r="G1863" s="1" t="s">
        <v>1569</v>
      </c>
      <c r="H1863" s="21">
        <v>5.5939999999973224</v>
      </c>
      <c r="I1863" s="21">
        <v>0</v>
      </c>
      <c r="J1863" s="1" t="s">
        <v>258</v>
      </c>
      <c r="K1863" s="1" t="s">
        <v>259</v>
      </c>
      <c r="L1863" s="1">
        <v>0</v>
      </c>
      <c r="M1863" s="1">
        <v>0</v>
      </c>
      <c r="N1863" s="1">
        <v>7</v>
      </c>
      <c r="O1863" s="1">
        <v>6</v>
      </c>
      <c r="P1863" s="1">
        <v>19</v>
      </c>
      <c r="Q1863" s="16">
        <v>91.453125</v>
      </c>
      <c r="R1863" s="21">
        <v>7.1715237998364012</v>
      </c>
      <c r="S1863" s="21">
        <v>7.0967745805259277</v>
      </c>
      <c r="T1863" s="21">
        <v>-7.4749219310473514E-2</v>
      </c>
      <c r="U1863" s="21">
        <v>0.5005162218060758</v>
      </c>
      <c r="V1863" s="21">
        <v>2.5091286302909328</v>
      </c>
      <c r="W1863" s="21">
        <v>2.0086124084848569</v>
      </c>
      <c r="X1863" s="13" t="s">
        <v>22</v>
      </c>
      <c r="Y18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3" s="1">
        <v>41.068514999999998</v>
      </c>
      <c r="AA1863" s="1">
        <v>-80.711016000000001</v>
      </c>
      <c r="AB1863" s="1">
        <v>0</v>
      </c>
      <c r="AC1863" s="1">
        <v>0</v>
      </c>
    </row>
    <row r="1864" spans="1:29" x14ac:dyDescent="0.25">
      <c r="A1864" s="13">
        <v>113</v>
      </c>
      <c r="B1864" s="22" t="s">
        <v>4967</v>
      </c>
      <c r="C1864" s="17">
        <v>6</v>
      </c>
      <c r="D1864" s="1" t="s">
        <v>784</v>
      </c>
      <c r="E1864" s="1" t="s">
        <v>4628</v>
      </c>
      <c r="F1864" s="1" t="s">
        <v>4629</v>
      </c>
      <c r="G1864" s="1" t="s">
        <v>4882</v>
      </c>
      <c r="H1864" s="1">
        <v>0</v>
      </c>
      <c r="I1864" s="1">
        <v>0.5</v>
      </c>
      <c r="J1864" s="1" t="s">
        <v>3190</v>
      </c>
      <c r="K1864" s="1" t="s">
        <v>4975</v>
      </c>
      <c r="L1864" s="1">
        <v>0</v>
      </c>
      <c r="M1864" s="1">
        <v>1</v>
      </c>
      <c r="N1864" s="1">
        <v>4</v>
      </c>
      <c r="O1864" s="1">
        <v>7</v>
      </c>
      <c r="P1864" s="1">
        <v>25</v>
      </c>
      <c r="Q1864" s="16">
        <v>127.92668968023256</v>
      </c>
      <c r="R1864" s="21">
        <v>0.69019812411946313</v>
      </c>
      <c r="S1864" s="21">
        <v>15.088689740858726</v>
      </c>
      <c r="T1864" s="21">
        <v>14.398491616739262</v>
      </c>
      <c r="U1864" s="21">
        <v>5.2876370655801558E-2</v>
      </c>
      <c r="V1864" s="21">
        <v>2.5047555492702527</v>
      </c>
      <c r="W1864" s="21">
        <v>2.4518791786144511</v>
      </c>
      <c r="X1864" s="13" t="s">
        <v>22</v>
      </c>
      <c r="Y18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4" s="1">
        <v>40.037410621900001</v>
      </c>
      <c r="AA1864" s="1">
        <v>-82.962482463699999</v>
      </c>
      <c r="AB1864" s="1">
        <v>40.037189181499997</v>
      </c>
      <c r="AC1864" s="1">
        <v>-82.953078566900004</v>
      </c>
    </row>
    <row r="1865" spans="1:29" x14ac:dyDescent="0.25">
      <c r="A1865" s="13">
        <v>114</v>
      </c>
      <c r="B1865" s="22" t="s">
        <v>4967</v>
      </c>
      <c r="C1865" s="17">
        <v>9</v>
      </c>
      <c r="D1865" s="1" t="s">
        <v>4932</v>
      </c>
      <c r="E1865" s="1" t="s">
        <v>4260</v>
      </c>
      <c r="F1865" s="1" t="s">
        <v>4630</v>
      </c>
      <c r="G1865" s="1" t="s">
        <v>3812</v>
      </c>
      <c r="H1865" s="1">
        <v>11.8</v>
      </c>
      <c r="I1865" s="1">
        <v>12.3</v>
      </c>
      <c r="J1865" s="1" t="s">
        <v>3190</v>
      </c>
      <c r="K1865" s="1" t="s">
        <v>4984</v>
      </c>
      <c r="L1865" s="1">
        <v>0</v>
      </c>
      <c r="M1865" s="1">
        <v>0</v>
      </c>
      <c r="N1865" s="1">
        <v>5</v>
      </c>
      <c r="O1865" s="1">
        <v>5</v>
      </c>
      <c r="P1865" s="1">
        <v>7</v>
      </c>
      <c r="Q1865" s="16">
        <v>61.921875</v>
      </c>
      <c r="R1865" s="21">
        <v>0.31549416677641257</v>
      </c>
      <c r="S1865" s="21">
        <v>6.676289145071447</v>
      </c>
      <c r="T1865" s="21">
        <v>6.3607949782950346</v>
      </c>
      <c r="U1865" s="21">
        <v>2.2852551541014083E-2</v>
      </c>
      <c r="V1865" s="21">
        <v>2.4960586046338671</v>
      </c>
      <c r="W1865" s="21">
        <v>2.473206053092853</v>
      </c>
      <c r="X1865" s="13" t="s">
        <v>22</v>
      </c>
      <c r="Y18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5" s="1">
        <v>38.483273708699997</v>
      </c>
      <c r="AA1865" s="1">
        <v>-82.630770658900005</v>
      </c>
      <c r="AB1865" s="1">
        <v>38.480395827800002</v>
      </c>
      <c r="AC1865" s="1">
        <v>-82.622319024800007</v>
      </c>
    </row>
    <row r="1866" spans="1:29" x14ac:dyDescent="0.25">
      <c r="A1866" s="13">
        <v>115</v>
      </c>
      <c r="B1866" s="22" t="s">
        <v>4967</v>
      </c>
      <c r="C1866" s="17">
        <v>1</v>
      </c>
      <c r="D1866" s="1" t="s">
        <v>803</v>
      </c>
      <c r="E1866" s="1" t="s">
        <v>4631</v>
      </c>
      <c r="F1866" s="1" t="s">
        <v>4632</v>
      </c>
      <c r="G1866" s="1" t="s">
        <v>4883</v>
      </c>
      <c r="H1866" s="1">
        <v>14.1</v>
      </c>
      <c r="I1866" s="1">
        <v>14.6</v>
      </c>
      <c r="J1866" s="1" t="s">
        <v>3190</v>
      </c>
      <c r="K1866" s="1" t="s">
        <v>4975</v>
      </c>
      <c r="L1866" s="1">
        <v>0</v>
      </c>
      <c r="M1866" s="1">
        <v>0</v>
      </c>
      <c r="N1866" s="1">
        <v>6</v>
      </c>
      <c r="O1866" s="1">
        <v>11</v>
      </c>
      <c r="P1866" s="1">
        <v>40</v>
      </c>
      <c r="Q1866" s="16">
        <v>128.09375</v>
      </c>
      <c r="R1866" s="21">
        <v>0.38409354440001886</v>
      </c>
      <c r="S1866" s="21">
        <v>21.936195063251901</v>
      </c>
      <c r="T1866" s="21">
        <v>21.552101518851881</v>
      </c>
      <c r="U1866" s="21">
        <v>2.9587444178524002E-2</v>
      </c>
      <c r="V1866" s="21">
        <v>2.4953804863432549</v>
      </c>
      <c r="W1866" s="21">
        <v>2.4657930421647309</v>
      </c>
      <c r="X1866" s="13" t="s">
        <v>22</v>
      </c>
      <c r="Y18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6" s="1">
        <v>40.750146389299999</v>
      </c>
      <c r="AA1866" s="1">
        <v>-84.153660935199994</v>
      </c>
      <c r="AB1866" s="1">
        <v>40.7478352941</v>
      </c>
      <c r="AC1866" s="1">
        <v>-84.144643631099996</v>
      </c>
    </row>
    <row r="1867" spans="1:29" x14ac:dyDescent="0.25">
      <c r="A1867" s="13">
        <v>230</v>
      </c>
      <c r="B1867" s="22" t="s">
        <v>3201</v>
      </c>
      <c r="C1867" s="17">
        <v>7</v>
      </c>
      <c r="D1867" s="1" t="s">
        <v>1335</v>
      </c>
      <c r="E1867" s="1" t="s">
        <v>2076</v>
      </c>
      <c r="F1867" s="1" t="s">
        <v>5391</v>
      </c>
      <c r="G1867" s="1" t="s">
        <v>1570</v>
      </c>
      <c r="H1867" s="21">
        <v>2.7379999999975553</v>
      </c>
      <c r="I1867" s="21">
        <v>0</v>
      </c>
      <c r="J1867" s="1" t="s">
        <v>258</v>
      </c>
      <c r="K1867" s="1" t="s">
        <v>259</v>
      </c>
      <c r="L1867" s="1">
        <v>2</v>
      </c>
      <c r="M1867" s="1">
        <v>0</v>
      </c>
      <c r="N1867" s="1">
        <v>7</v>
      </c>
      <c r="O1867" s="1">
        <v>5</v>
      </c>
      <c r="P1867" s="1">
        <v>27</v>
      </c>
      <c r="Q1867" s="16">
        <v>186.36900436046511</v>
      </c>
      <c r="R1867" s="21">
        <v>7.7015998027806507</v>
      </c>
      <c r="S1867" s="21">
        <v>8.1558424220964358</v>
      </c>
      <c r="T1867" s="21">
        <v>0.45424261931578513</v>
      </c>
      <c r="U1867" s="21">
        <v>0.53751137732236565</v>
      </c>
      <c r="V1867" s="21">
        <v>2.4830124799615643</v>
      </c>
      <c r="W1867" s="21">
        <v>1.9455011026391986</v>
      </c>
      <c r="X1867" s="13" t="s">
        <v>22</v>
      </c>
      <c r="Y18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7" s="1">
        <v>39.962474</v>
      </c>
      <c r="AA1867" s="1">
        <v>-84.199235000000002</v>
      </c>
      <c r="AB1867" s="1">
        <v>0</v>
      </c>
      <c r="AC1867" s="1">
        <v>0</v>
      </c>
    </row>
    <row r="1868" spans="1:29" x14ac:dyDescent="0.25">
      <c r="A1868" s="13">
        <v>231</v>
      </c>
      <c r="B1868" s="22" t="s">
        <v>3201</v>
      </c>
      <c r="C1868" s="17">
        <v>6</v>
      </c>
      <c r="D1868" s="1" t="s">
        <v>799</v>
      </c>
      <c r="E1868" s="1" t="s">
        <v>2077</v>
      </c>
      <c r="F1868" s="1" t="s">
        <v>5392</v>
      </c>
      <c r="G1868" s="1" t="s">
        <v>1571</v>
      </c>
      <c r="H1868" s="21">
        <v>2.0779999999940628</v>
      </c>
      <c r="I1868" s="21">
        <v>0</v>
      </c>
      <c r="J1868" s="1" t="s">
        <v>258</v>
      </c>
      <c r="K1868" s="1" t="s">
        <v>259</v>
      </c>
      <c r="L1868" s="1">
        <v>0</v>
      </c>
      <c r="M1868" s="1">
        <v>0</v>
      </c>
      <c r="N1868" s="1">
        <v>11</v>
      </c>
      <c r="O1868" s="1">
        <v>4</v>
      </c>
      <c r="P1868" s="1">
        <v>27</v>
      </c>
      <c r="Q1868" s="16">
        <v>116.765625</v>
      </c>
      <c r="R1868" s="21">
        <v>5.3943973543335035</v>
      </c>
      <c r="S1868" s="21">
        <v>8.217726277741539</v>
      </c>
      <c r="T1868" s="21">
        <v>2.8233289234080354</v>
      </c>
      <c r="U1868" s="21">
        <v>0.376486707437726</v>
      </c>
      <c r="V1868" s="21">
        <v>2.4800869632176519</v>
      </c>
      <c r="W1868" s="21">
        <v>2.1036002557799258</v>
      </c>
      <c r="X1868" s="13" t="s">
        <v>22</v>
      </c>
      <c r="Y18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8" s="1">
        <v>40.198410000000003</v>
      </c>
      <c r="AA1868" s="1">
        <v>-82.989965999999995</v>
      </c>
      <c r="AB1868" s="1">
        <v>0</v>
      </c>
      <c r="AC1868" s="1">
        <v>0</v>
      </c>
    </row>
    <row r="1869" spans="1:29" x14ac:dyDescent="0.25">
      <c r="A1869" s="13">
        <v>232</v>
      </c>
      <c r="B1869" s="22" t="s">
        <v>3201</v>
      </c>
      <c r="C1869" s="17">
        <v>6</v>
      </c>
      <c r="D1869" s="1" t="s">
        <v>784</v>
      </c>
      <c r="E1869" s="1" t="s">
        <v>2078</v>
      </c>
      <c r="F1869" s="1" t="s">
        <v>5393</v>
      </c>
      <c r="G1869" s="1" t="s">
        <v>1572</v>
      </c>
      <c r="H1869" s="21">
        <v>0.97400000000197906</v>
      </c>
      <c r="I1869" s="21">
        <v>0</v>
      </c>
      <c r="J1869" s="1" t="s">
        <v>258</v>
      </c>
      <c r="K1869" s="1" t="s">
        <v>262</v>
      </c>
      <c r="L1869" s="1">
        <v>0</v>
      </c>
      <c r="M1869" s="1">
        <v>1</v>
      </c>
      <c r="N1869" s="1">
        <v>10</v>
      </c>
      <c r="O1869" s="1">
        <v>8</v>
      </c>
      <c r="P1869" s="1">
        <v>55</v>
      </c>
      <c r="Q1869" s="16">
        <v>201.64543968023256</v>
      </c>
      <c r="R1869" s="21">
        <v>2.8268935192878302</v>
      </c>
      <c r="S1869" s="21">
        <v>14.621039916243479</v>
      </c>
      <c r="T1869" s="21">
        <v>11.794146396955648</v>
      </c>
      <c r="U1869" s="21">
        <v>0.19729503843441235</v>
      </c>
      <c r="V1869" s="21">
        <v>2.4790972225889245</v>
      </c>
      <c r="W1869" s="21">
        <v>2.281802184154512</v>
      </c>
      <c r="X1869" s="13" t="s">
        <v>22</v>
      </c>
      <c r="Y18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69" s="1">
        <v>40.035094999999998</v>
      </c>
      <c r="AA1869" s="1">
        <v>-82.963496000000006</v>
      </c>
      <c r="AB1869" s="1">
        <v>0</v>
      </c>
      <c r="AC1869" s="1">
        <v>0</v>
      </c>
    </row>
    <row r="1870" spans="1:29" x14ac:dyDescent="0.25">
      <c r="A1870" s="13">
        <v>233</v>
      </c>
      <c r="B1870" s="22" t="s">
        <v>3201</v>
      </c>
      <c r="C1870" s="17">
        <v>8</v>
      </c>
      <c r="D1870" s="1" t="s">
        <v>787</v>
      </c>
      <c r="E1870" s="1" t="s">
        <v>2079</v>
      </c>
      <c r="F1870" s="1" t="s">
        <v>5366</v>
      </c>
      <c r="G1870" s="1" t="s">
        <v>1573</v>
      </c>
      <c r="H1870" s="21">
        <v>4.6820000000006985</v>
      </c>
      <c r="I1870" s="21">
        <v>0</v>
      </c>
      <c r="J1870" s="1" t="s">
        <v>258</v>
      </c>
      <c r="K1870" s="1" t="s">
        <v>259</v>
      </c>
      <c r="L1870" s="1">
        <v>0</v>
      </c>
      <c r="M1870" s="1">
        <v>0</v>
      </c>
      <c r="N1870" s="1">
        <v>4</v>
      </c>
      <c r="O1870" s="1">
        <v>9</v>
      </c>
      <c r="P1870" s="1">
        <v>49</v>
      </c>
      <c r="Q1870" s="16">
        <v>115.125</v>
      </c>
      <c r="R1870" s="21">
        <v>13.664653777105114</v>
      </c>
      <c r="S1870" s="21">
        <v>12.468610049075204</v>
      </c>
      <c r="T1870" s="21">
        <v>-1.1960437280299097</v>
      </c>
      <c r="U1870" s="21">
        <v>0.95368586533322186</v>
      </c>
      <c r="V1870" s="21">
        <v>2.4788082284560131</v>
      </c>
      <c r="W1870" s="21">
        <v>1.5251223631227913</v>
      </c>
      <c r="X1870" s="13" t="s">
        <v>22</v>
      </c>
      <c r="Y18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0" s="1">
        <v>39.291142999999998</v>
      </c>
      <c r="AA1870" s="1">
        <v>-84.304861000000002</v>
      </c>
      <c r="AB1870" s="1">
        <v>0</v>
      </c>
      <c r="AC1870" s="1">
        <v>0</v>
      </c>
    </row>
    <row r="1871" spans="1:29" x14ac:dyDescent="0.25">
      <c r="A1871" s="13">
        <v>234</v>
      </c>
      <c r="B1871" s="22" t="s">
        <v>3201</v>
      </c>
      <c r="C1871" s="17">
        <v>8</v>
      </c>
      <c r="D1871" s="1" t="s">
        <v>787</v>
      </c>
      <c r="E1871" s="1" t="s">
        <v>2080</v>
      </c>
      <c r="F1871" s="1" t="s">
        <v>5394</v>
      </c>
      <c r="G1871" s="1" t="s">
        <v>1574</v>
      </c>
      <c r="H1871" s="21">
        <v>2.7569999999977881</v>
      </c>
      <c r="I1871" s="21">
        <v>0</v>
      </c>
      <c r="J1871" s="1" t="s">
        <v>258</v>
      </c>
      <c r="K1871" s="1" t="s">
        <v>262</v>
      </c>
      <c r="L1871" s="1">
        <v>0</v>
      </c>
      <c r="M1871" s="1">
        <v>1</v>
      </c>
      <c r="N1871" s="1">
        <v>9</v>
      </c>
      <c r="O1871" s="1">
        <v>8</v>
      </c>
      <c r="P1871" s="1">
        <v>20</v>
      </c>
      <c r="Q1871" s="16">
        <v>160.09856468023256</v>
      </c>
      <c r="R1871" s="21">
        <v>3.2265112311220112</v>
      </c>
      <c r="S1871" s="21">
        <v>7.6087251532030589</v>
      </c>
      <c r="T1871" s="21">
        <v>4.3822139220810481</v>
      </c>
      <c r="U1871" s="21">
        <v>0.22518522647207825</v>
      </c>
      <c r="V1871" s="21">
        <v>2.4780009475655413</v>
      </c>
      <c r="W1871" s="21">
        <v>2.2528157210934632</v>
      </c>
      <c r="X1871" s="13" t="s">
        <v>22</v>
      </c>
      <c r="Y18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1" s="1">
        <v>39.169569000000003</v>
      </c>
      <c r="AA1871" s="1">
        <v>-84.777109999999993</v>
      </c>
      <c r="AB1871" s="1">
        <v>0</v>
      </c>
      <c r="AC1871" s="1">
        <v>0</v>
      </c>
    </row>
    <row r="1872" spans="1:29" x14ac:dyDescent="0.25">
      <c r="A1872" s="13">
        <v>3</v>
      </c>
      <c r="B1872" s="22" t="s">
        <v>3200</v>
      </c>
      <c r="C1872" s="17">
        <v>6</v>
      </c>
      <c r="D1872" s="1" t="s">
        <v>3192</v>
      </c>
      <c r="E1872" s="1" t="s">
        <v>3048</v>
      </c>
      <c r="F1872" s="1" t="s">
        <v>3260</v>
      </c>
      <c r="G1872" s="1" t="s">
        <v>2392</v>
      </c>
      <c r="H1872" s="21">
        <v>3.2670000000071013</v>
      </c>
      <c r="I1872" s="21">
        <v>0</v>
      </c>
      <c r="J1872" s="1" t="s">
        <v>258</v>
      </c>
      <c r="K1872" s="1" t="s">
        <v>2804</v>
      </c>
      <c r="L1872" s="1">
        <v>0</v>
      </c>
      <c r="M1872" s="1">
        <v>1</v>
      </c>
      <c r="N1872" s="1">
        <v>10</v>
      </c>
      <c r="O1872" s="1">
        <v>5</v>
      </c>
      <c r="P1872" s="1">
        <v>18</v>
      </c>
      <c r="Q1872" s="16">
        <v>151.33293968023256</v>
      </c>
      <c r="R1872" s="21">
        <v>5.0384729686212202</v>
      </c>
      <c r="S1872" s="21">
        <v>6.8883969103243627</v>
      </c>
      <c r="T1872" s="21">
        <v>1.8499239417031426</v>
      </c>
      <c r="U1872" s="21">
        <v>0.351131681258394</v>
      </c>
      <c r="V1872" s="21">
        <v>2.4773915302927798</v>
      </c>
      <c r="W1872" s="21">
        <v>2.126259849034386</v>
      </c>
      <c r="X1872" s="13" t="s">
        <v>22</v>
      </c>
      <c r="Y18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2" s="1">
        <v>40.400719000000002</v>
      </c>
      <c r="AA1872" s="1">
        <v>-82.826887999999997</v>
      </c>
      <c r="AB1872" s="1">
        <v>0</v>
      </c>
      <c r="AC1872" s="1">
        <v>0</v>
      </c>
    </row>
    <row r="1873" spans="1:29" x14ac:dyDescent="0.25">
      <c r="A1873" s="13">
        <v>235</v>
      </c>
      <c r="B1873" s="22" t="s">
        <v>3201</v>
      </c>
      <c r="C1873" s="17">
        <v>4</v>
      </c>
      <c r="D1873" s="1" t="s">
        <v>801</v>
      </c>
      <c r="E1873" s="1" t="s">
        <v>2081</v>
      </c>
      <c r="F1873" s="1" t="s">
        <v>5395</v>
      </c>
      <c r="G1873" s="1" t="s">
        <v>1575</v>
      </c>
      <c r="H1873" s="21">
        <v>0</v>
      </c>
      <c r="I1873" s="21">
        <v>0</v>
      </c>
      <c r="J1873" s="1" t="s">
        <v>258</v>
      </c>
      <c r="K1873" s="1" t="s">
        <v>259</v>
      </c>
      <c r="L1873" s="1">
        <v>0</v>
      </c>
      <c r="M1873" s="1">
        <v>0</v>
      </c>
      <c r="N1873" s="1">
        <v>6</v>
      </c>
      <c r="O1873" s="1">
        <v>7</v>
      </c>
      <c r="P1873" s="1">
        <v>20</v>
      </c>
      <c r="Q1873" s="16">
        <v>90.34375</v>
      </c>
      <c r="R1873" s="21">
        <v>11.642047932463866</v>
      </c>
      <c r="S1873" s="21">
        <v>6.7462195216498024</v>
      </c>
      <c r="T1873" s="21">
        <v>-4.8958284108140635</v>
      </c>
      <c r="U1873" s="21">
        <v>0.81252381054288325</v>
      </c>
      <c r="V1873" s="21">
        <v>2.4772146569910376</v>
      </c>
      <c r="W1873" s="21">
        <v>1.6646908464481545</v>
      </c>
      <c r="X1873" s="13" t="s">
        <v>22</v>
      </c>
      <c r="Y18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3" s="1">
        <v>41.015546000000001</v>
      </c>
      <c r="AA1873" s="1">
        <v>-80.662733000000003</v>
      </c>
      <c r="AB1873" s="1">
        <v>0</v>
      </c>
      <c r="AC1873" s="1">
        <v>0</v>
      </c>
    </row>
    <row r="1874" spans="1:29" x14ac:dyDescent="0.25">
      <c r="A1874" s="13">
        <v>236</v>
      </c>
      <c r="B1874" s="22" t="s">
        <v>3201</v>
      </c>
      <c r="C1874" s="17">
        <v>8</v>
      </c>
      <c r="D1874" s="1" t="s">
        <v>788</v>
      </c>
      <c r="E1874" s="1" t="s">
        <v>2082</v>
      </c>
      <c r="F1874" s="1" t="s">
        <v>5396</v>
      </c>
      <c r="G1874" s="1" t="s">
        <v>1576</v>
      </c>
      <c r="H1874" s="21">
        <v>0.51600000000325963</v>
      </c>
      <c r="I1874" s="21">
        <v>0</v>
      </c>
      <c r="J1874" s="1" t="s">
        <v>258</v>
      </c>
      <c r="K1874" s="1" t="s">
        <v>259</v>
      </c>
      <c r="L1874" s="1">
        <v>0</v>
      </c>
      <c r="M1874" s="1">
        <v>0</v>
      </c>
      <c r="N1874" s="1">
        <v>9</v>
      </c>
      <c r="O1874" s="1">
        <v>5</v>
      </c>
      <c r="P1874" s="1">
        <v>31</v>
      </c>
      <c r="Q1874" s="16">
        <v>112.109375</v>
      </c>
      <c r="R1874" s="21">
        <v>7.7576601097751832</v>
      </c>
      <c r="S1874" s="21">
        <v>8.9149819537589075</v>
      </c>
      <c r="T1874" s="21">
        <v>1.1573218439837243</v>
      </c>
      <c r="U1874" s="21">
        <v>0.54142394790476156</v>
      </c>
      <c r="V1874" s="21">
        <v>2.4772026599589907</v>
      </c>
      <c r="W1874" s="21">
        <v>1.9357787120542291</v>
      </c>
      <c r="X1874" s="13" t="s">
        <v>22</v>
      </c>
      <c r="Y18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4" s="1">
        <v>39.318216999999997</v>
      </c>
      <c r="AA1874" s="1">
        <v>-84.433606999999995</v>
      </c>
      <c r="AB1874" s="1">
        <v>0</v>
      </c>
      <c r="AC1874" s="1">
        <v>0</v>
      </c>
    </row>
    <row r="1875" spans="1:29" x14ac:dyDescent="0.25">
      <c r="A1875" s="13">
        <v>237</v>
      </c>
      <c r="B1875" s="22" t="s">
        <v>3201</v>
      </c>
      <c r="C1875" s="17">
        <v>4</v>
      </c>
      <c r="D1875" s="1" t="s">
        <v>798</v>
      </c>
      <c r="E1875" s="1" t="s">
        <v>1577</v>
      </c>
      <c r="F1875" s="1" t="s">
        <v>5397</v>
      </c>
      <c r="G1875" s="1" t="s">
        <v>1577</v>
      </c>
      <c r="H1875" s="21">
        <v>5.0580000000045402</v>
      </c>
      <c r="I1875" s="21">
        <v>0</v>
      </c>
      <c r="J1875" s="1" t="s">
        <v>258</v>
      </c>
      <c r="K1875" s="1" t="s">
        <v>262</v>
      </c>
      <c r="L1875" s="1">
        <v>0</v>
      </c>
      <c r="M1875" s="1">
        <v>0</v>
      </c>
      <c r="N1875" s="1">
        <v>10</v>
      </c>
      <c r="O1875" s="1">
        <v>9</v>
      </c>
      <c r="P1875" s="1">
        <v>38</v>
      </c>
      <c r="Q1875" s="16">
        <v>143.40625</v>
      </c>
      <c r="R1875" s="21">
        <v>3.1449907376943425</v>
      </c>
      <c r="S1875" s="21">
        <v>10.632449197479682</v>
      </c>
      <c r="T1875" s="21">
        <v>7.4874584597853389</v>
      </c>
      <c r="U1875" s="21">
        <v>0.21949573418159535</v>
      </c>
      <c r="V1875" s="21">
        <v>2.4724441997228834</v>
      </c>
      <c r="W1875" s="21">
        <v>2.2529484655412881</v>
      </c>
      <c r="X1875" s="13" t="s">
        <v>22</v>
      </c>
      <c r="Y18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5" s="1">
        <v>41.155636000000001</v>
      </c>
      <c r="AA1875" s="1">
        <v>-81.321509000000006</v>
      </c>
      <c r="AB1875" s="1">
        <v>0</v>
      </c>
      <c r="AC1875" s="1">
        <v>0</v>
      </c>
    </row>
    <row r="1876" spans="1:29" x14ac:dyDescent="0.25">
      <c r="A1876" s="13">
        <v>116</v>
      </c>
      <c r="B1876" s="22" t="s">
        <v>4967</v>
      </c>
      <c r="C1876" s="17">
        <v>8</v>
      </c>
      <c r="D1876" s="1" t="s">
        <v>787</v>
      </c>
      <c r="E1876" s="1" t="s">
        <v>3929</v>
      </c>
      <c r="F1876" s="1" t="s">
        <v>3930</v>
      </c>
      <c r="G1876" s="1" t="s">
        <v>4359</v>
      </c>
      <c r="H1876" s="1">
        <v>11.7</v>
      </c>
      <c r="I1876" s="1">
        <v>12.2</v>
      </c>
      <c r="J1876" s="1" t="s">
        <v>3190</v>
      </c>
      <c r="K1876" s="1" t="s">
        <v>4984</v>
      </c>
      <c r="L1876" s="1">
        <v>0</v>
      </c>
      <c r="M1876" s="1">
        <v>0</v>
      </c>
      <c r="N1876" s="1">
        <v>3</v>
      </c>
      <c r="O1876" s="1">
        <v>4</v>
      </c>
      <c r="P1876" s="1">
        <v>26</v>
      </c>
      <c r="Q1876" s="16">
        <v>63.390625</v>
      </c>
      <c r="R1876" s="21">
        <v>0.55175997474417515</v>
      </c>
      <c r="S1876" s="21">
        <v>16.586704831287062</v>
      </c>
      <c r="T1876" s="21">
        <v>16.034944856542886</v>
      </c>
      <c r="U1876" s="21">
        <v>3.9899009593450739E-2</v>
      </c>
      <c r="V1876" s="21">
        <v>2.4722488900514779</v>
      </c>
      <c r="W1876" s="21">
        <v>2.4323498804580272</v>
      </c>
      <c r="X1876" s="13" t="s">
        <v>22</v>
      </c>
      <c r="Y18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6" s="1">
        <v>39.216469101400001</v>
      </c>
      <c r="AA1876" s="1">
        <v>-84.502204797800005</v>
      </c>
      <c r="AB1876" s="1">
        <v>39.214672396499999</v>
      </c>
      <c r="AC1876" s="1">
        <v>-84.493175255099999</v>
      </c>
    </row>
    <row r="1877" spans="1:29" x14ac:dyDescent="0.25">
      <c r="A1877" s="13">
        <v>117</v>
      </c>
      <c r="B1877" s="22" t="s">
        <v>4967</v>
      </c>
      <c r="C1877" s="17">
        <v>6</v>
      </c>
      <c r="D1877" s="1" t="s">
        <v>784</v>
      </c>
      <c r="E1877" s="1" t="s">
        <v>4006</v>
      </c>
      <c r="F1877" s="1" t="s">
        <v>4007</v>
      </c>
      <c r="G1877" s="1" t="s">
        <v>4381</v>
      </c>
      <c r="H1877" s="1">
        <v>9.9</v>
      </c>
      <c r="I1877" s="1">
        <v>10.4</v>
      </c>
      <c r="J1877" s="1" t="s">
        <v>3190</v>
      </c>
      <c r="K1877" s="1" t="s">
        <v>4975</v>
      </c>
      <c r="L1877" s="1">
        <v>0</v>
      </c>
      <c r="M1877" s="1">
        <v>0</v>
      </c>
      <c r="N1877" s="1">
        <v>9</v>
      </c>
      <c r="O1877" s="1">
        <v>7</v>
      </c>
      <c r="P1877" s="1">
        <v>15</v>
      </c>
      <c r="Q1877" s="16">
        <v>104.984375</v>
      </c>
      <c r="R1877" s="21">
        <v>0.42899473847527364</v>
      </c>
      <c r="S1877" s="21">
        <v>11.479146797380125</v>
      </c>
      <c r="T1877" s="21">
        <v>11.050152058904851</v>
      </c>
      <c r="U1877" s="21">
        <v>3.3011807019970113E-2</v>
      </c>
      <c r="V1877" s="21">
        <v>2.4717353050531536</v>
      </c>
      <c r="W1877" s="21">
        <v>2.4387234980331836</v>
      </c>
      <c r="X1877" s="13" t="s">
        <v>22</v>
      </c>
      <c r="Y18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7" s="1">
        <v>39.8994651322</v>
      </c>
      <c r="AA1877" s="1">
        <v>-82.882124534100001</v>
      </c>
      <c r="AB1877" s="1">
        <v>39.906678443600001</v>
      </c>
      <c r="AC1877" s="1">
        <v>-82.881383198500004</v>
      </c>
    </row>
    <row r="1878" spans="1:29" x14ac:dyDescent="0.25">
      <c r="A1878" s="13">
        <v>238</v>
      </c>
      <c r="B1878" s="22" t="s">
        <v>3201</v>
      </c>
      <c r="C1878" s="17">
        <v>8</v>
      </c>
      <c r="D1878" s="1" t="s">
        <v>787</v>
      </c>
      <c r="E1878" s="1" t="s">
        <v>2083</v>
      </c>
      <c r="F1878" s="1" t="s">
        <v>5398</v>
      </c>
      <c r="G1878" s="1" t="s">
        <v>1578</v>
      </c>
      <c r="H1878" s="21">
        <v>0</v>
      </c>
      <c r="I1878" s="21">
        <v>0</v>
      </c>
      <c r="J1878" s="1" t="s">
        <v>258</v>
      </c>
      <c r="K1878" s="1" t="s">
        <v>261</v>
      </c>
      <c r="L1878" s="1">
        <v>0</v>
      </c>
      <c r="M1878" s="1">
        <v>0</v>
      </c>
      <c r="N1878" s="1">
        <v>7</v>
      </c>
      <c r="O1878" s="1">
        <v>7</v>
      </c>
      <c r="P1878" s="1">
        <v>43</v>
      </c>
      <c r="Q1878" s="16">
        <v>119.890625</v>
      </c>
      <c r="R1878" s="21">
        <v>9.3946857034721187</v>
      </c>
      <c r="S1878" s="21">
        <v>10.856368014357741</v>
      </c>
      <c r="T1878" s="21">
        <v>1.4616823108856227</v>
      </c>
      <c r="U1878" s="21">
        <v>0.68023066240997732</v>
      </c>
      <c r="V1878" s="21">
        <v>2.4674724906016983</v>
      </c>
      <c r="W1878" s="21">
        <v>1.7872418281917208</v>
      </c>
      <c r="X1878" s="13" t="s">
        <v>22</v>
      </c>
      <c r="Y18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8" s="1">
        <v>39.264519</v>
      </c>
      <c r="AA1878" s="1">
        <v>-84.334631000000002</v>
      </c>
      <c r="AB1878" s="1">
        <v>0</v>
      </c>
      <c r="AC1878" s="1">
        <v>0</v>
      </c>
    </row>
    <row r="1879" spans="1:29" x14ac:dyDescent="0.25">
      <c r="A1879" s="13">
        <v>118</v>
      </c>
      <c r="B1879" s="22" t="s">
        <v>4967</v>
      </c>
      <c r="C1879" s="17">
        <v>4</v>
      </c>
      <c r="D1879" s="1" t="s">
        <v>800</v>
      </c>
      <c r="E1879" s="1" t="s">
        <v>3271</v>
      </c>
      <c r="F1879" s="1" t="s">
        <v>4130</v>
      </c>
      <c r="G1879" s="1" t="s">
        <v>3721</v>
      </c>
      <c r="H1879" s="1">
        <v>25</v>
      </c>
      <c r="I1879" s="1">
        <v>25.5</v>
      </c>
      <c r="J1879" s="1" t="s">
        <v>3190</v>
      </c>
      <c r="K1879" s="1" t="s">
        <v>4975</v>
      </c>
      <c r="L1879" s="1">
        <v>0</v>
      </c>
      <c r="M1879" s="1">
        <v>1</v>
      </c>
      <c r="N1879" s="1">
        <v>2</v>
      </c>
      <c r="O1879" s="1">
        <v>7</v>
      </c>
      <c r="P1879" s="1">
        <v>35</v>
      </c>
      <c r="Q1879" s="16">
        <v>124.83293968023256</v>
      </c>
      <c r="R1879" s="21">
        <v>0.69973737433089533</v>
      </c>
      <c r="S1879" s="21">
        <v>16.565103503965084</v>
      </c>
      <c r="T1879" s="21">
        <v>15.865366129634188</v>
      </c>
      <c r="U1879" s="21">
        <v>5.3159680842352737E-2</v>
      </c>
      <c r="V1879" s="21">
        <v>2.4653570588080518</v>
      </c>
      <c r="W1879" s="21">
        <v>2.4121973779656991</v>
      </c>
      <c r="X1879" s="13" t="s">
        <v>22</v>
      </c>
      <c r="Y18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79" s="1">
        <v>40.831238165000002</v>
      </c>
      <c r="AA1879" s="1">
        <v>-81.347622299299999</v>
      </c>
      <c r="AB1879" s="1">
        <v>40.834255991200003</v>
      </c>
      <c r="AC1879" s="1">
        <v>-81.338977608299999</v>
      </c>
    </row>
    <row r="1880" spans="1:29" x14ac:dyDescent="0.25">
      <c r="A1880" s="13">
        <v>119</v>
      </c>
      <c r="B1880" s="22" t="s">
        <v>4967</v>
      </c>
      <c r="C1880" s="17">
        <v>7</v>
      </c>
      <c r="D1880" s="1" t="s">
        <v>3196</v>
      </c>
      <c r="E1880" s="1" t="s">
        <v>4633</v>
      </c>
      <c r="F1880" s="1" t="s">
        <v>4059</v>
      </c>
      <c r="G1880" s="1" t="s">
        <v>4398</v>
      </c>
      <c r="H1880" s="1">
        <v>5.2</v>
      </c>
      <c r="I1880" s="1">
        <v>5.7</v>
      </c>
      <c r="J1880" s="1" t="s">
        <v>3190</v>
      </c>
      <c r="K1880" s="1" t="s">
        <v>4975</v>
      </c>
      <c r="L1880" s="1">
        <v>0</v>
      </c>
      <c r="M1880" s="1">
        <v>0</v>
      </c>
      <c r="N1880" s="1">
        <v>7</v>
      </c>
      <c r="O1880" s="1">
        <v>9</v>
      </c>
      <c r="P1880" s="1">
        <v>28</v>
      </c>
      <c r="Q1880" s="16">
        <v>113.765625</v>
      </c>
      <c r="R1880" s="21">
        <v>0.42171598535297783</v>
      </c>
      <c r="S1880" s="21">
        <v>16.421509471677044</v>
      </c>
      <c r="T1880" s="21">
        <v>15.999793486324066</v>
      </c>
      <c r="U1880" s="21">
        <v>3.2457007329896988E-2</v>
      </c>
      <c r="V1880" s="21">
        <v>2.4555651512240595</v>
      </c>
      <c r="W1880" s="21">
        <v>2.4231081438941624</v>
      </c>
      <c r="X1880" s="13" t="s">
        <v>22</v>
      </c>
      <c r="Y18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0" s="1">
        <v>39.656625014699998</v>
      </c>
      <c r="AA1880" s="1">
        <v>-84.157343347899996</v>
      </c>
      <c r="AB1880" s="1">
        <v>39.663520638500003</v>
      </c>
      <c r="AC1880" s="1">
        <v>-84.159939195199996</v>
      </c>
    </row>
    <row r="1881" spans="1:29" x14ac:dyDescent="0.25">
      <c r="A1881" s="13">
        <v>120</v>
      </c>
      <c r="B1881" s="22" t="s">
        <v>4967</v>
      </c>
      <c r="C1881" s="17">
        <v>6</v>
      </c>
      <c r="D1881" s="1" t="s">
        <v>784</v>
      </c>
      <c r="E1881" s="1" t="s">
        <v>4000</v>
      </c>
      <c r="F1881" s="1" t="s">
        <v>4001</v>
      </c>
      <c r="G1881" s="1" t="s">
        <v>3704</v>
      </c>
      <c r="H1881" s="1">
        <v>3.9</v>
      </c>
      <c r="I1881" s="1">
        <v>4.4000000000000004</v>
      </c>
      <c r="J1881" s="1" t="s">
        <v>3190</v>
      </c>
      <c r="K1881" s="1" t="s">
        <v>4984</v>
      </c>
      <c r="L1881" s="1">
        <v>0</v>
      </c>
      <c r="M1881" s="1">
        <v>1</v>
      </c>
      <c r="N1881" s="1">
        <v>9</v>
      </c>
      <c r="O1881" s="1">
        <v>1</v>
      </c>
      <c r="P1881" s="1">
        <v>16</v>
      </c>
      <c r="Q1881" s="16">
        <v>125.03606468023256</v>
      </c>
      <c r="R1881" s="21">
        <v>0.32771855019791118</v>
      </c>
      <c r="S1881" s="21">
        <v>8.7341445233063073</v>
      </c>
      <c r="T1881" s="21">
        <v>8.4064259731083961</v>
      </c>
      <c r="U1881" s="21">
        <v>2.3673317724168204E-2</v>
      </c>
      <c r="V1881" s="21">
        <v>2.4536752964432376</v>
      </c>
      <c r="W1881" s="21">
        <v>2.4300019787190692</v>
      </c>
      <c r="X1881" s="13" t="s">
        <v>22</v>
      </c>
      <c r="Y18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1" s="1">
        <v>39.8585897882</v>
      </c>
      <c r="AA1881" s="1">
        <v>-83.003559535299999</v>
      </c>
      <c r="AB1881" s="1">
        <v>39.865786539299997</v>
      </c>
      <c r="AC1881" s="1">
        <v>-83.004713147299995</v>
      </c>
    </row>
    <row r="1882" spans="1:29" x14ac:dyDescent="0.25">
      <c r="A1882" s="13">
        <v>121</v>
      </c>
      <c r="B1882" s="22" t="s">
        <v>4967</v>
      </c>
      <c r="C1882" s="17">
        <v>8</v>
      </c>
      <c r="D1882" s="1" t="s">
        <v>787</v>
      </c>
      <c r="E1882" s="1" t="s">
        <v>3984</v>
      </c>
      <c r="F1882" s="1" t="s">
        <v>3985</v>
      </c>
      <c r="G1882" s="1" t="s">
        <v>3722</v>
      </c>
      <c r="H1882" s="1">
        <v>14.4</v>
      </c>
      <c r="I1882" s="1">
        <v>14.9</v>
      </c>
      <c r="J1882" s="1" t="s">
        <v>3190</v>
      </c>
      <c r="K1882" s="1" t="s">
        <v>4975</v>
      </c>
      <c r="L1882" s="1">
        <v>0</v>
      </c>
      <c r="M1882" s="1">
        <v>1</v>
      </c>
      <c r="N1882" s="1">
        <v>6</v>
      </c>
      <c r="O1882" s="1">
        <v>4</v>
      </c>
      <c r="P1882" s="1">
        <v>28</v>
      </c>
      <c r="Q1882" s="16">
        <v>130.70793968023256</v>
      </c>
      <c r="R1882" s="21">
        <v>0.74600751658256248</v>
      </c>
      <c r="S1882" s="21">
        <v>16.789318876659724</v>
      </c>
      <c r="T1882" s="21">
        <v>16.043311360077162</v>
      </c>
      <c r="U1882" s="21">
        <v>5.7118498166302586E-2</v>
      </c>
      <c r="V1882" s="21">
        <v>2.4532723365078439</v>
      </c>
      <c r="W1882" s="21">
        <v>2.3961538383415415</v>
      </c>
      <c r="X1882" s="13" t="s">
        <v>22</v>
      </c>
      <c r="Y18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2" s="1">
        <v>39.281734321499997</v>
      </c>
      <c r="AA1882" s="1">
        <v>-84.564357825499997</v>
      </c>
      <c r="AB1882" s="1">
        <v>39.2889708529</v>
      </c>
      <c r="AC1882" s="1">
        <v>-84.564072983200006</v>
      </c>
    </row>
    <row r="1883" spans="1:29" x14ac:dyDescent="0.25">
      <c r="A1883" s="13">
        <v>122</v>
      </c>
      <c r="B1883" s="22" t="s">
        <v>4967</v>
      </c>
      <c r="C1883" s="17">
        <v>4</v>
      </c>
      <c r="D1883" s="1" t="s">
        <v>795</v>
      </c>
      <c r="E1883" s="1" t="s">
        <v>4009</v>
      </c>
      <c r="F1883" s="1" t="s">
        <v>4010</v>
      </c>
      <c r="G1883" s="1" t="s">
        <v>3758</v>
      </c>
      <c r="H1883" s="1">
        <v>5.9</v>
      </c>
      <c r="I1883" s="1">
        <v>6.4</v>
      </c>
      <c r="J1883" s="1" t="s">
        <v>3190</v>
      </c>
      <c r="K1883" s="1" t="s">
        <v>4975</v>
      </c>
      <c r="L1883" s="1">
        <v>0</v>
      </c>
      <c r="M1883" s="1">
        <v>2</v>
      </c>
      <c r="N1883" s="1">
        <v>6</v>
      </c>
      <c r="O1883" s="1">
        <v>7</v>
      </c>
      <c r="P1883" s="1">
        <v>35</v>
      </c>
      <c r="Q1883" s="16">
        <v>196.69712936046511</v>
      </c>
      <c r="R1883" s="21">
        <v>0.46124998533292766</v>
      </c>
      <c r="S1883" s="21">
        <v>19.171371850816577</v>
      </c>
      <c r="T1883" s="21">
        <v>18.71012186548365</v>
      </c>
      <c r="U1883" s="21">
        <v>3.5469076593487983E-2</v>
      </c>
      <c r="V1883" s="21">
        <v>2.4531544666067182</v>
      </c>
      <c r="W1883" s="21">
        <v>2.4176853900132302</v>
      </c>
      <c r="X1883" s="13" t="s">
        <v>22</v>
      </c>
      <c r="Y18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3" s="1">
        <v>40.993315766400002</v>
      </c>
      <c r="AA1883" s="1">
        <v>-81.492295500599994</v>
      </c>
      <c r="AB1883" s="1">
        <v>41.001259384800001</v>
      </c>
      <c r="AC1883" s="1">
        <v>-81.492120127000007</v>
      </c>
    </row>
    <row r="1884" spans="1:29" x14ac:dyDescent="0.25">
      <c r="A1884" s="13">
        <v>239</v>
      </c>
      <c r="B1884" s="22" t="s">
        <v>3201</v>
      </c>
      <c r="C1884" s="17">
        <v>3</v>
      </c>
      <c r="D1884" s="1" t="s">
        <v>1330</v>
      </c>
      <c r="E1884" s="1" t="s">
        <v>2084</v>
      </c>
      <c r="F1884" s="1" t="s">
        <v>5399</v>
      </c>
      <c r="G1884" s="1" t="s">
        <v>1579</v>
      </c>
      <c r="H1884" s="21">
        <v>0</v>
      </c>
      <c r="I1884" s="21">
        <v>0</v>
      </c>
      <c r="J1884" s="1" t="s">
        <v>258</v>
      </c>
      <c r="K1884" s="1" t="s">
        <v>259</v>
      </c>
      <c r="L1884" s="1">
        <v>1</v>
      </c>
      <c r="M1884" s="1">
        <v>0</v>
      </c>
      <c r="N1884" s="1">
        <v>5</v>
      </c>
      <c r="O1884" s="1">
        <v>8</v>
      </c>
      <c r="P1884" s="1">
        <v>32</v>
      </c>
      <c r="Q1884" s="16">
        <v>145.91106468023256</v>
      </c>
      <c r="R1884" s="21">
        <v>6.0737256306916283</v>
      </c>
      <c r="S1884" s="21">
        <v>9.3928805994666273</v>
      </c>
      <c r="T1884" s="21">
        <v>3.319154968774999</v>
      </c>
      <c r="U1884" s="21">
        <v>0.42389850327622813</v>
      </c>
      <c r="V1884" s="21">
        <v>2.4524036908791884</v>
      </c>
      <c r="W1884" s="21">
        <v>2.0285051876029603</v>
      </c>
      <c r="X1884" s="13" t="s">
        <v>22</v>
      </c>
      <c r="Y18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4" s="1">
        <v>41.418430000000001</v>
      </c>
      <c r="AA1884" s="1">
        <v>-82.674301999999997</v>
      </c>
      <c r="AB1884" s="1">
        <v>0</v>
      </c>
      <c r="AC1884" s="1">
        <v>0</v>
      </c>
    </row>
    <row r="1885" spans="1:29" x14ac:dyDescent="0.25">
      <c r="A1885" s="13">
        <v>240</v>
      </c>
      <c r="B1885" s="22" t="s">
        <v>3201</v>
      </c>
      <c r="C1885" s="17">
        <v>8</v>
      </c>
      <c r="D1885" s="1" t="s">
        <v>787</v>
      </c>
      <c r="E1885" s="1" t="s">
        <v>2085</v>
      </c>
      <c r="F1885" s="1" t="s">
        <v>5256</v>
      </c>
      <c r="G1885" s="1" t="s">
        <v>1580</v>
      </c>
      <c r="H1885" s="21">
        <v>2.6059999999997672</v>
      </c>
      <c r="I1885" s="21">
        <v>0</v>
      </c>
      <c r="J1885" s="1" t="s">
        <v>258</v>
      </c>
      <c r="K1885" s="1" t="s">
        <v>262</v>
      </c>
      <c r="L1885" s="1">
        <v>0</v>
      </c>
      <c r="M1885" s="1">
        <v>0</v>
      </c>
      <c r="N1885" s="1">
        <v>7</v>
      </c>
      <c r="O1885" s="1">
        <v>7</v>
      </c>
      <c r="P1885" s="1">
        <v>46</v>
      </c>
      <c r="Q1885" s="16">
        <v>122.890625</v>
      </c>
      <c r="R1885" s="21">
        <v>8.1265310544711333</v>
      </c>
      <c r="S1885" s="21">
        <v>12.064940897400334</v>
      </c>
      <c r="T1885" s="21">
        <v>3.9384098429292003</v>
      </c>
      <c r="U1885" s="21">
        <v>0.56716825228501988</v>
      </c>
      <c r="V1885" s="21">
        <v>2.4395481519313829</v>
      </c>
      <c r="W1885" s="21">
        <v>1.872379899646363</v>
      </c>
      <c r="X1885" s="13" t="s">
        <v>22</v>
      </c>
      <c r="Y18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5" s="1">
        <v>39.190812000000001</v>
      </c>
      <c r="AA1885" s="1">
        <v>-84.599322000000001</v>
      </c>
      <c r="AB1885" s="1">
        <v>0</v>
      </c>
      <c r="AC1885" s="1">
        <v>0</v>
      </c>
    </row>
    <row r="1886" spans="1:29" x14ac:dyDescent="0.25">
      <c r="A1886" s="13">
        <v>123</v>
      </c>
      <c r="B1886" s="22" t="s">
        <v>4967</v>
      </c>
      <c r="C1886" s="17">
        <v>1</v>
      </c>
      <c r="D1886" s="1" t="s">
        <v>803</v>
      </c>
      <c r="E1886" s="1" t="s">
        <v>4634</v>
      </c>
      <c r="F1886" s="1" t="s">
        <v>4635</v>
      </c>
      <c r="G1886" s="1" t="s">
        <v>3805</v>
      </c>
      <c r="H1886" s="1">
        <v>9.8000000000000007</v>
      </c>
      <c r="I1886" s="1">
        <v>10.3</v>
      </c>
      <c r="J1886" s="1" t="s">
        <v>3190</v>
      </c>
      <c r="K1886" s="1" t="s">
        <v>4984</v>
      </c>
      <c r="L1886" s="1">
        <v>1</v>
      </c>
      <c r="M1886" s="1">
        <v>1</v>
      </c>
      <c r="N1886" s="1">
        <v>6</v>
      </c>
      <c r="O1886" s="1">
        <v>5</v>
      </c>
      <c r="P1886" s="1">
        <v>20</v>
      </c>
      <c r="Q1886" s="16">
        <v>172.82212936046511</v>
      </c>
      <c r="R1886" s="21">
        <v>0.17086123928614258</v>
      </c>
      <c r="S1886" s="21">
        <v>12.650149687632622</v>
      </c>
      <c r="T1886" s="21">
        <v>12.479288448346479</v>
      </c>
      <c r="U1886" s="21">
        <v>1.3763283178638503E-2</v>
      </c>
      <c r="V1886" s="21">
        <v>2.4372876652023669</v>
      </c>
      <c r="W1886" s="21">
        <v>2.4235243820237287</v>
      </c>
      <c r="X1886" s="13" t="s">
        <v>22</v>
      </c>
      <c r="Y18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6" s="1">
        <v>40.761755916799999</v>
      </c>
      <c r="AA1886" s="1">
        <v>-84.146945375399994</v>
      </c>
      <c r="AB1886" s="1">
        <v>40.7578871674</v>
      </c>
      <c r="AC1886" s="1">
        <v>-84.138893975800002</v>
      </c>
    </row>
    <row r="1887" spans="1:29" x14ac:dyDescent="0.25">
      <c r="A1887" s="13">
        <v>124</v>
      </c>
      <c r="B1887" s="22" t="s">
        <v>4967</v>
      </c>
      <c r="C1887" s="17">
        <v>6</v>
      </c>
      <c r="D1887" s="1" t="s">
        <v>784</v>
      </c>
      <c r="E1887" s="1" t="s">
        <v>4170</v>
      </c>
      <c r="F1887" s="1" t="s">
        <v>4297</v>
      </c>
      <c r="G1887" s="1" t="s">
        <v>3709</v>
      </c>
      <c r="H1887" s="1">
        <v>19.899999999999999</v>
      </c>
      <c r="I1887" s="1">
        <v>20.399999999999999</v>
      </c>
      <c r="J1887" s="1" t="s">
        <v>3190</v>
      </c>
      <c r="K1887" s="1" t="s">
        <v>4984</v>
      </c>
      <c r="L1887" s="1">
        <v>0</v>
      </c>
      <c r="M1887" s="1">
        <v>1</v>
      </c>
      <c r="N1887" s="1">
        <v>3</v>
      </c>
      <c r="O1887" s="1">
        <v>3</v>
      </c>
      <c r="P1887" s="1">
        <v>9</v>
      </c>
      <c r="Q1887" s="16">
        <v>87.629814680232556</v>
      </c>
      <c r="R1887" s="21">
        <v>0.86303533394169651</v>
      </c>
      <c r="S1887" s="21">
        <v>6.7145348213476668</v>
      </c>
      <c r="T1887" s="21">
        <v>5.8514994874059703</v>
      </c>
      <c r="U1887" s="21">
        <v>6.4745261125183209E-2</v>
      </c>
      <c r="V1887" s="21">
        <v>2.4326829197573776</v>
      </c>
      <c r="W1887" s="21">
        <v>2.3679376586321945</v>
      </c>
      <c r="X1887" s="13" t="s">
        <v>22</v>
      </c>
      <c r="Y18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7" s="1">
        <v>40.091439778400002</v>
      </c>
      <c r="AA1887" s="1">
        <v>-82.832613835100005</v>
      </c>
      <c r="AB1887" s="1">
        <v>40.091516746400004</v>
      </c>
      <c r="AC1887" s="1">
        <v>-82.823220224899998</v>
      </c>
    </row>
    <row r="1888" spans="1:29" x14ac:dyDescent="0.25">
      <c r="A1888" s="13">
        <v>241</v>
      </c>
      <c r="B1888" s="22" t="s">
        <v>3201</v>
      </c>
      <c r="C1888" s="17">
        <v>2</v>
      </c>
      <c r="D1888" s="1" t="s">
        <v>786</v>
      </c>
      <c r="E1888" s="1" t="s">
        <v>2086</v>
      </c>
      <c r="F1888" s="1" t="s">
        <v>3452</v>
      </c>
      <c r="G1888" s="1" t="s">
        <v>1581</v>
      </c>
      <c r="H1888" s="21">
        <v>7.9020000000018626</v>
      </c>
      <c r="I1888" s="21">
        <v>0</v>
      </c>
      <c r="J1888" s="1" t="s">
        <v>258</v>
      </c>
      <c r="K1888" s="1" t="s">
        <v>259</v>
      </c>
      <c r="L1888" s="1">
        <v>0</v>
      </c>
      <c r="M1888" s="1">
        <v>0</v>
      </c>
      <c r="N1888" s="1">
        <v>7</v>
      </c>
      <c r="O1888" s="1">
        <v>7</v>
      </c>
      <c r="P1888" s="1">
        <v>18</v>
      </c>
      <c r="Q1888" s="16">
        <v>94.890625</v>
      </c>
      <c r="R1888" s="21">
        <v>5.7548569304088346</v>
      </c>
      <c r="S1888" s="21">
        <v>6.5330409472955688</v>
      </c>
      <c r="T1888" s="21">
        <v>0.77818401688673422</v>
      </c>
      <c r="U1888" s="21">
        <v>0.40164396413331982</v>
      </c>
      <c r="V1888" s="21">
        <v>2.4271999053222246</v>
      </c>
      <c r="W1888" s="21">
        <v>2.0255559411889048</v>
      </c>
      <c r="X1888" s="13" t="s">
        <v>22</v>
      </c>
      <c r="Y18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8" s="1">
        <v>41.610345000000002</v>
      </c>
      <c r="AA1888" s="1">
        <v>-83.737358999999998</v>
      </c>
      <c r="AB1888" s="1">
        <v>0</v>
      </c>
      <c r="AC1888" s="1">
        <v>0</v>
      </c>
    </row>
    <row r="1889" spans="1:29" x14ac:dyDescent="0.25">
      <c r="A1889" s="13">
        <v>125</v>
      </c>
      <c r="B1889" s="22" t="s">
        <v>4967</v>
      </c>
      <c r="C1889" s="17">
        <v>7</v>
      </c>
      <c r="D1889" s="1" t="s">
        <v>3196</v>
      </c>
      <c r="E1889" s="1" t="s">
        <v>4597</v>
      </c>
      <c r="F1889" s="1" t="s">
        <v>4312</v>
      </c>
      <c r="G1889" s="1" t="s">
        <v>4475</v>
      </c>
      <c r="H1889" s="1">
        <v>11.4</v>
      </c>
      <c r="I1889" s="1">
        <v>11.9</v>
      </c>
      <c r="J1889" s="1" t="s">
        <v>3190</v>
      </c>
      <c r="K1889" s="1" t="s">
        <v>4975</v>
      </c>
      <c r="L1889" s="1">
        <v>2</v>
      </c>
      <c r="M1889" s="1">
        <v>2</v>
      </c>
      <c r="N1889" s="1">
        <v>6</v>
      </c>
      <c r="O1889" s="1">
        <v>2</v>
      </c>
      <c r="P1889" s="1">
        <v>4</v>
      </c>
      <c r="Q1889" s="16">
        <v>234.86300872093022</v>
      </c>
      <c r="R1889" s="21">
        <v>0.32963138102722533</v>
      </c>
      <c r="S1889" s="21">
        <v>6.1348699306649621</v>
      </c>
      <c r="T1889" s="21">
        <v>5.8052385496377372</v>
      </c>
      <c r="U1889" s="21">
        <v>2.4957785673022929E-2</v>
      </c>
      <c r="V1889" s="21">
        <v>2.3985508681527006</v>
      </c>
      <c r="W1889" s="21">
        <v>2.3735930824796778</v>
      </c>
      <c r="X1889" s="13" t="s">
        <v>22</v>
      </c>
      <c r="Y18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89" s="1">
        <v>39.820130037399998</v>
      </c>
      <c r="AA1889" s="1">
        <v>-84.159725166200005</v>
      </c>
      <c r="AB1889" s="1">
        <v>39.820065775300002</v>
      </c>
      <c r="AC1889" s="1">
        <v>-84.169103221100002</v>
      </c>
    </row>
    <row r="1890" spans="1:29" x14ac:dyDescent="0.25">
      <c r="A1890" s="13">
        <v>126</v>
      </c>
      <c r="B1890" s="22" t="s">
        <v>4967</v>
      </c>
      <c r="C1890" s="17">
        <v>8</v>
      </c>
      <c r="D1890" s="1" t="s">
        <v>1329</v>
      </c>
      <c r="E1890" s="1" t="s">
        <v>4636</v>
      </c>
      <c r="F1890" s="1" t="s">
        <v>4637</v>
      </c>
      <c r="G1890" s="1" t="s">
        <v>4884</v>
      </c>
      <c r="H1890" s="1">
        <v>2.7</v>
      </c>
      <c r="I1890" s="1">
        <v>3.2</v>
      </c>
      <c r="J1890" s="1" t="s">
        <v>3190</v>
      </c>
      <c r="K1890" s="1" t="s">
        <v>4991</v>
      </c>
      <c r="L1890" s="1">
        <v>0</v>
      </c>
      <c r="M1890" s="1">
        <v>1</v>
      </c>
      <c r="N1890" s="1">
        <v>12</v>
      </c>
      <c r="O1890" s="1">
        <v>7</v>
      </c>
      <c r="P1890" s="1">
        <v>43</v>
      </c>
      <c r="Q1890" s="16">
        <v>198.30168968023256</v>
      </c>
      <c r="R1890" s="21">
        <v>0.46702827942486552</v>
      </c>
      <c r="S1890" s="21">
        <v>23.167612284268667</v>
      </c>
      <c r="T1890" s="21">
        <v>22.700584004843801</v>
      </c>
      <c r="U1890" s="21">
        <v>3.6740751059743976E-2</v>
      </c>
      <c r="V1890" s="21">
        <v>2.3939956340024531</v>
      </c>
      <c r="W1890" s="21">
        <v>2.3572548829427089</v>
      </c>
      <c r="X1890" s="13" t="s">
        <v>22</v>
      </c>
      <c r="Y18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0" s="1">
        <v>39.178322010800002</v>
      </c>
      <c r="AA1890" s="1">
        <v>-84.235915347599999</v>
      </c>
      <c r="AB1890" s="1">
        <v>39.185863392100003</v>
      </c>
      <c r="AC1890" s="1">
        <v>-84.235064128299996</v>
      </c>
    </row>
    <row r="1891" spans="1:29" x14ac:dyDescent="0.25">
      <c r="A1891" s="13">
        <v>242</v>
      </c>
      <c r="B1891" s="22" t="s">
        <v>3201</v>
      </c>
      <c r="C1891" s="17">
        <v>4</v>
      </c>
      <c r="D1891" s="1" t="s">
        <v>800</v>
      </c>
      <c r="E1891" s="1" t="s">
        <v>2087</v>
      </c>
      <c r="F1891" s="1" t="s">
        <v>5278</v>
      </c>
      <c r="G1891" s="1" t="s">
        <v>1582</v>
      </c>
      <c r="H1891" s="21">
        <v>4.3399999999965075</v>
      </c>
      <c r="I1891" s="21">
        <v>0</v>
      </c>
      <c r="J1891" s="1" t="s">
        <v>258</v>
      </c>
      <c r="K1891" s="1" t="s">
        <v>259</v>
      </c>
      <c r="L1891" s="1">
        <v>0</v>
      </c>
      <c r="M1891" s="1">
        <v>0</v>
      </c>
      <c r="N1891" s="1">
        <v>7</v>
      </c>
      <c r="O1891" s="1">
        <v>6</v>
      </c>
      <c r="P1891" s="1">
        <v>47</v>
      </c>
      <c r="Q1891" s="16">
        <v>119.453125</v>
      </c>
      <c r="R1891" s="21">
        <v>9.705371486891611</v>
      </c>
      <c r="S1891" s="21">
        <v>12.002077676901738</v>
      </c>
      <c r="T1891" s="21">
        <v>2.2967061900101271</v>
      </c>
      <c r="U1891" s="21">
        <v>0.67735895514342714</v>
      </c>
      <c r="V1891" s="21">
        <v>2.3894200001360102</v>
      </c>
      <c r="W1891" s="21">
        <v>1.712061044992583</v>
      </c>
      <c r="X1891" s="13" t="s">
        <v>22</v>
      </c>
      <c r="Y18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1" s="1">
        <v>40.856414000000001</v>
      </c>
      <c r="AA1891" s="1">
        <v>-81.432693</v>
      </c>
      <c r="AB1891" s="1">
        <v>0</v>
      </c>
      <c r="AC1891" s="1">
        <v>0</v>
      </c>
    </row>
    <row r="1892" spans="1:29" x14ac:dyDescent="0.25">
      <c r="A1892" s="13">
        <v>243</v>
      </c>
      <c r="B1892" s="22" t="s">
        <v>3201</v>
      </c>
      <c r="C1892" s="17">
        <v>8</v>
      </c>
      <c r="D1892" s="1" t="s">
        <v>788</v>
      </c>
      <c r="E1892" s="1" t="s">
        <v>2088</v>
      </c>
      <c r="F1892" s="1" t="s">
        <v>5262</v>
      </c>
      <c r="G1892" s="1" t="s">
        <v>1583</v>
      </c>
      <c r="H1892" s="21">
        <v>2.3099999999976717</v>
      </c>
      <c r="I1892" s="21">
        <v>0</v>
      </c>
      <c r="J1892" s="1" t="s">
        <v>258</v>
      </c>
      <c r="K1892" s="1" t="s">
        <v>262</v>
      </c>
      <c r="L1892" s="1">
        <v>0</v>
      </c>
      <c r="M1892" s="1">
        <v>0</v>
      </c>
      <c r="N1892" s="1">
        <v>11</v>
      </c>
      <c r="O1892" s="1">
        <v>5</v>
      </c>
      <c r="P1892" s="1">
        <v>28</v>
      </c>
      <c r="Q1892" s="16">
        <v>122.203125</v>
      </c>
      <c r="R1892" s="21">
        <v>4.1818679409409869</v>
      </c>
      <c r="S1892" s="21">
        <v>8.764024472760946</v>
      </c>
      <c r="T1892" s="21">
        <v>4.5821565318199591</v>
      </c>
      <c r="U1892" s="21">
        <v>0.29186164618731164</v>
      </c>
      <c r="V1892" s="21">
        <v>2.3834962743377677</v>
      </c>
      <c r="W1892" s="21">
        <v>2.0916346281504561</v>
      </c>
      <c r="X1892" s="13" t="s">
        <v>22</v>
      </c>
      <c r="Y18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2" s="1">
        <v>39.316004</v>
      </c>
      <c r="AA1892" s="1">
        <v>-84.445582000000002</v>
      </c>
      <c r="AB1892" s="1">
        <v>0</v>
      </c>
      <c r="AC1892" s="1">
        <v>0</v>
      </c>
    </row>
    <row r="1893" spans="1:29" x14ac:dyDescent="0.25">
      <c r="A1893" s="13">
        <v>244</v>
      </c>
      <c r="B1893" s="22" t="s">
        <v>3201</v>
      </c>
      <c r="C1893" s="17">
        <v>8</v>
      </c>
      <c r="D1893" s="1" t="s">
        <v>788</v>
      </c>
      <c r="E1893" s="1" t="s">
        <v>2089</v>
      </c>
      <c r="F1893" s="1" t="s">
        <v>5400</v>
      </c>
      <c r="G1893" s="1" t="s">
        <v>1584</v>
      </c>
      <c r="H1893" s="21">
        <v>4.7029999999940628</v>
      </c>
      <c r="I1893" s="21">
        <v>0</v>
      </c>
      <c r="J1893" s="1" t="s">
        <v>258</v>
      </c>
      <c r="K1893" s="1" t="s">
        <v>259</v>
      </c>
      <c r="L1893" s="1">
        <v>0</v>
      </c>
      <c r="M1893" s="1">
        <v>0</v>
      </c>
      <c r="N1893" s="1">
        <v>9</v>
      </c>
      <c r="O1893" s="1">
        <v>6</v>
      </c>
      <c r="P1893" s="1">
        <v>34</v>
      </c>
      <c r="Q1893" s="16">
        <v>119.546875</v>
      </c>
      <c r="R1893" s="21">
        <v>5.7237375166015934</v>
      </c>
      <c r="S1893" s="21">
        <v>9.0280350621465271</v>
      </c>
      <c r="T1893" s="21">
        <v>3.3042975455449337</v>
      </c>
      <c r="U1893" s="21">
        <v>0.39947207265553153</v>
      </c>
      <c r="V1893" s="21">
        <v>2.383333737178555</v>
      </c>
      <c r="W1893" s="21">
        <v>1.9838616645230234</v>
      </c>
      <c r="X1893" s="13" t="s">
        <v>22</v>
      </c>
      <c r="Y18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3" s="1">
        <v>39.361466</v>
      </c>
      <c r="AA1893" s="1">
        <v>-84.396214999999998</v>
      </c>
      <c r="AB1893" s="1">
        <v>0</v>
      </c>
      <c r="AC1893" s="1">
        <v>0</v>
      </c>
    </row>
    <row r="1894" spans="1:29" x14ac:dyDescent="0.25">
      <c r="A1894" s="13">
        <v>127</v>
      </c>
      <c r="B1894" s="22" t="s">
        <v>4967</v>
      </c>
      <c r="C1894" s="17">
        <v>8</v>
      </c>
      <c r="D1894" s="1" t="s">
        <v>1329</v>
      </c>
      <c r="E1894" s="1" t="s">
        <v>4579</v>
      </c>
      <c r="F1894" s="1" t="s">
        <v>4580</v>
      </c>
      <c r="G1894" s="1" t="s">
        <v>3705</v>
      </c>
      <c r="H1894" s="1">
        <v>6.3</v>
      </c>
      <c r="I1894" s="1">
        <v>6.8</v>
      </c>
      <c r="J1894" s="1" t="s">
        <v>3190</v>
      </c>
      <c r="K1894" s="1" t="s">
        <v>4975</v>
      </c>
      <c r="L1894" s="1">
        <v>0</v>
      </c>
      <c r="M1894" s="1">
        <v>1</v>
      </c>
      <c r="N1894" s="1">
        <v>8</v>
      </c>
      <c r="O1894" s="1">
        <v>4</v>
      </c>
      <c r="P1894" s="1">
        <v>44</v>
      </c>
      <c r="Q1894" s="16">
        <v>159.80168968023256</v>
      </c>
      <c r="R1894" s="21">
        <v>0.76874122196920192</v>
      </c>
      <c r="S1894" s="21">
        <v>18.194524821703155</v>
      </c>
      <c r="T1894" s="21">
        <v>17.425783599733954</v>
      </c>
      <c r="U1894" s="21">
        <v>5.884724954132893E-2</v>
      </c>
      <c r="V1894" s="21">
        <v>2.3805206157365069</v>
      </c>
      <c r="W1894" s="21">
        <v>2.3216733661951778</v>
      </c>
      <c r="X1894" s="13" t="s">
        <v>22</v>
      </c>
      <c r="Y18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4" s="1">
        <v>39.026346649399997</v>
      </c>
      <c r="AA1894" s="1">
        <v>-84.215312407499994</v>
      </c>
      <c r="AB1894" s="1">
        <v>39.021673639200003</v>
      </c>
      <c r="AC1894" s="1">
        <v>-84.208873242199999</v>
      </c>
    </row>
    <row r="1895" spans="1:29" x14ac:dyDescent="0.25">
      <c r="A1895" s="13">
        <v>128</v>
      </c>
      <c r="B1895" s="22" t="s">
        <v>4967</v>
      </c>
      <c r="C1895" s="17">
        <v>4</v>
      </c>
      <c r="D1895" s="1" t="s">
        <v>801</v>
      </c>
      <c r="E1895" s="1" t="s">
        <v>3249</v>
      </c>
      <c r="F1895" s="1" t="s">
        <v>4572</v>
      </c>
      <c r="G1895" s="1" t="s">
        <v>3756</v>
      </c>
      <c r="H1895" s="1">
        <v>13.9</v>
      </c>
      <c r="I1895" s="1">
        <v>14.4</v>
      </c>
      <c r="J1895" s="1" t="s">
        <v>3190</v>
      </c>
      <c r="K1895" s="1" t="s">
        <v>4975</v>
      </c>
      <c r="L1895" s="1">
        <v>1</v>
      </c>
      <c r="M1895" s="1">
        <v>0</v>
      </c>
      <c r="N1895" s="1">
        <v>3</v>
      </c>
      <c r="O1895" s="1">
        <v>4</v>
      </c>
      <c r="P1895" s="1">
        <v>25</v>
      </c>
      <c r="Q1895" s="16">
        <v>108.06731468023256</v>
      </c>
      <c r="R1895" s="21">
        <v>1.258954588464082</v>
      </c>
      <c r="S1895" s="21">
        <v>15.663281914342177</v>
      </c>
      <c r="T1895" s="21">
        <v>14.404327325878095</v>
      </c>
      <c r="U1895" s="21">
        <v>9.6462902562588757E-2</v>
      </c>
      <c r="V1895" s="21">
        <v>2.3784748031311169</v>
      </c>
      <c r="W1895" s="21">
        <v>2.282011900568528</v>
      </c>
      <c r="X1895" s="13" t="s">
        <v>22</v>
      </c>
      <c r="Y18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5" s="1">
        <v>41.024705405200002</v>
      </c>
      <c r="AA1895" s="1">
        <v>-80.737010357800003</v>
      </c>
      <c r="AB1895" s="1">
        <v>41.024655855500001</v>
      </c>
      <c r="AC1895" s="1">
        <v>-80.727436724300006</v>
      </c>
    </row>
    <row r="1896" spans="1:29" x14ac:dyDescent="0.25">
      <c r="A1896" s="13">
        <v>129</v>
      </c>
      <c r="B1896" s="22" t="s">
        <v>4967</v>
      </c>
      <c r="C1896" s="17">
        <v>4</v>
      </c>
      <c r="D1896" s="1" t="s">
        <v>801</v>
      </c>
      <c r="E1896" s="1" t="s">
        <v>3249</v>
      </c>
      <c r="F1896" s="1" t="s">
        <v>4572</v>
      </c>
      <c r="G1896" s="1" t="s">
        <v>3756</v>
      </c>
      <c r="H1896" s="1">
        <v>16.2</v>
      </c>
      <c r="I1896" s="1">
        <v>16.7</v>
      </c>
      <c r="J1896" s="1" t="s">
        <v>3190</v>
      </c>
      <c r="K1896" s="1" t="s">
        <v>4975</v>
      </c>
      <c r="L1896" s="1">
        <v>0</v>
      </c>
      <c r="M1896" s="1">
        <v>0</v>
      </c>
      <c r="N1896" s="1">
        <v>4</v>
      </c>
      <c r="O1896" s="1">
        <v>4</v>
      </c>
      <c r="P1896" s="1">
        <v>24</v>
      </c>
      <c r="Q1896" s="16">
        <v>67.9375</v>
      </c>
      <c r="R1896" s="21">
        <v>1.258954588464082</v>
      </c>
      <c r="S1896" s="21">
        <v>15.189425341530065</v>
      </c>
      <c r="T1896" s="21">
        <v>13.930470753065983</v>
      </c>
      <c r="U1896" s="21">
        <v>9.6462902562588757E-2</v>
      </c>
      <c r="V1896" s="21">
        <v>2.3784748031311169</v>
      </c>
      <c r="W1896" s="21">
        <v>2.282011900568528</v>
      </c>
      <c r="X1896" s="13" t="s">
        <v>22</v>
      </c>
      <c r="Y18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6" s="1">
        <v>41.024576913399997</v>
      </c>
      <c r="AA1896" s="1">
        <v>-80.6930154593</v>
      </c>
      <c r="AB1896" s="1">
        <v>41.024512215400001</v>
      </c>
      <c r="AC1896" s="1">
        <v>-80.683462300200006</v>
      </c>
    </row>
    <row r="1897" spans="1:29" x14ac:dyDescent="0.25">
      <c r="A1897" s="13">
        <v>130</v>
      </c>
      <c r="B1897" s="22" t="s">
        <v>4967</v>
      </c>
      <c r="C1897" s="17">
        <v>8</v>
      </c>
      <c r="D1897" s="1" t="s">
        <v>787</v>
      </c>
      <c r="E1897" s="1" t="s">
        <v>4583</v>
      </c>
      <c r="F1897" s="1" t="s">
        <v>4584</v>
      </c>
      <c r="G1897" s="1" t="s">
        <v>3749</v>
      </c>
      <c r="H1897" s="1">
        <v>13.3</v>
      </c>
      <c r="I1897" s="1">
        <v>13.8</v>
      </c>
      <c r="J1897" s="1" t="s">
        <v>3190</v>
      </c>
      <c r="K1897" s="1" t="s">
        <v>4984</v>
      </c>
      <c r="L1897" s="1">
        <v>0</v>
      </c>
      <c r="M1897" s="1">
        <v>1</v>
      </c>
      <c r="N1897" s="1">
        <v>2</v>
      </c>
      <c r="O1897" s="1">
        <v>5</v>
      </c>
      <c r="P1897" s="1">
        <v>22</v>
      </c>
      <c r="Q1897" s="16">
        <v>102.95793968023256</v>
      </c>
      <c r="R1897" s="21">
        <v>0.48405436275770353</v>
      </c>
      <c r="S1897" s="21">
        <v>12.390271726503556</v>
      </c>
      <c r="T1897" s="21">
        <v>11.906217363745853</v>
      </c>
      <c r="U1897" s="21">
        <v>3.4788185636253917E-2</v>
      </c>
      <c r="V1897" s="21">
        <v>2.3729007504684931</v>
      </c>
      <c r="W1897" s="21">
        <v>2.3381125648322394</v>
      </c>
      <c r="X1897" s="13" t="s">
        <v>22</v>
      </c>
      <c r="Y18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7" s="1">
        <v>39.243910866900002</v>
      </c>
      <c r="AA1897" s="1">
        <v>-84.595104583999998</v>
      </c>
      <c r="AB1897" s="1">
        <v>39.250790630300003</v>
      </c>
      <c r="AC1897" s="1">
        <v>-84.5977930018</v>
      </c>
    </row>
    <row r="1898" spans="1:29" x14ac:dyDescent="0.25">
      <c r="A1898" s="13">
        <v>131</v>
      </c>
      <c r="B1898" s="22" t="s">
        <v>4967</v>
      </c>
      <c r="C1898" s="17">
        <v>6</v>
      </c>
      <c r="D1898" s="1" t="s">
        <v>784</v>
      </c>
      <c r="E1898" s="1" t="s">
        <v>4045</v>
      </c>
      <c r="F1898" s="1" t="s">
        <v>3947</v>
      </c>
      <c r="G1898" s="1" t="s">
        <v>3706</v>
      </c>
      <c r="H1898" s="1">
        <v>6.1</v>
      </c>
      <c r="I1898" s="1">
        <v>6.6</v>
      </c>
      <c r="J1898" s="1" t="s">
        <v>3190</v>
      </c>
      <c r="K1898" s="1" t="s">
        <v>4984</v>
      </c>
      <c r="L1898" s="1">
        <v>1</v>
      </c>
      <c r="M1898" s="1">
        <v>0</v>
      </c>
      <c r="N1898" s="1">
        <v>2</v>
      </c>
      <c r="O1898" s="1">
        <v>4</v>
      </c>
      <c r="P1898" s="1">
        <v>12</v>
      </c>
      <c r="Q1898" s="16">
        <v>88.520439680232556</v>
      </c>
      <c r="R1898" s="21">
        <v>0.51048912884276276</v>
      </c>
      <c r="S1898" s="21">
        <v>9.204320972369274</v>
      </c>
      <c r="T1898" s="21">
        <v>8.6938318435265121</v>
      </c>
      <c r="U1898" s="21">
        <v>3.6859972699077606E-2</v>
      </c>
      <c r="V1898" s="21">
        <v>2.3646318056795654</v>
      </c>
      <c r="W1898" s="21">
        <v>2.327771832980488</v>
      </c>
      <c r="X1898" s="13" t="s">
        <v>22</v>
      </c>
      <c r="Y18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8" s="1">
        <v>39.952555543999999</v>
      </c>
      <c r="AA1898" s="1">
        <v>-83.121209114099997</v>
      </c>
      <c r="AB1898" s="1">
        <v>39.952978696599999</v>
      </c>
      <c r="AC1898" s="1">
        <v>-83.111798808700001</v>
      </c>
    </row>
    <row r="1899" spans="1:29" x14ac:dyDescent="0.25">
      <c r="A1899" s="13">
        <v>132</v>
      </c>
      <c r="B1899" s="22" t="s">
        <v>4967</v>
      </c>
      <c r="C1899" s="17">
        <v>8</v>
      </c>
      <c r="D1899" s="1" t="s">
        <v>788</v>
      </c>
      <c r="E1899" s="1" t="s">
        <v>4618</v>
      </c>
      <c r="F1899" s="1" t="s">
        <v>3958</v>
      </c>
      <c r="G1899" s="1" t="s">
        <v>4367</v>
      </c>
      <c r="H1899" s="1">
        <v>24.8</v>
      </c>
      <c r="I1899" s="1">
        <v>25.3</v>
      </c>
      <c r="J1899" s="1" t="s">
        <v>3190</v>
      </c>
      <c r="K1899" s="1" t="s">
        <v>4984</v>
      </c>
      <c r="L1899" s="1">
        <v>0</v>
      </c>
      <c r="M1899" s="1">
        <v>1</v>
      </c>
      <c r="N1899" s="1">
        <v>1</v>
      </c>
      <c r="O1899" s="1">
        <v>4</v>
      </c>
      <c r="P1899" s="1">
        <v>25</v>
      </c>
      <c r="Q1899" s="16">
        <v>94.973564680232556</v>
      </c>
      <c r="R1899" s="21">
        <v>0.46089412819885955</v>
      </c>
      <c r="S1899" s="21">
        <v>21.760291780324884</v>
      </c>
      <c r="T1899" s="21">
        <v>21.299397652126025</v>
      </c>
      <c r="U1899" s="21">
        <v>3.3076755029218162E-2</v>
      </c>
      <c r="V1899" s="21">
        <v>2.363961040962502</v>
      </c>
      <c r="W1899" s="21">
        <v>2.3308842859332839</v>
      </c>
      <c r="X1899" s="13" t="s">
        <v>22</v>
      </c>
      <c r="Y18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899" s="1">
        <v>39.3738531017</v>
      </c>
      <c r="AA1899" s="1">
        <v>-84.3785088188</v>
      </c>
      <c r="AB1899" s="1">
        <v>39.373532305300003</v>
      </c>
      <c r="AC1899" s="1">
        <v>-84.369183244300004</v>
      </c>
    </row>
    <row r="1900" spans="1:29" x14ac:dyDescent="0.25">
      <c r="A1900" s="13">
        <v>245</v>
      </c>
      <c r="B1900" s="22" t="s">
        <v>3201</v>
      </c>
      <c r="C1900" s="17">
        <v>8</v>
      </c>
      <c r="D1900" s="1" t="s">
        <v>788</v>
      </c>
      <c r="E1900" s="1" t="s">
        <v>2090</v>
      </c>
      <c r="F1900" s="1" t="s">
        <v>5401</v>
      </c>
      <c r="G1900" s="1" t="s">
        <v>1585</v>
      </c>
      <c r="H1900" s="21">
        <v>0</v>
      </c>
      <c r="I1900" s="21">
        <v>0</v>
      </c>
      <c r="J1900" s="1" t="s">
        <v>258</v>
      </c>
      <c r="K1900" s="1" t="s">
        <v>259</v>
      </c>
      <c r="L1900" s="1">
        <v>0</v>
      </c>
      <c r="M1900" s="1">
        <v>4</v>
      </c>
      <c r="N1900" s="1">
        <v>6</v>
      </c>
      <c r="O1900" s="1">
        <v>3</v>
      </c>
      <c r="P1900" s="1">
        <v>36</v>
      </c>
      <c r="Q1900" s="16">
        <v>271.30050872093022</v>
      </c>
      <c r="R1900" s="21">
        <v>8.5066735734610237</v>
      </c>
      <c r="S1900" s="21">
        <v>9.8515838409294911</v>
      </c>
      <c r="T1900" s="21">
        <v>1.3449102674684674</v>
      </c>
      <c r="U1900" s="21">
        <v>0.59369922431595767</v>
      </c>
      <c r="V1900" s="21">
        <v>2.3630886443681867</v>
      </c>
      <c r="W1900" s="21">
        <v>1.7693894200522289</v>
      </c>
      <c r="X1900" s="13" t="s">
        <v>22</v>
      </c>
      <c r="Y19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0" s="1">
        <v>39.325358999999999</v>
      </c>
      <c r="AA1900" s="1">
        <v>-84.410551999999996</v>
      </c>
      <c r="AB1900" s="1">
        <v>0</v>
      </c>
      <c r="AC1900" s="1">
        <v>0</v>
      </c>
    </row>
    <row r="1901" spans="1:29" x14ac:dyDescent="0.25">
      <c r="A1901" s="13">
        <v>246</v>
      </c>
      <c r="B1901" s="22" t="s">
        <v>3201</v>
      </c>
      <c r="C1901" s="17">
        <v>4</v>
      </c>
      <c r="D1901" s="1" t="s">
        <v>800</v>
      </c>
      <c r="E1901" s="1" t="s">
        <v>2091</v>
      </c>
      <c r="F1901" s="1" t="s">
        <v>5294</v>
      </c>
      <c r="G1901" s="1" t="s">
        <v>1586</v>
      </c>
      <c r="H1901" s="21">
        <v>3.1769999999960419</v>
      </c>
      <c r="I1901" s="21">
        <v>0</v>
      </c>
      <c r="J1901" s="1" t="s">
        <v>258</v>
      </c>
      <c r="K1901" s="1" t="s">
        <v>259</v>
      </c>
      <c r="L1901" s="1">
        <v>0</v>
      </c>
      <c r="M1901" s="1">
        <v>0</v>
      </c>
      <c r="N1901" s="1">
        <v>8</v>
      </c>
      <c r="O1901" s="1">
        <v>5</v>
      </c>
      <c r="P1901" s="1">
        <v>48</v>
      </c>
      <c r="Q1901" s="16">
        <v>122.5625</v>
      </c>
      <c r="R1901" s="21">
        <v>10.0466258445654</v>
      </c>
      <c r="S1901" s="21">
        <v>11.961999154564262</v>
      </c>
      <c r="T1901" s="21">
        <v>1.9153733099988628</v>
      </c>
      <c r="U1901" s="21">
        <v>0.70117583793500904</v>
      </c>
      <c r="V1901" s="21">
        <v>2.3559379290786295</v>
      </c>
      <c r="W1901" s="21">
        <v>1.6547620911436205</v>
      </c>
      <c r="X1901" s="13" t="s">
        <v>22</v>
      </c>
      <c r="Y19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1" s="1">
        <v>40.836514999999999</v>
      </c>
      <c r="AA1901" s="1">
        <v>-81.423992999999996</v>
      </c>
      <c r="AB1901" s="1">
        <v>0</v>
      </c>
      <c r="AC1901" s="1">
        <v>0</v>
      </c>
    </row>
    <row r="1902" spans="1:29" x14ac:dyDescent="0.25">
      <c r="A1902" s="13">
        <v>133</v>
      </c>
      <c r="B1902" s="22" t="s">
        <v>4967</v>
      </c>
      <c r="C1902" s="17">
        <v>4</v>
      </c>
      <c r="D1902" s="1" t="s">
        <v>801</v>
      </c>
      <c r="E1902" s="1" t="s">
        <v>3311</v>
      </c>
      <c r="F1902" s="1" t="s">
        <v>4582</v>
      </c>
      <c r="G1902" s="1" t="s">
        <v>3733</v>
      </c>
      <c r="H1902" s="1">
        <v>6.1</v>
      </c>
      <c r="I1902" s="1">
        <v>6.6</v>
      </c>
      <c r="J1902" s="1" t="s">
        <v>3190</v>
      </c>
      <c r="K1902" s="1" t="s">
        <v>4975</v>
      </c>
      <c r="L1902" s="1">
        <v>2</v>
      </c>
      <c r="M1902" s="1">
        <v>1</v>
      </c>
      <c r="N1902" s="1">
        <v>3</v>
      </c>
      <c r="O1902" s="1">
        <v>6</v>
      </c>
      <c r="P1902" s="1">
        <v>17</v>
      </c>
      <c r="Q1902" s="16">
        <v>200.29569404069767</v>
      </c>
      <c r="R1902" s="21">
        <v>0.62724617701267982</v>
      </c>
      <c r="S1902" s="21">
        <v>11.48985106072926</v>
      </c>
      <c r="T1902" s="21">
        <v>10.86260488371658</v>
      </c>
      <c r="U1902" s="21">
        <v>4.8092753066642575E-2</v>
      </c>
      <c r="V1902" s="21">
        <v>2.3541965754673857</v>
      </c>
      <c r="W1902" s="21">
        <v>2.3061038224007433</v>
      </c>
      <c r="X1902" s="13" t="s">
        <v>22</v>
      </c>
      <c r="Y19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2" s="1">
        <v>40.9864905377</v>
      </c>
      <c r="AA1902" s="1">
        <v>-80.6627783725</v>
      </c>
      <c r="AB1902" s="1">
        <v>40.993725765900003</v>
      </c>
      <c r="AC1902" s="1">
        <v>-80.662736140899995</v>
      </c>
    </row>
    <row r="1903" spans="1:29" x14ac:dyDescent="0.25">
      <c r="A1903" s="13">
        <v>247</v>
      </c>
      <c r="B1903" s="22" t="s">
        <v>3201</v>
      </c>
      <c r="C1903" s="17">
        <v>4</v>
      </c>
      <c r="D1903" s="1" t="s">
        <v>800</v>
      </c>
      <c r="E1903" s="1" t="s">
        <v>2092</v>
      </c>
      <c r="F1903" s="1" t="s">
        <v>5320</v>
      </c>
      <c r="G1903" s="1" t="s">
        <v>1587</v>
      </c>
      <c r="H1903" s="21">
        <v>3.6159999999945285</v>
      </c>
      <c r="I1903" s="21">
        <v>0</v>
      </c>
      <c r="J1903" s="1" t="s">
        <v>258</v>
      </c>
      <c r="K1903" s="1" t="s">
        <v>259</v>
      </c>
      <c r="L1903" s="1">
        <v>0</v>
      </c>
      <c r="M1903" s="1">
        <v>0</v>
      </c>
      <c r="N1903" s="1">
        <v>8</v>
      </c>
      <c r="O1903" s="1">
        <v>5</v>
      </c>
      <c r="P1903" s="1">
        <v>46</v>
      </c>
      <c r="Q1903" s="16">
        <v>120.5625</v>
      </c>
      <c r="R1903" s="21">
        <v>9.4160499035584095</v>
      </c>
      <c r="S1903" s="21">
        <v>11.639804574222676</v>
      </c>
      <c r="T1903" s="21">
        <v>2.2237546706642668</v>
      </c>
      <c r="U1903" s="21">
        <v>0.65716657346574392</v>
      </c>
      <c r="V1903" s="21">
        <v>2.3522908151535211</v>
      </c>
      <c r="W1903" s="21">
        <v>1.6951242416877772</v>
      </c>
      <c r="X1903" s="13" t="s">
        <v>22</v>
      </c>
      <c r="Y19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3" s="1">
        <v>40.888353000000002</v>
      </c>
      <c r="AA1903" s="1">
        <v>-81.423895999999999</v>
      </c>
      <c r="AB1903" s="1">
        <v>0</v>
      </c>
      <c r="AC1903" s="1">
        <v>0</v>
      </c>
    </row>
    <row r="1904" spans="1:29" x14ac:dyDescent="0.25">
      <c r="A1904" s="13">
        <v>248</v>
      </c>
      <c r="B1904" s="22" t="s">
        <v>3201</v>
      </c>
      <c r="C1904" s="17">
        <v>8</v>
      </c>
      <c r="D1904" s="1" t="s">
        <v>787</v>
      </c>
      <c r="E1904" s="1" t="s">
        <v>2093</v>
      </c>
      <c r="F1904" s="1" t="s">
        <v>5402</v>
      </c>
      <c r="G1904" s="1" t="s">
        <v>1588</v>
      </c>
      <c r="H1904" s="21">
        <v>2.0749999999970896</v>
      </c>
      <c r="I1904" s="21">
        <v>0</v>
      </c>
      <c r="J1904" s="1" t="s">
        <v>258</v>
      </c>
      <c r="K1904" s="1" t="s">
        <v>259</v>
      </c>
      <c r="L1904" s="1">
        <v>0</v>
      </c>
      <c r="M1904" s="1">
        <v>2</v>
      </c>
      <c r="N1904" s="1">
        <v>7</v>
      </c>
      <c r="O1904" s="1">
        <v>4</v>
      </c>
      <c r="P1904" s="1">
        <v>36</v>
      </c>
      <c r="Q1904" s="16">
        <v>190.93150436046511</v>
      </c>
      <c r="R1904" s="21">
        <v>7.9756491859804299</v>
      </c>
      <c r="S1904" s="21">
        <v>9.8475855538866224</v>
      </c>
      <c r="T1904" s="21">
        <v>1.8719363679061924</v>
      </c>
      <c r="U1904" s="21">
        <v>0.55663787898308226</v>
      </c>
      <c r="V1904" s="21">
        <v>2.3432738954815715</v>
      </c>
      <c r="W1904" s="21">
        <v>1.7866360164984894</v>
      </c>
      <c r="X1904" s="13" t="s">
        <v>22</v>
      </c>
      <c r="Y19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4" s="1">
        <v>39.232104</v>
      </c>
      <c r="AA1904" s="1">
        <v>-84.529450999999995</v>
      </c>
      <c r="AB1904" s="1">
        <v>0</v>
      </c>
      <c r="AC1904" s="1">
        <v>0</v>
      </c>
    </row>
    <row r="1905" spans="1:29" x14ac:dyDescent="0.25">
      <c r="A1905" s="13">
        <v>249</v>
      </c>
      <c r="B1905" s="22" t="s">
        <v>3201</v>
      </c>
      <c r="C1905" s="17">
        <v>12</v>
      </c>
      <c r="D1905" s="1" t="s">
        <v>1332</v>
      </c>
      <c r="E1905" s="1" t="s">
        <v>2094</v>
      </c>
      <c r="F1905" s="1" t="s">
        <v>5017</v>
      </c>
      <c r="G1905" s="1" t="s">
        <v>1589</v>
      </c>
      <c r="H1905" s="21">
        <v>12.085999999995693</v>
      </c>
      <c r="I1905" s="21">
        <v>0</v>
      </c>
      <c r="J1905" s="1" t="s">
        <v>258</v>
      </c>
      <c r="K1905" s="1" t="s">
        <v>259</v>
      </c>
      <c r="L1905" s="1">
        <v>0</v>
      </c>
      <c r="M1905" s="1">
        <v>0</v>
      </c>
      <c r="N1905" s="1">
        <v>1</v>
      </c>
      <c r="O1905" s="1">
        <v>13</v>
      </c>
      <c r="P1905" s="1">
        <v>38</v>
      </c>
      <c r="Q1905" s="16">
        <v>102.234375</v>
      </c>
      <c r="R1905" s="21">
        <v>6.3792105208548193</v>
      </c>
      <c r="S1905" s="21">
        <v>9.9620846078291692</v>
      </c>
      <c r="T1905" s="21">
        <v>3.5828740869743498</v>
      </c>
      <c r="U1905" s="21">
        <v>0.445218957242624</v>
      </c>
      <c r="V1905" s="21">
        <v>2.3427289390485586</v>
      </c>
      <c r="W1905" s="21">
        <v>1.8975099818059347</v>
      </c>
      <c r="X1905" s="13" t="s">
        <v>22</v>
      </c>
      <c r="Y19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5" s="1">
        <v>41.522129</v>
      </c>
      <c r="AA1905" s="1">
        <v>-81.337970999999996</v>
      </c>
      <c r="AB1905" s="1">
        <v>0</v>
      </c>
      <c r="AC1905" s="1">
        <v>0</v>
      </c>
    </row>
    <row r="1906" spans="1:29" x14ac:dyDescent="0.25">
      <c r="A1906" s="13">
        <v>250</v>
      </c>
      <c r="B1906" s="22" t="s">
        <v>3201</v>
      </c>
      <c r="C1906" s="17">
        <v>6</v>
      </c>
      <c r="D1906" s="1" t="s">
        <v>799</v>
      </c>
      <c r="E1906" s="1" t="s">
        <v>2095</v>
      </c>
      <c r="F1906" s="1" t="s">
        <v>5403</v>
      </c>
      <c r="G1906" s="1" t="s">
        <v>1590</v>
      </c>
      <c r="H1906" s="21">
        <v>1.7559999999939464</v>
      </c>
      <c r="I1906" s="21">
        <v>0</v>
      </c>
      <c r="J1906" s="1" t="s">
        <v>258</v>
      </c>
      <c r="K1906" s="1" t="s">
        <v>259</v>
      </c>
      <c r="L1906" s="1">
        <v>0</v>
      </c>
      <c r="M1906" s="1">
        <v>1</v>
      </c>
      <c r="N1906" s="1">
        <v>5</v>
      </c>
      <c r="O1906" s="1">
        <v>9</v>
      </c>
      <c r="P1906" s="1">
        <v>23</v>
      </c>
      <c r="Q1906" s="16">
        <v>141.34856468023256</v>
      </c>
      <c r="R1906" s="21">
        <v>4.9840759680217896</v>
      </c>
      <c r="S1906" s="21">
        <v>7.0525548494098649</v>
      </c>
      <c r="T1906" s="21">
        <v>2.0684788813880752</v>
      </c>
      <c r="U1906" s="21">
        <v>0.34784948671098792</v>
      </c>
      <c r="V1906" s="21">
        <v>2.3408784195870291</v>
      </c>
      <c r="W1906" s="21">
        <v>1.9930289328760411</v>
      </c>
      <c r="X1906" s="13" t="s">
        <v>22</v>
      </c>
      <c r="Y19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6" s="1">
        <v>40.156291000000003</v>
      </c>
      <c r="AA1906" s="1">
        <v>-82.947809000000007</v>
      </c>
      <c r="AB1906" s="1">
        <v>0</v>
      </c>
      <c r="AC1906" s="1">
        <v>0</v>
      </c>
    </row>
    <row r="1907" spans="1:29" x14ac:dyDescent="0.25">
      <c r="A1907" s="13">
        <v>251</v>
      </c>
      <c r="B1907" s="22" t="s">
        <v>3201</v>
      </c>
      <c r="C1907" s="17">
        <v>8</v>
      </c>
      <c r="D1907" s="1" t="s">
        <v>787</v>
      </c>
      <c r="E1907" s="1" t="s">
        <v>2096</v>
      </c>
      <c r="F1907" s="1" t="s">
        <v>5404</v>
      </c>
      <c r="G1907" s="1" t="s">
        <v>1591</v>
      </c>
      <c r="H1907" s="21">
        <v>0</v>
      </c>
      <c r="I1907" s="21">
        <v>0</v>
      </c>
      <c r="J1907" s="1" t="s">
        <v>258</v>
      </c>
      <c r="K1907" s="1" t="s">
        <v>259</v>
      </c>
      <c r="L1907" s="1">
        <v>1</v>
      </c>
      <c r="M1907" s="1">
        <v>1</v>
      </c>
      <c r="N1907" s="1">
        <v>7</v>
      </c>
      <c r="O1907" s="1">
        <v>3</v>
      </c>
      <c r="P1907" s="1">
        <v>19</v>
      </c>
      <c r="Q1907" s="16">
        <v>169.49400436046511</v>
      </c>
      <c r="R1907" s="21">
        <v>18.303927737980004</v>
      </c>
      <c r="S1907" s="21">
        <v>6.2461341812295972</v>
      </c>
      <c r="T1907" s="21">
        <v>-12.057793556750408</v>
      </c>
      <c r="U1907" s="21">
        <v>1.2774708710907681</v>
      </c>
      <c r="V1907" s="21">
        <v>2.3404054073534946</v>
      </c>
      <c r="W1907" s="21">
        <v>1.0629345362627265</v>
      </c>
      <c r="X1907" s="13" t="s">
        <v>22</v>
      </c>
      <c r="Y19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7" s="1">
        <v>39.172252999999998</v>
      </c>
      <c r="AA1907" s="1">
        <v>-84.601859000000005</v>
      </c>
      <c r="AB1907" s="1">
        <v>0</v>
      </c>
      <c r="AC1907" s="1">
        <v>0</v>
      </c>
    </row>
    <row r="1908" spans="1:29" x14ac:dyDescent="0.25">
      <c r="A1908" s="13">
        <v>252</v>
      </c>
      <c r="B1908" s="22" t="s">
        <v>3201</v>
      </c>
      <c r="C1908" s="17">
        <v>8</v>
      </c>
      <c r="D1908" s="1" t="s">
        <v>787</v>
      </c>
      <c r="E1908" s="1" t="s">
        <v>2097</v>
      </c>
      <c r="F1908" s="1" t="s">
        <v>5341</v>
      </c>
      <c r="G1908" s="1" t="s">
        <v>1592</v>
      </c>
      <c r="H1908" s="21">
        <v>13.721000000005006</v>
      </c>
      <c r="I1908" s="21">
        <v>0</v>
      </c>
      <c r="J1908" s="1" t="s">
        <v>258</v>
      </c>
      <c r="K1908" s="1" t="s">
        <v>259</v>
      </c>
      <c r="L1908" s="1">
        <v>1</v>
      </c>
      <c r="M1908" s="1">
        <v>0</v>
      </c>
      <c r="N1908" s="1">
        <v>8</v>
      </c>
      <c r="O1908" s="1">
        <v>6</v>
      </c>
      <c r="P1908" s="1">
        <v>22</v>
      </c>
      <c r="Q1908" s="16">
        <v>146.67668968023256</v>
      </c>
      <c r="R1908" s="21">
        <v>6.2362063344271483</v>
      </c>
      <c r="S1908" s="21">
        <v>6.5627431434485368</v>
      </c>
      <c r="T1908" s="21">
        <v>0.32653680902138849</v>
      </c>
      <c r="U1908" s="21">
        <v>0.43523838448138424</v>
      </c>
      <c r="V1908" s="21">
        <v>2.3357298906524959</v>
      </c>
      <c r="W1908" s="21">
        <v>1.9004915061711116</v>
      </c>
      <c r="X1908" s="13" t="s">
        <v>22</v>
      </c>
      <c r="Y19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8" s="1">
        <v>39.166777000000003</v>
      </c>
      <c r="AA1908" s="1">
        <v>-84.635137</v>
      </c>
      <c r="AB1908" s="1">
        <v>0</v>
      </c>
      <c r="AC1908" s="1">
        <v>0</v>
      </c>
    </row>
    <row r="1909" spans="1:29" x14ac:dyDescent="0.25">
      <c r="A1909" s="13">
        <v>253</v>
      </c>
      <c r="B1909" s="22" t="s">
        <v>3201</v>
      </c>
      <c r="C1909" s="17">
        <v>8</v>
      </c>
      <c r="D1909" s="1" t="s">
        <v>787</v>
      </c>
      <c r="E1909" s="1" t="s">
        <v>2098</v>
      </c>
      <c r="F1909" s="1" t="s">
        <v>5344</v>
      </c>
      <c r="G1909" s="1" t="s">
        <v>1593</v>
      </c>
      <c r="H1909" s="21">
        <v>2.3990000000048894</v>
      </c>
      <c r="I1909" s="21">
        <v>0</v>
      </c>
      <c r="J1909" s="1" t="s">
        <v>258</v>
      </c>
      <c r="K1909" s="1" t="s">
        <v>259</v>
      </c>
      <c r="L1909" s="1">
        <v>0</v>
      </c>
      <c r="M1909" s="1">
        <v>0</v>
      </c>
      <c r="N1909" s="1">
        <v>7</v>
      </c>
      <c r="O1909" s="1">
        <v>5</v>
      </c>
      <c r="P1909" s="1">
        <v>35</v>
      </c>
      <c r="Q1909" s="16">
        <v>103.015625</v>
      </c>
      <c r="R1909" s="21">
        <v>6.9669996435105679</v>
      </c>
      <c r="S1909" s="21">
        <v>10.526667568123397</v>
      </c>
      <c r="T1909" s="21">
        <v>3.5596679246128291</v>
      </c>
      <c r="U1909" s="21">
        <v>0.48624203673056693</v>
      </c>
      <c r="V1909" s="21">
        <v>2.3338009219818003</v>
      </c>
      <c r="W1909" s="21">
        <v>1.8475588852512335</v>
      </c>
      <c r="X1909" s="13" t="s">
        <v>22</v>
      </c>
      <c r="Y19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09" s="1">
        <v>39.250677000000003</v>
      </c>
      <c r="AA1909" s="1">
        <v>-84.296629999999993</v>
      </c>
      <c r="AB1909" s="1">
        <v>0</v>
      </c>
      <c r="AC1909" s="1">
        <v>0</v>
      </c>
    </row>
    <row r="1910" spans="1:29" x14ac:dyDescent="0.25">
      <c r="A1910" s="13">
        <v>134</v>
      </c>
      <c r="B1910" s="22" t="s">
        <v>4967</v>
      </c>
      <c r="C1910" s="17">
        <v>3</v>
      </c>
      <c r="D1910" s="1" t="s">
        <v>1330</v>
      </c>
      <c r="E1910" s="1" t="s">
        <v>4585</v>
      </c>
      <c r="F1910" s="1" t="s">
        <v>4586</v>
      </c>
      <c r="G1910" s="1" t="s">
        <v>4403</v>
      </c>
      <c r="H1910" s="1">
        <v>0.9</v>
      </c>
      <c r="I1910" s="1">
        <v>1.4</v>
      </c>
      <c r="J1910" s="1" t="s">
        <v>3190</v>
      </c>
      <c r="K1910" s="1" t="s">
        <v>4975</v>
      </c>
      <c r="L1910" s="1">
        <v>0</v>
      </c>
      <c r="M1910" s="1">
        <v>1</v>
      </c>
      <c r="N1910" s="1">
        <v>6</v>
      </c>
      <c r="O1910" s="1">
        <v>4</v>
      </c>
      <c r="P1910" s="1">
        <v>11</v>
      </c>
      <c r="Q1910" s="16">
        <v>113.70793968023256</v>
      </c>
      <c r="R1910" s="21">
        <v>0.76667874100045508</v>
      </c>
      <c r="S1910" s="21">
        <v>8.3262535852737045</v>
      </c>
      <c r="T1910" s="21">
        <v>7.5595748442732491</v>
      </c>
      <c r="U1910" s="21">
        <v>5.869038835149671E-2</v>
      </c>
      <c r="V1910" s="21">
        <v>2.3196985788099584</v>
      </c>
      <c r="W1910" s="21">
        <v>2.2610081904584618</v>
      </c>
      <c r="X1910" s="13" t="s">
        <v>22</v>
      </c>
      <c r="Y19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0" s="1">
        <v>41.433285997699997</v>
      </c>
      <c r="AA1910" s="1">
        <v>-82.722477166199994</v>
      </c>
      <c r="AB1910" s="1">
        <v>41.433103938000002</v>
      </c>
      <c r="AC1910" s="1">
        <v>-82.712826443799997</v>
      </c>
    </row>
    <row r="1911" spans="1:29" x14ac:dyDescent="0.25">
      <c r="A1911" s="13">
        <v>254</v>
      </c>
      <c r="B1911" s="22" t="s">
        <v>3201</v>
      </c>
      <c r="C1911" s="17">
        <v>2</v>
      </c>
      <c r="D1911" s="1" t="s">
        <v>1336</v>
      </c>
      <c r="E1911" s="1" t="s">
        <v>2099</v>
      </c>
      <c r="F1911" s="1" t="s">
        <v>5090</v>
      </c>
      <c r="G1911" s="1" t="s">
        <v>1594</v>
      </c>
      <c r="H1911" s="21">
        <v>29.732000000003609</v>
      </c>
      <c r="I1911" s="21">
        <v>0</v>
      </c>
      <c r="J1911" s="1" t="s">
        <v>258</v>
      </c>
      <c r="K1911" s="1" t="s">
        <v>259</v>
      </c>
      <c r="L1911" s="1">
        <v>0</v>
      </c>
      <c r="M1911" s="1">
        <v>1</v>
      </c>
      <c r="N1911" s="1">
        <v>8</v>
      </c>
      <c r="O1911" s="1">
        <v>6</v>
      </c>
      <c r="P1911" s="1">
        <v>43</v>
      </c>
      <c r="Q1911" s="16">
        <v>167.67668968023256</v>
      </c>
      <c r="R1911" s="21">
        <v>4.1241391704488537</v>
      </c>
      <c r="S1911" s="21">
        <v>11.124301781309031</v>
      </c>
      <c r="T1911" s="21">
        <v>7.0001626108601771</v>
      </c>
      <c r="U1911" s="21">
        <v>0.28783262991368624</v>
      </c>
      <c r="V1911" s="21">
        <v>2.3182813351886473</v>
      </c>
      <c r="W1911" s="21">
        <v>2.0304487052749609</v>
      </c>
      <c r="X1911" s="13" t="s">
        <v>22</v>
      </c>
      <c r="Y19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1" s="1">
        <v>41.523879999999998</v>
      </c>
      <c r="AA1911" s="1">
        <v>-82.858705</v>
      </c>
      <c r="AB1911" s="1">
        <v>0</v>
      </c>
      <c r="AC1911" s="1">
        <v>0</v>
      </c>
    </row>
    <row r="1912" spans="1:29" x14ac:dyDescent="0.25">
      <c r="A1912" s="13">
        <v>255</v>
      </c>
      <c r="B1912" s="22" t="s">
        <v>3201</v>
      </c>
      <c r="C1912" s="17">
        <v>8</v>
      </c>
      <c r="D1912" s="1" t="s">
        <v>787</v>
      </c>
      <c r="E1912" s="1" t="s">
        <v>2100</v>
      </c>
      <c r="F1912" s="1" t="s">
        <v>5405</v>
      </c>
      <c r="G1912" s="1" t="s">
        <v>1595</v>
      </c>
      <c r="H1912" s="21">
        <v>3.7339999999967404</v>
      </c>
      <c r="I1912" s="21">
        <v>0</v>
      </c>
      <c r="J1912" s="1" t="s">
        <v>258</v>
      </c>
      <c r="K1912" s="1" t="s">
        <v>261</v>
      </c>
      <c r="L1912" s="1">
        <v>0</v>
      </c>
      <c r="M1912" s="1">
        <v>0</v>
      </c>
      <c r="N1912" s="1">
        <v>8</v>
      </c>
      <c r="O1912" s="1">
        <v>5</v>
      </c>
      <c r="P1912" s="1">
        <v>25</v>
      </c>
      <c r="Q1912" s="16">
        <v>99.5625</v>
      </c>
      <c r="R1912" s="21">
        <v>6.5079917726585048</v>
      </c>
      <c r="S1912" s="21">
        <v>7.680999932579204</v>
      </c>
      <c r="T1912" s="21">
        <v>1.1730081599206992</v>
      </c>
      <c r="U1912" s="21">
        <v>0.46941004126631242</v>
      </c>
      <c r="V1912" s="21">
        <v>2.3164509757161427</v>
      </c>
      <c r="W1912" s="21">
        <v>1.8470409344498302</v>
      </c>
      <c r="X1912" s="13" t="s">
        <v>22</v>
      </c>
      <c r="Y19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2" s="1">
        <v>39.170510999999998</v>
      </c>
      <c r="AA1912" s="1">
        <v>-84.759493000000006</v>
      </c>
      <c r="AB1912" s="1">
        <v>0</v>
      </c>
      <c r="AC1912" s="1">
        <v>0</v>
      </c>
    </row>
    <row r="1913" spans="1:29" x14ac:dyDescent="0.25">
      <c r="A1913" s="13">
        <v>135</v>
      </c>
      <c r="B1913" s="22" t="s">
        <v>4967</v>
      </c>
      <c r="C1913" s="17">
        <v>5</v>
      </c>
      <c r="D1913" s="1" t="s">
        <v>793</v>
      </c>
      <c r="E1913" s="1" t="s">
        <v>4593</v>
      </c>
      <c r="F1913" s="1" t="s">
        <v>4594</v>
      </c>
      <c r="G1913" s="1" t="s">
        <v>4874</v>
      </c>
      <c r="H1913" s="1">
        <v>3.2</v>
      </c>
      <c r="I1913" s="1">
        <v>3.7</v>
      </c>
      <c r="J1913" s="1" t="s">
        <v>3190</v>
      </c>
      <c r="K1913" s="1" t="s">
        <v>4975</v>
      </c>
      <c r="L1913" s="1">
        <v>0</v>
      </c>
      <c r="M1913" s="1">
        <v>4</v>
      </c>
      <c r="N1913" s="1">
        <v>3</v>
      </c>
      <c r="O1913" s="1">
        <v>3</v>
      </c>
      <c r="P1913" s="1">
        <v>45</v>
      </c>
      <c r="Q1913" s="16">
        <v>260.65988372093022</v>
      </c>
      <c r="R1913" s="21">
        <v>0.94539333089360122</v>
      </c>
      <c r="S1913" s="21">
        <v>20.909332656914049</v>
      </c>
      <c r="T1913" s="21">
        <v>19.963939326020448</v>
      </c>
      <c r="U1913" s="21">
        <v>7.2309468715821501E-2</v>
      </c>
      <c r="V1913" s="21">
        <v>2.3138985084979842</v>
      </c>
      <c r="W1913" s="21">
        <v>2.2415890397821627</v>
      </c>
      <c r="X1913" s="13" t="s">
        <v>22</v>
      </c>
      <c r="Y19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3" s="1">
        <v>40.081961686699998</v>
      </c>
      <c r="AA1913" s="1">
        <v>-82.427899433500002</v>
      </c>
      <c r="AB1913" s="1">
        <v>40.0891698585</v>
      </c>
      <c r="AC1913" s="1">
        <v>-82.427205115800007</v>
      </c>
    </row>
    <row r="1914" spans="1:29" x14ac:dyDescent="0.25">
      <c r="A1914" s="13">
        <v>256</v>
      </c>
      <c r="B1914" s="22" t="s">
        <v>3201</v>
      </c>
      <c r="C1914" s="17">
        <v>8</v>
      </c>
      <c r="D1914" s="1" t="s">
        <v>787</v>
      </c>
      <c r="E1914" s="1" t="s">
        <v>2101</v>
      </c>
      <c r="F1914" s="1" t="s">
        <v>5406</v>
      </c>
      <c r="G1914" s="1" t="s">
        <v>1596</v>
      </c>
      <c r="H1914" s="21">
        <v>2.1059999999997672</v>
      </c>
      <c r="I1914" s="21">
        <v>0</v>
      </c>
      <c r="J1914" s="1" t="s">
        <v>258</v>
      </c>
      <c r="K1914" s="1" t="s">
        <v>259</v>
      </c>
      <c r="L1914" s="1">
        <v>0</v>
      </c>
      <c r="M1914" s="1">
        <v>1</v>
      </c>
      <c r="N1914" s="1">
        <v>7</v>
      </c>
      <c r="O1914" s="1">
        <v>4</v>
      </c>
      <c r="P1914" s="1">
        <v>37</v>
      </c>
      <c r="Q1914" s="16">
        <v>146.25481468023256</v>
      </c>
      <c r="R1914" s="21">
        <v>7.5845833458062488</v>
      </c>
      <c r="S1914" s="21">
        <v>10.629577243992182</v>
      </c>
      <c r="T1914" s="21">
        <v>3.0449938981859335</v>
      </c>
      <c r="U1914" s="21">
        <v>0.52934454464235736</v>
      </c>
      <c r="V1914" s="21">
        <v>2.3008928518238863</v>
      </c>
      <c r="W1914" s="21">
        <v>1.7715483071815288</v>
      </c>
      <c r="X1914" s="13" t="s">
        <v>22</v>
      </c>
      <c r="Y19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4" s="1">
        <v>39.142128999999997</v>
      </c>
      <c r="AA1914" s="1">
        <v>-84.630709999999993</v>
      </c>
      <c r="AB1914" s="1">
        <v>0</v>
      </c>
      <c r="AC1914" s="1">
        <v>0</v>
      </c>
    </row>
    <row r="1915" spans="1:29" x14ac:dyDescent="0.25">
      <c r="A1915" s="13">
        <v>136</v>
      </c>
      <c r="B1915" s="22" t="s">
        <v>4967</v>
      </c>
      <c r="C1915" s="17">
        <v>2</v>
      </c>
      <c r="D1915" s="1" t="s">
        <v>786</v>
      </c>
      <c r="E1915" s="1" t="s">
        <v>4043</v>
      </c>
      <c r="F1915" s="1" t="s">
        <v>4044</v>
      </c>
      <c r="G1915" s="1" t="s">
        <v>4392</v>
      </c>
      <c r="H1915" s="1">
        <v>11.2</v>
      </c>
      <c r="I1915" s="1">
        <v>11.7</v>
      </c>
      <c r="J1915" s="1" t="s">
        <v>3190</v>
      </c>
      <c r="K1915" s="1" t="s">
        <v>4975</v>
      </c>
      <c r="L1915" s="1">
        <v>0</v>
      </c>
      <c r="M1915" s="1">
        <v>2</v>
      </c>
      <c r="N1915" s="1">
        <v>7</v>
      </c>
      <c r="O1915" s="1">
        <v>8</v>
      </c>
      <c r="P1915" s="1">
        <v>35</v>
      </c>
      <c r="Q1915" s="16">
        <v>207.68150436046511</v>
      </c>
      <c r="R1915" s="21">
        <v>0.34151243363885103</v>
      </c>
      <c r="S1915" s="21">
        <v>19.528871281191581</v>
      </c>
      <c r="T1915" s="21">
        <v>19.18735884755273</v>
      </c>
      <c r="U1915" s="21">
        <v>2.6335311553198688E-2</v>
      </c>
      <c r="V1915" s="21">
        <v>2.2977416459815543</v>
      </c>
      <c r="W1915" s="21">
        <v>2.2714063344283555</v>
      </c>
      <c r="X1915" s="13" t="s">
        <v>22</v>
      </c>
      <c r="Y19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5" s="1">
        <v>41.7041132449</v>
      </c>
      <c r="AA1915" s="1">
        <v>-83.659034377899999</v>
      </c>
      <c r="AB1915" s="1">
        <v>41.707103503600003</v>
      </c>
      <c r="AC1915" s="1">
        <v>-83.667823456899995</v>
      </c>
    </row>
    <row r="1916" spans="1:29" x14ac:dyDescent="0.25">
      <c r="A1916" s="13">
        <v>257</v>
      </c>
      <c r="B1916" s="22" t="s">
        <v>3201</v>
      </c>
      <c r="C1916" s="17">
        <v>8</v>
      </c>
      <c r="D1916" s="1" t="s">
        <v>787</v>
      </c>
      <c r="E1916" s="1" t="s">
        <v>2102</v>
      </c>
      <c r="F1916" s="1" t="s">
        <v>5407</v>
      </c>
      <c r="G1916" s="1" t="s">
        <v>1597</v>
      </c>
      <c r="H1916" s="21">
        <v>14.100999999995111</v>
      </c>
      <c r="I1916" s="21">
        <v>0</v>
      </c>
      <c r="J1916" s="1" t="s">
        <v>258</v>
      </c>
      <c r="K1916" s="1" t="s">
        <v>259</v>
      </c>
      <c r="L1916" s="1">
        <v>0</v>
      </c>
      <c r="M1916" s="1">
        <v>0</v>
      </c>
      <c r="N1916" s="1">
        <v>5</v>
      </c>
      <c r="O1916" s="1">
        <v>7</v>
      </c>
      <c r="P1916" s="1">
        <v>36</v>
      </c>
      <c r="Q1916" s="16">
        <v>99.796875</v>
      </c>
      <c r="R1916" s="21">
        <v>11.398326760400119</v>
      </c>
      <c r="S1916" s="21">
        <v>9.8268097055673245</v>
      </c>
      <c r="T1916" s="21">
        <v>-1.5715170548327944</v>
      </c>
      <c r="U1916" s="21">
        <v>0.79551398060712009</v>
      </c>
      <c r="V1916" s="21">
        <v>2.2938145706659183</v>
      </c>
      <c r="W1916" s="21">
        <v>1.4983005900587982</v>
      </c>
      <c r="X1916" s="13" t="s">
        <v>22</v>
      </c>
      <c r="Y19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6" s="1">
        <v>39.277487999999998</v>
      </c>
      <c r="AA1916" s="1">
        <v>-84.563529000000003</v>
      </c>
      <c r="AB1916" s="1">
        <v>0</v>
      </c>
      <c r="AC1916" s="1">
        <v>0</v>
      </c>
    </row>
    <row r="1917" spans="1:29" x14ac:dyDescent="0.25">
      <c r="A1917" s="13">
        <v>258</v>
      </c>
      <c r="B1917" s="22" t="s">
        <v>3201</v>
      </c>
      <c r="C1917" s="17">
        <v>4</v>
      </c>
      <c r="D1917" s="1" t="s">
        <v>800</v>
      </c>
      <c r="E1917" s="1" t="s">
        <v>2103</v>
      </c>
      <c r="F1917" s="1" t="s">
        <v>5278</v>
      </c>
      <c r="G1917" s="1" t="s">
        <v>1598</v>
      </c>
      <c r="H1917" s="21">
        <v>4.7850000000034925</v>
      </c>
      <c r="I1917" s="21">
        <v>0</v>
      </c>
      <c r="J1917" s="1" t="s">
        <v>258</v>
      </c>
      <c r="K1917" s="1" t="s">
        <v>262</v>
      </c>
      <c r="L1917" s="1">
        <v>0</v>
      </c>
      <c r="M1917" s="1">
        <v>0</v>
      </c>
      <c r="N1917" s="1">
        <v>5</v>
      </c>
      <c r="O1917" s="1">
        <v>10</v>
      </c>
      <c r="P1917" s="1">
        <v>26</v>
      </c>
      <c r="Q1917" s="16">
        <v>103.109375</v>
      </c>
      <c r="R1917" s="21">
        <v>4.6700067500746076</v>
      </c>
      <c r="S1917" s="21">
        <v>8.1099980283968414</v>
      </c>
      <c r="T1917" s="21">
        <v>3.4399912783222337</v>
      </c>
      <c r="U1917" s="21">
        <v>0.32592991386426617</v>
      </c>
      <c r="V1917" s="21">
        <v>2.2930308543575713</v>
      </c>
      <c r="W1917" s="21">
        <v>1.9671009404933051</v>
      </c>
      <c r="X1917" s="13" t="s">
        <v>22</v>
      </c>
      <c r="Y19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7" s="1">
        <v>40.862842000000001</v>
      </c>
      <c r="AA1917" s="1">
        <v>-81.432306999999994</v>
      </c>
      <c r="AB1917" s="1">
        <v>0</v>
      </c>
      <c r="AC1917" s="1">
        <v>0</v>
      </c>
    </row>
    <row r="1918" spans="1:29" x14ac:dyDescent="0.25">
      <c r="A1918" s="13">
        <v>259</v>
      </c>
      <c r="B1918" s="22" t="s">
        <v>3201</v>
      </c>
      <c r="C1918" s="17">
        <v>8</v>
      </c>
      <c r="D1918" s="1" t="s">
        <v>806</v>
      </c>
      <c r="E1918" s="1" t="s">
        <v>2104</v>
      </c>
      <c r="F1918" s="1" t="s">
        <v>5373</v>
      </c>
      <c r="G1918" s="1" t="s">
        <v>1599</v>
      </c>
      <c r="H1918" s="21">
        <v>1.036999999996624</v>
      </c>
      <c r="I1918" s="21">
        <v>0</v>
      </c>
      <c r="J1918" s="1" t="s">
        <v>258</v>
      </c>
      <c r="K1918" s="1" t="s">
        <v>259</v>
      </c>
      <c r="L1918" s="1">
        <v>0</v>
      </c>
      <c r="M1918" s="1">
        <v>0</v>
      </c>
      <c r="N1918" s="1">
        <v>6</v>
      </c>
      <c r="O1918" s="1">
        <v>8</v>
      </c>
      <c r="P1918" s="1">
        <v>12</v>
      </c>
      <c r="Q1918" s="16">
        <v>86.78125</v>
      </c>
      <c r="R1918" s="21">
        <v>4.0796282711968228</v>
      </c>
      <c r="S1918" s="21">
        <v>5.3796899129269891</v>
      </c>
      <c r="T1918" s="21">
        <v>1.3000616417301663</v>
      </c>
      <c r="U1918" s="21">
        <v>0.28472611758177074</v>
      </c>
      <c r="V1918" s="21">
        <v>2.2889660420016456</v>
      </c>
      <c r="W1918" s="21">
        <v>2.004239924419875</v>
      </c>
      <c r="X1918" s="13" t="s">
        <v>22</v>
      </c>
      <c r="Y19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8" s="1">
        <v>39.307983999999998</v>
      </c>
      <c r="AA1918" s="1">
        <v>-84.332678000000001</v>
      </c>
      <c r="AB1918" s="1">
        <v>0</v>
      </c>
      <c r="AC1918" s="1">
        <v>0</v>
      </c>
    </row>
    <row r="1919" spans="1:29" x14ac:dyDescent="0.25">
      <c r="A1919" s="13">
        <v>137</v>
      </c>
      <c r="B1919" s="22" t="s">
        <v>4967</v>
      </c>
      <c r="C1919" s="17">
        <v>4</v>
      </c>
      <c r="D1919" s="1" t="s">
        <v>800</v>
      </c>
      <c r="E1919" s="1" t="s">
        <v>4614</v>
      </c>
      <c r="F1919" s="1" t="s">
        <v>4588</v>
      </c>
      <c r="G1919" s="1" t="s">
        <v>3767</v>
      </c>
      <c r="H1919" s="1">
        <v>9.8000000000000007</v>
      </c>
      <c r="I1919" s="1">
        <v>10.3</v>
      </c>
      <c r="J1919" s="1" t="s">
        <v>3190</v>
      </c>
      <c r="K1919" s="1" t="s">
        <v>4975</v>
      </c>
      <c r="L1919" s="1">
        <v>1</v>
      </c>
      <c r="M1919" s="1">
        <v>1</v>
      </c>
      <c r="N1919" s="1">
        <v>4</v>
      </c>
      <c r="O1919" s="1">
        <v>5</v>
      </c>
      <c r="P1919" s="1">
        <v>20</v>
      </c>
      <c r="Q1919" s="16">
        <v>159.72837936046511</v>
      </c>
      <c r="R1919" s="21">
        <v>0.72119135636248666</v>
      </c>
      <c r="S1919" s="21">
        <v>12.033427864142149</v>
      </c>
      <c r="T1919" s="21">
        <v>11.312236507779662</v>
      </c>
      <c r="U1919" s="21">
        <v>5.5231936450523184E-2</v>
      </c>
      <c r="V1919" s="21">
        <v>2.2878045470677177</v>
      </c>
      <c r="W1919" s="21">
        <v>2.2325726106171944</v>
      </c>
      <c r="X1919" s="13" t="s">
        <v>22</v>
      </c>
      <c r="Y19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19" s="1">
        <v>40.794475730099997</v>
      </c>
      <c r="AA1919" s="1">
        <v>-81.464580658599999</v>
      </c>
      <c r="AB1919" s="1">
        <v>40.792983969600002</v>
      </c>
      <c r="AC1919" s="1">
        <v>-81.455269668300005</v>
      </c>
    </row>
    <row r="1920" spans="1:29" x14ac:dyDescent="0.25">
      <c r="A1920" s="13">
        <v>138</v>
      </c>
      <c r="B1920" s="22" t="s">
        <v>4967</v>
      </c>
      <c r="C1920" s="17">
        <v>6</v>
      </c>
      <c r="D1920" s="1" t="s">
        <v>784</v>
      </c>
      <c r="E1920" s="1" t="s">
        <v>4066</v>
      </c>
      <c r="F1920" s="1" t="s">
        <v>4067</v>
      </c>
      <c r="G1920" s="1" t="s">
        <v>4402</v>
      </c>
      <c r="H1920" s="1">
        <v>1.3</v>
      </c>
      <c r="I1920" s="1">
        <v>1.8</v>
      </c>
      <c r="J1920" s="1" t="s">
        <v>3190</v>
      </c>
      <c r="K1920" s="1" t="s">
        <v>4975</v>
      </c>
      <c r="L1920" s="1">
        <v>0</v>
      </c>
      <c r="M1920" s="1">
        <v>4</v>
      </c>
      <c r="N1920" s="1">
        <v>11</v>
      </c>
      <c r="O1920" s="1">
        <v>8</v>
      </c>
      <c r="P1920" s="1">
        <v>57</v>
      </c>
      <c r="Q1920" s="16">
        <v>347.22238372093022</v>
      </c>
      <c r="R1920" s="21">
        <v>0.22418917466905988</v>
      </c>
      <c r="S1920" s="21">
        <v>28.131537327322899</v>
      </c>
      <c r="T1920" s="21">
        <v>27.907348152653839</v>
      </c>
      <c r="U1920" s="21">
        <v>1.7344595200076134E-2</v>
      </c>
      <c r="V1920" s="21">
        <v>2.2863047820011517</v>
      </c>
      <c r="W1920" s="21">
        <v>2.2689601868010758</v>
      </c>
      <c r="X1920" s="13" t="s">
        <v>22</v>
      </c>
      <c r="Y19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0" s="1">
        <v>40.039570142400002</v>
      </c>
      <c r="AA1920" s="1">
        <v>-82.961559250700006</v>
      </c>
      <c r="AB1920" s="1">
        <v>40.045895097699997</v>
      </c>
      <c r="AC1920" s="1">
        <v>-82.957147715000005</v>
      </c>
    </row>
    <row r="1921" spans="1:29" x14ac:dyDescent="0.25">
      <c r="A1921" s="13">
        <v>4</v>
      </c>
      <c r="B1921" s="22" t="s">
        <v>3200</v>
      </c>
      <c r="C1921" s="17">
        <v>6</v>
      </c>
      <c r="D1921" s="1" t="s">
        <v>799</v>
      </c>
      <c r="E1921" s="1" t="s">
        <v>3082</v>
      </c>
      <c r="F1921" s="1" t="s">
        <v>4994</v>
      </c>
      <c r="G1921" s="1" t="s">
        <v>2393</v>
      </c>
      <c r="H1921" s="21">
        <v>8.8000000003376044E-2</v>
      </c>
      <c r="I1921" s="21">
        <v>0</v>
      </c>
      <c r="J1921" s="1" t="s">
        <v>258</v>
      </c>
      <c r="K1921" s="1" t="s">
        <v>2804</v>
      </c>
      <c r="L1921" s="1">
        <v>0</v>
      </c>
      <c r="M1921" s="1">
        <v>1</v>
      </c>
      <c r="N1921" s="1">
        <v>6</v>
      </c>
      <c r="O1921" s="1">
        <v>7</v>
      </c>
      <c r="P1921" s="1">
        <v>16</v>
      </c>
      <c r="Q1921" s="16">
        <v>132.02043968023256</v>
      </c>
      <c r="R1921" s="21">
        <v>5.8392688014845291</v>
      </c>
      <c r="S1921" s="21">
        <v>6.1795665865382983</v>
      </c>
      <c r="T1921" s="21">
        <v>0.34029778505376918</v>
      </c>
      <c r="U1921" s="21">
        <v>0.40693922233069546</v>
      </c>
      <c r="V1921" s="21">
        <v>2.2854202598872519</v>
      </c>
      <c r="W1921" s="21">
        <v>1.8784810375565564</v>
      </c>
      <c r="X1921" s="13" t="s">
        <v>22</v>
      </c>
      <c r="Y19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1" s="1">
        <v>40.266824</v>
      </c>
      <c r="AA1921" s="1">
        <v>-82.934950000000001</v>
      </c>
      <c r="AB1921" s="1">
        <v>0</v>
      </c>
      <c r="AC1921" s="1">
        <v>0</v>
      </c>
    </row>
    <row r="1922" spans="1:29" x14ac:dyDescent="0.25">
      <c r="A1922" s="13">
        <v>260</v>
      </c>
      <c r="B1922" s="22" t="s">
        <v>3201</v>
      </c>
      <c r="C1922" s="17">
        <v>8</v>
      </c>
      <c r="D1922" s="1" t="s">
        <v>1329</v>
      </c>
      <c r="E1922" s="1" t="s">
        <v>2105</v>
      </c>
      <c r="F1922" s="1" t="s">
        <v>3221</v>
      </c>
      <c r="G1922" s="1" t="s">
        <v>1600</v>
      </c>
      <c r="H1922" s="21">
        <v>1.4799999999959255</v>
      </c>
      <c r="I1922" s="21">
        <v>0</v>
      </c>
      <c r="J1922" s="1" t="s">
        <v>258</v>
      </c>
      <c r="K1922" s="1" t="s">
        <v>262</v>
      </c>
      <c r="L1922" s="1">
        <v>1</v>
      </c>
      <c r="M1922" s="1">
        <v>0</v>
      </c>
      <c r="N1922" s="1">
        <v>10</v>
      </c>
      <c r="O1922" s="1">
        <v>2</v>
      </c>
      <c r="P1922" s="1">
        <v>47</v>
      </c>
      <c r="Q1922" s="16">
        <v>167.02043968023256</v>
      </c>
      <c r="R1922" s="21">
        <v>9.3174076137925965</v>
      </c>
      <c r="S1922" s="21">
        <v>11.828951218745738</v>
      </c>
      <c r="T1922" s="21">
        <v>2.5115436049531414</v>
      </c>
      <c r="U1922" s="21">
        <v>0.65028211382203316</v>
      </c>
      <c r="V1922" s="21">
        <v>2.2819348836281832</v>
      </c>
      <c r="W1922" s="21">
        <v>1.63165276980615</v>
      </c>
      <c r="X1922" s="13" t="s">
        <v>22</v>
      </c>
      <c r="Y19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2" s="1">
        <v>39.065215000000002</v>
      </c>
      <c r="AA1922" s="1">
        <v>-84.288319999999999</v>
      </c>
      <c r="AB1922" s="1">
        <v>0</v>
      </c>
      <c r="AC1922" s="1">
        <v>0</v>
      </c>
    </row>
    <row r="1923" spans="1:29" x14ac:dyDescent="0.25">
      <c r="A1923" s="13">
        <v>261</v>
      </c>
      <c r="B1923" s="22" t="s">
        <v>3201</v>
      </c>
      <c r="C1923" s="17">
        <v>4</v>
      </c>
      <c r="D1923" s="1" t="s">
        <v>790</v>
      </c>
      <c r="E1923" s="1" t="s">
        <v>2106</v>
      </c>
      <c r="F1923" s="1" t="s">
        <v>5408</v>
      </c>
      <c r="G1923" s="1" t="s">
        <v>1601</v>
      </c>
      <c r="H1923" s="21">
        <v>3.239000000001397</v>
      </c>
      <c r="I1923" s="21">
        <v>0</v>
      </c>
      <c r="J1923" s="1" t="s">
        <v>258</v>
      </c>
      <c r="K1923" s="1" t="s">
        <v>259</v>
      </c>
      <c r="L1923" s="1">
        <v>0</v>
      </c>
      <c r="M1923" s="1">
        <v>0</v>
      </c>
      <c r="N1923" s="1">
        <v>10</v>
      </c>
      <c r="O1923" s="1">
        <v>2</v>
      </c>
      <c r="P1923" s="1">
        <v>23</v>
      </c>
      <c r="Q1923" s="16">
        <v>97.34375</v>
      </c>
      <c r="R1923" s="21">
        <v>12.144271556671802</v>
      </c>
      <c r="S1923" s="21">
        <v>7.0760334516506491</v>
      </c>
      <c r="T1923" s="21">
        <v>-5.0682381050211527</v>
      </c>
      <c r="U1923" s="21">
        <v>0.84757508805465065</v>
      </c>
      <c r="V1923" s="21">
        <v>2.2788294407532246</v>
      </c>
      <c r="W1923" s="21">
        <v>1.4312543526985739</v>
      </c>
      <c r="X1923" s="13" t="s">
        <v>22</v>
      </c>
      <c r="Y19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3" s="1">
        <v>41.271655000000003</v>
      </c>
      <c r="AA1923" s="1">
        <v>-80.779967999999997</v>
      </c>
      <c r="AB1923" s="1">
        <v>0</v>
      </c>
      <c r="AC1923" s="1">
        <v>0</v>
      </c>
    </row>
    <row r="1924" spans="1:29" x14ac:dyDescent="0.25">
      <c r="A1924" s="13">
        <v>262</v>
      </c>
      <c r="B1924" s="22" t="s">
        <v>3201</v>
      </c>
      <c r="C1924" s="17">
        <v>1</v>
      </c>
      <c r="D1924" s="1" t="s">
        <v>803</v>
      </c>
      <c r="E1924" s="1" t="s">
        <v>2107</v>
      </c>
      <c r="F1924" s="1" t="s">
        <v>5251</v>
      </c>
      <c r="G1924" s="1" t="s">
        <v>1602</v>
      </c>
      <c r="H1924" s="21">
        <v>18.13300000000163</v>
      </c>
      <c r="I1924" s="21">
        <v>0</v>
      </c>
      <c r="J1924" s="1" t="s">
        <v>258</v>
      </c>
      <c r="K1924" s="1" t="s">
        <v>259</v>
      </c>
      <c r="L1924" s="1">
        <v>0</v>
      </c>
      <c r="M1924" s="1">
        <v>0</v>
      </c>
      <c r="N1924" s="1">
        <v>7</v>
      </c>
      <c r="O1924" s="1">
        <v>6</v>
      </c>
      <c r="P1924" s="1">
        <v>40</v>
      </c>
      <c r="Q1924" s="16">
        <v>112.453125</v>
      </c>
      <c r="R1924" s="21">
        <v>6.6597640354555585</v>
      </c>
      <c r="S1924" s="21">
        <v>10.403356405693607</v>
      </c>
      <c r="T1924" s="21">
        <v>3.7435923702380487</v>
      </c>
      <c r="U1924" s="21">
        <v>0.46479939636012102</v>
      </c>
      <c r="V1924" s="21">
        <v>2.2767374026174942</v>
      </c>
      <c r="W1924" s="21">
        <v>1.8119380062573733</v>
      </c>
      <c r="X1924" s="13" t="s">
        <v>22</v>
      </c>
      <c r="Y19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4" s="1">
        <v>40.753360999999998</v>
      </c>
      <c r="AA1924" s="1">
        <v>-84.089493000000004</v>
      </c>
      <c r="AB1924" s="1">
        <v>0</v>
      </c>
      <c r="AC1924" s="1">
        <v>0</v>
      </c>
    </row>
    <row r="1925" spans="1:29" x14ac:dyDescent="0.25">
      <c r="A1925" s="13">
        <v>139</v>
      </c>
      <c r="B1925" s="22" t="s">
        <v>4967</v>
      </c>
      <c r="C1925" s="17">
        <v>3</v>
      </c>
      <c r="D1925" s="1" t="s">
        <v>791</v>
      </c>
      <c r="E1925" s="1" t="s">
        <v>4638</v>
      </c>
      <c r="F1925" s="1" t="s">
        <v>4639</v>
      </c>
      <c r="G1925" s="1" t="s">
        <v>3712</v>
      </c>
      <c r="H1925" s="1">
        <v>9</v>
      </c>
      <c r="I1925" s="1">
        <v>9.5</v>
      </c>
      <c r="J1925" s="1" t="s">
        <v>3190</v>
      </c>
      <c r="K1925" s="1" t="s">
        <v>4984</v>
      </c>
      <c r="L1925" s="1">
        <v>0</v>
      </c>
      <c r="M1925" s="1">
        <v>2</v>
      </c>
      <c r="N1925" s="1">
        <v>3</v>
      </c>
      <c r="O1925" s="1">
        <v>2</v>
      </c>
      <c r="P1925" s="1">
        <v>19</v>
      </c>
      <c r="Q1925" s="16">
        <v>138.86900436046511</v>
      </c>
      <c r="R1925" s="21">
        <v>0.56085559050017086</v>
      </c>
      <c r="S1925" s="21">
        <v>11.453457798463173</v>
      </c>
      <c r="T1925" s="21">
        <v>10.892602207963002</v>
      </c>
      <c r="U1925" s="21">
        <v>4.0596773490730417E-2</v>
      </c>
      <c r="V1925" s="21">
        <v>2.2755380839105248</v>
      </c>
      <c r="W1925" s="21">
        <v>2.2349413104197944</v>
      </c>
      <c r="X1925" s="13" t="s">
        <v>22</v>
      </c>
      <c r="Y19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5" s="1">
        <v>41.411192290000002</v>
      </c>
      <c r="AA1925" s="1">
        <v>-82.179755477800001</v>
      </c>
      <c r="AB1925" s="1">
        <v>41.411355948599997</v>
      </c>
      <c r="AC1925" s="1">
        <v>-82.170135043900004</v>
      </c>
    </row>
    <row r="1926" spans="1:29" x14ac:dyDescent="0.25">
      <c r="A1926" s="13">
        <v>263</v>
      </c>
      <c r="B1926" s="22" t="s">
        <v>3201</v>
      </c>
      <c r="C1926" s="17">
        <v>4</v>
      </c>
      <c r="D1926" s="1" t="s">
        <v>800</v>
      </c>
      <c r="E1926" s="1" t="s">
        <v>2108</v>
      </c>
      <c r="F1926" s="1" t="s">
        <v>5409</v>
      </c>
      <c r="G1926" s="1" t="s">
        <v>1603</v>
      </c>
      <c r="H1926" s="21">
        <v>9.6999999994295649E-2</v>
      </c>
      <c r="I1926" s="21">
        <v>0</v>
      </c>
      <c r="J1926" s="1" t="s">
        <v>258</v>
      </c>
      <c r="K1926" s="1" t="s">
        <v>259</v>
      </c>
      <c r="L1926" s="1">
        <v>0</v>
      </c>
      <c r="M1926" s="1">
        <v>0</v>
      </c>
      <c r="N1926" s="1">
        <v>2</v>
      </c>
      <c r="O1926" s="1">
        <v>10</v>
      </c>
      <c r="P1926" s="1">
        <v>43</v>
      </c>
      <c r="Q1926" s="16">
        <v>100.46875</v>
      </c>
      <c r="R1926" s="21">
        <v>12.957790627010246</v>
      </c>
      <c r="S1926" s="21">
        <v>10.794619668252315</v>
      </c>
      <c r="T1926" s="21">
        <v>-2.1631709587579309</v>
      </c>
      <c r="U1926" s="21">
        <v>0.9043523508537058</v>
      </c>
      <c r="V1926" s="21">
        <v>2.2709334807341057</v>
      </c>
      <c r="W1926" s="21">
        <v>1.3665811298803998</v>
      </c>
      <c r="X1926" s="13" t="s">
        <v>22</v>
      </c>
      <c r="Y19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6" s="1">
        <v>40.831530000000001</v>
      </c>
      <c r="AA1926" s="1">
        <v>-81.346727999999999</v>
      </c>
      <c r="AB1926" s="1">
        <v>0</v>
      </c>
      <c r="AC1926" s="1">
        <v>0</v>
      </c>
    </row>
    <row r="1927" spans="1:29" x14ac:dyDescent="0.25">
      <c r="A1927" s="13">
        <v>264</v>
      </c>
      <c r="B1927" s="22" t="s">
        <v>3201</v>
      </c>
      <c r="C1927" s="17">
        <v>8</v>
      </c>
      <c r="D1927" s="1" t="s">
        <v>1329</v>
      </c>
      <c r="E1927" s="1" t="s">
        <v>2109</v>
      </c>
      <c r="F1927" s="1" t="s">
        <v>5267</v>
      </c>
      <c r="G1927" s="1" t="s">
        <v>1604</v>
      </c>
      <c r="H1927" s="21">
        <v>4.1459999999933643</v>
      </c>
      <c r="I1927" s="21">
        <v>0</v>
      </c>
      <c r="J1927" s="1" t="s">
        <v>258</v>
      </c>
      <c r="K1927" s="1" t="s">
        <v>262</v>
      </c>
      <c r="L1927" s="1">
        <v>0</v>
      </c>
      <c r="M1927" s="1">
        <v>0</v>
      </c>
      <c r="N1927" s="1">
        <v>6</v>
      </c>
      <c r="O1927" s="1">
        <v>10</v>
      </c>
      <c r="P1927" s="1">
        <v>68</v>
      </c>
      <c r="Q1927" s="16">
        <v>151.65625</v>
      </c>
      <c r="R1927" s="21">
        <v>4.3665501492173133</v>
      </c>
      <c r="S1927" s="21">
        <v>15.374003381287309</v>
      </c>
      <c r="T1927" s="21">
        <v>11.007453232069995</v>
      </c>
      <c r="U1927" s="21">
        <v>0.30475101861376558</v>
      </c>
      <c r="V1927" s="21">
        <v>2.2691380418216256</v>
      </c>
      <c r="W1927" s="21">
        <v>1.96438702320786</v>
      </c>
      <c r="X1927" s="13" t="s">
        <v>22</v>
      </c>
      <c r="Y19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7" s="1">
        <v>39.202871999999999</v>
      </c>
      <c r="AA1927" s="1">
        <v>-84.221039000000005</v>
      </c>
      <c r="AB1927" s="1">
        <v>0</v>
      </c>
      <c r="AC1927" s="1">
        <v>0</v>
      </c>
    </row>
    <row r="1928" spans="1:29" x14ac:dyDescent="0.25">
      <c r="A1928" s="13">
        <v>265</v>
      </c>
      <c r="B1928" s="22" t="s">
        <v>3201</v>
      </c>
      <c r="C1928" s="17">
        <v>6</v>
      </c>
      <c r="D1928" s="1" t="s">
        <v>784</v>
      </c>
      <c r="E1928" s="1" t="s">
        <v>2110</v>
      </c>
      <c r="F1928" s="1" t="s">
        <v>5319</v>
      </c>
      <c r="G1928" s="1" t="s">
        <v>1605</v>
      </c>
      <c r="H1928" s="21">
        <v>20.676999999996042</v>
      </c>
      <c r="I1928" s="21">
        <v>0</v>
      </c>
      <c r="J1928" s="1" t="s">
        <v>258</v>
      </c>
      <c r="K1928" s="1" t="s">
        <v>262</v>
      </c>
      <c r="L1928" s="1">
        <v>0</v>
      </c>
      <c r="M1928" s="1">
        <v>1</v>
      </c>
      <c r="N1928" s="1">
        <v>9</v>
      </c>
      <c r="O1928" s="1">
        <v>7</v>
      </c>
      <c r="P1928" s="1">
        <v>49</v>
      </c>
      <c r="Q1928" s="16">
        <v>184.66106468023256</v>
      </c>
      <c r="R1928" s="21">
        <v>3.2176231932908781</v>
      </c>
      <c r="S1928" s="21">
        <v>12.56384456501652</v>
      </c>
      <c r="T1928" s="21">
        <v>9.3462213717256422</v>
      </c>
      <c r="U1928" s="21">
        <v>0.22456491100793521</v>
      </c>
      <c r="V1928" s="21">
        <v>2.2680997761905806</v>
      </c>
      <c r="W1928" s="21">
        <v>2.0435348651826453</v>
      </c>
      <c r="X1928" s="13" t="s">
        <v>22</v>
      </c>
      <c r="Y19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8" s="1">
        <v>40.031008</v>
      </c>
      <c r="AA1928" s="1">
        <v>-82.95729</v>
      </c>
      <c r="AB1928" s="1">
        <v>0</v>
      </c>
      <c r="AC1928" s="1">
        <v>0</v>
      </c>
    </row>
    <row r="1929" spans="1:29" x14ac:dyDescent="0.25">
      <c r="A1929" s="13">
        <v>266</v>
      </c>
      <c r="B1929" s="22" t="s">
        <v>3201</v>
      </c>
      <c r="C1929" s="17">
        <v>4</v>
      </c>
      <c r="D1929" s="1" t="s">
        <v>800</v>
      </c>
      <c r="E1929" s="1" t="s">
        <v>2111</v>
      </c>
      <c r="F1929" s="1" t="s">
        <v>5410</v>
      </c>
      <c r="G1929" s="1" t="s">
        <v>1606</v>
      </c>
      <c r="H1929" s="21">
        <v>0.65799999999580905</v>
      </c>
      <c r="I1929" s="21">
        <v>0</v>
      </c>
      <c r="J1929" s="1" t="s">
        <v>258</v>
      </c>
      <c r="K1929" s="1" t="s">
        <v>259</v>
      </c>
      <c r="L1929" s="1">
        <v>0</v>
      </c>
      <c r="M1929" s="1">
        <v>1</v>
      </c>
      <c r="N1929" s="1">
        <v>4</v>
      </c>
      <c r="O1929" s="1">
        <v>7</v>
      </c>
      <c r="P1929" s="1">
        <v>22</v>
      </c>
      <c r="Q1929" s="16">
        <v>124.92668968023256</v>
      </c>
      <c r="R1929" s="21">
        <v>11.82030982836457</v>
      </c>
      <c r="S1929" s="21">
        <v>6.8514154587001608</v>
      </c>
      <c r="T1929" s="21">
        <v>-4.968894369664409</v>
      </c>
      <c r="U1929" s="21">
        <v>0.82496509542438134</v>
      </c>
      <c r="V1929" s="21">
        <v>2.2663039074990476</v>
      </c>
      <c r="W1929" s="21">
        <v>1.4413388120746662</v>
      </c>
      <c r="X1929" s="13" t="s">
        <v>22</v>
      </c>
      <c r="Y19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29" s="1">
        <v>40.890838000000002</v>
      </c>
      <c r="AA1929" s="1">
        <v>-81.419512999999995</v>
      </c>
      <c r="AB1929" s="1">
        <v>0</v>
      </c>
      <c r="AC1929" s="1">
        <v>0</v>
      </c>
    </row>
    <row r="1930" spans="1:29" x14ac:dyDescent="0.25">
      <c r="A1930" s="13">
        <v>267</v>
      </c>
      <c r="B1930" s="22" t="s">
        <v>3201</v>
      </c>
      <c r="C1930" s="17">
        <v>4</v>
      </c>
      <c r="D1930" s="1" t="s">
        <v>800</v>
      </c>
      <c r="E1930" s="1" t="s">
        <v>2112</v>
      </c>
      <c r="F1930" s="1" t="s">
        <v>5411</v>
      </c>
      <c r="G1930" s="1" t="s">
        <v>1607</v>
      </c>
      <c r="H1930" s="21">
        <v>1.5320000000065193</v>
      </c>
      <c r="I1930" s="21">
        <v>0</v>
      </c>
      <c r="J1930" s="1" t="s">
        <v>258</v>
      </c>
      <c r="K1930" s="1" t="s">
        <v>261</v>
      </c>
      <c r="L1930" s="1">
        <v>0</v>
      </c>
      <c r="M1930" s="1">
        <v>0</v>
      </c>
      <c r="N1930" s="1">
        <v>7</v>
      </c>
      <c r="O1930" s="1">
        <v>5</v>
      </c>
      <c r="P1930" s="1">
        <v>33</v>
      </c>
      <c r="Q1930" s="16">
        <v>101.015625</v>
      </c>
      <c r="R1930" s="21">
        <v>11.062617223163475</v>
      </c>
      <c r="S1930" s="21">
        <v>9.00263488669537</v>
      </c>
      <c r="T1930" s="21">
        <v>-2.0599823364681047</v>
      </c>
      <c r="U1930" s="21">
        <v>0.84039999419453448</v>
      </c>
      <c r="V1930" s="21">
        <v>2.2642689443559716</v>
      </c>
      <c r="W1930" s="21">
        <v>1.4238689501614372</v>
      </c>
      <c r="X1930" s="13" t="s">
        <v>22</v>
      </c>
      <c r="Y19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0" s="1">
        <v>40.830630999999997</v>
      </c>
      <c r="AA1930" s="1">
        <v>-81.352951000000004</v>
      </c>
      <c r="AB1930" s="1">
        <v>0</v>
      </c>
      <c r="AC1930" s="1">
        <v>0</v>
      </c>
    </row>
    <row r="1931" spans="1:29" x14ac:dyDescent="0.25">
      <c r="A1931" s="13">
        <v>140</v>
      </c>
      <c r="B1931" s="22" t="s">
        <v>4967</v>
      </c>
      <c r="C1931" s="17">
        <v>4</v>
      </c>
      <c r="D1931" s="1" t="s">
        <v>801</v>
      </c>
      <c r="E1931" s="1" t="s">
        <v>4640</v>
      </c>
      <c r="F1931" s="1" t="s">
        <v>4641</v>
      </c>
      <c r="G1931" s="1" t="s">
        <v>3769</v>
      </c>
      <c r="H1931" s="1">
        <v>14.8</v>
      </c>
      <c r="I1931" s="1">
        <v>15.3</v>
      </c>
      <c r="J1931" s="1" t="s">
        <v>3190</v>
      </c>
      <c r="K1931" s="1" t="s">
        <v>4984</v>
      </c>
      <c r="L1931" s="1">
        <v>0</v>
      </c>
      <c r="M1931" s="1">
        <v>0</v>
      </c>
      <c r="N1931" s="1">
        <v>6</v>
      </c>
      <c r="O1931" s="1">
        <v>2</v>
      </c>
      <c r="P1931" s="1">
        <v>12</v>
      </c>
      <c r="Q1931" s="16">
        <v>60.15625</v>
      </c>
      <c r="R1931" s="21">
        <v>0.40304216406080084</v>
      </c>
      <c r="S1931" s="21">
        <v>8.3986622187217783</v>
      </c>
      <c r="T1931" s="21">
        <v>7.9956200546609777</v>
      </c>
      <c r="U1931" s="21">
        <v>2.8894554475740564E-2</v>
      </c>
      <c r="V1931" s="21">
        <v>2.2622768043880965</v>
      </c>
      <c r="W1931" s="21">
        <v>2.2333822499123559</v>
      </c>
      <c r="X1931" s="13" t="s">
        <v>22</v>
      </c>
      <c r="Y19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1" s="1">
        <v>41.109023044300002</v>
      </c>
      <c r="AA1931" s="1">
        <v>-80.755221713099999</v>
      </c>
      <c r="AB1931" s="1">
        <v>41.116248539200001</v>
      </c>
      <c r="AC1931" s="1">
        <v>-80.754547481700001</v>
      </c>
    </row>
    <row r="1932" spans="1:29" x14ac:dyDescent="0.25">
      <c r="A1932" s="13">
        <v>141</v>
      </c>
      <c r="B1932" s="22" t="s">
        <v>4967</v>
      </c>
      <c r="C1932" s="17">
        <v>6</v>
      </c>
      <c r="D1932" s="1" t="s">
        <v>784</v>
      </c>
      <c r="E1932" s="1" t="s">
        <v>4045</v>
      </c>
      <c r="F1932" s="1" t="s">
        <v>4642</v>
      </c>
      <c r="G1932" s="1" t="s">
        <v>3706</v>
      </c>
      <c r="H1932" s="1">
        <v>5.6</v>
      </c>
      <c r="I1932" s="1">
        <v>6.1</v>
      </c>
      <c r="J1932" s="1" t="s">
        <v>3190</v>
      </c>
      <c r="K1932" s="1" t="s">
        <v>4984</v>
      </c>
      <c r="L1932" s="1">
        <v>0</v>
      </c>
      <c r="M1932" s="1">
        <v>2</v>
      </c>
      <c r="N1932" s="1">
        <v>4</v>
      </c>
      <c r="O1932" s="1">
        <v>3</v>
      </c>
      <c r="P1932" s="1">
        <v>53</v>
      </c>
      <c r="Q1932" s="16">
        <v>183.85337936046511</v>
      </c>
      <c r="R1932" s="21">
        <v>0.326732353652192</v>
      </c>
      <c r="S1932" s="21">
        <v>24.112662721269874</v>
      </c>
      <c r="T1932" s="21">
        <v>23.785930367617681</v>
      </c>
      <c r="U1932" s="21">
        <v>2.3606811622555193E-2</v>
      </c>
      <c r="V1932" s="21">
        <v>2.2621570225821266</v>
      </c>
      <c r="W1932" s="21">
        <v>2.2385502109595712</v>
      </c>
      <c r="X1932" s="13" t="s">
        <v>22</v>
      </c>
      <c r="Y19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2" s="1">
        <v>39.952231685199997</v>
      </c>
      <c r="AA1932" s="1">
        <v>-83.1306164792</v>
      </c>
      <c r="AB1932" s="1">
        <v>39.952676477200001</v>
      </c>
      <c r="AC1932" s="1">
        <v>-83.1212099567</v>
      </c>
    </row>
    <row r="1933" spans="1:29" x14ac:dyDescent="0.25">
      <c r="A1933" s="13">
        <v>142</v>
      </c>
      <c r="B1933" s="22" t="s">
        <v>4967</v>
      </c>
      <c r="C1933" s="17">
        <v>11</v>
      </c>
      <c r="D1933" s="1" t="s">
        <v>1338</v>
      </c>
      <c r="E1933" s="1" t="s">
        <v>4643</v>
      </c>
      <c r="F1933" s="1" t="s">
        <v>4644</v>
      </c>
      <c r="G1933" s="1" t="s">
        <v>4885</v>
      </c>
      <c r="H1933" s="1">
        <v>0.8</v>
      </c>
      <c r="I1933" s="1">
        <v>1.3</v>
      </c>
      <c r="J1933" s="1" t="s">
        <v>3190</v>
      </c>
      <c r="K1933" s="1" t="s">
        <v>4975</v>
      </c>
      <c r="L1933" s="1">
        <v>0</v>
      </c>
      <c r="M1933" s="1">
        <v>1</v>
      </c>
      <c r="N1933" s="1">
        <v>6</v>
      </c>
      <c r="O1933" s="1">
        <v>11</v>
      </c>
      <c r="P1933" s="1">
        <v>52</v>
      </c>
      <c r="Q1933" s="16">
        <v>185.77043968023256</v>
      </c>
      <c r="R1933" s="21">
        <v>0.28544772389022216</v>
      </c>
      <c r="S1933" s="21">
        <v>30.428856720071792</v>
      </c>
      <c r="T1933" s="21">
        <v>30.14340899618157</v>
      </c>
      <c r="U1933" s="21">
        <v>2.20450555341868E-2</v>
      </c>
      <c r="V1933" s="21">
        <v>2.2588542365493818</v>
      </c>
      <c r="W1933" s="21">
        <v>2.2368091810151949</v>
      </c>
      <c r="X1933" s="13" t="s">
        <v>22</v>
      </c>
      <c r="Y19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3" s="1">
        <v>40.668965964599998</v>
      </c>
      <c r="AA1933" s="1">
        <v>-80.586997157200003</v>
      </c>
      <c r="AB1933" s="1">
        <v>40.672871517600001</v>
      </c>
      <c r="AC1933" s="1">
        <v>-80.579064442200007</v>
      </c>
    </row>
    <row r="1934" spans="1:29" x14ac:dyDescent="0.25">
      <c r="A1934" s="13">
        <v>268</v>
      </c>
      <c r="B1934" s="22" t="s">
        <v>3201</v>
      </c>
      <c r="C1934" s="17">
        <v>7</v>
      </c>
      <c r="D1934" s="1" t="s">
        <v>3196</v>
      </c>
      <c r="E1934" s="1" t="s">
        <v>2113</v>
      </c>
      <c r="F1934" s="1" t="s">
        <v>5283</v>
      </c>
      <c r="G1934" s="1" t="s">
        <v>1608</v>
      </c>
      <c r="H1934" s="21">
        <v>16.486999999993714</v>
      </c>
      <c r="I1934" s="21">
        <v>0</v>
      </c>
      <c r="J1934" s="1" t="s">
        <v>258</v>
      </c>
      <c r="K1934" s="1" t="s">
        <v>259</v>
      </c>
      <c r="L1934" s="1">
        <v>0</v>
      </c>
      <c r="M1934" s="1">
        <v>0</v>
      </c>
      <c r="N1934" s="1">
        <v>11</v>
      </c>
      <c r="O1934" s="1">
        <v>2</v>
      </c>
      <c r="P1934" s="1">
        <v>14</v>
      </c>
      <c r="Q1934" s="16">
        <v>94.890625</v>
      </c>
      <c r="R1934" s="21">
        <v>5.4206811784882172</v>
      </c>
      <c r="S1934" s="21">
        <v>5.5726090457861259</v>
      </c>
      <c r="T1934" s="21">
        <v>0.15192786729790875</v>
      </c>
      <c r="U1934" s="21">
        <v>0.37832111261125867</v>
      </c>
      <c r="V1934" s="21">
        <v>2.2537060530733943</v>
      </c>
      <c r="W1934" s="21">
        <v>1.8753849404621357</v>
      </c>
      <c r="X1934" s="13" t="s">
        <v>22</v>
      </c>
      <c r="Y19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4" s="1">
        <v>39.805805999999997</v>
      </c>
      <c r="AA1934" s="1">
        <v>-84.222431</v>
      </c>
      <c r="AB1934" s="1">
        <v>0</v>
      </c>
      <c r="AC1934" s="1">
        <v>0</v>
      </c>
    </row>
    <row r="1935" spans="1:29" x14ac:dyDescent="0.25">
      <c r="A1935" s="13">
        <v>143</v>
      </c>
      <c r="B1935" s="22" t="s">
        <v>4967</v>
      </c>
      <c r="C1935" s="17">
        <v>4</v>
      </c>
      <c r="D1935" s="1" t="s">
        <v>800</v>
      </c>
      <c r="E1935" s="1" t="s">
        <v>4645</v>
      </c>
      <c r="F1935" s="1" t="s">
        <v>4646</v>
      </c>
      <c r="G1935" s="1" t="s">
        <v>4886</v>
      </c>
      <c r="H1935" s="1">
        <v>4.5</v>
      </c>
      <c r="I1935" s="1">
        <v>5</v>
      </c>
      <c r="J1935" s="1" t="s">
        <v>3190</v>
      </c>
      <c r="K1935" s="1" t="s">
        <v>4975</v>
      </c>
      <c r="L1935" s="1">
        <v>0</v>
      </c>
      <c r="M1935" s="1">
        <v>2</v>
      </c>
      <c r="N1935" s="1">
        <v>5</v>
      </c>
      <c r="O1935" s="1">
        <v>4</v>
      </c>
      <c r="P1935" s="1">
        <v>43</v>
      </c>
      <c r="Q1935" s="16">
        <v>184.83775436046511</v>
      </c>
      <c r="R1935" s="21">
        <v>0.49230605069188249</v>
      </c>
      <c r="S1935" s="21">
        <v>33.708648220060653</v>
      </c>
      <c r="T1935" s="21">
        <v>33.216342169368772</v>
      </c>
      <c r="U1935" s="21">
        <v>3.7833235768524043E-2</v>
      </c>
      <c r="V1935" s="21">
        <v>2.2520277119629446</v>
      </c>
      <c r="W1935" s="21">
        <v>2.2141944761944208</v>
      </c>
      <c r="X1935" s="13" t="s">
        <v>22</v>
      </c>
      <c r="Y19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5" s="1">
        <v>40.8587306023</v>
      </c>
      <c r="AA1935" s="1">
        <v>-81.432574555499997</v>
      </c>
      <c r="AB1935" s="1">
        <v>40.865706708799998</v>
      </c>
      <c r="AC1935" s="1">
        <v>-81.430735698700005</v>
      </c>
    </row>
    <row r="1936" spans="1:29" x14ac:dyDescent="0.25">
      <c r="A1936" s="13">
        <v>269</v>
      </c>
      <c r="B1936" s="22" t="s">
        <v>3201</v>
      </c>
      <c r="C1936" s="17">
        <v>6</v>
      </c>
      <c r="D1936" s="1" t="s">
        <v>784</v>
      </c>
      <c r="E1936" s="1" t="s">
        <v>2114</v>
      </c>
      <c r="F1936" s="1" t="s">
        <v>5412</v>
      </c>
      <c r="G1936" s="1" t="s">
        <v>1609</v>
      </c>
      <c r="H1936" s="21">
        <v>0.81900000000314321</v>
      </c>
      <c r="I1936" s="21">
        <v>0</v>
      </c>
      <c r="J1936" s="1" t="s">
        <v>258</v>
      </c>
      <c r="K1936" s="1" t="s">
        <v>259</v>
      </c>
      <c r="L1936" s="1">
        <v>0</v>
      </c>
      <c r="M1936" s="1">
        <v>0</v>
      </c>
      <c r="N1936" s="1">
        <v>3</v>
      </c>
      <c r="O1936" s="1">
        <v>11</v>
      </c>
      <c r="P1936" s="1">
        <v>34</v>
      </c>
      <c r="Q1936" s="16">
        <v>102.453125</v>
      </c>
      <c r="R1936" s="21">
        <v>4.6927245305125886</v>
      </c>
      <c r="S1936" s="21">
        <v>9.3164588679935907</v>
      </c>
      <c r="T1936" s="21">
        <v>4.623734337481002</v>
      </c>
      <c r="U1936" s="21">
        <v>0.3275154371017262</v>
      </c>
      <c r="V1936" s="21">
        <v>2.2462264878840998</v>
      </c>
      <c r="W1936" s="21">
        <v>1.9187110507823737</v>
      </c>
      <c r="X1936" s="13" t="s">
        <v>22</v>
      </c>
      <c r="Y19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6" s="1">
        <v>40.041727000000002</v>
      </c>
      <c r="AA1936" s="1">
        <v>-82.960628999999997</v>
      </c>
      <c r="AB1936" s="1">
        <v>0</v>
      </c>
      <c r="AC1936" s="1">
        <v>0</v>
      </c>
    </row>
    <row r="1937" spans="1:29" x14ac:dyDescent="0.25">
      <c r="A1937" s="13">
        <v>144</v>
      </c>
      <c r="B1937" s="22" t="s">
        <v>4967</v>
      </c>
      <c r="C1937" s="17">
        <v>4</v>
      </c>
      <c r="D1937" s="1" t="s">
        <v>795</v>
      </c>
      <c r="E1937" s="1" t="s">
        <v>4647</v>
      </c>
      <c r="F1937" s="1" t="s">
        <v>4648</v>
      </c>
      <c r="G1937" s="1" t="s">
        <v>3765</v>
      </c>
      <c r="H1937" s="1">
        <v>7.5</v>
      </c>
      <c r="I1937" s="1">
        <v>8</v>
      </c>
      <c r="J1937" s="1" t="s">
        <v>3190</v>
      </c>
      <c r="K1937" s="1" t="s">
        <v>4984</v>
      </c>
      <c r="L1937" s="1">
        <v>0</v>
      </c>
      <c r="M1937" s="1">
        <v>2</v>
      </c>
      <c r="N1937" s="1">
        <v>7</v>
      </c>
      <c r="O1937" s="1">
        <v>2</v>
      </c>
      <c r="P1937" s="1">
        <v>24</v>
      </c>
      <c r="Q1937" s="16">
        <v>170.05650436046511</v>
      </c>
      <c r="R1937" s="21">
        <v>0.2982119791658086</v>
      </c>
      <c r="S1937" s="21">
        <v>13.218141018612654</v>
      </c>
      <c r="T1937" s="21">
        <v>12.919929039446846</v>
      </c>
      <c r="U1937" s="21">
        <v>2.2525138596550545E-2</v>
      </c>
      <c r="V1937" s="21">
        <v>2.233963098347381</v>
      </c>
      <c r="W1937" s="21">
        <v>2.2114379597508305</v>
      </c>
      <c r="X1937" s="13" t="s">
        <v>22</v>
      </c>
      <c r="Y19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7" s="1">
        <v>41.016547913499998</v>
      </c>
      <c r="AA1937" s="1">
        <v>-81.551835176500006</v>
      </c>
      <c r="AB1937" s="1">
        <v>41.023507043199999</v>
      </c>
      <c r="AC1937" s="1">
        <v>-81.549922574299998</v>
      </c>
    </row>
    <row r="1938" spans="1:29" x14ac:dyDescent="0.25">
      <c r="A1938" s="13">
        <v>270</v>
      </c>
      <c r="B1938" s="22" t="s">
        <v>3201</v>
      </c>
      <c r="C1938" s="17">
        <v>4</v>
      </c>
      <c r="D1938" s="1" t="s">
        <v>800</v>
      </c>
      <c r="E1938" s="1" t="s">
        <v>2115</v>
      </c>
      <c r="F1938" s="1" t="s">
        <v>5339</v>
      </c>
      <c r="G1938" s="1" t="s">
        <v>1610</v>
      </c>
      <c r="H1938" s="21">
        <v>14.288000000000466</v>
      </c>
      <c r="I1938" s="21">
        <v>0</v>
      </c>
      <c r="J1938" s="1" t="s">
        <v>258</v>
      </c>
      <c r="K1938" s="1" t="s">
        <v>259</v>
      </c>
      <c r="L1938" s="1">
        <v>0</v>
      </c>
      <c r="M1938" s="1">
        <v>0</v>
      </c>
      <c r="N1938" s="1">
        <v>4</v>
      </c>
      <c r="O1938" s="1">
        <v>8</v>
      </c>
      <c r="P1938" s="1">
        <v>43</v>
      </c>
      <c r="Q1938" s="16">
        <v>104.6875</v>
      </c>
      <c r="R1938" s="21">
        <v>10.535675312366362</v>
      </c>
      <c r="S1938" s="21">
        <v>11.023273895951435</v>
      </c>
      <c r="T1938" s="21">
        <v>0.4875985835850738</v>
      </c>
      <c r="U1938" s="21">
        <v>0.73530766245821477</v>
      </c>
      <c r="V1938" s="21">
        <v>2.2337885875690011</v>
      </c>
      <c r="W1938" s="21">
        <v>1.4984809251107865</v>
      </c>
      <c r="X1938" s="13" t="s">
        <v>22</v>
      </c>
      <c r="Y19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8" s="1">
        <v>40.860653999999997</v>
      </c>
      <c r="AA1938" s="1">
        <v>-81.485121000000007</v>
      </c>
      <c r="AB1938" s="1">
        <v>0</v>
      </c>
      <c r="AC1938" s="1">
        <v>0</v>
      </c>
    </row>
    <row r="1939" spans="1:29" x14ac:dyDescent="0.25">
      <c r="A1939" s="13">
        <v>5</v>
      </c>
      <c r="B1939" s="22" t="s">
        <v>3200</v>
      </c>
      <c r="C1939" s="17">
        <v>4</v>
      </c>
      <c r="D1939" s="1" t="s">
        <v>798</v>
      </c>
      <c r="E1939" s="1" t="s">
        <v>3019</v>
      </c>
      <c r="F1939" s="1" t="s">
        <v>3504</v>
      </c>
      <c r="G1939" s="1" t="s">
        <v>2394</v>
      </c>
      <c r="H1939" s="21">
        <v>2.5299999999988358</v>
      </c>
      <c r="I1939" s="21">
        <v>0</v>
      </c>
      <c r="J1939" s="1" t="s">
        <v>258</v>
      </c>
      <c r="K1939" s="1" t="s">
        <v>2803</v>
      </c>
      <c r="L1939" s="1">
        <v>0</v>
      </c>
      <c r="M1939" s="1">
        <v>2</v>
      </c>
      <c r="N1939" s="1">
        <v>14</v>
      </c>
      <c r="O1939" s="1">
        <v>5</v>
      </c>
      <c r="P1939" s="1">
        <v>23</v>
      </c>
      <c r="Q1939" s="16">
        <v>228.19712936046511</v>
      </c>
      <c r="R1939" s="21">
        <v>0.16864794300728414</v>
      </c>
      <c r="S1939" s="21">
        <v>4.5386780859990408</v>
      </c>
      <c r="T1939" s="21">
        <v>4.370030142991757</v>
      </c>
      <c r="U1939" s="21">
        <v>0.12459803705349093</v>
      </c>
      <c r="V1939" s="21">
        <v>2.2328393284902148</v>
      </c>
      <c r="W1939" s="21">
        <v>2.1082412914367241</v>
      </c>
      <c r="X1939" s="13" t="s">
        <v>22</v>
      </c>
      <c r="Y19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39" s="1">
        <v>41.024732</v>
      </c>
      <c r="AA1939" s="1">
        <v>-81.098687999999996</v>
      </c>
      <c r="AB1939" s="1">
        <v>0</v>
      </c>
      <c r="AC1939" s="1">
        <v>0</v>
      </c>
    </row>
    <row r="1940" spans="1:29" x14ac:dyDescent="0.25">
      <c r="A1940" s="13">
        <v>271</v>
      </c>
      <c r="B1940" s="22" t="s">
        <v>3201</v>
      </c>
      <c r="C1940" s="17">
        <v>4</v>
      </c>
      <c r="D1940" s="1" t="s">
        <v>801</v>
      </c>
      <c r="E1940" s="1" t="s">
        <v>2116</v>
      </c>
      <c r="F1940" s="1" t="s">
        <v>5413</v>
      </c>
      <c r="G1940" s="1" t="s">
        <v>1611</v>
      </c>
      <c r="H1940" s="21">
        <v>4.0899999999965075</v>
      </c>
      <c r="I1940" s="21">
        <v>0</v>
      </c>
      <c r="J1940" s="1" t="s">
        <v>258</v>
      </c>
      <c r="K1940" s="1" t="s">
        <v>259</v>
      </c>
      <c r="L1940" s="1">
        <v>0</v>
      </c>
      <c r="M1940" s="1">
        <v>1</v>
      </c>
      <c r="N1940" s="1">
        <v>3</v>
      </c>
      <c r="O1940" s="1">
        <v>8</v>
      </c>
      <c r="P1940" s="1">
        <v>13</v>
      </c>
      <c r="Q1940" s="16">
        <v>113.81731468023256</v>
      </c>
      <c r="R1940" s="21">
        <v>10.252924953425767</v>
      </c>
      <c r="S1940" s="21">
        <v>5.0381420588312418</v>
      </c>
      <c r="T1940" s="21">
        <v>-5.2147828945945252</v>
      </c>
      <c r="U1940" s="21">
        <v>0.71557390080291816</v>
      </c>
      <c r="V1940" s="21">
        <v>2.2324508428127388</v>
      </c>
      <c r="W1940" s="21">
        <v>1.5168769420098207</v>
      </c>
      <c r="X1940" s="13" t="s">
        <v>22</v>
      </c>
      <c r="Y19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0" s="1">
        <v>41.046515999999997</v>
      </c>
      <c r="AA1940" s="1">
        <v>-80.672280999999998</v>
      </c>
      <c r="AB1940" s="1">
        <v>0</v>
      </c>
      <c r="AC1940" s="1">
        <v>0</v>
      </c>
    </row>
    <row r="1941" spans="1:29" x14ac:dyDescent="0.25">
      <c r="A1941" s="13">
        <v>272</v>
      </c>
      <c r="B1941" s="22" t="s">
        <v>3201</v>
      </c>
      <c r="C1941" s="17">
        <v>8</v>
      </c>
      <c r="D1941" s="1" t="s">
        <v>1329</v>
      </c>
      <c r="E1941" s="1" t="s">
        <v>2117</v>
      </c>
      <c r="F1941" s="1" t="s">
        <v>5414</v>
      </c>
      <c r="G1941" s="1" t="s">
        <v>1612</v>
      </c>
      <c r="H1941" s="21">
        <v>0.40200000000186265</v>
      </c>
      <c r="I1941" s="21">
        <v>0</v>
      </c>
      <c r="J1941" s="1" t="s">
        <v>258</v>
      </c>
      <c r="K1941" s="1" t="s">
        <v>259</v>
      </c>
      <c r="L1941" s="1">
        <v>0</v>
      </c>
      <c r="M1941" s="1">
        <v>0</v>
      </c>
      <c r="N1941" s="1">
        <v>8</v>
      </c>
      <c r="O1941" s="1">
        <v>4</v>
      </c>
      <c r="P1941" s="1">
        <v>29</v>
      </c>
      <c r="Q1941" s="16">
        <v>99.125</v>
      </c>
      <c r="R1941" s="21">
        <v>10.501711933690059</v>
      </c>
      <c r="S1941" s="21">
        <v>8.1828641675038174</v>
      </c>
      <c r="T1941" s="21">
        <v>-2.3188477661862414</v>
      </c>
      <c r="U1941" s="21">
        <v>0.73293728449541418</v>
      </c>
      <c r="V1941" s="21">
        <v>2.2228798475028775</v>
      </c>
      <c r="W1941" s="21">
        <v>1.4899425630074634</v>
      </c>
      <c r="X1941" s="13" t="s">
        <v>22</v>
      </c>
      <c r="Y19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1" s="1">
        <v>39.196598000000002</v>
      </c>
      <c r="AA1941" s="1">
        <v>-84.231775999999996</v>
      </c>
      <c r="AB1941" s="1">
        <v>0</v>
      </c>
      <c r="AC1941" s="1">
        <v>0</v>
      </c>
    </row>
    <row r="1942" spans="1:29" x14ac:dyDescent="0.25">
      <c r="A1942" s="13">
        <v>273</v>
      </c>
      <c r="B1942" s="22" t="s">
        <v>3201</v>
      </c>
      <c r="C1942" s="17">
        <v>8</v>
      </c>
      <c r="D1942" s="1" t="s">
        <v>787</v>
      </c>
      <c r="E1942" s="1" t="s">
        <v>2118</v>
      </c>
      <c r="F1942" s="1" t="s">
        <v>5415</v>
      </c>
      <c r="G1942" s="1" t="s">
        <v>1613</v>
      </c>
      <c r="H1942" s="21">
        <v>8.6459999999933643</v>
      </c>
      <c r="I1942" s="21">
        <v>0</v>
      </c>
      <c r="J1942" s="1" t="s">
        <v>258</v>
      </c>
      <c r="K1942" s="1" t="s">
        <v>262</v>
      </c>
      <c r="L1942" s="1">
        <v>1</v>
      </c>
      <c r="M1942" s="1">
        <v>1</v>
      </c>
      <c r="N1942" s="1">
        <v>8</v>
      </c>
      <c r="O1942" s="1">
        <v>3</v>
      </c>
      <c r="P1942" s="1">
        <v>43</v>
      </c>
      <c r="Q1942" s="16">
        <v>200.04087936046511</v>
      </c>
      <c r="R1942" s="21">
        <v>6.5518545339300944</v>
      </c>
      <c r="S1942" s="21">
        <v>11.454243482012837</v>
      </c>
      <c r="T1942" s="21">
        <v>4.9023889480827423</v>
      </c>
      <c r="U1942" s="21">
        <v>0.45726815788026898</v>
      </c>
      <c r="V1942" s="21">
        <v>2.2155701582646325</v>
      </c>
      <c r="W1942" s="21">
        <v>1.7583020003843637</v>
      </c>
      <c r="X1942" s="13" t="s">
        <v>22</v>
      </c>
      <c r="Y19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2" s="1">
        <v>39.148580000000003</v>
      </c>
      <c r="AA1942" s="1">
        <v>-84.627583000000001</v>
      </c>
      <c r="AB1942" s="1">
        <v>0</v>
      </c>
      <c r="AC1942" s="1">
        <v>0</v>
      </c>
    </row>
    <row r="1943" spans="1:29" x14ac:dyDescent="0.25">
      <c r="A1943" s="13">
        <v>274</v>
      </c>
      <c r="B1943" s="22" t="s">
        <v>3201</v>
      </c>
      <c r="C1943" s="17">
        <v>7</v>
      </c>
      <c r="D1943" s="1" t="s">
        <v>3196</v>
      </c>
      <c r="E1943" s="1" t="s">
        <v>2119</v>
      </c>
      <c r="F1943" s="1" t="s">
        <v>5416</v>
      </c>
      <c r="G1943" s="1" t="s">
        <v>1614</v>
      </c>
      <c r="H1943" s="21">
        <v>0.68200000000069849</v>
      </c>
      <c r="I1943" s="21">
        <v>0</v>
      </c>
      <c r="J1943" s="1" t="s">
        <v>258</v>
      </c>
      <c r="K1943" s="1" t="s">
        <v>261</v>
      </c>
      <c r="L1943" s="1">
        <v>0</v>
      </c>
      <c r="M1943" s="1">
        <v>0</v>
      </c>
      <c r="N1943" s="1">
        <v>7</v>
      </c>
      <c r="O1943" s="1">
        <v>5</v>
      </c>
      <c r="P1943" s="1">
        <v>17</v>
      </c>
      <c r="Q1943" s="16">
        <v>85.015625</v>
      </c>
      <c r="R1943" s="21">
        <v>5.624433960137508</v>
      </c>
      <c r="S1943" s="21">
        <v>6.2295027513643229</v>
      </c>
      <c r="T1943" s="21">
        <v>0.60506879122681489</v>
      </c>
      <c r="U1943" s="21">
        <v>0.40694635522799261</v>
      </c>
      <c r="V1943" s="21">
        <v>2.2081734568842841</v>
      </c>
      <c r="W1943" s="21">
        <v>1.8012271016562915</v>
      </c>
      <c r="X1943" s="13" t="s">
        <v>22</v>
      </c>
      <c r="Y19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3" s="1">
        <v>39.596944999999998</v>
      </c>
      <c r="AA1943" s="1">
        <v>-84.247546999999997</v>
      </c>
      <c r="AB1943" s="1">
        <v>0</v>
      </c>
      <c r="AC1943" s="1">
        <v>0</v>
      </c>
    </row>
    <row r="1944" spans="1:29" x14ac:dyDescent="0.25">
      <c r="A1944" s="13">
        <v>145</v>
      </c>
      <c r="B1944" s="22" t="s">
        <v>4967</v>
      </c>
      <c r="C1944" s="17">
        <v>7</v>
      </c>
      <c r="D1944" s="1" t="s">
        <v>3196</v>
      </c>
      <c r="E1944" s="1" t="s">
        <v>4626</v>
      </c>
      <c r="F1944" s="1" t="s">
        <v>4345</v>
      </c>
      <c r="G1944" s="1" t="s">
        <v>4484</v>
      </c>
      <c r="H1944" s="1">
        <v>15.7</v>
      </c>
      <c r="I1944" s="1">
        <v>16.2</v>
      </c>
      <c r="J1944" s="1" t="s">
        <v>3190</v>
      </c>
      <c r="K1944" s="1" t="s">
        <v>4975</v>
      </c>
      <c r="L1944" s="1">
        <v>0</v>
      </c>
      <c r="M1944" s="1">
        <v>0</v>
      </c>
      <c r="N1944" s="1">
        <v>9</v>
      </c>
      <c r="O1944" s="1">
        <v>6</v>
      </c>
      <c r="P1944" s="1">
        <v>27</v>
      </c>
      <c r="Q1944" s="16">
        <v>112.546875</v>
      </c>
      <c r="R1944" s="21">
        <v>0.39331519418535466</v>
      </c>
      <c r="S1944" s="21">
        <v>15.624948919265773</v>
      </c>
      <c r="T1944" s="21">
        <v>15.231633725080417</v>
      </c>
      <c r="U1944" s="21">
        <v>3.0291115687469811E-2</v>
      </c>
      <c r="V1944" s="21">
        <v>2.2070421249143091</v>
      </c>
      <c r="W1944" s="21">
        <v>2.1767510092268392</v>
      </c>
      <c r="X1944" s="13" t="s">
        <v>22</v>
      </c>
      <c r="Y19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4" s="1">
        <v>39.634542594000003</v>
      </c>
      <c r="AA1944" s="1">
        <v>-84.212939015399996</v>
      </c>
      <c r="AB1944" s="1">
        <v>39.632964594800001</v>
      </c>
      <c r="AC1944" s="1">
        <v>-84.203859147200006</v>
      </c>
    </row>
    <row r="1945" spans="1:29" x14ac:dyDescent="0.25">
      <c r="A1945" s="13">
        <v>275</v>
      </c>
      <c r="B1945" s="22" t="s">
        <v>3201</v>
      </c>
      <c r="C1945" s="17">
        <v>7</v>
      </c>
      <c r="D1945" s="1" t="s">
        <v>3196</v>
      </c>
      <c r="E1945" s="1" t="s">
        <v>2120</v>
      </c>
      <c r="F1945" s="1" t="s">
        <v>5277</v>
      </c>
      <c r="G1945" s="1" t="s">
        <v>1615</v>
      </c>
      <c r="H1945" s="21">
        <v>3.0859999999956926</v>
      </c>
      <c r="I1945" s="21">
        <v>0</v>
      </c>
      <c r="J1945" s="1" t="s">
        <v>258</v>
      </c>
      <c r="K1945" s="1" t="s">
        <v>262</v>
      </c>
      <c r="L1945" s="1">
        <v>0</v>
      </c>
      <c r="M1945" s="1">
        <v>0</v>
      </c>
      <c r="N1945" s="1">
        <v>6</v>
      </c>
      <c r="O1945" s="1">
        <v>9</v>
      </c>
      <c r="P1945" s="1">
        <v>48</v>
      </c>
      <c r="Q1945" s="16">
        <v>127.21875</v>
      </c>
      <c r="R1945" s="21">
        <v>4.2488714461693986</v>
      </c>
      <c r="S1945" s="21">
        <v>12.202482853286766</v>
      </c>
      <c r="T1945" s="21">
        <v>7.9536114071173669</v>
      </c>
      <c r="U1945" s="21">
        <v>0.29653796634195623</v>
      </c>
      <c r="V1945" s="21">
        <v>2.206586550545981</v>
      </c>
      <c r="W1945" s="21">
        <v>1.9100485842040247</v>
      </c>
      <c r="X1945" s="13" t="s">
        <v>22</v>
      </c>
      <c r="Y19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5" s="1">
        <v>39.630473000000002</v>
      </c>
      <c r="AA1945" s="1">
        <v>-84.225845000000007</v>
      </c>
      <c r="AB1945" s="1">
        <v>0</v>
      </c>
      <c r="AC1945" s="1">
        <v>0</v>
      </c>
    </row>
    <row r="1946" spans="1:29" x14ac:dyDescent="0.25">
      <c r="A1946" s="13">
        <v>146</v>
      </c>
      <c r="B1946" s="22" t="s">
        <v>4967</v>
      </c>
      <c r="C1946" s="17">
        <v>4</v>
      </c>
      <c r="D1946" s="1" t="s">
        <v>790</v>
      </c>
      <c r="E1946" s="1" t="s">
        <v>4649</v>
      </c>
      <c r="F1946" s="1" t="s">
        <v>4650</v>
      </c>
      <c r="G1946" s="1" t="s">
        <v>4887</v>
      </c>
      <c r="H1946" s="1">
        <v>1</v>
      </c>
      <c r="I1946" s="1">
        <v>1.5</v>
      </c>
      <c r="J1946" s="1" t="s">
        <v>3190</v>
      </c>
      <c r="K1946" s="1" t="s">
        <v>4975</v>
      </c>
      <c r="L1946" s="1">
        <v>0</v>
      </c>
      <c r="M1946" s="1">
        <v>1</v>
      </c>
      <c r="N1946" s="1">
        <v>3</v>
      </c>
      <c r="O1946" s="1">
        <v>8</v>
      </c>
      <c r="P1946" s="1">
        <v>22</v>
      </c>
      <c r="Q1946" s="16">
        <v>122.81731468023256</v>
      </c>
      <c r="R1946" s="21">
        <v>0.31967266273623363</v>
      </c>
      <c r="S1946" s="21">
        <v>13.044396464459025</v>
      </c>
      <c r="T1946" s="21">
        <v>12.724723801722792</v>
      </c>
      <c r="U1946" s="21">
        <v>2.4361006195087829E-2</v>
      </c>
      <c r="V1946" s="21">
        <v>2.2034995398742461</v>
      </c>
      <c r="W1946" s="21">
        <v>2.1791385336791582</v>
      </c>
      <c r="X1946" s="13" t="s">
        <v>22</v>
      </c>
      <c r="Y19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6" s="1">
        <v>41.148176072799998</v>
      </c>
      <c r="AA1946" s="1">
        <v>-80.665259924500006</v>
      </c>
      <c r="AB1946" s="1">
        <v>41.1554318206</v>
      </c>
      <c r="AC1946" s="1">
        <v>-80.664890508499994</v>
      </c>
    </row>
    <row r="1947" spans="1:29" x14ac:dyDescent="0.25">
      <c r="A1947" s="13">
        <v>6</v>
      </c>
      <c r="B1947" s="22" t="s">
        <v>3200</v>
      </c>
      <c r="C1947" s="17">
        <v>3</v>
      </c>
      <c r="D1947" s="1" t="s">
        <v>2360</v>
      </c>
      <c r="E1947" s="1" t="s">
        <v>3071</v>
      </c>
      <c r="F1947" s="1" t="s">
        <v>4995</v>
      </c>
      <c r="G1947" s="1" t="s">
        <v>2395</v>
      </c>
      <c r="H1947" s="21">
        <v>17.099000000001979</v>
      </c>
      <c r="I1947" s="21">
        <v>0</v>
      </c>
      <c r="J1947" s="1" t="s">
        <v>258</v>
      </c>
      <c r="K1947" s="1" t="s">
        <v>2803</v>
      </c>
      <c r="L1947" s="1">
        <v>1</v>
      </c>
      <c r="M1947" s="1">
        <v>2</v>
      </c>
      <c r="N1947" s="1">
        <v>19</v>
      </c>
      <c r="O1947" s="1">
        <v>4</v>
      </c>
      <c r="P1947" s="1">
        <v>13</v>
      </c>
      <c r="Q1947" s="16">
        <v>292.17069404069764</v>
      </c>
      <c r="R1947" s="21">
        <v>0.1042220246433378</v>
      </c>
      <c r="S1947" s="21">
        <v>3.065565712227603</v>
      </c>
      <c r="T1947" s="21">
        <v>2.9613436875842654</v>
      </c>
      <c r="U1947" s="21">
        <v>8.2523848141171197E-2</v>
      </c>
      <c r="V1947" s="21">
        <v>2.202673391420634</v>
      </c>
      <c r="W1947" s="21">
        <v>2.1201495432794628</v>
      </c>
      <c r="X1947" s="13" t="s">
        <v>22</v>
      </c>
      <c r="Y19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7" s="1">
        <v>41.23359</v>
      </c>
      <c r="AA1947" s="1">
        <v>-82.540908000000002</v>
      </c>
      <c r="AB1947" s="1">
        <v>0</v>
      </c>
      <c r="AC1947" s="1">
        <v>0</v>
      </c>
    </row>
    <row r="1948" spans="1:29" x14ac:dyDescent="0.25">
      <c r="A1948" s="13">
        <v>276</v>
      </c>
      <c r="B1948" s="22" t="s">
        <v>3201</v>
      </c>
      <c r="C1948" s="17">
        <v>5</v>
      </c>
      <c r="D1948" s="1" t="s">
        <v>797</v>
      </c>
      <c r="E1948" s="1" t="s">
        <v>2121</v>
      </c>
      <c r="F1948" s="1" t="s">
        <v>5417</v>
      </c>
      <c r="G1948" s="1" t="s">
        <v>1616</v>
      </c>
      <c r="H1948" s="21">
        <v>1.19100000000617</v>
      </c>
      <c r="I1948" s="21">
        <v>0</v>
      </c>
      <c r="J1948" s="1" t="s">
        <v>258</v>
      </c>
      <c r="K1948" s="1" t="s">
        <v>259</v>
      </c>
      <c r="L1948" s="1">
        <v>1</v>
      </c>
      <c r="M1948" s="1">
        <v>0</v>
      </c>
      <c r="N1948" s="1">
        <v>7</v>
      </c>
      <c r="O1948" s="1">
        <v>4</v>
      </c>
      <c r="P1948" s="1">
        <v>13</v>
      </c>
      <c r="Q1948" s="16">
        <v>122.25481468023256</v>
      </c>
      <c r="R1948" s="21">
        <v>5.0717944602589053</v>
      </c>
      <c r="S1948" s="21">
        <v>5.595404615581101</v>
      </c>
      <c r="T1948" s="21">
        <v>0.52361015532219568</v>
      </c>
      <c r="U1948" s="21">
        <v>0.35397155079980103</v>
      </c>
      <c r="V1948" s="21">
        <v>2.1974776370400733</v>
      </c>
      <c r="W1948" s="21">
        <v>1.8435060862402723</v>
      </c>
      <c r="X1948" s="13" t="s">
        <v>22</v>
      </c>
      <c r="Y19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8" s="1">
        <v>39.908276000000001</v>
      </c>
      <c r="AA1948" s="1">
        <v>-82.747394</v>
      </c>
      <c r="AB1948" s="1">
        <v>0</v>
      </c>
      <c r="AC1948" s="1">
        <v>0</v>
      </c>
    </row>
    <row r="1949" spans="1:29" x14ac:dyDescent="0.25">
      <c r="A1949" s="13">
        <v>277</v>
      </c>
      <c r="B1949" s="22" t="s">
        <v>3201</v>
      </c>
      <c r="C1949" s="17">
        <v>8</v>
      </c>
      <c r="D1949" s="1" t="s">
        <v>1329</v>
      </c>
      <c r="E1949" s="1" t="s">
        <v>2122</v>
      </c>
      <c r="F1949" s="1" t="s">
        <v>5418</v>
      </c>
      <c r="G1949" s="1" t="s">
        <v>1617</v>
      </c>
      <c r="H1949" s="21">
        <v>1.9780039202847544</v>
      </c>
      <c r="I1949" s="21">
        <v>0</v>
      </c>
      <c r="J1949" s="1" t="s">
        <v>258</v>
      </c>
      <c r="K1949" s="1" t="s">
        <v>259</v>
      </c>
      <c r="L1949" s="1">
        <v>0</v>
      </c>
      <c r="M1949" s="1">
        <v>0</v>
      </c>
      <c r="N1949" s="1">
        <v>4</v>
      </c>
      <c r="O1949" s="1">
        <v>8</v>
      </c>
      <c r="P1949" s="1">
        <v>33</v>
      </c>
      <c r="Q1949" s="16">
        <v>94.6875</v>
      </c>
      <c r="R1949" s="21">
        <v>8.8762951176900895</v>
      </c>
      <c r="S1949" s="21">
        <v>9.033109738444109</v>
      </c>
      <c r="T1949" s="21">
        <v>0.15681462075401953</v>
      </c>
      <c r="U1949" s="21">
        <v>0.61949591466785747</v>
      </c>
      <c r="V1949" s="21">
        <v>2.1945809792858784</v>
      </c>
      <c r="W1949" s="21">
        <v>1.5750850646180208</v>
      </c>
      <c r="X1949" s="13" t="s">
        <v>22</v>
      </c>
      <c r="Y19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49" s="1">
        <v>39.083818000000001</v>
      </c>
      <c r="AA1949" s="1">
        <v>-84.274557999999999</v>
      </c>
      <c r="AB1949" s="1">
        <v>0</v>
      </c>
      <c r="AC1949" s="1">
        <v>0</v>
      </c>
    </row>
    <row r="1950" spans="1:29" x14ac:dyDescent="0.25">
      <c r="A1950" s="13">
        <v>147</v>
      </c>
      <c r="B1950" s="22" t="s">
        <v>4967</v>
      </c>
      <c r="C1950" s="17">
        <v>8</v>
      </c>
      <c r="D1950" s="1" t="s">
        <v>1329</v>
      </c>
      <c r="E1950" s="1" t="s">
        <v>3438</v>
      </c>
      <c r="F1950" s="1" t="s">
        <v>4203</v>
      </c>
      <c r="G1950" s="1" t="s">
        <v>3766</v>
      </c>
      <c r="H1950" s="1">
        <v>4.3</v>
      </c>
      <c r="I1950" s="1">
        <v>4.8</v>
      </c>
      <c r="J1950" s="1" t="s">
        <v>3190</v>
      </c>
      <c r="K1950" s="1" t="s">
        <v>4984</v>
      </c>
      <c r="L1950" s="1">
        <v>1</v>
      </c>
      <c r="M1950" s="1">
        <v>0</v>
      </c>
      <c r="N1950" s="1">
        <v>5</v>
      </c>
      <c r="O1950" s="1">
        <v>1</v>
      </c>
      <c r="P1950" s="1">
        <v>15</v>
      </c>
      <c r="Q1950" s="16">
        <v>97.848564680232556</v>
      </c>
      <c r="R1950" s="21">
        <v>0.64355347841733912</v>
      </c>
      <c r="S1950" s="21">
        <v>8.8032036716395901</v>
      </c>
      <c r="T1950" s="21">
        <v>8.1596501932222516</v>
      </c>
      <c r="U1950" s="21">
        <v>4.7044094008196008E-2</v>
      </c>
      <c r="V1950" s="21">
        <v>2.1901214186261777</v>
      </c>
      <c r="W1950" s="21">
        <v>2.1430773246179817</v>
      </c>
      <c r="X1950" s="13" t="s">
        <v>22</v>
      </c>
      <c r="Y19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0" s="1">
        <v>39.088858864099997</v>
      </c>
      <c r="AA1950" s="1">
        <v>-84.234806845400001</v>
      </c>
      <c r="AB1950" s="1">
        <v>39.088732476499999</v>
      </c>
      <c r="AC1950" s="1">
        <v>-84.225510766200003</v>
      </c>
    </row>
    <row r="1951" spans="1:29" x14ac:dyDescent="0.25">
      <c r="A1951" s="13">
        <v>148</v>
      </c>
      <c r="B1951" s="22" t="s">
        <v>4967</v>
      </c>
      <c r="C1951" s="17">
        <v>8</v>
      </c>
      <c r="D1951" s="1" t="s">
        <v>788</v>
      </c>
      <c r="E1951" s="1" t="s">
        <v>3957</v>
      </c>
      <c r="F1951" s="1" t="s">
        <v>4606</v>
      </c>
      <c r="G1951" s="1" t="s">
        <v>4367</v>
      </c>
      <c r="H1951" s="1">
        <v>24.7</v>
      </c>
      <c r="I1951" s="1">
        <v>25.2</v>
      </c>
      <c r="J1951" s="1" t="s">
        <v>3190</v>
      </c>
      <c r="K1951" s="1" t="s">
        <v>4984</v>
      </c>
      <c r="L1951" s="1">
        <v>0</v>
      </c>
      <c r="M1951" s="1">
        <v>1</v>
      </c>
      <c r="N1951" s="1">
        <v>3</v>
      </c>
      <c r="O1951" s="1">
        <v>2</v>
      </c>
      <c r="P1951" s="1">
        <v>18</v>
      </c>
      <c r="Q1951" s="16">
        <v>92.192314680232556</v>
      </c>
      <c r="R1951" s="21">
        <v>0.40786176046878742</v>
      </c>
      <c r="S1951" s="21">
        <v>16.220545401437015</v>
      </c>
      <c r="T1951" s="21">
        <v>15.812683640968228</v>
      </c>
      <c r="U1951" s="21">
        <v>2.9237602239148813E-2</v>
      </c>
      <c r="V1951" s="21">
        <v>2.1891049895406116</v>
      </c>
      <c r="W1951" s="21">
        <v>2.1598673873014627</v>
      </c>
      <c r="X1951" s="13" t="s">
        <v>22</v>
      </c>
      <c r="Y19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1" s="1">
        <v>39.374128514399999</v>
      </c>
      <c r="AA1951" s="1">
        <v>-84.380255397900001</v>
      </c>
      <c r="AB1951" s="1">
        <v>39.373821888899997</v>
      </c>
      <c r="AC1951" s="1">
        <v>-84.370930365099994</v>
      </c>
    </row>
    <row r="1952" spans="1:29" x14ac:dyDescent="0.25">
      <c r="A1952" s="13">
        <v>278</v>
      </c>
      <c r="B1952" s="22" t="s">
        <v>3201</v>
      </c>
      <c r="C1952" s="17">
        <v>2</v>
      </c>
      <c r="D1952" s="1" t="s">
        <v>786</v>
      </c>
      <c r="E1952" s="1" t="s">
        <v>2123</v>
      </c>
      <c r="F1952" s="1" t="s">
        <v>3452</v>
      </c>
      <c r="G1952" s="1" t="s">
        <v>1618</v>
      </c>
      <c r="H1952" s="21">
        <v>9.6799999999930151</v>
      </c>
      <c r="I1952" s="21">
        <v>0</v>
      </c>
      <c r="J1952" s="1" t="s">
        <v>258</v>
      </c>
      <c r="K1952" s="1" t="s">
        <v>261</v>
      </c>
      <c r="L1952" s="1">
        <v>0</v>
      </c>
      <c r="M1952" s="1">
        <v>0</v>
      </c>
      <c r="N1952" s="1">
        <v>8</v>
      </c>
      <c r="O1952" s="1">
        <v>4</v>
      </c>
      <c r="P1952" s="1">
        <v>27</v>
      </c>
      <c r="Q1952" s="16">
        <v>97.125</v>
      </c>
      <c r="R1952" s="21">
        <v>8.7728884147132042</v>
      </c>
      <c r="S1952" s="21">
        <v>7.7336337337877863</v>
      </c>
      <c r="T1952" s="21">
        <v>-1.039254680925418</v>
      </c>
      <c r="U1952" s="21">
        <v>0.64234959637946587</v>
      </c>
      <c r="V1952" s="21">
        <v>2.1886880302846312</v>
      </c>
      <c r="W1952" s="21">
        <v>1.5463384339051653</v>
      </c>
      <c r="X1952" s="13" t="s">
        <v>22</v>
      </c>
      <c r="Y19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2" s="1">
        <v>41.611846</v>
      </c>
      <c r="AA1952" s="1">
        <v>-83.703446999999997</v>
      </c>
      <c r="AB1952" s="1">
        <v>0</v>
      </c>
      <c r="AC1952" s="1">
        <v>0</v>
      </c>
    </row>
    <row r="1953" spans="1:29" x14ac:dyDescent="0.25">
      <c r="A1953" s="13">
        <v>149</v>
      </c>
      <c r="B1953" s="22" t="s">
        <v>4967</v>
      </c>
      <c r="C1953" s="17">
        <v>6</v>
      </c>
      <c r="D1953" s="1" t="s">
        <v>799</v>
      </c>
      <c r="E1953" s="1" t="s">
        <v>4600</v>
      </c>
      <c r="F1953" s="1" t="s">
        <v>4601</v>
      </c>
      <c r="G1953" s="1" t="s">
        <v>3704</v>
      </c>
      <c r="H1953" s="1">
        <v>0.5</v>
      </c>
      <c r="I1953" s="1">
        <v>1</v>
      </c>
      <c r="J1953" s="1" t="s">
        <v>3190</v>
      </c>
      <c r="K1953" s="1" t="s">
        <v>4975</v>
      </c>
      <c r="L1953" s="1">
        <v>1</v>
      </c>
      <c r="M1953" s="1">
        <v>3</v>
      </c>
      <c r="N1953" s="1">
        <v>1</v>
      </c>
      <c r="O1953" s="1">
        <v>5</v>
      </c>
      <c r="P1953" s="1">
        <v>11</v>
      </c>
      <c r="Q1953" s="16">
        <v>222.44113372093022</v>
      </c>
      <c r="R1953" s="21">
        <v>0.78941213479554906</v>
      </c>
      <c r="S1953" s="21">
        <v>8.2336079612085111</v>
      </c>
      <c r="T1953" s="21">
        <v>7.4441958264129617</v>
      </c>
      <c r="U1953" s="21">
        <v>6.0419652041173361E-2</v>
      </c>
      <c r="V1953" s="21">
        <v>2.1806446916526268</v>
      </c>
      <c r="W1953" s="21">
        <v>2.1202250396114533</v>
      </c>
      <c r="X1953" s="13" t="s">
        <v>22</v>
      </c>
      <c r="Y19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3" s="1">
        <v>40.1439706775</v>
      </c>
      <c r="AA1953" s="1">
        <v>-83.017545421199998</v>
      </c>
      <c r="AB1953" s="1">
        <v>40.1511897707</v>
      </c>
      <c r="AC1953" s="1">
        <v>-83.018060760500006</v>
      </c>
    </row>
    <row r="1954" spans="1:29" x14ac:dyDescent="0.25">
      <c r="A1954" s="13">
        <v>150</v>
      </c>
      <c r="B1954" s="22" t="s">
        <v>4967</v>
      </c>
      <c r="C1954" s="17">
        <v>6</v>
      </c>
      <c r="D1954" s="1" t="s">
        <v>799</v>
      </c>
      <c r="E1954" s="1" t="s">
        <v>4600</v>
      </c>
      <c r="F1954" s="1" t="s">
        <v>4601</v>
      </c>
      <c r="G1954" s="1" t="s">
        <v>3704</v>
      </c>
      <c r="H1954" s="1">
        <v>0</v>
      </c>
      <c r="I1954" s="1">
        <v>0.5</v>
      </c>
      <c r="J1954" s="1" t="s">
        <v>3190</v>
      </c>
      <c r="K1954" s="1" t="s">
        <v>4975</v>
      </c>
      <c r="L1954" s="1">
        <v>1</v>
      </c>
      <c r="M1954" s="1">
        <v>0</v>
      </c>
      <c r="N1954" s="1">
        <v>4</v>
      </c>
      <c r="O1954" s="1">
        <v>5</v>
      </c>
      <c r="P1954" s="1">
        <v>12</v>
      </c>
      <c r="Q1954" s="16">
        <v>106.05168968023256</v>
      </c>
      <c r="R1954" s="21">
        <v>0.78941213479554906</v>
      </c>
      <c r="S1954" s="21">
        <v>8.6246621920733553</v>
      </c>
      <c r="T1954" s="21">
        <v>7.8352500572778059</v>
      </c>
      <c r="U1954" s="21">
        <v>6.0419652041173361E-2</v>
      </c>
      <c r="V1954" s="21">
        <v>2.1806446916526268</v>
      </c>
      <c r="W1954" s="21">
        <v>2.1202250396114533</v>
      </c>
      <c r="X1954" s="13" t="s">
        <v>22</v>
      </c>
      <c r="Y19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4" s="1">
        <v>40.1367473723</v>
      </c>
      <c r="AA1954" s="1">
        <v>-83.017011805799996</v>
      </c>
      <c r="AB1954" s="1">
        <v>40.1439706775</v>
      </c>
      <c r="AC1954" s="1">
        <v>-83.017545421199998</v>
      </c>
    </row>
    <row r="1955" spans="1:29" x14ac:dyDescent="0.25">
      <c r="A1955" s="13">
        <v>279</v>
      </c>
      <c r="B1955" s="22" t="s">
        <v>3201</v>
      </c>
      <c r="C1955" s="17">
        <v>8</v>
      </c>
      <c r="D1955" s="1" t="s">
        <v>788</v>
      </c>
      <c r="E1955" s="1" t="s">
        <v>2124</v>
      </c>
      <c r="F1955" s="1" t="s">
        <v>5419</v>
      </c>
      <c r="G1955" s="1" t="s">
        <v>1619</v>
      </c>
      <c r="H1955" s="21">
        <v>0.45699999999487773</v>
      </c>
      <c r="I1955" s="21">
        <v>0</v>
      </c>
      <c r="J1955" s="1" t="s">
        <v>258</v>
      </c>
      <c r="K1955" s="1" t="s">
        <v>259</v>
      </c>
      <c r="L1955" s="1">
        <v>0</v>
      </c>
      <c r="M1955" s="1">
        <v>1</v>
      </c>
      <c r="N1955" s="1">
        <v>4</v>
      </c>
      <c r="O1955" s="1">
        <v>7</v>
      </c>
      <c r="P1955" s="1">
        <v>22</v>
      </c>
      <c r="Q1955" s="16">
        <v>124.92668968023256</v>
      </c>
      <c r="R1955" s="21">
        <v>8.4676122458471426</v>
      </c>
      <c r="S1955" s="21">
        <v>6.8236962932425076</v>
      </c>
      <c r="T1955" s="21">
        <v>-1.643915952604635</v>
      </c>
      <c r="U1955" s="21">
        <v>0.59097304942458029</v>
      </c>
      <c r="V1955" s="21">
        <v>2.1799480589242219</v>
      </c>
      <c r="W1955" s="21">
        <v>1.5889750094996415</v>
      </c>
      <c r="X1955" s="13" t="s">
        <v>22</v>
      </c>
      <c r="Y19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5" s="1">
        <v>39.356713999999997</v>
      </c>
      <c r="AA1955" s="1">
        <v>-84.364351999999997</v>
      </c>
      <c r="AB1955" s="1">
        <v>0</v>
      </c>
      <c r="AC1955" s="1">
        <v>0</v>
      </c>
    </row>
    <row r="1956" spans="1:29" x14ac:dyDescent="0.25">
      <c r="A1956" s="13">
        <v>151</v>
      </c>
      <c r="B1956" s="22" t="s">
        <v>4967</v>
      </c>
      <c r="C1956" s="17">
        <v>4</v>
      </c>
      <c r="D1956" s="1" t="s">
        <v>801</v>
      </c>
      <c r="E1956" s="1" t="s">
        <v>3266</v>
      </c>
      <c r="F1956" s="1" t="s">
        <v>4269</v>
      </c>
      <c r="G1956" s="1" t="s">
        <v>4465</v>
      </c>
      <c r="H1956" s="1">
        <v>3.1</v>
      </c>
      <c r="I1956" s="1">
        <v>3.6</v>
      </c>
      <c r="J1956" s="1" t="s">
        <v>3190</v>
      </c>
      <c r="K1956" s="1" t="s">
        <v>4975</v>
      </c>
      <c r="L1956" s="1">
        <v>0</v>
      </c>
      <c r="M1956" s="1">
        <v>0</v>
      </c>
      <c r="N1956" s="1">
        <v>9</v>
      </c>
      <c r="O1956" s="1">
        <v>3</v>
      </c>
      <c r="P1956" s="1">
        <v>27</v>
      </c>
      <c r="Q1956" s="16">
        <v>99.234375</v>
      </c>
      <c r="R1956" s="21">
        <v>0.54928730988296059</v>
      </c>
      <c r="S1956" s="21">
        <v>15.06959978380009</v>
      </c>
      <c r="T1956" s="21">
        <v>14.52031247391713</v>
      </c>
      <c r="U1956" s="21">
        <v>4.2167458055539453E-2</v>
      </c>
      <c r="V1956" s="21">
        <v>2.1724937463727021</v>
      </c>
      <c r="W1956" s="21">
        <v>2.1303262883171628</v>
      </c>
      <c r="X1956" s="13" t="s">
        <v>22</v>
      </c>
      <c r="Y19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6" s="1">
        <v>41.0308789535</v>
      </c>
      <c r="AA1956" s="1">
        <v>-80.634571784599999</v>
      </c>
      <c r="AB1956" s="1">
        <v>41.038122860500003</v>
      </c>
      <c r="AC1956" s="1">
        <v>-80.634723976299995</v>
      </c>
    </row>
    <row r="1957" spans="1:29" x14ac:dyDescent="0.25">
      <c r="A1957" s="13">
        <v>152</v>
      </c>
      <c r="B1957" s="22" t="s">
        <v>4967</v>
      </c>
      <c r="C1957" s="17">
        <v>8</v>
      </c>
      <c r="D1957" s="1" t="s">
        <v>1329</v>
      </c>
      <c r="E1957" s="1" t="s">
        <v>4579</v>
      </c>
      <c r="F1957" s="1" t="s">
        <v>4580</v>
      </c>
      <c r="G1957" s="1" t="s">
        <v>3705</v>
      </c>
      <c r="H1957" s="1">
        <v>2.1</v>
      </c>
      <c r="I1957" s="1">
        <v>2.6</v>
      </c>
      <c r="J1957" s="1" t="s">
        <v>3190</v>
      </c>
      <c r="K1957" s="1" t="s">
        <v>4975</v>
      </c>
      <c r="L1957" s="1">
        <v>0</v>
      </c>
      <c r="M1957" s="1">
        <v>0</v>
      </c>
      <c r="N1957" s="1">
        <v>7</v>
      </c>
      <c r="O1957" s="1">
        <v>3</v>
      </c>
      <c r="P1957" s="1">
        <v>27</v>
      </c>
      <c r="Q1957" s="16">
        <v>86.140625</v>
      </c>
      <c r="R1957" s="21">
        <v>0.76874122196920192</v>
      </c>
      <c r="S1957" s="21">
        <v>14.638970010996102</v>
      </c>
      <c r="T1957" s="21">
        <v>13.8702287890269</v>
      </c>
      <c r="U1957" s="21">
        <v>5.884724954132893E-2</v>
      </c>
      <c r="V1957" s="21">
        <v>2.1666445832915078</v>
      </c>
      <c r="W1957" s="21">
        <v>2.1077973337501787</v>
      </c>
      <c r="X1957" s="13" t="s">
        <v>22</v>
      </c>
      <c r="Y19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7" s="1">
        <v>39.063687550200001</v>
      </c>
      <c r="AA1957" s="1">
        <v>-84.276882053999998</v>
      </c>
      <c r="AB1957" s="1">
        <v>39.060218958599997</v>
      </c>
      <c r="AC1957" s="1">
        <v>-84.268928578000001</v>
      </c>
    </row>
    <row r="1958" spans="1:29" x14ac:dyDescent="0.25">
      <c r="A1958" s="13">
        <v>280</v>
      </c>
      <c r="B1958" s="22" t="s">
        <v>3201</v>
      </c>
      <c r="C1958" s="17">
        <v>12</v>
      </c>
      <c r="D1958" s="1" t="s">
        <v>794</v>
      </c>
      <c r="E1958" s="1" t="s">
        <v>2125</v>
      </c>
      <c r="F1958" s="1" t="s">
        <v>5420</v>
      </c>
      <c r="G1958" s="1" t="s">
        <v>1620</v>
      </c>
      <c r="H1958" s="21">
        <v>2.5688048275443798</v>
      </c>
      <c r="I1958" s="21">
        <v>0</v>
      </c>
      <c r="J1958" s="1" t="s">
        <v>258</v>
      </c>
      <c r="K1958" s="1" t="s">
        <v>259</v>
      </c>
      <c r="L1958" s="1">
        <v>0</v>
      </c>
      <c r="M1958" s="1">
        <v>1</v>
      </c>
      <c r="N1958" s="1">
        <v>7</v>
      </c>
      <c r="O1958" s="1">
        <v>4</v>
      </c>
      <c r="P1958" s="1">
        <v>20</v>
      </c>
      <c r="Q1958" s="16">
        <v>129.25481468023256</v>
      </c>
      <c r="R1958" s="21">
        <v>6.9450201816933319</v>
      </c>
      <c r="S1958" s="21">
        <v>6.5738564112487241</v>
      </c>
      <c r="T1958" s="21">
        <v>-0.3711637704446078</v>
      </c>
      <c r="U1958" s="21">
        <v>0.48470804235320114</v>
      </c>
      <c r="V1958" s="21">
        <v>2.1654772799495645</v>
      </c>
      <c r="W1958" s="21">
        <v>1.6807692375963634</v>
      </c>
      <c r="X1958" s="13" t="s">
        <v>22</v>
      </c>
      <c r="Y19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8" s="1">
        <v>41.766286999999998</v>
      </c>
      <c r="AA1958" s="1">
        <v>-81.181022999999996</v>
      </c>
      <c r="AB1958" s="1">
        <v>0</v>
      </c>
      <c r="AC1958" s="1">
        <v>0</v>
      </c>
    </row>
    <row r="1959" spans="1:29" x14ac:dyDescent="0.25">
      <c r="A1959" s="13">
        <v>281</v>
      </c>
      <c r="B1959" s="22" t="s">
        <v>3201</v>
      </c>
      <c r="C1959" s="17">
        <v>4</v>
      </c>
      <c r="D1959" s="1" t="s">
        <v>800</v>
      </c>
      <c r="E1959" s="1" t="s">
        <v>2126</v>
      </c>
      <c r="F1959" s="1" t="s">
        <v>5363</v>
      </c>
      <c r="G1959" s="1" t="s">
        <v>1621</v>
      </c>
      <c r="H1959" s="21">
        <v>3.3029999999998836</v>
      </c>
      <c r="I1959" s="21">
        <v>0</v>
      </c>
      <c r="J1959" s="1" t="s">
        <v>258</v>
      </c>
      <c r="K1959" s="1" t="s">
        <v>1326</v>
      </c>
      <c r="L1959" s="1">
        <v>0</v>
      </c>
      <c r="M1959" s="1">
        <v>0</v>
      </c>
      <c r="N1959" s="1">
        <v>17</v>
      </c>
      <c r="O1959" s="1">
        <v>5</v>
      </c>
      <c r="P1959" s="1">
        <v>13</v>
      </c>
      <c r="Q1959" s="16">
        <v>146.484375</v>
      </c>
      <c r="R1959" s="21">
        <v>1.067270335149807</v>
      </c>
      <c r="S1959" s="21">
        <v>6.670149001578757</v>
      </c>
      <c r="T1959" s="21">
        <v>5.6028786664289498</v>
      </c>
      <c r="U1959" s="21">
        <v>0.10402222141076269</v>
      </c>
      <c r="V1959" s="21">
        <v>2.1651400788604764</v>
      </c>
      <c r="W1959" s="21">
        <v>2.0611178574497138</v>
      </c>
      <c r="X1959" s="13" t="s">
        <v>22</v>
      </c>
      <c r="Y19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59" s="1">
        <v>40.892927</v>
      </c>
      <c r="AA1959" s="1">
        <v>-81.459350999999998</v>
      </c>
      <c r="AB1959" s="1">
        <v>0</v>
      </c>
      <c r="AC1959" s="1">
        <v>0</v>
      </c>
    </row>
    <row r="1960" spans="1:29" x14ac:dyDescent="0.25">
      <c r="A1960" s="13">
        <v>153</v>
      </c>
      <c r="B1960" s="22" t="s">
        <v>4967</v>
      </c>
      <c r="C1960" s="17">
        <v>4</v>
      </c>
      <c r="D1960" s="1" t="s">
        <v>801</v>
      </c>
      <c r="E1960" s="1" t="s">
        <v>3311</v>
      </c>
      <c r="F1960" s="1" t="s">
        <v>4582</v>
      </c>
      <c r="G1960" s="1" t="s">
        <v>3733</v>
      </c>
      <c r="H1960" s="1">
        <v>7.6</v>
      </c>
      <c r="I1960" s="1">
        <v>8.1</v>
      </c>
      <c r="J1960" s="1" t="s">
        <v>3190</v>
      </c>
      <c r="K1960" s="1" t="s">
        <v>4975</v>
      </c>
      <c r="L1960" s="1">
        <v>0</v>
      </c>
      <c r="M1960" s="1">
        <v>1</v>
      </c>
      <c r="N1960" s="1">
        <v>7</v>
      </c>
      <c r="O1960" s="1">
        <v>3</v>
      </c>
      <c r="P1960" s="1">
        <v>21</v>
      </c>
      <c r="Q1960" s="16">
        <v>125.81731468023256</v>
      </c>
      <c r="R1960" s="21">
        <v>0.62724617701267982</v>
      </c>
      <c r="S1960" s="21">
        <v>12.676210417220394</v>
      </c>
      <c r="T1960" s="21">
        <v>12.048964240207715</v>
      </c>
      <c r="U1960" s="21">
        <v>4.8092753066642575E-2</v>
      </c>
      <c r="V1960" s="21">
        <v>2.1601220789907223</v>
      </c>
      <c r="W1960" s="21">
        <v>2.1120293259240799</v>
      </c>
      <c r="X1960" s="13" t="s">
        <v>22</v>
      </c>
      <c r="Y19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0" s="1">
        <v>41.008204345099998</v>
      </c>
      <c r="AA1960" s="1">
        <v>-80.662736405000004</v>
      </c>
      <c r="AB1960" s="1">
        <v>41.015444942999999</v>
      </c>
      <c r="AC1960" s="1">
        <v>-80.662734611100007</v>
      </c>
    </row>
    <row r="1961" spans="1:29" x14ac:dyDescent="0.25">
      <c r="A1961" s="13">
        <v>154</v>
      </c>
      <c r="B1961" s="22" t="s">
        <v>4967</v>
      </c>
      <c r="C1961" s="17">
        <v>4</v>
      </c>
      <c r="D1961" s="1" t="s">
        <v>790</v>
      </c>
      <c r="E1961" s="1" t="s">
        <v>4651</v>
      </c>
      <c r="F1961" s="1" t="s">
        <v>4652</v>
      </c>
      <c r="G1961" s="1" t="s">
        <v>4888</v>
      </c>
      <c r="H1961" s="1">
        <v>2.7</v>
      </c>
      <c r="I1961" s="1">
        <v>3.2</v>
      </c>
      <c r="J1961" s="1" t="s">
        <v>3190</v>
      </c>
      <c r="K1961" s="1" t="s">
        <v>4975</v>
      </c>
      <c r="L1961" s="1">
        <v>0</v>
      </c>
      <c r="M1961" s="1">
        <v>1</v>
      </c>
      <c r="N1961" s="1">
        <v>5</v>
      </c>
      <c r="O1961" s="1">
        <v>4</v>
      </c>
      <c r="P1961" s="1">
        <v>34</v>
      </c>
      <c r="Q1961" s="16">
        <v>130.16106468023256</v>
      </c>
      <c r="R1961" s="21">
        <v>0.76652873567773416</v>
      </c>
      <c r="S1961" s="21">
        <v>17.323573324360392</v>
      </c>
      <c r="T1961" s="21">
        <v>16.557044588682658</v>
      </c>
      <c r="U1961" s="21">
        <v>5.8678979943525438E-2</v>
      </c>
      <c r="V1961" s="21">
        <v>2.1583899407130125</v>
      </c>
      <c r="W1961" s="21">
        <v>2.099710960769487</v>
      </c>
      <c r="X1961" s="13" t="s">
        <v>22</v>
      </c>
      <c r="Y19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1" s="1">
        <v>41.264306401799999</v>
      </c>
      <c r="AA1961" s="1">
        <v>-80.783166831900004</v>
      </c>
      <c r="AB1961" s="1">
        <v>41.271164603000003</v>
      </c>
      <c r="AC1961" s="1">
        <v>-80.780336451599993</v>
      </c>
    </row>
    <row r="1962" spans="1:29" x14ac:dyDescent="0.25">
      <c r="A1962" s="13">
        <v>282</v>
      </c>
      <c r="B1962" s="22" t="s">
        <v>3201</v>
      </c>
      <c r="C1962" s="17">
        <v>8</v>
      </c>
      <c r="D1962" s="1" t="s">
        <v>787</v>
      </c>
      <c r="E1962" s="1" t="s">
        <v>2127</v>
      </c>
      <c r="F1962" s="1" t="s">
        <v>5421</v>
      </c>
      <c r="G1962" s="1" t="s">
        <v>1622</v>
      </c>
      <c r="H1962" s="21">
        <v>0</v>
      </c>
      <c r="I1962" s="21">
        <v>0</v>
      </c>
      <c r="J1962" s="1" t="s">
        <v>258</v>
      </c>
      <c r="K1962" s="1" t="s">
        <v>262</v>
      </c>
      <c r="L1962" s="1">
        <v>0</v>
      </c>
      <c r="M1962" s="1">
        <v>0</v>
      </c>
      <c r="N1962" s="1">
        <v>10</v>
      </c>
      <c r="O1962" s="1">
        <v>4</v>
      </c>
      <c r="P1962" s="1">
        <v>33</v>
      </c>
      <c r="Q1962" s="16">
        <v>116.21875</v>
      </c>
      <c r="R1962" s="21">
        <v>6.2407252516854719</v>
      </c>
      <c r="S1962" s="21">
        <v>8.6223903519672298</v>
      </c>
      <c r="T1962" s="21">
        <v>2.3816651002817579</v>
      </c>
      <c r="U1962" s="21">
        <v>0.43555376953146829</v>
      </c>
      <c r="V1962" s="21">
        <v>2.1570896331346123</v>
      </c>
      <c r="W1962" s="21">
        <v>1.7215358636031439</v>
      </c>
      <c r="X1962" s="13" t="s">
        <v>22</v>
      </c>
      <c r="Y19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2" s="1">
        <v>39.243971999999999</v>
      </c>
      <c r="AA1962" s="1">
        <v>-84.547188000000006</v>
      </c>
      <c r="AB1962" s="1">
        <v>0</v>
      </c>
      <c r="AC1962" s="1">
        <v>0</v>
      </c>
    </row>
    <row r="1963" spans="1:29" x14ac:dyDescent="0.25">
      <c r="A1963" s="13">
        <v>155</v>
      </c>
      <c r="B1963" s="22" t="s">
        <v>4967</v>
      </c>
      <c r="C1963" s="17">
        <v>7</v>
      </c>
      <c r="D1963" s="1" t="s">
        <v>3196</v>
      </c>
      <c r="E1963" s="1" t="s">
        <v>4633</v>
      </c>
      <c r="F1963" s="1" t="s">
        <v>4059</v>
      </c>
      <c r="G1963" s="1" t="s">
        <v>4398</v>
      </c>
      <c r="H1963" s="1">
        <v>4.0999999999999996</v>
      </c>
      <c r="I1963" s="1">
        <v>4.5999999999999996</v>
      </c>
      <c r="J1963" s="1" t="s">
        <v>3190</v>
      </c>
      <c r="K1963" s="1" t="s">
        <v>4975</v>
      </c>
      <c r="L1963" s="1">
        <v>0</v>
      </c>
      <c r="M1963" s="1">
        <v>0</v>
      </c>
      <c r="N1963" s="1">
        <v>7</v>
      </c>
      <c r="O1963" s="1">
        <v>5</v>
      </c>
      <c r="P1963" s="1">
        <v>28</v>
      </c>
      <c r="Q1963" s="16">
        <v>96.015625</v>
      </c>
      <c r="R1963" s="21">
        <v>0.55272053253908016</v>
      </c>
      <c r="S1963" s="21">
        <v>15.024971287544231</v>
      </c>
      <c r="T1963" s="21">
        <v>14.472250755005151</v>
      </c>
      <c r="U1963" s="21">
        <v>4.2422855314974799E-2</v>
      </c>
      <c r="V1963" s="21">
        <v>2.1510732105613051</v>
      </c>
      <c r="W1963" s="21">
        <v>2.1086503552463305</v>
      </c>
      <c r="X1963" s="13" t="s">
        <v>22</v>
      </c>
      <c r="Y19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3" s="1">
        <v>39.640735498600002</v>
      </c>
      <c r="AA1963" s="1">
        <v>-84.157836434000004</v>
      </c>
      <c r="AB1963" s="1">
        <v>39.647969929299997</v>
      </c>
      <c r="AC1963" s="1">
        <v>-84.157209025499995</v>
      </c>
    </row>
    <row r="1964" spans="1:29" x14ac:dyDescent="0.25">
      <c r="A1964" s="13">
        <v>283</v>
      </c>
      <c r="B1964" s="22" t="s">
        <v>3201</v>
      </c>
      <c r="C1964" s="17">
        <v>7</v>
      </c>
      <c r="D1964" s="1" t="s">
        <v>3196</v>
      </c>
      <c r="E1964" s="1" t="s">
        <v>2128</v>
      </c>
      <c r="F1964" s="1" t="s">
        <v>5422</v>
      </c>
      <c r="G1964" s="1" t="s">
        <v>1623</v>
      </c>
      <c r="H1964" s="21">
        <v>2.6319999999977881</v>
      </c>
      <c r="I1964" s="21">
        <v>0</v>
      </c>
      <c r="J1964" s="1" t="s">
        <v>258</v>
      </c>
      <c r="K1964" s="1" t="s">
        <v>1326</v>
      </c>
      <c r="L1964" s="1">
        <v>1</v>
      </c>
      <c r="M1964" s="1">
        <v>2</v>
      </c>
      <c r="N1964" s="1">
        <v>14</v>
      </c>
      <c r="O1964" s="1">
        <v>5</v>
      </c>
      <c r="P1964" s="1">
        <v>10</v>
      </c>
      <c r="Q1964" s="16">
        <v>260.87381904069764</v>
      </c>
      <c r="R1964" s="21">
        <v>0.98170741432047937</v>
      </c>
      <c r="S1964" s="21">
        <v>5.9976670594167603</v>
      </c>
      <c r="T1964" s="21">
        <v>5.0159596450962809</v>
      </c>
      <c r="U1964" s="21">
        <v>0.1038295176069437</v>
      </c>
      <c r="V1964" s="21">
        <v>2.1492856302015588</v>
      </c>
      <c r="W1964" s="21">
        <v>2.0454561125946151</v>
      </c>
      <c r="X1964" s="13" t="s">
        <v>22</v>
      </c>
      <c r="Y19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4" s="1">
        <v>39.709313000000002</v>
      </c>
      <c r="AA1964" s="1">
        <v>-84.280135000000001</v>
      </c>
      <c r="AB1964" s="1">
        <v>0</v>
      </c>
      <c r="AC1964" s="1">
        <v>0</v>
      </c>
    </row>
    <row r="1965" spans="1:29" x14ac:dyDescent="0.25">
      <c r="A1965" s="13">
        <v>284</v>
      </c>
      <c r="B1965" s="22" t="s">
        <v>3201</v>
      </c>
      <c r="C1965" s="17">
        <v>3</v>
      </c>
      <c r="D1965" s="1" t="s">
        <v>791</v>
      </c>
      <c r="E1965" s="1" t="s">
        <v>2129</v>
      </c>
      <c r="F1965" s="1" t="s">
        <v>5423</v>
      </c>
      <c r="G1965" s="1" t="s">
        <v>1624</v>
      </c>
      <c r="H1965" s="21">
        <v>0.32099999999627471</v>
      </c>
      <c r="I1965" s="21">
        <v>0</v>
      </c>
      <c r="J1965" s="1" t="s">
        <v>258</v>
      </c>
      <c r="K1965" s="1" t="s">
        <v>259</v>
      </c>
      <c r="L1965" s="1">
        <v>0</v>
      </c>
      <c r="M1965" s="1">
        <v>0</v>
      </c>
      <c r="N1965" s="1">
        <v>4</v>
      </c>
      <c r="O1965" s="1">
        <v>7</v>
      </c>
      <c r="P1965" s="1">
        <v>23</v>
      </c>
      <c r="Q1965" s="16">
        <v>80.25</v>
      </c>
      <c r="R1965" s="21">
        <v>8.891873577022805</v>
      </c>
      <c r="S1965" s="21">
        <v>7.3197101219605978</v>
      </c>
      <c r="T1965" s="21">
        <v>-1.5721634550622072</v>
      </c>
      <c r="U1965" s="21">
        <v>0.62058316917950651</v>
      </c>
      <c r="V1965" s="21">
        <v>2.1445123357418643</v>
      </c>
      <c r="W1965" s="21">
        <v>1.5239291665623578</v>
      </c>
      <c r="X1965" s="13" t="s">
        <v>22</v>
      </c>
      <c r="Y19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5" s="1">
        <v>41.388782999999997</v>
      </c>
      <c r="AA1965" s="1">
        <v>-82.209992</v>
      </c>
      <c r="AB1965" s="1">
        <v>0</v>
      </c>
      <c r="AC1965" s="1">
        <v>0</v>
      </c>
    </row>
    <row r="1966" spans="1:29" x14ac:dyDescent="0.25">
      <c r="A1966" s="13">
        <v>285</v>
      </c>
      <c r="B1966" s="22" t="s">
        <v>3201</v>
      </c>
      <c r="C1966" s="17">
        <v>6</v>
      </c>
      <c r="D1966" s="1" t="s">
        <v>784</v>
      </c>
      <c r="E1966" s="1" t="s">
        <v>2130</v>
      </c>
      <c r="F1966" s="1" t="s">
        <v>5424</v>
      </c>
      <c r="G1966" s="1" t="s">
        <v>1625</v>
      </c>
      <c r="H1966" s="21">
        <v>8.4539999999979045</v>
      </c>
      <c r="I1966" s="21">
        <v>0</v>
      </c>
      <c r="J1966" s="1" t="s">
        <v>258</v>
      </c>
      <c r="K1966" s="1" t="s">
        <v>259</v>
      </c>
      <c r="L1966" s="1">
        <v>0</v>
      </c>
      <c r="M1966" s="1">
        <v>1</v>
      </c>
      <c r="N1966" s="1">
        <v>6</v>
      </c>
      <c r="O1966" s="1">
        <v>6</v>
      </c>
      <c r="P1966" s="1">
        <v>56</v>
      </c>
      <c r="Q1966" s="16">
        <v>167.58293968023256</v>
      </c>
      <c r="R1966" s="21">
        <v>4.6499986867002425</v>
      </c>
      <c r="S1966" s="21">
        <v>13.828630402316467</v>
      </c>
      <c r="T1966" s="21">
        <v>9.1786317156162234</v>
      </c>
      <c r="U1966" s="21">
        <v>0.32453350766590394</v>
      </c>
      <c r="V1966" s="21">
        <v>2.1425094813965866</v>
      </c>
      <c r="W1966" s="21">
        <v>1.8179759737306826</v>
      </c>
      <c r="X1966" s="13" t="s">
        <v>22</v>
      </c>
      <c r="Y19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6" s="1">
        <v>40.085619999999999</v>
      </c>
      <c r="AA1966" s="1">
        <v>-82.895391000000004</v>
      </c>
      <c r="AB1966" s="1">
        <v>0</v>
      </c>
      <c r="AC1966" s="1">
        <v>0</v>
      </c>
    </row>
    <row r="1967" spans="1:29" x14ac:dyDescent="0.25">
      <c r="A1967" s="13">
        <v>156</v>
      </c>
      <c r="B1967" s="22" t="s">
        <v>4967</v>
      </c>
      <c r="C1967" s="17">
        <v>12</v>
      </c>
      <c r="D1967" s="1" t="s">
        <v>794</v>
      </c>
      <c r="E1967" s="1" t="s">
        <v>4070</v>
      </c>
      <c r="F1967" s="1" t="s">
        <v>4071</v>
      </c>
      <c r="G1967" s="1" t="s">
        <v>3725</v>
      </c>
      <c r="H1967" s="1">
        <v>13.3</v>
      </c>
      <c r="I1967" s="1">
        <v>13.8</v>
      </c>
      <c r="J1967" s="1" t="s">
        <v>3190</v>
      </c>
      <c r="K1967" s="1" t="s">
        <v>4975</v>
      </c>
      <c r="L1967" s="1">
        <v>0</v>
      </c>
      <c r="M1967" s="1">
        <v>0</v>
      </c>
      <c r="N1967" s="1">
        <v>6</v>
      </c>
      <c r="O1967" s="1">
        <v>9</v>
      </c>
      <c r="P1967" s="1">
        <v>16</v>
      </c>
      <c r="Q1967" s="16">
        <v>95.21875</v>
      </c>
      <c r="R1967" s="21">
        <v>0.36103027294749673</v>
      </c>
      <c r="S1967" s="21">
        <v>12.274645818331722</v>
      </c>
      <c r="T1967" s="21">
        <v>11.913615545384225</v>
      </c>
      <c r="U1967" s="21">
        <v>2.7826606348221802E-2</v>
      </c>
      <c r="V1967" s="21">
        <v>2.1418412328237735</v>
      </c>
      <c r="W1967" s="21">
        <v>2.1140146264755515</v>
      </c>
      <c r="X1967" s="13" t="s">
        <v>22</v>
      </c>
      <c r="Y19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7" s="1">
        <v>41.696709146899998</v>
      </c>
      <c r="AA1967" s="1">
        <v>-81.280513665000001</v>
      </c>
      <c r="AB1967" s="1">
        <v>41.702392722100001</v>
      </c>
      <c r="AC1967" s="1">
        <v>-81.273698644600003</v>
      </c>
    </row>
    <row r="1968" spans="1:29" x14ac:dyDescent="0.25">
      <c r="A1968" s="13">
        <v>286</v>
      </c>
      <c r="B1968" s="22" t="s">
        <v>3201</v>
      </c>
      <c r="C1968" s="17">
        <v>8</v>
      </c>
      <c r="D1968" s="1" t="s">
        <v>1329</v>
      </c>
      <c r="E1968" s="1" t="s">
        <v>2131</v>
      </c>
      <c r="F1968" s="1" t="s">
        <v>5425</v>
      </c>
      <c r="G1968" s="1" t="s">
        <v>1626</v>
      </c>
      <c r="H1968" s="21">
        <v>2.4410583442906901</v>
      </c>
      <c r="I1968" s="21">
        <v>0</v>
      </c>
      <c r="J1968" s="1" t="s">
        <v>258</v>
      </c>
      <c r="K1968" s="1" t="s">
        <v>262</v>
      </c>
      <c r="L1968" s="1">
        <v>0</v>
      </c>
      <c r="M1968" s="1">
        <v>1</v>
      </c>
      <c r="N1968" s="1">
        <v>8</v>
      </c>
      <c r="O1968" s="1">
        <v>4</v>
      </c>
      <c r="P1968" s="1">
        <v>52</v>
      </c>
      <c r="Q1968" s="16">
        <v>167.80168968023256</v>
      </c>
      <c r="R1968" s="21">
        <v>5.8619624015194516</v>
      </c>
      <c r="S1968" s="21">
        <v>13.104050864039346</v>
      </c>
      <c r="T1968" s="21">
        <v>7.2420884625198942</v>
      </c>
      <c r="U1968" s="21">
        <v>0.40911908758424786</v>
      </c>
      <c r="V1968" s="21">
        <v>2.1416088583230457</v>
      </c>
      <c r="W1968" s="21">
        <v>1.7324897707387978</v>
      </c>
      <c r="X1968" s="13" t="s">
        <v>22</v>
      </c>
      <c r="Y19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8" s="1">
        <v>39.100597</v>
      </c>
      <c r="AA1968" s="1">
        <v>-84.262495000000001</v>
      </c>
      <c r="AB1968" s="1">
        <v>0</v>
      </c>
      <c r="AC1968" s="1">
        <v>0</v>
      </c>
    </row>
    <row r="1969" spans="1:29" x14ac:dyDescent="0.25">
      <c r="A1969" s="13">
        <v>287</v>
      </c>
      <c r="B1969" s="22" t="s">
        <v>3201</v>
      </c>
      <c r="C1969" s="17">
        <v>3</v>
      </c>
      <c r="D1969" s="1" t="s">
        <v>791</v>
      </c>
      <c r="E1969" s="1" t="s">
        <v>2132</v>
      </c>
      <c r="F1969" s="1" t="s">
        <v>3513</v>
      </c>
      <c r="G1969" s="1" t="s">
        <v>1627</v>
      </c>
      <c r="H1969" s="21">
        <v>23.711999999999534</v>
      </c>
      <c r="I1969" s="21">
        <v>0</v>
      </c>
      <c r="J1969" s="1" t="s">
        <v>258</v>
      </c>
      <c r="K1969" s="1" t="s">
        <v>259</v>
      </c>
      <c r="L1969" s="1">
        <v>0</v>
      </c>
      <c r="M1969" s="1">
        <v>2</v>
      </c>
      <c r="N1969" s="1">
        <v>2</v>
      </c>
      <c r="O1969" s="1">
        <v>7</v>
      </c>
      <c r="P1969" s="1">
        <v>34</v>
      </c>
      <c r="Q1969" s="16">
        <v>169.50962936046511</v>
      </c>
      <c r="R1969" s="21">
        <v>8.4916197718328803</v>
      </c>
      <c r="S1969" s="21">
        <v>9.7215779605837849</v>
      </c>
      <c r="T1969" s="21">
        <v>1.2299581887509046</v>
      </c>
      <c r="U1969" s="21">
        <v>0.59264858680501364</v>
      </c>
      <c r="V1969" s="21">
        <v>2.1403874390464712</v>
      </c>
      <c r="W1969" s="21">
        <v>1.5477388522414577</v>
      </c>
      <c r="X1969" s="13" t="s">
        <v>22</v>
      </c>
      <c r="Y19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69" s="1">
        <v>41.405836000000001</v>
      </c>
      <c r="AA1969" s="1">
        <v>-82.209331000000006</v>
      </c>
      <c r="AB1969" s="1">
        <v>0</v>
      </c>
      <c r="AC1969" s="1">
        <v>0</v>
      </c>
    </row>
    <row r="1970" spans="1:29" x14ac:dyDescent="0.25">
      <c r="A1970" s="13">
        <v>288</v>
      </c>
      <c r="B1970" s="22" t="s">
        <v>3201</v>
      </c>
      <c r="C1970" s="17">
        <v>7</v>
      </c>
      <c r="D1970" s="1" t="s">
        <v>789</v>
      </c>
      <c r="E1970" s="1" t="s">
        <v>2133</v>
      </c>
      <c r="F1970" s="1" t="s">
        <v>5426</v>
      </c>
      <c r="G1970" s="1" t="s">
        <v>1628</v>
      </c>
      <c r="H1970" s="21">
        <v>0</v>
      </c>
      <c r="I1970" s="21">
        <v>0</v>
      </c>
      <c r="J1970" s="1" t="s">
        <v>258</v>
      </c>
      <c r="K1970" s="1" t="s">
        <v>259</v>
      </c>
      <c r="L1970" s="1">
        <v>0</v>
      </c>
      <c r="M1970" s="1">
        <v>1</v>
      </c>
      <c r="N1970" s="1">
        <v>5</v>
      </c>
      <c r="O1970" s="1">
        <v>5</v>
      </c>
      <c r="P1970" s="1">
        <v>8</v>
      </c>
      <c r="Q1970" s="16">
        <v>108.59856468023256</v>
      </c>
      <c r="R1970" s="21">
        <v>9.4269236571003887</v>
      </c>
      <c r="S1970" s="21">
        <v>4.0589270538541138</v>
      </c>
      <c r="T1970" s="21">
        <v>-5.3679966032462749</v>
      </c>
      <c r="U1970" s="21">
        <v>0.65792547634211818</v>
      </c>
      <c r="V1970" s="21">
        <v>2.1388643689168716</v>
      </c>
      <c r="W1970" s="21">
        <v>1.4809388925747533</v>
      </c>
      <c r="X1970" s="13" t="s">
        <v>22</v>
      </c>
      <c r="Y19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0" s="1">
        <v>39.950885999999997</v>
      </c>
      <c r="AA1970" s="1">
        <v>-83.765186999999997</v>
      </c>
      <c r="AB1970" s="1">
        <v>0</v>
      </c>
      <c r="AC1970" s="1">
        <v>0</v>
      </c>
    </row>
    <row r="1971" spans="1:29" x14ac:dyDescent="0.25">
      <c r="A1971" s="13">
        <v>289</v>
      </c>
      <c r="B1971" s="22" t="s">
        <v>3201</v>
      </c>
      <c r="C1971" s="17">
        <v>8</v>
      </c>
      <c r="D1971" s="1" t="s">
        <v>806</v>
      </c>
      <c r="E1971" s="1" t="s">
        <v>2134</v>
      </c>
      <c r="F1971" s="1" t="s">
        <v>5427</v>
      </c>
      <c r="G1971" s="1" t="s">
        <v>1629</v>
      </c>
      <c r="H1971" s="21">
        <v>0</v>
      </c>
      <c r="I1971" s="21">
        <v>0</v>
      </c>
      <c r="J1971" s="1" t="s">
        <v>258</v>
      </c>
      <c r="K1971" s="1" t="s">
        <v>259</v>
      </c>
      <c r="L1971" s="1">
        <v>0</v>
      </c>
      <c r="M1971" s="1">
        <v>0</v>
      </c>
      <c r="N1971" s="1">
        <v>4</v>
      </c>
      <c r="O1971" s="1">
        <v>8</v>
      </c>
      <c r="P1971" s="1">
        <v>51</v>
      </c>
      <c r="Q1971" s="16">
        <v>112.6875</v>
      </c>
      <c r="R1971" s="21">
        <v>6.13241972757148</v>
      </c>
      <c r="S1971" s="21">
        <v>13.001774840978415</v>
      </c>
      <c r="T1971" s="21">
        <v>6.8693551134069351</v>
      </c>
      <c r="U1971" s="21">
        <v>0.42799489177504246</v>
      </c>
      <c r="V1971" s="21">
        <v>2.1359771419186253</v>
      </c>
      <c r="W1971" s="21">
        <v>1.7079822501435828</v>
      </c>
      <c r="X1971" s="13" t="s">
        <v>22</v>
      </c>
      <c r="Y19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1" s="1">
        <v>39.345914</v>
      </c>
      <c r="AA1971" s="1">
        <v>-84.218988999999993</v>
      </c>
      <c r="AB1971" s="1">
        <v>0</v>
      </c>
      <c r="AC1971" s="1">
        <v>0</v>
      </c>
    </row>
    <row r="1972" spans="1:29" x14ac:dyDescent="0.25">
      <c r="A1972" s="13">
        <v>7</v>
      </c>
      <c r="B1972" s="22" t="s">
        <v>3200</v>
      </c>
      <c r="C1972" s="17">
        <v>3</v>
      </c>
      <c r="D1972" s="1" t="s">
        <v>791</v>
      </c>
      <c r="E1972" s="1" t="s">
        <v>3121</v>
      </c>
      <c r="F1972" s="1" t="s">
        <v>3513</v>
      </c>
      <c r="G1972" s="1" t="s">
        <v>2396</v>
      </c>
      <c r="H1972" s="21">
        <v>13.972999999998137</v>
      </c>
      <c r="I1972" s="21">
        <v>0</v>
      </c>
      <c r="J1972" s="1" t="s">
        <v>258</v>
      </c>
      <c r="K1972" s="1" t="s">
        <v>2804</v>
      </c>
      <c r="L1972" s="1">
        <v>0</v>
      </c>
      <c r="M1972" s="1">
        <v>1</v>
      </c>
      <c r="N1972" s="1">
        <v>8</v>
      </c>
      <c r="O1972" s="1">
        <v>9</v>
      </c>
      <c r="P1972" s="1">
        <v>28</v>
      </c>
      <c r="Q1972" s="16">
        <v>165.98918968023256</v>
      </c>
      <c r="R1972" s="21">
        <v>2.5592690431016032</v>
      </c>
      <c r="S1972" s="21">
        <v>8.6920657773416306</v>
      </c>
      <c r="T1972" s="21">
        <v>6.1327967342400278</v>
      </c>
      <c r="U1972" s="21">
        <v>0.17835571362462629</v>
      </c>
      <c r="V1972" s="21">
        <v>2.1347646274860694</v>
      </c>
      <c r="W1972" s="21">
        <v>1.9564089138614431</v>
      </c>
      <c r="X1972" s="13" t="s">
        <v>22</v>
      </c>
      <c r="Y19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2" s="1">
        <v>41.265560999999998</v>
      </c>
      <c r="AA1972" s="1">
        <v>-82.217352000000005</v>
      </c>
      <c r="AB1972" s="1">
        <v>0</v>
      </c>
      <c r="AC1972" s="1">
        <v>0</v>
      </c>
    </row>
    <row r="1973" spans="1:29" x14ac:dyDescent="0.25">
      <c r="A1973" s="13">
        <v>157</v>
      </c>
      <c r="B1973" s="22" t="s">
        <v>4967</v>
      </c>
      <c r="C1973" s="17">
        <v>4</v>
      </c>
      <c r="D1973" s="1" t="s">
        <v>800</v>
      </c>
      <c r="E1973" s="1" t="s">
        <v>4653</v>
      </c>
      <c r="F1973" s="1" t="s">
        <v>4654</v>
      </c>
      <c r="G1973" s="1" t="s">
        <v>4889</v>
      </c>
      <c r="H1973" s="1">
        <v>8.6999999999999993</v>
      </c>
      <c r="I1973" s="1">
        <v>9.1999999999999993</v>
      </c>
      <c r="J1973" s="1" t="s">
        <v>3190</v>
      </c>
      <c r="K1973" s="1" t="s">
        <v>4975</v>
      </c>
      <c r="L1973" s="1">
        <v>0</v>
      </c>
      <c r="M1973" s="1">
        <v>0</v>
      </c>
      <c r="N1973" s="1">
        <v>5</v>
      </c>
      <c r="O1973" s="1">
        <v>5</v>
      </c>
      <c r="P1973" s="1">
        <v>27</v>
      </c>
      <c r="Q1973" s="16">
        <v>81.921875</v>
      </c>
      <c r="R1973" s="21">
        <v>0.69383101761509147</v>
      </c>
      <c r="S1973" s="21">
        <v>15.589671057600942</v>
      </c>
      <c r="T1973" s="21">
        <v>14.895840039985851</v>
      </c>
      <c r="U1973" s="21">
        <v>5.3150947993271247E-2</v>
      </c>
      <c r="V1973" s="21">
        <v>2.1316515403571779</v>
      </c>
      <c r="W1973" s="21">
        <v>2.0785005923639064</v>
      </c>
      <c r="X1973" s="13" t="s">
        <v>22</v>
      </c>
      <c r="Y19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3" s="1">
        <v>40.879958539900002</v>
      </c>
      <c r="AA1973" s="1">
        <v>-81.433301109300004</v>
      </c>
      <c r="AB1973" s="1">
        <v>40.8816759268</v>
      </c>
      <c r="AC1973" s="1">
        <v>-81.424263233800005</v>
      </c>
    </row>
    <row r="1974" spans="1:29" x14ac:dyDescent="0.25">
      <c r="A1974" s="13">
        <v>158</v>
      </c>
      <c r="B1974" s="22" t="s">
        <v>4967</v>
      </c>
      <c r="C1974" s="17">
        <v>7</v>
      </c>
      <c r="D1974" s="1" t="s">
        <v>3196</v>
      </c>
      <c r="E1974" s="1" t="s">
        <v>4655</v>
      </c>
      <c r="F1974" s="1" t="s">
        <v>4656</v>
      </c>
      <c r="G1974" s="1" t="s">
        <v>4879</v>
      </c>
      <c r="H1974" s="1">
        <v>18.100000000000001</v>
      </c>
      <c r="I1974" s="1">
        <v>18.600000000000001</v>
      </c>
      <c r="J1974" s="1" t="s">
        <v>3190</v>
      </c>
      <c r="K1974" s="1" t="s">
        <v>4975</v>
      </c>
      <c r="L1974" s="1">
        <v>0</v>
      </c>
      <c r="M1974" s="1">
        <v>4</v>
      </c>
      <c r="N1974" s="1">
        <v>8</v>
      </c>
      <c r="O1974" s="1">
        <v>3</v>
      </c>
      <c r="P1974" s="1">
        <v>17</v>
      </c>
      <c r="Q1974" s="16">
        <v>265.39425872093022</v>
      </c>
      <c r="R1974" s="21">
        <v>0.35858825885900292</v>
      </c>
      <c r="S1974" s="21">
        <v>12.618089427171913</v>
      </c>
      <c r="T1974" s="21">
        <v>12.25950116831291</v>
      </c>
      <c r="U1974" s="21">
        <v>2.7640079145837007E-2</v>
      </c>
      <c r="V1974" s="21">
        <v>2.1295029819089795</v>
      </c>
      <c r="W1974" s="21">
        <v>2.1018629027631426</v>
      </c>
      <c r="X1974" s="13" t="s">
        <v>22</v>
      </c>
      <c r="Y19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4" s="1">
        <v>39.813954982299997</v>
      </c>
      <c r="AA1974" s="1">
        <v>-84.198186337400003</v>
      </c>
      <c r="AB1974" s="1">
        <v>39.821193180400002</v>
      </c>
      <c r="AC1974" s="1">
        <v>-84.198284481100004</v>
      </c>
    </row>
    <row r="1975" spans="1:29" x14ac:dyDescent="0.25">
      <c r="A1975" s="13">
        <v>290</v>
      </c>
      <c r="B1975" s="22" t="s">
        <v>3201</v>
      </c>
      <c r="C1975" s="17">
        <v>12</v>
      </c>
      <c r="D1975" s="1" t="s">
        <v>1332</v>
      </c>
      <c r="E1975" s="1" t="s">
        <v>2135</v>
      </c>
      <c r="F1975" s="1" t="s">
        <v>5017</v>
      </c>
      <c r="G1975" s="1" t="s">
        <v>1630</v>
      </c>
      <c r="H1975" s="21">
        <v>4.4529999999940628</v>
      </c>
      <c r="I1975" s="21">
        <v>0</v>
      </c>
      <c r="J1975" s="1" t="s">
        <v>258</v>
      </c>
      <c r="K1975" s="1" t="s">
        <v>259</v>
      </c>
      <c r="L1975" s="1">
        <v>0</v>
      </c>
      <c r="M1975" s="1">
        <v>1</v>
      </c>
      <c r="N1975" s="1">
        <v>7</v>
      </c>
      <c r="O1975" s="1">
        <v>3</v>
      </c>
      <c r="P1975" s="1">
        <v>65</v>
      </c>
      <c r="Q1975" s="16">
        <v>169.81731468023256</v>
      </c>
      <c r="R1975" s="21">
        <v>9.2690761854132884</v>
      </c>
      <c r="S1975" s="21">
        <v>16.034838449461496</v>
      </c>
      <c r="T1975" s="21">
        <v>6.7657622640482078</v>
      </c>
      <c r="U1975" s="21">
        <v>0.6469089584645269</v>
      </c>
      <c r="V1975" s="21">
        <v>2.1216879093169241</v>
      </c>
      <c r="W1975" s="21">
        <v>1.4747789508523972</v>
      </c>
      <c r="X1975" s="13" t="s">
        <v>22</v>
      </c>
      <c r="Y19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5" s="1">
        <v>41.411771999999999</v>
      </c>
      <c r="AA1975" s="1">
        <v>-81.338138000000001</v>
      </c>
      <c r="AB1975" s="1">
        <v>0</v>
      </c>
      <c r="AC1975" s="1">
        <v>0</v>
      </c>
    </row>
    <row r="1976" spans="1:29" x14ac:dyDescent="0.25">
      <c r="A1976" s="13">
        <v>291</v>
      </c>
      <c r="B1976" s="22" t="s">
        <v>3201</v>
      </c>
      <c r="C1976" s="17">
        <v>6</v>
      </c>
      <c r="D1976" s="1" t="s">
        <v>784</v>
      </c>
      <c r="E1976" s="1" t="s">
        <v>2136</v>
      </c>
      <c r="F1976" s="1" t="s">
        <v>5428</v>
      </c>
      <c r="G1976" s="1" t="s">
        <v>1631</v>
      </c>
      <c r="H1976" s="21">
        <v>0.16700000000128057</v>
      </c>
      <c r="I1976" s="21">
        <v>0</v>
      </c>
      <c r="J1976" s="1" t="s">
        <v>258</v>
      </c>
      <c r="K1976" s="1" t="s">
        <v>262</v>
      </c>
      <c r="L1976" s="1">
        <v>1</v>
      </c>
      <c r="M1976" s="1">
        <v>0</v>
      </c>
      <c r="N1976" s="1">
        <v>6</v>
      </c>
      <c r="O1976" s="1">
        <v>7</v>
      </c>
      <c r="P1976" s="1">
        <v>14</v>
      </c>
      <c r="Q1976" s="16">
        <v>130.02043968023256</v>
      </c>
      <c r="R1976" s="21">
        <v>4.3599050488495816</v>
      </c>
      <c r="S1976" s="21">
        <v>5.5760048213402111</v>
      </c>
      <c r="T1976" s="21">
        <v>1.2160997724906295</v>
      </c>
      <c r="U1976" s="21">
        <v>0.30428724262662393</v>
      </c>
      <c r="V1976" s="21">
        <v>2.1142433369965947</v>
      </c>
      <c r="W1976" s="21">
        <v>1.8099560943699708</v>
      </c>
      <c r="X1976" s="13" t="s">
        <v>22</v>
      </c>
      <c r="Y19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6" s="1">
        <v>39.953840999999997</v>
      </c>
      <c r="AA1976" s="1">
        <v>-83.097309999999993</v>
      </c>
      <c r="AB1976" s="1">
        <v>0</v>
      </c>
      <c r="AC1976" s="1">
        <v>0</v>
      </c>
    </row>
    <row r="1977" spans="1:29" x14ac:dyDescent="0.25">
      <c r="A1977" s="13">
        <v>292</v>
      </c>
      <c r="B1977" s="22" t="s">
        <v>3201</v>
      </c>
      <c r="C1977" s="17">
        <v>8</v>
      </c>
      <c r="D1977" s="1" t="s">
        <v>1329</v>
      </c>
      <c r="E1977" s="1" t="s">
        <v>2137</v>
      </c>
      <c r="F1977" s="1" t="s">
        <v>5429</v>
      </c>
      <c r="G1977" s="1" t="s">
        <v>1632</v>
      </c>
      <c r="H1977" s="21">
        <v>4.1881641021326201</v>
      </c>
      <c r="I1977" s="21">
        <v>0</v>
      </c>
      <c r="J1977" s="1" t="s">
        <v>258</v>
      </c>
      <c r="K1977" s="1" t="s">
        <v>261</v>
      </c>
      <c r="L1977" s="1">
        <v>0</v>
      </c>
      <c r="M1977" s="1">
        <v>0</v>
      </c>
      <c r="N1977" s="1">
        <v>8</v>
      </c>
      <c r="O1977" s="1">
        <v>3</v>
      </c>
      <c r="P1977" s="1">
        <v>72</v>
      </c>
      <c r="Q1977" s="16">
        <v>137.6875</v>
      </c>
      <c r="R1977" s="21">
        <v>11.645783753212488</v>
      </c>
      <c r="S1977" s="21">
        <v>16.812360350126355</v>
      </c>
      <c r="T1977" s="21">
        <v>5.1665765969138668</v>
      </c>
      <c r="U1977" s="21">
        <v>0.85147713645267908</v>
      </c>
      <c r="V1977" s="21">
        <v>2.1124275287848713</v>
      </c>
      <c r="W1977" s="21">
        <v>1.2609503923321923</v>
      </c>
      <c r="X1977" s="13" t="s">
        <v>22</v>
      </c>
      <c r="Y19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7" s="1">
        <v>39.088729000000001</v>
      </c>
      <c r="AA1977" s="1">
        <v>-84.237072999999995</v>
      </c>
      <c r="AB1977" s="1">
        <v>0</v>
      </c>
      <c r="AC1977" s="1">
        <v>0</v>
      </c>
    </row>
    <row r="1978" spans="1:29" x14ac:dyDescent="0.25">
      <c r="A1978" s="13">
        <v>159</v>
      </c>
      <c r="B1978" s="22" t="s">
        <v>4967</v>
      </c>
      <c r="C1978" s="17">
        <v>4</v>
      </c>
      <c r="D1978" s="1" t="s">
        <v>800</v>
      </c>
      <c r="E1978" s="1" t="s">
        <v>4657</v>
      </c>
      <c r="F1978" s="1" t="s">
        <v>4588</v>
      </c>
      <c r="G1978" s="1" t="s">
        <v>3767</v>
      </c>
      <c r="H1978" s="1">
        <v>11.9</v>
      </c>
      <c r="I1978" s="1">
        <v>12.4</v>
      </c>
      <c r="J1978" s="1" t="s">
        <v>3190</v>
      </c>
      <c r="K1978" s="1" t="s">
        <v>4975</v>
      </c>
      <c r="L1978" s="1">
        <v>0</v>
      </c>
      <c r="M1978" s="1">
        <v>0</v>
      </c>
      <c r="N1978" s="1">
        <v>6</v>
      </c>
      <c r="O1978" s="1">
        <v>4</v>
      </c>
      <c r="P1978" s="1">
        <v>38</v>
      </c>
      <c r="Q1978" s="16">
        <v>95.03125</v>
      </c>
      <c r="R1978" s="21">
        <v>0.7415787203080636</v>
      </c>
      <c r="S1978" s="21">
        <v>18.636162091453183</v>
      </c>
      <c r="T1978" s="21">
        <v>17.894583371145121</v>
      </c>
      <c r="U1978" s="21">
        <v>5.6781776479431396E-2</v>
      </c>
      <c r="V1978" s="21">
        <v>2.1102201841324613</v>
      </c>
      <c r="W1978" s="21">
        <v>2.0534384076530299</v>
      </c>
      <c r="X1978" s="13" t="s">
        <v>22</v>
      </c>
      <c r="Y19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8" s="1">
        <v>40.796428244700003</v>
      </c>
      <c r="AA1978" s="1">
        <v>-81.4255315921</v>
      </c>
      <c r="AB1978" s="1">
        <v>40.797567016599999</v>
      </c>
      <c r="AC1978" s="1">
        <v>-81.416108817199998</v>
      </c>
    </row>
    <row r="1979" spans="1:29" x14ac:dyDescent="0.25">
      <c r="A1979" s="13">
        <v>160</v>
      </c>
      <c r="B1979" s="22" t="s">
        <v>4967</v>
      </c>
      <c r="C1979" s="17">
        <v>2</v>
      </c>
      <c r="D1979" s="1" t="s">
        <v>786</v>
      </c>
      <c r="E1979" s="1" t="s">
        <v>4103</v>
      </c>
      <c r="F1979" s="1" t="s">
        <v>3988</v>
      </c>
      <c r="G1979" s="1" t="s">
        <v>3712</v>
      </c>
      <c r="H1979" s="1">
        <v>9.5</v>
      </c>
      <c r="I1979" s="1">
        <v>10</v>
      </c>
      <c r="J1979" s="1" t="s">
        <v>3190</v>
      </c>
      <c r="K1979" s="1" t="s">
        <v>4984</v>
      </c>
      <c r="L1979" s="1">
        <v>0</v>
      </c>
      <c r="M1979" s="1">
        <v>0</v>
      </c>
      <c r="N1979" s="1">
        <v>6</v>
      </c>
      <c r="O1979" s="1">
        <v>3</v>
      </c>
      <c r="P1979" s="1">
        <v>24</v>
      </c>
      <c r="Q1979" s="16">
        <v>76.59375</v>
      </c>
      <c r="R1979" s="21">
        <v>0.3846222206135127</v>
      </c>
      <c r="S1979" s="21">
        <v>10.80692414758229</v>
      </c>
      <c r="T1979" s="21">
        <v>10.422301926968776</v>
      </c>
      <c r="U1979" s="21">
        <v>2.759298520135655E-2</v>
      </c>
      <c r="V1979" s="21">
        <v>2.1074135098434796</v>
      </c>
      <c r="W1979" s="21">
        <v>2.0798205246421233</v>
      </c>
      <c r="X1979" s="13" t="s">
        <v>22</v>
      </c>
      <c r="Y19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79" s="1">
        <v>41.611191173800002</v>
      </c>
      <c r="AA1979" s="1">
        <v>-83.706794204700003</v>
      </c>
      <c r="AB1979" s="1">
        <v>41.612410810299998</v>
      </c>
      <c r="AC1979" s="1">
        <v>-83.697309943700006</v>
      </c>
    </row>
    <row r="1980" spans="1:29" x14ac:dyDescent="0.25">
      <c r="A1980" s="13">
        <v>161</v>
      </c>
      <c r="B1980" s="22" t="s">
        <v>4967</v>
      </c>
      <c r="C1980" s="17">
        <v>6</v>
      </c>
      <c r="D1980" s="1" t="s">
        <v>799</v>
      </c>
      <c r="E1980" s="1" t="s">
        <v>4658</v>
      </c>
      <c r="F1980" s="1" t="s">
        <v>4659</v>
      </c>
      <c r="G1980" s="1" t="s">
        <v>3704</v>
      </c>
      <c r="H1980" s="1">
        <v>4.7</v>
      </c>
      <c r="I1980" s="1">
        <v>5.2</v>
      </c>
      <c r="J1980" s="1" t="s">
        <v>3190</v>
      </c>
      <c r="K1980" s="1" t="s">
        <v>4984</v>
      </c>
      <c r="L1980" s="1">
        <v>0</v>
      </c>
      <c r="M1980" s="1">
        <v>0</v>
      </c>
      <c r="N1980" s="1">
        <v>4</v>
      </c>
      <c r="O1980" s="1">
        <v>4</v>
      </c>
      <c r="P1980" s="1">
        <v>17</v>
      </c>
      <c r="Q1980" s="16">
        <v>60.9375</v>
      </c>
      <c r="R1980" s="21">
        <v>0.3805496911067795</v>
      </c>
      <c r="S1980" s="21">
        <v>9.6602947768233065</v>
      </c>
      <c r="T1980" s="21">
        <v>9.2797450857165273</v>
      </c>
      <c r="U1980" s="21">
        <v>2.7307295577584084E-2</v>
      </c>
      <c r="V1980" s="21">
        <v>2.1037698338237014</v>
      </c>
      <c r="W1980" s="21">
        <v>2.0764625382461173</v>
      </c>
      <c r="X1980" s="13" t="s">
        <v>22</v>
      </c>
      <c r="Y19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0" s="1">
        <v>40.203869892900002</v>
      </c>
      <c r="AA1980" s="1">
        <v>-83.030122494599993</v>
      </c>
      <c r="AB1980" s="1">
        <v>0</v>
      </c>
      <c r="AC1980" s="1">
        <v>0</v>
      </c>
    </row>
    <row r="1981" spans="1:29" x14ac:dyDescent="0.25">
      <c r="A1981" s="13">
        <v>293</v>
      </c>
      <c r="B1981" s="22" t="s">
        <v>3201</v>
      </c>
      <c r="C1981" s="17">
        <v>2</v>
      </c>
      <c r="D1981" s="1" t="s">
        <v>786</v>
      </c>
      <c r="E1981" s="1" t="s">
        <v>2138</v>
      </c>
      <c r="F1981" s="1" t="s">
        <v>3286</v>
      </c>
      <c r="G1981" s="1" t="s">
        <v>1633</v>
      </c>
      <c r="H1981" s="21">
        <v>10.69100000000617</v>
      </c>
      <c r="I1981" s="21">
        <v>0</v>
      </c>
      <c r="J1981" s="1" t="s">
        <v>258</v>
      </c>
      <c r="K1981" s="1" t="s">
        <v>262</v>
      </c>
      <c r="L1981" s="1">
        <v>0</v>
      </c>
      <c r="M1981" s="1">
        <v>1</v>
      </c>
      <c r="N1981" s="1">
        <v>6</v>
      </c>
      <c r="O1981" s="1">
        <v>7</v>
      </c>
      <c r="P1981" s="1">
        <v>37</v>
      </c>
      <c r="Q1981" s="16">
        <v>153.02043968023256</v>
      </c>
      <c r="R1981" s="21">
        <v>4.577773572720254</v>
      </c>
      <c r="S1981" s="21">
        <v>9.8424732307889844</v>
      </c>
      <c r="T1981" s="21">
        <v>5.2646996580687304</v>
      </c>
      <c r="U1981" s="21">
        <v>0.31949276009568722</v>
      </c>
      <c r="V1981" s="21">
        <v>2.0978909789799065</v>
      </c>
      <c r="W1981" s="21">
        <v>1.7783982188842193</v>
      </c>
      <c r="X1981" s="13" t="s">
        <v>22</v>
      </c>
      <c r="Y19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1" s="1">
        <v>41.676614999999998</v>
      </c>
      <c r="AA1981" s="1">
        <v>-83.673265999999998</v>
      </c>
      <c r="AB1981" s="1">
        <v>0</v>
      </c>
      <c r="AC1981" s="1">
        <v>0</v>
      </c>
    </row>
    <row r="1982" spans="1:29" x14ac:dyDescent="0.25">
      <c r="A1982" s="13">
        <v>162</v>
      </c>
      <c r="B1982" s="22" t="s">
        <v>4967</v>
      </c>
      <c r="C1982" s="17">
        <v>6</v>
      </c>
      <c r="D1982" s="1" t="s">
        <v>784</v>
      </c>
      <c r="E1982" s="1" t="s">
        <v>4660</v>
      </c>
      <c r="F1982" s="1" t="s">
        <v>4184</v>
      </c>
      <c r="G1982" s="1" t="s">
        <v>3743</v>
      </c>
      <c r="H1982" s="1">
        <v>21</v>
      </c>
      <c r="I1982" s="1">
        <v>21.5</v>
      </c>
      <c r="J1982" s="1" t="s">
        <v>3190</v>
      </c>
      <c r="K1982" s="1" t="s">
        <v>4975</v>
      </c>
      <c r="L1982" s="1">
        <v>0</v>
      </c>
      <c r="M1982" s="1">
        <v>4</v>
      </c>
      <c r="N1982" s="1">
        <v>12</v>
      </c>
      <c r="O1982" s="1">
        <v>7</v>
      </c>
      <c r="P1982" s="1">
        <v>45</v>
      </c>
      <c r="Q1982" s="16">
        <v>337.33175872093022</v>
      </c>
      <c r="R1982" s="21">
        <v>0.23592080133649121</v>
      </c>
      <c r="S1982" s="21">
        <v>23.308879937474636</v>
      </c>
      <c r="T1982" s="21">
        <v>23.072959136138145</v>
      </c>
      <c r="U1982" s="21">
        <v>1.8743516686025981E-2</v>
      </c>
      <c r="V1982" s="21">
        <v>2.0972978692318143</v>
      </c>
      <c r="W1982" s="21">
        <v>2.0785543525457881</v>
      </c>
      <c r="X1982" s="13" t="s">
        <v>22</v>
      </c>
      <c r="Y19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2" s="1">
        <v>40.035111197399999</v>
      </c>
      <c r="AA1982" s="1">
        <v>-82.954359144999998</v>
      </c>
      <c r="AB1982" s="1">
        <v>40.041477829599998</v>
      </c>
      <c r="AC1982" s="1">
        <v>-82.949875668700003</v>
      </c>
    </row>
    <row r="1983" spans="1:29" x14ac:dyDescent="0.25">
      <c r="A1983" s="13">
        <v>294</v>
      </c>
      <c r="B1983" s="22" t="s">
        <v>3201</v>
      </c>
      <c r="C1983" s="17">
        <v>8</v>
      </c>
      <c r="D1983" s="1" t="s">
        <v>806</v>
      </c>
      <c r="E1983" s="1" t="s">
        <v>2139</v>
      </c>
      <c r="F1983" s="1" t="s">
        <v>5430</v>
      </c>
      <c r="G1983" s="1" t="s">
        <v>1634</v>
      </c>
      <c r="H1983" s="21">
        <v>3.1769999999960419</v>
      </c>
      <c r="I1983" s="21">
        <v>0</v>
      </c>
      <c r="J1983" s="1" t="s">
        <v>258</v>
      </c>
      <c r="K1983" s="1" t="s">
        <v>259</v>
      </c>
      <c r="L1983" s="1">
        <v>1</v>
      </c>
      <c r="M1983" s="1">
        <v>1</v>
      </c>
      <c r="N1983" s="1">
        <v>4</v>
      </c>
      <c r="O1983" s="1">
        <v>6</v>
      </c>
      <c r="P1983" s="1">
        <v>30</v>
      </c>
      <c r="Q1983" s="16">
        <v>174.16587936046511</v>
      </c>
      <c r="R1983" s="21">
        <v>5.7427121889517858</v>
      </c>
      <c r="S1983" s="21">
        <v>8.6020411723109085</v>
      </c>
      <c r="T1983" s="21">
        <v>2.8593289833591227</v>
      </c>
      <c r="U1983" s="21">
        <v>0.40079635624989723</v>
      </c>
      <c r="V1983" s="21">
        <v>2.0971455915986703</v>
      </c>
      <c r="W1983" s="21">
        <v>1.696349235348773</v>
      </c>
      <c r="X1983" s="13" t="s">
        <v>22</v>
      </c>
      <c r="Y19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3" s="1">
        <v>39.437942</v>
      </c>
      <c r="AA1983" s="1">
        <v>-84.27946</v>
      </c>
      <c r="AB1983" s="1">
        <v>0</v>
      </c>
      <c r="AC1983" s="1">
        <v>0</v>
      </c>
    </row>
    <row r="1984" spans="1:29" x14ac:dyDescent="0.25">
      <c r="A1984" s="13">
        <v>295</v>
      </c>
      <c r="B1984" s="22" t="s">
        <v>3201</v>
      </c>
      <c r="C1984" s="17">
        <v>8</v>
      </c>
      <c r="D1984" s="1" t="s">
        <v>1329</v>
      </c>
      <c r="E1984" s="1" t="s">
        <v>2140</v>
      </c>
      <c r="F1984" s="1" t="s">
        <v>5431</v>
      </c>
      <c r="G1984" s="1" t="s">
        <v>1635</v>
      </c>
      <c r="H1984" s="21">
        <v>4.7161680557070471E-2</v>
      </c>
      <c r="I1984" s="21">
        <v>0</v>
      </c>
      <c r="J1984" s="1" t="s">
        <v>258</v>
      </c>
      <c r="K1984" s="1" t="s">
        <v>259</v>
      </c>
      <c r="L1984" s="1">
        <v>0</v>
      </c>
      <c r="M1984" s="1">
        <v>0</v>
      </c>
      <c r="N1984" s="1">
        <v>4</v>
      </c>
      <c r="O1984" s="1">
        <v>8</v>
      </c>
      <c r="P1984" s="1">
        <v>116</v>
      </c>
      <c r="Q1984" s="16">
        <v>177.6875</v>
      </c>
      <c r="R1984" s="21">
        <v>5.6931282343725034</v>
      </c>
      <c r="S1984" s="21">
        <v>25.901112204674927</v>
      </c>
      <c r="T1984" s="21">
        <v>20.207983970302422</v>
      </c>
      <c r="U1984" s="21">
        <v>0.397335784368536</v>
      </c>
      <c r="V1984" s="21">
        <v>2.0905688999002505</v>
      </c>
      <c r="W1984" s="21">
        <v>1.6932331155317146</v>
      </c>
      <c r="X1984" s="13" t="s">
        <v>22</v>
      </c>
      <c r="Y19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4" s="1">
        <v>39.096361999999999</v>
      </c>
      <c r="AA1984" s="1">
        <v>-84.277085999999997</v>
      </c>
      <c r="AB1984" s="1">
        <v>0</v>
      </c>
      <c r="AC1984" s="1">
        <v>0</v>
      </c>
    </row>
    <row r="1985" spans="1:29" x14ac:dyDescent="0.25">
      <c r="A1985" s="13">
        <v>296</v>
      </c>
      <c r="B1985" s="22" t="s">
        <v>3201</v>
      </c>
      <c r="C1985" s="17">
        <v>8</v>
      </c>
      <c r="D1985" s="1" t="s">
        <v>787</v>
      </c>
      <c r="E1985" s="1" t="s">
        <v>2141</v>
      </c>
      <c r="F1985" s="1" t="s">
        <v>5284</v>
      </c>
      <c r="G1985" s="1" t="s">
        <v>1636</v>
      </c>
      <c r="H1985" s="21">
        <v>10.532999999995809</v>
      </c>
      <c r="I1985" s="21">
        <v>0</v>
      </c>
      <c r="J1985" s="1" t="s">
        <v>258</v>
      </c>
      <c r="K1985" s="1" t="s">
        <v>259</v>
      </c>
      <c r="L1985" s="1">
        <v>0</v>
      </c>
      <c r="M1985" s="1">
        <v>0</v>
      </c>
      <c r="N1985" s="1">
        <v>4</v>
      </c>
      <c r="O1985" s="1">
        <v>5</v>
      </c>
      <c r="P1985" s="1">
        <v>26</v>
      </c>
      <c r="Q1985" s="16">
        <v>74.375</v>
      </c>
      <c r="R1985" s="21">
        <v>15.019780778986778</v>
      </c>
      <c r="S1985" s="21">
        <v>8.5371044590463026</v>
      </c>
      <c r="T1985" s="21">
        <v>-6.4826763199404756</v>
      </c>
      <c r="U1985" s="21">
        <v>1.0482631219916574</v>
      </c>
      <c r="V1985" s="21">
        <v>2.0898145631876059</v>
      </c>
      <c r="W1985" s="21">
        <v>1.0415514411959486</v>
      </c>
      <c r="X1985" s="13" t="s">
        <v>22</v>
      </c>
      <c r="Y19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5" s="1">
        <v>39.205365</v>
      </c>
      <c r="AA1985" s="1">
        <v>-84.582694000000004</v>
      </c>
      <c r="AB1985" s="1">
        <v>0</v>
      </c>
      <c r="AC1985" s="1">
        <v>0</v>
      </c>
    </row>
    <row r="1986" spans="1:29" x14ac:dyDescent="0.25">
      <c r="A1986" s="13">
        <v>297</v>
      </c>
      <c r="B1986" s="22" t="s">
        <v>3201</v>
      </c>
      <c r="C1986" s="17">
        <v>8</v>
      </c>
      <c r="D1986" s="1" t="s">
        <v>1329</v>
      </c>
      <c r="E1986" s="1" t="s">
        <v>2142</v>
      </c>
      <c r="F1986" s="1" t="s">
        <v>5432</v>
      </c>
      <c r="G1986" s="1" t="s">
        <v>1637</v>
      </c>
      <c r="H1986" s="21">
        <v>1.70269238992838E-3</v>
      </c>
      <c r="I1986" s="21">
        <v>0</v>
      </c>
      <c r="J1986" s="1" t="s">
        <v>258</v>
      </c>
      <c r="K1986" s="1" t="s">
        <v>262</v>
      </c>
      <c r="L1986" s="1">
        <v>0</v>
      </c>
      <c r="M1986" s="1">
        <v>0</v>
      </c>
      <c r="N1986" s="1">
        <v>7</v>
      </c>
      <c r="O1986" s="1">
        <v>5</v>
      </c>
      <c r="P1986" s="1">
        <v>30</v>
      </c>
      <c r="Q1986" s="16">
        <v>98.015625</v>
      </c>
      <c r="R1986" s="21">
        <v>7.7722743508563061</v>
      </c>
      <c r="S1986" s="21">
        <v>8.4600736600333946</v>
      </c>
      <c r="T1986" s="21">
        <v>0.68779930917708842</v>
      </c>
      <c r="U1986" s="21">
        <v>0.54244390753044858</v>
      </c>
      <c r="V1986" s="21">
        <v>2.0890445201623762</v>
      </c>
      <c r="W1986" s="21">
        <v>1.5466006126319276</v>
      </c>
      <c r="X1986" s="13" t="s">
        <v>22</v>
      </c>
      <c r="Y19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6" s="1">
        <v>39.036763000000001</v>
      </c>
      <c r="AA1986" s="1">
        <v>-84.229742000000002</v>
      </c>
      <c r="AB1986" s="1">
        <v>0</v>
      </c>
      <c r="AC1986" s="1">
        <v>0</v>
      </c>
    </row>
    <row r="1987" spans="1:29" x14ac:dyDescent="0.25">
      <c r="A1987" s="13">
        <v>298</v>
      </c>
      <c r="B1987" s="22" t="s">
        <v>3201</v>
      </c>
      <c r="C1987" s="17">
        <v>6</v>
      </c>
      <c r="D1987" s="1" t="s">
        <v>784</v>
      </c>
      <c r="E1987" s="1" t="s">
        <v>2143</v>
      </c>
      <c r="F1987" s="1" t="s">
        <v>5286</v>
      </c>
      <c r="G1987" s="1" t="s">
        <v>1638</v>
      </c>
      <c r="H1987" s="21">
        <v>4.1560000000026776</v>
      </c>
      <c r="I1987" s="21">
        <v>0</v>
      </c>
      <c r="J1987" s="1" t="s">
        <v>258</v>
      </c>
      <c r="K1987" s="1" t="s">
        <v>259</v>
      </c>
      <c r="L1987" s="1">
        <v>0</v>
      </c>
      <c r="M1987" s="1">
        <v>0</v>
      </c>
      <c r="N1987" s="1">
        <v>3</v>
      </c>
      <c r="O1987" s="1">
        <v>9</v>
      </c>
      <c r="P1987" s="1">
        <v>20</v>
      </c>
      <c r="Q1987" s="16">
        <v>79.578125</v>
      </c>
      <c r="R1987" s="21">
        <v>6.1307542821538901</v>
      </c>
      <c r="S1987" s="21">
        <v>6.4335588009387754</v>
      </c>
      <c r="T1987" s="21">
        <v>0.30280451878488535</v>
      </c>
      <c r="U1987" s="21">
        <v>0.42787865672217185</v>
      </c>
      <c r="V1987" s="21">
        <v>2.0858300584231291</v>
      </c>
      <c r="W1987" s="21">
        <v>1.6579514017009571</v>
      </c>
      <c r="X1987" s="13" t="s">
        <v>22</v>
      </c>
      <c r="Y19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7" s="1">
        <v>39.933802999999997</v>
      </c>
      <c r="AA1987" s="1">
        <v>-83.090022000000005</v>
      </c>
      <c r="AB1987" s="1">
        <v>0</v>
      </c>
      <c r="AC1987" s="1">
        <v>0</v>
      </c>
    </row>
    <row r="1988" spans="1:29" x14ac:dyDescent="0.25">
      <c r="A1988" s="13">
        <v>163</v>
      </c>
      <c r="B1988" s="22" t="s">
        <v>4967</v>
      </c>
      <c r="C1988" s="17">
        <v>8</v>
      </c>
      <c r="D1988" s="1" t="s">
        <v>792</v>
      </c>
      <c r="E1988" s="1" t="s">
        <v>3251</v>
      </c>
      <c r="F1988" s="1" t="s">
        <v>4104</v>
      </c>
      <c r="G1988" s="1" t="s">
        <v>3715</v>
      </c>
      <c r="H1988" s="1">
        <v>7.4</v>
      </c>
      <c r="I1988" s="1">
        <v>7.9</v>
      </c>
      <c r="J1988" s="1" t="s">
        <v>3190</v>
      </c>
      <c r="K1988" s="1" t="s">
        <v>4984</v>
      </c>
      <c r="L1988" s="1">
        <v>0</v>
      </c>
      <c r="M1988" s="1">
        <v>1</v>
      </c>
      <c r="N1988" s="1">
        <v>3</v>
      </c>
      <c r="O1988" s="1">
        <v>4</v>
      </c>
      <c r="P1988" s="1">
        <v>9</v>
      </c>
      <c r="Q1988" s="16">
        <v>92.067314680232556</v>
      </c>
      <c r="R1988" s="21">
        <v>0.35419445563225066</v>
      </c>
      <c r="S1988" s="21">
        <v>6.7151162994637428</v>
      </c>
      <c r="T1988" s="21">
        <v>6.3609218438314921</v>
      </c>
      <c r="U1988" s="21">
        <v>2.5477333671883744E-2</v>
      </c>
      <c r="V1988" s="21">
        <v>2.0846557044274743</v>
      </c>
      <c r="W1988" s="21">
        <v>2.0591783707555904</v>
      </c>
      <c r="X1988" s="13" t="s">
        <v>22</v>
      </c>
      <c r="Y19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8" s="1">
        <v>39.693077005699998</v>
      </c>
      <c r="AA1988" s="1">
        <v>-83.979022711900001</v>
      </c>
      <c r="AB1988" s="1">
        <v>39.687629536999999</v>
      </c>
      <c r="AC1988" s="1">
        <v>-83.972962300600003</v>
      </c>
    </row>
    <row r="1989" spans="1:29" x14ac:dyDescent="0.25">
      <c r="A1989" s="13">
        <v>164</v>
      </c>
      <c r="B1989" s="22" t="s">
        <v>4967</v>
      </c>
      <c r="C1989" s="17">
        <v>8</v>
      </c>
      <c r="D1989" s="1" t="s">
        <v>1329</v>
      </c>
      <c r="E1989" s="1" t="s">
        <v>3438</v>
      </c>
      <c r="F1989" s="1" t="s">
        <v>4661</v>
      </c>
      <c r="G1989" s="1" t="s">
        <v>3766</v>
      </c>
      <c r="H1989" s="1">
        <v>3.1</v>
      </c>
      <c r="I1989" s="1">
        <v>3.6</v>
      </c>
      <c r="J1989" s="1" t="s">
        <v>3190</v>
      </c>
      <c r="K1989" s="1" t="s">
        <v>4984</v>
      </c>
      <c r="L1989" s="1">
        <v>0</v>
      </c>
      <c r="M1989" s="1">
        <v>1</v>
      </c>
      <c r="N1989" s="1">
        <v>2</v>
      </c>
      <c r="O1989" s="1">
        <v>4</v>
      </c>
      <c r="P1989" s="1">
        <v>32</v>
      </c>
      <c r="Q1989" s="16">
        <v>108.52043968023256</v>
      </c>
      <c r="R1989" s="21">
        <v>0.52613309894674321</v>
      </c>
      <c r="S1989" s="21">
        <v>15.594226075326221</v>
      </c>
      <c r="T1989" s="21">
        <v>15.068092976379477</v>
      </c>
      <c r="U1989" s="21">
        <v>3.7946728887344176E-2</v>
      </c>
      <c r="V1989" s="21">
        <v>2.0782125998388397</v>
      </c>
      <c r="W1989" s="21">
        <v>2.0402658709514956</v>
      </c>
      <c r="X1989" s="13" t="s">
        <v>22</v>
      </c>
      <c r="Y19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89" s="1">
        <v>39.092886605700002</v>
      </c>
      <c r="AA1989" s="1">
        <v>-84.256367662700001</v>
      </c>
      <c r="AB1989" s="1">
        <v>39.090545069800001</v>
      </c>
      <c r="AC1989" s="1">
        <v>-84.247652296699997</v>
      </c>
    </row>
    <row r="1990" spans="1:29" x14ac:dyDescent="0.25">
      <c r="A1990" s="13">
        <v>299</v>
      </c>
      <c r="B1990" s="22" t="s">
        <v>3201</v>
      </c>
      <c r="C1990" s="17">
        <v>8</v>
      </c>
      <c r="D1990" s="1" t="s">
        <v>787</v>
      </c>
      <c r="E1990" s="1" t="s">
        <v>2144</v>
      </c>
      <c r="F1990" s="1" t="s">
        <v>5433</v>
      </c>
      <c r="G1990" s="1" t="s">
        <v>1639</v>
      </c>
      <c r="H1990" s="21">
        <v>1.0669999999954598</v>
      </c>
      <c r="I1990" s="21">
        <v>0</v>
      </c>
      <c r="J1990" s="1" t="s">
        <v>258</v>
      </c>
      <c r="K1990" s="1" t="s">
        <v>259</v>
      </c>
      <c r="L1990" s="1">
        <v>0</v>
      </c>
      <c r="M1990" s="1">
        <v>0</v>
      </c>
      <c r="N1990" s="1">
        <v>6</v>
      </c>
      <c r="O1990" s="1">
        <v>6</v>
      </c>
      <c r="P1990" s="1">
        <v>34</v>
      </c>
      <c r="Q1990" s="16">
        <v>99.90625</v>
      </c>
      <c r="R1990" s="21">
        <v>5.4963300396620598</v>
      </c>
      <c r="S1990" s="21">
        <v>9.3434874613338366</v>
      </c>
      <c r="T1990" s="21">
        <v>3.8471574216717768</v>
      </c>
      <c r="U1990" s="21">
        <v>0.38360081093416287</v>
      </c>
      <c r="V1990" s="21">
        <v>2.0673963018043708</v>
      </c>
      <c r="W1990" s="21">
        <v>1.683795490870208</v>
      </c>
      <c r="X1990" s="13" t="s">
        <v>22</v>
      </c>
      <c r="Y19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0" s="1">
        <v>39.182352000000002</v>
      </c>
      <c r="AA1990" s="1">
        <v>-84.666149000000004</v>
      </c>
      <c r="AB1990" s="1">
        <v>0</v>
      </c>
      <c r="AC1990" s="1">
        <v>0</v>
      </c>
    </row>
    <row r="1991" spans="1:29" x14ac:dyDescent="0.25">
      <c r="A1991" s="13">
        <v>300</v>
      </c>
      <c r="B1991" s="22" t="s">
        <v>3201</v>
      </c>
      <c r="C1991" s="17">
        <v>8</v>
      </c>
      <c r="D1991" s="1" t="s">
        <v>787</v>
      </c>
      <c r="E1991" s="1" t="s">
        <v>2145</v>
      </c>
      <c r="F1991" s="1" t="s">
        <v>5317</v>
      </c>
      <c r="G1991" s="1" t="s">
        <v>1640</v>
      </c>
      <c r="H1991" s="21">
        <v>8.2569999999977881</v>
      </c>
      <c r="I1991" s="21">
        <v>0</v>
      </c>
      <c r="J1991" s="1" t="s">
        <v>258</v>
      </c>
      <c r="K1991" s="1" t="s">
        <v>1327</v>
      </c>
      <c r="L1991" s="1">
        <v>0</v>
      </c>
      <c r="M1991" s="1">
        <v>0</v>
      </c>
      <c r="N1991" s="1">
        <v>6</v>
      </c>
      <c r="O1991" s="1">
        <v>10</v>
      </c>
      <c r="P1991" s="1">
        <v>37</v>
      </c>
      <c r="Q1991" s="16">
        <v>120.65625</v>
      </c>
      <c r="R1991" s="21">
        <v>3.1231409934258312</v>
      </c>
      <c r="S1991" s="21">
        <v>10.448266326843436</v>
      </c>
      <c r="T1991" s="21">
        <v>7.3251253334176045</v>
      </c>
      <c r="U1991" s="21">
        <v>0.20740907327097627</v>
      </c>
      <c r="V1991" s="21">
        <v>2.0654735133191906</v>
      </c>
      <c r="W1991" s="21">
        <v>1.8580644400482142</v>
      </c>
      <c r="X1991" s="13" t="s">
        <v>22</v>
      </c>
      <c r="Y19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1" s="1">
        <v>39.261809</v>
      </c>
      <c r="AA1991" s="1">
        <v>-84.545844000000002</v>
      </c>
      <c r="AB1991" s="1">
        <v>0</v>
      </c>
      <c r="AC1991" s="1">
        <v>0</v>
      </c>
    </row>
    <row r="1992" spans="1:29" x14ac:dyDescent="0.25">
      <c r="A1992" s="13">
        <v>301</v>
      </c>
      <c r="B1992" s="22" t="s">
        <v>3201</v>
      </c>
      <c r="C1992" s="17">
        <v>4</v>
      </c>
      <c r="D1992" s="1" t="s">
        <v>800</v>
      </c>
      <c r="E1992" s="1" t="s">
        <v>2146</v>
      </c>
      <c r="F1992" s="1" t="s">
        <v>5434</v>
      </c>
      <c r="G1992" s="1" t="s">
        <v>1641</v>
      </c>
      <c r="H1992" s="21">
        <v>3.7559999999939464</v>
      </c>
      <c r="I1992" s="21">
        <v>0</v>
      </c>
      <c r="J1992" s="1" t="s">
        <v>258</v>
      </c>
      <c r="K1992" s="1" t="s">
        <v>259</v>
      </c>
      <c r="L1992" s="1">
        <v>0</v>
      </c>
      <c r="M1992" s="1">
        <v>0</v>
      </c>
      <c r="N1992" s="1">
        <v>4</v>
      </c>
      <c r="O1992" s="1">
        <v>9</v>
      </c>
      <c r="P1992" s="1">
        <v>55</v>
      </c>
      <c r="Q1992" s="16">
        <v>121.125</v>
      </c>
      <c r="R1992" s="21">
        <v>3.9609027287874508</v>
      </c>
      <c r="S1992" s="21">
        <v>13.587678280976061</v>
      </c>
      <c r="T1992" s="21">
        <v>9.6267755521886098</v>
      </c>
      <c r="U1992" s="21">
        <v>0.2764400041172973</v>
      </c>
      <c r="V1992" s="21">
        <v>2.0650533023525548</v>
      </c>
      <c r="W1992" s="21">
        <v>1.7886132982352576</v>
      </c>
      <c r="X1992" s="13" t="s">
        <v>22</v>
      </c>
      <c r="Y19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2" s="1">
        <v>40.873860999999998</v>
      </c>
      <c r="AA1992" s="1">
        <v>-81.334175000000002</v>
      </c>
      <c r="AB1992" s="1">
        <v>0</v>
      </c>
      <c r="AC1992" s="1">
        <v>0</v>
      </c>
    </row>
    <row r="1993" spans="1:29" x14ac:dyDescent="0.25">
      <c r="A1993" s="13">
        <v>165</v>
      </c>
      <c r="B1993" s="22" t="s">
        <v>4967</v>
      </c>
      <c r="C1993" s="17">
        <v>4</v>
      </c>
      <c r="D1993" s="1" t="s">
        <v>795</v>
      </c>
      <c r="E1993" s="1" t="s">
        <v>4575</v>
      </c>
      <c r="F1993" s="1" t="s">
        <v>4086</v>
      </c>
      <c r="G1993" s="1" t="s">
        <v>3707</v>
      </c>
      <c r="H1993" s="1">
        <v>2.7</v>
      </c>
      <c r="I1993" s="1">
        <v>3.2</v>
      </c>
      <c r="J1993" s="1" t="s">
        <v>3190</v>
      </c>
      <c r="K1993" s="1" t="s">
        <v>4984</v>
      </c>
      <c r="L1993" s="1">
        <v>0</v>
      </c>
      <c r="M1993" s="1">
        <v>2</v>
      </c>
      <c r="N1993" s="1">
        <v>2</v>
      </c>
      <c r="O1993" s="1">
        <v>5</v>
      </c>
      <c r="P1993" s="1">
        <v>29</v>
      </c>
      <c r="Q1993" s="16">
        <v>155.63462936046511</v>
      </c>
      <c r="R1993" s="21">
        <v>0.30724238580288987</v>
      </c>
      <c r="S1993" s="21">
        <v>13.135206841063276</v>
      </c>
      <c r="T1993" s="21">
        <v>12.827964455260386</v>
      </c>
      <c r="U1993" s="21">
        <v>2.2303017154504976E-2</v>
      </c>
      <c r="V1993" s="21">
        <v>2.062982697701178</v>
      </c>
      <c r="W1993" s="21">
        <v>2.0406796805466731</v>
      </c>
      <c r="X1993" s="13" t="s">
        <v>22</v>
      </c>
      <c r="Y19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3" s="1">
        <v>41.135823010899998</v>
      </c>
      <c r="AA1993" s="1">
        <v>-81.635044532999999</v>
      </c>
      <c r="AB1993" s="1">
        <v>41.135295708400001</v>
      </c>
      <c r="AC1993" s="1">
        <v>-81.625779456499998</v>
      </c>
    </row>
    <row r="1994" spans="1:29" x14ac:dyDescent="0.25">
      <c r="A1994" s="13">
        <v>166</v>
      </c>
      <c r="B1994" s="22" t="s">
        <v>4967</v>
      </c>
      <c r="C1994" s="17">
        <v>8</v>
      </c>
      <c r="D1994" s="1" t="s">
        <v>787</v>
      </c>
      <c r="E1994" s="1" t="s">
        <v>4583</v>
      </c>
      <c r="F1994" s="1" t="s">
        <v>4584</v>
      </c>
      <c r="G1994" s="1" t="s">
        <v>3749</v>
      </c>
      <c r="H1994" s="1">
        <v>10.6</v>
      </c>
      <c r="I1994" s="1">
        <v>11.1</v>
      </c>
      <c r="J1994" s="1" t="s">
        <v>3190</v>
      </c>
      <c r="K1994" s="1" t="s">
        <v>32</v>
      </c>
      <c r="L1994" s="1">
        <v>1</v>
      </c>
      <c r="M1994" s="1">
        <v>2</v>
      </c>
      <c r="N1994" s="1">
        <v>2</v>
      </c>
      <c r="O1994" s="1">
        <v>1</v>
      </c>
      <c r="P1994" s="1">
        <v>16</v>
      </c>
      <c r="Q1994" s="16">
        <v>170.56131904069767</v>
      </c>
      <c r="R1994" s="21">
        <v>0.56168007474053605</v>
      </c>
      <c r="S1994" s="21">
        <v>10.477516404505979</v>
      </c>
      <c r="T1994" s="21">
        <v>9.9158363297654422</v>
      </c>
      <c r="U1994" s="21">
        <v>4.0660144488083853E-2</v>
      </c>
      <c r="V1994" s="21">
        <v>2.0605166693344916</v>
      </c>
      <c r="W1994" s="21">
        <v>2.019856524846408</v>
      </c>
      <c r="X1994" s="13" t="s">
        <v>22</v>
      </c>
      <c r="Y19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4" s="1">
        <v>0</v>
      </c>
      <c r="AA1994" s="1">
        <v>0</v>
      </c>
      <c r="AB1994" s="1">
        <v>0</v>
      </c>
      <c r="AC1994" s="1">
        <v>0</v>
      </c>
    </row>
    <row r="1995" spans="1:29" x14ac:dyDescent="0.25">
      <c r="A1995" s="13">
        <v>167</v>
      </c>
      <c r="B1995" s="22" t="s">
        <v>4967</v>
      </c>
      <c r="C1995" s="17">
        <v>4</v>
      </c>
      <c r="D1995" s="1" t="s">
        <v>800</v>
      </c>
      <c r="E1995" s="1" t="s">
        <v>4607</v>
      </c>
      <c r="F1995" s="1" t="s">
        <v>4608</v>
      </c>
      <c r="G1995" s="1" t="s">
        <v>4877</v>
      </c>
      <c r="H1995" s="1">
        <v>2.5</v>
      </c>
      <c r="I1995" s="1">
        <v>3</v>
      </c>
      <c r="J1995" s="1" t="s">
        <v>3190</v>
      </c>
      <c r="K1995" s="1" t="s">
        <v>4975</v>
      </c>
      <c r="L1995" s="1">
        <v>0</v>
      </c>
      <c r="M1995" s="1">
        <v>0</v>
      </c>
      <c r="N1995" s="1">
        <v>2</v>
      </c>
      <c r="O1995" s="1">
        <v>8</v>
      </c>
      <c r="P1995" s="1">
        <v>12</v>
      </c>
      <c r="Q1995" s="16">
        <v>60.59375</v>
      </c>
      <c r="R1995" s="21">
        <v>0.71495663764988338</v>
      </c>
      <c r="S1995" s="21">
        <v>8.4107442361744162</v>
      </c>
      <c r="T1995" s="21">
        <v>7.6957875985245332</v>
      </c>
      <c r="U1995" s="21">
        <v>5.4758036984938981E-2</v>
      </c>
      <c r="V1995" s="21">
        <v>2.0564904962168149</v>
      </c>
      <c r="W1995" s="21">
        <v>2.0017324592318757</v>
      </c>
      <c r="X1995" s="13" t="s">
        <v>22</v>
      </c>
      <c r="Y19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5" s="1">
        <v>40.848343922399998</v>
      </c>
      <c r="AA1995" s="1">
        <v>-81.442656454800002</v>
      </c>
      <c r="AB1995" s="1">
        <v>40.843431983400002</v>
      </c>
      <c r="AC1995" s="1">
        <v>-81.435653248999998</v>
      </c>
    </row>
    <row r="1996" spans="1:29" x14ac:dyDescent="0.25">
      <c r="A1996" s="13">
        <v>302</v>
      </c>
      <c r="B1996" s="22" t="s">
        <v>3201</v>
      </c>
      <c r="C1996" s="17">
        <v>2</v>
      </c>
      <c r="D1996" s="1" t="s">
        <v>786</v>
      </c>
      <c r="E1996" s="1" t="s">
        <v>2147</v>
      </c>
      <c r="F1996" s="1" t="s">
        <v>5435</v>
      </c>
      <c r="G1996" s="1" t="s">
        <v>1642</v>
      </c>
      <c r="H1996" s="21">
        <v>0.93200000000069849</v>
      </c>
      <c r="I1996" s="21">
        <v>0</v>
      </c>
      <c r="J1996" s="1" t="s">
        <v>258</v>
      </c>
      <c r="K1996" s="1" t="s">
        <v>259</v>
      </c>
      <c r="L1996" s="1">
        <v>0</v>
      </c>
      <c r="M1996" s="1">
        <v>3</v>
      </c>
      <c r="N1996" s="1">
        <v>4</v>
      </c>
      <c r="O1996" s="1">
        <v>5</v>
      </c>
      <c r="P1996" s="1">
        <v>18</v>
      </c>
      <c r="Q1996" s="16">
        <v>203.40506904069767</v>
      </c>
      <c r="R1996" s="21">
        <v>5.6357561995783412</v>
      </c>
      <c r="S1996" s="21">
        <v>6.0284975747789966</v>
      </c>
      <c r="T1996" s="21">
        <v>0.39274137520065544</v>
      </c>
      <c r="U1996" s="21">
        <v>0.39333166545406545</v>
      </c>
      <c r="V1996" s="21">
        <v>2.0554136689033218</v>
      </c>
      <c r="W1996" s="21">
        <v>1.6620820034492563</v>
      </c>
      <c r="X1996" s="13" t="s">
        <v>22</v>
      </c>
      <c r="Y19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6" s="1">
        <v>41.719084000000002</v>
      </c>
      <c r="AA1996" s="1">
        <v>-83.655980999999997</v>
      </c>
      <c r="AB1996" s="1">
        <v>0</v>
      </c>
      <c r="AC1996" s="1">
        <v>0</v>
      </c>
    </row>
    <row r="1997" spans="1:29" x14ac:dyDescent="0.25">
      <c r="A1997" s="13">
        <v>303</v>
      </c>
      <c r="B1997" s="22" t="s">
        <v>3201</v>
      </c>
      <c r="C1997" s="17">
        <v>8</v>
      </c>
      <c r="D1997" s="1" t="s">
        <v>787</v>
      </c>
      <c r="E1997" s="1" t="s">
        <v>2148</v>
      </c>
      <c r="F1997" s="1" t="s">
        <v>5436</v>
      </c>
      <c r="G1997" s="1" t="s">
        <v>1643</v>
      </c>
      <c r="H1997" s="21">
        <v>1.3279999999940628</v>
      </c>
      <c r="I1997" s="21">
        <v>0</v>
      </c>
      <c r="J1997" s="1" t="s">
        <v>258</v>
      </c>
      <c r="K1997" s="1" t="s">
        <v>1327</v>
      </c>
      <c r="L1997" s="1">
        <v>0</v>
      </c>
      <c r="M1997" s="1">
        <v>0</v>
      </c>
      <c r="N1997" s="1">
        <v>5</v>
      </c>
      <c r="O1997" s="1">
        <v>10</v>
      </c>
      <c r="P1997" s="1">
        <v>39</v>
      </c>
      <c r="Q1997" s="16">
        <v>116.109375</v>
      </c>
      <c r="R1997" s="21">
        <v>4.0164991390394595</v>
      </c>
      <c r="S1997" s="21">
        <v>10.165905948611593</v>
      </c>
      <c r="T1997" s="21">
        <v>6.1494068095721337</v>
      </c>
      <c r="U1997" s="21">
        <v>0.26925241927793314</v>
      </c>
      <c r="V1997" s="21">
        <v>2.0539436314872224</v>
      </c>
      <c r="W1997" s="21">
        <v>1.7846912122092893</v>
      </c>
      <c r="X1997" s="13" t="s">
        <v>22</v>
      </c>
      <c r="Y19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7" s="1">
        <v>39.246940000000002</v>
      </c>
      <c r="AA1997" s="1">
        <v>-84.574637999999993</v>
      </c>
      <c r="AB1997" s="1">
        <v>0</v>
      </c>
      <c r="AC1997" s="1">
        <v>0</v>
      </c>
    </row>
    <row r="1998" spans="1:29" x14ac:dyDescent="0.25">
      <c r="A1998" s="13">
        <v>304</v>
      </c>
      <c r="B1998" s="22" t="s">
        <v>3201</v>
      </c>
      <c r="C1998" s="17">
        <v>4</v>
      </c>
      <c r="D1998" s="1" t="s">
        <v>790</v>
      </c>
      <c r="E1998" s="1" t="s">
        <v>2149</v>
      </c>
      <c r="F1998" s="1" t="s">
        <v>5437</v>
      </c>
      <c r="G1998" s="1" t="s">
        <v>1644</v>
      </c>
      <c r="H1998" s="21">
        <v>1.1609999999927823</v>
      </c>
      <c r="I1998" s="21">
        <v>0</v>
      </c>
      <c r="J1998" s="1" t="s">
        <v>258</v>
      </c>
      <c r="K1998" s="1" t="s">
        <v>262</v>
      </c>
      <c r="L1998" s="1">
        <v>0</v>
      </c>
      <c r="M1998" s="1">
        <v>1</v>
      </c>
      <c r="N1998" s="1">
        <v>9</v>
      </c>
      <c r="O1998" s="1">
        <v>3</v>
      </c>
      <c r="P1998" s="1">
        <v>22</v>
      </c>
      <c r="Q1998" s="16">
        <v>139.91106468023256</v>
      </c>
      <c r="R1998" s="21">
        <v>4.6917132077507882</v>
      </c>
      <c r="S1998" s="21">
        <v>7.1774535372996828</v>
      </c>
      <c r="T1998" s="21">
        <v>2.4857403295488947</v>
      </c>
      <c r="U1998" s="21">
        <v>0.3274448546896907</v>
      </c>
      <c r="V1998" s="21">
        <v>2.0538861096288752</v>
      </c>
      <c r="W1998" s="21">
        <v>1.7264412549391845</v>
      </c>
      <c r="X1998" s="13" t="s">
        <v>22</v>
      </c>
      <c r="Y19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8" s="1">
        <v>41.253252000000003</v>
      </c>
      <c r="AA1998" s="1">
        <v>-80.793047000000001</v>
      </c>
      <c r="AB1998" s="1">
        <v>0</v>
      </c>
      <c r="AC1998" s="1">
        <v>0</v>
      </c>
    </row>
    <row r="1999" spans="1:29" x14ac:dyDescent="0.25">
      <c r="A1999" s="13">
        <v>168</v>
      </c>
      <c r="B1999" s="22" t="s">
        <v>4967</v>
      </c>
      <c r="C1999" s="17">
        <v>8</v>
      </c>
      <c r="D1999" s="1" t="s">
        <v>788</v>
      </c>
      <c r="E1999" s="1" t="s">
        <v>4662</v>
      </c>
      <c r="F1999" s="1" t="s">
        <v>4663</v>
      </c>
      <c r="G1999" s="1" t="s">
        <v>4890</v>
      </c>
      <c r="H1999" s="1">
        <v>10.1</v>
      </c>
      <c r="I1999" s="1">
        <v>10.6</v>
      </c>
      <c r="J1999" s="1" t="s">
        <v>3190</v>
      </c>
      <c r="K1999" s="1" t="s">
        <v>4991</v>
      </c>
      <c r="L1999" s="1">
        <v>0</v>
      </c>
      <c r="M1999" s="1">
        <v>1</v>
      </c>
      <c r="N1999" s="1">
        <v>3</v>
      </c>
      <c r="O1999" s="1">
        <v>12</v>
      </c>
      <c r="P1999" s="1">
        <v>78</v>
      </c>
      <c r="Q1999" s="16">
        <v>196.56731468023256</v>
      </c>
      <c r="R1999" s="21">
        <v>0.36479308137973904</v>
      </c>
      <c r="S1999" s="21">
        <v>32.125216542024837</v>
      </c>
      <c r="T1999" s="21">
        <v>31.7604234606451</v>
      </c>
      <c r="U1999" s="21">
        <v>2.8398341504495855E-2</v>
      </c>
      <c r="V1999" s="21">
        <v>2.0502626366779224</v>
      </c>
      <c r="W1999" s="21">
        <v>2.0218642951734265</v>
      </c>
      <c r="X1999" s="13" t="s">
        <v>22</v>
      </c>
      <c r="Y19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1999" s="1">
        <v>39.355441689999999</v>
      </c>
      <c r="AA1999" s="1">
        <v>-84.378165854599999</v>
      </c>
      <c r="AB1999" s="1">
        <v>39.353665505899997</v>
      </c>
      <c r="AC1999" s="1">
        <v>-84.3691438181</v>
      </c>
    </row>
    <row r="2000" spans="1:29" x14ac:dyDescent="0.25">
      <c r="A2000" s="13">
        <v>305</v>
      </c>
      <c r="B2000" s="22" t="s">
        <v>3201</v>
      </c>
      <c r="C2000" s="17">
        <v>3</v>
      </c>
      <c r="D2000" s="1" t="s">
        <v>805</v>
      </c>
      <c r="E2000" s="1" t="s">
        <v>2150</v>
      </c>
      <c r="F2000" s="1" t="s">
        <v>5438</v>
      </c>
      <c r="G2000" s="1" t="s">
        <v>1645</v>
      </c>
      <c r="H2000" s="21">
        <v>7.9729999999981374</v>
      </c>
      <c r="I2000" s="21">
        <v>0</v>
      </c>
      <c r="J2000" s="1" t="s">
        <v>258</v>
      </c>
      <c r="K2000" s="1" t="s">
        <v>259</v>
      </c>
      <c r="L2000" s="1">
        <v>0</v>
      </c>
      <c r="M2000" s="1">
        <v>1</v>
      </c>
      <c r="N2000" s="1">
        <v>6</v>
      </c>
      <c r="O2000" s="1">
        <v>4</v>
      </c>
      <c r="P2000" s="1">
        <v>29</v>
      </c>
      <c r="Q2000" s="16">
        <v>131.70793968023256</v>
      </c>
      <c r="R2000" s="21">
        <v>8.7082147463121515</v>
      </c>
      <c r="S2000" s="21">
        <v>8.1890819301111168</v>
      </c>
      <c r="T2000" s="21">
        <v>-0.51913281620103469</v>
      </c>
      <c r="U2000" s="21">
        <v>0.6077652204960321</v>
      </c>
      <c r="V2000" s="21">
        <v>2.0478184422401147</v>
      </c>
      <c r="W2000" s="21">
        <v>1.4400532217440825</v>
      </c>
      <c r="X2000" s="13" t="s">
        <v>22</v>
      </c>
      <c r="Y20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0" s="1">
        <v>41.136330999999998</v>
      </c>
      <c r="AA2000" s="1">
        <v>-81.811504999999997</v>
      </c>
      <c r="AB2000" s="1">
        <v>0</v>
      </c>
      <c r="AC2000" s="1">
        <v>0</v>
      </c>
    </row>
    <row r="2001" spans="1:29" x14ac:dyDescent="0.25">
      <c r="A2001" s="13">
        <v>169</v>
      </c>
      <c r="B2001" s="22" t="s">
        <v>4967</v>
      </c>
      <c r="C2001" s="17">
        <v>4</v>
      </c>
      <c r="D2001" s="1" t="s">
        <v>800</v>
      </c>
      <c r="E2001" s="1" t="s">
        <v>4653</v>
      </c>
      <c r="F2001" s="1" t="s">
        <v>4654</v>
      </c>
      <c r="G2001" s="1" t="s">
        <v>4889</v>
      </c>
      <c r="H2001" s="1">
        <v>7.9</v>
      </c>
      <c r="I2001" s="1">
        <v>8.4</v>
      </c>
      <c r="J2001" s="1" t="s">
        <v>3190</v>
      </c>
      <c r="K2001" s="1" t="s">
        <v>4975</v>
      </c>
      <c r="L2001" s="1">
        <v>0</v>
      </c>
      <c r="M2001" s="1">
        <v>1</v>
      </c>
      <c r="N2001" s="1">
        <v>5</v>
      </c>
      <c r="O2001" s="1">
        <v>4</v>
      </c>
      <c r="P2001" s="1">
        <v>11</v>
      </c>
      <c r="Q2001" s="16">
        <v>107.16106468023256</v>
      </c>
      <c r="R2001" s="21">
        <v>0.66843952709158017</v>
      </c>
      <c r="S2001" s="21">
        <v>8.4637765607868172</v>
      </c>
      <c r="T2001" s="21">
        <v>7.7953370336952368</v>
      </c>
      <c r="U2001" s="21">
        <v>5.1225223149789854E-2</v>
      </c>
      <c r="V2001" s="21">
        <v>2.0459456765021207</v>
      </c>
      <c r="W2001" s="21">
        <v>1.9947204533523308</v>
      </c>
      <c r="X2001" s="13" t="s">
        <v>22</v>
      </c>
      <c r="Y20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1" s="1">
        <v>40.877990447999998</v>
      </c>
      <c r="AA2001" s="1">
        <v>-81.448317582000001</v>
      </c>
      <c r="AB2001" s="1">
        <v>40.879524655799997</v>
      </c>
      <c r="AC2001" s="1">
        <v>-81.439011332099994</v>
      </c>
    </row>
    <row r="2002" spans="1:29" x14ac:dyDescent="0.25">
      <c r="A2002" s="13">
        <v>306</v>
      </c>
      <c r="B2002" s="22" t="s">
        <v>3201</v>
      </c>
      <c r="C2002" s="17">
        <v>6</v>
      </c>
      <c r="D2002" s="1" t="s">
        <v>799</v>
      </c>
      <c r="E2002" s="1" t="s">
        <v>2151</v>
      </c>
      <c r="F2002" s="1" t="s">
        <v>5280</v>
      </c>
      <c r="G2002" s="1" t="s">
        <v>1646</v>
      </c>
      <c r="H2002" s="21">
        <v>6.9539999999979045</v>
      </c>
      <c r="I2002" s="21">
        <v>0</v>
      </c>
      <c r="J2002" s="1" t="s">
        <v>258</v>
      </c>
      <c r="K2002" s="1" t="s">
        <v>259</v>
      </c>
      <c r="L2002" s="1">
        <v>0</v>
      </c>
      <c r="M2002" s="1">
        <v>0</v>
      </c>
      <c r="N2002" s="1">
        <v>3</v>
      </c>
      <c r="O2002" s="1">
        <v>7</v>
      </c>
      <c r="P2002" s="1">
        <v>9</v>
      </c>
      <c r="Q2002" s="16">
        <v>59.703125</v>
      </c>
      <c r="R2002" s="21">
        <v>13.529653449207004</v>
      </c>
      <c r="S2002" s="21">
        <v>4.1076629482157045</v>
      </c>
      <c r="T2002" s="21">
        <v>-9.4219905009912992</v>
      </c>
      <c r="U2002" s="21">
        <v>0.94426389924232157</v>
      </c>
      <c r="V2002" s="21">
        <v>2.0454275284196579</v>
      </c>
      <c r="W2002" s="21">
        <v>1.1011636291773363</v>
      </c>
      <c r="X2002" s="13" t="s">
        <v>22</v>
      </c>
      <c r="Y20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2" s="1">
        <v>40.153672999999998</v>
      </c>
      <c r="AA2002" s="1">
        <v>-83.001219000000006</v>
      </c>
      <c r="AB2002" s="1">
        <v>0</v>
      </c>
      <c r="AC2002" s="1">
        <v>0</v>
      </c>
    </row>
    <row r="2003" spans="1:29" x14ac:dyDescent="0.25">
      <c r="A2003" s="13">
        <v>170</v>
      </c>
      <c r="B2003" s="22" t="s">
        <v>4967</v>
      </c>
      <c r="C2003" s="17">
        <v>8</v>
      </c>
      <c r="D2003" s="1" t="s">
        <v>788</v>
      </c>
      <c r="E2003" s="1" t="s">
        <v>4664</v>
      </c>
      <c r="F2003" s="1" t="s">
        <v>3975</v>
      </c>
      <c r="G2003" s="1" t="s">
        <v>3729</v>
      </c>
      <c r="H2003" s="1">
        <v>14.5</v>
      </c>
      <c r="I2003" s="1">
        <v>15</v>
      </c>
      <c r="J2003" s="1" t="s">
        <v>3190</v>
      </c>
      <c r="K2003" s="1" t="s">
        <v>4984</v>
      </c>
      <c r="L2003" s="1">
        <v>1</v>
      </c>
      <c r="M2003" s="1">
        <v>1</v>
      </c>
      <c r="N2003" s="1">
        <v>4</v>
      </c>
      <c r="O2003" s="1">
        <v>3</v>
      </c>
      <c r="P2003" s="1">
        <v>17</v>
      </c>
      <c r="Q2003" s="16">
        <v>147.85337936046511</v>
      </c>
      <c r="R2003" s="21">
        <v>0.24604177797532328</v>
      </c>
      <c r="S2003" s="21">
        <v>10.039845297391855</v>
      </c>
      <c r="T2003" s="21">
        <v>9.7938035194165316</v>
      </c>
      <c r="U2003" s="21">
        <v>1.8348077081159136E-2</v>
      </c>
      <c r="V2003" s="21">
        <v>2.0448576564760272</v>
      </c>
      <c r="W2003" s="21">
        <v>2.026509579394868</v>
      </c>
      <c r="X2003" s="13" t="s">
        <v>22</v>
      </c>
      <c r="Y20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3" s="1">
        <v>39.432776009800001</v>
      </c>
      <c r="AA2003" s="1">
        <v>-84.440884345699999</v>
      </c>
      <c r="AB2003" s="1">
        <v>39.436591929800002</v>
      </c>
      <c r="AC2003" s="1">
        <v>-84.433161931699999</v>
      </c>
    </row>
    <row r="2004" spans="1:29" x14ac:dyDescent="0.25">
      <c r="A2004" s="13">
        <v>171</v>
      </c>
      <c r="B2004" s="22" t="s">
        <v>4967</v>
      </c>
      <c r="C2004" s="17">
        <v>6</v>
      </c>
      <c r="D2004" s="1" t="s">
        <v>784</v>
      </c>
      <c r="E2004" s="1" t="s">
        <v>4590</v>
      </c>
      <c r="F2004" s="1" t="s">
        <v>4297</v>
      </c>
      <c r="G2004" s="1" t="s">
        <v>3709</v>
      </c>
      <c r="H2004" s="1">
        <v>16.399999999999999</v>
      </c>
      <c r="I2004" s="1">
        <v>16.899999999999999</v>
      </c>
      <c r="J2004" s="1" t="s">
        <v>3190</v>
      </c>
      <c r="K2004" s="1" t="s">
        <v>4984</v>
      </c>
      <c r="L2004" s="1">
        <v>0</v>
      </c>
      <c r="M2004" s="1">
        <v>1</v>
      </c>
      <c r="N2004" s="1">
        <v>2</v>
      </c>
      <c r="O2004" s="1">
        <v>8</v>
      </c>
      <c r="P2004" s="1">
        <v>15</v>
      </c>
      <c r="Q2004" s="16">
        <v>109.27043968023256</v>
      </c>
      <c r="R2004" s="21">
        <v>0.42683652465237509</v>
      </c>
      <c r="S2004" s="21">
        <v>6.2712137949871938</v>
      </c>
      <c r="T2004" s="21">
        <v>5.8443772703348191</v>
      </c>
      <c r="U2004" s="21">
        <v>3.0597910278540485E-2</v>
      </c>
      <c r="V2004" s="21">
        <v>2.0447647766797186</v>
      </c>
      <c r="W2004" s="21">
        <v>2.0141668664011783</v>
      </c>
      <c r="X2004" s="13" t="s">
        <v>22</v>
      </c>
      <c r="Y20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4" s="1">
        <v>40.081566286700003</v>
      </c>
      <c r="AA2004" s="1">
        <v>-82.895017910500002</v>
      </c>
      <c r="AB2004" s="1">
        <v>40.080559842600003</v>
      </c>
      <c r="AC2004" s="1">
        <v>-82.885845041600007</v>
      </c>
    </row>
    <row r="2005" spans="1:29" x14ac:dyDescent="0.25">
      <c r="A2005" s="13">
        <v>307</v>
      </c>
      <c r="B2005" s="22" t="s">
        <v>3201</v>
      </c>
      <c r="C2005" s="17">
        <v>4</v>
      </c>
      <c r="D2005" s="1" t="s">
        <v>801</v>
      </c>
      <c r="E2005" s="1" t="s">
        <v>2152</v>
      </c>
      <c r="F2005" s="1" t="s">
        <v>5298</v>
      </c>
      <c r="G2005" s="1" t="s">
        <v>1647</v>
      </c>
      <c r="H2005" s="21">
        <v>3.0529999999998836</v>
      </c>
      <c r="I2005" s="21">
        <v>0</v>
      </c>
      <c r="J2005" s="1" t="s">
        <v>258</v>
      </c>
      <c r="K2005" s="1" t="s">
        <v>262</v>
      </c>
      <c r="L2005" s="1">
        <v>0</v>
      </c>
      <c r="M2005" s="1">
        <v>1</v>
      </c>
      <c r="N2005" s="1">
        <v>6</v>
      </c>
      <c r="O2005" s="1">
        <v>6</v>
      </c>
      <c r="P2005" s="1">
        <v>27</v>
      </c>
      <c r="Q2005" s="16">
        <v>138.58293968023256</v>
      </c>
      <c r="R2005" s="21">
        <v>4.9584929384784786</v>
      </c>
      <c r="S2005" s="21">
        <v>7.9956269637002171</v>
      </c>
      <c r="T2005" s="21">
        <v>3.0371340252217385</v>
      </c>
      <c r="U2005" s="21">
        <v>0.34606399151543921</v>
      </c>
      <c r="V2005" s="21">
        <v>2.0441532092432904</v>
      </c>
      <c r="W2005" s="21">
        <v>1.6980892177278513</v>
      </c>
      <c r="X2005" s="13" t="s">
        <v>22</v>
      </c>
      <c r="Y20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5" s="1">
        <v>41.030211999999999</v>
      </c>
      <c r="AA2005" s="1">
        <v>-80.634557000000001</v>
      </c>
      <c r="AB2005" s="1">
        <v>0</v>
      </c>
      <c r="AC2005" s="1">
        <v>0</v>
      </c>
    </row>
    <row r="2006" spans="1:29" x14ac:dyDescent="0.25">
      <c r="A2006" s="13">
        <v>8</v>
      </c>
      <c r="B2006" s="22" t="s">
        <v>3200</v>
      </c>
      <c r="C2006" s="17">
        <v>3</v>
      </c>
      <c r="D2006" s="1" t="s">
        <v>791</v>
      </c>
      <c r="E2006" s="1" t="s">
        <v>2950</v>
      </c>
      <c r="F2006" s="1" t="s">
        <v>4996</v>
      </c>
      <c r="G2006" s="1" t="s">
        <v>2397</v>
      </c>
      <c r="H2006" s="21">
        <v>7.9030000000057044</v>
      </c>
      <c r="I2006" s="21">
        <v>0</v>
      </c>
      <c r="J2006" s="1" t="s">
        <v>258</v>
      </c>
      <c r="K2006" s="1" t="s">
        <v>2804</v>
      </c>
      <c r="L2006" s="1">
        <v>0</v>
      </c>
      <c r="M2006" s="1">
        <v>1</v>
      </c>
      <c r="N2006" s="1">
        <v>5</v>
      </c>
      <c r="O2006" s="1">
        <v>8</v>
      </c>
      <c r="P2006" s="1">
        <v>16</v>
      </c>
      <c r="Q2006" s="16">
        <v>129.91106468023256</v>
      </c>
      <c r="R2006" s="21">
        <v>4.0327100835892589</v>
      </c>
      <c r="S2006" s="21">
        <v>6.0446455181043923</v>
      </c>
      <c r="T2006" s="21">
        <v>2.0119354345151335</v>
      </c>
      <c r="U2006" s="21">
        <v>0.28103996597720504</v>
      </c>
      <c r="V2006" s="21">
        <v>2.0384111811506687</v>
      </c>
      <c r="W2006" s="21">
        <v>1.7573712151734635</v>
      </c>
      <c r="X2006" s="13" t="s">
        <v>22</v>
      </c>
      <c r="Y20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6" s="1">
        <v>41.314297000000003</v>
      </c>
      <c r="AA2006" s="1">
        <v>-82.020746000000003</v>
      </c>
      <c r="AB2006" s="1">
        <v>0</v>
      </c>
      <c r="AC2006" s="1">
        <v>0</v>
      </c>
    </row>
    <row r="2007" spans="1:29" x14ac:dyDescent="0.25">
      <c r="A2007" s="13">
        <v>9</v>
      </c>
      <c r="B2007" s="22" t="s">
        <v>3200</v>
      </c>
      <c r="C2007" s="17">
        <v>12</v>
      </c>
      <c r="D2007" s="1" t="s">
        <v>1332</v>
      </c>
      <c r="E2007" s="1" t="s">
        <v>2911</v>
      </c>
      <c r="F2007" s="1" t="s">
        <v>4997</v>
      </c>
      <c r="G2007" s="1" t="s">
        <v>2398</v>
      </c>
      <c r="H2007" s="21">
        <v>2.0890000000072177</v>
      </c>
      <c r="I2007" s="21">
        <v>0</v>
      </c>
      <c r="J2007" s="1" t="s">
        <v>258</v>
      </c>
      <c r="K2007" s="1" t="s">
        <v>2804</v>
      </c>
      <c r="L2007" s="1">
        <v>0</v>
      </c>
      <c r="M2007" s="1">
        <v>2</v>
      </c>
      <c r="N2007" s="1">
        <v>6</v>
      </c>
      <c r="O2007" s="1">
        <v>5</v>
      </c>
      <c r="P2007" s="1">
        <v>25</v>
      </c>
      <c r="Q2007" s="16">
        <v>177.82212936046511</v>
      </c>
      <c r="R2007" s="21">
        <v>4.4127625962340327</v>
      </c>
      <c r="S2007" s="21">
        <v>8.128816459111933</v>
      </c>
      <c r="T2007" s="21">
        <v>3.7160538628779003</v>
      </c>
      <c r="U2007" s="21">
        <v>0.30752586330413956</v>
      </c>
      <c r="V2007" s="21">
        <v>2.0381094645737994</v>
      </c>
      <c r="W2007" s="21">
        <v>1.7305836012696598</v>
      </c>
      <c r="X2007" s="13" t="s">
        <v>22</v>
      </c>
      <c r="Y20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7" s="1">
        <v>41.370491999999999</v>
      </c>
      <c r="AA2007" s="1">
        <v>-81.064152000000007</v>
      </c>
      <c r="AB2007" s="1">
        <v>0</v>
      </c>
      <c r="AC2007" s="1">
        <v>0</v>
      </c>
    </row>
    <row r="2008" spans="1:29" x14ac:dyDescent="0.25">
      <c r="A2008" s="13">
        <v>308</v>
      </c>
      <c r="B2008" s="22" t="s">
        <v>3201</v>
      </c>
      <c r="C2008" s="17">
        <v>9</v>
      </c>
      <c r="D2008" s="1" t="s">
        <v>796</v>
      </c>
      <c r="E2008" s="1" t="s">
        <v>2153</v>
      </c>
      <c r="F2008" s="1" t="s">
        <v>3440</v>
      </c>
      <c r="G2008" s="1" t="s">
        <v>1648</v>
      </c>
      <c r="H2008" s="21">
        <v>19.418000000005122</v>
      </c>
      <c r="I2008" s="21">
        <v>0</v>
      </c>
      <c r="J2008" s="1" t="s">
        <v>258</v>
      </c>
      <c r="K2008" s="1" t="s">
        <v>259</v>
      </c>
      <c r="L2008" s="1">
        <v>0</v>
      </c>
      <c r="M2008" s="1">
        <v>0</v>
      </c>
      <c r="N2008" s="1">
        <v>8</v>
      </c>
      <c r="O2008" s="1">
        <v>3</v>
      </c>
      <c r="P2008" s="1">
        <v>14</v>
      </c>
      <c r="Q2008" s="16">
        <v>79.6875</v>
      </c>
      <c r="R2008" s="21">
        <v>8.0525998791115612</v>
      </c>
      <c r="S2008" s="21">
        <v>5.1568548706102169</v>
      </c>
      <c r="T2008" s="21">
        <v>-2.8957450085013443</v>
      </c>
      <c r="U2008" s="21">
        <v>0.56200843498573139</v>
      </c>
      <c r="V2008" s="21">
        <v>2.037418692253341</v>
      </c>
      <c r="W2008" s="21">
        <v>1.4754102572676095</v>
      </c>
      <c r="X2008" s="13" t="s">
        <v>22</v>
      </c>
      <c r="Y20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8" s="1">
        <v>39.349966999999999</v>
      </c>
      <c r="AA2008" s="1">
        <v>-83.050678000000005</v>
      </c>
      <c r="AB2008" s="1">
        <v>0</v>
      </c>
      <c r="AC2008" s="1">
        <v>0</v>
      </c>
    </row>
    <row r="2009" spans="1:29" x14ac:dyDescent="0.25">
      <c r="A2009" s="13">
        <v>309</v>
      </c>
      <c r="B2009" s="22" t="s">
        <v>3201</v>
      </c>
      <c r="C2009" s="17">
        <v>8</v>
      </c>
      <c r="D2009" s="1" t="s">
        <v>788</v>
      </c>
      <c r="E2009" s="1" t="s">
        <v>2154</v>
      </c>
      <c r="F2009" s="1" t="s">
        <v>5364</v>
      </c>
      <c r="G2009" s="1" t="s">
        <v>1649</v>
      </c>
      <c r="H2009" s="21">
        <v>0.39500000000407454</v>
      </c>
      <c r="I2009" s="21">
        <v>0</v>
      </c>
      <c r="J2009" s="1" t="s">
        <v>258</v>
      </c>
      <c r="K2009" s="1" t="s">
        <v>259</v>
      </c>
      <c r="L2009" s="1">
        <v>1</v>
      </c>
      <c r="M2009" s="1">
        <v>1</v>
      </c>
      <c r="N2009" s="1">
        <v>8</v>
      </c>
      <c r="O2009" s="1">
        <v>1</v>
      </c>
      <c r="P2009" s="1">
        <v>31</v>
      </c>
      <c r="Q2009" s="16">
        <v>179.16587936046511</v>
      </c>
      <c r="R2009" s="21">
        <v>7.1494931821835825</v>
      </c>
      <c r="S2009" s="21">
        <v>8.8049241448027757</v>
      </c>
      <c r="T2009" s="21">
        <v>1.6554309626191932</v>
      </c>
      <c r="U2009" s="21">
        <v>0.49897865715183942</v>
      </c>
      <c r="V2009" s="21">
        <v>2.0363426631223773</v>
      </c>
      <c r="W2009" s="21">
        <v>1.537364005970538</v>
      </c>
      <c r="X2009" s="13" t="s">
        <v>22</v>
      </c>
      <c r="Y20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09" s="1">
        <v>39.349027</v>
      </c>
      <c r="AA2009" s="1">
        <v>-84.395360999999994</v>
      </c>
      <c r="AB2009" s="1">
        <v>0</v>
      </c>
      <c r="AC2009" s="1">
        <v>0</v>
      </c>
    </row>
    <row r="2010" spans="1:29" x14ac:dyDescent="0.25">
      <c r="A2010" s="13">
        <v>172</v>
      </c>
      <c r="B2010" s="22" t="s">
        <v>4967</v>
      </c>
      <c r="C2010" s="17">
        <v>6</v>
      </c>
      <c r="D2010" s="1" t="s">
        <v>784</v>
      </c>
      <c r="E2010" s="1" t="s">
        <v>4617</v>
      </c>
      <c r="F2010" s="1" t="s">
        <v>3926</v>
      </c>
      <c r="G2010" s="1" t="s">
        <v>3701</v>
      </c>
      <c r="H2010" s="1">
        <v>10.4</v>
      </c>
      <c r="I2010" s="1">
        <v>10.9</v>
      </c>
      <c r="J2010" s="1" t="s">
        <v>3190</v>
      </c>
      <c r="K2010" s="1" t="s">
        <v>4975</v>
      </c>
      <c r="L2010" s="1">
        <v>0</v>
      </c>
      <c r="M2010" s="1">
        <v>3</v>
      </c>
      <c r="N2010" s="1">
        <v>7</v>
      </c>
      <c r="O2010" s="1">
        <v>3</v>
      </c>
      <c r="P2010" s="1">
        <v>11</v>
      </c>
      <c r="Q2010" s="16">
        <v>207.17069404069767</v>
      </c>
      <c r="R2010" s="21">
        <v>0.41049949075154379</v>
      </c>
      <c r="S2010" s="21">
        <v>9.7822427878401772</v>
      </c>
      <c r="T2010" s="21">
        <v>9.3717432970886332</v>
      </c>
      <c r="U2010" s="21">
        <v>3.1601839940508435E-2</v>
      </c>
      <c r="V2010" s="21">
        <v>2.0349706550433528</v>
      </c>
      <c r="W2010" s="21">
        <v>2.0033688151028444</v>
      </c>
      <c r="X2010" s="13" t="s">
        <v>22</v>
      </c>
      <c r="Y20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0" s="1">
        <v>40.009560385199997</v>
      </c>
      <c r="AA2010" s="1">
        <v>-83.086974361700001</v>
      </c>
      <c r="AB2010" s="1">
        <v>40.004459169999997</v>
      </c>
      <c r="AC2010" s="1">
        <v>-83.080486138500007</v>
      </c>
    </row>
    <row r="2011" spans="1:29" x14ac:dyDescent="0.25">
      <c r="A2011" s="13">
        <v>310</v>
      </c>
      <c r="B2011" s="22" t="s">
        <v>3201</v>
      </c>
      <c r="C2011" s="17">
        <v>3</v>
      </c>
      <c r="D2011" s="1" t="s">
        <v>791</v>
      </c>
      <c r="E2011" s="1" t="s">
        <v>2155</v>
      </c>
      <c r="F2011" s="1" t="s">
        <v>5439</v>
      </c>
      <c r="G2011" s="1" t="s">
        <v>1650</v>
      </c>
      <c r="H2011" s="21">
        <v>2.1399999999994179</v>
      </c>
      <c r="I2011" s="21">
        <v>0</v>
      </c>
      <c r="J2011" s="1" t="s">
        <v>258</v>
      </c>
      <c r="K2011" s="1" t="s">
        <v>259</v>
      </c>
      <c r="L2011" s="1">
        <v>0</v>
      </c>
      <c r="M2011" s="1">
        <v>1</v>
      </c>
      <c r="N2011" s="1">
        <v>5</v>
      </c>
      <c r="O2011" s="1">
        <v>6</v>
      </c>
      <c r="P2011" s="1">
        <v>24</v>
      </c>
      <c r="Q2011" s="16">
        <v>129.03606468023256</v>
      </c>
      <c r="R2011" s="21">
        <v>4.7844190052003954</v>
      </c>
      <c r="S2011" s="21">
        <v>7.3940537846500574</v>
      </c>
      <c r="T2011" s="21">
        <v>2.6096347794496619</v>
      </c>
      <c r="U2011" s="21">
        <v>0.33391499364119992</v>
      </c>
      <c r="V2011" s="21">
        <v>2.0306705269001584</v>
      </c>
      <c r="W2011" s="21">
        <v>1.6967555332589583</v>
      </c>
      <c r="X2011" s="13" t="s">
        <v>22</v>
      </c>
      <c r="Y20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1" s="1">
        <v>41.346488000000001</v>
      </c>
      <c r="AA2011" s="1">
        <v>-82.097232000000005</v>
      </c>
      <c r="AB2011" s="1">
        <v>0</v>
      </c>
      <c r="AC2011" s="1">
        <v>0</v>
      </c>
    </row>
    <row r="2012" spans="1:29" x14ac:dyDescent="0.25">
      <c r="A2012" s="13">
        <v>173</v>
      </c>
      <c r="B2012" s="22" t="s">
        <v>4967</v>
      </c>
      <c r="C2012" s="17">
        <v>4</v>
      </c>
      <c r="D2012" s="1" t="s">
        <v>800</v>
      </c>
      <c r="E2012" s="1" t="s">
        <v>4665</v>
      </c>
      <c r="F2012" s="1" t="s">
        <v>4624</v>
      </c>
      <c r="G2012" s="1" t="s">
        <v>4881</v>
      </c>
      <c r="H2012" s="1">
        <v>5</v>
      </c>
      <c r="I2012" s="1">
        <v>5.5</v>
      </c>
      <c r="J2012" s="1" t="s">
        <v>3190</v>
      </c>
      <c r="K2012" s="1" t="s">
        <v>4984</v>
      </c>
      <c r="L2012" s="1">
        <v>0</v>
      </c>
      <c r="M2012" s="1">
        <v>1</v>
      </c>
      <c r="N2012" s="1">
        <v>2</v>
      </c>
      <c r="O2012" s="1">
        <v>7</v>
      </c>
      <c r="P2012" s="1">
        <v>35</v>
      </c>
      <c r="Q2012" s="16">
        <v>124.83293968023256</v>
      </c>
      <c r="R2012" s="21">
        <v>0.25927781413622997</v>
      </c>
      <c r="S2012" s="21">
        <v>16.026296849505062</v>
      </c>
      <c r="T2012" s="21">
        <v>15.767019035368833</v>
      </c>
      <c r="U2012" s="21">
        <v>1.9620806960426493E-2</v>
      </c>
      <c r="V2012" s="21">
        <v>2.0288483992456228</v>
      </c>
      <c r="W2012" s="21">
        <v>2.0092275922851961</v>
      </c>
      <c r="X2012" s="13" t="s">
        <v>22</v>
      </c>
      <c r="Y20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2" s="1">
        <v>40.859017100800003</v>
      </c>
      <c r="AA2012" s="1">
        <v>-81.430370273899996</v>
      </c>
      <c r="AB2012" s="1">
        <v>40.859577628899999</v>
      </c>
      <c r="AC2012" s="1">
        <v>-81.420892770099996</v>
      </c>
    </row>
    <row r="2013" spans="1:29" x14ac:dyDescent="0.25">
      <c r="A2013" s="13">
        <v>311</v>
      </c>
      <c r="B2013" s="22" t="s">
        <v>3201</v>
      </c>
      <c r="C2013" s="17">
        <v>4</v>
      </c>
      <c r="D2013" s="1" t="s">
        <v>795</v>
      </c>
      <c r="E2013" s="1" t="s">
        <v>2156</v>
      </c>
      <c r="F2013" s="1" t="s">
        <v>5440</v>
      </c>
      <c r="G2013" s="1" t="s">
        <v>1651</v>
      </c>
      <c r="H2013" s="21">
        <v>1.4239013720966831</v>
      </c>
      <c r="I2013" s="21">
        <v>0</v>
      </c>
      <c r="J2013" s="1" t="s">
        <v>258</v>
      </c>
      <c r="K2013" s="1" t="s">
        <v>262</v>
      </c>
      <c r="L2013" s="1">
        <v>1</v>
      </c>
      <c r="M2013" s="1">
        <v>1</v>
      </c>
      <c r="N2013" s="1">
        <v>6</v>
      </c>
      <c r="O2013" s="1">
        <v>5</v>
      </c>
      <c r="P2013" s="1">
        <v>25</v>
      </c>
      <c r="Q2013" s="16">
        <v>177.82212936046511</v>
      </c>
      <c r="R2013" s="21">
        <v>5.7474960277734546</v>
      </c>
      <c r="S2013" s="21">
        <v>7.1863667514444076</v>
      </c>
      <c r="T2013" s="21">
        <v>1.438870723670953</v>
      </c>
      <c r="U2013" s="21">
        <v>0.40113023075126963</v>
      </c>
      <c r="V2013" s="21">
        <v>2.0233978054883854</v>
      </c>
      <c r="W2013" s="21">
        <v>1.6222675747371158</v>
      </c>
      <c r="X2013" s="13" t="s">
        <v>22</v>
      </c>
      <c r="Y20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3" s="1">
        <v>41.135956</v>
      </c>
      <c r="AA2013" s="1">
        <v>-81.659717000000001</v>
      </c>
      <c r="AB2013" s="1">
        <v>0</v>
      </c>
      <c r="AC2013" s="1">
        <v>0</v>
      </c>
    </row>
    <row r="2014" spans="1:29" x14ac:dyDescent="0.25">
      <c r="A2014" s="13">
        <v>312</v>
      </c>
      <c r="B2014" s="22" t="s">
        <v>3201</v>
      </c>
      <c r="C2014" s="17">
        <v>2</v>
      </c>
      <c r="D2014" s="1" t="s">
        <v>786</v>
      </c>
      <c r="E2014" s="1" t="s">
        <v>2157</v>
      </c>
      <c r="F2014" s="1" t="s">
        <v>5441</v>
      </c>
      <c r="G2014" s="1" t="s">
        <v>1652</v>
      </c>
      <c r="H2014" s="21">
        <v>9.1300000000046566</v>
      </c>
      <c r="I2014" s="21">
        <v>0</v>
      </c>
      <c r="J2014" s="1" t="s">
        <v>258</v>
      </c>
      <c r="K2014" s="1" t="s">
        <v>259</v>
      </c>
      <c r="L2014" s="1">
        <v>0</v>
      </c>
      <c r="M2014" s="1">
        <v>0</v>
      </c>
      <c r="N2014" s="1">
        <v>6</v>
      </c>
      <c r="O2014" s="1">
        <v>6</v>
      </c>
      <c r="P2014" s="1">
        <v>33</v>
      </c>
      <c r="Q2014" s="16">
        <v>98.90625</v>
      </c>
      <c r="R2014" s="21">
        <v>5.3086893127900217</v>
      </c>
      <c r="S2014" s="21">
        <v>8.9695166129842505</v>
      </c>
      <c r="T2014" s="21">
        <v>3.6608273001942289</v>
      </c>
      <c r="U2014" s="21">
        <v>0.37050495706931469</v>
      </c>
      <c r="V2014" s="21">
        <v>2.0228812578098965</v>
      </c>
      <c r="W2014" s="21">
        <v>1.6523763007405818</v>
      </c>
      <c r="X2014" s="13" t="s">
        <v>22</v>
      </c>
      <c r="Y20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4" s="1">
        <v>41.660395000000001</v>
      </c>
      <c r="AA2014" s="1">
        <v>-83.702140999999997</v>
      </c>
      <c r="AB2014" s="1">
        <v>0</v>
      </c>
      <c r="AC2014" s="1">
        <v>0</v>
      </c>
    </row>
    <row r="2015" spans="1:29" x14ac:dyDescent="0.25">
      <c r="A2015" s="13">
        <v>174</v>
      </c>
      <c r="B2015" s="22" t="s">
        <v>4967</v>
      </c>
      <c r="C2015" s="17">
        <v>3</v>
      </c>
      <c r="D2015" s="1" t="s">
        <v>791</v>
      </c>
      <c r="E2015" s="1" t="s">
        <v>4638</v>
      </c>
      <c r="F2015" s="1" t="s">
        <v>4666</v>
      </c>
      <c r="G2015" s="1" t="s">
        <v>3712</v>
      </c>
      <c r="H2015" s="1">
        <v>3.8</v>
      </c>
      <c r="I2015" s="1">
        <v>4.3</v>
      </c>
      <c r="J2015" s="1" t="s">
        <v>3190</v>
      </c>
      <c r="K2015" s="1" t="s">
        <v>4984</v>
      </c>
      <c r="L2015" s="1">
        <v>0</v>
      </c>
      <c r="M2015" s="1">
        <v>1</v>
      </c>
      <c r="N2015" s="1">
        <v>5</v>
      </c>
      <c r="O2015" s="1">
        <v>1</v>
      </c>
      <c r="P2015" s="1">
        <v>10</v>
      </c>
      <c r="Q2015" s="16">
        <v>92.848564680232556</v>
      </c>
      <c r="R2015" s="21">
        <v>0.45599313144517162</v>
      </c>
      <c r="S2015" s="21">
        <v>6.9399994059580035</v>
      </c>
      <c r="T2015" s="21">
        <v>6.484006274512832</v>
      </c>
      <c r="U2015" s="21">
        <v>3.2717203641768479E-2</v>
      </c>
      <c r="V2015" s="21">
        <v>2.0225852512057068</v>
      </c>
      <c r="W2015" s="21">
        <v>1.9898680475639383</v>
      </c>
      <c r="X2015" s="13" t="s">
        <v>22</v>
      </c>
      <c r="Y20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5" s="1">
        <v>41.403619642199999</v>
      </c>
      <c r="AA2015" s="1">
        <v>-82.274059319100004</v>
      </c>
      <c r="AB2015" s="1">
        <v>41.401872785400002</v>
      </c>
      <c r="AC2015" s="1">
        <v>-82.264786526999998</v>
      </c>
    </row>
    <row r="2016" spans="1:29" x14ac:dyDescent="0.25">
      <c r="A2016" s="13">
        <v>313</v>
      </c>
      <c r="B2016" s="22" t="s">
        <v>3201</v>
      </c>
      <c r="C2016" s="17">
        <v>6</v>
      </c>
      <c r="D2016" s="1" t="s">
        <v>799</v>
      </c>
      <c r="E2016" s="1" t="s">
        <v>2158</v>
      </c>
      <c r="F2016" s="1" t="s">
        <v>3244</v>
      </c>
      <c r="G2016" s="1" t="s">
        <v>1653</v>
      </c>
      <c r="H2016" s="21">
        <v>3.5800000000017462</v>
      </c>
      <c r="I2016" s="21">
        <v>0</v>
      </c>
      <c r="J2016" s="1" t="s">
        <v>258</v>
      </c>
      <c r="K2016" s="1" t="s">
        <v>259</v>
      </c>
      <c r="L2016" s="1">
        <v>0</v>
      </c>
      <c r="M2016" s="1">
        <v>1</v>
      </c>
      <c r="N2016" s="1">
        <v>5</v>
      </c>
      <c r="O2016" s="1">
        <v>5</v>
      </c>
      <c r="P2016" s="1">
        <v>20</v>
      </c>
      <c r="Q2016" s="16">
        <v>120.59856468023256</v>
      </c>
      <c r="R2016" s="21">
        <v>12.972898703170289</v>
      </c>
      <c r="S2016" s="21">
        <v>5.991407045629793</v>
      </c>
      <c r="T2016" s="21">
        <v>-6.9814916575404959</v>
      </c>
      <c r="U2016" s="21">
        <v>0.90540677630210975</v>
      </c>
      <c r="V2016" s="21">
        <v>2.020996384544302</v>
      </c>
      <c r="W2016" s="21">
        <v>1.1155896082421921</v>
      </c>
      <c r="X2016" s="13" t="s">
        <v>22</v>
      </c>
      <c r="Y20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6" s="1">
        <v>40.188079999999999</v>
      </c>
      <c r="AA2016" s="1">
        <v>-83.025463999999999</v>
      </c>
      <c r="AB2016" s="1">
        <v>0</v>
      </c>
      <c r="AC2016" s="1">
        <v>0</v>
      </c>
    </row>
    <row r="2017" spans="1:29" x14ac:dyDescent="0.25">
      <c r="A2017" s="13">
        <v>314</v>
      </c>
      <c r="B2017" s="22" t="s">
        <v>3201</v>
      </c>
      <c r="C2017" s="17">
        <v>6</v>
      </c>
      <c r="D2017" s="1" t="s">
        <v>799</v>
      </c>
      <c r="E2017" s="1" t="s">
        <v>2159</v>
      </c>
      <c r="F2017" s="1" t="s">
        <v>3244</v>
      </c>
      <c r="G2017" s="1" t="s">
        <v>1654</v>
      </c>
      <c r="H2017" s="21">
        <v>3.0690000000031432</v>
      </c>
      <c r="I2017" s="21">
        <v>0</v>
      </c>
      <c r="J2017" s="1" t="s">
        <v>258</v>
      </c>
      <c r="K2017" s="1" t="s">
        <v>259</v>
      </c>
      <c r="L2017" s="1">
        <v>0</v>
      </c>
      <c r="M2017" s="1">
        <v>0</v>
      </c>
      <c r="N2017" s="1">
        <v>7</v>
      </c>
      <c r="O2017" s="1">
        <v>4</v>
      </c>
      <c r="P2017" s="1">
        <v>19</v>
      </c>
      <c r="Q2017" s="16">
        <v>82.578125</v>
      </c>
      <c r="R2017" s="21">
        <v>12.972898703170289</v>
      </c>
      <c r="S2017" s="21">
        <v>5.7990138289896107</v>
      </c>
      <c r="T2017" s="21">
        <v>-7.1738848741806782</v>
      </c>
      <c r="U2017" s="21">
        <v>0.90540677630210975</v>
      </c>
      <c r="V2017" s="21">
        <v>2.020996384544302</v>
      </c>
      <c r="W2017" s="21">
        <v>1.1155896082421921</v>
      </c>
      <c r="X2017" s="13" t="s">
        <v>22</v>
      </c>
      <c r="Y20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7" s="1">
        <v>40.180847999999997</v>
      </c>
      <c r="AA2017" s="1">
        <v>-83.023418000000007</v>
      </c>
      <c r="AB2017" s="1">
        <v>0</v>
      </c>
      <c r="AC2017" s="1">
        <v>0</v>
      </c>
    </row>
    <row r="2018" spans="1:29" x14ac:dyDescent="0.25">
      <c r="A2018" s="13">
        <v>175</v>
      </c>
      <c r="B2018" s="22" t="s">
        <v>4967</v>
      </c>
      <c r="C2018" s="17">
        <v>3</v>
      </c>
      <c r="D2018" s="1" t="s">
        <v>791</v>
      </c>
      <c r="E2018" s="1" t="s">
        <v>4638</v>
      </c>
      <c r="F2018" s="1" t="s">
        <v>4666</v>
      </c>
      <c r="G2018" s="1" t="s">
        <v>3712</v>
      </c>
      <c r="H2018" s="1">
        <v>10</v>
      </c>
      <c r="I2018" s="1">
        <v>10.5</v>
      </c>
      <c r="J2018" s="1" t="s">
        <v>3190</v>
      </c>
      <c r="K2018" s="1" t="s">
        <v>4984</v>
      </c>
      <c r="L2018" s="1">
        <v>1</v>
      </c>
      <c r="M2018" s="1">
        <v>0</v>
      </c>
      <c r="N2018" s="1">
        <v>3</v>
      </c>
      <c r="O2018" s="1">
        <v>3</v>
      </c>
      <c r="P2018" s="1">
        <v>8</v>
      </c>
      <c r="Q2018" s="16">
        <v>86.629814680232556</v>
      </c>
      <c r="R2018" s="21">
        <v>0.56085559050017086</v>
      </c>
      <c r="S2018" s="21">
        <v>5.6738280987930114</v>
      </c>
      <c r="T2018" s="21">
        <v>5.1129725082928408</v>
      </c>
      <c r="U2018" s="21">
        <v>4.0596773490730417E-2</v>
      </c>
      <c r="V2018" s="21">
        <v>2.0201185416594556</v>
      </c>
      <c r="W2018" s="21">
        <v>1.9795217681687252</v>
      </c>
      <c r="X2018" s="13" t="s">
        <v>22</v>
      </c>
      <c r="Y20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8" s="1">
        <v>41.410808043999999</v>
      </c>
      <c r="AA2018" s="1">
        <v>-82.160492914800002</v>
      </c>
      <c r="AB2018" s="1">
        <v>41.407509201300002</v>
      </c>
      <c r="AC2018" s="1">
        <v>-82.1520157012</v>
      </c>
    </row>
    <row r="2019" spans="1:29" x14ac:dyDescent="0.25">
      <c r="A2019" s="13">
        <v>176</v>
      </c>
      <c r="B2019" s="22" t="s">
        <v>4967</v>
      </c>
      <c r="C2019" s="17">
        <v>9</v>
      </c>
      <c r="D2019" s="1" t="s">
        <v>1334</v>
      </c>
      <c r="E2019" s="1" t="s">
        <v>4667</v>
      </c>
      <c r="F2019" s="1" t="s">
        <v>4668</v>
      </c>
      <c r="G2019" s="1" t="s">
        <v>4891</v>
      </c>
      <c r="H2019" s="1">
        <v>0.2</v>
      </c>
      <c r="I2019" s="1">
        <v>0.7</v>
      </c>
      <c r="J2019" s="1" t="s">
        <v>3190</v>
      </c>
      <c r="K2019" s="1" t="s">
        <v>4975</v>
      </c>
      <c r="L2019" s="1">
        <v>1</v>
      </c>
      <c r="M2019" s="1">
        <v>0</v>
      </c>
      <c r="N2019" s="1">
        <v>13</v>
      </c>
      <c r="O2019" s="1">
        <v>0</v>
      </c>
      <c r="P2019" s="1">
        <v>22</v>
      </c>
      <c r="Q2019" s="16">
        <v>152.78606468023256</v>
      </c>
      <c r="R2019" s="21">
        <v>0.37575115242417406</v>
      </c>
      <c r="S2019" s="21">
        <v>13.667744671950285</v>
      </c>
      <c r="T2019" s="21">
        <v>13.291993519526111</v>
      </c>
      <c r="U2019" s="21">
        <v>2.8950680163911453E-2</v>
      </c>
      <c r="V2019" s="21">
        <v>2.0199853326925985</v>
      </c>
      <c r="W2019" s="21">
        <v>1.9910346525286871</v>
      </c>
      <c r="X2019" s="13" t="s">
        <v>22</v>
      </c>
      <c r="Y20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19" s="1">
        <v>38.714857305700001</v>
      </c>
      <c r="AA2019" s="1">
        <v>-82.856622365700005</v>
      </c>
      <c r="AB2019" s="1">
        <v>38.721850635400003</v>
      </c>
      <c r="AC2019" s="1">
        <v>-82.859080615400003</v>
      </c>
    </row>
    <row r="2020" spans="1:29" x14ac:dyDescent="0.25">
      <c r="A2020" s="13">
        <v>177</v>
      </c>
      <c r="B2020" s="22" t="s">
        <v>4967</v>
      </c>
      <c r="C2020" s="17">
        <v>2</v>
      </c>
      <c r="D2020" s="1" t="s">
        <v>786</v>
      </c>
      <c r="E2020" s="1" t="s">
        <v>3285</v>
      </c>
      <c r="F2020" s="1" t="s">
        <v>4093</v>
      </c>
      <c r="G2020" s="1" t="s">
        <v>3725</v>
      </c>
      <c r="H2020" s="1">
        <v>8</v>
      </c>
      <c r="I2020" s="1">
        <v>8.5</v>
      </c>
      <c r="J2020" s="1" t="s">
        <v>3190</v>
      </c>
      <c r="K2020" s="1" t="s">
        <v>4975</v>
      </c>
      <c r="L2020" s="1">
        <v>0</v>
      </c>
      <c r="M2020" s="1">
        <v>1</v>
      </c>
      <c r="N2020" s="1">
        <v>3</v>
      </c>
      <c r="O2020" s="1">
        <v>7</v>
      </c>
      <c r="P2020" s="1">
        <v>21</v>
      </c>
      <c r="Q2020" s="16">
        <v>117.37981468023256</v>
      </c>
      <c r="R2020" s="21">
        <v>0.4533561207767039</v>
      </c>
      <c r="S2020" s="21">
        <v>16.914596031261624</v>
      </c>
      <c r="T2020" s="21">
        <v>16.46123991048492</v>
      </c>
      <c r="U2020" s="21">
        <v>3.486788980433575E-2</v>
      </c>
      <c r="V2020" s="21">
        <v>2.0179441733374057</v>
      </c>
      <c r="W2020" s="21">
        <v>1.98307628353307</v>
      </c>
      <c r="X2020" s="13" t="s">
        <v>22</v>
      </c>
      <c r="Y20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0" s="1">
        <v>41.673808786499997</v>
      </c>
      <c r="AA2020" s="1">
        <v>-83.724325206499998</v>
      </c>
      <c r="AB2020" s="1">
        <v>41.673678969400001</v>
      </c>
      <c r="AC2020" s="1">
        <v>-83.714652403599999</v>
      </c>
    </row>
    <row r="2021" spans="1:29" x14ac:dyDescent="0.25">
      <c r="A2021" s="13">
        <v>315</v>
      </c>
      <c r="B2021" s="22" t="s">
        <v>3201</v>
      </c>
      <c r="C2021" s="17">
        <v>8</v>
      </c>
      <c r="D2021" s="1" t="s">
        <v>806</v>
      </c>
      <c r="E2021" s="1" t="s">
        <v>2160</v>
      </c>
      <c r="F2021" s="1" t="s">
        <v>5442</v>
      </c>
      <c r="G2021" s="1" t="s">
        <v>1655</v>
      </c>
      <c r="H2021" s="21">
        <v>0</v>
      </c>
      <c r="I2021" s="21">
        <v>0</v>
      </c>
      <c r="J2021" s="1" t="s">
        <v>258</v>
      </c>
      <c r="K2021" s="1" t="s">
        <v>259</v>
      </c>
      <c r="L2021" s="1">
        <v>0</v>
      </c>
      <c r="M2021" s="1">
        <v>2</v>
      </c>
      <c r="N2021" s="1">
        <v>6</v>
      </c>
      <c r="O2021" s="1">
        <v>3</v>
      </c>
      <c r="P2021" s="1">
        <v>23</v>
      </c>
      <c r="Q2021" s="16">
        <v>166.94712936046511</v>
      </c>
      <c r="R2021" s="21">
        <v>6.8683326579427764</v>
      </c>
      <c r="S2021" s="21">
        <v>7.1021816827188884</v>
      </c>
      <c r="T2021" s="21">
        <v>0.23384902477611202</v>
      </c>
      <c r="U2021" s="21">
        <v>0.47935585351319937</v>
      </c>
      <c r="V2021" s="21">
        <v>2.0166712645375005</v>
      </c>
      <c r="W2021" s="21">
        <v>1.537315411024301</v>
      </c>
      <c r="X2021" s="13" t="s">
        <v>22</v>
      </c>
      <c r="Y20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1" s="1">
        <v>39.351576000000001</v>
      </c>
      <c r="AA2021" s="1">
        <v>-84.219116999999997</v>
      </c>
      <c r="AB2021" s="1">
        <v>0</v>
      </c>
      <c r="AC2021" s="1">
        <v>0</v>
      </c>
    </row>
    <row r="2022" spans="1:29" x14ac:dyDescent="0.25">
      <c r="A2022" s="13">
        <v>316</v>
      </c>
      <c r="B2022" s="22" t="s">
        <v>3201</v>
      </c>
      <c r="C2022" s="17">
        <v>12</v>
      </c>
      <c r="D2022" s="1" t="s">
        <v>1332</v>
      </c>
      <c r="E2022" s="1" t="s">
        <v>2161</v>
      </c>
      <c r="F2022" s="1" t="s">
        <v>5443</v>
      </c>
      <c r="G2022" s="1" t="s">
        <v>1656</v>
      </c>
      <c r="H2022" s="21">
        <v>4.9710000000050059</v>
      </c>
      <c r="I2022" s="21">
        <v>0</v>
      </c>
      <c r="J2022" s="1" t="s">
        <v>258</v>
      </c>
      <c r="K2022" s="1" t="s">
        <v>1326</v>
      </c>
      <c r="L2022" s="1">
        <v>0</v>
      </c>
      <c r="M2022" s="1">
        <v>2</v>
      </c>
      <c r="N2022" s="1">
        <v>6</v>
      </c>
      <c r="O2022" s="1">
        <v>11</v>
      </c>
      <c r="P2022" s="1">
        <v>18</v>
      </c>
      <c r="Q2022" s="16">
        <v>197.44712936046511</v>
      </c>
      <c r="R2022" s="21">
        <v>1.1716524827350279</v>
      </c>
      <c r="S2022" s="21">
        <v>6.8860676750385768</v>
      </c>
      <c r="T2022" s="21">
        <v>5.7144151923035489</v>
      </c>
      <c r="U2022" s="21">
        <v>0.12304000379438483</v>
      </c>
      <c r="V2022" s="21">
        <v>2.0156821266867571</v>
      </c>
      <c r="W2022" s="21">
        <v>1.8926421228923722</v>
      </c>
      <c r="X2022" s="13" t="s">
        <v>22</v>
      </c>
      <c r="Y20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2" s="1">
        <v>41.521648999999996</v>
      </c>
      <c r="AA2022" s="1">
        <v>-81.313209000000001</v>
      </c>
      <c r="AB2022" s="1">
        <v>0</v>
      </c>
      <c r="AC2022" s="1">
        <v>0</v>
      </c>
    </row>
    <row r="2023" spans="1:29" x14ac:dyDescent="0.25">
      <c r="A2023" s="13">
        <v>178</v>
      </c>
      <c r="B2023" s="22" t="s">
        <v>4967</v>
      </c>
      <c r="C2023" s="17">
        <v>6</v>
      </c>
      <c r="D2023" s="1" t="s">
        <v>784</v>
      </c>
      <c r="E2023" s="1" t="s">
        <v>4045</v>
      </c>
      <c r="F2023" s="1" t="s">
        <v>4642</v>
      </c>
      <c r="G2023" s="1" t="s">
        <v>3706</v>
      </c>
      <c r="H2023" s="1">
        <v>6.4</v>
      </c>
      <c r="I2023" s="1">
        <v>6.9</v>
      </c>
      <c r="J2023" s="1" t="s">
        <v>3190</v>
      </c>
      <c r="K2023" s="1" t="s">
        <v>4984</v>
      </c>
      <c r="L2023" s="1">
        <v>2</v>
      </c>
      <c r="M2023" s="1">
        <v>1</v>
      </c>
      <c r="N2023" s="1">
        <v>1</v>
      </c>
      <c r="O2023" s="1">
        <v>4</v>
      </c>
      <c r="P2023" s="1">
        <v>26</v>
      </c>
      <c r="Q2023" s="16">
        <v>187.32694404069767</v>
      </c>
      <c r="R2023" s="21">
        <v>0.326732353652192</v>
      </c>
      <c r="S2023" s="21">
        <v>13.227024447584123</v>
      </c>
      <c r="T2023" s="21">
        <v>12.900292093931931</v>
      </c>
      <c r="U2023" s="21">
        <v>2.3606811622555193E-2</v>
      </c>
      <c r="V2023" s="21">
        <v>2.0117851422037165</v>
      </c>
      <c r="W2023" s="21">
        <v>1.9881783305811613</v>
      </c>
      <c r="X2023" s="13" t="s">
        <v>22</v>
      </c>
      <c r="Y20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3" s="1">
        <v>39.952962321199998</v>
      </c>
      <c r="AA2023" s="1">
        <v>-83.115586023299997</v>
      </c>
      <c r="AB2023" s="1">
        <v>39.9534227937</v>
      </c>
      <c r="AC2023" s="1">
        <v>-83.106181707000005</v>
      </c>
    </row>
    <row r="2024" spans="1:29" x14ac:dyDescent="0.25">
      <c r="A2024" s="13">
        <v>317</v>
      </c>
      <c r="B2024" s="22" t="s">
        <v>3201</v>
      </c>
      <c r="C2024" s="17">
        <v>7</v>
      </c>
      <c r="D2024" s="1" t="s">
        <v>3196</v>
      </c>
      <c r="E2024" s="1" t="s">
        <v>2162</v>
      </c>
      <c r="F2024" s="1" t="s">
        <v>5277</v>
      </c>
      <c r="G2024" s="1" t="s">
        <v>1657</v>
      </c>
      <c r="H2024" s="21">
        <v>1.8779999999969732</v>
      </c>
      <c r="I2024" s="21">
        <v>0</v>
      </c>
      <c r="J2024" s="1" t="s">
        <v>258</v>
      </c>
      <c r="K2024" s="1" t="s">
        <v>262</v>
      </c>
      <c r="L2024" s="1">
        <v>0</v>
      </c>
      <c r="M2024" s="1">
        <v>0</v>
      </c>
      <c r="N2024" s="1">
        <v>8</v>
      </c>
      <c r="O2024" s="1">
        <v>6</v>
      </c>
      <c r="P2024" s="1">
        <v>22</v>
      </c>
      <c r="Q2024" s="16">
        <v>101</v>
      </c>
      <c r="R2024" s="21">
        <v>3.79846106525773</v>
      </c>
      <c r="S2024" s="21">
        <v>7.0415397655451342</v>
      </c>
      <c r="T2024" s="21">
        <v>3.2430787002874042</v>
      </c>
      <c r="U2024" s="21">
        <v>0.26510284761289521</v>
      </c>
      <c r="V2024" s="21">
        <v>2.0116225891865502</v>
      </c>
      <c r="W2024" s="21">
        <v>1.7465197415736551</v>
      </c>
      <c r="X2024" s="13" t="s">
        <v>22</v>
      </c>
      <c r="Y20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4" s="1">
        <v>39.613002000000002</v>
      </c>
      <c r="AA2024" s="1">
        <v>-84.227531999999997</v>
      </c>
      <c r="AB2024" s="1">
        <v>0</v>
      </c>
      <c r="AC2024" s="1">
        <v>0</v>
      </c>
    </row>
    <row r="2025" spans="1:29" x14ac:dyDescent="0.25">
      <c r="A2025" s="13">
        <v>179</v>
      </c>
      <c r="B2025" s="22" t="s">
        <v>4967</v>
      </c>
      <c r="C2025" s="17">
        <v>6</v>
      </c>
      <c r="D2025" s="1" t="s">
        <v>784</v>
      </c>
      <c r="E2025" s="1" t="s">
        <v>4000</v>
      </c>
      <c r="F2025" s="1" t="s">
        <v>4612</v>
      </c>
      <c r="G2025" s="1" t="s">
        <v>3704</v>
      </c>
      <c r="H2025" s="1">
        <v>1.6</v>
      </c>
      <c r="I2025" s="1">
        <v>2.1</v>
      </c>
      <c r="J2025" s="1" t="s">
        <v>3190</v>
      </c>
      <c r="K2025" s="1" t="s">
        <v>4984</v>
      </c>
      <c r="L2025" s="1">
        <v>0</v>
      </c>
      <c r="M2025" s="1">
        <v>0</v>
      </c>
      <c r="N2025" s="1">
        <v>7</v>
      </c>
      <c r="O2025" s="1">
        <v>2</v>
      </c>
      <c r="P2025" s="1">
        <v>20</v>
      </c>
      <c r="Q2025" s="16">
        <v>74.703125</v>
      </c>
      <c r="R2025" s="21">
        <v>0.32771855019791118</v>
      </c>
      <c r="S2025" s="21">
        <v>9.3805793720201613</v>
      </c>
      <c r="T2025" s="21">
        <v>9.0528608218222502</v>
      </c>
      <c r="U2025" s="21">
        <v>2.3673317724168204E-2</v>
      </c>
      <c r="V2025" s="21">
        <v>2.0089750730308489</v>
      </c>
      <c r="W2025" s="21">
        <v>1.9853017553066807</v>
      </c>
      <c r="X2025" s="13" t="s">
        <v>22</v>
      </c>
      <c r="Y20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5" s="1">
        <v>39.825546570100002</v>
      </c>
      <c r="AA2025" s="1">
        <v>-83.001389033099997</v>
      </c>
      <c r="AB2025" s="1">
        <v>39.8327490709</v>
      </c>
      <c r="AC2025" s="1">
        <v>-83.000336399800005</v>
      </c>
    </row>
    <row r="2026" spans="1:29" x14ac:dyDescent="0.25">
      <c r="A2026" s="13">
        <v>180</v>
      </c>
      <c r="B2026" s="22" t="s">
        <v>4967</v>
      </c>
      <c r="C2026" s="17">
        <v>8</v>
      </c>
      <c r="D2026" s="1" t="s">
        <v>1329</v>
      </c>
      <c r="E2026" s="1" t="s">
        <v>4669</v>
      </c>
      <c r="F2026" s="1" t="s">
        <v>4670</v>
      </c>
      <c r="G2026" s="1" t="s">
        <v>3752</v>
      </c>
      <c r="H2026" s="1">
        <v>1.8</v>
      </c>
      <c r="I2026" s="1">
        <v>2.2999999999999998</v>
      </c>
      <c r="J2026" s="1" t="s">
        <v>3190</v>
      </c>
      <c r="K2026" s="1" t="s">
        <v>4984</v>
      </c>
      <c r="L2026" s="1">
        <v>1</v>
      </c>
      <c r="M2026" s="1">
        <v>0</v>
      </c>
      <c r="N2026" s="1">
        <v>2</v>
      </c>
      <c r="O2026" s="1">
        <v>5</v>
      </c>
      <c r="P2026" s="1">
        <v>57</v>
      </c>
      <c r="Q2026" s="16">
        <v>137.95793968023256</v>
      </c>
      <c r="R2026" s="21">
        <v>0.32107252270497078</v>
      </c>
      <c r="S2026" s="21">
        <v>25.283658703460056</v>
      </c>
      <c r="T2026" s="21">
        <v>24.962586180755086</v>
      </c>
      <c r="U2026" s="21">
        <v>2.3226113875158671E-2</v>
      </c>
      <c r="V2026" s="21">
        <v>2.0004366350164151</v>
      </c>
      <c r="W2026" s="21">
        <v>1.9772105211412565</v>
      </c>
      <c r="X2026" s="13" t="s">
        <v>22</v>
      </c>
      <c r="Y20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6" s="1">
        <v>0</v>
      </c>
      <c r="AA2026" s="1">
        <v>0</v>
      </c>
      <c r="AB2026" s="1">
        <v>39.188751904699998</v>
      </c>
      <c r="AC2026" s="1">
        <v>-84.248997543599998</v>
      </c>
    </row>
    <row r="2027" spans="1:29" x14ac:dyDescent="0.25">
      <c r="A2027" s="13">
        <v>318</v>
      </c>
      <c r="B2027" s="22" t="s">
        <v>3201</v>
      </c>
      <c r="C2027" s="17">
        <v>4</v>
      </c>
      <c r="D2027" s="1" t="s">
        <v>800</v>
      </c>
      <c r="E2027" s="1" t="s">
        <v>2163</v>
      </c>
      <c r="F2027" s="1" t="s">
        <v>5278</v>
      </c>
      <c r="G2027" s="1" t="s">
        <v>1658</v>
      </c>
      <c r="H2027" s="21">
        <v>2.6670000000012806</v>
      </c>
      <c r="I2027" s="21">
        <v>0</v>
      </c>
      <c r="J2027" s="1" t="s">
        <v>258</v>
      </c>
      <c r="K2027" s="1" t="s">
        <v>259</v>
      </c>
      <c r="L2027" s="1">
        <v>0</v>
      </c>
      <c r="M2027" s="1">
        <v>1</v>
      </c>
      <c r="N2027" s="1">
        <v>4</v>
      </c>
      <c r="O2027" s="1">
        <v>6</v>
      </c>
      <c r="P2027" s="1">
        <v>26</v>
      </c>
      <c r="Q2027" s="16">
        <v>124.48918968023256</v>
      </c>
      <c r="R2027" s="21">
        <v>8.2802831393105798</v>
      </c>
      <c r="S2027" s="21">
        <v>7.4253082807371333</v>
      </c>
      <c r="T2027" s="21">
        <v>-0.85497485857344646</v>
      </c>
      <c r="U2027" s="21">
        <v>0.57789894421975241</v>
      </c>
      <c r="V2027" s="21">
        <v>1.9993958475756926</v>
      </c>
      <c r="W2027" s="21">
        <v>1.4214969033559401</v>
      </c>
      <c r="X2027" s="13" t="s">
        <v>22</v>
      </c>
      <c r="Y20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7" s="1">
        <v>40.833255000000001</v>
      </c>
      <c r="AA2027" s="1">
        <v>-81.433873000000006</v>
      </c>
      <c r="AB2027" s="1">
        <v>0</v>
      </c>
      <c r="AC2027" s="1">
        <v>0</v>
      </c>
    </row>
    <row r="2028" spans="1:29" x14ac:dyDescent="0.25">
      <c r="A2028" s="13">
        <v>319</v>
      </c>
      <c r="B2028" s="22" t="s">
        <v>3201</v>
      </c>
      <c r="C2028" s="17">
        <v>8</v>
      </c>
      <c r="D2028" s="1" t="s">
        <v>788</v>
      </c>
      <c r="E2028" s="1" t="s">
        <v>2164</v>
      </c>
      <c r="F2028" s="1" t="s">
        <v>5401</v>
      </c>
      <c r="G2028" s="1" t="s">
        <v>1659</v>
      </c>
      <c r="H2028" s="21">
        <v>2.3950000000040745</v>
      </c>
      <c r="I2028" s="21">
        <v>0</v>
      </c>
      <c r="J2028" s="1" t="s">
        <v>258</v>
      </c>
      <c r="K2028" s="1" t="s">
        <v>259</v>
      </c>
      <c r="L2028" s="1">
        <v>0</v>
      </c>
      <c r="M2028" s="1">
        <v>0</v>
      </c>
      <c r="N2028" s="1">
        <v>5</v>
      </c>
      <c r="O2028" s="1">
        <v>6</v>
      </c>
      <c r="P2028" s="1">
        <v>37</v>
      </c>
      <c r="Q2028" s="16">
        <v>96.359375</v>
      </c>
      <c r="R2028" s="21">
        <v>8.9854508919202356</v>
      </c>
      <c r="S2028" s="21">
        <v>9.514039221288888</v>
      </c>
      <c r="T2028" s="21">
        <v>0.52858832936865241</v>
      </c>
      <c r="U2028" s="21">
        <v>0.62711413322654597</v>
      </c>
      <c r="V2028" s="21">
        <v>1.9985783341085279</v>
      </c>
      <c r="W2028" s="21">
        <v>1.371464200881982</v>
      </c>
      <c r="X2028" s="13" t="s">
        <v>22</v>
      </c>
      <c r="Y20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8" s="1">
        <v>39.318401000000001</v>
      </c>
      <c r="AA2028" s="1">
        <v>-84.368933999999996</v>
      </c>
      <c r="AB2028" s="1">
        <v>0</v>
      </c>
      <c r="AC2028" s="1">
        <v>0</v>
      </c>
    </row>
    <row r="2029" spans="1:29" x14ac:dyDescent="0.25">
      <c r="A2029" s="13">
        <v>320</v>
      </c>
      <c r="B2029" s="22" t="s">
        <v>3201</v>
      </c>
      <c r="C2029" s="17">
        <v>3</v>
      </c>
      <c r="D2029" s="1" t="s">
        <v>791</v>
      </c>
      <c r="E2029" s="1" t="s">
        <v>2165</v>
      </c>
      <c r="F2029" s="1" t="s">
        <v>5444</v>
      </c>
      <c r="G2029" s="1" t="s">
        <v>1660</v>
      </c>
      <c r="H2029" s="21">
        <v>3.2029999999940628</v>
      </c>
      <c r="I2029" s="21">
        <v>0</v>
      </c>
      <c r="J2029" s="1" t="s">
        <v>258</v>
      </c>
      <c r="K2029" s="1" t="s">
        <v>259</v>
      </c>
      <c r="L2029" s="1">
        <v>0</v>
      </c>
      <c r="M2029" s="1">
        <v>1</v>
      </c>
      <c r="N2029" s="1">
        <v>6</v>
      </c>
      <c r="O2029" s="1">
        <v>4</v>
      </c>
      <c r="P2029" s="1">
        <v>36</v>
      </c>
      <c r="Q2029" s="16">
        <v>138.70793968023256</v>
      </c>
      <c r="R2029" s="21">
        <v>9.8379396818726903</v>
      </c>
      <c r="S2029" s="21">
        <v>9.1865304610186556</v>
      </c>
      <c r="T2029" s="21">
        <v>-0.65140922085403474</v>
      </c>
      <c r="U2029" s="21">
        <v>0.68661117739570421</v>
      </c>
      <c r="V2029" s="21">
        <v>1.9933919372425644</v>
      </c>
      <c r="W2029" s="21">
        <v>1.3067807598468602</v>
      </c>
      <c r="X2029" s="13" t="s">
        <v>22</v>
      </c>
      <c r="Y20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29" s="1">
        <v>41.418163999999997</v>
      </c>
      <c r="AA2029" s="1">
        <v>-82.162851000000003</v>
      </c>
      <c r="AB2029" s="1">
        <v>0</v>
      </c>
      <c r="AC2029" s="1">
        <v>0</v>
      </c>
    </row>
    <row r="2030" spans="1:29" x14ac:dyDescent="0.25">
      <c r="A2030" s="13">
        <v>181</v>
      </c>
      <c r="B2030" s="22" t="s">
        <v>4967</v>
      </c>
      <c r="C2030" s="17">
        <v>8</v>
      </c>
      <c r="D2030" s="1" t="s">
        <v>1329</v>
      </c>
      <c r="E2030" s="1" t="s">
        <v>3400</v>
      </c>
      <c r="F2030" s="1" t="s">
        <v>4671</v>
      </c>
      <c r="G2030" s="1" t="s">
        <v>3752</v>
      </c>
      <c r="H2030" s="1">
        <v>1</v>
      </c>
      <c r="I2030" s="1">
        <v>1.5</v>
      </c>
      <c r="J2030" s="1" t="s">
        <v>3190</v>
      </c>
      <c r="K2030" s="1" t="s">
        <v>4975</v>
      </c>
      <c r="L2030" s="1">
        <v>0</v>
      </c>
      <c r="M2030" s="1">
        <v>3</v>
      </c>
      <c r="N2030" s="1">
        <v>9</v>
      </c>
      <c r="O2030" s="1">
        <v>7</v>
      </c>
      <c r="P2030" s="1">
        <v>48</v>
      </c>
      <c r="Q2030" s="16">
        <v>275.01444404069764</v>
      </c>
      <c r="R2030" s="21">
        <v>0.23979735523956075</v>
      </c>
      <c r="S2030" s="21">
        <v>23.902444643119651</v>
      </c>
      <c r="T2030" s="21">
        <v>23.662647287880091</v>
      </c>
      <c r="U2030" s="21">
        <v>1.854362377348651E-2</v>
      </c>
      <c r="V2030" s="21">
        <v>1.9913972834869134</v>
      </c>
      <c r="W2030" s="21">
        <v>1.9728536597134267</v>
      </c>
      <c r="X2030" s="13" t="s">
        <v>22</v>
      </c>
      <c r="Y20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0" s="1">
        <v>39.183266310699999</v>
      </c>
      <c r="AA2030" s="1">
        <v>-84.270926970199994</v>
      </c>
      <c r="AB2030" s="1">
        <v>39.186766516100001</v>
      </c>
      <c r="AC2030" s="1">
        <v>-84.262767761099994</v>
      </c>
    </row>
    <row r="2031" spans="1:29" x14ac:dyDescent="0.25">
      <c r="A2031" s="13">
        <v>182</v>
      </c>
      <c r="B2031" s="22" t="s">
        <v>4967</v>
      </c>
      <c r="C2031" s="17">
        <v>6</v>
      </c>
      <c r="D2031" s="1" t="s">
        <v>784</v>
      </c>
      <c r="E2031" s="1" t="s">
        <v>4672</v>
      </c>
      <c r="F2031" s="1" t="s">
        <v>4673</v>
      </c>
      <c r="G2031" s="1" t="s">
        <v>3721</v>
      </c>
      <c r="H2031" s="1">
        <v>7.9</v>
      </c>
      <c r="I2031" s="1">
        <v>8.4</v>
      </c>
      <c r="J2031" s="1" t="s">
        <v>3190</v>
      </c>
      <c r="K2031" s="1" t="s">
        <v>4984</v>
      </c>
      <c r="L2031" s="1">
        <v>0</v>
      </c>
      <c r="M2031" s="1">
        <v>1</v>
      </c>
      <c r="N2031" s="1">
        <v>1</v>
      </c>
      <c r="O2031" s="1">
        <v>5</v>
      </c>
      <c r="P2031" s="1">
        <v>20</v>
      </c>
      <c r="Q2031" s="16">
        <v>94.411064680232556</v>
      </c>
      <c r="R2031" s="21">
        <v>0.35383043641316042</v>
      </c>
      <c r="S2031" s="21">
        <v>12.325803694841735</v>
      </c>
      <c r="T2031" s="21">
        <v>11.971973258428575</v>
      </c>
      <c r="U2031" s="21">
        <v>2.5452292279898536E-2</v>
      </c>
      <c r="V2031" s="21">
        <v>1.9873251663045681</v>
      </c>
      <c r="W2031" s="21">
        <v>1.9618728740246696</v>
      </c>
      <c r="X2031" s="13" t="s">
        <v>22</v>
      </c>
      <c r="Y20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1" s="1">
        <v>0</v>
      </c>
      <c r="AA2031" s="1">
        <v>0</v>
      </c>
      <c r="AB2031" s="1">
        <v>39.906255922600003</v>
      </c>
      <c r="AC2031" s="1">
        <v>-83.074096281799996</v>
      </c>
    </row>
    <row r="2032" spans="1:29" x14ac:dyDescent="0.25">
      <c r="A2032" s="13">
        <v>321</v>
      </c>
      <c r="B2032" s="22" t="s">
        <v>3201</v>
      </c>
      <c r="C2032" s="17">
        <v>4</v>
      </c>
      <c r="D2032" s="1" t="s">
        <v>795</v>
      </c>
      <c r="E2032" s="1" t="s">
        <v>2166</v>
      </c>
      <c r="F2032" s="1" t="s">
        <v>5445</v>
      </c>
      <c r="G2032" s="1" t="s">
        <v>1661</v>
      </c>
      <c r="H2032" s="21">
        <v>16.453999999997905</v>
      </c>
      <c r="I2032" s="21">
        <v>0</v>
      </c>
      <c r="J2032" s="1" t="s">
        <v>258</v>
      </c>
      <c r="K2032" s="1" t="s">
        <v>259</v>
      </c>
      <c r="L2032" s="1">
        <v>0</v>
      </c>
      <c r="M2032" s="1">
        <v>0</v>
      </c>
      <c r="N2032" s="1">
        <v>3</v>
      </c>
      <c r="O2032" s="1">
        <v>8</v>
      </c>
      <c r="P2032" s="1">
        <v>22</v>
      </c>
      <c r="Q2032" s="16">
        <v>77.140625</v>
      </c>
      <c r="R2032" s="21">
        <v>7.6764292774120486</v>
      </c>
      <c r="S2032" s="21">
        <v>6.6404921111105235</v>
      </c>
      <c r="T2032" s="21">
        <v>-1.0359371663015251</v>
      </c>
      <c r="U2032" s="21">
        <v>0.53575467168908675</v>
      </c>
      <c r="V2032" s="21">
        <v>1.9838927254023073</v>
      </c>
      <c r="W2032" s="21">
        <v>1.4481380537132207</v>
      </c>
      <c r="X2032" s="13" t="s">
        <v>22</v>
      </c>
      <c r="Y20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2" s="1">
        <v>41.326290999999998</v>
      </c>
      <c r="AA2032" s="1">
        <v>-81.536568000000003</v>
      </c>
      <c r="AB2032" s="1">
        <v>0</v>
      </c>
      <c r="AC2032" s="1">
        <v>0</v>
      </c>
    </row>
    <row r="2033" spans="1:29" x14ac:dyDescent="0.25">
      <c r="A2033" s="13">
        <v>322</v>
      </c>
      <c r="B2033" s="22" t="s">
        <v>3201</v>
      </c>
      <c r="C2033" s="17">
        <v>3</v>
      </c>
      <c r="D2033" s="1" t="s">
        <v>1330</v>
      </c>
      <c r="E2033" s="1" t="s">
        <v>2167</v>
      </c>
      <c r="F2033" s="1" t="s">
        <v>5446</v>
      </c>
      <c r="G2033" s="1" t="s">
        <v>1662</v>
      </c>
      <c r="H2033" s="21">
        <v>2.125</v>
      </c>
      <c r="I2033" s="21">
        <v>0</v>
      </c>
      <c r="J2033" s="1" t="s">
        <v>258</v>
      </c>
      <c r="K2033" s="1" t="s">
        <v>259</v>
      </c>
      <c r="L2033" s="1">
        <v>0</v>
      </c>
      <c r="M2033" s="1">
        <v>1</v>
      </c>
      <c r="N2033" s="1">
        <v>6</v>
      </c>
      <c r="O2033" s="1">
        <v>5</v>
      </c>
      <c r="P2033" s="1">
        <v>23</v>
      </c>
      <c r="Q2033" s="16">
        <v>130.14543968023256</v>
      </c>
      <c r="R2033" s="21">
        <v>5.1176485848036126</v>
      </c>
      <c r="S2033" s="21">
        <v>6.8731617991095364</v>
      </c>
      <c r="T2033" s="21">
        <v>1.7555132143059238</v>
      </c>
      <c r="U2033" s="21">
        <v>0.35717180974224022</v>
      </c>
      <c r="V2033" s="21">
        <v>1.9836548961230367</v>
      </c>
      <c r="W2033" s="21">
        <v>1.6264830863807964</v>
      </c>
      <c r="X2033" s="13" t="s">
        <v>22</v>
      </c>
      <c r="Y20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3" s="1">
        <v>41.408470999999999</v>
      </c>
      <c r="AA2033" s="1">
        <v>-82.702709999999996</v>
      </c>
      <c r="AB2033" s="1">
        <v>0</v>
      </c>
      <c r="AC2033" s="1">
        <v>0</v>
      </c>
    </row>
    <row r="2034" spans="1:29" x14ac:dyDescent="0.25">
      <c r="A2034" s="13">
        <v>183</v>
      </c>
      <c r="B2034" s="22" t="s">
        <v>4967</v>
      </c>
      <c r="C2034" s="17">
        <v>4</v>
      </c>
      <c r="D2034" s="1" t="s">
        <v>790</v>
      </c>
      <c r="E2034" s="1" t="s">
        <v>4674</v>
      </c>
      <c r="F2034" s="1" t="s">
        <v>4675</v>
      </c>
      <c r="G2034" s="1" t="s">
        <v>3719</v>
      </c>
      <c r="H2034" s="1">
        <v>16.600000000000001</v>
      </c>
      <c r="I2034" s="1">
        <v>17.100000000000001</v>
      </c>
      <c r="J2034" s="1" t="s">
        <v>3190</v>
      </c>
      <c r="K2034" s="1" t="s">
        <v>4984</v>
      </c>
      <c r="L2034" s="1">
        <v>0</v>
      </c>
      <c r="M2034" s="1">
        <v>1</v>
      </c>
      <c r="N2034" s="1">
        <v>7</v>
      </c>
      <c r="O2034" s="1">
        <v>1</v>
      </c>
      <c r="P2034" s="1">
        <v>16</v>
      </c>
      <c r="Q2034" s="16">
        <v>111.94231468023256</v>
      </c>
      <c r="R2034" s="21">
        <v>0.2256085075559828</v>
      </c>
      <c r="S2034" s="21">
        <v>9.6437590088177441</v>
      </c>
      <c r="T2034" s="21">
        <v>9.4181505012617617</v>
      </c>
      <c r="U2034" s="21">
        <v>1.7078622841090473E-2</v>
      </c>
      <c r="V2034" s="21">
        <v>1.982927340312252</v>
      </c>
      <c r="W2034" s="21">
        <v>1.9658487174711616</v>
      </c>
      <c r="X2034" s="13" t="s">
        <v>22</v>
      </c>
      <c r="Y20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4" s="1">
        <v>41.239352642999997</v>
      </c>
      <c r="AA2034" s="1">
        <v>-80.7625123941</v>
      </c>
      <c r="AB2034" s="1">
        <v>41.234812867000002</v>
      </c>
      <c r="AC2034" s="1">
        <v>-80.756313616200003</v>
      </c>
    </row>
    <row r="2035" spans="1:29" x14ac:dyDescent="0.25">
      <c r="A2035" s="13">
        <v>184</v>
      </c>
      <c r="B2035" s="22" t="s">
        <v>4967</v>
      </c>
      <c r="C2035" s="17">
        <v>4</v>
      </c>
      <c r="D2035" s="1" t="s">
        <v>790</v>
      </c>
      <c r="E2035" s="1" t="s">
        <v>4674</v>
      </c>
      <c r="F2035" s="1" t="s">
        <v>4676</v>
      </c>
      <c r="G2035" s="1" t="s">
        <v>3719</v>
      </c>
      <c r="H2035" s="1">
        <v>17.899999999999999</v>
      </c>
      <c r="I2035" s="1">
        <v>18.399999999999999</v>
      </c>
      <c r="J2035" s="1" t="s">
        <v>3190</v>
      </c>
      <c r="K2035" s="1" t="s">
        <v>4984</v>
      </c>
      <c r="L2035" s="1">
        <v>0</v>
      </c>
      <c r="M2035" s="1">
        <v>0</v>
      </c>
      <c r="N2035" s="1">
        <v>5</v>
      </c>
      <c r="O2035" s="1">
        <v>4</v>
      </c>
      <c r="P2035" s="1">
        <v>14</v>
      </c>
      <c r="Q2035" s="16">
        <v>64.484375</v>
      </c>
      <c r="R2035" s="21">
        <v>0.2256085075559828</v>
      </c>
      <c r="S2035" s="21">
        <v>8.872952173913383</v>
      </c>
      <c r="T2035" s="21">
        <v>8.6473436663574006</v>
      </c>
      <c r="U2035" s="21">
        <v>1.7078622841090473E-2</v>
      </c>
      <c r="V2035" s="21">
        <v>1.982927340312252</v>
      </c>
      <c r="W2035" s="21">
        <v>1.9658487174711616</v>
      </c>
      <c r="X2035" s="13" t="s">
        <v>22</v>
      </c>
      <c r="Y20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5" s="1">
        <v>41.230040380600002</v>
      </c>
      <c r="AA2035" s="1">
        <v>-80.740120621700001</v>
      </c>
      <c r="AB2035" s="1">
        <v>41.230346486800002</v>
      </c>
      <c r="AC2035" s="1">
        <v>-80.730530835699994</v>
      </c>
    </row>
    <row r="2036" spans="1:29" x14ac:dyDescent="0.25">
      <c r="A2036" s="13">
        <v>323</v>
      </c>
      <c r="B2036" s="22" t="s">
        <v>3201</v>
      </c>
      <c r="C2036" s="17">
        <v>4</v>
      </c>
      <c r="D2036" s="1" t="s">
        <v>801</v>
      </c>
      <c r="E2036" s="1" t="s">
        <v>2168</v>
      </c>
      <c r="F2036" s="1" t="s">
        <v>5326</v>
      </c>
      <c r="G2036" s="1" t="s">
        <v>1663</v>
      </c>
      <c r="H2036" s="21">
        <v>3.8819999999977881</v>
      </c>
      <c r="I2036" s="21">
        <v>0</v>
      </c>
      <c r="J2036" s="1" t="s">
        <v>258</v>
      </c>
      <c r="K2036" s="1" t="s">
        <v>259</v>
      </c>
      <c r="L2036" s="1">
        <v>0</v>
      </c>
      <c r="M2036" s="1">
        <v>1</v>
      </c>
      <c r="N2036" s="1">
        <v>4</v>
      </c>
      <c r="O2036" s="1">
        <v>6</v>
      </c>
      <c r="P2036" s="1">
        <v>22</v>
      </c>
      <c r="Q2036" s="16">
        <v>120.48918968023256</v>
      </c>
      <c r="R2036" s="21">
        <v>7.4017503896189201</v>
      </c>
      <c r="S2036" s="21">
        <v>6.6742287410028638</v>
      </c>
      <c r="T2036" s="21">
        <v>-0.72752164861605628</v>
      </c>
      <c r="U2036" s="21">
        <v>0.51658423553558075</v>
      </c>
      <c r="V2036" s="21">
        <v>1.9827965301505353</v>
      </c>
      <c r="W2036" s="21">
        <v>1.4662122946149545</v>
      </c>
      <c r="X2036" s="13" t="s">
        <v>22</v>
      </c>
      <c r="Y20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6" s="1">
        <v>41.042530999999997</v>
      </c>
      <c r="AA2036" s="1">
        <v>-80.737027999999995</v>
      </c>
      <c r="AB2036" s="1">
        <v>0</v>
      </c>
      <c r="AC2036" s="1">
        <v>0</v>
      </c>
    </row>
    <row r="2037" spans="1:29" x14ac:dyDescent="0.25">
      <c r="A2037" s="13">
        <v>10</v>
      </c>
      <c r="B2037" s="22" t="s">
        <v>3200</v>
      </c>
      <c r="C2037" s="17">
        <v>3</v>
      </c>
      <c r="D2037" s="1" t="s">
        <v>802</v>
      </c>
      <c r="E2037" s="1" t="s">
        <v>3036</v>
      </c>
      <c r="F2037" s="1" t="s">
        <v>4998</v>
      </c>
      <c r="G2037" s="1" t="s">
        <v>2399</v>
      </c>
      <c r="H2037" s="21">
        <v>16.89100000000326</v>
      </c>
      <c r="I2037" s="21">
        <v>0</v>
      </c>
      <c r="J2037" s="1" t="s">
        <v>258</v>
      </c>
      <c r="K2037" s="1" t="s">
        <v>2805</v>
      </c>
      <c r="L2037" s="1">
        <v>0</v>
      </c>
      <c r="M2037" s="1">
        <v>1</v>
      </c>
      <c r="N2037" s="1">
        <v>10</v>
      </c>
      <c r="O2037" s="1">
        <v>2</v>
      </c>
      <c r="P2037" s="1">
        <v>9</v>
      </c>
      <c r="Q2037" s="16">
        <v>129.02043968023256</v>
      </c>
      <c r="R2037" s="21">
        <v>0.94792201620514183</v>
      </c>
      <c r="S2037" s="21">
        <v>4.1792879440441686</v>
      </c>
      <c r="T2037" s="21">
        <v>3.2313659278390268</v>
      </c>
      <c r="U2037" s="21">
        <v>0.24189227166555949</v>
      </c>
      <c r="V2037" s="21">
        <v>1.9827204825047906</v>
      </c>
      <c r="W2037" s="21">
        <v>1.740828210839231</v>
      </c>
      <c r="X2037" s="13" t="s">
        <v>22</v>
      </c>
      <c r="Y20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7" s="1">
        <v>40.888080000000002</v>
      </c>
      <c r="AA2037" s="1">
        <v>-82.426012</v>
      </c>
      <c r="AB2037" s="1">
        <v>0</v>
      </c>
      <c r="AC2037" s="1">
        <v>0</v>
      </c>
    </row>
    <row r="2038" spans="1:29" x14ac:dyDescent="0.25">
      <c r="A2038" s="13">
        <v>324</v>
      </c>
      <c r="B2038" s="22" t="s">
        <v>3201</v>
      </c>
      <c r="C2038" s="17">
        <v>4</v>
      </c>
      <c r="D2038" s="1" t="s">
        <v>801</v>
      </c>
      <c r="E2038" s="1" t="s">
        <v>2169</v>
      </c>
      <c r="F2038" s="1" t="s">
        <v>3397</v>
      </c>
      <c r="G2038" s="1" t="s">
        <v>1664</v>
      </c>
      <c r="H2038" s="21">
        <v>18.952999999994063</v>
      </c>
      <c r="I2038" s="21">
        <v>0</v>
      </c>
      <c r="J2038" s="1" t="s">
        <v>258</v>
      </c>
      <c r="K2038" s="1" t="s">
        <v>264</v>
      </c>
      <c r="L2038" s="1">
        <v>0</v>
      </c>
      <c r="M2038" s="1">
        <v>0</v>
      </c>
      <c r="N2038" s="1">
        <v>8</v>
      </c>
      <c r="O2038" s="1">
        <v>10</v>
      </c>
      <c r="P2038" s="1">
        <v>17</v>
      </c>
      <c r="Q2038" s="16">
        <v>113.75</v>
      </c>
      <c r="R2038" s="21">
        <v>2.008209605735646</v>
      </c>
      <c r="S2038" s="21">
        <v>6.8101641065624019</v>
      </c>
      <c r="T2038" s="21">
        <v>4.8019545008267563</v>
      </c>
      <c r="U2038" s="21">
        <v>0.16444889845732244</v>
      </c>
      <c r="V2038" s="21">
        <v>1.9810198593845658</v>
      </c>
      <c r="W2038" s="21">
        <v>1.8165709609272434</v>
      </c>
      <c r="X2038" s="13" t="s">
        <v>22</v>
      </c>
      <c r="Y20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8" s="1">
        <v>41.024273000000001</v>
      </c>
      <c r="AA2038" s="1">
        <v>-80.640377000000001</v>
      </c>
      <c r="AB2038" s="1">
        <v>0</v>
      </c>
      <c r="AC2038" s="1">
        <v>0</v>
      </c>
    </row>
    <row r="2039" spans="1:29" x14ac:dyDescent="0.25">
      <c r="A2039" s="13">
        <v>185</v>
      </c>
      <c r="B2039" s="22" t="s">
        <v>4967</v>
      </c>
      <c r="C2039" s="17">
        <v>8</v>
      </c>
      <c r="D2039" s="1" t="s">
        <v>788</v>
      </c>
      <c r="E2039" s="1" t="s">
        <v>4618</v>
      </c>
      <c r="F2039" s="1" t="s">
        <v>3958</v>
      </c>
      <c r="G2039" s="1" t="s">
        <v>4367</v>
      </c>
      <c r="H2039" s="1">
        <v>23.9</v>
      </c>
      <c r="I2039" s="1">
        <v>24.4</v>
      </c>
      <c r="J2039" s="1" t="s">
        <v>3190</v>
      </c>
      <c r="K2039" s="1" t="s">
        <v>4984</v>
      </c>
      <c r="L2039" s="1">
        <v>1</v>
      </c>
      <c r="M2039" s="1">
        <v>1</v>
      </c>
      <c r="N2039" s="1">
        <v>2</v>
      </c>
      <c r="O2039" s="1">
        <v>1</v>
      </c>
      <c r="P2039" s="1">
        <v>13</v>
      </c>
      <c r="Q2039" s="16">
        <v>121.88462936046511</v>
      </c>
      <c r="R2039" s="21">
        <v>0.46089412819885955</v>
      </c>
      <c r="S2039" s="21">
        <v>12.641628038597325</v>
      </c>
      <c r="T2039" s="21">
        <v>12.180733910398466</v>
      </c>
      <c r="U2039" s="21">
        <v>3.3076755029218162E-2</v>
      </c>
      <c r="V2039" s="21">
        <v>1.9722647060809637</v>
      </c>
      <c r="W2039" s="21">
        <v>1.9391879510517456</v>
      </c>
      <c r="X2039" s="13" t="s">
        <v>22</v>
      </c>
      <c r="Y20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39" s="1">
        <v>39.375196322599997</v>
      </c>
      <c r="AA2039" s="1">
        <v>-84.395129413999996</v>
      </c>
      <c r="AB2039" s="1">
        <v>39.374103785599999</v>
      </c>
      <c r="AC2039" s="1">
        <v>-84.385968864600002</v>
      </c>
    </row>
    <row r="2040" spans="1:29" x14ac:dyDescent="0.25">
      <c r="A2040" s="13">
        <v>325</v>
      </c>
      <c r="B2040" s="22" t="s">
        <v>3201</v>
      </c>
      <c r="C2040" s="17">
        <v>8</v>
      </c>
      <c r="D2040" s="1" t="s">
        <v>787</v>
      </c>
      <c r="E2040" s="1" t="s">
        <v>2170</v>
      </c>
      <c r="F2040" s="1" t="s">
        <v>5447</v>
      </c>
      <c r="G2040" s="1" t="s">
        <v>1665</v>
      </c>
      <c r="H2040" s="21">
        <v>0.53200000000651926</v>
      </c>
      <c r="I2040" s="21">
        <v>0</v>
      </c>
      <c r="J2040" s="1" t="s">
        <v>258</v>
      </c>
      <c r="K2040" s="1" t="s">
        <v>259</v>
      </c>
      <c r="L2040" s="1">
        <v>0</v>
      </c>
      <c r="M2040" s="1">
        <v>0</v>
      </c>
      <c r="N2040" s="1">
        <v>3</v>
      </c>
      <c r="O2040" s="1">
        <v>8</v>
      </c>
      <c r="P2040" s="1">
        <v>34</v>
      </c>
      <c r="Q2040" s="16">
        <v>89.140625</v>
      </c>
      <c r="R2040" s="21">
        <v>6.8316567401127877</v>
      </c>
      <c r="S2040" s="21">
        <v>9.1382945390478945</v>
      </c>
      <c r="T2040" s="21">
        <v>2.3066377989351068</v>
      </c>
      <c r="U2040" s="21">
        <v>0.47679616155150567</v>
      </c>
      <c r="V2040" s="21">
        <v>1.9689576783973244</v>
      </c>
      <c r="W2040" s="21">
        <v>1.4921615168458187</v>
      </c>
      <c r="X2040" s="13" t="s">
        <v>22</v>
      </c>
      <c r="Y20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0" s="1">
        <v>39.211053</v>
      </c>
      <c r="AA2040" s="1">
        <v>-84.379170999999999</v>
      </c>
      <c r="AB2040" s="1">
        <v>0</v>
      </c>
      <c r="AC2040" s="1">
        <v>0</v>
      </c>
    </row>
    <row r="2041" spans="1:29" x14ac:dyDescent="0.25">
      <c r="A2041" s="13">
        <v>326</v>
      </c>
      <c r="B2041" s="22" t="s">
        <v>3201</v>
      </c>
      <c r="C2041" s="17">
        <v>7</v>
      </c>
      <c r="D2041" s="1" t="s">
        <v>3196</v>
      </c>
      <c r="E2041" s="1" t="s">
        <v>2171</v>
      </c>
      <c r="F2041" s="1" t="s">
        <v>5448</v>
      </c>
      <c r="G2041" s="1" t="s">
        <v>1666</v>
      </c>
      <c r="H2041" s="21">
        <v>3.8350000000064028</v>
      </c>
      <c r="I2041" s="21">
        <v>0</v>
      </c>
      <c r="J2041" s="1" t="s">
        <v>258</v>
      </c>
      <c r="K2041" s="1" t="s">
        <v>1326</v>
      </c>
      <c r="L2041" s="1">
        <v>0</v>
      </c>
      <c r="M2041" s="1">
        <v>0</v>
      </c>
      <c r="N2041" s="1">
        <v>17</v>
      </c>
      <c r="O2041" s="1">
        <v>2</v>
      </c>
      <c r="P2041" s="1">
        <v>22</v>
      </c>
      <c r="Q2041" s="16">
        <v>142.171875</v>
      </c>
      <c r="R2041" s="21">
        <v>1.1148986405112984</v>
      </c>
      <c r="S2041" s="21">
        <v>8.001065637221771</v>
      </c>
      <c r="T2041" s="21">
        <v>6.8861669967104726</v>
      </c>
      <c r="U2041" s="21">
        <v>0.11213068619667776</v>
      </c>
      <c r="V2041" s="21">
        <v>1.9684602868287746</v>
      </c>
      <c r="W2041" s="21">
        <v>1.8563296006320968</v>
      </c>
      <c r="X2041" s="13" t="s">
        <v>22</v>
      </c>
      <c r="Y20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1" s="1">
        <v>39.643554000000002</v>
      </c>
      <c r="AA2041" s="1">
        <v>-84.327978999999999</v>
      </c>
      <c r="AB2041" s="1">
        <v>0</v>
      </c>
      <c r="AC2041" s="1">
        <v>0</v>
      </c>
    </row>
    <row r="2042" spans="1:29" x14ac:dyDescent="0.25">
      <c r="A2042" s="13">
        <v>327</v>
      </c>
      <c r="B2042" s="22" t="s">
        <v>3201</v>
      </c>
      <c r="C2042" s="17">
        <v>4</v>
      </c>
      <c r="D2042" s="1" t="s">
        <v>795</v>
      </c>
      <c r="E2042" s="1" t="s">
        <v>1980</v>
      </c>
      <c r="F2042" s="1" t="s">
        <v>5440</v>
      </c>
      <c r="G2042" s="1" t="s">
        <v>1667</v>
      </c>
      <c r="H2042" s="21">
        <v>1.0080000000016298</v>
      </c>
      <c r="I2042" s="21">
        <v>0</v>
      </c>
      <c r="J2042" s="1" t="s">
        <v>258</v>
      </c>
      <c r="K2042" s="1" t="s">
        <v>261</v>
      </c>
      <c r="L2042" s="1">
        <v>0</v>
      </c>
      <c r="M2042" s="1">
        <v>1</v>
      </c>
      <c r="N2042" s="1">
        <v>4</v>
      </c>
      <c r="O2042" s="1">
        <v>6</v>
      </c>
      <c r="P2042" s="1">
        <v>34</v>
      </c>
      <c r="Q2042" s="16">
        <v>132.48918968023256</v>
      </c>
      <c r="R2042" s="21">
        <v>10.949959837014838</v>
      </c>
      <c r="S2042" s="21">
        <v>8.5094706780993761</v>
      </c>
      <c r="T2042" s="21">
        <v>-2.4404891589154616</v>
      </c>
      <c r="U2042" s="21">
        <v>0.80847974304943437</v>
      </c>
      <c r="V2042" s="21">
        <v>1.9646653013825019</v>
      </c>
      <c r="W2042" s="21">
        <v>1.1561855583330676</v>
      </c>
      <c r="X2042" s="13" t="s">
        <v>22</v>
      </c>
      <c r="Y20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2" s="1">
        <v>41.135953000000001</v>
      </c>
      <c r="AA2042" s="1">
        <v>-81.667689999999993</v>
      </c>
      <c r="AB2042" s="1">
        <v>0</v>
      </c>
      <c r="AC2042" s="1">
        <v>0</v>
      </c>
    </row>
    <row r="2043" spans="1:29" x14ac:dyDescent="0.25">
      <c r="A2043" s="13">
        <v>11</v>
      </c>
      <c r="B2043" s="22" t="s">
        <v>3200</v>
      </c>
      <c r="C2043" s="17">
        <v>3</v>
      </c>
      <c r="D2043" s="1" t="s">
        <v>1330</v>
      </c>
      <c r="E2043" s="1" t="s">
        <v>3020</v>
      </c>
      <c r="F2043" s="1" t="s">
        <v>4999</v>
      </c>
      <c r="G2043" s="1" t="s">
        <v>2400</v>
      </c>
      <c r="H2043" s="21">
        <v>0.69800000000395812</v>
      </c>
      <c r="I2043" s="21">
        <v>0</v>
      </c>
      <c r="J2043" s="1" t="s">
        <v>258</v>
      </c>
      <c r="K2043" s="1" t="s">
        <v>2806</v>
      </c>
      <c r="L2043" s="1">
        <v>0</v>
      </c>
      <c r="M2043" s="1">
        <v>3</v>
      </c>
      <c r="N2043" s="1">
        <v>13</v>
      </c>
      <c r="O2043" s="1">
        <v>7</v>
      </c>
      <c r="P2043" s="1">
        <v>15</v>
      </c>
      <c r="Q2043" s="16">
        <v>268.20194404069764</v>
      </c>
      <c r="R2043" s="21">
        <v>1.4803771458070383</v>
      </c>
      <c r="S2043" s="21">
        <v>6.8911496789848306</v>
      </c>
      <c r="T2043" s="21">
        <v>5.4107725331777923</v>
      </c>
      <c r="U2043" s="21">
        <v>9.6745624677855566E-2</v>
      </c>
      <c r="V2043" s="21">
        <v>1.9574981173998711</v>
      </c>
      <c r="W2043" s="21">
        <v>1.8607524927220156</v>
      </c>
      <c r="X2043" s="13" t="s">
        <v>22</v>
      </c>
      <c r="Y20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3" s="1">
        <v>41.342179000000002</v>
      </c>
      <c r="AA2043" s="1">
        <v>-82.830324000000005</v>
      </c>
      <c r="AB2043" s="1">
        <v>0</v>
      </c>
      <c r="AC2043" s="1">
        <v>0</v>
      </c>
    </row>
    <row r="2044" spans="1:29" x14ac:dyDescent="0.25">
      <c r="A2044" s="13">
        <v>328</v>
      </c>
      <c r="B2044" s="22" t="s">
        <v>3201</v>
      </c>
      <c r="C2044" s="17">
        <v>2</v>
      </c>
      <c r="D2044" s="1" t="s">
        <v>786</v>
      </c>
      <c r="E2044" s="1" t="s">
        <v>2172</v>
      </c>
      <c r="F2044" s="1" t="s">
        <v>5449</v>
      </c>
      <c r="G2044" s="1" t="s">
        <v>1668</v>
      </c>
      <c r="H2044" s="21">
        <v>3.4140000000043074</v>
      </c>
      <c r="I2044" s="21">
        <v>0</v>
      </c>
      <c r="J2044" s="1" t="s">
        <v>258</v>
      </c>
      <c r="K2044" s="1" t="s">
        <v>259</v>
      </c>
      <c r="L2044" s="1">
        <v>0</v>
      </c>
      <c r="M2044" s="1">
        <v>0</v>
      </c>
      <c r="N2044" s="1">
        <v>5</v>
      </c>
      <c r="O2044" s="1">
        <v>6</v>
      </c>
      <c r="P2044" s="1">
        <v>49</v>
      </c>
      <c r="Q2044" s="16">
        <v>108.359375</v>
      </c>
      <c r="R2044" s="21">
        <v>5.7934846496983576</v>
      </c>
      <c r="S2044" s="21">
        <v>12.462739503728104</v>
      </c>
      <c r="T2044" s="21">
        <v>6.669254854029746</v>
      </c>
      <c r="U2044" s="21">
        <v>0.40433987655798731</v>
      </c>
      <c r="V2044" s="21">
        <v>1.9554591290918688</v>
      </c>
      <c r="W2044" s="21">
        <v>1.5511192525338815</v>
      </c>
      <c r="X2044" s="13" t="s">
        <v>22</v>
      </c>
      <c r="Y20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4" s="1">
        <v>41.582335999999998</v>
      </c>
      <c r="AA2044" s="1">
        <v>-83.696802000000005</v>
      </c>
      <c r="AB2044" s="1">
        <v>0</v>
      </c>
      <c r="AC2044" s="1">
        <v>0</v>
      </c>
    </row>
    <row r="2045" spans="1:29" x14ac:dyDescent="0.25">
      <c r="A2045" s="13">
        <v>186</v>
      </c>
      <c r="B2045" s="22" t="s">
        <v>4967</v>
      </c>
      <c r="C2045" s="17">
        <v>8</v>
      </c>
      <c r="D2045" s="1" t="s">
        <v>1329</v>
      </c>
      <c r="E2045" s="1" t="s">
        <v>4579</v>
      </c>
      <c r="F2045" s="1" t="s">
        <v>4580</v>
      </c>
      <c r="G2045" s="1" t="s">
        <v>3705</v>
      </c>
      <c r="H2045" s="1">
        <v>7.3</v>
      </c>
      <c r="I2045" s="1">
        <v>7.8</v>
      </c>
      <c r="J2045" s="1" t="s">
        <v>3190</v>
      </c>
      <c r="K2045" s="1" t="s">
        <v>4975</v>
      </c>
      <c r="L2045" s="1">
        <v>1</v>
      </c>
      <c r="M2045" s="1">
        <v>0</v>
      </c>
      <c r="N2045" s="1">
        <v>8</v>
      </c>
      <c r="O2045" s="1">
        <v>1</v>
      </c>
      <c r="P2045" s="1">
        <v>2</v>
      </c>
      <c r="Q2045" s="16">
        <v>104.48918968023256</v>
      </c>
      <c r="R2045" s="21">
        <v>0.76874122196920192</v>
      </c>
      <c r="S2045" s="21">
        <v>5.5525521614114135</v>
      </c>
      <c r="T2045" s="21">
        <v>4.7838109394422119</v>
      </c>
      <c r="U2045" s="21">
        <v>5.884724954132893E-2</v>
      </c>
      <c r="V2045" s="21">
        <v>1.9527685508465082</v>
      </c>
      <c r="W2045" s="21">
        <v>1.8939213013051792</v>
      </c>
      <c r="X2045" s="13" t="s">
        <v>22</v>
      </c>
      <c r="Y20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5" s="1">
        <v>39.018681439700003</v>
      </c>
      <c r="AA2045" s="1">
        <v>-84.200195571400002</v>
      </c>
      <c r="AB2045" s="1">
        <v>39.017019494300001</v>
      </c>
      <c r="AC2045" s="1">
        <v>-84.191625447700005</v>
      </c>
    </row>
    <row r="2046" spans="1:29" x14ac:dyDescent="0.25">
      <c r="A2046" s="13">
        <v>187</v>
      </c>
      <c r="B2046" s="22" t="s">
        <v>4967</v>
      </c>
      <c r="C2046" s="17">
        <v>8</v>
      </c>
      <c r="D2046" s="1" t="s">
        <v>1329</v>
      </c>
      <c r="E2046" s="1" t="s">
        <v>4579</v>
      </c>
      <c r="F2046" s="1" t="s">
        <v>4580</v>
      </c>
      <c r="G2046" s="1" t="s">
        <v>3705</v>
      </c>
      <c r="H2046" s="1">
        <v>4.3</v>
      </c>
      <c r="I2046" s="1">
        <v>4.8</v>
      </c>
      <c r="J2046" s="1" t="s">
        <v>3190</v>
      </c>
      <c r="K2046" s="1" t="s">
        <v>4975</v>
      </c>
      <c r="L2046" s="1">
        <v>0</v>
      </c>
      <c r="M2046" s="1">
        <v>0</v>
      </c>
      <c r="N2046" s="1">
        <v>7</v>
      </c>
      <c r="O2046" s="1">
        <v>2</v>
      </c>
      <c r="P2046" s="1">
        <v>21</v>
      </c>
      <c r="Q2046" s="16">
        <v>75.703125</v>
      </c>
      <c r="R2046" s="21">
        <v>0.76874122196920192</v>
      </c>
      <c r="S2046" s="21">
        <v>11.873538491557285</v>
      </c>
      <c r="T2046" s="21">
        <v>11.104797269588083</v>
      </c>
      <c r="U2046" s="21">
        <v>5.884724954132893E-2</v>
      </c>
      <c r="V2046" s="21">
        <v>1.9527685508465082</v>
      </c>
      <c r="W2046" s="21">
        <v>1.8939213013051792</v>
      </c>
      <c r="X2046" s="13" t="s">
        <v>22</v>
      </c>
      <c r="Y20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6" s="1">
        <v>39.045552560200001</v>
      </c>
      <c r="AA2046" s="1">
        <v>-84.243415634300007</v>
      </c>
      <c r="AB2046" s="1">
        <v>39.041006042699998</v>
      </c>
      <c r="AC2046" s="1">
        <v>-84.236605288800007</v>
      </c>
    </row>
    <row r="2047" spans="1:29" x14ac:dyDescent="0.25">
      <c r="A2047" s="13">
        <v>188</v>
      </c>
      <c r="B2047" s="22" t="s">
        <v>4967</v>
      </c>
      <c r="C2047" s="17">
        <v>3</v>
      </c>
      <c r="D2047" s="1" t="s">
        <v>791</v>
      </c>
      <c r="E2047" s="1" t="s">
        <v>4638</v>
      </c>
      <c r="F2047" s="1" t="s">
        <v>4639</v>
      </c>
      <c r="G2047" s="1" t="s">
        <v>3712</v>
      </c>
      <c r="H2047" s="1">
        <v>3.4</v>
      </c>
      <c r="I2047" s="1">
        <v>3.9</v>
      </c>
      <c r="J2047" s="1" t="s">
        <v>3190</v>
      </c>
      <c r="K2047" s="1" t="s">
        <v>4984</v>
      </c>
      <c r="L2047" s="1">
        <v>1</v>
      </c>
      <c r="M2047" s="1">
        <v>2</v>
      </c>
      <c r="N2047" s="1">
        <v>0</v>
      </c>
      <c r="O2047" s="1">
        <v>3</v>
      </c>
      <c r="P2047" s="1">
        <v>4</v>
      </c>
      <c r="Q2047" s="16">
        <v>154.34256904069767</v>
      </c>
      <c r="R2047" s="21">
        <v>0.56085559050017086</v>
      </c>
      <c r="S2047" s="21">
        <v>4.4112716783386423</v>
      </c>
      <c r="T2047" s="21">
        <v>3.8504160878384717</v>
      </c>
      <c r="U2047" s="21">
        <v>4.0596773490730417E-2</v>
      </c>
      <c r="V2047" s="21">
        <v>1.9520871588556257</v>
      </c>
      <c r="W2047" s="21">
        <v>1.9114903853648952</v>
      </c>
      <c r="X2047" s="13" t="s">
        <v>22</v>
      </c>
      <c r="Y20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7" s="1">
        <v>41.403762304099999</v>
      </c>
      <c r="AA2047" s="1">
        <v>-82.281772141000005</v>
      </c>
      <c r="AB2047" s="1">
        <v>41.403557675599998</v>
      </c>
      <c r="AC2047" s="1">
        <v>-82.272183813799998</v>
      </c>
    </row>
    <row r="2048" spans="1:29" x14ac:dyDescent="0.25">
      <c r="A2048" s="13">
        <v>329</v>
      </c>
      <c r="B2048" s="22" t="s">
        <v>3201</v>
      </c>
      <c r="C2048" s="17">
        <v>7</v>
      </c>
      <c r="D2048" s="1" t="s">
        <v>3196</v>
      </c>
      <c r="E2048" s="1" t="s">
        <v>2173</v>
      </c>
      <c r="F2048" s="1" t="s">
        <v>5450</v>
      </c>
      <c r="G2048" s="1" t="s">
        <v>1669</v>
      </c>
      <c r="H2048" s="21">
        <v>0.68499999999767169</v>
      </c>
      <c r="I2048" s="21">
        <v>0</v>
      </c>
      <c r="J2048" s="1" t="s">
        <v>258</v>
      </c>
      <c r="K2048" s="1" t="s">
        <v>261</v>
      </c>
      <c r="L2048" s="1">
        <v>0</v>
      </c>
      <c r="M2048" s="1">
        <v>0</v>
      </c>
      <c r="N2048" s="1">
        <v>10</v>
      </c>
      <c r="O2048" s="1">
        <v>0</v>
      </c>
      <c r="P2048" s="1">
        <v>17</v>
      </c>
      <c r="Q2048" s="16">
        <v>82.46875</v>
      </c>
      <c r="R2048" s="21">
        <v>5.303938248212444</v>
      </c>
      <c r="S2048" s="21">
        <v>6.2449573650100998</v>
      </c>
      <c r="T2048" s="21">
        <v>0.94101911679765582</v>
      </c>
      <c r="U2048" s="21">
        <v>0.38317651270599606</v>
      </c>
      <c r="V2048" s="21">
        <v>1.9503461258184696</v>
      </c>
      <c r="W2048" s="21">
        <v>1.5671696131124735</v>
      </c>
      <c r="X2048" s="13" t="s">
        <v>22</v>
      </c>
      <c r="Y20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8" s="1">
        <v>39.814354000000002</v>
      </c>
      <c r="AA2048" s="1">
        <v>-84.254092999999997</v>
      </c>
      <c r="AB2048" s="1">
        <v>0</v>
      </c>
      <c r="AC2048" s="1">
        <v>0</v>
      </c>
    </row>
    <row r="2049" spans="1:29" x14ac:dyDescent="0.25">
      <c r="A2049" s="13">
        <v>330</v>
      </c>
      <c r="B2049" s="22" t="s">
        <v>3201</v>
      </c>
      <c r="C2049" s="17">
        <v>4</v>
      </c>
      <c r="D2049" s="1" t="s">
        <v>801</v>
      </c>
      <c r="E2049" s="1" t="s">
        <v>2174</v>
      </c>
      <c r="F2049" s="1" t="s">
        <v>5451</v>
      </c>
      <c r="G2049" s="1" t="s">
        <v>1670</v>
      </c>
      <c r="H2049" s="21">
        <v>0.83599999999569263</v>
      </c>
      <c r="I2049" s="21">
        <v>0</v>
      </c>
      <c r="J2049" s="1" t="s">
        <v>258</v>
      </c>
      <c r="K2049" s="1" t="s">
        <v>262</v>
      </c>
      <c r="L2049" s="1">
        <v>0</v>
      </c>
      <c r="M2049" s="1">
        <v>1</v>
      </c>
      <c r="N2049" s="1">
        <v>8</v>
      </c>
      <c r="O2049" s="1">
        <v>7</v>
      </c>
      <c r="P2049" s="1">
        <v>25</v>
      </c>
      <c r="Q2049" s="16">
        <v>154.11418968023256</v>
      </c>
      <c r="R2049" s="21">
        <v>2.3325009335562368</v>
      </c>
      <c r="S2049" s="21">
        <v>8.0804862881310129</v>
      </c>
      <c r="T2049" s="21">
        <v>5.7479853545747766</v>
      </c>
      <c r="U2049" s="21">
        <v>0.16279030610612275</v>
      </c>
      <c r="V2049" s="21">
        <v>1.9454443362426301</v>
      </c>
      <c r="W2049" s="21">
        <v>1.7826540301365075</v>
      </c>
      <c r="X2049" s="13" t="s">
        <v>22</v>
      </c>
      <c r="Y20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49" s="1">
        <v>41.099598999999998</v>
      </c>
      <c r="AA2049" s="1">
        <v>-80.757110999999995</v>
      </c>
      <c r="AB2049" s="1">
        <v>0</v>
      </c>
      <c r="AC2049" s="1">
        <v>0</v>
      </c>
    </row>
    <row r="2050" spans="1:29" x14ac:dyDescent="0.25">
      <c r="A2050" s="13">
        <v>331</v>
      </c>
      <c r="B2050" s="22" t="s">
        <v>3201</v>
      </c>
      <c r="C2050" s="17">
        <v>3</v>
      </c>
      <c r="D2050" s="1" t="s">
        <v>791</v>
      </c>
      <c r="E2050" s="1" t="s">
        <v>2175</v>
      </c>
      <c r="F2050" s="1" t="s">
        <v>5452</v>
      </c>
      <c r="G2050" s="1" t="s">
        <v>1671</v>
      </c>
      <c r="H2050" s="21">
        <v>0.4389999999984866</v>
      </c>
      <c r="I2050" s="21">
        <v>0</v>
      </c>
      <c r="J2050" s="1" t="s">
        <v>258</v>
      </c>
      <c r="K2050" s="1" t="s">
        <v>259</v>
      </c>
      <c r="L2050" s="1">
        <v>0</v>
      </c>
      <c r="M2050" s="1">
        <v>1</v>
      </c>
      <c r="N2050" s="1">
        <v>4</v>
      </c>
      <c r="O2050" s="1">
        <v>6</v>
      </c>
      <c r="P2050" s="1">
        <v>28</v>
      </c>
      <c r="Q2050" s="16">
        <v>126.48918968023256</v>
      </c>
      <c r="R2050" s="21">
        <v>7.6613846489929243</v>
      </c>
      <c r="S2050" s="21">
        <v>7.6629568760899804</v>
      </c>
      <c r="T2050" s="21">
        <v>1.572227097056178E-3</v>
      </c>
      <c r="U2050" s="21">
        <v>0.5347046743963233</v>
      </c>
      <c r="V2050" s="21">
        <v>1.9438535548040135</v>
      </c>
      <c r="W2050" s="21">
        <v>1.4091488804076902</v>
      </c>
      <c r="X2050" s="13" t="s">
        <v>22</v>
      </c>
      <c r="Y20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0" s="1">
        <v>41.418146</v>
      </c>
      <c r="AA2050" s="1">
        <v>-82.144461000000007</v>
      </c>
      <c r="AB2050" s="1">
        <v>0</v>
      </c>
      <c r="AC2050" s="1">
        <v>0</v>
      </c>
    </row>
    <row r="2051" spans="1:29" x14ac:dyDescent="0.25">
      <c r="A2051" s="13">
        <v>332</v>
      </c>
      <c r="B2051" s="22" t="s">
        <v>3201</v>
      </c>
      <c r="C2051" s="17">
        <v>4</v>
      </c>
      <c r="D2051" s="1" t="s">
        <v>800</v>
      </c>
      <c r="E2051" s="1" t="s">
        <v>2176</v>
      </c>
      <c r="F2051" s="1" t="s">
        <v>5278</v>
      </c>
      <c r="G2051" s="1" t="s">
        <v>1672</v>
      </c>
      <c r="H2051" s="21">
        <v>1.1389999999955762</v>
      </c>
      <c r="I2051" s="21">
        <v>0</v>
      </c>
      <c r="J2051" s="1" t="s">
        <v>258</v>
      </c>
      <c r="K2051" s="1" t="s">
        <v>259</v>
      </c>
      <c r="L2051" s="1">
        <v>0</v>
      </c>
      <c r="M2051" s="1">
        <v>0</v>
      </c>
      <c r="N2051" s="1">
        <v>6</v>
      </c>
      <c r="O2051" s="1">
        <v>5</v>
      </c>
      <c r="P2051" s="1">
        <v>33</v>
      </c>
      <c r="Q2051" s="16">
        <v>94.46875</v>
      </c>
      <c r="R2051" s="21">
        <v>6.7265060483813697</v>
      </c>
      <c r="S2051" s="21">
        <v>8.8204186942143075</v>
      </c>
      <c r="T2051" s="21">
        <v>2.0939126458329378</v>
      </c>
      <c r="U2051" s="21">
        <v>0.46945746639903257</v>
      </c>
      <c r="V2051" s="21">
        <v>1.9427977118833077</v>
      </c>
      <c r="W2051" s="21">
        <v>1.4733402454842752</v>
      </c>
      <c r="X2051" s="13" t="s">
        <v>22</v>
      </c>
      <c r="Y20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1" s="1">
        <v>40.811157999999999</v>
      </c>
      <c r="AA2051" s="1">
        <v>-81.435198</v>
      </c>
      <c r="AB2051" s="1">
        <v>0</v>
      </c>
      <c r="AC2051" s="1">
        <v>0</v>
      </c>
    </row>
    <row r="2052" spans="1:29" x14ac:dyDescent="0.25">
      <c r="A2052" s="13">
        <v>12</v>
      </c>
      <c r="B2052" s="22" t="s">
        <v>3200</v>
      </c>
      <c r="C2052" s="17">
        <v>6</v>
      </c>
      <c r="D2052" s="1" t="s">
        <v>784</v>
      </c>
      <c r="E2052" s="1" t="s">
        <v>2865</v>
      </c>
      <c r="F2052" s="1" t="s">
        <v>5000</v>
      </c>
      <c r="G2052" s="1" t="s">
        <v>2401</v>
      </c>
      <c r="H2052" s="21">
        <v>3.2569999999977881</v>
      </c>
      <c r="I2052" s="21">
        <v>0</v>
      </c>
      <c r="J2052" s="1" t="s">
        <v>258</v>
      </c>
      <c r="K2052" s="1" t="s">
        <v>2804</v>
      </c>
      <c r="L2052" s="1">
        <v>0</v>
      </c>
      <c r="M2052" s="1">
        <v>1</v>
      </c>
      <c r="N2052" s="1">
        <v>10</v>
      </c>
      <c r="O2052" s="1">
        <v>6</v>
      </c>
      <c r="P2052" s="1">
        <v>12</v>
      </c>
      <c r="Q2052" s="16">
        <v>149.77043968023256</v>
      </c>
      <c r="R2052" s="21">
        <v>2.1518259401422557</v>
      </c>
      <c r="S2052" s="21">
        <v>5.7997498619874337</v>
      </c>
      <c r="T2052" s="21">
        <v>3.647923921845178</v>
      </c>
      <c r="U2052" s="21">
        <v>0.14996096334011647</v>
      </c>
      <c r="V2052" s="21">
        <v>1.9376436719232748</v>
      </c>
      <c r="W2052" s="21">
        <v>1.7876827085831584</v>
      </c>
      <c r="X2052" s="13" t="s">
        <v>22</v>
      </c>
      <c r="Y20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2" s="1">
        <v>39.843432</v>
      </c>
      <c r="AA2052" s="1">
        <v>-83.126023000000004</v>
      </c>
      <c r="AB2052" s="1">
        <v>0</v>
      </c>
      <c r="AC2052" s="1">
        <v>0</v>
      </c>
    </row>
    <row r="2053" spans="1:29" x14ac:dyDescent="0.25">
      <c r="A2053" s="13">
        <v>189</v>
      </c>
      <c r="B2053" s="22" t="s">
        <v>4967</v>
      </c>
      <c r="C2053" s="17">
        <v>8</v>
      </c>
      <c r="D2053" s="1" t="s">
        <v>792</v>
      </c>
      <c r="E2053" s="1" t="s">
        <v>3251</v>
      </c>
      <c r="F2053" s="1" t="s">
        <v>4677</v>
      </c>
      <c r="G2053" s="1" t="s">
        <v>3715</v>
      </c>
      <c r="H2053" s="1">
        <v>6.9</v>
      </c>
      <c r="I2053" s="1">
        <v>7.4</v>
      </c>
      <c r="J2053" s="1" t="s">
        <v>3190</v>
      </c>
      <c r="K2053" s="1" t="s">
        <v>4984</v>
      </c>
      <c r="L2053" s="1">
        <v>1</v>
      </c>
      <c r="M2053" s="1">
        <v>0</v>
      </c>
      <c r="N2053" s="1">
        <v>5</v>
      </c>
      <c r="O2053" s="1">
        <v>1</v>
      </c>
      <c r="P2053" s="1">
        <v>11</v>
      </c>
      <c r="Q2053" s="16">
        <v>93.848564680232556</v>
      </c>
      <c r="R2053" s="21">
        <v>0.39949775815655114</v>
      </c>
      <c r="S2053" s="21">
        <v>6.9293097066763911</v>
      </c>
      <c r="T2053" s="21">
        <v>6.52981194851984</v>
      </c>
      <c r="U2053" s="21">
        <v>2.8696249021188724E-2</v>
      </c>
      <c r="V2053" s="21">
        <v>1.9372848923162151</v>
      </c>
      <c r="W2053" s="21">
        <v>1.9085886432950265</v>
      </c>
      <c r="X2053" s="13" t="s">
        <v>22</v>
      </c>
      <c r="Y20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3" s="1">
        <v>39.6964795086</v>
      </c>
      <c r="AA2053" s="1">
        <v>-83.987403875799998</v>
      </c>
      <c r="AB2053" s="1">
        <v>39.694061637600001</v>
      </c>
      <c r="AC2053" s="1">
        <v>-83.978626145199996</v>
      </c>
    </row>
    <row r="2054" spans="1:29" x14ac:dyDescent="0.25">
      <c r="A2054" s="13">
        <v>333</v>
      </c>
      <c r="B2054" s="22" t="s">
        <v>3201</v>
      </c>
      <c r="C2054" s="17">
        <v>4</v>
      </c>
      <c r="D2054" s="1" t="s">
        <v>798</v>
      </c>
      <c r="E2054" s="1" t="s">
        <v>2177</v>
      </c>
      <c r="F2054" s="1" t="s">
        <v>3460</v>
      </c>
      <c r="G2054" s="1" t="s">
        <v>1673</v>
      </c>
      <c r="H2054" s="21">
        <v>7.7160000000003492</v>
      </c>
      <c r="I2054" s="21">
        <v>0</v>
      </c>
      <c r="J2054" s="1" t="s">
        <v>258</v>
      </c>
      <c r="K2054" s="1" t="s">
        <v>259</v>
      </c>
      <c r="L2054" s="1">
        <v>0</v>
      </c>
      <c r="M2054" s="1">
        <v>0</v>
      </c>
      <c r="N2054" s="1">
        <v>6</v>
      </c>
      <c r="O2054" s="1">
        <v>6</v>
      </c>
      <c r="P2054" s="1">
        <v>11</v>
      </c>
      <c r="Q2054" s="16">
        <v>76.90625</v>
      </c>
      <c r="R2054" s="21">
        <v>4.6739278349397599</v>
      </c>
      <c r="S2054" s="21">
        <v>4.4755086441685581</v>
      </c>
      <c r="T2054" s="21">
        <v>-0.19841919077120185</v>
      </c>
      <c r="U2054" s="21">
        <v>0.32620357489320012</v>
      </c>
      <c r="V2054" s="21">
        <v>1.9321648296039042</v>
      </c>
      <c r="W2054" s="21">
        <v>1.6059612547107041</v>
      </c>
      <c r="X2054" s="13" t="s">
        <v>22</v>
      </c>
      <c r="Y20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4" s="1">
        <v>41.099218</v>
      </c>
      <c r="AA2054" s="1">
        <v>-81.242579000000006</v>
      </c>
      <c r="AB2054" s="1">
        <v>0</v>
      </c>
      <c r="AC2054" s="1">
        <v>0</v>
      </c>
    </row>
    <row r="2055" spans="1:29" x14ac:dyDescent="0.25">
      <c r="A2055" s="13">
        <v>334</v>
      </c>
      <c r="B2055" s="22" t="s">
        <v>3201</v>
      </c>
      <c r="C2055" s="17">
        <v>8</v>
      </c>
      <c r="D2055" s="1" t="s">
        <v>788</v>
      </c>
      <c r="E2055" s="1" t="s">
        <v>2178</v>
      </c>
      <c r="F2055" s="1" t="s">
        <v>5255</v>
      </c>
      <c r="G2055" s="1" t="s">
        <v>1674</v>
      </c>
      <c r="H2055" s="21">
        <v>7.0310000000026776</v>
      </c>
      <c r="I2055" s="21">
        <v>0</v>
      </c>
      <c r="J2055" s="1" t="s">
        <v>258</v>
      </c>
      <c r="K2055" s="1" t="s">
        <v>259</v>
      </c>
      <c r="L2055" s="1">
        <v>0</v>
      </c>
      <c r="M2055" s="1">
        <v>0</v>
      </c>
      <c r="N2055" s="1">
        <v>7</v>
      </c>
      <c r="O2055" s="1">
        <v>4</v>
      </c>
      <c r="P2055" s="1">
        <v>34</v>
      </c>
      <c r="Q2055" s="16">
        <v>97.578125</v>
      </c>
      <c r="R2055" s="21">
        <v>6.7759601359701795</v>
      </c>
      <c r="S2055" s="21">
        <v>8.9323556205267014</v>
      </c>
      <c r="T2055" s="21">
        <v>2.1563954845565219</v>
      </c>
      <c r="U2055" s="21">
        <v>0.47290897458107095</v>
      </c>
      <c r="V2055" s="21">
        <v>1.9287338121554491</v>
      </c>
      <c r="W2055" s="21">
        <v>1.4558248375743781</v>
      </c>
      <c r="X2055" s="13" t="s">
        <v>22</v>
      </c>
      <c r="Y20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5" s="1">
        <v>39.338341</v>
      </c>
      <c r="AA2055" s="1">
        <v>-84.443897000000007</v>
      </c>
      <c r="AB2055" s="1">
        <v>0</v>
      </c>
      <c r="AC2055" s="1">
        <v>0</v>
      </c>
    </row>
    <row r="2056" spans="1:29" x14ac:dyDescent="0.25">
      <c r="A2056" s="13">
        <v>335</v>
      </c>
      <c r="B2056" s="22" t="s">
        <v>3201</v>
      </c>
      <c r="C2056" s="17">
        <v>3</v>
      </c>
      <c r="D2056" s="1" t="s">
        <v>805</v>
      </c>
      <c r="E2056" s="1" t="s">
        <v>2179</v>
      </c>
      <c r="F2056" s="1" t="s">
        <v>5453</v>
      </c>
      <c r="G2056" s="1" t="s">
        <v>1675</v>
      </c>
      <c r="H2056" s="21">
        <v>2.3830000000016298</v>
      </c>
      <c r="I2056" s="21">
        <v>0</v>
      </c>
      <c r="J2056" s="1" t="s">
        <v>258</v>
      </c>
      <c r="K2056" s="1" t="s">
        <v>259</v>
      </c>
      <c r="L2056" s="1">
        <v>0</v>
      </c>
      <c r="M2056" s="1">
        <v>2</v>
      </c>
      <c r="N2056" s="1">
        <v>4</v>
      </c>
      <c r="O2056" s="1">
        <v>5</v>
      </c>
      <c r="P2056" s="1">
        <v>32</v>
      </c>
      <c r="Q2056" s="16">
        <v>171.72837936046511</v>
      </c>
      <c r="R2056" s="21">
        <v>6.2916198172154569</v>
      </c>
      <c r="S2056" s="21">
        <v>8.6506704062737381</v>
      </c>
      <c r="T2056" s="21">
        <v>2.3590505890582811</v>
      </c>
      <c r="U2056" s="21">
        <v>0.43910581179759184</v>
      </c>
      <c r="V2056" s="21">
        <v>1.9286915622073535</v>
      </c>
      <c r="W2056" s="21">
        <v>1.4895857504097616</v>
      </c>
      <c r="X2056" s="13" t="s">
        <v>22</v>
      </c>
      <c r="Y20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6" s="1">
        <v>41.152129000000002</v>
      </c>
      <c r="AA2056" s="1">
        <v>-81.835959000000003</v>
      </c>
      <c r="AB2056" s="1">
        <v>0</v>
      </c>
      <c r="AC2056" s="1">
        <v>0</v>
      </c>
    </row>
    <row r="2057" spans="1:29" x14ac:dyDescent="0.25">
      <c r="A2057" s="13">
        <v>336</v>
      </c>
      <c r="B2057" s="22" t="s">
        <v>3201</v>
      </c>
      <c r="C2057" s="17">
        <v>4</v>
      </c>
      <c r="D2057" s="1" t="s">
        <v>798</v>
      </c>
      <c r="E2057" s="1" t="s">
        <v>2180</v>
      </c>
      <c r="F2057" s="1" t="s">
        <v>5397</v>
      </c>
      <c r="G2057" s="1" t="s">
        <v>1676</v>
      </c>
      <c r="H2057" s="21">
        <v>3.8509999999951106</v>
      </c>
      <c r="I2057" s="21">
        <v>0</v>
      </c>
      <c r="J2057" s="1" t="s">
        <v>258</v>
      </c>
      <c r="K2057" s="1" t="s">
        <v>259</v>
      </c>
      <c r="L2057" s="1">
        <v>0</v>
      </c>
      <c r="M2057" s="1">
        <v>0</v>
      </c>
      <c r="N2057" s="1">
        <v>8</v>
      </c>
      <c r="O2057" s="1">
        <v>3</v>
      </c>
      <c r="P2057" s="1">
        <v>17</v>
      </c>
      <c r="Q2057" s="16">
        <v>82.6875</v>
      </c>
      <c r="R2057" s="21">
        <v>6.4395132061743174</v>
      </c>
      <c r="S2057" s="21">
        <v>5.6089079047722752</v>
      </c>
      <c r="T2057" s="21">
        <v>-0.83060530140204225</v>
      </c>
      <c r="U2057" s="21">
        <v>0.44942761262233066</v>
      </c>
      <c r="V2057" s="21">
        <v>1.9258415392393753</v>
      </c>
      <c r="W2057" s="21">
        <v>1.4764139266170446</v>
      </c>
      <c r="X2057" s="13" t="s">
        <v>22</v>
      </c>
      <c r="Y20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7" s="1">
        <v>41.138309</v>
      </c>
      <c r="AA2057" s="1">
        <v>-81.320825999999997</v>
      </c>
      <c r="AB2057" s="1">
        <v>0</v>
      </c>
      <c r="AC2057" s="1">
        <v>0</v>
      </c>
    </row>
    <row r="2058" spans="1:29" x14ac:dyDescent="0.25">
      <c r="A2058" s="13">
        <v>13</v>
      </c>
      <c r="B2058" s="22" t="s">
        <v>3200</v>
      </c>
      <c r="C2058" s="17">
        <v>3</v>
      </c>
      <c r="D2058" s="1" t="s">
        <v>2361</v>
      </c>
      <c r="E2058" s="1" t="s">
        <v>2402</v>
      </c>
      <c r="F2058" s="1" t="s">
        <v>5001</v>
      </c>
      <c r="G2058" s="1" t="s">
        <v>2402</v>
      </c>
      <c r="H2058" s="21">
        <v>10.31600000000617</v>
      </c>
      <c r="I2058" s="21">
        <v>0</v>
      </c>
      <c r="J2058" s="1" t="s">
        <v>258</v>
      </c>
      <c r="K2058" s="1" t="s">
        <v>2803</v>
      </c>
      <c r="L2058" s="1">
        <v>1</v>
      </c>
      <c r="M2058" s="1">
        <v>1</v>
      </c>
      <c r="N2058" s="1">
        <v>17</v>
      </c>
      <c r="O2058" s="1">
        <v>1</v>
      </c>
      <c r="P2058" s="1">
        <v>5</v>
      </c>
      <c r="Q2058" s="16">
        <v>212.08775436046511</v>
      </c>
      <c r="R2058" s="21">
        <v>0.15834751958422574</v>
      </c>
      <c r="S2058" s="21">
        <v>2.476667570799318</v>
      </c>
      <c r="T2058" s="21">
        <v>2.3183200512150921</v>
      </c>
      <c r="U2058" s="21">
        <v>0.10576615780421027</v>
      </c>
      <c r="V2058" s="21">
        <v>1.9246228453022305</v>
      </c>
      <c r="W2058" s="21">
        <v>1.8188566874980203</v>
      </c>
      <c r="X2058" s="13" t="s">
        <v>22</v>
      </c>
      <c r="Y20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8" s="1">
        <v>40.945988</v>
      </c>
      <c r="AA2058" s="1">
        <v>-81.763599999999997</v>
      </c>
      <c r="AB2058" s="1">
        <v>0</v>
      </c>
      <c r="AC2058" s="1">
        <v>0</v>
      </c>
    </row>
    <row r="2059" spans="1:29" x14ac:dyDescent="0.25">
      <c r="A2059" s="13">
        <v>337</v>
      </c>
      <c r="B2059" s="22" t="s">
        <v>3201</v>
      </c>
      <c r="C2059" s="17">
        <v>8</v>
      </c>
      <c r="D2059" s="1" t="s">
        <v>787</v>
      </c>
      <c r="E2059" s="1" t="s">
        <v>2181</v>
      </c>
      <c r="F2059" s="1" t="s">
        <v>5454</v>
      </c>
      <c r="G2059" s="1" t="s">
        <v>1677</v>
      </c>
      <c r="H2059" s="21">
        <v>0.14900000000488944</v>
      </c>
      <c r="I2059" s="21">
        <v>0</v>
      </c>
      <c r="J2059" s="1" t="s">
        <v>258</v>
      </c>
      <c r="K2059" s="1" t="s">
        <v>259</v>
      </c>
      <c r="L2059" s="1">
        <v>0</v>
      </c>
      <c r="M2059" s="1">
        <v>1</v>
      </c>
      <c r="N2059" s="1">
        <v>4</v>
      </c>
      <c r="O2059" s="1">
        <v>5</v>
      </c>
      <c r="P2059" s="1">
        <v>20</v>
      </c>
      <c r="Q2059" s="16">
        <v>114.05168968023256</v>
      </c>
      <c r="R2059" s="21">
        <v>11.398326760400119</v>
      </c>
      <c r="S2059" s="21">
        <v>6.1525848639574887</v>
      </c>
      <c r="T2059" s="21">
        <v>-5.2457418964426301</v>
      </c>
      <c r="U2059" s="21">
        <v>0.79551398060712009</v>
      </c>
      <c r="V2059" s="21">
        <v>1.9244409546960837</v>
      </c>
      <c r="W2059" s="21">
        <v>1.1289269740889636</v>
      </c>
      <c r="X2059" s="13" t="s">
        <v>22</v>
      </c>
      <c r="Y20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59" s="1">
        <v>39.273693999999999</v>
      </c>
      <c r="AA2059" s="1">
        <v>-84.562229000000002</v>
      </c>
      <c r="AB2059" s="1">
        <v>0</v>
      </c>
      <c r="AC2059" s="1">
        <v>0</v>
      </c>
    </row>
    <row r="2060" spans="1:29" x14ac:dyDescent="0.25">
      <c r="A2060" s="13">
        <v>338</v>
      </c>
      <c r="B2060" s="22" t="s">
        <v>3201</v>
      </c>
      <c r="C2060" s="17">
        <v>3</v>
      </c>
      <c r="D2060" s="1" t="s">
        <v>791</v>
      </c>
      <c r="E2060" s="1" t="s">
        <v>2182</v>
      </c>
      <c r="F2060" s="1" t="s">
        <v>5455</v>
      </c>
      <c r="G2060" s="1" t="s">
        <v>1678</v>
      </c>
      <c r="H2060" s="21">
        <v>0.14299999999639113</v>
      </c>
      <c r="I2060" s="21">
        <v>0</v>
      </c>
      <c r="J2060" s="1" t="s">
        <v>258</v>
      </c>
      <c r="K2060" s="1" t="s">
        <v>259</v>
      </c>
      <c r="L2060" s="1">
        <v>0</v>
      </c>
      <c r="M2060" s="1">
        <v>2</v>
      </c>
      <c r="N2060" s="1">
        <v>3</v>
      </c>
      <c r="O2060" s="1">
        <v>6</v>
      </c>
      <c r="P2060" s="1">
        <v>22</v>
      </c>
      <c r="Q2060" s="16">
        <v>159.61900436046511</v>
      </c>
      <c r="R2060" s="21">
        <v>6.9986275939072868</v>
      </c>
      <c r="S2060" s="21">
        <v>6.5010789649585581</v>
      </c>
      <c r="T2060" s="21">
        <v>-0.49754862894872876</v>
      </c>
      <c r="U2060" s="21">
        <v>0.48844942008142422</v>
      </c>
      <c r="V2060" s="21">
        <v>1.9233593984890607</v>
      </c>
      <c r="W2060" s="21">
        <v>1.4349099784076365</v>
      </c>
      <c r="X2060" s="13" t="s">
        <v>22</v>
      </c>
      <c r="Y20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0" s="1">
        <v>41.434123</v>
      </c>
      <c r="AA2060" s="1">
        <v>-82.163082000000003</v>
      </c>
      <c r="AB2060" s="1">
        <v>0</v>
      </c>
      <c r="AC2060" s="1">
        <v>0</v>
      </c>
    </row>
    <row r="2061" spans="1:29" x14ac:dyDescent="0.25">
      <c r="A2061" s="13">
        <v>339</v>
      </c>
      <c r="B2061" s="22" t="s">
        <v>3201</v>
      </c>
      <c r="C2061" s="17">
        <v>7</v>
      </c>
      <c r="D2061" s="1" t="s">
        <v>789</v>
      </c>
      <c r="E2061" s="1" t="s">
        <v>2183</v>
      </c>
      <c r="F2061" s="1" t="s">
        <v>5456</v>
      </c>
      <c r="G2061" s="1" t="s">
        <v>1679</v>
      </c>
      <c r="H2061" s="21">
        <v>2.2799999999988358</v>
      </c>
      <c r="I2061" s="21">
        <v>0</v>
      </c>
      <c r="J2061" s="1" t="s">
        <v>258</v>
      </c>
      <c r="K2061" s="1" t="s">
        <v>259</v>
      </c>
      <c r="L2061" s="1">
        <v>0</v>
      </c>
      <c r="M2061" s="1">
        <v>1</v>
      </c>
      <c r="N2061" s="1">
        <v>10</v>
      </c>
      <c r="O2061" s="1">
        <v>1</v>
      </c>
      <c r="P2061" s="1">
        <v>17</v>
      </c>
      <c r="Q2061" s="16">
        <v>132.58293968023256</v>
      </c>
      <c r="R2061" s="21">
        <v>5.375372063860242</v>
      </c>
      <c r="S2061" s="21">
        <v>5.4171857120791138</v>
      </c>
      <c r="T2061" s="21">
        <v>4.1813648218871791E-2</v>
      </c>
      <c r="U2061" s="21">
        <v>0.37515889109461387</v>
      </c>
      <c r="V2061" s="21">
        <v>1.9188262483607936</v>
      </c>
      <c r="W2061" s="21">
        <v>1.5436673572661799</v>
      </c>
      <c r="X2061" s="13" t="s">
        <v>22</v>
      </c>
      <c r="Y20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1" s="1">
        <v>39.893523999999999</v>
      </c>
      <c r="AA2061" s="1">
        <v>-83.790042999999997</v>
      </c>
      <c r="AB2061" s="1">
        <v>0</v>
      </c>
      <c r="AC2061" s="1">
        <v>0</v>
      </c>
    </row>
    <row r="2062" spans="1:29" x14ac:dyDescent="0.25">
      <c r="A2062" s="13">
        <v>340</v>
      </c>
      <c r="B2062" s="22" t="s">
        <v>3201</v>
      </c>
      <c r="C2062" s="17">
        <v>8</v>
      </c>
      <c r="D2062" s="1" t="s">
        <v>1329</v>
      </c>
      <c r="E2062" s="1" t="s">
        <v>2137</v>
      </c>
      <c r="F2062" s="1" t="s">
        <v>5457</v>
      </c>
      <c r="G2062" s="1" t="s">
        <v>1680</v>
      </c>
      <c r="H2062" s="21">
        <v>0</v>
      </c>
      <c r="I2062" s="21">
        <v>0</v>
      </c>
      <c r="J2062" s="1" t="s">
        <v>258</v>
      </c>
      <c r="K2062" s="1" t="s">
        <v>261</v>
      </c>
      <c r="L2062" s="1">
        <v>0</v>
      </c>
      <c r="M2062" s="1">
        <v>0</v>
      </c>
      <c r="N2062" s="1">
        <v>5</v>
      </c>
      <c r="O2062" s="1">
        <v>6</v>
      </c>
      <c r="P2062" s="1">
        <v>23</v>
      </c>
      <c r="Q2062" s="16">
        <v>82.359375</v>
      </c>
      <c r="R2062" s="21">
        <v>6.3328460976035439</v>
      </c>
      <c r="S2062" s="21">
        <v>6.6935318739438427</v>
      </c>
      <c r="T2062" s="21">
        <v>0.36068577634029886</v>
      </c>
      <c r="U2062" s="21">
        <v>0.45690114568637752</v>
      </c>
      <c r="V2062" s="21">
        <v>1.9161844732090816</v>
      </c>
      <c r="W2062" s="21">
        <v>1.4592833275227042</v>
      </c>
      <c r="X2062" s="13" t="s">
        <v>22</v>
      </c>
      <c r="Y20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2" s="1">
        <v>39.111728999999997</v>
      </c>
      <c r="AA2062" s="1">
        <v>-84.305976000000001</v>
      </c>
      <c r="AB2062" s="1">
        <v>0</v>
      </c>
      <c r="AC2062" s="1">
        <v>0</v>
      </c>
    </row>
    <row r="2063" spans="1:29" x14ac:dyDescent="0.25">
      <c r="A2063" s="13">
        <v>341</v>
      </c>
      <c r="B2063" s="22" t="s">
        <v>3201</v>
      </c>
      <c r="C2063" s="17">
        <v>2</v>
      </c>
      <c r="D2063" s="1" t="s">
        <v>1337</v>
      </c>
      <c r="E2063" s="1" t="s">
        <v>2184</v>
      </c>
      <c r="F2063" s="1" t="s">
        <v>5458</v>
      </c>
      <c r="G2063" s="1" t="s">
        <v>1681</v>
      </c>
      <c r="H2063" s="21">
        <v>2.7510000000038417</v>
      </c>
      <c r="I2063" s="21">
        <v>0</v>
      </c>
      <c r="J2063" s="1" t="s">
        <v>258</v>
      </c>
      <c r="K2063" s="1" t="s">
        <v>1326</v>
      </c>
      <c r="L2063" s="1">
        <v>1</v>
      </c>
      <c r="M2063" s="1">
        <v>1</v>
      </c>
      <c r="N2063" s="1">
        <v>15</v>
      </c>
      <c r="O2063" s="1">
        <v>4</v>
      </c>
      <c r="P2063" s="1">
        <v>18</v>
      </c>
      <c r="Q2063" s="16">
        <v>225.30650436046511</v>
      </c>
      <c r="R2063" s="21">
        <v>0.86189636692176075</v>
      </c>
      <c r="S2063" s="21">
        <v>7.2470161895446878</v>
      </c>
      <c r="T2063" s="21">
        <v>6.3851198226229275</v>
      </c>
      <c r="U2063" s="21">
        <v>9.0813006264011939E-2</v>
      </c>
      <c r="V2063" s="21">
        <v>1.9159837177504253</v>
      </c>
      <c r="W2063" s="21">
        <v>1.8251707114864133</v>
      </c>
      <c r="X2063" s="13" t="s">
        <v>22</v>
      </c>
      <c r="Y20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3" s="1">
        <v>41.181688000000001</v>
      </c>
      <c r="AA2063" s="1">
        <v>-83.368238000000005</v>
      </c>
      <c r="AB2063" s="1">
        <v>0</v>
      </c>
      <c r="AC2063" s="1">
        <v>0</v>
      </c>
    </row>
    <row r="2064" spans="1:29" x14ac:dyDescent="0.25">
      <c r="A2064" s="13">
        <v>342</v>
      </c>
      <c r="B2064" s="22" t="s">
        <v>3201</v>
      </c>
      <c r="C2064" s="17">
        <v>7</v>
      </c>
      <c r="D2064" s="1" t="s">
        <v>3196</v>
      </c>
      <c r="E2064" s="1" t="s">
        <v>2185</v>
      </c>
      <c r="F2064" s="1" t="s">
        <v>5283</v>
      </c>
      <c r="G2064" s="1" t="s">
        <v>1682</v>
      </c>
      <c r="H2064" s="21">
        <v>0.64299999999639113</v>
      </c>
      <c r="I2064" s="21">
        <v>0</v>
      </c>
      <c r="J2064" s="1" t="s">
        <v>258</v>
      </c>
      <c r="K2064" s="1" t="s">
        <v>259</v>
      </c>
      <c r="L2064" s="1">
        <v>0</v>
      </c>
      <c r="M2064" s="1">
        <v>0</v>
      </c>
      <c r="N2064" s="1">
        <v>7</v>
      </c>
      <c r="O2064" s="1">
        <v>4</v>
      </c>
      <c r="P2064" s="1">
        <v>15</v>
      </c>
      <c r="Q2064" s="16">
        <v>78.578125</v>
      </c>
      <c r="R2064" s="21">
        <v>5.7587413507752121</v>
      </c>
      <c r="S2064" s="21">
        <v>5.2857874843182246</v>
      </c>
      <c r="T2064" s="21">
        <v>-0.47295386645698745</v>
      </c>
      <c r="U2064" s="21">
        <v>0.4019150662672526</v>
      </c>
      <c r="V2064" s="21">
        <v>1.9141505976044151</v>
      </c>
      <c r="W2064" s="21">
        <v>1.5122355313371625</v>
      </c>
      <c r="X2064" s="13" t="s">
        <v>22</v>
      </c>
      <c r="Y20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4" s="1">
        <v>39.590738999999999</v>
      </c>
      <c r="AA2064" s="1">
        <v>-84.162177</v>
      </c>
      <c r="AB2064" s="1">
        <v>0</v>
      </c>
      <c r="AC2064" s="1">
        <v>0</v>
      </c>
    </row>
    <row r="2065" spans="1:29" x14ac:dyDescent="0.25">
      <c r="A2065" s="13">
        <v>343</v>
      </c>
      <c r="B2065" s="22" t="s">
        <v>3201</v>
      </c>
      <c r="C2065" s="17">
        <v>1</v>
      </c>
      <c r="D2065" s="1" t="s">
        <v>803</v>
      </c>
      <c r="E2065" s="1" t="s">
        <v>2186</v>
      </c>
      <c r="F2065" s="1" t="s">
        <v>5459</v>
      </c>
      <c r="G2065" s="1" t="s">
        <v>1683</v>
      </c>
      <c r="H2065" s="21">
        <v>0</v>
      </c>
      <c r="I2065" s="21">
        <v>0</v>
      </c>
      <c r="J2065" s="1" t="s">
        <v>258</v>
      </c>
      <c r="K2065" s="1" t="s">
        <v>259</v>
      </c>
      <c r="L2065" s="1">
        <v>0</v>
      </c>
      <c r="M2065" s="1">
        <v>0</v>
      </c>
      <c r="N2065" s="1">
        <v>5</v>
      </c>
      <c r="O2065" s="1">
        <v>7</v>
      </c>
      <c r="P2065" s="1">
        <v>22</v>
      </c>
      <c r="Q2065" s="16">
        <v>85.796875</v>
      </c>
      <c r="R2065" s="21">
        <v>5.0846454942822339</v>
      </c>
      <c r="S2065" s="21">
        <v>6.3954068267130362</v>
      </c>
      <c r="T2065" s="21">
        <v>1.3107613324308023</v>
      </c>
      <c r="U2065" s="21">
        <v>0.35486845237541936</v>
      </c>
      <c r="V2065" s="21">
        <v>1.9124742296780641</v>
      </c>
      <c r="W2065" s="21">
        <v>1.5576057773026448</v>
      </c>
      <c r="X2065" s="13" t="s">
        <v>22</v>
      </c>
      <c r="Y20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5" s="1">
        <v>40.788254000000002</v>
      </c>
      <c r="AA2065" s="1">
        <v>-84.108830999999995</v>
      </c>
      <c r="AB2065" s="1">
        <v>0</v>
      </c>
      <c r="AC2065" s="1">
        <v>0</v>
      </c>
    </row>
    <row r="2066" spans="1:29" x14ac:dyDescent="0.25">
      <c r="A2066" s="13">
        <v>344</v>
      </c>
      <c r="B2066" s="22" t="s">
        <v>3201</v>
      </c>
      <c r="C2066" s="17">
        <v>4</v>
      </c>
      <c r="D2066" s="1" t="s">
        <v>800</v>
      </c>
      <c r="E2066" s="1" t="s">
        <v>2187</v>
      </c>
      <c r="F2066" s="1" t="s">
        <v>5460</v>
      </c>
      <c r="G2066" s="1" t="s">
        <v>1684</v>
      </c>
      <c r="H2066" s="21">
        <v>6.1230000000068685</v>
      </c>
      <c r="I2066" s="21">
        <v>0</v>
      </c>
      <c r="J2066" s="1" t="s">
        <v>258</v>
      </c>
      <c r="K2066" s="1" t="s">
        <v>261</v>
      </c>
      <c r="L2066" s="1">
        <v>0</v>
      </c>
      <c r="M2066" s="1">
        <v>0</v>
      </c>
      <c r="N2066" s="1">
        <v>3</v>
      </c>
      <c r="O2066" s="1">
        <v>7</v>
      </c>
      <c r="P2066" s="1">
        <v>45</v>
      </c>
      <c r="Q2066" s="16">
        <v>95.703125</v>
      </c>
      <c r="R2066" s="21">
        <v>11.74344877376868</v>
      </c>
      <c r="S2066" s="21">
        <v>11.028239548803455</v>
      </c>
      <c r="T2066" s="21">
        <v>-0.71520922496522488</v>
      </c>
      <c r="U2066" s="21">
        <v>0.87594207924502543</v>
      </c>
      <c r="V2066" s="21">
        <v>1.9110388373700764</v>
      </c>
      <c r="W2066" s="21">
        <v>1.035096758125051</v>
      </c>
      <c r="X2066" s="13" t="s">
        <v>22</v>
      </c>
      <c r="Y20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6" s="1">
        <v>40.879793999999997</v>
      </c>
      <c r="AA2066" s="1">
        <v>-81.435598999999996</v>
      </c>
      <c r="AB2066" s="1">
        <v>0</v>
      </c>
      <c r="AC2066" s="1">
        <v>0</v>
      </c>
    </row>
    <row r="2067" spans="1:29" x14ac:dyDescent="0.25">
      <c r="A2067" s="13">
        <v>190</v>
      </c>
      <c r="B2067" s="22" t="s">
        <v>4967</v>
      </c>
      <c r="C2067" s="17">
        <v>7</v>
      </c>
      <c r="D2067" s="1" t="s">
        <v>789</v>
      </c>
      <c r="E2067" s="1" t="s">
        <v>3461</v>
      </c>
      <c r="F2067" s="1" t="s">
        <v>4678</v>
      </c>
      <c r="G2067" s="1" t="s">
        <v>3729</v>
      </c>
      <c r="H2067" s="1">
        <v>9.8000000000000007</v>
      </c>
      <c r="I2067" s="1">
        <v>10.3</v>
      </c>
      <c r="J2067" s="1" t="s">
        <v>3190</v>
      </c>
      <c r="K2067" s="1" t="s">
        <v>4984</v>
      </c>
      <c r="L2067" s="1">
        <v>1</v>
      </c>
      <c r="M2067" s="1">
        <v>1</v>
      </c>
      <c r="N2067" s="1">
        <v>5</v>
      </c>
      <c r="O2067" s="1">
        <v>0</v>
      </c>
      <c r="P2067" s="1">
        <v>6</v>
      </c>
      <c r="Q2067" s="16">
        <v>130.08775436046511</v>
      </c>
      <c r="R2067" s="21">
        <v>0.39659433849835118</v>
      </c>
      <c r="S2067" s="21">
        <v>5.2066535115401988</v>
      </c>
      <c r="T2067" s="21">
        <v>4.8100591730418474</v>
      </c>
      <c r="U2067" s="21">
        <v>2.8437214358376376E-2</v>
      </c>
      <c r="V2067" s="21">
        <v>1.9099869476504308</v>
      </c>
      <c r="W2067" s="21">
        <v>1.8815497332920543</v>
      </c>
      <c r="X2067" s="13" t="s">
        <v>22</v>
      </c>
      <c r="Y20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7" s="1">
        <v>39.916900444600003</v>
      </c>
      <c r="AA2067" s="1">
        <v>-83.889883593199997</v>
      </c>
      <c r="AB2067" s="1">
        <v>39.920796150999998</v>
      </c>
      <c r="AC2067" s="1">
        <v>-83.881934881800007</v>
      </c>
    </row>
    <row r="2068" spans="1:29" x14ac:dyDescent="0.25">
      <c r="A2068" s="13">
        <v>345</v>
      </c>
      <c r="B2068" s="22" t="s">
        <v>3201</v>
      </c>
      <c r="C2068" s="17">
        <v>8</v>
      </c>
      <c r="D2068" s="1" t="s">
        <v>806</v>
      </c>
      <c r="E2068" s="1" t="s">
        <v>2188</v>
      </c>
      <c r="F2068" s="1" t="s">
        <v>5461</v>
      </c>
      <c r="G2068" s="1" t="s">
        <v>1685</v>
      </c>
      <c r="H2068" s="21">
        <v>0</v>
      </c>
      <c r="I2068" s="21">
        <v>0</v>
      </c>
      <c r="J2068" s="1" t="s">
        <v>258</v>
      </c>
      <c r="K2068" s="1" t="s">
        <v>259</v>
      </c>
      <c r="L2068" s="1">
        <v>0</v>
      </c>
      <c r="M2068" s="1">
        <v>1</v>
      </c>
      <c r="N2068" s="1">
        <v>7</v>
      </c>
      <c r="O2068" s="1">
        <v>3</v>
      </c>
      <c r="P2068" s="1">
        <v>46</v>
      </c>
      <c r="Q2068" s="16">
        <v>150.81731468023256</v>
      </c>
      <c r="R2068" s="21">
        <v>6.1514706756487385</v>
      </c>
      <c r="S2068" s="21">
        <v>11.369971221353872</v>
      </c>
      <c r="T2068" s="21">
        <v>5.2185005457051332</v>
      </c>
      <c r="U2068" s="21">
        <v>0.42932449881806317</v>
      </c>
      <c r="V2068" s="21">
        <v>1.9093878918009803</v>
      </c>
      <c r="W2068" s="21">
        <v>1.4800633929829172</v>
      </c>
      <c r="X2068" s="13" t="s">
        <v>22</v>
      </c>
      <c r="Y20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8" s="1">
        <v>39.382707000000003</v>
      </c>
      <c r="AA2068" s="1">
        <v>-84.344672000000003</v>
      </c>
      <c r="AB2068" s="1">
        <v>0</v>
      </c>
      <c r="AC2068" s="1">
        <v>0</v>
      </c>
    </row>
    <row r="2069" spans="1:29" x14ac:dyDescent="0.25">
      <c r="A2069" s="13">
        <v>346</v>
      </c>
      <c r="B2069" s="22" t="s">
        <v>3201</v>
      </c>
      <c r="C2069" s="17">
        <v>7</v>
      </c>
      <c r="D2069" s="1" t="s">
        <v>3196</v>
      </c>
      <c r="E2069" s="1" t="s">
        <v>2189</v>
      </c>
      <c r="F2069" s="1" t="s">
        <v>5283</v>
      </c>
      <c r="G2069" s="1" t="s">
        <v>1686</v>
      </c>
      <c r="H2069" s="21">
        <v>17.789000000004307</v>
      </c>
      <c r="I2069" s="21">
        <v>0</v>
      </c>
      <c r="J2069" s="1" t="s">
        <v>258</v>
      </c>
      <c r="K2069" s="1" t="s">
        <v>262</v>
      </c>
      <c r="L2069" s="1">
        <v>0</v>
      </c>
      <c r="M2069" s="1">
        <v>1</v>
      </c>
      <c r="N2069" s="1">
        <v>10</v>
      </c>
      <c r="O2069" s="1">
        <v>3</v>
      </c>
      <c r="P2069" s="1">
        <v>11</v>
      </c>
      <c r="Q2069" s="16">
        <v>135.45793968023256</v>
      </c>
      <c r="R2069" s="21">
        <v>3.1123857475689998</v>
      </c>
      <c r="S2069" s="21">
        <v>4.9667662194222544</v>
      </c>
      <c r="T2069" s="21">
        <v>1.8543804718532546</v>
      </c>
      <c r="U2069" s="21">
        <v>0.21722016110604714</v>
      </c>
      <c r="V2069" s="21">
        <v>1.9068844483191623</v>
      </c>
      <c r="W2069" s="21">
        <v>1.6896642872131151</v>
      </c>
      <c r="X2069" s="13" t="s">
        <v>22</v>
      </c>
      <c r="Y20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69" s="1">
        <v>39.820625</v>
      </c>
      <c r="AA2069" s="1">
        <v>-84.236999999999995</v>
      </c>
      <c r="AB2069" s="1">
        <v>0</v>
      </c>
      <c r="AC2069" s="1">
        <v>0</v>
      </c>
    </row>
    <row r="2070" spans="1:29" x14ac:dyDescent="0.25">
      <c r="A2070" s="13">
        <v>191</v>
      </c>
      <c r="B2070" s="22" t="s">
        <v>4967</v>
      </c>
      <c r="C2070" s="17">
        <v>2</v>
      </c>
      <c r="D2070" s="1" t="s">
        <v>786</v>
      </c>
      <c r="E2070" s="1" t="s">
        <v>3285</v>
      </c>
      <c r="F2070" s="1" t="s">
        <v>4679</v>
      </c>
      <c r="G2070" s="1" t="s">
        <v>3725</v>
      </c>
      <c r="H2070" s="1">
        <v>9</v>
      </c>
      <c r="I2070" s="1">
        <v>9.5</v>
      </c>
      <c r="J2070" s="1" t="s">
        <v>3190</v>
      </c>
      <c r="K2070" s="1" t="s">
        <v>4984</v>
      </c>
      <c r="L2070" s="1">
        <v>0</v>
      </c>
      <c r="M2070" s="1">
        <v>0</v>
      </c>
      <c r="N2070" s="1">
        <v>3</v>
      </c>
      <c r="O2070" s="1">
        <v>4</v>
      </c>
      <c r="P2070" s="1">
        <v>24</v>
      </c>
      <c r="Q2070" s="16">
        <v>61.390625</v>
      </c>
      <c r="R2070" s="21">
        <v>0.4549215536980597</v>
      </c>
      <c r="S2070" s="21">
        <v>11.668553532609261</v>
      </c>
      <c r="T2070" s="21">
        <v>11.2136319789112</v>
      </c>
      <c r="U2070" s="21">
        <v>3.2655413982499167E-2</v>
      </c>
      <c r="V2070" s="21">
        <v>1.9054757801209357</v>
      </c>
      <c r="W2070" s="21">
        <v>1.8728203661384364</v>
      </c>
      <c r="X2070" s="13" t="s">
        <v>22</v>
      </c>
      <c r="Y20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0" s="1">
        <v>41.674976450800003</v>
      </c>
      <c r="AA2070" s="1">
        <v>-83.705182446500004</v>
      </c>
      <c r="AB2070" s="1">
        <v>0</v>
      </c>
      <c r="AC2070" s="1">
        <v>0</v>
      </c>
    </row>
    <row r="2071" spans="1:29" x14ac:dyDescent="0.25">
      <c r="A2071" s="13">
        <v>347</v>
      </c>
      <c r="B2071" s="22" t="s">
        <v>3201</v>
      </c>
      <c r="C2071" s="17">
        <v>8</v>
      </c>
      <c r="D2071" s="1" t="s">
        <v>787</v>
      </c>
      <c r="E2071" s="1" t="s">
        <v>2190</v>
      </c>
      <c r="F2071" s="1" t="s">
        <v>5341</v>
      </c>
      <c r="G2071" s="1" t="s">
        <v>1687</v>
      </c>
      <c r="H2071" s="21">
        <v>13.046000000002095</v>
      </c>
      <c r="I2071" s="21">
        <v>0</v>
      </c>
      <c r="J2071" s="1" t="s">
        <v>258</v>
      </c>
      <c r="K2071" s="1" t="s">
        <v>262</v>
      </c>
      <c r="L2071" s="1">
        <v>0</v>
      </c>
      <c r="M2071" s="1">
        <v>2</v>
      </c>
      <c r="N2071" s="1">
        <v>5</v>
      </c>
      <c r="O2071" s="1">
        <v>6</v>
      </c>
      <c r="P2071" s="1">
        <v>43</v>
      </c>
      <c r="Q2071" s="16">
        <v>193.71275436046511</v>
      </c>
      <c r="R2071" s="21">
        <v>4.1613046095895649</v>
      </c>
      <c r="S2071" s="21">
        <v>10.771027386442446</v>
      </c>
      <c r="T2071" s="21">
        <v>6.6097227768528812</v>
      </c>
      <c r="U2071" s="21">
        <v>0.29042648663084542</v>
      </c>
      <c r="V2071" s="21">
        <v>1.9020717976223565</v>
      </c>
      <c r="W2071" s="21">
        <v>1.611645310991511</v>
      </c>
      <c r="X2071" s="13" t="s">
        <v>22</v>
      </c>
      <c r="Y20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1" s="1">
        <v>39.174773999999999</v>
      </c>
      <c r="AA2071" s="1">
        <v>-84.642369000000002</v>
      </c>
      <c r="AB2071" s="1">
        <v>0</v>
      </c>
      <c r="AC2071" s="1">
        <v>0</v>
      </c>
    </row>
    <row r="2072" spans="1:29" x14ac:dyDescent="0.25">
      <c r="A2072" s="13">
        <v>192</v>
      </c>
      <c r="B2072" s="22" t="s">
        <v>4967</v>
      </c>
      <c r="C2072" s="17">
        <v>4</v>
      </c>
      <c r="D2072" s="1" t="s">
        <v>800</v>
      </c>
      <c r="E2072" s="1" t="s">
        <v>4680</v>
      </c>
      <c r="F2072" s="1" t="s">
        <v>4681</v>
      </c>
      <c r="G2072" s="1" t="s">
        <v>4892</v>
      </c>
      <c r="H2072" s="1">
        <v>2.6</v>
      </c>
      <c r="I2072" s="1">
        <v>3.1</v>
      </c>
      <c r="J2072" s="1" t="s">
        <v>3190</v>
      </c>
      <c r="K2072" s="1" t="s">
        <v>4975</v>
      </c>
      <c r="L2072" s="1">
        <v>0</v>
      </c>
      <c r="M2072" s="1">
        <v>1</v>
      </c>
      <c r="N2072" s="1">
        <v>3</v>
      </c>
      <c r="O2072" s="1">
        <v>6</v>
      </c>
      <c r="P2072" s="1">
        <v>56</v>
      </c>
      <c r="Q2072" s="16">
        <v>147.94231468023256</v>
      </c>
      <c r="R2072" s="21">
        <v>0.59519702989279155</v>
      </c>
      <c r="S2072" s="21">
        <v>25.772907936943831</v>
      </c>
      <c r="T2072" s="21">
        <v>25.17771090705104</v>
      </c>
      <c r="U2072" s="21">
        <v>4.5657243376680097E-2</v>
      </c>
      <c r="V2072" s="21">
        <v>1.9018772829247463</v>
      </c>
      <c r="W2072" s="21">
        <v>1.8562200395480661</v>
      </c>
      <c r="X2072" s="13" t="s">
        <v>22</v>
      </c>
      <c r="Y20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2" s="1">
        <v>40.828187479699999</v>
      </c>
      <c r="AA2072" s="1">
        <v>-81.424505808500001</v>
      </c>
      <c r="AB2072" s="1">
        <v>40.8354037366</v>
      </c>
      <c r="AC2072" s="1">
        <v>-81.424025113699997</v>
      </c>
    </row>
    <row r="2073" spans="1:29" x14ac:dyDescent="0.25">
      <c r="A2073" s="13">
        <v>348</v>
      </c>
      <c r="B2073" s="22" t="s">
        <v>3201</v>
      </c>
      <c r="C2073" s="17">
        <v>12</v>
      </c>
      <c r="D2073" s="1" t="s">
        <v>1332</v>
      </c>
      <c r="E2073" s="1" t="s">
        <v>2191</v>
      </c>
      <c r="F2073" s="1" t="s">
        <v>5035</v>
      </c>
      <c r="G2073" s="1" t="s">
        <v>1688</v>
      </c>
      <c r="H2073" s="21">
        <v>16.165999999997439</v>
      </c>
      <c r="I2073" s="21">
        <v>0</v>
      </c>
      <c r="J2073" s="1" t="s">
        <v>258</v>
      </c>
      <c r="K2073" s="1" t="s">
        <v>259</v>
      </c>
      <c r="L2073" s="1">
        <v>0</v>
      </c>
      <c r="M2073" s="1">
        <v>1</v>
      </c>
      <c r="N2073" s="1">
        <v>8</v>
      </c>
      <c r="O2073" s="1">
        <v>2</v>
      </c>
      <c r="P2073" s="1">
        <v>21</v>
      </c>
      <c r="Q2073" s="16">
        <v>127.92668968023256</v>
      </c>
      <c r="R2073" s="21">
        <v>5.812113985015837</v>
      </c>
      <c r="S2073" s="21">
        <v>6.4353094250175884</v>
      </c>
      <c r="T2073" s="21">
        <v>0.62319544000175142</v>
      </c>
      <c r="U2073" s="21">
        <v>0.4056400583308033</v>
      </c>
      <c r="V2073" s="21">
        <v>1.9015408642230918</v>
      </c>
      <c r="W2073" s="21">
        <v>1.4959008058922885</v>
      </c>
      <c r="X2073" s="13" t="s">
        <v>22</v>
      </c>
      <c r="Y20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3" s="1">
        <v>41.580539999999999</v>
      </c>
      <c r="AA2073" s="1">
        <v>-81.242497</v>
      </c>
      <c r="AB2073" s="1">
        <v>0</v>
      </c>
      <c r="AC2073" s="1">
        <v>0</v>
      </c>
    </row>
    <row r="2074" spans="1:29" x14ac:dyDescent="0.25">
      <c r="A2074" s="13">
        <v>193</v>
      </c>
      <c r="B2074" s="22" t="s">
        <v>4967</v>
      </c>
      <c r="C2074" s="17">
        <v>6</v>
      </c>
      <c r="D2074" s="1" t="s">
        <v>784</v>
      </c>
      <c r="E2074" s="1" t="s">
        <v>4660</v>
      </c>
      <c r="F2074" s="1" t="s">
        <v>4184</v>
      </c>
      <c r="G2074" s="1" t="s">
        <v>3743</v>
      </c>
      <c r="H2074" s="1">
        <v>24.3</v>
      </c>
      <c r="I2074" s="1">
        <v>24.8</v>
      </c>
      <c r="J2074" s="1" t="s">
        <v>3190</v>
      </c>
      <c r="K2074" s="1" t="s">
        <v>4975</v>
      </c>
      <c r="L2074" s="1">
        <v>0</v>
      </c>
      <c r="M2074" s="1">
        <v>3</v>
      </c>
      <c r="N2074" s="1">
        <v>8</v>
      </c>
      <c r="O2074" s="1">
        <v>4</v>
      </c>
      <c r="P2074" s="1">
        <v>23</v>
      </c>
      <c r="Q2074" s="16">
        <v>230.15506904069767</v>
      </c>
      <c r="R2074" s="21">
        <v>0.34591250437402793</v>
      </c>
      <c r="S2074" s="21">
        <v>12.452727410791978</v>
      </c>
      <c r="T2074" s="21">
        <v>12.10681490641795</v>
      </c>
      <c r="U2074" s="21">
        <v>2.6792825496866346E-2</v>
      </c>
      <c r="V2074" s="21">
        <v>1.8979838402793217</v>
      </c>
      <c r="W2074" s="21">
        <v>1.8711910147824553</v>
      </c>
      <c r="X2074" s="13" t="s">
        <v>22</v>
      </c>
      <c r="Y20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4" s="1">
        <v>40.077819729300003</v>
      </c>
      <c r="AA2074" s="1">
        <v>-82.928558278699995</v>
      </c>
      <c r="AB2074" s="1">
        <v>40.085024431699999</v>
      </c>
      <c r="AC2074" s="1">
        <v>-82.927741358800006</v>
      </c>
    </row>
    <row r="2075" spans="1:29" x14ac:dyDescent="0.25">
      <c r="A2075" s="13">
        <v>194</v>
      </c>
      <c r="B2075" s="22" t="s">
        <v>4967</v>
      </c>
      <c r="C2075" s="17">
        <v>2</v>
      </c>
      <c r="D2075" s="1" t="s">
        <v>786</v>
      </c>
      <c r="E2075" s="1" t="s">
        <v>4103</v>
      </c>
      <c r="F2075" s="1" t="s">
        <v>3988</v>
      </c>
      <c r="G2075" s="1" t="s">
        <v>3712</v>
      </c>
      <c r="H2075" s="1">
        <v>7.7</v>
      </c>
      <c r="I2075" s="1">
        <v>8.1999999999999993</v>
      </c>
      <c r="J2075" s="1" t="s">
        <v>3190</v>
      </c>
      <c r="K2075" s="1" t="s">
        <v>4975</v>
      </c>
      <c r="L2075" s="1">
        <v>0</v>
      </c>
      <c r="M2075" s="1">
        <v>2</v>
      </c>
      <c r="N2075" s="1">
        <v>7</v>
      </c>
      <c r="O2075" s="1">
        <v>7</v>
      </c>
      <c r="P2075" s="1">
        <v>19</v>
      </c>
      <c r="Q2075" s="16">
        <v>187.24400436046511</v>
      </c>
      <c r="R2075" s="21">
        <v>0.29298678064717915</v>
      </c>
      <c r="S2075" s="21">
        <v>11.929703023183027</v>
      </c>
      <c r="T2075" s="21">
        <v>11.636716242535847</v>
      </c>
      <c r="U2075" s="21">
        <v>2.2622575055063959E-2</v>
      </c>
      <c r="V2075" s="21">
        <v>1.8950915047460388</v>
      </c>
      <c r="W2075" s="21">
        <v>1.8724689296909749</v>
      </c>
      <c r="X2075" s="13" t="s">
        <v>22</v>
      </c>
      <c r="Y20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5" s="1">
        <v>41.610341102500001</v>
      </c>
      <c r="AA2075" s="1">
        <v>-83.741265399</v>
      </c>
      <c r="AB2075" s="1">
        <v>41.610357604299999</v>
      </c>
      <c r="AC2075" s="1">
        <v>-83.731608870800002</v>
      </c>
    </row>
    <row r="2076" spans="1:29" x14ac:dyDescent="0.25">
      <c r="A2076" s="13">
        <v>349</v>
      </c>
      <c r="B2076" s="22" t="s">
        <v>3201</v>
      </c>
      <c r="C2076" s="17">
        <v>6</v>
      </c>
      <c r="D2076" s="1" t="s">
        <v>784</v>
      </c>
      <c r="E2076" s="1" t="s">
        <v>2192</v>
      </c>
      <c r="F2076" s="1" t="s">
        <v>5462</v>
      </c>
      <c r="G2076" s="1" t="s">
        <v>1689</v>
      </c>
      <c r="H2076" s="21">
        <v>5.1410000000032596</v>
      </c>
      <c r="I2076" s="21">
        <v>0</v>
      </c>
      <c r="J2076" s="1" t="s">
        <v>258</v>
      </c>
      <c r="K2076" s="1" t="s">
        <v>259</v>
      </c>
      <c r="L2076" s="1">
        <v>0</v>
      </c>
      <c r="M2076" s="1">
        <v>0</v>
      </c>
      <c r="N2076" s="1">
        <v>6</v>
      </c>
      <c r="O2076" s="1">
        <v>5</v>
      </c>
      <c r="P2076" s="1">
        <v>25</v>
      </c>
      <c r="Q2076" s="16">
        <v>86.46875</v>
      </c>
      <c r="R2076" s="21">
        <v>5.8210667464514732</v>
      </c>
      <c r="S2076" s="21">
        <v>7.2002701967954783</v>
      </c>
      <c r="T2076" s="21">
        <v>1.3792034503440052</v>
      </c>
      <c r="U2076" s="21">
        <v>0.40626489099587759</v>
      </c>
      <c r="V2076" s="21">
        <v>1.8941744577940454</v>
      </c>
      <c r="W2076" s="21">
        <v>1.4879095667981677</v>
      </c>
      <c r="X2076" s="13" t="s">
        <v>22</v>
      </c>
      <c r="Y20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6" s="1">
        <v>40.019264999999997</v>
      </c>
      <c r="AA2076" s="1">
        <v>-82.789662000000007</v>
      </c>
      <c r="AB2076" s="1">
        <v>0</v>
      </c>
      <c r="AC2076" s="1">
        <v>0</v>
      </c>
    </row>
    <row r="2077" spans="1:29" x14ac:dyDescent="0.25">
      <c r="A2077" s="13">
        <v>195</v>
      </c>
      <c r="B2077" s="22" t="s">
        <v>4967</v>
      </c>
      <c r="C2077" s="17">
        <v>6</v>
      </c>
      <c r="D2077" s="1" t="s">
        <v>784</v>
      </c>
      <c r="E2077" s="1" t="s">
        <v>3931</v>
      </c>
      <c r="F2077" s="1" t="s">
        <v>3932</v>
      </c>
      <c r="G2077" s="1" t="s">
        <v>4360</v>
      </c>
      <c r="H2077" s="1">
        <v>11.9</v>
      </c>
      <c r="I2077" s="1">
        <v>12.4</v>
      </c>
      <c r="J2077" s="1" t="s">
        <v>3190</v>
      </c>
      <c r="K2077" s="1" t="s">
        <v>4984</v>
      </c>
      <c r="L2077" s="1">
        <v>0</v>
      </c>
      <c r="M2077" s="1">
        <v>0</v>
      </c>
      <c r="N2077" s="1">
        <v>3</v>
      </c>
      <c r="O2077" s="1">
        <v>3</v>
      </c>
      <c r="P2077" s="1">
        <v>37</v>
      </c>
      <c r="Q2077" s="16">
        <v>69.953125</v>
      </c>
      <c r="R2077" s="21">
        <v>0.70120585645644695</v>
      </c>
      <c r="S2077" s="21">
        <v>16.904704900006056</v>
      </c>
      <c r="T2077" s="21">
        <v>16.203499043549609</v>
      </c>
      <c r="U2077" s="21">
        <v>5.2217102860608926E-2</v>
      </c>
      <c r="V2077" s="21">
        <v>1.8938991036344379</v>
      </c>
      <c r="W2077" s="21">
        <v>1.841682000773829</v>
      </c>
      <c r="X2077" s="13" t="s">
        <v>22</v>
      </c>
      <c r="Y20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7" s="1">
        <v>40.111421154799999</v>
      </c>
      <c r="AA2077" s="1">
        <v>-83.035428561800003</v>
      </c>
      <c r="AB2077" s="1">
        <v>40.118618557200001</v>
      </c>
      <c r="AC2077" s="1">
        <v>-83.034525126999995</v>
      </c>
    </row>
    <row r="2078" spans="1:29" x14ac:dyDescent="0.25">
      <c r="A2078" s="13">
        <v>350</v>
      </c>
      <c r="B2078" s="22" t="s">
        <v>3201</v>
      </c>
      <c r="C2078" s="17">
        <v>8</v>
      </c>
      <c r="D2078" s="1" t="s">
        <v>806</v>
      </c>
      <c r="E2078" s="1" t="s">
        <v>2029</v>
      </c>
      <c r="F2078" s="1" t="s">
        <v>5366</v>
      </c>
      <c r="G2078" s="1" t="s">
        <v>1690</v>
      </c>
      <c r="H2078" s="21">
        <v>3.0899999999965075</v>
      </c>
      <c r="I2078" s="21">
        <v>0</v>
      </c>
      <c r="J2078" s="1" t="s">
        <v>258</v>
      </c>
      <c r="K2078" s="1" t="s">
        <v>259</v>
      </c>
      <c r="L2078" s="1">
        <v>0</v>
      </c>
      <c r="M2078" s="1">
        <v>1</v>
      </c>
      <c r="N2078" s="1">
        <v>5</v>
      </c>
      <c r="O2078" s="1">
        <v>4</v>
      </c>
      <c r="P2078" s="1">
        <v>28</v>
      </c>
      <c r="Q2078" s="16">
        <v>124.16106468023256</v>
      </c>
      <c r="R2078" s="21">
        <v>10.321676134122702</v>
      </c>
      <c r="S2078" s="21">
        <v>7.7313969259612492</v>
      </c>
      <c r="T2078" s="21">
        <v>-2.5902792081614532</v>
      </c>
      <c r="U2078" s="21">
        <v>0.72037219502428329</v>
      </c>
      <c r="V2078" s="21">
        <v>1.8936267919900767</v>
      </c>
      <c r="W2078" s="21">
        <v>1.1732545969657933</v>
      </c>
      <c r="X2078" s="13" t="s">
        <v>22</v>
      </c>
      <c r="Y20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8" s="1">
        <v>39.293320000000001</v>
      </c>
      <c r="AA2078" s="1">
        <v>-84.334110999999993</v>
      </c>
      <c r="AB2078" s="1">
        <v>0</v>
      </c>
      <c r="AC2078" s="1">
        <v>0</v>
      </c>
    </row>
    <row r="2079" spans="1:29" x14ac:dyDescent="0.25">
      <c r="A2079" s="13">
        <v>351</v>
      </c>
      <c r="B2079" s="22" t="s">
        <v>3201</v>
      </c>
      <c r="C2079" s="17">
        <v>4</v>
      </c>
      <c r="D2079" s="1" t="s">
        <v>790</v>
      </c>
      <c r="E2079" s="1" t="s">
        <v>2193</v>
      </c>
      <c r="F2079" s="1" t="s">
        <v>5350</v>
      </c>
      <c r="G2079" s="1" t="s">
        <v>1691</v>
      </c>
      <c r="H2079" s="21">
        <v>3.4180000000051223</v>
      </c>
      <c r="I2079" s="21">
        <v>0</v>
      </c>
      <c r="J2079" s="1" t="s">
        <v>258</v>
      </c>
      <c r="K2079" s="1" t="s">
        <v>259</v>
      </c>
      <c r="L2079" s="1">
        <v>0</v>
      </c>
      <c r="M2079" s="1">
        <v>1</v>
      </c>
      <c r="N2079" s="1">
        <v>8</v>
      </c>
      <c r="O2079" s="1">
        <v>4</v>
      </c>
      <c r="P2079" s="1">
        <v>12</v>
      </c>
      <c r="Q2079" s="16">
        <v>127.80168968023256</v>
      </c>
      <c r="R2079" s="21">
        <v>2.9572162354517419</v>
      </c>
      <c r="S2079" s="21">
        <v>4.9152748894395151</v>
      </c>
      <c r="T2079" s="21">
        <v>1.9580586539877731</v>
      </c>
      <c r="U2079" s="21">
        <v>0.20639054384308922</v>
      </c>
      <c r="V2079" s="21">
        <v>1.8895529973713217</v>
      </c>
      <c r="W2079" s="21">
        <v>1.6831624535282323</v>
      </c>
      <c r="X2079" s="13" t="s">
        <v>22</v>
      </c>
      <c r="Y20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79" s="1">
        <v>41.183214999999997</v>
      </c>
      <c r="AA2079" s="1">
        <v>-80.664400999999998</v>
      </c>
      <c r="AB2079" s="1">
        <v>0</v>
      </c>
      <c r="AC2079" s="1">
        <v>0</v>
      </c>
    </row>
    <row r="2080" spans="1:29" x14ac:dyDescent="0.25">
      <c r="A2080" s="13">
        <v>14</v>
      </c>
      <c r="B2080" s="22" t="s">
        <v>3200</v>
      </c>
      <c r="C2080" s="17">
        <v>3</v>
      </c>
      <c r="D2080" s="1" t="s">
        <v>805</v>
      </c>
      <c r="E2080" s="1" t="s">
        <v>3182</v>
      </c>
      <c r="F2080" s="1" t="s">
        <v>5002</v>
      </c>
      <c r="G2080" s="1" t="s">
        <v>2403</v>
      </c>
      <c r="H2080" s="21">
        <v>2.5380000000004657</v>
      </c>
      <c r="I2080" s="21">
        <v>0</v>
      </c>
      <c r="J2080" s="1" t="s">
        <v>258</v>
      </c>
      <c r="K2080" s="1" t="s">
        <v>2803</v>
      </c>
      <c r="L2080" s="1">
        <v>1</v>
      </c>
      <c r="M2080" s="1">
        <v>4</v>
      </c>
      <c r="N2080" s="1">
        <v>4</v>
      </c>
      <c r="O2080" s="1">
        <v>7</v>
      </c>
      <c r="P2080" s="1">
        <v>18</v>
      </c>
      <c r="Q2080" s="16">
        <v>303.63344840116281</v>
      </c>
      <c r="R2080" s="21">
        <v>0.26586513587108718</v>
      </c>
      <c r="S2080" s="21">
        <v>4.2707840379984967</v>
      </c>
      <c r="T2080" s="21">
        <v>4.0049189021274092</v>
      </c>
      <c r="U2080" s="21">
        <v>0.15538295994290963</v>
      </c>
      <c r="V2080" s="21">
        <v>1.8819504249950376</v>
      </c>
      <c r="W2080" s="21">
        <v>1.7265674650521281</v>
      </c>
      <c r="X2080" s="13" t="s">
        <v>22</v>
      </c>
      <c r="Y20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0" s="1">
        <v>41.186048</v>
      </c>
      <c r="AA2080" s="1">
        <v>-81.803129999999996</v>
      </c>
      <c r="AB2080" s="1">
        <v>0</v>
      </c>
      <c r="AC2080" s="1">
        <v>0</v>
      </c>
    </row>
    <row r="2081" spans="1:29" x14ac:dyDescent="0.25">
      <c r="A2081" s="13">
        <v>15</v>
      </c>
      <c r="B2081" s="22" t="s">
        <v>3200</v>
      </c>
      <c r="C2081" s="17">
        <v>3</v>
      </c>
      <c r="D2081" s="1" t="s">
        <v>1330</v>
      </c>
      <c r="E2081" s="1" t="s">
        <v>3144</v>
      </c>
      <c r="F2081" s="1" t="s">
        <v>5003</v>
      </c>
      <c r="G2081" s="1" t="s">
        <v>2404</v>
      </c>
      <c r="H2081" s="21">
        <v>11.046000000002095</v>
      </c>
      <c r="I2081" s="21">
        <v>0</v>
      </c>
      <c r="J2081" s="1" t="s">
        <v>258</v>
      </c>
      <c r="K2081" s="1" t="s">
        <v>2804</v>
      </c>
      <c r="L2081" s="1">
        <v>0</v>
      </c>
      <c r="M2081" s="1">
        <v>0</v>
      </c>
      <c r="N2081" s="1">
        <v>10</v>
      </c>
      <c r="O2081" s="1">
        <v>3</v>
      </c>
      <c r="P2081" s="1">
        <v>24</v>
      </c>
      <c r="Q2081" s="16">
        <v>102.78125</v>
      </c>
      <c r="R2081" s="21">
        <v>3.533750372422328</v>
      </c>
      <c r="S2081" s="21">
        <v>7.8026443622644504</v>
      </c>
      <c r="T2081" s="21">
        <v>4.2688939898421223</v>
      </c>
      <c r="U2081" s="21">
        <v>0.24626741418356293</v>
      </c>
      <c r="V2081" s="21">
        <v>1.881011819216406</v>
      </c>
      <c r="W2081" s="21">
        <v>1.634744405032843</v>
      </c>
      <c r="X2081" s="13" t="s">
        <v>22</v>
      </c>
      <c r="Y20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1" s="1">
        <v>41.332551000000002</v>
      </c>
      <c r="AA2081" s="1">
        <v>-82.624314999999996</v>
      </c>
      <c r="AB2081" s="1">
        <v>0</v>
      </c>
      <c r="AC2081" s="1">
        <v>0</v>
      </c>
    </row>
    <row r="2082" spans="1:29" x14ac:dyDescent="0.25">
      <c r="A2082" s="13">
        <v>352</v>
      </c>
      <c r="B2082" s="22" t="s">
        <v>3201</v>
      </c>
      <c r="C2082" s="17">
        <v>4</v>
      </c>
      <c r="D2082" s="1" t="s">
        <v>795</v>
      </c>
      <c r="E2082" s="1" t="s">
        <v>2194</v>
      </c>
      <c r="F2082" s="1" t="s">
        <v>5463</v>
      </c>
      <c r="G2082" s="1" t="s">
        <v>1692</v>
      </c>
      <c r="H2082" s="21">
        <v>7.5120368099342434</v>
      </c>
      <c r="I2082" s="21">
        <v>0</v>
      </c>
      <c r="J2082" s="1" t="s">
        <v>258</v>
      </c>
      <c r="K2082" s="1" t="s">
        <v>259</v>
      </c>
      <c r="L2082" s="1">
        <v>0</v>
      </c>
      <c r="M2082" s="1">
        <v>0</v>
      </c>
      <c r="N2082" s="1">
        <v>6</v>
      </c>
      <c r="O2082" s="1">
        <v>5</v>
      </c>
      <c r="P2082" s="1">
        <v>21</v>
      </c>
      <c r="Q2082" s="16">
        <v>82.46875</v>
      </c>
      <c r="R2082" s="21">
        <v>4.7096479610847553</v>
      </c>
      <c r="S2082" s="21">
        <v>6.65857759199376</v>
      </c>
      <c r="T2082" s="21">
        <v>1.9489296309090047</v>
      </c>
      <c r="U2082" s="21">
        <v>0.32869656007731635</v>
      </c>
      <c r="V2082" s="21">
        <v>1.8798745077311476</v>
      </c>
      <c r="W2082" s="21">
        <v>1.5511779476538312</v>
      </c>
      <c r="X2082" s="13" t="s">
        <v>22</v>
      </c>
      <c r="Y20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2" s="1">
        <v>41.015157000000002</v>
      </c>
      <c r="AA2082" s="1">
        <v>-81.463513000000006</v>
      </c>
      <c r="AB2082" s="1">
        <v>0</v>
      </c>
      <c r="AC2082" s="1">
        <v>0</v>
      </c>
    </row>
    <row r="2083" spans="1:29" x14ac:dyDescent="0.25">
      <c r="A2083" s="13">
        <v>196</v>
      </c>
      <c r="B2083" s="22" t="s">
        <v>4967</v>
      </c>
      <c r="C2083" s="17">
        <v>8</v>
      </c>
      <c r="D2083" s="1" t="s">
        <v>1329</v>
      </c>
      <c r="E2083" s="1" t="s">
        <v>3438</v>
      </c>
      <c r="F2083" s="1" t="s">
        <v>4203</v>
      </c>
      <c r="G2083" s="1" t="s">
        <v>3766</v>
      </c>
      <c r="H2083" s="1">
        <v>1.3</v>
      </c>
      <c r="I2083" s="1">
        <v>1.8</v>
      </c>
      <c r="J2083" s="1" t="s">
        <v>3190</v>
      </c>
      <c r="K2083" s="1" t="s">
        <v>4984</v>
      </c>
      <c r="L2083" s="1">
        <v>1</v>
      </c>
      <c r="M2083" s="1">
        <v>0</v>
      </c>
      <c r="N2083" s="1">
        <v>2</v>
      </c>
      <c r="O2083" s="1">
        <v>3</v>
      </c>
      <c r="P2083" s="1">
        <v>13</v>
      </c>
      <c r="Q2083" s="16">
        <v>85.082939680232556</v>
      </c>
      <c r="R2083" s="21">
        <v>0.64355347841733912</v>
      </c>
      <c r="S2083" s="21">
        <v>7.603993554468353</v>
      </c>
      <c r="T2083" s="21">
        <v>6.9604400760510137</v>
      </c>
      <c r="U2083" s="21">
        <v>4.7044094008196008E-2</v>
      </c>
      <c r="V2083" s="21">
        <v>1.8788118414118944</v>
      </c>
      <c r="W2083" s="21">
        <v>1.8317677474036984</v>
      </c>
      <c r="X2083" s="13" t="s">
        <v>22</v>
      </c>
      <c r="Y20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3" s="1">
        <v>39.102763081600003</v>
      </c>
      <c r="AA2083" s="1">
        <v>-84.287293066399997</v>
      </c>
      <c r="AB2083" s="1">
        <v>39.099958866800002</v>
      </c>
      <c r="AC2083" s="1">
        <v>-84.278754543700003</v>
      </c>
    </row>
    <row r="2084" spans="1:29" x14ac:dyDescent="0.25">
      <c r="A2084" s="13">
        <v>353</v>
      </c>
      <c r="B2084" s="22" t="s">
        <v>3201</v>
      </c>
      <c r="C2084" s="17">
        <v>8</v>
      </c>
      <c r="D2084" s="1" t="s">
        <v>806</v>
      </c>
      <c r="E2084" s="1" t="s">
        <v>2195</v>
      </c>
      <c r="F2084" s="1" t="s">
        <v>5258</v>
      </c>
      <c r="G2084" s="1" t="s">
        <v>1693</v>
      </c>
      <c r="H2084" s="21">
        <v>0.41657248384422019</v>
      </c>
      <c r="I2084" s="21">
        <v>0</v>
      </c>
      <c r="J2084" s="1" t="s">
        <v>258</v>
      </c>
      <c r="K2084" s="1" t="s">
        <v>261</v>
      </c>
      <c r="L2084" s="1">
        <v>0</v>
      </c>
      <c r="M2084" s="1">
        <v>1</v>
      </c>
      <c r="N2084" s="1">
        <v>5</v>
      </c>
      <c r="O2084" s="1">
        <v>4</v>
      </c>
      <c r="P2084" s="1">
        <v>15</v>
      </c>
      <c r="Q2084" s="16">
        <v>111.16106468023256</v>
      </c>
      <c r="R2084" s="21">
        <v>8.3347954103699262</v>
      </c>
      <c r="S2084" s="21">
        <v>5.1386802591009104</v>
      </c>
      <c r="T2084" s="21">
        <v>-3.1961151512690158</v>
      </c>
      <c r="U2084" s="21">
        <v>0.59981447736325488</v>
      </c>
      <c r="V2084" s="21">
        <v>1.8782614664953863</v>
      </c>
      <c r="W2084" s="21">
        <v>1.2784469891321315</v>
      </c>
      <c r="X2084" s="13" t="s">
        <v>22</v>
      </c>
      <c r="Y20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4" s="1">
        <v>39.296016000000002</v>
      </c>
      <c r="AA2084" s="1">
        <v>-84.292044000000004</v>
      </c>
      <c r="AB2084" s="1">
        <v>0</v>
      </c>
      <c r="AC2084" s="1">
        <v>0</v>
      </c>
    </row>
    <row r="2085" spans="1:29" x14ac:dyDescent="0.25">
      <c r="A2085" s="13">
        <v>354</v>
      </c>
      <c r="B2085" s="22" t="s">
        <v>3201</v>
      </c>
      <c r="C2085" s="17">
        <v>6</v>
      </c>
      <c r="D2085" s="1" t="s">
        <v>784</v>
      </c>
      <c r="E2085" s="1" t="s">
        <v>2196</v>
      </c>
      <c r="F2085" s="1" t="s">
        <v>5464</v>
      </c>
      <c r="G2085" s="1" t="s">
        <v>1694</v>
      </c>
      <c r="H2085" s="21">
        <v>0.64299999999639113</v>
      </c>
      <c r="I2085" s="21">
        <v>0</v>
      </c>
      <c r="J2085" s="1" t="s">
        <v>258</v>
      </c>
      <c r="K2085" s="1" t="s">
        <v>259</v>
      </c>
      <c r="L2085" s="1">
        <v>0</v>
      </c>
      <c r="M2085" s="1">
        <v>0</v>
      </c>
      <c r="N2085" s="1">
        <v>9</v>
      </c>
      <c r="O2085" s="1">
        <v>2</v>
      </c>
      <c r="P2085" s="1">
        <v>7</v>
      </c>
      <c r="Q2085" s="16">
        <v>74.796875</v>
      </c>
      <c r="R2085" s="21">
        <v>5.4269824507922815</v>
      </c>
      <c r="S2085" s="21">
        <v>3.6287568774033772</v>
      </c>
      <c r="T2085" s="21">
        <v>-1.7982255733889043</v>
      </c>
      <c r="U2085" s="21">
        <v>0.37876089209107766</v>
      </c>
      <c r="V2085" s="21">
        <v>1.8776028359595487</v>
      </c>
      <c r="W2085" s="21">
        <v>1.498841943868471</v>
      </c>
      <c r="X2085" s="13" t="s">
        <v>22</v>
      </c>
      <c r="Y20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5" s="1">
        <v>40.062272</v>
      </c>
      <c r="AA2085" s="1">
        <v>-82.830566000000005</v>
      </c>
      <c r="AB2085" s="1">
        <v>0</v>
      </c>
      <c r="AC2085" s="1">
        <v>0</v>
      </c>
    </row>
    <row r="2086" spans="1:29" x14ac:dyDescent="0.25">
      <c r="A2086" s="13">
        <v>197</v>
      </c>
      <c r="B2086" s="22" t="s">
        <v>4967</v>
      </c>
      <c r="C2086" s="17">
        <v>4</v>
      </c>
      <c r="D2086" s="1" t="s">
        <v>800</v>
      </c>
      <c r="E2086" s="1" t="s">
        <v>4614</v>
      </c>
      <c r="F2086" s="1" t="s">
        <v>4588</v>
      </c>
      <c r="G2086" s="1" t="s">
        <v>3767</v>
      </c>
      <c r="H2086" s="1">
        <v>9.3000000000000007</v>
      </c>
      <c r="I2086" s="1">
        <v>9.8000000000000007</v>
      </c>
      <c r="J2086" s="1" t="s">
        <v>3190</v>
      </c>
      <c r="K2086" s="1" t="s">
        <v>4975</v>
      </c>
      <c r="L2086" s="1">
        <v>1</v>
      </c>
      <c r="M2086" s="1">
        <v>0</v>
      </c>
      <c r="N2086" s="1">
        <v>2</v>
      </c>
      <c r="O2086" s="1">
        <v>6</v>
      </c>
      <c r="P2086" s="1">
        <v>24</v>
      </c>
      <c r="Q2086" s="16">
        <v>109.39543968023256</v>
      </c>
      <c r="R2086" s="21">
        <v>0.72119135636248666</v>
      </c>
      <c r="S2086" s="21">
        <v>12.808405573329392</v>
      </c>
      <c r="T2086" s="21">
        <v>12.087214216966904</v>
      </c>
      <c r="U2086" s="21">
        <v>5.5231936450523184E-2</v>
      </c>
      <c r="V2086" s="21">
        <v>1.8767124890515883</v>
      </c>
      <c r="W2086" s="21">
        <v>1.8214805526010651</v>
      </c>
      <c r="X2086" s="13" t="s">
        <v>22</v>
      </c>
      <c r="Y20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6" s="1">
        <v>40.795162010399999</v>
      </c>
      <c r="AA2086" s="1">
        <v>-81.474041400700003</v>
      </c>
      <c r="AB2086" s="1">
        <v>40.794475730099997</v>
      </c>
      <c r="AC2086" s="1">
        <v>-81.464580658599999</v>
      </c>
    </row>
    <row r="2087" spans="1:29" x14ac:dyDescent="0.25">
      <c r="A2087" s="13">
        <v>198</v>
      </c>
      <c r="B2087" s="22" t="s">
        <v>4967</v>
      </c>
      <c r="C2087" s="17">
        <v>6</v>
      </c>
      <c r="D2087" s="1" t="s">
        <v>784</v>
      </c>
      <c r="E2087" s="1" t="s">
        <v>4045</v>
      </c>
      <c r="F2087" s="1" t="s">
        <v>3947</v>
      </c>
      <c r="G2087" s="1" t="s">
        <v>3706</v>
      </c>
      <c r="H2087" s="1">
        <v>4.7</v>
      </c>
      <c r="I2087" s="1">
        <v>5.2</v>
      </c>
      <c r="J2087" s="1" t="s">
        <v>3190</v>
      </c>
      <c r="K2087" s="1" t="s">
        <v>4975</v>
      </c>
      <c r="L2087" s="1">
        <v>0</v>
      </c>
      <c r="M2087" s="1">
        <v>2</v>
      </c>
      <c r="N2087" s="1">
        <v>3</v>
      </c>
      <c r="O2087" s="1">
        <v>3</v>
      </c>
      <c r="P2087" s="1">
        <v>16</v>
      </c>
      <c r="Q2087" s="16">
        <v>140.30650436046511</v>
      </c>
      <c r="R2087" s="21">
        <v>0.53321362074447853</v>
      </c>
      <c r="S2087" s="21">
        <v>9.9826539846280706</v>
      </c>
      <c r="T2087" s="21">
        <v>9.4494403638835927</v>
      </c>
      <c r="U2087" s="21">
        <v>4.0582826737961937E-2</v>
      </c>
      <c r="V2087" s="21">
        <v>1.876015432052824</v>
      </c>
      <c r="W2087" s="21">
        <v>1.835432605314862</v>
      </c>
      <c r="X2087" s="13" t="s">
        <v>22</v>
      </c>
      <c r="Y20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7" s="1">
        <v>39.951341363399997</v>
      </c>
      <c r="AA2087" s="1">
        <v>-83.147483544400004</v>
      </c>
      <c r="AB2087" s="1">
        <v>39.951741903200002</v>
      </c>
      <c r="AC2087" s="1">
        <v>-83.138143875300003</v>
      </c>
    </row>
    <row r="2088" spans="1:29" x14ac:dyDescent="0.25">
      <c r="A2088" s="13">
        <v>355</v>
      </c>
      <c r="B2088" s="22" t="s">
        <v>3201</v>
      </c>
      <c r="C2088" s="17">
        <v>4</v>
      </c>
      <c r="D2088" s="1" t="s">
        <v>801</v>
      </c>
      <c r="E2088" s="1" t="s">
        <v>2197</v>
      </c>
      <c r="F2088" s="1" t="s">
        <v>3397</v>
      </c>
      <c r="G2088" s="1" t="s">
        <v>1695</v>
      </c>
      <c r="H2088" s="21">
        <v>17.964000000007218</v>
      </c>
      <c r="I2088" s="21">
        <v>0</v>
      </c>
      <c r="J2088" s="1" t="s">
        <v>258</v>
      </c>
      <c r="K2088" s="1" t="s">
        <v>264</v>
      </c>
      <c r="L2088" s="1">
        <v>0</v>
      </c>
      <c r="M2088" s="1">
        <v>1</v>
      </c>
      <c r="N2088" s="1">
        <v>9</v>
      </c>
      <c r="O2088" s="1">
        <v>7</v>
      </c>
      <c r="P2088" s="1">
        <v>47</v>
      </c>
      <c r="Q2088" s="16">
        <v>182.66106468023256</v>
      </c>
      <c r="R2088" s="21">
        <v>2.008209605735646</v>
      </c>
      <c r="S2088" s="21">
        <v>12.382646335999317</v>
      </c>
      <c r="T2088" s="21">
        <v>10.374436730263671</v>
      </c>
      <c r="U2088" s="21">
        <v>0.16444889845732244</v>
      </c>
      <c r="V2088" s="21">
        <v>1.8752845006231693</v>
      </c>
      <c r="W2088" s="21">
        <v>1.7108356021658468</v>
      </c>
      <c r="X2088" s="13" t="s">
        <v>22</v>
      </c>
      <c r="Y20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8" s="1">
        <v>41.024346999999999</v>
      </c>
      <c r="AA2088" s="1">
        <v>-80.659312999999997</v>
      </c>
      <c r="AB2088" s="1">
        <v>0</v>
      </c>
      <c r="AC2088" s="1">
        <v>0</v>
      </c>
    </row>
    <row r="2089" spans="1:29" x14ac:dyDescent="0.25">
      <c r="A2089" s="13">
        <v>356</v>
      </c>
      <c r="B2089" s="22" t="s">
        <v>3201</v>
      </c>
      <c r="C2089" s="17">
        <v>5</v>
      </c>
      <c r="D2089" s="1" t="s">
        <v>793</v>
      </c>
      <c r="E2089" s="1" t="s">
        <v>2198</v>
      </c>
      <c r="F2089" s="1" t="s">
        <v>5121</v>
      </c>
      <c r="G2089" s="1" t="s">
        <v>1696</v>
      </c>
      <c r="H2089" s="21">
        <v>0.50100000000384171</v>
      </c>
      <c r="I2089" s="21">
        <v>0</v>
      </c>
      <c r="J2089" s="1" t="s">
        <v>258</v>
      </c>
      <c r="K2089" s="1" t="s">
        <v>1326</v>
      </c>
      <c r="L2089" s="1">
        <v>1</v>
      </c>
      <c r="M2089" s="1">
        <v>3</v>
      </c>
      <c r="N2089" s="1">
        <v>13</v>
      </c>
      <c r="O2089" s="1">
        <v>1</v>
      </c>
      <c r="P2089" s="1">
        <v>15</v>
      </c>
      <c r="Q2089" s="16">
        <v>287.25363372093022</v>
      </c>
      <c r="R2089" s="21">
        <v>1.1481573716388531</v>
      </c>
      <c r="S2089" s="21">
        <v>6.4685113402730412</v>
      </c>
      <c r="T2089" s="21">
        <v>5.3203539686341879</v>
      </c>
      <c r="U2089" s="21">
        <v>0.11263906440103599</v>
      </c>
      <c r="V2089" s="21">
        <v>1.8748870552012549</v>
      </c>
      <c r="W2089" s="21">
        <v>1.7622479908002189</v>
      </c>
      <c r="X2089" s="13" t="s">
        <v>22</v>
      </c>
      <c r="Y20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89" s="1">
        <v>39.944313999999999</v>
      </c>
      <c r="AA2089" s="1">
        <v>-82.730549999999994</v>
      </c>
      <c r="AB2089" s="1">
        <v>0</v>
      </c>
      <c r="AC2089" s="1">
        <v>0</v>
      </c>
    </row>
    <row r="2090" spans="1:29" x14ac:dyDescent="0.25">
      <c r="A2090" s="13">
        <v>357</v>
      </c>
      <c r="B2090" s="22" t="s">
        <v>3201</v>
      </c>
      <c r="C2090" s="17">
        <v>4</v>
      </c>
      <c r="D2090" s="1" t="s">
        <v>798</v>
      </c>
      <c r="E2090" s="1" t="s">
        <v>2199</v>
      </c>
      <c r="F2090" s="1" t="s">
        <v>5465</v>
      </c>
      <c r="G2090" s="1" t="s">
        <v>1697</v>
      </c>
      <c r="H2090" s="21">
        <v>0.40600000000267755</v>
      </c>
      <c r="I2090" s="21">
        <v>0</v>
      </c>
      <c r="J2090" s="1" t="s">
        <v>258</v>
      </c>
      <c r="K2090" s="1" t="s">
        <v>259</v>
      </c>
      <c r="L2090" s="1">
        <v>0</v>
      </c>
      <c r="M2090" s="1">
        <v>0</v>
      </c>
      <c r="N2090" s="1">
        <v>5</v>
      </c>
      <c r="O2090" s="1">
        <v>6</v>
      </c>
      <c r="P2090" s="1">
        <v>22</v>
      </c>
      <c r="Q2090" s="16">
        <v>81.359375</v>
      </c>
      <c r="R2090" s="21">
        <v>5.3704973231255879</v>
      </c>
      <c r="S2090" s="21">
        <v>6.6323737489374892</v>
      </c>
      <c r="T2090" s="21">
        <v>1.2618764258119013</v>
      </c>
      <c r="U2090" s="21">
        <v>0.37481867235130462</v>
      </c>
      <c r="V2090" s="21">
        <v>1.8748434434636749</v>
      </c>
      <c r="W2090" s="21">
        <v>1.5000247711123702</v>
      </c>
      <c r="X2090" s="13" t="s">
        <v>22</v>
      </c>
      <c r="Y20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0" s="1">
        <v>41.179465</v>
      </c>
      <c r="AA2090" s="1">
        <v>-81.262808000000007</v>
      </c>
      <c r="AB2090" s="1">
        <v>0</v>
      </c>
      <c r="AC2090" s="1">
        <v>0</v>
      </c>
    </row>
    <row r="2091" spans="1:29" x14ac:dyDescent="0.25">
      <c r="A2091" s="13">
        <v>358</v>
      </c>
      <c r="B2091" s="22" t="s">
        <v>3201</v>
      </c>
      <c r="C2091" s="17">
        <v>6</v>
      </c>
      <c r="D2091" s="1" t="s">
        <v>784</v>
      </c>
      <c r="E2091" s="1" t="s">
        <v>2200</v>
      </c>
      <c r="F2091" s="1" t="s">
        <v>5265</v>
      </c>
      <c r="G2091" s="1" t="s">
        <v>1698</v>
      </c>
      <c r="H2091" s="21">
        <v>1.1129999999975553</v>
      </c>
      <c r="I2091" s="21">
        <v>0</v>
      </c>
      <c r="J2091" s="1" t="s">
        <v>258</v>
      </c>
      <c r="K2091" s="1" t="s">
        <v>259</v>
      </c>
      <c r="L2091" s="1">
        <v>0</v>
      </c>
      <c r="M2091" s="1">
        <v>0</v>
      </c>
      <c r="N2091" s="1">
        <v>3</v>
      </c>
      <c r="O2091" s="1">
        <v>6</v>
      </c>
      <c r="P2091" s="1">
        <v>14</v>
      </c>
      <c r="Q2091" s="16">
        <v>60.265625</v>
      </c>
      <c r="R2091" s="21">
        <v>5.9489242078121949</v>
      </c>
      <c r="S2091" s="21">
        <v>5.7152109967094047</v>
      </c>
      <c r="T2091" s="21">
        <v>-0.2337132111027902</v>
      </c>
      <c r="U2091" s="21">
        <v>0.41518834091755874</v>
      </c>
      <c r="V2091" s="21">
        <v>1.8701776251015927</v>
      </c>
      <c r="W2091" s="21">
        <v>1.4549892841840339</v>
      </c>
      <c r="X2091" s="13" t="s">
        <v>22</v>
      </c>
      <c r="Y20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1" s="1">
        <v>39.931756999999998</v>
      </c>
      <c r="AA2091" s="1">
        <v>-83.159396999999998</v>
      </c>
      <c r="AB2091" s="1">
        <v>0</v>
      </c>
      <c r="AC2091" s="1">
        <v>0</v>
      </c>
    </row>
    <row r="2092" spans="1:29" x14ac:dyDescent="0.25">
      <c r="A2092" s="13">
        <v>359</v>
      </c>
      <c r="B2092" s="22" t="s">
        <v>3201</v>
      </c>
      <c r="C2092" s="17">
        <v>6</v>
      </c>
      <c r="D2092" s="1" t="s">
        <v>1331</v>
      </c>
      <c r="E2092" s="1" t="s">
        <v>2201</v>
      </c>
      <c r="F2092" s="1" t="s">
        <v>5374</v>
      </c>
      <c r="G2092" s="1" t="s">
        <v>1699</v>
      </c>
      <c r="H2092" s="21">
        <v>18.010999999998603</v>
      </c>
      <c r="I2092" s="21">
        <v>0</v>
      </c>
      <c r="J2092" s="1" t="s">
        <v>258</v>
      </c>
      <c r="K2092" s="1" t="s">
        <v>261</v>
      </c>
      <c r="L2092" s="1">
        <v>0</v>
      </c>
      <c r="M2092" s="1">
        <v>1</v>
      </c>
      <c r="N2092" s="1">
        <v>6</v>
      </c>
      <c r="O2092" s="1">
        <v>4</v>
      </c>
      <c r="P2092" s="1">
        <v>29</v>
      </c>
      <c r="Q2092" s="16">
        <v>131.70793968023256</v>
      </c>
      <c r="R2092" s="21">
        <v>6.1846251827245329</v>
      </c>
      <c r="S2092" s="21">
        <v>7.6586568837336584</v>
      </c>
      <c r="T2092" s="21">
        <v>1.4740317010091255</v>
      </c>
      <c r="U2092" s="21">
        <v>0.45261656697434971</v>
      </c>
      <c r="V2092" s="21">
        <v>1.8684905555963049</v>
      </c>
      <c r="W2092" s="21">
        <v>1.4158739886219553</v>
      </c>
      <c r="X2092" s="13" t="s">
        <v>22</v>
      </c>
      <c r="Y20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2" s="1">
        <v>40.581310000000002</v>
      </c>
      <c r="AA2092" s="1">
        <v>-83.077286000000001</v>
      </c>
      <c r="AB2092" s="1">
        <v>0</v>
      </c>
      <c r="AC2092" s="1">
        <v>0</v>
      </c>
    </row>
    <row r="2093" spans="1:29" x14ac:dyDescent="0.25">
      <c r="A2093" s="13">
        <v>199</v>
      </c>
      <c r="B2093" s="22" t="s">
        <v>4967</v>
      </c>
      <c r="C2093" s="17">
        <v>2</v>
      </c>
      <c r="D2093" s="1" t="s">
        <v>786</v>
      </c>
      <c r="E2093" s="1" t="s">
        <v>4103</v>
      </c>
      <c r="F2093" s="1" t="s">
        <v>4682</v>
      </c>
      <c r="G2093" s="1" t="s">
        <v>3725</v>
      </c>
      <c r="H2093" s="1">
        <v>0.9</v>
      </c>
      <c r="I2093" s="1">
        <v>1.4</v>
      </c>
      <c r="J2093" s="1" t="s">
        <v>3190</v>
      </c>
      <c r="K2093" s="1" t="s">
        <v>4975</v>
      </c>
      <c r="L2093" s="1">
        <v>0</v>
      </c>
      <c r="M2093" s="1">
        <v>0</v>
      </c>
      <c r="N2093" s="1">
        <v>8</v>
      </c>
      <c r="O2093" s="1">
        <v>3</v>
      </c>
      <c r="P2093" s="1">
        <v>7</v>
      </c>
      <c r="Q2093" s="16">
        <v>72.6875</v>
      </c>
      <c r="R2093" s="21">
        <v>0.37740053971816134</v>
      </c>
      <c r="S2093" s="21">
        <v>11.128439011363598</v>
      </c>
      <c r="T2093" s="21">
        <v>10.751038471645437</v>
      </c>
      <c r="U2093" s="21">
        <v>2.9076590038101251E-2</v>
      </c>
      <c r="V2093" s="21">
        <v>1.8664771295281908</v>
      </c>
      <c r="W2093" s="21">
        <v>1.8374005394900896</v>
      </c>
      <c r="X2093" s="13" t="s">
        <v>22</v>
      </c>
      <c r="Y20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3" s="1">
        <v>41.582302176200002</v>
      </c>
      <c r="AA2093" s="1">
        <v>-83.865228332200005</v>
      </c>
      <c r="AB2093" s="1">
        <v>41.582983183800003</v>
      </c>
      <c r="AC2093" s="1">
        <v>-83.855618167800003</v>
      </c>
    </row>
    <row r="2094" spans="1:29" x14ac:dyDescent="0.25">
      <c r="A2094" s="13">
        <v>200</v>
      </c>
      <c r="B2094" s="22" t="s">
        <v>4967</v>
      </c>
      <c r="C2094" s="17">
        <v>9</v>
      </c>
      <c r="D2094" s="1" t="s">
        <v>796</v>
      </c>
      <c r="E2094" s="1" t="s">
        <v>3251</v>
      </c>
      <c r="F2094" s="1" t="s">
        <v>4599</v>
      </c>
      <c r="G2094" s="1" t="s">
        <v>3715</v>
      </c>
      <c r="H2094" s="1">
        <v>18.5</v>
      </c>
      <c r="I2094" s="1">
        <v>19</v>
      </c>
      <c r="J2094" s="1" t="s">
        <v>3190</v>
      </c>
      <c r="K2094" s="1" t="s">
        <v>4984</v>
      </c>
      <c r="L2094" s="1">
        <v>0</v>
      </c>
      <c r="M2094" s="1">
        <v>0</v>
      </c>
      <c r="N2094" s="1">
        <v>7</v>
      </c>
      <c r="O2094" s="1">
        <v>1</v>
      </c>
      <c r="P2094" s="1">
        <v>11</v>
      </c>
      <c r="Q2094" s="16">
        <v>61.265625</v>
      </c>
      <c r="R2094" s="21">
        <v>0.32739361960981939</v>
      </c>
      <c r="S2094" s="21">
        <v>6.5168895766828037</v>
      </c>
      <c r="T2094" s="21">
        <v>6.1894959570729844</v>
      </c>
      <c r="U2094" s="21">
        <v>2.3651399796860165E-2</v>
      </c>
      <c r="V2094" s="21">
        <v>1.8580195138714881</v>
      </c>
      <c r="W2094" s="21">
        <v>1.834368114074628</v>
      </c>
      <c r="X2094" s="13" t="s">
        <v>22</v>
      </c>
      <c r="Y20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4" s="1">
        <v>39.351475957300003</v>
      </c>
      <c r="AA2094" s="1">
        <v>-82.998446434300007</v>
      </c>
      <c r="AB2094" s="1">
        <v>39.347626599500003</v>
      </c>
      <c r="AC2094" s="1">
        <v>-82.990535343499999</v>
      </c>
    </row>
    <row r="2095" spans="1:29" x14ac:dyDescent="0.25">
      <c r="A2095" s="13">
        <v>201</v>
      </c>
      <c r="B2095" s="22" t="s">
        <v>4967</v>
      </c>
      <c r="C2095" s="17">
        <v>4</v>
      </c>
      <c r="D2095" s="1" t="s">
        <v>790</v>
      </c>
      <c r="E2095" s="1" t="s">
        <v>4683</v>
      </c>
      <c r="F2095" s="1" t="s">
        <v>4684</v>
      </c>
      <c r="G2095" s="1" t="s">
        <v>3793</v>
      </c>
      <c r="H2095" s="1">
        <v>6.6</v>
      </c>
      <c r="I2095" s="1">
        <v>7.1</v>
      </c>
      <c r="J2095" s="1" t="s">
        <v>3190</v>
      </c>
      <c r="K2095" s="1" t="s">
        <v>4975</v>
      </c>
      <c r="L2095" s="1">
        <v>0</v>
      </c>
      <c r="M2095" s="1">
        <v>0</v>
      </c>
      <c r="N2095" s="1">
        <v>9</v>
      </c>
      <c r="O2095" s="1">
        <v>10</v>
      </c>
      <c r="P2095" s="1">
        <v>58</v>
      </c>
      <c r="Q2095" s="16">
        <v>161.296875</v>
      </c>
      <c r="R2095" s="21">
        <v>0.25075273616948507</v>
      </c>
      <c r="S2095" s="21">
        <v>20.135301460607657</v>
      </c>
      <c r="T2095" s="21">
        <v>19.884548724438172</v>
      </c>
      <c r="U2095" s="21">
        <v>1.9384636750378534E-2</v>
      </c>
      <c r="V2095" s="21">
        <v>1.8537503024362045</v>
      </c>
      <c r="W2095" s="21">
        <v>1.834365665685826</v>
      </c>
      <c r="X2095" s="13" t="s">
        <v>22</v>
      </c>
      <c r="Y20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5" s="1">
        <v>41.2199615826</v>
      </c>
      <c r="AA2095" s="1">
        <v>-80.7404436928</v>
      </c>
      <c r="AB2095" s="1">
        <v>41.227199795300002</v>
      </c>
      <c r="AC2095" s="1">
        <v>-80.740502477600003</v>
      </c>
    </row>
    <row r="2096" spans="1:29" x14ac:dyDescent="0.25">
      <c r="A2096" s="13">
        <v>202</v>
      </c>
      <c r="B2096" s="22" t="s">
        <v>4967</v>
      </c>
      <c r="C2096" s="17">
        <v>4</v>
      </c>
      <c r="D2096" s="1" t="s">
        <v>790</v>
      </c>
      <c r="E2096" s="1" t="s">
        <v>4649</v>
      </c>
      <c r="F2096" s="1" t="s">
        <v>4650</v>
      </c>
      <c r="G2096" s="1" t="s">
        <v>4887</v>
      </c>
      <c r="H2096" s="1">
        <v>1.6</v>
      </c>
      <c r="I2096" s="1">
        <v>2.1</v>
      </c>
      <c r="J2096" s="1" t="s">
        <v>3190</v>
      </c>
      <c r="K2096" s="1" t="s">
        <v>4975</v>
      </c>
      <c r="L2096" s="1">
        <v>1</v>
      </c>
      <c r="M2096" s="1">
        <v>1</v>
      </c>
      <c r="N2096" s="1">
        <v>5</v>
      </c>
      <c r="O2096" s="1">
        <v>4</v>
      </c>
      <c r="P2096" s="1">
        <v>20</v>
      </c>
      <c r="Q2096" s="16">
        <v>161.83775436046511</v>
      </c>
      <c r="R2096" s="21">
        <v>0.29641232104597726</v>
      </c>
      <c r="S2096" s="21">
        <v>11.846898701936187</v>
      </c>
      <c r="T2096" s="21">
        <v>11.550486380890209</v>
      </c>
      <c r="U2096" s="21">
        <v>2.2694444258215797E-2</v>
      </c>
      <c r="V2096" s="21">
        <v>1.8534847837634711</v>
      </c>
      <c r="W2096" s="21">
        <v>1.8307903395052554</v>
      </c>
      <c r="X2096" s="13" t="s">
        <v>22</v>
      </c>
      <c r="Y20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6" s="1">
        <v>41.156894930500002</v>
      </c>
      <c r="AA2096" s="1">
        <v>-80.664868037100007</v>
      </c>
      <c r="AB2096" s="1">
        <v>41.164125997699998</v>
      </c>
      <c r="AC2096" s="1">
        <v>-80.664815076099998</v>
      </c>
    </row>
    <row r="2097" spans="1:29" x14ac:dyDescent="0.25">
      <c r="A2097" s="13">
        <v>203</v>
      </c>
      <c r="B2097" s="22" t="s">
        <v>4967</v>
      </c>
      <c r="C2097" s="17">
        <v>4</v>
      </c>
      <c r="D2097" s="1" t="s">
        <v>800</v>
      </c>
      <c r="E2097" s="1" t="s">
        <v>4645</v>
      </c>
      <c r="F2097" s="1" t="s">
        <v>4646</v>
      </c>
      <c r="G2097" s="1" t="s">
        <v>4886</v>
      </c>
      <c r="H2097" s="1">
        <v>3.8</v>
      </c>
      <c r="I2097" s="1">
        <v>4.3</v>
      </c>
      <c r="J2097" s="1" t="s">
        <v>3190</v>
      </c>
      <c r="K2097" s="1" t="s">
        <v>4975</v>
      </c>
      <c r="L2097" s="1">
        <v>0</v>
      </c>
      <c r="M2097" s="1">
        <v>0</v>
      </c>
      <c r="N2097" s="1">
        <v>4</v>
      </c>
      <c r="O2097" s="1">
        <v>5</v>
      </c>
      <c r="P2097" s="1">
        <v>55</v>
      </c>
      <c r="Q2097" s="16">
        <v>103.375</v>
      </c>
      <c r="R2097" s="21">
        <v>0.49230605069188249</v>
      </c>
      <c r="S2097" s="21">
        <v>39.944650477780662</v>
      </c>
      <c r="T2097" s="21">
        <v>39.452344427088782</v>
      </c>
      <c r="U2097" s="21">
        <v>3.7833235768524043E-2</v>
      </c>
      <c r="V2097" s="21">
        <v>1.8473643380716787</v>
      </c>
      <c r="W2097" s="21">
        <v>1.8095311023031546</v>
      </c>
      <c r="X2097" s="13" t="s">
        <v>22</v>
      </c>
      <c r="Y20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7" s="1">
        <v>40.849501233200002</v>
      </c>
      <c r="AA2097" s="1">
        <v>-81.434579816199999</v>
      </c>
      <c r="AB2097" s="1">
        <v>40.855838991799999</v>
      </c>
      <c r="AC2097" s="1">
        <v>-81.432679496700004</v>
      </c>
    </row>
    <row r="2098" spans="1:29" x14ac:dyDescent="0.25">
      <c r="A2098" s="13">
        <v>204</v>
      </c>
      <c r="B2098" s="22" t="s">
        <v>4967</v>
      </c>
      <c r="C2098" s="17">
        <v>4</v>
      </c>
      <c r="D2098" s="1" t="s">
        <v>800</v>
      </c>
      <c r="E2098" s="1" t="s">
        <v>4645</v>
      </c>
      <c r="F2098" s="1" t="s">
        <v>4646</v>
      </c>
      <c r="G2098" s="1" t="s">
        <v>4886</v>
      </c>
      <c r="H2098" s="1">
        <v>3.3</v>
      </c>
      <c r="I2098" s="1">
        <v>3.8</v>
      </c>
      <c r="J2098" s="1" t="s">
        <v>3190</v>
      </c>
      <c r="K2098" s="1" t="s">
        <v>4975</v>
      </c>
      <c r="L2098" s="1">
        <v>0</v>
      </c>
      <c r="M2098" s="1">
        <v>0</v>
      </c>
      <c r="N2098" s="1">
        <v>4</v>
      </c>
      <c r="O2098" s="1">
        <v>5</v>
      </c>
      <c r="P2098" s="1">
        <v>17</v>
      </c>
      <c r="Q2098" s="16">
        <v>65.375</v>
      </c>
      <c r="R2098" s="21">
        <v>0.49230605069188249</v>
      </c>
      <c r="S2098" s="21">
        <v>16.24784189844463</v>
      </c>
      <c r="T2098" s="21">
        <v>15.755535847752748</v>
      </c>
      <c r="U2098" s="21">
        <v>3.7833235768524043E-2</v>
      </c>
      <c r="V2098" s="21">
        <v>1.8473643380716787</v>
      </c>
      <c r="W2098" s="21">
        <v>1.8095311023031546</v>
      </c>
      <c r="X2098" s="13" t="s">
        <v>22</v>
      </c>
      <c r="Y20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8" s="1">
        <v>40.842320040499999</v>
      </c>
      <c r="AA2098" s="1">
        <v>-81.435048483399996</v>
      </c>
      <c r="AB2098" s="1">
        <v>40.849501233200002</v>
      </c>
      <c r="AC2098" s="1">
        <v>-81.434579816199999</v>
      </c>
    </row>
    <row r="2099" spans="1:29" x14ac:dyDescent="0.25">
      <c r="A2099" s="13">
        <v>360</v>
      </c>
      <c r="B2099" s="22" t="s">
        <v>3201</v>
      </c>
      <c r="C2099" s="17">
        <v>5</v>
      </c>
      <c r="D2099" s="1" t="s">
        <v>793</v>
      </c>
      <c r="E2099" s="1" t="s">
        <v>2202</v>
      </c>
      <c r="F2099" s="1" t="s">
        <v>5230</v>
      </c>
      <c r="G2099" s="1" t="s">
        <v>1700</v>
      </c>
      <c r="H2099" s="21">
        <v>5.9619999999995343</v>
      </c>
      <c r="I2099" s="21">
        <v>0</v>
      </c>
      <c r="J2099" s="1" t="s">
        <v>258</v>
      </c>
      <c r="K2099" s="1" t="s">
        <v>1326</v>
      </c>
      <c r="L2099" s="1">
        <v>0</v>
      </c>
      <c r="M2099" s="1">
        <v>1</v>
      </c>
      <c r="N2099" s="1">
        <v>8</v>
      </c>
      <c r="O2099" s="1">
        <v>8</v>
      </c>
      <c r="P2099" s="1">
        <v>17</v>
      </c>
      <c r="Q2099" s="16">
        <v>150.55168968023256</v>
      </c>
      <c r="R2099" s="21">
        <v>1.1919647868728867</v>
      </c>
      <c r="S2099" s="21">
        <v>6.8250693875180328</v>
      </c>
      <c r="T2099" s="21">
        <v>5.6331046006451464</v>
      </c>
      <c r="U2099" s="21">
        <v>0.11912008053708976</v>
      </c>
      <c r="V2099" s="21">
        <v>1.846293295266515</v>
      </c>
      <c r="W2099" s="21">
        <v>1.7271732147294252</v>
      </c>
      <c r="X2099" s="13" t="s">
        <v>22</v>
      </c>
      <c r="Y20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099" s="1">
        <v>40.018107000000001</v>
      </c>
      <c r="AA2099" s="1">
        <v>-82.624024000000006</v>
      </c>
      <c r="AB2099" s="1">
        <v>0</v>
      </c>
      <c r="AC2099" s="1">
        <v>0</v>
      </c>
    </row>
    <row r="2100" spans="1:29" x14ac:dyDescent="0.25">
      <c r="A2100" s="13">
        <v>205</v>
      </c>
      <c r="B2100" s="22" t="s">
        <v>4967</v>
      </c>
      <c r="C2100" s="17">
        <v>12</v>
      </c>
      <c r="D2100" s="1" t="s">
        <v>794</v>
      </c>
      <c r="E2100" s="1" t="s">
        <v>3978</v>
      </c>
      <c r="F2100" s="1" t="s">
        <v>3979</v>
      </c>
      <c r="G2100" s="1" t="s">
        <v>3712</v>
      </c>
      <c r="H2100" s="1">
        <v>12.8</v>
      </c>
      <c r="I2100" s="1">
        <v>13.3</v>
      </c>
      <c r="J2100" s="1" t="s">
        <v>3190</v>
      </c>
      <c r="K2100" s="1" t="s">
        <v>4984</v>
      </c>
      <c r="L2100" s="1">
        <v>0</v>
      </c>
      <c r="M2100" s="1">
        <v>1</v>
      </c>
      <c r="N2100" s="1">
        <v>3</v>
      </c>
      <c r="O2100" s="1">
        <v>2</v>
      </c>
      <c r="P2100" s="1">
        <v>14</v>
      </c>
      <c r="Q2100" s="16">
        <v>88.192314680232556</v>
      </c>
      <c r="R2100" s="21">
        <v>0.6214870203318037</v>
      </c>
      <c r="S2100" s="21">
        <v>7.903775913469989</v>
      </c>
      <c r="T2100" s="21">
        <v>7.2822888931381851</v>
      </c>
      <c r="U2100" s="21">
        <v>4.5306952522545206E-2</v>
      </c>
      <c r="V2100" s="21">
        <v>1.8435060669045096</v>
      </c>
      <c r="W2100" s="21">
        <v>1.7981991143819644</v>
      </c>
      <c r="X2100" s="13" t="s">
        <v>22</v>
      </c>
      <c r="Y21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0" s="1">
        <v>41.718461507100002</v>
      </c>
      <c r="AA2100" s="1">
        <v>-81.295676921500004</v>
      </c>
      <c r="AB2100" s="1">
        <v>41.720627660399998</v>
      </c>
      <c r="AC2100" s="1">
        <v>-81.287711457499995</v>
      </c>
    </row>
    <row r="2101" spans="1:29" x14ac:dyDescent="0.25">
      <c r="A2101" s="13">
        <v>361</v>
      </c>
      <c r="B2101" s="22" t="s">
        <v>3201</v>
      </c>
      <c r="C2101" s="17">
        <v>6</v>
      </c>
      <c r="D2101" s="1" t="s">
        <v>799</v>
      </c>
      <c r="E2101" s="1" t="s">
        <v>2203</v>
      </c>
      <c r="F2101" s="1" t="s">
        <v>3244</v>
      </c>
      <c r="G2101" s="1" t="s">
        <v>1701</v>
      </c>
      <c r="H2101" s="21">
        <v>5.3920000000071013</v>
      </c>
      <c r="I2101" s="21">
        <v>0</v>
      </c>
      <c r="J2101" s="1" t="s">
        <v>258</v>
      </c>
      <c r="K2101" s="1" t="s">
        <v>259</v>
      </c>
      <c r="L2101" s="1">
        <v>0</v>
      </c>
      <c r="M2101" s="1">
        <v>1</v>
      </c>
      <c r="N2101" s="1">
        <v>2</v>
      </c>
      <c r="O2101" s="1">
        <v>7</v>
      </c>
      <c r="P2101" s="1">
        <v>14</v>
      </c>
      <c r="Q2101" s="16">
        <v>103.83293968023256</v>
      </c>
      <c r="R2101" s="21">
        <v>8.8052413417908753</v>
      </c>
      <c r="S2101" s="21">
        <v>4.8376489298485073</v>
      </c>
      <c r="T2101" s="21">
        <v>-3.967592411942368</v>
      </c>
      <c r="U2101" s="21">
        <v>0.61453691732632432</v>
      </c>
      <c r="V2101" s="21">
        <v>1.8417275019892196</v>
      </c>
      <c r="W2101" s="21">
        <v>1.2271905846628952</v>
      </c>
      <c r="X2101" s="13" t="s">
        <v>22</v>
      </c>
      <c r="Y21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1" s="1">
        <v>40.213583</v>
      </c>
      <c r="AA2101" s="1">
        <v>-83.032833999999994</v>
      </c>
      <c r="AB2101" s="1">
        <v>0</v>
      </c>
      <c r="AC2101" s="1">
        <v>0</v>
      </c>
    </row>
    <row r="2102" spans="1:29" x14ac:dyDescent="0.25">
      <c r="A2102" s="13">
        <v>362</v>
      </c>
      <c r="B2102" s="22" t="s">
        <v>3201</v>
      </c>
      <c r="C2102" s="17">
        <v>4</v>
      </c>
      <c r="D2102" s="1" t="s">
        <v>798</v>
      </c>
      <c r="E2102" s="1" t="s">
        <v>2204</v>
      </c>
      <c r="F2102" s="1" t="s">
        <v>5466</v>
      </c>
      <c r="G2102" s="1" t="s">
        <v>1702</v>
      </c>
      <c r="H2102" s="21">
        <v>1.0270000000018626</v>
      </c>
      <c r="I2102" s="21">
        <v>0</v>
      </c>
      <c r="J2102" s="1" t="s">
        <v>258</v>
      </c>
      <c r="K2102" s="1" t="s">
        <v>262</v>
      </c>
      <c r="L2102" s="1">
        <v>0</v>
      </c>
      <c r="M2102" s="1">
        <v>1</v>
      </c>
      <c r="N2102" s="1">
        <v>9</v>
      </c>
      <c r="O2102" s="1">
        <v>4</v>
      </c>
      <c r="P2102" s="1">
        <v>9</v>
      </c>
      <c r="Q2102" s="16">
        <v>131.34856468023256</v>
      </c>
      <c r="R2102" s="21">
        <v>3.1562411271833302</v>
      </c>
      <c r="S2102" s="21">
        <v>4.3103722802303048</v>
      </c>
      <c r="T2102" s="21">
        <v>1.1541311530469747</v>
      </c>
      <c r="U2102" s="21">
        <v>0.22028092329872601</v>
      </c>
      <c r="V2102" s="21">
        <v>1.8407376361512784</v>
      </c>
      <c r="W2102" s="21">
        <v>1.6204567128525524</v>
      </c>
      <c r="X2102" s="13" t="s">
        <v>22</v>
      </c>
      <c r="Y21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2" s="1">
        <v>41.154986999999998</v>
      </c>
      <c r="AA2102" s="1">
        <v>-81.327647999999996</v>
      </c>
      <c r="AB2102" s="1">
        <v>0</v>
      </c>
      <c r="AC2102" s="1">
        <v>0</v>
      </c>
    </row>
    <row r="2103" spans="1:29" x14ac:dyDescent="0.25">
      <c r="A2103" s="13">
        <v>363</v>
      </c>
      <c r="B2103" s="22" t="s">
        <v>3201</v>
      </c>
      <c r="C2103" s="17">
        <v>4</v>
      </c>
      <c r="D2103" s="1" t="s">
        <v>800</v>
      </c>
      <c r="E2103" s="1" t="s">
        <v>2205</v>
      </c>
      <c r="F2103" s="1" t="s">
        <v>5467</v>
      </c>
      <c r="G2103" s="1" t="s">
        <v>1703</v>
      </c>
      <c r="H2103" s="21">
        <v>8.6440000000002328</v>
      </c>
      <c r="I2103" s="21">
        <v>0</v>
      </c>
      <c r="J2103" s="1" t="s">
        <v>258</v>
      </c>
      <c r="K2103" s="1" t="s">
        <v>259</v>
      </c>
      <c r="L2103" s="1">
        <v>0</v>
      </c>
      <c r="M2103" s="1">
        <v>0</v>
      </c>
      <c r="N2103" s="1">
        <v>6</v>
      </c>
      <c r="O2103" s="1">
        <v>4</v>
      </c>
      <c r="P2103" s="1">
        <v>19</v>
      </c>
      <c r="Q2103" s="16">
        <v>76.03125</v>
      </c>
      <c r="R2103" s="21">
        <v>9.135608196144517</v>
      </c>
      <c r="S2103" s="21">
        <v>5.8069328076126157</v>
      </c>
      <c r="T2103" s="21">
        <v>-3.3286753885319014</v>
      </c>
      <c r="U2103" s="21">
        <v>0.63759393761465066</v>
      </c>
      <c r="V2103" s="21">
        <v>1.8404502474861679</v>
      </c>
      <c r="W2103" s="21">
        <v>1.2028563098715173</v>
      </c>
      <c r="X2103" s="13" t="s">
        <v>22</v>
      </c>
      <c r="Y21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3" s="1">
        <v>40.767938999999998</v>
      </c>
      <c r="AA2103" s="1">
        <v>-81.383279999999999</v>
      </c>
      <c r="AB2103" s="1">
        <v>0</v>
      </c>
      <c r="AC2103" s="1">
        <v>0</v>
      </c>
    </row>
    <row r="2104" spans="1:29" x14ac:dyDescent="0.25">
      <c r="A2104" s="13">
        <v>364</v>
      </c>
      <c r="B2104" s="22" t="s">
        <v>3201</v>
      </c>
      <c r="C2104" s="17">
        <v>4</v>
      </c>
      <c r="D2104" s="1" t="s">
        <v>800</v>
      </c>
      <c r="E2104" s="1" t="s">
        <v>2206</v>
      </c>
      <c r="F2104" s="1" t="s">
        <v>5468</v>
      </c>
      <c r="G2104" s="1" t="s">
        <v>1704</v>
      </c>
      <c r="H2104" s="21">
        <v>3.978000000002794</v>
      </c>
      <c r="I2104" s="21">
        <v>0</v>
      </c>
      <c r="J2104" s="1" t="s">
        <v>258</v>
      </c>
      <c r="K2104" s="1" t="s">
        <v>259</v>
      </c>
      <c r="L2104" s="1">
        <v>0</v>
      </c>
      <c r="M2104" s="1">
        <v>0</v>
      </c>
      <c r="N2104" s="1">
        <v>7</v>
      </c>
      <c r="O2104" s="1">
        <v>3</v>
      </c>
      <c r="P2104" s="1">
        <v>22</v>
      </c>
      <c r="Q2104" s="16">
        <v>81.140625</v>
      </c>
      <c r="R2104" s="21">
        <v>4.6632958153854096</v>
      </c>
      <c r="S2104" s="21">
        <v>7.2893292411057935</v>
      </c>
      <c r="T2104" s="21">
        <v>2.6260334257203839</v>
      </c>
      <c r="U2104" s="21">
        <v>0.32546154315684395</v>
      </c>
      <c r="V2104" s="21">
        <v>1.8378769233270449</v>
      </c>
      <c r="W2104" s="21">
        <v>1.5124153801702009</v>
      </c>
      <c r="X2104" s="13" t="s">
        <v>22</v>
      </c>
      <c r="Y21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4" s="1">
        <v>40.788518000000003</v>
      </c>
      <c r="AA2104" s="1">
        <v>-81.417591000000002</v>
      </c>
      <c r="AB2104" s="1">
        <v>0</v>
      </c>
      <c r="AC2104" s="1">
        <v>0</v>
      </c>
    </row>
    <row r="2105" spans="1:29" x14ac:dyDescent="0.25">
      <c r="A2105" s="13">
        <v>206</v>
      </c>
      <c r="B2105" s="22" t="s">
        <v>4967</v>
      </c>
      <c r="C2105" s="17">
        <v>6</v>
      </c>
      <c r="D2105" s="1" t="s">
        <v>808</v>
      </c>
      <c r="E2105" s="1" t="s">
        <v>3227</v>
      </c>
      <c r="F2105" s="1" t="s">
        <v>4685</v>
      </c>
      <c r="G2105" s="1" t="s">
        <v>3704</v>
      </c>
      <c r="H2105" s="1">
        <v>7.7</v>
      </c>
      <c r="I2105" s="1">
        <v>8.1999999999999993</v>
      </c>
      <c r="J2105" s="1" t="s">
        <v>3190</v>
      </c>
      <c r="K2105" s="1" t="s">
        <v>4984</v>
      </c>
      <c r="L2105" s="1">
        <v>0</v>
      </c>
      <c r="M2105" s="1">
        <v>2</v>
      </c>
      <c r="N2105" s="1">
        <v>4</v>
      </c>
      <c r="O2105" s="1">
        <v>1</v>
      </c>
      <c r="P2105" s="1">
        <v>5</v>
      </c>
      <c r="Q2105" s="16">
        <v>126.97837936046511</v>
      </c>
      <c r="R2105" s="21">
        <v>0.36279883810818425</v>
      </c>
      <c r="S2105" s="21">
        <v>4.7251998177337917</v>
      </c>
      <c r="T2105" s="21">
        <v>4.3624009796256074</v>
      </c>
      <c r="U2105" s="21">
        <v>2.6071122683629044E-2</v>
      </c>
      <c r="V2105" s="21">
        <v>1.8352110911910886</v>
      </c>
      <c r="W2105" s="21">
        <v>1.8091399685074596</v>
      </c>
      <c r="X2105" s="13" t="s">
        <v>22</v>
      </c>
      <c r="Y21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5" s="1">
        <v>39.588029702199997</v>
      </c>
      <c r="AA2105" s="1">
        <v>-82.953895135500005</v>
      </c>
      <c r="AB2105" s="1">
        <v>39.5952187217</v>
      </c>
      <c r="AC2105" s="1">
        <v>-82.954607595599995</v>
      </c>
    </row>
    <row r="2106" spans="1:29" x14ac:dyDescent="0.25">
      <c r="A2106" s="13">
        <v>365</v>
      </c>
      <c r="B2106" s="22" t="s">
        <v>3201</v>
      </c>
      <c r="C2106" s="17">
        <v>8</v>
      </c>
      <c r="D2106" s="1" t="s">
        <v>1329</v>
      </c>
      <c r="E2106" s="1" t="s">
        <v>2207</v>
      </c>
      <c r="F2106" s="1" t="s">
        <v>3646</v>
      </c>
      <c r="G2106" s="1" t="s">
        <v>1705</v>
      </c>
      <c r="H2106" s="21">
        <v>18.034220349251125</v>
      </c>
      <c r="I2106" s="21">
        <v>0</v>
      </c>
      <c r="J2106" s="1" t="s">
        <v>258</v>
      </c>
      <c r="K2106" s="1" t="s">
        <v>259</v>
      </c>
      <c r="L2106" s="1">
        <v>0</v>
      </c>
      <c r="M2106" s="1">
        <v>1</v>
      </c>
      <c r="N2106" s="1">
        <v>6</v>
      </c>
      <c r="O2106" s="1">
        <v>3</v>
      </c>
      <c r="P2106" s="1">
        <v>5</v>
      </c>
      <c r="Q2106" s="16">
        <v>103.27043968023256</v>
      </c>
      <c r="R2106" s="21">
        <v>10.321317217431499</v>
      </c>
      <c r="S2106" s="21">
        <v>2.9635785609244851</v>
      </c>
      <c r="T2106" s="21">
        <v>-7.3577386565070135</v>
      </c>
      <c r="U2106" s="21">
        <v>0.7203471454488739</v>
      </c>
      <c r="V2106" s="21">
        <v>1.8349755622915724</v>
      </c>
      <c r="W2106" s="21">
        <v>1.1146284168426985</v>
      </c>
      <c r="X2106" s="13" t="s">
        <v>22</v>
      </c>
      <c r="Y21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6" s="1">
        <v>39.000376000000003</v>
      </c>
      <c r="AA2106" s="1">
        <v>-84.149820000000005</v>
      </c>
      <c r="AB2106" s="1">
        <v>0</v>
      </c>
      <c r="AC2106" s="1">
        <v>0</v>
      </c>
    </row>
    <row r="2107" spans="1:29" x14ac:dyDescent="0.25">
      <c r="A2107" s="13">
        <v>366</v>
      </c>
      <c r="B2107" s="22" t="s">
        <v>3201</v>
      </c>
      <c r="C2107" s="17">
        <v>7</v>
      </c>
      <c r="D2107" s="1" t="s">
        <v>3196</v>
      </c>
      <c r="E2107" s="1" t="s">
        <v>2208</v>
      </c>
      <c r="F2107" s="1" t="s">
        <v>5330</v>
      </c>
      <c r="G2107" s="1" t="s">
        <v>1706</v>
      </c>
      <c r="H2107" s="21">
        <v>3.7810000000026776</v>
      </c>
      <c r="I2107" s="21">
        <v>0</v>
      </c>
      <c r="J2107" s="1" t="s">
        <v>258</v>
      </c>
      <c r="K2107" s="1" t="s">
        <v>259</v>
      </c>
      <c r="L2107" s="1">
        <v>0</v>
      </c>
      <c r="M2107" s="1">
        <v>2</v>
      </c>
      <c r="N2107" s="1">
        <v>5</v>
      </c>
      <c r="O2107" s="1">
        <v>3</v>
      </c>
      <c r="P2107" s="1">
        <v>24</v>
      </c>
      <c r="Q2107" s="16">
        <v>161.40025436046511</v>
      </c>
      <c r="R2107" s="21">
        <v>6.3980291352994154</v>
      </c>
      <c r="S2107" s="21">
        <v>7.1601166789411721</v>
      </c>
      <c r="T2107" s="21">
        <v>0.76208754364175668</v>
      </c>
      <c r="U2107" s="21">
        <v>0.44653234921681628</v>
      </c>
      <c r="V2107" s="21">
        <v>1.832315224875293</v>
      </c>
      <c r="W2107" s="21">
        <v>1.3857828756584767</v>
      </c>
      <c r="X2107" s="13" t="s">
        <v>22</v>
      </c>
      <c r="Y21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7" s="1">
        <v>39.819724000000001</v>
      </c>
      <c r="AA2107" s="1">
        <v>-84.235471000000004</v>
      </c>
      <c r="AB2107" s="1">
        <v>0</v>
      </c>
      <c r="AC2107" s="1">
        <v>0</v>
      </c>
    </row>
    <row r="2108" spans="1:29" x14ac:dyDescent="0.25">
      <c r="A2108" s="13">
        <v>367</v>
      </c>
      <c r="B2108" s="22" t="s">
        <v>3201</v>
      </c>
      <c r="C2108" s="17">
        <v>8</v>
      </c>
      <c r="D2108" s="1" t="s">
        <v>787</v>
      </c>
      <c r="E2108" s="1" t="s">
        <v>2209</v>
      </c>
      <c r="F2108" s="1" t="s">
        <v>5292</v>
      </c>
      <c r="G2108" s="1" t="s">
        <v>1707</v>
      </c>
      <c r="H2108" s="21">
        <v>4.5610000000015134</v>
      </c>
      <c r="I2108" s="21">
        <v>0</v>
      </c>
      <c r="J2108" s="1" t="s">
        <v>258</v>
      </c>
      <c r="K2108" s="1" t="s">
        <v>259</v>
      </c>
      <c r="L2108" s="1">
        <v>0</v>
      </c>
      <c r="M2108" s="1">
        <v>1</v>
      </c>
      <c r="N2108" s="1">
        <v>4</v>
      </c>
      <c r="O2108" s="1">
        <v>6</v>
      </c>
      <c r="P2108" s="1">
        <v>32</v>
      </c>
      <c r="Q2108" s="16">
        <v>130.48918968023256</v>
      </c>
      <c r="R2108" s="21">
        <v>6.1967424388825343</v>
      </c>
      <c r="S2108" s="21">
        <v>8.1621009212155737</v>
      </c>
      <c r="T2108" s="21">
        <v>1.9653584823330394</v>
      </c>
      <c r="U2108" s="21">
        <v>0.43248411349978472</v>
      </c>
      <c r="V2108" s="21">
        <v>1.8319100504212407</v>
      </c>
      <c r="W2108" s="21">
        <v>1.3994259369214559</v>
      </c>
      <c r="X2108" s="13" t="s">
        <v>22</v>
      </c>
      <c r="Y21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8" s="1">
        <v>39.296031999999997</v>
      </c>
      <c r="AA2108" s="1">
        <v>-84.543132999999997</v>
      </c>
      <c r="AB2108" s="1">
        <v>0</v>
      </c>
      <c r="AC2108" s="1">
        <v>0</v>
      </c>
    </row>
    <row r="2109" spans="1:29" x14ac:dyDescent="0.25">
      <c r="A2109" s="13">
        <v>368</v>
      </c>
      <c r="B2109" s="22" t="s">
        <v>3201</v>
      </c>
      <c r="C2109" s="17">
        <v>4</v>
      </c>
      <c r="D2109" s="1" t="s">
        <v>800</v>
      </c>
      <c r="E2109" s="1" t="s">
        <v>2210</v>
      </c>
      <c r="F2109" s="1" t="s">
        <v>3314</v>
      </c>
      <c r="G2109" s="1" t="s">
        <v>1708</v>
      </c>
      <c r="H2109" s="21">
        <v>19.248000000006869</v>
      </c>
      <c r="I2109" s="21">
        <v>0</v>
      </c>
      <c r="J2109" s="1" t="s">
        <v>258</v>
      </c>
      <c r="K2109" s="1" t="s">
        <v>259</v>
      </c>
      <c r="L2109" s="1">
        <v>0</v>
      </c>
      <c r="M2109" s="1">
        <v>0</v>
      </c>
      <c r="N2109" s="1">
        <v>4</v>
      </c>
      <c r="O2109" s="1">
        <v>6</v>
      </c>
      <c r="P2109" s="1">
        <v>29</v>
      </c>
      <c r="Q2109" s="16">
        <v>81.8125</v>
      </c>
      <c r="R2109" s="21">
        <v>8.4513988341080228</v>
      </c>
      <c r="S2109" s="21">
        <v>7.8333770688437658</v>
      </c>
      <c r="T2109" s="21">
        <v>-0.61802176526425701</v>
      </c>
      <c r="U2109" s="21">
        <v>0.5898414802054367</v>
      </c>
      <c r="V2109" s="21">
        <v>1.8306075155853945</v>
      </c>
      <c r="W2109" s="21">
        <v>1.2407660353799579</v>
      </c>
      <c r="X2109" s="13" t="s">
        <v>22</v>
      </c>
      <c r="Y21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09" s="1">
        <v>40.889386999999999</v>
      </c>
      <c r="AA2109" s="1">
        <v>-81.363384999999994</v>
      </c>
      <c r="AB2109" s="1">
        <v>0</v>
      </c>
      <c r="AC2109" s="1">
        <v>0</v>
      </c>
    </row>
    <row r="2110" spans="1:29" x14ac:dyDescent="0.25">
      <c r="A2110" s="13">
        <v>369</v>
      </c>
      <c r="B2110" s="22" t="s">
        <v>3201</v>
      </c>
      <c r="C2110" s="17">
        <v>4</v>
      </c>
      <c r="D2110" s="1" t="s">
        <v>800</v>
      </c>
      <c r="E2110" s="1" t="s">
        <v>2211</v>
      </c>
      <c r="F2110" s="1" t="s">
        <v>5257</v>
      </c>
      <c r="G2110" s="1" t="s">
        <v>1709</v>
      </c>
      <c r="H2110" s="21">
        <v>6.407999999995809</v>
      </c>
      <c r="I2110" s="21">
        <v>0</v>
      </c>
      <c r="J2110" s="1" t="s">
        <v>258</v>
      </c>
      <c r="K2110" s="1" t="s">
        <v>259</v>
      </c>
      <c r="L2110" s="1">
        <v>0</v>
      </c>
      <c r="M2110" s="1">
        <v>1</v>
      </c>
      <c r="N2110" s="1">
        <v>4</v>
      </c>
      <c r="O2110" s="1">
        <v>5</v>
      </c>
      <c r="P2110" s="1">
        <v>32</v>
      </c>
      <c r="Q2110" s="16">
        <v>126.05168968023256</v>
      </c>
      <c r="R2110" s="21">
        <v>8.480601067453156</v>
      </c>
      <c r="S2110" s="21">
        <v>8.4255684191103573</v>
      </c>
      <c r="T2110" s="21">
        <v>-5.5032648342798751E-2</v>
      </c>
      <c r="U2110" s="21">
        <v>0.59187956749485482</v>
      </c>
      <c r="V2110" s="21">
        <v>1.829814281356281</v>
      </c>
      <c r="W2110" s="21">
        <v>1.2379347138614261</v>
      </c>
      <c r="X2110" s="13" t="s">
        <v>22</v>
      </c>
      <c r="Y21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0" s="1">
        <v>40.832726000000001</v>
      </c>
      <c r="AA2110" s="1">
        <v>-81.419054000000003</v>
      </c>
      <c r="AB2110" s="1">
        <v>0</v>
      </c>
      <c r="AC2110" s="1">
        <v>0</v>
      </c>
    </row>
    <row r="2111" spans="1:29" x14ac:dyDescent="0.25">
      <c r="A2111" s="13">
        <v>370</v>
      </c>
      <c r="B2111" s="22" t="s">
        <v>3201</v>
      </c>
      <c r="C2111" s="17">
        <v>8</v>
      </c>
      <c r="D2111" s="1" t="s">
        <v>787</v>
      </c>
      <c r="E2111" s="1" t="s">
        <v>2212</v>
      </c>
      <c r="F2111" s="1" t="s">
        <v>5469</v>
      </c>
      <c r="G2111" s="1" t="s">
        <v>1710</v>
      </c>
      <c r="H2111" s="21">
        <v>2.5850000000064028</v>
      </c>
      <c r="I2111" s="21">
        <v>0</v>
      </c>
      <c r="J2111" s="1" t="s">
        <v>258</v>
      </c>
      <c r="K2111" s="1" t="s">
        <v>259</v>
      </c>
      <c r="L2111" s="1">
        <v>0</v>
      </c>
      <c r="M2111" s="1">
        <v>2</v>
      </c>
      <c r="N2111" s="1">
        <v>5</v>
      </c>
      <c r="O2111" s="1">
        <v>3</v>
      </c>
      <c r="P2111" s="1">
        <v>24</v>
      </c>
      <c r="Q2111" s="16">
        <v>161.40025436046511</v>
      </c>
      <c r="R2111" s="21">
        <v>9.8115725436863155</v>
      </c>
      <c r="S2111" s="21">
        <v>6.6986606760788501</v>
      </c>
      <c r="T2111" s="21">
        <v>-3.1129118676074654</v>
      </c>
      <c r="U2111" s="21">
        <v>0.68477095755495243</v>
      </c>
      <c r="V2111" s="21">
        <v>1.8294479027879929</v>
      </c>
      <c r="W2111" s="21">
        <v>1.1446769452330403</v>
      </c>
      <c r="X2111" s="13" t="s">
        <v>22</v>
      </c>
      <c r="Y21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1" s="1">
        <v>39.110391999999997</v>
      </c>
      <c r="AA2111" s="1">
        <v>-84.616600000000005</v>
      </c>
      <c r="AB2111" s="1">
        <v>0</v>
      </c>
      <c r="AC2111" s="1">
        <v>0</v>
      </c>
    </row>
    <row r="2112" spans="1:29" x14ac:dyDescent="0.25">
      <c r="A2112" s="13">
        <v>371</v>
      </c>
      <c r="B2112" s="22" t="s">
        <v>3201</v>
      </c>
      <c r="C2112" s="17">
        <v>6</v>
      </c>
      <c r="D2112" s="1" t="s">
        <v>784</v>
      </c>
      <c r="E2112" s="1" t="s">
        <v>2213</v>
      </c>
      <c r="F2112" s="1" t="s">
        <v>5385</v>
      </c>
      <c r="G2112" s="1" t="s">
        <v>1711</v>
      </c>
      <c r="H2112" s="21">
        <v>19.190000000002328</v>
      </c>
      <c r="I2112" s="21">
        <v>0</v>
      </c>
      <c r="J2112" s="1" t="s">
        <v>258</v>
      </c>
      <c r="K2112" s="1" t="s">
        <v>261</v>
      </c>
      <c r="L2112" s="1">
        <v>0</v>
      </c>
      <c r="M2112" s="1">
        <v>0</v>
      </c>
      <c r="N2112" s="1">
        <v>10</v>
      </c>
      <c r="O2112" s="1">
        <v>1</v>
      </c>
      <c r="P2112" s="1">
        <v>23</v>
      </c>
      <c r="Q2112" s="16">
        <v>92.90625</v>
      </c>
      <c r="R2112" s="21">
        <v>4.2433954380969334</v>
      </c>
      <c r="S2112" s="21">
        <v>6.7165460261011853</v>
      </c>
      <c r="T2112" s="21">
        <v>2.4731505880042519</v>
      </c>
      <c r="U2112" s="21">
        <v>0.31078972321820247</v>
      </c>
      <c r="V2112" s="21">
        <v>1.8290045881636297</v>
      </c>
      <c r="W2112" s="21">
        <v>1.5182148649454272</v>
      </c>
      <c r="X2112" s="13" t="s">
        <v>22</v>
      </c>
      <c r="Y21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2" s="1">
        <v>40.055193000000003</v>
      </c>
      <c r="AA2112" s="1">
        <v>-83.159766000000005</v>
      </c>
      <c r="AB2112" s="1">
        <v>0</v>
      </c>
      <c r="AC2112" s="1">
        <v>0</v>
      </c>
    </row>
    <row r="2113" spans="1:29" x14ac:dyDescent="0.25">
      <c r="A2113" s="13">
        <v>207</v>
      </c>
      <c r="B2113" s="22" t="s">
        <v>4967</v>
      </c>
      <c r="C2113" s="17">
        <v>8</v>
      </c>
      <c r="D2113" s="1" t="s">
        <v>788</v>
      </c>
      <c r="E2113" s="1" t="s">
        <v>3957</v>
      </c>
      <c r="F2113" s="1" t="s">
        <v>4606</v>
      </c>
      <c r="G2113" s="1" t="s">
        <v>4367</v>
      </c>
      <c r="H2113" s="1">
        <v>20.3</v>
      </c>
      <c r="I2113" s="1">
        <v>20.8</v>
      </c>
      <c r="J2113" s="1" t="s">
        <v>3190</v>
      </c>
      <c r="K2113" s="1" t="s">
        <v>4984</v>
      </c>
      <c r="L2113" s="1">
        <v>1</v>
      </c>
      <c r="M2113" s="1">
        <v>2</v>
      </c>
      <c r="N2113" s="1">
        <v>0</v>
      </c>
      <c r="O2113" s="1">
        <v>2</v>
      </c>
      <c r="P2113" s="1">
        <v>9</v>
      </c>
      <c r="Q2113" s="16">
        <v>154.90506904069767</v>
      </c>
      <c r="R2113" s="21">
        <v>0.40786176046878742</v>
      </c>
      <c r="S2113" s="21">
        <v>9.4683164889050282</v>
      </c>
      <c r="T2113" s="21">
        <v>9.0604547284362411</v>
      </c>
      <c r="U2113" s="21">
        <v>2.9237602239148813E-2</v>
      </c>
      <c r="V2113" s="21">
        <v>1.826381414060356</v>
      </c>
      <c r="W2113" s="21">
        <v>1.7971438118212073</v>
      </c>
      <c r="X2113" s="13" t="s">
        <v>22</v>
      </c>
      <c r="Y21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3" s="1">
        <v>39.382476305300003</v>
      </c>
      <c r="AA2113" s="1">
        <v>-84.461219829499996</v>
      </c>
      <c r="AB2113" s="1">
        <v>39.381466711900003</v>
      </c>
      <c r="AC2113" s="1">
        <v>-84.452004800799997</v>
      </c>
    </row>
    <row r="2114" spans="1:29" x14ac:dyDescent="0.25">
      <c r="A2114" s="13">
        <v>372</v>
      </c>
      <c r="B2114" s="22" t="s">
        <v>3201</v>
      </c>
      <c r="C2114" s="17">
        <v>6</v>
      </c>
      <c r="D2114" s="1" t="s">
        <v>784</v>
      </c>
      <c r="E2114" s="1" t="s">
        <v>2214</v>
      </c>
      <c r="F2114" s="1" t="s">
        <v>5470</v>
      </c>
      <c r="G2114" s="1" t="s">
        <v>1712</v>
      </c>
      <c r="H2114" s="21">
        <v>3.5529999999998836</v>
      </c>
      <c r="I2114" s="21">
        <v>0</v>
      </c>
      <c r="J2114" s="1" t="s">
        <v>258</v>
      </c>
      <c r="K2114" s="1" t="s">
        <v>261</v>
      </c>
      <c r="L2114" s="1">
        <v>0</v>
      </c>
      <c r="M2114" s="1">
        <v>1</v>
      </c>
      <c r="N2114" s="1">
        <v>3</v>
      </c>
      <c r="O2114" s="1">
        <v>6</v>
      </c>
      <c r="P2114" s="1">
        <v>24</v>
      </c>
      <c r="Q2114" s="16">
        <v>115.94231468023256</v>
      </c>
      <c r="R2114" s="21">
        <v>7.44652787100783</v>
      </c>
      <c r="S2114" s="21">
        <v>6.8127138404764001</v>
      </c>
      <c r="T2114" s="21">
        <v>-0.63381403053142993</v>
      </c>
      <c r="U2114" s="21">
        <v>0.55112062409514839</v>
      </c>
      <c r="V2114" s="21">
        <v>1.8204483145700179</v>
      </c>
      <c r="W2114" s="21">
        <v>1.2693276904748694</v>
      </c>
      <c r="X2114" s="13" t="s">
        <v>22</v>
      </c>
      <c r="Y21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4" s="1">
        <v>39.953060999999998</v>
      </c>
      <c r="AA2114" s="1">
        <v>-83.110138000000006</v>
      </c>
      <c r="AB2114" s="1">
        <v>0</v>
      </c>
      <c r="AC2114" s="1">
        <v>0</v>
      </c>
    </row>
    <row r="2115" spans="1:29" x14ac:dyDescent="0.25">
      <c r="A2115" s="13">
        <v>373</v>
      </c>
      <c r="B2115" s="22" t="s">
        <v>3201</v>
      </c>
      <c r="C2115" s="17">
        <v>3</v>
      </c>
      <c r="D2115" s="1" t="s">
        <v>1330</v>
      </c>
      <c r="E2115" s="1" t="s">
        <v>2215</v>
      </c>
      <c r="F2115" s="1" t="s">
        <v>3642</v>
      </c>
      <c r="G2115" s="1" t="s">
        <v>1713</v>
      </c>
      <c r="H2115" s="21">
        <v>0.71400000000721775</v>
      </c>
      <c r="I2115" s="21">
        <v>0</v>
      </c>
      <c r="J2115" s="1" t="s">
        <v>258</v>
      </c>
      <c r="K2115" s="1" t="s">
        <v>261</v>
      </c>
      <c r="L2115" s="1">
        <v>0</v>
      </c>
      <c r="M2115" s="1">
        <v>1</v>
      </c>
      <c r="N2115" s="1">
        <v>7</v>
      </c>
      <c r="O2115" s="1">
        <v>2</v>
      </c>
      <c r="P2115" s="1">
        <v>15</v>
      </c>
      <c r="Q2115" s="16">
        <v>115.37981468023256</v>
      </c>
      <c r="R2115" s="21">
        <v>6.9726115255439609</v>
      </c>
      <c r="S2115" s="21">
        <v>5.0707369643949178</v>
      </c>
      <c r="T2115" s="21">
        <v>-1.9018745611490431</v>
      </c>
      <c r="U2115" s="21">
        <v>0.50893995736593156</v>
      </c>
      <c r="V2115" s="21">
        <v>1.8193251320601769</v>
      </c>
      <c r="W2115" s="21">
        <v>1.3103851746942454</v>
      </c>
      <c r="X2115" s="13" t="s">
        <v>22</v>
      </c>
      <c r="Y21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5" s="1">
        <v>41.295957999999999</v>
      </c>
      <c r="AA2115" s="1">
        <v>-82.609330999999997</v>
      </c>
      <c r="AB2115" s="1">
        <v>0</v>
      </c>
      <c r="AC2115" s="1">
        <v>0</v>
      </c>
    </row>
    <row r="2116" spans="1:29" x14ac:dyDescent="0.25">
      <c r="A2116" s="13">
        <v>374</v>
      </c>
      <c r="B2116" s="22" t="s">
        <v>3201</v>
      </c>
      <c r="C2116" s="17">
        <v>2</v>
      </c>
      <c r="D2116" s="1" t="s">
        <v>786</v>
      </c>
      <c r="E2116" s="1" t="s">
        <v>2216</v>
      </c>
      <c r="F2116" s="1" t="s">
        <v>5269</v>
      </c>
      <c r="G2116" s="1" t="s">
        <v>1714</v>
      </c>
      <c r="H2116" s="21">
        <v>7.7999999994062819E-2</v>
      </c>
      <c r="I2116" s="21">
        <v>0</v>
      </c>
      <c r="J2116" s="1" t="s">
        <v>258</v>
      </c>
      <c r="K2116" s="1" t="s">
        <v>259</v>
      </c>
      <c r="L2116" s="1">
        <v>0</v>
      </c>
      <c r="M2116" s="1">
        <v>0</v>
      </c>
      <c r="N2116" s="1">
        <v>6</v>
      </c>
      <c r="O2116" s="1">
        <v>4</v>
      </c>
      <c r="P2116" s="1">
        <v>16</v>
      </c>
      <c r="Q2116" s="16">
        <v>73.03125</v>
      </c>
      <c r="R2116" s="21">
        <v>8.0907807316992884</v>
      </c>
      <c r="S2116" s="21">
        <v>5.2239208640616139</v>
      </c>
      <c r="T2116" s="21">
        <v>-2.8668598676376744</v>
      </c>
      <c r="U2116" s="21">
        <v>0.56467315961273179</v>
      </c>
      <c r="V2116" s="21">
        <v>1.8183333348866324</v>
      </c>
      <c r="W2116" s="21">
        <v>1.2536601752739007</v>
      </c>
      <c r="X2116" s="13" t="s">
        <v>22</v>
      </c>
      <c r="Y21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6" s="1">
        <v>41.612983</v>
      </c>
      <c r="AA2116" s="1">
        <v>-83.703429999999997</v>
      </c>
      <c r="AB2116" s="1">
        <v>0</v>
      </c>
      <c r="AC2116" s="1">
        <v>0</v>
      </c>
    </row>
    <row r="2117" spans="1:29" x14ac:dyDescent="0.25">
      <c r="A2117" s="13">
        <v>375</v>
      </c>
      <c r="B2117" s="22" t="s">
        <v>3201</v>
      </c>
      <c r="C2117" s="17">
        <v>3</v>
      </c>
      <c r="D2117" s="1" t="s">
        <v>1330</v>
      </c>
      <c r="E2117" s="1" t="s">
        <v>2217</v>
      </c>
      <c r="F2117" s="1" t="s">
        <v>5471</v>
      </c>
      <c r="G2117" s="1" t="s">
        <v>1715</v>
      </c>
      <c r="H2117" s="21">
        <v>0</v>
      </c>
      <c r="I2117" s="21">
        <v>0</v>
      </c>
      <c r="J2117" s="1" t="s">
        <v>258</v>
      </c>
      <c r="K2117" s="1" t="s">
        <v>262</v>
      </c>
      <c r="L2117" s="1">
        <v>0</v>
      </c>
      <c r="M2117" s="1">
        <v>1</v>
      </c>
      <c r="N2117" s="1">
        <v>5</v>
      </c>
      <c r="O2117" s="1">
        <v>5</v>
      </c>
      <c r="P2117" s="1">
        <v>29</v>
      </c>
      <c r="Q2117" s="16">
        <v>129.59856468023256</v>
      </c>
      <c r="R2117" s="21">
        <v>5.0883896667813975</v>
      </c>
      <c r="S2117" s="21">
        <v>8.3688920224802708</v>
      </c>
      <c r="T2117" s="21">
        <v>3.2805023556988733</v>
      </c>
      <c r="U2117" s="21">
        <v>0.35512976630609533</v>
      </c>
      <c r="V2117" s="21">
        <v>1.815550572059031</v>
      </c>
      <c r="W2117" s="21">
        <v>1.4604208057529358</v>
      </c>
      <c r="X2117" s="13" t="s">
        <v>22</v>
      </c>
      <c r="Y21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7" s="1">
        <v>41.415185999999999</v>
      </c>
      <c r="AA2117" s="1">
        <v>-82.671045000000007</v>
      </c>
      <c r="AB2117" s="1">
        <v>0</v>
      </c>
      <c r="AC2117" s="1">
        <v>0</v>
      </c>
    </row>
    <row r="2118" spans="1:29" x14ac:dyDescent="0.25">
      <c r="A2118" s="13">
        <v>376</v>
      </c>
      <c r="B2118" s="22" t="s">
        <v>3201</v>
      </c>
      <c r="C2118" s="17">
        <v>8</v>
      </c>
      <c r="D2118" s="1" t="s">
        <v>787</v>
      </c>
      <c r="E2118" s="1" t="s">
        <v>2218</v>
      </c>
      <c r="F2118" s="1" t="s">
        <v>5472</v>
      </c>
      <c r="G2118" s="1" t="s">
        <v>1716</v>
      </c>
      <c r="H2118" s="21">
        <v>1.1119999999937136</v>
      </c>
      <c r="I2118" s="21">
        <v>0</v>
      </c>
      <c r="J2118" s="1" t="s">
        <v>258</v>
      </c>
      <c r="K2118" s="1" t="s">
        <v>259</v>
      </c>
      <c r="L2118" s="1">
        <v>0</v>
      </c>
      <c r="M2118" s="1">
        <v>0</v>
      </c>
      <c r="N2118" s="1">
        <v>5</v>
      </c>
      <c r="O2118" s="1">
        <v>5</v>
      </c>
      <c r="P2118" s="1">
        <v>34</v>
      </c>
      <c r="Q2118" s="16">
        <v>88.921875</v>
      </c>
      <c r="R2118" s="21">
        <v>9.0279907684109659</v>
      </c>
      <c r="S2118" s="21">
        <v>8.6625667105495303</v>
      </c>
      <c r="T2118" s="21">
        <v>-0.36542405786143561</v>
      </c>
      <c r="U2118" s="21">
        <v>0.6300830835990906</v>
      </c>
      <c r="V2118" s="21">
        <v>1.8132490902372338</v>
      </c>
      <c r="W2118" s="21">
        <v>1.1831660066381433</v>
      </c>
      <c r="X2118" s="13" t="s">
        <v>22</v>
      </c>
      <c r="Y21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8" s="1">
        <v>39.104036999999998</v>
      </c>
      <c r="AA2118" s="1">
        <v>-84.617234999999994</v>
      </c>
      <c r="AB2118" s="1">
        <v>0</v>
      </c>
      <c r="AC2118" s="1">
        <v>0</v>
      </c>
    </row>
    <row r="2119" spans="1:29" x14ac:dyDescent="0.25">
      <c r="A2119" s="13">
        <v>377</v>
      </c>
      <c r="B2119" s="22" t="s">
        <v>3201</v>
      </c>
      <c r="C2119" s="17">
        <v>6</v>
      </c>
      <c r="D2119" s="1" t="s">
        <v>799</v>
      </c>
      <c r="E2119" s="1" t="s">
        <v>2219</v>
      </c>
      <c r="F2119" s="1" t="s">
        <v>5280</v>
      </c>
      <c r="G2119" s="1" t="s">
        <v>1717</v>
      </c>
      <c r="H2119" s="21">
        <v>6.7240000000019791</v>
      </c>
      <c r="I2119" s="21">
        <v>0</v>
      </c>
      <c r="J2119" s="1" t="s">
        <v>258</v>
      </c>
      <c r="K2119" s="1" t="s">
        <v>1326</v>
      </c>
      <c r="L2119" s="1">
        <v>1</v>
      </c>
      <c r="M2119" s="1">
        <v>0</v>
      </c>
      <c r="N2119" s="1">
        <v>4</v>
      </c>
      <c r="O2119" s="1">
        <v>9</v>
      </c>
      <c r="P2119" s="1">
        <v>22</v>
      </c>
      <c r="Q2119" s="16">
        <v>133.80168968023256</v>
      </c>
      <c r="R2119" s="21">
        <v>2.1727089024096573</v>
      </c>
      <c r="S2119" s="21">
        <v>7.4241770570190564</v>
      </c>
      <c r="T2119" s="21">
        <v>5.2514681546093991</v>
      </c>
      <c r="U2119" s="21">
        <v>0.17297459900860715</v>
      </c>
      <c r="V2119" s="21">
        <v>1.8127456418016372</v>
      </c>
      <c r="W2119" s="21">
        <v>1.6397710427930301</v>
      </c>
      <c r="X2119" s="13" t="s">
        <v>22</v>
      </c>
      <c r="Y21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19" s="1">
        <v>40.156677999999999</v>
      </c>
      <c r="AA2119" s="1">
        <v>-83.002904000000001</v>
      </c>
      <c r="AB2119" s="1">
        <v>0</v>
      </c>
      <c r="AC2119" s="1">
        <v>0</v>
      </c>
    </row>
    <row r="2120" spans="1:29" x14ac:dyDescent="0.25">
      <c r="A2120" s="13">
        <v>378</v>
      </c>
      <c r="B2120" s="22" t="s">
        <v>3201</v>
      </c>
      <c r="C2120" s="17">
        <v>4</v>
      </c>
      <c r="D2120" s="1" t="s">
        <v>790</v>
      </c>
      <c r="E2120" s="1" t="s">
        <v>2220</v>
      </c>
      <c r="F2120" s="1" t="s">
        <v>5473</v>
      </c>
      <c r="G2120" s="1" t="s">
        <v>1718</v>
      </c>
      <c r="H2120" s="21">
        <v>11.149000000004889</v>
      </c>
      <c r="I2120" s="21">
        <v>0</v>
      </c>
      <c r="J2120" s="1" t="s">
        <v>258</v>
      </c>
      <c r="K2120" s="1" t="s">
        <v>259</v>
      </c>
      <c r="L2120" s="1">
        <v>0</v>
      </c>
      <c r="M2120" s="1">
        <v>1</v>
      </c>
      <c r="N2120" s="1">
        <v>7</v>
      </c>
      <c r="O2120" s="1">
        <v>3</v>
      </c>
      <c r="P2120" s="1">
        <v>26</v>
      </c>
      <c r="Q2120" s="16">
        <v>130.81731468023256</v>
      </c>
      <c r="R2120" s="21">
        <v>4.5005059498058593</v>
      </c>
      <c r="S2120" s="21">
        <v>7.4055391091140246</v>
      </c>
      <c r="T2120" s="21">
        <v>2.9050331593081653</v>
      </c>
      <c r="U2120" s="21">
        <v>0.31410008487512509</v>
      </c>
      <c r="V2120" s="21">
        <v>1.8066345097537293</v>
      </c>
      <c r="W2120" s="21">
        <v>1.4925344248786043</v>
      </c>
      <c r="X2120" s="13" t="s">
        <v>22</v>
      </c>
      <c r="Y21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0" s="1">
        <v>41.283459999999998</v>
      </c>
      <c r="AA2120" s="1">
        <v>-80.845343</v>
      </c>
      <c r="AB2120" s="1">
        <v>0</v>
      </c>
      <c r="AC2120" s="1">
        <v>0</v>
      </c>
    </row>
    <row r="2121" spans="1:29" x14ac:dyDescent="0.25">
      <c r="A2121" s="13">
        <v>379</v>
      </c>
      <c r="B2121" s="22" t="s">
        <v>3201</v>
      </c>
      <c r="C2121" s="17">
        <v>8</v>
      </c>
      <c r="D2121" s="1" t="s">
        <v>787</v>
      </c>
      <c r="E2121" s="1" t="s">
        <v>2221</v>
      </c>
      <c r="F2121" s="1" t="s">
        <v>5474</v>
      </c>
      <c r="G2121" s="1" t="s">
        <v>1719</v>
      </c>
      <c r="H2121" s="21">
        <v>2.7920000000012806</v>
      </c>
      <c r="I2121" s="21">
        <v>0</v>
      </c>
      <c r="J2121" s="1" t="s">
        <v>258</v>
      </c>
      <c r="K2121" s="1" t="s">
        <v>259</v>
      </c>
      <c r="L2121" s="1">
        <v>0</v>
      </c>
      <c r="M2121" s="1">
        <v>0</v>
      </c>
      <c r="N2121" s="1">
        <v>2</v>
      </c>
      <c r="O2121" s="1">
        <v>8</v>
      </c>
      <c r="P2121" s="1">
        <v>110</v>
      </c>
      <c r="Q2121" s="16">
        <v>158.59375</v>
      </c>
      <c r="R2121" s="21">
        <v>7.7466060323523029</v>
      </c>
      <c r="S2121" s="21">
        <v>23.71752659522798</v>
      </c>
      <c r="T2121" s="21">
        <v>15.970920562875676</v>
      </c>
      <c r="U2121" s="21">
        <v>0.54065245983309429</v>
      </c>
      <c r="V2121" s="21">
        <v>1.8021571963079683</v>
      </c>
      <c r="W2121" s="21">
        <v>1.2615047364748739</v>
      </c>
      <c r="X2121" s="13" t="s">
        <v>22</v>
      </c>
      <c r="Y21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1" s="1">
        <v>39.198934999999999</v>
      </c>
      <c r="AA2121" s="1">
        <v>-84.380392000000001</v>
      </c>
      <c r="AB2121" s="1">
        <v>0</v>
      </c>
      <c r="AC2121" s="1">
        <v>0</v>
      </c>
    </row>
    <row r="2122" spans="1:29" x14ac:dyDescent="0.25">
      <c r="A2122" s="13">
        <v>16</v>
      </c>
      <c r="B2122" s="22" t="s">
        <v>3200</v>
      </c>
      <c r="C2122" s="17">
        <v>8</v>
      </c>
      <c r="D2122" s="1" t="s">
        <v>1329</v>
      </c>
      <c r="E2122" s="1" t="s">
        <v>2405</v>
      </c>
      <c r="F2122" s="1" t="s">
        <v>5004</v>
      </c>
      <c r="G2122" s="1" t="s">
        <v>2405</v>
      </c>
      <c r="H2122" s="21">
        <v>20.66009999999369</v>
      </c>
      <c r="I2122" s="21">
        <v>0</v>
      </c>
      <c r="J2122" s="1" t="s">
        <v>258</v>
      </c>
      <c r="K2122" s="1" t="s">
        <v>2804</v>
      </c>
      <c r="L2122" s="1">
        <v>0</v>
      </c>
      <c r="M2122" s="1">
        <v>1</v>
      </c>
      <c r="N2122" s="1">
        <v>7</v>
      </c>
      <c r="O2122" s="1">
        <v>5</v>
      </c>
      <c r="P2122" s="1">
        <v>19</v>
      </c>
      <c r="Q2122" s="16">
        <v>132.69231468023256</v>
      </c>
      <c r="R2122" s="21">
        <v>3.411207821395946</v>
      </c>
      <c r="S2122" s="21">
        <v>6.443462395066736</v>
      </c>
      <c r="T2122" s="21">
        <v>3.03225457367079</v>
      </c>
      <c r="U2122" s="21">
        <v>0.23772741164002226</v>
      </c>
      <c r="V2122" s="21">
        <v>1.8008343539587059</v>
      </c>
      <c r="W2122" s="21">
        <v>1.5631069423186836</v>
      </c>
      <c r="X2122" s="13" t="s">
        <v>22</v>
      </c>
      <c r="Y21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2" s="1">
        <v>39.172567999999998</v>
      </c>
      <c r="AA2122" s="1">
        <v>-84.160764</v>
      </c>
      <c r="AB2122" s="1">
        <v>0</v>
      </c>
      <c r="AC2122" s="1">
        <v>0</v>
      </c>
    </row>
    <row r="2123" spans="1:29" x14ac:dyDescent="0.25">
      <c r="A2123" s="13">
        <v>380</v>
      </c>
      <c r="B2123" s="22" t="s">
        <v>3201</v>
      </c>
      <c r="C2123" s="17">
        <v>6</v>
      </c>
      <c r="D2123" s="1" t="s">
        <v>799</v>
      </c>
      <c r="E2123" s="1" t="s">
        <v>2222</v>
      </c>
      <c r="F2123" s="1" t="s">
        <v>5475</v>
      </c>
      <c r="G2123" s="1" t="s">
        <v>1720</v>
      </c>
      <c r="H2123" s="21">
        <v>1.4009999999980209</v>
      </c>
      <c r="I2123" s="21">
        <v>0</v>
      </c>
      <c r="J2123" s="1" t="s">
        <v>258</v>
      </c>
      <c r="K2123" s="1" t="s">
        <v>1326</v>
      </c>
      <c r="L2123" s="1">
        <v>0</v>
      </c>
      <c r="M2123" s="1">
        <v>2</v>
      </c>
      <c r="N2123" s="1">
        <v>8</v>
      </c>
      <c r="O2123" s="1">
        <v>9</v>
      </c>
      <c r="P2123" s="1">
        <v>12</v>
      </c>
      <c r="Q2123" s="16">
        <v>195.66587936046511</v>
      </c>
      <c r="R2123" s="21">
        <v>1.0095182733012269</v>
      </c>
      <c r="S2123" s="21">
        <v>5.8336662973565492</v>
      </c>
      <c r="T2123" s="21">
        <v>4.8241480240553223</v>
      </c>
      <c r="U2123" s="21">
        <v>9.7188739479895675E-2</v>
      </c>
      <c r="V2123" s="21">
        <v>1.8005600770679333</v>
      </c>
      <c r="W2123" s="21">
        <v>1.7033713375880377</v>
      </c>
      <c r="X2123" s="13" t="s">
        <v>22</v>
      </c>
      <c r="Y21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3" s="1">
        <v>40.174692</v>
      </c>
      <c r="AA2123" s="1">
        <v>-83.010458999999997</v>
      </c>
      <c r="AB2123" s="1">
        <v>0</v>
      </c>
      <c r="AC2123" s="1">
        <v>0</v>
      </c>
    </row>
    <row r="2124" spans="1:29" x14ac:dyDescent="0.25">
      <c r="A2124" s="13">
        <v>381</v>
      </c>
      <c r="B2124" s="22" t="s">
        <v>3201</v>
      </c>
      <c r="C2124" s="17">
        <v>8</v>
      </c>
      <c r="D2124" s="1" t="s">
        <v>787</v>
      </c>
      <c r="E2124" s="1" t="s">
        <v>2223</v>
      </c>
      <c r="F2124" s="1" t="s">
        <v>5476</v>
      </c>
      <c r="G2124" s="1" t="s">
        <v>1721</v>
      </c>
      <c r="H2124" s="21">
        <v>0</v>
      </c>
      <c r="I2124" s="21">
        <v>0</v>
      </c>
      <c r="J2124" s="1" t="s">
        <v>258</v>
      </c>
      <c r="K2124" s="1" t="s">
        <v>262</v>
      </c>
      <c r="L2124" s="1">
        <v>0</v>
      </c>
      <c r="M2124" s="1">
        <v>0</v>
      </c>
      <c r="N2124" s="1">
        <v>5</v>
      </c>
      <c r="O2124" s="1">
        <v>7</v>
      </c>
      <c r="P2124" s="1">
        <v>61</v>
      </c>
      <c r="Q2124" s="16">
        <v>124.796875</v>
      </c>
      <c r="R2124" s="21">
        <v>4.2637208380475755</v>
      </c>
      <c r="S2124" s="21">
        <v>14.301741994446203</v>
      </c>
      <c r="T2124" s="21">
        <v>10.038021156398628</v>
      </c>
      <c r="U2124" s="21">
        <v>0.29757433765249308</v>
      </c>
      <c r="V2124" s="21">
        <v>1.7988837896395073</v>
      </c>
      <c r="W2124" s="21">
        <v>1.5013094519870143</v>
      </c>
      <c r="X2124" s="13" t="s">
        <v>22</v>
      </c>
      <c r="Y21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4" s="1">
        <v>39.220658999999998</v>
      </c>
      <c r="AA2124" s="1">
        <v>-84.517823000000007</v>
      </c>
      <c r="AB2124" s="1">
        <v>0</v>
      </c>
      <c r="AC2124" s="1">
        <v>0</v>
      </c>
    </row>
    <row r="2125" spans="1:29" x14ac:dyDescent="0.25">
      <c r="A2125" s="13">
        <v>382</v>
      </c>
      <c r="B2125" s="22" t="s">
        <v>3201</v>
      </c>
      <c r="C2125" s="17">
        <v>5</v>
      </c>
      <c r="D2125" s="1" t="s">
        <v>797</v>
      </c>
      <c r="E2125" s="1" t="s">
        <v>2224</v>
      </c>
      <c r="F2125" s="1" t="s">
        <v>5477</v>
      </c>
      <c r="G2125" s="1" t="s">
        <v>1722</v>
      </c>
      <c r="H2125" s="21">
        <v>4.2759999999980209</v>
      </c>
      <c r="I2125" s="21">
        <v>0</v>
      </c>
      <c r="J2125" s="1" t="s">
        <v>258</v>
      </c>
      <c r="K2125" s="1" t="s">
        <v>259</v>
      </c>
      <c r="L2125" s="1">
        <v>0</v>
      </c>
      <c r="M2125" s="1">
        <v>2</v>
      </c>
      <c r="N2125" s="1">
        <v>6</v>
      </c>
      <c r="O2125" s="1">
        <v>2</v>
      </c>
      <c r="P2125" s="1">
        <v>12</v>
      </c>
      <c r="Q2125" s="16">
        <v>151.50962936046511</v>
      </c>
      <c r="R2125" s="21">
        <v>4.3764439963707931</v>
      </c>
      <c r="S2125" s="21">
        <v>4.9726715788427267</v>
      </c>
      <c r="T2125" s="21">
        <v>0.59622758247193364</v>
      </c>
      <c r="U2125" s="21">
        <v>0.30544153169503008</v>
      </c>
      <c r="V2125" s="21">
        <v>1.7979687159085125</v>
      </c>
      <c r="W2125" s="21">
        <v>1.4925271842134824</v>
      </c>
      <c r="X2125" s="13" t="s">
        <v>22</v>
      </c>
      <c r="Y21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5" s="1">
        <v>39.907344000000002</v>
      </c>
      <c r="AA2125" s="1">
        <v>-82.731030000000004</v>
      </c>
      <c r="AB2125" s="1">
        <v>0</v>
      </c>
      <c r="AC2125" s="1">
        <v>0</v>
      </c>
    </row>
    <row r="2126" spans="1:29" x14ac:dyDescent="0.25">
      <c r="A2126" s="13">
        <v>208</v>
      </c>
      <c r="B2126" s="22" t="s">
        <v>4967</v>
      </c>
      <c r="C2126" s="17">
        <v>2</v>
      </c>
      <c r="D2126" s="1" t="s">
        <v>807</v>
      </c>
      <c r="E2126" s="1" t="s">
        <v>3475</v>
      </c>
      <c r="F2126" s="1" t="s">
        <v>4686</v>
      </c>
      <c r="G2126" s="1" t="s">
        <v>4893</v>
      </c>
      <c r="H2126" s="1">
        <v>12.6</v>
      </c>
      <c r="I2126" s="1">
        <v>13.1</v>
      </c>
      <c r="J2126" s="1" t="s">
        <v>3190</v>
      </c>
      <c r="K2126" s="1" t="s">
        <v>4975</v>
      </c>
      <c r="L2126" s="1">
        <v>1</v>
      </c>
      <c r="M2126" s="1">
        <v>1</v>
      </c>
      <c r="N2126" s="1">
        <v>10</v>
      </c>
      <c r="O2126" s="1">
        <v>6</v>
      </c>
      <c r="P2126" s="1">
        <v>9</v>
      </c>
      <c r="Q2126" s="16">
        <v>192.44712936046511</v>
      </c>
      <c r="R2126" s="21">
        <v>0.22464341664628146</v>
      </c>
      <c r="S2126" s="21">
        <v>9.5505600588389274</v>
      </c>
      <c r="T2126" s="21">
        <v>9.3259166421926452</v>
      </c>
      <c r="U2126" s="21">
        <v>1.7379504461148009E-2</v>
      </c>
      <c r="V2126" s="21">
        <v>1.7969601068699399</v>
      </c>
      <c r="W2126" s="21">
        <v>1.7795806024087919</v>
      </c>
      <c r="X2126" s="13" t="s">
        <v>22</v>
      </c>
      <c r="Y21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6" s="1">
        <v>41.410833226500003</v>
      </c>
      <c r="AA2126" s="1">
        <v>-83.650781198700003</v>
      </c>
      <c r="AB2126" s="1">
        <v>41.418070663400002</v>
      </c>
      <c r="AC2126" s="1">
        <v>-83.650821386600001</v>
      </c>
    </row>
    <row r="2127" spans="1:29" x14ac:dyDescent="0.25">
      <c r="A2127" s="13">
        <v>209</v>
      </c>
      <c r="B2127" s="22" t="s">
        <v>4967</v>
      </c>
      <c r="C2127" s="17">
        <v>3</v>
      </c>
      <c r="D2127" s="1" t="s">
        <v>791</v>
      </c>
      <c r="E2127" s="1" t="s">
        <v>4687</v>
      </c>
      <c r="F2127" s="1" t="s">
        <v>4688</v>
      </c>
      <c r="G2127" s="1" t="s">
        <v>4894</v>
      </c>
      <c r="H2127" s="1">
        <v>13.1</v>
      </c>
      <c r="I2127" s="1">
        <v>13.6</v>
      </c>
      <c r="J2127" s="1" t="s">
        <v>3190</v>
      </c>
      <c r="K2127" s="1" t="s">
        <v>4975</v>
      </c>
      <c r="L2127" s="1">
        <v>0</v>
      </c>
      <c r="M2127" s="1">
        <v>1</v>
      </c>
      <c r="N2127" s="1">
        <v>6</v>
      </c>
      <c r="O2127" s="1">
        <v>4</v>
      </c>
      <c r="P2127" s="1">
        <v>13</v>
      </c>
      <c r="Q2127" s="16">
        <v>115.70793968023256</v>
      </c>
      <c r="R2127" s="21">
        <v>0.45497931775294781</v>
      </c>
      <c r="S2127" s="21">
        <v>9.2925697906637446</v>
      </c>
      <c r="T2127" s="21">
        <v>8.8375904729107972</v>
      </c>
      <c r="U2127" s="21">
        <v>3.4991519737133665E-2</v>
      </c>
      <c r="V2127" s="21">
        <v>1.7969324593211358</v>
      </c>
      <c r="W2127" s="21">
        <v>1.761940939584002</v>
      </c>
      <c r="X2127" s="13" t="s">
        <v>22</v>
      </c>
      <c r="Y21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7" s="1">
        <v>41.418196271200003</v>
      </c>
      <c r="AA2127" s="1">
        <v>-82.128725104200001</v>
      </c>
      <c r="AB2127" s="1">
        <v>41.418761973700001</v>
      </c>
      <c r="AC2127" s="1">
        <v>-82.119149939099998</v>
      </c>
    </row>
    <row r="2128" spans="1:29" x14ac:dyDescent="0.25">
      <c r="A2128" s="13">
        <v>210</v>
      </c>
      <c r="B2128" s="22" t="s">
        <v>4967</v>
      </c>
      <c r="C2128" s="17">
        <v>8</v>
      </c>
      <c r="D2128" s="1" t="s">
        <v>1329</v>
      </c>
      <c r="E2128" s="1" t="s">
        <v>3438</v>
      </c>
      <c r="F2128" s="1" t="s">
        <v>4661</v>
      </c>
      <c r="G2128" s="1" t="s">
        <v>3766</v>
      </c>
      <c r="H2128" s="1">
        <v>5.6</v>
      </c>
      <c r="I2128" s="1">
        <v>6.1</v>
      </c>
      <c r="J2128" s="1" t="s">
        <v>3190</v>
      </c>
      <c r="K2128" s="1" t="s">
        <v>4984</v>
      </c>
      <c r="L2128" s="1">
        <v>0</v>
      </c>
      <c r="M2128" s="1">
        <v>1</v>
      </c>
      <c r="N2128" s="1">
        <v>4</v>
      </c>
      <c r="O2128" s="1">
        <v>1</v>
      </c>
      <c r="P2128" s="1">
        <v>12</v>
      </c>
      <c r="Q2128" s="16">
        <v>88.301689680232556</v>
      </c>
      <c r="R2128" s="21">
        <v>0.53795313658657595</v>
      </c>
      <c r="S2128" s="21">
        <v>7.2080245556865847</v>
      </c>
      <c r="T2128" s="21">
        <v>6.670071419100009</v>
      </c>
      <c r="U2128" s="21">
        <v>3.884462818469666E-2</v>
      </c>
      <c r="V2128" s="21">
        <v>1.7948742209810371</v>
      </c>
      <c r="W2128" s="21">
        <v>1.7560295927963405</v>
      </c>
      <c r="X2128" s="13" t="s">
        <v>22</v>
      </c>
      <c r="Y21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8" s="1">
        <v>39.0883480679</v>
      </c>
      <c r="AA2128" s="1">
        <v>-84.210578165599998</v>
      </c>
      <c r="AB2128" s="1">
        <v>39.086562149300001</v>
      </c>
      <c r="AC2128" s="1">
        <v>-84.201905947499995</v>
      </c>
    </row>
    <row r="2129" spans="1:29" x14ac:dyDescent="0.25">
      <c r="A2129" s="13">
        <v>383</v>
      </c>
      <c r="B2129" s="22" t="s">
        <v>3201</v>
      </c>
      <c r="C2129" s="17">
        <v>3</v>
      </c>
      <c r="D2129" s="1" t="s">
        <v>1330</v>
      </c>
      <c r="E2129" s="1" t="s">
        <v>2225</v>
      </c>
      <c r="F2129" s="1" t="s">
        <v>5478</v>
      </c>
      <c r="G2129" s="1" t="s">
        <v>1723</v>
      </c>
      <c r="H2129" s="21">
        <v>0.64500000000407454</v>
      </c>
      <c r="I2129" s="21">
        <v>0</v>
      </c>
      <c r="J2129" s="1" t="s">
        <v>258</v>
      </c>
      <c r="K2129" s="1" t="s">
        <v>259</v>
      </c>
      <c r="L2129" s="1">
        <v>0</v>
      </c>
      <c r="M2129" s="1">
        <v>1</v>
      </c>
      <c r="N2129" s="1">
        <v>4</v>
      </c>
      <c r="O2129" s="1">
        <v>5</v>
      </c>
      <c r="P2129" s="1">
        <v>14</v>
      </c>
      <c r="Q2129" s="16">
        <v>108.05168968023256</v>
      </c>
      <c r="R2129" s="21">
        <v>5.4966459289349316</v>
      </c>
      <c r="S2129" s="21">
        <v>5.0968456488341589</v>
      </c>
      <c r="T2129" s="21">
        <v>-0.39980028010077273</v>
      </c>
      <c r="U2129" s="21">
        <v>0.38362285753259578</v>
      </c>
      <c r="V2129" s="21">
        <v>1.7947916377371271</v>
      </c>
      <c r="W2129" s="21">
        <v>1.4111687802045314</v>
      </c>
      <c r="X2129" s="13" t="s">
        <v>22</v>
      </c>
      <c r="Y21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29" s="1">
        <v>41.423591999999999</v>
      </c>
      <c r="AA2129" s="1">
        <v>-82.679484000000002</v>
      </c>
      <c r="AB2129" s="1">
        <v>0</v>
      </c>
      <c r="AC2129" s="1">
        <v>0</v>
      </c>
    </row>
    <row r="2130" spans="1:29" x14ac:dyDescent="0.25">
      <c r="A2130" s="13">
        <v>211</v>
      </c>
      <c r="B2130" s="22" t="s">
        <v>4967</v>
      </c>
      <c r="C2130" s="17">
        <v>8</v>
      </c>
      <c r="D2130" s="1" t="s">
        <v>788</v>
      </c>
      <c r="E2130" s="1" t="s">
        <v>4689</v>
      </c>
      <c r="F2130" s="1" t="s">
        <v>4690</v>
      </c>
      <c r="G2130" s="1" t="s">
        <v>4878</v>
      </c>
      <c r="H2130" s="1">
        <v>0.3</v>
      </c>
      <c r="I2130" s="1">
        <v>0.8</v>
      </c>
      <c r="J2130" s="1" t="s">
        <v>3190</v>
      </c>
      <c r="K2130" s="1" t="s">
        <v>4975</v>
      </c>
      <c r="L2130" s="1">
        <v>0</v>
      </c>
      <c r="M2130" s="1">
        <v>2</v>
      </c>
      <c r="N2130" s="1">
        <v>4</v>
      </c>
      <c r="O2130" s="1">
        <v>5</v>
      </c>
      <c r="P2130" s="1">
        <v>17</v>
      </c>
      <c r="Q2130" s="16">
        <v>156.72837936046511</v>
      </c>
      <c r="R2130" s="21">
        <v>0.47536888683147299</v>
      </c>
      <c r="S2130" s="21">
        <v>10.195054880363113</v>
      </c>
      <c r="T2130" s="21">
        <v>9.7196859935316393</v>
      </c>
      <c r="U2130" s="21">
        <v>3.6544080804951161E-2</v>
      </c>
      <c r="V2130" s="21">
        <v>1.7944809407683029</v>
      </c>
      <c r="W2130" s="21">
        <v>1.7579368599633518</v>
      </c>
      <c r="X2130" s="13" t="s">
        <v>22</v>
      </c>
      <c r="Y21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0" s="1">
        <v>39.307276602599998</v>
      </c>
      <c r="AA2130" s="1">
        <v>-84.465111397800001</v>
      </c>
      <c r="AB2130" s="1">
        <v>39.314507670600001</v>
      </c>
      <c r="AC2130" s="1">
        <v>-84.464531252300006</v>
      </c>
    </row>
    <row r="2131" spans="1:29" x14ac:dyDescent="0.25">
      <c r="A2131" s="13">
        <v>384</v>
      </c>
      <c r="B2131" s="22" t="s">
        <v>3201</v>
      </c>
      <c r="C2131" s="17">
        <v>4</v>
      </c>
      <c r="D2131" s="1" t="s">
        <v>795</v>
      </c>
      <c r="E2131" s="1" t="s">
        <v>2226</v>
      </c>
      <c r="F2131" s="1" t="s">
        <v>5479</v>
      </c>
      <c r="G2131" s="1" t="s">
        <v>1724</v>
      </c>
      <c r="H2131" s="21">
        <v>0</v>
      </c>
      <c r="I2131" s="21">
        <v>0</v>
      </c>
      <c r="J2131" s="1" t="s">
        <v>258</v>
      </c>
      <c r="K2131" s="1" t="s">
        <v>259</v>
      </c>
      <c r="L2131" s="1">
        <v>0</v>
      </c>
      <c r="M2131" s="1">
        <v>1</v>
      </c>
      <c r="N2131" s="1">
        <v>8</v>
      </c>
      <c r="O2131" s="1">
        <v>1</v>
      </c>
      <c r="P2131" s="1">
        <v>24</v>
      </c>
      <c r="Q2131" s="16">
        <v>126.48918968023256</v>
      </c>
      <c r="R2131" s="21">
        <v>7.312003805901675</v>
      </c>
      <c r="S2131" s="21">
        <v>6.8222677087389592</v>
      </c>
      <c r="T2131" s="21">
        <v>-0.48973609716271582</v>
      </c>
      <c r="U2131" s="21">
        <v>0.51032062653756249</v>
      </c>
      <c r="V2131" s="21">
        <v>1.7940417693601451</v>
      </c>
      <c r="W2131" s="21">
        <v>1.2837211428225825</v>
      </c>
      <c r="X2131" s="13" t="s">
        <v>22</v>
      </c>
      <c r="Y21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1" s="1">
        <v>41.017834000000001</v>
      </c>
      <c r="AA2131" s="1">
        <v>-81.491702000000004</v>
      </c>
      <c r="AB2131" s="1">
        <v>0</v>
      </c>
      <c r="AC2131" s="1">
        <v>0</v>
      </c>
    </row>
    <row r="2132" spans="1:29" x14ac:dyDescent="0.25">
      <c r="A2132" s="13">
        <v>212</v>
      </c>
      <c r="B2132" s="22" t="s">
        <v>4967</v>
      </c>
      <c r="C2132" s="17">
        <v>5</v>
      </c>
      <c r="D2132" s="1" t="s">
        <v>1333</v>
      </c>
      <c r="E2132" s="1" t="s">
        <v>3655</v>
      </c>
      <c r="F2132" s="1" t="s">
        <v>4691</v>
      </c>
      <c r="G2132" s="1" t="s">
        <v>3762</v>
      </c>
      <c r="H2132" s="1">
        <v>7.7</v>
      </c>
      <c r="I2132" s="1">
        <v>8.1999999999999993</v>
      </c>
      <c r="J2132" s="1" t="s">
        <v>3190</v>
      </c>
      <c r="K2132" s="1" t="s">
        <v>4975</v>
      </c>
      <c r="L2132" s="1">
        <v>1</v>
      </c>
      <c r="M2132" s="1">
        <v>1</v>
      </c>
      <c r="N2132" s="1">
        <v>6</v>
      </c>
      <c r="O2132" s="1">
        <v>5</v>
      </c>
      <c r="P2132" s="1">
        <v>26</v>
      </c>
      <c r="Q2132" s="16">
        <v>178.82212936046511</v>
      </c>
      <c r="R2132" s="21">
        <v>0.32894850003426496</v>
      </c>
      <c r="S2132" s="21">
        <v>16.599878397086876</v>
      </c>
      <c r="T2132" s="21">
        <v>16.270929897052611</v>
      </c>
      <c r="U2132" s="21">
        <v>2.5374750191652404E-2</v>
      </c>
      <c r="V2132" s="21">
        <v>1.7922839239072801</v>
      </c>
      <c r="W2132" s="21">
        <v>1.7669091737156277</v>
      </c>
      <c r="X2132" s="13" t="s">
        <v>22</v>
      </c>
      <c r="Y21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2" s="1">
        <v>39.892813676099998</v>
      </c>
      <c r="AA2132" s="1">
        <v>-82.044252924800006</v>
      </c>
      <c r="AB2132" s="1">
        <v>39.897685344499997</v>
      </c>
      <c r="AC2132" s="1">
        <v>-82.037483787599996</v>
      </c>
    </row>
    <row r="2133" spans="1:29" x14ac:dyDescent="0.25">
      <c r="A2133" s="13">
        <v>213</v>
      </c>
      <c r="B2133" s="22" t="s">
        <v>4967</v>
      </c>
      <c r="C2133" s="17">
        <v>1</v>
      </c>
      <c r="D2133" s="1" t="s">
        <v>803</v>
      </c>
      <c r="E2133" s="1" t="s">
        <v>4634</v>
      </c>
      <c r="F2133" s="1" t="s">
        <v>4635</v>
      </c>
      <c r="G2133" s="1" t="s">
        <v>3805</v>
      </c>
      <c r="H2133" s="1">
        <v>8.6</v>
      </c>
      <c r="I2133" s="1">
        <v>9.1</v>
      </c>
      <c r="J2133" s="1" t="s">
        <v>3190</v>
      </c>
      <c r="K2133" s="1" t="s">
        <v>4984</v>
      </c>
      <c r="L2133" s="1">
        <v>0</v>
      </c>
      <c r="M2133" s="1">
        <v>1</v>
      </c>
      <c r="N2133" s="1">
        <v>4</v>
      </c>
      <c r="O2133" s="1">
        <v>4</v>
      </c>
      <c r="P2133" s="1">
        <v>29</v>
      </c>
      <c r="Q2133" s="16">
        <v>118.61418968023256</v>
      </c>
      <c r="R2133" s="21">
        <v>0.16896444412876369</v>
      </c>
      <c r="S2133" s="21">
        <v>14.620094163780875</v>
      </c>
      <c r="T2133" s="21">
        <v>14.451129719652112</v>
      </c>
      <c r="U2133" s="21">
        <v>1.3710901297563751E-2</v>
      </c>
      <c r="V2133" s="21">
        <v>1.791395738499606</v>
      </c>
      <c r="W2133" s="21">
        <v>1.7776848372020422</v>
      </c>
      <c r="X2133" s="13" t="s">
        <v>22</v>
      </c>
      <c r="Y21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3" s="1">
        <v>40.770944848200003</v>
      </c>
      <c r="AA2133" s="1">
        <v>-84.166359330500001</v>
      </c>
      <c r="AB2133" s="1">
        <v>40.767089116100003</v>
      </c>
      <c r="AC2133" s="1">
        <v>-84.158287841999993</v>
      </c>
    </row>
    <row r="2134" spans="1:29" x14ac:dyDescent="0.25">
      <c r="A2134" s="13">
        <v>214</v>
      </c>
      <c r="B2134" s="22" t="s">
        <v>4967</v>
      </c>
      <c r="C2134" s="17">
        <v>8</v>
      </c>
      <c r="D2134" s="1" t="s">
        <v>1329</v>
      </c>
      <c r="E2134" s="1" t="s">
        <v>3438</v>
      </c>
      <c r="F2134" s="1" t="s">
        <v>4661</v>
      </c>
      <c r="G2134" s="1" t="s">
        <v>3766</v>
      </c>
      <c r="H2134" s="1">
        <v>2.4</v>
      </c>
      <c r="I2134" s="1">
        <v>2.9</v>
      </c>
      <c r="J2134" s="1" t="s">
        <v>3190</v>
      </c>
      <c r="K2134" s="1" t="s">
        <v>4984</v>
      </c>
      <c r="L2134" s="1">
        <v>0</v>
      </c>
      <c r="M2134" s="1">
        <v>0</v>
      </c>
      <c r="N2134" s="1">
        <v>3</v>
      </c>
      <c r="O2134" s="1">
        <v>3</v>
      </c>
      <c r="P2134" s="1">
        <v>41</v>
      </c>
      <c r="Q2134" s="16">
        <v>73.953125</v>
      </c>
      <c r="R2134" s="21">
        <v>0.52613309894674321</v>
      </c>
      <c r="S2134" s="21">
        <v>18.791196849845569</v>
      </c>
      <c r="T2134" s="21">
        <v>18.265063750898825</v>
      </c>
      <c r="U2134" s="21">
        <v>3.7946728887344176E-2</v>
      </c>
      <c r="V2134" s="21">
        <v>1.7828100343395006</v>
      </c>
      <c r="W2134" s="21">
        <v>1.7448633054521565</v>
      </c>
      <c r="X2134" s="13" t="s">
        <v>22</v>
      </c>
      <c r="Y21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4" s="1">
        <v>39.096437862199998</v>
      </c>
      <c r="AA2134" s="1">
        <v>-84.268632806799999</v>
      </c>
      <c r="AB2134" s="1">
        <v>39.093849503599998</v>
      </c>
      <c r="AC2134" s="1">
        <v>-84.259971117899994</v>
      </c>
    </row>
    <row r="2135" spans="1:29" x14ac:dyDescent="0.25">
      <c r="A2135" s="13">
        <v>215</v>
      </c>
      <c r="B2135" s="22" t="s">
        <v>4967</v>
      </c>
      <c r="C2135" s="17">
        <v>8</v>
      </c>
      <c r="D2135" s="1" t="s">
        <v>787</v>
      </c>
      <c r="E2135" s="1" t="s">
        <v>3952</v>
      </c>
      <c r="F2135" s="1" t="s">
        <v>3953</v>
      </c>
      <c r="G2135" s="1" t="s">
        <v>3749</v>
      </c>
      <c r="H2135" s="1">
        <v>13.4</v>
      </c>
      <c r="I2135" s="1">
        <v>13.9</v>
      </c>
      <c r="J2135" s="1" t="s">
        <v>3190</v>
      </c>
      <c r="K2135" s="1" t="s">
        <v>4984</v>
      </c>
      <c r="L2135" s="1">
        <v>0</v>
      </c>
      <c r="M2135" s="1">
        <v>0</v>
      </c>
      <c r="N2135" s="1">
        <v>1</v>
      </c>
      <c r="O2135" s="1">
        <v>5</v>
      </c>
      <c r="P2135" s="1">
        <v>47</v>
      </c>
      <c r="Q2135" s="16">
        <v>75.734375</v>
      </c>
      <c r="R2135" s="21">
        <v>0.48405436275770353</v>
      </c>
      <c r="S2135" s="21">
        <v>21.882359346105893</v>
      </c>
      <c r="T2135" s="21">
        <v>21.39830498334819</v>
      </c>
      <c r="U2135" s="21">
        <v>3.4788185636253917E-2</v>
      </c>
      <c r="V2135" s="21">
        <v>1.7822734410378749</v>
      </c>
      <c r="W2135" s="21">
        <v>1.7474852554016209</v>
      </c>
      <c r="X2135" s="13" t="s">
        <v>22</v>
      </c>
      <c r="Y21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5" s="1">
        <v>39.245406185900002</v>
      </c>
      <c r="AA2135" s="1">
        <v>-84.595489997200005</v>
      </c>
      <c r="AB2135" s="1">
        <v>39.252258189800003</v>
      </c>
      <c r="AC2135" s="1">
        <v>-84.598422348100001</v>
      </c>
    </row>
    <row r="2136" spans="1:29" x14ac:dyDescent="0.25">
      <c r="A2136" s="13">
        <v>216</v>
      </c>
      <c r="B2136" s="22" t="s">
        <v>4967</v>
      </c>
      <c r="C2136" s="17">
        <v>7</v>
      </c>
      <c r="D2136" s="1" t="s">
        <v>3196</v>
      </c>
      <c r="E2136" s="1" t="s">
        <v>4626</v>
      </c>
      <c r="F2136" s="1" t="s">
        <v>4345</v>
      </c>
      <c r="G2136" s="1" t="s">
        <v>4484</v>
      </c>
      <c r="H2136" s="1">
        <v>16.3</v>
      </c>
      <c r="I2136" s="1">
        <v>16.8</v>
      </c>
      <c r="J2136" s="1" t="s">
        <v>3190</v>
      </c>
      <c r="K2136" s="1" t="s">
        <v>4975</v>
      </c>
      <c r="L2136" s="1">
        <v>0</v>
      </c>
      <c r="M2136" s="1">
        <v>1</v>
      </c>
      <c r="N2136" s="1">
        <v>6</v>
      </c>
      <c r="O2136" s="1">
        <v>2</v>
      </c>
      <c r="P2136" s="1">
        <v>10</v>
      </c>
      <c r="Q2136" s="16">
        <v>103.83293968023256</v>
      </c>
      <c r="R2136" s="21">
        <v>0.36154230200723353</v>
      </c>
      <c r="S2136" s="21">
        <v>7.2077773640468896</v>
      </c>
      <c r="T2136" s="21">
        <v>6.8462350620396561</v>
      </c>
      <c r="U2136" s="21">
        <v>2.7460423699418469E-2</v>
      </c>
      <c r="V2136" s="21">
        <v>1.782021554042198</v>
      </c>
      <c r="W2136" s="21">
        <v>1.7545611303427795</v>
      </c>
      <c r="X2136" s="13" t="s">
        <v>22</v>
      </c>
      <c r="Y21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6" s="1">
        <v>39.632390687499999</v>
      </c>
      <c r="AA2136" s="1">
        <v>-84.202138050599999</v>
      </c>
      <c r="AB2136" s="1">
        <v>39.6294862787</v>
      </c>
      <c r="AC2136" s="1">
        <v>-84.193560006499993</v>
      </c>
    </row>
    <row r="2137" spans="1:29" x14ac:dyDescent="0.25">
      <c r="A2137" s="13">
        <v>385</v>
      </c>
      <c r="B2137" s="22" t="s">
        <v>3201</v>
      </c>
      <c r="C2137" s="17">
        <v>2</v>
      </c>
      <c r="D2137" s="1" t="s">
        <v>786</v>
      </c>
      <c r="E2137" s="1" t="s">
        <v>2227</v>
      </c>
      <c r="F2137" s="1" t="s">
        <v>5480</v>
      </c>
      <c r="G2137" s="1" t="s">
        <v>1725</v>
      </c>
      <c r="H2137" s="21">
        <v>8.4679999999934807</v>
      </c>
      <c r="I2137" s="21">
        <v>0</v>
      </c>
      <c r="J2137" s="1" t="s">
        <v>258</v>
      </c>
      <c r="K2137" s="1" t="s">
        <v>262</v>
      </c>
      <c r="L2137" s="1">
        <v>0</v>
      </c>
      <c r="M2137" s="1">
        <v>1</v>
      </c>
      <c r="N2137" s="1">
        <v>4</v>
      </c>
      <c r="O2137" s="1">
        <v>7</v>
      </c>
      <c r="P2137" s="1">
        <v>27</v>
      </c>
      <c r="Q2137" s="16">
        <v>129.92668968023256</v>
      </c>
      <c r="R2137" s="21">
        <v>4.5491377307869012</v>
      </c>
      <c r="S2137" s="21">
        <v>7.3972807332022414</v>
      </c>
      <c r="T2137" s="21">
        <v>2.8481430024153402</v>
      </c>
      <c r="U2137" s="21">
        <v>0.3174942024930415</v>
      </c>
      <c r="V2137" s="21">
        <v>1.7817825516361621</v>
      </c>
      <c r="W2137" s="21">
        <v>1.4642883491431204</v>
      </c>
      <c r="X2137" s="13" t="s">
        <v>22</v>
      </c>
      <c r="Y21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7" s="1">
        <v>41.673689000000003</v>
      </c>
      <c r="AA2137" s="1">
        <v>-83.715270000000004</v>
      </c>
      <c r="AB2137" s="1">
        <v>0</v>
      </c>
      <c r="AC2137" s="1">
        <v>0</v>
      </c>
    </row>
    <row r="2138" spans="1:29" x14ac:dyDescent="0.25">
      <c r="A2138" s="13">
        <v>217</v>
      </c>
      <c r="B2138" s="22" t="s">
        <v>4967</v>
      </c>
      <c r="C2138" s="17">
        <v>8</v>
      </c>
      <c r="D2138" s="1" t="s">
        <v>787</v>
      </c>
      <c r="E2138" s="1" t="s">
        <v>3929</v>
      </c>
      <c r="F2138" s="1" t="s">
        <v>3930</v>
      </c>
      <c r="G2138" s="1" t="s">
        <v>4359</v>
      </c>
      <c r="H2138" s="1">
        <v>17.100000000000001</v>
      </c>
      <c r="I2138" s="1">
        <v>17.600000000000001</v>
      </c>
      <c r="J2138" s="1" t="s">
        <v>3190</v>
      </c>
      <c r="K2138" s="1" t="s">
        <v>4984</v>
      </c>
      <c r="L2138" s="1">
        <v>0</v>
      </c>
      <c r="M2138" s="1">
        <v>1</v>
      </c>
      <c r="N2138" s="1">
        <v>2</v>
      </c>
      <c r="O2138" s="1">
        <v>3</v>
      </c>
      <c r="P2138" s="1">
        <v>13</v>
      </c>
      <c r="Q2138" s="16">
        <v>85.082939680232556</v>
      </c>
      <c r="R2138" s="21">
        <v>0.57110420569379139</v>
      </c>
      <c r="S2138" s="21">
        <v>7.3916822502084418</v>
      </c>
      <c r="T2138" s="21">
        <v>6.8205780445146509</v>
      </c>
      <c r="U2138" s="21">
        <v>4.1385900059901448E-2</v>
      </c>
      <c r="V2138" s="21">
        <v>1.7817652988139165</v>
      </c>
      <c r="W2138" s="21">
        <v>1.740379398754015</v>
      </c>
      <c r="X2138" s="13" t="s">
        <v>22</v>
      </c>
      <c r="Y21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8" s="1">
        <v>39.221320785400003</v>
      </c>
      <c r="AA2138" s="1">
        <v>-84.413564638500006</v>
      </c>
      <c r="AB2138" s="1">
        <v>39.223156314299999</v>
      </c>
      <c r="AC2138" s="1">
        <v>-84.404631563099997</v>
      </c>
    </row>
    <row r="2139" spans="1:29" x14ac:dyDescent="0.25">
      <c r="A2139" s="13">
        <v>218</v>
      </c>
      <c r="B2139" s="22" t="s">
        <v>4967</v>
      </c>
      <c r="C2139" s="17">
        <v>4</v>
      </c>
      <c r="D2139" s="1" t="s">
        <v>800</v>
      </c>
      <c r="E2139" s="1" t="s">
        <v>3271</v>
      </c>
      <c r="F2139" s="1" t="s">
        <v>4015</v>
      </c>
      <c r="G2139" s="1" t="s">
        <v>3721</v>
      </c>
      <c r="H2139" s="1">
        <v>24.3</v>
      </c>
      <c r="I2139" s="1">
        <v>24.8</v>
      </c>
      <c r="J2139" s="1" t="s">
        <v>3190</v>
      </c>
      <c r="K2139" s="1" t="s">
        <v>32</v>
      </c>
      <c r="L2139" s="1">
        <v>0</v>
      </c>
      <c r="M2139" s="1">
        <v>0</v>
      </c>
      <c r="N2139" s="1">
        <v>3</v>
      </c>
      <c r="O2139" s="1">
        <v>3</v>
      </c>
      <c r="P2139" s="1">
        <v>25</v>
      </c>
      <c r="Q2139" s="16">
        <v>57.953125</v>
      </c>
      <c r="R2139" s="21">
        <v>0.54284668892152554</v>
      </c>
      <c r="S2139" s="21">
        <v>12.19049441711347</v>
      </c>
      <c r="T2139" s="21">
        <v>11.647647728191945</v>
      </c>
      <c r="U2139" s="21">
        <v>3.9217658179103998E-2</v>
      </c>
      <c r="V2139" s="21">
        <v>1.7744476008908492</v>
      </c>
      <c r="W2139" s="21">
        <v>1.7352299427117452</v>
      </c>
      <c r="X2139" s="13" t="s">
        <v>22</v>
      </c>
      <c r="Y21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39" s="1">
        <v>40.830510777900002</v>
      </c>
      <c r="AA2139" s="1">
        <v>-81.363429829400005</v>
      </c>
      <c r="AB2139" s="1">
        <v>40.830747626300003</v>
      </c>
      <c r="AC2139" s="1">
        <v>-81.351242829699999</v>
      </c>
    </row>
    <row r="2140" spans="1:29" x14ac:dyDescent="0.25">
      <c r="A2140" s="13">
        <v>219</v>
      </c>
      <c r="B2140" s="22" t="s">
        <v>4967</v>
      </c>
      <c r="C2140" s="17">
        <v>8</v>
      </c>
      <c r="D2140" s="1" t="s">
        <v>787</v>
      </c>
      <c r="E2140" s="1" t="s">
        <v>4576</v>
      </c>
      <c r="F2140" s="1" t="s">
        <v>4577</v>
      </c>
      <c r="G2140" s="1" t="s">
        <v>4873</v>
      </c>
      <c r="H2140" s="1">
        <v>0.9</v>
      </c>
      <c r="I2140" s="1">
        <v>1.4</v>
      </c>
      <c r="J2140" s="1" t="s">
        <v>3190</v>
      </c>
      <c r="K2140" s="1" t="s">
        <v>4975</v>
      </c>
      <c r="L2140" s="1">
        <v>0</v>
      </c>
      <c r="M2140" s="1">
        <v>1</v>
      </c>
      <c r="N2140" s="1">
        <v>5</v>
      </c>
      <c r="O2140" s="1">
        <v>2</v>
      </c>
      <c r="P2140" s="1">
        <v>31</v>
      </c>
      <c r="Q2140" s="16">
        <v>118.28606468023256</v>
      </c>
      <c r="R2140" s="21">
        <v>0.70575328553115046</v>
      </c>
      <c r="S2140" s="21">
        <v>17.313604878246906</v>
      </c>
      <c r="T2140" s="21">
        <v>16.607851592715754</v>
      </c>
      <c r="U2140" s="21">
        <v>5.405853707165021E-2</v>
      </c>
      <c r="V2140" s="21">
        <v>1.7705738496671721</v>
      </c>
      <c r="W2140" s="21">
        <v>1.7165153125955219</v>
      </c>
      <c r="X2140" s="13" t="s">
        <v>22</v>
      </c>
      <c r="Y21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0" s="1">
        <v>39.203354795300001</v>
      </c>
      <c r="AA2140" s="1">
        <v>-84.600008362300002</v>
      </c>
      <c r="AB2140" s="1">
        <v>39.210525095400001</v>
      </c>
      <c r="AC2140" s="1">
        <v>-84.599745184699998</v>
      </c>
    </row>
    <row r="2141" spans="1:29" x14ac:dyDescent="0.25">
      <c r="A2141" s="13">
        <v>220</v>
      </c>
      <c r="B2141" s="22" t="s">
        <v>4967</v>
      </c>
      <c r="C2141" s="17">
        <v>8</v>
      </c>
      <c r="D2141" s="1" t="s">
        <v>787</v>
      </c>
      <c r="E2141" s="1" t="s">
        <v>4591</v>
      </c>
      <c r="F2141" s="1" t="s">
        <v>4592</v>
      </c>
      <c r="G2141" s="1" t="s">
        <v>4359</v>
      </c>
      <c r="H2141" s="1">
        <v>13.2</v>
      </c>
      <c r="I2141" s="1">
        <v>13.7</v>
      </c>
      <c r="J2141" s="1" t="s">
        <v>3190</v>
      </c>
      <c r="K2141" s="1" t="s">
        <v>4984</v>
      </c>
      <c r="L2141" s="1">
        <v>1</v>
      </c>
      <c r="M2141" s="1">
        <v>0</v>
      </c>
      <c r="N2141" s="1">
        <v>2</v>
      </c>
      <c r="O2141" s="1">
        <v>2</v>
      </c>
      <c r="P2141" s="1">
        <v>10</v>
      </c>
      <c r="Q2141" s="16">
        <v>77.645439680232556</v>
      </c>
      <c r="R2141" s="21">
        <v>0.55175997474417515</v>
      </c>
      <c r="S2141" s="21">
        <v>7.5455771108489165</v>
      </c>
      <c r="T2141" s="21">
        <v>6.9938171361047416</v>
      </c>
      <c r="U2141" s="21">
        <v>3.9899009593450739E-2</v>
      </c>
      <c r="V2141" s="21">
        <v>1.7694250646827603</v>
      </c>
      <c r="W2141" s="21">
        <v>1.7295260550893095</v>
      </c>
      <c r="X2141" s="13" t="s">
        <v>22</v>
      </c>
      <c r="Y21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1" s="1">
        <v>39.206083872100002</v>
      </c>
      <c r="AA2141" s="1">
        <v>-84.475646561000005</v>
      </c>
      <c r="AB2141" s="1">
        <v>39.205511117100002</v>
      </c>
      <c r="AC2141" s="1">
        <v>-84.466678715399993</v>
      </c>
    </row>
    <row r="2142" spans="1:29" x14ac:dyDescent="0.25">
      <c r="A2142" s="13">
        <v>221</v>
      </c>
      <c r="B2142" s="22" t="s">
        <v>4967</v>
      </c>
      <c r="C2142" s="17">
        <v>8</v>
      </c>
      <c r="D2142" s="1" t="s">
        <v>787</v>
      </c>
      <c r="E2142" s="1" t="s">
        <v>4591</v>
      </c>
      <c r="F2142" s="1" t="s">
        <v>4592</v>
      </c>
      <c r="G2142" s="1" t="s">
        <v>4359</v>
      </c>
      <c r="H2142" s="1">
        <v>11.9</v>
      </c>
      <c r="I2142" s="1">
        <v>12.4</v>
      </c>
      <c r="J2142" s="1" t="s">
        <v>3190</v>
      </c>
      <c r="K2142" s="1" t="s">
        <v>4984</v>
      </c>
      <c r="L2142" s="1">
        <v>0</v>
      </c>
      <c r="M2142" s="1">
        <v>1</v>
      </c>
      <c r="N2142" s="1">
        <v>3</v>
      </c>
      <c r="O2142" s="1">
        <v>1</v>
      </c>
      <c r="P2142" s="1">
        <v>3</v>
      </c>
      <c r="Q2142" s="16">
        <v>72.754814680232556</v>
      </c>
      <c r="R2142" s="21">
        <v>0.55175997474417515</v>
      </c>
      <c r="S2142" s="21">
        <v>4.0295829973451927</v>
      </c>
      <c r="T2142" s="21">
        <v>3.4778230226010174</v>
      </c>
      <c r="U2142" s="21">
        <v>3.9899009593450739E-2</v>
      </c>
      <c r="V2142" s="21">
        <v>1.7694250646827603</v>
      </c>
      <c r="W2142" s="21">
        <v>1.7295260550893095</v>
      </c>
      <c r="X2142" s="13" t="s">
        <v>22</v>
      </c>
      <c r="Y21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2" s="1">
        <v>39.215544919199999</v>
      </c>
      <c r="AA2142" s="1">
        <v>-84.496156579300006</v>
      </c>
      <c r="AB2142" s="1">
        <v>39.212135404199998</v>
      </c>
      <c r="AC2142" s="1">
        <v>-84.488107878299999</v>
      </c>
    </row>
    <row r="2143" spans="1:29" x14ac:dyDescent="0.25">
      <c r="A2143" s="13">
        <v>386</v>
      </c>
      <c r="B2143" s="22" t="s">
        <v>3201</v>
      </c>
      <c r="C2143" s="17">
        <v>3</v>
      </c>
      <c r="D2143" s="1" t="s">
        <v>805</v>
      </c>
      <c r="E2143" s="1" t="s">
        <v>2228</v>
      </c>
      <c r="F2143" s="1" t="s">
        <v>5481</v>
      </c>
      <c r="G2143" s="1" t="s">
        <v>1726</v>
      </c>
      <c r="H2143" s="21">
        <v>1.2599999999947613</v>
      </c>
      <c r="I2143" s="21">
        <v>0</v>
      </c>
      <c r="J2143" s="1" t="s">
        <v>258</v>
      </c>
      <c r="K2143" s="1" t="s">
        <v>261</v>
      </c>
      <c r="L2143" s="1">
        <v>0</v>
      </c>
      <c r="M2143" s="1">
        <v>1</v>
      </c>
      <c r="N2143" s="1">
        <v>6</v>
      </c>
      <c r="O2143" s="1">
        <v>4</v>
      </c>
      <c r="P2143" s="1">
        <v>20</v>
      </c>
      <c r="Q2143" s="16">
        <v>122.70793968023256</v>
      </c>
      <c r="R2143" s="21">
        <v>6.0523323450070263</v>
      </c>
      <c r="S2143" s="21">
        <v>5.430426858058329</v>
      </c>
      <c r="T2143" s="21">
        <v>-0.62190548694869729</v>
      </c>
      <c r="U2143" s="21">
        <v>0.46369216810291886</v>
      </c>
      <c r="V2143" s="21">
        <v>1.7691134333204404</v>
      </c>
      <c r="W2143" s="21">
        <v>1.3054212652175214</v>
      </c>
      <c r="X2143" s="13" t="s">
        <v>22</v>
      </c>
      <c r="Y21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3" s="1">
        <v>41.136226999999998</v>
      </c>
      <c r="AA2143" s="1">
        <v>-81.78519</v>
      </c>
      <c r="AB2143" s="1">
        <v>0</v>
      </c>
      <c r="AC2143" s="1">
        <v>0</v>
      </c>
    </row>
    <row r="2144" spans="1:29" x14ac:dyDescent="0.25">
      <c r="A2144" s="13">
        <v>222</v>
      </c>
      <c r="B2144" s="22" t="s">
        <v>4967</v>
      </c>
      <c r="C2144" s="17">
        <v>6</v>
      </c>
      <c r="D2144" s="1" t="s">
        <v>1331</v>
      </c>
      <c r="E2144" s="1" t="s">
        <v>4692</v>
      </c>
      <c r="F2144" s="1" t="s">
        <v>4693</v>
      </c>
      <c r="G2144" s="1" t="s">
        <v>3732</v>
      </c>
      <c r="H2144" s="1">
        <v>16.899999999999999</v>
      </c>
      <c r="I2144" s="1">
        <v>17.399999999999999</v>
      </c>
      <c r="J2144" s="1" t="s">
        <v>3190</v>
      </c>
      <c r="K2144" s="1" t="s">
        <v>4975</v>
      </c>
      <c r="L2144" s="1">
        <v>0</v>
      </c>
      <c r="M2144" s="1">
        <v>1</v>
      </c>
      <c r="N2144" s="1">
        <v>9</v>
      </c>
      <c r="O2144" s="1">
        <v>4</v>
      </c>
      <c r="P2144" s="1">
        <v>38</v>
      </c>
      <c r="Q2144" s="16">
        <v>160.34856468023256</v>
      </c>
      <c r="R2144" s="21">
        <v>0.31721328768340756</v>
      </c>
      <c r="S2144" s="21">
        <v>18.300641279787907</v>
      </c>
      <c r="T2144" s="21">
        <v>17.983427992104499</v>
      </c>
      <c r="U2144" s="21">
        <v>2.4477108039871416E-2</v>
      </c>
      <c r="V2144" s="21">
        <v>1.7671479451223753</v>
      </c>
      <c r="W2144" s="21">
        <v>1.7426708370825039</v>
      </c>
      <c r="X2144" s="13" t="s">
        <v>22</v>
      </c>
      <c r="Y21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4" s="1">
        <v>40.5808929851</v>
      </c>
      <c r="AA2144" s="1">
        <v>-83.098391710900003</v>
      </c>
      <c r="AB2144" s="1">
        <v>40.5810802365</v>
      </c>
      <c r="AC2144" s="1">
        <v>-83.088891379100005</v>
      </c>
    </row>
    <row r="2145" spans="1:29" x14ac:dyDescent="0.25">
      <c r="A2145" s="13">
        <v>17</v>
      </c>
      <c r="B2145" s="22" t="s">
        <v>3200</v>
      </c>
      <c r="C2145" s="17">
        <v>3</v>
      </c>
      <c r="D2145" s="1" t="s">
        <v>1330</v>
      </c>
      <c r="E2145" s="1" t="s">
        <v>3026</v>
      </c>
      <c r="F2145" s="1" t="s">
        <v>5005</v>
      </c>
      <c r="G2145" s="1" t="s">
        <v>2406</v>
      </c>
      <c r="H2145" s="21">
        <v>3.8040000000037253</v>
      </c>
      <c r="I2145" s="21">
        <v>0</v>
      </c>
      <c r="J2145" s="1" t="s">
        <v>258</v>
      </c>
      <c r="K2145" s="1" t="s">
        <v>2804</v>
      </c>
      <c r="L2145" s="1">
        <v>0</v>
      </c>
      <c r="M2145" s="1">
        <v>0</v>
      </c>
      <c r="N2145" s="1">
        <v>9</v>
      </c>
      <c r="O2145" s="1">
        <v>5</v>
      </c>
      <c r="P2145" s="1">
        <v>26</v>
      </c>
      <c r="Q2145" s="16">
        <v>107.109375</v>
      </c>
      <c r="R2145" s="21">
        <v>2.7486011274443696</v>
      </c>
      <c r="S2145" s="21">
        <v>7.8710100266079017</v>
      </c>
      <c r="T2145" s="21">
        <v>5.1224088991635321</v>
      </c>
      <c r="U2145" s="21">
        <v>0.19155028537393629</v>
      </c>
      <c r="V2145" s="21">
        <v>1.7653271543214344</v>
      </c>
      <c r="W2145" s="21">
        <v>1.573776868947498</v>
      </c>
      <c r="X2145" s="13" t="s">
        <v>22</v>
      </c>
      <c r="Y21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5" s="1">
        <v>41.397061000000001</v>
      </c>
      <c r="AA2145" s="1">
        <v>-82.732153999999994</v>
      </c>
      <c r="AB2145" s="1">
        <v>0</v>
      </c>
      <c r="AC2145" s="1">
        <v>0</v>
      </c>
    </row>
    <row r="2146" spans="1:29" x14ac:dyDescent="0.25">
      <c r="A2146" s="13">
        <v>387</v>
      </c>
      <c r="B2146" s="22" t="s">
        <v>3201</v>
      </c>
      <c r="C2146" s="17">
        <v>6</v>
      </c>
      <c r="D2146" s="1" t="s">
        <v>808</v>
      </c>
      <c r="E2146" s="1" t="s">
        <v>2229</v>
      </c>
      <c r="F2146" s="1" t="s">
        <v>5482</v>
      </c>
      <c r="G2146" s="1" t="s">
        <v>1727</v>
      </c>
      <c r="H2146" s="21">
        <v>0</v>
      </c>
      <c r="I2146" s="21">
        <v>0</v>
      </c>
      <c r="J2146" s="1" t="s">
        <v>258</v>
      </c>
      <c r="K2146" s="1" t="s">
        <v>259</v>
      </c>
      <c r="L2146" s="1">
        <v>0</v>
      </c>
      <c r="M2146" s="1">
        <v>0</v>
      </c>
      <c r="N2146" s="1">
        <v>6</v>
      </c>
      <c r="O2146" s="1">
        <v>4</v>
      </c>
      <c r="P2146" s="1">
        <v>8</v>
      </c>
      <c r="Q2146" s="16">
        <v>65.03125</v>
      </c>
      <c r="R2146" s="21">
        <v>6.0891622215307253</v>
      </c>
      <c r="S2146" s="21">
        <v>3.6710879183287579</v>
      </c>
      <c r="T2146" s="21">
        <v>-2.4180743032019674</v>
      </c>
      <c r="U2146" s="21">
        <v>0.42497585647758362</v>
      </c>
      <c r="V2146" s="21">
        <v>1.7640638440133627</v>
      </c>
      <c r="W2146" s="21">
        <v>1.3390879875357791</v>
      </c>
      <c r="X2146" s="13" t="s">
        <v>22</v>
      </c>
      <c r="Y21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6" s="1">
        <v>39.806595999999999</v>
      </c>
      <c r="AA2146" s="1">
        <v>-83.171888999999993</v>
      </c>
      <c r="AB2146" s="1">
        <v>0</v>
      </c>
      <c r="AC2146" s="1">
        <v>0</v>
      </c>
    </row>
    <row r="2147" spans="1:29" x14ac:dyDescent="0.25">
      <c r="A2147" s="13">
        <v>223</v>
      </c>
      <c r="B2147" s="22" t="s">
        <v>4967</v>
      </c>
      <c r="C2147" s="17">
        <v>4</v>
      </c>
      <c r="D2147" s="1" t="s">
        <v>790</v>
      </c>
      <c r="E2147" s="1" t="s">
        <v>4674</v>
      </c>
      <c r="F2147" s="1" t="s">
        <v>4675</v>
      </c>
      <c r="G2147" s="1" t="s">
        <v>3719</v>
      </c>
      <c r="H2147" s="1">
        <v>17.899999999999999</v>
      </c>
      <c r="I2147" s="1">
        <v>18.399999999999999</v>
      </c>
      <c r="J2147" s="1" t="s">
        <v>3190</v>
      </c>
      <c r="K2147" s="1" t="s">
        <v>4984</v>
      </c>
      <c r="L2147" s="1">
        <v>0</v>
      </c>
      <c r="M2147" s="1">
        <v>0</v>
      </c>
      <c r="N2147" s="1">
        <v>5</v>
      </c>
      <c r="O2147" s="1">
        <v>3</v>
      </c>
      <c r="P2147" s="1">
        <v>19</v>
      </c>
      <c r="Q2147" s="16">
        <v>65.046875</v>
      </c>
      <c r="R2147" s="21">
        <v>0.2256085075559828</v>
      </c>
      <c r="S2147" s="21">
        <v>10.414565843722103</v>
      </c>
      <c r="T2147" s="21">
        <v>10.188957336166121</v>
      </c>
      <c r="U2147" s="21">
        <v>1.7078622841090473E-2</v>
      </c>
      <c r="V2147" s="21">
        <v>1.7634601495329638</v>
      </c>
      <c r="W2147" s="21">
        <v>1.7463815266918734</v>
      </c>
      <c r="X2147" s="13" t="s">
        <v>22</v>
      </c>
      <c r="Y21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7" s="1">
        <v>41.229994763100002</v>
      </c>
      <c r="AA2147" s="1">
        <v>-80.742785771399994</v>
      </c>
      <c r="AB2147" s="1">
        <v>41.230026047899997</v>
      </c>
      <c r="AC2147" s="1">
        <v>-80.733192392099994</v>
      </c>
    </row>
    <row r="2148" spans="1:29" x14ac:dyDescent="0.25">
      <c r="A2148" s="13">
        <v>224</v>
      </c>
      <c r="B2148" s="22" t="s">
        <v>4967</v>
      </c>
      <c r="C2148" s="17">
        <v>4</v>
      </c>
      <c r="D2148" s="1" t="s">
        <v>790</v>
      </c>
      <c r="E2148" s="1" t="s">
        <v>4674</v>
      </c>
      <c r="F2148" s="1" t="s">
        <v>4676</v>
      </c>
      <c r="G2148" s="1" t="s">
        <v>3719</v>
      </c>
      <c r="H2148" s="1">
        <v>18.600000000000001</v>
      </c>
      <c r="I2148" s="1">
        <v>19.100000000000001</v>
      </c>
      <c r="J2148" s="1" t="s">
        <v>3190</v>
      </c>
      <c r="K2148" s="1" t="s">
        <v>4984</v>
      </c>
      <c r="L2148" s="1">
        <v>0</v>
      </c>
      <c r="M2148" s="1">
        <v>0</v>
      </c>
      <c r="N2148" s="1">
        <v>7</v>
      </c>
      <c r="O2148" s="1">
        <v>1</v>
      </c>
      <c r="P2148" s="1">
        <v>12</v>
      </c>
      <c r="Q2148" s="16">
        <v>62.265625</v>
      </c>
      <c r="R2148" s="21">
        <v>0.2256085075559828</v>
      </c>
      <c r="S2148" s="21">
        <v>7.7167419215568414</v>
      </c>
      <c r="T2148" s="21">
        <v>7.491133414000859</v>
      </c>
      <c r="U2148" s="21">
        <v>1.7078622841090473E-2</v>
      </c>
      <c r="V2148" s="21">
        <v>1.7634601495329638</v>
      </c>
      <c r="W2148" s="21">
        <v>1.7463815266918734</v>
      </c>
      <c r="X2148" s="13" t="s">
        <v>22</v>
      </c>
      <c r="Y21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8" s="1">
        <v>41.230464470199998</v>
      </c>
      <c r="AA2148" s="1">
        <v>-80.726695401300006</v>
      </c>
      <c r="AB2148" s="1">
        <v>41.228315593700003</v>
      </c>
      <c r="AC2148" s="1">
        <v>-80.717610219600004</v>
      </c>
    </row>
    <row r="2149" spans="1:29" x14ac:dyDescent="0.25">
      <c r="A2149" s="13">
        <v>388</v>
      </c>
      <c r="B2149" s="22" t="s">
        <v>3201</v>
      </c>
      <c r="C2149" s="17">
        <v>8</v>
      </c>
      <c r="D2149" s="1" t="s">
        <v>787</v>
      </c>
      <c r="E2149" s="1" t="s">
        <v>2230</v>
      </c>
      <c r="F2149" s="1" t="s">
        <v>5341</v>
      </c>
      <c r="G2149" s="1" t="s">
        <v>1728</v>
      </c>
      <c r="H2149" s="21">
        <v>12.047000000005937</v>
      </c>
      <c r="I2149" s="21">
        <v>0</v>
      </c>
      <c r="J2149" s="1" t="s">
        <v>258</v>
      </c>
      <c r="K2149" s="1" t="s">
        <v>262</v>
      </c>
      <c r="L2149" s="1">
        <v>0</v>
      </c>
      <c r="M2149" s="1">
        <v>1</v>
      </c>
      <c r="N2149" s="1">
        <v>4</v>
      </c>
      <c r="O2149" s="1">
        <v>7</v>
      </c>
      <c r="P2149" s="1">
        <v>22</v>
      </c>
      <c r="Q2149" s="16">
        <v>124.92668968023256</v>
      </c>
      <c r="R2149" s="21">
        <v>4.4944530775162761</v>
      </c>
      <c r="S2149" s="21">
        <v>6.3628584646375668</v>
      </c>
      <c r="T2149" s="21">
        <v>1.8684053871212907</v>
      </c>
      <c r="U2149" s="21">
        <v>0.31367764177181617</v>
      </c>
      <c r="V2149" s="21">
        <v>1.7573517043902172</v>
      </c>
      <c r="W2149" s="21">
        <v>1.443674062618401</v>
      </c>
      <c r="X2149" s="13" t="s">
        <v>22</v>
      </c>
      <c r="Y21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49" s="1">
        <v>39.186948000000001</v>
      </c>
      <c r="AA2149" s="1">
        <v>-84.652135999999999</v>
      </c>
      <c r="AB2149" s="1">
        <v>0</v>
      </c>
      <c r="AC2149" s="1">
        <v>0</v>
      </c>
    </row>
    <row r="2150" spans="1:29" x14ac:dyDescent="0.25">
      <c r="A2150" s="13">
        <v>389</v>
      </c>
      <c r="B2150" s="22" t="s">
        <v>3201</v>
      </c>
      <c r="C2150" s="17">
        <v>7</v>
      </c>
      <c r="D2150" s="1" t="s">
        <v>789</v>
      </c>
      <c r="E2150" s="1" t="s">
        <v>2231</v>
      </c>
      <c r="F2150" s="1" t="s">
        <v>5483</v>
      </c>
      <c r="G2150" s="1" t="s">
        <v>1729</v>
      </c>
      <c r="H2150" s="21">
        <v>12.195000000006985</v>
      </c>
      <c r="I2150" s="21">
        <v>0</v>
      </c>
      <c r="J2150" s="1" t="s">
        <v>258</v>
      </c>
      <c r="K2150" s="1" t="s">
        <v>261</v>
      </c>
      <c r="L2150" s="1">
        <v>0</v>
      </c>
      <c r="M2150" s="1">
        <v>1</v>
      </c>
      <c r="N2150" s="1">
        <v>6</v>
      </c>
      <c r="O2150" s="1">
        <v>3</v>
      </c>
      <c r="P2150" s="1">
        <v>18</v>
      </c>
      <c r="Q2150" s="16">
        <v>116.27043968023256</v>
      </c>
      <c r="R2150" s="21">
        <v>5.8945241341259216</v>
      </c>
      <c r="S2150" s="21">
        <v>5.60848665115941</v>
      </c>
      <c r="T2150" s="21">
        <v>-0.28603748296651155</v>
      </c>
      <c r="U2150" s="21">
        <v>0.42510380502167833</v>
      </c>
      <c r="V2150" s="21">
        <v>1.7555321749746011</v>
      </c>
      <c r="W2150" s="21">
        <v>1.3304283699529229</v>
      </c>
      <c r="X2150" s="13" t="s">
        <v>22</v>
      </c>
      <c r="Y21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0" s="1">
        <v>39.971750999999998</v>
      </c>
      <c r="AA2150" s="1">
        <v>-83.803415999999999</v>
      </c>
      <c r="AB2150" s="1">
        <v>0</v>
      </c>
      <c r="AC2150" s="1">
        <v>0</v>
      </c>
    </row>
    <row r="2151" spans="1:29" x14ac:dyDescent="0.25">
      <c r="A2151" s="13">
        <v>390</v>
      </c>
      <c r="B2151" s="22" t="s">
        <v>3201</v>
      </c>
      <c r="C2151" s="17">
        <v>1</v>
      </c>
      <c r="D2151" s="1" t="s">
        <v>803</v>
      </c>
      <c r="E2151" s="1" t="s">
        <v>2232</v>
      </c>
      <c r="F2151" s="1" t="s">
        <v>5484</v>
      </c>
      <c r="G2151" s="1" t="s">
        <v>1730</v>
      </c>
      <c r="H2151" s="21">
        <v>4.3579999999928987</v>
      </c>
      <c r="I2151" s="21">
        <v>0</v>
      </c>
      <c r="J2151" s="1" t="s">
        <v>258</v>
      </c>
      <c r="K2151" s="1" t="s">
        <v>1326</v>
      </c>
      <c r="L2151" s="1">
        <v>1</v>
      </c>
      <c r="M2151" s="1">
        <v>2</v>
      </c>
      <c r="N2151" s="1">
        <v>6</v>
      </c>
      <c r="O2151" s="1">
        <v>9</v>
      </c>
      <c r="P2151" s="1">
        <v>23</v>
      </c>
      <c r="Q2151" s="16">
        <v>239.24881904069767</v>
      </c>
      <c r="R2151" s="21">
        <v>1.0098239854982407</v>
      </c>
      <c r="S2151" s="21">
        <v>7.7756749520141488</v>
      </c>
      <c r="T2151" s="21">
        <v>6.7658509665159077</v>
      </c>
      <c r="U2151" s="21">
        <v>0.10107407599076899</v>
      </c>
      <c r="V2151" s="21">
        <v>1.7546337084138084</v>
      </c>
      <c r="W2151" s="21">
        <v>1.6535596324230395</v>
      </c>
      <c r="X2151" s="13" t="s">
        <v>22</v>
      </c>
      <c r="Y21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1" s="1">
        <v>40.720008</v>
      </c>
      <c r="AA2151" s="1">
        <v>-84.204010999999994</v>
      </c>
      <c r="AB2151" s="1">
        <v>0</v>
      </c>
      <c r="AC2151" s="1">
        <v>0</v>
      </c>
    </row>
    <row r="2152" spans="1:29" x14ac:dyDescent="0.25">
      <c r="A2152" s="13">
        <v>391</v>
      </c>
      <c r="B2152" s="22" t="s">
        <v>3201</v>
      </c>
      <c r="C2152" s="17">
        <v>2</v>
      </c>
      <c r="D2152" s="1" t="s">
        <v>786</v>
      </c>
      <c r="E2152" s="1" t="s">
        <v>2233</v>
      </c>
      <c r="F2152" s="1" t="s">
        <v>5485</v>
      </c>
      <c r="G2152" s="1" t="s">
        <v>1731</v>
      </c>
      <c r="H2152" s="21">
        <v>2.3190000000031432</v>
      </c>
      <c r="I2152" s="21">
        <v>0</v>
      </c>
      <c r="J2152" s="1" t="s">
        <v>258</v>
      </c>
      <c r="K2152" s="1" t="s">
        <v>259</v>
      </c>
      <c r="L2152" s="1">
        <v>1</v>
      </c>
      <c r="M2152" s="1">
        <v>0</v>
      </c>
      <c r="N2152" s="1">
        <v>8</v>
      </c>
      <c r="O2152" s="1">
        <v>1</v>
      </c>
      <c r="P2152" s="1">
        <v>16</v>
      </c>
      <c r="Q2152" s="16">
        <v>118.48918968023256</v>
      </c>
      <c r="R2152" s="21">
        <v>5.7645331587759969</v>
      </c>
      <c r="S2152" s="21">
        <v>5.3133482058643011</v>
      </c>
      <c r="T2152" s="21">
        <v>-0.4511849529116958</v>
      </c>
      <c r="U2152" s="21">
        <v>0.4023192891268414</v>
      </c>
      <c r="V2152" s="21">
        <v>1.754382115597106</v>
      </c>
      <c r="W2152" s="21">
        <v>1.3520628264702645</v>
      </c>
      <c r="X2152" s="13" t="s">
        <v>22</v>
      </c>
      <c r="Y21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2" s="1">
        <v>41.607239999999997</v>
      </c>
      <c r="AA2152" s="1">
        <v>-83.761438999999996</v>
      </c>
      <c r="AB2152" s="1">
        <v>0</v>
      </c>
      <c r="AC2152" s="1">
        <v>0</v>
      </c>
    </row>
    <row r="2153" spans="1:29" x14ac:dyDescent="0.25">
      <c r="A2153" s="13">
        <v>392</v>
      </c>
      <c r="B2153" s="22" t="s">
        <v>3201</v>
      </c>
      <c r="C2153" s="17">
        <v>8</v>
      </c>
      <c r="D2153" s="1" t="s">
        <v>788</v>
      </c>
      <c r="E2153" s="1" t="s">
        <v>2234</v>
      </c>
      <c r="F2153" s="1" t="s">
        <v>5486</v>
      </c>
      <c r="G2153" s="1" t="s">
        <v>1732</v>
      </c>
      <c r="H2153" s="21">
        <v>10.520999999993364</v>
      </c>
      <c r="I2153" s="21">
        <v>0</v>
      </c>
      <c r="J2153" s="1" t="s">
        <v>258</v>
      </c>
      <c r="K2153" s="1" t="s">
        <v>261</v>
      </c>
      <c r="L2153" s="1">
        <v>1</v>
      </c>
      <c r="M2153" s="1">
        <v>3</v>
      </c>
      <c r="N2153" s="1">
        <v>3</v>
      </c>
      <c r="O2153" s="1">
        <v>3</v>
      </c>
      <c r="P2153" s="1">
        <v>23</v>
      </c>
      <c r="Q2153" s="16">
        <v>238.65988372093022</v>
      </c>
      <c r="R2153" s="21">
        <v>5.7319865783325303</v>
      </c>
      <c r="S2153" s="21">
        <v>6.5984732118843983</v>
      </c>
      <c r="T2153" s="21">
        <v>0.86648663355186795</v>
      </c>
      <c r="U2153" s="21">
        <v>0.42497090087424272</v>
      </c>
      <c r="V2153" s="21">
        <v>1.7531712114590676</v>
      </c>
      <c r="W2153" s="21">
        <v>1.3282003105848248</v>
      </c>
      <c r="X2153" s="13" t="s">
        <v>22</v>
      </c>
      <c r="Y21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3" s="1">
        <v>39.407514999999997</v>
      </c>
      <c r="AA2153" s="1">
        <v>-84.507007999999999</v>
      </c>
      <c r="AB2153" s="1">
        <v>0</v>
      </c>
      <c r="AC2153" s="1">
        <v>0</v>
      </c>
    </row>
    <row r="2154" spans="1:29" x14ac:dyDescent="0.25">
      <c r="A2154" s="13">
        <v>18</v>
      </c>
      <c r="B2154" s="22" t="s">
        <v>3200</v>
      </c>
      <c r="C2154" s="17">
        <v>2</v>
      </c>
      <c r="D2154" s="1" t="s">
        <v>2362</v>
      </c>
      <c r="E2154" s="1" t="s">
        <v>2407</v>
      </c>
      <c r="F2154" s="1" t="s">
        <v>3382</v>
      </c>
      <c r="G2154" s="1" t="s">
        <v>2407</v>
      </c>
      <c r="H2154" s="21">
        <v>19.786999999996624</v>
      </c>
      <c r="I2154" s="21">
        <v>0</v>
      </c>
      <c r="J2154" s="1" t="s">
        <v>258</v>
      </c>
      <c r="K2154" s="1" t="s">
        <v>2803</v>
      </c>
      <c r="L2154" s="1">
        <v>0</v>
      </c>
      <c r="M2154" s="1">
        <v>4</v>
      </c>
      <c r="N2154" s="1">
        <v>8</v>
      </c>
      <c r="O2154" s="1">
        <v>6</v>
      </c>
      <c r="P2154" s="1">
        <v>9</v>
      </c>
      <c r="Q2154" s="16">
        <v>270.70675872093022</v>
      </c>
      <c r="R2154" s="21">
        <v>0.16744925894354609</v>
      </c>
      <c r="S2154" s="21">
        <v>2.796573723660694</v>
      </c>
      <c r="T2154" s="21">
        <v>2.6291244647171479</v>
      </c>
      <c r="U2154" s="21">
        <v>0.10478937358162442</v>
      </c>
      <c r="V2154" s="21">
        <v>1.7499653539238362</v>
      </c>
      <c r="W2154" s="21">
        <v>1.6451759803422119</v>
      </c>
      <c r="X2154" s="13" t="s">
        <v>22</v>
      </c>
      <c r="Y21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4" s="1">
        <v>41.670867999999999</v>
      </c>
      <c r="AA2154" s="1">
        <v>-84.035858000000005</v>
      </c>
      <c r="AB2154" s="1">
        <v>0</v>
      </c>
      <c r="AC2154" s="1">
        <v>0</v>
      </c>
    </row>
    <row r="2155" spans="1:29" x14ac:dyDescent="0.25">
      <c r="A2155" s="13">
        <v>393</v>
      </c>
      <c r="B2155" s="22" t="s">
        <v>3201</v>
      </c>
      <c r="C2155" s="17">
        <v>6</v>
      </c>
      <c r="D2155" s="1" t="s">
        <v>799</v>
      </c>
      <c r="E2155" s="1" t="s">
        <v>2235</v>
      </c>
      <c r="F2155" s="1" t="s">
        <v>5141</v>
      </c>
      <c r="G2155" s="1" t="s">
        <v>1733</v>
      </c>
      <c r="H2155" s="21">
        <v>2.6980000000039581</v>
      </c>
      <c r="I2155" s="21">
        <v>0</v>
      </c>
      <c r="J2155" s="1" t="s">
        <v>258</v>
      </c>
      <c r="K2155" s="1" t="s">
        <v>259</v>
      </c>
      <c r="L2155" s="1">
        <v>0</v>
      </c>
      <c r="M2155" s="1">
        <v>0</v>
      </c>
      <c r="N2155" s="1">
        <v>6</v>
      </c>
      <c r="O2155" s="1">
        <v>4</v>
      </c>
      <c r="P2155" s="1">
        <v>28</v>
      </c>
      <c r="Q2155" s="16">
        <v>85.03125</v>
      </c>
      <c r="R2155" s="21">
        <v>6.1639376576736931</v>
      </c>
      <c r="S2155" s="21">
        <v>7.6162854126322088</v>
      </c>
      <c r="T2155" s="21">
        <v>1.4523477549585158</v>
      </c>
      <c r="U2155" s="21">
        <v>0.43019459657059339</v>
      </c>
      <c r="V2155" s="21">
        <v>1.7479477467663407</v>
      </c>
      <c r="W2155" s="21">
        <v>1.3177531501957473</v>
      </c>
      <c r="X2155" s="13" t="s">
        <v>22</v>
      </c>
      <c r="Y21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5" s="1">
        <v>40.173909999999999</v>
      </c>
      <c r="AA2155" s="1">
        <v>-82.992018999999999</v>
      </c>
      <c r="AB2155" s="1">
        <v>0</v>
      </c>
      <c r="AC2155" s="1">
        <v>0</v>
      </c>
    </row>
    <row r="2156" spans="1:29" x14ac:dyDescent="0.25">
      <c r="A2156" s="13">
        <v>394</v>
      </c>
      <c r="B2156" s="22" t="s">
        <v>3201</v>
      </c>
      <c r="C2156" s="17">
        <v>6</v>
      </c>
      <c r="D2156" s="1" t="s">
        <v>784</v>
      </c>
      <c r="E2156" s="1" t="s">
        <v>2236</v>
      </c>
      <c r="F2156" s="1" t="s">
        <v>5385</v>
      </c>
      <c r="G2156" s="1" t="s">
        <v>1734</v>
      </c>
      <c r="H2156" s="21">
        <v>11.926000000006752</v>
      </c>
      <c r="I2156" s="21">
        <v>0</v>
      </c>
      <c r="J2156" s="1" t="s">
        <v>258</v>
      </c>
      <c r="K2156" s="1" t="s">
        <v>1326</v>
      </c>
      <c r="L2156" s="1">
        <v>1</v>
      </c>
      <c r="M2156" s="1">
        <v>2</v>
      </c>
      <c r="N2156" s="1">
        <v>6</v>
      </c>
      <c r="O2156" s="1">
        <v>7</v>
      </c>
      <c r="P2156" s="1">
        <v>23</v>
      </c>
      <c r="Q2156" s="16">
        <v>230.37381904069767</v>
      </c>
      <c r="R2156" s="21">
        <v>1.4962703309641583</v>
      </c>
      <c r="S2156" s="21">
        <v>7.5487710362037967</v>
      </c>
      <c r="T2156" s="21">
        <v>6.0525007052396385</v>
      </c>
      <c r="U2156" s="21">
        <v>0.12589957828112724</v>
      </c>
      <c r="V2156" s="21">
        <v>1.7459967797759306</v>
      </c>
      <c r="W2156" s="21">
        <v>1.6200972014948034</v>
      </c>
      <c r="X2156" s="13" t="s">
        <v>22</v>
      </c>
      <c r="Y21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6" s="1">
        <v>39.955329999999996</v>
      </c>
      <c r="AA2156" s="1">
        <v>-83.145656000000002</v>
      </c>
      <c r="AB2156" s="1">
        <v>0</v>
      </c>
      <c r="AC2156" s="1">
        <v>0</v>
      </c>
    </row>
    <row r="2157" spans="1:29" x14ac:dyDescent="0.25">
      <c r="A2157" s="13">
        <v>395</v>
      </c>
      <c r="B2157" s="22" t="s">
        <v>3201</v>
      </c>
      <c r="C2157" s="17">
        <v>8</v>
      </c>
      <c r="D2157" s="1" t="s">
        <v>787</v>
      </c>
      <c r="E2157" s="1" t="s">
        <v>2237</v>
      </c>
      <c r="F2157" s="1" t="s">
        <v>5341</v>
      </c>
      <c r="G2157" s="1" t="s">
        <v>1735</v>
      </c>
      <c r="H2157" s="21">
        <v>3.5629999999946449</v>
      </c>
      <c r="I2157" s="21">
        <v>0</v>
      </c>
      <c r="J2157" s="1" t="s">
        <v>258</v>
      </c>
      <c r="K2157" s="1" t="s">
        <v>261</v>
      </c>
      <c r="L2157" s="1">
        <v>0</v>
      </c>
      <c r="M2157" s="1">
        <v>1</v>
      </c>
      <c r="N2157" s="1">
        <v>5</v>
      </c>
      <c r="O2157" s="1">
        <v>4</v>
      </c>
      <c r="P2157" s="1">
        <v>9</v>
      </c>
      <c r="Q2157" s="16">
        <v>105.16106468023256</v>
      </c>
      <c r="R2157" s="21">
        <v>5.2761951271186183</v>
      </c>
      <c r="S2157" s="21">
        <v>3.8653787299101023</v>
      </c>
      <c r="T2157" s="21">
        <v>-1.4108163972085159</v>
      </c>
      <c r="U2157" s="21">
        <v>0.38203335380575354</v>
      </c>
      <c r="V2157" s="21">
        <v>1.7448184189361253</v>
      </c>
      <c r="W2157" s="21">
        <v>1.3627850651303719</v>
      </c>
      <c r="X2157" s="13" t="s">
        <v>22</v>
      </c>
      <c r="Y21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7" s="1">
        <v>39.239212000000002</v>
      </c>
      <c r="AA2157" s="1">
        <v>-84.773088000000001</v>
      </c>
      <c r="AB2157" s="1">
        <v>0</v>
      </c>
      <c r="AC2157" s="1">
        <v>0</v>
      </c>
    </row>
    <row r="2158" spans="1:29" x14ac:dyDescent="0.25">
      <c r="A2158" s="13">
        <v>396</v>
      </c>
      <c r="B2158" s="22" t="s">
        <v>3201</v>
      </c>
      <c r="C2158" s="17">
        <v>4</v>
      </c>
      <c r="D2158" s="1" t="s">
        <v>800</v>
      </c>
      <c r="E2158" s="1" t="s">
        <v>2238</v>
      </c>
      <c r="F2158" s="1" t="s">
        <v>5320</v>
      </c>
      <c r="G2158" s="1" t="s">
        <v>1736</v>
      </c>
      <c r="H2158" s="21">
        <v>0.35599999999976717</v>
      </c>
      <c r="I2158" s="21">
        <v>0</v>
      </c>
      <c r="J2158" s="1" t="s">
        <v>258</v>
      </c>
      <c r="K2158" s="1" t="s">
        <v>259</v>
      </c>
      <c r="L2158" s="1">
        <v>0</v>
      </c>
      <c r="M2158" s="1">
        <v>1</v>
      </c>
      <c r="N2158" s="1">
        <v>7</v>
      </c>
      <c r="O2158" s="1">
        <v>2</v>
      </c>
      <c r="P2158" s="1">
        <v>12</v>
      </c>
      <c r="Q2158" s="16">
        <v>112.37981468023256</v>
      </c>
      <c r="R2158" s="21">
        <v>6.0020066152100098</v>
      </c>
      <c r="S2158" s="21">
        <v>4.4300347853217046</v>
      </c>
      <c r="T2158" s="21">
        <v>-1.5719718298883052</v>
      </c>
      <c r="U2158" s="21">
        <v>0.41889307741940668</v>
      </c>
      <c r="V2158" s="21">
        <v>1.7433056146889807</v>
      </c>
      <c r="W2158" s="21">
        <v>1.3244125372695741</v>
      </c>
      <c r="X2158" s="13" t="s">
        <v>22</v>
      </c>
      <c r="Y21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8" s="1">
        <v>40.841665999999996</v>
      </c>
      <c r="AA2158" s="1">
        <v>-81.423815000000005</v>
      </c>
      <c r="AB2158" s="1">
        <v>0</v>
      </c>
      <c r="AC2158" s="1">
        <v>0</v>
      </c>
    </row>
    <row r="2159" spans="1:29" x14ac:dyDescent="0.25">
      <c r="A2159" s="13">
        <v>397</v>
      </c>
      <c r="B2159" s="22" t="s">
        <v>3201</v>
      </c>
      <c r="C2159" s="17">
        <v>4</v>
      </c>
      <c r="D2159" s="1" t="s">
        <v>800</v>
      </c>
      <c r="E2159" s="1" t="s">
        <v>2239</v>
      </c>
      <c r="F2159" s="1" t="s">
        <v>5487</v>
      </c>
      <c r="G2159" s="1" t="s">
        <v>1737</v>
      </c>
      <c r="H2159" s="21">
        <v>2.6769999999960419</v>
      </c>
      <c r="I2159" s="21">
        <v>0</v>
      </c>
      <c r="J2159" s="1" t="s">
        <v>258</v>
      </c>
      <c r="K2159" s="1" t="s">
        <v>262</v>
      </c>
      <c r="L2159" s="1">
        <v>0</v>
      </c>
      <c r="M2159" s="1">
        <v>0</v>
      </c>
      <c r="N2159" s="1">
        <v>2</v>
      </c>
      <c r="O2159" s="1">
        <v>9</v>
      </c>
      <c r="P2159" s="1">
        <v>20</v>
      </c>
      <c r="Q2159" s="16">
        <v>73.03125</v>
      </c>
      <c r="R2159" s="21">
        <v>4.9425624436339675</v>
      </c>
      <c r="S2159" s="21">
        <v>6.2115734484086316</v>
      </c>
      <c r="T2159" s="21">
        <v>1.2690110047746641</v>
      </c>
      <c r="U2159" s="21">
        <v>0.34495216768083686</v>
      </c>
      <c r="V2159" s="21">
        <v>1.7423950943523261</v>
      </c>
      <c r="W2159" s="21">
        <v>1.3974429266714892</v>
      </c>
      <c r="X2159" s="13" t="s">
        <v>22</v>
      </c>
      <c r="Y21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59" s="1">
        <v>40.890075000000003</v>
      </c>
      <c r="AA2159" s="1">
        <v>-81.390874999999994</v>
      </c>
      <c r="AB2159" s="1">
        <v>0</v>
      </c>
      <c r="AC2159" s="1">
        <v>0</v>
      </c>
    </row>
    <row r="2160" spans="1:29" x14ac:dyDescent="0.25">
      <c r="A2160" s="13">
        <v>398</v>
      </c>
      <c r="B2160" s="22" t="s">
        <v>3201</v>
      </c>
      <c r="C2160" s="17">
        <v>6</v>
      </c>
      <c r="D2160" s="1" t="s">
        <v>799</v>
      </c>
      <c r="E2160" s="1" t="s">
        <v>2240</v>
      </c>
      <c r="F2160" s="1" t="s">
        <v>5488</v>
      </c>
      <c r="G2160" s="1" t="s">
        <v>1738</v>
      </c>
      <c r="H2160" s="21">
        <v>0.97100000000500586</v>
      </c>
      <c r="I2160" s="21">
        <v>0</v>
      </c>
      <c r="J2160" s="1" t="s">
        <v>258</v>
      </c>
      <c r="K2160" s="1" t="s">
        <v>259</v>
      </c>
      <c r="L2160" s="1">
        <v>0</v>
      </c>
      <c r="M2160" s="1">
        <v>2</v>
      </c>
      <c r="N2160" s="1">
        <v>3</v>
      </c>
      <c r="O2160" s="1">
        <v>4</v>
      </c>
      <c r="P2160" s="1">
        <v>13</v>
      </c>
      <c r="Q2160" s="16">
        <v>141.74400436046511</v>
      </c>
      <c r="R2160" s="21">
        <v>14.116356993213701</v>
      </c>
      <c r="S2160" s="21">
        <v>4.4327825657502924</v>
      </c>
      <c r="T2160" s="21">
        <v>-9.6835744274634088</v>
      </c>
      <c r="U2160" s="21">
        <v>0.98521121383858157</v>
      </c>
      <c r="V2160" s="21">
        <v>1.7408241756168634</v>
      </c>
      <c r="W2160" s="21">
        <v>0.75561296177828186</v>
      </c>
      <c r="X2160" s="13" t="s">
        <v>22</v>
      </c>
      <c r="Y21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0" s="1">
        <v>40.144996999999996</v>
      </c>
      <c r="AA2160" s="1">
        <v>-82.882835999999998</v>
      </c>
      <c r="AB2160" s="1">
        <v>0</v>
      </c>
      <c r="AC2160" s="1">
        <v>0</v>
      </c>
    </row>
    <row r="2161" spans="1:29" x14ac:dyDescent="0.25">
      <c r="A2161" s="13">
        <v>399</v>
      </c>
      <c r="B2161" s="22" t="s">
        <v>3201</v>
      </c>
      <c r="C2161" s="17">
        <v>6</v>
      </c>
      <c r="D2161" s="1" t="s">
        <v>784</v>
      </c>
      <c r="E2161" s="1" t="s">
        <v>2241</v>
      </c>
      <c r="F2161" s="1" t="s">
        <v>5489</v>
      </c>
      <c r="G2161" s="1" t="s">
        <v>1739</v>
      </c>
      <c r="H2161" s="21">
        <v>0.4360000000015134</v>
      </c>
      <c r="I2161" s="21">
        <v>0</v>
      </c>
      <c r="J2161" s="1" t="s">
        <v>258</v>
      </c>
      <c r="K2161" s="1" t="s">
        <v>259</v>
      </c>
      <c r="L2161" s="1">
        <v>0</v>
      </c>
      <c r="M2161" s="1">
        <v>0</v>
      </c>
      <c r="N2161" s="1">
        <v>6</v>
      </c>
      <c r="O2161" s="1">
        <v>4</v>
      </c>
      <c r="P2161" s="1">
        <v>5</v>
      </c>
      <c r="Q2161" s="16">
        <v>62.03125</v>
      </c>
      <c r="R2161" s="21">
        <v>4.8809735818273658</v>
      </c>
      <c r="S2161" s="21">
        <v>3.1569447108787623</v>
      </c>
      <c r="T2161" s="21">
        <v>-1.7240288709486036</v>
      </c>
      <c r="U2161" s="21">
        <v>0.34065374725065162</v>
      </c>
      <c r="V2161" s="21">
        <v>1.7365979719228317</v>
      </c>
      <c r="W2161" s="21">
        <v>1.39594422467218</v>
      </c>
      <c r="X2161" s="13" t="s">
        <v>22</v>
      </c>
      <c r="Y21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1" s="1">
        <v>39.830610999999998</v>
      </c>
      <c r="AA2161" s="1">
        <v>-82.944550000000007</v>
      </c>
      <c r="AB2161" s="1">
        <v>0</v>
      </c>
      <c r="AC2161" s="1">
        <v>0</v>
      </c>
    </row>
    <row r="2162" spans="1:29" x14ac:dyDescent="0.25">
      <c r="A2162" s="13">
        <v>400</v>
      </c>
      <c r="B2162" s="22" t="s">
        <v>3201</v>
      </c>
      <c r="C2162" s="17">
        <v>4</v>
      </c>
      <c r="D2162" s="1" t="s">
        <v>801</v>
      </c>
      <c r="E2162" s="1" t="s">
        <v>2242</v>
      </c>
      <c r="F2162" s="1" t="s">
        <v>5490</v>
      </c>
      <c r="G2162" s="1" t="s">
        <v>1740</v>
      </c>
      <c r="H2162" s="21">
        <v>0.63400000000547152</v>
      </c>
      <c r="I2162" s="21">
        <v>0</v>
      </c>
      <c r="J2162" s="1" t="s">
        <v>258</v>
      </c>
      <c r="K2162" s="1" t="s">
        <v>262</v>
      </c>
      <c r="L2162" s="1">
        <v>0</v>
      </c>
      <c r="M2162" s="1">
        <v>1</v>
      </c>
      <c r="N2162" s="1">
        <v>7</v>
      </c>
      <c r="O2162" s="1">
        <v>2</v>
      </c>
      <c r="P2162" s="1">
        <v>27</v>
      </c>
      <c r="Q2162" s="16">
        <v>127.37981468023256</v>
      </c>
      <c r="R2162" s="21">
        <v>7.4285551905443734</v>
      </c>
      <c r="S2162" s="21">
        <v>7.4253960712794571</v>
      </c>
      <c r="T2162" s="21">
        <v>-3.1591192649162991E-3</v>
      </c>
      <c r="U2162" s="21">
        <v>0.51845500080945162</v>
      </c>
      <c r="V2162" s="21">
        <v>1.7365668930379008</v>
      </c>
      <c r="W2162" s="21">
        <v>1.2181118922284493</v>
      </c>
      <c r="X2162" s="13" t="s">
        <v>22</v>
      </c>
      <c r="Y21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2" s="1">
        <v>41.024332999999999</v>
      </c>
      <c r="AA2162" s="1">
        <v>-80.656415999999993</v>
      </c>
      <c r="AB2162" s="1">
        <v>0</v>
      </c>
      <c r="AC2162" s="1">
        <v>0</v>
      </c>
    </row>
    <row r="2163" spans="1:29" x14ac:dyDescent="0.25">
      <c r="A2163" s="13">
        <v>401</v>
      </c>
      <c r="B2163" s="22" t="s">
        <v>3201</v>
      </c>
      <c r="C2163" s="17">
        <v>4</v>
      </c>
      <c r="D2163" s="1" t="s">
        <v>3194</v>
      </c>
      <c r="E2163" s="1" t="s">
        <v>2243</v>
      </c>
      <c r="F2163" s="1" t="s">
        <v>5491</v>
      </c>
      <c r="G2163" s="1" t="s">
        <v>1741</v>
      </c>
      <c r="H2163" s="21">
        <v>0.46400000000721775</v>
      </c>
      <c r="I2163" s="21">
        <v>0</v>
      </c>
      <c r="J2163" s="1" t="s">
        <v>258</v>
      </c>
      <c r="K2163" s="1" t="s">
        <v>259</v>
      </c>
      <c r="L2163" s="1">
        <v>0</v>
      </c>
      <c r="M2163" s="1">
        <v>0</v>
      </c>
      <c r="N2163" s="1">
        <v>5</v>
      </c>
      <c r="O2163" s="1">
        <v>4</v>
      </c>
      <c r="P2163" s="1">
        <v>21</v>
      </c>
      <c r="Q2163" s="16">
        <v>71.484375</v>
      </c>
      <c r="R2163" s="21">
        <v>6.260614941331653</v>
      </c>
      <c r="S2163" s="21">
        <v>6.7125833970415609</v>
      </c>
      <c r="T2163" s="21">
        <v>0.45196845570990796</v>
      </c>
      <c r="U2163" s="21">
        <v>0.43694191417024492</v>
      </c>
      <c r="V2163" s="21">
        <v>1.7351377214806551</v>
      </c>
      <c r="W2163" s="21">
        <v>1.2981958073104103</v>
      </c>
      <c r="X2163" s="13" t="s">
        <v>22</v>
      </c>
      <c r="Y21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3" s="1">
        <v>41.879078999999997</v>
      </c>
      <c r="AA2163" s="1">
        <v>-80.752966999999998</v>
      </c>
      <c r="AB2163" s="1">
        <v>0</v>
      </c>
      <c r="AC2163" s="1">
        <v>0</v>
      </c>
    </row>
    <row r="2164" spans="1:29" x14ac:dyDescent="0.25">
      <c r="A2164" s="13">
        <v>402</v>
      </c>
      <c r="B2164" s="22" t="s">
        <v>3201</v>
      </c>
      <c r="C2164" s="17">
        <v>8</v>
      </c>
      <c r="D2164" s="1" t="s">
        <v>1329</v>
      </c>
      <c r="E2164" s="1" t="s">
        <v>2244</v>
      </c>
      <c r="F2164" s="1" t="s">
        <v>5312</v>
      </c>
      <c r="G2164" s="1" t="s">
        <v>1742</v>
      </c>
      <c r="H2164" s="21">
        <v>2.6560000000026776</v>
      </c>
      <c r="I2164" s="21">
        <v>0</v>
      </c>
      <c r="J2164" s="1" t="s">
        <v>258</v>
      </c>
      <c r="K2164" s="1" t="s">
        <v>259</v>
      </c>
      <c r="L2164" s="1">
        <v>0</v>
      </c>
      <c r="M2164" s="1">
        <v>0</v>
      </c>
      <c r="N2164" s="1">
        <v>3</v>
      </c>
      <c r="O2164" s="1">
        <v>6</v>
      </c>
      <c r="P2164" s="1">
        <v>51</v>
      </c>
      <c r="Q2164" s="16">
        <v>97.265625</v>
      </c>
      <c r="R2164" s="21">
        <v>11.664897300482702</v>
      </c>
      <c r="S2164" s="21">
        <v>12.20970150097507</v>
      </c>
      <c r="T2164" s="21">
        <v>0.54480420049236855</v>
      </c>
      <c r="U2164" s="21">
        <v>0.81411851756340581</v>
      </c>
      <c r="V2164" s="21">
        <v>1.7349680176082594</v>
      </c>
      <c r="W2164" s="21">
        <v>0.92084950004485355</v>
      </c>
      <c r="X2164" s="13" t="s">
        <v>22</v>
      </c>
      <c r="Y21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4" s="1">
        <v>39.096603999999999</v>
      </c>
      <c r="AA2164" s="1">
        <v>-84.262970999999993</v>
      </c>
      <c r="AB2164" s="1">
        <v>0</v>
      </c>
      <c r="AC2164" s="1">
        <v>0</v>
      </c>
    </row>
    <row r="2165" spans="1:29" x14ac:dyDescent="0.25">
      <c r="A2165" s="13">
        <v>403</v>
      </c>
      <c r="B2165" s="22" t="s">
        <v>3201</v>
      </c>
      <c r="C2165" s="17">
        <v>3</v>
      </c>
      <c r="D2165" s="1" t="s">
        <v>1330</v>
      </c>
      <c r="E2165" s="1" t="s">
        <v>2245</v>
      </c>
      <c r="F2165" s="1" t="s">
        <v>5274</v>
      </c>
      <c r="G2165" s="1" t="s">
        <v>1743</v>
      </c>
      <c r="H2165" s="21">
        <v>2.1699999999982538</v>
      </c>
      <c r="I2165" s="21">
        <v>0</v>
      </c>
      <c r="J2165" s="1" t="s">
        <v>258</v>
      </c>
      <c r="K2165" s="1" t="s">
        <v>259</v>
      </c>
      <c r="L2165" s="1">
        <v>0</v>
      </c>
      <c r="M2165" s="1">
        <v>1</v>
      </c>
      <c r="N2165" s="1">
        <v>3</v>
      </c>
      <c r="O2165" s="1">
        <v>5</v>
      </c>
      <c r="P2165" s="1">
        <v>35</v>
      </c>
      <c r="Q2165" s="16">
        <v>122.50481468023256</v>
      </c>
      <c r="R2165" s="21">
        <v>13.169723191967876</v>
      </c>
      <c r="S2165" s="21">
        <v>8.856778703852072</v>
      </c>
      <c r="T2165" s="21">
        <v>-4.3129444881158037</v>
      </c>
      <c r="U2165" s="21">
        <v>0.91914358485793268</v>
      </c>
      <c r="V2165" s="21">
        <v>1.7347630430112575</v>
      </c>
      <c r="W2165" s="21">
        <v>0.81561945815332482</v>
      </c>
      <c r="X2165" s="13" t="s">
        <v>22</v>
      </c>
      <c r="Y21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5" s="1">
        <v>41.432836999999999</v>
      </c>
      <c r="AA2165" s="1">
        <v>-82.697993999999994</v>
      </c>
      <c r="AB2165" s="1">
        <v>0</v>
      </c>
      <c r="AC2165" s="1">
        <v>0</v>
      </c>
    </row>
    <row r="2166" spans="1:29" x14ac:dyDescent="0.25">
      <c r="A2166" s="13">
        <v>404</v>
      </c>
      <c r="B2166" s="22" t="s">
        <v>3201</v>
      </c>
      <c r="C2166" s="17">
        <v>6</v>
      </c>
      <c r="D2166" s="1" t="s">
        <v>784</v>
      </c>
      <c r="E2166" s="1" t="s">
        <v>2246</v>
      </c>
      <c r="F2166" s="1" t="s">
        <v>5286</v>
      </c>
      <c r="G2166" s="1" t="s">
        <v>1744</v>
      </c>
      <c r="H2166" s="21">
        <v>6.9529999999940628</v>
      </c>
      <c r="I2166" s="21">
        <v>0</v>
      </c>
      <c r="J2166" s="1" t="s">
        <v>258</v>
      </c>
      <c r="K2166" s="1" t="s">
        <v>259</v>
      </c>
      <c r="L2166" s="1">
        <v>1</v>
      </c>
      <c r="M2166" s="1">
        <v>1</v>
      </c>
      <c r="N2166" s="1">
        <v>8</v>
      </c>
      <c r="O2166" s="1">
        <v>1</v>
      </c>
      <c r="P2166" s="1">
        <v>23</v>
      </c>
      <c r="Q2166" s="16">
        <v>171.16587936046511</v>
      </c>
      <c r="R2166" s="21">
        <v>3.7117233971299761</v>
      </c>
      <c r="S2166" s="21">
        <v>6.8139390029277243</v>
      </c>
      <c r="T2166" s="21">
        <v>3.1022156057977481</v>
      </c>
      <c r="U2166" s="21">
        <v>0.2590492373689241</v>
      </c>
      <c r="V2166" s="21">
        <v>1.7319269969591569</v>
      </c>
      <c r="W2166" s="21">
        <v>1.4728777595902327</v>
      </c>
      <c r="X2166" s="13" t="s">
        <v>22</v>
      </c>
      <c r="Y21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6" s="1">
        <v>39.962102999999999</v>
      </c>
      <c r="AA2166" s="1">
        <v>-83.092662000000004</v>
      </c>
      <c r="AB2166" s="1">
        <v>0</v>
      </c>
      <c r="AC2166" s="1">
        <v>0</v>
      </c>
    </row>
    <row r="2167" spans="1:29" x14ac:dyDescent="0.25">
      <c r="A2167" s="13">
        <v>225</v>
      </c>
      <c r="B2167" s="22" t="s">
        <v>4967</v>
      </c>
      <c r="C2167" s="17">
        <v>8</v>
      </c>
      <c r="D2167" s="1" t="s">
        <v>787</v>
      </c>
      <c r="E2167" s="1" t="s">
        <v>4694</v>
      </c>
      <c r="F2167" s="1" t="s">
        <v>4695</v>
      </c>
      <c r="G2167" s="1" t="s">
        <v>3766</v>
      </c>
      <c r="H2167" s="1">
        <v>7</v>
      </c>
      <c r="I2167" s="1">
        <v>7.5</v>
      </c>
      <c r="J2167" s="1" t="s">
        <v>3190</v>
      </c>
      <c r="K2167" s="1" t="s">
        <v>4984</v>
      </c>
      <c r="L2167" s="1">
        <v>1</v>
      </c>
      <c r="M2167" s="1">
        <v>1</v>
      </c>
      <c r="N2167" s="1">
        <v>1</v>
      </c>
      <c r="O2167" s="1">
        <v>5</v>
      </c>
      <c r="P2167" s="1">
        <v>20</v>
      </c>
      <c r="Q2167" s="16">
        <v>140.08775436046511</v>
      </c>
      <c r="R2167" s="21">
        <v>0.28363278056187541</v>
      </c>
      <c r="S2167" s="21">
        <v>10.84127733852954</v>
      </c>
      <c r="T2167" s="21">
        <v>10.557644557967665</v>
      </c>
      <c r="U2167" s="21">
        <v>2.1278126104044184E-2</v>
      </c>
      <c r="V2167" s="21">
        <v>1.7316553134719921</v>
      </c>
      <c r="W2167" s="21">
        <v>1.7103771873679479</v>
      </c>
      <c r="X2167" s="13" t="s">
        <v>22</v>
      </c>
      <c r="Y21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7" s="1">
        <v>39.114744242100002</v>
      </c>
      <c r="AA2167" s="1">
        <v>-84.315625509200004</v>
      </c>
      <c r="AB2167" s="1">
        <v>39.1130596251</v>
      </c>
      <c r="AC2167" s="1">
        <v>-84.307448569200005</v>
      </c>
    </row>
    <row r="2168" spans="1:29" x14ac:dyDescent="0.25">
      <c r="A2168" s="13">
        <v>405</v>
      </c>
      <c r="B2168" s="22" t="s">
        <v>3201</v>
      </c>
      <c r="C2168" s="17">
        <v>6</v>
      </c>
      <c r="D2168" s="1" t="s">
        <v>784</v>
      </c>
      <c r="E2168" s="1" t="s">
        <v>2247</v>
      </c>
      <c r="F2168" s="1" t="s">
        <v>5492</v>
      </c>
      <c r="G2168" s="1" t="s">
        <v>1745</v>
      </c>
      <c r="H2168" s="21">
        <v>0.48900000000139698</v>
      </c>
      <c r="I2168" s="21">
        <v>0</v>
      </c>
      <c r="J2168" s="1" t="s">
        <v>258</v>
      </c>
      <c r="K2168" s="1" t="s">
        <v>261</v>
      </c>
      <c r="L2168" s="1">
        <v>0</v>
      </c>
      <c r="M2168" s="1">
        <v>0</v>
      </c>
      <c r="N2168" s="1">
        <v>5</v>
      </c>
      <c r="O2168" s="1">
        <v>4</v>
      </c>
      <c r="P2168" s="1">
        <v>30</v>
      </c>
      <c r="Q2168" s="16">
        <v>80.484375</v>
      </c>
      <c r="R2168" s="21">
        <v>9.3041061217048231</v>
      </c>
      <c r="S2168" s="21">
        <v>8.0337104812331201</v>
      </c>
      <c r="T2168" s="21">
        <v>-1.2703956404717029</v>
      </c>
      <c r="U2168" s="21">
        <v>0.67814364123295778</v>
      </c>
      <c r="V2168" s="21">
        <v>1.728237178461949</v>
      </c>
      <c r="W2168" s="21">
        <v>1.0500935372289912</v>
      </c>
      <c r="X2168" s="13" t="s">
        <v>22</v>
      </c>
      <c r="Y21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8" s="1">
        <v>39.951422000000001</v>
      </c>
      <c r="AA2168" s="1">
        <v>-83.146521000000007</v>
      </c>
      <c r="AB2168" s="1">
        <v>0</v>
      </c>
      <c r="AC2168" s="1">
        <v>0</v>
      </c>
    </row>
    <row r="2169" spans="1:29" x14ac:dyDescent="0.25">
      <c r="A2169" s="13">
        <v>406</v>
      </c>
      <c r="B2169" s="22" t="s">
        <v>3201</v>
      </c>
      <c r="C2169" s="17">
        <v>6</v>
      </c>
      <c r="D2169" s="1" t="s">
        <v>784</v>
      </c>
      <c r="E2169" s="1" t="s">
        <v>2248</v>
      </c>
      <c r="F2169" s="1" t="s">
        <v>5493</v>
      </c>
      <c r="G2169" s="1" t="s">
        <v>1746</v>
      </c>
      <c r="H2169" s="21">
        <v>1.4349999999976717</v>
      </c>
      <c r="I2169" s="21">
        <v>0</v>
      </c>
      <c r="J2169" s="1" t="s">
        <v>258</v>
      </c>
      <c r="K2169" s="1" t="s">
        <v>259</v>
      </c>
      <c r="L2169" s="1">
        <v>2</v>
      </c>
      <c r="M2169" s="1">
        <v>1</v>
      </c>
      <c r="N2169" s="1">
        <v>4</v>
      </c>
      <c r="O2169" s="1">
        <v>4</v>
      </c>
      <c r="P2169" s="1">
        <v>23</v>
      </c>
      <c r="Q2169" s="16">
        <v>203.96756904069767</v>
      </c>
      <c r="R2169" s="21">
        <v>3.8820968990288316</v>
      </c>
      <c r="S2169" s="21">
        <v>6.7020504017319968</v>
      </c>
      <c r="T2169" s="21">
        <v>2.8199535027031652</v>
      </c>
      <c r="U2169" s="21">
        <v>0.270939974100249</v>
      </c>
      <c r="V2169" s="21">
        <v>1.7282148394907042</v>
      </c>
      <c r="W2169" s="21">
        <v>1.4572748653904553</v>
      </c>
      <c r="X2169" s="13" t="s">
        <v>22</v>
      </c>
      <c r="Y21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69" s="1">
        <v>39.825367999999997</v>
      </c>
      <c r="AA2169" s="1">
        <v>-83.032572999999999</v>
      </c>
      <c r="AB2169" s="1">
        <v>0</v>
      </c>
      <c r="AC2169" s="1">
        <v>0</v>
      </c>
    </row>
    <row r="2170" spans="1:29" x14ac:dyDescent="0.25">
      <c r="A2170" s="13">
        <v>407</v>
      </c>
      <c r="B2170" s="22" t="s">
        <v>3201</v>
      </c>
      <c r="C2170" s="17">
        <v>8</v>
      </c>
      <c r="D2170" s="1" t="s">
        <v>787</v>
      </c>
      <c r="E2170" s="1" t="s">
        <v>2249</v>
      </c>
      <c r="F2170" s="1" t="s">
        <v>5494</v>
      </c>
      <c r="G2170" s="1" t="s">
        <v>1747</v>
      </c>
      <c r="H2170" s="21">
        <v>3.036999999996624</v>
      </c>
      <c r="I2170" s="21">
        <v>0</v>
      </c>
      <c r="J2170" s="1" t="s">
        <v>258</v>
      </c>
      <c r="K2170" s="1" t="s">
        <v>259</v>
      </c>
      <c r="L2170" s="1">
        <v>0</v>
      </c>
      <c r="M2170" s="1">
        <v>0</v>
      </c>
      <c r="N2170" s="1">
        <v>8</v>
      </c>
      <c r="O2170" s="1">
        <v>2</v>
      </c>
      <c r="P2170" s="1">
        <v>17</v>
      </c>
      <c r="Q2170" s="16">
        <v>78.25</v>
      </c>
      <c r="R2170" s="21">
        <v>5.4250019739856068</v>
      </c>
      <c r="S2170" s="21">
        <v>5.474689135677079</v>
      </c>
      <c r="T2170" s="21">
        <v>4.9687161691472248E-2</v>
      </c>
      <c r="U2170" s="21">
        <v>0.3786226703133469</v>
      </c>
      <c r="V2170" s="21">
        <v>1.7249133083773549</v>
      </c>
      <c r="W2170" s="21">
        <v>1.3462906380640081</v>
      </c>
      <c r="X2170" s="13" t="s">
        <v>22</v>
      </c>
      <c r="Y21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0" s="1">
        <v>39.120052000000001</v>
      </c>
      <c r="AA2170" s="1">
        <v>-84.634849000000003</v>
      </c>
      <c r="AB2170" s="1">
        <v>0</v>
      </c>
      <c r="AC2170" s="1">
        <v>0</v>
      </c>
    </row>
    <row r="2171" spans="1:29" x14ac:dyDescent="0.25">
      <c r="A2171" s="13">
        <v>408</v>
      </c>
      <c r="B2171" s="22" t="s">
        <v>3201</v>
      </c>
      <c r="C2171" s="17">
        <v>8</v>
      </c>
      <c r="D2171" s="1" t="s">
        <v>1329</v>
      </c>
      <c r="E2171" s="1" t="s">
        <v>2250</v>
      </c>
      <c r="F2171" s="1" t="s">
        <v>5495</v>
      </c>
      <c r="G2171" s="1" t="s">
        <v>1748</v>
      </c>
      <c r="H2171" s="21">
        <v>1.2805016726949217</v>
      </c>
      <c r="I2171" s="21">
        <v>0</v>
      </c>
      <c r="J2171" s="1" t="s">
        <v>258</v>
      </c>
      <c r="K2171" s="1" t="s">
        <v>262</v>
      </c>
      <c r="L2171" s="1">
        <v>0</v>
      </c>
      <c r="M2171" s="1">
        <v>1</v>
      </c>
      <c r="N2171" s="1">
        <v>6</v>
      </c>
      <c r="O2171" s="1">
        <v>3</v>
      </c>
      <c r="P2171" s="1">
        <v>20</v>
      </c>
      <c r="Q2171" s="16">
        <v>118.27043968023256</v>
      </c>
      <c r="R2171" s="21">
        <v>7.1339042071609926</v>
      </c>
      <c r="S2171" s="21">
        <v>6.0322768308672323</v>
      </c>
      <c r="T2171" s="21">
        <v>-1.1016273762937603</v>
      </c>
      <c r="U2171" s="21">
        <v>0.4978906687273551</v>
      </c>
      <c r="V2171" s="21">
        <v>1.7245555817580882</v>
      </c>
      <c r="W2171" s="21">
        <v>1.2266649130307332</v>
      </c>
      <c r="X2171" s="13" t="s">
        <v>22</v>
      </c>
      <c r="Y21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1" s="1">
        <v>39.064813999999998</v>
      </c>
      <c r="AA2171" s="1">
        <v>-84.282556</v>
      </c>
      <c r="AB2171" s="1">
        <v>0</v>
      </c>
      <c r="AC2171" s="1">
        <v>0</v>
      </c>
    </row>
    <row r="2172" spans="1:29" x14ac:dyDescent="0.25">
      <c r="A2172" s="13">
        <v>409</v>
      </c>
      <c r="B2172" s="22" t="s">
        <v>3201</v>
      </c>
      <c r="C2172" s="17">
        <v>1</v>
      </c>
      <c r="D2172" s="1" t="s">
        <v>803</v>
      </c>
      <c r="E2172" s="1" t="s">
        <v>2251</v>
      </c>
      <c r="F2172" s="1" t="s">
        <v>5251</v>
      </c>
      <c r="G2172" s="1" t="s">
        <v>1749</v>
      </c>
      <c r="H2172" s="21">
        <v>22.237999999997555</v>
      </c>
      <c r="I2172" s="21">
        <v>0</v>
      </c>
      <c r="J2172" s="1" t="s">
        <v>258</v>
      </c>
      <c r="K2172" s="1" t="s">
        <v>1326</v>
      </c>
      <c r="L2172" s="1">
        <v>0</v>
      </c>
      <c r="M2172" s="1">
        <v>1</v>
      </c>
      <c r="N2172" s="1">
        <v>10</v>
      </c>
      <c r="O2172" s="1">
        <v>7</v>
      </c>
      <c r="P2172" s="1">
        <v>19</v>
      </c>
      <c r="Q2172" s="16">
        <v>161.20793968023256</v>
      </c>
      <c r="R2172" s="21">
        <v>0.93082402333813408</v>
      </c>
      <c r="S2172" s="21">
        <v>6.8297749361401081</v>
      </c>
      <c r="T2172" s="21">
        <v>5.8989509128019737</v>
      </c>
      <c r="U2172" s="21">
        <v>9.9946507059274201E-2</v>
      </c>
      <c r="V2172" s="21">
        <v>1.7241844722999264</v>
      </c>
      <c r="W2172" s="21">
        <v>1.6242379652406522</v>
      </c>
      <c r="X2172" s="13" t="s">
        <v>22</v>
      </c>
      <c r="Y21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2" s="1">
        <v>40.763801000000001</v>
      </c>
      <c r="AA2172" s="1">
        <v>-84.013105999999993</v>
      </c>
      <c r="AB2172" s="1">
        <v>0</v>
      </c>
      <c r="AC2172" s="1">
        <v>0</v>
      </c>
    </row>
    <row r="2173" spans="1:29" x14ac:dyDescent="0.25">
      <c r="A2173" s="13">
        <v>410</v>
      </c>
      <c r="B2173" s="22" t="s">
        <v>3201</v>
      </c>
      <c r="C2173" s="17">
        <v>4</v>
      </c>
      <c r="D2173" s="1" t="s">
        <v>790</v>
      </c>
      <c r="E2173" s="1" t="s">
        <v>2252</v>
      </c>
      <c r="F2173" s="1" t="s">
        <v>5496</v>
      </c>
      <c r="G2173" s="1" t="s">
        <v>1750</v>
      </c>
      <c r="H2173" s="21">
        <v>14.664000000004307</v>
      </c>
      <c r="I2173" s="21">
        <v>0</v>
      </c>
      <c r="J2173" s="1" t="s">
        <v>258</v>
      </c>
      <c r="K2173" s="1" t="s">
        <v>262</v>
      </c>
      <c r="L2173" s="1">
        <v>0</v>
      </c>
      <c r="M2173" s="1">
        <v>0</v>
      </c>
      <c r="N2173" s="1">
        <v>6</v>
      </c>
      <c r="O2173" s="1">
        <v>5</v>
      </c>
      <c r="P2173" s="1">
        <v>55</v>
      </c>
      <c r="Q2173" s="16">
        <v>116.46875</v>
      </c>
      <c r="R2173" s="21">
        <v>4.6945378577655221</v>
      </c>
      <c r="S2173" s="21">
        <v>13.18305573232356</v>
      </c>
      <c r="T2173" s="21">
        <v>8.4885178745580383</v>
      </c>
      <c r="U2173" s="21">
        <v>0.32764199314906967</v>
      </c>
      <c r="V2173" s="21">
        <v>1.7217709996715425</v>
      </c>
      <c r="W2173" s="21">
        <v>1.3941290065224727</v>
      </c>
      <c r="X2173" s="13" t="s">
        <v>22</v>
      </c>
      <c r="Y21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3" s="1">
        <v>41.277399000000003</v>
      </c>
      <c r="AA2173" s="1">
        <v>-80.774872000000002</v>
      </c>
      <c r="AB2173" s="1">
        <v>0</v>
      </c>
      <c r="AC2173" s="1">
        <v>0</v>
      </c>
    </row>
    <row r="2174" spans="1:29" x14ac:dyDescent="0.25">
      <c r="A2174" s="13">
        <v>411</v>
      </c>
      <c r="B2174" s="22" t="s">
        <v>3201</v>
      </c>
      <c r="C2174" s="17">
        <v>8</v>
      </c>
      <c r="D2174" s="1" t="s">
        <v>788</v>
      </c>
      <c r="E2174" s="1" t="s">
        <v>2253</v>
      </c>
      <c r="F2174" s="1" t="s">
        <v>5248</v>
      </c>
      <c r="G2174" s="1" t="s">
        <v>1751</v>
      </c>
      <c r="H2174" s="21">
        <v>9.9860000000044238</v>
      </c>
      <c r="I2174" s="21">
        <v>0</v>
      </c>
      <c r="J2174" s="1" t="s">
        <v>258</v>
      </c>
      <c r="K2174" s="1" t="s">
        <v>259</v>
      </c>
      <c r="L2174" s="1">
        <v>0</v>
      </c>
      <c r="M2174" s="1">
        <v>1</v>
      </c>
      <c r="N2174" s="1">
        <v>4</v>
      </c>
      <c r="O2174" s="1">
        <v>5</v>
      </c>
      <c r="P2174" s="1">
        <v>13</v>
      </c>
      <c r="Q2174" s="16">
        <v>107.05168968023256</v>
      </c>
      <c r="R2174" s="21">
        <v>5.6296365505440908</v>
      </c>
      <c r="S2174" s="21">
        <v>4.6174041134941355</v>
      </c>
      <c r="T2174" s="21">
        <v>-1.0122324370499554</v>
      </c>
      <c r="U2174" s="21">
        <v>0.39290456185671391</v>
      </c>
      <c r="V2174" s="21">
        <v>1.7207010169502881</v>
      </c>
      <c r="W2174" s="21">
        <v>1.3277964550935741</v>
      </c>
      <c r="X2174" s="13" t="s">
        <v>22</v>
      </c>
      <c r="Y21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4" s="1">
        <v>39.355845000000002</v>
      </c>
      <c r="AA2174" s="1">
        <v>-84.380236999999994</v>
      </c>
      <c r="AB2174" s="1">
        <v>0</v>
      </c>
      <c r="AC2174" s="1">
        <v>0</v>
      </c>
    </row>
    <row r="2175" spans="1:29" x14ac:dyDescent="0.25">
      <c r="A2175" s="13">
        <v>226</v>
      </c>
      <c r="B2175" s="22" t="s">
        <v>4967</v>
      </c>
      <c r="C2175" s="17">
        <v>8</v>
      </c>
      <c r="D2175" s="1" t="s">
        <v>787</v>
      </c>
      <c r="E2175" s="1" t="s">
        <v>3970</v>
      </c>
      <c r="F2175" s="1" t="s">
        <v>3971</v>
      </c>
      <c r="G2175" s="1" t="s">
        <v>3716</v>
      </c>
      <c r="H2175" s="1">
        <v>9.5</v>
      </c>
      <c r="I2175" s="1">
        <v>10</v>
      </c>
      <c r="J2175" s="1" t="s">
        <v>3190</v>
      </c>
      <c r="K2175" s="1" t="s">
        <v>4975</v>
      </c>
      <c r="L2175" s="1">
        <v>0</v>
      </c>
      <c r="M2175" s="1">
        <v>1</v>
      </c>
      <c r="N2175" s="1">
        <v>9</v>
      </c>
      <c r="O2175" s="1">
        <v>5</v>
      </c>
      <c r="P2175" s="1">
        <v>27</v>
      </c>
      <c r="Q2175" s="16">
        <v>153.78606468023256</v>
      </c>
      <c r="R2175" s="21">
        <v>0.26832573685769545</v>
      </c>
      <c r="S2175" s="21">
        <v>15.481876186987158</v>
      </c>
      <c r="T2175" s="21">
        <v>15.213550450129462</v>
      </c>
      <c r="U2175" s="21">
        <v>2.073269599177998E-2</v>
      </c>
      <c r="V2175" s="21">
        <v>1.7193447396035675</v>
      </c>
      <c r="W2175" s="21">
        <v>1.6986120436117875</v>
      </c>
      <c r="X2175" s="13" t="s">
        <v>22</v>
      </c>
      <c r="Y21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5" s="1">
        <v>39.204654638000001</v>
      </c>
      <c r="AA2175" s="1">
        <v>-84.453632348699998</v>
      </c>
      <c r="AB2175" s="1">
        <v>39.210502857599998</v>
      </c>
      <c r="AC2175" s="1">
        <v>-84.448248283500007</v>
      </c>
    </row>
    <row r="2176" spans="1:29" x14ac:dyDescent="0.25">
      <c r="A2176" s="13">
        <v>412</v>
      </c>
      <c r="B2176" s="22" t="s">
        <v>3201</v>
      </c>
      <c r="C2176" s="17">
        <v>6</v>
      </c>
      <c r="D2176" s="1" t="s">
        <v>799</v>
      </c>
      <c r="E2176" s="1" t="s">
        <v>2254</v>
      </c>
      <c r="F2176" s="1" t="s">
        <v>5392</v>
      </c>
      <c r="G2176" s="1" t="s">
        <v>1752</v>
      </c>
      <c r="H2176" s="21">
        <v>7.5950000000011642</v>
      </c>
      <c r="I2176" s="21">
        <v>0</v>
      </c>
      <c r="J2176" s="1" t="s">
        <v>258</v>
      </c>
      <c r="K2176" s="1" t="s">
        <v>1326</v>
      </c>
      <c r="L2176" s="1">
        <v>0</v>
      </c>
      <c r="M2176" s="1">
        <v>4</v>
      </c>
      <c r="N2176" s="1">
        <v>7</v>
      </c>
      <c r="O2176" s="1">
        <v>4</v>
      </c>
      <c r="P2176" s="1">
        <v>25</v>
      </c>
      <c r="Q2176" s="16">
        <v>271.28488372093022</v>
      </c>
      <c r="R2176" s="21">
        <v>1.6400544352856283</v>
      </c>
      <c r="S2176" s="21">
        <v>7.6639301271472871</v>
      </c>
      <c r="T2176" s="21">
        <v>6.0238756918616589</v>
      </c>
      <c r="U2176" s="21">
        <v>0.14178450428886971</v>
      </c>
      <c r="V2176" s="21">
        <v>1.715673904713509</v>
      </c>
      <c r="W2176" s="21">
        <v>1.5738894004246393</v>
      </c>
      <c r="X2176" s="13" t="s">
        <v>22</v>
      </c>
      <c r="Y21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6" s="1">
        <v>40.19782</v>
      </c>
      <c r="AA2176" s="1">
        <v>-82.913207999999997</v>
      </c>
      <c r="AB2176" s="1">
        <v>0</v>
      </c>
      <c r="AC2176" s="1">
        <v>0</v>
      </c>
    </row>
    <row r="2177" spans="1:29" x14ac:dyDescent="0.25">
      <c r="A2177" s="13">
        <v>413</v>
      </c>
      <c r="B2177" s="22" t="s">
        <v>3201</v>
      </c>
      <c r="C2177" s="17">
        <v>8</v>
      </c>
      <c r="D2177" s="1" t="s">
        <v>787</v>
      </c>
      <c r="E2177" s="1" t="s">
        <v>2255</v>
      </c>
      <c r="F2177" s="1" t="s">
        <v>5415</v>
      </c>
      <c r="G2177" s="1" t="s">
        <v>1753</v>
      </c>
      <c r="H2177" s="21">
        <v>8.6000000000058208</v>
      </c>
      <c r="I2177" s="21">
        <v>0</v>
      </c>
      <c r="J2177" s="1" t="s">
        <v>258</v>
      </c>
      <c r="K2177" s="1" t="s">
        <v>262</v>
      </c>
      <c r="L2177" s="1">
        <v>0</v>
      </c>
      <c r="M2177" s="1">
        <v>0</v>
      </c>
      <c r="N2177" s="1">
        <v>7</v>
      </c>
      <c r="O2177" s="1">
        <v>3</v>
      </c>
      <c r="P2177" s="1">
        <v>30</v>
      </c>
      <c r="Q2177" s="16">
        <v>89.140625</v>
      </c>
      <c r="R2177" s="21">
        <v>6.4594639744410163</v>
      </c>
      <c r="S2177" s="21">
        <v>8.1629567011062942</v>
      </c>
      <c r="T2177" s="21">
        <v>1.703492726665278</v>
      </c>
      <c r="U2177" s="21">
        <v>0.45082002007068978</v>
      </c>
      <c r="V2177" s="21">
        <v>1.7154168705029158</v>
      </c>
      <c r="W2177" s="21">
        <v>1.264596850432226</v>
      </c>
      <c r="X2177" s="13" t="s">
        <v>22</v>
      </c>
      <c r="Y21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7" s="1">
        <v>39.149231</v>
      </c>
      <c r="AA2177" s="1">
        <v>-84.627758999999998</v>
      </c>
      <c r="AB2177" s="1">
        <v>0</v>
      </c>
      <c r="AC2177" s="1">
        <v>0</v>
      </c>
    </row>
    <row r="2178" spans="1:29" x14ac:dyDescent="0.25">
      <c r="A2178" s="13">
        <v>414</v>
      </c>
      <c r="B2178" s="22" t="s">
        <v>3201</v>
      </c>
      <c r="C2178" s="17">
        <v>4</v>
      </c>
      <c r="D2178" s="1" t="s">
        <v>800</v>
      </c>
      <c r="E2178" s="1" t="s">
        <v>2256</v>
      </c>
      <c r="F2178" s="1" t="s">
        <v>5497</v>
      </c>
      <c r="G2178" s="1" t="s">
        <v>1754</v>
      </c>
      <c r="H2178" s="21">
        <v>2.5899999999965075</v>
      </c>
      <c r="I2178" s="21">
        <v>0</v>
      </c>
      <c r="J2178" s="1" t="s">
        <v>258</v>
      </c>
      <c r="K2178" s="1" t="s">
        <v>259</v>
      </c>
      <c r="L2178" s="1">
        <v>0</v>
      </c>
      <c r="M2178" s="1">
        <v>0</v>
      </c>
      <c r="N2178" s="1">
        <v>4</v>
      </c>
      <c r="O2178" s="1">
        <v>5</v>
      </c>
      <c r="P2178" s="1">
        <v>31</v>
      </c>
      <c r="Q2178" s="16">
        <v>79.375</v>
      </c>
      <c r="R2178" s="21">
        <v>11.880353190926753</v>
      </c>
      <c r="S2178" s="21">
        <v>8.0044157281798345</v>
      </c>
      <c r="T2178" s="21">
        <v>-3.8759374627469185</v>
      </c>
      <c r="U2178" s="21">
        <v>0.82915565210563247</v>
      </c>
      <c r="V2178" s="21">
        <v>1.7097548109252187</v>
      </c>
      <c r="W2178" s="21">
        <v>0.88059915881958628</v>
      </c>
      <c r="X2178" s="13" t="s">
        <v>22</v>
      </c>
      <c r="Y21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8" s="1">
        <v>40.794555000000003</v>
      </c>
      <c r="AA2178" s="1">
        <v>-81.465159</v>
      </c>
      <c r="AB2178" s="1">
        <v>0</v>
      </c>
      <c r="AC2178" s="1">
        <v>0</v>
      </c>
    </row>
    <row r="2179" spans="1:29" x14ac:dyDescent="0.25">
      <c r="A2179" s="13">
        <v>415</v>
      </c>
      <c r="B2179" s="22" t="s">
        <v>3201</v>
      </c>
      <c r="C2179" s="17">
        <v>4</v>
      </c>
      <c r="D2179" s="1" t="s">
        <v>798</v>
      </c>
      <c r="E2179" s="1" t="s">
        <v>1755</v>
      </c>
      <c r="F2179" s="1" t="s">
        <v>5057</v>
      </c>
      <c r="G2179" s="1" t="s">
        <v>1755</v>
      </c>
      <c r="H2179" s="21">
        <v>2.7339999999967404</v>
      </c>
      <c r="I2179" s="21">
        <v>0</v>
      </c>
      <c r="J2179" s="1" t="s">
        <v>258</v>
      </c>
      <c r="K2179" s="1" t="s">
        <v>261</v>
      </c>
      <c r="L2179" s="1">
        <v>0</v>
      </c>
      <c r="M2179" s="1">
        <v>1</v>
      </c>
      <c r="N2179" s="1">
        <v>6</v>
      </c>
      <c r="O2179" s="1">
        <v>3</v>
      </c>
      <c r="P2179" s="1">
        <v>16</v>
      </c>
      <c r="Q2179" s="16">
        <v>114.27043968023256</v>
      </c>
      <c r="R2179" s="21">
        <v>4.2814448495070261</v>
      </c>
      <c r="S2179" s="21">
        <v>5.4153651718477898</v>
      </c>
      <c r="T2179" s="21">
        <v>1.1339203223407637</v>
      </c>
      <c r="U2179" s="21">
        <v>0.30516009129536459</v>
      </c>
      <c r="V2179" s="21">
        <v>1.7069445061461586</v>
      </c>
      <c r="W2179" s="21">
        <v>1.4017844148507939</v>
      </c>
      <c r="X2179" s="13" t="s">
        <v>22</v>
      </c>
      <c r="Y21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79" s="1">
        <v>41.027189999999997</v>
      </c>
      <c r="AA2179" s="1">
        <v>-81.347362000000004</v>
      </c>
      <c r="AB2179" s="1">
        <v>0</v>
      </c>
      <c r="AC2179" s="1">
        <v>0</v>
      </c>
    </row>
    <row r="2180" spans="1:29" x14ac:dyDescent="0.25">
      <c r="A2180" s="13">
        <v>19</v>
      </c>
      <c r="B2180" s="22" t="s">
        <v>3200</v>
      </c>
      <c r="C2180" s="17">
        <v>3</v>
      </c>
      <c r="D2180" s="1" t="s">
        <v>2361</v>
      </c>
      <c r="E2180" s="1" t="s">
        <v>2408</v>
      </c>
      <c r="F2180" s="1" t="s">
        <v>5001</v>
      </c>
      <c r="G2180" s="1" t="s">
        <v>2408</v>
      </c>
      <c r="H2180" s="21">
        <v>8.9089999999996508</v>
      </c>
      <c r="I2180" s="21">
        <v>0</v>
      </c>
      <c r="J2180" s="1" t="s">
        <v>258</v>
      </c>
      <c r="K2180" s="1" t="s">
        <v>2804</v>
      </c>
      <c r="L2180" s="1">
        <v>0</v>
      </c>
      <c r="M2180" s="1">
        <v>1</v>
      </c>
      <c r="N2180" s="1">
        <v>9</v>
      </c>
      <c r="O2180" s="1">
        <v>3</v>
      </c>
      <c r="P2180" s="1">
        <v>9</v>
      </c>
      <c r="Q2180" s="16">
        <v>126.91106468023256</v>
      </c>
      <c r="R2180" s="21">
        <v>3.1122190642779231</v>
      </c>
      <c r="S2180" s="21">
        <v>4.3051396182805997</v>
      </c>
      <c r="T2180" s="21">
        <v>1.1929205540026766</v>
      </c>
      <c r="U2180" s="21">
        <v>0.21689085548143322</v>
      </c>
      <c r="V2180" s="21">
        <v>1.7067688450719918</v>
      </c>
      <c r="W2180" s="21">
        <v>1.4898779895905585</v>
      </c>
      <c r="X2180" s="13" t="s">
        <v>22</v>
      </c>
      <c r="Y21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0" s="1">
        <v>40.925604</v>
      </c>
      <c r="AA2180" s="1">
        <v>-81.763323999999997</v>
      </c>
      <c r="AB2180" s="1">
        <v>0</v>
      </c>
      <c r="AC2180" s="1">
        <v>0</v>
      </c>
    </row>
    <row r="2181" spans="1:29" x14ac:dyDescent="0.25">
      <c r="A2181" s="13">
        <v>416</v>
      </c>
      <c r="B2181" s="22" t="s">
        <v>3201</v>
      </c>
      <c r="C2181" s="17">
        <v>8</v>
      </c>
      <c r="D2181" s="1" t="s">
        <v>787</v>
      </c>
      <c r="E2181" s="1" t="s">
        <v>2257</v>
      </c>
      <c r="F2181" s="1" t="s">
        <v>5252</v>
      </c>
      <c r="G2181" s="1" t="s">
        <v>1756</v>
      </c>
      <c r="H2181" s="21">
        <v>13.304000000003725</v>
      </c>
      <c r="I2181" s="21">
        <v>0</v>
      </c>
      <c r="J2181" s="1" t="s">
        <v>258</v>
      </c>
      <c r="K2181" s="1" t="s">
        <v>259</v>
      </c>
      <c r="L2181" s="1">
        <v>0</v>
      </c>
      <c r="M2181" s="1">
        <v>0</v>
      </c>
      <c r="N2181" s="1">
        <v>5</v>
      </c>
      <c r="O2181" s="1">
        <v>5</v>
      </c>
      <c r="P2181" s="1">
        <v>43</v>
      </c>
      <c r="Q2181" s="16">
        <v>97.921875</v>
      </c>
      <c r="R2181" s="21">
        <v>6.2948159885219548</v>
      </c>
      <c r="S2181" s="21">
        <v>10.262673851689989</v>
      </c>
      <c r="T2181" s="21">
        <v>3.9678578631680343</v>
      </c>
      <c r="U2181" s="21">
        <v>0.43932887953482924</v>
      </c>
      <c r="V2181" s="21">
        <v>1.7049262871890842</v>
      </c>
      <c r="W2181" s="21">
        <v>1.2655974076542549</v>
      </c>
      <c r="X2181" s="13" t="s">
        <v>22</v>
      </c>
      <c r="Y21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1" s="1">
        <v>39.205232000000002</v>
      </c>
      <c r="AA2181" s="1">
        <v>-84.367574000000005</v>
      </c>
      <c r="AB2181" s="1">
        <v>0</v>
      </c>
      <c r="AC2181" s="1">
        <v>0</v>
      </c>
    </row>
    <row r="2182" spans="1:29" x14ac:dyDescent="0.25">
      <c r="A2182" s="13">
        <v>227</v>
      </c>
      <c r="B2182" s="22" t="s">
        <v>4967</v>
      </c>
      <c r="C2182" s="17">
        <v>4</v>
      </c>
      <c r="D2182" s="1" t="s">
        <v>795</v>
      </c>
      <c r="E2182" s="1" t="s">
        <v>4009</v>
      </c>
      <c r="F2182" s="1" t="s">
        <v>4010</v>
      </c>
      <c r="G2182" s="1" t="s">
        <v>3758</v>
      </c>
      <c r="H2182" s="1">
        <v>5.4</v>
      </c>
      <c r="I2182" s="1">
        <v>5.9</v>
      </c>
      <c r="J2182" s="1" t="s">
        <v>3190</v>
      </c>
      <c r="K2182" s="1" t="s">
        <v>4975</v>
      </c>
      <c r="L2182" s="1">
        <v>0</v>
      </c>
      <c r="M2182" s="1">
        <v>0</v>
      </c>
      <c r="N2182" s="1">
        <v>3</v>
      </c>
      <c r="O2182" s="1">
        <v>4</v>
      </c>
      <c r="P2182" s="1">
        <v>36</v>
      </c>
      <c r="Q2182" s="16">
        <v>73.390625</v>
      </c>
      <c r="R2182" s="21">
        <v>0.45966786682884025</v>
      </c>
      <c r="S2182" s="21">
        <v>16.790210649238258</v>
      </c>
      <c r="T2182" s="21">
        <v>16.330542782409417</v>
      </c>
      <c r="U2182" s="21">
        <v>3.4202972720198427E-2</v>
      </c>
      <c r="V2182" s="21">
        <v>1.7046444444195394</v>
      </c>
      <c r="W2182" s="21">
        <v>1.670441471699341</v>
      </c>
      <c r="X2182" s="13" t="s">
        <v>22</v>
      </c>
      <c r="Y21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2" s="1">
        <v>40.986055703399998</v>
      </c>
      <c r="AA2182" s="1">
        <v>-81.492879818700004</v>
      </c>
      <c r="AB2182" s="1">
        <v>40.994010209800003</v>
      </c>
      <c r="AC2182" s="1">
        <v>-81.492296473500005</v>
      </c>
    </row>
    <row r="2183" spans="1:29" x14ac:dyDescent="0.25">
      <c r="A2183" s="13">
        <v>417</v>
      </c>
      <c r="B2183" s="22" t="s">
        <v>3201</v>
      </c>
      <c r="C2183" s="17">
        <v>4</v>
      </c>
      <c r="D2183" s="1" t="s">
        <v>798</v>
      </c>
      <c r="E2183" s="1" t="s">
        <v>2258</v>
      </c>
      <c r="F2183" s="1" t="s">
        <v>5498</v>
      </c>
      <c r="G2183" s="1" t="s">
        <v>1757</v>
      </c>
      <c r="H2183" s="21">
        <v>0.2480000000068685</v>
      </c>
      <c r="I2183" s="21">
        <v>0</v>
      </c>
      <c r="J2183" s="1" t="s">
        <v>258</v>
      </c>
      <c r="K2183" s="1" t="s">
        <v>259</v>
      </c>
      <c r="L2183" s="1">
        <v>0</v>
      </c>
      <c r="M2183" s="1">
        <v>1</v>
      </c>
      <c r="N2183" s="1">
        <v>6</v>
      </c>
      <c r="O2183" s="1">
        <v>3</v>
      </c>
      <c r="P2183" s="1">
        <v>9</v>
      </c>
      <c r="Q2183" s="16">
        <v>107.27043968023256</v>
      </c>
      <c r="R2183" s="21">
        <v>5.7159410240647794</v>
      </c>
      <c r="S2183" s="21">
        <v>3.7622957895293907</v>
      </c>
      <c r="T2183" s="21">
        <v>-1.9536452345353887</v>
      </c>
      <c r="U2183" s="21">
        <v>0.39892793850820368</v>
      </c>
      <c r="V2183" s="21">
        <v>1.7037760338568193</v>
      </c>
      <c r="W2183" s="21">
        <v>1.3048480953486157</v>
      </c>
      <c r="X2183" s="13" t="s">
        <v>22</v>
      </c>
      <c r="Y21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3" s="1">
        <v>41.123157999999997</v>
      </c>
      <c r="AA2183" s="1">
        <v>-81.242093999999994</v>
      </c>
      <c r="AB2183" s="1">
        <v>0</v>
      </c>
      <c r="AC2183" s="1">
        <v>0</v>
      </c>
    </row>
    <row r="2184" spans="1:29" x14ac:dyDescent="0.25">
      <c r="A2184" s="13">
        <v>20</v>
      </c>
      <c r="B2184" s="22" t="s">
        <v>3200</v>
      </c>
      <c r="C2184" s="17">
        <v>5</v>
      </c>
      <c r="D2184" s="1" t="s">
        <v>797</v>
      </c>
      <c r="E2184" s="1" t="s">
        <v>2859</v>
      </c>
      <c r="F2184" s="1" t="s">
        <v>3284</v>
      </c>
      <c r="G2184" s="1" t="s">
        <v>2409</v>
      </c>
      <c r="H2184" s="21">
        <v>6.3200000000069849</v>
      </c>
      <c r="I2184" s="21">
        <v>0</v>
      </c>
      <c r="J2184" s="1" t="s">
        <v>258</v>
      </c>
      <c r="K2184" s="1" t="s">
        <v>2804</v>
      </c>
      <c r="L2184" s="1">
        <v>0</v>
      </c>
      <c r="M2184" s="1">
        <v>2</v>
      </c>
      <c r="N2184" s="1">
        <v>7</v>
      </c>
      <c r="O2184" s="1">
        <v>3</v>
      </c>
      <c r="P2184" s="1">
        <v>15</v>
      </c>
      <c r="Q2184" s="16">
        <v>165.49400436046511</v>
      </c>
      <c r="R2184" s="21">
        <v>3.5712635664682106</v>
      </c>
      <c r="S2184" s="21">
        <v>5.4851796310545033</v>
      </c>
      <c r="T2184" s="21">
        <v>1.9139160645862927</v>
      </c>
      <c r="U2184" s="21">
        <v>0.24888171239985518</v>
      </c>
      <c r="V2184" s="21">
        <v>1.7019700125442987</v>
      </c>
      <c r="W2184" s="21">
        <v>1.4530883001444435</v>
      </c>
      <c r="X2184" s="13" t="s">
        <v>22</v>
      </c>
      <c r="Y21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4" s="1">
        <v>39.840940000000003</v>
      </c>
      <c r="AA2184" s="1">
        <v>-82.568504000000004</v>
      </c>
      <c r="AB2184" s="1">
        <v>0</v>
      </c>
      <c r="AC2184" s="1">
        <v>0</v>
      </c>
    </row>
    <row r="2185" spans="1:29" x14ac:dyDescent="0.25">
      <c r="A2185" s="13">
        <v>228</v>
      </c>
      <c r="B2185" s="22" t="s">
        <v>4967</v>
      </c>
      <c r="C2185" s="17">
        <v>8</v>
      </c>
      <c r="D2185" s="1" t="s">
        <v>787</v>
      </c>
      <c r="E2185" s="1" t="s">
        <v>3984</v>
      </c>
      <c r="F2185" s="1" t="s">
        <v>3985</v>
      </c>
      <c r="G2185" s="1" t="s">
        <v>3722</v>
      </c>
      <c r="H2185" s="1">
        <v>11.5</v>
      </c>
      <c r="I2185" s="1">
        <v>12</v>
      </c>
      <c r="J2185" s="1" t="s">
        <v>3190</v>
      </c>
      <c r="K2185" s="1" t="s">
        <v>4991</v>
      </c>
      <c r="L2185" s="1">
        <v>0</v>
      </c>
      <c r="M2185" s="1">
        <v>0</v>
      </c>
      <c r="N2185" s="1">
        <v>8</v>
      </c>
      <c r="O2185" s="1">
        <v>6</v>
      </c>
      <c r="P2185" s="1">
        <v>30</v>
      </c>
      <c r="Q2185" s="16">
        <v>109</v>
      </c>
      <c r="R2185" s="21">
        <v>0.45743335871989738</v>
      </c>
      <c r="S2185" s="21">
        <v>17.579641467493705</v>
      </c>
      <c r="T2185" s="21">
        <v>17.122208108773808</v>
      </c>
      <c r="U2185" s="21">
        <v>3.6036000804417739E-2</v>
      </c>
      <c r="V2185" s="21">
        <v>1.7019412702371111</v>
      </c>
      <c r="W2185" s="21">
        <v>1.6659052694326932</v>
      </c>
      <c r="X2185" s="13" t="s">
        <v>22</v>
      </c>
      <c r="Y21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5" s="1">
        <v>39.243278641099998</v>
      </c>
      <c r="AA2185" s="1">
        <v>-84.547238569200005</v>
      </c>
      <c r="AB2185" s="1">
        <v>39.2503252749</v>
      </c>
      <c r="AC2185" s="1">
        <v>-84.547833491999995</v>
      </c>
    </row>
    <row r="2186" spans="1:29" x14ac:dyDescent="0.25">
      <c r="A2186" s="13">
        <v>418</v>
      </c>
      <c r="B2186" s="22" t="s">
        <v>3201</v>
      </c>
      <c r="C2186" s="17">
        <v>4</v>
      </c>
      <c r="D2186" s="1" t="s">
        <v>798</v>
      </c>
      <c r="E2186" s="1" t="s">
        <v>2259</v>
      </c>
      <c r="F2186" s="1" t="s">
        <v>5057</v>
      </c>
      <c r="G2186" s="1" t="s">
        <v>1758</v>
      </c>
      <c r="H2186" s="21">
        <v>7.760999999998603</v>
      </c>
      <c r="I2186" s="21">
        <v>0</v>
      </c>
      <c r="J2186" s="1" t="s">
        <v>258</v>
      </c>
      <c r="K2186" s="1" t="s">
        <v>259</v>
      </c>
      <c r="L2186" s="1">
        <v>0</v>
      </c>
      <c r="M2186" s="1">
        <v>0</v>
      </c>
      <c r="N2186" s="1">
        <v>3</v>
      </c>
      <c r="O2186" s="1">
        <v>7</v>
      </c>
      <c r="P2186" s="1">
        <v>25</v>
      </c>
      <c r="Q2186" s="16">
        <v>75.703125</v>
      </c>
      <c r="R2186" s="21">
        <v>4.8902618226745549</v>
      </c>
      <c r="S2186" s="21">
        <v>7.137263204281</v>
      </c>
      <c r="T2186" s="21">
        <v>2.2470013816064451</v>
      </c>
      <c r="U2186" s="21">
        <v>0.34130199375248516</v>
      </c>
      <c r="V2186" s="21">
        <v>1.7011215163568134</v>
      </c>
      <c r="W2186" s="21">
        <v>1.3598195226043281</v>
      </c>
      <c r="X2186" s="13" t="s">
        <v>22</v>
      </c>
      <c r="Y21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6" s="1">
        <v>41.099992</v>
      </c>
      <c r="AA2186" s="1">
        <v>-81.346242000000004</v>
      </c>
      <c r="AB2186" s="1">
        <v>0</v>
      </c>
      <c r="AC2186" s="1">
        <v>0</v>
      </c>
    </row>
    <row r="2187" spans="1:29" x14ac:dyDescent="0.25">
      <c r="A2187" s="13">
        <v>229</v>
      </c>
      <c r="B2187" s="22" t="s">
        <v>4967</v>
      </c>
      <c r="C2187" s="17">
        <v>6</v>
      </c>
      <c r="D2187" s="1" t="s">
        <v>784</v>
      </c>
      <c r="E2187" s="1" t="s">
        <v>4660</v>
      </c>
      <c r="F2187" s="1" t="s">
        <v>4184</v>
      </c>
      <c r="G2187" s="1" t="s">
        <v>3743</v>
      </c>
      <c r="H2187" s="1">
        <v>20.399999999999999</v>
      </c>
      <c r="I2187" s="1">
        <v>20.9</v>
      </c>
      <c r="J2187" s="1" t="s">
        <v>3190</v>
      </c>
      <c r="K2187" s="1" t="s">
        <v>4975</v>
      </c>
      <c r="L2187" s="1">
        <v>0</v>
      </c>
      <c r="M2187" s="1">
        <v>3</v>
      </c>
      <c r="N2187" s="1">
        <v>8</v>
      </c>
      <c r="O2187" s="1">
        <v>10</v>
      </c>
      <c r="P2187" s="1">
        <v>48</v>
      </c>
      <c r="Q2187" s="16">
        <v>281.78006904069764</v>
      </c>
      <c r="R2187" s="21">
        <v>0.20766074522414146</v>
      </c>
      <c r="S2187" s="21">
        <v>21.554026527195465</v>
      </c>
      <c r="T2187" s="21">
        <v>21.346365781971322</v>
      </c>
      <c r="U2187" s="21">
        <v>1.659062681305408E-2</v>
      </c>
      <c r="V2187" s="21">
        <v>1.7007973588793837</v>
      </c>
      <c r="W2187" s="21">
        <v>1.6842067320663296</v>
      </c>
      <c r="X2187" s="13" t="s">
        <v>22</v>
      </c>
      <c r="Y21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7" s="1">
        <v>40.027515378399997</v>
      </c>
      <c r="AA2187" s="1">
        <v>-82.959816613300006</v>
      </c>
      <c r="AB2187" s="1">
        <v>40.033843407399999</v>
      </c>
      <c r="AC2187" s="1">
        <v>-82.955271641099998</v>
      </c>
    </row>
    <row r="2188" spans="1:29" x14ac:dyDescent="0.25">
      <c r="A2188" s="13">
        <v>230</v>
      </c>
      <c r="B2188" s="22" t="s">
        <v>4967</v>
      </c>
      <c r="C2188" s="17">
        <v>8</v>
      </c>
      <c r="D2188" s="1" t="s">
        <v>788</v>
      </c>
      <c r="E2188" s="1" t="s">
        <v>4696</v>
      </c>
      <c r="F2188" s="1" t="s">
        <v>4697</v>
      </c>
      <c r="G2188" s="1" t="s">
        <v>3729</v>
      </c>
      <c r="H2188" s="1">
        <v>18.2</v>
      </c>
      <c r="I2188" s="1">
        <v>18.7</v>
      </c>
      <c r="J2188" s="1" t="s">
        <v>3190</v>
      </c>
      <c r="K2188" s="1" t="s">
        <v>4984</v>
      </c>
      <c r="L2188" s="1">
        <v>0</v>
      </c>
      <c r="M2188" s="1">
        <v>1</v>
      </c>
      <c r="N2188" s="1">
        <v>3</v>
      </c>
      <c r="O2188" s="1">
        <v>4</v>
      </c>
      <c r="P2188" s="1">
        <v>1</v>
      </c>
      <c r="Q2188" s="16">
        <v>84.067314680232556</v>
      </c>
      <c r="R2188" s="21">
        <v>0.20928035491108296</v>
      </c>
      <c r="S2188" s="21">
        <v>3.3820175676452413</v>
      </c>
      <c r="T2188" s="21">
        <v>3.1727372127341584</v>
      </c>
      <c r="U2188" s="21">
        <v>1.6084182705584118E-2</v>
      </c>
      <c r="V2188" s="21">
        <v>1.6965989482772865</v>
      </c>
      <c r="W2188" s="21">
        <v>1.6805147655717023</v>
      </c>
      <c r="X2188" s="13" t="s">
        <v>22</v>
      </c>
      <c r="Y21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8" s="1">
        <v>39.479972009999997</v>
      </c>
      <c r="AA2188" s="1">
        <v>-84.416061934300004</v>
      </c>
      <c r="AB2188" s="1">
        <v>39.486812453699997</v>
      </c>
      <c r="AC2188" s="1">
        <v>-84.413528011500006</v>
      </c>
    </row>
    <row r="2189" spans="1:29" x14ac:dyDescent="0.25">
      <c r="A2189" s="13">
        <v>231</v>
      </c>
      <c r="B2189" s="22" t="s">
        <v>4967</v>
      </c>
      <c r="C2189" s="17">
        <v>3</v>
      </c>
      <c r="D2189" s="1" t="s">
        <v>1330</v>
      </c>
      <c r="E2189" s="1" t="s">
        <v>4585</v>
      </c>
      <c r="F2189" s="1" t="s">
        <v>4586</v>
      </c>
      <c r="G2189" s="1" t="s">
        <v>4403</v>
      </c>
      <c r="H2189" s="1">
        <v>1.4</v>
      </c>
      <c r="I2189" s="1">
        <v>1.9</v>
      </c>
      <c r="J2189" s="1" t="s">
        <v>3190</v>
      </c>
      <c r="K2189" s="1" t="s">
        <v>4975</v>
      </c>
      <c r="L2189" s="1">
        <v>0</v>
      </c>
      <c r="M2189" s="1">
        <v>0</v>
      </c>
      <c r="N2189" s="1">
        <v>3</v>
      </c>
      <c r="O2189" s="1">
        <v>5</v>
      </c>
      <c r="P2189" s="1">
        <v>29</v>
      </c>
      <c r="Q2189" s="16">
        <v>70.828125</v>
      </c>
      <c r="R2189" s="21">
        <v>0.76667874100045508</v>
      </c>
      <c r="S2189" s="21">
        <v>13.989113102427917</v>
      </c>
      <c r="T2189" s="21">
        <v>13.222434361427462</v>
      </c>
      <c r="U2189" s="21">
        <v>5.869038835149671E-2</v>
      </c>
      <c r="V2189" s="21">
        <v>1.6944640079881286</v>
      </c>
      <c r="W2189" s="21">
        <v>1.6357736196366319</v>
      </c>
      <c r="X2189" s="13" t="s">
        <v>22</v>
      </c>
      <c r="Y21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89" s="1">
        <v>41.433103938000002</v>
      </c>
      <c r="AA2189" s="1">
        <v>-82.712826443799997</v>
      </c>
      <c r="AB2189" s="1">
        <v>41.432904897</v>
      </c>
      <c r="AC2189" s="1">
        <v>-82.703198683300002</v>
      </c>
    </row>
    <row r="2190" spans="1:29" x14ac:dyDescent="0.25">
      <c r="A2190" s="13">
        <v>21</v>
      </c>
      <c r="B2190" s="22" t="s">
        <v>3200</v>
      </c>
      <c r="C2190" s="17">
        <v>6</v>
      </c>
      <c r="D2190" s="1" t="s">
        <v>799</v>
      </c>
      <c r="E2190" s="1" t="s">
        <v>2973</v>
      </c>
      <c r="F2190" s="1" t="s">
        <v>3208</v>
      </c>
      <c r="G2190" s="1" t="s">
        <v>2410</v>
      </c>
      <c r="H2190" s="21">
        <v>17.061000000001513</v>
      </c>
      <c r="I2190" s="21">
        <v>0</v>
      </c>
      <c r="J2190" s="1" t="s">
        <v>258</v>
      </c>
      <c r="K2190" s="1" t="s">
        <v>2807</v>
      </c>
      <c r="L2190" s="1">
        <v>1</v>
      </c>
      <c r="M2190" s="1">
        <v>1</v>
      </c>
      <c r="N2190" s="1">
        <v>8</v>
      </c>
      <c r="O2190" s="1">
        <v>4</v>
      </c>
      <c r="P2190" s="1">
        <v>12</v>
      </c>
      <c r="Q2190" s="16">
        <v>173.47837936046511</v>
      </c>
      <c r="R2190" s="21">
        <v>1.4060428261357549</v>
      </c>
      <c r="S2190" s="21">
        <v>4.9191676123137515</v>
      </c>
      <c r="T2190" s="21">
        <v>3.5131247861779968</v>
      </c>
      <c r="U2190" s="21">
        <v>0.16863425166373111</v>
      </c>
      <c r="V2190" s="21">
        <v>1.6937746527159685</v>
      </c>
      <c r="W2190" s="21">
        <v>1.5251404010522374</v>
      </c>
      <c r="X2190" s="13" t="s">
        <v>22</v>
      </c>
      <c r="Y21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0" s="1">
        <v>40.267307000000002</v>
      </c>
      <c r="AA2190" s="1">
        <v>-82.944446999999997</v>
      </c>
      <c r="AB2190" s="1">
        <v>0</v>
      </c>
      <c r="AC2190" s="1">
        <v>0</v>
      </c>
    </row>
    <row r="2191" spans="1:29" x14ac:dyDescent="0.25">
      <c r="A2191" s="13">
        <v>419</v>
      </c>
      <c r="B2191" s="22" t="s">
        <v>3201</v>
      </c>
      <c r="C2191" s="17">
        <v>6</v>
      </c>
      <c r="D2191" s="1" t="s">
        <v>784</v>
      </c>
      <c r="E2191" s="1" t="s">
        <v>2260</v>
      </c>
      <c r="F2191" s="1" t="s">
        <v>5319</v>
      </c>
      <c r="G2191" s="1" t="s">
        <v>1759</v>
      </c>
      <c r="H2191" s="21">
        <v>24.354999999995925</v>
      </c>
      <c r="I2191" s="21">
        <v>0</v>
      </c>
      <c r="J2191" s="1" t="s">
        <v>258</v>
      </c>
      <c r="K2191" s="1" t="s">
        <v>262</v>
      </c>
      <c r="L2191" s="1">
        <v>0</v>
      </c>
      <c r="M2191" s="1">
        <v>1</v>
      </c>
      <c r="N2191" s="1">
        <v>5</v>
      </c>
      <c r="O2191" s="1">
        <v>6</v>
      </c>
      <c r="P2191" s="1">
        <v>18</v>
      </c>
      <c r="Q2191" s="16">
        <v>123.03606468023256</v>
      </c>
      <c r="R2191" s="21">
        <v>3.5163480257576665</v>
      </c>
      <c r="S2191" s="21">
        <v>5.8563928623011865</v>
      </c>
      <c r="T2191" s="21">
        <v>2.34004483654352</v>
      </c>
      <c r="U2191" s="21">
        <v>0.24541356586554591</v>
      </c>
      <c r="V2191" s="21">
        <v>1.6922267035643794</v>
      </c>
      <c r="W2191" s="21">
        <v>1.4468131376988336</v>
      </c>
      <c r="X2191" s="13" t="s">
        <v>22</v>
      </c>
      <c r="Y21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1" s="1">
        <v>40.078614000000002</v>
      </c>
      <c r="AA2191" s="1">
        <v>-82.928562999999997</v>
      </c>
      <c r="AB2191" s="1">
        <v>0</v>
      </c>
      <c r="AC2191" s="1">
        <v>0</v>
      </c>
    </row>
    <row r="2192" spans="1:29" x14ac:dyDescent="0.25">
      <c r="A2192" s="13">
        <v>232</v>
      </c>
      <c r="B2192" s="22" t="s">
        <v>4967</v>
      </c>
      <c r="C2192" s="17">
        <v>8</v>
      </c>
      <c r="D2192" s="1" t="s">
        <v>787</v>
      </c>
      <c r="E2192" s="1" t="s">
        <v>4286</v>
      </c>
      <c r="F2192" s="1" t="s">
        <v>4287</v>
      </c>
      <c r="G2192" s="1" t="s">
        <v>4469</v>
      </c>
      <c r="H2192" s="1">
        <v>4</v>
      </c>
      <c r="I2192" s="1">
        <v>4.5</v>
      </c>
      <c r="J2192" s="1" t="s">
        <v>3190</v>
      </c>
      <c r="K2192" s="1" t="s">
        <v>4975</v>
      </c>
      <c r="L2192" s="1">
        <v>0</v>
      </c>
      <c r="M2192" s="1">
        <v>0</v>
      </c>
      <c r="N2192" s="1">
        <v>3</v>
      </c>
      <c r="O2192" s="1">
        <v>8</v>
      </c>
      <c r="P2192" s="1">
        <v>64</v>
      </c>
      <c r="Q2192" s="16">
        <v>119.140625</v>
      </c>
      <c r="R2192" s="21">
        <v>0.41181960504539605</v>
      </c>
      <c r="S2192" s="21">
        <v>28.87432727419473</v>
      </c>
      <c r="T2192" s="21">
        <v>28.462507669149335</v>
      </c>
      <c r="U2192" s="21">
        <v>3.170250262001862E-2</v>
      </c>
      <c r="V2192" s="21">
        <v>1.6918463763355822</v>
      </c>
      <c r="W2192" s="21">
        <v>1.6601438737155636</v>
      </c>
      <c r="X2192" s="13" t="s">
        <v>22</v>
      </c>
      <c r="Y21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2" s="1">
        <v>39.221148165899997</v>
      </c>
      <c r="AA2192" s="1">
        <v>-84.517744111599995</v>
      </c>
      <c r="AB2192" s="1">
        <v>39.227138474500002</v>
      </c>
      <c r="AC2192" s="1">
        <v>-84.513095816000003</v>
      </c>
    </row>
    <row r="2193" spans="1:29" x14ac:dyDescent="0.25">
      <c r="A2193" s="13">
        <v>420</v>
      </c>
      <c r="B2193" s="22" t="s">
        <v>3201</v>
      </c>
      <c r="C2193" s="17">
        <v>4</v>
      </c>
      <c r="D2193" s="1" t="s">
        <v>795</v>
      </c>
      <c r="E2193" s="1" t="s">
        <v>2261</v>
      </c>
      <c r="F2193" s="1" t="s">
        <v>5499</v>
      </c>
      <c r="G2193" s="1" t="s">
        <v>1760</v>
      </c>
      <c r="H2193" s="21">
        <v>0.888551071648505</v>
      </c>
      <c r="I2193" s="21">
        <v>0</v>
      </c>
      <c r="J2193" s="1" t="s">
        <v>258</v>
      </c>
      <c r="K2193" s="1" t="s">
        <v>259</v>
      </c>
      <c r="L2193" s="1">
        <v>1</v>
      </c>
      <c r="M2193" s="1">
        <v>1</v>
      </c>
      <c r="N2193" s="1">
        <v>8</v>
      </c>
      <c r="O2193" s="1">
        <v>0</v>
      </c>
      <c r="P2193" s="1">
        <v>18</v>
      </c>
      <c r="Q2193" s="16">
        <v>161.72837936046511</v>
      </c>
      <c r="R2193" s="21">
        <v>7.1863970689339824</v>
      </c>
      <c r="S2193" s="21">
        <v>5.2631780196708648</v>
      </c>
      <c r="T2193" s="21">
        <v>-1.9232190492631176</v>
      </c>
      <c r="U2193" s="21">
        <v>0.50155425955961375</v>
      </c>
      <c r="V2193" s="21">
        <v>1.6902952837753518</v>
      </c>
      <c r="W2193" s="21">
        <v>1.1887410242157381</v>
      </c>
      <c r="X2193" s="13" t="s">
        <v>22</v>
      </c>
      <c r="Y21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3" s="1">
        <v>41.019756999999998</v>
      </c>
      <c r="AA2193" s="1">
        <v>-81.416048000000004</v>
      </c>
      <c r="AB2193" s="1">
        <v>0</v>
      </c>
      <c r="AC2193" s="1">
        <v>0</v>
      </c>
    </row>
    <row r="2194" spans="1:29" x14ac:dyDescent="0.25">
      <c r="A2194" s="13">
        <v>421</v>
      </c>
      <c r="B2194" s="22" t="s">
        <v>3201</v>
      </c>
      <c r="C2194" s="17">
        <v>6</v>
      </c>
      <c r="D2194" s="1" t="s">
        <v>1331</v>
      </c>
      <c r="E2194" s="1" t="s">
        <v>2262</v>
      </c>
      <c r="F2194" s="1" t="s">
        <v>5374</v>
      </c>
      <c r="G2194" s="1" t="s">
        <v>1761</v>
      </c>
      <c r="H2194" s="21">
        <v>18.205000000001746</v>
      </c>
      <c r="I2194" s="21">
        <v>0</v>
      </c>
      <c r="J2194" s="1" t="s">
        <v>258</v>
      </c>
      <c r="K2194" s="1" t="s">
        <v>262</v>
      </c>
      <c r="L2194" s="1">
        <v>0</v>
      </c>
      <c r="M2194" s="1">
        <v>0</v>
      </c>
      <c r="N2194" s="1">
        <v>10</v>
      </c>
      <c r="O2194" s="1">
        <v>2</v>
      </c>
      <c r="P2194" s="1">
        <v>15</v>
      </c>
      <c r="Q2194" s="16">
        <v>89.34375</v>
      </c>
      <c r="R2194" s="21">
        <v>3.3315300680111641</v>
      </c>
      <c r="S2194" s="21">
        <v>5.3944993454518242</v>
      </c>
      <c r="T2194" s="21">
        <v>2.0629692774406601</v>
      </c>
      <c r="U2194" s="21">
        <v>0.23251471918873443</v>
      </c>
      <c r="V2194" s="21">
        <v>1.6895473378574291</v>
      </c>
      <c r="W2194" s="21">
        <v>1.4570326186686946</v>
      </c>
      <c r="X2194" s="13" t="s">
        <v>22</v>
      </c>
      <c r="Y21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4" s="1">
        <v>40.581412999999998</v>
      </c>
      <c r="AA2194" s="1">
        <v>-83.073643000000004</v>
      </c>
      <c r="AB2194" s="1">
        <v>0</v>
      </c>
      <c r="AC2194" s="1">
        <v>0</v>
      </c>
    </row>
    <row r="2195" spans="1:29" x14ac:dyDescent="0.25">
      <c r="A2195" s="13">
        <v>422</v>
      </c>
      <c r="B2195" s="22" t="s">
        <v>3201</v>
      </c>
      <c r="C2195" s="17">
        <v>8</v>
      </c>
      <c r="D2195" s="1" t="s">
        <v>787</v>
      </c>
      <c r="E2195" s="1" t="s">
        <v>2263</v>
      </c>
      <c r="F2195" s="1" t="s">
        <v>5415</v>
      </c>
      <c r="G2195" s="1" t="s">
        <v>1762</v>
      </c>
      <c r="H2195" s="21">
        <v>6.8800000000046566</v>
      </c>
      <c r="I2195" s="21">
        <v>0</v>
      </c>
      <c r="J2195" s="1" t="s">
        <v>258</v>
      </c>
      <c r="K2195" s="1" t="s">
        <v>259</v>
      </c>
      <c r="L2195" s="1">
        <v>0</v>
      </c>
      <c r="M2195" s="1">
        <v>0</v>
      </c>
      <c r="N2195" s="1">
        <v>9</v>
      </c>
      <c r="O2195" s="1">
        <v>0</v>
      </c>
      <c r="P2195" s="1">
        <v>58</v>
      </c>
      <c r="Q2195" s="16">
        <v>116.921875</v>
      </c>
      <c r="R2195" s="21">
        <v>9.0221756132260342</v>
      </c>
      <c r="S2195" s="21">
        <v>13.624541887706787</v>
      </c>
      <c r="T2195" s="21">
        <v>4.6023662744807528</v>
      </c>
      <c r="U2195" s="21">
        <v>0.62967723128881259</v>
      </c>
      <c r="V2195" s="21">
        <v>1.6883741454408123</v>
      </c>
      <c r="W2195" s="21">
        <v>1.0586969141519997</v>
      </c>
      <c r="X2195" s="13" t="s">
        <v>22</v>
      </c>
      <c r="Y21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5" s="1">
        <v>39.158051</v>
      </c>
      <c r="AA2195" s="1">
        <v>-84.649545000000003</v>
      </c>
      <c r="AB2195" s="1">
        <v>0</v>
      </c>
      <c r="AC2195" s="1">
        <v>0</v>
      </c>
    </row>
    <row r="2196" spans="1:29" x14ac:dyDescent="0.25">
      <c r="A2196" s="13">
        <v>233</v>
      </c>
      <c r="B2196" s="22" t="s">
        <v>4967</v>
      </c>
      <c r="C2196" s="17">
        <v>8</v>
      </c>
      <c r="D2196" s="1" t="s">
        <v>787</v>
      </c>
      <c r="E2196" s="1" t="s">
        <v>4057</v>
      </c>
      <c r="F2196" s="1" t="s">
        <v>4058</v>
      </c>
      <c r="G2196" s="1" t="s">
        <v>4397</v>
      </c>
      <c r="H2196" s="1">
        <v>6.4</v>
      </c>
      <c r="I2196" s="1">
        <v>6.9</v>
      </c>
      <c r="J2196" s="1" t="s">
        <v>3190</v>
      </c>
      <c r="K2196" s="1" t="s">
        <v>4975</v>
      </c>
      <c r="L2196" s="1">
        <v>0</v>
      </c>
      <c r="M2196" s="1">
        <v>0</v>
      </c>
      <c r="N2196" s="1">
        <v>4</v>
      </c>
      <c r="O2196" s="1">
        <v>4</v>
      </c>
      <c r="P2196" s="1">
        <v>32</v>
      </c>
      <c r="Q2196" s="16">
        <v>75.9375</v>
      </c>
      <c r="R2196" s="21">
        <v>0.68700400679928186</v>
      </c>
      <c r="S2196" s="21">
        <v>16.486269504348829</v>
      </c>
      <c r="T2196" s="21">
        <v>15.799265497549548</v>
      </c>
      <c r="U2196" s="21">
        <v>5.2633636286803391E-2</v>
      </c>
      <c r="V2196" s="21">
        <v>1.6840291682431516</v>
      </c>
      <c r="W2196" s="21">
        <v>1.6313955319563482</v>
      </c>
      <c r="X2196" s="13" t="s">
        <v>22</v>
      </c>
      <c r="Y21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6" s="1">
        <v>39.202548849800003</v>
      </c>
      <c r="AA2196" s="1">
        <v>-84.539919984700006</v>
      </c>
      <c r="AB2196" s="1">
        <v>39.201994353800004</v>
      </c>
      <c r="AC2196" s="1">
        <v>-84.530634954800007</v>
      </c>
    </row>
    <row r="2197" spans="1:29" x14ac:dyDescent="0.25">
      <c r="A2197" s="13">
        <v>423</v>
      </c>
      <c r="B2197" s="22" t="s">
        <v>3201</v>
      </c>
      <c r="C2197" s="17">
        <v>8</v>
      </c>
      <c r="D2197" s="1" t="s">
        <v>788</v>
      </c>
      <c r="E2197" s="1" t="s">
        <v>2264</v>
      </c>
      <c r="F2197" s="1" t="s">
        <v>5500</v>
      </c>
      <c r="G2197" s="1" t="s">
        <v>1763</v>
      </c>
      <c r="H2197" s="21">
        <v>1.5760000000009313</v>
      </c>
      <c r="I2197" s="21">
        <v>0</v>
      </c>
      <c r="J2197" s="1" t="s">
        <v>258</v>
      </c>
      <c r="K2197" s="1" t="s">
        <v>259</v>
      </c>
      <c r="L2197" s="1">
        <v>0</v>
      </c>
      <c r="M2197" s="1">
        <v>1</v>
      </c>
      <c r="N2197" s="1">
        <v>5</v>
      </c>
      <c r="O2197" s="1">
        <v>3</v>
      </c>
      <c r="P2197" s="1">
        <v>50</v>
      </c>
      <c r="Q2197" s="16">
        <v>141.72356468023256</v>
      </c>
      <c r="R2197" s="21">
        <v>9.5125905546702789</v>
      </c>
      <c r="S2197" s="21">
        <v>11.882038458556572</v>
      </c>
      <c r="T2197" s="21">
        <v>2.369447903886293</v>
      </c>
      <c r="U2197" s="21">
        <v>0.66390435518325197</v>
      </c>
      <c r="V2197" s="21">
        <v>1.6835993495204704</v>
      </c>
      <c r="W2197" s="21">
        <v>1.0196949943372184</v>
      </c>
      <c r="X2197" s="13" t="s">
        <v>22</v>
      </c>
      <c r="Y21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7" s="1">
        <v>39.390985000000001</v>
      </c>
      <c r="AA2197" s="1">
        <v>-84.509422999999998</v>
      </c>
      <c r="AB2197" s="1">
        <v>0</v>
      </c>
      <c r="AC2197" s="1">
        <v>0</v>
      </c>
    </row>
    <row r="2198" spans="1:29" x14ac:dyDescent="0.25">
      <c r="A2198" s="13">
        <v>424</v>
      </c>
      <c r="B2198" s="22" t="s">
        <v>3201</v>
      </c>
      <c r="C2198" s="17">
        <v>8</v>
      </c>
      <c r="D2198" s="1" t="s">
        <v>806</v>
      </c>
      <c r="E2198" s="1" t="s">
        <v>2265</v>
      </c>
      <c r="F2198" s="1" t="s">
        <v>5501</v>
      </c>
      <c r="G2198" s="1" t="s">
        <v>1764</v>
      </c>
      <c r="H2198" s="21">
        <v>0</v>
      </c>
      <c r="I2198" s="21">
        <v>0</v>
      </c>
      <c r="J2198" s="1" t="s">
        <v>258</v>
      </c>
      <c r="K2198" s="1" t="s">
        <v>259</v>
      </c>
      <c r="L2198" s="1">
        <v>0</v>
      </c>
      <c r="M2198" s="1">
        <v>2</v>
      </c>
      <c r="N2198" s="1">
        <v>5</v>
      </c>
      <c r="O2198" s="1">
        <v>2</v>
      </c>
      <c r="P2198" s="1">
        <v>21</v>
      </c>
      <c r="Q2198" s="16">
        <v>153.96275436046511</v>
      </c>
      <c r="R2198" s="21">
        <v>9.8705426104612251</v>
      </c>
      <c r="S2198" s="21">
        <v>6.027098614838744</v>
      </c>
      <c r="T2198" s="21">
        <v>-3.8434439956224811</v>
      </c>
      <c r="U2198" s="21">
        <v>0.68888660659212109</v>
      </c>
      <c r="V2198" s="21">
        <v>1.6832372949823564</v>
      </c>
      <c r="W2198" s="21">
        <v>0.99435068839023533</v>
      </c>
      <c r="X2198" s="13" t="s">
        <v>22</v>
      </c>
      <c r="Y21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8" s="1">
        <v>39.307763000000001</v>
      </c>
      <c r="AA2198" s="1">
        <v>-84.314109000000002</v>
      </c>
      <c r="AB2198" s="1">
        <v>0</v>
      </c>
      <c r="AC2198" s="1">
        <v>0</v>
      </c>
    </row>
    <row r="2199" spans="1:29" x14ac:dyDescent="0.25">
      <c r="A2199" s="13">
        <v>234</v>
      </c>
      <c r="B2199" s="22" t="s">
        <v>4967</v>
      </c>
      <c r="C2199" s="17">
        <v>10</v>
      </c>
      <c r="D2199" s="1" t="s">
        <v>3837</v>
      </c>
      <c r="E2199" s="1" t="s">
        <v>3405</v>
      </c>
      <c r="F2199" s="1" t="s">
        <v>4698</v>
      </c>
      <c r="G2199" s="1" t="s">
        <v>3715</v>
      </c>
      <c r="H2199" s="1">
        <v>16.7</v>
      </c>
      <c r="I2199" s="1">
        <v>17.2</v>
      </c>
      <c r="J2199" s="1" t="s">
        <v>3190</v>
      </c>
      <c r="K2199" s="1" t="s">
        <v>4984</v>
      </c>
      <c r="L2199" s="1">
        <v>0</v>
      </c>
      <c r="M2199" s="1">
        <v>0</v>
      </c>
      <c r="N2199" s="1">
        <v>6</v>
      </c>
      <c r="O2199" s="1">
        <v>0</v>
      </c>
      <c r="P2199" s="1">
        <v>19</v>
      </c>
      <c r="Q2199" s="16">
        <v>58.28125</v>
      </c>
      <c r="R2199" s="21">
        <v>0.3496111283743995</v>
      </c>
      <c r="S2199" s="21">
        <v>11.213991295391283</v>
      </c>
      <c r="T2199" s="21">
        <v>10.864380167016883</v>
      </c>
      <c r="U2199" s="21">
        <v>2.516251626881251E-2</v>
      </c>
      <c r="V2199" s="21">
        <v>1.6806407519237334</v>
      </c>
      <c r="W2199" s="21">
        <v>1.6554782356549209</v>
      </c>
      <c r="X2199" s="13" t="s">
        <v>22</v>
      </c>
      <c r="Y21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199" s="1">
        <v>38.838324283299997</v>
      </c>
      <c r="AA2199" s="1">
        <v>-82.168552717200001</v>
      </c>
      <c r="AB2199" s="1">
        <v>38.839825213300003</v>
      </c>
      <c r="AC2199" s="1">
        <v>-82.160471436099996</v>
      </c>
    </row>
    <row r="2200" spans="1:29" x14ac:dyDescent="0.25">
      <c r="A2200" s="13">
        <v>235</v>
      </c>
      <c r="B2200" s="22" t="s">
        <v>4967</v>
      </c>
      <c r="C2200" s="17">
        <v>8</v>
      </c>
      <c r="D2200" s="1" t="s">
        <v>787</v>
      </c>
      <c r="E2200" s="1" t="s">
        <v>4604</v>
      </c>
      <c r="F2200" s="1" t="s">
        <v>4605</v>
      </c>
      <c r="G2200" s="1" t="s">
        <v>4876</v>
      </c>
      <c r="H2200" s="1">
        <v>1.6</v>
      </c>
      <c r="I2200" s="1">
        <v>2.1</v>
      </c>
      <c r="J2200" s="1" t="s">
        <v>3190</v>
      </c>
      <c r="K2200" s="1" t="s">
        <v>4991</v>
      </c>
      <c r="L2200" s="1">
        <v>0</v>
      </c>
      <c r="M2200" s="1">
        <v>1</v>
      </c>
      <c r="N2200" s="1">
        <v>8</v>
      </c>
      <c r="O2200" s="1">
        <v>12</v>
      </c>
      <c r="P2200" s="1">
        <v>27</v>
      </c>
      <c r="Q2200" s="16">
        <v>178.30168968023256</v>
      </c>
      <c r="R2200" s="21">
        <v>0.26517676884345526</v>
      </c>
      <c r="S2200" s="21">
        <v>16.295877251682199</v>
      </c>
      <c r="T2200" s="21">
        <v>16.030700482838743</v>
      </c>
      <c r="U2200" s="21">
        <v>2.1667362763757525E-2</v>
      </c>
      <c r="V2200" s="21">
        <v>1.6796062169542916</v>
      </c>
      <c r="W2200" s="21">
        <v>1.657938854190534</v>
      </c>
      <c r="X2200" s="13" t="s">
        <v>22</v>
      </c>
      <c r="Y22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0" s="1">
        <v>39.225238690600001</v>
      </c>
      <c r="AA2200" s="1">
        <v>-84.530164591499997</v>
      </c>
      <c r="AB2200" s="1">
        <v>39.232467280999998</v>
      </c>
      <c r="AC2200" s="1">
        <v>-84.529421856400006</v>
      </c>
    </row>
    <row r="2201" spans="1:29" x14ac:dyDescent="0.25">
      <c r="A2201" s="13">
        <v>425</v>
      </c>
      <c r="B2201" s="22" t="s">
        <v>3201</v>
      </c>
      <c r="C2201" s="17">
        <v>8</v>
      </c>
      <c r="D2201" s="1" t="s">
        <v>1329</v>
      </c>
      <c r="E2201" s="1" t="s">
        <v>2266</v>
      </c>
      <c r="F2201" s="1" t="s">
        <v>5502</v>
      </c>
      <c r="G2201" s="1" t="s">
        <v>1765</v>
      </c>
      <c r="H2201" s="21">
        <v>0.37945557971575761</v>
      </c>
      <c r="I2201" s="21">
        <v>0</v>
      </c>
      <c r="J2201" s="1" t="s">
        <v>258</v>
      </c>
      <c r="K2201" s="1" t="s">
        <v>259</v>
      </c>
      <c r="L2201" s="1">
        <v>0</v>
      </c>
      <c r="M2201" s="1">
        <v>0</v>
      </c>
      <c r="N2201" s="1">
        <v>6</v>
      </c>
      <c r="O2201" s="1">
        <v>4</v>
      </c>
      <c r="P2201" s="1">
        <v>49</v>
      </c>
      <c r="Q2201" s="16">
        <v>106.03125</v>
      </c>
      <c r="R2201" s="21">
        <v>5.5010777067883989</v>
      </c>
      <c r="S2201" s="21">
        <v>11.392211818319675</v>
      </c>
      <c r="T2201" s="21">
        <v>5.8911341115312759</v>
      </c>
      <c r="U2201" s="21">
        <v>0.383932160934357</v>
      </c>
      <c r="V2201" s="21">
        <v>1.6646246194329923</v>
      </c>
      <c r="W2201" s="21">
        <v>1.2806924584986352</v>
      </c>
      <c r="X2201" s="13" t="s">
        <v>22</v>
      </c>
      <c r="Y22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1" s="1">
        <v>39.097748000000003</v>
      </c>
      <c r="AA2201" s="1">
        <v>-84.275118000000006</v>
      </c>
      <c r="AB2201" s="1">
        <v>0</v>
      </c>
      <c r="AC2201" s="1">
        <v>0</v>
      </c>
    </row>
    <row r="2202" spans="1:29" x14ac:dyDescent="0.25">
      <c r="A2202" s="13">
        <v>426</v>
      </c>
      <c r="B2202" s="22" t="s">
        <v>3201</v>
      </c>
      <c r="C2202" s="17">
        <v>8</v>
      </c>
      <c r="D2202" s="1" t="s">
        <v>806</v>
      </c>
      <c r="E2202" s="1" t="s">
        <v>2267</v>
      </c>
      <c r="F2202" s="1" t="s">
        <v>5503</v>
      </c>
      <c r="G2202" s="1" t="s">
        <v>1766</v>
      </c>
      <c r="H2202" s="21">
        <v>0</v>
      </c>
      <c r="I2202" s="21">
        <v>0</v>
      </c>
      <c r="J2202" s="1" t="s">
        <v>258</v>
      </c>
      <c r="K2202" s="1" t="s">
        <v>259</v>
      </c>
      <c r="L2202" s="1">
        <v>0</v>
      </c>
      <c r="M2202" s="1">
        <v>0</v>
      </c>
      <c r="N2202" s="1">
        <v>6</v>
      </c>
      <c r="O2202" s="1">
        <v>3</v>
      </c>
      <c r="P2202" s="1">
        <v>32</v>
      </c>
      <c r="Q2202" s="16">
        <v>84.59375</v>
      </c>
      <c r="R2202" s="21">
        <v>6.8683326579427764</v>
      </c>
      <c r="S2202" s="21">
        <v>8.5583367883808528</v>
      </c>
      <c r="T2202" s="21">
        <v>1.6900041304380764</v>
      </c>
      <c r="U2202" s="21">
        <v>0.47935585351319937</v>
      </c>
      <c r="V2202" s="21">
        <v>1.6634896458678969</v>
      </c>
      <c r="W2202" s="21">
        <v>1.1841337923546975</v>
      </c>
      <c r="X2202" s="13" t="s">
        <v>22</v>
      </c>
      <c r="Y22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2" s="1">
        <v>39.359492000000003</v>
      </c>
      <c r="AA2202" s="1">
        <v>-84.219944999999996</v>
      </c>
      <c r="AB2202" s="1">
        <v>0</v>
      </c>
      <c r="AC2202" s="1">
        <v>0</v>
      </c>
    </row>
    <row r="2203" spans="1:29" x14ac:dyDescent="0.25">
      <c r="A2203" s="13">
        <v>427</v>
      </c>
      <c r="B2203" s="22" t="s">
        <v>3201</v>
      </c>
      <c r="C2203" s="17">
        <v>11</v>
      </c>
      <c r="D2203" s="1" t="s">
        <v>1338</v>
      </c>
      <c r="E2203" s="1" t="s">
        <v>2268</v>
      </c>
      <c r="F2203" s="1" t="s">
        <v>3606</v>
      </c>
      <c r="G2203" s="1" t="s">
        <v>1767</v>
      </c>
      <c r="H2203" s="21">
        <v>27.017000000007101</v>
      </c>
      <c r="I2203" s="21">
        <v>0</v>
      </c>
      <c r="J2203" s="1" t="s">
        <v>258</v>
      </c>
      <c r="K2203" s="1" t="s">
        <v>259</v>
      </c>
      <c r="L2203" s="1">
        <v>0</v>
      </c>
      <c r="M2203" s="1">
        <v>0</v>
      </c>
      <c r="N2203" s="1">
        <v>7</v>
      </c>
      <c r="O2203" s="1">
        <v>3</v>
      </c>
      <c r="P2203" s="1">
        <v>11</v>
      </c>
      <c r="Q2203" s="16">
        <v>70.140625</v>
      </c>
      <c r="R2203" s="21">
        <v>4.3531438452566977</v>
      </c>
      <c r="S2203" s="21">
        <v>4.299272733074595</v>
      </c>
      <c r="T2203" s="21">
        <v>-5.3871112182102721E-2</v>
      </c>
      <c r="U2203" s="21">
        <v>0.30381536354323452</v>
      </c>
      <c r="V2203" s="21">
        <v>1.6625615466026664</v>
      </c>
      <c r="W2203" s="21">
        <v>1.3587461830594318</v>
      </c>
      <c r="X2203" s="13" t="s">
        <v>22</v>
      </c>
      <c r="Y22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3" s="1">
        <v>40.901007</v>
      </c>
      <c r="AA2203" s="1">
        <v>-80.880532000000002</v>
      </c>
      <c r="AB2203" s="1">
        <v>0</v>
      </c>
      <c r="AC2203" s="1">
        <v>0</v>
      </c>
    </row>
    <row r="2204" spans="1:29" x14ac:dyDescent="0.25">
      <c r="A2204" s="13">
        <v>22</v>
      </c>
      <c r="B2204" s="22" t="s">
        <v>3200</v>
      </c>
      <c r="C2204" s="17">
        <v>8</v>
      </c>
      <c r="D2204" s="1" t="s">
        <v>2363</v>
      </c>
      <c r="E2204" s="1" t="s">
        <v>2411</v>
      </c>
      <c r="F2204" s="1" t="s">
        <v>3331</v>
      </c>
      <c r="G2204" s="1" t="s">
        <v>2411</v>
      </c>
      <c r="H2204" s="21">
        <v>2.6630000000004657</v>
      </c>
      <c r="I2204" s="21">
        <v>0</v>
      </c>
      <c r="J2204" s="1" t="s">
        <v>258</v>
      </c>
      <c r="K2204" s="1" t="s">
        <v>2804</v>
      </c>
      <c r="L2204" s="1">
        <v>0</v>
      </c>
      <c r="M2204" s="1">
        <v>2</v>
      </c>
      <c r="N2204" s="1">
        <v>10</v>
      </c>
      <c r="O2204" s="1">
        <v>2</v>
      </c>
      <c r="P2204" s="1">
        <v>20</v>
      </c>
      <c r="Q2204" s="16">
        <v>185.69712936046511</v>
      </c>
      <c r="R2204" s="21">
        <v>2.2399998541298003</v>
      </c>
      <c r="S2204" s="21">
        <v>6.9708677905935215</v>
      </c>
      <c r="T2204" s="21">
        <v>4.7308679364637207</v>
      </c>
      <c r="U2204" s="21">
        <v>0.15610581215728733</v>
      </c>
      <c r="V2204" s="21">
        <v>1.6613315871436356</v>
      </c>
      <c r="W2204" s="21">
        <v>1.5052257749863482</v>
      </c>
      <c r="X2204" s="13" t="s">
        <v>22</v>
      </c>
      <c r="Y22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4" s="1">
        <v>39.484492000000003</v>
      </c>
      <c r="AA2204" s="1">
        <v>-83.936739000000003</v>
      </c>
      <c r="AB2204" s="1">
        <v>0</v>
      </c>
      <c r="AC2204" s="1">
        <v>0</v>
      </c>
    </row>
    <row r="2205" spans="1:29" x14ac:dyDescent="0.25">
      <c r="A2205" s="13">
        <v>236</v>
      </c>
      <c r="B2205" s="22" t="s">
        <v>4967</v>
      </c>
      <c r="C2205" s="17">
        <v>4</v>
      </c>
      <c r="D2205" s="1" t="s">
        <v>801</v>
      </c>
      <c r="E2205" s="1" t="s">
        <v>4699</v>
      </c>
      <c r="F2205" s="1" t="s">
        <v>4700</v>
      </c>
      <c r="G2205" s="1" t="s">
        <v>4885</v>
      </c>
      <c r="H2205" s="1">
        <v>13.5</v>
      </c>
      <c r="I2205" s="1">
        <v>14</v>
      </c>
      <c r="J2205" s="1" t="s">
        <v>3190</v>
      </c>
      <c r="K2205" s="1" t="s">
        <v>4975</v>
      </c>
      <c r="L2205" s="1">
        <v>1</v>
      </c>
      <c r="M2205" s="1">
        <v>1</v>
      </c>
      <c r="N2205" s="1">
        <v>4</v>
      </c>
      <c r="O2205" s="1">
        <v>8</v>
      </c>
      <c r="P2205" s="1">
        <v>32</v>
      </c>
      <c r="Q2205" s="16">
        <v>185.04087936046511</v>
      </c>
      <c r="R2205" s="21">
        <v>0.27665274054600109</v>
      </c>
      <c r="S2205" s="21">
        <v>17.650340457882457</v>
      </c>
      <c r="T2205" s="21">
        <v>17.373687717336455</v>
      </c>
      <c r="U2205" s="21">
        <v>2.1371073529151522E-2</v>
      </c>
      <c r="V2205" s="21">
        <v>1.6600471184316345</v>
      </c>
      <c r="W2205" s="21">
        <v>1.6386760449024831</v>
      </c>
      <c r="X2205" s="13" t="s">
        <v>22</v>
      </c>
      <c r="Y22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5" s="1">
        <v>41.060737594000003</v>
      </c>
      <c r="AA2205" s="1">
        <v>-80.634568616300001</v>
      </c>
      <c r="AB2205" s="1">
        <v>41.060786382300002</v>
      </c>
      <c r="AC2205" s="1">
        <v>-80.644147369199999</v>
      </c>
    </row>
    <row r="2206" spans="1:29" x14ac:dyDescent="0.25">
      <c r="A2206" s="13">
        <v>237</v>
      </c>
      <c r="B2206" s="22" t="s">
        <v>4967</v>
      </c>
      <c r="C2206" s="17">
        <v>4</v>
      </c>
      <c r="D2206" s="1" t="s">
        <v>795</v>
      </c>
      <c r="E2206" s="1" t="s">
        <v>4701</v>
      </c>
      <c r="F2206" s="1" t="s">
        <v>3986</v>
      </c>
      <c r="G2206" s="1" t="s">
        <v>4364</v>
      </c>
      <c r="H2206" s="1">
        <v>16.7</v>
      </c>
      <c r="I2206" s="1">
        <v>17.2</v>
      </c>
      <c r="J2206" s="1" t="s">
        <v>3190</v>
      </c>
      <c r="K2206" s="1" t="s">
        <v>4984</v>
      </c>
      <c r="L2206" s="1">
        <v>0</v>
      </c>
      <c r="M2206" s="1">
        <v>0</v>
      </c>
      <c r="N2206" s="1">
        <v>5</v>
      </c>
      <c r="O2206" s="1">
        <v>2</v>
      </c>
      <c r="P2206" s="1">
        <v>17</v>
      </c>
      <c r="Q2206" s="16">
        <v>58.609375</v>
      </c>
      <c r="R2206" s="21">
        <v>0.30224031249899824</v>
      </c>
      <c r="S2206" s="21">
        <v>8.8237010943802794</v>
      </c>
      <c r="T2206" s="21">
        <v>8.5214607818812809</v>
      </c>
      <c r="U2206" s="21">
        <v>2.1971701520011835E-2</v>
      </c>
      <c r="V2206" s="21">
        <v>1.6595998123449782</v>
      </c>
      <c r="W2206" s="21">
        <v>1.6376281108249664</v>
      </c>
      <c r="X2206" s="13" t="s">
        <v>22</v>
      </c>
      <c r="Y22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6" s="1">
        <v>41.287681869499998</v>
      </c>
      <c r="AA2206" s="1">
        <v>-81.508381517399997</v>
      </c>
      <c r="AB2206" s="1">
        <v>41.292090158500002</v>
      </c>
      <c r="AC2206" s="1">
        <v>-81.510781909299993</v>
      </c>
    </row>
    <row r="2207" spans="1:29" x14ac:dyDescent="0.25">
      <c r="A2207" s="13">
        <v>428</v>
      </c>
      <c r="B2207" s="22" t="s">
        <v>3201</v>
      </c>
      <c r="C2207" s="17">
        <v>8</v>
      </c>
      <c r="D2207" s="1" t="s">
        <v>787</v>
      </c>
      <c r="E2207" s="1" t="s">
        <v>2269</v>
      </c>
      <c r="F2207" s="1" t="s">
        <v>5504</v>
      </c>
      <c r="G2207" s="1" t="s">
        <v>1768</v>
      </c>
      <c r="H2207" s="21">
        <v>0.33699999999953434</v>
      </c>
      <c r="I2207" s="21">
        <v>0</v>
      </c>
      <c r="J2207" s="1" t="s">
        <v>258</v>
      </c>
      <c r="K2207" s="1" t="s">
        <v>1326</v>
      </c>
      <c r="L2207" s="1">
        <v>1</v>
      </c>
      <c r="M2207" s="1">
        <v>0</v>
      </c>
      <c r="N2207" s="1">
        <v>6</v>
      </c>
      <c r="O2207" s="1">
        <v>8</v>
      </c>
      <c r="P2207" s="1">
        <v>12</v>
      </c>
      <c r="Q2207" s="16">
        <v>132.45793968023256</v>
      </c>
      <c r="R2207" s="21">
        <v>1.5394080529859506</v>
      </c>
      <c r="S2207" s="21">
        <v>5.2328247334731692</v>
      </c>
      <c r="T2207" s="21">
        <v>3.6934166804872186</v>
      </c>
      <c r="U2207" s="21">
        <v>0.128286798138882</v>
      </c>
      <c r="V2207" s="21">
        <v>1.6526084155031968</v>
      </c>
      <c r="W2207" s="21">
        <v>1.5243216173643148</v>
      </c>
      <c r="X2207" s="13" t="s">
        <v>22</v>
      </c>
      <c r="Y22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7" s="1">
        <v>39.228230000000003</v>
      </c>
      <c r="AA2207" s="1">
        <v>-84.529846000000006</v>
      </c>
      <c r="AB2207" s="1">
        <v>0</v>
      </c>
      <c r="AC2207" s="1">
        <v>0</v>
      </c>
    </row>
    <row r="2208" spans="1:29" x14ac:dyDescent="0.25">
      <c r="A2208" s="13">
        <v>429</v>
      </c>
      <c r="B2208" s="22" t="s">
        <v>3201</v>
      </c>
      <c r="C2208" s="17">
        <v>6</v>
      </c>
      <c r="D2208" s="1" t="s">
        <v>784</v>
      </c>
      <c r="E2208" s="1" t="s">
        <v>2270</v>
      </c>
      <c r="F2208" s="1" t="s">
        <v>5505</v>
      </c>
      <c r="G2208" s="1" t="s">
        <v>1769</v>
      </c>
      <c r="H2208" s="21">
        <v>0.66800000000512227</v>
      </c>
      <c r="I2208" s="21">
        <v>0</v>
      </c>
      <c r="J2208" s="1" t="s">
        <v>258</v>
      </c>
      <c r="K2208" s="1" t="s">
        <v>259</v>
      </c>
      <c r="L2208" s="1">
        <v>1</v>
      </c>
      <c r="M2208" s="1">
        <v>0</v>
      </c>
      <c r="N2208" s="1">
        <v>4</v>
      </c>
      <c r="O2208" s="1">
        <v>4</v>
      </c>
      <c r="P2208" s="1">
        <v>5</v>
      </c>
      <c r="Q2208" s="16">
        <v>94.614189680232556</v>
      </c>
      <c r="R2208" s="21">
        <v>8.0834225308541985</v>
      </c>
      <c r="S2208" s="21">
        <v>2.8259269421031736</v>
      </c>
      <c r="T2208" s="21">
        <v>-5.2574955887510253</v>
      </c>
      <c r="U2208" s="21">
        <v>0.56415961479449406</v>
      </c>
      <c r="V2208" s="21">
        <v>1.643639369549615</v>
      </c>
      <c r="W2208" s="21">
        <v>1.0794797547551209</v>
      </c>
      <c r="X2208" s="13" t="s">
        <v>22</v>
      </c>
      <c r="Y22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8" s="1">
        <v>40.026981999999997</v>
      </c>
      <c r="AA2208" s="1">
        <v>-82.951813000000001</v>
      </c>
      <c r="AB2208" s="1">
        <v>0</v>
      </c>
      <c r="AC2208" s="1">
        <v>0</v>
      </c>
    </row>
    <row r="2209" spans="1:29" x14ac:dyDescent="0.25">
      <c r="A2209" s="13">
        <v>430</v>
      </c>
      <c r="B2209" s="22" t="s">
        <v>3201</v>
      </c>
      <c r="C2209" s="17">
        <v>4</v>
      </c>
      <c r="D2209" s="1" t="s">
        <v>801</v>
      </c>
      <c r="E2209" s="1" t="s">
        <v>2271</v>
      </c>
      <c r="F2209" s="1" t="s">
        <v>5326</v>
      </c>
      <c r="G2209" s="1" t="s">
        <v>1770</v>
      </c>
      <c r="H2209" s="21">
        <v>5.7920000000012806</v>
      </c>
      <c r="I2209" s="21">
        <v>0</v>
      </c>
      <c r="J2209" s="1" t="s">
        <v>258</v>
      </c>
      <c r="K2209" s="1" t="s">
        <v>259</v>
      </c>
      <c r="L2209" s="1">
        <v>0</v>
      </c>
      <c r="M2209" s="1">
        <v>0</v>
      </c>
      <c r="N2209" s="1">
        <v>4</v>
      </c>
      <c r="O2209" s="1">
        <v>5</v>
      </c>
      <c r="P2209" s="1">
        <v>33</v>
      </c>
      <c r="Q2209" s="16">
        <v>81.375</v>
      </c>
      <c r="R2209" s="21">
        <v>8.051247828827151</v>
      </c>
      <c r="S2209" s="21">
        <v>8.4211553422895271</v>
      </c>
      <c r="T2209" s="21">
        <v>0.36990751346237616</v>
      </c>
      <c r="U2209" s="21">
        <v>0.56191407245986758</v>
      </c>
      <c r="V2209" s="21">
        <v>1.6427919501406922</v>
      </c>
      <c r="W2209" s="21">
        <v>1.0808778776808246</v>
      </c>
      <c r="X2209" s="13" t="s">
        <v>22</v>
      </c>
      <c r="Y22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09" s="1">
        <v>41.068790999999997</v>
      </c>
      <c r="AA2209" s="1">
        <v>-80.732369000000006</v>
      </c>
      <c r="AB2209" s="1">
        <v>0</v>
      </c>
      <c r="AC2209" s="1">
        <v>0</v>
      </c>
    </row>
    <row r="2210" spans="1:29" x14ac:dyDescent="0.25">
      <c r="A2210" s="13">
        <v>431</v>
      </c>
      <c r="B2210" s="22" t="s">
        <v>3201</v>
      </c>
      <c r="C2210" s="17">
        <v>8</v>
      </c>
      <c r="D2210" s="1" t="s">
        <v>788</v>
      </c>
      <c r="E2210" s="1" t="s">
        <v>2272</v>
      </c>
      <c r="F2210" s="1" t="s">
        <v>5506</v>
      </c>
      <c r="G2210" s="1" t="s">
        <v>1771</v>
      </c>
      <c r="H2210" s="21">
        <v>2.1079999999928987</v>
      </c>
      <c r="I2210" s="21">
        <v>0</v>
      </c>
      <c r="J2210" s="1" t="s">
        <v>258</v>
      </c>
      <c r="K2210" s="1" t="s">
        <v>261</v>
      </c>
      <c r="L2210" s="1">
        <v>0</v>
      </c>
      <c r="M2210" s="1">
        <v>3</v>
      </c>
      <c r="N2210" s="1">
        <v>4</v>
      </c>
      <c r="O2210" s="1">
        <v>2</v>
      </c>
      <c r="P2210" s="1">
        <v>30</v>
      </c>
      <c r="Q2210" s="16">
        <v>202.09256904069767</v>
      </c>
      <c r="R2210" s="21">
        <v>6.8637373822700374</v>
      </c>
      <c r="S2210" s="21">
        <v>7.8856711552830907</v>
      </c>
      <c r="T2210" s="21">
        <v>1.0219337730130533</v>
      </c>
      <c r="U2210" s="21">
        <v>0.50621646220265593</v>
      </c>
      <c r="V2210" s="21">
        <v>1.6421540186833006</v>
      </c>
      <c r="W2210" s="21">
        <v>1.1359375564806447</v>
      </c>
      <c r="X2210" s="13" t="s">
        <v>22</v>
      </c>
      <c r="Y22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0" s="1">
        <v>39.444609999999997</v>
      </c>
      <c r="AA2210" s="1">
        <v>-84.388284999999996</v>
      </c>
      <c r="AB2210" s="1">
        <v>0</v>
      </c>
      <c r="AC2210" s="1">
        <v>0</v>
      </c>
    </row>
    <row r="2211" spans="1:29" x14ac:dyDescent="0.25">
      <c r="A2211" s="13">
        <v>432</v>
      </c>
      <c r="B2211" s="22" t="s">
        <v>3201</v>
      </c>
      <c r="C2211" s="17">
        <v>7</v>
      </c>
      <c r="D2211" s="1" t="s">
        <v>3196</v>
      </c>
      <c r="E2211" s="1" t="s">
        <v>2273</v>
      </c>
      <c r="F2211" s="1" t="s">
        <v>5507</v>
      </c>
      <c r="G2211" s="1" t="s">
        <v>1772</v>
      </c>
      <c r="H2211" s="21">
        <v>1.5739999999932479</v>
      </c>
      <c r="I2211" s="21">
        <v>0</v>
      </c>
      <c r="J2211" s="1" t="s">
        <v>258</v>
      </c>
      <c r="K2211" s="1" t="s">
        <v>261</v>
      </c>
      <c r="L2211" s="1">
        <v>0</v>
      </c>
      <c r="M2211" s="1">
        <v>1</v>
      </c>
      <c r="N2211" s="1">
        <v>5</v>
      </c>
      <c r="O2211" s="1">
        <v>3</v>
      </c>
      <c r="P2211" s="1">
        <v>13</v>
      </c>
      <c r="Q2211" s="16">
        <v>104.72356468023256</v>
      </c>
      <c r="R2211" s="21">
        <v>7.1589020425643737</v>
      </c>
      <c r="S2211" s="21">
        <v>4.4291987154840049</v>
      </c>
      <c r="T2211" s="21">
        <v>-2.7297033270803688</v>
      </c>
      <c r="U2211" s="21">
        <v>0.53132734522062508</v>
      </c>
      <c r="V2211" s="21">
        <v>1.6416108384184827</v>
      </c>
      <c r="W2211" s="21">
        <v>1.1102834931978576</v>
      </c>
      <c r="X2211" s="13" t="s">
        <v>22</v>
      </c>
      <c r="Y22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1" s="1">
        <v>39.612986999999997</v>
      </c>
      <c r="AA2211" s="1">
        <v>-84.1828</v>
      </c>
      <c r="AB2211" s="1">
        <v>0</v>
      </c>
      <c r="AC2211" s="1">
        <v>0</v>
      </c>
    </row>
    <row r="2212" spans="1:29" x14ac:dyDescent="0.25">
      <c r="A2212" s="13">
        <v>433</v>
      </c>
      <c r="B2212" s="22" t="s">
        <v>3201</v>
      </c>
      <c r="C2212" s="17">
        <v>5</v>
      </c>
      <c r="D2212" s="1" t="s">
        <v>1339</v>
      </c>
      <c r="E2212" s="1" t="s">
        <v>2274</v>
      </c>
      <c r="F2212" s="1" t="s">
        <v>5508</v>
      </c>
      <c r="G2212" s="1" t="s">
        <v>1773</v>
      </c>
      <c r="H2212" s="21">
        <v>0.84500000000116415</v>
      </c>
      <c r="I2212" s="21">
        <v>0</v>
      </c>
      <c r="J2212" s="1" t="s">
        <v>258</v>
      </c>
      <c r="K2212" s="1" t="s">
        <v>262</v>
      </c>
      <c r="L2212" s="1">
        <v>0</v>
      </c>
      <c r="M2212" s="1">
        <v>1</v>
      </c>
      <c r="N2212" s="1">
        <v>8</v>
      </c>
      <c r="O2212" s="1">
        <v>3</v>
      </c>
      <c r="P2212" s="1">
        <v>7</v>
      </c>
      <c r="Q2212" s="16">
        <v>118.36418968023256</v>
      </c>
      <c r="R2212" s="21">
        <v>3.0351962677984727</v>
      </c>
      <c r="S2212" s="21">
        <v>3.8224278946064172</v>
      </c>
      <c r="T2212" s="21">
        <v>0.78723162680794445</v>
      </c>
      <c r="U2212" s="21">
        <v>0.21183293966521444</v>
      </c>
      <c r="V2212" s="21">
        <v>1.6414596054424786</v>
      </c>
      <c r="W2212" s="21">
        <v>1.4296266657772643</v>
      </c>
      <c r="X2212" s="13" t="s">
        <v>22</v>
      </c>
      <c r="Y22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2" s="1">
        <v>40.012735999999997</v>
      </c>
      <c r="AA2212" s="1">
        <v>-81.624392</v>
      </c>
      <c r="AB2212" s="1">
        <v>0</v>
      </c>
      <c r="AC2212" s="1">
        <v>0</v>
      </c>
    </row>
    <row r="2213" spans="1:29" x14ac:dyDescent="0.25">
      <c r="A2213" s="13">
        <v>434</v>
      </c>
      <c r="B2213" s="22" t="s">
        <v>3201</v>
      </c>
      <c r="C2213" s="17">
        <v>6</v>
      </c>
      <c r="D2213" s="1" t="s">
        <v>799</v>
      </c>
      <c r="E2213" s="1" t="s">
        <v>2275</v>
      </c>
      <c r="F2213" s="1" t="s">
        <v>5509</v>
      </c>
      <c r="G2213" s="1" t="s">
        <v>1774</v>
      </c>
      <c r="H2213" s="21">
        <v>1.4020000000018626</v>
      </c>
      <c r="I2213" s="21">
        <v>0</v>
      </c>
      <c r="J2213" s="1" t="s">
        <v>258</v>
      </c>
      <c r="K2213" s="1" t="s">
        <v>259</v>
      </c>
      <c r="L2213" s="1">
        <v>0</v>
      </c>
      <c r="M2213" s="1">
        <v>0</v>
      </c>
      <c r="N2213" s="1">
        <v>4</v>
      </c>
      <c r="O2213" s="1">
        <v>5</v>
      </c>
      <c r="P2213" s="1">
        <v>32</v>
      </c>
      <c r="Q2213" s="16">
        <v>80.375</v>
      </c>
      <c r="R2213" s="21">
        <v>8.5246689938341547</v>
      </c>
      <c r="S2213" s="21">
        <v>8.142204744738768</v>
      </c>
      <c r="T2213" s="21">
        <v>-0.38246424909538668</v>
      </c>
      <c r="U2213" s="21">
        <v>0.59495516378800928</v>
      </c>
      <c r="V2213" s="21">
        <v>1.6404771292802074</v>
      </c>
      <c r="W2213" s="21">
        <v>1.0455219654921981</v>
      </c>
      <c r="X2213" s="13" t="s">
        <v>22</v>
      </c>
      <c r="Y22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3" s="1">
        <v>40.158517000000003</v>
      </c>
      <c r="AA2213" s="1">
        <v>-83.091480000000004</v>
      </c>
      <c r="AB2213" s="1">
        <v>0</v>
      </c>
      <c r="AC2213" s="1">
        <v>0</v>
      </c>
    </row>
    <row r="2214" spans="1:29" x14ac:dyDescent="0.25">
      <c r="A2214" s="13">
        <v>238</v>
      </c>
      <c r="B2214" s="22" t="s">
        <v>4967</v>
      </c>
      <c r="C2214" s="17">
        <v>8</v>
      </c>
      <c r="D2214" s="1" t="s">
        <v>787</v>
      </c>
      <c r="E2214" s="1" t="s">
        <v>4694</v>
      </c>
      <c r="F2214" s="1" t="s">
        <v>4702</v>
      </c>
      <c r="G2214" s="1" t="s">
        <v>3766</v>
      </c>
      <c r="H2214" s="1">
        <v>6.8</v>
      </c>
      <c r="I2214" s="1">
        <v>7.3</v>
      </c>
      <c r="J2214" s="1" t="s">
        <v>3190</v>
      </c>
      <c r="K2214" s="1" t="s">
        <v>4984</v>
      </c>
      <c r="L2214" s="1">
        <v>0</v>
      </c>
      <c r="M2214" s="1">
        <v>1</v>
      </c>
      <c r="N2214" s="1">
        <v>2</v>
      </c>
      <c r="O2214" s="1">
        <v>4</v>
      </c>
      <c r="P2214" s="1">
        <v>16</v>
      </c>
      <c r="Q2214" s="16">
        <v>92.520439680232556</v>
      </c>
      <c r="R2214" s="21">
        <v>0.26446736794284953</v>
      </c>
      <c r="S2214" s="21">
        <v>8.9453600586144404</v>
      </c>
      <c r="T2214" s="21">
        <v>8.6808926906715911</v>
      </c>
      <c r="U2214" s="21">
        <v>1.951547189896205E-2</v>
      </c>
      <c r="V2214" s="21">
        <v>1.6386359151025811</v>
      </c>
      <c r="W2214" s="21">
        <v>1.619120443203619</v>
      </c>
      <c r="X2214" s="13" t="s">
        <v>22</v>
      </c>
      <c r="Y22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4" s="1">
        <v>0</v>
      </c>
      <c r="AA2214" s="1">
        <v>0</v>
      </c>
      <c r="AB2214" s="1">
        <v>0</v>
      </c>
      <c r="AC2214" s="1">
        <v>0</v>
      </c>
    </row>
    <row r="2215" spans="1:29" x14ac:dyDescent="0.25">
      <c r="A2215" s="13">
        <v>435</v>
      </c>
      <c r="B2215" s="22" t="s">
        <v>3201</v>
      </c>
      <c r="C2215" s="17">
        <v>7</v>
      </c>
      <c r="D2215" s="1" t="s">
        <v>3196</v>
      </c>
      <c r="E2215" s="1" t="s">
        <v>2276</v>
      </c>
      <c r="F2215" s="1" t="s">
        <v>5510</v>
      </c>
      <c r="G2215" s="1" t="s">
        <v>1775</v>
      </c>
      <c r="H2215" s="21">
        <v>2.4379999999946449</v>
      </c>
      <c r="I2215" s="21">
        <v>0</v>
      </c>
      <c r="J2215" s="1" t="s">
        <v>258</v>
      </c>
      <c r="K2215" s="1" t="s">
        <v>259</v>
      </c>
      <c r="L2215" s="1">
        <v>1</v>
      </c>
      <c r="M2215" s="1">
        <v>0</v>
      </c>
      <c r="N2215" s="1">
        <v>5</v>
      </c>
      <c r="O2215" s="1">
        <v>3</v>
      </c>
      <c r="P2215" s="1">
        <v>14</v>
      </c>
      <c r="Q2215" s="16">
        <v>105.72356468023256</v>
      </c>
      <c r="R2215" s="21">
        <v>6.5318777352421007</v>
      </c>
      <c r="S2215" s="21">
        <v>4.7687594700643832</v>
      </c>
      <c r="T2215" s="21">
        <v>-1.7631182651777175</v>
      </c>
      <c r="U2215" s="21">
        <v>0.45587393371227236</v>
      </c>
      <c r="V2215" s="21">
        <v>1.6375745446082004</v>
      </c>
      <c r="W2215" s="21">
        <v>1.181700610895928</v>
      </c>
      <c r="X2215" s="13" t="s">
        <v>22</v>
      </c>
      <c r="Y22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5" s="1">
        <v>39.613337999999999</v>
      </c>
      <c r="AA2215" s="1">
        <v>-84.134206000000006</v>
      </c>
      <c r="AB2215" s="1">
        <v>0</v>
      </c>
      <c r="AC2215" s="1">
        <v>0</v>
      </c>
    </row>
    <row r="2216" spans="1:29" x14ac:dyDescent="0.25">
      <c r="A2216" s="13">
        <v>436</v>
      </c>
      <c r="B2216" s="22" t="s">
        <v>3201</v>
      </c>
      <c r="C2216" s="17">
        <v>8</v>
      </c>
      <c r="D2216" s="1" t="s">
        <v>788</v>
      </c>
      <c r="E2216" s="1" t="s">
        <v>2277</v>
      </c>
      <c r="F2216" s="1" t="s">
        <v>5511</v>
      </c>
      <c r="G2216" s="1" t="s">
        <v>1776</v>
      </c>
      <c r="H2216" s="21">
        <v>2.0910000000003492</v>
      </c>
      <c r="I2216" s="21">
        <v>0</v>
      </c>
      <c r="J2216" s="1" t="s">
        <v>258</v>
      </c>
      <c r="K2216" s="1" t="s">
        <v>259</v>
      </c>
      <c r="L2216" s="1">
        <v>0</v>
      </c>
      <c r="M2216" s="1">
        <v>0</v>
      </c>
      <c r="N2216" s="1">
        <v>3</v>
      </c>
      <c r="O2216" s="1">
        <v>6</v>
      </c>
      <c r="P2216" s="1">
        <v>33</v>
      </c>
      <c r="Q2216" s="16">
        <v>79.265625</v>
      </c>
      <c r="R2216" s="21">
        <v>6.1307291514396738</v>
      </c>
      <c r="S2216" s="21">
        <v>8.7450621779872293</v>
      </c>
      <c r="T2216" s="21">
        <v>2.6143330265475555</v>
      </c>
      <c r="U2216" s="21">
        <v>0.42787690279504542</v>
      </c>
      <c r="V2216" s="21">
        <v>1.6304788283223812</v>
      </c>
      <c r="W2216" s="21">
        <v>1.2026019255273357</v>
      </c>
      <c r="X2216" s="13" t="s">
        <v>22</v>
      </c>
      <c r="Y22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6" s="1">
        <v>39.357666000000002</v>
      </c>
      <c r="AA2216" s="1">
        <v>-84.420933000000005</v>
      </c>
      <c r="AB2216" s="1">
        <v>0</v>
      </c>
      <c r="AC2216" s="1">
        <v>0</v>
      </c>
    </row>
    <row r="2217" spans="1:29" x14ac:dyDescent="0.25">
      <c r="A2217" s="13">
        <v>437</v>
      </c>
      <c r="B2217" s="22" t="s">
        <v>3201</v>
      </c>
      <c r="C2217" s="17">
        <v>7</v>
      </c>
      <c r="D2217" s="1" t="s">
        <v>3196</v>
      </c>
      <c r="E2217" s="1" t="s">
        <v>2278</v>
      </c>
      <c r="F2217" s="1" t="s">
        <v>5249</v>
      </c>
      <c r="G2217" s="1" t="s">
        <v>1777</v>
      </c>
      <c r="H2217" s="21">
        <v>21.184999999997672</v>
      </c>
      <c r="I2217" s="21">
        <v>0</v>
      </c>
      <c r="J2217" s="1" t="s">
        <v>258</v>
      </c>
      <c r="K2217" s="1" t="s">
        <v>259</v>
      </c>
      <c r="L2217" s="1">
        <v>0</v>
      </c>
      <c r="M2217" s="1">
        <v>0</v>
      </c>
      <c r="N2217" s="1">
        <v>8</v>
      </c>
      <c r="O2217" s="1">
        <v>1</v>
      </c>
      <c r="P2217" s="1">
        <v>26</v>
      </c>
      <c r="Q2217" s="16">
        <v>82.8125</v>
      </c>
      <c r="R2217" s="21">
        <v>7.6119416464908429</v>
      </c>
      <c r="S2217" s="21">
        <v>7.0178882550113721</v>
      </c>
      <c r="T2217" s="21">
        <v>-0.59405339147947078</v>
      </c>
      <c r="U2217" s="21">
        <v>0.53125393986656344</v>
      </c>
      <c r="V2217" s="21">
        <v>1.6299153813648921</v>
      </c>
      <c r="W2217" s="21">
        <v>1.0986614414983287</v>
      </c>
      <c r="X2217" s="13" t="s">
        <v>22</v>
      </c>
      <c r="Y22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7" s="1">
        <v>39.858649</v>
      </c>
      <c r="AA2217" s="1">
        <v>-84.198991000000007</v>
      </c>
      <c r="AB2217" s="1">
        <v>0</v>
      </c>
      <c r="AC2217" s="1">
        <v>0</v>
      </c>
    </row>
    <row r="2218" spans="1:29" x14ac:dyDescent="0.25">
      <c r="A2218" s="13">
        <v>438</v>
      </c>
      <c r="B2218" s="22" t="s">
        <v>3201</v>
      </c>
      <c r="C2218" s="17">
        <v>7</v>
      </c>
      <c r="D2218" s="1" t="s">
        <v>789</v>
      </c>
      <c r="E2218" s="1" t="s">
        <v>2279</v>
      </c>
      <c r="F2218" s="1" t="s">
        <v>5512</v>
      </c>
      <c r="G2218" s="1" t="s">
        <v>1778</v>
      </c>
      <c r="H2218" s="21">
        <v>0.97699999999895226</v>
      </c>
      <c r="I2218" s="21">
        <v>0</v>
      </c>
      <c r="J2218" s="1" t="s">
        <v>258</v>
      </c>
      <c r="K2218" s="1" t="s">
        <v>259</v>
      </c>
      <c r="L2218" s="1">
        <v>0</v>
      </c>
      <c r="M2218" s="1">
        <v>0</v>
      </c>
      <c r="N2218" s="1">
        <v>6</v>
      </c>
      <c r="O2218" s="1">
        <v>4</v>
      </c>
      <c r="P2218" s="1">
        <v>11</v>
      </c>
      <c r="Q2218" s="16">
        <v>68.03125</v>
      </c>
      <c r="R2218" s="21">
        <v>4.1230323102492719</v>
      </c>
      <c r="S2218" s="21">
        <v>4.2550184368902677</v>
      </c>
      <c r="T2218" s="21">
        <v>0.13198612664099585</v>
      </c>
      <c r="U2218" s="21">
        <v>0.28775537973637039</v>
      </c>
      <c r="V2218" s="21">
        <v>1.6296716762940207</v>
      </c>
      <c r="W2218" s="21">
        <v>1.3419162965576503</v>
      </c>
      <c r="X2218" s="13" t="s">
        <v>22</v>
      </c>
      <c r="Y22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8" s="1">
        <v>39.890315000000001</v>
      </c>
      <c r="AA2218" s="1">
        <v>-84.047397000000004</v>
      </c>
      <c r="AB2218" s="1">
        <v>0</v>
      </c>
      <c r="AC2218" s="1">
        <v>0</v>
      </c>
    </row>
    <row r="2219" spans="1:29" x14ac:dyDescent="0.25">
      <c r="A2219" s="13">
        <v>23</v>
      </c>
      <c r="B2219" s="22" t="s">
        <v>3200</v>
      </c>
      <c r="C2219" s="17">
        <v>3</v>
      </c>
      <c r="D2219" s="1" t="s">
        <v>805</v>
      </c>
      <c r="E2219" s="1" t="s">
        <v>2878</v>
      </c>
      <c r="F2219" s="1" t="s">
        <v>5006</v>
      </c>
      <c r="G2219" s="1" t="s">
        <v>2412</v>
      </c>
      <c r="H2219" s="21">
        <v>7.0170000000071013</v>
      </c>
      <c r="I2219" s="21">
        <v>0</v>
      </c>
      <c r="J2219" s="1" t="s">
        <v>258</v>
      </c>
      <c r="K2219" s="1" t="s">
        <v>2804</v>
      </c>
      <c r="L2219" s="1">
        <v>0</v>
      </c>
      <c r="M2219" s="1">
        <v>1</v>
      </c>
      <c r="N2219" s="1">
        <v>5</v>
      </c>
      <c r="O2219" s="1">
        <v>5</v>
      </c>
      <c r="P2219" s="1">
        <v>32</v>
      </c>
      <c r="Q2219" s="16">
        <v>132.59856468023256</v>
      </c>
      <c r="R2219" s="21">
        <v>4.1740004468942189</v>
      </c>
      <c r="S2219" s="21">
        <v>8.5730700280401511</v>
      </c>
      <c r="T2219" s="21">
        <v>4.3990695811459322</v>
      </c>
      <c r="U2219" s="21">
        <v>0.29088650541918526</v>
      </c>
      <c r="V2219" s="21">
        <v>1.6291746588771323</v>
      </c>
      <c r="W2219" s="21">
        <v>1.3382881534579472</v>
      </c>
      <c r="X2219" s="13" t="s">
        <v>22</v>
      </c>
      <c r="Y22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19" s="1">
        <v>41.237822999999999</v>
      </c>
      <c r="AA2219" s="1">
        <v>-81.878268000000006</v>
      </c>
      <c r="AB2219" s="1">
        <v>0</v>
      </c>
      <c r="AC2219" s="1">
        <v>0</v>
      </c>
    </row>
    <row r="2220" spans="1:29" x14ac:dyDescent="0.25">
      <c r="A2220" s="13">
        <v>239</v>
      </c>
      <c r="B2220" s="22" t="s">
        <v>4967</v>
      </c>
      <c r="C2220" s="17">
        <v>5</v>
      </c>
      <c r="D2220" s="1" t="s">
        <v>793</v>
      </c>
      <c r="E2220" s="1" t="s">
        <v>4593</v>
      </c>
      <c r="F2220" s="1" t="s">
        <v>4594</v>
      </c>
      <c r="G2220" s="1" t="s">
        <v>4874</v>
      </c>
      <c r="H2220" s="1">
        <v>3.8</v>
      </c>
      <c r="I2220" s="1">
        <v>4.3</v>
      </c>
      <c r="J2220" s="1" t="s">
        <v>3190</v>
      </c>
      <c r="K2220" s="1" t="s">
        <v>4975</v>
      </c>
      <c r="L2220" s="1">
        <v>0</v>
      </c>
      <c r="M2220" s="1">
        <v>2</v>
      </c>
      <c r="N2220" s="1">
        <v>4</v>
      </c>
      <c r="O2220" s="1">
        <v>1</v>
      </c>
      <c r="P2220" s="1">
        <v>15</v>
      </c>
      <c r="Q2220" s="16">
        <v>136.97837936046511</v>
      </c>
      <c r="R2220" s="21">
        <v>0.94539333089360122</v>
      </c>
      <c r="S2220" s="21">
        <v>8.3762435018746206</v>
      </c>
      <c r="T2220" s="21">
        <v>7.4308501709810191</v>
      </c>
      <c r="U2220" s="21">
        <v>7.2309468715821501E-2</v>
      </c>
      <c r="V2220" s="21">
        <v>1.628662771689507</v>
      </c>
      <c r="W2220" s="21">
        <v>1.5563533029736856</v>
      </c>
      <c r="X2220" s="13" t="s">
        <v>22</v>
      </c>
      <c r="Y22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0" s="1">
        <v>40.090615115399999</v>
      </c>
      <c r="AA2220" s="1">
        <v>-82.427073465899994</v>
      </c>
      <c r="AB2220" s="1">
        <v>40.097585772800002</v>
      </c>
      <c r="AC2220" s="1">
        <v>-82.425353891900002</v>
      </c>
    </row>
    <row r="2221" spans="1:29" x14ac:dyDescent="0.25">
      <c r="A2221" s="13">
        <v>240</v>
      </c>
      <c r="B2221" s="22" t="s">
        <v>4967</v>
      </c>
      <c r="C2221" s="17">
        <v>3</v>
      </c>
      <c r="D2221" s="1" t="s">
        <v>791</v>
      </c>
      <c r="E2221" s="1" t="s">
        <v>4638</v>
      </c>
      <c r="F2221" s="1" t="s">
        <v>4639</v>
      </c>
      <c r="G2221" s="1" t="s">
        <v>3712</v>
      </c>
      <c r="H2221" s="1">
        <v>6.1</v>
      </c>
      <c r="I2221" s="1">
        <v>6.6</v>
      </c>
      <c r="J2221" s="1" t="s">
        <v>3190</v>
      </c>
      <c r="K2221" s="1" t="s">
        <v>4984</v>
      </c>
      <c r="L2221" s="1">
        <v>0</v>
      </c>
      <c r="M2221" s="1">
        <v>2</v>
      </c>
      <c r="N2221" s="1">
        <v>1</v>
      </c>
      <c r="O2221" s="1">
        <v>2</v>
      </c>
      <c r="P2221" s="1">
        <v>5</v>
      </c>
      <c r="Q2221" s="16">
        <v>111.77525436046511</v>
      </c>
      <c r="R2221" s="21">
        <v>0.56085559050017086</v>
      </c>
      <c r="S2221" s="21">
        <v>4.4112716783386423</v>
      </c>
      <c r="T2221" s="21">
        <v>3.8504160878384717</v>
      </c>
      <c r="U2221" s="21">
        <v>4.0596773490730417E-2</v>
      </c>
      <c r="V2221" s="21">
        <v>1.6286362338007265</v>
      </c>
      <c r="W2221" s="21">
        <v>1.5880394603099961</v>
      </c>
      <c r="X2221" s="13" t="s">
        <v>22</v>
      </c>
      <c r="Y22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1" s="1">
        <v>41.410870163399998</v>
      </c>
      <c r="AA2221" s="1">
        <v>-82.234443740000003</v>
      </c>
      <c r="AB2221" s="1">
        <v>41.412166130400003</v>
      </c>
      <c r="AC2221" s="1">
        <v>-82.225003804599993</v>
      </c>
    </row>
    <row r="2222" spans="1:29" x14ac:dyDescent="0.25">
      <c r="A2222" s="13">
        <v>241</v>
      </c>
      <c r="B2222" s="22" t="s">
        <v>4967</v>
      </c>
      <c r="C2222" s="17">
        <v>3</v>
      </c>
      <c r="D2222" s="1" t="s">
        <v>791</v>
      </c>
      <c r="E2222" s="1" t="s">
        <v>4638</v>
      </c>
      <c r="F2222" s="1" t="s">
        <v>4639</v>
      </c>
      <c r="G2222" s="1" t="s">
        <v>3712</v>
      </c>
      <c r="H2222" s="1">
        <v>10</v>
      </c>
      <c r="I2222" s="1">
        <v>10.5</v>
      </c>
      <c r="J2222" s="1" t="s">
        <v>3190</v>
      </c>
      <c r="K2222" s="1" t="s">
        <v>4984</v>
      </c>
      <c r="L2222" s="1">
        <v>0</v>
      </c>
      <c r="M2222" s="1">
        <v>1</v>
      </c>
      <c r="N2222" s="1">
        <v>2</v>
      </c>
      <c r="O2222" s="1">
        <v>2</v>
      </c>
      <c r="P2222" s="1">
        <v>7</v>
      </c>
      <c r="Q2222" s="16">
        <v>74.645439680232556</v>
      </c>
      <c r="R2222" s="21">
        <v>0.56085559050017086</v>
      </c>
      <c r="S2222" s="21">
        <v>5.2915449433542081</v>
      </c>
      <c r="T2222" s="21">
        <v>4.7306893528540375</v>
      </c>
      <c r="U2222" s="21">
        <v>4.0596773490730417E-2</v>
      </c>
      <c r="V2222" s="21">
        <v>1.6286362338007265</v>
      </c>
      <c r="W2222" s="21">
        <v>1.5880394603099961</v>
      </c>
      <c r="X2222" s="13" t="s">
        <v>22</v>
      </c>
      <c r="Y22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2" s="1">
        <v>41.4109883458</v>
      </c>
      <c r="AA2222" s="1">
        <v>-82.160540874999995</v>
      </c>
      <c r="AB2222" s="1">
        <v>41.407724379100003</v>
      </c>
      <c r="AC2222" s="1">
        <v>-82.152040699500006</v>
      </c>
    </row>
    <row r="2223" spans="1:29" x14ac:dyDescent="0.25">
      <c r="A2223" s="13">
        <v>439</v>
      </c>
      <c r="B2223" s="22" t="s">
        <v>3201</v>
      </c>
      <c r="C2223" s="17">
        <v>7</v>
      </c>
      <c r="D2223" s="1" t="s">
        <v>789</v>
      </c>
      <c r="E2223" s="1" t="s">
        <v>2280</v>
      </c>
      <c r="F2223" s="1" t="s">
        <v>5512</v>
      </c>
      <c r="G2223" s="1" t="s">
        <v>1779</v>
      </c>
      <c r="H2223" s="21">
        <v>2.3709999999991851</v>
      </c>
      <c r="I2223" s="21">
        <v>0</v>
      </c>
      <c r="J2223" s="1" t="s">
        <v>258</v>
      </c>
      <c r="K2223" s="1" t="s">
        <v>259</v>
      </c>
      <c r="L2223" s="1">
        <v>1</v>
      </c>
      <c r="M2223" s="1">
        <v>0</v>
      </c>
      <c r="N2223" s="1">
        <v>7</v>
      </c>
      <c r="O2223" s="1">
        <v>2</v>
      </c>
      <c r="P2223" s="1">
        <v>7</v>
      </c>
      <c r="Q2223" s="16">
        <v>107.37981468023256</v>
      </c>
      <c r="R2223" s="21">
        <v>3.9510395460406231</v>
      </c>
      <c r="S2223" s="21">
        <v>3.486848342480366</v>
      </c>
      <c r="T2223" s="21">
        <v>-0.46419120356025712</v>
      </c>
      <c r="U2223" s="21">
        <v>0.27575163117157309</v>
      </c>
      <c r="V2223" s="21">
        <v>1.6272576366106815</v>
      </c>
      <c r="W2223" s="21">
        <v>1.3515060054391084</v>
      </c>
      <c r="X2223" s="13" t="s">
        <v>22</v>
      </c>
      <c r="Y22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3" s="1">
        <v>39.908608999999998</v>
      </c>
      <c r="AA2223" s="1">
        <v>-84.039219000000003</v>
      </c>
      <c r="AB2223" s="1">
        <v>0</v>
      </c>
      <c r="AC2223" s="1">
        <v>0</v>
      </c>
    </row>
    <row r="2224" spans="1:29" x14ac:dyDescent="0.25">
      <c r="A2224" s="13">
        <v>242</v>
      </c>
      <c r="B2224" s="22" t="s">
        <v>4967</v>
      </c>
      <c r="C2224" s="17">
        <v>6</v>
      </c>
      <c r="D2224" s="1" t="s">
        <v>784</v>
      </c>
      <c r="E2224" s="1" t="s">
        <v>3931</v>
      </c>
      <c r="F2224" s="1" t="s">
        <v>3954</v>
      </c>
      <c r="G2224" s="1" t="s">
        <v>4360</v>
      </c>
      <c r="H2224" s="1">
        <v>8.5</v>
      </c>
      <c r="I2224" s="1">
        <v>9</v>
      </c>
      <c r="J2224" s="1" t="s">
        <v>3190</v>
      </c>
      <c r="K2224" s="1" t="s">
        <v>4984</v>
      </c>
      <c r="L2224" s="1">
        <v>0</v>
      </c>
      <c r="M2224" s="1">
        <v>1</v>
      </c>
      <c r="N2224" s="1">
        <v>2</v>
      </c>
      <c r="O2224" s="1">
        <v>2</v>
      </c>
      <c r="P2224" s="1">
        <v>14</v>
      </c>
      <c r="Q2224" s="16">
        <v>81.645439680232556</v>
      </c>
      <c r="R2224" s="21">
        <v>0.92236910970001673</v>
      </c>
      <c r="S2224" s="21">
        <v>7.2776763967047593</v>
      </c>
      <c r="T2224" s="21">
        <v>6.3553072870047425</v>
      </c>
      <c r="U2224" s="21">
        <v>6.9586718861232202E-2</v>
      </c>
      <c r="V2224" s="21">
        <v>1.6233090826381182</v>
      </c>
      <c r="W2224" s="21">
        <v>1.553722363776886</v>
      </c>
      <c r="X2224" s="13" t="s">
        <v>22</v>
      </c>
      <c r="Y22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4" s="1">
        <v>40.059578594199998</v>
      </c>
      <c r="AA2224" s="1">
        <v>-83.030561391700004</v>
      </c>
      <c r="AB2224" s="1">
        <v>40.066580918500001</v>
      </c>
      <c r="AC2224" s="1">
        <v>-83.032936319900003</v>
      </c>
    </row>
    <row r="2225" spans="1:29" x14ac:dyDescent="0.25">
      <c r="A2225" s="13">
        <v>440</v>
      </c>
      <c r="B2225" s="22" t="s">
        <v>3201</v>
      </c>
      <c r="C2225" s="17">
        <v>8</v>
      </c>
      <c r="D2225" s="1" t="s">
        <v>787</v>
      </c>
      <c r="E2225" s="1" t="s">
        <v>2281</v>
      </c>
      <c r="F2225" s="1" t="s">
        <v>5513</v>
      </c>
      <c r="G2225" s="1" t="s">
        <v>1780</v>
      </c>
      <c r="H2225" s="21">
        <v>1.0460000000020955</v>
      </c>
      <c r="I2225" s="21">
        <v>0</v>
      </c>
      <c r="J2225" s="1" t="s">
        <v>258</v>
      </c>
      <c r="K2225" s="1" t="s">
        <v>259</v>
      </c>
      <c r="L2225" s="1">
        <v>0</v>
      </c>
      <c r="M2225" s="1">
        <v>0</v>
      </c>
      <c r="N2225" s="1">
        <v>6</v>
      </c>
      <c r="O2225" s="1">
        <v>3</v>
      </c>
      <c r="P2225" s="1">
        <v>21</v>
      </c>
      <c r="Q2225" s="16">
        <v>73.59375</v>
      </c>
      <c r="R2225" s="21">
        <v>8.082666231434418</v>
      </c>
      <c r="S2225" s="21">
        <v>5.9217768984800196</v>
      </c>
      <c r="T2225" s="21">
        <v>-2.1608893329543983</v>
      </c>
      <c r="U2225" s="21">
        <v>0.56410683101538261</v>
      </c>
      <c r="V2225" s="21">
        <v>1.6193911046510552</v>
      </c>
      <c r="W2225" s="21">
        <v>1.0552842736356727</v>
      </c>
      <c r="X2225" s="13" t="s">
        <v>22</v>
      </c>
      <c r="Y22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5" s="1">
        <v>39.235807999999999</v>
      </c>
      <c r="AA2225" s="1">
        <v>-84.575796999999994</v>
      </c>
      <c r="AB2225" s="1">
        <v>0</v>
      </c>
      <c r="AC2225" s="1">
        <v>0</v>
      </c>
    </row>
    <row r="2226" spans="1:29" x14ac:dyDescent="0.25">
      <c r="A2226" s="13">
        <v>441</v>
      </c>
      <c r="B2226" s="22" t="s">
        <v>3201</v>
      </c>
      <c r="C2226" s="17">
        <v>4</v>
      </c>
      <c r="D2226" s="1" t="s">
        <v>790</v>
      </c>
      <c r="E2226" s="1" t="s">
        <v>2282</v>
      </c>
      <c r="F2226" s="1" t="s">
        <v>5350</v>
      </c>
      <c r="G2226" s="1" t="s">
        <v>1781</v>
      </c>
      <c r="H2226" s="21">
        <v>1.3540000000066357</v>
      </c>
      <c r="I2226" s="21">
        <v>0</v>
      </c>
      <c r="J2226" s="1" t="s">
        <v>258</v>
      </c>
      <c r="K2226" s="1" t="s">
        <v>261</v>
      </c>
      <c r="L2226" s="1">
        <v>0</v>
      </c>
      <c r="M2226" s="1">
        <v>0</v>
      </c>
      <c r="N2226" s="1">
        <v>2</v>
      </c>
      <c r="O2226" s="1">
        <v>7</v>
      </c>
      <c r="P2226" s="1">
        <v>40</v>
      </c>
      <c r="Q2226" s="16">
        <v>84.15625</v>
      </c>
      <c r="R2226" s="21">
        <v>6.6954302283963143</v>
      </c>
      <c r="S2226" s="21">
        <v>9.8180580754052045</v>
      </c>
      <c r="T2226" s="21">
        <v>3.1226278470088902</v>
      </c>
      <c r="U2226" s="21">
        <v>0.48226221802173397</v>
      </c>
      <c r="V2226" s="21">
        <v>1.6192742430067295</v>
      </c>
      <c r="W2226" s="21">
        <v>1.1370120249849955</v>
      </c>
      <c r="X2226" s="13" t="s">
        <v>22</v>
      </c>
      <c r="Y22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6" s="1">
        <v>41.153320999999998</v>
      </c>
      <c r="AA2226" s="1">
        <v>-80.664978000000005</v>
      </c>
      <c r="AB2226" s="1">
        <v>0</v>
      </c>
      <c r="AC2226" s="1">
        <v>0</v>
      </c>
    </row>
    <row r="2227" spans="1:29" x14ac:dyDescent="0.25">
      <c r="A2227" s="13">
        <v>243</v>
      </c>
      <c r="B2227" s="22" t="s">
        <v>4967</v>
      </c>
      <c r="C2227" s="17">
        <v>8</v>
      </c>
      <c r="D2227" s="1" t="s">
        <v>1329</v>
      </c>
      <c r="E2227" s="1" t="s">
        <v>4703</v>
      </c>
      <c r="F2227" s="1" t="s">
        <v>4671</v>
      </c>
      <c r="G2227" s="1" t="s">
        <v>3752</v>
      </c>
      <c r="H2227" s="1">
        <v>1.6</v>
      </c>
      <c r="I2227" s="1">
        <v>2.1</v>
      </c>
      <c r="J2227" s="1" t="s">
        <v>3190</v>
      </c>
      <c r="K2227" s="1" t="s">
        <v>4984</v>
      </c>
      <c r="L2227" s="1">
        <v>0</v>
      </c>
      <c r="M2227" s="1">
        <v>2</v>
      </c>
      <c r="N2227" s="1">
        <v>2</v>
      </c>
      <c r="O2227" s="1">
        <v>4</v>
      </c>
      <c r="P2227" s="1">
        <v>28</v>
      </c>
      <c r="Q2227" s="16">
        <v>150.19712936046511</v>
      </c>
      <c r="R2227" s="21">
        <v>0.28531144902019034</v>
      </c>
      <c r="S2227" s="21">
        <v>13.669501813161636</v>
      </c>
      <c r="T2227" s="21">
        <v>13.384190364141446</v>
      </c>
      <c r="U2227" s="21">
        <v>2.116581823042292E-2</v>
      </c>
      <c r="V2227" s="21">
        <v>1.6169747343239065</v>
      </c>
      <c r="W2227" s="21">
        <v>1.5958089160934836</v>
      </c>
      <c r="X2227" s="13" t="s">
        <v>22</v>
      </c>
      <c r="Y22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7" s="1">
        <v>39.187531980599999</v>
      </c>
      <c r="AA2227" s="1">
        <v>-84.261120208700007</v>
      </c>
      <c r="AB2227" s="1">
        <v>39.187666355300003</v>
      </c>
      <c r="AC2227" s="1">
        <v>-84.252567326399998</v>
      </c>
    </row>
    <row r="2228" spans="1:29" x14ac:dyDescent="0.25">
      <c r="A2228" s="13">
        <v>442</v>
      </c>
      <c r="B2228" s="22" t="s">
        <v>3201</v>
      </c>
      <c r="C2228" s="17">
        <v>8</v>
      </c>
      <c r="D2228" s="1" t="s">
        <v>1329</v>
      </c>
      <c r="E2228" s="1" t="s">
        <v>2283</v>
      </c>
      <c r="F2228" s="1" t="s">
        <v>3221</v>
      </c>
      <c r="G2228" s="1" t="s">
        <v>1782</v>
      </c>
      <c r="H2228" s="21">
        <v>8.2742866150600491</v>
      </c>
      <c r="I2228" s="21">
        <v>0</v>
      </c>
      <c r="J2228" s="1" t="s">
        <v>258</v>
      </c>
      <c r="K2228" s="1" t="s">
        <v>262</v>
      </c>
      <c r="L2228" s="1">
        <v>2</v>
      </c>
      <c r="M2228" s="1">
        <v>0</v>
      </c>
      <c r="N2228" s="1">
        <v>6</v>
      </c>
      <c r="O2228" s="1">
        <v>2</v>
      </c>
      <c r="P2228" s="1">
        <v>6</v>
      </c>
      <c r="Q2228" s="16">
        <v>145.50962936046511</v>
      </c>
      <c r="R2228" s="21">
        <v>4.9969590559690218</v>
      </c>
      <c r="S2228" s="21">
        <v>3.2854405615781745</v>
      </c>
      <c r="T2228" s="21">
        <v>-1.7115184943908472</v>
      </c>
      <c r="U2228" s="21">
        <v>0.34874862539957335</v>
      </c>
      <c r="V2228" s="21">
        <v>1.6167601570328378</v>
      </c>
      <c r="W2228" s="21">
        <v>1.2680115316332645</v>
      </c>
      <c r="X2228" s="13" t="s">
        <v>22</v>
      </c>
      <c r="Y22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8" s="1">
        <v>39.014097999999997</v>
      </c>
      <c r="AA2228" s="1">
        <v>-84.183723000000001</v>
      </c>
      <c r="AB2228" s="1">
        <v>0</v>
      </c>
      <c r="AC2228" s="1">
        <v>0</v>
      </c>
    </row>
    <row r="2229" spans="1:29" x14ac:dyDescent="0.25">
      <c r="A2229" s="13">
        <v>443</v>
      </c>
      <c r="B2229" s="22" t="s">
        <v>3201</v>
      </c>
      <c r="C2229" s="17">
        <v>6</v>
      </c>
      <c r="D2229" s="1" t="s">
        <v>784</v>
      </c>
      <c r="E2229" s="1" t="s">
        <v>2284</v>
      </c>
      <c r="F2229" s="1" t="s">
        <v>5470</v>
      </c>
      <c r="G2229" s="1" t="s">
        <v>1783</v>
      </c>
      <c r="H2229" s="21">
        <v>3.1019999999989523</v>
      </c>
      <c r="I2229" s="21">
        <v>0</v>
      </c>
      <c r="J2229" s="1" t="s">
        <v>258</v>
      </c>
      <c r="K2229" s="1" t="s">
        <v>261</v>
      </c>
      <c r="L2229" s="1">
        <v>0</v>
      </c>
      <c r="M2229" s="1">
        <v>2</v>
      </c>
      <c r="N2229" s="1">
        <v>2</v>
      </c>
      <c r="O2229" s="1">
        <v>4</v>
      </c>
      <c r="P2229" s="1">
        <v>10</v>
      </c>
      <c r="Q2229" s="16">
        <v>132.19712936046511</v>
      </c>
      <c r="R2229" s="21">
        <v>8.8860216170252624</v>
      </c>
      <c r="S2229" s="21">
        <v>3.8826619767238704</v>
      </c>
      <c r="T2229" s="21">
        <v>-5.003359640301392</v>
      </c>
      <c r="U2229" s="21">
        <v>0.66258015619560884</v>
      </c>
      <c r="V2229" s="21">
        <v>1.6156180401658633</v>
      </c>
      <c r="W2229" s="21">
        <v>0.95303788397025446</v>
      </c>
      <c r="X2229" s="13" t="s">
        <v>22</v>
      </c>
      <c r="Y22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29" s="1">
        <v>39.946604000000001</v>
      </c>
      <c r="AA2229" s="1">
        <v>-83.111191000000005</v>
      </c>
      <c r="AB2229" s="1">
        <v>0</v>
      </c>
      <c r="AC2229" s="1">
        <v>0</v>
      </c>
    </row>
    <row r="2230" spans="1:29" x14ac:dyDescent="0.25">
      <c r="A2230" s="13">
        <v>244</v>
      </c>
      <c r="B2230" s="22" t="s">
        <v>4967</v>
      </c>
      <c r="C2230" s="17">
        <v>8</v>
      </c>
      <c r="D2230" s="1" t="s">
        <v>788</v>
      </c>
      <c r="E2230" s="1" t="s">
        <v>4689</v>
      </c>
      <c r="F2230" s="1" t="s">
        <v>4690</v>
      </c>
      <c r="G2230" s="1" t="s">
        <v>4878</v>
      </c>
      <c r="H2230" s="1">
        <v>4.9000000000000004</v>
      </c>
      <c r="I2230" s="1">
        <v>5.4</v>
      </c>
      <c r="J2230" s="1" t="s">
        <v>3190</v>
      </c>
      <c r="K2230" s="1" t="s">
        <v>4975</v>
      </c>
      <c r="L2230" s="1">
        <v>0</v>
      </c>
      <c r="M2230" s="1">
        <v>0</v>
      </c>
      <c r="N2230" s="1">
        <v>3</v>
      </c>
      <c r="O2230" s="1">
        <v>6</v>
      </c>
      <c r="P2230" s="1">
        <v>21</v>
      </c>
      <c r="Q2230" s="16">
        <v>67.265625</v>
      </c>
      <c r="R2230" s="21">
        <v>0.45451286233362564</v>
      </c>
      <c r="S2230" s="21">
        <v>14.727597790904326</v>
      </c>
      <c r="T2230" s="21">
        <v>14.2730849285707</v>
      </c>
      <c r="U2230" s="21">
        <v>3.4955992907226889E-2</v>
      </c>
      <c r="V2230" s="21">
        <v>1.6149684673019895</v>
      </c>
      <c r="W2230" s="21">
        <v>1.5800124743947626</v>
      </c>
      <c r="X2230" s="13" t="s">
        <v>22</v>
      </c>
      <c r="Y22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0" s="1">
        <v>39.372857869900002</v>
      </c>
      <c r="AA2230" s="1">
        <v>-84.455092640999993</v>
      </c>
      <c r="AB2230" s="1">
        <v>39.380077485500003</v>
      </c>
      <c r="AC2230" s="1">
        <v>-84.454760213200004</v>
      </c>
    </row>
    <row r="2231" spans="1:29" x14ac:dyDescent="0.25">
      <c r="A2231" s="13">
        <v>444</v>
      </c>
      <c r="B2231" s="22" t="s">
        <v>3201</v>
      </c>
      <c r="C2231" s="17">
        <v>8</v>
      </c>
      <c r="D2231" s="1" t="s">
        <v>788</v>
      </c>
      <c r="E2231" s="1" t="s">
        <v>2285</v>
      </c>
      <c r="F2231" s="1" t="s">
        <v>5514</v>
      </c>
      <c r="G2231" s="1" t="s">
        <v>1784</v>
      </c>
      <c r="H2231" s="21">
        <v>2.5850000000064028</v>
      </c>
      <c r="I2231" s="21">
        <v>0</v>
      </c>
      <c r="J2231" s="1" t="s">
        <v>258</v>
      </c>
      <c r="K2231" s="1" t="s">
        <v>259</v>
      </c>
      <c r="L2231" s="1">
        <v>0</v>
      </c>
      <c r="M2231" s="1">
        <v>2</v>
      </c>
      <c r="N2231" s="1">
        <v>4</v>
      </c>
      <c r="O2231" s="1">
        <v>3</v>
      </c>
      <c r="P2231" s="1">
        <v>17</v>
      </c>
      <c r="Q2231" s="16">
        <v>147.85337936046511</v>
      </c>
      <c r="R2231" s="21">
        <v>6.926292944376728</v>
      </c>
      <c r="S2231" s="21">
        <v>5.2377446316891492</v>
      </c>
      <c r="T2231" s="21">
        <v>-1.6885483126875789</v>
      </c>
      <c r="U2231" s="21">
        <v>0.48340102778723315</v>
      </c>
      <c r="V2231" s="21">
        <v>1.613170704468037</v>
      </c>
      <c r="W2231" s="21">
        <v>1.1297696766808039</v>
      </c>
      <c r="X2231" s="13" t="s">
        <v>22</v>
      </c>
      <c r="Y22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1" s="1">
        <v>39.331699999999998</v>
      </c>
      <c r="AA2231" s="1">
        <v>-84.473356999999993</v>
      </c>
      <c r="AB2231" s="1">
        <v>0</v>
      </c>
      <c r="AC2231" s="1">
        <v>0</v>
      </c>
    </row>
    <row r="2232" spans="1:29" x14ac:dyDescent="0.25">
      <c r="A2232" s="13">
        <v>245</v>
      </c>
      <c r="B2232" s="22" t="s">
        <v>4967</v>
      </c>
      <c r="C2232" s="17">
        <v>4</v>
      </c>
      <c r="D2232" s="1" t="s">
        <v>801</v>
      </c>
      <c r="E2232" s="1" t="s">
        <v>4640</v>
      </c>
      <c r="F2232" s="1" t="s">
        <v>4704</v>
      </c>
      <c r="G2232" s="1" t="s">
        <v>3769</v>
      </c>
      <c r="H2232" s="1">
        <v>14.7</v>
      </c>
      <c r="I2232" s="1">
        <v>15.2</v>
      </c>
      <c r="J2232" s="1" t="s">
        <v>3190</v>
      </c>
      <c r="K2232" s="1" t="s">
        <v>4984</v>
      </c>
      <c r="L2232" s="1">
        <v>0</v>
      </c>
      <c r="M2232" s="1">
        <v>1</v>
      </c>
      <c r="N2232" s="1">
        <v>3</v>
      </c>
      <c r="O2232" s="1">
        <v>1</v>
      </c>
      <c r="P2232" s="1">
        <v>2</v>
      </c>
      <c r="Q2232" s="16">
        <v>71.754814680232556</v>
      </c>
      <c r="R2232" s="21">
        <v>0.40304216406080084</v>
      </c>
      <c r="S2232" s="21">
        <v>3.7231128942519125</v>
      </c>
      <c r="T2232" s="21">
        <v>3.3200707301911114</v>
      </c>
      <c r="U2232" s="21">
        <v>2.8894554475740564E-2</v>
      </c>
      <c r="V2232" s="21">
        <v>1.6121195625497635</v>
      </c>
      <c r="W2232" s="21">
        <v>1.5832250080740229</v>
      </c>
      <c r="X2232" s="13" t="s">
        <v>22</v>
      </c>
      <c r="Y22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2" s="1">
        <v>41.1075478797</v>
      </c>
      <c r="AA2232" s="1">
        <v>-80.755686435800001</v>
      </c>
      <c r="AB2232" s="1">
        <v>41.1147780091</v>
      </c>
      <c r="AC2232" s="1">
        <v>-80.755117424100007</v>
      </c>
    </row>
    <row r="2233" spans="1:29" x14ac:dyDescent="0.25">
      <c r="A2233" s="13">
        <v>445</v>
      </c>
      <c r="B2233" s="22" t="s">
        <v>3201</v>
      </c>
      <c r="C2233" s="17">
        <v>4</v>
      </c>
      <c r="D2233" s="1" t="s">
        <v>801</v>
      </c>
      <c r="E2233" s="1" t="s">
        <v>2286</v>
      </c>
      <c r="F2233" s="1" t="s">
        <v>5326</v>
      </c>
      <c r="G2233" s="1" t="s">
        <v>1785</v>
      </c>
      <c r="H2233" s="21">
        <v>7.1129999999975553</v>
      </c>
      <c r="I2233" s="21">
        <v>0</v>
      </c>
      <c r="J2233" s="1" t="s">
        <v>258</v>
      </c>
      <c r="K2233" s="1" t="s">
        <v>259</v>
      </c>
      <c r="L2233" s="1">
        <v>0</v>
      </c>
      <c r="M2233" s="1">
        <v>0</v>
      </c>
      <c r="N2233" s="1">
        <v>5</v>
      </c>
      <c r="O2233" s="1">
        <v>4</v>
      </c>
      <c r="P2233" s="1">
        <v>31</v>
      </c>
      <c r="Q2233" s="16">
        <v>81.484375</v>
      </c>
      <c r="R2233" s="21">
        <v>6.9557707131415976</v>
      </c>
      <c r="S2233" s="21">
        <v>8.0295007712180748</v>
      </c>
      <c r="T2233" s="21">
        <v>1.0737300580764773</v>
      </c>
      <c r="U2233" s="21">
        <v>0.4854583452920293</v>
      </c>
      <c r="V2233" s="21">
        <v>1.6118803403072324</v>
      </c>
      <c r="W2233" s="21">
        <v>1.126421995015203</v>
      </c>
      <c r="X2233" s="13" t="s">
        <v>22</v>
      </c>
      <c r="Y22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3" s="1">
        <v>41.087927000000001</v>
      </c>
      <c r="AA2233" s="1">
        <v>-80.732309999999998</v>
      </c>
      <c r="AB2233" s="1">
        <v>0</v>
      </c>
      <c r="AC2233" s="1">
        <v>0</v>
      </c>
    </row>
    <row r="2234" spans="1:29" x14ac:dyDescent="0.25">
      <c r="A2234" s="13">
        <v>446</v>
      </c>
      <c r="B2234" s="22" t="s">
        <v>3201</v>
      </c>
      <c r="C2234" s="17">
        <v>8</v>
      </c>
      <c r="D2234" s="1" t="s">
        <v>792</v>
      </c>
      <c r="E2234" s="1" t="s">
        <v>2287</v>
      </c>
      <c r="F2234" s="1" t="s">
        <v>5515</v>
      </c>
      <c r="G2234" s="1" t="s">
        <v>1786</v>
      </c>
      <c r="H2234" s="21">
        <v>0</v>
      </c>
      <c r="I2234" s="21">
        <v>0</v>
      </c>
      <c r="J2234" s="1" t="s">
        <v>258</v>
      </c>
      <c r="K2234" s="1" t="s">
        <v>1326</v>
      </c>
      <c r="L2234" s="1">
        <v>1</v>
      </c>
      <c r="M2234" s="1">
        <v>0</v>
      </c>
      <c r="N2234" s="1">
        <v>11</v>
      </c>
      <c r="O2234" s="1">
        <v>2</v>
      </c>
      <c r="P2234" s="1">
        <v>12</v>
      </c>
      <c r="Q2234" s="16">
        <v>138.56731468023256</v>
      </c>
      <c r="R2234" s="21">
        <v>1.4316555278995551</v>
      </c>
      <c r="S2234" s="21">
        <v>5.0275691018638113</v>
      </c>
      <c r="T2234" s="21">
        <v>3.595913573964256</v>
      </c>
      <c r="U2234" s="21">
        <v>0.1401701144250635</v>
      </c>
      <c r="V2234" s="21">
        <v>1.6117523550870627</v>
      </c>
      <c r="W2234" s="21">
        <v>1.4715822406619992</v>
      </c>
      <c r="X2234" s="13" t="s">
        <v>22</v>
      </c>
      <c r="Y22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4" s="1">
        <v>39.708795000000002</v>
      </c>
      <c r="AA2234" s="1">
        <v>-83.990808999999999</v>
      </c>
      <c r="AB2234" s="1">
        <v>0</v>
      </c>
      <c r="AC2234" s="1">
        <v>0</v>
      </c>
    </row>
    <row r="2235" spans="1:29" x14ac:dyDescent="0.25">
      <c r="A2235" s="13">
        <v>447</v>
      </c>
      <c r="B2235" s="22" t="s">
        <v>3201</v>
      </c>
      <c r="C2235" s="17">
        <v>5</v>
      </c>
      <c r="D2235" s="1" t="s">
        <v>1333</v>
      </c>
      <c r="E2235" s="1" t="s">
        <v>2288</v>
      </c>
      <c r="F2235" s="1" t="s">
        <v>5516</v>
      </c>
      <c r="G2235" s="1" t="s">
        <v>1787</v>
      </c>
      <c r="H2235" s="21">
        <v>0</v>
      </c>
      <c r="I2235" s="21">
        <v>0</v>
      </c>
      <c r="J2235" s="1" t="s">
        <v>258</v>
      </c>
      <c r="K2235" s="1" t="s">
        <v>259</v>
      </c>
      <c r="L2235" s="1">
        <v>0</v>
      </c>
      <c r="M2235" s="1">
        <v>1</v>
      </c>
      <c r="N2235" s="1">
        <v>6</v>
      </c>
      <c r="O2235" s="1">
        <v>1</v>
      </c>
      <c r="P2235" s="1">
        <v>16</v>
      </c>
      <c r="Q2235" s="16">
        <v>105.39543968023256</v>
      </c>
      <c r="R2235" s="21">
        <v>8.5997903937593048</v>
      </c>
      <c r="S2235" s="21">
        <v>5.3149897241226078</v>
      </c>
      <c r="T2235" s="21">
        <v>-3.2848006696366969</v>
      </c>
      <c r="U2235" s="21">
        <v>0.60019804944477539</v>
      </c>
      <c r="V2235" s="21">
        <v>1.6113317042762663</v>
      </c>
      <c r="W2235" s="21">
        <v>1.0111336548314909</v>
      </c>
      <c r="X2235" s="13" t="s">
        <v>22</v>
      </c>
      <c r="Y22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5" s="1">
        <v>39.910727000000001</v>
      </c>
      <c r="AA2235" s="1">
        <v>-82.001339000000002</v>
      </c>
      <c r="AB2235" s="1">
        <v>0</v>
      </c>
      <c r="AC2235" s="1">
        <v>0</v>
      </c>
    </row>
    <row r="2236" spans="1:29" x14ac:dyDescent="0.25">
      <c r="A2236" s="13">
        <v>246</v>
      </c>
      <c r="B2236" s="22" t="s">
        <v>4967</v>
      </c>
      <c r="C2236" s="17">
        <v>5</v>
      </c>
      <c r="D2236" s="1" t="s">
        <v>1339</v>
      </c>
      <c r="E2236" s="1" t="s">
        <v>3400</v>
      </c>
      <c r="F2236" s="1" t="s">
        <v>4705</v>
      </c>
      <c r="G2236" s="1" t="s">
        <v>4895</v>
      </c>
      <c r="H2236" s="1">
        <v>10.7</v>
      </c>
      <c r="I2236" s="1">
        <v>11.2</v>
      </c>
      <c r="J2236" s="1" t="s">
        <v>3190</v>
      </c>
      <c r="K2236" s="1" t="s">
        <v>4983</v>
      </c>
      <c r="L2236" s="1">
        <v>1</v>
      </c>
      <c r="M2236" s="1">
        <v>1</v>
      </c>
      <c r="N2236" s="1">
        <v>4</v>
      </c>
      <c r="O2236" s="1">
        <v>3</v>
      </c>
      <c r="P2236" s="1">
        <v>26</v>
      </c>
      <c r="Q2236" s="16">
        <v>156.85337936046511</v>
      </c>
      <c r="R2236" s="21">
        <v>0.61292434838361731</v>
      </c>
      <c r="S2236" s="21">
        <v>13.555837878659425</v>
      </c>
      <c r="T2236" s="21">
        <v>12.942913530275808</v>
      </c>
      <c r="U2236" s="21">
        <v>4.7333118342504754E-2</v>
      </c>
      <c r="V2236" s="21">
        <v>1.6105499509305505</v>
      </c>
      <c r="W2236" s="21">
        <v>1.5632168325880458</v>
      </c>
      <c r="X2236" s="13" t="s">
        <v>22</v>
      </c>
      <c r="Y22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6" s="1">
        <v>39.997245129500001</v>
      </c>
      <c r="AA2236" s="1">
        <v>-81.578128348299998</v>
      </c>
      <c r="AB2236" s="1">
        <v>39.991322284100001</v>
      </c>
      <c r="AC2236" s="1">
        <v>-81.573085479400007</v>
      </c>
    </row>
    <row r="2237" spans="1:29" x14ac:dyDescent="0.25">
      <c r="A2237" s="13">
        <v>448</v>
      </c>
      <c r="B2237" s="22" t="s">
        <v>3201</v>
      </c>
      <c r="C2237" s="17">
        <v>2</v>
      </c>
      <c r="D2237" s="1" t="s">
        <v>786</v>
      </c>
      <c r="E2237" s="1" t="s">
        <v>2289</v>
      </c>
      <c r="F2237" s="1" t="s">
        <v>5517</v>
      </c>
      <c r="G2237" s="1" t="s">
        <v>1788</v>
      </c>
      <c r="H2237" s="21">
        <v>5.8049999999930151</v>
      </c>
      <c r="I2237" s="21">
        <v>0</v>
      </c>
      <c r="J2237" s="1" t="s">
        <v>258</v>
      </c>
      <c r="K2237" s="1" t="s">
        <v>262</v>
      </c>
      <c r="L2237" s="1">
        <v>0</v>
      </c>
      <c r="M2237" s="1">
        <v>1</v>
      </c>
      <c r="N2237" s="1">
        <v>5</v>
      </c>
      <c r="O2237" s="1">
        <v>5</v>
      </c>
      <c r="P2237" s="1">
        <v>21</v>
      </c>
      <c r="Q2237" s="16">
        <v>121.59856468023256</v>
      </c>
      <c r="R2237" s="21">
        <v>3.8550908941871214</v>
      </c>
      <c r="S2237" s="21">
        <v>6.2727995041798286</v>
      </c>
      <c r="T2237" s="21">
        <v>2.4177086099927072</v>
      </c>
      <c r="U2237" s="21">
        <v>0.26905516636806825</v>
      </c>
      <c r="V2237" s="21">
        <v>1.6058442439896723</v>
      </c>
      <c r="W2237" s="21">
        <v>1.336789077621604</v>
      </c>
      <c r="X2237" s="13" t="s">
        <v>22</v>
      </c>
      <c r="Y22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7" s="1">
        <v>41.720255000000002</v>
      </c>
      <c r="AA2237" s="1">
        <v>-83.645651000000001</v>
      </c>
      <c r="AB2237" s="1">
        <v>0</v>
      </c>
      <c r="AC2237" s="1">
        <v>0</v>
      </c>
    </row>
    <row r="2238" spans="1:29" x14ac:dyDescent="0.25">
      <c r="A2238" s="13">
        <v>449</v>
      </c>
      <c r="B2238" s="22" t="s">
        <v>3201</v>
      </c>
      <c r="C2238" s="17">
        <v>7</v>
      </c>
      <c r="D2238" s="1" t="s">
        <v>3196</v>
      </c>
      <c r="E2238" s="1" t="s">
        <v>2290</v>
      </c>
      <c r="F2238" s="1" t="s">
        <v>5330</v>
      </c>
      <c r="G2238" s="1" t="s">
        <v>1789</v>
      </c>
      <c r="H2238" s="21">
        <v>6.521999999997206</v>
      </c>
      <c r="I2238" s="21">
        <v>0</v>
      </c>
      <c r="J2238" s="1" t="s">
        <v>258</v>
      </c>
      <c r="K2238" s="1" t="s">
        <v>259</v>
      </c>
      <c r="L2238" s="1">
        <v>1</v>
      </c>
      <c r="M2238" s="1">
        <v>0</v>
      </c>
      <c r="N2238" s="1">
        <v>2</v>
      </c>
      <c r="O2238" s="1">
        <v>5</v>
      </c>
      <c r="P2238" s="1">
        <v>8</v>
      </c>
      <c r="Q2238" s="16">
        <v>88.957939680232556</v>
      </c>
      <c r="R2238" s="21">
        <v>6.4772549470091905</v>
      </c>
      <c r="S2238" s="21">
        <v>3.7127792697293946</v>
      </c>
      <c r="T2238" s="21">
        <v>-2.7644756772797958</v>
      </c>
      <c r="U2238" s="21">
        <v>0.45206169068639362</v>
      </c>
      <c r="V2238" s="21">
        <v>1.6023393380044011</v>
      </c>
      <c r="W2238" s="21">
        <v>1.1502776473180074</v>
      </c>
      <c r="X2238" s="13" t="s">
        <v>22</v>
      </c>
      <c r="Y22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8" s="1">
        <v>39.856496999999997</v>
      </c>
      <c r="AA2238" s="1">
        <v>-84.226522000000003</v>
      </c>
      <c r="AB2238" s="1">
        <v>0</v>
      </c>
      <c r="AC2238" s="1">
        <v>0</v>
      </c>
    </row>
    <row r="2239" spans="1:29" x14ac:dyDescent="0.25">
      <c r="A2239" s="13">
        <v>450</v>
      </c>
      <c r="B2239" s="22" t="s">
        <v>3201</v>
      </c>
      <c r="C2239" s="17">
        <v>8</v>
      </c>
      <c r="D2239" s="1" t="s">
        <v>1329</v>
      </c>
      <c r="E2239" s="1" t="s">
        <v>2291</v>
      </c>
      <c r="F2239" s="1" t="s">
        <v>5267</v>
      </c>
      <c r="G2239" s="1" t="s">
        <v>1790</v>
      </c>
      <c r="H2239" s="21">
        <v>4.0840000000025611</v>
      </c>
      <c r="I2239" s="21">
        <v>0</v>
      </c>
      <c r="J2239" s="1" t="s">
        <v>258</v>
      </c>
      <c r="K2239" s="1" t="s">
        <v>262</v>
      </c>
      <c r="L2239" s="1">
        <v>1</v>
      </c>
      <c r="M2239" s="1">
        <v>0</v>
      </c>
      <c r="N2239" s="1">
        <v>4</v>
      </c>
      <c r="O2239" s="1">
        <v>5</v>
      </c>
      <c r="P2239" s="1">
        <v>57</v>
      </c>
      <c r="Q2239" s="16">
        <v>151.05168968023256</v>
      </c>
      <c r="R2239" s="21">
        <v>5.228169751785269</v>
      </c>
      <c r="S2239" s="21">
        <v>13.217302190237509</v>
      </c>
      <c r="T2239" s="21">
        <v>7.9891324384522404</v>
      </c>
      <c r="U2239" s="21">
        <v>0.36488532202654989</v>
      </c>
      <c r="V2239" s="21">
        <v>1.5992908858120805</v>
      </c>
      <c r="W2239" s="21">
        <v>1.2344055637855305</v>
      </c>
      <c r="X2239" s="13" t="s">
        <v>22</v>
      </c>
      <c r="Y22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39" s="1">
        <v>39.202314000000001</v>
      </c>
      <c r="AA2239" s="1">
        <v>-84.221974000000003</v>
      </c>
      <c r="AB2239" s="1">
        <v>0</v>
      </c>
      <c r="AC2239" s="1">
        <v>0</v>
      </c>
    </row>
    <row r="2240" spans="1:29" x14ac:dyDescent="0.25">
      <c r="A2240" s="13">
        <v>451</v>
      </c>
      <c r="B2240" s="22" t="s">
        <v>3201</v>
      </c>
      <c r="C2240" s="17">
        <v>8</v>
      </c>
      <c r="D2240" s="1" t="s">
        <v>792</v>
      </c>
      <c r="E2240" s="1" t="s">
        <v>2292</v>
      </c>
      <c r="F2240" s="1" t="s">
        <v>5518</v>
      </c>
      <c r="G2240" s="1" t="s">
        <v>1791</v>
      </c>
      <c r="H2240" s="21">
        <v>0.63300000000162981</v>
      </c>
      <c r="I2240" s="21">
        <v>0</v>
      </c>
      <c r="J2240" s="1" t="s">
        <v>258</v>
      </c>
      <c r="K2240" s="1" t="s">
        <v>262</v>
      </c>
      <c r="L2240" s="1">
        <v>0</v>
      </c>
      <c r="M2240" s="1">
        <v>0</v>
      </c>
      <c r="N2240" s="1">
        <v>4</v>
      </c>
      <c r="O2240" s="1">
        <v>5</v>
      </c>
      <c r="P2240" s="1">
        <v>14</v>
      </c>
      <c r="Q2240" s="16">
        <v>62.375</v>
      </c>
      <c r="R2240" s="21">
        <v>4.6970724967079232</v>
      </c>
      <c r="S2240" s="21">
        <v>5.4116491916161493</v>
      </c>
      <c r="T2240" s="21">
        <v>0.71457669490822617</v>
      </c>
      <c r="U2240" s="21">
        <v>0.32781889110583612</v>
      </c>
      <c r="V2240" s="21">
        <v>1.5977467503036265</v>
      </c>
      <c r="W2240" s="21">
        <v>1.2699278591977903</v>
      </c>
      <c r="X2240" s="13" t="s">
        <v>22</v>
      </c>
      <c r="Y22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0" s="1">
        <v>39.783780999999998</v>
      </c>
      <c r="AA2240" s="1">
        <v>-84.078798000000006</v>
      </c>
      <c r="AB2240" s="1">
        <v>0</v>
      </c>
      <c r="AC2240" s="1">
        <v>0</v>
      </c>
    </row>
    <row r="2241" spans="1:29" x14ac:dyDescent="0.25">
      <c r="A2241" s="13">
        <v>452</v>
      </c>
      <c r="B2241" s="22" t="s">
        <v>3201</v>
      </c>
      <c r="C2241" s="17">
        <v>3</v>
      </c>
      <c r="D2241" s="1" t="s">
        <v>791</v>
      </c>
      <c r="E2241" s="1" t="s">
        <v>2293</v>
      </c>
      <c r="F2241" s="1" t="s">
        <v>5519</v>
      </c>
      <c r="G2241" s="1" t="s">
        <v>1792</v>
      </c>
      <c r="H2241" s="21">
        <v>11.019000000000233</v>
      </c>
      <c r="I2241" s="21">
        <v>0</v>
      </c>
      <c r="J2241" s="1" t="s">
        <v>258</v>
      </c>
      <c r="K2241" s="1" t="s">
        <v>259</v>
      </c>
      <c r="L2241" s="1">
        <v>0</v>
      </c>
      <c r="M2241" s="1">
        <v>0</v>
      </c>
      <c r="N2241" s="1">
        <v>3</v>
      </c>
      <c r="O2241" s="1">
        <v>6</v>
      </c>
      <c r="P2241" s="1">
        <v>11</v>
      </c>
      <c r="Q2241" s="16">
        <v>57.265625</v>
      </c>
      <c r="R2241" s="21">
        <v>7.0402313222075188</v>
      </c>
      <c r="S2241" s="21">
        <v>3.9783109811971054</v>
      </c>
      <c r="T2241" s="21">
        <v>-3.0619203410104134</v>
      </c>
      <c r="U2241" s="21">
        <v>0.49135303463853602</v>
      </c>
      <c r="V2241" s="21">
        <v>1.597275930406006</v>
      </c>
      <c r="W2241" s="21">
        <v>1.10592289576747</v>
      </c>
      <c r="X2241" s="13" t="s">
        <v>22</v>
      </c>
      <c r="Y22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1" s="1">
        <v>41.424438000000002</v>
      </c>
      <c r="AA2241" s="1">
        <v>-82.162723999999997</v>
      </c>
      <c r="AB2241" s="1">
        <v>0</v>
      </c>
      <c r="AC2241" s="1">
        <v>0</v>
      </c>
    </row>
    <row r="2242" spans="1:29" x14ac:dyDescent="0.25">
      <c r="A2242" s="13">
        <v>453</v>
      </c>
      <c r="B2242" s="22" t="s">
        <v>3201</v>
      </c>
      <c r="C2242" s="17">
        <v>12</v>
      </c>
      <c r="D2242" s="1" t="s">
        <v>1332</v>
      </c>
      <c r="E2242" s="1" t="s">
        <v>2294</v>
      </c>
      <c r="F2242" s="1" t="s">
        <v>5520</v>
      </c>
      <c r="G2242" s="1" t="s">
        <v>1793</v>
      </c>
      <c r="H2242" s="21">
        <v>2.8439999999973224</v>
      </c>
      <c r="I2242" s="21">
        <v>0</v>
      </c>
      <c r="J2242" s="1" t="s">
        <v>258</v>
      </c>
      <c r="K2242" s="1" t="s">
        <v>259</v>
      </c>
      <c r="L2242" s="1">
        <v>1</v>
      </c>
      <c r="M2242" s="1">
        <v>0</v>
      </c>
      <c r="N2242" s="1">
        <v>4</v>
      </c>
      <c r="O2242" s="1">
        <v>3</v>
      </c>
      <c r="P2242" s="1">
        <v>4</v>
      </c>
      <c r="Q2242" s="16">
        <v>89.176689680232556</v>
      </c>
      <c r="R2242" s="21">
        <v>7.3507216116824692</v>
      </c>
      <c r="S2242" s="21">
        <v>2.7129777926742569</v>
      </c>
      <c r="T2242" s="21">
        <v>-4.6377438190082128</v>
      </c>
      <c r="U2242" s="21">
        <v>0.51302282629411444</v>
      </c>
      <c r="V2242" s="21">
        <v>1.5962714939795069</v>
      </c>
      <c r="W2242" s="21">
        <v>1.0832486676853925</v>
      </c>
      <c r="X2242" s="13" t="s">
        <v>22</v>
      </c>
      <c r="Y22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2" s="1">
        <v>41.388266000000002</v>
      </c>
      <c r="AA2242" s="1">
        <v>-81.274602999999999</v>
      </c>
      <c r="AB2242" s="1">
        <v>0</v>
      </c>
      <c r="AC2242" s="1">
        <v>0</v>
      </c>
    </row>
    <row r="2243" spans="1:29" x14ac:dyDescent="0.25">
      <c r="A2243" s="13">
        <v>247</v>
      </c>
      <c r="B2243" s="22" t="s">
        <v>4967</v>
      </c>
      <c r="C2243" s="17">
        <v>6</v>
      </c>
      <c r="D2243" s="1" t="s">
        <v>784</v>
      </c>
      <c r="E2243" s="1" t="s">
        <v>4672</v>
      </c>
      <c r="F2243" s="1" t="s">
        <v>4706</v>
      </c>
      <c r="G2243" s="1" t="s">
        <v>3721</v>
      </c>
      <c r="H2243" s="1">
        <v>11.2</v>
      </c>
      <c r="I2243" s="1">
        <v>11.7</v>
      </c>
      <c r="J2243" s="1" t="s">
        <v>3190</v>
      </c>
      <c r="K2243" s="1" t="s">
        <v>4991</v>
      </c>
      <c r="L2243" s="1">
        <v>1</v>
      </c>
      <c r="M2243" s="1">
        <v>2</v>
      </c>
      <c r="N2243" s="1">
        <v>9</v>
      </c>
      <c r="O2243" s="1">
        <v>10</v>
      </c>
      <c r="P2243" s="1">
        <v>27</v>
      </c>
      <c r="Q2243" s="16">
        <v>267.32694404069764</v>
      </c>
      <c r="R2243" s="21">
        <v>0.23271532320485028</v>
      </c>
      <c r="S2243" s="21">
        <v>16.392092242372883</v>
      </c>
      <c r="T2243" s="21">
        <v>16.159376919168032</v>
      </c>
      <c r="U2243" s="21">
        <v>1.9182021883387732E-2</v>
      </c>
      <c r="V2243" s="21">
        <v>1.5953331930630434</v>
      </c>
      <c r="W2243" s="21">
        <v>1.5761511711796556</v>
      </c>
      <c r="X2243" s="13" t="s">
        <v>22</v>
      </c>
      <c r="Y22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3" s="1">
        <v>39.937818213699998</v>
      </c>
      <c r="AA2243" s="1">
        <v>-83.041865038400005</v>
      </c>
      <c r="AB2243" s="1">
        <v>39.944049771300001</v>
      </c>
      <c r="AC2243" s="1">
        <v>-83.037053244000006</v>
      </c>
    </row>
    <row r="2244" spans="1:29" x14ac:dyDescent="0.25">
      <c r="A2244" s="13">
        <v>454</v>
      </c>
      <c r="B2244" s="22" t="s">
        <v>3201</v>
      </c>
      <c r="C2244" s="17">
        <v>4</v>
      </c>
      <c r="D2244" s="1" t="s">
        <v>790</v>
      </c>
      <c r="E2244" s="1" t="s">
        <v>2295</v>
      </c>
      <c r="F2244" s="1" t="s">
        <v>5521</v>
      </c>
      <c r="G2244" s="1" t="s">
        <v>1794</v>
      </c>
      <c r="H2244" s="21">
        <v>18.642000000007101</v>
      </c>
      <c r="I2244" s="21">
        <v>0</v>
      </c>
      <c r="J2244" s="1" t="s">
        <v>258</v>
      </c>
      <c r="K2244" s="1" t="s">
        <v>259</v>
      </c>
      <c r="L2244" s="1">
        <v>0</v>
      </c>
      <c r="M2244" s="1">
        <v>0</v>
      </c>
      <c r="N2244" s="1">
        <v>6</v>
      </c>
      <c r="O2244" s="1">
        <v>3</v>
      </c>
      <c r="P2244" s="1">
        <v>45</v>
      </c>
      <c r="Q2244" s="16">
        <v>97.59375</v>
      </c>
      <c r="R2244" s="21">
        <v>6.9685789156583304</v>
      </c>
      <c r="S2244" s="21">
        <v>10.696828802787572</v>
      </c>
      <c r="T2244" s="21">
        <v>3.7282498871292411</v>
      </c>
      <c r="U2244" s="21">
        <v>0.48635225756377665</v>
      </c>
      <c r="V2244" s="21">
        <v>1.5953243546978142</v>
      </c>
      <c r="W2244" s="21">
        <v>1.1089720971340375</v>
      </c>
      <c r="X2244" s="13" t="s">
        <v>22</v>
      </c>
      <c r="Y22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4" s="1">
        <v>41.182062000000002</v>
      </c>
      <c r="AA2244" s="1">
        <v>-80.717556000000002</v>
      </c>
      <c r="AB2244" s="1">
        <v>0</v>
      </c>
      <c r="AC2244" s="1">
        <v>0</v>
      </c>
    </row>
    <row r="2245" spans="1:29" x14ac:dyDescent="0.25">
      <c r="A2245" s="13">
        <v>455</v>
      </c>
      <c r="B2245" s="22" t="s">
        <v>3201</v>
      </c>
      <c r="C2245" s="17">
        <v>8</v>
      </c>
      <c r="D2245" s="1" t="s">
        <v>787</v>
      </c>
      <c r="E2245" s="1" t="s">
        <v>2296</v>
      </c>
      <c r="F2245" s="1" t="s">
        <v>5522</v>
      </c>
      <c r="G2245" s="1" t="s">
        <v>1795</v>
      </c>
      <c r="H2245" s="21">
        <v>4.9930000000022119</v>
      </c>
      <c r="I2245" s="21">
        <v>0</v>
      </c>
      <c r="J2245" s="1" t="s">
        <v>258</v>
      </c>
      <c r="K2245" s="1" t="s">
        <v>262</v>
      </c>
      <c r="L2245" s="1">
        <v>0</v>
      </c>
      <c r="M2245" s="1">
        <v>0</v>
      </c>
      <c r="N2245" s="1">
        <v>7</v>
      </c>
      <c r="O2245" s="1">
        <v>4</v>
      </c>
      <c r="P2245" s="1">
        <v>37</v>
      </c>
      <c r="Q2245" s="16">
        <v>100.578125</v>
      </c>
      <c r="R2245" s="21">
        <v>4.1138397076754414</v>
      </c>
      <c r="S2245" s="21">
        <v>9.0699218781956219</v>
      </c>
      <c r="T2245" s="21">
        <v>4.9560821705201805</v>
      </c>
      <c r="U2245" s="21">
        <v>0.28711380803735104</v>
      </c>
      <c r="V2245" s="21">
        <v>1.5950877608730401</v>
      </c>
      <c r="W2245" s="21">
        <v>1.3079739528356891</v>
      </c>
      <c r="X2245" s="13" t="s">
        <v>22</v>
      </c>
      <c r="Y22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5" s="1">
        <v>39.233401999999998</v>
      </c>
      <c r="AA2245" s="1">
        <v>-84.509620999999996</v>
      </c>
      <c r="AB2245" s="1">
        <v>0</v>
      </c>
      <c r="AC2245" s="1">
        <v>0</v>
      </c>
    </row>
    <row r="2246" spans="1:29" x14ac:dyDescent="0.25">
      <c r="A2246" s="13">
        <v>248</v>
      </c>
      <c r="B2246" s="22" t="s">
        <v>4967</v>
      </c>
      <c r="C2246" s="17">
        <v>8</v>
      </c>
      <c r="D2246" s="1" t="s">
        <v>788</v>
      </c>
      <c r="E2246" s="1" t="s">
        <v>3963</v>
      </c>
      <c r="F2246" s="1" t="s">
        <v>4697</v>
      </c>
      <c r="G2246" s="1" t="s">
        <v>3729</v>
      </c>
      <c r="H2246" s="1">
        <v>10.9</v>
      </c>
      <c r="I2246" s="1">
        <v>11.4</v>
      </c>
      <c r="J2246" s="1" t="s">
        <v>3190</v>
      </c>
      <c r="K2246" s="1" t="s">
        <v>4984</v>
      </c>
      <c r="L2246" s="1">
        <v>1</v>
      </c>
      <c r="M2246" s="1">
        <v>1</v>
      </c>
      <c r="N2246" s="1">
        <v>4</v>
      </c>
      <c r="O2246" s="1">
        <v>1</v>
      </c>
      <c r="P2246" s="1">
        <v>2</v>
      </c>
      <c r="Q2246" s="16">
        <v>123.97837936046511</v>
      </c>
      <c r="R2246" s="21">
        <v>0.24604177797532328</v>
      </c>
      <c r="S2246" s="21">
        <v>3.4810082873438133</v>
      </c>
      <c r="T2246" s="21">
        <v>3.2349665093684901</v>
      </c>
      <c r="U2246" s="21">
        <v>1.8348077081159136E-2</v>
      </c>
      <c r="V2246" s="21">
        <v>1.5922145804673591</v>
      </c>
      <c r="W2246" s="21">
        <v>1.5738665033862</v>
      </c>
      <c r="X2246" s="13" t="s">
        <v>22</v>
      </c>
      <c r="Y22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6" s="1">
        <v>39.409316852300002</v>
      </c>
      <c r="AA2246" s="1">
        <v>-84.500334279</v>
      </c>
      <c r="AB2246" s="1">
        <v>39.411549780500003</v>
      </c>
      <c r="AC2246" s="1">
        <v>-84.491447982500006</v>
      </c>
    </row>
    <row r="2247" spans="1:29" x14ac:dyDescent="0.25">
      <c r="A2247" s="13">
        <v>249</v>
      </c>
      <c r="B2247" s="22" t="s">
        <v>4967</v>
      </c>
      <c r="C2247" s="17">
        <v>8</v>
      </c>
      <c r="D2247" s="1" t="s">
        <v>788</v>
      </c>
      <c r="E2247" s="1" t="s">
        <v>3963</v>
      </c>
      <c r="F2247" s="1" t="s">
        <v>4697</v>
      </c>
      <c r="G2247" s="1" t="s">
        <v>3729</v>
      </c>
      <c r="H2247" s="1">
        <v>14.1</v>
      </c>
      <c r="I2247" s="1">
        <v>14.6</v>
      </c>
      <c r="J2247" s="1" t="s">
        <v>3190</v>
      </c>
      <c r="K2247" s="1" t="s">
        <v>4984</v>
      </c>
      <c r="L2247" s="1">
        <v>0</v>
      </c>
      <c r="M2247" s="1">
        <v>1</v>
      </c>
      <c r="N2247" s="1">
        <v>5</v>
      </c>
      <c r="O2247" s="1">
        <v>1</v>
      </c>
      <c r="P2247" s="1">
        <v>5</v>
      </c>
      <c r="Q2247" s="16">
        <v>87.848564680232556</v>
      </c>
      <c r="R2247" s="21">
        <v>0.24604177797532328</v>
      </c>
      <c r="S2247" s="21">
        <v>4.6384501126464093</v>
      </c>
      <c r="T2247" s="21">
        <v>4.392408334671086</v>
      </c>
      <c r="U2247" s="21">
        <v>1.8348077081159136E-2</v>
      </c>
      <c r="V2247" s="21">
        <v>1.5922145804673591</v>
      </c>
      <c r="W2247" s="21">
        <v>1.5738665033862</v>
      </c>
      <c r="X2247" s="13" t="s">
        <v>22</v>
      </c>
      <c r="Y22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7" s="1">
        <v>39.429344522500003</v>
      </c>
      <c r="AA2247" s="1">
        <v>-84.446821552200007</v>
      </c>
      <c r="AB2247" s="1">
        <v>39.4338838018</v>
      </c>
      <c r="AC2247" s="1">
        <v>-84.439550086099999</v>
      </c>
    </row>
    <row r="2248" spans="1:29" x14ac:dyDescent="0.25">
      <c r="A2248" s="13">
        <v>456</v>
      </c>
      <c r="B2248" s="22" t="s">
        <v>3201</v>
      </c>
      <c r="C2248" s="17">
        <v>6</v>
      </c>
      <c r="D2248" s="1" t="s">
        <v>1331</v>
      </c>
      <c r="E2248" s="1" t="s">
        <v>2297</v>
      </c>
      <c r="F2248" s="1" t="s">
        <v>5306</v>
      </c>
      <c r="G2248" s="1" t="s">
        <v>1796</v>
      </c>
      <c r="H2248" s="21">
        <v>0.32899999999790452</v>
      </c>
      <c r="I2248" s="21">
        <v>0</v>
      </c>
      <c r="J2248" s="1" t="s">
        <v>258</v>
      </c>
      <c r="K2248" s="1" t="s">
        <v>259</v>
      </c>
      <c r="L2248" s="1">
        <v>0</v>
      </c>
      <c r="M2248" s="1">
        <v>2</v>
      </c>
      <c r="N2248" s="1">
        <v>4</v>
      </c>
      <c r="O2248" s="1">
        <v>3</v>
      </c>
      <c r="P2248" s="1">
        <v>15</v>
      </c>
      <c r="Q2248" s="16">
        <v>145.85337936046511</v>
      </c>
      <c r="R2248" s="21">
        <v>6.542809889688006</v>
      </c>
      <c r="S2248" s="21">
        <v>4.8073070684980026</v>
      </c>
      <c r="T2248" s="21">
        <v>-1.7355028211900034</v>
      </c>
      <c r="U2248" s="21">
        <v>0.45663691251457234</v>
      </c>
      <c r="V2248" s="21">
        <v>1.5912132371884335</v>
      </c>
      <c r="W2248" s="21">
        <v>1.1345763246738612</v>
      </c>
      <c r="X2248" s="13" t="s">
        <v>22</v>
      </c>
      <c r="Y22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8" s="1">
        <v>40.563974999999999</v>
      </c>
      <c r="AA2248" s="1">
        <v>-83.139024000000006</v>
      </c>
      <c r="AB2248" s="1">
        <v>0</v>
      </c>
      <c r="AC2248" s="1">
        <v>0</v>
      </c>
    </row>
    <row r="2249" spans="1:29" x14ac:dyDescent="0.25">
      <c r="A2249" s="13">
        <v>250</v>
      </c>
      <c r="B2249" s="22" t="s">
        <v>4967</v>
      </c>
      <c r="C2249" s="17">
        <v>3</v>
      </c>
      <c r="D2249" s="1" t="s">
        <v>1330</v>
      </c>
      <c r="E2249" s="1" t="s">
        <v>4707</v>
      </c>
      <c r="F2249" s="1" t="s">
        <v>4708</v>
      </c>
      <c r="G2249" s="1" t="s">
        <v>4896</v>
      </c>
      <c r="H2249" s="1">
        <v>2.1</v>
      </c>
      <c r="I2249" s="1">
        <v>2.6</v>
      </c>
      <c r="J2249" s="1" t="s">
        <v>3190</v>
      </c>
      <c r="K2249" s="1" t="s">
        <v>4975</v>
      </c>
      <c r="L2249" s="1">
        <v>0</v>
      </c>
      <c r="M2249" s="1">
        <v>0</v>
      </c>
      <c r="N2249" s="1">
        <v>4</v>
      </c>
      <c r="O2249" s="1">
        <v>5</v>
      </c>
      <c r="P2249" s="1">
        <v>20</v>
      </c>
      <c r="Q2249" s="16">
        <v>68.375</v>
      </c>
      <c r="R2249" s="21">
        <v>0.44789090828683958</v>
      </c>
      <c r="S2249" s="21">
        <v>14.001097942849684</v>
      </c>
      <c r="T2249" s="21">
        <v>13.553207034562845</v>
      </c>
      <c r="U2249" s="21">
        <v>3.4451598596494222E-2</v>
      </c>
      <c r="V2249" s="21">
        <v>1.5907015534433364</v>
      </c>
      <c r="W2249" s="21">
        <v>1.5562499548468423</v>
      </c>
      <c r="X2249" s="13" t="s">
        <v>22</v>
      </c>
      <c r="Y22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49" s="1">
        <v>41.414079390399998</v>
      </c>
      <c r="AA2249" s="1">
        <v>-82.686724174800005</v>
      </c>
      <c r="AB2249" s="1">
        <v>41.420654545799998</v>
      </c>
      <c r="AC2249" s="1">
        <v>-82.690782976999998</v>
      </c>
    </row>
    <row r="2250" spans="1:29" x14ac:dyDescent="0.25">
      <c r="A2250" s="13">
        <v>457</v>
      </c>
      <c r="B2250" s="22" t="s">
        <v>3201</v>
      </c>
      <c r="C2250" s="17">
        <v>8</v>
      </c>
      <c r="D2250" s="1" t="s">
        <v>787</v>
      </c>
      <c r="E2250" s="1" t="s">
        <v>2298</v>
      </c>
      <c r="F2250" s="1" t="s">
        <v>5523</v>
      </c>
      <c r="G2250" s="1" t="s">
        <v>1797</v>
      </c>
      <c r="H2250" s="21">
        <v>0.4419999999954598</v>
      </c>
      <c r="I2250" s="21">
        <v>0</v>
      </c>
      <c r="J2250" s="1" t="s">
        <v>258</v>
      </c>
      <c r="K2250" s="1" t="s">
        <v>259</v>
      </c>
      <c r="L2250" s="1">
        <v>0</v>
      </c>
      <c r="M2250" s="1">
        <v>1</v>
      </c>
      <c r="N2250" s="1">
        <v>2</v>
      </c>
      <c r="O2250" s="1">
        <v>6</v>
      </c>
      <c r="P2250" s="1">
        <v>25</v>
      </c>
      <c r="Q2250" s="16">
        <v>110.39543968023256</v>
      </c>
      <c r="R2250" s="21">
        <v>7.275051323720632</v>
      </c>
      <c r="S2250" s="21">
        <v>6.6616892914727881</v>
      </c>
      <c r="T2250" s="21">
        <v>-0.61336203224784391</v>
      </c>
      <c r="U2250" s="21">
        <v>0.50774163254913929</v>
      </c>
      <c r="V2250" s="21">
        <v>1.5877763907586615</v>
      </c>
      <c r="W2250" s="21">
        <v>1.0800347582095222</v>
      </c>
      <c r="X2250" s="13" t="s">
        <v>22</v>
      </c>
      <c r="Y22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0" s="1">
        <v>39.282604999999997</v>
      </c>
      <c r="AA2250" s="1">
        <v>-84.315943000000004</v>
      </c>
      <c r="AB2250" s="1">
        <v>0</v>
      </c>
      <c r="AC2250" s="1">
        <v>0</v>
      </c>
    </row>
    <row r="2251" spans="1:29" x14ac:dyDescent="0.25">
      <c r="A2251" s="13">
        <v>458</v>
      </c>
      <c r="B2251" s="22" t="s">
        <v>3201</v>
      </c>
      <c r="C2251" s="17">
        <v>8</v>
      </c>
      <c r="D2251" s="1" t="s">
        <v>1329</v>
      </c>
      <c r="E2251" s="1" t="s">
        <v>2299</v>
      </c>
      <c r="F2251" s="1" t="s">
        <v>5524</v>
      </c>
      <c r="G2251" s="1" t="s">
        <v>1798</v>
      </c>
      <c r="H2251" s="21">
        <v>2.6169999999983702</v>
      </c>
      <c r="I2251" s="21">
        <v>0</v>
      </c>
      <c r="J2251" s="1" t="s">
        <v>258</v>
      </c>
      <c r="K2251" s="1" t="s">
        <v>259</v>
      </c>
      <c r="L2251" s="1">
        <v>0</v>
      </c>
      <c r="M2251" s="1">
        <v>0</v>
      </c>
      <c r="N2251" s="1">
        <v>4</v>
      </c>
      <c r="O2251" s="1">
        <v>5</v>
      </c>
      <c r="P2251" s="1">
        <v>32</v>
      </c>
      <c r="Q2251" s="16">
        <v>80.375</v>
      </c>
      <c r="R2251" s="21">
        <v>6.13470206308721</v>
      </c>
      <c r="S2251" s="21">
        <v>8.2663126207834718</v>
      </c>
      <c r="T2251" s="21">
        <v>2.1316105576962618</v>
      </c>
      <c r="U2251" s="21">
        <v>0.42815418092768431</v>
      </c>
      <c r="V2251" s="21">
        <v>1.587210868802313</v>
      </c>
      <c r="W2251" s="21">
        <v>1.1590566878746287</v>
      </c>
      <c r="X2251" s="13" t="s">
        <v>22</v>
      </c>
      <c r="Y22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1" s="1">
        <v>39.229157000000001</v>
      </c>
      <c r="AA2251" s="1">
        <v>-84.256512000000001</v>
      </c>
      <c r="AB2251" s="1">
        <v>0</v>
      </c>
      <c r="AC2251" s="1">
        <v>0</v>
      </c>
    </row>
    <row r="2252" spans="1:29" x14ac:dyDescent="0.25">
      <c r="A2252" s="13">
        <v>459</v>
      </c>
      <c r="B2252" s="22" t="s">
        <v>3201</v>
      </c>
      <c r="C2252" s="17">
        <v>8</v>
      </c>
      <c r="D2252" s="1" t="s">
        <v>787</v>
      </c>
      <c r="E2252" s="1" t="s">
        <v>2300</v>
      </c>
      <c r="F2252" s="1" t="s">
        <v>5525</v>
      </c>
      <c r="G2252" s="1" t="s">
        <v>1799</v>
      </c>
      <c r="H2252" s="21">
        <v>0</v>
      </c>
      <c r="I2252" s="21">
        <v>0</v>
      </c>
      <c r="J2252" s="1" t="s">
        <v>258</v>
      </c>
      <c r="K2252" s="1" t="s">
        <v>259</v>
      </c>
      <c r="L2252" s="1">
        <v>0</v>
      </c>
      <c r="M2252" s="1">
        <v>0</v>
      </c>
      <c r="N2252" s="1">
        <v>5</v>
      </c>
      <c r="O2252" s="1">
        <v>3</v>
      </c>
      <c r="P2252" s="1">
        <v>49</v>
      </c>
      <c r="Q2252" s="16">
        <v>95.046875</v>
      </c>
      <c r="R2252" s="21">
        <v>18.303927737980004</v>
      </c>
      <c r="S2252" s="21">
        <v>11.461029409689647</v>
      </c>
      <c r="T2252" s="21">
        <v>-6.8428983282903566</v>
      </c>
      <c r="U2252" s="21">
        <v>1.2774708710907681</v>
      </c>
      <c r="V2252" s="21">
        <v>1.5866531039155185</v>
      </c>
      <c r="W2252" s="21">
        <v>0.30918223282475044</v>
      </c>
      <c r="X2252" s="13" t="s">
        <v>22</v>
      </c>
      <c r="Y22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2" s="1">
        <v>39.181539999999998</v>
      </c>
      <c r="AA2252" s="1">
        <v>-84.604405999999997</v>
      </c>
      <c r="AB2252" s="1">
        <v>0</v>
      </c>
      <c r="AC2252" s="1">
        <v>0</v>
      </c>
    </row>
    <row r="2253" spans="1:29" x14ac:dyDescent="0.25">
      <c r="A2253" s="13">
        <v>251</v>
      </c>
      <c r="B2253" s="22" t="s">
        <v>4967</v>
      </c>
      <c r="C2253" s="17">
        <v>4</v>
      </c>
      <c r="D2253" s="1" t="s">
        <v>801</v>
      </c>
      <c r="E2253" s="1" t="s">
        <v>4709</v>
      </c>
      <c r="F2253" s="1" t="s">
        <v>4710</v>
      </c>
      <c r="G2253" s="1" t="s">
        <v>3793</v>
      </c>
      <c r="H2253" s="1">
        <v>14</v>
      </c>
      <c r="I2253" s="1">
        <v>14.5</v>
      </c>
      <c r="J2253" s="1" t="s">
        <v>3190</v>
      </c>
      <c r="K2253" s="1" t="s">
        <v>4975</v>
      </c>
      <c r="L2253" s="1">
        <v>0</v>
      </c>
      <c r="M2253" s="1">
        <v>0</v>
      </c>
      <c r="N2253" s="1">
        <v>8</v>
      </c>
      <c r="O2253" s="1">
        <v>5</v>
      </c>
      <c r="P2253" s="1">
        <v>17</v>
      </c>
      <c r="Q2253" s="16">
        <v>91.5625</v>
      </c>
      <c r="R2253" s="21">
        <v>0.29184901492500054</v>
      </c>
      <c r="S2253" s="21">
        <v>11.208448395879422</v>
      </c>
      <c r="T2253" s="21">
        <v>10.916599380954422</v>
      </c>
      <c r="U2253" s="21">
        <v>2.2535430690973083E-2</v>
      </c>
      <c r="V2253" s="21">
        <v>1.586033682710845</v>
      </c>
      <c r="W2253" s="21">
        <v>1.5634982520198719</v>
      </c>
      <c r="X2253" s="13" t="s">
        <v>22</v>
      </c>
      <c r="Y22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3" s="1">
        <v>41.089532759500003</v>
      </c>
      <c r="AA2253" s="1">
        <v>-80.763005700400001</v>
      </c>
      <c r="AB2253" s="1">
        <v>41.096755840199997</v>
      </c>
      <c r="AC2253" s="1">
        <v>-80.763557568699994</v>
      </c>
    </row>
    <row r="2254" spans="1:29" x14ac:dyDescent="0.25">
      <c r="A2254" s="13">
        <v>252</v>
      </c>
      <c r="B2254" s="22" t="s">
        <v>4967</v>
      </c>
      <c r="C2254" s="17">
        <v>3</v>
      </c>
      <c r="D2254" s="1" t="s">
        <v>1330</v>
      </c>
      <c r="E2254" s="1" t="s">
        <v>3245</v>
      </c>
      <c r="F2254" s="1" t="s">
        <v>4711</v>
      </c>
      <c r="G2254" s="1" t="s">
        <v>3712</v>
      </c>
      <c r="H2254" s="1">
        <v>28</v>
      </c>
      <c r="I2254" s="1">
        <v>28.5</v>
      </c>
      <c r="J2254" s="1" t="s">
        <v>3190</v>
      </c>
      <c r="K2254" s="1" t="s">
        <v>4984</v>
      </c>
      <c r="L2254" s="1">
        <v>0</v>
      </c>
      <c r="M2254" s="1">
        <v>1</v>
      </c>
      <c r="N2254" s="1">
        <v>4</v>
      </c>
      <c r="O2254" s="1">
        <v>1</v>
      </c>
      <c r="P2254" s="1">
        <v>2</v>
      </c>
      <c r="Q2254" s="16">
        <v>78.301689680232556</v>
      </c>
      <c r="R2254" s="21">
        <v>0.34912447891502091</v>
      </c>
      <c r="S2254" s="21">
        <v>3.247550651452412</v>
      </c>
      <c r="T2254" s="21">
        <v>2.8984261725373912</v>
      </c>
      <c r="U2254" s="21">
        <v>2.5129150476090989E-2</v>
      </c>
      <c r="V2254" s="21">
        <v>1.583223830643208</v>
      </c>
      <c r="W2254" s="21">
        <v>1.5580946801671169</v>
      </c>
      <c r="X2254" s="13" t="s">
        <v>22</v>
      </c>
      <c r="Y22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4" s="1">
        <v>41.396159064899997</v>
      </c>
      <c r="AA2254" s="1">
        <v>-82.393495489800003</v>
      </c>
      <c r="AB2254" s="1">
        <v>41.397695810999998</v>
      </c>
      <c r="AC2254" s="1">
        <v>-82.384249521300006</v>
      </c>
    </row>
    <row r="2255" spans="1:29" x14ac:dyDescent="0.25">
      <c r="A2255" s="13">
        <v>253</v>
      </c>
      <c r="B2255" s="22" t="s">
        <v>4967</v>
      </c>
      <c r="C2255" s="17">
        <v>8</v>
      </c>
      <c r="D2255" s="1" t="s">
        <v>788</v>
      </c>
      <c r="E2255" s="1" t="s">
        <v>4618</v>
      </c>
      <c r="F2255" s="1" t="s">
        <v>3958</v>
      </c>
      <c r="G2255" s="1" t="s">
        <v>4367</v>
      </c>
      <c r="H2255" s="1">
        <v>22.8</v>
      </c>
      <c r="I2255" s="1">
        <v>23.3</v>
      </c>
      <c r="J2255" s="1" t="s">
        <v>3190</v>
      </c>
      <c r="K2255" s="1" t="s">
        <v>4984</v>
      </c>
      <c r="L2255" s="1">
        <v>1</v>
      </c>
      <c r="M2255" s="1">
        <v>1</v>
      </c>
      <c r="N2255" s="1">
        <v>2</v>
      </c>
      <c r="O2255" s="1">
        <v>0</v>
      </c>
      <c r="P2255" s="1">
        <v>8</v>
      </c>
      <c r="Q2255" s="16">
        <v>112.44712936046511</v>
      </c>
      <c r="R2255" s="21">
        <v>0.46089412819885955</v>
      </c>
      <c r="S2255" s="21">
        <v>8.4330140039538364</v>
      </c>
      <c r="T2255" s="21">
        <v>7.9721198757549772</v>
      </c>
      <c r="U2255" s="21">
        <v>3.3076755029218162E-2</v>
      </c>
      <c r="V2255" s="21">
        <v>1.5805683711994254</v>
      </c>
      <c r="W2255" s="21">
        <v>1.5474916161702073</v>
      </c>
      <c r="X2255" s="13" t="s">
        <v>22</v>
      </c>
      <c r="Y22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5" s="1">
        <v>39.3794580896</v>
      </c>
      <c r="AA2255" s="1">
        <v>-84.414849693799994</v>
      </c>
      <c r="AB2255" s="1">
        <v>39.377904836900001</v>
      </c>
      <c r="AC2255" s="1">
        <v>-84.405741559199996</v>
      </c>
    </row>
    <row r="2256" spans="1:29" x14ac:dyDescent="0.25">
      <c r="A2256" s="13">
        <v>254</v>
      </c>
      <c r="B2256" s="22" t="s">
        <v>4967</v>
      </c>
      <c r="C2256" s="17">
        <v>8</v>
      </c>
      <c r="D2256" s="1" t="s">
        <v>787</v>
      </c>
      <c r="E2256" s="1" t="s">
        <v>3984</v>
      </c>
      <c r="F2256" s="1" t="s">
        <v>3985</v>
      </c>
      <c r="G2256" s="1" t="s">
        <v>3722</v>
      </c>
      <c r="H2256" s="1">
        <v>15</v>
      </c>
      <c r="I2256" s="1">
        <v>15.5</v>
      </c>
      <c r="J2256" s="1" t="s">
        <v>3190</v>
      </c>
      <c r="K2256" s="1" t="s">
        <v>4975</v>
      </c>
      <c r="L2256" s="1">
        <v>0</v>
      </c>
      <c r="M2256" s="1">
        <v>0</v>
      </c>
      <c r="N2256" s="1">
        <v>7</v>
      </c>
      <c r="O2256" s="1">
        <v>2</v>
      </c>
      <c r="P2256" s="1">
        <v>21</v>
      </c>
      <c r="Q2256" s="16">
        <v>75.703125</v>
      </c>
      <c r="R2256" s="21">
        <v>0.58771859793621584</v>
      </c>
      <c r="S2256" s="21">
        <v>11.569152776685543</v>
      </c>
      <c r="T2256" s="21">
        <v>10.981434178749328</v>
      </c>
      <c r="U2256" s="21">
        <v>4.5422151636957661E-2</v>
      </c>
      <c r="V2256" s="21">
        <v>1.5799016672501847</v>
      </c>
      <c r="W2256" s="21">
        <v>1.5344795156132269</v>
      </c>
      <c r="X2256" s="13" t="s">
        <v>22</v>
      </c>
      <c r="Y22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6" s="1">
        <v>39.2904223878</v>
      </c>
      <c r="AA2256" s="1">
        <v>-84.564192721500007</v>
      </c>
      <c r="AB2256" s="1">
        <v>39.297625912699999</v>
      </c>
      <c r="AC2256" s="1">
        <v>-84.563638156400003</v>
      </c>
    </row>
    <row r="2257" spans="1:29" x14ac:dyDescent="0.25">
      <c r="A2257" s="13">
        <v>255</v>
      </c>
      <c r="B2257" s="22" t="s">
        <v>4967</v>
      </c>
      <c r="C2257" s="17">
        <v>4</v>
      </c>
      <c r="D2257" s="1" t="s">
        <v>801</v>
      </c>
      <c r="E2257" s="1" t="s">
        <v>3311</v>
      </c>
      <c r="F2257" s="1" t="s">
        <v>4582</v>
      </c>
      <c r="G2257" s="1" t="s">
        <v>3733</v>
      </c>
      <c r="H2257" s="1">
        <v>9.9</v>
      </c>
      <c r="I2257" s="1">
        <v>10.4</v>
      </c>
      <c r="J2257" s="1" t="s">
        <v>3190</v>
      </c>
      <c r="K2257" s="1" t="s">
        <v>4975</v>
      </c>
      <c r="L2257" s="1">
        <v>0</v>
      </c>
      <c r="M2257" s="1">
        <v>0</v>
      </c>
      <c r="N2257" s="1">
        <v>5</v>
      </c>
      <c r="O2257" s="1">
        <v>3</v>
      </c>
      <c r="P2257" s="1">
        <v>21</v>
      </c>
      <c r="Q2257" s="16">
        <v>67.046875</v>
      </c>
      <c r="R2257" s="21">
        <v>0.62724617701267982</v>
      </c>
      <c r="S2257" s="21">
        <v>11.48985106072926</v>
      </c>
      <c r="T2257" s="21">
        <v>10.86260488371658</v>
      </c>
      <c r="U2257" s="21">
        <v>4.8092753066642575E-2</v>
      </c>
      <c r="V2257" s="21">
        <v>1.577898589560732</v>
      </c>
      <c r="W2257" s="21">
        <v>1.5298058364940894</v>
      </c>
      <c r="X2257" s="13" t="s">
        <v>22</v>
      </c>
      <c r="Y22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7" s="1">
        <v>41.041489143200003</v>
      </c>
      <c r="AA2257" s="1">
        <v>-80.662768855799996</v>
      </c>
      <c r="AB2257" s="1">
        <v>41.048722853299999</v>
      </c>
      <c r="AC2257" s="1">
        <v>-80.662781683700004</v>
      </c>
    </row>
    <row r="2258" spans="1:29" x14ac:dyDescent="0.25">
      <c r="A2258" s="13">
        <v>460</v>
      </c>
      <c r="B2258" s="22" t="s">
        <v>3201</v>
      </c>
      <c r="C2258" s="17">
        <v>4</v>
      </c>
      <c r="D2258" s="1" t="s">
        <v>3194</v>
      </c>
      <c r="E2258" s="1" t="s">
        <v>2301</v>
      </c>
      <c r="F2258" s="1" t="s">
        <v>5526</v>
      </c>
      <c r="G2258" s="1" t="s">
        <v>1800</v>
      </c>
      <c r="H2258" s="21">
        <v>4.4429999999993015</v>
      </c>
      <c r="I2258" s="21">
        <v>0</v>
      </c>
      <c r="J2258" s="1" t="s">
        <v>258</v>
      </c>
      <c r="K2258" s="1" t="s">
        <v>259</v>
      </c>
      <c r="L2258" s="1">
        <v>0</v>
      </c>
      <c r="M2258" s="1">
        <v>1</v>
      </c>
      <c r="N2258" s="1">
        <v>4</v>
      </c>
      <c r="O2258" s="1">
        <v>4</v>
      </c>
      <c r="P2258" s="1">
        <v>16</v>
      </c>
      <c r="Q2258" s="16">
        <v>105.61418968023256</v>
      </c>
      <c r="R2258" s="21">
        <v>6.397948496426265</v>
      </c>
      <c r="S2258" s="21">
        <v>4.9684655083961999</v>
      </c>
      <c r="T2258" s="21">
        <v>-1.429482988030065</v>
      </c>
      <c r="U2258" s="21">
        <v>0.44652672125471976</v>
      </c>
      <c r="V2258" s="21">
        <v>1.5755860062401563</v>
      </c>
      <c r="W2258" s="21">
        <v>1.1290592849854366</v>
      </c>
      <c r="X2258" s="13" t="s">
        <v>22</v>
      </c>
      <c r="Y22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8" s="1">
        <v>41.874670000000002</v>
      </c>
      <c r="AA2258" s="1">
        <v>-80.772479000000004</v>
      </c>
      <c r="AB2258" s="1">
        <v>0</v>
      </c>
      <c r="AC2258" s="1">
        <v>0</v>
      </c>
    </row>
    <row r="2259" spans="1:29" x14ac:dyDescent="0.25">
      <c r="A2259" s="13">
        <v>461</v>
      </c>
      <c r="B2259" s="22" t="s">
        <v>3201</v>
      </c>
      <c r="C2259" s="17">
        <v>2</v>
      </c>
      <c r="D2259" s="1" t="s">
        <v>786</v>
      </c>
      <c r="E2259" s="1" t="s">
        <v>2302</v>
      </c>
      <c r="F2259" s="1" t="s">
        <v>5527</v>
      </c>
      <c r="G2259" s="1" t="s">
        <v>1801</v>
      </c>
      <c r="H2259" s="21">
        <v>0.51200000000244472</v>
      </c>
      <c r="I2259" s="21">
        <v>0</v>
      </c>
      <c r="J2259" s="1" t="s">
        <v>258</v>
      </c>
      <c r="K2259" s="1" t="s">
        <v>259</v>
      </c>
      <c r="L2259" s="1">
        <v>0</v>
      </c>
      <c r="M2259" s="1">
        <v>0</v>
      </c>
      <c r="N2259" s="1">
        <v>7</v>
      </c>
      <c r="O2259" s="1">
        <v>2</v>
      </c>
      <c r="P2259" s="1">
        <v>21</v>
      </c>
      <c r="Q2259" s="16">
        <v>75.703125</v>
      </c>
      <c r="R2259" s="21">
        <v>9.0691105029838575</v>
      </c>
      <c r="S2259" s="21">
        <v>5.6477541972990126</v>
      </c>
      <c r="T2259" s="21">
        <v>-3.4213563056848448</v>
      </c>
      <c r="U2259" s="21">
        <v>0.63295291918278651</v>
      </c>
      <c r="V2259" s="21">
        <v>1.5739678279425291</v>
      </c>
      <c r="W2259" s="21">
        <v>0.94101490875974259</v>
      </c>
      <c r="X2259" s="13" t="s">
        <v>22</v>
      </c>
      <c r="Y22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59" s="1">
        <v>41.674244999999999</v>
      </c>
      <c r="AA2259" s="1">
        <v>-83.709136000000001</v>
      </c>
      <c r="AB2259" s="1">
        <v>0</v>
      </c>
      <c r="AC2259" s="1">
        <v>0</v>
      </c>
    </row>
    <row r="2260" spans="1:29" x14ac:dyDescent="0.25">
      <c r="A2260" s="13">
        <v>462</v>
      </c>
      <c r="B2260" s="22" t="s">
        <v>3201</v>
      </c>
      <c r="C2260" s="17">
        <v>8</v>
      </c>
      <c r="D2260" s="1" t="s">
        <v>1329</v>
      </c>
      <c r="E2260" s="1" t="s">
        <v>2303</v>
      </c>
      <c r="F2260" s="1" t="s">
        <v>5528</v>
      </c>
      <c r="G2260" s="1" t="s">
        <v>1802</v>
      </c>
      <c r="H2260" s="21">
        <v>1.309532458312117E-3</v>
      </c>
      <c r="I2260" s="21">
        <v>0</v>
      </c>
      <c r="J2260" s="1" t="s">
        <v>258</v>
      </c>
      <c r="K2260" s="1" t="s">
        <v>259</v>
      </c>
      <c r="L2260" s="1">
        <v>0</v>
      </c>
      <c r="M2260" s="1">
        <v>0</v>
      </c>
      <c r="N2260" s="1">
        <v>8</v>
      </c>
      <c r="O2260" s="1">
        <v>1</v>
      </c>
      <c r="P2260" s="1">
        <v>11</v>
      </c>
      <c r="Q2260" s="16">
        <v>67.8125</v>
      </c>
      <c r="R2260" s="21">
        <v>5.5013771332646328</v>
      </c>
      <c r="S2260" s="21">
        <v>4.0948609153192637</v>
      </c>
      <c r="T2260" s="21">
        <v>-1.4065162179453692</v>
      </c>
      <c r="U2260" s="21">
        <v>0.38395305855845707</v>
      </c>
      <c r="V2260" s="21">
        <v>1.5734263473725463</v>
      </c>
      <c r="W2260" s="21">
        <v>1.1894732888140891</v>
      </c>
      <c r="X2260" s="13" t="s">
        <v>22</v>
      </c>
      <c r="Y22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0" s="1">
        <v>38.990799000000003</v>
      </c>
      <c r="AA2260" s="1">
        <v>-84.210757000000001</v>
      </c>
      <c r="AB2260" s="1">
        <v>0</v>
      </c>
      <c r="AC2260" s="1">
        <v>0</v>
      </c>
    </row>
    <row r="2261" spans="1:29" x14ac:dyDescent="0.25">
      <c r="A2261" s="13">
        <v>463</v>
      </c>
      <c r="B2261" s="22" t="s">
        <v>3201</v>
      </c>
      <c r="C2261" s="17">
        <v>4</v>
      </c>
      <c r="D2261" s="1" t="s">
        <v>800</v>
      </c>
      <c r="E2261" s="1" t="s">
        <v>2304</v>
      </c>
      <c r="F2261" s="1" t="s">
        <v>5468</v>
      </c>
      <c r="G2261" s="1" t="s">
        <v>1803</v>
      </c>
      <c r="H2261" s="21">
        <v>3.4260000000067521</v>
      </c>
      <c r="I2261" s="21">
        <v>0</v>
      </c>
      <c r="J2261" s="1" t="s">
        <v>258</v>
      </c>
      <c r="K2261" s="1" t="s">
        <v>259</v>
      </c>
      <c r="L2261" s="1">
        <v>0</v>
      </c>
      <c r="M2261" s="1">
        <v>0</v>
      </c>
      <c r="N2261" s="1">
        <v>6</v>
      </c>
      <c r="O2261" s="1">
        <v>3</v>
      </c>
      <c r="P2261" s="1">
        <v>39</v>
      </c>
      <c r="Q2261" s="16">
        <v>91.59375</v>
      </c>
      <c r="R2261" s="21">
        <v>6.0220356681812941</v>
      </c>
      <c r="S2261" s="21">
        <v>9.5920455050572642</v>
      </c>
      <c r="T2261" s="21">
        <v>3.5700098368759701</v>
      </c>
      <c r="U2261" s="21">
        <v>0.42029094852732518</v>
      </c>
      <c r="V2261" s="21">
        <v>1.5713742683293759</v>
      </c>
      <c r="W2261" s="21">
        <v>1.1510833198020507</v>
      </c>
      <c r="X2261" s="13" t="s">
        <v>22</v>
      </c>
      <c r="Y22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1" s="1">
        <v>40.781073999999997</v>
      </c>
      <c r="AA2261" s="1">
        <v>-81.419472999999996</v>
      </c>
      <c r="AB2261" s="1">
        <v>0</v>
      </c>
      <c r="AC2261" s="1">
        <v>0</v>
      </c>
    </row>
    <row r="2262" spans="1:29" x14ac:dyDescent="0.25">
      <c r="A2262" s="13">
        <v>24</v>
      </c>
      <c r="B2262" s="22" t="s">
        <v>3200</v>
      </c>
      <c r="C2262" s="17">
        <v>10</v>
      </c>
      <c r="D2262" s="1" t="s">
        <v>2364</v>
      </c>
      <c r="E2262" s="1" t="s">
        <v>3138</v>
      </c>
      <c r="F2262" s="1" t="s">
        <v>3224</v>
      </c>
      <c r="G2262" s="1" t="s">
        <v>2413</v>
      </c>
      <c r="H2262" s="21">
        <v>2.6549999999988358</v>
      </c>
      <c r="I2262" s="21">
        <v>0</v>
      </c>
      <c r="J2262" s="1" t="s">
        <v>258</v>
      </c>
      <c r="K2262" s="1" t="s">
        <v>2807</v>
      </c>
      <c r="L2262" s="1">
        <v>0</v>
      </c>
      <c r="M2262" s="1">
        <v>3</v>
      </c>
      <c r="N2262" s="1">
        <v>6</v>
      </c>
      <c r="O2262" s="1">
        <v>3</v>
      </c>
      <c r="P2262" s="1">
        <v>4</v>
      </c>
      <c r="Q2262" s="16">
        <v>193.62381904069767</v>
      </c>
      <c r="R2262" s="21">
        <v>1.5170178892993014</v>
      </c>
      <c r="S2262" s="21">
        <v>3.2787966039384142</v>
      </c>
      <c r="T2262" s="21">
        <v>1.7617787146391128</v>
      </c>
      <c r="U2262" s="21">
        <v>0.18194408574705873</v>
      </c>
      <c r="V2262" s="21">
        <v>1.5698383668490838</v>
      </c>
      <c r="W2262" s="21">
        <v>1.3878942811020252</v>
      </c>
      <c r="X2262" s="13" t="s">
        <v>22</v>
      </c>
      <c r="Y22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2" s="1">
        <v>39.576647999999999</v>
      </c>
      <c r="AA2262" s="1">
        <v>-82.522104999999996</v>
      </c>
      <c r="AB2262" s="1">
        <v>0</v>
      </c>
      <c r="AC2262" s="1">
        <v>0</v>
      </c>
    </row>
    <row r="2263" spans="1:29" x14ac:dyDescent="0.25">
      <c r="A2263" s="13">
        <v>464</v>
      </c>
      <c r="B2263" s="22" t="s">
        <v>3201</v>
      </c>
      <c r="C2263" s="17">
        <v>4</v>
      </c>
      <c r="D2263" s="1" t="s">
        <v>800</v>
      </c>
      <c r="E2263" s="1" t="s">
        <v>2305</v>
      </c>
      <c r="F2263" s="1" t="s">
        <v>5377</v>
      </c>
      <c r="G2263" s="1" t="s">
        <v>1804</v>
      </c>
      <c r="H2263" s="21">
        <v>0</v>
      </c>
      <c r="I2263" s="21">
        <v>0</v>
      </c>
      <c r="J2263" s="1" t="s">
        <v>258</v>
      </c>
      <c r="K2263" s="1" t="s">
        <v>259</v>
      </c>
      <c r="L2263" s="1">
        <v>0</v>
      </c>
      <c r="M2263" s="1">
        <v>1</v>
      </c>
      <c r="N2263" s="1">
        <v>4</v>
      </c>
      <c r="O2263" s="1">
        <v>4</v>
      </c>
      <c r="P2263" s="1">
        <v>17</v>
      </c>
      <c r="Q2263" s="16">
        <v>106.61418968023256</v>
      </c>
      <c r="R2263" s="21">
        <v>5.7403467568084121</v>
      </c>
      <c r="S2263" s="21">
        <v>5.2497725331548519</v>
      </c>
      <c r="T2263" s="21">
        <v>-0.49057422365356018</v>
      </c>
      <c r="U2263" s="21">
        <v>0.40063126760313472</v>
      </c>
      <c r="V2263" s="21">
        <v>1.5691399955270862</v>
      </c>
      <c r="W2263" s="21">
        <v>1.1685087279239514</v>
      </c>
      <c r="X2263" s="13" t="s">
        <v>22</v>
      </c>
      <c r="Y22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3" s="1">
        <v>40.827959</v>
      </c>
      <c r="AA2263" s="1">
        <v>-81.488245000000006</v>
      </c>
      <c r="AB2263" s="1">
        <v>0</v>
      </c>
      <c r="AC2263" s="1">
        <v>0</v>
      </c>
    </row>
    <row r="2264" spans="1:29" x14ac:dyDescent="0.25">
      <c r="A2264" s="13">
        <v>465</v>
      </c>
      <c r="B2264" s="22" t="s">
        <v>3201</v>
      </c>
      <c r="C2264" s="17">
        <v>8</v>
      </c>
      <c r="D2264" s="1" t="s">
        <v>1329</v>
      </c>
      <c r="E2264" s="1" t="s">
        <v>2306</v>
      </c>
      <c r="F2264" s="1" t="s">
        <v>5529</v>
      </c>
      <c r="G2264" s="1" t="s">
        <v>1805</v>
      </c>
      <c r="H2264" s="21">
        <v>0.75028720282461892</v>
      </c>
      <c r="I2264" s="21">
        <v>0</v>
      </c>
      <c r="J2264" s="1" t="s">
        <v>258</v>
      </c>
      <c r="K2264" s="1" t="s">
        <v>262</v>
      </c>
      <c r="L2264" s="1">
        <v>0</v>
      </c>
      <c r="M2264" s="1">
        <v>0</v>
      </c>
      <c r="N2264" s="1">
        <v>5</v>
      </c>
      <c r="O2264" s="1">
        <v>6</v>
      </c>
      <c r="P2264" s="1">
        <v>40</v>
      </c>
      <c r="Q2264" s="16">
        <v>99.359375</v>
      </c>
      <c r="R2264" s="21">
        <v>3.3278833477936067</v>
      </c>
      <c r="S2264" s="21">
        <v>10.285768021457512</v>
      </c>
      <c r="T2264" s="21">
        <v>6.9578846736639051</v>
      </c>
      <c r="U2264" s="21">
        <v>0.23226020666444813</v>
      </c>
      <c r="V2264" s="21">
        <v>1.5691357552653626</v>
      </c>
      <c r="W2264" s="21">
        <v>1.3368755486009145</v>
      </c>
      <c r="X2264" s="13" t="s">
        <v>22</v>
      </c>
      <c r="Y22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4" s="1">
        <v>39.101086000000002</v>
      </c>
      <c r="AA2264" s="1">
        <v>-84.272925999999998</v>
      </c>
      <c r="AB2264" s="1">
        <v>0</v>
      </c>
      <c r="AC2264" s="1">
        <v>0</v>
      </c>
    </row>
    <row r="2265" spans="1:29" x14ac:dyDescent="0.25">
      <c r="A2265" s="13">
        <v>256</v>
      </c>
      <c r="B2265" s="22" t="s">
        <v>4967</v>
      </c>
      <c r="C2265" s="17">
        <v>1</v>
      </c>
      <c r="D2265" s="1" t="s">
        <v>803</v>
      </c>
      <c r="E2265" s="1" t="s">
        <v>4712</v>
      </c>
      <c r="F2265" s="1" t="s">
        <v>4713</v>
      </c>
      <c r="G2265" s="1" t="s">
        <v>4465</v>
      </c>
      <c r="H2265" s="1">
        <v>3</v>
      </c>
      <c r="I2265" s="1">
        <v>3.5</v>
      </c>
      <c r="J2265" s="1" t="s">
        <v>3190</v>
      </c>
      <c r="K2265" s="1" t="s">
        <v>4975</v>
      </c>
      <c r="L2265" s="1">
        <v>0</v>
      </c>
      <c r="M2265" s="1">
        <v>1</v>
      </c>
      <c r="N2265" s="1">
        <v>4</v>
      </c>
      <c r="O2265" s="1">
        <v>4</v>
      </c>
      <c r="P2265" s="1">
        <v>16</v>
      </c>
      <c r="Q2265" s="16">
        <v>105.61418968023256</v>
      </c>
      <c r="R2265" s="21">
        <v>0.49181674817891929</v>
      </c>
      <c r="S2265" s="21">
        <v>10.090877501413228</v>
      </c>
      <c r="T2265" s="21">
        <v>9.5990607532343084</v>
      </c>
      <c r="U2265" s="21">
        <v>3.7779124915024345E-2</v>
      </c>
      <c r="V2265" s="21">
        <v>1.5678443219552205</v>
      </c>
      <c r="W2265" s="21">
        <v>1.5300651970401962</v>
      </c>
      <c r="X2265" s="13" t="s">
        <v>22</v>
      </c>
      <c r="Y22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5" s="1">
        <v>40.765930412000003</v>
      </c>
      <c r="AA2265" s="1">
        <v>-84.165219514900002</v>
      </c>
      <c r="AB2265" s="1">
        <v>40.773179165400002</v>
      </c>
      <c r="AC2265" s="1">
        <v>-84.165225265900006</v>
      </c>
    </row>
    <row r="2266" spans="1:29" x14ac:dyDescent="0.25">
      <c r="A2266" s="13">
        <v>257</v>
      </c>
      <c r="B2266" s="22" t="s">
        <v>4967</v>
      </c>
      <c r="C2266" s="17">
        <v>3</v>
      </c>
      <c r="D2266" s="1" t="s">
        <v>1330</v>
      </c>
      <c r="E2266" s="1" t="s">
        <v>4714</v>
      </c>
      <c r="F2266" s="1" t="s">
        <v>4715</v>
      </c>
      <c r="G2266" s="1" t="s">
        <v>3728</v>
      </c>
      <c r="H2266" s="1">
        <v>3.8</v>
      </c>
      <c r="I2266" s="1">
        <v>4.3</v>
      </c>
      <c r="J2266" s="1" t="s">
        <v>3190</v>
      </c>
      <c r="K2266" s="1" t="s">
        <v>4975</v>
      </c>
      <c r="L2266" s="1">
        <v>1</v>
      </c>
      <c r="M2266" s="1">
        <v>0</v>
      </c>
      <c r="N2266" s="1">
        <v>3</v>
      </c>
      <c r="O2266" s="1">
        <v>3</v>
      </c>
      <c r="P2266" s="1">
        <v>8</v>
      </c>
      <c r="Q2266" s="16">
        <v>86.629814680232556</v>
      </c>
      <c r="R2266" s="21">
        <v>0.36406297464845622</v>
      </c>
      <c r="S2266" s="21">
        <v>5.8866116331996006</v>
      </c>
      <c r="T2266" s="21">
        <v>5.5225486585511447</v>
      </c>
      <c r="U2266" s="21">
        <v>2.7228331385674223E-2</v>
      </c>
      <c r="V2266" s="21">
        <v>1.5666620155916937</v>
      </c>
      <c r="W2266" s="21">
        <v>1.5394336842060194</v>
      </c>
      <c r="X2266" s="13" t="s">
        <v>22</v>
      </c>
      <c r="Y22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6" s="1">
        <v>41.401736435799997</v>
      </c>
      <c r="AA2266" s="1">
        <v>-82.657577487400005</v>
      </c>
      <c r="AB2266" s="1">
        <v>41.395960249600002</v>
      </c>
      <c r="AC2266" s="1">
        <v>-82.651793579300005</v>
      </c>
    </row>
    <row r="2267" spans="1:29" x14ac:dyDescent="0.25">
      <c r="A2267" s="13">
        <v>258</v>
      </c>
      <c r="B2267" s="22" t="s">
        <v>4967</v>
      </c>
      <c r="C2267" s="17">
        <v>4</v>
      </c>
      <c r="D2267" s="1" t="s">
        <v>790</v>
      </c>
      <c r="E2267" s="1" t="s">
        <v>4651</v>
      </c>
      <c r="F2267" s="1" t="s">
        <v>4652</v>
      </c>
      <c r="G2267" s="1" t="s">
        <v>4888</v>
      </c>
      <c r="H2267" s="1">
        <v>1.6</v>
      </c>
      <c r="I2267" s="1">
        <v>2.1</v>
      </c>
      <c r="J2267" s="1" t="s">
        <v>3190</v>
      </c>
      <c r="K2267" s="1" t="s">
        <v>4975</v>
      </c>
      <c r="L2267" s="1">
        <v>1</v>
      </c>
      <c r="M2267" s="1">
        <v>1</v>
      </c>
      <c r="N2267" s="1">
        <v>3</v>
      </c>
      <c r="O2267" s="1">
        <v>4</v>
      </c>
      <c r="P2267" s="1">
        <v>18</v>
      </c>
      <c r="Q2267" s="16">
        <v>146.74400436046511</v>
      </c>
      <c r="R2267" s="21">
        <v>0.49140828123048819</v>
      </c>
      <c r="S2267" s="21">
        <v>10.827195704834594</v>
      </c>
      <c r="T2267" s="21">
        <v>10.335787423604106</v>
      </c>
      <c r="U2267" s="21">
        <v>3.776491403302517E-2</v>
      </c>
      <c r="V2267" s="21">
        <v>1.5633214376991522</v>
      </c>
      <c r="W2267" s="21">
        <v>1.525556523666127</v>
      </c>
      <c r="X2267" s="13" t="s">
        <v>22</v>
      </c>
      <c r="Y22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7" s="1">
        <v>41.252268979699998</v>
      </c>
      <c r="AA2267" s="1">
        <v>-80.795035357299994</v>
      </c>
      <c r="AB2267" s="1">
        <v>41.256320757399997</v>
      </c>
      <c r="AC2267" s="1">
        <v>-80.787042784799993</v>
      </c>
    </row>
    <row r="2268" spans="1:29" x14ac:dyDescent="0.25">
      <c r="A2268" s="13">
        <v>466</v>
      </c>
      <c r="B2268" s="22" t="s">
        <v>3201</v>
      </c>
      <c r="C2268" s="17">
        <v>4</v>
      </c>
      <c r="D2268" s="1" t="s">
        <v>801</v>
      </c>
      <c r="E2268" s="1" t="s">
        <v>2307</v>
      </c>
      <c r="F2268" s="1" t="s">
        <v>5530</v>
      </c>
      <c r="G2268" s="1" t="s">
        <v>1806</v>
      </c>
      <c r="H2268" s="21">
        <v>0.77700000000186265</v>
      </c>
      <c r="I2268" s="21">
        <v>0</v>
      </c>
      <c r="J2268" s="1" t="s">
        <v>258</v>
      </c>
      <c r="K2268" s="1" t="s">
        <v>262</v>
      </c>
      <c r="L2268" s="1">
        <v>0</v>
      </c>
      <c r="M2268" s="1">
        <v>0</v>
      </c>
      <c r="N2268" s="1">
        <v>2</v>
      </c>
      <c r="O2268" s="1">
        <v>9</v>
      </c>
      <c r="P2268" s="1">
        <v>15</v>
      </c>
      <c r="Q2268" s="16">
        <v>68.03125</v>
      </c>
      <c r="R2268" s="21">
        <v>3.3001671435322342</v>
      </c>
      <c r="S2268" s="21">
        <v>5.2604788745053508</v>
      </c>
      <c r="T2268" s="21">
        <v>1.9603117309731166</v>
      </c>
      <c r="U2268" s="21">
        <v>0.23032583257228878</v>
      </c>
      <c r="V2268" s="21">
        <v>1.5632974497579288</v>
      </c>
      <c r="W2268" s="21">
        <v>1.3329716171856401</v>
      </c>
      <c r="X2268" s="13" t="s">
        <v>22</v>
      </c>
      <c r="Y22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8" s="1">
        <v>41.060740000000003</v>
      </c>
      <c r="AA2268" s="1">
        <v>-80.635142000000002</v>
      </c>
      <c r="AB2268" s="1">
        <v>0</v>
      </c>
      <c r="AC2268" s="1">
        <v>0</v>
      </c>
    </row>
    <row r="2269" spans="1:29" x14ac:dyDescent="0.25">
      <c r="A2269" s="13">
        <v>259</v>
      </c>
      <c r="B2269" s="22" t="s">
        <v>4967</v>
      </c>
      <c r="C2269" s="17">
        <v>12</v>
      </c>
      <c r="D2269" s="1" t="s">
        <v>794</v>
      </c>
      <c r="E2269" s="1" t="s">
        <v>3978</v>
      </c>
      <c r="F2269" s="1" t="s">
        <v>3979</v>
      </c>
      <c r="G2269" s="1" t="s">
        <v>3712</v>
      </c>
      <c r="H2269" s="1">
        <v>18.3</v>
      </c>
      <c r="I2269" s="1">
        <v>18.8</v>
      </c>
      <c r="J2269" s="1" t="s">
        <v>3190</v>
      </c>
      <c r="K2269" s="1" t="s">
        <v>4984</v>
      </c>
      <c r="L2269" s="1">
        <v>0</v>
      </c>
      <c r="M2269" s="1">
        <v>1</v>
      </c>
      <c r="N2269" s="1">
        <v>5</v>
      </c>
      <c r="O2269" s="1">
        <v>0</v>
      </c>
      <c r="P2269" s="1">
        <v>7</v>
      </c>
      <c r="Q2269" s="16">
        <v>85.411064680232556</v>
      </c>
      <c r="R2269" s="21">
        <v>0.36966818495745063</v>
      </c>
      <c r="S2269" s="21">
        <v>5.0126185227414419</v>
      </c>
      <c r="T2269" s="21">
        <v>4.6429503377839909</v>
      </c>
      <c r="U2269" s="21">
        <v>2.6547738464134114E-2</v>
      </c>
      <c r="V2269" s="21">
        <v>1.5627596982226903</v>
      </c>
      <c r="W2269" s="21">
        <v>1.5362119597585562</v>
      </c>
      <c r="X2269" s="13" t="s">
        <v>22</v>
      </c>
      <c r="Y22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69" s="1">
        <v>41.754270001999998</v>
      </c>
      <c r="AA2269" s="1">
        <v>-81.204583187400004</v>
      </c>
      <c r="AB2269" s="1">
        <v>41.7556926675</v>
      </c>
      <c r="AC2269" s="1">
        <v>-81.196221536699994</v>
      </c>
    </row>
    <row r="2270" spans="1:29" x14ac:dyDescent="0.25">
      <c r="A2270" s="13">
        <v>467</v>
      </c>
      <c r="B2270" s="22" t="s">
        <v>3201</v>
      </c>
      <c r="C2270" s="17">
        <v>3</v>
      </c>
      <c r="D2270" s="1" t="s">
        <v>802</v>
      </c>
      <c r="E2270" s="1" t="s">
        <v>2308</v>
      </c>
      <c r="F2270" s="1" t="s">
        <v>5531</v>
      </c>
      <c r="G2270" s="1" t="s">
        <v>1807</v>
      </c>
      <c r="H2270" s="21">
        <v>0.59900000000197906</v>
      </c>
      <c r="I2270" s="21">
        <v>0</v>
      </c>
      <c r="J2270" s="1" t="s">
        <v>258</v>
      </c>
      <c r="K2270" s="1" t="s">
        <v>259</v>
      </c>
      <c r="L2270" s="1">
        <v>0</v>
      </c>
      <c r="M2270" s="1">
        <v>0</v>
      </c>
      <c r="N2270" s="1">
        <v>2</v>
      </c>
      <c r="O2270" s="1">
        <v>7</v>
      </c>
      <c r="P2270" s="1">
        <v>15</v>
      </c>
      <c r="Q2270" s="16">
        <v>59.15625</v>
      </c>
      <c r="R2270" s="21">
        <v>7.7071610925118312</v>
      </c>
      <c r="S2270" s="21">
        <v>4.5844278434159964</v>
      </c>
      <c r="T2270" s="21">
        <v>-3.1227332490958348</v>
      </c>
      <c r="U2270" s="21">
        <v>0.53789951181125673</v>
      </c>
      <c r="V2270" s="21">
        <v>1.5625879884077483</v>
      </c>
      <c r="W2270" s="21">
        <v>1.0246884765964914</v>
      </c>
      <c r="X2270" s="13" t="s">
        <v>22</v>
      </c>
      <c r="Y22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0" s="1">
        <v>40.727998999999997</v>
      </c>
      <c r="AA2270" s="1">
        <v>-82.548914999999994</v>
      </c>
      <c r="AB2270" s="1">
        <v>0</v>
      </c>
      <c r="AC2270" s="1">
        <v>0</v>
      </c>
    </row>
    <row r="2271" spans="1:29" x14ac:dyDescent="0.25">
      <c r="A2271" s="13">
        <v>468</v>
      </c>
      <c r="B2271" s="22" t="s">
        <v>3201</v>
      </c>
      <c r="C2271" s="17">
        <v>8</v>
      </c>
      <c r="D2271" s="1" t="s">
        <v>792</v>
      </c>
      <c r="E2271" s="1" t="s">
        <v>2309</v>
      </c>
      <c r="F2271" s="1" t="s">
        <v>5518</v>
      </c>
      <c r="G2271" s="1" t="s">
        <v>1808</v>
      </c>
      <c r="H2271" s="21">
        <v>1.3099999999976717</v>
      </c>
      <c r="I2271" s="21">
        <v>0</v>
      </c>
      <c r="J2271" s="1" t="s">
        <v>258</v>
      </c>
      <c r="K2271" s="1" t="s">
        <v>262</v>
      </c>
      <c r="L2271" s="1">
        <v>0</v>
      </c>
      <c r="M2271" s="1">
        <v>2</v>
      </c>
      <c r="N2271" s="1">
        <v>3</v>
      </c>
      <c r="O2271" s="1">
        <v>4</v>
      </c>
      <c r="P2271" s="1">
        <v>12</v>
      </c>
      <c r="Q2271" s="16">
        <v>140.74400436046511</v>
      </c>
      <c r="R2271" s="21">
        <v>4.4113677164985159</v>
      </c>
      <c r="S2271" s="21">
        <v>4.9040400307534373</v>
      </c>
      <c r="T2271" s="21">
        <v>0.49267231425492142</v>
      </c>
      <c r="U2271" s="21">
        <v>0.30787893397348859</v>
      </c>
      <c r="V2271" s="21">
        <v>1.5595673828279342</v>
      </c>
      <c r="W2271" s="21">
        <v>1.2516884488544455</v>
      </c>
      <c r="X2271" s="13" t="s">
        <v>22</v>
      </c>
      <c r="Y22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1" s="1">
        <v>39.793505000000003</v>
      </c>
      <c r="AA2271" s="1">
        <v>-84.078592</v>
      </c>
      <c r="AB2271" s="1">
        <v>0</v>
      </c>
      <c r="AC2271" s="1">
        <v>0</v>
      </c>
    </row>
    <row r="2272" spans="1:29" x14ac:dyDescent="0.25">
      <c r="A2272" s="13">
        <v>469</v>
      </c>
      <c r="B2272" s="22" t="s">
        <v>3201</v>
      </c>
      <c r="C2272" s="17">
        <v>6</v>
      </c>
      <c r="D2272" s="1" t="s">
        <v>784</v>
      </c>
      <c r="E2272" s="1" t="s">
        <v>2310</v>
      </c>
      <c r="F2272" s="1" t="s">
        <v>5470</v>
      </c>
      <c r="G2272" s="1" t="s">
        <v>1809</v>
      </c>
      <c r="H2272" s="21">
        <v>2.9370000000053551</v>
      </c>
      <c r="I2272" s="21">
        <v>0</v>
      </c>
      <c r="J2272" s="1" t="s">
        <v>258</v>
      </c>
      <c r="K2272" s="1" t="s">
        <v>262</v>
      </c>
      <c r="L2272" s="1">
        <v>0</v>
      </c>
      <c r="M2272" s="1">
        <v>1</v>
      </c>
      <c r="N2272" s="1">
        <v>2</v>
      </c>
      <c r="O2272" s="1">
        <v>6</v>
      </c>
      <c r="P2272" s="1">
        <v>27</v>
      </c>
      <c r="Q2272" s="16">
        <v>112.39543968023256</v>
      </c>
      <c r="R2272" s="21">
        <v>5.224295873825092</v>
      </c>
      <c r="S2272" s="21">
        <v>7.8531289121324912</v>
      </c>
      <c r="T2272" s="21">
        <v>2.6288330383073992</v>
      </c>
      <c r="U2272" s="21">
        <v>0.36461495567004276</v>
      </c>
      <c r="V2272" s="21">
        <v>1.5590801601499993</v>
      </c>
      <c r="W2272" s="21">
        <v>1.1944652044799566</v>
      </c>
      <c r="X2272" s="13" t="s">
        <v>22</v>
      </c>
      <c r="Y22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2" s="1">
        <v>39.944231000000002</v>
      </c>
      <c r="AA2272" s="1">
        <v>-83.111575999999999</v>
      </c>
      <c r="AB2272" s="1">
        <v>0</v>
      </c>
      <c r="AC2272" s="1">
        <v>0</v>
      </c>
    </row>
    <row r="2273" spans="1:29" x14ac:dyDescent="0.25">
      <c r="A2273" s="13">
        <v>470</v>
      </c>
      <c r="B2273" s="22" t="s">
        <v>3201</v>
      </c>
      <c r="C2273" s="17">
        <v>4</v>
      </c>
      <c r="D2273" s="1" t="s">
        <v>790</v>
      </c>
      <c r="E2273" s="1" t="s">
        <v>2311</v>
      </c>
      <c r="F2273" s="1" t="s">
        <v>5532</v>
      </c>
      <c r="G2273" s="1" t="s">
        <v>1810</v>
      </c>
      <c r="H2273" s="21">
        <v>2.2160000000003492</v>
      </c>
      <c r="I2273" s="21">
        <v>0</v>
      </c>
      <c r="J2273" s="1" t="s">
        <v>258</v>
      </c>
      <c r="K2273" s="1" t="s">
        <v>259</v>
      </c>
      <c r="L2273" s="1">
        <v>0</v>
      </c>
      <c r="M2273" s="1">
        <v>3</v>
      </c>
      <c r="N2273" s="1">
        <v>5</v>
      </c>
      <c r="O2273" s="1">
        <v>1</v>
      </c>
      <c r="P2273" s="1">
        <v>6</v>
      </c>
      <c r="Q2273" s="16">
        <v>180.20194404069767</v>
      </c>
      <c r="R2273" s="21">
        <v>5.6270695044579933</v>
      </c>
      <c r="S2273" s="21">
        <v>3.0289307946205621</v>
      </c>
      <c r="T2273" s="21">
        <v>-2.5981387098374311</v>
      </c>
      <c r="U2273" s="21">
        <v>0.3927254021350039</v>
      </c>
      <c r="V2273" s="21">
        <v>1.5587503709831603</v>
      </c>
      <c r="W2273" s="21">
        <v>1.1660249688481563</v>
      </c>
      <c r="X2273" s="13" t="s">
        <v>22</v>
      </c>
      <c r="Y22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3" s="1">
        <v>41.265542000000003</v>
      </c>
      <c r="AA2273" s="1">
        <v>-80.813036999999994</v>
      </c>
      <c r="AB2273" s="1">
        <v>0</v>
      </c>
      <c r="AC2273" s="1">
        <v>0</v>
      </c>
    </row>
    <row r="2274" spans="1:29" x14ac:dyDescent="0.25">
      <c r="A2274" s="13">
        <v>471</v>
      </c>
      <c r="B2274" s="22" t="s">
        <v>3201</v>
      </c>
      <c r="C2274" s="17">
        <v>3</v>
      </c>
      <c r="D2274" s="1" t="s">
        <v>802</v>
      </c>
      <c r="E2274" s="1" t="s">
        <v>2312</v>
      </c>
      <c r="F2274" s="1" t="s">
        <v>5327</v>
      </c>
      <c r="G2274" s="1" t="s">
        <v>1811</v>
      </c>
      <c r="H2274" s="21">
        <v>0.41899999999441206</v>
      </c>
      <c r="I2274" s="21">
        <v>0</v>
      </c>
      <c r="J2274" s="1" t="s">
        <v>258</v>
      </c>
      <c r="K2274" s="1" t="s">
        <v>259</v>
      </c>
      <c r="L2274" s="1">
        <v>1</v>
      </c>
      <c r="M2274" s="1">
        <v>0</v>
      </c>
      <c r="N2274" s="1">
        <v>7</v>
      </c>
      <c r="O2274" s="1">
        <v>1</v>
      </c>
      <c r="P2274" s="1">
        <v>18</v>
      </c>
      <c r="Q2274" s="16">
        <v>113.94231468023256</v>
      </c>
      <c r="R2274" s="21">
        <v>5.0537534954234209</v>
      </c>
      <c r="S2274" s="21">
        <v>5.5598596472999047</v>
      </c>
      <c r="T2274" s="21">
        <v>0.50610615187648378</v>
      </c>
      <c r="U2274" s="21">
        <v>0.35271243268080388</v>
      </c>
      <c r="V2274" s="21">
        <v>1.5584380087121359</v>
      </c>
      <c r="W2274" s="21">
        <v>1.2057255760313321</v>
      </c>
      <c r="X2274" s="13" t="s">
        <v>22</v>
      </c>
      <c r="Y22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4" s="1">
        <v>40.76079</v>
      </c>
      <c r="AA2274" s="1">
        <v>-82.474725000000007</v>
      </c>
      <c r="AB2274" s="1">
        <v>0</v>
      </c>
      <c r="AC2274" s="1">
        <v>0</v>
      </c>
    </row>
    <row r="2275" spans="1:29" x14ac:dyDescent="0.25">
      <c r="A2275" s="13">
        <v>472</v>
      </c>
      <c r="B2275" s="22" t="s">
        <v>3201</v>
      </c>
      <c r="C2275" s="17">
        <v>8</v>
      </c>
      <c r="D2275" s="1" t="s">
        <v>1329</v>
      </c>
      <c r="E2275" s="1" t="s">
        <v>2313</v>
      </c>
      <c r="F2275" s="1" t="s">
        <v>5004</v>
      </c>
      <c r="G2275" s="1" t="s">
        <v>1812</v>
      </c>
      <c r="H2275" s="21">
        <v>7.0119307228755678</v>
      </c>
      <c r="I2275" s="21">
        <v>0</v>
      </c>
      <c r="J2275" s="1" t="s">
        <v>258</v>
      </c>
      <c r="K2275" s="1" t="s">
        <v>262</v>
      </c>
      <c r="L2275" s="1">
        <v>0</v>
      </c>
      <c r="M2275" s="1">
        <v>0</v>
      </c>
      <c r="N2275" s="1">
        <v>2</v>
      </c>
      <c r="O2275" s="1">
        <v>7</v>
      </c>
      <c r="P2275" s="1">
        <v>23</v>
      </c>
      <c r="Q2275" s="16">
        <v>67.15625</v>
      </c>
      <c r="R2275" s="21">
        <v>6.680899468782334</v>
      </c>
      <c r="S2275" s="21">
        <v>6.4977322915597577</v>
      </c>
      <c r="T2275" s="21">
        <v>-0.18316717722257625</v>
      </c>
      <c r="U2275" s="21">
        <v>0.46627448415599404</v>
      </c>
      <c r="V2275" s="21">
        <v>1.5552940323837947</v>
      </c>
      <c r="W2275" s="21">
        <v>1.0890195482278007</v>
      </c>
      <c r="X2275" s="13" t="s">
        <v>22</v>
      </c>
      <c r="Y22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5" s="1">
        <v>39.019781999999999</v>
      </c>
      <c r="AA2275" s="1">
        <v>-84.205822999999995</v>
      </c>
      <c r="AB2275" s="1">
        <v>0</v>
      </c>
      <c r="AC2275" s="1">
        <v>0</v>
      </c>
    </row>
    <row r="2276" spans="1:29" x14ac:dyDescent="0.25">
      <c r="A2276" s="13">
        <v>473</v>
      </c>
      <c r="B2276" s="22" t="s">
        <v>3201</v>
      </c>
      <c r="C2276" s="17">
        <v>5</v>
      </c>
      <c r="D2276" s="1" t="s">
        <v>797</v>
      </c>
      <c r="E2276" s="1" t="s">
        <v>2314</v>
      </c>
      <c r="F2276" s="1" t="s">
        <v>3284</v>
      </c>
      <c r="G2276" s="1" t="s">
        <v>1813</v>
      </c>
      <c r="H2276" s="21">
        <v>11.417000000001281</v>
      </c>
      <c r="I2276" s="21">
        <v>0</v>
      </c>
      <c r="J2276" s="1" t="s">
        <v>258</v>
      </c>
      <c r="K2276" s="1" t="s">
        <v>259</v>
      </c>
      <c r="L2276" s="1">
        <v>1</v>
      </c>
      <c r="M2276" s="1">
        <v>0</v>
      </c>
      <c r="N2276" s="1">
        <v>7</v>
      </c>
      <c r="O2276" s="1">
        <v>1</v>
      </c>
      <c r="P2276" s="1">
        <v>14</v>
      </c>
      <c r="Q2276" s="16">
        <v>109.94231468023256</v>
      </c>
      <c r="R2276" s="21">
        <v>5.6354407893688165</v>
      </c>
      <c r="S2276" s="21">
        <v>4.6109300851911295</v>
      </c>
      <c r="T2276" s="21">
        <v>-1.0245107041776871</v>
      </c>
      <c r="U2276" s="21">
        <v>0.39330965229050402</v>
      </c>
      <c r="V2276" s="21">
        <v>1.55403702288554</v>
      </c>
      <c r="W2276" s="21">
        <v>1.1607273705950361</v>
      </c>
      <c r="X2276" s="13" t="s">
        <v>22</v>
      </c>
      <c r="Y22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6" s="1">
        <v>39.767750999999997</v>
      </c>
      <c r="AA2276" s="1">
        <v>-82.576910999999996</v>
      </c>
      <c r="AB2276" s="1">
        <v>0</v>
      </c>
      <c r="AC2276" s="1">
        <v>0</v>
      </c>
    </row>
    <row r="2277" spans="1:29" x14ac:dyDescent="0.25">
      <c r="A2277" s="13">
        <v>260</v>
      </c>
      <c r="B2277" s="22" t="s">
        <v>4967</v>
      </c>
      <c r="C2277" s="17">
        <v>12</v>
      </c>
      <c r="D2277" s="1" t="s">
        <v>1332</v>
      </c>
      <c r="E2277" s="1" t="s">
        <v>4716</v>
      </c>
      <c r="F2277" s="1" t="s">
        <v>4717</v>
      </c>
      <c r="G2277" s="1" t="s">
        <v>4408</v>
      </c>
      <c r="H2277" s="1">
        <v>2.6</v>
      </c>
      <c r="I2277" s="1">
        <v>3.1</v>
      </c>
      <c r="J2277" s="1" t="s">
        <v>3190</v>
      </c>
      <c r="K2277" s="1" t="s">
        <v>4975</v>
      </c>
      <c r="L2277" s="1">
        <v>0</v>
      </c>
      <c r="M2277" s="1">
        <v>0</v>
      </c>
      <c r="N2277" s="1">
        <v>2</v>
      </c>
      <c r="O2277" s="1">
        <v>11</v>
      </c>
      <c r="P2277" s="1">
        <v>40</v>
      </c>
      <c r="Q2277" s="16">
        <v>101.90625</v>
      </c>
      <c r="R2277" s="21">
        <v>0.3698966359213931</v>
      </c>
      <c r="S2277" s="21">
        <v>16.060308869059785</v>
      </c>
      <c r="T2277" s="21">
        <v>15.690412233138392</v>
      </c>
      <c r="U2277" s="21">
        <v>2.8947744353977973E-2</v>
      </c>
      <c r="V2277" s="21">
        <v>1.5538332738466589</v>
      </c>
      <c r="W2277" s="21">
        <v>1.5248855294926809</v>
      </c>
      <c r="X2277" s="13" t="s">
        <v>22</v>
      </c>
      <c r="Y22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7" s="1">
        <v>41.385272454499997</v>
      </c>
      <c r="AA2277" s="1">
        <v>-81.339410940299999</v>
      </c>
      <c r="AB2277" s="1">
        <v>41.392472259199998</v>
      </c>
      <c r="AC2277" s="1">
        <v>-81.3385821376</v>
      </c>
    </row>
    <row r="2278" spans="1:29" x14ac:dyDescent="0.25">
      <c r="A2278" s="13">
        <v>261</v>
      </c>
      <c r="B2278" s="22" t="s">
        <v>4967</v>
      </c>
      <c r="C2278" s="17">
        <v>6</v>
      </c>
      <c r="D2278" s="1" t="s">
        <v>784</v>
      </c>
      <c r="E2278" s="1" t="s">
        <v>3271</v>
      </c>
      <c r="F2278" s="1" t="s">
        <v>4706</v>
      </c>
      <c r="G2278" s="1" t="s">
        <v>3721</v>
      </c>
      <c r="H2278" s="1">
        <v>21.6</v>
      </c>
      <c r="I2278" s="1">
        <v>22.1</v>
      </c>
      <c r="J2278" s="1" t="s">
        <v>3190</v>
      </c>
      <c r="K2278" s="1" t="s">
        <v>4984</v>
      </c>
      <c r="L2278" s="1">
        <v>0</v>
      </c>
      <c r="M2278" s="1">
        <v>1</v>
      </c>
      <c r="N2278" s="1">
        <v>1</v>
      </c>
      <c r="O2278" s="1">
        <v>3</v>
      </c>
      <c r="P2278" s="1">
        <v>8</v>
      </c>
      <c r="Q2278" s="16">
        <v>73.536064680232556</v>
      </c>
      <c r="R2278" s="21">
        <v>0.53208528895650764</v>
      </c>
      <c r="S2278" s="21">
        <v>5.4842729868152338</v>
      </c>
      <c r="T2278" s="21">
        <v>4.9521876978587258</v>
      </c>
      <c r="U2278" s="21">
        <v>3.8398323209550209E-2</v>
      </c>
      <c r="V2278" s="21">
        <v>1.5530540813474911</v>
      </c>
      <c r="W2278" s="21">
        <v>1.514655758137941</v>
      </c>
      <c r="X2278" s="13" t="s">
        <v>22</v>
      </c>
      <c r="Y22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8" s="1">
        <v>40.010529560899997</v>
      </c>
      <c r="AA2278" s="1">
        <v>-82.907283715800006</v>
      </c>
      <c r="AB2278" s="1">
        <v>40.015251387200003</v>
      </c>
      <c r="AC2278" s="1">
        <v>-82.900838835499997</v>
      </c>
    </row>
    <row r="2279" spans="1:29" x14ac:dyDescent="0.25">
      <c r="A2279" s="13">
        <v>262</v>
      </c>
      <c r="B2279" s="22" t="s">
        <v>4967</v>
      </c>
      <c r="C2279" s="17">
        <v>6</v>
      </c>
      <c r="D2279" s="1" t="s">
        <v>784</v>
      </c>
      <c r="E2279" s="1" t="s">
        <v>4006</v>
      </c>
      <c r="F2279" s="1" t="s">
        <v>4007</v>
      </c>
      <c r="G2279" s="1" t="s">
        <v>4381</v>
      </c>
      <c r="H2279" s="1">
        <v>9.4</v>
      </c>
      <c r="I2279" s="1">
        <v>9.9</v>
      </c>
      <c r="J2279" s="1" t="s">
        <v>3190</v>
      </c>
      <c r="K2279" s="1" t="s">
        <v>4975</v>
      </c>
      <c r="L2279" s="1">
        <v>0</v>
      </c>
      <c r="M2279" s="1">
        <v>0</v>
      </c>
      <c r="N2279" s="1">
        <v>6</v>
      </c>
      <c r="O2279" s="1">
        <v>4</v>
      </c>
      <c r="P2279" s="1">
        <v>15</v>
      </c>
      <c r="Q2279" s="16">
        <v>72.03125</v>
      </c>
      <c r="R2279" s="21">
        <v>0.42899473847527364</v>
      </c>
      <c r="S2279" s="21">
        <v>9.2613042202953206</v>
      </c>
      <c r="T2279" s="21">
        <v>8.8323094818200474</v>
      </c>
      <c r="U2279" s="21">
        <v>3.3011807019970113E-2</v>
      </c>
      <c r="V2279" s="21">
        <v>1.5523263579737525</v>
      </c>
      <c r="W2279" s="21">
        <v>1.5193145509537824</v>
      </c>
      <c r="X2279" s="13" t="s">
        <v>22</v>
      </c>
      <c r="Y22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79" s="1">
        <v>39.8922246968</v>
      </c>
      <c r="AA2279" s="1">
        <v>-82.882778172499997</v>
      </c>
      <c r="AB2279" s="1">
        <v>39.8994651322</v>
      </c>
      <c r="AC2279" s="1">
        <v>-82.882124534100001</v>
      </c>
    </row>
    <row r="2280" spans="1:29" x14ac:dyDescent="0.25">
      <c r="A2280" s="13">
        <v>474</v>
      </c>
      <c r="B2280" s="22" t="s">
        <v>3201</v>
      </c>
      <c r="C2280" s="17">
        <v>7</v>
      </c>
      <c r="D2280" s="1" t="s">
        <v>3196</v>
      </c>
      <c r="E2280" s="1" t="s">
        <v>2315</v>
      </c>
      <c r="F2280" s="1" t="s">
        <v>5533</v>
      </c>
      <c r="G2280" s="1" t="s">
        <v>1814</v>
      </c>
      <c r="H2280" s="21">
        <v>0</v>
      </c>
      <c r="I2280" s="21">
        <v>0</v>
      </c>
      <c r="J2280" s="1" t="s">
        <v>258</v>
      </c>
      <c r="K2280" s="1" t="s">
        <v>259</v>
      </c>
      <c r="L2280" s="1">
        <v>0</v>
      </c>
      <c r="M2280" s="1">
        <v>1</v>
      </c>
      <c r="N2280" s="1">
        <v>3</v>
      </c>
      <c r="O2280" s="1">
        <v>4</v>
      </c>
      <c r="P2280" s="1">
        <v>29</v>
      </c>
      <c r="Q2280" s="16">
        <v>112.06731468023256</v>
      </c>
      <c r="R2280" s="21">
        <v>11.161711677650976</v>
      </c>
      <c r="S2280" s="21">
        <v>7.5760999495722938</v>
      </c>
      <c r="T2280" s="21">
        <v>-3.5856117280786819</v>
      </c>
      <c r="U2280" s="21">
        <v>0.77900010007832154</v>
      </c>
      <c r="V2280" s="21">
        <v>1.5509456877616914</v>
      </c>
      <c r="W2280" s="21">
        <v>0.77194558768336985</v>
      </c>
      <c r="X2280" s="13" t="s">
        <v>22</v>
      </c>
      <c r="Y22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0" s="1">
        <v>39.672173999999998</v>
      </c>
      <c r="AA2280" s="1">
        <v>-84.212687000000003</v>
      </c>
      <c r="AB2280" s="1">
        <v>0</v>
      </c>
      <c r="AC2280" s="1">
        <v>0</v>
      </c>
    </row>
    <row r="2281" spans="1:29" x14ac:dyDescent="0.25">
      <c r="A2281" s="13">
        <v>475</v>
      </c>
      <c r="B2281" s="22" t="s">
        <v>3201</v>
      </c>
      <c r="C2281" s="17">
        <v>8</v>
      </c>
      <c r="D2281" s="1" t="s">
        <v>806</v>
      </c>
      <c r="E2281" s="1" t="s">
        <v>1864</v>
      </c>
      <c r="F2281" s="1" t="s">
        <v>5373</v>
      </c>
      <c r="G2281" s="1" t="s">
        <v>1815</v>
      </c>
      <c r="H2281" s="21">
        <v>0</v>
      </c>
      <c r="I2281" s="21">
        <v>0</v>
      </c>
      <c r="J2281" s="1" t="s">
        <v>258</v>
      </c>
      <c r="K2281" s="1" t="s">
        <v>1327</v>
      </c>
      <c r="L2281" s="1">
        <v>0</v>
      </c>
      <c r="M2281" s="1">
        <v>2</v>
      </c>
      <c r="N2281" s="1">
        <v>5</v>
      </c>
      <c r="O2281" s="1">
        <v>6</v>
      </c>
      <c r="P2281" s="1">
        <v>24</v>
      </c>
      <c r="Q2281" s="16">
        <v>174.71275436046511</v>
      </c>
      <c r="R2281" s="21">
        <v>2.4619036734323574</v>
      </c>
      <c r="S2281" s="21">
        <v>7.3380566348481224</v>
      </c>
      <c r="T2281" s="21">
        <v>4.876152961415765</v>
      </c>
      <c r="U2281" s="21">
        <v>0.16487642522880785</v>
      </c>
      <c r="V2281" s="21">
        <v>1.5500038613415867</v>
      </c>
      <c r="W2281" s="21">
        <v>1.385127436112779</v>
      </c>
      <c r="X2281" s="13" t="s">
        <v>22</v>
      </c>
      <c r="Y22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1" s="1">
        <v>39.306902000000001</v>
      </c>
      <c r="AA2281" s="1">
        <v>-84.351967000000002</v>
      </c>
      <c r="AB2281" s="1">
        <v>0</v>
      </c>
      <c r="AC2281" s="1">
        <v>0</v>
      </c>
    </row>
    <row r="2282" spans="1:29" x14ac:dyDescent="0.25">
      <c r="A2282" s="13">
        <v>476</v>
      </c>
      <c r="B2282" s="22" t="s">
        <v>3201</v>
      </c>
      <c r="C2282" s="17">
        <v>8</v>
      </c>
      <c r="D2282" s="1" t="s">
        <v>787</v>
      </c>
      <c r="E2282" s="1" t="s">
        <v>2316</v>
      </c>
      <c r="F2282" s="1" t="s">
        <v>5256</v>
      </c>
      <c r="G2282" s="1" t="s">
        <v>1816</v>
      </c>
      <c r="H2282" s="21">
        <v>6.9930000000022119</v>
      </c>
      <c r="I2282" s="21">
        <v>0</v>
      </c>
      <c r="J2282" s="1" t="s">
        <v>258</v>
      </c>
      <c r="K2282" s="1" t="s">
        <v>262</v>
      </c>
      <c r="L2282" s="1">
        <v>1</v>
      </c>
      <c r="M2282" s="1">
        <v>0</v>
      </c>
      <c r="N2282" s="1">
        <v>5</v>
      </c>
      <c r="O2282" s="1">
        <v>3</v>
      </c>
      <c r="P2282" s="1">
        <v>7</v>
      </c>
      <c r="Q2282" s="16">
        <v>98.723564680232556</v>
      </c>
      <c r="R2282" s="21">
        <v>5.949417711994351</v>
      </c>
      <c r="S2282" s="21">
        <v>3.3575552404504658</v>
      </c>
      <c r="T2282" s="21">
        <v>-2.5918624715438852</v>
      </c>
      <c r="U2282" s="21">
        <v>0.41522278364627196</v>
      </c>
      <c r="V2282" s="21">
        <v>1.5494677737035905</v>
      </c>
      <c r="W2282" s="21">
        <v>1.1342449900573186</v>
      </c>
      <c r="X2282" s="13" t="s">
        <v>22</v>
      </c>
      <c r="Y22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2" s="1">
        <v>39.201889999999999</v>
      </c>
      <c r="AA2282" s="1">
        <v>-84.528904999999995</v>
      </c>
      <c r="AB2282" s="1">
        <v>0</v>
      </c>
      <c r="AC2282" s="1">
        <v>0</v>
      </c>
    </row>
    <row r="2283" spans="1:29" x14ac:dyDescent="0.25">
      <c r="A2283" s="13">
        <v>477</v>
      </c>
      <c r="B2283" s="22" t="s">
        <v>3201</v>
      </c>
      <c r="C2283" s="17">
        <v>8</v>
      </c>
      <c r="D2283" s="1" t="s">
        <v>787</v>
      </c>
      <c r="E2283" s="1" t="s">
        <v>2317</v>
      </c>
      <c r="F2283" s="1" t="s">
        <v>5256</v>
      </c>
      <c r="G2283" s="1" t="s">
        <v>1817</v>
      </c>
      <c r="H2283" s="21">
        <v>7.1649999999935972</v>
      </c>
      <c r="I2283" s="21">
        <v>0</v>
      </c>
      <c r="J2283" s="1" t="s">
        <v>258</v>
      </c>
      <c r="K2283" s="1" t="s">
        <v>262</v>
      </c>
      <c r="L2283" s="1">
        <v>1</v>
      </c>
      <c r="M2283" s="1">
        <v>0</v>
      </c>
      <c r="N2283" s="1">
        <v>3</v>
      </c>
      <c r="O2283" s="1">
        <v>5</v>
      </c>
      <c r="P2283" s="1">
        <v>11</v>
      </c>
      <c r="Q2283" s="16">
        <v>98.504814680232556</v>
      </c>
      <c r="R2283" s="21">
        <v>5.949417711994351</v>
      </c>
      <c r="S2283" s="21">
        <v>4.1840189162838177</v>
      </c>
      <c r="T2283" s="21">
        <v>-1.7653987957105333</v>
      </c>
      <c r="U2283" s="21">
        <v>0.41522278364627196</v>
      </c>
      <c r="V2283" s="21">
        <v>1.5494677737035905</v>
      </c>
      <c r="W2283" s="21">
        <v>1.1342449900573186</v>
      </c>
      <c r="X2283" s="13" t="s">
        <v>22</v>
      </c>
      <c r="Y22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3" s="1">
        <v>39.201692000000001</v>
      </c>
      <c r="AA2283" s="1">
        <v>-84.525706999999997</v>
      </c>
      <c r="AB2283" s="1">
        <v>0</v>
      </c>
      <c r="AC2283" s="1">
        <v>0</v>
      </c>
    </row>
    <row r="2284" spans="1:29" x14ac:dyDescent="0.25">
      <c r="A2284" s="13">
        <v>478</v>
      </c>
      <c r="B2284" s="22" t="s">
        <v>3201</v>
      </c>
      <c r="C2284" s="17">
        <v>7</v>
      </c>
      <c r="D2284" s="1" t="s">
        <v>1335</v>
      </c>
      <c r="E2284" s="1" t="s">
        <v>1818</v>
      </c>
      <c r="F2284" s="1" t="s">
        <v>5534</v>
      </c>
      <c r="G2284" s="1" t="s">
        <v>1818</v>
      </c>
      <c r="H2284" s="21">
        <v>0.85499999999592546</v>
      </c>
      <c r="I2284" s="21">
        <v>0</v>
      </c>
      <c r="J2284" s="1" t="s">
        <v>258</v>
      </c>
      <c r="K2284" s="1" t="s">
        <v>259</v>
      </c>
      <c r="L2284" s="1">
        <v>1</v>
      </c>
      <c r="M2284" s="1">
        <v>0</v>
      </c>
      <c r="N2284" s="1">
        <v>3</v>
      </c>
      <c r="O2284" s="1">
        <v>4</v>
      </c>
      <c r="P2284" s="1">
        <v>21</v>
      </c>
      <c r="Q2284" s="16">
        <v>104.06731468023256</v>
      </c>
      <c r="R2284" s="21">
        <v>8.801435373867097</v>
      </c>
      <c r="S2284" s="21">
        <v>6.1088011473065764</v>
      </c>
      <c r="T2284" s="21">
        <v>-2.6926342265605205</v>
      </c>
      <c r="U2284" s="21">
        <v>0.61427129055875118</v>
      </c>
      <c r="V2284" s="21">
        <v>1.5483365542204164</v>
      </c>
      <c r="W2284" s="21">
        <v>0.9340652636616652</v>
      </c>
      <c r="X2284" s="13" t="s">
        <v>22</v>
      </c>
      <c r="Y22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4" s="1">
        <v>39.897117999999999</v>
      </c>
      <c r="AA2284" s="1">
        <v>-84.134994000000006</v>
      </c>
      <c r="AB2284" s="1">
        <v>0</v>
      </c>
      <c r="AC2284" s="1">
        <v>0</v>
      </c>
    </row>
    <row r="2285" spans="1:29" x14ac:dyDescent="0.25">
      <c r="A2285" s="13">
        <v>263</v>
      </c>
      <c r="B2285" s="22" t="s">
        <v>4967</v>
      </c>
      <c r="C2285" s="17">
        <v>4</v>
      </c>
      <c r="D2285" s="1" t="s">
        <v>790</v>
      </c>
      <c r="E2285" s="1" t="s">
        <v>4674</v>
      </c>
      <c r="F2285" s="1" t="s">
        <v>4676</v>
      </c>
      <c r="G2285" s="1" t="s">
        <v>3719</v>
      </c>
      <c r="H2285" s="1">
        <v>17.399999999999999</v>
      </c>
      <c r="I2285" s="1">
        <v>17.899999999999999</v>
      </c>
      <c r="J2285" s="1" t="s">
        <v>3190</v>
      </c>
      <c r="K2285" s="1" t="s">
        <v>4984</v>
      </c>
      <c r="L2285" s="1">
        <v>1</v>
      </c>
      <c r="M2285" s="1">
        <v>1</v>
      </c>
      <c r="N2285" s="1">
        <v>5</v>
      </c>
      <c r="O2285" s="1">
        <v>0</v>
      </c>
      <c r="P2285" s="1">
        <v>9</v>
      </c>
      <c r="Q2285" s="16">
        <v>133.08775436046511</v>
      </c>
      <c r="R2285" s="21">
        <v>0.2256085075559828</v>
      </c>
      <c r="S2285" s="21">
        <v>6.1751282517481219</v>
      </c>
      <c r="T2285" s="21">
        <v>5.9495197441921395</v>
      </c>
      <c r="U2285" s="21">
        <v>1.7078622841090473E-2</v>
      </c>
      <c r="V2285" s="21">
        <v>1.5439929587536754</v>
      </c>
      <c r="W2285" s="21">
        <v>1.526914335912585</v>
      </c>
      <c r="X2285" s="13" t="s">
        <v>22</v>
      </c>
      <c r="Y22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5" s="1">
        <v>41.232620358600002</v>
      </c>
      <c r="AA2285" s="1">
        <v>-80.748703911999996</v>
      </c>
      <c r="AB2285" s="1">
        <v>41.230040380600002</v>
      </c>
      <c r="AC2285" s="1">
        <v>-80.740120621700001</v>
      </c>
    </row>
    <row r="2286" spans="1:29" x14ac:dyDescent="0.25">
      <c r="A2286" s="13">
        <v>25</v>
      </c>
      <c r="B2286" s="22" t="s">
        <v>3200</v>
      </c>
      <c r="C2286" s="17">
        <v>6</v>
      </c>
      <c r="D2286" s="1" t="s">
        <v>799</v>
      </c>
      <c r="E2286" s="1" t="s">
        <v>3079</v>
      </c>
      <c r="F2286" s="1" t="s">
        <v>5007</v>
      </c>
      <c r="G2286" s="1" t="s">
        <v>2414</v>
      </c>
      <c r="H2286" s="21">
        <v>11.793999999994412</v>
      </c>
      <c r="I2286" s="21">
        <v>0</v>
      </c>
      <c r="J2286" s="1" t="s">
        <v>258</v>
      </c>
      <c r="K2286" s="1" t="s">
        <v>2803</v>
      </c>
      <c r="L2286" s="1">
        <v>0</v>
      </c>
      <c r="M2286" s="1">
        <v>2</v>
      </c>
      <c r="N2286" s="1">
        <v>12</v>
      </c>
      <c r="O2286" s="1">
        <v>5</v>
      </c>
      <c r="P2286" s="1">
        <v>18</v>
      </c>
      <c r="Q2286" s="16">
        <v>210.10337936046511</v>
      </c>
      <c r="R2286" s="21">
        <v>9.4177142035303057E-2</v>
      </c>
      <c r="S2286" s="21">
        <v>2.6957960723339576</v>
      </c>
      <c r="T2286" s="21">
        <v>2.6016189302986543</v>
      </c>
      <c r="U2286" s="21">
        <v>7.7148083767773892E-2</v>
      </c>
      <c r="V2286" s="21">
        <v>1.5425841404719141</v>
      </c>
      <c r="W2286" s="21">
        <v>1.4654360567041402</v>
      </c>
      <c r="X2286" s="13" t="s">
        <v>22</v>
      </c>
      <c r="Y22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6" s="1">
        <v>40.288263999999998</v>
      </c>
      <c r="AA2286" s="1">
        <v>-83.160746000000003</v>
      </c>
      <c r="AB2286" s="1">
        <v>0</v>
      </c>
      <c r="AC2286" s="1">
        <v>0</v>
      </c>
    </row>
    <row r="2287" spans="1:29" x14ac:dyDescent="0.25">
      <c r="A2287" s="13">
        <v>264</v>
      </c>
      <c r="B2287" s="22" t="s">
        <v>4967</v>
      </c>
      <c r="C2287" s="17">
        <v>9</v>
      </c>
      <c r="D2287" s="1" t="s">
        <v>796</v>
      </c>
      <c r="E2287" s="1" t="s">
        <v>3218</v>
      </c>
      <c r="F2287" s="1" t="s">
        <v>4602</v>
      </c>
      <c r="G2287" s="1" t="s">
        <v>3704</v>
      </c>
      <c r="H2287" s="1">
        <v>11.1</v>
      </c>
      <c r="I2287" s="1">
        <v>11.6</v>
      </c>
      <c r="J2287" s="1" t="s">
        <v>3190</v>
      </c>
      <c r="K2287" s="1" t="s">
        <v>4984</v>
      </c>
      <c r="L2287" s="1">
        <v>0</v>
      </c>
      <c r="M2287" s="1">
        <v>1</v>
      </c>
      <c r="N2287" s="1">
        <v>3</v>
      </c>
      <c r="O2287" s="1">
        <v>0</v>
      </c>
      <c r="P2287" s="1">
        <v>4</v>
      </c>
      <c r="Q2287" s="16">
        <v>69.317314680232556</v>
      </c>
      <c r="R2287" s="21">
        <v>0.55348470073361644</v>
      </c>
      <c r="S2287" s="21">
        <v>4.5420023316871649</v>
      </c>
      <c r="T2287" s="21">
        <v>3.9885176309535484</v>
      </c>
      <c r="U2287" s="21">
        <v>4.0031130722613439E-2</v>
      </c>
      <c r="V2287" s="21">
        <v>1.5410573960913774</v>
      </c>
      <c r="W2287" s="21">
        <v>1.5010262653687638</v>
      </c>
      <c r="X2287" s="13" t="s">
        <v>22</v>
      </c>
      <c r="Y22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7" s="1">
        <v>39.325467381499998</v>
      </c>
      <c r="AA2287" s="1">
        <v>-82.943552378000007</v>
      </c>
      <c r="AB2287" s="1">
        <v>39.332182572199997</v>
      </c>
      <c r="AC2287" s="1">
        <v>-82.946837517899993</v>
      </c>
    </row>
    <row r="2288" spans="1:29" x14ac:dyDescent="0.25">
      <c r="A2288" s="13">
        <v>479</v>
      </c>
      <c r="B2288" s="22" t="s">
        <v>3201</v>
      </c>
      <c r="C2288" s="17">
        <v>4</v>
      </c>
      <c r="D2288" s="1" t="s">
        <v>801</v>
      </c>
      <c r="E2288" s="1" t="s">
        <v>2318</v>
      </c>
      <c r="F2288" s="1" t="s">
        <v>5535</v>
      </c>
      <c r="G2288" s="1" t="s">
        <v>1819</v>
      </c>
      <c r="H2288" s="21">
        <v>0.69700000000011642</v>
      </c>
      <c r="I2288" s="21">
        <v>0</v>
      </c>
      <c r="J2288" s="1" t="s">
        <v>258</v>
      </c>
      <c r="K2288" s="1" t="s">
        <v>1326</v>
      </c>
      <c r="L2288" s="1">
        <v>0</v>
      </c>
      <c r="M2288" s="1">
        <v>2</v>
      </c>
      <c r="N2288" s="1">
        <v>3</v>
      </c>
      <c r="O2288" s="1">
        <v>7</v>
      </c>
      <c r="P2288" s="1">
        <v>34</v>
      </c>
      <c r="Q2288" s="16">
        <v>176.05650436046511</v>
      </c>
      <c r="R2288" s="21">
        <v>2.5247459017322935</v>
      </c>
      <c r="S2288" s="21">
        <v>9.1015949712580895</v>
      </c>
      <c r="T2288" s="21">
        <v>6.576849069525796</v>
      </c>
      <c r="U2288" s="21">
        <v>0.17790211511839629</v>
      </c>
      <c r="V2288" s="21">
        <v>1.5405545480446947</v>
      </c>
      <c r="W2288" s="21">
        <v>1.3626524329262983</v>
      </c>
      <c r="X2288" s="13" t="s">
        <v>22</v>
      </c>
      <c r="Y22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8" s="1">
        <v>41.024416000000002</v>
      </c>
      <c r="AA2288" s="1">
        <v>-80.668837999999994</v>
      </c>
      <c r="AB2288" s="1">
        <v>0</v>
      </c>
      <c r="AC2288" s="1">
        <v>0</v>
      </c>
    </row>
    <row r="2289" spans="1:29" x14ac:dyDescent="0.25">
      <c r="A2289" s="13">
        <v>480</v>
      </c>
      <c r="B2289" s="22" t="s">
        <v>3201</v>
      </c>
      <c r="C2289" s="17">
        <v>2</v>
      </c>
      <c r="D2289" s="1" t="s">
        <v>786</v>
      </c>
      <c r="E2289" s="1" t="s">
        <v>2319</v>
      </c>
      <c r="F2289" s="1" t="s">
        <v>5536</v>
      </c>
      <c r="G2289" s="1" t="s">
        <v>1820</v>
      </c>
      <c r="H2289" s="21">
        <v>3.4039999999949941</v>
      </c>
      <c r="I2289" s="21">
        <v>0</v>
      </c>
      <c r="J2289" s="1" t="s">
        <v>258</v>
      </c>
      <c r="K2289" s="1" t="s">
        <v>259</v>
      </c>
      <c r="L2289" s="1">
        <v>0</v>
      </c>
      <c r="M2289" s="1">
        <v>0</v>
      </c>
      <c r="N2289" s="1">
        <v>3</v>
      </c>
      <c r="O2289" s="1">
        <v>6</v>
      </c>
      <c r="P2289" s="1">
        <v>61</v>
      </c>
      <c r="Q2289" s="16">
        <v>107.265625</v>
      </c>
      <c r="R2289" s="21">
        <v>8.0441814730274501</v>
      </c>
      <c r="S2289" s="21">
        <v>13.025463081570944</v>
      </c>
      <c r="T2289" s="21">
        <v>4.9812816085434939</v>
      </c>
      <c r="U2289" s="21">
        <v>0.56142089614120505</v>
      </c>
      <c r="V2289" s="21">
        <v>1.5403501590846094</v>
      </c>
      <c r="W2289" s="21">
        <v>0.97892926294340432</v>
      </c>
      <c r="X2289" s="13" t="s">
        <v>22</v>
      </c>
      <c r="Y22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89" s="1">
        <v>41.673830000000002</v>
      </c>
      <c r="AA2289" s="1">
        <v>-83.722736999999995</v>
      </c>
      <c r="AB2289" s="1">
        <v>0</v>
      </c>
      <c r="AC2289" s="1">
        <v>0</v>
      </c>
    </row>
    <row r="2290" spans="1:29" x14ac:dyDescent="0.25">
      <c r="A2290" s="13">
        <v>265</v>
      </c>
      <c r="B2290" s="22" t="s">
        <v>4967</v>
      </c>
      <c r="C2290" s="17">
        <v>8</v>
      </c>
      <c r="D2290" s="1" t="s">
        <v>787</v>
      </c>
      <c r="E2290" s="1" t="s">
        <v>4286</v>
      </c>
      <c r="F2290" s="1" t="s">
        <v>4287</v>
      </c>
      <c r="G2290" s="1" t="s">
        <v>4469</v>
      </c>
      <c r="H2290" s="1">
        <v>2.7</v>
      </c>
      <c r="I2290" s="1">
        <v>3.2</v>
      </c>
      <c r="J2290" s="1" t="s">
        <v>3190</v>
      </c>
      <c r="K2290" s="1" t="s">
        <v>4975</v>
      </c>
      <c r="L2290" s="1">
        <v>0</v>
      </c>
      <c r="M2290" s="1">
        <v>0</v>
      </c>
      <c r="N2290" s="1">
        <v>4</v>
      </c>
      <c r="O2290" s="1">
        <v>6</v>
      </c>
      <c r="P2290" s="1">
        <v>32</v>
      </c>
      <c r="Q2290" s="16">
        <v>84.8125</v>
      </c>
      <c r="R2290" s="21">
        <v>0.41181960504539605</v>
      </c>
      <c r="S2290" s="21">
        <v>16.178916416353651</v>
      </c>
      <c r="T2290" s="21">
        <v>15.767096811308255</v>
      </c>
      <c r="U2290" s="21">
        <v>3.170250262001862E-2</v>
      </c>
      <c r="V2290" s="21">
        <v>1.5398437479671852</v>
      </c>
      <c r="W2290" s="21">
        <v>1.5081412453471665</v>
      </c>
      <c r="X2290" s="13" t="s">
        <v>22</v>
      </c>
      <c r="Y22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0" s="1">
        <v>39.202824254900001</v>
      </c>
      <c r="AA2290" s="1">
        <v>-84.521274398100005</v>
      </c>
      <c r="AB2290" s="1">
        <v>39.2096123818</v>
      </c>
      <c r="AC2290" s="1">
        <v>-84.519138767599998</v>
      </c>
    </row>
    <row r="2291" spans="1:29" x14ac:dyDescent="0.25">
      <c r="A2291" s="13">
        <v>266</v>
      </c>
      <c r="B2291" s="22" t="s">
        <v>4967</v>
      </c>
      <c r="C2291" s="17">
        <v>6</v>
      </c>
      <c r="D2291" s="1" t="s">
        <v>799</v>
      </c>
      <c r="E2291" s="1" t="s">
        <v>4658</v>
      </c>
      <c r="F2291" s="1" t="s">
        <v>4601</v>
      </c>
      <c r="G2291" s="1" t="s">
        <v>3704</v>
      </c>
      <c r="H2291" s="1">
        <v>4.5999999999999996</v>
      </c>
      <c r="I2291" s="1">
        <v>5.0999999999999996</v>
      </c>
      <c r="J2291" s="1" t="s">
        <v>3190</v>
      </c>
      <c r="K2291" s="1" t="s">
        <v>4975</v>
      </c>
      <c r="L2291" s="1">
        <v>0</v>
      </c>
      <c r="M2291" s="1">
        <v>1</v>
      </c>
      <c r="N2291" s="1">
        <v>2</v>
      </c>
      <c r="O2291" s="1">
        <v>3</v>
      </c>
      <c r="P2291" s="1">
        <v>10</v>
      </c>
      <c r="Q2291" s="16">
        <v>82.082939680232556</v>
      </c>
      <c r="R2291" s="21">
        <v>0.41176378247087353</v>
      </c>
      <c r="S2291" s="21">
        <v>6.1711681904699276</v>
      </c>
      <c r="T2291" s="21">
        <v>5.7594044079990541</v>
      </c>
      <c r="U2291" s="21">
        <v>3.0147495371468977E-2</v>
      </c>
      <c r="V2291" s="21">
        <v>1.5350389255998724</v>
      </c>
      <c r="W2291" s="21">
        <v>1.5048914302284035</v>
      </c>
      <c r="X2291" s="13" t="s">
        <v>22</v>
      </c>
      <c r="Y22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1" s="1">
        <v>40.202489486099999</v>
      </c>
      <c r="AA2291" s="1">
        <v>-83.029526047399997</v>
      </c>
      <c r="AB2291" s="1">
        <v>40.209499690900003</v>
      </c>
      <c r="AC2291" s="1">
        <v>-83.031558942000004</v>
      </c>
    </row>
    <row r="2292" spans="1:29" x14ac:dyDescent="0.25">
      <c r="A2292" s="13">
        <v>267</v>
      </c>
      <c r="B2292" s="22" t="s">
        <v>4967</v>
      </c>
      <c r="C2292" s="17">
        <v>7</v>
      </c>
      <c r="D2292" s="1" t="s">
        <v>789</v>
      </c>
      <c r="E2292" s="1" t="s">
        <v>4158</v>
      </c>
      <c r="F2292" s="1" t="s">
        <v>4718</v>
      </c>
      <c r="G2292" s="1" t="s">
        <v>3799</v>
      </c>
      <c r="H2292" s="1">
        <v>6.4</v>
      </c>
      <c r="I2292" s="1">
        <v>6.9</v>
      </c>
      <c r="J2292" s="1" t="s">
        <v>3190</v>
      </c>
      <c r="K2292" s="1" t="s">
        <v>4984</v>
      </c>
      <c r="L2292" s="1">
        <v>0</v>
      </c>
      <c r="M2292" s="1">
        <v>0</v>
      </c>
      <c r="N2292" s="1">
        <v>5</v>
      </c>
      <c r="O2292" s="1">
        <v>3</v>
      </c>
      <c r="P2292" s="1">
        <v>12</v>
      </c>
      <c r="Q2292" s="16">
        <v>58.046875</v>
      </c>
      <c r="R2292" s="21">
        <v>0.15798624758972624</v>
      </c>
      <c r="S2292" s="21">
        <v>7.3860318796573408</v>
      </c>
      <c r="T2292" s="21">
        <v>7.2280456320676141</v>
      </c>
      <c r="U2292" s="21">
        <v>1.3086465972596788E-2</v>
      </c>
      <c r="V2292" s="21">
        <v>1.5346107324524239</v>
      </c>
      <c r="W2292" s="21">
        <v>1.521524266479827</v>
      </c>
      <c r="X2292" s="13" t="s">
        <v>22</v>
      </c>
      <c r="Y22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2" s="1">
        <v>0</v>
      </c>
      <c r="AA2292" s="1">
        <v>0</v>
      </c>
      <c r="AB2292" s="1">
        <v>0</v>
      </c>
      <c r="AC2292" s="1">
        <v>0</v>
      </c>
    </row>
    <row r="2293" spans="1:29" x14ac:dyDescent="0.25">
      <c r="A2293" s="13">
        <v>268</v>
      </c>
      <c r="B2293" s="22" t="s">
        <v>4967</v>
      </c>
      <c r="C2293" s="17">
        <v>8</v>
      </c>
      <c r="D2293" s="1" t="s">
        <v>792</v>
      </c>
      <c r="E2293" s="1" t="s">
        <v>4719</v>
      </c>
      <c r="F2293" s="1" t="s">
        <v>4720</v>
      </c>
      <c r="G2293" s="1" t="s">
        <v>4897</v>
      </c>
      <c r="H2293" s="1">
        <v>0.5</v>
      </c>
      <c r="I2293" s="1">
        <v>1</v>
      </c>
      <c r="J2293" s="1" t="s">
        <v>3190</v>
      </c>
      <c r="K2293" s="1" t="s">
        <v>4975</v>
      </c>
      <c r="L2293" s="1">
        <v>0</v>
      </c>
      <c r="M2293" s="1">
        <v>1</v>
      </c>
      <c r="N2293" s="1">
        <v>7</v>
      </c>
      <c r="O2293" s="1">
        <v>4</v>
      </c>
      <c r="P2293" s="1">
        <v>40</v>
      </c>
      <c r="Q2293" s="16">
        <v>149.25481468023256</v>
      </c>
      <c r="R2293" s="21">
        <v>0.32189063205769136</v>
      </c>
      <c r="S2293" s="21">
        <v>18.3129951451787</v>
      </c>
      <c r="T2293" s="21">
        <v>17.991104513121009</v>
      </c>
      <c r="U2293" s="21">
        <v>2.4834936391037083E-2</v>
      </c>
      <c r="V2293" s="21">
        <v>1.5316094830529607</v>
      </c>
      <c r="W2293" s="21">
        <v>1.5067745466619236</v>
      </c>
      <c r="X2293" s="13" t="s">
        <v>22</v>
      </c>
      <c r="Y22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3" s="1">
        <v>39.645105276599999</v>
      </c>
      <c r="AA2293" s="1">
        <v>-84.110525932900003</v>
      </c>
      <c r="AB2293" s="1">
        <v>39.652340607100001</v>
      </c>
      <c r="AC2293" s="1">
        <v>-84.109897731100006</v>
      </c>
    </row>
    <row r="2294" spans="1:29" x14ac:dyDescent="0.25">
      <c r="A2294" s="13">
        <v>26</v>
      </c>
      <c r="B2294" s="22" t="s">
        <v>3200</v>
      </c>
      <c r="C2294" s="17">
        <v>3</v>
      </c>
      <c r="D2294" s="1" t="s">
        <v>791</v>
      </c>
      <c r="E2294" s="1" t="s">
        <v>3109</v>
      </c>
      <c r="F2294" s="1" t="s">
        <v>5008</v>
      </c>
      <c r="G2294" s="1" t="s">
        <v>2415</v>
      </c>
      <c r="H2294" s="21">
        <v>7.4710000000050059</v>
      </c>
      <c r="I2294" s="21">
        <v>0</v>
      </c>
      <c r="J2294" s="1" t="s">
        <v>258</v>
      </c>
      <c r="K2294" s="1" t="s">
        <v>2804</v>
      </c>
      <c r="L2294" s="1">
        <v>0</v>
      </c>
      <c r="M2294" s="1">
        <v>0</v>
      </c>
      <c r="N2294" s="1">
        <v>7</v>
      </c>
      <c r="O2294" s="1">
        <v>5</v>
      </c>
      <c r="P2294" s="1">
        <v>8</v>
      </c>
      <c r="Q2294" s="16">
        <v>76.015625</v>
      </c>
      <c r="R2294" s="21">
        <v>2.4395265876566987</v>
      </c>
      <c r="S2294" s="21">
        <v>4.3378100489165909</v>
      </c>
      <c r="T2294" s="21">
        <v>1.8982834612598922</v>
      </c>
      <c r="U2294" s="21">
        <v>0.17001085002007205</v>
      </c>
      <c r="V2294" s="21">
        <v>1.5300178753079932</v>
      </c>
      <c r="W2294" s="21">
        <v>1.3600070252879211</v>
      </c>
      <c r="X2294" s="13" t="s">
        <v>22</v>
      </c>
      <c r="Y22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4" s="1">
        <v>41.366698</v>
      </c>
      <c r="AA2294" s="1">
        <v>-82.210351000000003</v>
      </c>
      <c r="AB2294" s="1">
        <v>0</v>
      </c>
      <c r="AC2294" s="1">
        <v>0</v>
      </c>
    </row>
    <row r="2295" spans="1:29" x14ac:dyDescent="0.25">
      <c r="A2295" s="13">
        <v>481</v>
      </c>
      <c r="B2295" s="22" t="s">
        <v>3201</v>
      </c>
      <c r="C2295" s="17">
        <v>8</v>
      </c>
      <c r="D2295" s="1" t="s">
        <v>787</v>
      </c>
      <c r="E2295" s="1" t="s">
        <v>2320</v>
      </c>
      <c r="F2295" s="1" t="s">
        <v>5537</v>
      </c>
      <c r="G2295" s="1" t="s">
        <v>1821</v>
      </c>
      <c r="H2295" s="21">
        <v>4.7060000000055879</v>
      </c>
      <c r="I2295" s="21">
        <v>0</v>
      </c>
      <c r="J2295" s="1" t="s">
        <v>258</v>
      </c>
      <c r="K2295" s="1" t="s">
        <v>259</v>
      </c>
      <c r="L2295" s="1">
        <v>0</v>
      </c>
      <c r="M2295" s="1">
        <v>0</v>
      </c>
      <c r="N2295" s="1">
        <v>1</v>
      </c>
      <c r="O2295" s="1">
        <v>7</v>
      </c>
      <c r="P2295" s="1">
        <v>42</v>
      </c>
      <c r="Q2295" s="16">
        <v>79.609375</v>
      </c>
      <c r="R2295" s="21">
        <v>8.7882116676871931</v>
      </c>
      <c r="S2295" s="21">
        <v>10.370302395270791</v>
      </c>
      <c r="T2295" s="21">
        <v>1.5820907275835978</v>
      </c>
      <c r="U2295" s="21">
        <v>0.61334837938391962</v>
      </c>
      <c r="V2295" s="21">
        <v>1.529853902152591</v>
      </c>
      <c r="W2295" s="21">
        <v>0.91650552276867137</v>
      </c>
      <c r="X2295" s="13" t="s">
        <v>22</v>
      </c>
      <c r="Y22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5" s="1">
        <v>39.087975999999998</v>
      </c>
      <c r="AA2295" s="1">
        <v>-84.322008999999994</v>
      </c>
      <c r="AB2295" s="1">
        <v>0</v>
      </c>
      <c r="AC2295" s="1">
        <v>0</v>
      </c>
    </row>
    <row r="2296" spans="1:29" x14ac:dyDescent="0.25">
      <c r="A2296" s="13">
        <v>27</v>
      </c>
      <c r="B2296" s="22" t="s">
        <v>3200</v>
      </c>
      <c r="C2296" s="17">
        <v>8</v>
      </c>
      <c r="D2296" s="1" t="s">
        <v>787</v>
      </c>
      <c r="E2296" s="1" t="s">
        <v>2853</v>
      </c>
      <c r="F2296" s="1" t="s">
        <v>5009</v>
      </c>
      <c r="G2296" s="1" t="s">
        <v>2416</v>
      </c>
      <c r="H2296" s="21">
        <v>0</v>
      </c>
      <c r="I2296" s="21">
        <v>0</v>
      </c>
      <c r="J2296" s="1" t="s">
        <v>258</v>
      </c>
      <c r="K2296" s="1" t="s">
        <v>2804</v>
      </c>
      <c r="L2296" s="1">
        <v>0</v>
      </c>
      <c r="M2296" s="1">
        <v>0</v>
      </c>
      <c r="N2296" s="1">
        <v>5</v>
      </c>
      <c r="O2296" s="1">
        <v>6</v>
      </c>
      <c r="P2296" s="1">
        <v>18</v>
      </c>
      <c r="Q2296" s="16">
        <v>77.359375</v>
      </c>
      <c r="R2296" s="21">
        <v>3.3663905583056013</v>
      </c>
      <c r="S2296" s="21">
        <v>5.8322129678384425</v>
      </c>
      <c r="T2296" s="21">
        <v>2.4658224095328412</v>
      </c>
      <c r="U2296" s="21">
        <v>0.23460409212708283</v>
      </c>
      <c r="V2296" s="21">
        <v>1.5273145992342678</v>
      </c>
      <c r="W2296" s="21">
        <v>1.2927105071071849</v>
      </c>
      <c r="X2296" s="13" t="s">
        <v>22</v>
      </c>
      <c r="Y22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6" s="1">
        <v>39.183121</v>
      </c>
      <c r="AA2296" s="1">
        <v>-84.777558999999997</v>
      </c>
      <c r="AB2296" s="1">
        <v>0</v>
      </c>
      <c r="AC2296" s="1">
        <v>0</v>
      </c>
    </row>
    <row r="2297" spans="1:29" x14ac:dyDescent="0.25">
      <c r="A2297" s="13">
        <v>28</v>
      </c>
      <c r="B2297" s="22" t="s">
        <v>3200</v>
      </c>
      <c r="C2297" s="17">
        <v>2</v>
      </c>
      <c r="D2297" s="1" t="s">
        <v>2365</v>
      </c>
      <c r="E2297" s="1" t="s">
        <v>3015</v>
      </c>
      <c r="F2297" s="1" t="s">
        <v>3370</v>
      </c>
      <c r="G2297" s="1" t="s">
        <v>2417</v>
      </c>
      <c r="H2297" s="21">
        <v>4.7649999999994179</v>
      </c>
      <c r="I2297" s="21">
        <v>0</v>
      </c>
      <c r="J2297" s="1" t="s">
        <v>258</v>
      </c>
      <c r="K2297" s="1" t="s">
        <v>2804</v>
      </c>
      <c r="L2297" s="1">
        <v>1</v>
      </c>
      <c r="M2297" s="1">
        <v>2</v>
      </c>
      <c r="N2297" s="1">
        <v>7</v>
      </c>
      <c r="O2297" s="1">
        <v>1</v>
      </c>
      <c r="P2297" s="1">
        <v>9</v>
      </c>
      <c r="Q2297" s="16">
        <v>196.29569404069767</v>
      </c>
      <c r="R2297" s="21">
        <v>3.3074023454868873</v>
      </c>
      <c r="S2297" s="21">
        <v>4.0641482100758202</v>
      </c>
      <c r="T2297" s="21">
        <v>0.75674586458893289</v>
      </c>
      <c r="U2297" s="21">
        <v>0.23049319772108764</v>
      </c>
      <c r="V2297" s="21">
        <v>1.5228097794086202</v>
      </c>
      <c r="W2297" s="21">
        <v>1.2923165816875326</v>
      </c>
      <c r="X2297" s="13" t="s">
        <v>22</v>
      </c>
      <c r="Y22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7" s="1">
        <v>41.586657000000002</v>
      </c>
      <c r="AA2297" s="1">
        <v>-84.555856000000006</v>
      </c>
      <c r="AB2297" s="1">
        <v>0</v>
      </c>
      <c r="AC2297" s="1">
        <v>0</v>
      </c>
    </row>
    <row r="2298" spans="1:29" x14ac:dyDescent="0.25">
      <c r="A2298" s="13">
        <v>269</v>
      </c>
      <c r="B2298" s="22" t="s">
        <v>4967</v>
      </c>
      <c r="C2298" s="17">
        <v>2</v>
      </c>
      <c r="D2298" s="1" t="s">
        <v>786</v>
      </c>
      <c r="E2298" s="1" t="s">
        <v>4077</v>
      </c>
      <c r="F2298" s="1" t="s">
        <v>4078</v>
      </c>
      <c r="G2298" s="1" t="s">
        <v>4403</v>
      </c>
      <c r="H2298" s="1">
        <v>11</v>
      </c>
      <c r="I2298" s="1">
        <v>11.5</v>
      </c>
      <c r="J2298" s="1" t="s">
        <v>3190</v>
      </c>
      <c r="K2298" s="1" t="s">
        <v>4975</v>
      </c>
      <c r="L2298" s="1">
        <v>0</v>
      </c>
      <c r="M2298" s="1">
        <v>0</v>
      </c>
      <c r="N2298" s="1">
        <v>6</v>
      </c>
      <c r="O2298" s="1">
        <v>5</v>
      </c>
      <c r="P2298" s="1">
        <v>15</v>
      </c>
      <c r="Q2298" s="16">
        <v>76.46875</v>
      </c>
      <c r="R2298" s="21">
        <v>0.3609007561542682</v>
      </c>
      <c r="S2298" s="21">
        <v>9.341887364364478</v>
      </c>
      <c r="T2298" s="21">
        <v>8.980986608210209</v>
      </c>
      <c r="U2298" s="21">
        <v>2.7816713943851639E-2</v>
      </c>
      <c r="V2298" s="21">
        <v>1.5200222097158527</v>
      </c>
      <c r="W2298" s="21">
        <v>1.492205495772001</v>
      </c>
      <c r="X2298" s="13" t="s">
        <v>22</v>
      </c>
      <c r="Y22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8" s="1">
        <v>41.690986704399997</v>
      </c>
      <c r="AA2298" s="1">
        <v>-83.667099519900006</v>
      </c>
      <c r="AB2298" s="1">
        <v>41.691109032</v>
      </c>
      <c r="AC2298" s="1">
        <v>-83.657558064100002</v>
      </c>
    </row>
    <row r="2299" spans="1:29" x14ac:dyDescent="0.25">
      <c r="A2299" s="13">
        <v>270</v>
      </c>
      <c r="B2299" s="22" t="s">
        <v>4967</v>
      </c>
      <c r="C2299" s="17">
        <v>4</v>
      </c>
      <c r="D2299" s="1" t="s">
        <v>798</v>
      </c>
      <c r="E2299" s="1" t="s">
        <v>4721</v>
      </c>
      <c r="F2299" s="1" t="s">
        <v>4722</v>
      </c>
      <c r="G2299" s="1" t="s">
        <v>4898</v>
      </c>
      <c r="H2299" s="1">
        <v>3.8</v>
      </c>
      <c r="I2299" s="1">
        <v>4.3</v>
      </c>
      <c r="J2299" s="1" t="s">
        <v>3190</v>
      </c>
      <c r="K2299" s="1" t="s">
        <v>4975</v>
      </c>
      <c r="L2299" s="1">
        <v>0</v>
      </c>
      <c r="M2299" s="1">
        <v>2</v>
      </c>
      <c r="N2299" s="1">
        <v>11</v>
      </c>
      <c r="O2299" s="1">
        <v>4</v>
      </c>
      <c r="P2299" s="1">
        <v>26</v>
      </c>
      <c r="Q2299" s="16">
        <v>207.11900436046511</v>
      </c>
      <c r="R2299" s="21">
        <v>0.22686451639941604</v>
      </c>
      <c r="S2299" s="21">
        <v>14.178042202904813</v>
      </c>
      <c r="T2299" s="21">
        <v>13.951177686505396</v>
      </c>
      <c r="U2299" s="21">
        <v>1.7979633616453133E-2</v>
      </c>
      <c r="V2299" s="21">
        <v>1.5198822463130379</v>
      </c>
      <c r="W2299" s="21">
        <v>1.5019026126965849</v>
      </c>
      <c r="X2299" s="13" t="s">
        <v>22</v>
      </c>
      <c r="Y22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299" s="1">
        <v>41.155644557000002</v>
      </c>
      <c r="AA2299" s="1">
        <v>-81.321452750000006</v>
      </c>
      <c r="AB2299" s="1">
        <v>41.156638756699998</v>
      </c>
      <c r="AC2299" s="1">
        <v>-81.311973997500004</v>
      </c>
    </row>
    <row r="2300" spans="1:29" x14ac:dyDescent="0.25">
      <c r="A2300" s="13">
        <v>271</v>
      </c>
      <c r="B2300" s="22" t="s">
        <v>4967</v>
      </c>
      <c r="C2300" s="17">
        <v>7</v>
      </c>
      <c r="D2300" s="1" t="s">
        <v>3196</v>
      </c>
      <c r="E2300" s="1" t="s">
        <v>4016</v>
      </c>
      <c r="F2300" s="1" t="s">
        <v>4027</v>
      </c>
      <c r="G2300" s="1" t="s">
        <v>3715</v>
      </c>
      <c r="H2300" s="1">
        <v>10.4</v>
      </c>
      <c r="I2300" s="1">
        <v>10.9</v>
      </c>
      <c r="J2300" s="1" t="s">
        <v>3190</v>
      </c>
      <c r="K2300" s="1" t="s">
        <v>4984</v>
      </c>
      <c r="L2300" s="1">
        <v>0</v>
      </c>
      <c r="M2300" s="1">
        <v>2</v>
      </c>
      <c r="N2300" s="1">
        <v>2</v>
      </c>
      <c r="O2300" s="1">
        <v>2</v>
      </c>
      <c r="P2300" s="1">
        <v>4</v>
      </c>
      <c r="Q2300" s="16">
        <v>117.32212936046511</v>
      </c>
      <c r="R2300" s="21">
        <v>0.2693593476306983</v>
      </c>
      <c r="S2300" s="21">
        <v>4.5271653232366775</v>
      </c>
      <c r="T2300" s="21">
        <v>4.2578059756059794</v>
      </c>
      <c r="U2300" s="21">
        <v>1.9828892656597881E-2</v>
      </c>
      <c r="V2300" s="21">
        <v>1.5180708594418402</v>
      </c>
      <c r="W2300" s="21">
        <v>1.4982419667852422</v>
      </c>
      <c r="X2300" s="13" t="s">
        <v>22</v>
      </c>
      <c r="Y23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0" s="1">
        <v>39.744781163200003</v>
      </c>
      <c r="AA2300" s="1">
        <v>-84.288637910000006</v>
      </c>
      <c r="AB2300" s="1">
        <v>39.739668100300001</v>
      </c>
      <c r="AC2300" s="1">
        <v>-84.283943887500001</v>
      </c>
    </row>
    <row r="2301" spans="1:29" x14ac:dyDescent="0.25">
      <c r="A2301" s="13">
        <v>482</v>
      </c>
      <c r="B2301" s="22" t="s">
        <v>3201</v>
      </c>
      <c r="C2301" s="17">
        <v>4</v>
      </c>
      <c r="D2301" s="1" t="s">
        <v>800</v>
      </c>
      <c r="E2301" s="1" t="s">
        <v>2321</v>
      </c>
      <c r="F2301" s="1" t="s">
        <v>5538</v>
      </c>
      <c r="G2301" s="1" t="s">
        <v>1822</v>
      </c>
      <c r="H2301" s="21">
        <v>0.16899999999441206</v>
      </c>
      <c r="I2301" s="21">
        <v>0</v>
      </c>
      <c r="J2301" s="1" t="s">
        <v>258</v>
      </c>
      <c r="K2301" s="1" t="s">
        <v>259</v>
      </c>
      <c r="L2301" s="1">
        <v>0</v>
      </c>
      <c r="M2301" s="1">
        <v>1</v>
      </c>
      <c r="N2301" s="1">
        <v>2</v>
      </c>
      <c r="O2301" s="1">
        <v>5</v>
      </c>
      <c r="P2301" s="1">
        <v>42</v>
      </c>
      <c r="Q2301" s="16">
        <v>122.95793968023256</v>
      </c>
      <c r="R2301" s="21">
        <v>10.940083140623441</v>
      </c>
      <c r="S2301" s="21">
        <v>9.9964108139324281</v>
      </c>
      <c r="T2301" s="21">
        <v>-0.9436723266910132</v>
      </c>
      <c r="U2301" s="21">
        <v>0.76353216312467731</v>
      </c>
      <c r="V2301" s="21">
        <v>1.516268402725679</v>
      </c>
      <c r="W2301" s="21">
        <v>0.75273623960100167</v>
      </c>
      <c r="X2301" s="13" t="s">
        <v>22</v>
      </c>
      <c r="Y23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1" s="1">
        <v>40.794677999999998</v>
      </c>
      <c r="AA2301" s="1">
        <v>-81.436188999999999</v>
      </c>
      <c r="AB2301" s="1">
        <v>0</v>
      </c>
      <c r="AC2301" s="1">
        <v>0</v>
      </c>
    </row>
    <row r="2302" spans="1:29" x14ac:dyDescent="0.25">
      <c r="A2302" s="13">
        <v>483</v>
      </c>
      <c r="B2302" s="22" t="s">
        <v>3201</v>
      </c>
      <c r="C2302" s="17">
        <v>8</v>
      </c>
      <c r="D2302" s="1" t="s">
        <v>1329</v>
      </c>
      <c r="E2302" s="1" t="s">
        <v>1812</v>
      </c>
      <c r="F2302" s="1" t="s">
        <v>5004</v>
      </c>
      <c r="G2302" s="1" t="s">
        <v>1812</v>
      </c>
      <c r="H2302" s="21">
        <v>7.3350000000064028</v>
      </c>
      <c r="I2302" s="21">
        <v>0</v>
      </c>
      <c r="J2302" s="1" t="s">
        <v>258</v>
      </c>
      <c r="K2302" s="1" t="s">
        <v>262</v>
      </c>
      <c r="L2302" s="1">
        <v>0</v>
      </c>
      <c r="M2302" s="1">
        <v>2</v>
      </c>
      <c r="N2302" s="1">
        <v>4</v>
      </c>
      <c r="O2302" s="1">
        <v>3</v>
      </c>
      <c r="P2302" s="1">
        <v>14</v>
      </c>
      <c r="Q2302" s="16">
        <v>144.85337936046511</v>
      </c>
      <c r="R2302" s="21">
        <v>6.0181723550270476</v>
      </c>
      <c r="S2302" s="21">
        <v>4.6561461067455712</v>
      </c>
      <c r="T2302" s="21">
        <v>-1.3620262482814764</v>
      </c>
      <c r="U2302" s="21">
        <v>0.42002131951156968</v>
      </c>
      <c r="V2302" s="21">
        <v>1.5155532004503565</v>
      </c>
      <c r="W2302" s="21">
        <v>1.0955318809387868</v>
      </c>
      <c r="X2302" s="13" t="s">
        <v>22</v>
      </c>
      <c r="Y23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2" s="1">
        <v>39.018647000000001</v>
      </c>
      <c r="AA2302" s="1">
        <v>-84.200008999999994</v>
      </c>
      <c r="AB2302" s="1">
        <v>0</v>
      </c>
      <c r="AC2302" s="1">
        <v>0</v>
      </c>
    </row>
    <row r="2303" spans="1:29" x14ac:dyDescent="0.25">
      <c r="A2303" s="13">
        <v>484</v>
      </c>
      <c r="B2303" s="22" t="s">
        <v>3201</v>
      </c>
      <c r="C2303" s="17">
        <v>8</v>
      </c>
      <c r="D2303" s="1" t="s">
        <v>787</v>
      </c>
      <c r="E2303" s="1" t="s">
        <v>2322</v>
      </c>
      <c r="F2303" s="1" t="s">
        <v>5539</v>
      </c>
      <c r="G2303" s="1" t="s">
        <v>1823</v>
      </c>
      <c r="H2303" s="21">
        <v>0</v>
      </c>
      <c r="I2303" s="21">
        <v>0</v>
      </c>
      <c r="J2303" s="1" t="s">
        <v>258</v>
      </c>
      <c r="K2303" s="1" t="s">
        <v>262</v>
      </c>
      <c r="L2303" s="1">
        <v>0</v>
      </c>
      <c r="M2303" s="1">
        <v>0</v>
      </c>
      <c r="N2303" s="1">
        <v>8</v>
      </c>
      <c r="O2303" s="1">
        <v>2</v>
      </c>
      <c r="P2303" s="1">
        <v>26</v>
      </c>
      <c r="Q2303" s="16">
        <v>87.25</v>
      </c>
      <c r="R2303" s="21">
        <v>4.6821462487290475</v>
      </c>
      <c r="S2303" s="21">
        <v>6.869479140579636</v>
      </c>
      <c r="T2303" s="21">
        <v>2.1873328918505885</v>
      </c>
      <c r="U2303" s="21">
        <v>0.32677715584110789</v>
      </c>
      <c r="V2303" s="21">
        <v>1.5152713983353112</v>
      </c>
      <c r="W2303" s="21">
        <v>1.1884942424942033</v>
      </c>
      <c r="X2303" s="13" t="s">
        <v>22</v>
      </c>
      <c r="Y23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3" s="1">
        <v>39.128079999999997</v>
      </c>
      <c r="AA2303" s="1">
        <v>-84.615144999999998</v>
      </c>
      <c r="AB2303" s="1">
        <v>0</v>
      </c>
      <c r="AC2303" s="1">
        <v>0</v>
      </c>
    </row>
    <row r="2304" spans="1:29" x14ac:dyDescent="0.25">
      <c r="A2304" s="13">
        <v>485</v>
      </c>
      <c r="B2304" s="22" t="s">
        <v>3201</v>
      </c>
      <c r="C2304" s="17">
        <v>4</v>
      </c>
      <c r="D2304" s="1" t="s">
        <v>798</v>
      </c>
      <c r="E2304" s="1" t="s">
        <v>2323</v>
      </c>
      <c r="F2304" s="1" t="s">
        <v>5540</v>
      </c>
      <c r="G2304" s="1" t="s">
        <v>1824</v>
      </c>
      <c r="H2304" s="21">
        <v>4.9279999999998836</v>
      </c>
      <c r="I2304" s="21">
        <v>0</v>
      </c>
      <c r="J2304" s="1" t="s">
        <v>258</v>
      </c>
      <c r="K2304" s="1" t="s">
        <v>262</v>
      </c>
      <c r="L2304" s="1">
        <v>0</v>
      </c>
      <c r="M2304" s="1">
        <v>1</v>
      </c>
      <c r="N2304" s="1">
        <v>4</v>
      </c>
      <c r="O2304" s="1">
        <v>6</v>
      </c>
      <c r="P2304" s="1">
        <v>13</v>
      </c>
      <c r="Q2304" s="16">
        <v>111.48918968023256</v>
      </c>
      <c r="R2304" s="21">
        <v>3.1155315542634785</v>
      </c>
      <c r="S2304" s="21">
        <v>4.7686462240573668</v>
      </c>
      <c r="T2304" s="21">
        <v>1.6531146697938883</v>
      </c>
      <c r="U2304" s="21">
        <v>0.21743971378762489</v>
      </c>
      <c r="V2304" s="21">
        <v>1.5145518452401259</v>
      </c>
      <c r="W2304" s="21">
        <v>1.2971121314525009</v>
      </c>
      <c r="X2304" s="13" t="s">
        <v>22</v>
      </c>
      <c r="Y23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4" s="1">
        <v>41.157854999999998</v>
      </c>
      <c r="AA2304" s="1">
        <v>-81.300042000000005</v>
      </c>
      <c r="AB2304" s="1">
        <v>0</v>
      </c>
      <c r="AC2304" s="1">
        <v>0</v>
      </c>
    </row>
    <row r="2305" spans="1:29" x14ac:dyDescent="0.25">
      <c r="A2305" s="13">
        <v>486</v>
      </c>
      <c r="B2305" s="22" t="s">
        <v>3201</v>
      </c>
      <c r="C2305" s="17">
        <v>4</v>
      </c>
      <c r="D2305" s="1" t="s">
        <v>795</v>
      </c>
      <c r="E2305" s="1" t="s">
        <v>2324</v>
      </c>
      <c r="F2305" s="1" t="s">
        <v>5541</v>
      </c>
      <c r="G2305" s="1" t="s">
        <v>1825</v>
      </c>
      <c r="H2305" s="21">
        <v>0</v>
      </c>
      <c r="I2305" s="21">
        <v>0</v>
      </c>
      <c r="J2305" s="1" t="s">
        <v>258</v>
      </c>
      <c r="K2305" s="1" t="s">
        <v>259</v>
      </c>
      <c r="L2305" s="1">
        <v>0</v>
      </c>
      <c r="M2305" s="1">
        <v>0</v>
      </c>
      <c r="N2305" s="1">
        <v>4</v>
      </c>
      <c r="O2305" s="1">
        <v>5</v>
      </c>
      <c r="P2305" s="1">
        <v>17</v>
      </c>
      <c r="Q2305" s="16">
        <v>65.375</v>
      </c>
      <c r="R2305" s="21">
        <v>6.7698613118293034</v>
      </c>
      <c r="S2305" s="21">
        <v>4.8828296699057727</v>
      </c>
      <c r="T2305" s="21">
        <v>-1.8870316419235307</v>
      </c>
      <c r="U2305" s="21">
        <v>0.47248332439825752</v>
      </c>
      <c r="V2305" s="21">
        <v>1.5140283623445716</v>
      </c>
      <c r="W2305" s="21">
        <v>1.041545037946314</v>
      </c>
      <c r="X2305" s="13" t="s">
        <v>22</v>
      </c>
      <c r="Y23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5" s="1">
        <v>41.135902999999999</v>
      </c>
      <c r="AA2305" s="1">
        <v>-81.605748000000006</v>
      </c>
      <c r="AB2305" s="1">
        <v>0</v>
      </c>
      <c r="AC2305" s="1">
        <v>0</v>
      </c>
    </row>
    <row r="2306" spans="1:29" x14ac:dyDescent="0.25">
      <c r="A2306" s="13">
        <v>272</v>
      </c>
      <c r="B2306" s="22" t="s">
        <v>4967</v>
      </c>
      <c r="C2306" s="17">
        <v>8</v>
      </c>
      <c r="D2306" s="1" t="s">
        <v>792</v>
      </c>
      <c r="E2306" s="1" t="s">
        <v>3461</v>
      </c>
      <c r="F2306" s="1" t="s">
        <v>4723</v>
      </c>
      <c r="G2306" s="1" t="s">
        <v>3729</v>
      </c>
      <c r="H2306" s="1">
        <v>1</v>
      </c>
      <c r="I2306" s="1">
        <v>1.5</v>
      </c>
      <c r="J2306" s="1" t="s">
        <v>3190</v>
      </c>
      <c r="K2306" s="1" t="s">
        <v>4984</v>
      </c>
      <c r="L2306" s="1">
        <v>0</v>
      </c>
      <c r="M2306" s="1">
        <v>3</v>
      </c>
      <c r="N2306" s="1">
        <v>0</v>
      </c>
      <c r="O2306" s="1">
        <v>3</v>
      </c>
      <c r="P2306" s="1">
        <v>3</v>
      </c>
      <c r="Q2306" s="16">
        <v>153.34256904069767</v>
      </c>
      <c r="R2306" s="21">
        <v>0.33476155348824588</v>
      </c>
      <c r="S2306" s="21">
        <v>3.4704558117286552</v>
      </c>
      <c r="T2306" s="21">
        <v>3.1356942582404095</v>
      </c>
      <c r="U2306" s="21">
        <v>2.4149740905020797E-2</v>
      </c>
      <c r="V2306" s="21">
        <v>1.5132700329413322</v>
      </c>
      <c r="W2306" s="21">
        <v>1.4891202920363114</v>
      </c>
      <c r="X2306" s="13" t="s">
        <v>22</v>
      </c>
      <c r="Y23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6" s="1">
        <v>39.814419872499997</v>
      </c>
      <c r="AA2306" s="1">
        <v>-84.083196443000006</v>
      </c>
      <c r="AB2306" s="1">
        <v>39.817931777699997</v>
      </c>
      <c r="AC2306" s="1">
        <v>-84.074989784899998</v>
      </c>
    </row>
    <row r="2307" spans="1:29" x14ac:dyDescent="0.25">
      <c r="A2307" s="13">
        <v>273</v>
      </c>
      <c r="B2307" s="22" t="s">
        <v>4967</v>
      </c>
      <c r="C2307" s="17">
        <v>8</v>
      </c>
      <c r="D2307" s="1" t="s">
        <v>788</v>
      </c>
      <c r="E2307" s="1" t="s">
        <v>4724</v>
      </c>
      <c r="F2307" s="1" t="s">
        <v>4725</v>
      </c>
      <c r="G2307" s="1" t="s">
        <v>3740</v>
      </c>
      <c r="H2307" s="1">
        <v>17.8</v>
      </c>
      <c r="I2307" s="1">
        <v>18.3</v>
      </c>
      <c r="J2307" s="1" t="s">
        <v>3190</v>
      </c>
      <c r="K2307" s="1" t="s">
        <v>4975</v>
      </c>
      <c r="L2307" s="1">
        <v>0</v>
      </c>
      <c r="M2307" s="1">
        <v>0</v>
      </c>
      <c r="N2307" s="1">
        <v>10</v>
      </c>
      <c r="O2307" s="1">
        <v>5</v>
      </c>
      <c r="P2307" s="1">
        <v>43</v>
      </c>
      <c r="Q2307" s="16">
        <v>130.65625</v>
      </c>
      <c r="R2307" s="21">
        <v>0.22420734371658801</v>
      </c>
      <c r="S2307" s="21">
        <v>21.268212867767541</v>
      </c>
      <c r="T2307" s="21">
        <v>21.044005524050952</v>
      </c>
      <c r="U2307" s="21">
        <v>1.7345991538493123E-2</v>
      </c>
      <c r="V2307" s="21">
        <v>1.5128750002271636</v>
      </c>
      <c r="W2307" s="21">
        <v>1.4955290086886706</v>
      </c>
      <c r="X2307" s="13" t="s">
        <v>22</v>
      </c>
      <c r="Y23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7" s="1">
        <v>39.481167302199999</v>
      </c>
      <c r="AA2307" s="1">
        <v>-84.425588533799996</v>
      </c>
      <c r="AB2307" s="1">
        <v>39.481186642499999</v>
      </c>
      <c r="AC2307" s="1">
        <v>-84.416267616200003</v>
      </c>
    </row>
    <row r="2308" spans="1:29" x14ac:dyDescent="0.25">
      <c r="A2308" s="13">
        <v>487</v>
      </c>
      <c r="B2308" s="22" t="s">
        <v>3201</v>
      </c>
      <c r="C2308" s="17">
        <v>4</v>
      </c>
      <c r="D2308" s="1" t="s">
        <v>801</v>
      </c>
      <c r="E2308" s="1" t="s">
        <v>2325</v>
      </c>
      <c r="F2308" s="1" t="s">
        <v>5542</v>
      </c>
      <c r="G2308" s="1" t="s">
        <v>1826</v>
      </c>
      <c r="H2308" s="21">
        <v>0.53500000000349246</v>
      </c>
      <c r="I2308" s="21">
        <v>0</v>
      </c>
      <c r="J2308" s="1" t="s">
        <v>258</v>
      </c>
      <c r="K2308" s="1" t="s">
        <v>259</v>
      </c>
      <c r="L2308" s="1">
        <v>0</v>
      </c>
      <c r="M2308" s="1">
        <v>2</v>
      </c>
      <c r="N2308" s="1">
        <v>5</v>
      </c>
      <c r="O2308" s="1">
        <v>2</v>
      </c>
      <c r="P2308" s="1">
        <v>17</v>
      </c>
      <c r="Q2308" s="16">
        <v>149.96275436046511</v>
      </c>
      <c r="R2308" s="21">
        <v>4.8201809170292886</v>
      </c>
      <c r="S2308" s="21">
        <v>5.2195099887538232</v>
      </c>
      <c r="T2308" s="21">
        <v>0.39932907172453458</v>
      </c>
      <c r="U2308" s="21">
        <v>0.33641089513894962</v>
      </c>
      <c r="V2308" s="21">
        <v>1.5126227843974343</v>
      </c>
      <c r="W2308" s="21">
        <v>1.1762118892584845</v>
      </c>
      <c r="X2308" s="13" t="s">
        <v>22</v>
      </c>
      <c r="Y23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8" s="1">
        <v>41.102502999999999</v>
      </c>
      <c r="AA2308" s="1">
        <v>-80.717618000000002</v>
      </c>
      <c r="AB2308" s="1">
        <v>0</v>
      </c>
      <c r="AC2308" s="1">
        <v>0</v>
      </c>
    </row>
    <row r="2309" spans="1:29" x14ac:dyDescent="0.25">
      <c r="A2309" s="13">
        <v>488</v>
      </c>
      <c r="B2309" s="22" t="s">
        <v>3201</v>
      </c>
      <c r="C2309" s="17">
        <v>9</v>
      </c>
      <c r="D2309" s="1" t="s">
        <v>796</v>
      </c>
      <c r="E2309" s="1" t="s">
        <v>2326</v>
      </c>
      <c r="F2309" s="1" t="s">
        <v>5543</v>
      </c>
      <c r="G2309" s="1" t="s">
        <v>1827</v>
      </c>
      <c r="H2309" s="21">
        <v>15.850999999995111</v>
      </c>
      <c r="I2309" s="21">
        <v>0</v>
      </c>
      <c r="J2309" s="1" t="s">
        <v>258</v>
      </c>
      <c r="K2309" s="1" t="s">
        <v>262</v>
      </c>
      <c r="L2309" s="1">
        <v>0</v>
      </c>
      <c r="M2309" s="1">
        <v>0</v>
      </c>
      <c r="N2309" s="1">
        <v>9</v>
      </c>
      <c r="O2309" s="1">
        <v>2</v>
      </c>
      <c r="P2309" s="1">
        <v>14</v>
      </c>
      <c r="Q2309" s="16">
        <v>81.796875</v>
      </c>
      <c r="R2309" s="21">
        <v>2.9170103395447256</v>
      </c>
      <c r="S2309" s="21">
        <v>5.1300882378410373</v>
      </c>
      <c r="T2309" s="21">
        <v>2.2130778982963117</v>
      </c>
      <c r="U2309" s="21">
        <v>0.20358448704464879</v>
      </c>
      <c r="V2309" s="21">
        <v>1.5124553893366961</v>
      </c>
      <c r="W2309" s="21">
        <v>1.3088709022920473</v>
      </c>
      <c r="X2309" s="13" t="s">
        <v>22</v>
      </c>
      <c r="Y23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09" s="1">
        <v>39.369011999999998</v>
      </c>
      <c r="AA2309" s="1">
        <v>-83.005769999999998</v>
      </c>
      <c r="AB2309" s="1">
        <v>0</v>
      </c>
      <c r="AC2309" s="1">
        <v>0</v>
      </c>
    </row>
    <row r="2310" spans="1:29" x14ac:dyDescent="0.25">
      <c r="A2310" s="13">
        <v>489</v>
      </c>
      <c r="B2310" s="22" t="s">
        <v>3201</v>
      </c>
      <c r="C2310" s="17">
        <v>2</v>
      </c>
      <c r="D2310" s="1" t="s">
        <v>786</v>
      </c>
      <c r="E2310" s="1" t="s">
        <v>2327</v>
      </c>
      <c r="F2310" s="1" t="s">
        <v>5480</v>
      </c>
      <c r="G2310" s="1" t="s">
        <v>1828</v>
      </c>
      <c r="H2310" s="21">
        <v>11.698000000003958</v>
      </c>
      <c r="I2310" s="21">
        <v>0</v>
      </c>
      <c r="J2310" s="1" t="s">
        <v>258</v>
      </c>
      <c r="K2310" s="1" t="s">
        <v>262</v>
      </c>
      <c r="L2310" s="1">
        <v>0</v>
      </c>
      <c r="M2310" s="1">
        <v>0</v>
      </c>
      <c r="N2310" s="1">
        <v>4</v>
      </c>
      <c r="O2310" s="1">
        <v>6</v>
      </c>
      <c r="P2310" s="1">
        <v>32</v>
      </c>
      <c r="Q2310" s="16">
        <v>84.8125</v>
      </c>
      <c r="R2310" s="21">
        <v>4.532190930375168</v>
      </c>
      <c r="S2310" s="21">
        <v>8.0416246675716501</v>
      </c>
      <c r="T2310" s="21">
        <v>3.5094337371964821</v>
      </c>
      <c r="U2310" s="21">
        <v>0.31631144848559112</v>
      </c>
      <c r="V2310" s="21">
        <v>1.5080922038834839</v>
      </c>
      <c r="W2310" s="21">
        <v>1.1917807553978927</v>
      </c>
      <c r="X2310" s="13" t="s">
        <v>22</v>
      </c>
      <c r="Y23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0" s="1">
        <v>41.677021000000003</v>
      </c>
      <c r="AA2310" s="1">
        <v>-83.653799000000006</v>
      </c>
      <c r="AB2310" s="1">
        <v>0</v>
      </c>
      <c r="AC2310" s="1">
        <v>0</v>
      </c>
    </row>
    <row r="2311" spans="1:29" x14ac:dyDescent="0.25">
      <c r="A2311" s="13">
        <v>274</v>
      </c>
      <c r="B2311" s="22" t="s">
        <v>4967</v>
      </c>
      <c r="C2311" s="17">
        <v>4</v>
      </c>
      <c r="D2311" s="1" t="s">
        <v>795</v>
      </c>
      <c r="E2311" s="1" t="s">
        <v>4575</v>
      </c>
      <c r="F2311" s="1" t="s">
        <v>4726</v>
      </c>
      <c r="G2311" s="1" t="s">
        <v>3707</v>
      </c>
      <c r="H2311" s="1">
        <v>1.7</v>
      </c>
      <c r="I2311" s="1">
        <v>2.2000000000000002</v>
      </c>
      <c r="J2311" s="1" t="s">
        <v>3190</v>
      </c>
      <c r="K2311" s="1" t="s">
        <v>4984</v>
      </c>
      <c r="L2311" s="1">
        <v>0</v>
      </c>
      <c r="M2311" s="1">
        <v>0</v>
      </c>
      <c r="N2311" s="1">
        <v>7</v>
      </c>
      <c r="O2311" s="1">
        <v>1</v>
      </c>
      <c r="P2311" s="1">
        <v>33</v>
      </c>
      <c r="Q2311" s="16">
        <v>83.265625</v>
      </c>
      <c r="R2311" s="21">
        <v>0.30724238580288987</v>
      </c>
      <c r="S2311" s="21">
        <v>10.709132017280492</v>
      </c>
      <c r="T2311" s="21">
        <v>10.401889631477601</v>
      </c>
      <c r="U2311" s="21">
        <v>2.2303017154504976E-2</v>
      </c>
      <c r="V2311" s="21">
        <v>1.5078030600341876</v>
      </c>
      <c r="W2311" s="21">
        <v>1.4855000428796827</v>
      </c>
      <c r="X2311" s="13" t="s">
        <v>22</v>
      </c>
      <c r="Y23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1" s="1">
        <v>0</v>
      </c>
      <c r="AA2311" s="1">
        <v>0</v>
      </c>
      <c r="AB2311" s="1">
        <v>0</v>
      </c>
      <c r="AC2311" s="1">
        <v>0</v>
      </c>
    </row>
    <row r="2312" spans="1:29" x14ac:dyDescent="0.25">
      <c r="A2312" s="13">
        <v>275</v>
      </c>
      <c r="B2312" s="22" t="s">
        <v>4967</v>
      </c>
      <c r="C2312" s="17">
        <v>8</v>
      </c>
      <c r="D2312" s="1" t="s">
        <v>787</v>
      </c>
      <c r="E2312" s="1" t="s">
        <v>4172</v>
      </c>
      <c r="F2312" s="1" t="s">
        <v>4173</v>
      </c>
      <c r="G2312" s="1" t="s">
        <v>3705</v>
      </c>
      <c r="H2312" s="1">
        <v>4.0999999999999996</v>
      </c>
      <c r="I2312" s="1">
        <v>4.5999999999999996</v>
      </c>
      <c r="J2312" s="1" t="s">
        <v>3190</v>
      </c>
      <c r="K2312" s="1" t="s">
        <v>4975</v>
      </c>
      <c r="L2312" s="1">
        <v>1</v>
      </c>
      <c r="M2312" s="1">
        <v>0</v>
      </c>
      <c r="N2312" s="1">
        <v>1</v>
      </c>
      <c r="O2312" s="1">
        <v>4</v>
      </c>
      <c r="P2312" s="1">
        <v>7</v>
      </c>
      <c r="Q2312" s="16">
        <v>76.973564680232556</v>
      </c>
      <c r="R2312" s="21">
        <v>1.0425956260076219</v>
      </c>
      <c r="S2312" s="21">
        <v>5.253619363333768</v>
      </c>
      <c r="T2312" s="21">
        <v>4.2110237373261459</v>
      </c>
      <c r="U2312" s="21">
        <v>7.9751789822357158E-2</v>
      </c>
      <c r="V2312" s="21">
        <v>1.5072897692002409</v>
      </c>
      <c r="W2312" s="21">
        <v>1.4275379793778837</v>
      </c>
      <c r="X2312" s="13" t="s">
        <v>22</v>
      </c>
      <c r="Y23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2" s="1">
        <v>39.081288484799998</v>
      </c>
      <c r="AA2312" s="1">
        <v>-84.372876400799996</v>
      </c>
      <c r="AB2312" s="1">
        <v>39.076599463800001</v>
      </c>
      <c r="AC2312" s="1">
        <v>-84.365833659299994</v>
      </c>
    </row>
    <row r="2313" spans="1:29" x14ac:dyDescent="0.25">
      <c r="A2313" s="13">
        <v>276</v>
      </c>
      <c r="B2313" s="22" t="s">
        <v>4967</v>
      </c>
      <c r="C2313" s="17">
        <v>8</v>
      </c>
      <c r="D2313" s="1" t="s">
        <v>787</v>
      </c>
      <c r="E2313" s="1" t="s">
        <v>4335</v>
      </c>
      <c r="F2313" s="1" t="s">
        <v>4336</v>
      </c>
      <c r="G2313" s="1" t="s">
        <v>3762</v>
      </c>
      <c r="H2313" s="1">
        <v>11.3</v>
      </c>
      <c r="I2313" s="1">
        <v>11.8</v>
      </c>
      <c r="J2313" s="1" t="s">
        <v>3190</v>
      </c>
      <c r="K2313" s="1" t="s">
        <v>4975</v>
      </c>
      <c r="L2313" s="1">
        <v>0</v>
      </c>
      <c r="M2313" s="1">
        <v>2</v>
      </c>
      <c r="N2313" s="1">
        <v>5</v>
      </c>
      <c r="O2313" s="1">
        <v>6</v>
      </c>
      <c r="P2313" s="1">
        <v>63</v>
      </c>
      <c r="Q2313" s="16">
        <v>213.71275436046511</v>
      </c>
      <c r="R2313" s="21">
        <v>0.27807816726999801</v>
      </c>
      <c r="S2313" s="21">
        <v>26.825078646289175</v>
      </c>
      <c r="T2313" s="21">
        <v>26.547000479019175</v>
      </c>
      <c r="U2313" s="21">
        <v>2.1463793545704553E-2</v>
      </c>
      <c r="V2313" s="21">
        <v>1.5072752569043868</v>
      </c>
      <c r="W2313" s="21">
        <v>1.4858114633586823</v>
      </c>
      <c r="X2313" s="13" t="s">
        <v>22</v>
      </c>
      <c r="Y23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3" s="1">
        <v>39.200901561800002</v>
      </c>
      <c r="AA2313" s="1">
        <v>-84.374893893899994</v>
      </c>
      <c r="AB2313" s="1">
        <v>39.205211173400002</v>
      </c>
      <c r="AC2313" s="1">
        <v>-84.367601763799996</v>
      </c>
    </row>
    <row r="2314" spans="1:29" x14ac:dyDescent="0.25">
      <c r="A2314" s="13">
        <v>29</v>
      </c>
      <c r="B2314" s="22" t="s">
        <v>3200</v>
      </c>
      <c r="C2314" s="17">
        <v>4</v>
      </c>
      <c r="D2314" s="1" t="s">
        <v>800</v>
      </c>
      <c r="E2314" s="1" t="s">
        <v>3093</v>
      </c>
      <c r="F2314" s="1" t="s">
        <v>5010</v>
      </c>
      <c r="G2314" s="1" t="s">
        <v>2418</v>
      </c>
      <c r="H2314" s="21">
        <v>12.561000000001513</v>
      </c>
      <c r="I2314" s="21">
        <v>0</v>
      </c>
      <c r="J2314" s="1" t="s">
        <v>258</v>
      </c>
      <c r="K2314" s="1" t="s">
        <v>2803</v>
      </c>
      <c r="L2314" s="1">
        <v>0</v>
      </c>
      <c r="M2314" s="1">
        <v>2</v>
      </c>
      <c r="N2314" s="1">
        <v>10</v>
      </c>
      <c r="O2314" s="1">
        <v>4</v>
      </c>
      <c r="P2314" s="1">
        <v>9</v>
      </c>
      <c r="Q2314" s="16">
        <v>183.57212936046511</v>
      </c>
      <c r="R2314" s="21">
        <v>0.12322926660617778</v>
      </c>
      <c r="S2314" s="21">
        <v>2.1433188382476156</v>
      </c>
      <c r="T2314" s="21">
        <v>2.0200895716414378</v>
      </c>
      <c r="U2314" s="21">
        <v>0.10027284689157052</v>
      </c>
      <c r="V2314" s="21">
        <v>1.5034294985178751</v>
      </c>
      <c r="W2314" s="21">
        <v>1.4031566516263045</v>
      </c>
      <c r="X2314" s="13" t="s">
        <v>22</v>
      </c>
      <c r="Y23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4" s="1">
        <v>40.9009</v>
      </c>
      <c r="AA2314" s="1">
        <v>-81.234618999999995</v>
      </c>
      <c r="AB2314" s="1">
        <v>0</v>
      </c>
      <c r="AC2314" s="1">
        <v>0</v>
      </c>
    </row>
    <row r="2315" spans="1:29" x14ac:dyDescent="0.25">
      <c r="A2315" s="13">
        <v>277</v>
      </c>
      <c r="B2315" s="22" t="s">
        <v>4967</v>
      </c>
      <c r="C2315" s="17">
        <v>9</v>
      </c>
      <c r="D2315" s="1" t="s">
        <v>796</v>
      </c>
      <c r="E2315" s="1" t="s">
        <v>3218</v>
      </c>
      <c r="F2315" s="1" t="s">
        <v>4602</v>
      </c>
      <c r="G2315" s="1" t="s">
        <v>3704</v>
      </c>
      <c r="H2315" s="1">
        <v>12.6</v>
      </c>
      <c r="I2315" s="1">
        <v>13.1</v>
      </c>
      <c r="J2315" s="1" t="s">
        <v>3190</v>
      </c>
      <c r="K2315" s="1" t="s">
        <v>4984</v>
      </c>
      <c r="L2315" s="1">
        <v>0</v>
      </c>
      <c r="M2315" s="1">
        <v>1</v>
      </c>
      <c r="N2315" s="1">
        <v>2</v>
      </c>
      <c r="O2315" s="1">
        <v>1</v>
      </c>
      <c r="P2315" s="1">
        <v>15</v>
      </c>
      <c r="Q2315" s="16">
        <v>78.207939680232556</v>
      </c>
      <c r="R2315" s="21">
        <v>0.53163111041960243</v>
      </c>
      <c r="S2315" s="21">
        <v>10.014873857632759</v>
      </c>
      <c r="T2315" s="21">
        <v>9.483242747213156</v>
      </c>
      <c r="U2315" s="21">
        <v>3.8453477473629399E-2</v>
      </c>
      <c r="V2315" s="21">
        <v>1.5020536117089576</v>
      </c>
      <c r="W2315" s="21">
        <v>1.4636001342353282</v>
      </c>
      <c r="X2315" s="13" t="s">
        <v>22</v>
      </c>
      <c r="Y23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5" s="1">
        <v>39.3447495072</v>
      </c>
      <c r="AA2315" s="1">
        <v>-82.954453562400005</v>
      </c>
      <c r="AB2315" s="1">
        <v>39.349437411799997</v>
      </c>
      <c r="AC2315" s="1">
        <v>-82.961571819900001</v>
      </c>
    </row>
    <row r="2316" spans="1:29" x14ac:dyDescent="0.25">
      <c r="A2316" s="13">
        <v>278</v>
      </c>
      <c r="B2316" s="22" t="s">
        <v>4967</v>
      </c>
      <c r="C2316" s="17">
        <v>6</v>
      </c>
      <c r="D2316" s="1" t="s">
        <v>784</v>
      </c>
      <c r="E2316" s="1" t="s">
        <v>4727</v>
      </c>
      <c r="F2316" s="1" t="s">
        <v>4728</v>
      </c>
      <c r="G2316" s="1" t="s">
        <v>4899</v>
      </c>
      <c r="H2316" s="1">
        <v>0</v>
      </c>
      <c r="I2316" s="1">
        <v>0.5</v>
      </c>
      <c r="J2316" s="1" t="s">
        <v>3190</v>
      </c>
      <c r="K2316" s="1" t="s">
        <v>4991</v>
      </c>
      <c r="L2316" s="1">
        <v>0</v>
      </c>
      <c r="M2316" s="1">
        <v>1</v>
      </c>
      <c r="N2316" s="1">
        <v>9</v>
      </c>
      <c r="O2316" s="1">
        <v>5</v>
      </c>
      <c r="P2316" s="1">
        <v>20</v>
      </c>
      <c r="Q2316" s="16">
        <v>146.78606468023256</v>
      </c>
      <c r="R2316" s="21">
        <v>0.3583115411085282</v>
      </c>
      <c r="S2316" s="21">
        <v>12.411345450622097</v>
      </c>
      <c r="T2316" s="21">
        <v>12.053033909513569</v>
      </c>
      <c r="U2316" s="21">
        <v>2.8692909057274531E-2</v>
      </c>
      <c r="V2316" s="21">
        <v>1.4998321853571956</v>
      </c>
      <c r="W2316" s="21">
        <v>1.4711392762999211</v>
      </c>
      <c r="X2316" s="13" t="s">
        <v>22</v>
      </c>
      <c r="Y23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6" s="1">
        <v>39.915343251899998</v>
      </c>
      <c r="AA2316" s="1">
        <v>-82.863512954200004</v>
      </c>
      <c r="AB2316" s="1">
        <v>39.914094401299998</v>
      </c>
      <c r="AC2316" s="1">
        <v>-82.854459468599998</v>
      </c>
    </row>
    <row r="2317" spans="1:29" x14ac:dyDescent="0.25">
      <c r="A2317" s="13">
        <v>490</v>
      </c>
      <c r="B2317" s="22" t="s">
        <v>3201</v>
      </c>
      <c r="C2317" s="17">
        <v>8</v>
      </c>
      <c r="D2317" s="1" t="s">
        <v>1329</v>
      </c>
      <c r="E2317" s="1" t="s">
        <v>2328</v>
      </c>
      <c r="F2317" s="1" t="s">
        <v>5418</v>
      </c>
      <c r="G2317" s="1" t="s">
        <v>1829</v>
      </c>
      <c r="H2317" s="21">
        <v>5.2930000000051223</v>
      </c>
      <c r="I2317" s="21">
        <v>0</v>
      </c>
      <c r="J2317" s="1" t="s">
        <v>258</v>
      </c>
      <c r="K2317" s="1" t="s">
        <v>259</v>
      </c>
      <c r="L2317" s="1">
        <v>0</v>
      </c>
      <c r="M2317" s="1">
        <v>2</v>
      </c>
      <c r="N2317" s="1">
        <v>6</v>
      </c>
      <c r="O2317" s="1">
        <v>0</v>
      </c>
      <c r="P2317" s="1">
        <v>18</v>
      </c>
      <c r="Q2317" s="16">
        <v>148.63462936046511</v>
      </c>
      <c r="R2317" s="21">
        <v>8.1838441585567026</v>
      </c>
      <c r="S2317" s="21">
        <v>5.3378130963986221</v>
      </c>
      <c r="T2317" s="21">
        <v>-2.8460310621580804</v>
      </c>
      <c r="U2317" s="21">
        <v>0.5711682582973463</v>
      </c>
      <c r="V2317" s="21">
        <v>1.4994249214508344</v>
      </c>
      <c r="W2317" s="21">
        <v>0.92825666315348809</v>
      </c>
      <c r="X2317" s="13" t="s">
        <v>22</v>
      </c>
      <c r="Y23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7" s="1">
        <v>39.061942999999999</v>
      </c>
      <c r="AA2317" s="1">
        <v>-84.224583999999993</v>
      </c>
      <c r="AB2317" s="1">
        <v>0</v>
      </c>
      <c r="AC2317" s="1">
        <v>0</v>
      </c>
    </row>
    <row r="2318" spans="1:29" x14ac:dyDescent="0.25">
      <c r="A2318" s="13">
        <v>279</v>
      </c>
      <c r="B2318" s="22" t="s">
        <v>4967</v>
      </c>
      <c r="C2318" s="17">
        <v>4</v>
      </c>
      <c r="D2318" s="1" t="s">
        <v>795</v>
      </c>
      <c r="E2318" s="1" t="s">
        <v>4575</v>
      </c>
      <c r="F2318" s="1" t="s">
        <v>4086</v>
      </c>
      <c r="G2318" s="1" t="s">
        <v>3707</v>
      </c>
      <c r="H2318" s="1">
        <v>1.3</v>
      </c>
      <c r="I2318" s="1">
        <v>1.8</v>
      </c>
      <c r="J2318" s="1" t="s">
        <v>3190</v>
      </c>
      <c r="K2318" s="1" t="s">
        <v>4975</v>
      </c>
      <c r="L2318" s="1">
        <v>1</v>
      </c>
      <c r="M2318" s="1">
        <v>0</v>
      </c>
      <c r="N2318" s="1">
        <v>4</v>
      </c>
      <c r="O2318" s="1">
        <v>2</v>
      </c>
      <c r="P2318" s="1">
        <v>28</v>
      </c>
      <c r="Q2318" s="16">
        <v>108.73918968023256</v>
      </c>
      <c r="R2318" s="21">
        <v>0.69890568661409735</v>
      </c>
      <c r="S2318" s="21">
        <v>12.476826830074446</v>
      </c>
      <c r="T2318" s="21">
        <v>11.777921143460349</v>
      </c>
      <c r="U2318" s="21">
        <v>5.3420897143592855E-2</v>
      </c>
      <c r="V2318" s="21">
        <v>1.498502118720243</v>
      </c>
      <c r="W2318" s="21">
        <v>1.4450812215766502</v>
      </c>
      <c r="X2318" s="13" t="s">
        <v>22</v>
      </c>
      <c r="Y23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8" s="1">
        <v>41.1359579489</v>
      </c>
      <c r="AA2318" s="1">
        <v>-81.662151069100005</v>
      </c>
      <c r="AB2318" s="1">
        <v>41.135879365599997</v>
      </c>
      <c r="AC2318" s="1">
        <v>-81.652511395100007</v>
      </c>
    </row>
    <row r="2319" spans="1:29" x14ac:dyDescent="0.25">
      <c r="A2319" s="13">
        <v>280</v>
      </c>
      <c r="B2319" s="22" t="s">
        <v>4967</v>
      </c>
      <c r="C2319" s="17">
        <v>7</v>
      </c>
      <c r="D2319" s="1" t="s">
        <v>3196</v>
      </c>
      <c r="E2319" s="1" t="s">
        <v>4729</v>
      </c>
      <c r="F2319" s="1" t="s">
        <v>4730</v>
      </c>
      <c r="G2319" s="1" t="s">
        <v>4900</v>
      </c>
      <c r="H2319" s="1">
        <v>2.7</v>
      </c>
      <c r="I2319" s="1">
        <v>3.2</v>
      </c>
      <c r="J2319" s="1" t="s">
        <v>3190</v>
      </c>
      <c r="K2319" s="1" t="s">
        <v>4975</v>
      </c>
      <c r="L2319" s="1">
        <v>0</v>
      </c>
      <c r="M2319" s="1">
        <v>2</v>
      </c>
      <c r="N2319" s="1">
        <v>9</v>
      </c>
      <c r="O2319" s="1">
        <v>4</v>
      </c>
      <c r="P2319" s="1">
        <v>27</v>
      </c>
      <c r="Q2319" s="16">
        <v>195.02525436046511</v>
      </c>
      <c r="R2319" s="21">
        <v>0.22362596031935594</v>
      </c>
      <c r="S2319" s="21">
        <v>14.967064637918272</v>
      </c>
      <c r="T2319" s="21">
        <v>14.743438677598915</v>
      </c>
      <c r="U2319" s="21">
        <v>1.7301310033876888E-2</v>
      </c>
      <c r="V2319" s="21">
        <v>1.4981358862315894</v>
      </c>
      <c r="W2319" s="21">
        <v>1.4808345761977126</v>
      </c>
      <c r="X2319" s="13" t="s">
        <v>22</v>
      </c>
      <c r="Y23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19" s="1">
        <v>39.795479450499997</v>
      </c>
      <c r="AA2319" s="1">
        <v>-84.248548533299996</v>
      </c>
      <c r="AB2319" s="1">
        <v>39.790711526499997</v>
      </c>
      <c r="AC2319" s="1">
        <v>-84.241477866799997</v>
      </c>
    </row>
    <row r="2320" spans="1:29" x14ac:dyDescent="0.25">
      <c r="A2320" s="13">
        <v>491</v>
      </c>
      <c r="B2320" s="22" t="s">
        <v>3201</v>
      </c>
      <c r="C2320" s="17">
        <v>8</v>
      </c>
      <c r="D2320" s="1" t="s">
        <v>787</v>
      </c>
      <c r="E2320" s="1" t="s">
        <v>2329</v>
      </c>
      <c r="F2320" s="1" t="s">
        <v>5544</v>
      </c>
      <c r="G2320" s="1" t="s">
        <v>1830</v>
      </c>
      <c r="H2320" s="21">
        <v>1.9569999999948777</v>
      </c>
      <c r="I2320" s="21">
        <v>0</v>
      </c>
      <c r="J2320" s="1" t="s">
        <v>258</v>
      </c>
      <c r="K2320" s="1" t="s">
        <v>259</v>
      </c>
      <c r="L2320" s="1">
        <v>0</v>
      </c>
      <c r="M2320" s="1">
        <v>2</v>
      </c>
      <c r="N2320" s="1">
        <v>3</v>
      </c>
      <c r="O2320" s="1">
        <v>4</v>
      </c>
      <c r="P2320" s="1">
        <v>26</v>
      </c>
      <c r="Q2320" s="16">
        <v>154.74400436046511</v>
      </c>
      <c r="R2320" s="21">
        <v>4.8269003585303825</v>
      </c>
      <c r="S2320" s="21">
        <v>6.8940390184858646</v>
      </c>
      <c r="T2320" s="21">
        <v>2.0671386599554822</v>
      </c>
      <c r="U2320" s="21">
        <v>0.33687985955524996</v>
      </c>
      <c r="V2320" s="21">
        <v>1.4917214089699182</v>
      </c>
      <c r="W2320" s="21">
        <v>1.1548415494146682</v>
      </c>
      <c r="X2320" s="13" t="s">
        <v>22</v>
      </c>
      <c r="Y23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0" s="1">
        <v>39.075415999999997</v>
      </c>
      <c r="AA2320" s="1">
        <v>-84.391971999999996</v>
      </c>
      <c r="AB2320" s="1">
        <v>0</v>
      </c>
      <c r="AC2320" s="1">
        <v>0</v>
      </c>
    </row>
    <row r="2321" spans="1:29" x14ac:dyDescent="0.25">
      <c r="A2321" s="13">
        <v>492</v>
      </c>
      <c r="B2321" s="22" t="s">
        <v>3201</v>
      </c>
      <c r="C2321" s="17">
        <v>8</v>
      </c>
      <c r="D2321" s="1" t="s">
        <v>787</v>
      </c>
      <c r="E2321" s="1" t="s">
        <v>2330</v>
      </c>
      <c r="F2321" s="1" t="s">
        <v>5545</v>
      </c>
      <c r="G2321" s="1" t="s">
        <v>1831</v>
      </c>
      <c r="H2321" s="21">
        <v>0.89699999999720603</v>
      </c>
      <c r="I2321" s="21">
        <v>0</v>
      </c>
      <c r="J2321" s="1" t="s">
        <v>258</v>
      </c>
      <c r="K2321" s="1" t="s">
        <v>259</v>
      </c>
      <c r="L2321" s="1">
        <v>0</v>
      </c>
      <c r="M2321" s="1">
        <v>0</v>
      </c>
      <c r="N2321" s="1">
        <v>4</v>
      </c>
      <c r="O2321" s="1">
        <v>4</v>
      </c>
      <c r="P2321" s="1">
        <v>37</v>
      </c>
      <c r="Q2321" s="16">
        <v>80.9375</v>
      </c>
      <c r="R2321" s="21">
        <v>9.8389623036559843</v>
      </c>
      <c r="S2321" s="21">
        <v>8.9371682331399764</v>
      </c>
      <c r="T2321" s="21">
        <v>-0.90179407051600791</v>
      </c>
      <c r="U2321" s="21">
        <v>0.68668254839099008</v>
      </c>
      <c r="V2321" s="21">
        <v>1.4907251359056319</v>
      </c>
      <c r="W2321" s="21">
        <v>0.80404258751464186</v>
      </c>
      <c r="X2321" s="13" t="s">
        <v>22</v>
      </c>
      <c r="Y23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1" s="1">
        <v>39.308072000000003</v>
      </c>
      <c r="AA2321" s="1">
        <v>-84.562344999999993</v>
      </c>
      <c r="AB2321" s="1">
        <v>0</v>
      </c>
      <c r="AC2321" s="1">
        <v>0</v>
      </c>
    </row>
    <row r="2322" spans="1:29" x14ac:dyDescent="0.25">
      <c r="A2322" s="13">
        <v>493</v>
      </c>
      <c r="B2322" s="22" t="s">
        <v>3201</v>
      </c>
      <c r="C2322" s="17">
        <v>3</v>
      </c>
      <c r="D2322" s="1" t="s">
        <v>805</v>
      </c>
      <c r="E2322" s="1" t="s">
        <v>2331</v>
      </c>
      <c r="F2322" s="1" t="s">
        <v>3372</v>
      </c>
      <c r="G2322" s="1" t="s">
        <v>1832</v>
      </c>
      <c r="H2322" s="21">
        <v>9.5200000000040745</v>
      </c>
      <c r="I2322" s="21">
        <v>0</v>
      </c>
      <c r="J2322" s="1" t="s">
        <v>258</v>
      </c>
      <c r="K2322" s="1" t="s">
        <v>259</v>
      </c>
      <c r="L2322" s="1">
        <v>0</v>
      </c>
      <c r="M2322" s="1">
        <v>2</v>
      </c>
      <c r="N2322" s="1">
        <v>1</v>
      </c>
      <c r="O2322" s="1">
        <v>6</v>
      </c>
      <c r="P2322" s="1">
        <v>12</v>
      </c>
      <c r="Q2322" s="16">
        <v>136.52525436046511</v>
      </c>
      <c r="R2322" s="21">
        <v>4.597604513293768</v>
      </c>
      <c r="S2322" s="21">
        <v>4.192374865679076</v>
      </c>
      <c r="T2322" s="21">
        <v>-0.40522964761469193</v>
      </c>
      <c r="U2322" s="21">
        <v>0.32087680450908546</v>
      </c>
      <c r="V2322" s="21">
        <v>1.4902610393502929</v>
      </c>
      <c r="W2322" s="21">
        <v>1.1693842348412073</v>
      </c>
      <c r="X2322" s="13" t="s">
        <v>22</v>
      </c>
      <c r="Y23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2" s="1">
        <v>41.113588999999997</v>
      </c>
      <c r="AA2322" s="1">
        <v>-81.864089000000007</v>
      </c>
      <c r="AB2322" s="1">
        <v>0</v>
      </c>
      <c r="AC2322" s="1">
        <v>0</v>
      </c>
    </row>
    <row r="2323" spans="1:29" x14ac:dyDescent="0.25">
      <c r="A2323" s="13">
        <v>494</v>
      </c>
      <c r="B2323" s="22" t="s">
        <v>3201</v>
      </c>
      <c r="C2323" s="17">
        <v>8</v>
      </c>
      <c r="D2323" s="1" t="s">
        <v>1329</v>
      </c>
      <c r="E2323" s="1" t="s">
        <v>2137</v>
      </c>
      <c r="F2323" s="1" t="s">
        <v>5429</v>
      </c>
      <c r="G2323" s="1" t="s">
        <v>1833</v>
      </c>
      <c r="H2323" s="21">
        <v>14.513000000006286</v>
      </c>
      <c r="I2323" s="21">
        <v>0</v>
      </c>
      <c r="J2323" s="1" t="s">
        <v>258</v>
      </c>
      <c r="K2323" s="1" t="s">
        <v>1328</v>
      </c>
      <c r="L2323" s="1">
        <v>0</v>
      </c>
      <c r="M2323" s="1">
        <v>4</v>
      </c>
      <c r="N2323" s="1">
        <v>6</v>
      </c>
      <c r="O2323" s="1">
        <v>1</v>
      </c>
      <c r="P2323" s="1">
        <v>8</v>
      </c>
      <c r="Q2323" s="16">
        <v>234.42550872093022</v>
      </c>
      <c r="R2323" s="21">
        <v>2.6708597632932576</v>
      </c>
      <c r="S2323" s="21">
        <v>3.680083212929393</v>
      </c>
      <c r="T2323" s="21">
        <v>1.0092234496361354</v>
      </c>
      <c r="U2323" s="21">
        <v>0.2593937798309921</v>
      </c>
      <c r="V2323" s="21">
        <v>1.4879802385693737</v>
      </c>
      <c r="W2323" s="21">
        <v>1.2285864587383815</v>
      </c>
      <c r="X2323" s="13" t="s">
        <v>22</v>
      </c>
      <c r="Y23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3" s="1">
        <v>39.065643999999999</v>
      </c>
      <c r="AA2323" s="1">
        <v>-84.049969000000004</v>
      </c>
      <c r="AB2323" s="1">
        <v>0</v>
      </c>
      <c r="AC2323" s="1">
        <v>0</v>
      </c>
    </row>
    <row r="2324" spans="1:29" x14ac:dyDescent="0.25">
      <c r="A2324" s="13">
        <v>281</v>
      </c>
      <c r="B2324" s="22" t="s">
        <v>4967</v>
      </c>
      <c r="C2324" s="17">
        <v>4</v>
      </c>
      <c r="D2324" s="1" t="s">
        <v>790</v>
      </c>
      <c r="E2324" s="1" t="s">
        <v>4649</v>
      </c>
      <c r="F2324" s="1" t="s">
        <v>4650</v>
      </c>
      <c r="G2324" s="1" t="s">
        <v>4887</v>
      </c>
      <c r="H2324" s="1">
        <v>0</v>
      </c>
      <c r="I2324" s="1">
        <v>0.5</v>
      </c>
      <c r="J2324" s="1" t="s">
        <v>3190</v>
      </c>
      <c r="K2324" s="1" t="s">
        <v>4975</v>
      </c>
      <c r="L2324" s="1">
        <v>0</v>
      </c>
      <c r="M2324" s="1">
        <v>1</v>
      </c>
      <c r="N2324" s="1">
        <v>8</v>
      </c>
      <c r="O2324" s="1">
        <v>2</v>
      </c>
      <c r="P2324" s="1">
        <v>19</v>
      </c>
      <c r="Q2324" s="16">
        <v>125.92668968023256</v>
      </c>
      <c r="R2324" s="21">
        <v>0.33861427637693309</v>
      </c>
      <c r="S2324" s="21">
        <v>11.340277902517373</v>
      </c>
      <c r="T2324" s="21">
        <v>11.00166362614044</v>
      </c>
      <c r="U2324" s="21">
        <v>2.6113778401894275E-2</v>
      </c>
      <c r="V2324" s="21">
        <v>1.4878498721702473</v>
      </c>
      <c r="W2324" s="21">
        <v>1.461736093768353</v>
      </c>
      <c r="X2324" s="13" t="s">
        <v>22</v>
      </c>
      <c r="Y23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4" s="1">
        <v>41.133671174900002</v>
      </c>
      <c r="AA2324" s="1">
        <v>-80.665493748800003</v>
      </c>
      <c r="AB2324" s="1">
        <v>41.140916819300003</v>
      </c>
      <c r="AC2324" s="1">
        <v>-80.665493925700005</v>
      </c>
    </row>
    <row r="2325" spans="1:29" x14ac:dyDescent="0.25">
      <c r="A2325" s="13">
        <v>282</v>
      </c>
      <c r="B2325" s="22" t="s">
        <v>4967</v>
      </c>
      <c r="C2325" s="17">
        <v>8</v>
      </c>
      <c r="D2325" s="1" t="s">
        <v>787</v>
      </c>
      <c r="E2325" s="1" t="s">
        <v>4731</v>
      </c>
      <c r="F2325" s="1" t="s">
        <v>4732</v>
      </c>
      <c r="G2325" s="1" t="s">
        <v>4901</v>
      </c>
      <c r="H2325" s="1">
        <v>0</v>
      </c>
      <c r="I2325" s="1">
        <v>0.5</v>
      </c>
      <c r="J2325" s="1" t="s">
        <v>3190</v>
      </c>
      <c r="K2325" s="1" t="s">
        <v>4991</v>
      </c>
      <c r="L2325" s="1">
        <v>0</v>
      </c>
      <c r="M2325" s="1">
        <v>1</v>
      </c>
      <c r="N2325" s="1">
        <v>4</v>
      </c>
      <c r="O2325" s="1">
        <v>7</v>
      </c>
      <c r="P2325" s="1">
        <v>40</v>
      </c>
      <c r="Q2325" s="16">
        <v>142.92668968023256</v>
      </c>
      <c r="R2325" s="21">
        <v>0.46582447634782492</v>
      </c>
      <c r="S2325" s="21">
        <v>18.887669958403968</v>
      </c>
      <c r="T2325" s="21">
        <v>18.421845482056142</v>
      </c>
      <c r="U2325" s="21">
        <v>3.6632908415162473E-2</v>
      </c>
      <c r="V2325" s="21">
        <v>1.4878479163832978</v>
      </c>
      <c r="W2325" s="21">
        <v>1.4512150079681354</v>
      </c>
      <c r="X2325" s="13" t="s">
        <v>22</v>
      </c>
      <c r="Y23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5" s="1">
        <v>39.157705987500002</v>
      </c>
      <c r="AA2325" s="1">
        <v>-84.629755334500004</v>
      </c>
      <c r="AB2325" s="1">
        <v>39.164867983100002</v>
      </c>
      <c r="AC2325" s="1">
        <v>-84.630144006799995</v>
      </c>
    </row>
    <row r="2326" spans="1:29" x14ac:dyDescent="0.25">
      <c r="A2326" s="13">
        <v>495</v>
      </c>
      <c r="B2326" s="22" t="s">
        <v>3201</v>
      </c>
      <c r="C2326" s="17">
        <v>6</v>
      </c>
      <c r="D2326" s="1" t="s">
        <v>799</v>
      </c>
      <c r="E2326" s="1" t="s">
        <v>2332</v>
      </c>
      <c r="F2326" s="1" t="s">
        <v>5050</v>
      </c>
      <c r="G2326" s="1" t="s">
        <v>1834</v>
      </c>
      <c r="H2326" s="21">
        <v>4.0969999999942956</v>
      </c>
      <c r="I2326" s="21">
        <v>0</v>
      </c>
      <c r="J2326" s="1" t="s">
        <v>258</v>
      </c>
      <c r="K2326" s="1" t="s">
        <v>1327</v>
      </c>
      <c r="L2326" s="1">
        <v>0</v>
      </c>
      <c r="M2326" s="1">
        <v>2</v>
      </c>
      <c r="N2326" s="1">
        <v>6</v>
      </c>
      <c r="O2326" s="1">
        <v>5</v>
      </c>
      <c r="P2326" s="1">
        <v>27</v>
      </c>
      <c r="Q2326" s="16">
        <v>179.82212936046511</v>
      </c>
      <c r="R2326" s="21">
        <v>2.3333745513112776</v>
      </c>
      <c r="S2326" s="21">
        <v>7.7022465798945303</v>
      </c>
      <c r="T2326" s="21">
        <v>5.3688720285832527</v>
      </c>
      <c r="U2326" s="21">
        <v>0.15604364900745957</v>
      </c>
      <c r="V2326" s="21">
        <v>1.4870308803053554</v>
      </c>
      <c r="W2326" s="21">
        <v>1.3309872312978959</v>
      </c>
      <c r="X2326" s="13" t="s">
        <v>22</v>
      </c>
      <c r="Y23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6" s="1">
        <v>40.194054000000001</v>
      </c>
      <c r="AA2326" s="1">
        <v>-83.052756000000002</v>
      </c>
      <c r="AB2326" s="1">
        <v>0</v>
      </c>
      <c r="AC2326" s="1">
        <v>0</v>
      </c>
    </row>
    <row r="2327" spans="1:29" x14ac:dyDescent="0.25">
      <c r="A2327" s="13">
        <v>496</v>
      </c>
      <c r="B2327" s="22" t="s">
        <v>3201</v>
      </c>
      <c r="C2327" s="17">
        <v>7</v>
      </c>
      <c r="D2327" s="1" t="s">
        <v>3196</v>
      </c>
      <c r="E2327" s="1" t="s">
        <v>2333</v>
      </c>
      <c r="F2327" s="1" t="s">
        <v>5283</v>
      </c>
      <c r="G2327" s="1" t="s">
        <v>1835</v>
      </c>
      <c r="H2327" s="21">
        <v>19.031000000002678</v>
      </c>
      <c r="I2327" s="21">
        <v>0</v>
      </c>
      <c r="J2327" s="1" t="s">
        <v>258</v>
      </c>
      <c r="K2327" s="1" t="s">
        <v>259</v>
      </c>
      <c r="L2327" s="1">
        <v>0</v>
      </c>
      <c r="M2327" s="1">
        <v>0</v>
      </c>
      <c r="N2327" s="1">
        <v>6</v>
      </c>
      <c r="O2327" s="1">
        <v>1</v>
      </c>
      <c r="P2327" s="1">
        <v>10</v>
      </c>
      <c r="Q2327" s="16">
        <v>53.71875</v>
      </c>
      <c r="R2327" s="21">
        <v>8.4523686582538478</v>
      </c>
      <c r="S2327" s="21">
        <v>3.9842225163274669</v>
      </c>
      <c r="T2327" s="21">
        <v>-4.4681461419263808</v>
      </c>
      <c r="U2327" s="21">
        <v>0.58990916633893264</v>
      </c>
      <c r="V2327" s="21">
        <v>1.4847131766476731</v>
      </c>
      <c r="W2327" s="21">
        <v>0.89480401030874046</v>
      </c>
      <c r="X2327" s="13" t="s">
        <v>22</v>
      </c>
      <c r="Y23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7" s="1">
        <v>39.833599999999997</v>
      </c>
      <c r="AA2327" s="1">
        <v>-84.253136999999995</v>
      </c>
      <c r="AB2327" s="1">
        <v>0</v>
      </c>
      <c r="AC2327" s="1">
        <v>0</v>
      </c>
    </row>
    <row r="2328" spans="1:29" x14ac:dyDescent="0.25">
      <c r="A2328" s="13">
        <v>283</v>
      </c>
      <c r="B2328" s="22" t="s">
        <v>4967</v>
      </c>
      <c r="C2328" s="17">
        <v>4</v>
      </c>
      <c r="D2328" s="1" t="s">
        <v>795</v>
      </c>
      <c r="E2328" s="1" t="s">
        <v>4647</v>
      </c>
      <c r="F2328" s="1" t="s">
        <v>4648</v>
      </c>
      <c r="G2328" s="1" t="s">
        <v>3765</v>
      </c>
      <c r="H2328" s="1">
        <v>7</v>
      </c>
      <c r="I2328" s="1">
        <v>7.5</v>
      </c>
      <c r="J2328" s="1" t="s">
        <v>3190</v>
      </c>
      <c r="K2328" s="1" t="s">
        <v>4991</v>
      </c>
      <c r="L2328" s="1">
        <v>0</v>
      </c>
      <c r="M2328" s="1">
        <v>1</v>
      </c>
      <c r="N2328" s="1">
        <v>12</v>
      </c>
      <c r="O2328" s="1">
        <v>7</v>
      </c>
      <c r="P2328" s="1">
        <v>39</v>
      </c>
      <c r="Q2328" s="16">
        <v>194.30168968023256</v>
      </c>
      <c r="R2328" s="21">
        <v>0.24161555623910011</v>
      </c>
      <c r="S2328" s="21">
        <v>19.213342927308727</v>
      </c>
      <c r="T2328" s="21">
        <v>18.971727371069626</v>
      </c>
      <c r="U2328" s="21">
        <v>1.9865633765295911E-2</v>
      </c>
      <c r="V2328" s="21">
        <v>1.4837789425718644</v>
      </c>
      <c r="W2328" s="21">
        <v>1.4639133088065686</v>
      </c>
      <c r="X2328" s="13" t="s">
        <v>22</v>
      </c>
      <c r="Y23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8" s="1">
        <v>41.009711857699997</v>
      </c>
      <c r="AA2328" s="1">
        <v>-81.555001383000004</v>
      </c>
      <c r="AB2328" s="1">
        <v>41.016602579900002</v>
      </c>
      <c r="AC2328" s="1">
        <v>-81.551775291200002</v>
      </c>
    </row>
    <row r="2329" spans="1:29" x14ac:dyDescent="0.25">
      <c r="A2329" s="13">
        <v>497</v>
      </c>
      <c r="B2329" s="22" t="s">
        <v>3201</v>
      </c>
      <c r="C2329" s="17">
        <v>5</v>
      </c>
      <c r="D2329" s="1" t="s">
        <v>793</v>
      </c>
      <c r="E2329" s="1" t="s">
        <v>2334</v>
      </c>
      <c r="F2329" s="1" t="s">
        <v>3659</v>
      </c>
      <c r="G2329" s="1" t="s">
        <v>1836</v>
      </c>
      <c r="H2329" s="21">
        <v>1.5869999999995343</v>
      </c>
      <c r="I2329" s="21">
        <v>0</v>
      </c>
      <c r="J2329" s="1" t="s">
        <v>258</v>
      </c>
      <c r="K2329" s="1" t="s">
        <v>259</v>
      </c>
      <c r="L2329" s="1">
        <v>0</v>
      </c>
      <c r="M2329" s="1">
        <v>0</v>
      </c>
      <c r="N2329" s="1">
        <v>3</v>
      </c>
      <c r="O2329" s="1">
        <v>4</v>
      </c>
      <c r="P2329" s="1">
        <v>18</v>
      </c>
      <c r="Q2329" s="16">
        <v>55.390625</v>
      </c>
      <c r="R2329" s="21">
        <v>13.367969165162084</v>
      </c>
      <c r="S2329" s="21">
        <v>5.5118126428018925</v>
      </c>
      <c r="T2329" s="21">
        <v>-7.856156522360191</v>
      </c>
      <c r="U2329" s="21">
        <v>0.93297960189711437</v>
      </c>
      <c r="V2329" s="21">
        <v>1.4837101680550675</v>
      </c>
      <c r="W2329" s="21">
        <v>0.55073056615795313</v>
      </c>
      <c r="X2329" s="13" t="s">
        <v>22</v>
      </c>
      <c r="Y23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29" s="1">
        <v>39.957295999999999</v>
      </c>
      <c r="AA2329" s="1">
        <v>-82.682743000000002</v>
      </c>
      <c r="AB2329" s="1">
        <v>0</v>
      </c>
      <c r="AC2329" s="1">
        <v>0</v>
      </c>
    </row>
    <row r="2330" spans="1:29" x14ac:dyDescent="0.25">
      <c r="A2330" s="13">
        <v>30</v>
      </c>
      <c r="B2330" s="22" t="s">
        <v>3200</v>
      </c>
      <c r="C2330" s="17">
        <v>3</v>
      </c>
      <c r="D2330" s="1" t="s">
        <v>791</v>
      </c>
      <c r="E2330" s="1" t="s">
        <v>3000</v>
      </c>
      <c r="F2330" s="1" t="s">
        <v>4996</v>
      </c>
      <c r="G2330" s="1" t="s">
        <v>2419</v>
      </c>
      <c r="H2330" s="21">
        <v>4.1720000000059372</v>
      </c>
      <c r="I2330" s="21">
        <v>0</v>
      </c>
      <c r="J2330" s="1" t="s">
        <v>258</v>
      </c>
      <c r="K2330" s="1" t="s">
        <v>2804</v>
      </c>
      <c r="L2330" s="1">
        <v>0</v>
      </c>
      <c r="M2330" s="1">
        <v>3</v>
      </c>
      <c r="N2330" s="1">
        <v>6</v>
      </c>
      <c r="O2330" s="1">
        <v>5</v>
      </c>
      <c r="P2330" s="1">
        <v>8</v>
      </c>
      <c r="Q2330" s="16">
        <v>206.49881904069767</v>
      </c>
      <c r="R2330" s="21">
        <v>1.8385095696020659</v>
      </c>
      <c r="S2330" s="21">
        <v>4.3372704539835158</v>
      </c>
      <c r="T2330" s="21">
        <v>2.4987608843814497</v>
      </c>
      <c r="U2330" s="21">
        <v>0.12812591438010179</v>
      </c>
      <c r="V2330" s="21">
        <v>1.4807858437981407</v>
      </c>
      <c r="W2330" s="21">
        <v>1.352659929418039</v>
      </c>
      <c r="X2330" s="13" t="s">
        <v>22</v>
      </c>
      <c r="Y23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0" s="1">
        <v>41.260277000000002</v>
      </c>
      <c r="AA2330" s="1">
        <v>-82.022363999999996</v>
      </c>
      <c r="AB2330" s="1">
        <v>0</v>
      </c>
      <c r="AC2330" s="1">
        <v>0</v>
      </c>
    </row>
    <row r="2331" spans="1:29" x14ac:dyDescent="0.25">
      <c r="A2331" s="13">
        <v>31</v>
      </c>
      <c r="B2331" s="22" t="s">
        <v>3200</v>
      </c>
      <c r="C2331" s="17">
        <v>6</v>
      </c>
      <c r="D2331" s="1" t="s">
        <v>799</v>
      </c>
      <c r="E2331" s="1" t="s">
        <v>3131</v>
      </c>
      <c r="F2331" s="1" t="s">
        <v>5011</v>
      </c>
      <c r="G2331" s="1" t="s">
        <v>2420</v>
      </c>
      <c r="H2331" s="21">
        <v>4.0910000000003492</v>
      </c>
      <c r="I2331" s="21">
        <v>0</v>
      </c>
      <c r="J2331" s="1" t="s">
        <v>258</v>
      </c>
      <c r="K2331" s="1" t="s">
        <v>2804</v>
      </c>
      <c r="L2331" s="1">
        <v>0</v>
      </c>
      <c r="M2331" s="1">
        <v>0</v>
      </c>
      <c r="N2331" s="1">
        <v>7</v>
      </c>
      <c r="O2331" s="1">
        <v>5</v>
      </c>
      <c r="P2331" s="1">
        <v>34</v>
      </c>
      <c r="Q2331" s="16">
        <v>102.015625</v>
      </c>
      <c r="R2331" s="21">
        <v>2.6458006870894599</v>
      </c>
      <c r="S2331" s="21">
        <v>8.8312048177983495</v>
      </c>
      <c r="T2331" s="21">
        <v>6.1854041307088892</v>
      </c>
      <c r="U2331" s="21">
        <v>0.18438611248252146</v>
      </c>
      <c r="V2331" s="21">
        <v>1.4803551394159764</v>
      </c>
      <c r="W2331" s="21">
        <v>1.2959690269334549</v>
      </c>
      <c r="X2331" s="13" t="s">
        <v>22</v>
      </c>
      <c r="Y23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1" s="1">
        <v>40.256563</v>
      </c>
      <c r="AA2331" s="1">
        <v>-83.130208999999994</v>
      </c>
      <c r="AB2331" s="1">
        <v>0</v>
      </c>
      <c r="AC2331" s="1">
        <v>0</v>
      </c>
    </row>
    <row r="2332" spans="1:29" x14ac:dyDescent="0.25">
      <c r="A2332" s="13">
        <v>284</v>
      </c>
      <c r="B2332" s="22" t="s">
        <v>4967</v>
      </c>
      <c r="C2332" s="17">
        <v>4</v>
      </c>
      <c r="D2332" s="1" t="s">
        <v>795</v>
      </c>
      <c r="E2332" s="1" t="s">
        <v>4009</v>
      </c>
      <c r="F2332" s="1" t="s">
        <v>4010</v>
      </c>
      <c r="G2332" s="1" t="s">
        <v>3758</v>
      </c>
      <c r="H2332" s="1">
        <v>7.8</v>
      </c>
      <c r="I2332" s="1">
        <v>8.3000000000000007</v>
      </c>
      <c r="J2332" s="1" t="s">
        <v>3190</v>
      </c>
      <c r="K2332" s="1" t="s">
        <v>4975</v>
      </c>
      <c r="L2332" s="1">
        <v>0</v>
      </c>
      <c r="M2332" s="1">
        <v>3</v>
      </c>
      <c r="N2332" s="1">
        <v>2</v>
      </c>
      <c r="O2332" s="1">
        <v>4</v>
      </c>
      <c r="P2332" s="1">
        <v>13</v>
      </c>
      <c r="Q2332" s="16">
        <v>180.87381904069767</v>
      </c>
      <c r="R2332" s="21">
        <v>0.46124998533292766</v>
      </c>
      <c r="S2332" s="21">
        <v>8.4471789075264923</v>
      </c>
      <c r="T2332" s="21">
        <v>7.9859289221935645</v>
      </c>
      <c r="U2332" s="21">
        <v>3.5469076593487983E-2</v>
      </c>
      <c r="V2332" s="21">
        <v>1.4803480410325578</v>
      </c>
      <c r="W2332" s="21">
        <v>1.4448789644390698</v>
      </c>
      <c r="X2332" s="13" t="s">
        <v>22</v>
      </c>
      <c r="Y23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2" s="1">
        <v>41.020590216999999</v>
      </c>
      <c r="AA2332" s="1">
        <v>-81.491672622199999</v>
      </c>
      <c r="AB2332" s="1">
        <v>41.0287940033</v>
      </c>
      <c r="AC2332" s="1">
        <v>-81.491422246499994</v>
      </c>
    </row>
    <row r="2333" spans="1:29" x14ac:dyDescent="0.25">
      <c r="A2333" s="13">
        <v>498</v>
      </c>
      <c r="B2333" s="22" t="s">
        <v>3201</v>
      </c>
      <c r="C2333" s="17">
        <v>6</v>
      </c>
      <c r="D2333" s="1" t="s">
        <v>784</v>
      </c>
      <c r="E2333" s="1" t="s">
        <v>2335</v>
      </c>
      <c r="F2333" s="1" t="s">
        <v>5546</v>
      </c>
      <c r="G2333" s="1" t="s">
        <v>1837</v>
      </c>
      <c r="H2333" s="21">
        <v>0.21300000000337604</v>
      </c>
      <c r="I2333" s="21">
        <v>0</v>
      </c>
      <c r="J2333" s="1" t="s">
        <v>258</v>
      </c>
      <c r="K2333" s="1" t="s">
        <v>1326</v>
      </c>
      <c r="L2333" s="1">
        <v>0</v>
      </c>
      <c r="M2333" s="1">
        <v>2</v>
      </c>
      <c r="N2333" s="1">
        <v>8</v>
      </c>
      <c r="O2333" s="1">
        <v>5</v>
      </c>
      <c r="P2333" s="1">
        <v>13</v>
      </c>
      <c r="Q2333" s="16">
        <v>178.91587936046511</v>
      </c>
      <c r="R2333" s="21">
        <v>1.1568679890418763</v>
      </c>
      <c r="S2333" s="21">
        <v>5.0838304519807886</v>
      </c>
      <c r="T2333" s="21">
        <v>3.9269624629389126</v>
      </c>
      <c r="U2333" s="21">
        <v>0.10635279034024898</v>
      </c>
      <c r="V2333" s="21">
        <v>1.480255920411526</v>
      </c>
      <c r="W2333" s="21">
        <v>1.373903130071277</v>
      </c>
      <c r="X2333" s="13" t="s">
        <v>22</v>
      </c>
      <c r="Y23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3" s="1">
        <v>39.997973000000002</v>
      </c>
      <c r="AA2333" s="1">
        <v>-82.926404000000005</v>
      </c>
      <c r="AB2333" s="1">
        <v>0</v>
      </c>
      <c r="AC2333" s="1">
        <v>0</v>
      </c>
    </row>
    <row r="2334" spans="1:29" x14ac:dyDescent="0.25">
      <c r="A2334" s="13">
        <v>499</v>
      </c>
      <c r="B2334" s="22" t="s">
        <v>3201</v>
      </c>
      <c r="C2334" s="17">
        <v>8</v>
      </c>
      <c r="D2334" s="1" t="s">
        <v>792</v>
      </c>
      <c r="E2334" s="1" t="s">
        <v>2336</v>
      </c>
      <c r="F2334" s="1" t="s">
        <v>5547</v>
      </c>
      <c r="G2334" s="1" t="s">
        <v>1838</v>
      </c>
      <c r="H2334" s="21">
        <v>3.4429999999993015</v>
      </c>
      <c r="I2334" s="21">
        <v>0</v>
      </c>
      <c r="J2334" s="1" t="s">
        <v>258</v>
      </c>
      <c r="K2334" s="1" t="s">
        <v>259</v>
      </c>
      <c r="L2334" s="1">
        <v>0</v>
      </c>
      <c r="M2334" s="1">
        <v>1</v>
      </c>
      <c r="N2334" s="1">
        <v>5</v>
      </c>
      <c r="O2334" s="1">
        <v>4</v>
      </c>
      <c r="P2334" s="1">
        <v>26</v>
      </c>
      <c r="Q2334" s="16">
        <v>122.16106468023256</v>
      </c>
      <c r="R2334" s="21">
        <v>2.7166882350875237</v>
      </c>
      <c r="S2334" s="21">
        <v>7.3992713101274576</v>
      </c>
      <c r="T2334" s="21">
        <v>4.6825830750399344</v>
      </c>
      <c r="U2334" s="21">
        <v>0.1896035722954782</v>
      </c>
      <c r="V2334" s="21">
        <v>1.4785075038515669</v>
      </c>
      <c r="W2334" s="21">
        <v>1.2889039315560886</v>
      </c>
      <c r="X2334" s="13" t="s">
        <v>22</v>
      </c>
      <c r="Y23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4" s="1">
        <v>39.788155000000003</v>
      </c>
      <c r="AA2334" s="1">
        <v>-84.043857000000003</v>
      </c>
      <c r="AB2334" s="1">
        <v>0</v>
      </c>
      <c r="AC2334" s="1">
        <v>0</v>
      </c>
    </row>
    <row r="2335" spans="1:29" x14ac:dyDescent="0.25">
      <c r="A2335" s="13">
        <v>500</v>
      </c>
      <c r="B2335" s="22" t="s">
        <v>3201</v>
      </c>
      <c r="C2335" s="17">
        <v>3</v>
      </c>
      <c r="D2335" s="1" t="s">
        <v>791</v>
      </c>
      <c r="E2335" s="1" t="s">
        <v>2337</v>
      </c>
      <c r="F2335" s="1" t="s">
        <v>5519</v>
      </c>
      <c r="G2335" s="1" t="s">
        <v>1839</v>
      </c>
      <c r="H2335" s="21">
        <v>12.80800000000454</v>
      </c>
      <c r="I2335" s="21">
        <v>0</v>
      </c>
      <c r="J2335" s="1" t="s">
        <v>258</v>
      </c>
      <c r="K2335" s="1" t="s">
        <v>262</v>
      </c>
      <c r="L2335" s="1">
        <v>0</v>
      </c>
      <c r="M2335" s="1">
        <v>1</v>
      </c>
      <c r="N2335" s="1">
        <v>5</v>
      </c>
      <c r="O2335" s="1">
        <v>4</v>
      </c>
      <c r="P2335" s="1">
        <v>8</v>
      </c>
      <c r="Q2335" s="16">
        <v>104.16106468023256</v>
      </c>
      <c r="R2335" s="21">
        <v>3.9946339828376263</v>
      </c>
      <c r="S2335" s="21">
        <v>3.5376484973449207</v>
      </c>
      <c r="T2335" s="21">
        <v>-0.45698548549270557</v>
      </c>
      <c r="U2335" s="21">
        <v>0.27879418159828956</v>
      </c>
      <c r="V2335" s="21">
        <v>1.4782853046167375</v>
      </c>
      <c r="W2335" s="21">
        <v>1.199491123018448</v>
      </c>
      <c r="X2335" s="13" t="s">
        <v>22</v>
      </c>
      <c r="Y23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5" s="1">
        <v>41.418180999999997</v>
      </c>
      <c r="AA2335" s="1">
        <v>-82.134331000000003</v>
      </c>
      <c r="AB2335" s="1">
        <v>0</v>
      </c>
      <c r="AC2335" s="1">
        <v>0</v>
      </c>
    </row>
    <row r="2336" spans="1:29" x14ac:dyDescent="0.25">
      <c r="A2336" s="13">
        <v>501</v>
      </c>
      <c r="B2336" s="22" t="s">
        <v>3201</v>
      </c>
      <c r="C2336" s="17">
        <v>6</v>
      </c>
      <c r="D2336" s="1" t="s">
        <v>784</v>
      </c>
      <c r="E2336" s="1" t="s">
        <v>2338</v>
      </c>
      <c r="F2336" s="1" t="s">
        <v>5247</v>
      </c>
      <c r="G2336" s="1" t="s">
        <v>1840</v>
      </c>
      <c r="H2336" s="21">
        <v>8.9170000000012806</v>
      </c>
      <c r="I2336" s="21">
        <v>0</v>
      </c>
      <c r="J2336" s="1" t="s">
        <v>258</v>
      </c>
      <c r="K2336" s="1" t="s">
        <v>261</v>
      </c>
      <c r="L2336" s="1">
        <v>0</v>
      </c>
      <c r="M2336" s="1">
        <v>2</v>
      </c>
      <c r="N2336" s="1">
        <v>2</v>
      </c>
      <c r="O2336" s="1">
        <v>4</v>
      </c>
      <c r="P2336" s="1">
        <v>20</v>
      </c>
      <c r="Q2336" s="16">
        <v>142.19712936046511</v>
      </c>
      <c r="R2336" s="21">
        <v>7.9354219894025206</v>
      </c>
      <c r="S2336" s="21">
        <v>5.625545512239003</v>
      </c>
      <c r="T2336" s="21">
        <v>-2.3098764771635176</v>
      </c>
      <c r="U2336" s="21">
        <v>0.57191834103274963</v>
      </c>
      <c r="V2336" s="21">
        <v>1.47625823105202</v>
      </c>
      <c r="W2336" s="21">
        <v>0.9043398900192704</v>
      </c>
      <c r="X2336" s="13" t="s">
        <v>22</v>
      </c>
      <c r="Y23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6" s="1">
        <v>40.030008000000002</v>
      </c>
      <c r="AA2336" s="1">
        <v>-83.092072000000002</v>
      </c>
      <c r="AB2336" s="1">
        <v>0</v>
      </c>
      <c r="AC2336" s="1">
        <v>0</v>
      </c>
    </row>
    <row r="2337" spans="1:29" x14ac:dyDescent="0.25">
      <c r="A2337" s="13">
        <v>502</v>
      </c>
      <c r="B2337" s="22" t="s">
        <v>3201</v>
      </c>
      <c r="C2337" s="17">
        <v>8</v>
      </c>
      <c r="D2337" s="1" t="s">
        <v>788</v>
      </c>
      <c r="E2337" s="1" t="s">
        <v>2339</v>
      </c>
      <c r="F2337" s="1" t="s">
        <v>5548</v>
      </c>
      <c r="G2337" s="1" t="s">
        <v>1841</v>
      </c>
      <c r="H2337" s="21">
        <v>0.66999999999825377</v>
      </c>
      <c r="I2337" s="21">
        <v>0</v>
      </c>
      <c r="J2337" s="1" t="s">
        <v>258</v>
      </c>
      <c r="K2337" s="1" t="s">
        <v>259</v>
      </c>
      <c r="L2337" s="1">
        <v>0</v>
      </c>
      <c r="M2337" s="1">
        <v>0</v>
      </c>
      <c r="N2337" s="1">
        <v>6</v>
      </c>
      <c r="O2337" s="1">
        <v>2</v>
      </c>
      <c r="P2337" s="1">
        <v>21</v>
      </c>
      <c r="Q2337" s="16">
        <v>69.15625</v>
      </c>
      <c r="R2337" s="21">
        <v>8.0527510834037326</v>
      </c>
      <c r="S2337" s="21">
        <v>5.8420218409195162</v>
      </c>
      <c r="T2337" s="21">
        <v>-2.2107292424842164</v>
      </c>
      <c r="U2337" s="21">
        <v>0.56201898786168225</v>
      </c>
      <c r="V2337" s="21">
        <v>1.4725390475392952</v>
      </c>
      <c r="W2337" s="21">
        <v>0.91052005967761296</v>
      </c>
      <c r="X2337" s="13" t="s">
        <v>22</v>
      </c>
      <c r="Y23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7" s="1">
        <v>39.382424</v>
      </c>
      <c r="AA2337" s="1">
        <v>-84.375167000000005</v>
      </c>
      <c r="AB2337" s="1">
        <v>0</v>
      </c>
      <c r="AC2337" s="1">
        <v>0</v>
      </c>
    </row>
    <row r="2338" spans="1:29" x14ac:dyDescent="0.25">
      <c r="A2338" s="13">
        <v>503</v>
      </c>
      <c r="B2338" s="22" t="s">
        <v>3201</v>
      </c>
      <c r="C2338" s="17">
        <v>4</v>
      </c>
      <c r="D2338" s="1" t="s">
        <v>790</v>
      </c>
      <c r="E2338" s="1" t="s">
        <v>1842</v>
      </c>
      <c r="F2338" s="1" t="s">
        <v>5129</v>
      </c>
      <c r="G2338" s="1" t="s">
        <v>1842</v>
      </c>
      <c r="H2338" s="21">
        <v>5.6699999999982538</v>
      </c>
      <c r="I2338" s="21">
        <v>0</v>
      </c>
      <c r="J2338" s="1" t="s">
        <v>258</v>
      </c>
      <c r="K2338" s="1" t="s">
        <v>259</v>
      </c>
      <c r="L2338" s="1">
        <v>1</v>
      </c>
      <c r="M2338" s="1">
        <v>1</v>
      </c>
      <c r="N2338" s="1">
        <v>4</v>
      </c>
      <c r="O2338" s="1">
        <v>4</v>
      </c>
      <c r="P2338" s="1">
        <v>14</v>
      </c>
      <c r="Q2338" s="16">
        <v>149.29087936046511</v>
      </c>
      <c r="R2338" s="21">
        <v>2.8798849042333656</v>
      </c>
      <c r="S2338" s="21">
        <v>4.7905404372246991</v>
      </c>
      <c r="T2338" s="21">
        <v>1.9106555329913335</v>
      </c>
      <c r="U2338" s="21">
        <v>0.20099342228162428</v>
      </c>
      <c r="V2338" s="21">
        <v>1.4717504756471145</v>
      </c>
      <c r="W2338" s="21">
        <v>1.2707570533654902</v>
      </c>
      <c r="X2338" s="13" t="s">
        <v>22</v>
      </c>
      <c r="Y23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8" s="1">
        <v>41.204686000000002</v>
      </c>
      <c r="AA2338" s="1">
        <v>-80.975840000000005</v>
      </c>
      <c r="AB2338" s="1">
        <v>0</v>
      </c>
      <c r="AC2338" s="1">
        <v>0</v>
      </c>
    </row>
    <row r="2339" spans="1:29" x14ac:dyDescent="0.25">
      <c r="A2339" s="13">
        <v>504</v>
      </c>
      <c r="B2339" s="22" t="s">
        <v>3201</v>
      </c>
      <c r="C2339" s="17">
        <v>8</v>
      </c>
      <c r="D2339" s="1" t="s">
        <v>787</v>
      </c>
      <c r="E2339" s="1" t="s">
        <v>2340</v>
      </c>
      <c r="F2339" s="1" t="s">
        <v>5415</v>
      </c>
      <c r="G2339" s="1" t="s">
        <v>1843</v>
      </c>
      <c r="H2339" s="21">
        <v>8.3479999999981374</v>
      </c>
      <c r="I2339" s="21">
        <v>0</v>
      </c>
      <c r="J2339" s="1" t="s">
        <v>258</v>
      </c>
      <c r="K2339" s="1" t="s">
        <v>264</v>
      </c>
      <c r="L2339" s="1">
        <v>1</v>
      </c>
      <c r="M2339" s="1">
        <v>0</v>
      </c>
      <c r="N2339" s="1">
        <v>7</v>
      </c>
      <c r="O2339" s="1">
        <v>7</v>
      </c>
      <c r="P2339" s="1">
        <v>25</v>
      </c>
      <c r="Q2339" s="16">
        <v>147.56731468023256</v>
      </c>
      <c r="R2339" s="21">
        <v>1.5572771071737093</v>
      </c>
      <c r="S2339" s="21">
        <v>7.8031008304761666</v>
      </c>
      <c r="T2339" s="21">
        <v>6.2458237233024576</v>
      </c>
      <c r="U2339" s="21">
        <v>0.12680801607231082</v>
      </c>
      <c r="V2339" s="21">
        <v>1.470817129981929</v>
      </c>
      <c r="W2339" s="21">
        <v>1.3440091139096182</v>
      </c>
      <c r="X2339" s="13" t="s">
        <v>22</v>
      </c>
      <c r="Y23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39" s="1">
        <v>39.152858999999999</v>
      </c>
      <c r="AA2339" s="1">
        <v>-84.628032000000005</v>
      </c>
      <c r="AB2339" s="1">
        <v>0</v>
      </c>
      <c r="AC2339" s="1">
        <v>0</v>
      </c>
    </row>
    <row r="2340" spans="1:29" x14ac:dyDescent="0.25">
      <c r="A2340" s="13">
        <v>505</v>
      </c>
      <c r="B2340" s="22" t="s">
        <v>3201</v>
      </c>
      <c r="C2340" s="17">
        <v>6</v>
      </c>
      <c r="D2340" s="1" t="s">
        <v>1340</v>
      </c>
      <c r="E2340" s="1" t="s">
        <v>2341</v>
      </c>
      <c r="F2340" s="1" t="s">
        <v>5549</v>
      </c>
      <c r="G2340" s="1" t="s">
        <v>1844</v>
      </c>
      <c r="H2340" s="21">
        <v>2.7630000000062864</v>
      </c>
      <c r="I2340" s="21">
        <v>0</v>
      </c>
      <c r="J2340" s="1" t="s">
        <v>258</v>
      </c>
      <c r="K2340" s="1" t="s">
        <v>1326</v>
      </c>
      <c r="L2340" s="1">
        <v>0</v>
      </c>
      <c r="M2340" s="1">
        <v>5</v>
      </c>
      <c r="N2340" s="1">
        <v>4</v>
      </c>
      <c r="O2340" s="1">
        <v>9</v>
      </c>
      <c r="P2340" s="1">
        <v>6</v>
      </c>
      <c r="Q2340" s="16">
        <v>300.50844840116281</v>
      </c>
      <c r="R2340" s="21">
        <v>0.64904115934588735</v>
      </c>
      <c r="S2340" s="21">
        <v>4.2824774082732082</v>
      </c>
      <c r="T2340" s="21">
        <v>3.6334362489273211</v>
      </c>
      <c r="U2340" s="21">
        <v>7.5163985217799795E-2</v>
      </c>
      <c r="V2340" s="21">
        <v>1.4695797078571045</v>
      </c>
      <c r="W2340" s="21">
        <v>1.3944157226393046</v>
      </c>
      <c r="X2340" s="13" t="s">
        <v>22</v>
      </c>
      <c r="Y23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0" s="1">
        <v>39.886844000000004</v>
      </c>
      <c r="AA2340" s="1">
        <v>-83.389571000000004</v>
      </c>
      <c r="AB2340" s="1">
        <v>0</v>
      </c>
      <c r="AC2340" s="1">
        <v>0</v>
      </c>
    </row>
    <row r="2341" spans="1:29" x14ac:dyDescent="0.25">
      <c r="A2341" s="13">
        <v>506</v>
      </c>
      <c r="B2341" s="22" t="s">
        <v>3201</v>
      </c>
      <c r="C2341" s="17">
        <v>1</v>
      </c>
      <c r="D2341" s="1" t="s">
        <v>803</v>
      </c>
      <c r="E2341" s="1" t="s">
        <v>2342</v>
      </c>
      <c r="F2341" s="1" t="s">
        <v>5361</v>
      </c>
      <c r="G2341" s="1" t="s">
        <v>1845</v>
      </c>
      <c r="H2341" s="21">
        <v>2.69100000000617</v>
      </c>
      <c r="I2341" s="21">
        <v>0</v>
      </c>
      <c r="J2341" s="1" t="s">
        <v>258</v>
      </c>
      <c r="K2341" s="1" t="s">
        <v>259</v>
      </c>
      <c r="L2341" s="1">
        <v>0</v>
      </c>
      <c r="M2341" s="1">
        <v>0</v>
      </c>
      <c r="N2341" s="1">
        <v>4</v>
      </c>
      <c r="O2341" s="1">
        <v>4</v>
      </c>
      <c r="P2341" s="1">
        <v>17</v>
      </c>
      <c r="Q2341" s="16">
        <v>60.9375</v>
      </c>
      <c r="R2341" s="21">
        <v>8.3712298379517076</v>
      </c>
      <c r="S2341" s="21">
        <v>4.9914994609179084</v>
      </c>
      <c r="T2341" s="21">
        <v>-3.3797303770337992</v>
      </c>
      <c r="U2341" s="21">
        <v>0.58424631184483533</v>
      </c>
      <c r="V2341" s="21">
        <v>1.467191131109373</v>
      </c>
      <c r="W2341" s="21">
        <v>0.88294481926453772</v>
      </c>
      <c r="X2341" s="13" t="s">
        <v>22</v>
      </c>
      <c r="Y23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1" s="1">
        <v>40.737090000000002</v>
      </c>
      <c r="AA2341" s="1">
        <v>-84.146797000000007</v>
      </c>
      <c r="AB2341" s="1">
        <v>0</v>
      </c>
      <c r="AC2341" s="1">
        <v>0</v>
      </c>
    </row>
    <row r="2342" spans="1:29" x14ac:dyDescent="0.25">
      <c r="A2342" s="13">
        <v>507</v>
      </c>
      <c r="B2342" s="22" t="s">
        <v>3201</v>
      </c>
      <c r="C2342" s="17">
        <v>7</v>
      </c>
      <c r="D2342" s="1" t="s">
        <v>1335</v>
      </c>
      <c r="E2342" s="1" t="s">
        <v>1846</v>
      </c>
      <c r="F2342" s="1" t="s">
        <v>5079</v>
      </c>
      <c r="G2342" s="1" t="s">
        <v>1846</v>
      </c>
      <c r="H2342" s="21">
        <v>1.56600000000617</v>
      </c>
      <c r="I2342" s="21">
        <v>0</v>
      </c>
      <c r="J2342" s="1" t="s">
        <v>258</v>
      </c>
      <c r="K2342" s="1" t="s">
        <v>259</v>
      </c>
      <c r="L2342" s="1">
        <v>0</v>
      </c>
      <c r="M2342" s="1">
        <v>1</v>
      </c>
      <c r="N2342" s="1">
        <v>5</v>
      </c>
      <c r="O2342" s="1">
        <v>2</v>
      </c>
      <c r="P2342" s="1">
        <v>19</v>
      </c>
      <c r="Q2342" s="16">
        <v>106.28606468023256</v>
      </c>
      <c r="R2342" s="21">
        <v>7.6604238843462173</v>
      </c>
      <c r="S2342" s="21">
        <v>5.448471967967861</v>
      </c>
      <c r="T2342" s="21">
        <v>-2.2119519163783563</v>
      </c>
      <c r="U2342" s="21">
        <v>0.53463762054494723</v>
      </c>
      <c r="V2342" s="21">
        <v>1.4646987556026441</v>
      </c>
      <c r="W2342" s="21">
        <v>0.93006113505769683</v>
      </c>
      <c r="X2342" s="13" t="s">
        <v>22</v>
      </c>
      <c r="Y23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2" s="1">
        <v>39.902729000000001</v>
      </c>
      <c r="AA2342" s="1">
        <v>-84.086398000000003</v>
      </c>
      <c r="AB2342" s="1">
        <v>0</v>
      </c>
      <c r="AC2342" s="1">
        <v>0</v>
      </c>
    </row>
    <row r="2343" spans="1:29" x14ac:dyDescent="0.25">
      <c r="A2343" s="13">
        <v>285</v>
      </c>
      <c r="B2343" s="22" t="s">
        <v>4967</v>
      </c>
      <c r="C2343" s="17">
        <v>12</v>
      </c>
      <c r="D2343" s="1" t="s">
        <v>794</v>
      </c>
      <c r="E2343" s="1" t="s">
        <v>3339</v>
      </c>
      <c r="F2343" s="1" t="s">
        <v>4071</v>
      </c>
      <c r="G2343" s="1" t="s">
        <v>3725</v>
      </c>
      <c r="H2343" s="1">
        <v>19.7</v>
      </c>
      <c r="I2343" s="1">
        <v>20.2</v>
      </c>
      <c r="J2343" s="1" t="s">
        <v>3190</v>
      </c>
      <c r="K2343" s="1" t="s">
        <v>4975</v>
      </c>
      <c r="L2343" s="1">
        <v>0</v>
      </c>
      <c r="M2343" s="1">
        <v>2</v>
      </c>
      <c r="N2343" s="1">
        <v>3</v>
      </c>
      <c r="O2343" s="1">
        <v>3</v>
      </c>
      <c r="P2343" s="1">
        <v>20</v>
      </c>
      <c r="Q2343" s="16">
        <v>144.30650436046511</v>
      </c>
      <c r="R2343" s="21">
        <v>0.38408773681198144</v>
      </c>
      <c r="S2343" s="21">
        <v>11.052830716736503</v>
      </c>
      <c r="T2343" s="21">
        <v>10.668742979924522</v>
      </c>
      <c r="U2343" s="21">
        <v>2.931597916664249E-2</v>
      </c>
      <c r="V2343" s="21">
        <v>1.4642428927611308</v>
      </c>
      <c r="W2343" s="21">
        <v>1.4349269135944884</v>
      </c>
      <c r="X2343" s="13" t="s">
        <v>22</v>
      </c>
      <c r="Y23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3" s="1">
        <v>41.757916369100002</v>
      </c>
      <c r="AA2343" s="1">
        <v>-81.193138940799997</v>
      </c>
      <c r="AB2343" s="1">
        <v>41.763416117299997</v>
      </c>
      <c r="AC2343" s="1">
        <v>-81.186288324700001</v>
      </c>
    </row>
    <row r="2344" spans="1:29" x14ac:dyDescent="0.25">
      <c r="A2344" s="13">
        <v>508</v>
      </c>
      <c r="B2344" s="22" t="s">
        <v>3201</v>
      </c>
      <c r="C2344" s="17">
        <v>3</v>
      </c>
      <c r="D2344" s="1" t="s">
        <v>805</v>
      </c>
      <c r="E2344" s="1" t="s">
        <v>2343</v>
      </c>
      <c r="F2344" s="1" t="s">
        <v>5550</v>
      </c>
      <c r="G2344" s="1" t="s">
        <v>1847</v>
      </c>
      <c r="H2344" s="21">
        <v>3.1410000000032596</v>
      </c>
      <c r="I2344" s="21">
        <v>0</v>
      </c>
      <c r="J2344" s="1" t="s">
        <v>258</v>
      </c>
      <c r="K2344" s="1" t="s">
        <v>259</v>
      </c>
      <c r="L2344" s="1">
        <v>0</v>
      </c>
      <c r="M2344" s="1">
        <v>1</v>
      </c>
      <c r="N2344" s="1">
        <v>5</v>
      </c>
      <c r="O2344" s="1">
        <v>3</v>
      </c>
      <c r="P2344" s="1">
        <v>33</v>
      </c>
      <c r="Q2344" s="16">
        <v>124.72356468023256</v>
      </c>
      <c r="R2344" s="21">
        <v>4.9489444840013199</v>
      </c>
      <c r="S2344" s="21">
        <v>8.0297997814628399</v>
      </c>
      <c r="T2344" s="21">
        <v>3.08085529746152</v>
      </c>
      <c r="U2344" s="21">
        <v>0.34539758413921268</v>
      </c>
      <c r="V2344" s="21">
        <v>1.4637348556227803</v>
      </c>
      <c r="W2344" s="21">
        <v>1.1183372714835675</v>
      </c>
      <c r="X2344" s="13" t="s">
        <v>22</v>
      </c>
      <c r="Y23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4" s="1">
        <v>41.238076999999997</v>
      </c>
      <c r="AA2344" s="1">
        <v>-81.860594000000006</v>
      </c>
      <c r="AB2344" s="1">
        <v>0</v>
      </c>
      <c r="AC2344" s="1">
        <v>0</v>
      </c>
    </row>
    <row r="2345" spans="1:29" x14ac:dyDescent="0.25">
      <c r="A2345" s="13">
        <v>509</v>
      </c>
      <c r="B2345" s="22" t="s">
        <v>3201</v>
      </c>
      <c r="C2345" s="17">
        <v>8</v>
      </c>
      <c r="D2345" s="1" t="s">
        <v>787</v>
      </c>
      <c r="E2345" s="1" t="s">
        <v>2344</v>
      </c>
      <c r="F2345" s="1" t="s">
        <v>5551</v>
      </c>
      <c r="G2345" s="1" t="s">
        <v>1848</v>
      </c>
      <c r="H2345" s="21">
        <v>0</v>
      </c>
      <c r="I2345" s="21">
        <v>0</v>
      </c>
      <c r="J2345" s="1" t="s">
        <v>258</v>
      </c>
      <c r="K2345" s="1" t="s">
        <v>259</v>
      </c>
      <c r="L2345" s="1">
        <v>0</v>
      </c>
      <c r="M2345" s="1">
        <v>0</v>
      </c>
      <c r="N2345" s="1">
        <v>5</v>
      </c>
      <c r="O2345" s="1">
        <v>3</v>
      </c>
      <c r="P2345" s="1">
        <v>20</v>
      </c>
      <c r="Q2345" s="16">
        <v>66.046875</v>
      </c>
      <c r="R2345" s="21">
        <v>7.0223649024926447</v>
      </c>
      <c r="S2345" s="21">
        <v>5.710600360645568</v>
      </c>
      <c r="T2345" s="21">
        <v>-1.3117645418470767</v>
      </c>
      <c r="U2345" s="21">
        <v>0.49010609840260039</v>
      </c>
      <c r="V2345" s="21">
        <v>1.4605936062414187</v>
      </c>
      <c r="W2345" s="21">
        <v>0.97048750783881821</v>
      </c>
      <c r="X2345" s="13" t="s">
        <v>22</v>
      </c>
      <c r="Y23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5" s="1">
        <v>39.170459999999999</v>
      </c>
      <c r="AA2345" s="1">
        <v>-84.419963999999993</v>
      </c>
      <c r="AB2345" s="1">
        <v>0</v>
      </c>
      <c r="AC2345" s="1">
        <v>0</v>
      </c>
    </row>
    <row r="2346" spans="1:29" x14ac:dyDescent="0.25">
      <c r="A2346" s="13">
        <v>510</v>
      </c>
      <c r="B2346" s="22" t="s">
        <v>3201</v>
      </c>
      <c r="C2346" s="17">
        <v>4</v>
      </c>
      <c r="D2346" s="1" t="s">
        <v>795</v>
      </c>
      <c r="E2346" s="1" t="s">
        <v>2345</v>
      </c>
      <c r="F2346" s="1" t="s">
        <v>5552</v>
      </c>
      <c r="G2346" s="1" t="s">
        <v>1849</v>
      </c>
      <c r="H2346" s="21">
        <v>1.7489999999961583</v>
      </c>
      <c r="I2346" s="21">
        <v>0</v>
      </c>
      <c r="J2346" s="1" t="s">
        <v>258</v>
      </c>
      <c r="K2346" s="1" t="s">
        <v>1326</v>
      </c>
      <c r="L2346" s="1">
        <v>0</v>
      </c>
      <c r="M2346" s="1">
        <v>1</v>
      </c>
      <c r="N2346" s="1">
        <v>8</v>
      </c>
      <c r="O2346" s="1">
        <v>5</v>
      </c>
      <c r="P2346" s="1">
        <v>14</v>
      </c>
      <c r="Q2346" s="16">
        <v>134.23918968023256</v>
      </c>
      <c r="R2346" s="21">
        <v>1.1620324343504003</v>
      </c>
      <c r="S2346" s="21">
        <v>5.2866523225242981</v>
      </c>
      <c r="T2346" s="21">
        <v>4.124619888173898</v>
      </c>
      <c r="U2346" s="21">
        <v>0.11534183025983114</v>
      </c>
      <c r="V2346" s="21">
        <v>1.4581219346639269</v>
      </c>
      <c r="W2346" s="21">
        <v>1.3427801044040959</v>
      </c>
      <c r="X2346" s="13" t="s">
        <v>22</v>
      </c>
      <c r="Y23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6" s="1">
        <v>40.996985000000002</v>
      </c>
      <c r="AA2346" s="1">
        <v>-81.436420999999996</v>
      </c>
      <c r="AB2346" s="1">
        <v>0</v>
      </c>
      <c r="AC2346" s="1">
        <v>0</v>
      </c>
    </row>
    <row r="2347" spans="1:29" x14ac:dyDescent="0.25">
      <c r="A2347" s="13">
        <v>286</v>
      </c>
      <c r="B2347" s="22" t="s">
        <v>4967</v>
      </c>
      <c r="C2347" s="17">
        <v>7</v>
      </c>
      <c r="D2347" s="1" t="s">
        <v>3196</v>
      </c>
      <c r="E2347" s="1" t="s">
        <v>4626</v>
      </c>
      <c r="F2347" s="1" t="s">
        <v>4345</v>
      </c>
      <c r="G2347" s="1" t="s">
        <v>4484</v>
      </c>
      <c r="H2347" s="1">
        <v>17.7</v>
      </c>
      <c r="I2347" s="1">
        <v>18.2</v>
      </c>
      <c r="J2347" s="1" t="s">
        <v>3190</v>
      </c>
      <c r="K2347" s="1" t="s">
        <v>4984</v>
      </c>
      <c r="L2347" s="1">
        <v>0</v>
      </c>
      <c r="M2347" s="1">
        <v>2</v>
      </c>
      <c r="N2347" s="1">
        <v>4</v>
      </c>
      <c r="O2347" s="1">
        <v>0</v>
      </c>
      <c r="P2347" s="1">
        <v>5</v>
      </c>
      <c r="Q2347" s="16">
        <v>122.54087936046511</v>
      </c>
      <c r="R2347" s="21">
        <v>0.29340043890824419</v>
      </c>
      <c r="S2347" s="21">
        <v>4.2870131071061959</v>
      </c>
      <c r="T2347" s="21">
        <v>3.9936126681979518</v>
      </c>
      <c r="U2347" s="21">
        <v>2.1389568555232875E-2</v>
      </c>
      <c r="V2347" s="21">
        <v>1.4576170204320824</v>
      </c>
      <c r="W2347" s="21">
        <v>1.4362274518768496</v>
      </c>
      <c r="X2347" s="13" t="s">
        <v>22</v>
      </c>
      <c r="Y23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7" s="1">
        <v>39.627722157599997</v>
      </c>
      <c r="AA2347" s="1">
        <v>-84.177188216800005</v>
      </c>
      <c r="AB2347" s="1">
        <v>39.6280274824</v>
      </c>
      <c r="AC2347" s="1">
        <v>-84.167845178199997</v>
      </c>
    </row>
    <row r="2348" spans="1:29" x14ac:dyDescent="0.25">
      <c r="A2348" s="13">
        <v>511</v>
      </c>
      <c r="B2348" s="22" t="s">
        <v>3201</v>
      </c>
      <c r="C2348" s="17">
        <v>8</v>
      </c>
      <c r="D2348" s="1" t="s">
        <v>788</v>
      </c>
      <c r="E2348" s="1" t="s">
        <v>2346</v>
      </c>
      <c r="F2348" s="1" t="s">
        <v>5553</v>
      </c>
      <c r="G2348" s="1" t="s">
        <v>1850</v>
      </c>
      <c r="H2348" s="21">
        <v>0</v>
      </c>
      <c r="I2348" s="21">
        <v>0</v>
      </c>
      <c r="J2348" s="1" t="s">
        <v>258</v>
      </c>
      <c r="K2348" s="1" t="s">
        <v>262</v>
      </c>
      <c r="L2348" s="1">
        <v>2</v>
      </c>
      <c r="M2348" s="1">
        <v>2</v>
      </c>
      <c r="N2348" s="1">
        <v>2</v>
      </c>
      <c r="O2348" s="1">
        <v>3</v>
      </c>
      <c r="P2348" s="1">
        <v>24</v>
      </c>
      <c r="Q2348" s="16">
        <v>233.11300872093022</v>
      </c>
      <c r="R2348" s="21">
        <v>5.0748215410741189</v>
      </c>
      <c r="S2348" s="21">
        <v>6.6518997642198174</v>
      </c>
      <c r="T2348" s="21">
        <v>1.5770782231456986</v>
      </c>
      <c r="U2348" s="21">
        <v>0.35418281734440438</v>
      </c>
      <c r="V2348" s="21">
        <v>1.4576040013662277</v>
      </c>
      <c r="W2348" s="21">
        <v>1.1034211840218233</v>
      </c>
      <c r="X2348" s="13" t="s">
        <v>22</v>
      </c>
      <c r="Y23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8" s="1">
        <v>39.310372000000001</v>
      </c>
      <c r="AA2348" s="1">
        <v>-84.464855</v>
      </c>
      <c r="AB2348" s="1">
        <v>0</v>
      </c>
      <c r="AC2348" s="1">
        <v>0</v>
      </c>
    </row>
    <row r="2349" spans="1:29" x14ac:dyDescent="0.25">
      <c r="A2349" s="13">
        <v>512</v>
      </c>
      <c r="B2349" s="22" t="s">
        <v>3201</v>
      </c>
      <c r="C2349" s="17">
        <v>4</v>
      </c>
      <c r="D2349" s="1" t="s">
        <v>790</v>
      </c>
      <c r="E2349" s="1" t="s">
        <v>2347</v>
      </c>
      <c r="F2349" s="1" t="s">
        <v>5388</v>
      </c>
      <c r="G2349" s="1" t="s">
        <v>1851</v>
      </c>
      <c r="H2349" s="21">
        <v>6.4809999999997672</v>
      </c>
      <c r="I2349" s="21">
        <v>0</v>
      </c>
      <c r="J2349" s="1" t="s">
        <v>258</v>
      </c>
      <c r="K2349" s="1" t="s">
        <v>262</v>
      </c>
      <c r="L2349" s="1">
        <v>0</v>
      </c>
      <c r="M2349" s="1">
        <v>0</v>
      </c>
      <c r="N2349" s="1">
        <v>3</v>
      </c>
      <c r="O2349" s="1">
        <v>6</v>
      </c>
      <c r="P2349" s="1">
        <v>25</v>
      </c>
      <c r="Q2349" s="16">
        <v>71.265625</v>
      </c>
      <c r="R2349" s="21">
        <v>5.1207700469497404</v>
      </c>
      <c r="S2349" s="21">
        <v>6.832569766073008</v>
      </c>
      <c r="T2349" s="21">
        <v>1.7117997191232677</v>
      </c>
      <c r="U2349" s="21">
        <v>0.35738966336491468</v>
      </c>
      <c r="V2349" s="21">
        <v>1.4575813497151289</v>
      </c>
      <c r="W2349" s="21">
        <v>1.1001916863502141</v>
      </c>
      <c r="X2349" s="13" t="s">
        <v>22</v>
      </c>
      <c r="Y23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49" s="1">
        <v>41.218240999999999</v>
      </c>
      <c r="AA2349" s="1">
        <v>-80.740437</v>
      </c>
      <c r="AB2349" s="1">
        <v>0</v>
      </c>
      <c r="AC2349" s="1">
        <v>0</v>
      </c>
    </row>
    <row r="2350" spans="1:29" x14ac:dyDescent="0.25">
      <c r="A2350" s="13">
        <v>287</v>
      </c>
      <c r="B2350" s="22" t="s">
        <v>4967</v>
      </c>
      <c r="C2350" s="17">
        <v>6</v>
      </c>
      <c r="D2350" s="1" t="s">
        <v>799</v>
      </c>
      <c r="E2350" s="1" t="s">
        <v>4733</v>
      </c>
      <c r="F2350" s="1" t="s">
        <v>4734</v>
      </c>
      <c r="G2350" s="1" t="s">
        <v>4902</v>
      </c>
      <c r="H2350" s="1">
        <v>6.7</v>
      </c>
      <c r="I2350" s="1">
        <v>7.2</v>
      </c>
      <c r="J2350" s="1" t="s">
        <v>3190</v>
      </c>
      <c r="K2350" s="1" t="s">
        <v>4975</v>
      </c>
      <c r="L2350" s="1">
        <v>1</v>
      </c>
      <c r="M2350" s="1">
        <v>0</v>
      </c>
      <c r="N2350" s="1">
        <v>3</v>
      </c>
      <c r="O2350" s="1">
        <v>4</v>
      </c>
      <c r="P2350" s="1">
        <v>2</v>
      </c>
      <c r="Q2350" s="16">
        <v>85.067314680232556</v>
      </c>
      <c r="R2350" s="21">
        <v>0.64709015323473296</v>
      </c>
      <c r="S2350" s="21">
        <v>3.3075055872410704</v>
      </c>
      <c r="T2350" s="21">
        <v>2.6604154340063375</v>
      </c>
      <c r="U2350" s="21">
        <v>4.96006360024875E-2</v>
      </c>
      <c r="V2350" s="21">
        <v>1.456897638466299</v>
      </c>
      <c r="W2350" s="21">
        <v>1.4072970024638116</v>
      </c>
      <c r="X2350" s="13" t="s">
        <v>22</v>
      </c>
      <c r="Y23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0" s="1">
        <v>40.156885084199999</v>
      </c>
      <c r="AA2350" s="1">
        <v>-83.003270634399996</v>
      </c>
      <c r="AB2350" s="1">
        <v>40.150890033499998</v>
      </c>
      <c r="AC2350" s="1">
        <v>-82.998720594700004</v>
      </c>
    </row>
    <row r="2351" spans="1:29" x14ac:dyDescent="0.25">
      <c r="A2351" s="13">
        <v>288</v>
      </c>
      <c r="B2351" s="22" t="s">
        <v>4967</v>
      </c>
      <c r="C2351" s="17">
        <v>7</v>
      </c>
      <c r="D2351" s="1" t="s">
        <v>3196</v>
      </c>
      <c r="E2351" s="1" t="s">
        <v>4735</v>
      </c>
      <c r="F2351" s="1" t="s">
        <v>4736</v>
      </c>
      <c r="G2351" s="1" t="s">
        <v>3786</v>
      </c>
      <c r="H2351" s="1">
        <v>5.6</v>
      </c>
      <c r="I2351" s="1">
        <v>6.1</v>
      </c>
      <c r="J2351" s="1" t="s">
        <v>3190</v>
      </c>
      <c r="K2351" s="1" t="s">
        <v>4975</v>
      </c>
      <c r="L2351" s="1">
        <v>0</v>
      </c>
      <c r="M2351" s="1">
        <v>0</v>
      </c>
      <c r="N2351" s="1">
        <v>9</v>
      </c>
      <c r="O2351" s="1">
        <v>2</v>
      </c>
      <c r="P2351" s="1">
        <v>20</v>
      </c>
      <c r="Q2351" s="16">
        <v>87.796875</v>
      </c>
      <c r="R2351" s="21">
        <v>0.34058934910000405</v>
      </c>
      <c r="S2351" s="21">
        <v>10.926643588365517</v>
      </c>
      <c r="T2351" s="21">
        <v>10.586054239265513</v>
      </c>
      <c r="U2351" s="21">
        <v>2.626475431509746E-2</v>
      </c>
      <c r="V2351" s="21">
        <v>1.4562832893494153</v>
      </c>
      <c r="W2351" s="21">
        <v>1.4300185350343178</v>
      </c>
      <c r="X2351" s="13" t="s">
        <v>22</v>
      </c>
      <c r="Y23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1" s="1">
        <v>39.666791780399997</v>
      </c>
      <c r="AA2351" s="1">
        <v>-84.222497166400004</v>
      </c>
      <c r="AB2351" s="1">
        <v>39.674018589200003</v>
      </c>
      <c r="AC2351" s="1">
        <v>-84.2218168327</v>
      </c>
    </row>
    <row r="2352" spans="1:29" x14ac:dyDescent="0.25">
      <c r="A2352" s="13">
        <v>513</v>
      </c>
      <c r="B2352" s="22" t="s">
        <v>3201</v>
      </c>
      <c r="C2352" s="17">
        <v>8</v>
      </c>
      <c r="D2352" s="1" t="s">
        <v>788</v>
      </c>
      <c r="E2352" s="1" t="s">
        <v>2348</v>
      </c>
      <c r="F2352" s="1" t="s">
        <v>5255</v>
      </c>
      <c r="G2352" s="1" t="s">
        <v>1852</v>
      </c>
      <c r="H2352" s="21">
        <v>8.4839999999967404</v>
      </c>
      <c r="I2352" s="21">
        <v>0</v>
      </c>
      <c r="J2352" s="1" t="s">
        <v>258</v>
      </c>
      <c r="K2352" s="1" t="s">
        <v>261</v>
      </c>
      <c r="L2352" s="1">
        <v>0</v>
      </c>
      <c r="M2352" s="1">
        <v>0</v>
      </c>
      <c r="N2352" s="1">
        <v>2</v>
      </c>
      <c r="O2352" s="1">
        <v>5</v>
      </c>
      <c r="P2352" s="1">
        <v>16</v>
      </c>
      <c r="Q2352" s="16">
        <v>51.28125</v>
      </c>
      <c r="R2352" s="21">
        <v>11.258876283214246</v>
      </c>
      <c r="S2352" s="21">
        <v>5.0160959574042003</v>
      </c>
      <c r="T2352" s="21">
        <v>-6.2427803258100454</v>
      </c>
      <c r="U2352" s="21">
        <v>0.8149683078507699</v>
      </c>
      <c r="V2352" s="21">
        <v>1.4552496601319469</v>
      </c>
      <c r="W2352" s="21">
        <v>0.640281352281177</v>
      </c>
      <c r="X2352" s="13" t="s">
        <v>22</v>
      </c>
      <c r="Y23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2" s="1">
        <v>39.324340999999997</v>
      </c>
      <c r="AA2352" s="1">
        <v>-84.430884000000006</v>
      </c>
      <c r="AB2352" s="1">
        <v>0</v>
      </c>
      <c r="AC2352" s="1">
        <v>0</v>
      </c>
    </row>
    <row r="2353" spans="1:29" x14ac:dyDescent="0.25">
      <c r="A2353" s="13">
        <v>514</v>
      </c>
      <c r="B2353" s="22" t="s">
        <v>3201</v>
      </c>
      <c r="C2353" s="17">
        <v>7</v>
      </c>
      <c r="D2353" s="1" t="s">
        <v>3196</v>
      </c>
      <c r="E2353" s="1" t="s">
        <v>2349</v>
      </c>
      <c r="F2353" s="1" t="s">
        <v>5283</v>
      </c>
      <c r="G2353" s="1" t="s">
        <v>1853</v>
      </c>
      <c r="H2353" s="21">
        <v>5.135999999998603</v>
      </c>
      <c r="I2353" s="21">
        <v>0</v>
      </c>
      <c r="J2353" s="1" t="s">
        <v>258</v>
      </c>
      <c r="K2353" s="1" t="s">
        <v>261</v>
      </c>
      <c r="L2353" s="1">
        <v>0</v>
      </c>
      <c r="M2353" s="1">
        <v>0</v>
      </c>
      <c r="N2353" s="1">
        <v>4</v>
      </c>
      <c r="O2353" s="1">
        <v>4</v>
      </c>
      <c r="P2353" s="1">
        <v>22</v>
      </c>
      <c r="Q2353" s="16">
        <v>65.9375</v>
      </c>
      <c r="R2353" s="21">
        <v>7.8327644832786785</v>
      </c>
      <c r="S2353" s="21">
        <v>5.9258607276228625</v>
      </c>
      <c r="T2353" s="21">
        <v>-1.9069037556558159</v>
      </c>
      <c r="U2353" s="21">
        <v>0.56300949348816509</v>
      </c>
      <c r="V2353" s="21">
        <v>1.4541920335967875</v>
      </c>
      <c r="W2353" s="21">
        <v>0.89118254010862241</v>
      </c>
      <c r="X2353" s="13" t="s">
        <v>22</v>
      </c>
      <c r="Y23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3" s="1">
        <v>39.655695999999999</v>
      </c>
      <c r="AA2353" s="1">
        <v>-84.157258999999996</v>
      </c>
      <c r="AB2353" s="1">
        <v>0</v>
      </c>
      <c r="AC2353" s="1">
        <v>0</v>
      </c>
    </row>
    <row r="2354" spans="1:29" x14ac:dyDescent="0.25">
      <c r="A2354" s="13">
        <v>289</v>
      </c>
      <c r="B2354" s="22" t="s">
        <v>4967</v>
      </c>
      <c r="C2354" s="17">
        <v>8</v>
      </c>
      <c r="D2354" s="1" t="s">
        <v>787</v>
      </c>
      <c r="E2354" s="1" t="s">
        <v>4335</v>
      </c>
      <c r="F2354" s="1" t="s">
        <v>4336</v>
      </c>
      <c r="G2354" s="1" t="s">
        <v>3762</v>
      </c>
      <c r="H2354" s="1">
        <v>10.8</v>
      </c>
      <c r="I2354" s="1">
        <v>11.3</v>
      </c>
      <c r="J2354" s="1" t="s">
        <v>3190</v>
      </c>
      <c r="K2354" s="1" t="s">
        <v>4975</v>
      </c>
      <c r="L2354" s="1">
        <v>0</v>
      </c>
      <c r="M2354" s="1">
        <v>0</v>
      </c>
      <c r="N2354" s="1">
        <v>6</v>
      </c>
      <c r="O2354" s="1">
        <v>5</v>
      </c>
      <c r="P2354" s="1">
        <v>83</v>
      </c>
      <c r="Q2354" s="16">
        <v>144.46875</v>
      </c>
      <c r="R2354" s="21">
        <v>0.31115941735442587</v>
      </c>
      <c r="S2354" s="21">
        <v>39.04017962012648</v>
      </c>
      <c r="T2354" s="21">
        <v>38.729020202772055</v>
      </c>
      <c r="U2354" s="21">
        <v>2.4008144870180357E-2</v>
      </c>
      <c r="V2354" s="21">
        <v>1.4521667592012493</v>
      </c>
      <c r="W2354" s="21">
        <v>1.4281586143310689</v>
      </c>
      <c r="X2354" s="13" t="s">
        <v>22</v>
      </c>
      <c r="Y23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4" s="1">
        <v>39.197877676700003</v>
      </c>
      <c r="AA2354" s="1">
        <v>-84.383361908699996</v>
      </c>
      <c r="AB2354" s="1">
        <v>39.200901561800002</v>
      </c>
      <c r="AC2354" s="1">
        <v>-84.374893893899994</v>
      </c>
    </row>
    <row r="2355" spans="1:29" x14ac:dyDescent="0.25">
      <c r="A2355" s="13">
        <v>290</v>
      </c>
      <c r="B2355" s="22" t="s">
        <v>4967</v>
      </c>
      <c r="C2355" s="17">
        <v>4</v>
      </c>
      <c r="D2355" s="1" t="s">
        <v>801</v>
      </c>
      <c r="E2355" s="1" t="s">
        <v>4621</v>
      </c>
      <c r="F2355" s="1" t="s">
        <v>4622</v>
      </c>
      <c r="G2355" s="1" t="s">
        <v>4880</v>
      </c>
      <c r="H2355" s="1">
        <v>15.6</v>
      </c>
      <c r="I2355" s="1">
        <v>16.100000000000001</v>
      </c>
      <c r="J2355" s="1" t="s">
        <v>3190</v>
      </c>
      <c r="K2355" s="1" t="s">
        <v>4975</v>
      </c>
      <c r="L2355" s="1">
        <v>0</v>
      </c>
      <c r="M2355" s="1">
        <v>2</v>
      </c>
      <c r="N2355" s="1">
        <v>5</v>
      </c>
      <c r="O2355" s="1">
        <v>5</v>
      </c>
      <c r="P2355" s="1">
        <v>20</v>
      </c>
      <c r="Q2355" s="16">
        <v>166.27525436046511</v>
      </c>
      <c r="R2355" s="21">
        <v>0.2783925697190483</v>
      </c>
      <c r="S2355" s="21">
        <v>12.777442380165006</v>
      </c>
      <c r="T2355" s="21">
        <v>12.499049810445957</v>
      </c>
      <c r="U2355" s="21">
        <v>2.150442307617351E-2</v>
      </c>
      <c r="V2355" s="21">
        <v>1.4483457233561239</v>
      </c>
      <c r="W2355" s="21">
        <v>1.4268413002799503</v>
      </c>
      <c r="X2355" s="13" t="s">
        <v>22</v>
      </c>
      <c r="Y23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5" s="1">
        <v>41.103090910399999</v>
      </c>
      <c r="AA2355" s="1">
        <v>-80.707356544500001</v>
      </c>
      <c r="AB2355" s="1">
        <v>41.102942056700002</v>
      </c>
      <c r="AC2355" s="1">
        <v>-80.697776102700004</v>
      </c>
    </row>
    <row r="2356" spans="1:29" x14ac:dyDescent="0.25">
      <c r="A2356" s="13">
        <v>32</v>
      </c>
      <c r="B2356" s="22" t="s">
        <v>3200</v>
      </c>
      <c r="C2356" s="17">
        <v>8</v>
      </c>
      <c r="D2356" s="1" t="s">
        <v>788</v>
      </c>
      <c r="E2356" s="1" t="s">
        <v>3178</v>
      </c>
      <c r="F2356" s="1" t="s">
        <v>5012</v>
      </c>
      <c r="G2356" s="1" t="s">
        <v>2421</v>
      </c>
      <c r="H2356" s="21">
        <v>3.3049999999930151</v>
      </c>
      <c r="I2356" s="21">
        <v>0</v>
      </c>
      <c r="J2356" s="1" t="s">
        <v>258</v>
      </c>
      <c r="K2356" s="1" t="s">
        <v>2804</v>
      </c>
      <c r="L2356" s="1">
        <v>0</v>
      </c>
      <c r="M2356" s="1">
        <v>0</v>
      </c>
      <c r="N2356" s="1">
        <v>4</v>
      </c>
      <c r="O2356" s="1">
        <v>6</v>
      </c>
      <c r="P2356" s="1">
        <v>18</v>
      </c>
      <c r="Q2356" s="16">
        <v>70.8125</v>
      </c>
      <c r="R2356" s="21">
        <v>3.8499262927995366</v>
      </c>
      <c r="S2356" s="21">
        <v>5.5714008115480658</v>
      </c>
      <c r="T2356" s="21">
        <v>1.7214745187485292</v>
      </c>
      <c r="U2356" s="21">
        <v>0.26830174545553359</v>
      </c>
      <c r="V2356" s="21">
        <v>1.4468490220495409</v>
      </c>
      <c r="W2356" s="21">
        <v>1.1785472765940073</v>
      </c>
      <c r="X2356" s="13" t="s">
        <v>22</v>
      </c>
      <c r="Y23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6" s="1">
        <v>39.434331</v>
      </c>
      <c r="AA2356" s="1">
        <v>-84.476192999999995</v>
      </c>
      <c r="AB2356" s="1">
        <v>0</v>
      </c>
      <c r="AC2356" s="1">
        <v>0</v>
      </c>
    </row>
    <row r="2357" spans="1:29" x14ac:dyDescent="0.25">
      <c r="A2357" s="13">
        <v>291</v>
      </c>
      <c r="B2357" s="22" t="s">
        <v>4967</v>
      </c>
      <c r="C2357" s="17">
        <v>8</v>
      </c>
      <c r="D2357" s="1" t="s">
        <v>1329</v>
      </c>
      <c r="E2357" s="1" t="s">
        <v>4636</v>
      </c>
      <c r="F2357" s="1" t="s">
        <v>4637</v>
      </c>
      <c r="G2357" s="1" t="s">
        <v>4884</v>
      </c>
      <c r="H2357" s="1">
        <v>3.4</v>
      </c>
      <c r="I2357" s="1">
        <v>3.9</v>
      </c>
      <c r="J2357" s="1" t="s">
        <v>3190</v>
      </c>
      <c r="K2357" s="1" t="s">
        <v>4991</v>
      </c>
      <c r="L2357" s="1">
        <v>0</v>
      </c>
      <c r="M2357" s="1">
        <v>0</v>
      </c>
      <c r="N2357" s="1">
        <v>5</v>
      </c>
      <c r="O2357" s="1">
        <v>7</v>
      </c>
      <c r="P2357" s="1">
        <v>22</v>
      </c>
      <c r="Q2357" s="16">
        <v>85.796875</v>
      </c>
      <c r="R2357" s="21">
        <v>0.46702827942486552</v>
      </c>
      <c r="S2357" s="21">
        <v>12.524097798543586</v>
      </c>
      <c r="T2357" s="21">
        <v>12.05706951911872</v>
      </c>
      <c r="U2357" s="21">
        <v>3.6740751059743976E-2</v>
      </c>
      <c r="V2357" s="21">
        <v>1.4468099914881232</v>
      </c>
      <c r="W2357" s="21">
        <v>1.4100692404283792</v>
      </c>
      <c r="X2357" s="13" t="s">
        <v>22</v>
      </c>
      <c r="Y23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7" s="1">
        <v>39.188011336499997</v>
      </c>
      <c r="AA2357" s="1">
        <v>-84.236756194999998</v>
      </c>
      <c r="AB2357" s="1">
        <v>0</v>
      </c>
      <c r="AC2357" s="1">
        <v>0</v>
      </c>
    </row>
    <row r="2358" spans="1:29" x14ac:dyDescent="0.25">
      <c r="A2358" s="13">
        <v>292</v>
      </c>
      <c r="B2358" s="22" t="s">
        <v>4967</v>
      </c>
      <c r="C2358" s="17">
        <v>4</v>
      </c>
      <c r="D2358" s="1" t="s">
        <v>801</v>
      </c>
      <c r="E2358" s="1" t="s">
        <v>4640</v>
      </c>
      <c r="F2358" s="1" t="s">
        <v>4641</v>
      </c>
      <c r="G2358" s="1" t="s">
        <v>3769</v>
      </c>
      <c r="H2358" s="1">
        <v>15.6</v>
      </c>
      <c r="I2358" s="1">
        <v>16.100000000000001</v>
      </c>
      <c r="J2358" s="1" t="s">
        <v>3190</v>
      </c>
      <c r="K2358" s="1" t="s">
        <v>4984</v>
      </c>
      <c r="L2358" s="1">
        <v>1</v>
      </c>
      <c r="M2358" s="1">
        <v>0</v>
      </c>
      <c r="N2358" s="1">
        <v>4</v>
      </c>
      <c r="O2358" s="1">
        <v>2</v>
      </c>
      <c r="P2358" s="1">
        <v>16</v>
      </c>
      <c r="Q2358" s="16">
        <v>96.739189680232556</v>
      </c>
      <c r="R2358" s="21">
        <v>0.28807712804921304</v>
      </c>
      <c r="S2358" s="21">
        <v>9.4050249963386907</v>
      </c>
      <c r="T2358" s="21">
        <v>9.1169478682894773</v>
      </c>
      <c r="U2358" s="21">
        <v>2.1431681137043294E-2</v>
      </c>
      <c r="V2358" s="21">
        <v>1.4436809319719621</v>
      </c>
      <c r="W2358" s="21">
        <v>1.4222492508349189</v>
      </c>
      <c r="X2358" s="13" t="s">
        <v>22</v>
      </c>
      <c r="Y23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8" s="1">
        <v>41.120191458100003</v>
      </c>
      <c r="AA2358" s="1">
        <v>-80.752260063700007</v>
      </c>
      <c r="AB2358" s="1">
        <v>41.1262990293</v>
      </c>
      <c r="AC2358" s="1">
        <v>-80.747121407500003</v>
      </c>
    </row>
    <row r="2359" spans="1:29" x14ac:dyDescent="0.25">
      <c r="A2359" s="13">
        <v>293</v>
      </c>
      <c r="B2359" s="22" t="s">
        <v>4967</v>
      </c>
      <c r="C2359" s="17">
        <v>8</v>
      </c>
      <c r="D2359" s="1" t="s">
        <v>1329</v>
      </c>
      <c r="E2359" s="1" t="s">
        <v>4737</v>
      </c>
      <c r="F2359" s="1" t="s">
        <v>4671</v>
      </c>
      <c r="G2359" s="1" t="s">
        <v>3752</v>
      </c>
      <c r="H2359" s="1">
        <v>2.9</v>
      </c>
      <c r="I2359" s="1">
        <v>3.4</v>
      </c>
      <c r="J2359" s="1" t="s">
        <v>3190</v>
      </c>
      <c r="K2359" s="1" t="s">
        <v>4975</v>
      </c>
      <c r="L2359" s="1">
        <v>0</v>
      </c>
      <c r="M2359" s="1">
        <v>0</v>
      </c>
      <c r="N2359" s="1">
        <v>7</v>
      </c>
      <c r="O2359" s="1">
        <v>1</v>
      </c>
      <c r="P2359" s="1">
        <v>44</v>
      </c>
      <c r="Q2359" s="16">
        <v>94.265625</v>
      </c>
      <c r="R2359" s="21">
        <v>0.54364255318041455</v>
      </c>
      <c r="S2359" s="21">
        <v>19.943827730701525</v>
      </c>
      <c r="T2359" s="21">
        <v>19.400185177521109</v>
      </c>
      <c r="U2359" s="21">
        <v>4.1738259642592361E-2</v>
      </c>
      <c r="V2359" s="21">
        <v>1.4434389657032314</v>
      </c>
      <c r="W2359" s="21">
        <v>1.401700706060639</v>
      </c>
      <c r="X2359" s="13" t="s">
        <v>22</v>
      </c>
      <c r="Y23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59" s="1">
        <v>39.1918740439</v>
      </c>
      <c r="AA2359" s="1">
        <v>-84.238693286100002</v>
      </c>
      <c r="AB2359" s="1">
        <v>39.1964080678</v>
      </c>
      <c r="AC2359" s="1">
        <v>-84.2322292132</v>
      </c>
    </row>
    <row r="2360" spans="1:29" x14ac:dyDescent="0.25">
      <c r="A2360" s="13">
        <v>294</v>
      </c>
      <c r="B2360" s="22" t="s">
        <v>4967</v>
      </c>
      <c r="C2360" s="17">
        <v>12</v>
      </c>
      <c r="D2360" s="1" t="s">
        <v>794</v>
      </c>
      <c r="E2360" s="1" t="s">
        <v>3339</v>
      </c>
      <c r="F2360" s="1" t="s">
        <v>4071</v>
      </c>
      <c r="G2360" s="1" t="s">
        <v>3725</v>
      </c>
      <c r="H2360" s="1">
        <v>20.5</v>
      </c>
      <c r="I2360" s="1">
        <v>21</v>
      </c>
      <c r="J2360" s="1" t="s">
        <v>3190</v>
      </c>
      <c r="K2360" s="1" t="s">
        <v>4975</v>
      </c>
      <c r="L2360" s="1">
        <v>2</v>
      </c>
      <c r="M2360" s="1">
        <v>1</v>
      </c>
      <c r="N2360" s="1">
        <v>4</v>
      </c>
      <c r="O2360" s="1">
        <v>3</v>
      </c>
      <c r="P2360" s="1">
        <v>12</v>
      </c>
      <c r="Q2360" s="16">
        <v>188.53006904069767</v>
      </c>
      <c r="R2360" s="21">
        <v>0.36471299707194638</v>
      </c>
      <c r="S2360" s="21">
        <v>8.6580705564320528</v>
      </c>
      <c r="T2360" s="21">
        <v>8.293357559360107</v>
      </c>
      <c r="U2360" s="21">
        <v>2.8107870980162923E-2</v>
      </c>
      <c r="V2360" s="21">
        <v>1.4397843527193197</v>
      </c>
      <c r="W2360" s="21">
        <v>1.4116764817391567</v>
      </c>
      <c r="X2360" s="13" t="s">
        <v>22</v>
      </c>
      <c r="Y23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0" s="1">
        <v>41.7657912321</v>
      </c>
      <c r="AA2360" s="1">
        <v>-81.181976760799998</v>
      </c>
      <c r="AB2360" s="1">
        <v>41.7701353717</v>
      </c>
      <c r="AC2360" s="1">
        <v>-81.173686958199994</v>
      </c>
    </row>
    <row r="2361" spans="1:29" x14ac:dyDescent="0.25">
      <c r="A2361" s="13">
        <v>295</v>
      </c>
      <c r="B2361" s="22" t="s">
        <v>4967</v>
      </c>
      <c r="C2361" s="17">
        <v>1</v>
      </c>
      <c r="D2361" s="1" t="s">
        <v>803</v>
      </c>
      <c r="E2361" s="1" t="s">
        <v>4738</v>
      </c>
      <c r="F2361" s="1" t="s">
        <v>4739</v>
      </c>
      <c r="G2361" s="1" t="s">
        <v>3744</v>
      </c>
      <c r="H2361" s="1">
        <v>18.2</v>
      </c>
      <c r="I2361" s="1">
        <v>18.7</v>
      </c>
      <c r="J2361" s="1" t="s">
        <v>3190</v>
      </c>
      <c r="K2361" s="1" t="s">
        <v>4975</v>
      </c>
      <c r="L2361" s="1">
        <v>0</v>
      </c>
      <c r="M2361" s="1">
        <v>0</v>
      </c>
      <c r="N2361" s="1">
        <v>3</v>
      </c>
      <c r="O2361" s="1">
        <v>5</v>
      </c>
      <c r="P2361" s="1">
        <v>17</v>
      </c>
      <c r="Q2361" s="16">
        <v>58.828125</v>
      </c>
      <c r="R2361" s="21">
        <v>0.29943342186383815</v>
      </c>
      <c r="S2361" s="21">
        <v>10.662163947345853</v>
      </c>
      <c r="T2361" s="21">
        <v>10.362730525482014</v>
      </c>
      <c r="U2361" s="21">
        <v>2.2860472219948118E-2</v>
      </c>
      <c r="V2361" s="21">
        <v>1.4322903597666783</v>
      </c>
      <c r="W2361" s="21">
        <v>1.4094298875467302</v>
      </c>
      <c r="X2361" s="13" t="s">
        <v>22</v>
      </c>
      <c r="Y23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1" s="1">
        <v>40.731376041899999</v>
      </c>
      <c r="AA2361" s="1">
        <v>-84.081002661799999</v>
      </c>
      <c r="AB2361" s="1">
        <v>40.7306682002</v>
      </c>
      <c r="AC2361" s="1">
        <v>-84.071740199399997</v>
      </c>
    </row>
    <row r="2362" spans="1:29" x14ac:dyDescent="0.25">
      <c r="A2362" s="13">
        <v>296</v>
      </c>
      <c r="B2362" s="22" t="s">
        <v>4967</v>
      </c>
      <c r="C2362" s="17">
        <v>9</v>
      </c>
      <c r="D2362" s="1" t="s">
        <v>796</v>
      </c>
      <c r="E2362" s="1" t="s">
        <v>3218</v>
      </c>
      <c r="F2362" s="1" t="s">
        <v>4740</v>
      </c>
      <c r="G2362" s="1" t="s">
        <v>3704</v>
      </c>
      <c r="H2362" s="1">
        <v>12</v>
      </c>
      <c r="I2362" s="1">
        <v>12.5</v>
      </c>
      <c r="J2362" s="1" t="s">
        <v>3190</v>
      </c>
      <c r="K2362" s="1" t="s">
        <v>4984</v>
      </c>
      <c r="L2362" s="1">
        <v>0</v>
      </c>
      <c r="M2362" s="1">
        <v>1</v>
      </c>
      <c r="N2362" s="1">
        <v>4</v>
      </c>
      <c r="O2362" s="1">
        <v>1</v>
      </c>
      <c r="P2362" s="1">
        <v>20</v>
      </c>
      <c r="Q2362" s="16">
        <v>96.301689680232556</v>
      </c>
      <c r="R2362" s="21">
        <v>0.27296723096863179</v>
      </c>
      <c r="S2362" s="21">
        <v>10.207001470986267</v>
      </c>
      <c r="T2362" s="21">
        <v>9.9340342400176347</v>
      </c>
      <c r="U2362" s="21">
        <v>2.0060957974496137E-2</v>
      </c>
      <c r="V2362" s="21">
        <v>1.4281637612805356</v>
      </c>
      <c r="W2362" s="21">
        <v>1.4081028033060394</v>
      </c>
      <c r="X2362" s="13" t="s">
        <v>22</v>
      </c>
      <c r="Y23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2" s="1">
        <v>39.337911530500001</v>
      </c>
      <c r="AA2362" s="1">
        <v>-82.948578066600007</v>
      </c>
      <c r="AB2362" s="1">
        <v>39.343796862399998</v>
      </c>
      <c r="AC2362" s="1">
        <v>-82.953407515600006</v>
      </c>
    </row>
    <row r="2363" spans="1:29" x14ac:dyDescent="0.25">
      <c r="A2363" s="13">
        <v>297</v>
      </c>
      <c r="B2363" s="22" t="s">
        <v>4967</v>
      </c>
      <c r="C2363" s="17">
        <v>7</v>
      </c>
      <c r="D2363" s="1" t="s">
        <v>3196</v>
      </c>
      <c r="E2363" s="1" t="s">
        <v>4741</v>
      </c>
      <c r="F2363" s="1" t="s">
        <v>4598</v>
      </c>
      <c r="G2363" s="1" t="s">
        <v>4475</v>
      </c>
      <c r="H2363" s="1">
        <v>14.7</v>
      </c>
      <c r="I2363" s="1">
        <v>15.2</v>
      </c>
      <c r="J2363" s="1" t="s">
        <v>3190</v>
      </c>
      <c r="K2363" s="1" t="s">
        <v>4984</v>
      </c>
      <c r="L2363" s="1">
        <v>0</v>
      </c>
      <c r="M2363" s="1">
        <v>1</v>
      </c>
      <c r="N2363" s="1">
        <v>3</v>
      </c>
      <c r="O2363" s="1">
        <v>1</v>
      </c>
      <c r="P2363" s="1">
        <v>5</v>
      </c>
      <c r="Q2363" s="16">
        <v>74.754814680232556</v>
      </c>
      <c r="R2363" s="21">
        <v>0.31400326428285413</v>
      </c>
      <c r="S2363" s="21">
        <v>5.1329770214088342</v>
      </c>
      <c r="T2363" s="21">
        <v>4.8189737571259803</v>
      </c>
      <c r="U2363" s="21">
        <v>2.2752992122896783E-2</v>
      </c>
      <c r="V2363" s="21">
        <v>1.4259561492094797</v>
      </c>
      <c r="W2363" s="21">
        <v>1.4032031570865828</v>
      </c>
      <c r="X2363" s="13" t="s">
        <v>22</v>
      </c>
      <c r="Y23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3" s="1">
        <v>39.813372124099999</v>
      </c>
      <c r="AA2363" s="1">
        <v>-84.218496247100006</v>
      </c>
      <c r="AB2363" s="1">
        <v>39.812764265200002</v>
      </c>
      <c r="AC2363" s="1">
        <v>-84.227682675200001</v>
      </c>
    </row>
    <row r="2364" spans="1:29" x14ac:dyDescent="0.25">
      <c r="A2364" s="13">
        <v>298</v>
      </c>
      <c r="B2364" s="22" t="s">
        <v>4967</v>
      </c>
      <c r="C2364" s="17">
        <v>4</v>
      </c>
      <c r="D2364" s="1" t="s">
        <v>795</v>
      </c>
      <c r="E2364" s="1" t="s">
        <v>4701</v>
      </c>
      <c r="F2364" s="1" t="s">
        <v>3946</v>
      </c>
      <c r="G2364" s="1" t="s">
        <v>4364</v>
      </c>
      <c r="H2364" s="1">
        <v>16.8</v>
      </c>
      <c r="I2364" s="1">
        <v>17.3</v>
      </c>
      <c r="J2364" s="1" t="s">
        <v>3190</v>
      </c>
      <c r="K2364" s="1" t="s">
        <v>4984</v>
      </c>
      <c r="L2364" s="1">
        <v>1</v>
      </c>
      <c r="M2364" s="1">
        <v>1</v>
      </c>
      <c r="N2364" s="1">
        <v>2</v>
      </c>
      <c r="O2364" s="1">
        <v>2</v>
      </c>
      <c r="P2364" s="1">
        <v>15</v>
      </c>
      <c r="Q2364" s="16">
        <v>128.32212936046511</v>
      </c>
      <c r="R2364" s="21">
        <v>0.30224031249899824</v>
      </c>
      <c r="S2364" s="21">
        <v>7.6310190505238964</v>
      </c>
      <c r="T2364" s="21">
        <v>7.3287787380248979</v>
      </c>
      <c r="U2364" s="21">
        <v>2.1971701520011835E-2</v>
      </c>
      <c r="V2364" s="21">
        <v>1.413664534640523</v>
      </c>
      <c r="W2364" s="21">
        <v>1.3916928331205112</v>
      </c>
      <c r="X2364" s="13" t="s">
        <v>22</v>
      </c>
      <c r="Y23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4" s="1">
        <v>41.288848878499998</v>
      </c>
      <c r="AA2364" s="1">
        <v>-81.509441381200006</v>
      </c>
      <c r="AB2364" s="1">
        <v>41.292434706100003</v>
      </c>
      <c r="AC2364" s="1">
        <v>-81.511358047399995</v>
      </c>
    </row>
    <row r="2365" spans="1:29" x14ac:dyDescent="0.25">
      <c r="A2365" s="13">
        <v>299</v>
      </c>
      <c r="B2365" s="22" t="s">
        <v>4967</v>
      </c>
      <c r="C2365" s="17">
        <v>4</v>
      </c>
      <c r="D2365" s="1" t="s">
        <v>795</v>
      </c>
      <c r="E2365" s="1" t="s">
        <v>4701</v>
      </c>
      <c r="F2365" s="1" t="s">
        <v>3946</v>
      </c>
      <c r="G2365" s="1" t="s">
        <v>4364</v>
      </c>
      <c r="H2365" s="1">
        <v>16.2</v>
      </c>
      <c r="I2365" s="1">
        <v>16.7</v>
      </c>
      <c r="J2365" s="1" t="s">
        <v>3190</v>
      </c>
      <c r="K2365" s="1" t="s">
        <v>4984</v>
      </c>
      <c r="L2365" s="1">
        <v>0</v>
      </c>
      <c r="M2365" s="1">
        <v>1</v>
      </c>
      <c r="N2365" s="1">
        <v>1</v>
      </c>
      <c r="O2365" s="1">
        <v>4</v>
      </c>
      <c r="P2365" s="1">
        <v>20</v>
      </c>
      <c r="Q2365" s="16">
        <v>89.973564680232556</v>
      </c>
      <c r="R2365" s="21">
        <v>0.30224031249899824</v>
      </c>
      <c r="S2365" s="21">
        <v>9.4459832962000405</v>
      </c>
      <c r="T2365" s="21">
        <v>9.143742983701042</v>
      </c>
      <c r="U2365" s="21">
        <v>2.1971701520011835E-2</v>
      </c>
      <c r="V2365" s="21">
        <v>1.413664534640523</v>
      </c>
      <c r="W2365" s="21">
        <v>1.3916928331205112</v>
      </c>
      <c r="X2365" s="13" t="s">
        <v>22</v>
      </c>
      <c r="Y23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5" s="1">
        <v>41.280861988399998</v>
      </c>
      <c r="AA2365" s="1">
        <v>-81.505047792100001</v>
      </c>
      <c r="AB2365" s="1">
        <v>41.284397378999998</v>
      </c>
      <c r="AC2365" s="1">
        <v>-81.506990883100002</v>
      </c>
    </row>
    <row r="2366" spans="1:29" x14ac:dyDescent="0.25">
      <c r="A2366" s="13">
        <v>300</v>
      </c>
      <c r="B2366" s="22" t="s">
        <v>4967</v>
      </c>
      <c r="C2366" s="17">
        <v>1</v>
      </c>
      <c r="D2366" s="1" t="s">
        <v>804</v>
      </c>
      <c r="E2366" s="1" t="s">
        <v>3385</v>
      </c>
      <c r="F2366" s="1" t="s">
        <v>4742</v>
      </c>
      <c r="G2366" s="1" t="s">
        <v>3751</v>
      </c>
      <c r="H2366" s="1">
        <v>17.5</v>
      </c>
      <c r="I2366" s="1">
        <v>18</v>
      </c>
      <c r="J2366" s="1" t="s">
        <v>3190</v>
      </c>
      <c r="K2366" s="1" t="s">
        <v>4984</v>
      </c>
      <c r="L2366" s="1">
        <v>0</v>
      </c>
      <c r="M2366" s="1">
        <v>1</v>
      </c>
      <c r="N2366" s="1">
        <v>4</v>
      </c>
      <c r="O2366" s="1">
        <v>1</v>
      </c>
      <c r="P2366" s="1">
        <v>12</v>
      </c>
      <c r="Q2366" s="16">
        <v>88.301689680232556</v>
      </c>
      <c r="R2366" s="21">
        <v>0.23787278625438421</v>
      </c>
      <c r="S2366" s="21">
        <v>7.5413738624803459</v>
      </c>
      <c r="T2366" s="21">
        <v>7.3035010762259613</v>
      </c>
      <c r="U2366" s="21">
        <v>1.783731668483423E-2</v>
      </c>
      <c r="V2366" s="21">
        <v>1.4016186641555066</v>
      </c>
      <c r="W2366" s="21">
        <v>1.3837813474706724</v>
      </c>
      <c r="X2366" s="13" t="s">
        <v>22</v>
      </c>
      <c r="Y23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6" s="1">
        <v>40.990135149399997</v>
      </c>
      <c r="AA2366" s="1">
        <v>-83.649582988099993</v>
      </c>
      <c r="AB2366" s="1">
        <v>40.986588579500001</v>
      </c>
      <c r="AC2366" s="1">
        <v>-83.642064572400002</v>
      </c>
    </row>
    <row r="2367" spans="1:29" x14ac:dyDescent="0.25">
      <c r="A2367" s="13">
        <v>301</v>
      </c>
      <c r="B2367" s="22" t="s">
        <v>4967</v>
      </c>
      <c r="C2367" s="17">
        <v>5</v>
      </c>
      <c r="D2367" s="1" t="s">
        <v>793</v>
      </c>
      <c r="E2367" s="1" t="s">
        <v>4743</v>
      </c>
      <c r="F2367" s="1" t="s">
        <v>4744</v>
      </c>
      <c r="G2367" s="1" t="s">
        <v>3710</v>
      </c>
      <c r="H2367" s="1">
        <v>14.3</v>
      </c>
      <c r="I2367" s="1">
        <v>14.8</v>
      </c>
      <c r="J2367" s="1" t="s">
        <v>3190</v>
      </c>
      <c r="K2367" s="1" t="s">
        <v>4984</v>
      </c>
      <c r="L2367" s="1">
        <v>0</v>
      </c>
      <c r="M2367" s="1">
        <v>2</v>
      </c>
      <c r="N2367" s="1">
        <v>1</v>
      </c>
      <c r="O2367" s="1">
        <v>2</v>
      </c>
      <c r="P2367" s="1">
        <v>7</v>
      </c>
      <c r="Q2367" s="16">
        <v>113.77525436046511</v>
      </c>
      <c r="R2367" s="21">
        <v>0.45975359650721709</v>
      </c>
      <c r="S2367" s="21">
        <v>4.6695993946259788</v>
      </c>
      <c r="T2367" s="21">
        <v>4.2098457981187618</v>
      </c>
      <c r="U2367" s="21">
        <v>3.2992999334894337E-2</v>
      </c>
      <c r="V2367" s="21">
        <v>1.401206229259671</v>
      </c>
      <c r="W2367" s="21">
        <v>1.3682132299247767</v>
      </c>
      <c r="X2367" s="13" t="s">
        <v>22</v>
      </c>
      <c r="Y23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7" s="1">
        <v>40.060187646099997</v>
      </c>
      <c r="AA2367" s="1">
        <v>-82.526442271099995</v>
      </c>
      <c r="AB2367" s="1">
        <v>40.057700848899998</v>
      </c>
      <c r="AC2367" s="1">
        <v>-82.517598530499995</v>
      </c>
    </row>
    <row r="2368" spans="1:29" x14ac:dyDescent="0.25">
      <c r="A2368" s="13">
        <v>302</v>
      </c>
      <c r="B2368" s="22" t="s">
        <v>4967</v>
      </c>
      <c r="C2368" s="17">
        <v>9</v>
      </c>
      <c r="D2368" s="1" t="s">
        <v>796</v>
      </c>
      <c r="E2368" s="1" t="s">
        <v>3251</v>
      </c>
      <c r="F2368" s="1" t="s">
        <v>4745</v>
      </c>
      <c r="G2368" s="1" t="s">
        <v>3715</v>
      </c>
      <c r="H2368" s="1">
        <v>20</v>
      </c>
      <c r="I2368" s="1">
        <v>20.5</v>
      </c>
      <c r="J2368" s="1" t="s">
        <v>3190</v>
      </c>
      <c r="K2368" s="1" t="s">
        <v>4984</v>
      </c>
      <c r="L2368" s="1">
        <v>0</v>
      </c>
      <c r="M2368" s="1">
        <v>1</v>
      </c>
      <c r="N2368" s="1">
        <v>3</v>
      </c>
      <c r="O2368" s="1">
        <v>2</v>
      </c>
      <c r="P2368" s="1">
        <v>5</v>
      </c>
      <c r="Q2368" s="16">
        <v>79.192314680232556</v>
      </c>
      <c r="R2368" s="21">
        <v>0.32739361960981939</v>
      </c>
      <c r="S2368" s="21">
        <v>3.7761823919242921</v>
      </c>
      <c r="T2368" s="21">
        <v>3.4487887723144728</v>
      </c>
      <c r="U2368" s="21">
        <v>2.3651399796860165E-2</v>
      </c>
      <c r="V2368" s="21">
        <v>1.3955488158741793</v>
      </c>
      <c r="W2368" s="21">
        <v>1.3718974160773192</v>
      </c>
      <c r="X2368" s="13" t="s">
        <v>22</v>
      </c>
      <c r="Y23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8" s="1">
        <v>39.349115253599997</v>
      </c>
      <c r="AA2368" s="1">
        <v>-82.971938407899998</v>
      </c>
      <c r="AB2368" s="1">
        <v>39.349563000899998</v>
      </c>
      <c r="AC2368" s="1">
        <v>-82.962684603499994</v>
      </c>
    </row>
    <row r="2369" spans="1:29" x14ac:dyDescent="0.25">
      <c r="A2369" s="13">
        <v>33</v>
      </c>
      <c r="B2369" s="22" t="s">
        <v>3200</v>
      </c>
      <c r="C2369" s="17">
        <v>5</v>
      </c>
      <c r="D2369" s="1" t="s">
        <v>2366</v>
      </c>
      <c r="E2369" s="1" t="s">
        <v>2890</v>
      </c>
      <c r="F2369" s="1" t="s">
        <v>5013</v>
      </c>
      <c r="G2369" s="1" t="s">
        <v>2422</v>
      </c>
      <c r="H2369" s="21">
        <v>2.1911672908971171E-3</v>
      </c>
      <c r="I2369" s="21">
        <v>0</v>
      </c>
      <c r="J2369" s="1" t="s">
        <v>258</v>
      </c>
      <c r="K2369" s="1" t="s">
        <v>2808</v>
      </c>
      <c r="L2369" s="1">
        <v>0</v>
      </c>
      <c r="M2369" s="1">
        <v>1</v>
      </c>
      <c r="N2369" s="1">
        <v>9</v>
      </c>
      <c r="O2369" s="1">
        <v>3</v>
      </c>
      <c r="P2369" s="1">
        <v>9</v>
      </c>
      <c r="Q2369" s="16">
        <v>126.91106468023256</v>
      </c>
      <c r="R2369" s="21">
        <v>0.56304423993180486</v>
      </c>
      <c r="S2369" s="21">
        <v>3.6164642908938078</v>
      </c>
      <c r="T2369" s="21">
        <v>3.0534200509620031</v>
      </c>
      <c r="U2369" s="21">
        <v>0.14367853886393764</v>
      </c>
      <c r="V2369" s="21">
        <v>1.3931374775983381</v>
      </c>
      <c r="W2369" s="21">
        <v>1.2494589387344004</v>
      </c>
      <c r="X2369" s="13" t="s">
        <v>22</v>
      </c>
      <c r="Y23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69" s="1">
        <v>40.409973000000001</v>
      </c>
      <c r="AA2369" s="1">
        <v>-82.369349</v>
      </c>
      <c r="AB2369" s="1">
        <v>0</v>
      </c>
      <c r="AC2369" s="1">
        <v>0</v>
      </c>
    </row>
    <row r="2370" spans="1:29" x14ac:dyDescent="0.25">
      <c r="A2370" s="13">
        <v>303</v>
      </c>
      <c r="B2370" s="22" t="s">
        <v>4967</v>
      </c>
      <c r="C2370" s="17">
        <v>8</v>
      </c>
      <c r="D2370" s="1" t="s">
        <v>787</v>
      </c>
      <c r="E2370" s="1" t="s">
        <v>4604</v>
      </c>
      <c r="F2370" s="1" t="s">
        <v>4605</v>
      </c>
      <c r="G2370" s="1" t="s">
        <v>4876</v>
      </c>
      <c r="H2370" s="1">
        <v>0.7</v>
      </c>
      <c r="I2370" s="1">
        <v>1.2</v>
      </c>
      <c r="J2370" s="1" t="s">
        <v>3190</v>
      </c>
      <c r="K2370" s="1" t="s">
        <v>4975</v>
      </c>
      <c r="L2370" s="1">
        <v>0</v>
      </c>
      <c r="M2370" s="1">
        <v>0</v>
      </c>
      <c r="N2370" s="1">
        <v>5</v>
      </c>
      <c r="O2370" s="1">
        <v>4</v>
      </c>
      <c r="P2370" s="1">
        <v>40</v>
      </c>
      <c r="Q2370" s="16">
        <v>90.484375</v>
      </c>
      <c r="R2370" s="21">
        <v>0.43525457550910512</v>
      </c>
      <c r="S2370" s="21">
        <v>18.794949278612876</v>
      </c>
      <c r="T2370" s="21">
        <v>18.35969470310377</v>
      </c>
      <c r="U2370" s="21">
        <v>3.3650926330430667E-2</v>
      </c>
      <c r="V2370" s="21">
        <v>1.3869135850290422</v>
      </c>
      <c r="W2370" s="21">
        <v>1.3532626586986114</v>
      </c>
      <c r="X2370" s="13" t="s">
        <v>22</v>
      </c>
      <c r="Y23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0" s="1">
        <v>39.212215477500003</v>
      </c>
      <c r="AA2370" s="1">
        <v>-84.531452170199998</v>
      </c>
      <c r="AB2370" s="1">
        <v>39.219446463399997</v>
      </c>
      <c r="AC2370" s="1">
        <v>-84.530773408499996</v>
      </c>
    </row>
    <row r="2371" spans="1:29" x14ac:dyDescent="0.25">
      <c r="A2371" s="13">
        <v>304</v>
      </c>
      <c r="B2371" s="22" t="s">
        <v>4967</v>
      </c>
      <c r="C2371" s="17">
        <v>4</v>
      </c>
      <c r="D2371" s="1" t="s">
        <v>801</v>
      </c>
      <c r="E2371" s="1" t="s">
        <v>3311</v>
      </c>
      <c r="F2371" s="1" t="s">
        <v>4582</v>
      </c>
      <c r="G2371" s="1" t="s">
        <v>3733</v>
      </c>
      <c r="H2371" s="1">
        <v>9.1999999999999993</v>
      </c>
      <c r="I2371" s="1">
        <v>9.6999999999999993</v>
      </c>
      <c r="J2371" s="1" t="s">
        <v>3190</v>
      </c>
      <c r="K2371" s="1" t="s">
        <v>4975</v>
      </c>
      <c r="L2371" s="1">
        <v>1</v>
      </c>
      <c r="M2371" s="1">
        <v>1</v>
      </c>
      <c r="N2371" s="1">
        <v>3</v>
      </c>
      <c r="O2371" s="1">
        <v>2</v>
      </c>
      <c r="P2371" s="1">
        <v>11</v>
      </c>
      <c r="Q2371" s="16">
        <v>130.86900436046511</v>
      </c>
      <c r="R2371" s="21">
        <v>0.62724617701267982</v>
      </c>
      <c r="S2371" s="21">
        <v>7.1398667535950935</v>
      </c>
      <c r="T2371" s="21">
        <v>6.5126205765824139</v>
      </c>
      <c r="U2371" s="21">
        <v>4.8092753066642575E-2</v>
      </c>
      <c r="V2371" s="21">
        <v>1.3838240930840686</v>
      </c>
      <c r="W2371" s="21">
        <v>1.335731340017426</v>
      </c>
      <c r="X2371" s="13" t="s">
        <v>22</v>
      </c>
      <c r="Y23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1" s="1">
        <v>41.031358735700003</v>
      </c>
      <c r="AA2371" s="1">
        <v>-80.662749841999997</v>
      </c>
      <c r="AB2371" s="1">
        <v>41.038585533400003</v>
      </c>
      <c r="AC2371" s="1">
        <v>-80.662763138900004</v>
      </c>
    </row>
    <row r="2372" spans="1:29" x14ac:dyDescent="0.25">
      <c r="A2372" s="13">
        <v>34</v>
      </c>
      <c r="B2372" s="22" t="s">
        <v>3200</v>
      </c>
      <c r="C2372" s="17">
        <v>6</v>
      </c>
      <c r="D2372" s="1" t="s">
        <v>2367</v>
      </c>
      <c r="E2372" s="1" t="s">
        <v>3083</v>
      </c>
      <c r="F2372" s="1" t="s">
        <v>5014</v>
      </c>
      <c r="G2372" s="1" t="s">
        <v>2423</v>
      </c>
      <c r="H2372" s="21">
        <v>13.047000000005937</v>
      </c>
      <c r="I2372" s="21">
        <v>0</v>
      </c>
      <c r="J2372" s="1" t="s">
        <v>258</v>
      </c>
      <c r="K2372" s="1" t="s">
        <v>2803</v>
      </c>
      <c r="L2372" s="1">
        <v>0</v>
      </c>
      <c r="M2372" s="1">
        <v>2</v>
      </c>
      <c r="N2372" s="1">
        <v>12</v>
      </c>
      <c r="O2372" s="1">
        <v>3</v>
      </c>
      <c r="P2372" s="1">
        <v>13</v>
      </c>
      <c r="Q2372" s="16">
        <v>196.22837936046511</v>
      </c>
      <c r="R2372" s="21">
        <v>0.10185440116748376</v>
      </c>
      <c r="S2372" s="21">
        <v>2.2823421265545245</v>
      </c>
      <c r="T2372" s="21">
        <v>2.1804877253870409</v>
      </c>
      <c r="U2372" s="21">
        <v>7.8583348336097592E-2</v>
      </c>
      <c r="V2372" s="21">
        <v>1.3836757966784705</v>
      </c>
      <c r="W2372" s="21">
        <v>1.3050924483423729</v>
      </c>
      <c r="X2372" s="13" t="s">
        <v>22</v>
      </c>
      <c r="Y23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2" s="1">
        <v>40.345112</v>
      </c>
      <c r="AA2372" s="1">
        <v>-83.306067999999996</v>
      </c>
      <c r="AB2372" s="1">
        <v>0</v>
      </c>
      <c r="AC2372" s="1">
        <v>0</v>
      </c>
    </row>
    <row r="2373" spans="1:29" x14ac:dyDescent="0.25">
      <c r="A2373" s="13">
        <v>305</v>
      </c>
      <c r="B2373" s="22" t="s">
        <v>4967</v>
      </c>
      <c r="C2373" s="17">
        <v>4</v>
      </c>
      <c r="D2373" s="1" t="s">
        <v>795</v>
      </c>
      <c r="E2373" s="1" t="s">
        <v>4575</v>
      </c>
      <c r="F2373" s="1" t="s">
        <v>4086</v>
      </c>
      <c r="G2373" s="1" t="s">
        <v>3707</v>
      </c>
      <c r="H2373" s="1">
        <v>3.5</v>
      </c>
      <c r="I2373" s="1">
        <v>4</v>
      </c>
      <c r="J2373" s="1" t="s">
        <v>3190</v>
      </c>
      <c r="K2373" s="1" t="s">
        <v>4984</v>
      </c>
      <c r="L2373" s="1">
        <v>0</v>
      </c>
      <c r="M2373" s="1">
        <v>0</v>
      </c>
      <c r="N2373" s="1">
        <v>4</v>
      </c>
      <c r="O2373" s="1">
        <v>2</v>
      </c>
      <c r="P2373" s="1">
        <v>35</v>
      </c>
      <c r="Q2373" s="16">
        <v>70.0625</v>
      </c>
      <c r="R2373" s="21">
        <v>0.30724238580288987</v>
      </c>
      <c r="S2373" s="21">
        <v>14.171583069791772</v>
      </c>
      <c r="T2373" s="21">
        <v>13.864340683988882</v>
      </c>
      <c r="U2373" s="21">
        <v>2.2303017154504976E-2</v>
      </c>
      <c r="V2373" s="21">
        <v>1.377999932947741</v>
      </c>
      <c r="W2373" s="21">
        <v>1.3556969157932361</v>
      </c>
      <c r="X2373" s="13" t="s">
        <v>22</v>
      </c>
      <c r="Y23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3" s="1">
        <v>41.133241224000002</v>
      </c>
      <c r="AA2373" s="1">
        <v>-81.620513319400004</v>
      </c>
      <c r="AB2373" s="1">
        <v>41.129418368300001</v>
      </c>
      <c r="AC2373" s="1">
        <v>-81.612631484900007</v>
      </c>
    </row>
    <row r="2374" spans="1:29" x14ac:dyDescent="0.25">
      <c r="A2374" s="13">
        <v>306</v>
      </c>
      <c r="B2374" s="22" t="s">
        <v>4967</v>
      </c>
      <c r="C2374" s="17">
        <v>6</v>
      </c>
      <c r="D2374" s="1" t="s">
        <v>799</v>
      </c>
      <c r="E2374" s="1" t="s">
        <v>3222</v>
      </c>
      <c r="F2374" s="1" t="s">
        <v>4601</v>
      </c>
      <c r="G2374" s="1" t="s">
        <v>3704</v>
      </c>
      <c r="H2374" s="1">
        <v>14</v>
      </c>
      <c r="I2374" s="1">
        <v>14.5</v>
      </c>
      <c r="J2374" s="1" t="s">
        <v>3190</v>
      </c>
      <c r="K2374" s="1" t="s">
        <v>4975</v>
      </c>
      <c r="L2374" s="1">
        <v>0</v>
      </c>
      <c r="M2374" s="1">
        <v>1</v>
      </c>
      <c r="N2374" s="1">
        <v>4</v>
      </c>
      <c r="O2374" s="1">
        <v>3</v>
      </c>
      <c r="P2374" s="1">
        <v>15</v>
      </c>
      <c r="Q2374" s="16">
        <v>100.17668968023256</v>
      </c>
      <c r="R2374" s="21">
        <v>0.49077238983766469</v>
      </c>
      <c r="S2374" s="21">
        <v>8.9716057395040192</v>
      </c>
      <c r="T2374" s="21">
        <v>8.480833349666355</v>
      </c>
      <c r="U2374" s="21">
        <v>3.7716520924364005E-2</v>
      </c>
      <c r="V2374" s="21">
        <v>1.3745360629596703</v>
      </c>
      <c r="W2374" s="21">
        <v>1.3368195420353064</v>
      </c>
      <c r="X2374" s="13" t="s">
        <v>22</v>
      </c>
      <c r="Y23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4" s="1">
        <v>40.326601529500003</v>
      </c>
      <c r="AA2374" s="1">
        <v>-83.071753195300005</v>
      </c>
      <c r="AB2374" s="1">
        <v>40.333627160399999</v>
      </c>
      <c r="AC2374" s="1">
        <v>-83.074064883000005</v>
      </c>
    </row>
    <row r="2375" spans="1:29" x14ac:dyDescent="0.25">
      <c r="A2375" s="13">
        <v>307</v>
      </c>
      <c r="B2375" s="22" t="s">
        <v>4967</v>
      </c>
      <c r="C2375" s="17">
        <v>8</v>
      </c>
      <c r="D2375" s="1" t="s">
        <v>787</v>
      </c>
      <c r="E2375" s="1" t="s">
        <v>4335</v>
      </c>
      <c r="F2375" s="1" t="s">
        <v>4336</v>
      </c>
      <c r="G2375" s="1" t="s">
        <v>3762</v>
      </c>
      <c r="H2375" s="1">
        <v>16.7</v>
      </c>
      <c r="I2375" s="1">
        <v>17.2</v>
      </c>
      <c r="J2375" s="1" t="s">
        <v>3190</v>
      </c>
      <c r="K2375" s="1" t="s">
        <v>4975</v>
      </c>
      <c r="L2375" s="1">
        <v>0</v>
      </c>
      <c r="M2375" s="1">
        <v>1</v>
      </c>
      <c r="N2375" s="1">
        <v>3</v>
      </c>
      <c r="O2375" s="1">
        <v>7</v>
      </c>
      <c r="P2375" s="1">
        <v>26</v>
      </c>
      <c r="Q2375" s="16">
        <v>122.37981468023256</v>
      </c>
      <c r="R2375" s="21">
        <v>0.32456196552107125</v>
      </c>
      <c r="S2375" s="21">
        <v>12.038850368033144</v>
      </c>
      <c r="T2375" s="21">
        <v>11.714288402512071</v>
      </c>
      <c r="U2375" s="21">
        <v>2.5039268906028124E-2</v>
      </c>
      <c r="V2375" s="21">
        <v>1.372222790006526</v>
      </c>
      <c r="W2375" s="21">
        <v>1.3471835211004979</v>
      </c>
      <c r="X2375" s="13" t="s">
        <v>22</v>
      </c>
      <c r="Y23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5" s="1">
        <v>39.268185322299999</v>
      </c>
      <c r="AA2375" s="1">
        <v>-84.330604205100002</v>
      </c>
      <c r="AB2375" s="1">
        <v>39.274419738900001</v>
      </c>
      <c r="AC2375" s="1">
        <v>-84.325824925199996</v>
      </c>
    </row>
    <row r="2376" spans="1:29" x14ac:dyDescent="0.25">
      <c r="A2376" s="13">
        <v>308</v>
      </c>
      <c r="B2376" s="22" t="s">
        <v>4967</v>
      </c>
      <c r="C2376" s="17">
        <v>8</v>
      </c>
      <c r="D2376" s="1" t="s">
        <v>788</v>
      </c>
      <c r="E2376" s="1" t="s">
        <v>4746</v>
      </c>
      <c r="F2376" s="1" t="s">
        <v>4747</v>
      </c>
      <c r="G2376" s="1" t="s">
        <v>3716</v>
      </c>
      <c r="H2376" s="1">
        <v>1.6</v>
      </c>
      <c r="I2376" s="1">
        <v>2.1</v>
      </c>
      <c r="J2376" s="1" t="s">
        <v>3190</v>
      </c>
      <c r="K2376" s="1" t="s">
        <v>4991</v>
      </c>
      <c r="L2376" s="1">
        <v>0</v>
      </c>
      <c r="M2376" s="1">
        <v>0</v>
      </c>
      <c r="N2376" s="1">
        <v>8</v>
      </c>
      <c r="O2376" s="1">
        <v>7</v>
      </c>
      <c r="P2376" s="1">
        <v>39</v>
      </c>
      <c r="Q2376" s="16">
        <v>122.4375</v>
      </c>
      <c r="R2376" s="21">
        <v>0.30342911342366025</v>
      </c>
      <c r="S2376" s="21">
        <v>20.822996620703869</v>
      </c>
      <c r="T2376" s="21">
        <v>20.519567507280208</v>
      </c>
      <c r="U2376" s="21">
        <v>2.4570142531811678E-2</v>
      </c>
      <c r="V2376" s="21">
        <v>1.3640810065797531</v>
      </c>
      <c r="W2376" s="21">
        <v>1.3395108640479414</v>
      </c>
      <c r="X2376" s="13" t="s">
        <v>22</v>
      </c>
      <c r="Y23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6" s="1">
        <v>39.3155523167</v>
      </c>
      <c r="AA2376" s="1">
        <v>-84.373110493699997</v>
      </c>
      <c r="AB2376" s="1">
        <v>39.3202107312</v>
      </c>
      <c r="AC2376" s="1">
        <v>-84.365981513899996</v>
      </c>
    </row>
    <row r="2377" spans="1:29" x14ac:dyDescent="0.25">
      <c r="A2377" s="13">
        <v>309</v>
      </c>
      <c r="B2377" s="22" t="s">
        <v>4967</v>
      </c>
      <c r="C2377" s="17">
        <v>8</v>
      </c>
      <c r="D2377" s="1" t="s">
        <v>788</v>
      </c>
      <c r="E2377" s="1" t="s">
        <v>4748</v>
      </c>
      <c r="F2377" s="1" t="s">
        <v>4749</v>
      </c>
      <c r="G2377" s="1" t="s">
        <v>3828</v>
      </c>
      <c r="H2377" s="1">
        <v>4</v>
      </c>
      <c r="I2377" s="1">
        <v>4.5</v>
      </c>
      <c r="J2377" s="1" t="s">
        <v>3190</v>
      </c>
      <c r="K2377" s="1" t="s">
        <v>4991</v>
      </c>
      <c r="L2377" s="1">
        <v>0</v>
      </c>
      <c r="M2377" s="1">
        <v>2</v>
      </c>
      <c r="N2377" s="1">
        <v>11</v>
      </c>
      <c r="O2377" s="1">
        <v>10</v>
      </c>
      <c r="P2377" s="1">
        <v>49</v>
      </c>
      <c r="Q2377" s="16">
        <v>256.74400436046511</v>
      </c>
      <c r="R2377" s="21">
        <v>0.18219136602427793</v>
      </c>
      <c r="S2377" s="21">
        <v>21.786365906377082</v>
      </c>
      <c r="T2377" s="21">
        <v>21.604174540352805</v>
      </c>
      <c r="U2377" s="21">
        <v>1.5265732235892697E-2</v>
      </c>
      <c r="V2377" s="21">
        <v>1.3640465715851671</v>
      </c>
      <c r="W2377" s="21">
        <v>1.3487808393492744</v>
      </c>
      <c r="X2377" s="13" t="s">
        <v>22</v>
      </c>
      <c r="Y23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7" s="1">
        <v>39.351438548099999</v>
      </c>
      <c r="AA2377" s="1">
        <v>-84.395196291800005</v>
      </c>
      <c r="AB2377" s="1">
        <v>39.358680107399998</v>
      </c>
      <c r="AC2377" s="1">
        <v>-84.395036479699996</v>
      </c>
    </row>
    <row r="2378" spans="1:29" x14ac:dyDescent="0.25">
      <c r="A2378" s="13">
        <v>310</v>
      </c>
      <c r="B2378" s="22" t="s">
        <v>4967</v>
      </c>
      <c r="C2378" s="17">
        <v>8</v>
      </c>
      <c r="D2378" s="1" t="s">
        <v>787</v>
      </c>
      <c r="E2378" s="1" t="s">
        <v>4750</v>
      </c>
      <c r="F2378" s="1" t="s">
        <v>4751</v>
      </c>
      <c r="G2378" s="1" t="s">
        <v>4903</v>
      </c>
      <c r="H2378" s="1">
        <v>0.5</v>
      </c>
      <c r="I2378" s="1">
        <v>1</v>
      </c>
      <c r="J2378" s="1" t="s">
        <v>3190</v>
      </c>
      <c r="K2378" s="1" t="s">
        <v>4991</v>
      </c>
      <c r="L2378" s="1">
        <v>0</v>
      </c>
      <c r="M2378" s="1">
        <v>1</v>
      </c>
      <c r="N2378" s="1">
        <v>3</v>
      </c>
      <c r="O2378" s="1">
        <v>7</v>
      </c>
      <c r="P2378" s="1">
        <v>32</v>
      </c>
      <c r="Q2378" s="16">
        <v>128.37981468023256</v>
      </c>
      <c r="R2378" s="21">
        <v>0.33083065988567939</v>
      </c>
      <c r="S2378" s="21">
        <v>17.697473053720817</v>
      </c>
      <c r="T2378" s="21">
        <v>17.366642393835136</v>
      </c>
      <c r="U2378" s="21">
        <v>2.5968083724812911E-2</v>
      </c>
      <c r="V2378" s="21">
        <v>1.36279557207696</v>
      </c>
      <c r="W2378" s="21">
        <v>1.3368274883521472</v>
      </c>
      <c r="X2378" s="13" t="s">
        <v>22</v>
      </c>
      <c r="Y23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8" s="1">
        <v>39.140483674800002</v>
      </c>
      <c r="AA2378" s="1">
        <v>-84.631647132599994</v>
      </c>
      <c r="AB2378" s="1">
        <v>39.1471952096</v>
      </c>
      <c r="AC2378" s="1">
        <v>-84.628875026900005</v>
      </c>
    </row>
    <row r="2379" spans="1:29" x14ac:dyDescent="0.25">
      <c r="A2379" s="13">
        <v>311</v>
      </c>
      <c r="B2379" s="22" t="s">
        <v>4967</v>
      </c>
      <c r="C2379" s="17">
        <v>12</v>
      </c>
      <c r="D2379" s="1" t="s">
        <v>1332</v>
      </c>
      <c r="E2379" s="1" t="s">
        <v>3308</v>
      </c>
      <c r="F2379" s="1" t="s">
        <v>4752</v>
      </c>
      <c r="G2379" s="1" t="s">
        <v>3702</v>
      </c>
      <c r="H2379" s="1">
        <v>2</v>
      </c>
      <c r="I2379" s="1">
        <v>2.5</v>
      </c>
      <c r="J2379" s="1" t="s">
        <v>3190</v>
      </c>
      <c r="K2379" s="1" t="s">
        <v>4984</v>
      </c>
      <c r="L2379" s="1">
        <v>0</v>
      </c>
      <c r="M2379" s="1">
        <v>1</v>
      </c>
      <c r="N2379" s="1">
        <v>2</v>
      </c>
      <c r="O2379" s="1">
        <v>2</v>
      </c>
      <c r="P2379" s="1">
        <v>5</v>
      </c>
      <c r="Q2379" s="16">
        <v>72.645439680232556</v>
      </c>
      <c r="R2379" s="21">
        <v>0.40282721392427923</v>
      </c>
      <c r="S2379" s="21">
        <v>3.9549792601614122</v>
      </c>
      <c r="T2379" s="21">
        <v>3.5521520462371328</v>
      </c>
      <c r="U2379" s="21">
        <v>2.8879278561009431E-2</v>
      </c>
      <c r="V2379" s="21">
        <v>1.3616427437233238</v>
      </c>
      <c r="W2379" s="21">
        <v>1.3327634651623144</v>
      </c>
      <c r="X2379" s="13" t="s">
        <v>22</v>
      </c>
      <c r="Y23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79" s="1">
        <v>41.389306080300003</v>
      </c>
      <c r="AA2379" s="1">
        <v>-81.353686643399996</v>
      </c>
      <c r="AB2379" s="1">
        <v>41.3881476607</v>
      </c>
      <c r="AC2379" s="1">
        <v>-81.344197597100006</v>
      </c>
    </row>
    <row r="2380" spans="1:29" x14ac:dyDescent="0.25">
      <c r="A2380" s="13">
        <v>35</v>
      </c>
      <c r="B2380" s="22" t="s">
        <v>3200</v>
      </c>
      <c r="C2380" s="17">
        <v>4</v>
      </c>
      <c r="D2380" s="1" t="s">
        <v>800</v>
      </c>
      <c r="E2380" s="1" t="s">
        <v>2862</v>
      </c>
      <c r="F2380" s="1" t="s">
        <v>5015</v>
      </c>
      <c r="G2380" s="1" t="s">
        <v>2424</v>
      </c>
      <c r="H2380" s="21">
        <v>4.8239999999932479</v>
      </c>
      <c r="I2380" s="21">
        <v>0</v>
      </c>
      <c r="J2380" s="1" t="s">
        <v>258</v>
      </c>
      <c r="K2380" s="1" t="s">
        <v>2803</v>
      </c>
      <c r="L2380" s="1">
        <v>0</v>
      </c>
      <c r="M2380" s="1">
        <v>1</v>
      </c>
      <c r="N2380" s="1">
        <v>10</v>
      </c>
      <c r="O2380" s="1">
        <v>4</v>
      </c>
      <c r="P2380" s="1">
        <v>13</v>
      </c>
      <c r="Q2380" s="16">
        <v>141.89543968023256</v>
      </c>
      <c r="R2380" s="21">
        <v>0.12539833827629132</v>
      </c>
      <c r="S2380" s="21">
        <v>2.4206267414149187</v>
      </c>
      <c r="T2380" s="21">
        <v>2.2952284031386272</v>
      </c>
      <c r="U2380" s="21">
        <v>9.2468569886570776E-2</v>
      </c>
      <c r="V2380" s="21">
        <v>1.3584878802439464</v>
      </c>
      <c r="W2380" s="21">
        <v>1.2660193103573756</v>
      </c>
      <c r="X2380" s="13" t="s">
        <v>22</v>
      </c>
      <c r="Y23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0" s="1">
        <v>40.799166999999997</v>
      </c>
      <c r="AA2380" s="1">
        <v>-81.631383999999997</v>
      </c>
      <c r="AB2380" s="1">
        <v>0</v>
      </c>
      <c r="AC2380" s="1">
        <v>0</v>
      </c>
    </row>
    <row r="2381" spans="1:29" x14ac:dyDescent="0.25">
      <c r="A2381" s="13">
        <v>312</v>
      </c>
      <c r="B2381" s="22" t="s">
        <v>4967</v>
      </c>
      <c r="C2381" s="17">
        <v>6</v>
      </c>
      <c r="D2381" s="1" t="s">
        <v>799</v>
      </c>
      <c r="E2381" s="1" t="s">
        <v>4658</v>
      </c>
      <c r="F2381" s="1" t="s">
        <v>4659</v>
      </c>
      <c r="G2381" s="1" t="s">
        <v>3704</v>
      </c>
      <c r="H2381" s="1">
        <v>8.8000000000000007</v>
      </c>
      <c r="I2381" s="1">
        <v>9.3000000000000007</v>
      </c>
      <c r="J2381" s="1" t="s">
        <v>3190</v>
      </c>
      <c r="K2381" s="1" t="s">
        <v>4984</v>
      </c>
      <c r="L2381" s="1">
        <v>0</v>
      </c>
      <c r="M2381" s="1">
        <v>1</v>
      </c>
      <c r="N2381" s="1">
        <v>1</v>
      </c>
      <c r="O2381" s="1">
        <v>3</v>
      </c>
      <c r="P2381" s="1">
        <v>5</v>
      </c>
      <c r="Q2381" s="16">
        <v>70.536064680232556</v>
      </c>
      <c r="R2381" s="21">
        <v>0.41146092388456185</v>
      </c>
      <c r="S2381" s="21">
        <v>3.8975410119533977</v>
      </c>
      <c r="T2381" s="21">
        <v>3.4860800880688361</v>
      </c>
      <c r="U2381" s="21">
        <v>2.9494442834915868E-2</v>
      </c>
      <c r="V2381" s="21">
        <v>1.3571249740695981</v>
      </c>
      <c r="W2381" s="21">
        <v>1.3276305312346821</v>
      </c>
      <c r="X2381" s="13" t="s">
        <v>22</v>
      </c>
      <c r="Y23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1" s="1">
        <v>0</v>
      </c>
      <c r="AA2381" s="1">
        <v>0</v>
      </c>
      <c r="AB2381" s="1">
        <v>40.262492757799997</v>
      </c>
      <c r="AC2381" s="1">
        <v>-83.067996353599995</v>
      </c>
    </row>
    <row r="2382" spans="1:29" x14ac:dyDescent="0.25">
      <c r="A2382" s="13">
        <v>36</v>
      </c>
      <c r="B2382" s="22" t="s">
        <v>3200</v>
      </c>
      <c r="C2382" s="17">
        <v>10</v>
      </c>
      <c r="D2382" s="1" t="s">
        <v>2364</v>
      </c>
      <c r="E2382" s="1" t="s">
        <v>3137</v>
      </c>
      <c r="F2382" s="1" t="s">
        <v>3224</v>
      </c>
      <c r="G2382" s="1" t="s">
        <v>2425</v>
      </c>
      <c r="H2382" s="21">
        <v>2.4499999999970896</v>
      </c>
      <c r="I2382" s="21">
        <v>0</v>
      </c>
      <c r="J2382" s="1" t="s">
        <v>258</v>
      </c>
      <c r="K2382" s="1" t="s">
        <v>2807</v>
      </c>
      <c r="L2382" s="1">
        <v>0</v>
      </c>
      <c r="M2382" s="1">
        <v>3</v>
      </c>
      <c r="N2382" s="1">
        <v>4</v>
      </c>
      <c r="O2382" s="1">
        <v>3</v>
      </c>
      <c r="P2382" s="1">
        <v>13</v>
      </c>
      <c r="Q2382" s="16">
        <v>189.53006904069767</v>
      </c>
      <c r="R2382" s="21">
        <v>1.6089579538058592</v>
      </c>
      <c r="S2382" s="21">
        <v>4.6919689388920256</v>
      </c>
      <c r="T2382" s="21">
        <v>3.0830109850861662</v>
      </c>
      <c r="U2382" s="21">
        <v>0.19297095042556148</v>
      </c>
      <c r="V2382" s="21">
        <v>1.353408746395911</v>
      </c>
      <c r="W2382" s="21">
        <v>1.1604377959703496</v>
      </c>
      <c r="X2382" s="13" t="s">
        <v>22</v>
      </c>
      <c r="Y23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2" s="1">
        <v>39.579549999999998</v>
      </c>
      <c r="AA2382" s="1">
        <v>-82.522938999999994</v>
      </c>
      <c r="AB2382" s="1">
        <v>0</v>
      </c>
      <c r="AC2382" s="1">
        <v>0</v>
      </c>
    </row>
    <row r="2383" spans="1:29" x14ac:dyDescent="0.25">
      <c r="A2383" s="13">
        <v>313</v>
      </c>
      <c r="B2383" s="22" t="s">
        <v>4967</v>
      </c>
      <c r="C2383" s="17">
        <v>8</v>
      </c>
      <c r="D2383" s="1" t="s">
        <v>1329</v>
      </c>
      <c r="E2383" s="1" t="s">
        <v>4753</v>
      </c>
      <c r="F2383" s="1" t="s">
        <v>4754</v>
      </c>
      <c r="G2383" s="1" t="s">
        <v>3818</v>
      </c>
      <c r="H2383" s="1">
        <v>2.5</v>
      </c>
      <c r="I2383" s="1">
        <v>3</v>
      </c>
      <c r="J2383" s="1" t="s">
        <v>3190</v>
      </c>
      <c r="K2383" s="1" t="s">
        <v>4991</v>
      </c>
      <c r="L2383" s="1">
        <v>0</v>
      </c>
      <c r="M2383" s="1">
        <v>0</v>
      </c>
      <c r="N2383" s="1">
        <v>6</v>
      </c>
      <c r="O2383" s="1">
        <v>4</v>
      </c>
      <c r="P2383" s="1">
        <v>69</v>
      </c>
      <c r="Q2383" s="16">
        <v>126.03125</v>
      </c>
      <c r="R2383" s="21">
        <v>0.45978502924173992</v>
      </c>
      <c r="S2383" s="21">
        <v>30.853636385046286</v>
      </c>
      <c r="T2383" s="21">
        <v>30.393851355804546</v>
      </c>
      <c r="U2383" s="21">
        <v>3.6093970739690742E-2</v>
      </c>
      <c r="V2383" s="21">
        <v>1.3520725441680093</v>
      </c>
      <c r="W2383" s="21">
        <v>1.3159785734283185</v>
      </c>
      <c r="X2383" s="13" t="s">
        <v>22</v>
      </c>
      <c r="Y23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3" s="1">
        <v>39.093961415899997</v>
      </c>
      <c r="AA2383" s="1">
        <v>-84.263103534300001</v>
      </c>
      <c r="AB2383" s="1">
        <v>0</v>
      </c>
      <c r="AC2383" s="1">
        <v>0</v>
      </c>
    </row>
    <row r="2384" spans="1:29" x14ac:dyDescent="0.25">
      <c r="A2384" s="13">
        <v>37</v>
      </c>
      <c r="B2384" s="22" t="s">
        <v>3200</v>
      </c>
      <c r="C2384" s="17">
        <v>3</v>
      </c>
      <c r="D2384" s="1" t="s">
        <v>3193</v>
      </c>
      <c r="E2384" s="1" t="s">
        <v>3040</v>
      </c>
      <c r="F2384" s="1" t="s">
        <v>5016</v>
      </c>
      <c r="G2384" s="1" t="s">
        <v>2426</v>
      </c>
      <c r="H2384" s="21">
        <v>10.987999999997555</v>
      </c>
      <c r="I2384" s="21">
        <v>0</v>
      </c>
      <c r="J2384" s="1" t="s">
        <v>258</v>
      </c>
      <c r="K2384" s="1" t="s">
        <v>2805</v>
      </c>
      <c r="L2384" s="1">
        <v>0</v>
      </c>
      <c r="M2384" s="1">
        <v>2</v>
      </c>
      <c r="N2384" s="1">
        <v>4</v>
      </c>
      <c r="O2384" s="1">
        <v>3</v>
      </c>
      <c r="P2384" s="1">
        <v>10</v>
      </c>
      <c r="Q2384" s="16">
        <v>140.85337936046511</v>
      </c>
      <c r="R2384" s="21">
        <v>0.97116515795897229</v>
      </c>
      <c r="S2384" s="21">
        <v>3.4623224705087394</v>
      </c>
      <c r="T2384" s="21">
        <v>2.4911573125497672</v>
      </c>
      <c r="U2384" s="21">
        <v>0.24782349413255822</v>
      </c>
      <c r="V2384" s="21">
        <v>1.3511758067671704</v>
      </c>
      <c r="W2384" s="21">
        <v>1.1033523126346121</v>
      </c>
      <c r="X2384" s="13" t="s">
        <v>22</v>
      </c>
      <c r="Y23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4" s="1">
        <v>40.992286999999997</v>
      </c>
      <c r="AA2384" s="1">
        <v>-82.222939999999994</v>
      </c>
      <c r="AB2384" s="1">
        <v>0</v>
      </c>
      <c r="AC2384" s="1">
        <v>0</v>
      </c>
    </row>
    <row r="2385" spans="1:29" x14ac:dyDescent="0.25">
      <c r="A2385" s="13">
        <v>314</v>
      </c>
      <c r="B2385" s="22" t="s">
        <v>4967</v>
      </c>
      <c r="C2385" s="17">
        <v>6</v>
      </c>
      <c r="D2385" s="1" t="s">
        <v>784</v>
      </c>
      <c r="E2385" s="1" t="s">
        <v>4000</v>
      </c>
      <c r="F2385" s="1" t="s">
        <v>4001</v>
      </c>
      <c r="G2385" s="1" t="s">
        <v>3704</v>
      </c>
      <c r="H2385" s="1">
        <v>0.2</v>
      </c>
      <c r="I2385" s="1">
        <v>0.7</v>
      </c>
      <c r="J2385" s="1" t="s">
        <v>3190</v>
      </c>
      <c r="K2385" s="1" t="s">
        <v>4984</v>
      </c>
      <c r="L2385" s="1">
        <v>0</v>
      </c>
      <c r="M2385" s="1">
        <v>1</v>
      </c>
      <c r="N2385" s="1">
        <v>1</v>
      </c>
      <c r="O2385" s="1">
        <v>3</v>
      </c>
      <c r="P2385" s="1">
        <v>2</v>
      </c>
      <c r="Q2385" s="16">
        <v>67.536064680232556</v>
      </c>
      <c r="R2385" s="21">
        <v>0.40141871946883401</v>
      </c>
      <c r="S2385" s="21">
        <v>2.7319368156661592</v>
      </c>
      <c r="T2385" s="21">
        <v>2.3305180961973253</v>
      </c>
      <c r="U2385" s="21">
        <v>2.8779231141150451E-2</v>
      </c>
      <c r="V2385" s="21">
        <v>1.3471844283825767</v>
      </c>
      <c r="W2385" s="21">
        <v>1.3184051972414261</v>
      </c>
      <c r="X2385" s="13" t="s">
        <v>22</v>
      </c>
      <c r="Y23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5" s="1">
        <v>39.806041738600001</v>
      </c>
      <c r="AA2385" s="1">
        <v>-82.994132748599995</v>
      </c>
      <c r="AB2385" s="1">
        <v>39.8129555931</v>
      </c>
      <c r="AC2385" s="1">
        <v>-82.996955262399993</v>
      </c>
    </row>
    <row r="2386" spans="1:29" x14ac:dyDescent="0.25">
      <c r="A2386" s="13">
        <v>315</v>
      </c>
      <c r="B2386" s="22" t="s">
        <v>4967</v>
      </c>
      <c r="C2386" s="17">
        <v>6</v>
      </c>
      <c r="D2386" s="1" t="s">
        <v>784</v>
      </c>
      <c r="E2386" s="1" t="s">
        <v>4000</v>
      </c>
      <c r="F2386" s="1" t="s">
        <v>4612</v>
      </c>
      <c r="G2386" s="1" t="s">
        <v>3704</v>
      </c>
      <c r="H2386" s="1">
        <v>4.0999999999999996</v>
      </c>
      <c r="I2386" s="1">
        <v>4.5999999999999996</v>
      </c>
      <c r="J2386" s="1" t="s">
        <v>3190</v>
      </c>
      <c r="K2386" s="1" t="s">
        <v>4984</v>
      </c>
      <c r="L2386" s="1">
        <v>0</v>
      </c>
      <c r="M2386" s="1">
        <v>1</v>
      </c>
      <c r="N2386" s="1">
        <v>4</v>
      </c>
      <c r="O2386" s="1">
        <v>1</v>
      </c>
      <c r="P2386" s="1">
        <v>9</v>
      </c>
      <c r="Q2386" s="16">
        <v>85.301689680232556</v>
      </c>
      <c r="R2386" s="21">
        <v>0.32771855019791118</v>
      </c>
      <c r="S2386" s="21">
        <v>4.8555354310231715</v>
      </c>
      <c r="T2386" s="21">
        <v>4.5278168808252603</v>
      </c>
      <c r="U2386" s="21">
        <v>2.3673317724168204E-2</v>
      </c>
      <c r="V2386" s="21">
        <v>1.3419247379122663</v>
      </c>
      <c r="W2386" s="21">
        <v>1.3182514201880982</v>
      </c>
      <c r="X2386" s="13" t="s">
        <v>22</v>
      </c>
      <c r="Y23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6" s="1">
        <v>39.861503225200003</v>
      </c>
      <c r="AA2386" s="1">
        <v>-83.004217114699998</v>
      </c>
      <c r="AB2386" s="1">
        <v>39.868708877899998</v>
      </c>
      <c r="AC2386" s="1">
        <v>-83.005353214899998</v>
      </c>
    </row>
    <row r="2387" spans="1:29" x14ac:dyDescent="0.25">
      <c r="A2387" s="13">
        <v>316</v>
      </c>
      <c r="B2387" s="22" t="s">
        <v>4967</v>
      </c>
      <c r="C2387" s="17">
        <v>6</v>
      </c>
      <c r="D2387" s="1" t="s">
        <v>784</v>
      </c>
      <c r="E2387" s="1" t="s">
        <v>4000</v>
      </c>
      <c r="F2387" s="1" t="s">
        <v>4612</v>
      </c>
      <c r="G2387" s="1" t="s">
        <v>3704</v>
      </c>
      <c r="H2387" s="1">
        <v>2.4</v>
      </c>
      <c r="I2387" s="1">
        <v>2.9</v>
      </c>
      <c r="J2387" s="1" t="s">
        <v>3190</v>
      </c>
      <c r="K2387" s="1" t="s">
        <v>4984</v>
      </c>
      <c r="L2387" s="1">
        <v>0</v>
      </c>
      <c r="M2387" s="1">
        <v>1</v>
      </c>
      <c r="N2387" s="1">
        <v>3</v>
      </c>
      <c r="O2387" s="1">
        <v>2</v>
      </c>
      <c r="P2387" s="1">
        <v>3</v>
      </c>
      <c r="Q2387" s="16">
        <v>77.192314680232556</v>
      </c>
      <c r="R2387" s="21">
        <v>0.32771855019791118</v>
      </c>
      <c r="S2387" s="21">
        <v>2.9162308848816032</v>
      </c>
      <c r="T2387" s="21">
        <v>2.588512334683692</v>
      </c>
      <c r="U2387" s="21">
        <v>2.3673317724168204E-2</v>
      </c>
      <c r="V2387" s="21">
        <v>1.3419247379122663</v>
      </c>
      <c r="W2387" s="21">
        <v>1.3182514201880982</v>
      </c>
      <c r="X2387" s="13" t="s">
        <v>22</v>
      </c>
      <c r="Y23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7" s="1">
        <v>39.837067396899997</v>
      </c>
      <c r="AA2387" s="1">
        <v>-83.000153165100002</v>
      </c>
      <c r="AB2387" s="1">
        <v>39.844242824600002</v>
      </c>
      <c r="AC2387" s="1">
        <v>-83.001361387499998</v>
      </c>
    </row>
    <row r="2388" spans="1:29" x14ac:dyDescent="0.25">
      <c r="A2388" s="13">
        <v>317</v>
      </c>
      <c r="B2388" s="22" t="s">
        <v>4967</v>
      </c>
      <c r="C2388" s="17">
        <v>12</v>
      </c>
      <c r="D2388" s="1" t="s">
        <v>794</v>
      </c>
      <c r="E2388" s="1" t="s">
        <v>3339</v>
      </c>
      <c r="F2388" s="1" t="s">
        <v>4071</v>
      </c>
      <c r="G2388" s="1" t="s">
        <v>3725</v>
      </c>
      <c r="H2388" s="1">
        <v>25</v>
      </c>
      <c r="I2388" s="1">
        <v>25.5</v>
      </c>
      <c r="J2388" s="1" t="s">
        <v>3190</v>
      </c>
      <c r="K2388" s="1" t="s">
        <v>4975</v>
      </c>
      <c r="L2388" s="1">
        <v>2</v>
      </c>
      <c r="M2388" s="1">
        <v>1</v>
      </c>
      <c r="N2388" s="1">
        <v>5</v>
      </c>
      <c r="O2388" s="1">
        <v>4</v>
      </c>
      <c r="P2388" s="1">
        <v>8</v>
      </c>
      <c r="Q2388" s="16">
        <v>195.51444404069767</v>
      </c>
      <c r="R2388" s="21">
        <v>0.25834634850853416</v>
      </c>
      <c r="S2388" s="21">
        <v>7.3432568520925194</v>
      </c>
      <c r="T2388" s="21">
        <v>7.084910503583985</v>
      </c>
      <c r="U2388" s="21">
        <v>1.9967301672859039E-2</v>
      </c>
      <c r="V2388" s="21">
        <v>1.3406935471930805</v>
      </c>
      <c r="W2388" s="21">
        <v>1.3207262455202216</v>
      </c>
      <c r="X2388" s="13" t="s">
        <v>22</v>
      </c>
      <c r="Y23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8" s="1">
        <v>41.792113746699997</v>
      </c>
      <c r="AA2388" s="1">
        <v>-81.103710439799997</v>
      </c>
      <c r="AB2388" s="1">
        <v>41.794529429400001</v>
      </c>
      <c r="AC2388" s="1">
        <v>-81.093664363499997</v>
      </c>
    </row>
    <row r="2389" spans="1:29" x14ac:dyDescent="0.25">
      <c r="A2389" s="13">
        <v>318</v>
      </c>
      <c r="B2389" s="22" t="s">
        <v>4967</v>
      </c>
      <c r="C2389" s="17">
        <v>12</v>
      </c>
      <c r="D2389" s="1" t="s">
        <v>794</v>
      </c>
      <c r="E2389" s="1" t="s">
        <v>3339</v>
      </c>
      <c r="F2389" s="1" t="s">
        <v>4071</v>
      </c>
      <c r="G2389" s="1" t="s">
        <v>3725</v>
      </c>
      <c r="H2389" s="1">
        <v>23.7</v>
      </c>
      <c r="I2389" s="1">
        <v>24.2</v>
      </c>
      <c r="J2389" s="1" t="s">
        <v>3190</v>
      </c>
      <c r="K2389" s="1" t="s">
        <v>4975</v>
      </c>
      <c r="L2389" s="1">
        <v>0</v>
      </c>
      <c r="M2389" s="1">
        <v>3</v>
      </c>
      <c r="N2389" s="1">
        <v>8</v>
      </c>
      <c r="O2389" s="1">
        <v>1</v>
      </c>
      <c r="P2389" s="1">
        <v>15</v>
      </c>
      <c r="Q2389" s="16">
        <v>208.84256904069767</v>
      </c>
      <c r="R2389" s="21">
        <v>0.25834634850853416</v>
      </c>
      <c r="S2389" s="21">
        <v>9.906360952303169</v>
      </c>
      <c r="T2389" s="21">
        <v>9.6480146037946355</v>
      </c>
      <c r="U2389" s="21">
        <v>1.9967301672859036E-2</v>
      </c>
      <c r="V2389" s="21">
        <v>1.3406935471930801</v>
      </c>
      <c r="W2389" s="21">
        <v>1.3207262455202211</v>
      </c>
      <c r="X2389" s="13" t="s">
        <v>22</v>
      </c>
      <c r="Y23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89" s="1">
        <v>41.786523089600003</v>
      </c>
      <c r="AA2389" s="1">
        <v>-81.1277715083</v>
      </c>
      <c r="AB2389" s="1">
        <v>41.788824351999999</v>
      </c>
      <c r="AC2389" s="1">
        <v>-81.117663700700007</v>
      </c>
    </row>
    <row r="2390" spans="1:29" x14ac:dyDescent="0.25">
      <c r="A2390" s="13">
        <v>319</v>
      </c>
      <c r="B2390" s="22" t="s">
        <v>4967</v>
      </c>
      <c r="C2390" s="17">
        <v>8</v>
      </c>
      <c r="D2390" s="1" t="s">
        <v>787</v>
      </c>
      <c r="E2390" s="1" t="s">
        <v>4755</v>
      </c>
      <c r="F2390" s="1" t="s">
        <v>3944</v>
      </c>
      <c r="G2390" s="1" t="s">
        <v>4361</v>
      </c>
      <c r="H2390" s="1">
        <v>13.3</v>
      </c>
      <c r="I2390" s="1">
        <v>13.8</v>
      </c>
      <c r="J2390" s="1" t="s">
        <v>3190</v>
      </c>
      <c r="K2390" s="1" t="s">
        <v>4991</v>
      </c>
      <c r="L2390" s="1">
        <v>0</v>
      </c>
      <c r="M2390" s="1">
        <v>2</v>
      </c>
      <c r="N2390" s="1">
        <v>10</v>
      </c>
      <c r="O2390" s="1">
        <v>4</v>
      </c>
      <c r="P2390" s="1">
        <v>30</v>
      </c>
      <c r="Q2390" s="16">
        <v>204.57212936046511</v>
      </c>
      <c r="R2390" s="21">
        <v>0.28135590032157426</v>
      </c>
      <c r="S2390" s="21">
        <v>15.583659116049112</v>
      </c>
      <c r="T2390" s="21">
        <v>15.302303215727537</v>
      </c>
      <c r="U2390" s="21">
        <v>2.2898323395003434E-2</v>
      </c>
      <c r="V2390" s="21">
        <v>1.3383209210005016</v>
      </c>
      <c r="W2390" s="21">
        <v>1.3154225976054981</v>
      </c>
      <c r="X2390" s="13" t="s">
        <v>22</v>
      </c>
      <c r="Y23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0" s="1">
        <v>39.171806720200003</v>
      </c>
      <c r="AA2390" s="1">
        <v>-84.639516519099999</v>
      </c>
      <c r="AB2390" s="1">
        <v>39.165909687899997</v>
      </c>
      <c r="AC2390" s="1">
        <v>-84.634171309600006</v>
      </c>
    </row>
    <row r="2391" spans="1:29" x14ac:dyDescent="0.25">
      <c r="A2391" s="13">
        <v>320</v>
      </c>
      <c r="B2391" s="22" t="s">
        <v>4967</v>
      </c>
      <c r="C2391" s="17">
        <v>8</v>
      </c>
      <c r="D2391" s="1" t="s">
        <v>787</v>
      </c>
      <c r="E2391" s="1" t="s">
        <v>4755</v>
      </c>
      <c r="F2391" s="1" t="s">
        <v>3944</v>
      </c>
      <c r="G2391" s="1" t="s">
        <v>4361</v>
      </c>
      <c r="H2391" s="1">
        <v>12.5</v>
      </c>
      <c r="I2391" s="1">
        <v>13</v>
      </c>
      <c r="J2391" s="1" t="s">
        <v>3190</v>
      </c>
      <c r="K2391" s="1" t="s">
        <v>4991</v>
      </c>
      <c r="L2391" s="1">
        <v>0</v>
      </c>
      <c r="M2391" s="1">
        <v>0</v>
      </c>
      <c r="N2391" s="1">
        <v>11</v>
      </c>
      <c r="O2391" s="1">
        <v>5</v>
      </c>
      <c r="P2391" s="1">
        <v>74</v>
      </c>
      <c r="Q2391" s="16">
        <v>168.203125</v>
      </c>
      <c r="R2391" s="21">
        <v>0.28135590032157426</v>
      </c>
      <c r="S2391" s="21">
        <v>30.449707868089913</v>
      </c>
      <c r="T2391" s="21">
        <v>30.168351967768338</v>
      </c>
      <c r="U2391" s="21">
        <v>2.2898323395003434E-2</v>
      </c>
      <c r="V2391" s="21">
        <v>1.3383209210005016</v>
      </c>
      <c r="W2391" s="21">
        <v>1.3154225976054981</v>
      </c>
      <c r="X2391" s="13" t="s">
        <v>22</v>
      </c>
      <c r="Y23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1" s="1">
        <v>39.1814121568</v>
      </c>
      <c r="AA2391" s="1">
        <v>-84.647667068499999</v>
      </c>
      <c r="AB2391" s="1">
        <v>39.175291862199998</v>
      </c>
      <c r="AC2391" s="1">
        <v>-84.642910282399995</v>
      </c>
    </row>
    <row r="2392" spans="1:29" x14ac:dyDescent="0.25">
      <c r="A2392" s="13">
        <v>321</v>
      </c>
      <c r="B2392" s="22" t="s">
        <v>4967</v>
      </c>
      <c r="C2392" s="17">
        <v>8</v>
      </c>
      <c r="D2392" s="1" t="s">
        <v>787</v>
      </c>
      <c r="E2392" s="1" t="s">
        <v>4756</v>
      </c>
      <c r="F2392" s="1" t="s">
        <v>4757</v>
      </c>
      <c r="G2392" s="1" t="s">
        <v>4904</v>
      </c>
      <c r="H2392" s="1">
        <v>4.5999999999999996</v>
      </c>
      <c r="I2392" s="1">
        <v>5.0999999999999996</v>
      </c>
      <c r="J2392" s="1" t="s">
        <v>3190</v>
      </c>
      <c r="K2392" s="1" t="s">
        <v>4975</v>
      </c>
      <c r="L2392" s="1">
        <v>0</v>
      </c>
      <c r="M2392" s="1">
        <v>1</v>
      </c>
      <c r="N2392" s="1">
        <v>9</v>
      </c>
      <c r="O2392" s="1">
        <v>7</v>
      </c>
      <c r="P2392" s="1">
        <v>58</v>
      </c>
      <c r="Q2392" s="16">
        <v>193.66106468023256</v>
      </c>
      <c r="R2392" s="21">
        <v>0.16631106241651114</v>
      </c>
      <c r="S2392" s="21">
        <v>24.435749411168597</v>
      </c>
      <c r="T2392" s="21">
        <v>24.269438348752086</v>
      </c>
      <c r="U2392" s="21">
        <v>1.288918141192098E-2</v>
      </c>
      <c r="V2392" s="21">
        <v>1.3325812284101719</v>
      </c>
      <c r="W2392" s="21">
        <v>1.3196920469982509</v>
      </c>
      <c r="X2392" s="13" t="s">
        <v>22</v>
      </c>
      <c r="Y23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2" s="1">
        <v>39.215963241600001</v>
      </c>
      <c r="AA2392" s="1">
        <v>-84.525197895299996</v>
      </c>
      <c r="AB2392" s="1">
        <v>39.215861019899997</v>
      </c>
      <c r="AC2392" s="1">
        <v>-84.515878041299999</v>
      </c>
    </row>
    <row r="2393" spans="1:29" x14ac:dyDescent="0.25">
      <c r="A2393" s="13">
        <v>38</v>
      </c>
      <c r="B2393" s="22" t="s">
        <v>3200</v>
      </c>
      <c r="C2393" s="17">
        <v>6</v>
      </c>
      <c r="D2393" s="1" t="s">
        <v>808</v>
      </c>
      <c r="E2393" s="1" t="s">
        <v>3123</v>
      </c>
      <c r="F2393" s="1" t="s">
        <v>3228</v>
      </c>
      <c r="G2393" s="1" t="s">
        <v>2427</v>
      </c>
      <c r="H2393" s="21">
        <v>14.085000000006403</v>
      </c>
      <c r="I2393" s="21">
        <v>0</v>
      </c>
      <c r="J2393" s="1" t="s">
        <v>258</v>
      </c>
      <c r="K2393" s="1" t="s">
        <v>2809</v>
      </c>
      <c r="L2393" s="1">
        <v>0</v>
      </c>
      <c r="M2393" s="1">
        <v>2</v>
      </c>
      <c r="N2393" s="1">
        <v>7</v>
      </c>
      <c r="O2393" s="1">
        <v>3</v>
      </c>
      <c r="P2393" s="1">
        <v>15</v>
      </c>
      <c r="Q2393" s="16">
        <v>165.49400436046511</v>
      </c>
      <c r="R2393" s="21">
        <v>1.2309587476715125</v>
      </c>
      <c r="S2393" s="21">
        <v>5.6207877011181209</v>
      </c>
      <c r="T2393" s="21">
        <v>4.3898289534466084</v>
      </c>
      <c r="U2393" s="21">
        <v>0.12466372269146318</v>
      </c>
      <c r="V2393" s="21">
        <v>1.3324889274565548</v>
      </c>
      <c r="W2393" s="21">
        <v>1.2078252047650917</v>
      </c>
      <c r="X2393" s="13" t="s">
        <v>22</v>
      </c>
      <c r="Y23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3" s="1">
        <v>39.677242</v>
      </c>
      <c r="AA2393" s="1">
        <v>-82.970359999999999</v>
      </c>
      <c r="AB2393" s="1">
        <v>0</v>
      </c>
      <c r="AC2393" s="1">
        <v>0</v>
      </c>
    </row>
    <row r="2394" spans="1:29" x14ac:dyDescent="0.25">
      <c r="A2394" s="13">
        <v>322</v>
      </c>
      <c r="B2394" s="22" t="s">
        <v>4967</v>
      </c>
      <c r="C2394" s="17">
        <v>4</v>
      </c>
      <c r="D2394" s="1" t="s">
        <v>800</v>
      </c>
      <c r="E2394" s="1" t="s">
        <v>3475</v>
      </c>
      <c r="F2394" s="1" t="s">
        <v>4116</v>
      </c>
      <c r="G2394" s="1" t="s">
        <v>4414</v>
      </c>
      <c r="H2394" s="1">
        <v>8.6</v>
      </c>
      <c r="I2394" s="1">
        <v>9.1</v>
      </c>
      <c r="J2394" s="1" t="s">
        <v>3190</v>
      </c>
      <c r="K2394" s="1" t="s">
        <v>4975</v>
      </c>
      <c r="L2394" s="1">
        <v>0</v>
      </c>
      <c r="M2394" s="1">
        <v>0</v>
      </c>
      <c r="N2394" s="1">
        <v>4</v>
      </c>
      <c r="O2394" s="1">
        <v>6</v>
      </c>
      <c r="P2394" s="1">
        <v>38</v>
      </c>
      <c r="Q2394" s="16">
        <v>90.8125</v>
      </c>
      <c r="R2394" s="21">
        <v>0.3154093623285284</v>
      </c>
      <c r="S2394" s="21">
        <v>19.802344826854263</v>
      </c>
      <c r="T2394" s="21">
        <v>19.486935464525736</v>
      </c>
      <c r="U2394" s="21">
        <v>2.4339084628999894E-2</v>
      </c>
      <c r="V2394" s="21">
        <v>1.3310802218745872</v>
      </c>
      <c r="W2394" s="21">
        <v>1.3067411372455873</v>
      </c>
      <c r="X2394" s="13" t="s">
        <v>22</v>
      </c>
      <c r="Y23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4" s="1">
        <v>40.889853623199997</v>
      </c>
      <c r="AA2394" s="1">
        <v>-81.405737555200005</v>
      </c>
      <c r="AB2394" s="1">
        <v>40.897029742400001</v>
      </c>
      <c r="AC2394" s="1">
        <v>-81.406257016799998</v>
      </c>
    </row>
    <row r="2395" spans="1:29" x14ac:dyDescent="0.25">
      <c r="A2395" s="13">
        <v>39</v>
      </c>
      <c r="B2395" s="22" t="s">
        <v>3200</v>
      </c>
      <c r="C2395" s="17">
        <v>12</v>
      </c>
      <c r="D2395" s="1" t="s">
        <v>1332</v>
      </c>
      <c r="E2395" s="1" t="s">
        <v>2834</v>
      </c>
      <c r="F2395" s="1" t="s">
        <v>5017</v>
      </c>
      <c r="G2395" s="1" t="s">
        <v>2428</v>
      </c>
      <c r="H2395" s="21">
        <v>9.911999999996624</v>
      </c>
      <c r="I2395" s="21">
        <v>0</v>
      </c>
      <c r="J2395" s="1" t="s">
        <v>258</v>
      </c>
      <c r="K2395" s="1" t="s">
        <v>2804</v>
      </c>
      <c r="L2395" s="1">
        <v>0</v>
      </c>
      <c r="M2395" s="1">
        <v>0</v>
      </c>
      <c r="N2395" s="1">
        <v>6</v>
      </c>
      <c r="O2395" s="1">
        <v>4</v>
      </c>
      <c r="P2395" s="1">
        <v>15</v>
      </c>
      <c r="Q2395" s="16">
        <v>72.03125</v>
      </c>
      <c r="R2395" s="21">
        <v>3.4462539537816941</v>
      </c>
      <c r="S2395" s="21">
        <v>4.6303538664604753</v>
      </c>
      <c r="T2395" s="21">
        <v>1.1840999126787812</v>
      </c>
      <c r="U2395" s="21">
        <v>0.24016978008436057</v>
      </c>
      <c r="V2395" s="21">
        <v>1.3290518334243668</v>
      </c>
      <c r="W2395" s="21">
        <v>1.0888820533400063</v>
      </c>
      <c r="X2395" s="13" t="s">
        <v>22</v>
      </c>
      <c r="Y23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5" s="1">
        <v>41.490695000000002</v>
      </c>
      <c r="AA2395" s="1">
        <v>-81.339707000000004</v>
      </c>
      <c r="AB2395" s="1">
        <v>0</v>
      </c>
      <c r="AC2395" s="1">
        <v>0</v>
      </c>
    </row>
    <row r="2396" spans="1:29" x14ac:dyDescent="0.25">
      <c r="A2396" s="13">
        <v>40</v>
      </c>
      <c r="B2396" s="22" t="s">
        <v>3200</v>
      </c>
      <c r="C2396" s="17">
        <v>6</v>
      </c>
      <c r="D2396" s="1" t="s">
        <v>2367</v>
      </c>
      <c r="E2396" s="1" t="s">
        <v>3129</v>
      </c>
      <c r="F2396" s="1" t="s">
        <v>5018</v>
      </c>
      <c r="G2396" s="1" t="s">
        <v>2429</v>
      </c>
      <c r="H2396" s="21">
        <v>8.9529999999940628</v>
      </c>
      <c r="I2396" s="21">
        <v>0</v>
      </c>
      <c r="J2396" s="1" t="s">
        <v>258</v>
      </c>
      <c r="K2396" s="1" t="s">
        <v>2804</v>
      </c>
      <c r="L2396" s="1">
        <v>0</v>
      </c>
      <c r="M2396" s="1">
        <v>3</v>
      </c>
      <c r="N2396" s="1">
        <v>4</v>
      </c>
      <c r="O2396" s="1">
        <v>5</v>
      </c>
      <c r="P2396" s="1">
        <v>33</v>
      </c>
      <c r="Q2396" s="16">
        <v>218.40506904069767</v>
      </c>
      <c r="R2396" s="21">
        <v>2.0059788114849506</v>
      </c>
      <c r="S2396" s="21">
        <v>8.7028483195197062</v>
      </c>
      <c r="T2396" s="21">
        <v>6.6968695080347551</v>
      </c>
      <c r="U2396" s="21">
        <v>0.13979686246846626</v>
      </c>
      <c r="V2396" s="21">
        <v>1.3237858940158467</v>
      </c>
      <c r="W2396" s="21">
        <v>1.1839890315473804</v>
      </c>
      <c r="X2396" s="13" t="s">
        <v>22</v>
      </c>
      <c r="Y23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6" s="1">
        <v>40.156243000000003</v>
      </c>
      <c r="AA2396" s="1">
        <v>-83.236472000000006</v>
      </c>
      <c r="AB2396" s="1">
        <v>0</v>
      </c>
      <c r="AC2396" s="1">
        <v>0</v>
      </c>
    </row>
    <row r="2397" spans="1:29" x14ac:dyDescent="0.25">
      <c r="A2397" s="13">
        <v>41</v>
      </c>
      <c r="B2397" s="22" t="s">
        <v>3200</v>
      </c>
      <c r="C2397" s="17">
        <v>5</v>
      </c>
      <c r="D2397" s="1" t="s">
        <v>797</v>
      </c>
      <c r="E2397" s="1" t="s">
        <v>2931</v>
      </c>
      <c r="F2397" s="1" t="s">
        <v>3284</v>
      </c>
      <c r="G2397" s="1" t="s">
        <v>2430</v>
      </c>
      <c r="H2397" s="21">
        <v>8.3439999999973224</v>
      </c>
      <c r="I2397" s="21">
        <v>0</v>
      </c>
      <c r="J2397" s="1" t="s">
        <v>258</v>
      </c>
      <c r="K2397" s="1" t="s">
        <v>2803</v>
      </c>
      <c r="L2397" s="1">
        <v>0</v>
      </c>
      <c r="M2397" s="1">
        <v>3</v>
      </c>
      <c r="N2397" s="1">
        <v>7</v>
      </c>
      <c r="O2397" s="1">
        <v>2</v>
      </c>
      <c r="P2397" s="1">
        <v>8</v>
      </c>
      <c r="Q2397" s="16">
        <v>199.73319404069767</v>
      </c>
      <c r="R2397" s="21">
        <v>0.229196313323796</v>
      </c>
      <c r="S2397" s="21">
        <v>2.3730974322386249</v>
      </c>
      <c r="T2397" s="21">
        <v>2.1439011189148287</v>
      </c>
      <c r="U2397" s="21">
        <v>0.13345127989033492</v>
      </c>
      <c r="V2397" s="21">
        <v>1.322187453921944</v>
      </c>
      <c r="W2397" s="21">
        <v>1.1887361740316091</v>
      </c>
      <c r="X2397" s="13" t="s">
        <v>22</v>
      </c>
      <c r="Y23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7" s="1">
        <v>39.811641999999999</v>
      </c>
      <c r="AA2397" s="1">
        <v>-82.570678000000001</v>
      </c>
      <c r="AB2397" s="1">
        <v>0</v>
      </c>
      <c r="AC2397" s="1">
        <v>0</v>
      </c>
    </row>
    <row r="2398" spans="1:29" x14ac:dyDescent="0.25">
      <c r="A2398" s="13">
        <v>323</v>
      </c>
      <c r="B2398" s="22" t="s">
        <v>4967</v>
      </c>
      <c r="C2398" s="17">
        <v>3</v>
      </c>
      <c r="D2398" s="1" t="s">
        <v>1330</v>
      </c>
      <c r="E2398" s="1" t="s">
        <v>3245</v>
      </c>
      <c r="F2398" s="1" t="s">
        <v>4711</v>
      </c>
      <c r="G2398" s="1" t="s">
        <v>3712</v>
      </c>
      <c r="H2398" s="1">
        <v>13.1</v>
      </c>
      <c r="I2398" s="1">
        <v>13.6</v>
      </c>
      <c r="J2398" s="1" t="s">
        <v>3190</v>
      </c>
      <c r="K2398" s="1" t="s">
        <v>4984</v>
      </c>
      <c r="L2398" s="1">
        <v>0</v>
      </c>
      <c r="M2398" s="1">
        <v>2</v>
      </c>
      <c r="N2398" s="1">
        <v>0</v>
      </c>
      <c r="O2398" s="1">
        <v>3</v>
      </c>
      <c r="P2398" s="1">
        <v>2</v>
      </c>
      <c r="Q2398" s="16">
        <v>106.66587936046511</v>
      </c>
      <c r="R2398" s="21">
        <v>0.34868195193749385</v>
      </c>
      <c r="S2398" s="21">
        <v>2.8481924465165598</v>
      </c>
      <c r="T2398" s="21">
        <v>2.499510494579066</v>
      </c>
      <c r="U2398" s="21">
        <v>2.5098820020465266E-2</v>
      </c>
      <c r="V2398" s="21">
        <v>1.3218603334133112</v>
      </c>
      <c r="W2398" s="21">
        <v>1.2967615133928458</v>
      </c>
      <c r="X2398" s="13" t="s">
        <v>22</v>
      </c>
      <c r="Y23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8" s="1">
        <v>41.403001649300002</v>
      </c>
      <c r="AA2398" s="1">
        <v>-82.6341543745</v>
      </c>
      <c r="AB2398" s="1">
        <v>41.404058398899998</v>
      </c>
      <c r="AC2398" s="1">
        <v>-82.624636538999994</v>
      </c>
    </row>
    <row r="2399" spans="1:29" x14ac:dyDescent="0.25">
      <c r="A2399" s="13">
        <v>324</v>
      </c>
      <c r="B2399" s="22" t="s">
        <v>4967</v>
      </c>
      <c r="C2399" s="17">
        <v>3</v>
      </c>
      <c r="D2399" s="1" t="s">
        <v>1330</v>
      </c>
      <c r="E2399" s="1" t="s">
        <v>3245</v>
      </c>
      <c r="F2399" s="1" t="s">
        <v>4711</v>
      </c>
      <c r="G2399" s="1" t="s">
        <v>3712</v>
      </c>
      <c r="H2399" s="1">
        <v>29.4</v>
      </c>
      <c r="I2399" s="1">
        <v>29.9</v>
      </c>
      <c r="J2399" s="1" t="s">
        <v>3190</v>
      </c>
      <c r="K2399" s="1" t="s">
        <v>4984</v>
      </c>
      <c r="L2399" s="1">
        <v>0</v>
      </c>
      <c r="M2399" s="1">
        <v>1</v>
      </c>
      <c r="N2399" s="1">
        <v>4</v>
      </c>
      <c r="O2399" s="1">
        <v>0</v>
      </c>
      <c r="P2399" s="1">
        <v>7</v>
      </c>
      <c r="Q2399" s="16">
        <v>78.864189680232556</v>
      </c>
      <c r="R2399" s="21">
        <v>0.34912447891502091</v>
      </c>
      <c r="S2399" s="21">
        <v>4.8667708722664154</v>
      </c>
      <c r="T2399" s="21">
        <v>4.5176463933513942</v>
      </c>
      <c r="U2399" s="21">
        <v>2.5129150476090989E-2</v>
      </c>
      <c r="V2399" s="21">
        <v>1.3208916851406924</v>
      </c>
      <c r="W2399" s="21">
        <v>1.2957625346646013</v>
      </c>
      <c r="X2399" s="13" t="s">
        <v>22</v>
      </c>
      <c r="Y23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399" s="1">
        <v>41.397643410299999</v>
      </c>
      <c r="AA2399" s="1">
        <v>-82.366929089999999</v>
      </c>
      <c r="AB2399" s="1">
        <v>41.400065816100003</v>
      </c>
      <c r="AC2399" s="1">
        <v>-82.358046411900006</v>
      </c>
    </row>
    <row r="2400" spans="1:29" x14ac:dyDescent="0.25">
      <c r="A2400" s="13">
        <v>42</v>
      </c>
      <c r="B2400" s="22" t="s">
        <v>3200</v>
      </c>
      <c r="C2400" s="17">
        <v>1</v>
      </c>
      <c r="D2400" s="1" t="s">
        <v>2368</v>
      </c>
      <c r="E2400" s="1" t="s">
        <v>3186</v>
      </c>
      <c r="F2400" s="1" t="s">
        <v>5019</v>
      </c>
      <c r="G2400" s="1" t="s">
        <v>2431</v>
      </c>
      <c r="H2400" s="21">
        <v>9.8880000000062864</v>
      </c>
      <c r="I2400" s="21">
        <v>0</v>
      </c>
      <c r="J2400" s="1" t="s">
        <v>258</v>
      </c>
      <c r="K2400" s="1" t="s">
        <v>2803</v>
      </c>
      <c r="L2400" s="1">
        <v>1</v>
      </c>
      <c r="M2400" s="1">
        <v>4</v>
      </c>
      <c r="N2400" s="1">
        <v>11</v>
      </c>
      <c r="O2400" s="1">
        <v>1</v>
      </c>
      <c r="P2400" s="1">
        <v>11</v>
      </c>
      <c r="Q2400" s="16">
        <v>315.83657340116281</v>
      </c>
      <c r="R2400" s="21">
        <v>7.6516464903770495E-2</v>
      </c>
      <c r="S2400" s="21">
        <v>1.7620648750845891</v>
      </c>
      <c r="T2400" s="21">
        <v>1.6855484101808187</v>
      </c>
      <c r="U2400" s="21">
        <v>7.228591032821928E-2</v>
      </c>
      <c r="V2400" s="21">
        <v>1.3204813762650529</v>
      </c>
      <c r="W2400" s="21">
        <v>1.2481954659368337</v>
      </c>
      <c r="X2400" s="13" t="s">
        <v>22</v>
      </c>
      <c r="Y24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0" s="1">
        <v>40.800581000000001</v>
      </c>
      <c r="AA2400" s="1">
        <v>-84.613750999999993</v>
      </c>
      <c r="AB2400" s="1">
        <v>0</v>
      </c>
      <c r="AC2400" s="1">
        <v>0</v>
      </c>
    </row>
    <row r="2401" spans="1:29" x14ac:dyDescent="0.25">
      <c r="A2401" s="13">
        <v>43</v>
      </c>
      <c r="B2401" s="22" t="s">
        <v>3200</v>
      </c>
      <c r="C2401" s="17">
        <v>5</v>
      </c>
      <c r="D2401" s="1" t="s">
        <v>797</v>
      </c>
      <c r="E2401" s="1" t="s">
        <v>2828</v>
      </c>
      <c r="F2401" s="1" t="s">
        <v>5020</v>
      </c>
      <c r="G2401" s="1" t="s">
        <v>2432</v>
      </c>
      <c r="H2401" s="21">
        <v>2.8285000000032596</v>
      </c>
      <c r="I2401" s="21">
        <v>0</v>
      </c>
      <c r="J2401" s="1" t="s">
        <v>258</v>
      </c>
      <c r="K2401" s="1" t="s">
        <v>2803</v>
      </c>
      <c r="L2401" s="1">
        <v>1</v>
      </c>
      <c r="M2401" s="1">
        <v>2</v>
      </c>
      <c r="N2401" s="1">
        <v>9</v>
      </c>
      <c r="O2401" s="1">
        <v>2</v>
      </c>
      <c r="P2401" s="1">
        <v>12</v>
      </c>
      <c r="Q2401" s="16">
        <v>216.82694404069767</v>
      </c>
      <c r="R2401" s="21">
        <v>0.13818993696670817</v>
      </c>
      <c r="S2401" s="21">
        <v>2.4536317592621804</v>
      </c>
      <c r="T2401" s="21">
        <v>2.315441822295472</v>
      </c>
      <c r="U2401" s="21">
        <v>9.6061156759681729E-2</v>
      </c>
      <c r="V2401" s="21">
        <v>1.3196786586209031</v>
      </c>
      <c r="W2401" s="21">
        <v>1.2236175018612214</v>
      </c>
      <c r="X2401" s="13" t="s">
        <v>22</v>
      </c>
      <c r="Y24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1" s="1">
        <v>39.683838000000002</v>
      </c>
      <c r="AA2401" s="1">
        <v>-82.676938000000007</v>
      </c>
      <c r="AB2401" s="1">
        <v>0</v>
      </c>
      <c r="AC2401" s="1">
        <v>0</v>
      </c>
    </row>
    <row r="2402" spans="1:29" x14ac:dyDescent="0.25">
      <c r="A2402" s="13">
        <v>44</v>
      </c>
      <c r="B2402" s="22" t="s">
        <v>3200</v>
      </c>
      <c r="C2402" s="17">
        <v>6</v>
      </c>
      <c r="D2402" s="1" t="s">
        <v>799</v>
      </c>
      <c r="E2402" s="1" t="s">
        <v>3127</v>
      </c>
      <c r="F2402" s="1" t="s">
        <v>3244</v>
      </c>
      <c r="G2402" s="1" t="s">
        <v>2433</v>
      </c>
      <c r="H2402" s="21">
        <v>15.612999999997555</v>
      </c>
      <c r="I2402" s="21">
        <v>0</v>
      </c>
      <c r="J2402" s="1" t="s">
        <v>258</v>
      </c>
      <c r="K2402" s="1" t="s">
        <v>2810</v>
      </c>
      <c r="L2402" s="1">
        <v>0</v>
      </c>
      <c r="M2402" s="1">
        <v>2</v>
      </c>
      <c r="N2402" s="1">
        <v>8</v>
      </c>
      <c r="O2402" s="1">
        <v>3</v>
      </c>
      <c r="P2402" s="1">
        <v>12</v>
      </c>
      <c r="Q2402" s="16">
        <v>169.04087936046511</v>
      </c>
      <c r="R2402" s="21">
        <v>0.72673369517289454</v>
      </c>
      <c r="S2402" s="21">
        <v>4.4292006023856416</v>
      </c>
      <c r="T2402" s="21">
        <v>3.702466907212747</v>
      </c>
      <c r="U2402" s="21">
        <v>0.13646591441104799</v>
      </c>
      <c r="V2402" s="21">
        <v>1.3188113907471757</v>
      </c>
      <c r="W2402" s="21">
        <v>1.1823454763361276</v>
      </c>
      <c r="X2402" s="13" t="s">
        <v>22</v>
      </c>
      <c r="Y24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2" s="1">
        <v>40.349750999999998</v>
      </c>
      <c r="AA2402" s="1">
        <v>-83.073991000000007</v>
      </c>
      <c r="AB2402" s="1">
        <v>0</v>
      </c>
      <c r="AC2402" s="1">
        <v>0</v>
      </c>
    </row>
    <row r="2403" spans="1:29" x14ac:dyDescent="0.25">
      <c r="A2403" s="13">
        <v>325</v>
      </c>
      <c r="B2403" s="22" t="s">
        <v>4967</v>
      </c>
      <c r="C2403" s="17">
        <v>4</v>
      </c>
      <c r="D2403" s="1" t="s">
        <v>795</v>
      </c>
      <c r="E2403" s="1" t="s">
        <v>4009</v>
      </c>
      <c r="F2403" s="1" t="s">
        <v>4010</v>
      </c>
      <c r="G2403" s="1" t="s">
        <v>3758</v>
      </c>
      <c r="H2403" s="1">
        <v>6.9</v>
      </c>
      <c r="I2403" s="1">
        <v>7.4</v>
      </c>
      <c r="J2403" s="1" t="s">
        <v>3190</v>
      </c>
      <c r="K2403" s="1" t="s">
        <v>4975</v>
      </c>
      <c r="L2403" s="1">
        <v>1</v>
      </c>
      <c r="M2403" s="1">
        <v>2</v>
      </c>
      <c r="N2403" s="1">
        <v>4</v>
      </c>
      <c r="O2403" s="1">
        <v>1</v>
      </c>
      <c r="P2403" s="1">
        <v>11</v>
      </c>
      <c r="Q2403" s="16">
        <v>178.65506904069767</v>
      </c>
      <c r="R2403" s="21">
        <v>0.46124998533292766</v>
      </c>
      <c r="S2403" s="21">
        <v>7.2981582350311269</v>
      </c>
      <c r="T2403" s="21">
        <v>6.8369082496981992</v>
      </c>
      <c r="U2403" s="21">
        <v>3.5469076593487983E-2</v>
      </c>
      <c r="V2403" s="21">
        <v>1.3182136367701978</v>
      </c>
      <c r="W2403" s="21">
        <v>1.2827445601767098</v>
      </c>
      <c r="X2403" s="13" t="s">
        <v>22</v>
      </c>
      <c r="Y24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3" s="1">
        <v>41.007797326099997</v>
      </c>
      <c r="AA2403" s="1">
        <v>-81.4919659384</v>
      </c>
      <c r="AB2403" s="1">
        <v>41.0157416861</v>
      </c>
      <c r="AC2403" s="1">
        <v>-81.491748666399999</v>
      </c>
    </row>
    <row r="2404" spans="1:29" x14ac:dyDescent="0.25">
      <c r="A2404" s="13">
        <v>326</v>
      </c>
      <c r="B2404" s="22" t="s">
        <v>4967</v>
      </c>
      <c r="C2404" s="17">
        <v>3</v>
      </c>
      <c r="D2404" s="1" t="s">
        <v>1330</v>
      </c>
      <c r="E2404" s="1" t="s">
        <v>3245</v>
      </c>
      <c r="F2404" s="1" t="s">
        <v>4711</v>
      </c>
      <c r="G2404" s="1" t="s">
        <v>3712</v>
      </c>
      <c r="H2404" s="1">
        <v>18.7</v>
      </c>
      <c r="I2404" s="1">
        <v>19.2</v>
      </c>
      <c r="J2404" s="1" t="s">
        <v>3190</v>
      </c>
      <c r="K2404" s="1" t="s">
        <v>4984</v>
      </c>
      <c r="L2404" s="1">
        <v>0</v>
      </c>
      <c r="M2404" s="1">
        <v>1</v>
      </c>
      <c r="N2404" s="1">
        <v>4</v>
      </c>
      <c r="O2404" s="1">
        <v>0</v>
      </c>
      <c r="P2404" s="1">
        <v>3</v>
      </c>
      <c r="Q2404" s="16">
        <v>74.864189680232556</v>
      </c>
      <c r="R2404" s="21">
        <v>0.3489769678003885</v>
      </c>
      <c r="S2404" s="21">
        <v>3.2237995293964778</v>
      </c>
      <c r="T2404" s="21">
        <v>2.8748225615960892</v>
      </c>
      <c r="U2404" s="21">
        <v>2.5120616064227969E-2</v>
      </c>
      <c r="V2404" s="21">
        <v>1.3148203688906039</v>
      </c>
      <c r="W2404" s="21">
        <v>1.2896997528263761</v>
      </c>
      <c r="X2404" s="13" t="s">
        <v>22</v>
      </c>
      <c r="Y24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4" s="1">
        <v>41.369893268399998</v>
      </c>
      <c r="AA2404" s="1">
        <v>-82.560509559500005</v>
      </c>
      <c r="AB2404" s="1">
        <v>41.369738573399999</v>
      </c>
      <c r="AC2404" s="1">
        <v>-82.550892464699999</v>
      </c>
    </row>
    <row r="2405" spans="1:29" x14ac:dyDescent="0.25">
      <c r="A2405" s="13">
        <v>327</v>
      </c>
      <c r="B2405" s="22" t="s">
        <v>4967</v>
      </c>
      <c r="C2405" s="17">
        <v>2</v>
      </c>
      <c r="D2405" s="1" t="s">
        <v>786</v>
      </c>
      <c r="E2405" s="1" t="s">
        <v>4758</v>
      </c>
      <c r="F2405" s="1" t="s">
        <v>4759</v>
      </c>
      <c r="G2405" s="1" t="s">
        <v>4873</v>
      </c>
      <c r="H2405" s="1">
        <v>3.1</v>
      </c>
      <c r="I2405" s="1">
        <v>3.6</v>
      </c>
      <c r="J2405" s="1" t="s">
        <v>3190</v>
      </c>
      <c r="K2405" s="1" t="s">
        <v>4975</v>
      </c>
      <c r="L2405" s="1">
        <v>0</v>
      </c>
      <c r="M2405" s="1">
        <v>0</v>
      </c>
      <c r="N2405" s="1">
        <v>11</v>
      </c>
      <c r="O2405" s="1">
        <v>4</v>
      </c>
      <c r="P2405" s="1">
        <v>24</v>
      </c>
      <c r="Q2405" s="16">
        <v>113.765625</v>
      </c>
      <c r="R2405" s="21">
        <v>0.22068295371466048</v>
      </c>
      <c r="S2405" s="21">
        <v>13.815843199846389</v>
      </c>
      <c r="T2405" s="21">
        <v>13.595160246131728</v>
      </c>
      <c r="U2405" s="21">
        <v>1.7583308907314323E-2</v>
      </c>
      <c r="V2405" s="21">
        <v>1.3127914279573569</v>
      </c>
      <c r="W2405" s="21">
        <v>1.2952081190500426</v>
      </c>
      <c r="X2405" s="13" t="s">
        <v>22</v>
      </c>
      <c r="Y24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5" s="1">
        <v>41.656437743399998</v>
      </c>
      <c r="AA2405" s="1">
        <v>-83.702117400999995</v>
      </c>
      <c r="AB2405" s="1">
        <v>41.663688305199997</v>
      </c>
      <c r="AC2405" s="1">
        <v>-83.702361947599996</v>
      </c>
    </row>
    <row r="2406" spans="1:29" x14ac:dyDescent="0.25">
      <c r="A2406" s="13">
        <v>328</v>
      </c>
      <c r="B2406" s="22" t="s">
        <v>4967</v>
      </c>
      <c r="C2406" s="17">
        <v>6</v>
      </c>
      <c r="D2406" s="1" t="s">
        <v>808</v>
      </c>
      <c r="E2406" s="1" t="s">
        <v>3227</v>
      </c>
      <c r="F2406" s="1" t="s">
        <v>4760</v>
      </c>
      <c r="G2406" s="1" t="s">
        <v>3704</v>
      </c>
      <c r="H2406" s="1">
        <v>20.6</v>
      </c>
      <c r="I2406" s="1">
        <v>21.1</v>
      </c>
      <c r="J2406" s="1" t="s">
        <v>3190</v>
      </c>
      <c r="K2406" s="1" t="s">
        <v>4984</v>
      </c>
      <c r="L2406" s="1">
        <v>0</v>
      </c>
      <c r="M2406" s="1">
        <v>1</v>
      </c>
      <c r="N2406" s="1">
        <v>3</v>
      </c>
      <c r="O2406" s="1">
        <v>1</v>
      </c>
      <c r="P2406" s="1">
        <v>15</v>
      </c>
      <c r="Q2406" s="16">
        <v>84.754814680232556</v>
      </c>
      <c r="R2406" s="21">
        <v>0.38725659215102926</v>
      </c>
      <c r="S2406" s="21">
        <v>7.6190378368973581</v>
      </c>
      <c r="T2406" s="21">
        <v>7.2317812447463288</v>
      </c>
      <c r="U2406" s="21">
        <v>2.7778193124684609E-2</v>
      </c>
      <c r="V2406" s="21">
        <v>1.3125398935530255</v>
      </c>
      <c r="W2406" s="21">
        <v>1.2847617004283409</v>
      </c>
      <c r="X2406" s="13" t="s">
        <v>22</v>
      </c>
      <c r="Y24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6" s="1">
        <v>39.7668241326</v>
      </c>
      <c r="AA2406" s="1">
        <v>-82.989851994199995</v>
      </c>
      <c r="AB2406" s="1">
        <v>39.774043116100003</v>
      </c>
      <c r="AC2406" s="1">
        <v>-82.989003007199997</v>
      </c>
    </row>
    <row r="2407" spans="1:29" x14ac:dyDescent="0.25">
      <c r="A2407" s="13">
        <v>329</v>
      </c>
      <c r="B2407" s="22" t="s">
        <v>4967</v>
      </c>
      <c r="C2407" s="17">
        <v>6</v>
      </c>
      <c r="D2407" s="1" t="s">
        <v>808</v>
      </c>
      <c r="E2407" s="1" t="s">
        <v>3227</v>
      </c>
      <c r="F2407" s="1" t="s">
        <v>4760</v>
      </c>
      <c r="G2407" s="1" t="s">
        <v>3704</v>
      </c>
      <c r="H2407" s="1">
        <v>18.8</v>
      </c>
      <c r="I2407" s="1">
        <v>19.3</v>
      </c>
      <c r="J2407" s="1" t="s">
        <v>3190</v>
      </c>
      <c r="K2407" s="1" t="s">
        <v>4984</v>
      </c>
      <c r="L2407" s="1">
        <v>0</v>
      </c>
      <c r="M2407" s="1">
        <v>1</v>
      </c>
      <c r="N2407" s="1">
        <v>3</v>
      </c>
      <c r="O2407" s="1">
        <v>1</v>
      </c>
      <c r="P2407" s="1">
        <v>6</v>
      </c>
      <c r="Q2407" s="16">
        <v>75.754814680232556</v>
      </c>
      <c r="R2407" s="21">
        <v>0.38725659215102926</v>
      </c>
      <c r="S2407" s="21">
        <v>4.194324499457192</v>
      </c>
      <c r="T2407" s="21">
        <v>3.8070679073061626</v>
      </c>
      <c r="U2407" s="21">
        <v>2.7778193124684609E-2</v>
      </c>
      <c r="V2407" s="21">
        <v>1.3125398935530255</v>
      </c>
      <c r="W2407" s="21">
        <v>1.2847617004283409</v>
      </c>
      <c r="X2407" s="13" t="s">
        <v>22</v>
      </c>
      <c r="Y24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7" s="1">
        <v>39.740967036100002</v>
      </c>
      <c r="AA2407" s="1">
        <v>-82.987478972199995</v>
      </c>
      <c r="AB2407" s="1">
        <v>39.748119951500001</v>
      </c>
      <c r="AC2407" s="1">
        <v>-82.988980013000003</v>
      </c>
    </row>
    <row r="2408" spans="1:29" x14ac:dyDescent="0.25">
      <c r="A2408" s="13">
        <v>330</v>
      </c>
      <c r="B2408" s="22" t="s">
        <v>4967</v>
      </c>
      <c r="C2408" s="17">
        <v>11</v>
      </c>
      <c r="D2408" s="1" t="s">
        <v>3838</v>
      </c>
      <c r="E2408" s="1" t="s">
        <v>3655</v>
      </c>
      <c r="F2408" s="1" t="s">
        <v>4761</v>
      </c>
      <c r="G2408" s="1" t="s">
        <v>3762</v>
      </c>
      <c r="H2408" s="1">
        <v>15.9</v>
      </c>
      <c r="I2408" s="1">
        <v>16.399999999999999</v>
      </c>
      <c r="J2408" s="1" t="s">
        <v>3190</v>
      </c>
      <c r="K2408" s="1" t="s">
        <v>4984</v>
      </c>
      <c r="L2408" s="1">
        <v>0</v>
      </c>
      <c r="M2408" s="1">
        <v>1</v>
      </c>
      <c r="N2408" s="1">
        <v>2</v>
      </c>
      <c r="O2408" s="1">
        <v>3</v>
      </c>
      <c r="P2408" s="1">
        <v>22</v>
      </c>
      <c r="Q2408" s="16">
        <v>94.082939680232556</v>
      </c>
      <c r="R2408" s="21">
        <v>0.21841164478055478</v>
      </c>
      <c r="S2408" s="21">
        <v>10.847703916106704</v>
      </c>
      <c r="T2408" s="21">
        <v>10.62929227132615</v>
      </c>
      <c r="U2408" s="21">
        <v>1.6638065142159861E-2</v>
      </c>
      <c r="V2408" s="21">
        <v>1.3121152243273051</v>
      </c>
      <c r="W2408" s="21">
        <v>1.2954771591851453</v>
      </c>
      <c r="X2408" s="13" t="s">
        <v>22</v>
      </c>
      <c r="Y24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8" s="1">
        <v>40.379747299199998</v>
      </c>
      <c r="AA2408" s="1">
        <v>-80.617475520699998</v>
      </c>
      <c r="AB2408" s="1">
        <v>40.376364974300003</v>
      </c>
      <c r="AC2408" s="1">
        <v>-80.612163264100005</v>
      </c>
    </row>
    <row r="2409" spans="1:29" x14ac:dyDescent="0.25">
      <c r="A2409" s="13">
        <v>331</v>
      </c>
      <c r="B2409" s="22" t="s">
        <v>4967</v>
      </c>
      <c r="C2409" s="17">
        <v>8</v>
      </c>
      <c r="D2409" s="1" t="s">
        <v>1329</v>
      </c>
      <c r="E2409" s="1" t="s">
        <v>4579</v>
      </c>
      <c r="F2409" s="1" t="s">
        <v>4580</v>
      </c>
      <c r="G2409" s="1" t="s">
        <v>3705</v>
      </c>
      <c r="H2409" s="1">
        <v>9.6</v>
      </c>
      <c r="I2409" s="1">
        <v>10.1</v>
      </c>
      <c r="J2409" s="1" t="s">
        <v>3190</v>
      </c>
      <c r="K2409" s="1" t="s">
        <v>4975</v>
      </c>
      <c r="L2409" s="1">
        <v>0</v>
      </c>
      <c r="M2409" s="1">
        <v>3</v>
      </c>
      <c r="N2409" s="1">
        <v>2</v>
      </c>
      <c r="O2409" s="1">
        <v>1</v>
      </c>
      <c r="P2409" s="1">
        <v>13</v>
      </c>
      <c r="Q2409" s="16">
        <v>167.56131904069767</v>
      </c>
      <c r="R2409" s="21">
        <v>0.76874122196920192</v>
      </c>
      <c r="S2409" s="21">
        <v>7.5278603895819982</v>
      </c>
      <c r="T2409" s="21">
        <v>6.7591191676127966</v>
      </c>
      <c r="U2409" s="21">
        <v>5.884724954132893E-2</v>
      </c>
      <c r="V2409" s="21">
        <v>1.3111404535115099</v>
      </c>
      <c r="W2409" s="21">
        <v>1.2522932039701808</v>
      </c>
      <c r="X2409" s="13" t="s">
        <v>22</v>
      </c>
      <c r="Y24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09" s="1">
        <v>39.006340788300001</v>
      </c>
      <c r="AA2409" s="1">
        <v>-84.160994684200006</v>
      </c>
      <c r="AB2409" s="1">
        <v>39.003218052699999</v>
      </c>
      <c r="AC2409" s="1">
        <v>-84.153132436600004</v>
      </c>
    </row>
    <row r="2410" spans="1:29" x14ac:dyDescent="0.25">
      <c r="A2410" s="13">
        <v>332</v>
      </c>
      <c r="B2410" s="22" t="s">
        <v>4967</v>
      </c>
      <c r="C2410" s="17">
        <v>8</v>
      </c>
      <c r="D2410" s="1" t="s">
        <v>1329</v>
      </c>
      <c r="E2410" s="1" t="s">
        <v>4579</v>
      </c>
      <c r="F2410" s="1" t="s">
        <v>4580</v>
      </c>
      <c r="G2410" s="1" t="s">
        <v>3705</v>
      </c>
      <c r="H2410" s="1">
        <v>8.1999999999999993</v>
      </c>
      <c r="I2410" s="1">
        <v>8.6999999999999993</v>
      </c>
      <c r="J2410" s="1" t="s">
        <v>3190</v>
      </c>
      <c r="K2410" s="1" t="s">
        <v>4975</v>
      </c>
      <c r="L2410" s="1">
        <v>1</v>
      </c>
      <c r="M2410" s="1">
        <v>0</v>
      </c>
      <c r="N2410" s="1">
        <v>3</v>
      </c>
      <c r="O2410" s="1">
        <v>2</v>
      </c>
      <c r="P2410" s="1">
        <v>10</v>
      </c>
      <c r="Q2410" s="16">
        <v>84.192314680232556</v>
      </c>
      <c r="R2410" s="21">
        <v>0.76874122196920192</v>
      </c>
      <c r="S2410" s="21">
        <v>6.3426754526796474</v>
      </c>
      <c r="T2410" s="21">
        <v>5.5739342307104458</v>
      </c>
      <c r="U2410" s="21">
        <v>5.884724954132893E-2</v>
      </c>
      <c r="V2410" s="21">
        <v>1.3111404535115099</v>
      </c>
      <c r="W2410" s="21">
        <v>1.2522932039701808</v>
      </c>
      <c r="X2410" s="13" t="s">
        <v>22</v>
      </c>
      <c r="Y24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0" s="1">
        <v>39.014312966200002</v>
      </c>
      <c r="AA2410" s="1">
        <v>-84.184225520799998</v>
      </c>
      <c r="AB2410" s="1">
        <v>39.011263505199999</v>
      </c>
      <c r="AC2410" s="1">
        <v>-84.176690141400002</v>
      </c>
    </row>
    <row r="2411" spans="1:29" x14ac:dyDescent="0.25">
      <c r="A2411" s="13">
        <v>333</v>
      </c>
      <c r="B2411" s="22" t="s">
        <v>4967</v>
      </c>
      <c r="C2411" s="17">
        <v>6</v>
      </c>
      <c r="D2411" s="1" t="s">
        <v>784</v>
      </c>
      <c r="E2411" s="1" t="s">
        <v>3925</v>
      </c>
      <c r="F2411" s="1" t="s">
        <v>3926</v>
      </c>
      <c r="G2411" s="1" t="s">
        <v>3701</v>
      </c>
      <c r="H2411" s="1">
        <v>27</v>
      </c>
      <c r="I2411" s="1">
        <v>27.5</v>
      </c>
      <c r="J2411" s="1" t="s">
        <v>3190</v>
      </c>
      <c r="K2411" s="1" t="s">
        <v>4984</v>
      </c>
      <c r="L2411" s="1">
        <v>0</v>
      </c>
      <c r="M2411" s="1">
        <v>1</v>
      </c>
      <c r="N2411" s="1">
        <v>2</v>
      </c>
      <c r="O2411" s="1">
        <v>1</v>
      </c>
      <c r="P2411" s="1">
        <v>7</v>
      </c>
      <c r="Q2411" s="16">
        <v>70.207939680232556</v>
      </c>
      <c r="R2411" s="21">
        <v>0.75485798010213212</v>
      </c>
      <c r="S2411" s="21">
        <v>4.4383342091559497</v>
      </c>
      <c r="T2411" s="21">
        <v>3.6834762290538174</v>
      </c>
      <c r="U2411" s="21">
        <v>5.5949155941542317E-2</v>
      </c>
      <c r="V2411" s="21">
        <v>1.3106344383845636</v>
      </c>
      <c r="W2411" s="21">
        <v>1.2546852824430212</v>
      </c>
      <c r="X2411" s="13" t="s">
        <v>22</v>
      </c>
      <c r="Y24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1" s="1">
        <v>39.878938024699998</v>
      </c>
      <c r="AA2411" s="1">
        <v>-82.867186971199999</v>
      </c>
      <c r="AB2411" s="1">
        <v>39.874242998600003</v>
      </c>
      <c r="AC2411" s="1">
        <v>-82.860020221699997</v>
      </c>
    </row>
    <row r="2412" spans="1:29" x14ac:dyDescent="0.25">
      <c r="A2412" s="13">
        <v>334</v>
      </c>
      <c r="B2412" s="22" t="s">
        <v>4967</v>
      </c>
      <c r="C2412" s="17">
        <v>6</v>
      </c>
      <c r="D2412" s="1" t="s">
        <v>784</v>
      </c>
      <c r="E2412" s="1" t="s">
        <v>4660</v>
      </c>
      <c r="F2412" s="1" t="s">
        <v>4184</v>
      </c>
      <c r="G2412" s="1" t="s">
        <v>3743</v>
      </c>
      <c r="H2412" s="1">
        <v>22.5</v>
      </c>
      <c r="I2412" s="1">
        <v>23</v>
      </c>
      <c r="J2412" s="1" t="s">
        <v>3190</v>
      </c>
      <c r="K2412" s="1" t="s">
        <v>4983</v>
      </c>
      <c r="L2412" s="1">
        <v>0</v>
      </c>
      <c r="M2412" s="1">
        <v>2</v>
      </c>
      <c r="N2412" s="1">
        <v>6</v>
      </c>
      <c r="O2412" s="1">
        <v>7</v>
      </c>
      <c r="P2412" s="1">
        <v>29</v>
      </c>
      <c r="Q2412" s="16">
        <v>190.69712936046511</v>
      </c>
      <c r="R2412" s="21">
        <v>0.23057058183757265</v>
      </c>
      <c r="S2412" s="21">
        <v>15.318038155844174</v>
      </c>
      <c r="T2412" s="21">
        <v>15.087467574006602</v>
      </c>
      <c r="U2412" s="21">
        <v>1.8464619356851314E-2</v>
      </c>
      <c r="V2412" s="21">
        <v>1.3071682694977607</v>
      </c>
      <c r="W2412" s="21">
        <v>1.2887036501409093</v>
      </c>
      <c r="X2412" s="13" t="s">
        <v>22</v>
      </c>
      <c r="Y24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2" s="1">
        <v>40.054192862400001</v>
      </c>
      <c r="AA2412" s="1">
        <v>-82.940851344199999</v>
      </c>
      <c r="AB2412" s="1">
        <v>40.060472622900001</v>
      </c>
      <c r="AC2412" s="1">
        <v>-82.936213100800003</v>
      </c>
    </row>
    <row r="2413" spans="1:29" x14ac:dyDescent="0.25">
      <c r="A2413" s="13">
        <v>335</v>
      </c>
      <c r="B2413" s="22" t="s">
        <v>4967</v>
      </c>
      <c r="C2413" s="17">
        <v>8</v>
      </c>
      <c r="D2413" s="1" t="s">
        <v>787</v>
      </c>
      <c r="E2413" s="1" t="s">
        <v>4079</v>
      </c>
      <c r="F2413" s="1" t="s">
        <v>4155</v>
      </c>
      <c r="G2413" s="1" t="s">
        <v>3729</v>
      </c>
      <c r="H2413" s="1">
        <v>3.3</v>
      </c>
      <c r="I2413" s="1">
        <v>3.8</v>
      </c>
      <c r="J2413" s="1" t="s">
        <v>3190</v>
      </c>
      <c r="K2413" s="1" t="s">
        <v>4975</v>
      </c>
      <c r="L2413" s="1">
        <v>1</v>
      </c>
      <c r="M2413" s="1">
        <v>1</v>
      </c>
      <c r="N2413" s="1">
        <v>5</v>
      </c>
      <c r="O2413" s="1">
        <v>4</v>
      </c>
      <c r="P2413" s="1">
        <v>28</v>
      </c>
      <c r="Q2413" s="16">
        <v>169.83775436046511</v>
      </c>
      <c r="R2413" s="21">
        <v>0.28068245623243743</v>
      </c>
      <c r="S2413" s="21">
        <v>14.457052221715626</v>
      </c>
      <c r="T2413" s="21">
        <v>14.176369765483189</v>
      </c>
      <c r="U2413" s="21">
        <v>2.167991526135855E-2</v>
      </c>
      <c r="V2413" s="21">
        <v>1.3064690391690843</v>
      </c>
      <c r="W2413" s="21">
        <v>1.2847891239077258</v>
      </c>
      <c r="X2413" s="13" t="s">
        <v>22</v>
      </c>
      <c r="Y24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3" s="1">
        <v>39.203117336699997</v>
      </c>
      <c r="AA2413" s="1">
        <v>-84.475011993799995</v>
      </c>
      <c r="AB2413" s="1">
        <v>39.210359990999997</v>
      </c>
      <c r="AC2413" s="1">
        <v>-84.474340163500003</v>
      </c>
    </row>
    <row r="2414" spans="1:29" x14ac:dyDescent="0.25">
      <c r="A2414" s="13">
        <v>336</v>
      </c>
      <c r="B2414" s="22" t="s">
        <v>4967</v>
      </c>
      <c r="C2414" s="17">
        <v>3</v>
      </c>
      <c r="D2414" s="1" t="s">
        <v>791</v>
      </c>
      <c r="E2414" s="1" t="s">
        <v>4638</v>
      </c>
      <c r="F2414" s="1" t="s">
        <v>4639</v>
      </c>
      <c r="G2414" s="1" t="s">
        <v>3712</v>
      </c>
      <c r="H2414" s="1">
        <v>7.5</v>
      </c>
      <c r="I2414" s="1">
        <v>8</v>
      </c>
      <c r="J2414" s="1" t="s">
        <v>3190</v>
      </c>
      <c r="K2414" s="1" t="s">
        <v>4984</v>
      </c>
      <c r="L2414" s="1">
        <v>0</v>
      </c>
      <c r="M2414" s="1">
        <v>1</v>
      </c>
      <c r="N2414" s="1">
        <v>2</v>
      </c>
      <c r="O2414" s="1">
        <v>1</v>
      </c>
      <c r="P2414" s="1">
        <v>14</v>
      </c>
      <c r="Q2414" s="16">
        <v>77.207939680232556</v>
      </c>
      <c r="R2414" s="21">
        <v>0.56085559050017086</v>
      </c>
      <c r="S2414" s="21">
        <v>7.9323647384009082</v>
      </c>
      <c r="T2414" s="21">
        <v>7.3715091479007375</v>
      </c>
      <c r="U2414" s="21">
        <v>4.0596773490730417E-2</v>
      </c>
      <c r="V2414" s="21">
        <v>1.3051853087458274</v>
      </c>
      <c r="W2414" s="21">
        <v>1.264588535255097</v>
      </c>
      <c r="X2414" s="13" t="s">
        <v>22</v>
      </c>
      <c r="Y24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4" s="1">
        <v>41.4142517497</v>
      </c>
      <c r="AA2414" s="1">
        <v>-82.207933385999993</v>
      </c>
      <c r="AB2414" s="1">
        <v>41.413868485899997</v>
      </c>
      <c r="AC2414" s="1">
        <v>-82.198399919899998</v>
      </c>
    </row>
    <row r="2415" spans="1:29" x14ac:dyDescent="0.25">
      <c r="A2415" s="13">
        <v>337</v>
      </c>
      <c r="B2415" s="22" t="s">
        <v>4967</v>
      </c>
      <c r="C2415" s="17">
        <v>9</v>
      </c>
      <c r="D2415" s="1" t="s">
        <v>796</v>
      </c>
      <c r="E2415" s="1" t="s">
        <v>3218</v>
      </c>
      <c r="F2415" s="1" t="s">
        <v>4602</v>
      </c>
      <c r="G2415" s="1" t="s">
        <v>3704</v>
      </c>
      <c r="H2415" s="1">
        <v>15.2</v>
      </c>
      <c r="I2415" s="1">
        <v>15.7</v>
      </c>
      <c r="J2415" s="1" t="s">
        <v>3190</v>
      </c>
      <c r="K2415" s="1" t="s">
        <v>4984</v>
      </c>
      <c r="L2415" s="1">
        <v>1</v>
      </c>
      <c r="M2415" s="1">
        <v>1</v>
      </c>
      <c r="N2415" s="1">
        <v>2</v>
      </c>
      <c r="O2415" s="1">
        <v>1</v>
      </c>
      <c r="P2415" s="1">
        <v>7</v>
      </c>
      <c r="Q2415" s="16">
        <v>115.88462936046511</v>
      </c>
      <c r="R2415" s="21">
        <v>0.31594567558128989</v>
      </c>
      <c r="S2415" s="21">
        <v>5.0621041682739278</v>
      </c>
      <c r="T2415" s="21">
        <v>4.7461584926926381</v>
      </c>
      <c r="U2415" s="21">
        <v>2.2882725842352111E-2</v>
      </c>
      <c r="V2415" s="21">
        <v>1.3043141889784577</v>
      </c>
      <c r="W2415" s="21">
        <v>1.2814314631361057</v>
      </c>
      <c r="X2415" s="13" t="s">
        <v>22</v>
      </c>
      <c r="Y24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5" s="1">
        <v>39.378664764500002</v>
      </c>
      <c r="AA2415" s="1">
        <v>-82.968452608600003</v>
      </c>
      <c r="AB2415" s="1">
        <v>39.385871205699999</v>
      </c>
      <c r="AC2415" s="1">
        <v>-82.969448619299996</v>
      </c>
    </row>
    <row r="2416" spans="1:29" x14ac:dyDescent="0.25">
      <c r="A2416" s="13">
        <v>338</v>
      </c>
      <c r="B2416" s="22" t="s">
        <v>4967</v>
      </c>
      <c r="C2416" s="17">
        <v>12</v>
      </c>
      <c r="D2416" s="1" t="s">
        <v>794</v>
      </c>
      <c r="E2416" s="1" t="s">
        <v>3978</v>
      </c>
      <c r="F2416" s="1" t="s">
        <v>4076</v>
      </c>
      <c r="G2416" s="1" t="s">
        <v>3712</v>
      </c>
      <c r="H2416" s="1">
        <v>15.5</v>
      </c>
      <c r="I2416" s="1">
        <v>16</v>
      </c>
      <c r="J2416" s="1" t="s">
        <v>3190</v>
      </c>
      <c r="K2416" s="1" t="s">
        <v>4984</v>
      </c>
      <c r="L2416" s="1">
        <v>0</v>
      </c>
      <c r="M2416" s="1">
        <v>1</v>
      </c>
      <c r="N2416" s="1">
        <v>2</v>
      </c>
      <c r="O2416" s="1">
        <v>2</v>
      </c>
      <c r="P2416" s="1">
        <v>8</v>
      </c>
      <c r="Q2416" s="16">
        <v>75.645439680232556</v>
      </c>
      <c r="R2416" s="21">
        <v>0.36966818495745063</v>
      </c>
      <c r="S2416" s="21">
        <v>5.0126185227414419</v>
      </c>
      <c r="T2416" s="21">
        <v>4.6429503377839909</v>
      </c>
      <c r="U2416" s="21">
        <v>2.6547738464134114E-2</v>
      </c>
      <c r="V2416" s="21">
        <v>1.3038183554985414</v>
      </c>
      <c r="W2416" s="21">
        <v>1.2772706170344073</v>
      </c>
      <c r="X2416" s="13" t="s">
        <v>22</v>
      </c>
      <c r="Y24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6" s="1">
        <v>41.736697285299996</v>
      </c>
      <c r="AA2416" s="1">
        <v>-81.251802598500007</v>
      </c>
      <c r="AB2416" s="1">
        <v>41.739556837999999</v>
      </c>
      <c r="AC2416" s="1">
        <v>-81.242873782000004</v>
      </c>
    </row>
    <row r="2417" spans="1:29" x14ac:dyDescent="0.25">
      <c r="A2417" s="13">
        <v>45</v>
      </c>
      <c r="B2417" s="22" t="s">
        <v>3200</v>
      </c>
      <c r="C2417" s="17">
        <v>2</v>
      </c>
      <c r="D2417" s="1" t="s">
        <v>2369</v>
      </c>
      <c r="E2417" s="1" t="s">
        <v>3068</v>
      </c>
      <c r="F2417" s="1" t="s">
        <v>5021</v>
      </c>
      <c r="G2417" s="1" t="s">
        <v>2434</v>
      </c>
      <c r="H2417" s="21">
        <v>0.9330000000045402</v>
      </c>
      <c r="I2417" s="21">
        <v>0</v>
      </c>
      <c r="J2417" s="1" t="s">
        <v>258</v>
      </c>
      <c r="K2417" s="1" t="s">
        <v>2803</v>
      </c>
      <c r="L2417" s="1">
        <v>1</v>
      </c>
      <c r="M2417" s="1">
        <v>3</v>
      </c>
      <c r="N2417" s="1">
        <v>7</v>
      </c>
      <c r="O2417" s="1">
        <v>4</v>
      </c>
      <c r="P2417" s="1">
        <v>7</v>
      </c>
      <c r="Q2417" s="16">
        <v>253.28488372093022</v>
      </c>
      <c r="R2417" s="21">
        <v>0.11347496469374271</v>
      </c>
      <c r="S2417" s="21">
        <v>1.8361493201625441</v>
      </c>
      <c r="T2417" s="21">
        <v>1.7226743554688013</v>
      </c>
      <c r="U2417" s="21">
        <v>8.5456533472936011E-2</v>
      </c>
      <c r="V2417" s="21">
        <v>1.3021789137511302</v>
      </c>
      <c r="W2417" s="21">
        <v>1.2167223802781941</v>
      </c>
      <c r="X2417" s="13" t="s">
        <v>22</v>
      </c>
      <c r="Y24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7" s="1">
        <v>41.457394000000001</v>
      </c>
      <c r="AA2417" s="1">
        <v>-84.325124000000002</v>
      </c>
      <c r="AB2417" s="1">
        <v>0</v>
      </c>
      <c r="AC2417" s="1">
        <v>0</v>
      </c>
    </row>
    <row r="2418" spans="1:29" x14ac:dyDescent="0.25">
      <c r="A2418" s="13">
        <v>339</v>
      </c>
      <c r="B2418" s="22" t="s">
        <v>4967</v>
      </c>
      <c r="C2418" s="17">
        <v>4</v>
      </c>
      <c r="D2418" s="1" t="s">
        <v>801</v>
      </c>
      <c r="E2418" s="1" t="s">
        <v>4640</v>
      </c>
      <c r="F2418" s="1" t="s">
        <v>4704</v>
      </c>
      <c r="G2418" s="1" t="s">
        <v>3769</v>
      </c>
      <c r="H2418" s="1">
        <v>9</v>
      </c>
      <c r="I2418" s="1">
        <v>9.5</v>
      </c>
      <c r="J2418" s="1" t="s">
        <v>3190</v>
      </c>
      <c r="K2418" s="1" t="s">
        <v>4984</v>
      </c>
      <c r="L2418" s="1">
        <v>0</v>
      </c>
      <c r="M2418" s="1">
        <v>1</v>
      </c>
      <c r="N2418" s="1">
        <v>3</v>
      </c>
      <c r="O2418" s="1">
        <v>0</v>
      </c>
      <c r="P2418" s="1">
        <v>10</v>
      </c>
      <c r="Q2418" s="16">
        <v>75.317314680232556</v>
      </c>
      <c r="R2418" s="21">
        <v>0.40304216406080084</v>
      </c>
      <c r="S2418" s="21">
        <v>7.4342942460853481</v>
      </c>
      <c r="T2418" s="21">
        <v>7.0312520820245474</v>
      </c>
      <c r="U2418" s="21">
        <v>2.8894554475740564E-2</v>
      </c>
      <c r="V2418" s="21">
        <v>1.2919488866285116</v>
      </c>
      <c r="W2418" s="21">
        <v>1.263054332152771</v>
      </c>
      <c r="X2418" s="13" t="s">
        <v>22</v>
      </c>
      <c r="Y24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8" s="1">
        <v>41.026669824499997</v>
      </c>
      <c r="AA2418" s="1">
        <v>-80.739597370200002</v>
      </c>
      <c r="AB2418" s="1">
        <v>41.033827263600003</v>
      </c>
      <c r="AC2418" s="1">
        <v>-80.740916198500003</v>
      </c>
    </row>
    <row r="2419" spans="1:29" x14ac:dyDescent="0.25">
      <c r="A2419" s="13">
        <v>46</v>
      </c>
      <c r="B2419" s="22" t="s">
        <v>3200</v>
      </c>
      <c r="C2419" s="17">
        <v>6</v>
      </c>
      <c r="D2419" s="1" t="s">
        <v>1331</v>
      </c>
      <c r="E2419" s="1" t="s">
        <v>2915</v>
      </c>
      <c r="F2419" s="1" t="s">
        <v>5245</v>
      </c>
      <c r="G2419" s="1" t="s">
        <v>2435</v>
      </c>
      <c r="H2419" s="21">
        <v>14.036</v>
      </c>
      <c r="I2419" s="21">
        <v>0</v>
      </c>
      <c r="J2419" s="1" t="s">
        <v>258</v>
      </c>
      <c r="K2419" s="1" t="s">
        <v>2803</v>
      </c>
      <c r="L2419" s="1">
        <v>2</v>
      </c>
      <c r="M2419" s="1">
        <v>1</v>
      </c>
      <c r="N2419" s="1">
        <v>8</v>
      </c>
      <c r="O2419" s="1">
        <v>3</v>
      </c>
      <c r="P2419" s="1">
        <v>12</v>
      </c>
      <c r="Q2419" s="16">
        <v>214.71756904069767</v>
      </c>
      <c r="R2419" s="21">
        <v>0.13228136841619142</v>
      </c>
      <c r="S2419" s="21">
        <v>2.3246225150463755</v>
      </c>
      <c r="T2419" s="21">
        <v>2.1923411466301843</v>
      </c>
      <c r="U2419" s="21">
        <v>9.3995407770745928E-2</v>
      </c>
      <c r="V2419" s="21">
        <v>1.2795399908846077</v>
      </c>
      <c r="W2419" s="21">
        <v>1.1855445831138618</v>
      </c>
      <c r="X2419" s="13" t="s">
        <v>22</v>
      </c>
      <c r="Y24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19" s="1">
        <v>40.604393000000002</v>
      </c>
      <c r="AA2419" s="1">
        <v>-83.169867999999994</v>
      </c>
      <c r="AB2419" s="1">
        <v>0</v>
      </c>
      <c r="AC2419" s="1">
        <v>0</v>
      </c>
    </row>
    <row r="2420" spans="1:29" x14ac:dyDescent="0.25">
      <c r="A2420" s="13">
        <v>47</v>
      </c>
      <c r="B2420" s="22" t="s">
        <v>3200</v>
      </c>
      <c r="C2420" s="17">
        <v>6</v>
      </c>
      <c r="D2420" s="1" t="s">
        <v>1340</v>
      </c>
      <c r="E2420" s="1" t="s">
        <v>2436</v>
      </c>
      <c r="F2420" s="1" t="s">
        <v>5022</v>
      </c>
      <c r="G2420" s="1" t="s">
        <v>2436</v>
      </c>
      <c r="H2420" s="21">
        <v>9.5890000000072177</v>
      </c>
      <c r="I2420" s="21">
        <v>0</v>
      </c>
      <c r="J2420" s="1" t="s">
        <v>258</v>
      </c>
      <c r="K2420" s="1" t="s">
        <v>2804</v>
      </c>
      <c r="L2420" s="1">
        <v>1</v>
      </c>
      <c r="M2420" s="1">
        <v>2</v>
      </c>
      <c r="N2420" s="1">
        <v>8</v>
      </c>
      <c r="O2420" s="1">
        <v>2</v>
      </c>
      <c r="P2420" s="1">
        <v>8</v>
      </c>
      <c r="Q2420" s="16">
        <v>206.28006904069767</v>
      </c>
      <c r="R2420" s="21">
        <v>1.5641619408792455</v>
      </c>
      <c r="S2420" s="21">
        <v>4.1677270132871982</v>
      </c>
      <c r="T2420" s="21">
        <v>2.6035650724079527</v>
      </c>
      <c r="U2420" s="21">
        <v>0.10900660090503934</v>
      </c>
      <c r="V2420" s="21">
        <v>1.2764631894813632</v>
      </c>
      <c r="W2420" s="21">
        <v>1.1674565885763237</v>
      </c>
      <c r="X2420" s="13" t="s">
        <v>22</v>
      </c>
      <c r="Y24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0" s="1">
        <v>39.966532999999998</v>
      </c>
      <c r="AA2420" s="1">
        <v>-83.362533999999997</v>
      </c>
      <c r="AB2420" s="1">
        <v>0</v>
      </c>
      <c r="AC2420" s="1">
        <v>0</v>
      </c>
    </row>
    <row r="2421" spans="1:29" x14ac:dyDescent="0.25">
      <c r="A2421" s="13">
        <v>340</v>
      </c>
      <c r="B2421" s="22" t="s">
        <v>4967</v>
      </c>
      <c r="C2421" s="17">
        <v>8</v>
      </c>
      <c r="D2421" s="1" t="s">
        <v>788</v>
      </c>
      <c r="E2421" s="1" t="s">
        <v>4746</v>
      </c>
      <c r="F2421" s="1" t="s">
        <v>4747</v>
      </c>
      <c r="G2421" s="1" t="s">
        <v>3716</v>
      </c>
      <c r="H2421" s="1">
        <v>0.9</v>
      </c>
      <c r="I2421" s="1">
        <v>1.4</v>
      </c>
      <c r="J2421" s="1" t="s">
        <v>3190</v>
      </c>
      <c r="K2421" s="1" t="s">
        <v>4991</v>
      </c>
      <c r="L2421" s="1">
        <v>0</v>
      </c>
      <c r="M2421" s="1">
        <v>1</v>
      </c>
      <c r="N2421" s="1">
        <v>5</v>
      </c>
      <c r="O2421" s="1">
        <v>8</v>
      </c>
      <c r="P2421" s="1">
        <v>26</v>
      </c>
      <c r="Q2421" s="16">
        <v>139.91106468023256</v>
      </c>
      <c r="R2421" s="21">
        <v>0.30342911342366025</v>
      </c>
      <c r="S2421" s="21">
        <v>15.436805993557975</v>
      </c>
      <c r="T2421" s="21">
        <v>15.133376880134314</v>
      </c>
      <c r="U2421" s="21">
        <v>2.4570142531811678E-2</v>
      </c>
      <c r="V2421" s="21">
        <v>1.2744559621063087</v>
      </c>
      <c r="W2421" s="21">
        <v>1.2498858195744971</v>
      </c>
      <c r="X2421" s="13" t="s">
        <v>22</v>
      </c>
      <c r="Y24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1" s="1">
        <v>39.308830816700002</v>
      </c>
      <c r="AA2421" s="1">
        <v>-84.382893271100002</v>
      </c>
      <c r="AB2421" s="1">
        <v>39.313630599200003</v>
      </c>
      <c r="AC2421" s="1">
        <v>-84.375911462299996</v>
      </c>
    </row>
    <row r="2422" spans="1:29" x14ac:dyDescent="0.25">
      <c r="A2422" s="13">
        <v>341</v>
      </c>
      <c r="B2422" s="22" t="s">
        <v>4967</v>
      </c>
      <c r="C2422" s="17">
        <v>7</v>
      </c>
      <c r="D2422" s="1" t="s">
        <v>3196</v>
      </c>
      <c r="E2422" s="1" t="s">
        <v>3475</v>
      </c>
      <c r="F2422" s="1" t="s">
        <v>4059</v>
      </c>
      <c r="G2422" s="1" t="s">
        <v>4398</v>
      </c>
      <c r="H2422" s="1">
        <v>17.2</v>
      </c>
      <c r="I2422" s="1">
        <v>17.7</v>
      </c>
      <c r="J2422" s="1" t="s">
        <v>3190</v>
      </c>
      <c r="K2422" s="1" t="s">
        <v>4975</v>
      </c>
      <c r="L2422" s="1">
        <v>1</v>
      </c>
      <c r="M2422" s="1">
        <v>2</v>
      </c>
      <c r="N2422" s="1">
        <v>7</v>
      </c>
      <c r="O2422" s="1">
        <v>1</v>
      </c>
      <c r="P2422" s="1">
        <v>16</v>
      </c>
      <c r="Q2422" s="16">
        <v>203.29569404069767</v>
      </c>
      <c r="R2422" s="21">
        <v>0.2741261593584105</v>
      </c>
      <c r="S2422" s="21">
        <v>9.6715282130599007</v>
      </c>
      <c r="T2422" s="21">
        <v>9.3974020537014908</v>
      </c>
      <c r="U2422" s="21">
        <v>2.1177403690345958E-2</v>
      </c>
      <c r="V2422" s="21">
        <v>1.2716651454452055</v>
      </c>
      <c r="W2422" s="21">
        <v>1.2504877417548594</v>
      </c>
      <c r="X2422" s="13" t="s">
        <v>22</v>
      </c>
      <c r="Y24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2" s="1">
        <v>39.814839116100003</v>
      </c>
      <c r="AA2422" s="1">
        <v>-84.2289200317</v>
      </c>
      <c r="AB2422" s="1">
        <v>39.819840310700002</v>
      </c>
      <c r="AC2422" s="1">
        <v>-84.235673188700005</v>
      </c>
    </row>
    <row r="2423" spans="1:29" x14ac:dyDescent="0.25">
      <c r="A2423" s="13">
        <v>342</v>
      </c>
      <c r="B2423" s="22" t="s">
        <v>4967</v>
      </c>
      <c r="C2423" s="17">
        <v>8</v>
      </c>
      <c r="D2423" s="1" t="s">
        <v>787</v>
      </c>
      <c r="E2423" s="1" t="s">
        <v>4762</v>
      </c>
      <c r="F2423" s="1" t="s">
        <v>4763</v>
      </c>
      <c r="G2423" s="1" t="s">
        <v>4905</v>
      </c>
      <c r="H2423" s="1">
        <v>0.8</v>
      </c>
      <c r="I2423" s="1">
        <v>1.3</v>
      </c>
      <c r="J2423" s="1" t="s">
        <v>3190</v>
      </c>
      <c r="K2423" s="1" t="s">
        <v>4991</v>
      </c>
      <c r="L2423" s="1">
        <v>1</v>
      </c>
      <c r="M2423" s="1">
        <v>2</v>
      </c>
      <c r="N2423" s="1">
        <v>7</v>
      </c>
      <c r="O2423" s="1">
        <v>6</v>
      </c>
      <c r="P2423" s="1">
        <v>44</v>
      </c>
      <c r="Q2423" s="16">
        <v>253.48319404069767</v>
      </c>
      <c r="R2423" s="21">
        <v>0.25504437759245646</v>
      </c>
      <c r="S2423" s="21">
        <v>22.008765285650206</v>
      </c>
      <c r="T2423" s="21">
        <v>21.753720908057751</v>
      </c>
      <c r="U2423" s="21">
        <v>2.0893910121560336E-2</v>
      </c>
      <c r="V2423" s="21">
        <v>1.2688146575947212</v>
      </c>
      <c r="W2423" s="21">
        <v>1.2479207474731608</v>
      </c>
      <c r="X2423" s="13" t="s">
        <v>22</v>
      </c>
      <c r="Y24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3" s="1">
        <v>39.201567245200003</v>
      </c>
      <c r="AA2423" s="1">
        <v>-84.4655715472</v>
      </c>
      <c r="AB2423" s="1">
        <v>39.2024187269</v>
      </c>
      <c r="AC2423" s="1">
        <v>-84.456381584200003</v>
      </c>
    </row>
    <row r="2424" spans="1:29" x14ac:dyDescent="0.25">
      <c r="A2424" s="13">
        <v>343</v>
      </c>
      <c r="B2424" s="22" t="s">
        <v>4967</v>
      </c>
      <c r="C2424" s="17">
        <v>9</v>
      </c>
      <c r="D2424" s="1" t="s">
        <v>810</v>
      </c>
      <c r="E2424" s="1" t="s">
        <v>4764</v>
      </c>
      <c r="F2424" s="1" t="s">
        <v>4765</v>
      </c>
      <c r="G2424" s="1" t="s">
        <v>3704</v>
      </c>
      <c r="H2424" s="1">
        <v>13.7</v>
      </c>
      <c r="I2424" s="1">
        <v>14.2</v>
      </c>
      <c r="J2424" s="1" t="s">
        <v>3190</v>
      </c>
      <c r="K2424" s="1" t="s">
        <v>4975</v>
      </c>
      <c r="L2424" s="1">
        <v>0</v>
      </c>
      <c r="M2424" s="1">
        <v>2</v>
      </c>
      <c r="N2424" s="1">
        <v>6</v>
      </c>
      <c r="O2424" s="1">
        <v>1</v>
      </c>
      <c r="P2424" s="1">
        <v>12</v>
      </c>
      <c r="Q2424" s="16">
        <v>147.07212936046511</v>
      </c>
      <c r="R2424" s="21">
        <v>0.36177040326475907</v>
      </c>
      <c r="S2424" s="21">
        <v>7.8542425646879588</v>
      </c>
      <c r="T2424" s="21">
        <v>7.4924721614231995</v>
      </c>
      <c r="U2424" s="21">
        <v>2.7883136108108532E-2</v>
      </c>
      <c r="V2424" s="21">
        <v>1.2673295279362287</v>
      </c>
      <c r="W2424" s="21">
        <v>1.2394463918281202</v>
      </c>
      <c r="X2424" s="13" t="s">
        <v>22</v>
      </c>
      <c r="Y24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4" s="1">
        <v>39.143123995800003</v>
      </c>
      <c r="AA2424" s="1">
        <v>-82.977529146699993</v>
      </c>
      <c r="AB2424" s="1">
        <v>39.150363501699999</v>
      </c>
      <c r="AC2424" s="1">
        <v>-82.977076887199999</v>
      </c>
    </row>
    <row r="2425" spans="1:29" x14ac:dyDescent="0.25">
      <c r="A2425" s="13">
        <v>48</v>
      </c>
      <c r="B2425" s="22" t="s">
        <v>3200</v>
      </c>
      <c r="C2425" s="17">
        <v>2</v>
      </c>
      <c r="D2425" s="1" t="s">
        <v>807</v>
      </c>
      <c r="E2425" s="1" t="s">
        <v>3124</v>
      </c>
      <c r="F2425" s="1" t="s">
        <v>5023</v>
      </c>
      <c r="G2425" s="1" t="s">
        <v>2437</v>
      </c>
      <c r="H2425" s="21">
        <v>0</v>
      </c>
      <c r="I2425" s="21">
        <v>0</v>
      </c>
      <c r="J2425" s="1" t="s">
        <v>258</v>
      </c>
      <c r="K2425" s="1" t="s">
        <v>2803</v>
      </c>
      <c r="L2425" s="1">
        <v>0</v>
      </c>
      <c r="M2425" s="1">
        <v>5</v>
      </c>
      <c r="N2425" s="1">
        <v>10</v>
      </c>
      <c r="O2425" s="1">
        <v>4</v>
      </c>
      <c r="P2425" s="1">
        <v>19</v>
      </c>
      <c r="Q2425" s="16">
        <v>330.60219840116281</v>
      </c>
      <c r="R2425" s="21">
        <v>6.0165012611203571E-2</v>
      </c>
      <c r="S2425" s="21">
        <v>1.9867146469815544</v>
      </c>
      <c r="T2425" s="21">
        <v>1.9265496343703508</v>
      </c>
      <c r="U2425" s="21">
        <v>5.8011037603552577E-2</v>
      </c>
      <c r="V2425" s="21">
        <v>1.266670926635213</v>
      </c>
      <c r="W2425" s="21">
        <v>1.2086598890316604</v>
      </c>
      <c r="X2425" s="13" t="s">
        <v>22</v>
      </c>
      <c r="Y24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5" s="1">
        <v>41.426214000000002</v>
      </c>
      <c r="AA2425" s="1">
        <v>-83.415477999999993</v>
      </c>
      <c r="AB2425" s="1">
        <v>0</v>
      </c>
      <c r="AC2425" s="1">
        <v>0</v>
      </c>
    </row>
    <row r="2426" spans="1:29" x14ac:dyDescent="0.25">
      <c r="A2426" s="13">
        <v>344</v>
      </c>
      <c r="B2426" s="22" t="s">
        <v>4967</v>
      </c>
      <c r="C2426" s="17">
        <v>8</v>
      </c>
      <c r="D2426" s="1" t="s">
        <v>787</v>
      </c>
      <c r="E2426" s="1" t="s">
        <v>4766</v>
      </c>
      <c r="F2426" s="1" t="s">
        <v>4767</v>
      </c>
      <c r="G2426" s="1" t="s">
        <v>4906</v>
      </c>
      <c r="H2426" s="1">
        <v>6.4</v>
      </c>
      <c r="I2426" s="1">
        <v>6.9</v>
      </c>
      <c r="J2426" s="1" t="s">
        <v>3190</v>
      </c>
      <c r="K2426" s="1" t="s">
        <v>4975</v>
      </c>
      <c r="L2426" s="1">
        <v>0</v>
      </c>
      <c r="M2426" s="1">
        <v>1</v>
      </c>
      <c r="N2426" s="1">
        <v>4</v>
      </c>
      <c r="O2426" s="1">
        <v>3</v>
      </c>
      <c r="P2426" s="1">
        <v>37</v>
      </c>
      <c r="Q2426" s="16">
        <v>122.17668968023256</v>
      </c>
      <c r="R2426" s="21">
        <v>0.50318272821607357</v>
      </c>
      <c r="S2426" s="21">
        <v>17.916279227564676</v>
      </c>
      <c r="T2426" s="21">
        <v>17.413096499348601</v>
      </c>
      <c r="U2426" s="21">
        <v>3.9112803097416153E-2</v>
      </c>
      <c r="V2426" s="21">
        <v>1.2664249396075919</v>
      </c>
      <c r="W2426" s="21">
        <v>1.2273121365101758</v>
      </c>
      <c r="X2426" s="13" t="s">
        <v>22</v>
      </c>
      <c r="Y24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6" s="1">
        <v>39.216405089200002</v>
      </c>
      <c r="AA2426" s="1">
        <v>-84.603180328899995</v>
      </c>
      <c r="AB2426" s="1">
        <v>39.211117773200002</v>
      </c>
      <c r="AC2426" s="1">
        <v>-84.599121864400004</v>
      </c>
    </row>
    <row r="2427" spans="1:29" x14ac:dyDescent="0.25">
      <c r="A2427" s="13">
        <v>345</v>
      </c>
      <c r="B2427" s="22" t="s">
        <v>4967</v>
      </c>
      <c r="C2427" s="17">
        <v>8</v>
      </c>
      <c r="D2427" s="1" t="s">
        <v>787</v>
      </c>
      <c r="E2427" s="1" t="s">
        <v>3371</v>
      </c>
      <c r="F2427" s="1" t="s">
        <v>4048</v>
      </c>
      <c r="G2427" s="1" t="s">
        <v>3736</v>
      </c>
      <c r="H2427" s="1">
        <v>31.9</v>
      </c>
      <c r="I2427" s="1">
        <v>32.4</v>
      </c>
      <c r="J2427" s="1" t="s">
        <v>3190</v>
      </c>
      <c r="K2427" s="1" t="s">
        <v>4975</v>
      </c>
      <c r="L2427" s="1">
        <v>0</v>
      </c>
      <c r="M2427" s="1">
        <v>0</v>
      </c>
      <c r="N2427" s="1">
        <v>7</v>
      </c>
      <c r="O2427" s="1">
        <v>4</v>
      </c>
      <c r="P2427" s="1">
        <v>21</v>
      </c>
      <c r="Q2427" s="16">
        <v>84.578125</v>
      </c>
      <c r="R2427" s="21">
        <v>0.27826377386832474</v>
      </c>
      <c r="S2427" s="21">
        <v>14.325008890784172</v>
      </c>
      <c r="T2427" s="21">
        <v>14.046745116915847</v>
      </c>
      <c r="U2427" s="21">
        <v>2.1773047739499802E-2</v>
      </c>
      <c r="V2427" s="21">
        <v>1.2622697838262094</v>
      </c>
      <c r="W2427" s="21">
        <v>1.2404967360867096</v>
      </c>
      <c r="X2427" s="13" t="s">
        <v>22</v>
      </c>
      <c r="Y24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7" s="1">
        <v>39.141004829800004</v>
      </c>
      <c r="AA2427" s="1">
        <v>-84.357526998899999</v>
      </c>
      <c r="AB2427" s="1">
        <v>39.137410164099997</v>
      </c>
      <c r="AC2427" s="1">
        <v>-84.349523180399999</v>
      </c>
    </row>
    <row r="2428" spans="1:29" x14ac:dyDescent="0.25">
      <c r="A2428" s="13">
        <v>346</v>
      </c>
      <c r="B2428" s="22" t="s">
        <v>4967</v>
      </c>
      <c r="C2428" s="17">
        <v>8</v>
      </c>
      <c r="D2428" s="1" t="s">
        <v>787</v>
      </c>
      <c r="E2428" s="1" t="s">
        <v>3967</v>
      </c>
      <c r="F2428" s="1" t="s">
        <v>4087</v>
      </c>
      <c r="G2428" s="1" t="s">
        <v>4371</v>
      </c>
      <c r="H2428" s="1">
        <v>2</v>
      </c>
      <c r="I2428" s="1">
        <v>2.5</v>
      </c>
      <c r="J2428" s="1" t="s">
        <v>3190</v>
      </c>
      <c r="K2428" s="1" t="s">
        <v>4984</v>
      </c>
      <c r="L2428" s="1">
        <v>0</v>
      </c>
      <c r="M2428" s="1">
        <v>1</v>
      </c>
      <c r="N2428" s="1">
        <v>2</v>
      </c>
      <c r="O2428" s="1">
        <v>4</v>
      </c>
      <c r="P2428" s="1">
        <v>13</v>
      </c>
      <c r="Q2428" s="16">
        <v>89.520439680232556</v>
      </c>
      <c r="R2428" s="21">
        <v>0.17020508598253917</v>
      </c>
      <c r="S2428" s="21">
        <v>6.0265666995504157</v>
      </c>
      <c r="T2428" s="21">
        <v>5.8563616135678762</v>
      </c>
      <c r="U2428" s="21">
        <v>1.3782083565607523E-2</v>
      </c>
      <c r="V2428" s="21">
        <v>1.2612087270820824</v>
      </c>
      <c r="W2428" s="21">
        <v>1.2474266435164749</v>
      </c>
      <c r="X2428" s="13" t="s">
        <v>22</v>
      </c>
      <c r="Y24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8" s="1">
        <v>39.160788598899998</v>
      </c>
      <c r="AA2428" s="1">
        <v>-84.6005240681</v>
      </c>
      <c r="AB2428" s="1">
        <v>39.155785894799997</v>
      </c>
      <c r="AC2428" s="1">
        <v>-84.594050436200007</v>
      </c>
    </row>
    <row r="2429" spans="1:29" x14ac:dyDescent="0.25">
      <c r="A2429" s="13">
        <v>49</v>
      </c>
      <c r="B2429" s="22" t="s">
        <v>3200</v>
      </c>
      <c r="C2429" s="17">
        <v>12</v>
      </c>
      <c r="D2429" s="1" t="s">
        <v>1332</v>
      </c>
      <c r="E2429" s="1" t="s">
        <v>2935</v>
      </c>
      <c r="F2429" s="1" t="s">
        <v>5024</v>
      </c>
      <c r="G2429" s="1" t="s">
        <v>2438</v>
      </c>
      <c r="H2429" s="21">
        <v>2.7210000000050059</v>
      </c>
      <c r="I2429" s="21">
        <v>0</v>
      </c>
      <c r="J2429" s="1" t="s">
        <v>258</v>
      </c>
      <c r="K2429" s="1" t="s">
        <v>2804</v>
      </c>
      <c r="L2429" s="1">
        <v>0</v>
      </c>
      <c r="M2429" s="1">
        <v>1</v>
      </c>
      <c r="N2429" s="1">
        <v>3</v>
      </c>
      <c r="O2429" s="1">
        <v>5</v>
      </c>
      <c r="P2429" s="1">
        <v>15</v>
      </c>
      <c r="Q2429" s="16">
        <v>102.50481468023256</v>
      </c>
      <c r="R2429" s="21">
        <v>3.3303796477844871</v>
      </c>
      <c r="S2429" s="21">
        <v>4.8441404925334854</v>
      </c>
      <c r="T2429" s="21">
        <v>1.5137608447489983</v>
      </c>
      <c r="U2429" s="21">
        <v>0.23209448819873538</v>
      </c>
      <c r="V2429" s="21">
        <v>1.2608805491311668</v>
      </c>
      <c r="W2429" s="21">
        <v>1.0287860609324313</v>
      </c>
      <c r="X2429" s="13" t="s">
        <v>22</v>
      </c>
      <c r="Y24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29" s="1">
        <v>41.386876999999998</v>
      </c>
      <c r="AA2429" s="1">
        <v>-81.171696999999995</v>
      </c>
      <c r="AB2429" s="1">
        <v>0</v>
      </c>
      <c r="AC2429" s="1">
        <v>0</v>
      </c>
    </row>
    <row r="2430" spans="1:29" x14ac:dyDescent="0.25">
      <c r="A2430" s="13">
        <v>347</v>
      </c>
      <c r="B2430" s="22" t="s">
        <v>4967</v>
      </c>
      <c r="C2430" s="17">
        <v>6</v>
      </c>
      <c r="D2430" s="1" t="s">
        <v>784</v>
      </c>
      <c r="E2430" s="1" t="s">
        <v>4590</v>
      </c>
      <c r="F2430" s="1" t="s">
        <v>4171</v>
      </c>
      <c r="G2430" s="1" t="s">
        <v>3709</v>
      </c>
      <c r="H2430" s="1">
        <v>15.3</v>
      </c>
      <c r="I2430" s="1">
        <v>15.8</v>
      </c>
      <c r="J2430" s="1" t="s">
        <v>3190</v>
      </c>
      <c r="K2430" s="1" t="s">
        <v>4984</v>
      </c>
      <c r="L2430" s="1">
        <v>0</v>
      </c>
      <c r="M2430" s="1">
        <v>1</v>
      </c>
      <c r="N2430" s="1">
        <v>3</v>
      </c>
      <c r="O2430" s="1">
        <v>0</v>
      </c>
      <c r="P2430" s="1">
        <v>9</v>
      </c>
      <c r="Q2430" s="16">
        <v>74.317314680232556</v>
      </c>
      <c r="R2430" s="21">
        <v>0.42683652465237509</v>
      </c>
      <c r="S2430" s="21">
        <v>6.2659314088152014</v>
      </c>
      <c r="T2430" s="21">
        <v>5.8390948841628258</v>
      </c>
      <c r="U2430" s="21">
        <v>3.0597910278540485E-2</v>
      </c>
      <c r="V2430" s="21">
        <v>1.2572739485479205</v>
      </c>
      <c r="W2430" s="21">
        <v>1.22667603826938</v>
      </c>
      <c r="X2430" s="13" t="s">
        <v>22</v>
      </c>
      <c r="Y24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0" s="1">
        <v>40.082083566100003</v>
      </c>
      <c r="AA2430" s="1">
        <v>-82.915570908800007</v>
      </c>
      <c r="AB2430" s="1">
        <v>40.0822141055</v>
      </c>
      <c r="AC2430" s="1">
        <v>-82.9062239167</v>
      </c>
    </row>
    <row r="2431" spans="1:29" x14ac:dyDescent="0.25">
      <c r="A2431" s="13">
        <v>50</v>
      </c>
      <c r="B2431" s="22" t="s">
        <v>3200</v>
      </c>
      <c r="C2431" s="17">
        <v>8</v>
      </c>
      <c r="D2431" s="1" t="s">
        <v>792</v>
      </c>
      <c r="E2431" s="1" t="s">
        <v>2846</v>
      </c>
      <c r="F2431" s="1" t="s">
        <v>5025</v>
      </c>
      <c r="G2431" s="1" t="s">
        <v>2439</v>
      </c>
      <c r="H2431" s="21">
        <v>3.2069999999948777</v>
      </c>
      <c r="I2431" s="21">
        <v>0</v>
      </c>
      <c r="J2431" s="1" t="s">
        <v>258</v>
      </c>
      <c r="K2431" s="1" t="s">
        <v>2803</v>
      </c>
      <c r="L2431" s="1">
        <v>0</v>
      </c>
      <c r="M2431" s="1">
        <v>0</v>
      </c>
      <c r="N2431" s="1">
        <v>9</v>
      </c>
      <c r="O2431" s="1">
        <v>8</v>
      </c>
      <c r="P2431" s="1">
        <v>16</v>
      </c>
      <c r="Q2431" s="16">
        <v>110.421875</v>
      </c>
      <c r="R2431" s="21">
        <v>8.7535485742090746E-2</v>
      </c>
      <c r="S2431" s="21">
        <v>2.052715441877889</v>
      </c>
      <c r="T2431" s="21">
        <v>1.9651799561357983</v>
      </c>
      <c r="U2431" s="21">
        <v>7.5113949143682732E-2</v>
      </c>
      <c r="V2431" s="21">
        <v>1.2569525805654072</v>
      </c>
      <c r="W2431" s="21">
        <v>1.1818386314217244</v>
      </c>
      <c r="X2431" s="13" t="s">
        <v>22</v>
      </c>
      <c r="Y24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1" s="1">
        <v>39.727896000000001</v>
      </c>
      <c r="AA2431" s="1">
        <v>-83.967078999999998</v>
      </c>
      <c r="AB2431" s="1">
        <v>0</v>
      </c>
      <c r="AC2431" s="1">
        <v>0</v>
      </c>
    </row>
    <row r="2432" spans="1:29" x14ac:dyDescent="0.25">
      <c r="A2432" s="13">
        <v>348</v>
      </c>
      <c r="B2432" s="22" t="s">
        <v>4967</v>
      </c>
      <c r="C2432" s="17">
        <v>5</v>
      </c>
      <c r="D2432" s="1" t="s">
        <v>797</v>
      </c>
      <c r="E2432" s="1" t="s">
        <v>3209</v>
      </c>
      <c r="F2432" s="1" t="s">
        <v>4768</v>
      </c>
      <c r="G2432" s="1" t="s">
        <v>3701</v>
      </c>
      <c r="H2432" s="1">
        <v>0.9</v>
      </c>
      <c r="I2432" s="1">
        <v>1.4</v>
      </c>
      <c r="J2432" s="1" t="s">
        <v>3190</v>
      </c>
      <c r="K2432" s="1" t="s">
        <v>4984</v>
      </c>
      <c r="L2432" s="1">
        <v>0</v>
      </c>
      <c r="M2432" s="1">
        <v>1</v>
      </c>
      <c r="N2432" s="1">
        <v>3</v>
      </c>
      <c r="O2432" s="1">
        <v>0</v>
      </c>
      <c r="P2432" s="1">
        <v>7</v>
      </c>
      <c r="Q2432" s="16">
        <v>72.317314680232556</v>
      </c>
      <c r="R2432" s="21">
        <v>0.62116687683951044</v>
      </c>
      <c r="S2432" s="21">
        <v>4.4408448777648823</v>
      </c>
      <c r="T2432" s="21">
        <v>3.8196780009253719</v>
      </c>
      <c r="U2432" s="21">
        <v>4.5286146352777557E-2</v>
      </c>
      <c r="V2432" s="21">
        <v>1.2534339467918316</v>
      </c>
      <c r="W2432" s="21">
        <v>1.208147800439054</v>
      </c>
      <c r="X2432" s="13" t="s">
        <v>22</v>
      </c>
      <c r="Y24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2" s="1">
        <v>39.844248679700002</v>
      </c>
      <c r="AA2432" s="1">
        <v>-82.785332467200007</v>
      </c>
      <c r="AB2432" s="1">
        <v>39.842217761999997</v>
      </c>
      <c r="AC2432" s="1">
        <v>-82.776316850100002</v>
      </c>
    </row>
    <row r="2433" spans="1:29" x14ac:dyDescent="0.25">
      <c r="A2433" s="13">
        <v>51</v>
      </c>
      <c r="B2433" s="22" t="s">
        <v>3200</v>
      </c>
      <c r="C2433" s="17">
        <v>3</v>
      </c>
      <c r="D2433" s="1" t="s">
        <v>805</v>
      </c>
      <c r="E2433" s="1" t="s">
        <v>2885</v>
      </c>
      <c r="F2433" s="1" t="s">
        <v>5026</v>
      </c>
      <c r="G2433" s="1" t="s">
        <v>2440</v>
      </c>
      <c r="H2433" s="21">
        <v>5.6230000000068685</v>
      </c>
      <c r="I2433" s="21">
        <v>0</v>
      </c>
      <c r="J2433" s="1" t="s">
        <v>258</v>
      </c>
      <c r="K2433" s="1" t="s">
        <v>2804</v>
      </c>
      <c r="L2433" s="1">
        <v>0</v>
      </c>
      <c r="M2433" s="1">
        <v>1</v>
      </c>
      <c r="N2433" s="1">
        <v>5</v>
      </c>
      <c r="O2433" s="1">
        <v>3</v>
      </c>
      <c r="P2433" s="1">
        <v>12</v>
      </c>
      <c r="Q2433" s="16">
        <v>103.72356468023256</v>
      </c>
      <c r="R2433" s="21">
        <v>4.181097372780485</v>
      </c>
      <c r="S2433" s="21">
        <v>3.794855309040809</v>
      </c>
      <c r="T2433" s="21">
        <v>-0.38624206373967596</v>
      </c>
      <c r="U2433" s="21">
        <v>0.2913810908885785</v>
      </c>
      <c r="V2433" s="21">
        <v>1.2493894992626207</v>
      </c>
      <c r="W2433" s="21">
        <v>0.95800840837404211</v>
      </c>
      <c r="X2433" s="13" t="s">
        <v>22</v>
      </c>
      <c r="Y24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3" s="1">
        <v>41.136192000000001</v>
      </c>
      <c r="AA2433" s="1">
        <v>-81.755877999999996</v>
      </c>
      <c r="AB2433" s="1">
        <v>0</v>
      </c>
      <c r="AC2433" s="1">
        <v>0</v>
      </c>
    </row>
    <row r="2434" spans="1:29" x14ac:dyDescent="0.25">
      <c r="A2434" s="13">
        <v>349</v>
      </c>
      <c r="B2434" s="22" t="s">
        <v>4967</v>
      </c>
      <c r="C2434" s="17">
        <v>5</v>
      </c>
      <c r="D2434" s="1" t="s">
        <v>1333</v>
      </c>
      <c r="E2434" s="1" t="s">
        <v>3655</v>
      </c>
      <c r="F2434" s="1" t="s">
        <v>4691</v>
      </c>
      <c r="G2434" s="1" t="s">
        <v>3762</v>
      </c>
      <c r="H2434" s="1">
        <v>8.4</v>
      </c>
      <c r="I2434" s="1">
        <v>8.9</v>
      </c>
      <c r="J2434" s="1" t="s">
        <v>3190</v>
      </c>
      <c r="K2434" s="1" t="s">
        <v>4975</v>
      </c>
      <c r="L2434" s="1">
        <v>0</v>
      </c>
      <c r="M2434" s="1">
        <v>1</v>
      </c>
      <c r="N2434" s="1">
        <v>7</v>
      </c>
      <c r="O2434" s="1">
        <v>1</v>
      </c>
      <c r="P2434" s="1">
        <v>9</v>
      </c>
      <c r="Q2434" s="16">
        <v>104.94231468023256</v>
      </c>
      <c r="R2434" s="21">
        <v>0.32894850003426496</v>
      </c>
      <c r="S2434" s="21">
        <v>7.6740472988812769</v>
      </c>
      <c r="T2434" s="21">
        <v>7.3450987988470118</v>
      </c>
      <c r="U2434" s="21">
        <v>2.5374750191652404E-2</v>
      </c>
      <c r="V2434" s="21">
        <v>1.2462876931214195</v>
      </c>
      <c r="W2434" s="21">
        <v>1.2209129429297672</v>
      </c>
      <c r="X2434" s="13" t="s">
        <v>22</v>
      </c>
      <c r="Y24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4" s="1">
        <v>39.898541563999999</v>
      </c>
      <c r="AA2434" s="1">
        <v>-82.033789470499997</v>
      </c>
      <c r="AB2434" s="1">
        <v>39.899869200200001</v>
      </c>
      <c r="AC2434" s="1">
        <v>-82.024741038900004</v>
      </c>
    </row>
    <row r="2435" spans="1:29" x14ac:dyDescent="0.25">
      <c r="A2435" s="13">
        <v>350</v>
      </c>
      <c r="B2435" s="22" t="s">
        <v>4967</v>
      </c>
      <c r="C2435" s="17">
        <v>4</v>
      </c>
      <c r="D2435" s="1" t="s">
        <v>800</v>
      </c>
      <c r="E2435" s="1" t="s">
        <v>4607</v>
      </c>
      <c r="F2435" s="1" t="s">
        <v>4608</v>
      </c>
      <c r="G2435" s="1" t="s">
        <v>4877</v>
      </c>
      <c r="H2435" s="1">
        <v>4.8</v>
      </c>
      <c r="I2435" s="1">
        <v>5.3</v>
      </c>
      <c r="J2435" s="1" t="s">
        <v>3190</v>
      </c>
      <c r="K2435" s="1" t="s">
        <v>4975</v>
      </c>
      <c r="L2435" s="1">
        <v>0</v>
      </c>
      <c r="M2435" s="1">
        <v>1</v>
      </c>
      <c r="N2435" s="1">
        <v>2</v>
      </c>
      <c r="O2435" s="1">
        <v>3</v>
      </c>
      <c r="P2435" s="1">
        <v>17</v>
      </c>
      <c r="Q2435" s="16">
        <v>89.082939680232556</v>
      </c>
      <c r="R2435" s="21">
        <v>0.71495663764988338</v>
      </c>
      <c r="S2435" s="21">
        <v>8.7920991281145273</v>
      </c>
      <c r="T2435" s="21">
        <v>8.0771424904646434</v>
      </c>
      <c r="U2435" s="21">
        <v>5.4758036984938981E-2</v>
      </c>
      <c r="V2435" s="21">
        <v>1.2444809373190346</v>
      </c>
      <c r="W2435" s="21">
        <v>1.1897229003340957</v>
      </c>
      <c r="X2435" s="13" t="s">
        <v>22</v>
      </c>
      <c r="Y24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5" s="1">
        <v>40.828948523000001</v>
      </c>
      <c r="AA2435" s="1">
        <v>-81.408159147299997</v>
      </c>
      <c r="AB2435" s="1">
        <v>40.825691773899997</v>
      </c>
      <c r="AC2435" s="1">
        <v>-81.399653626900005</v>
      </c>
    </row>
    <row r="2436" spans="1:29" x14ac:dyDescent="0.25">
      <c r="A2436" s="13">
        <v>351</v>
      </c>
      <c r="B2436" s="22" t="s">
        <v>4967</v>
      </c>
      <c r="C2436" s="17">
        <v>4</v>
      </c>
      <c r="D2436" s="1" t="s">
        <v>800</v>
      </c>
      <c r="E2436" s="1" t="s">
        <v>4607</v>
      </c>
      <c r="F2436" s="1" t="s">
        <v>4608</v>
      </c>
      <c r="G2436" s="1" t="s">
        <v>4877</v>
      </c>
      <c r="H2436" s="1">
        <v>1.3</v>
      </c>
      <c r="I2436" s="1">
        <v>1.8</v>
      </c>
      <c r="J2436" s="1" t="s">
        <v>3190</v>
      </c>
      <c r="K2436" s="1" t="s">
        <v>4975</v>
      </c>
      <c r="L2436" s="1">
        <v>0</v>
      </c>
      <c r="M2436" s="1">
        <v>0</v>
      </c>
      <c r="N2436" s="1">
        <v>3</v>
      </c>
      <c r="O2436" s="1">
        <v>3</v>
      </c>
      <c r="P2436" s="1">
        <v>25</v>
      </c>
      <c r="Q2436" s="16">
        <v>57.953125</v>
      </c>
      <c r="R2436" s="21">
        <v>0.71495663764988338</v>
      </c>
      <c r="S2436" s="21">
        <v>11.842938263635416</v>
      </c>
      <c r="T2436" s="21">
        <v>11.127981625985532</v>
      </c>
      <c r="U2436" s="21">
        <v>5.4758036984938981E-2</v>
      </c>
      <c r="V2436" s="21">
        <v>1.2444809373190346</v>
      </c>
      <c r="W2436" s="21">
        <v>1.1897229003340957</v>
      </c>
      <c r="X2436" s="13" t="s">
        <v>22</v>
      </c>
      <c r="Y24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6" s="1">
        <v>40.856333000799999</v>
      </c>
      <c r="AA2436" s="1">
        <v>-81.461645631699994</v>
      </c>
      <c r="AB2436" s="1">
        <v>40.855245216900002</v>
      </c>
      <c r="AC2436" s="1">
        <v>-81.4524215677</v>
      </c>
    </row>
    <row r="2437" spans="1:29" x14ac:dyDescent="0.25">
      <c r="A2437" s="13">
        <v>52</v>
      </c>
      <c r="B2437" s="22" t="s">
        <v>3200</v>
      </c>
      <c r="C2437" s="17">
        <v>6</v>
      </c>
      <c r="D2437" s="1" t="s">
        <v>799</v>
      </c>
      <c r="E2437" s="1" t="s">
        <v>2948</v>
      </c>
      <c r="F2437" s="1" t="s">
        <v>5007</v>
      </c>
      <c r="G2437" s="1" t="s">
        <v>2441</v>
      </c>
      <c r="H2437" s="21">
        <v>7.7630000000062864</v>
      </c>
      <c r="I2437" s="21">
        <v>0</v>
      </c>
      <c r="J2437" s="1" t="s">
        <v>258</v>
      </c>
      <c r="K2437" s="1" t="s">
        <v>2804</v>
      </c>
      <c r="L2437" s="1">
        <v>0</v>
      </c>
      <c r="M2437" s="1">
        <v>0</v>
      </c>
      <c r="N2437" s="1">
        <v>7</v>
      </c>
      <c r="O2437" s="1">
        <v>3</v>
      </c>
      <c r="P2437" s="1">
        <v>5</v>
      </c>
      <c r="Q2437" s="16">
        <v>64.140625</v>
      </c>
      <c r="R2437" s="21">
        <v>2.6398730644088486</v>
      </c>
      <c r="S2437" s="21">
        <v>2.9217904644259178</v>
      </c>
      <c r="T2437" s="21">
        <v>0.28191740001706922</v>
      </c>
      <c r="U2437" s="21">
        <v>0.18397301586958514</v>
      </c>
      <c r="V2437" s="21">
        <v>1.2433526077301098</v>
      </c>
      <c r="W2437" s="21">
        <v>1.0593795918605247</v>
      </c>
      <c r="X2437" s="13" t="s">
        <v>22</v>
      </c>
      <c r="Y24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7" s="1">
        <v>40.245471999999999</v>
      </c>
      <c r="AA2437" s="1">
        <v>-83.145650000000003</v>
      </c>
      <c r="AB2437" s="1">
        <v>0</v>
      </c>
      <c r="AC2437" s="1">
        <v>0</v>
      </c>
    </row>
    <row r="2438" spans="1:29" x14ac:dyDescent="0.25">
      <c r="A2438" s="13">
        <v>352</v>
      </c>
      <c r="B2438" s="22" t="s">
        <v>4967</v>
      </c>
      <c r="C2438" s="17">
        <v>7</v>
      </c>
      <c r="D2438" s="1" t="s">
        <v>3196</v>
      </c>
      <c r="E2438" s="1" t="s">
        <v>4769</v>
      </c>
      <c r="F2438" s="1" t="s">
        <v>4736</v>
      </c>
      <c r="G2438" s="1" t="s">
        <v>3786</v>
      </c>
      <c r="H2438" s="1">
        <v>2.7</v>
      </c>
      <c r="I2438" s="1">
        <v>3.2</v>
      </c>
      <c r="J2438" s="1" t="s">
        <v>3190</v>
      </c>
      <c r="K2438" s="1" t="s">
        <v>4975</v>
      </c>
      <c r="L2438" s="1">
        <v>0</v>
      </c>
      <c r="M2438" s="1">
        <v>1</v>
      </c>
      <c r="N2438" s="1">
        <v>4</v>
      </c>
      <c r="O2438" s="1">
        <v>4</v>
      </c>
      <c r="P2438" s="1">
        <v>33</v>
      </c>
      <c r="Q2438" s="16">
        <v>122.61418968023256</v>
      </c>
      <c r="R2438" s="21">
        <v>0.36375053840085092</v>
      </c>
      <c r="S2438" s="21">
        <v>14.634153095839027</v>
      </c>
      <c r="T2438" s="21">
        <v>14.270402557438176</v>
      </c>
      <c r="U2438" s="21">
        <v>2.8034367685368568E-2</v>
      </c>
      <c r="V2438" s="21">
        <v>1.2386617273073643</v>
      </c>
      <c r="W2438" s="21">
        <v>1.2106273596219959</v>
      </c>
      <c r="X2438" s="13" t="s">
        <v>22</v>
      </c>
      <c r="Y24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8" s="1">
        <v>39.624893105200002</v>
      </c>
      <c r="AA2438" s="1">
        <v>-84.226381484399994</v>
      </c>
      <c r="AB2438" s="1">
        <v>39.632122441200003</v>
      </c>
      <c r="AC2438" s="1">
        <v>-84.225697774799997</v>
      </c>
    </row>
    <row r="2439" spans="1:29" x14ac:dyDescent="0.25">
      <c r="A2439" s="13">
        <v>53</v>
      </c>
      <c r="B2439" s="22" t="s">
        <v>3200</v>
      </c>
      <c r="C2439" s="17">
        <v>6</v>
      </c>
      <c r="D2439" s="1" t="s">
        <v>1340</v>
      </c>
      <c r="E2439" s="1" t="s">
        <v>3152</v>
      </c>
      <c r="F2439" s="1" t="s">
        <v>3257</v>
      </c>
      <c r="G2439" s="1" t="s">
        <v>2442</v>
      </c>
      <c r="H2439" s="21">
        <v>20.664000000004307</v>
      </c>
      <c r="I2439" s="21">
        <v>0</v>
      </c>
      <c r="J2439" s="1" t="s">
        <v>258</v>
      </c>
      <c r="K2439" s="1" t="s">
        <v>2803</v>
      </c>
      <c r="L2439" s="1">
        <v>2</v>
      </c>
      <c r="M2439" s="1">
        <v>2</v>
      </c>
      <c r="N2439" s="1">
        <v>10</v>
      </c>
      <c r="O2439" s="1">
        <v>1</v>
      </c>
      <c r="P2439" s="1">
        <v>14</v>
      </c>
      <c r="Q2439" s="16">
        <v>266.61300872093022</v>
      </c>
      <c r="R2439" s="21">
        <v>9.2073117377389949E-2</v>
      </c>
      <c r="S2439" s="21">
        <v>2.1022929384706623</v>
      </c>
      <c r="T2439" s="21">
        <v>2.0102198210932722</v>
      </c>
      <c r="U2439" s="21">
        <v>7.7905719094800444E-2</v>
      </c>
      <c r="V2439" s="21">
        <v>1.2377636006834514</v>
      </c>
      <c r="W2439" s="21">
        <v>1.1598578815886509</v>
      </c>
      <c r="X2439" s="13" t="s">
        <v>22</v>
      </c>
      <c r="Y24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39" s="1">
        <v>40.045693</v>
      </c>
      <c r="AA2439" s="1">
        <v>-83.296594999999996</v>
      </c>
      <c r="AB2439" s="1">
        <v>0</v>
      </c>
      <c r="AC2439" s="1">
        <v>0</v>
      </c>
    </row>
    <row r="2440" spans="1:29" x14ac:dyDescent="0.25">
      <c r="A2440" s="13">
        <v>353</v>
      </c>
      <c r="B2440" s="22" t="s">
        <v>4967</v>
      </c>
      <c r="C2440" s="17">
        <v>2</v>
      </c>
      <c r="D2440" s="1" t="s">
        <v>786</v>
      </c>
      <c r="E2440" s="1" t="s">
        <v>4103</v>
      </c>
      <c r="F2440" s="1" t="s">
        <v>3988</v>
      </c>
      <c r="G2440" s="1" t="s">
        <v>3712</v>
      </c>
      <c r="H2440" s="1">
        <v>10.5</v>
      </c>
      <c r="I2440" s="1">
        <v>11</v>
      </c>
      <c r="J2440" s="1" t="s">
        <v>3190</v>
      </c>
      <c r="K2440" s="1" t="s">
        <v>4982</v>
      </c>
      <c r="L2440" s="1">
        <v>0</v>
      </c>
      <c r="M2440" s="1">
        <v>0</v>
      </c>
      <c r="N2440" s="1">
        <v>3</v>
      </c>
      <c r="O2440" s="1">
        <v>4</v>
      </c>
      <c r="P2440" s="1">
        <v>20</v>
      </c>
      <c r="Q2440" s="16">
        <v>57.390625</v>
      </c>
      <c r="R2440" s="21">
        <v>0.56549667485869848</v>
      </c>
      <c r="S2440" s="21">
        <v>9.3763717597306542</v>
      </c>
      <c r="T2440" s="21">
        <v>8.8108750848719559</v>
      </c>
      <c r="U2440" s="21">
        <v>4.3399775607935856E-2</v>
      </c>
      <c r="V2440" s="21">
        <v>1.2315841186615097</v>
      </c>
      <c r="W2440" s="21">
        <v>1.1881843430535739</v>
      </c>
      <c r="X2440" s="13" t="s">
        <v>22</v>
      </c>
      <c r="Y24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0" s="1">
        <v>41.613367423500002</v>
      </c>
      <c r="AA2440" s="1">
        <v>-83.687735765900001</v>
      </c>
      <c r="AB2440" s="1">
        <v>41.614874171099999</v>
      </c>
      <c r="AC2440" s="1">
        <v>-83.678325882699994</v>
      </c>
    </row>
    <row r="2441" spans="1:29" x14ac:dyDescent="0.25">
      <c r="A2441" s="13">
        <v>354</v>
      </c>
      <c r="B2441" s="22" t="s">
        <v>4967</v>
      </c>
      <c r="C2441" s="17">
        <v>8</v>
      </c>
      <c r="D2441" s="1" t="s">
        <v>787</v>
      </c>
      <c r="E2441" s="1" t="s">
        <v>4770</v>
      </c>
      <c r="F2441" s="1" t="s">
        <v>4771</v>
      </c>
      <c r="G2441" s="1" t="s">
        <v>4907</v>
      </c>
      <c r="H2441" s="1">
        <v>3.3</v>
      </c>
      <c r="I2441" s="1">
        <v>3.8</v>
      </c>
      <c r="J2441" s="1" t="s">
        <v>3190</v>
      </c>
      <c r="K2441" s="1" t="s">
        <v>4991</v>
      </c>
      <c r="L2441" s="1">
        <v>0</v>
      </c>
      <c r="M2441" s="1">
        <v>0</v>
      </c>
      <c r="N2441" s="1">
        <v>3</v>
      </c>
      <c r="O2441" s="1">
        <v>7</v>
      </c>
      <c r="P2441" s="1">
        <v>13</v>
      </c>
      <c r="Q2441" s="16">
        <v>63.703125</v>
      </c>
      <c r="R2441" s="21">
        <v>0.43416142442715072</v>
      </c>
      <c r="S2441" s="21">
        <v>10.73255401318881</v>
      </c>
      <c r="T2441" s="21">
        <v>10.29839258876166</v>
      </c>
      <c r="U2441" s="21">
        <v>3.4322507477338095E-2</v>
      </c>
      <c r="V2441" s="21">
        <v>1.230247986649782</v>
      </c>
      <c r="W2441" s="21">
        <v>1.1959254791724439</v>
      </c>
      <c r="X2441" s="13" t="s">
        <v>22</v>
      </c>
      <c r="Y24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1" s="1">
        <v>39.299426882900001</v>
      </c>
      <c r="AA2441" s="1">
        <v>-84.542855659300002</v>
      </c>
      <c r="AB2441" s="1">
        <v>0</v>
      </c>
      <c r="AC2441" s="1">
        <v>0</v>
      </c>
    </row>
    <row r="2442" spans="1:29" x14ac:dyDescent="0.25">
      <c r="A2442" s="13">
        <v>355</v>
      </c>
      <c r="B2442" s="22" t="s">
        <v>4967</v>
      </c>
      <c r="C2442" s="17">
        <v>12</v>
      </c>
      <c r="D2442" s="1" t="s">
        <v>794</v>
      </c>
      <c r="E2442" s="1" t="s">
        <v>3339</v>
      </c>
      <c r="F2442" s="1" t="s">
        <v>4071</v>
      </c>
      <c r="G2442" s="1" t="s">
        <v>3725</v>
      </c>
      <c r="H2442" s="1">
        <v>27.1</v>
      </c>
      <c r="I2442" s="1">
        <v>27.6</v>
      </c>
      <c r="J2442" s="1" t="s">
        <v>3190</v>
      </c>
      <c r="K2442" s="1" t="s">
        <v>4975</v>
      </c>
      <c r="L2442" s="1">
        <v>0</v>
      </c>
      <c r="M2442" s="1">
        <v>2</v>
      </c>
      <c r="N2442" s="1">
        <v>3</v>
      </c>
      <c r="O2442" s="1">
        <v>6</v>
      </c>
      <c r="P2442" s="1">
        <v>17</v>
      </c>
      <c r="Q2442" s="16">
        <v>154.61900436046511</v>
      </c>
      <c r="R2442" s="21">
        <v>0.25834634850853416</v>
      </c>
      <c r="S2442" s="21">
        <v>10.272518680904691</v>
      </c>
      <c r="T2442" s="21">
        <v>10.014172332396157</v>
      </c>
      <c r="U2442" s="21">
        <v>1.9967301672859036E-2</v>
      </c>
      <c r="V2442" s="21">
        <v>1.230169885824933</v>
      </c>
      <c r="W2442" s="21">
        <v>1.210202584152074</v>
      </c>
      <c r="X2442" s="13" t="s">
        <v>22</v>
      </c>
      <c r="Y24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2" s="1">
        <v>41.802898411299999</v>
      </c>
      <c r="AA2442" s="1">
        <v>-81.065813173400002</v>
      </c>
      <c r="AB2442" s="1">
        <v>41.802929924700003</v>
      </c>
      <c r="AC2442" s="1">
        <v>-81.055314327299996</v>
      </c>
    </row>
    <row r="2443" spans="1:29" x14ac:dyDescent="0.25">
      <c r="A2443" s="13">
        <v>356</v>
      </c>
      <c r="B2443" s="22" t="s">
        <v>4967</v>
      </c>
      <c r="C2443" s="17">
        <v>1</v>
      </c>
      <c r="D2443" s="1" t="s">
        <v>803</v>
      </c>
      <c r="E2443" s="1" t="s">
        <v>4634</v>
      </c>
      <c r="F2443" s="1" t="s">
        <v>4635</v>
      </c>
      <c r="G2443" s="1" t="s">
        <v>3805</v>
      </c>
      <c r="H2443" s="1">
        <v>10.7</v>
      </c>
      <c r="I2443" s="1">
        <v>11.2</v>
      </c>
      <c r="J2443" s="1" t="s">
        <v>3190</v>
      </c>
      <c r="K2443" s="1" t="s">
        <v>4975</v>
      </c>
      <c r="L2443" s="1">
        <v>0</v>
      </c>
      <c r="M2443" s="1">
        <v>1</v>
      </c>
      <c r="N2443" s="1">
        <v>4</v>
      </c>
      <c r="O2443" s="1">
        <v>3</v>
      </c>
      <c r="P2443" s="1">
        <v>9</v>
      </c>
      <c r="Q2443" s="16">
        <v>94.176689680232556</v>
      </c>
      <c r="R2443" s="21">
        <v>0.1871871694079866</v>
      </c>
      <c r="S2443" s="21">
        <v>6.4524492951381607</v>
      </c>
      <c r="T2443" s="21">
        <v>6.2652621257301737</v>
      </c>
      <c r="U2443" s="21">
        <v>1.4559064330957577E-2</v>
      </c>
      <c r="V2443" s="21">
        <v>1.2298711015217452</v>
      </c>
      <c r="W2443" s="21">
        <v>1.2153120371907875</v>
      </c>
      <c r="X2443" s="13" t="s">
        <v>22</v>
      </c>
      <c r="Y24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3" s="1">
        <v>40.7544494996</v>
      </c>
      <c r="AA2443" s="1">
        <v>-84.132753917200006</v>
      </c>
      <c r="AB2443" s="1">
        <v>40.751184862199999</v>
      </c>
      <c r="AC2443" s="1">
        <v>-84.124594015499994</v>
      </c>
    </row>
    <row r="2444" spans="1:29" x14ac:dyDescent="0.25">
      <c r="A2444" s="13">
        <v>357</v>
      </c>
      <c r="B2444" s="22" t="s">
        <v>4967</v>
      </c>
      <c r="C2444" s="17">
        <v>3</v>
      </c>
      <c r="D2444" s="1" t="s">
        <v>1330</v>
      </c>
      <c r="E2444" s="1" t="s">
        <v>4772</v>
      </c>
      <c r="F2444" s="1" t="s">
        <v>4715</v>
      </c>
      <c r="G2444" s="1" t="s">
        <v>3728</v>
      </c>
      <c r="H2444" s="1">
        <v>2.2999999999999998</v>
      </c>
      <c r="I2444" s="1">
        <v>2.8</v>
      </c>
      <c r="J2444" s="1" t="s">
        <v>3190</v>
      </c>
      <c r="K2444" s="1" t="s">
        <v>4975</v>
      </c>
      <c r="L2444" s="1">
        <v>1</v>
      </c>
      <c r="M2444" s="1">
        <v>1</v>
      </c>
      <c r="N2444" s="1">
        <v>3</v>
      </c>
      <c r="O2444" s="1">
        <v>5</v>
      </c>
      <c r="P2444" s="1">
        <v>23</v>
      </c>
      <c r="Q2444" s="16">
        <v>156.18150436046511</v>
      </c>
      <c r="R2444" s="21">
        <v>0.29041787699672356</v>
      </c>
      <c r="S2444" s="21">
        <v>12.612758226217979</v>
      </c>
      <c r="T2444" s="21">
        <v>12.322340349221255</v>
      </c>
      <c r="U2444" s="21">
        <v>2.242580983480005E-2</v>
      </c>
      <c r="V2444" s="21">
        <v>1.2285414990140984</v>
      </c>
      <c r="W2444" s="21">
        <v>1.2061156891792983</v>
      </c>
      <c r="X2444" s="13" t="s">
        <v>22</v>
      </c>
      <c r="Y24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4" s="1">
        <v>41.4190733322</v>
      </c>
      <c r="AA2444" s="1">
        <v>-82.674964023100003</v>
      </c>
      <c r="AB2444" s="1">
        <v>41.413306391600003</v>
      </c>
      <c r="AC2444" s="1">
        <v>-82.669148484399997</v>
      </c>
    </row>
    <row r="2445" spans="1:29" x14ac:dyDescent="0.25">
      <c r="A2445" s="13">
        <v>54</v>
      </c>
      <c r="B2445" s="22" t="s">
        <v>3200</v>
      </c>
      <c r="C2445" s="17">
        <v>8</v>
      </c>
      <c r="D2445" s="1" t="s">
        <v>806</v>
      </c>
      <c r="E2445" s="1" t="s">
        <v>2907</v>
      </c>
      <c r="F2445" s="1" t="s">
        <v>5027</v>
      </c>
      <c r="G2445" s="1" t="s">
        <v>2443</v>
      </c>
      <c r="H2445" s="21">
        <v>0</v>
      </c>
      <c r="I2445" s="21">
        <v>0</v>
      </c>
      <c r="J2445" s="1" t="s">
        <v>258</v>
      </c>
      <c r="K2445" s="1" t="s">
        <v>2803</v>
      </c>
      <c r="L2445" s="1">
        <v>0</v>
      </c>
      <c r="M2445" s="1">
        <v>2</v>
      </c>
      <c r="N2445" s="1">
        <v>10</v>
      </c>
      <c r="O2445" s="1">
        <v>2</v>
      </c>
      <c r="P2445" s="1">
        <v>14</v>
      </c>
      <c r="Q2445" s="16">
        <v>179.69712936046511</v>
      </c>
      <c r="R2445" s="21">
        <v>0.12941745165572791</v>
      </c>
      <c r="S2445" s="21">
        <v>2.4839495810090519</v>
      </c>
      <c r="T2445" s="21">
        <v>2.3545321293533239</v>
      </c>
      <c r="U2445" s="21">
        <v>8.7101634736894945E-2</v>
      </c>
      <c r="V2445" s="21">
        <v>1.2278934144864251</v>
      </c>
      <c r="W2445" s="21">
        <v>1.1407917797495302</v>
      </c>
      <c r="X2445" s="13" t="s">
        <v>22</v>
      </c>
      <c r="Y24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5" s="1">
        <v>39.492472999999997</v>
      </c>
      <c r="AA2445" s="1">
        <v>-84.131784999999994</v>
      </c>
      <c r="AB2445" s="1">
        <v>0</v>
      </c>
      <c r="AC2445" s="1">
        <v>0</v>
      </c>
    </row>
    <row r="2446" spans="1:29" x14ac:dyDescent="0.25">
      <c r="A2446" s="13">
        <v>358</v>
      </c>
      <c r="B2446" s="22" t="s">
        <v>4967</v>
      </c>
      <c r="C2446" s="17">
        <v>4</v>
      </c>
      <c r="D2446" s="1" t="s">
        <v>801</v>
      </c>
      <c r="E2446" s="1" t="s">
        <v>4773</v>
      </c>
      <c r="F2446" s="1" t="s">
        <v>4774</v>
      </c>
      <c r="G2446" s="1" t="s">
        <v>4908</v>
      </c>
      <c r="H2446" s="1">
        <v>7.6</v>
      </c>
      <c r="I2446" s="1">
        <v>8.1</v>
      </c>
      <c r="J2446" s="1" t="s">
        <v>3190</v>
      </c>
      <c r="K2446" s="1" t="s">
        <v>4975</v>
      </c>
      <c r="L2446" s="1">
        <v>0</v>
      </c>
      <c r="M2446" s="1">
        <v>1</v>
      </c>
      <c r="N2446" s="1">
        <v>6</v>
      </c>
      <c r="O2446" s="1">
        <v>4</v>
      </c>
      <c r="P2446" s="1">
        <v>17</v>
      </c>
      <c r="Q2446" s="16">
        <v>119.70793968023256</v>
      </c>
      <c r="R2446" s="21">
        <v>0.24371441456300422</v>
      </c>
      <c r="S2446" s="21">
        <v>11.603830149703136</v>
      </c>
      <c r="T2446" s="21">
        <v>11.360115735140131</v>
      </c>
      <c r="U2446" s="21">
        <v>1.884437960028235E-2</v>
      </c>
      <c r="V2446" s="21">
        <v>1.2214328163081176</v>
      </c>
      <c r="W2446" s="21">
        <v>1.2025884367078352</v>
      </c>
      <c r="X2446" s="13" t="s">
        <v>22</v>
      </c>
      <c r="Y24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6" s="1">
        <v>41.097583461799999</v>
      </c>
      <c r="AA2446" s="1">
        <v>-80.711068962599995</v>
      </c>
      <c r="AB2446" s="1">
        <v>41.104823952899999</v>
      </c>
      <c r="AC2446" s="1">
        <v>-80.711097692500005</v>
      </c>
    </row>
    <row r="2447" spans="1:29" x14ac:dyDescent="0.25">
      <c r="A2447" s="13">
        <v>55</v>
      </c>
      <c r="B2447" s="22" t="s">
        <v>3200</v>
      </c>
      <c r="C2447" s="17">
        <v>8</v>
      </c>
      <c r="D2447" s="1" t="s">
        <v>788</v>
      </c>
      <c r="E2447" s="1" t="s">
        <v>3113</v>
      </c>
      <c r="F2447" s="1" t="s">
        <v>5028</v>
      </c>
      <c r="G2447" s="1" t="s">
        <v>2444</v>
      </c>
      <c r="H2447" s="21">
        <v>0</v>
      </c>
      <c r="I2447" s="21">
        <v>0</v>
      </c>
      <c r="J2447" s="1" t="s">
        <v>258</v>
      </c>
      <c r="K2447" s="1" t="s">
        <v>2808</v>
      </c>
      <c r="L2447" s="1">
        <v>0</v>
      </c>
      <c r="M2447" s="1">
        <v>1</v>
      </c>
      <c r="N2447" s="1">
        <v>5</v>
      </c>
      <c r="O2447" s="1">
        <v>1</v>
      </c>
      <c r="P2447" s="1">
        <v>5</v>
      </c>
      <c r="Q2447" s="16">
        <v>87.848564680232556</v>
      </c>
      <c r="R2447" s="21">
        <v>2.039816327375799</v>
      </c>
      <c r="S2447" s="21">
        <v>2.3773350094162886</v>
      </c>
      <c r="T2447" s="21">
        <v>0.33751868204048963</v>
      </c>
      <c r="U2447" s="21">
        <v>0.52052362617838954</v>
      </c>
      <c r="V2447" s="21">
        <v>1.2167784473904515</v>
      </c>
      <c r="W2447" s="21">
        <v>0.69625482121206195</v>
      </c>
      <c r="X2447" s="13" t="s">
        <v>22</v>
      </c>
      <c r="Y24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7" s="1">
        <v>39.501710000000003</v>
      </c>
      <c r="AA2447" s="1">
        <v>-84.431201999999999</v>
      </c>
      <c r="AB2447" s="1">
        <v>0</v>
      </c>
      <c r="AC2447" s="1">
        <v>0</v>
      </c>
    </row>
    <row r="2448" spans="1:29" x14ac:dyDescent="0.25">
      <c r="A2448" s="13">
        <v>56</v>
      </c>
      <c r="B2448" s="22" t="s">
        <v>3200</v>
      </c>
      <c r="C2448" s="17">
        <v>2</v>
      </c>
      <c r="D2448" s="1" t="s">
        <v>2362</v>
      </c>
      <c r="E2448" s="1" t="s">
        <v>2978</v>
      </c>
      <c r="F2448" s="1" t="s">
        <v>3422</v>
      </c>
      <c r="G2448" s="1" t="s">
        <v>2445</v>
      </c>
      <c r="H2448" s="21">
        <v>24.187000000005355</v>
      </c>
      <c r="I2448" s="21">
        <v>0</v>
      </c>
      <c r="J2448" s="1" t="s">
        <v>258</v>
      </c>
      <c r="K2448" s="1" t="s">
        <v>2803</v>
      </c>
      <c r="L2448" s="1">
        <v>0</v>
      </c>
      <c r="M2448" s="1">
        <v>1</v>
      </c>
      <c r="N2448" s="1">
        <v>4</v>
      </c>
      <c r="O2448" s="1">
        <v>6</v>
      </c>
      <c r="P2448" s="1">
        <v>9</v>
      </c>
      <c r="Q2448" s="16">
        <v>107.48918968023256</v>
      </c>
      <c r="R2448" s="21">
        <v>0.2005392720540759</v>
      </c>
      <c r="S2448" s="21">
        <v>2.2456235851754109</v>
      </c>
      <c r="T2448" s="21">
        <v>2.0450843131213352</v>
      </c>
      <c r="U2448" s="21">
        <v>0.13233018998218168</v>
      </c>
      <c r="V2448" s="21">
        <v>1.2160370939274954</v>
      </c>
      <c r="W2448" s="21">
        <v>1.0837069039453138</v>
      </c>
      <c r="X2448" s="13" t="s">
        <v>22</v>
      </c>
      <c r="Y24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8" s="1">
        <v>41.574798999999999</v>
      </c>
      <c r="AA2448" s="1">
        <v>-83.921277000000003</v>
      </c>
      <c r="AB2448" s="1">
        <v>0</v>
      </c>
      <c r="AC2448" s="1">
        <v>0</v>
      </c>
    </row>
    <row r="2449" spans="1:29" x14ac:dyDescent="0.25">
      <c r="A2449" s="13">
        <v>57</v>
      </c>
      <c r="B2449" s="22" t="s">
        <v>3200</v>
      </c>
      <c r="C2449" s="17">
        <v>3</v>
      </c>
      <c r="D2449" s="1" t="s">
        <v>791</v>
      </c>
      <c r="E2449" s="1" t="s">
        <v>2956</v>
      </c>
      <c r="F2449" s="1" t="s">
        <v>5029</v>
      </c>
      <c r="G2449" s="1" t="s">
        <v>2446</v>
      </c>
      <c r="H2449" s="21">
        <v>4.0810000000055879</v>
      </c>
      <c r="I2449" s="21">
        <v>0</v>
      </c>
      <c r="J2449" s="1" t="s">
        <v>258</v>
      </c>
      <c r="K2449" s="1" t="s">
        <v>2803</v>
      </c>
      <c r="L2449" s="1">
        <v>1</v>
      </c>
      <c r="M2449" s="1">
        <v>1</v>
      </c>
      <c r="N2449" s="1">
        <v>7</v>
      </c>
      <c r="O2449" s="1">
        <v>4</v>
      </c>
      <c r="P2449" s="1">
        <v>9</v>
      </c>
      <c r="Q2449" s="16">
        <v>163.93150436046511</v>
      </c>
      <c r="R2449" s="21">
        <v>0.13998688618834701</v>
      </c>
      <c r="S2449" s="21">
        <v>2.0596913171020166</v>
      </c>
      <c r="T2449" s="21">
        <v>1.9197044309136695</v>
      </c>
      <c r="U2449" s="21">
        <v>9.7197035770464318E-2</v>
      </c>
      <c r="V2449" s="21">
        <v>1.2103599560370264</v>
      </c>
      <c r="W2449" s="21">
        <v>1.1131629202665621</v>
      </c>
      <c r="X2449" s="13" t="s">
        <v>22</v>
      </c>
      <c r="Y24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49" s="1">
        <v>41.337694999999997</v>
      </c>
      <c r="AA2449" s="1">
        <v>-82.195998000000003</v>
      </c>
      <c r="AB2449" s="1">
        <v>0</v>
      </c>
      <c r="AC2449" s="1">
        <v>0</v>
      </c>
    </row>
    <row r="2450" spans="1:29" x14ac:dyDescent="0.25">
      <c r="A2450" s="13">
        <v>58</v>
      </c>
      <c r="B2450" s="22" t="s">
        <v>3200</v>
      </c>
      <c r="C2450" s="17">
        <v>3</v>
      </c>
      <c r="D2450" s="1" t="s">
        <v>3193</v>
      </c>
      <c r="E2450" s="1" t="s">
        <v>2447</v>
      </c>
      <c r="F2450" s="1" t="s">
        <v>5030</v>
      </c>
      <c r="G2450" s="1" t="s">
        <v>2447</v>
      </c>
      <c r="H2450" s="21">
        <v>5.2920000000012806</v>
      </c>
      <c r="I2450" s="21">
        <v>0</v>
      </c>
      <c r="J2450" s="1" t="s">
        <v>258</v>
      </c>
      <c r="K2450" s="1" t="s">
        <v>2803</v>
      </c>
      <c r="L2450" s="1">
        <v>0</v>
      </c>
      <c r="M2450" s="1">
        <v>3</v>
      </c>
      <c r="N2450" s="1">
        <v>10</v>
      </c>
      <c r="O2450" s="1">
        <v>3</v>
      </c>
      <c r="P2450" s="1">
        <v>9</v>
      </c>
      <c r="Q2450" s="16">
        <v>224.81131904069767</v>
      </c>
      <c r="R2450" s="21">
        <v>7.5958870460577366E-2</v>
      </c>
      <c r="S2450" s="21">
        <v>1.5937881022470624</v>
      </c>
      <c r="T2450" s="21">
        <v>1.517829231786485</v>
      </c>
      <c r="U2450" s="21">
        <v>6.7932201476033086E-2</v>
      </c>
      <c r="V2450" s="21">
        <v>1.2081084697803552</v>
      </c>
      <c r="W2450" s="21">
        <v>1.1401762683043222</v>
      </c>
      <c r="X2450" s="13" t="s">
        <v>22</v>
      </c>
      <c r="Y24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0" s="1">
        <v>40.920526000000002</v>
      </c>
      <c r="AA2450" s="1">
        <v>-82.214439999999996</v>
      </c>
      <c r="AB2450" s="1">
        <v>0</v>
      </c>
      <c r="AC2450" s="1">
        <v>0</v>
      </c>
    </row>
    <row r="2451" spans="1:29" x14ac:dyDescent="0.25">
      <c r="A2451" s="13">
        <v>359</v>
      </c>
      <c r="B2451" s="22" t="s">
        <v>4967</v>
      </c>
      <c r="C2451" s="17">
        <v>7</v>
      </c>
      <c r="D2451" s="1" t="s">
        <v>3196</v>
      </c>
      <c r="E2451" s="1" t="s">
        <v>4123</v>
      </c>
      <c r="F2451" s="1" t="s">
        <v>4124</v>
      </c>
      <c r="G2451" s="1" t="s">
        <v>4417</v>
      </c>
      <c r="H2451" s="1">
        <v>2.2999999999999998</v>
      </c>
      <c r="I2451" s="1">
        <v>2.8</v>
      </c>
      <c r="J2451" s="1" t="s">
        <v>3190</v>
      </c>
      <c r="K2451" s="1" t="s">
        <v>4991</v>
      </c>
      <c r="L2451" s="1">
        <v>1</v>
      </c>
      <c r="M2451" s="1">
        <v>1</v>
      </c>
      <c r="N2451" s="1">
        <v>4</v>
      </c>
      <c r="O2451" s="1">
        <v>5</v>
      </c>
      <c r="P2451" s="1">
        <v>25</v>
      </c>
      <c r="Q2451" s="16">
        <v>164.72837936046511</v>
      </c>
      <c r="R2451" s="21">
        <v>0.35759395965639684</v>
      </c>
      <c r="S2451" s="21">
        <v>13.032295673312827</v>
      </c>
      <c r="T2451" s="21">
        <v>12.674701713656431</v>
      </c>
      <c r="U2451" s="21">
        <v>2.8464947235624451E-2</v>
      </c>
      <c r="V2451" s="21">
        <v>1.205526079533233</v>
      </c>
      <c r="W2451" s="21">
        <v>1.1770611322976086</v>
      </c>
      <c r="X2451" s="13" t="s">
        <v>22</v>
      </c>
      <c r="Y24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1" s="1">
        <v>39.798296401800002</v>
      </c>
      <c r="AA2451" s="1">
        <v>-84.235224438900005</v>
      </c>
      <c r="AB2451" s="1">
        <v>39.805548573999999</v>
      </c>
      <c r="AC2451" s="1">
        <v>-84.235028696000001</v>
      </c>
    </row>
    <row r="2452" spans="1:29" x14ac:dyDescent="0.25">
      <c r="A2452" s="13">
        <v>360</v>
      </c>
      <c r="B2452" s="22" t="s">
        <v>4967</v>
      </c>
      <c r="C2452" s="17">
        <v>3</v>
      </c>
      <c r="D2452" s="1" t="s">
        <v>791</v>
      </c>
      <c r="E2452" s="1" t="s">
        <v>4687</v>
      </c>
      <c r="F2452" s="1" t="s">
        <v>4688</v>
      </c>
      <c r="G2452" s="1" t="s">
        <v>4894</v>
      </c>
      <c r="H2452" s="1">
        <v>11.7</v>
      </c>
      <c r="I2452" s="1">
        <v>12.2</v>
      </c>
      <c r="J2452" s="1" t="s">
        <v>3190</v>
      </c>
      <c r="K2452" s="1" t="s">
        <v>4975</v>
      </c>
      <c r="L2452" s="1">
        <v>0</v>
      </c>
      <c r="M2452" s="1">
        <v>1</v>
      </c>
      <c r="N2452" s="1">
        <v>2</v>
      </c>
      <c r="O2452" s="1">
        <v>5</v>
      </c>
      <c r="P2452" s="1">
        <v>7</v>
      </c>
      <c r="Q2452" s="16">
        <v>87.957939680232556</v>
      </c>
      <c r="R2452" s="21">
        <v>0.40492325336995177</v>
      </c>
      <c r="S2452" s="21">
        <v>5.5740327189543022</v>
      </c>
      <c r="T2452" s="21">
        <v>5.1691094655843504</v>
      </c>
      <c r="U2452" s="21">
        <v>3.1176591075274488E-2</v>
      </c>
      <c r="V2452" s="21">
        <v>1.2051333350054416</v>
      </c>
      <c r="W2452" s="21">
        <v>1.173956743930167</v>
      </c>
      <c r="X2452" s="13" t="s">
        <v>22</v>
      </c>
      <c r="Y24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2" s="1">
        <v>41.418162588199998</v>
      </c>
      <c r="AA2452" s="1">
        <v>-82.155687818299995</v>
      </c>
      <c r="AB2452" s="1">
        <v>41.418152568300002</v>
      </c>
      <c r="AC2452" s="1">
        <v>-82.1460614609</v>
      </c>
    </row>
    <row r="2453" spans="1:29" x14ac:dyDescent="0.25">
      <c r="A2453" s="13">
        <v>59</v>
      </c>
      <c r="B2453" s="22" t="s">
        <v>3200</v>
      </c>
      <c r="C2453" s="17">
        <v>3</v>
      </c>
      <c r="D2453" s="1" t="s">
        <v>791</v>
      </c>
      <c r="E2453" s="1" t="s">
        <v>3096</v>
      </c>
      <c r="F2453" s="1" t="s">
        <v>5031</v>
      </c>
      <c r="G2453" s="1" t="s">
        <v>2448</v>
      </c>
      <c r="H2453" s="21">
        <v>2.7620000000024447</v>
      </c>
      <c r="I2453" s="21">
        <v>0</v>
      </c>
      <c r="J2453" s="1" t="s">
        <v>258</v>
      </c>
      <c r="K2453" s="1" t="s">
        <v>2804</v>
      </c>
      <c r="L2453" s="1">
        <v>0</v>
      </c>
      <c r="M2453" s="1">
        <v>0</v>
      </c>
      <c r="N2453" s="1">
        <v>6</v>
      </c>
      <c r="O2453" s="1">
        <v>2</v>
      </c>
      <c r="P2453" s="1">
        <v>11</v>
      </c>
      <c r="Q2453" s="16">
        <v>59.15625</v>
      </c>
      <c r="R2453" s="21">
        <v>4.0454736605889945</v>
      </c>
      <c r="S2453" s="21">
        <v>3.8611418602951217</v>
      </c>
      <c r="T2453" s="21">
        <v>-0.18433180029387275</v>
      </c>
      <c r="U2453" s="21">
        <v>0.28192946092511872</v>
      </c>
      <c r="V2453" s="21">
        <v>1.2048571679946083</v>
      </c>
      <c r="W2453" s="21">
        <v>0.92292770706948957</v>
      </c>
      <c r="X2453" s="13" t="s">
        <v>22</v>
      </c>
      <c r="Y24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3" s="1">
        <v>41.313018999999997</v>
      </c>
      <c r="AA2453" s="1">
        <v>-81.946813000000006</v>
      </c>
      <c r="AB2453" s="1">
        <v>0</v>
      </c>
      <c r="AC2453" s="1">
        <v>0</v>
      </c>
    </row>
    <row r="2454" spans="1:29" x14ac:dyDescent="0.25">
      <c r="A2454" s="13">
        <v>60</v>
      </c>
      <c r="B2454" s="22" t="s">
        <v>3200</v>
      </c>
      <c r="C2454" s="17">
        <v>3</v>
      </c>
      <c r="D2454" s="1" t="s">
        <v>791</v>
      </c>
      <c r="E2454" s="1" t="s">
        <v>2955</v>
      </c>
      <c r="F2454" s="1" t="s">
        <v>5032</v>
      </c>
      <c r="G2454" s="1" t="s">
        <v>2449</v>
      </c>
      <c r="H2454" s="21">
        <v>5.2810000000026776</v>
      </c>
      <c r="I2454" s="21">
        <v>0</v>
      </c>
      <c r="J2454" s="1" t="s">
        <v>258</v>
      </c>
      <c r="K2454" s="1" t="s">
        <v>2804</v>
      </c>
      <c r="L2454" s="1">
        <v>0</v>
      </c>
      <c r="M2454" s="1">
        <v>2</v>
      </c>
      <c r="N2454" s="1">
        <v>4</v>
      </c>
      <c r="O2454" s="1">
        <v>2</v>
      </c>
      <c r="P2454" s="1">
        <v>10</v>
      </c>
      <c r="Q2454" s="16">
        <v>136.41587936046511</v>
      </c>
      <c r="R2454" s="21">
        <v>4.0391141016639018</v>
      </c>
      <c r="S2454" s="21">
        <v>3.6618394978892312</v>
      </c>
      <c r="T2454" s="21">
        <v>-0.37727460377467059</v>
      </c>
      <c r="U2454" s="21">
        <v>0.28148626263243426</v>
      </c>
      <c r="V2454" s="21">
        <v>1.2042894361788206</v>
      </c>
      <c r="W2454" s="21">
        <v>0.9228031735463863</v>
      </c>
      <c r="X2454" s="13" t="s">
        <v>22</v>
      </c>
      <c r="Y24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4" s="1">
        <v>41.313921000000001</v>
      </c>
      <c r="AA2454" s="1">
        <v>-82.001401999999999</v>
      </c>
      <c r="AB2454" s="1">
        <v>0</v>
      </c>
      <c r="AC2454" s="1">
        <v>0</v>
      </c>
    </row>
    <row r="2455" spans="1:29" x14ac:dyDescent="0.25">
      <c r="A2455" s="13">
        <v>361</v>
      </c>
      <c r="B2455" s="22" t="s">
        <v>4967</v>
      </c>
      <c r="C2455" s="17">
        <v>4</v>
      </c>
      <c r="D2455" s="1" t="s">
        <v>800</v>
      </c>
      <c r="E2455" s="1" t="s">
        <v>4680</v>
      </c>
      <c r="F2455" s="1" t="s">
        <v>4775</v>
      </c>
      <c r="G2455" s="1" t="s">
        <v>4909</v>
      </c>
      <c r="H2455" s="1">
        <v>1.6</v>
      </c>
      <c r="I2455" s="1">
        <v>2.1</v>
      </c>
      <c r="J2455" s="1" t="s">
        <v>3190</v>
      </c>
      <c r="K2455" s="1" t="s">
        <v>4975</v>
      </c>
      <c r="L2455" s="1">
        <v>0</v>
      </c>
      <c r="M2455" s="1">
        <v>1</v>
      </c>
      <c r="N2455" s="1">
        <v>4</v>
      </c>
      <c r="O2455" s="1">
        <v>3</v>
      </c>
      <c r="P2455" s="1">
        <v>23</v>
      </c>
      <c r="Q2455" s="16">
        <v>108.17668968023256</v>
      </c>
      <c r="R2455" s="21">
        <v>0.30204124041119357</v>
      </c>
      <c r="S2455" s="21">
        <v>12.086778764949358</v>
      </c>
      <c r="T2455" s="21">
        <v>11.784737524538164</v>
      </c>
      <c r="U2455" s="21">
        <v>2.3229146654844969E-2</v>
      </c>
      <c r="V2455" s="21">
        <v>1.2030674252401232</v>
      </c>
      <c r="W2455" s="21">
        <v>1.1798382785852783</v>
      </c>
      <c r="X2455" s="13" t="s">
        <v>22</v>
      </c>
      <c r="Y24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5" s="1">
        <v>40.859659382899999</v>
      </c>
      <c r="AA2455" s="1">
        <v>-81.422616786199995</v>
      </c>
      <c r="AB2455" s="1">
        <v>40.866879972200003</v>
      </c>
      <c r="AC2455" s="1">
        <v>-81.422415260899996</v>
      </c>
    </row>
    <row r="2456" spans="1:29" x14ac:dyDescent="0.25">
      <c r="A2456" s="13">
        <v>61</v>
      </c>
      <c r="B2456" s="22" t="s">
        <v>3200</v>
      </c>
      <c r="C2456" s="17">
        <v>6</v>
      </c>
      <c r="D2456" s="1" t="s">
        <v>3192</v>
      </c>
      <c r="E2456" s="1" t="s">
        <v>2941</v>
      </c>
      <c r="F2456" s="1" t="s">
        <v>5033</v>
      </c>
      <c r="G2456" s="1" t="s">
        <v>2450</v>
      </c>
      <c r="H2456" s="21">
        <v>0.3129999999946449</v>
      </c>
      <c r="I2456" s="21">
        <v>0</v>
      </c>
      <c r="J2456" s="1" t="s">
        <v>258</v>
      </c>
      <c r="K2456" s="1" t="s">
        <v>2803</v>
      </c>
      <c r="L2456" s="1">
        <v>0</v>
      </c>
      <c r="M2456" s="1">
        <v>1</v>
      </c>
      <c r="N2456" s="1">
        <v>17</v>
      </c>
      <c r="O2456" s="1">
        <v>3</v>
      </c>
      <c r="P2456" s="1">
        <v>6</v>
      </c>
      <c r="Q2456" s="16">
        <v>176.28606468023256</v>
      </c>
      <c r="R2456" s="21">
        <v>3.7934413386513682E-2</v>
      </c>
      <c r="S2456" s="21">
        <v>1.0259040322008526</v>
      </c>
      <c r="T2456" s="21">
        <v>0.98796961881433887</v>
      </c>
      <c r="U2456" s="21">
        <v>4.4925994140655956E-2</v>
      </c>
      <c r="V2456" s="21">
        <v>1.2022192690956248</v>
      </c>
      <c r="W2456" s="21">
        <v>1.1572932749549689</v>
      </c>
      <c r="X2456" s="13" t="s">
        <v>22</v>
      </c>
      <c r="Y24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6" s="1">
        <v>40.361497</v>
      </c>
      <c r="AA2456" s="1">
        <v>-82.925983000000002</v>
      </c>
      <c r="AB2456" s="1">
        <v>0</v>
      </c>
      <c r="AC2456" s="1">
        <v>0</v>
      </c>
    </row>
    <row r="2457" spans="1:29" x14ac:dyDescent="0.25">
      <c r="A2457" s="13">
        <v>362</v>
      </c>
      <c r="B2457" s="22" t="s">
        <v>4967</v>
      </c>
      <c r="C2457" s="17">
        <v>12</v>
      </c>
      <c r="D2457" s="1" t="s">
        <v>785</v>
      </c>
      <c r="E2457" s="1" t="s">
        <v>3264</v>
      </c>
      <c r="F2457" s="1" t="s">
        <v>3997</v>
      </c>
      <c r="G2457" s="1" t="s">
        <v>3719</v>
      </c>
      <c r="H2457" s="1">
        <v>0.6</v>
      </c>
      <c r="I2457" s="1">
        <v>1.1000000000000001</v>
      </c>
      <c r="J2457" s="1" t="s">
        <v>3190</v>
      </c>
      <c r="K2457" s="1" t="s">
        <v>4975</v>
      </c>
      <c r="L2457" s="1">
        <v>0</v>
      </c>
      <c r="M2457" s="1">
        <v>0</v>
      </c>
      <c r="N2457" s="1">
        <v>3</v>
      </c>
      <c r="O2457" s="1">
        <v>7</v>
      </c>
      <c r="P2457" s="1">
        <v>22</v>
      </c>
      <c r="Q2457" s="16">
        <v>72.703125</v>
      </c>
      <c r="R2457" s="21">
        <v>0.28753808409726822</v>
      </c>
      <c r="S2457" s="21">
        <v>11.64176841402872</v>
      </c>
      <c r="T2457" s="21">
        <v>11.354230329931452</v>
      </c>
      <c r="U2457" s="21">
        <v>2.2205204742931986E-2</v>
      </c>
      <c r="V2457" s="21">
        <v>1.2012218930415735</v>
      </c>
      <c r="W2457" s="21">
        <v>1.1790166882986415</v>
      </c>
      <c r="X2457" s="13" t="s">
        <v>22</v>
      </c>
      <c r="Y24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7" s="1">
        <v>41.312362815599997</v>
      </c>
      <c r="AA2457" s="1">
        <v>-81.866119820099996</v>
      </c>
      <c r="AB2457" s="1">
        <v>41.312439050199998</v>
      </c>
      <c r="AC2457" s="1">
        <v>-81.856514938800004</v>
      </c>
    </row>
    <row r="2458" spans="1:29" x14ac:dyDescent="0.25">
      <c r="A2458" s="13">
        <v>62</v>
      </c>
      <c r="B2458" s="22" t="s">
        <v>3200</v>
      </c>
      <c r="C2458" s="17">
        <v>5</v>
      </c>
      <c r="D2458" s="1" t="s">
        <v>793</v>
      </c>
      <c r="E2458" s="1" t="s">
        <v>2899</v>
      </c>
      <c r="F2458" s="1" t="s">
        <v>3236</v>
      </c>
      <c r="G2458" s="1" t="s">
        <v>2451</v>
      </c>
      <c r="H2458" s="21">
        <v>4.6429999999963911</v>
      </c>
      <c r="I2458" s="21">
        <v>0</v>
      </c>
      <c r="J2458" s="1" t="s">
        <v>258</v>
      </c>
      <c r="K2458" s="1" t="s">
        <v>2804</v>
      </c>
      <c r="L2458" s="1">
        <v>0</v>
      </c>
      <c r="M2458" s="1">
        <v>1</v>
      </c>
      <c r="N2458" s="1">
        <v>2</v>
      </c>
      <c r="O2458" s="1">
        <v>4</v>
      </c>
      <c r="P2458" s="1">
        <v>83</v>
      </c>
      <c r="Q2458" s="16">
        <v>159.52043968023256</v>
      </c>
      <c r="R2458" s="21">
        <v>6.3612169645154468</v>
      </c>
      <c r="S2458" s="21">
        <v>18.101621030478913</v>
      </c>
      <c r="T2458" s="21">
        <v>11.740404065963467</v>
      </c>
      <c r="U2458" s="21">
        <v>0.44331384161637344</v>
      </c>
      <c r="V2458" s="21">
        <v>1.200348109255295</v>
      </c>
      <c r="W2458" s="21">
        <v>0.75703426763892157</v>
      </c>
      <c r="X2458" s="13" t="s">
        <v>22</v>
      </c>
      <c r="Y24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8" s="1">
        <v>40.153821999999998</v>
      </c>
      <c r="AA2458" s="1">
        <v>-82.684854000000001</v>
      </c>
      <c r="AB2458" s="1">
        <v>0</v>
      </c>
      <c r="AC2458" s="1">
        <v>0</v>
      </c>
    </row>
    <row r="2459" spans="1:29" x14ac:dyDescent="0.25">
      <c r="A2459" s="13">
        <v>363</v>
      </c>
      <c r="B2459" s="22" t="s">
        <v>4967</v>
      </c>
      <c r="C2459" s="17">
        <v>8</v>
      </c>
      <c r="D2459" s="1" t="s">
        <v>1329</v>
      </c>
      <c r="E2459" s="1" t="s">
        <v>3438</v>
      </c>
      <c r="F2459" s="1" t="s">
        <v>4661</v>
      </c>
      <c r="G2459" s="1" t="s">
        <v>3766</v>
      </c>
      <c r="H2459" s="1">
        <v>4.7</v>
      </c>
      <c r="I2459" s="1">
        <v>5.2</v>
      </c>
      <c r="J2459" s="1" t="s">
        <v>3190</v>
      </c>
      <c r="K2459" s="1" t="s">
        <v>4984</v>
      </c>
      <c r="L2459" s="1">
        <v>0</v>
      </c>
      <c r="M2459" s="1">
        <v>1</v>
      </c>
      <c r="N2459" s="1">
        <v>3</v>
      </c>
      <c r="O2459" s="1">
        <v>0</v>
      </c>
      <c r="P2459" s="1">
        <v>11</v>
      </c>
      <c r="Q2459" s="16">
        <v>76.317314680232556</v>
      </c>
      <c r="R2459" s="21">
        <v>0.53795313658657595</v>
      </c>
      <c r="S2459" s="21">
        <v>6.0081872714975377</v>
      </c>
      <c r="T2459" s="21">
        <v>5.470234134910962</v>
      </c>
      <c r="U2459" s="21">
        <v>3.884462818469666E-2</v>
      </c>
      <c r="V2459" s="21">
        <v>1.2000711411084697</v>
      </c>
      <c r="W2459" s="21">
        <v>1.1612265129237731</v>
      </c>
      <c r="X2459" s="13" t="s">
        <v>22</v>
      </c>
      <c r="Y24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59" s="1">
        <v>39.088583421999999</v>
      </c>
      <c r="AA2459" s="1">
        <v>-84.227177808500002</v>
      </c>
      <c r="AB2459" s="1">
        <v>39.088456904300003</v>
      </c>
      <c r="AC2459" s="1">
        <v>-84.218249014500003</v>
      </c>
    </row>
    <row r="2460" spans="1:29" x14ac:dyDescent="0.25">
      <c r="A2460" s="13">
        <v>364</v>
      </c>
      <c r="B2460" s="22" t="s">
        <v>4967</v>
      </c>
      <c r="C2460" s="17">
        <v>4</v>
      </c>
      <c r="D2460" s="1" t="s">
        <v>800</v>
      </c>
      <c r="E2460" s="1" t="s">
        <v>3475</v>
      </c>
      <c r="F2460" s="1" t="s">
        <v>4116</v>
      </c>
      <c r="G2460" s="1" t="s">
        <v>4414</v>
      </c>
      <c r="H2460" s="1">
        <v>9.1</v>
      </c>
      <c r="I2460" s="1">
        <v>9.6</v>
      </c>
      <c r="J2460" s="1" t="s">
        <v>3190</v>
      </c>
      <c r="K2460" s="1" t="s">
        <v>4975</v>
      </c>
      <c r="L2460" s="1">
        <v>0</v>
      </c>
      <c r="M2460" s="1">
        <v>2</v>
      </c>
      <c r="N2460" s="1">
        <v>4</v>
      </c>
      <c r="O2460" s="1">
        <v>3</v>
      </c>
      <c r="P2460" s="1">
        <v>32</v>
      </c>
      <c r="Q2460" s="16">
        <v>162.85337936046511</v>
      </c>
      <c r="R2460" s="21">
        <v>0.3154093623285284</v>
      </c>
      <c r="S2460" s="21">
        <v>16.917802104908183</v>
      </c>
      <c r="T2460" s="21">
        <v>16.602392742579656</v>
      </c>
      <c r="U2460" s="21">
        <v>2.4339084628999894E-2</v>
      </c>
      <c r="V2460" s="21">
        <v>1.1996852718601927</v>
      </c>
      <c r="W2460" s="21">
        <v>1.1753461872311928</v>
      </c>
      <c r="X2460" s="13" t="s">
        <v>22</v>
      </c>
      <c r="Y24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0" s="1">
        <v>40.897029742400001</v>
      </c>
      <c r="AA2460" s="1">
        <v>-81.406257016799998</v>
      </c>
      <c r="AB2460" s="1">
        <v>40.904251774000002</v>
      </c>
      <c r="AC2460" s="1">
        <v>-81.405812775699999</v>
      </c>
    </row>
    <row r="2461" spans="1:29" x14ac:dyDescent="0.25">
      <c r="A2461" s="13">
        <v>63</v>
      </c>
      <c r="B2461" s="22" t="s">
        <v>3200</v>
      </c>
      <c r="C2461" s="17">
        <v>6</v>
      </c>
      <c r="D2461" s="1" t="s">
        <v>3192</v>
      </c>
      <c r="E2461" s="1" t="s">
        <v>3059</v>
      </c>
      <c r="F2461" s="1" t="s">
        <v>5034</v>
      </c>
      <c r="G2461" s="1" t="s">
        <v>2452</v>
      </c>
      <c r="H2461" s="21">
        <v>3.7690000000002328</v>
      </c>
      <c r="I2461" s="21">
        <v>0</v>
      </c>
      <c r="J2461" s="1" t="s">
        <v>258</v>
      </c>
      <c r="K2461" s="1" t="s">
        <v>2803</v>
      </c>
      <c r="L2461" s="1">
        <v>1</v>
      </c>
      <c r="M2461" s="1">
        <v>2</v>
      </c>
      <c r="N2461" s="1">
        <v>11</v>
      </c>
      <c r="O2461" s="1">
        <v>1</v>
      </c>
      <c r="P2461" s="1">
        <v>8</v>
      </c>
      <c r="Q2461" s="16">
        <v>221.48319404069767</v>
      </c>
      <c r="R2461" s="21">
        <v>9.804190176172535E-2</v>
      </c>
      <c r="S2461" s="21">
        <v>1.7481013189488668</v>
      </c>
      <c r="T2461" s="21">
        <v>1.6500594171871414</v>
      </c>
      <c r="U2461" s="21">
        <v>7.4072766367212425E-2</v>
      </c>
      <c r="V2461" s="21">
        <v>1.1978538174277653</v>
      </c>
      <c r="W2461" s="21">
        <v>1.1237810510605528</v>
      </c>
      <c r="X2461" s="13" t="s">
        <v>22</v>
      </c>
      <c r="Y24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1" s="1">
        <v>40.705328000000002</v>
      </c>
      <c r="AA2461" s="1">
        <v>-82.665608000000006</v>
      </c>
      <c r="AB2461" s="1">
        <v>0</v>
      </c>
      <c r="AC2461" s="1">
        <v>0</v>
      </c>
    </row>
    <row r="2462" spans="1:29" x14ac:dyDescent="0.25">
      <c r="A2462" s="13">
        <v>365</v>
      </c>
      <c r="B2462" s="22" t="s">
        <v>4967</v>
      </c>
      <c r="C2462" s="17">
        <v>8</v>
      </c>
      <c r="D2462" s="1" t="s">
        <v>787</v>
      </c>
      <c r="E2462" s="1" t="s">
        <v>4613</v>
      </c>
      <c r="F2462" s="1" t="s">
        <v>3930</v>
      </c>
      <c r="G2462" s="1" t="s">
        <v>4359</v>
      </c>
      <c r="H2462" s="1">
        <v>7</v>
      </c>
      <c r="I2462" s="1">
        <v>7.5</v>
      </c>
      <c r="J2462" s="1" t="s">
        <v>3190</v>
      </c>
      <c r="K2462" s="1" t="s">
        <v>4984</v>
      </c>
      <c r="L2462" s="1">
        <v>0</v>
      </c>
      <c r="M2462" s="1">
        <v>1</v>
      </c>
      <c r="N2462" s="1">
        <v>0</v>
      </c>
      <c r="O2462" s="1">
        <v>4</v>
      </c>
      <c r="P2462" s="1">
        <v>6</v>
      </c>
      <c r="Q2462" s="16">
        <v>69.426689680232556</v>
      </c>
      <c r="R2462" s="21">
        <v>0.39969985462813085</v>
      </c>
      <c r="S2462" s="21">
        <v>3.9832936346295558</v>
      </c>
      <c r="T2462" s="21">
        <v>3.5835937800014248</v>
      </c>
      <c r="U2462" s="21">
        <v>2.9134956483439816E-2</v>
      </c>
      <c r="V2462" s="21">
        <v>1.1977510398500735</v>
      </c>
      <c r="W2462" s="21">
        <v>1.1686160833666337</v>
      </c>
      <c r="X2462" s="13" t="s">
        <v>22</v>
      </c>
      <c r="Y24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2" s="1">
        <v>39.224441766699996</v>
      </c>
      <c r="AA2462" s="1">
        <v>-84.584761346799993</v>
      </c>
      <c r="AB2462" s="1">
        <v>39.224577603900002</v>
      </c>
      <c r="AC2462" s="1">
        <v>-84.575553447199994</v>
      </c>
    </row>
    <row r="2463" spans="1:29" x14ac:dyDescent="0.25">
      <c r="A2463" s="13">
        <v>366</v>
      </c>
      <c r="B2463" s="22" t="s">
        <v>4967</v>
      </c>
      <c r="C2463" s="17">
        <v>8</v>
      </c>
      <c r="D2463" s="1" t="s">
        <v>1329</v>
      </c>
      <c r="E2463" s="1" t="s">
        <v>4737</v>
      </c>
      <c r="F2463" s="1" t="s">
        <v>4671</v>
      </c>
      <c r="G2463" s="1" t="s">
        <v>3752</v>
      </c>
      <c r="H2463" s="1">
        <v>3.4</v>
      </c>
      <c r="I2463" s="1">
        <v>3.9</v>
      </c>
      <c r="J2463" s="1" t="s">
        <v>3190</v>
      </c>
      <c r="K2463" s="1" t="s">
        <v>4991</v>
      </c>
      <c r="L2463" s="1">
        <v>0</v>
      </c>
      <c r="M2463" s="1">
        <v>0</v>
      </c>
      <c r="N2463" s="1">
        <v>6</v>
      </c>
      <c r="O2463" s="1">
        <v>6</v>
      </c>
      <c r="P2463" s="1">
        <v>60</v>
      </c>
      <c r="Q2463" s="16">
        <v>125.90625</v>
      </c>
      <c r="R2463" s="21">
        <v>0.2951078154773078</v>
      </c>
      <c r="S2463" s="21">
        <v>25.556442270223467</v>
      </c>
      <c r="T2463" s="21">
        <v>25.261334454746159</v>
      </c>
      <c r="U2463" s="21">
        <v>2.3521955724824836E-2</v>
      </c>
      <c r="V2463" s="21">
        <v>1.1959620418031791</v>
      </c>
      <c r="W2463" s="21">
        <v>1.1724400860783544</v>
      </c>
      <c r="X2463" s="13" t="s">
        <v>22</v>
      </c>
      <c r="Y24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3" s="1">
        <v>39.196533244999998</v>
      </c>
      <c r="AA2463" s="1">
        <v>-84.231945442599994</v>
      </c>
      <c r="AB2463" s="1">
        <v>39.200623636099998</v>
      </c>
      <c r="AC2463" s="1">
        <v>-84.2246374753</v>
      </c>
    </row>
    <row r="2464" spans="1:29" x14ac:dyDescent="0.25">
      <c r="A2464" s="13">
        <v>64</v>
      </c>
      <c r="B2464" s="22" t="s">
        <v>3200</v>
      </c>
      <c r="C2464" s="17">
        <v>3</v>
      </c>
      <c r="D2464" s="1" t="s">
        <v>805</v>
      </c>
      <c r="E2464" s="1" t="s">
        <v>2945</v>
      </c>
      <c r="F2464" s="1" t="s">
        <v>3478</v>
      </c>
      <c r="G2464" s="1" t="s">
        <v>2453</v>
      </c>
      <c r="H2464" s="21">
        <v>15.149999999994179</v>
      </c>
      <c r="I2464" s="21">
        <v>0</v>
      </c>
      <c r="J2464" s="1" t="s">
        <v>258</v>
      </c>
      <c r="K2464" s="1" t="s">
        <v>2804</v>
      </c>
      <c r="L2464" s="1">
        <v>0</v>
      </c>
      <c r="M2464" s="1">
        <v>1</v>
      </c>
      <c r="N2464" s="1">
        <v>7</v>
      </c>
      <c r="O2464" s="1">
        <v>2</v>
      </c>
      <c r="P2464" s="1">
        <v>9</v>
      </c>
      <c r="Q2464" s="16">
        <v>109.37981468023256</v>
      </c>
      <c r="R2464" s="21">
        <v>2.3134609528083101</v>
      </c>
      <c r="S2464" s="21">
        <v>3.7535160388525712</v>
      </c>
      <c r="T2464" s="21">
        <v>1.4400550860442611</v>
      </c>
      <c r="U2464" s="21">
        <v>0.16122532341530499</v>
      </c>
      <c r="V2464" s="21">
        <v>1.192609024612161</v>
      </c>
      <c r="W2464" s="21">
        <v>1.0313837011968561</v>
      </c>
      <c r="X2464" s="13" t="s">
        <v>22</v>
      </c>
      <c r="Y24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4" s="1">
        <v>41.201853999999997</v>
      </c>
      <c r="AA2464" s="1">
        <v>-81.744979000000001</v>
      </c>
      <c r="AB2464" s="1">
        <v>0</v>
      </c>
      <c r="AC2464" s="1">
        <v>0</v>
      </c>
    </row>
    <row r="2465" spans="1:29" x14ac:dyDescent="0.25">
      <c r="A2465" s="13">
        <v>367</v>
      </c>
      <c r="B2465" s="22" t="s">
        <v>4967</v>
      </c>
      <c r="C2465" s="17">
        <v>8</v>
      </c>
      <c r="D2465" s="1" t="s">
        <v>787</v>
      </c>
      <c r="E2465" s="1" t="s">
        <v>4776</v>
      </c>
      <c r="F2465" s="1" t="s">
        <v>4287</v>
      </c>
      <c r="G2465" s="1" t="s">
        <v>4469</v>
      </c>
      <c r="H2465" s="1">
        <v>5</v>
      </c>
      <c r="I2465" s="1">
        <v>5.5</v>
      </c>
      <c r="J2465" s="1" t="s">
        <v>3190</v>
      </c>
      <c r="K2465" s="1" t="s">
        <v>4975</v>
      </c>
      <c r="L2465" s="1">
        <v>0</v>
      </c>
      <c r="M2465" s="1">
        <v>0</v>
      </c>
      <c r="N2465" s="1">
        <v>4</v>
      </c>
      <c r="O2465" s="1">
        <v>4</v>
      </c>
      <c r="P2465" s="1">
        <v>30</v>
      </c>
      <c r="Q2465" s="16">
        <v>73.9375</v>
      </c>
      <c r="R2465" s="21">
        <v>0.40152312538928991</v>
      </c>
      <c r="S2465" s="21">
        <v>13.884967657026007</v>
      </c>
      <c r="T2465" s="21">
        <v>13.483444531636717</v>
      </c>
      <c r="U2465" s="21">
        <v>3.0917258814829079E-2</v>
      </c>
      <c r="V2465" s="21">
        <v>1.1921788720555671</v>
      </c>
      <c r="W2465" s="21">
        <v>1.1612616132407381</v>
      </c>
      <c r="X2465" s="13" t="s">
        <v>22</v>
      </c>
      <c r="Y24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5" s="1">
        <v>39.233504183400001</v>
      </c>
      <c r="AA2465" s="1">
        <v>-84.509615939300005</v>
      </c>
      <c r="AB2465" s="1">
        <v>39.240568812699998</v>
      </c>
      <c r="AC2465" s="1">
        <v>-84.510127785899996</v>
      </c>
    </row>
    <row r="2466" spans="1:29" x14ac:dyDescent="0.25">
      <c r="A2466" s="13">
        <v>368</v>
      </c>
      <c r="B2466" s="22" t="s">
        <v>4967</v>
      </c>
      <c r="C2466" s="17">
        <v>2</v>
      </c>
      <c r="D2466" s="1" t="s">
        <v>1336</v>
      </c>
      <c r="E2466" s="1" t="s">
        <v>3245</v>
      </c>
      <c r="F2466" s="1" t="s">
        <v>4777</v>
      </c>
      <c r="G2466" s="1" t="s">
        <v>3712</v>
      </c>
      <c r="H2466" s="1">
        <v>26.7</v>
      </c>
      <c r="I2466" s="1">
        <v>27.2</v>
      </c>
      <c r="J2466" s="1" t="s">
        <v>3190</v>
      </c>
      <c r="K2466" s="1" t="s">
        <v>4984</v>
      </c>
      <c r="L2466" s="1">
        <v>0</v>
      </c>
      <c r="M2466" s="1">
        <v>3</v>
      </c>
      <c r="N2466" s="1">
        <v>1</v>
      </c>
      <c r="O2466" s="1">
        <v>1</v>
      </c>
      <c r="P2466" s="1">
        <v>6</v>
      </c>
      <c r="Q2466" s="16">
        <v>154.01444404069767</v>
      </c>
      <c r="R2466" s="21">
        <v>0.27007005013729046</v>
      </c>
      <c r="S2466" s="21">
        <v>4.3449349101389512</v>
      </c>
      <c r="T2466" s="21">
        <v>4.0748648600016608</v>
      </c>
      <c r="U2466" s="21">
        <v>1.9874545159688357E-2</v>
      </c>
      <c r="V2466" s="21">
        <v>1.1901027225428913</v>
      </c>
      <c r="W2466" s="21">
        <v>1.1702281773832028</v>
      </c>
      <c r="X2466" s="13" t="s">
        <v>22</v>
      </c>
      <c r="Y24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6" s="1">
        <v>41.5055629728</v>
      </c>
      <c r="AA2466" s="1">
        <v>-82.844217322399999</v>
      </c>
      <c r="AB2466" s="1">
        <v>41.5009475361</v>
      </c>
      <c r="AC2466" s="1">
        <v>-82.837270290999996</v>
      </c>
    </row>
    <row r="2467" spans="1:29" x14ac:dyDescent="0.25">
      <c r="A2467" s="13">
        <v>369</v>
      </c>
      <c r="B2467" s="22" t="s">
        <v>4967</v>
      </c>
      <c r="C2467" s="17">
        <v>4</v>
      </c>
      <c r="D2467" s="1" t="s">
        <v>800</v>
      </c>
      <c r="E2467" s="1" t="s">
        <v>4623</v>
      </c>
      <c r="F2467" s="1" t="s">
        <v>4624</v>
      </c>
      <c r="G2467" s="1" t="s">
        <v>4881</v>
      </c>
      <c r="H2467" s="1">
        <v>3.5</v>
      </c>
      <c r="I2467" s="1">
        <v>4</v>
      </c>
      <c r="J2467" s="1" t="s">
        <v>3190</v>
      </c>
      <c r="K2467" s="1" t="s">
        <v>4975</v>
      </c>
      <c r="L2467" s="1">
        <v>0</v>
      </c>
      <c r="M2467" s="1">
        <v>1</v>
      </c>
      <c r="N2467" s="1">
        <v>7</v>
      </c>
      <c r="O2467" s="1">
        <v>2</v>
      </c>
      <c r="P2467" s="1">
        <v>15</v>
      </c>
      <c r="Q2467" s="16">
        <v>115.37981468023256</v>
      </c>
      <c r="R2467" s="21">
        <v>0.31336662842121332</v>
      </c>
      <c r="S2467" s="21">
        <v>7.5684288629218672</v>
      </c>
      <c r="T2467" s="21">
        <v>7.2550622345006541</v>
      </c>
      <c r="U2467" s="21">
        <v>2.4182776633075942E-2</v>
      </c>
      <c r="V2467" s="21">
        <v>1.1890617503781344</v>
      </c>
      <c r="W2467" s="21">
        <v>1.1648789737450584</v>
      </c>
      <c r="X2467" s="13" t="s">
        <v>22</v>
      </c>
      <c r="Y24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7" s="1">
        <v>40.843480833299999</v>
      </c>
      <c r="AA2467" s="1">
        <v>-81.449357554399995</v>
      </c>
      <c r="AB2467" s="1">
        <v>40.848923466800002</v>
      </c>
      <c r="AC2467" s="1">
        <v>-81.443124046799994</v>
      </c>
    </row>
    <row r="2468" spans="1:29" x14ac:dyDescent="0.25">
      <c r="A2468" s="13">
        <v>370</v>
      </c>
      <c r="B2468" s="22" t="s">
        <v>4967</v>
      </c>
      <c r="C2468" s="17">
        <v>4</v>
      </c>
      <c r="D2468" s="1" t="s">
        <v>801</v>
      </c>
      <c r="E2468" s="1" t="s">
        <v>4621</v>
      </c>
      <c r="F2468" s="1" t="s">
        <v>4622</v>
      </c>
      <c r="G2468" s="1" t="s">
        <v>4880</v>
      </c>
      <c r="H2468" s="1">
        <v>13</v>
      </c>
      <c r="I2468" s="1">
        <v>13.5</v>
      </c>
      <c r="J2468" s="1" t="s">
        <v>3190</v>
      </c>
      <c r="K2468" s="1" t="s">
        <v>4975</v>
      </c>
      <c r="L2468" s="1">
        <v>0</v>
      </c>
      <c r="M2468" s="1">
        <v>0</v>
      </c>
      <c r="N2468" s="1">
        <v>6</v>
      </c>
      <c r="O2468" s="1">
        <v>6</v>
      </c>
      <c r="P2468" s="1">
        <v>45</v>
      </c>
      <c r="Q2468" s="16">
        <v>110.90625</v>
      </c>
      <c r="R2468" s="21">
        <v>0.21488906252901691</v>
      </c>
      <c r="S2468" s="21">
        <v>21.381917546626109</v>
      </c>
      <c r="T2468" s="21">
        <v>21.167028484097091</v>
      </c>
      <c r="U2468" s="21">
        <v>1.6624986810681461E-2</v>
      </c>
      <c r="V2468" s="21">
        <v>1.1827959387479516</v>
      </c>
      <c r="W2468" s="21">
        <v>1.1661709519372703</v>
      </c>
      <c r="X2468" s="13" t="s">
        <v>22</v>
      </c>
      <c r="Y24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8" s="1">
        <v>41.099599275300001</v>
      </c>
      <c r="AA2468" s="1">
        <v>-80.756689654599995</v>
      </c>
      <c r="AB2468" s="1">
        <v>41.100252501100002</v>
      </c>
      <c r="AC2468" s="1">
        <v>-80.747195242700002</v>
      </c>
    </row>
    <row r="2469" spans="1:29" x14ac:dyDescent="0.25">
      <c r="A2469" s="13">
        <v>371</v>
      </c>
      <c r="B2469" s="22" t="s">
        <v>4967</v>
      </c>
      <c r="C2469" s="17">
        <v>4</v>
      </c>
      <c r="D2469" s="1" t="s">
        <v>795</v>
      </c>
      <c r="E2469" s="1" t="s">
        <v>4701</v>
      </c>
      <c r="F2469" s="1" t="s">
        <v>3946</v>
      </c>
      <c r="G2469" s="1" t="s">
        <v>4364</v>
      </c>
      <c r="H2469" s="1">
        <v>15.2</v>
      </c>
      <c r="I2469" s="1">
        <v>15.7</v>
      </c>
      <c r="J2469" s="1" t="s">
        <v>3190</v>
      </c>
      <c r="K2469" s="1" t="s">
        <v>4984</v>
      </c>
      <c r="L2469" s="1">
        <v>1</v>
      </c>
      <c r="M2469" s="1">
        <v>0</v>
      </c>
      <c r="N2469" s="1">
        <v>2</v>
      </c>
      <c r="O2469" s="1">
        <v>2</v>
      </c>
      <c r="P2469" s="1">
        <v>15</v>
      </c>
      <c r="Q2469" s="16">
        <v>82.645439680232556</v>
      </c>
      <c r="R2469" s="21">
        <v>0.30224031249899824</v>
      </c>
      <c r="S2469" s="21">
        <v>7.2680262013886674</v>
      </c>
      <c r="T2469" s="21">
        <v>6.9657858888896689</v>
      </c>
      <c r="U2469" s="21">
        <v>2.1971701520011835E-2</v>
      </c>
      <c r="V2469" s="21">
        <v>1.1794275030753771</v>
      </c>
      <c r="W2469" s="21">
        <v>1.1574558015553653</v>
      </c>
      <c r="X2469" s="13" t="s">
        <v>22</v>
      </c>
      <c r="Y24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69" s="1">
        <v>41.266606849600002</v>
      </c>
      <c r="AA2469" s="1">
        <v>-81.502725613899997</v>
      </c>
      <c r="AB2469" s="1">
        <v>41.270360003599997</v>
      </c>
      <c r="AC2469" s="1">
        <v>-81.503071665600004</v>
      </c>
    </row>
    <row r="2470" spans="1:29" x14ac:dyDescent="0.25">
      <c r="A2470" s="13">
        <v>65</v>
      </c>
      <c r="B2470" s="22" t="s">
        <v>3200</v>
      </c>
      <c r="C2470" s="17">
        <v>12</v>
      </c>
      <c r="D2470" s="1" t="s">
        <v>1332</v>
      </c>
      <c r="E2470" s="1" t="s">
        <v>2817</v>
      </c>
      <c r="F2470" s="1" t="s">
        <v>5035</v>
      </c>
      <c r="G2470" s="1" t="s">
        <v>2454</v>
      </c>
      <c r="H2470" s="21">
        <v>10.705000000001746</v>
      </c>
      <c r="I2470" s="21">
        <v>0</v>
      </c>
      <c r="J2470" s="1" t="s">
        <v>258</v>
      </c>
      <c r="K2470" s="1" t="s">
        <v>2803</v>
      </c>
      <c r="L2470" s="1">
        <v>0</v>
      </c>
      <c r="M2470" s="1">
        <v>2</v>
      </c>
      <c r="N2470" s="1">
        <v>8</v>
      </c>
      <c r="O2470" s="1">
        <v>1</v>
      </c>
      <c r="P2470" s="1">
        <v>13</v>
      </c>
      <c r="Q2470" s="16">
        <v>161.16587936046511</v>
      </c>
      <c r="R2470" s="21">
        <v>0.18392813668005703</v>
      </c>
      <c r="S2470" s="21">
        <v>2.5499514661742366</v>
      </c>
      <c r="T2470" s="21">
        <v>2.3660233294941797</v>
      </c>
      <c r="U2470" s="21">
        <v>0.12252347619385677</v>
      </c>
      <c r="V2470" s="21">
        <v>1.1728722997784535</v>
      </c>
      <c r="W2470" s="21">
        <v>1.0503488235845968</v>
      </c>
      <c r="X2470" s="13" t="s">
        <v>22</v>
      </c>
      <c r="Y24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0" s="1">
        <v>41.501493000000004</v>
      </c>
      <c r="AA2470" s="1">
        <v>-81.243105999999997</v>
      </c>
      <c r="AB2470" s="1">
        <v>0</v>
      </c>
      <c r="AC2470" s="1">
        <v>0</v>
      </c>
    </row>
    <row r="2471" spans="1:29" x14ac:dyDescent="0.25">
      <c r="A2471" s="13">
        <v>372</v>
      </c>
      <c r="B2471" s="22" t="s">
        <v>4967</v>
      </c>
      <c r="C2471" s="17">
        <v>6</v>
      </c>
      <c r="D2471" s="1" t="s">
        <v>784</v>
      </c>
      <c r="E2471" s="1" t="s">
        <v>4672</v>
      </c>
      <c r="F2471" s="1" t="s">
        <v>4706</v>
      </c>
      <c r="G2471" s="1" t="s">
        <v>3721</v>
      </c>
      <c r="H2471" s="1">
        <v>10.199999999999999</v>
      </c>
      <c r="I2471" s="1">
        <v>10.7</v>
      </c>
      <c r="J2471" s="1" t="s">
        <v>3190</v>
      </c>
      <c r="K2471" s="1" t="s">
        <v>4991</v>
      </c>
      <c r="L2471" s="1">
        <v>1</v>
      </c>
      <c r="M2471" s="1">
        <v>1</v>
      </c>
      <c r="N2471" s="1">
        <v>7</v>
      </c>
      <c r="O2471" s="1">
        <v>7</v>
      </c>
      <c r="P2471" s="1">
        <v>36</v>
      </c>
      <c r="Q2471" s="16">
        <v>204.24400436046511</v>
      </c>
      <c r="R2471" s="21">
        <v>0.23271532320485028</v>
      </c>
      <c r="S2471" s="21">
        <v>17.059468938813524</v>
      </c>
      <c r="T2471" s="21">
        <v>16.826753615608673</v>
      </c>
      <c r="U2471" s="21">
        <v>1.9182021883387732E-2</v>
      </c>
      <c r="V2471" s="21">
        <v>1.1645475200050894</v>
      </c>
      <c r="W2471" s="21">
        <v>1.1453654981217016</v>
      </c>
      <c r="X2471" s="13" t="s">
        <v>22</v>
      </c>
      <c r="Y24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1" s="1">
        <v>39.927866913899997</v>
      </c>
      <c r="AA2471" s="1">
        <v>-83.0553209893</v>
      </c>
      <c r="AB2471" s="1">
        <v>39.932353325699999</v>
      </c>
      <c r="AC2471" s="1">
        <v>-83.047951517900003</v>
      </c>
    </row>
    <row r="2472" spans="1:29" x14ac:dyDescent="0.25">
      <c r="A2472" s="13">
        <v>373</v>
      </c>
      <c r="B2472" s="22" t="s">
        <v>4967</v>
      </c>
      <c r="C2472" s="17">
        <v>6</v>
      </c>
      <c r="D2472" s="1" t="s">
        <v>784</v>
      </c>
      <c r="E2472" s="1" t="s">
        <v>4672</v>
      </c>
      <c r="F2472" s="1" t="s">
        <v>4706</v>
      </c>
      <c r="G2472" s="1" t="s">
        <v>3721</v>
      </c>
      <c r="H2472" s="1">
        <v>10.7</v>
      </c>
      <c r="I2472" s="1">
        <v>11.2</v>
      </c>
      <c r="J2472" s="1" t="s">
        <v>3190</v>
      </c>
      <c r="K2472" s="1" t="s">
        <v>4991</v>
      </c>
      <c r="L2472" s="1">
        <v>1</v>
      </c>
      <c r="M2472" s="1">
        <v>0</v>
      </c>
      <c r="N2472" s="1">
        <v>6</v>
      </c>
      <c r="O2472" s="1">
        <v>9</v>
      </c>
      <c r="P2472" s="1">
        <v>20</v>
      </c>
      <c r="Q2472" s="16">
        <v>144.89543968023256</v>
      </c>
      <c r="R2472" s="21">
        <v>0.23271532320485028</v>
      </c>
      <c r="S2472" s="21">
        <v>12.054143715508703</v>
      </c>
      <c r="T2472" s="21">
        <v>11.821428392303853</v>
      </c>
      <c r="U2472" s="21">
        <v>1.9182021883387732E-2</v>
      </c>
      <c r="V2472" s="21">
        <v>1.1645475200050894</v>
      </c>
      <c r="W2472" s="21">
        <v>1.1453654981217016</v>
      </c>
      <c r="X2472" s="13" t="s">
        <v>22</v>
      </c>
      <c r="Y24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2" s="1">
        <v>39.932353325699999</v>
      </c>
      <c r="AA2472" s="1">
        <v>-83.047951517900003</v>
      </c>
      <c r="AB2472" s="1">
        <v>39.937818213699998</v>
      </c>
      <c r="AC2472" s="1">
        <v>-83.041865038400005</v>
      </c>
    </row>
    <row r="2473" spans="1:29" x14ac:dyDescent="0.25">
      <c r="A2473" s="13">
        <v>374</v>
      </c>
      <c r="B2473" s="22" t="s">
        <v>4967</v>
      </c>
      <c r="C2473" s="17">
        <v>9</v>
      </c>
      <c r="D2473" s="1" t="s">
        <v>1334</v>
      </c>
      <c r="E2473" s="1" t="s">
        <v>4667</v>
      </c>
      <c r="F2473" s="1" t="s">
        <v>4668</v>
      </c>
      <c r="G2473" s="1" t="s">
        <v>4891</v>
      </c>
      <c r="H2473" s="1">
        <v>0.8</v>
      </c>
      <c r="I2473" s="1">
        <v>1.3</v>
      </c>
      <c r="J2473" s="1" t="s">
        <v>3190</v>
      </c>
      <c r="K2473" s="1" t="s">
        <v>4975</v>
      </c>
      <c r="L2473" s="1">
        <v>0</v>
      </c>
      <c r="M2473" s="1">
        <v>0</v>
      </c>
      <c r="N2473" s="1">
        <v>6</v>
      </c>
      <c r="O2473" s="1">
        <v>2</v>
      </c>
      <c r="P2473" s="1">
        <v>24</v>
      </c>
      <c r="Q2473" s="16">
        <v>72.15625</v>
      </c>
      <c r="R2473" s="21">
        <v>0.37575115242417406</v>
      </c>
      <c r="S2473" s="21">
        <v>12.151418797420439</v>
      </c>
      <c r="T2473" s="21">
        <v>11.775667644996265</v>
      </c>
      <c r="U2473" s="21">
        <v>2.8950680163911453E-2</v>
      </c>
      <c r="V2473" s="21">
        <v>1.1622649034798949</v>
      </c>
      <c r="W2473" s="21">
        <v>1.1333142233159834</v>
      </c>
      <c r="X2473" s="13" t="s">
        <v>22</v>
      </c>
      <c r="Y24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3" s="1">
        <v>38.723072377299999</v>
      </c>
      <c r="AA2473" s="1">
        <v>-82.859462102899997</v>
      </c>
      <c r="AB2473" s="1">
        <v>38.7305105481</v>
      </c>
      <c r="AC2473" s="1">
        <v>-82.859644395299995</v>
      </c>
    </row>
    <row r="2474" spans="1:29" x14ac:dyDescent="0.25">
      <c r="A2474" s="13">
        <v>375</v>
      </c>
      <c r="B2474" s="22" t="s">
        <v>4967</v>
      </c>
      <c r="C2474" s="17">
        <v>4</v>
      </c>
      <c r="D2474" s="1" t="s">
        <v>790</v>
      </c>
      <c r="E2474" s="1" t="s">
        <v>4651</v>
      </c>
      <c r="F2474" s="1" t="s">
        <v>4652</v>
      </c>
      <c r="G2474" s="1" t="s">
        <v>4888</v>
      </c>
      <c r="H2474" s="1">
        <v>2.2000000000000002</v>
      </c>
      <c r="I2474" s="1">
        <v>2.7</v>
      </c>
      <c r="J2474" s="1" t="s">
        <v>3190</v>
      </c>
      <c r="K2474" s="1" t="s">
        <v>4991</v>
      </c>
      <c r="L2474" s="1">
        <v>0</v>
      </c>
      <c r="M2474" s="1">
        <v>1</v>
      </c>
      <c r="N2474" s="1">
        <v>4</v>
      </c>
      <c r="O2474" s="1">
        <v>2</v>
      </c>
      <c r="P2474" s="1">
        <v>9</v>
      </c>
      <c r="Q2474" s="16">
        <v>89.739189680232556</v>
      </c>
      <c r="R2474" s="21">
        <v>0.5477724769879031</v>
      </c>
      <c r="S2474" s="21">
        <v>6.2232608007656225</v>
      </c>
      <c r="T2474" s="21">
        <v>5.6754883237777189</v>
      </c>
      <c r="U2474" s="21">
        <v>4.2518089063938488E-2</v>
      </c>
      <c r="V2474" s="21">
        <v>1.1610074392572762</v>
      </c>
      <c r="W2474" s="21">
        <v>1.1184893501933377</v>
      </c>
      <c r="X2474" s="13" t="s">
        <v>22</v>
      </c>
      <c r="Y24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4" s="1">
        <v>41.257366978299999</v>
      </c>
      <c r="AA2474" s="1">
        <v>-80.785751921900001</v>
      </c>
      <c r="AB2474" s="1">
        <v>41.264306401799999</v>
      </c>
      <c r="AC2474" s="1">
        <v>-80.783166831900004</v>
      </c>
    </row>
    <row r="2475" spans="1:29" x14ac:dyDescent="0.25">
      <c r="A2475" s="13">
        <v>376</v>
      </c>
      <c r="B2475" s="22" t="s">
        <v>4967</v>
      </c>
      <c r="C2475" s="17">
        <v>8</v>
      </c>
      <c r="D2475" s="1" t="s">
        <v>787</v>
      </c>
      <c r="E2475" s="1" t="s">
        <v>4778</v>
      </c>
      <c r="F2475" s="1" t="s">
        <v>4779</v>
      </c>
      <c r="G2475" s="1" t="s">
        <v>4910</v>
      </c>
      <c r="H2475" s="1">
        <v>3.3</v>
      </c>
      <c r="I2475" s="1">
        <v>3.8</v>
      </c>
      <c r="J2475" s="1" t="s">
        <v>3190</v>
      </c>
      <c r="K2475" s="1" t="s">
        <v>4975</v>
      </c>
      <c r="L2475" s="1">
        <v>0</v>
      </c>
      <c r="M2475" s="1">
        <v>1</v>
      </c>
      <c r="N2475" s="1">
        <v>2</v>
      </c>
      <c r="O2475" s="1">
        <v>5</v>
      </c>
      <c r="P2475" s="1">
        <v>31</v>
      </c>
      <c r="Q2475" s="16">
        <v>111.95793968023256</v>
      </c>
      <c r="R2475" s="21">
        <v>0.37458377510739682</v>
      </c>
      <c r="S2475" s="21">
        <v>14.806035163008247</v>
      </c>
      <c r="T2475" s="21">
        <v>14.43145138790085</v>
      </c>
      <c r="U2475" s="21">
        <v>2.8861561357283516E-2</v>
      </c>
      <c r="V2475" s="21">
        <v>1.160064398418126</v>
      </c>
      <c r="W2475" s="21">
        <v>1.1312028370608425</v>
      </c>
      <c r="X2475" s="13" t="s">
        <v>22</v>
      </c>
      <c r="Y24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5" s="1">
        <v>39.206271899500003</v>
      </c>
      <c r="AA2475" s="1">
        <v>-84.379615731800001</v>
      </c>
      <c r="AB2475" s="1">
        <v>39.213482123600002</v>
      </c>
      <c r="AC2475" s="1">
        <v>-84.3789133975</v>
      </c>
    </row>
    <row r="2476" spans="1:29" x14ac:dyDescent="0.25">
      <c r="A2476" s="13">
        <v>377</v>
      </c>
      <c r="B2476" s="22" t="s">
        <v>4967</v>
      </c>
      <c r="C2476" s="17">
        <v>3</v>
      </c>
      <c r="D2476" s="1" t="s">
        <v>791</v>
      </c>
      <c r="E2476" s="1" t="s">
        <v>4638</v>
      </c>
      <c r="F2476" s="1" t="s">
        <v>4666</v>
      </c>
      <c r="G2476" s="1" t="s">
        <v>3712</v>
      </c>
      <c r="H2476" s="1">
        <v>8.6999999999999993</v>
      </c>
      <c r="I2476" s="1">
        <v>9.1999999999999993</v>
      </c>
      <c r="J2476" s="1" t="s">
        <v>3190</v>
      </c>
      <c r="K2476" s="1" t="s">
        <v>4984</v>
      </c>
      <c r="L2476" s="1">
        <v>0</v>
      </c>
      <c r="M2476" s="1">
        <v>1</v>
      </c>
      <c r="N2476" s="1">
        <v>2</v>
      </c>
      <c r="O2476" s="1">
        <v>1</v>
      </c>
      <c r="P2476" s="1">
        <v>7</v>
      </c>
      <c r="Q2476" s="16">
        <v>70.207939680232556</v>
      </c>
      <c r="R2476" s="21">
        <v>0.56085559050017086</v>
      </c>
      <c r="S2476" s="21">
        <v>4.163073925221342</v>
      </c>
      <c r="T2476" s="21">
        <v>3.6022183347211714</v>
      </c>
      <c r="U2476" s="21">
        <v>4.0596773490730417E-2</v>
      </c>
      <c r="V2476" s="21">
        <v>1.1586837685299933</v>
      </c>
      <c r="W2476" s="21">
        <v>1.1180869950392629</v>
      </c>
      <c r="X2476" s="13" t="s">
        <v>22</v>
      </c>
      <c r="Y24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6" s="1">
        <v>41.411015213900001</v>
      </c>
      <c r="AA2476" s="1">
        <v>-82.185474545399998</v>
      </c>
      <c r="AB2476" s="1">
        <v>41.411059802099999</v>
      </c>
      <c r="AC2476" s="1">
        <v>-82.175850514700002</v>
      </c>
    </row>
    <row r="2477" spans="1:29" x14ac:dyDescent="0.25">
      <c r="A2477" s="13">
        <v>66</v>
      </c>
      <c r="B2477" s="22" t="s">
        <v>3200</v>
      </c>
      <c r="C2477" s="17">
        <v>7</v>
      </c>
      <c r="D2477" s="1" t="s">
        <v>1335</v>
      </c>
      <c r="E2477" s="1" t="s">
        <v>2908</v>
      </c>
      <c r="F2477" s="1" t="s">
        <v>3537</v>
      </c>
      <c r="G2477" s="1" t="s">
        <v>2455</v>
      </c>
      <c r="H2477" s="21">
        <v>4.4900000000052387</v>
      </c>
      <c r="I2477" s="21">
        <v>0</v>
      </c>
      <c r="J2477" s="1" t="s">
        <v>258</v>
      </c>
      <c r="K2477" s="1" t="s">
        <v>2803</v>
      </c>
      <c r="L2477" s="1">
        <v>0</v>
      </c>
      <c r="M2477" s="1">
        <v>1</v>
      </c>
      <c r="N2477" s="1">
        <v>8</v>
      </c>
      <c r="O2477" s="1">
        <v>2</v>
      </c>
      <c r="P2477" s="1">
        <v>15</v>
      </c>
      <c r="Q2477" s="16">
        <v>121.92668968023256</v>
      </c>
      <c r="R2477" s="21">
        <v>0.16709405006291822</v>
      </c>
      <c r="S2477" s="21">
        <v>2.7845000294001472</v>
      </c>
      <c r="T2477" s="21">
        <v>2.6174059793372288</v>
      </c>
      <c r="U2477" s="21">
        <v>0.11112980045095046</v>
      </c>
      <c r="V2477" s="21">
        <v>1.1534592538114781</v>
      </c>
      <c r="W2477" s="21">
        <v>1.0423294533605276</v>
      </c>
      <c r="X2477" s="13" t="s">
        <v>22</v>
      </c>
      <c r="Y24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7" s="1">
        <v>40.104002999999999</v>
      </c>
      <c r="AA2477" s="1">
        <v>-84.259045999999998</v>
      </c>
      <c r="AB2477" s="1">
        <v>0</v>
      </c>
      <c r="AC2477" s="1">
        <v>0</v>
      </c>
    </row>
    <row r="2478" spans="1:29" x14ac:dyDescent="0.25">
      <c r="A2478" s="13">
        <v>67</v>
      </c>
      <c r="B2478" s="22" t="s">
        <v>3200</v>
      </c>
      <c r="C2478" s="17">
        <v>6</v>
      </c>
      <c r="D2478" s="1" t="s">
        <v>2367</v>
      </c>
      <c r="E2478" s="1" t="s">
        <v>3080</v>
      </c>
      <c r="F2478" s="1" t="s">
        <v>3629</v>
      </c>
      <c r="G2478" s="1" t="s">
        <v>2456</v>
      </c>
      <c r="H2478" s="21">
        <v>7.7360000000044238</v>
      </c>
      <c r="I2478" s="21">
        <v>0</v>
      </c>
      <c r="J2478" s="1" t="s">
        <v>258</v>
      </c>
      <c r="K2478" s="1" t="s">
        <v>2803</v>
      </c>
      <c r="L2478" s="1">
        <v>1</v>
      </c>
      <c r="M2478" s="1">
        <v>0</v>
      </c>
      <c r="N2478" s="1">
        <v>5</v>
      </c>
      <c r="O2478" s="1">
        <v>5</v>
      </c>
      <c r="P2478" s="1">
        <v>8</v>
      </c>
      <c r="Q2478" s="16">
        <v>108.59856468023256</v>
      </c>
      <c r="R2478" s="21">
        <v>0.18108256571315898</v>
      </c>
      <c r="S2478" s="21">
        <v>2.1120298156544872</v>
      </c>
      <c r="T2478" s="21">
        <v>1.9309472499413283</v>
      </c>
      <c r="U2478" s="21">
        <v>0.1126899944670319</v>
      </c>
      <c r="V2478" s="21">
        <v>1.1497472722617077</v>
      </c>
      <c r="W2478" s="21">
        <v>1.0370572777946758</v>
      </c>
      <c r="X2478" s="13" t="s">
        <v>22</v>
      </c>
      <c r="Y24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8" s="1">
        <v>40.344720000000002</v>
      </c>
      <c r="AA2478" s="1">
        <v>-83.395692999999994</v>
      </c>
      <c r="AB2478" s="1">
        <v>0</v>
      </c>
      <c r="AC2478" s="1">
        <v>0</v>
      </c>
    </row>
    <row r="2479" spans="1:29" x14ac:dyDescent="0.25">
      <c r="A2479" s="13">
        <v>378</v>
      </c>
      <c r="B2479" s="22" t="s">
        <v>4967</v>
      </c>
      <c r="C2479" s="17">
        <v>8</v>
      </c>
      <c r="D2479" s="1" t="s">
        <v>788</v>
      </c>
      <c r="E2479" s="1" t="s">
        <v>4689</v>
      </c>
      <c r="F2479" s="1" t="s">
        <v>4690</v>
      </c>
      <c r="G2479" s="1" t="s">
        <v>4878</v>
      </c>
      <c r="H2479" s="1">
        <v>0.9</v>
      </c>
      <c r="I2479" s="1">
        <v>1.4</v>
      </c>
      <c r="J2479" s="1" t="s">
        <v>3190</v>
      </c>
      <c r="K2479" s="1" t="s">
        <v>4975</v>
      </c>
      <c r="L2479" s="1">
        <v>0</v>
      </c>
      <c r="M2479" s="1">
        <v>1</v>
      </c>
      <c r="N2479" s="1">
        <v>1</v>
      </c>
      <c r="O2479" s="1">
        <v>5</v>
      </c>
      <c r="P2479" s="1">
        <v>15</v>
      </c>
      <c r="Q2479" s="16">
        <v>89.411064680232556</v>
      </c>
      <c r="R2479" s="21">
        <v>0.47536888683147299</v>
      </c>
      <c r="S2479" s="21">
        <v>8.0146754112651699</v>
      </c>
      <c r="T2479" s="21">
        <v>7.5393065244336972</v>
      </c>
      <c r="U2479" s="21">
        <v>3.6544080804951161E-2</v>
      </c>
      <c r="V2479" s="21">
        <v>1.1495859352428794</v>
      </c>
      <c r="W2479" s="21">
        <v>1.1130418544379284</v>
      </c>
      <c r="X2479" s="13" t="s">
        <v>22</v>
      </c>
      <c r="Y24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79" s="1">
        <v>39.315952384900001</v>
      </c>
      <c r="AA2479" s="1">
        <v>-84.464410392999994</v>
      </c>
      <c r="AB2479" s="1">
        <v>39.323170593199997</v>
      </c>
      <c r="AC2479" s="1">
        <v>-84.463801393599994</v>
      </c>
    </row>
    <row r="2480" spans="1:29" x14ac:dyDescent="0.25">
      <c r="A2480" s="13">
        <v>68</v>
      </c>
      <c r="B2480" s="22" t="s">
        <v>3200</v>
      </c>
      <c r="C2480" s="17">
        <v>5</v>
      </c>
      <c r="D2480" s="1" t="s">
        <v>797</v>
      </c>
      <c r="E2480" s="1" t="s">
        <v>2857</v>
      </c>
      <c r="F2480" s="1" t="s">
        <v>3585</v>
      </c>
      <c r="G2480" s="1" t="s">
        <v>2457</v>
      </c>
      <c r="H2480" s="21">
        <v>4.282999999995809</v>
      </c>
      <c r="I2480" s="21">
        <v>0</v>
      </c>
      <c r="J2480" s="1" t="s">
        <v>258</v>
      </c>
      <c r="K2480" s="1" t="s">
        <v>2806</v>
      </c>
      <c r="L2480" s="1">
        <v>0</v>
      </c>
      <c r="M2480" s="1">
        <v>0</v>
      </c>
      <c r="N2480" s="1">
        <v>7</v>
      </c>
      <c r="O2480" s="1">
        <v>3</v>
      </c>
      <c r="P2480" s="1">
        <v>32</v>
      </c>
      <c r="Q2480" s="16">
        <v>91.140625</v>
      </c>
      <c r="R2480" s="21">
        <v>2.2780797866420865</v>
      </c>
      <c r="S2480" s="21">
        <v>8.3995484982690787</v>
      </c>
      <c r="T2480" s="21">
        <v>6.1214687116269921</v>
      </c>
      <c r="U2480" s="21">
        <v>0.14887709706200244</v>
      </c>
      <c r="V2480" s="21">
        <v>1.1483046587346617</v>
      </c>
      <c r="W2480" s="21">
        <v>0.99942756167265923</v>
      </c>
      <c r="X2480" s="13" t="s">
        <v>22</v>
      </c>
      <c r="Y24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0" s="1">
        <v>39.768861999999999</v>
      </c>
      <c r="AA2480" s="1">
        <v>-82.616923</v>
      </c>
      <c r="AB2480" s="1">
        <v>0</v>
      </c>
      <c r="AC2480" s="1">
        <v>0</v>
      </c>
    </row>
    <row r="2481" spans="1:29" x14ac:dyDescent="0.25">
      <c r="A2481" s="13">
        <v>69</v>
      </c>
      <c r="B2481" s="22" t="s">
        <v>3200</v>
      </c>
      <c r="C2481" s="17">
        <v>8</v>
      </c>
      <c r="D2481" s="1" t="s">
        <v>1329</v>
      </c>
      <c r="E2481" s="1" t="s">
        <v>2458</v>
      </c>
      <c r="F2481" s="1" t="s">
        <v>5036</v>
      </c>
      <c r="G2481" s="1" t="s">
        <v>2458</v>
      </c>
      <c r="H2481" s="21">
        <v>31.25</v>
      </c>
      <c r="I2481" s="21">
        <v>0</v>
      </c>
      <c r="J2481" s="1" t="s">
        <v>258</v>
      </c>
      <c r="K2481" s="1" t="s">
        <v>2803</v>
      </c>
      <c r="L2481" s="1">
        <v>0</v>
      </c>
      <c r="M2481" s="1">
        <v>4</v>
      </c>
      <c r="N2481" s="1">
        <v>8</v>
      </c>
      <c r="O2481" s="1">
        <v>1</v>
      </c>
      <c r="P2481" s="1">
        <v>5</v>
      </c>
      <c r="Q2481" s="16">
        <v>244.51925872093022</v>
      </c>
      <c r="R2481" s="21">
        <v>0.11679900824460702</v>
      </c>
      <c r="S2481" s="21">
        <v>1.5437908757603565</v>
      </c>
      <c r="T2481" s="21">
        <v>1.4269918675157494</v>
      </c>
      <c r="U2481" s="21">
        <v>8.6503047371149555E-2</v>
      </c>
      <c r="V2481" s="21">
        <v>1.1478905035159472</v>
      </c>
      <c r="W2481" s="21">
        <v>1.0613874561447978</v>
      </c>
      <c r="X2481" s="13" t="s">
        <v>22</v>
      </c>
      <c r="Y24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1" s="1">
        <v>39.180731999999999</v>
      </c>
      <c r="AA2481" s="1">
        <v>-84.058408</v>
      </c>
      <c r="AB2481" s="1">
        <v>0</v>
      </c>
      <c r="AC2481" s="1">
        <v>0</v>
      </c>
    </row>
    <row r="2482" spans="1:29" x14ac:dyDescent="0.25">
      <c r="A2482" s="13">
        <v>379</v>
      </c>
      <c r="B2482" s="22" t="s">
        <v>4967</v>
      </c>
      <c r="C2482" s="17">
        <v>4</v>
      </c>
      <c r="D2482" s="1" t="s">
        <v>800</v>
      </c>
      <c r="E2482" s="1" t="s">
        <v>3332</v>
      </c>
      <c r="F2482" s="1" t="s">
        <v>4240</v>
      </c>
      <c r="G2482" s="1" t="s">
        <v>3741</v>
      </c>
      <c r="H2482" s="1">
        <v>7</v>
      </c>
      <c r="I2482" s="1">
        <v>7.5</v>
      </c>
      <c r="J2482" s="1" t="s">
        <v>3190</v>
      </c>
      <c r="K2482" s="1" t="s">
        <v>4984</v>
      </c>
      <c r="L2482" s="1">
        <v>0</v>
      </c>
      <c r="M2482" s="1">
        <v>1</v>
      </c>
      <c r="N2482" s="1">
        <v>3</v>
      </c>
      <c r="O2482" s="1">
        <v>0</v>
      </c>
      <c r="P2482" s="1">
        <v>1</v>
      </c>
      <c r="Q2482" s="16">
        <v>66.317314680232556</v>
      </c>
      <c r="R2482" s="21">
        <v>0.39078512408855742</v>
      </c>
      <c r="S2482" s="21">
        <v>2.1642437088422195</v>
      </c>
      <c r="T2482" s="21">
        <v>1.7734585847536621</v>
      </c>
      <c r="U2482" s="21">
        <v>2.8026759993803555E-2</v>
      </c>
      <c r="V2482" s="21">
        <v>1.1437772702871487</v>
      </c>
      <c r="W2482" s="21">
        <v>1.1157505102933452</v>
      </c>
      <c r="X2482" s="13" t="s">
        <v>22</v>
      </c>
      <c r="Y24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2" s="1">
        <v>40.759510952500001</v>
      </c>
      <c r="AA2482" s="1">
        <v>-81.530052709800003</v>
      </c>
      <c r="AB2482" s="1">
        <v>40.760504284699998</v>
      </c>
      <c r="AC2482" s="1">
        <v>-81.520672907600002</v>
      </c>
    </row>
    <row r="2483" spans="1:29" x14ac:dyDescent="0.25">
      <c r="A2483" s="13">
        <v>380</v>
      </c>
      <c r="B2483" s="22" t="s">
        <v>4967</v>
      </c>
      <c r="C2483" s="17">
        <v>12</v>
      </c>
      <c r="D2483" s="1" t="s">
        <v>794</v>
      </c>
      <c r="E2483" s="1" t="s">
        <v>3978</v>
      </c>
      <c r="F2483" s="1" t="s">
        <v>3979</v>
      </c>
      <c r="G2483" s="1" t="s">
        <v>3712</v>
      </c>
      <c r="H2483" s="1">
        <v>14.4</v>
      </c>
      <c r="I2483" s="1">
        <v>14.9</v>
      </c>
      <c r="J2483" s="1" t="s">
        <v>3190</v>
      </c>
      <c r="K2483" s="1" t="s">
        <v>4984</v>
      </c>
      <c r="L2483" s="1">
        <v>0</v>
      </c>
      <c r="M2483" s="1">
        <v>1</v>
      </c>
      <c r="N2483" s="1">
        <v>1</v>
      </c>
      <c r="O2483" s="1">
        <v>2</v>
      </c>
      <c r="P2483" s="1">
        <v>16</v>
      </c>
      <c r="Q2483" s="16">
        <v>77.098564680232556</v>
      </c>
      <c r="R2483" s="21">
        <v>0.48942438818731915</v>
      </c>
      <c r="S2483" s="21">
        <v>7.7428320968375806</v>
      </c>
      <c r="T2483" s="21">
        <v>7.2534077086502613</v>
      </c>
      <c r="U2483" s="21">
        <v>3.5187832332745618E-2</v>
      </c>
      <c r="V2483" s="21">
        <v>1.1391428500243386</v>
      </c>
      <c r="W2483" s="21">
        <v>1.1039550176915929</v>
      </c>
      <c r="X2483" s="13" t="s">
        <v>22</v>
      </c>
      <c r="Y24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3" s="1">
        <v>41.726101043299998</v>
      </c>
      <c r="AA2483" s="1">
        <v>-81.267178663300001</v>
      </c>
      <c r="AB2483" s="1">
        <v>41.729567437199997</v>
      </c>
      <c r="AC2483" s="1">
        <v>-81.259431321899996</v>
      </c>
    </row>
    <row r="2484" spans="1:29" x14ac:dyDescent="0.25">
      <c r="A2484" s="13">
        <v>381</v>
      </c>
      <c r="B2484" s="22" t="s">
        <v>4967</v>
      </c>
      <c r="C2484" s="17">
        <v>8</v>
      </c>
      <c r="D2484" s="1" t="s">
        <v>787</v>
      </c>
      <c r="E2484" s="1" t="s">
        <v>4780</v>
      </c>
      <c r="F2484" s="1" t="s">
        <v>4781</v>
      </c>
      <c r="G2484" s="1" t="s">
        <v>4911</v>
      </c>
      <c r="H2484" s="1">
        <v>0</v>
      </c>
      <c r="I2484" s="1">
        <v>0.5</v>
      </c>
      <c r="J2484" s="1" t="s">
        <v>3190</v>
      </c>
      <c r="K2484" s="1" t="s">
        <v>4975</v>
      </c>
      <c r="L2484" s="1">
        <v>0</v>
      </c>
      <c r="M2484" s="1">
        <v>1</v>
      </c>
      <c r="N2484" s="1">
        <v>4</v>
      </c>
      <c r="O2484" s="1">
        <v>3</v>
      </c>
      <c r="P2484" s="1">
        <v>21</v>
      </c>
      <c r="Q2484" s="16">
        <v>106.17668968023256</v>
      </c>
      <c r="R2484" s="21">
        <v>0.36782314499747887</v>
      </c>
      <c r="S2484" s="21">
        <v>10.807344700182794</v>
      </c>
      <c r="T2484" s="21">
        <v>10.439521555185316</v>
      </c>
      <c r="U2484" s="21">
        <v>2.8345376797893045E-2</v>
      </c>
      <c r="V2484" s="21">
        <v>1.1389773554723612</v>
      </c>
      <c r="W2484" s="21">
        <v>1.1106319786744683</v>
      </c>
      <c r="X2484" s="13" t="s">
        <v>22</v>
      </c>
      <c r="Y24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4" s="1">
        <v>39.157705987500002</v>
      </c>
      <c r="AA2484" s="1">
        <v>-84.629755334500004</v>
      </c>
      <c r="AB2484" s="1">
        <v>39.158189779099999</v>
      </c>
      <c r="AC2484" s="1">
        <v>-84.620499037299993</v>
      </c>
    </row>
    <row r="2485" spans="1:29" x14ac:dyDescent="0.25">
      <c r="A2485" s="13">
        <v>382</v>
      </c>
      <c r="B2485" s="22" t="s">
        <v>4967</v>
      </c>
      <c r="C2485" s="17">
        <v>8</v>
      </c>
      <c r="D2485" s="1" t="s">
        <v>1329</v>
      </c>
      <c r="E2485" s="1" t="s">
        <v>4782</v>
      </c>
      <c r="F2485" s="1" t="s">
        <v>4783</v>
      </c>
      <c r="G2485" s="1" t="s">
        <v>3718</v>
      </c>
      <c r="H2485" s="1">
        <v>1.8</v>
      </c>
      <c r="I2485" s="1">
        <v>2.2999999999999998</v>
      </c>
      <c r="J2485" s="1" t="s">
        <v>3190</v>
      </c>
      <c r="K2485" s="1" t="s">
        <v>4991</v>
      </c>
      <c r="L2485" s="1">
        <v>0</v>
      </c>
      <c r="M2485" s="1">
        <v>1</v>
      </c>
      <c r="N2485" s="1">
        <v>6</v>
      </c>
      <c r="O2485" s="1">
        <v>10</v>
      </c>
      <c r="P2485" s="1">
        <v>39</v>
      </c>
      <c r="Q2485" s="16">
        <v>168.33293968023256</v>
      </c>
      <c r="R2485" s="21">
        <v>0.20942151131370335</v>
      </c>
      <c r="S2485" s="21">
        <v>18.302432485668231</v>
      </c>
      <c r="T2485" s="21">
        <v>18.093010974354527</v>
      </c>
      <c r="U2485" s="21">
        <v>1.7384368015615423E-2</v>
      </c>
      <c r="V2485" s="21">
        <v>1.1386174877150763</v>
      </c>
      <c r="W2485" s="21">
        <v>1.1212331196994609</v>
      </c>
      <c r="X2485" s="13" t="s">
        <v>22</v>
      </c>
      <c r="Y24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5" s="1">
        <v>39.175493170700001</v>
      </c>
      <c r="AA2485" s="1">
        <v>-84.241787988499993</v>
      </c>
      <c r="AB2485" s="1">
        <v>39.175462762199999</v>
      </c>
      <c r="AC2485" s="1">
        <v>-84.232631067400007</v>
      </c>
    </row>
    <row r="2486" spans="1:29" x14ac:dyDescent="0.25">
      <c r="A2486" s="13">
        <v>383</v>
      </c>
      <c r="B2486" s="22" t="s">
        <v>4967</v>
      </c>
      <c r="C2486" s="17">
        <v>4</v>
      </c>
      <c r="D2486" s="1" t="s">
        <v>790</v>
      </c>
      <c r="E2486" s="1" t="s">
        <v>4784</v>
      </c>
      <c r="F2486" s="1" t="s">
        <v>4165</v>
      </c>
      <c r="G2486" s="1" t="s">
        <v>4432</v>
      </c>
      <c r="H2486" s="1">
        <v>4</v>
      </c>
      <c r="I2486" s="1">
        <v>4.5</v>
      </c>
      <c r="J2486" s="1" t="s">
        <v>3190</v>
      </c>
      <c r="K2486" s="1" t="s">
        <v>4975</v>
      </c>
      <c r="L2486" s="1">
        <v>0</v>
      </c>
      <c r="M2486" s="1">
        <v>0</v>
      </c>
      <c r="N2486" s="1">
        <v>9</v>
      </c>
      <c r="O2486" s="1">
        <v>3</v>
      </c>
      <c r="P2486" s="1">
        <v>28</v>
      </c>
      <c r="Q2486" s="16">
        <v>100.234375</v>
      </c>
      <c r="R2486" s="21">
        <v>0.20946142717968452</v>
      </c>
      <c r="S2486" s="21">
        <v>14.618475951134219</v>
      </c>
      <c r="T2486" s="21">
        <v>14.409014523954534</v>
      </c>
      <c r="U2486" s="21">
        <v>1.6274529405666985E-2</v>
      </c>
      <c r="V2486" s="21">
        <v>1.1373912599778917</v>
      </c>
      <c r="W2486" s="21">
        <v>1.1211167305722247</v>
      </c>
      <c r="X2486" s="13" t="s">
        <v>22</v>
      </c>
      <c r="Y24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6" s="1">
        <v>41.238285538</v>
      </c>
      <c r="AA2486" s="1">
        <v>-80.750838593899999</v>
      </c>
      <c r="AB2486" s="1">
        <v>41.238267252599996</v>
      </c>
      <c r="AC2486" s="1">
        <v>-80.741258153000004</v>
      </c>
    </row>
    <row r="2487" spans="1:29" x14ac:dyDescent="0.25">
      <c r="A2487" s="13">
        <v>70</v>
      </c>
      <c r="B2487" s="22" t="s">
        <v>3200</v>
      </c>
      <c r="C2487" s="17">
        <v>12</v>
      </c>
      <c r="D2487" s="1" t="s">
        <v>1332</v>
      </c>
      <c r="E2487" s="1" t="s">
        <v>2937</v>
      </c>
      <c r="F2487" s="1" t="s">
        <v>3417</v>
      </c>
      <c r="G2487" s="1" t="s">
        <v>2459</v>
      </c>
      <c r="H2487" s="21">
        <v>10.589999999996508</v>
      </c>
      <c r="I2487" s="21">
        <v>0</v>
      </c>
      <c r="J2487" s="1" t="s">
        <v>258</v>
      </c>
      <c r="K2487" s="1" t="s">
        <v>2803</v>
      </c>
      <c r="L2487" s="1">
        <v>0</v>
      </c>
      <c r="M2487" s="1">
        <v>1</v>
      </c>
      <c r="N2487" s="1">
        <v>9</v>
      </c>
      <c r="O2487" s="1">
        <v>1</v>
      </c>
      <c r="P2487" s="1">
        <v>8</v>
      </c>
      <c r="Q2487" s="16">
        <v>117.03606468023256</v>
      </c>
      <c r="R2487" s="21">
        <v>0.16910500852216084</v>
      </c>
      <c r="S2487" s="21">
        <v>2.0309513003879189</v>
      </c>
      <c r="T2487" s="21">
        <v>1.8618462918657581</v>
      </c>
      <c r="U2487" s="21">
        <v>0.11100232849112263</v>
      </c>
      <c r="V2487" s="21">
        <v>1.1365902611351844</v>
      </c>
      <c r="W2487" s="21">
        <v>1.0255879326440618</v>
      </c>
      <c r="X2487" s="13" t="s">
        <v>22</v>
      </c>
      <c r="Y24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7" s="1">
        <v>41.495356000000001</v>
      </c>
      <c r="AA2487" s="1">
        <v>-81.193618000000001</v>
      </c>
      <c r="AB2487" s="1">
        <v>0</v>
      </c>
      <c r="AC2487" s="1">
        <v>0</v>
      </c>
    </row>
    <row r="2488" spans="1:29" x14ac:dyDescent="0.25">
      <c r="A2488" s="13">
        <v>384</v>
      </c>
      <c r="B2488" s="22" t="s">
        <v>4967</v>
      </c>
      <c r="C2488" s="17">
        <v>4</v>
      </c>
      <c r="D2488" s="1" t="s">
        <v>801</v>
      </c>
      <c r="E2488" s="1" t="s">
        <v>4709</v>
      </c>
      <c r="F2488" s="1" t="s">
        <v>4710</v>
      </c>
      <c r="G2488" s="1" t="s">
        <v>3793</v>
      </c>
      <c r="H2488" s="1">
        <v>14.5</v>
      </c>
      <c r="I2488" s="1">
        <v>15</v>
      </c>
      <c r="J2488" s="1" t="s">
        <v>3190</v>
      </c>
      <c r="K2488" s="1" t="s">
        <v>4975</v>
      </c>
      <c r="L2488" s="1">
        <v>0</v>
      </c>
      <c r="M2488" s="1">
        <v>0</v>
      </c>
      <c r="N2488" s="1">
        <v>6</v>
      </c>
      <c r="O2488" s="1">
        <v>3</v>
      </c>
      <c r="P2488" s="1">
        <v>31</v>
      </c>
      <c r="Q2488" s="16">
        <v>83.59375</v>
      </c>
      <c r="R2488" s="21">
        <v>0.30893732440789845</v>
      </c>
      <c r="S2488" s="21">
        <v>14.54215644896065</v>
      </c>
      <c r="T2488" s="21">
        <v>14.233219124552752</v>
      </c>
      <c r="U2488" s="21">
        <v>2.3843487167657475E-2</v>
      </c>
      <c r="V2488" s="21">
        <v>1.1350666312021793</v>
      </c>
      <c r="W2488" s="21">
        <v>1.1112231440345219</v>
      </c>
      <c r="X2488" s="13" t="s">
        <v>22</v>
      </c>
      <c r="Y24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8" s="1">
        <v>41.096755840199997</v>
      </c>
      <c r="AA2488" s="1">
        <v>-80.763557568699994</v>
      </c>
      <c r="AB2488" s="1">
        <v>41.103977446400002</v>
      </c>
      <c r="AC2488" s="1">
        <v>-80.764276183199996</v>
      </c>
    </row>
    <row r="2489" spans="1:29" x14ac:dyDescent="0.25">
      <c r="A2489" s="13">
        <v>71</v>
      </c>
      <c r="B2489" s="22" t="s">
        <v>3200</v>
      </c>
      <c r="C2489" s="17">
        <v>5</v>
      </c>
      <c r="D2489" s="1" t="s">
        <v>793</v>
      </c>
      <c r="E2489" s="1" t="s">
        <v>2874</v>
      </c>
      <c r="F2489" s="1" t="s">
        <v>5037</v>
      </c>
      <c r="G2489" s="1" t="s">
        <v>2460</v>
      </c>
      <c r="H2489" s="21">
        <v>9.8940000000002328</v>
      </c>
      <c r="I2489" s="21">
        <v>0</v>
      </c>
      <c r="J2489" s="1" t="s">
        <v>258</v>
      </c>
      <c r="K2489" s="1" t="s">
        <v>2803</v>
      </c>
      <c r="L2489" s="1">
        <v>1</v>
      </c>
      <c r="M2489" s="1">
        <v>2</v>
      </c>
      <c r="N2489" s="1">
        <v>6</v>
      </c>
      <c r="O2489" s="1">
        <v>2</v>
      </c>
      <c r="P2489" s="1">
        <v>8</v>
      </c>
      <c r="Q2489" s="16">
        <v>193.18631904069767</v>
      </c>
      <c r="R2489" s="21">
        <v>0.17844888764054304</v>
      </c>
      <c r="S2489" s="21">
        <v>1.973644379558662</v>
      </c>
      <c r="T2489" s="21">
        <v>1.795195491918119</v>
      </c>
      <c r="U2489" s="21">
        <v>0.11782759698337132</v>
      </c>
      <c r="V2489" s="21">
        <v>1.1334251052620266</v>
      </c>
      <c r="W2489" s="21">
        <v>1.0155975082786552</v>
      </c>
      <c r="X2489" s="13" t="s">
        <v>22</v>
      </c>
      <c r="Y24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89" s="1">
        <v>40.216439000000001</v>
      </c>
      <c r="AA2489" s="1">
        <v>-82.548277999999996</v>
      </c>
      <c r="AB2489" s="1">
        <v>0</v>
      </c>
      <c r="AC2489" s="1">
        <v>0</v>
      </c>
    </row>
    <row r="2490" spans="1:29" x14ac:dyDescent="0.25">
      <c r="A2490" s="13">
        <v>385</v>
      </c>
      <c r="B2490" s="22" t="s">
        <v>4967</v>
      </c>
      <c r="C2490" s="17">
        <v>2</v>
      </c>
      <c r="D2490" s="1" t="s">
        <v>786</v>
      </c>
      <c r="E2490" s="1" t="s">
        <v>4785</v>
      </c>
      <c r="F2490" s="1" t="s">
        <v>4786</v>
      </c>
      <c r="G2490" s="1" t="s">
        <v>4912</v>
      </c>
      <c r="H2490" s="1">
        <v>11.1</v>
      </c>
      <c r="I2490" s="1">
        <v>11.6</v>
      </c>
      <c r="J2490" s="1" t="s">
        <v>3190</v>
      </c>
      <c r="K2490" s="1" t="s">
        <v>4975</v>
      </c>
      <c r="L2490" s="1">
        <v>1</v>
      </c>
      <c r="M2490" s="1">
        <v>1</v>
      </c>
      <c r="N2490" s="1">
        <v>4</v>
      </c>
      <c r="O2490" s="1">
        <v>1</v>
      </c>
      <c r="P2490" s="1">
        <v>11</v>
      </c>
      <c r="Q2490" s="16">
        <v>132.97837936046511</v>
      </c>
      <c r="R2490" s="21">
        <v>0.46251938572756662</v>
      </c>
      <c r="S2490" s="21">
        <v>6.5118394355668201</v>
      </c>
      <c r="T2490" s="21">
        <v>6.0493200498392534</v>
      </c>
      <c r="U2490" s="21">
        <v>3.5565742050453569E-2</v>
      </c>
      <c r="V2490" s="21">
        <v>1.1285630789960506</v>
      </c>
      <c r="W2490" s="21">
        <v>1.092997336945597</v>
      </c>
      <c r="X2490" s="13" t="s">
        <v>22</v>
      </c>
      <c r="Y24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0" s="1">
        <v>41.6767680691</v>
      </c>
      <c r="AA2490" s="1">
        <v>-83.665370098500006</v>
      </c>
      <c r="AB2490" s="1">
        <v>41.676987779500003</v>
      </c>
      <c r="AC2490" s="1">
        <v>-83.655695202499999</v>
      </c>
    </row>
    <row r="2491" spans="1:29" x14ac:dyDescent="0.25">
      <c r="A2491" s="13">
        <v>72</v>
      </c>
      <c r="B2491" s="22" t="s">
        <v>3200</v>
      </c>
      <c r="C2491" s="17">
        <v>3</v>
      </c>
      <c r="D2491" s="1" t="s">
        <v>802</v>
      </c>
      <c r="E2491" s="1" t="s">
        <v>3023</v>
      </c>
      <c r="F2491" s="1" t="s">
        <v>5038</v>
      </c>
      <c r="G2491" s="1" t="s">
        <v>2461</v>
      </c>
      <c r="H2491" s="21">
        <v>3.2379999999975553</v>
      </c>
      <c r="I2491" s="21">
        <v>0</v>
      </c>
      <c r="J2491" s="1" t="s">
        <v>258</v>
      </c>
      <c r="K2491" s="1" t="s">
        <v>2803</v>
      </c>
      <c r="L2491" s="1">
        <v>1</v>
      </c>
      <c r="M2491" s="1">
        <v>0</v>
      </c>
      <c r="N2491" s="1">
        <v>10</v>
      </c>
      <c r="O2491" s="1">
        <v>1</v>
      </c>
      <c r="P2491" s="1">
        <v>10</v>
      </c>
      <c r="Q2491" s="16">
        <v>125.58293968023256</v>
      </c>
      <c r="R2491" s="21">
        <v>0.12528441402722973</v>
      </c>
      <c r="S2491" s="21">
        <v>1.9603410838581425</v>
      </c>
      <c r="T2491" s="21">
        <v>1.8350566698309128</v>
      </c>
      <c r="U2491" s="21">
        <v>9.4037975278003214E-2</v>
      </c>
      <c r="V2491" s="21">
        <v>1.1205887216685593</v>
      </c>
      <c r="W2491" s="21">
        <v>1.0265507463905561</v>
      </c>
      <c r="X2491" s="13" t="s">
        <v>22</v>
      </c>
      <c r="Y24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1" s="1">
        <v>40.735553000000003</v>
      </c>
      <c r="AA2491" s="1">
        <v>-82.665842999999995</v>
      </c>
      <c r="AB2491" s="1">
        <v>0</v>
      </c>
      <c r="AC2491" s="1">
        <v>0</v>
      </c>
    </row>
    <row r="2492" spans="1:29" x14ac:dyDescent="0.25">
      <c r="A2492" s="13">
        <v>386</v>
      </c>
      <c r="B2492" s="22" t="s">
        <v>4967</v>
      </c>
      <c r="C2492" s="17">
        <v>6</v>
      </c>
      <c r="D2492" s="1" t="s">
        <v>784</v>
      </c>
      <c r="E2492" s="1" t="s">
        <v>4000</v>
      </c>
      <c r="F2492" s="1" t="s">
        <v>4612</v>
      </c>
      <c r="G2492" s="1" t="s">
        <v>3704</v>
      </c>
      <c r="H2492" s="1">
        <v>1</v>
      </c>
      <c r="I2492" s="1">
        <v>1.5</v>
      </c>
      <c r="J2492" s="1" t="s">
        <v>3190</v>
      </c>
      <c r="K2492" s="1" t="s">
        <v>4984</v>
      </c>
      <c r="L2492" s="1">
        <v>0</v>
      </c>
      <c r="M2492" s="1">
        <v>1</v>
      </c>
      <c r="N2492" s="1">
        <v>4</v>
      </c>
      <c r="O2492" s="1">
        <v>0</v>
      </c>
      <c r="P2492" s="1">
        <v>3</v>
      </c>
      <c r="Q2492" s="16">
        <v>74.864189680232556</v>
      </c>
      <c r="R2492" s="21">
        <v>0.32771855019791118</v>
      </c>
      <c r="S2492" s="21">
        <v>2.5930134605246753</v>
      </c>
      <c r="T2492" s="21">
        <v>2.2652949103267641</v>
      </c>
      <c r="U2492" s="21">
        <v>2.3673317724168204E-2</v>
      </c>
      <c r="V2492" s="21">
        <v>1.1195746262060722</v>
      </c>
      <c r="W2492" s="21">
        <v>1.095901308481904</v>
      </c>
      <c r="X2492" s="13" t="s">
        <v>22</v>
      </c>
      <c r="Y24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2" s="1">
        <v>39.817130819100001</v>
      </c>
      <c r="AA2492" s="1">
        <v>-82.998871591699995</v>
      </c>
      <c r="AB2492" s="1">
        <v>39.824091805099997</v>
      </c>
      <c r="AC2492" s="1">
        <v>-83.001455855200007</v>
      </c>
    </row>
    <row r="2493" spans="1:29" x14ac:dyDescent="0.25">
      <c r="A2493" s="13">
        <v>387</v>
      </c>
      <c r="B2493" s="22" t="s">
        <v>4967</v>
      </c>
      <c r="C2493" s="17">
        <v>6</v>
      </c>
      <c r="D2493" s="1" t="s">
        <v>808</v>
      </c>
      <c r="E2493" s="1" t="s">
        <v>3227</v>
      </c>
      <c r="F2493" s="1" t="s">
        <v>4685</v>
      </c>
      <c r="G2493" s="1" t="s">
        <v>3704</v>
      </c>
      <c r="H2493" s="1">
        <v>15.4</v>
      </c>
      <c r="I2493" s="1">
        <v>15.9</v>
      </c>
      <c r="J2493" s="1" t="s">
        <v>3190</v>
      </c>
      <c r="K2493" s="1" t="s">
        <v>4984</v>
      </c>
      <c r="L2493" s="1">
        <v>0</v>
      </c>
      <c r="M2493" s="1">
        <v>1</v>
      </c>
      <c r="N2493" s="1">
        <v>2</v>
      </c>
      <c r="O2493" s="1">
        <v>1</v>
      </c>
      <c r="P2493" s="1">
        <v>5</v>
      </c>
      <c r="Q2493" s="16">
        <v>68.207939680232556</v>
      </c>
      <c r="R2493" s="21">
        <v>0.43183442365172975</v>
      </c>
      <c r="S2493" s="21">
        <v>3.5789067143599609</v>
      </c>
      <c r="T2493" s="21">
        <v>3.1470722907082314</v>
      </c>
      <c r="U2493" s="21">
        <v>3.0958737386920329E-2</v>
      </c>
      <c r="V2493" s="21">
        <v>1.1191684652541163</v>
      </c>
      <c r="W2493" s="21">
        <v>1.0882097278671961</v>
      </c>
      <c r="X2493" s="13" t="s">
        <v>22</v>
      </c>
      <c r="Y24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3" s="1">
        <v>39.692000898700002</v>
      </c>
      <c r="AA2493" s="1">
        <v>-82.985811426799998</v>
      </c>
      <c r="AB2493" s="1">
        <v>39.699057182099999</v>
      </c>
      <c r="AC2493" s="1">
        <v>-82.987330778</v>
      </c>
    </row>
    <row r="2494" spans="1:29" x14ac:dyDescent="0.25">
      <c r="A2494" s="13">
        <v>388</v>
      </c>
      <c r="B2494" s="22" t="s">
        <v>4967</v>
      </c>
      <c r="C2494" s="17">
        <v>6</v>
      </c>
      <c r="D2494" s="1" t="s">
        <v>784</v>
      </c>
      <c r="E2494" s="1" t="s">
        <v>4590</v>
      </c>
      <c r="F2494" s="1" t="s">
        <v>4297</v>
      </c>
      <c r="G2494" s="1" t="s">
        <v>3709</v>
      </c>
      <c r="H2494" s="1">
        <v>17</v>
      </c>
      <c r="I2494" s="1">
        <v>17.5</v>
      </c>
      <c r="J2494" s="1" t="s">
        <v>3190</v>
      </c>
      <c r="K2494" s="1" t="s">
        <v>4984</v>
      </c>
      <c r="L2494" s="1">
        <v>0</v>
      </c>
      <c r="M2494" s="1">
        <v>1</v>
      </c>
      <c r="N2494" s="1">
        <v>2</v>
      </c>
      <c r="O2494" s="1">
        <v>3</v>
      </c>
      <c r="P2494" s="1">
        <v>17</v>
      </c>
      <c r="Q2494" s="16">
        <v>89.082939680232556</v>
      </c>
      <c r="R2494" s="21">
        <v>0.42683652465237509</v>
      </c>
      <c r="S2494" s="21">
        <v>5.5482379993722537</v>
      </c>
      <c r="T2494" s="21">
        <v>5.1214014747198782</v>
      </c>
      <c r="U2494" s="21">
        <v>3.0597910278540485E-2</v>
      </c>
      <c r="V2494" s="21">
        <v>1.1182899550790835</v>
      </c>
      <c r="W2494" s="21">
        <v>1.0876920448005429</v>
      </c>
      <c r="X2494" s="13" t="s">
        <v>22</v>
      </c>
      <c r="Y24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4" s="1">
        <v>40.080732804500002</v>
      </c>
      <c r="AA2494" s="1">
        <v>-82.883978772700004</v>
      </c>
      <c r="AB2494" s="1">
        <v>40.080176373500002</v>
      </c>
      <c r="AC2494" s="1">
        <v>-82.874581331200005</v>
      </c>
    </row>
    <row r="2495" spans="1:29" x14ac:dyDescent="0.25">
      <c r="A2495" s="13">
        <v>73</v>
      </c>
      <c r="B2495" s="22" t="s">
        <v>3200</v>
      </c>
      <c r="C2495" s="17">
        <v>4</v>
      </c>
      <c r="D2495" s="1" t="s">
        <v>3194</v>
      </c>
      <c r="E2495" s="1" t="s">
        <v>3135</v>
      </c>
      <c r="F2495" s="1" t="s">
        <v>5039</v>
      </c>
      <c r="G2495" s="1" t="s">
        <v>2462</v>
      </c>
      <c r="H2495" s="21">
        <v>2.4290000000037253</v>
      </c>
      <c r="I2495" s="21">
        <v>0</v>
      </c>
      <c r="J2495" s="1" t="s">
        <v>258</v>
      </c>
      <c r="K2495" s="1" t="s">
        <v>2805</v>
      </c>
      <c r="L2495" s="1">
        <v>0</v>
      </c>
      <c r="M2495" s="1">
        <v>2</v>
      </c>
      <c r="N2495" s="1">
        <v>4</v>
      </c>
      <c r="O2495" s="1">
        <v>1</v>
      </c>
      <c r="P2495" s="1">
        <v>9</v>
      </c>
      <c r="Q2495" s="16">
        <v>130.97837936046511</v>
      </c>
      <c r="R2495" s="21">
        <v>0.94990459648531156</v>
      </c>
      <c r="S2495" s="21">
        <v>3.1272413985353906</v>
      </c>
      <c r="T2495" s="21">
        <v>2.1773368020500792</v>
      </c>
      <c r="U2495" s="21">
        <v>0.24239818970473478</v>
      </c>
      <c r="V2495" s="21">
        <v>1.1175678484830947</v>
      </c>
      <c r="W2495" s="21">
        <v>0.87516965877835984</v>
      </c>
      <c r="X2495" s="13" t="s">
        <v>22</v>
      </c>
      <c r="Y24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5" s="1">
        <v>41.53528</v>
      </c>
      <c r="AA2495" s="1">
        <v>-80.934236999999996</v>
      </c>
      <c r="AB2495" s="1">
        <v>0</v>
      </c>
      <c r="AC2495" s="1">
        <v>0</v>
      </c>
    </row>
    <row r="2496" spans="1:29" x14ac:dyDescent="0.25">
      <c r="A2496" s="13">
        <v>389</v>
      </c>
      <c r="B2496" s="22" t="s">
        <v>4967</v>
      </c>
      <c r="C2496" s="17">
        <v>4</v>
      </c>
      <c r="D2496" s="1" t="s">
        <v>801</v>
      </c>
      <c r="E2496" s="1" t="s">
        <v>3266</v>
      </c>
      <c r="F2496" s="1" t="s">
        <v>4269</v>
      </c>
      <c r="G2496" s="1" t="s">
        <v>4465</v>
      </c>
      <c r="H2496" s="1">
        <v>3.6</v>
      </c>
      <c r="I2496" s="1">
        <v>4.0999999999999996</v>
      </c>
      <c r="J2496" s="1" t="s">
        <v>3190</v>
      </c>
      <c r="K2496" s="1" t="s">
        <v>4991</v>
      </c>
      <c r="L2496" s="1">
        <v>0</v>
      </c>
      <c r="M2496" s="1">
        <v>1</v>
      </c>
      <c r="N2496" s="1">
        <v>3</v>
      </c>
      <c r="O2496" s="1">
        <v>8</v>
      </c>
      <c r="P2496" s="1">
        <v>23</v>
      </c>
      <c r="Q2496" s="16">
        <v>123.81731468023256</v>
      </c>
      <c r="R2496" s="21">
        <v>0.28056177026671414</v>
      </c>
      <c r="S2496" s="21">
        <v>11.756642732617708</v>
      </c>
      <c r="T2496" s="21">
        <v>11.476080962350993</v>
      </c>
      <c r="U2496" s="21">
        <v>2.2470906390201488E-2</v>
      </c>
      <c r="V2496" s="21">
        <v>1.1174660580714413</v>
      </c>
      <c r="W2496" s="21">
        <v>1.0949951516812397</v>
      </c>
      <c r="X2496" s="13" t="s">
        <v>22</v>
      </c>
      <c r="Y24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6" s="1">
        <v>41.038122860500003</v>
      </c>
      <c r="AA2496" s="1">
        <v>-80.634723976299995</v>
      </c>
      <c r="AB2496" s="1">
        <v>41.045374345600003</v>
      </c>
      <c r="AC2496" s="1">
        <v>-80.634884013900006</v>
      </c>
    </row>
    <row r="2497" spans="1:29" x14ac:dyDescent="0.25">
      <c r="A2497" s="13">
        <v>74</v>
      </c>
      <c r="B2497" s="22" t="s">
        <v>3200</v>
      </c>
      <c r="C2497" s="17">
        <v>6</v>
      </c>
      <c r="D2497" s="1" t="s">
        <v>799</v>
      </c>
      <c r="E2497" s="1" t="s">
        <v>2974</v>
      </c>
      <c r="F2497" s="1" t="s">
        <v>5040</v>
      </c>
      <c r="G2497" s="1" t="s">
        <v>2463</v>
      </c>
      <c r="H2497" s="21">
        <v>3.3080000000045402</v>
      </c>
      <c r="I2497" s="21">
        <v>0</v>
      </c>
      <c r="J2497" s="1" t="s">
        <v>258</v>
      </c>
      <c r="K2497" s="1" t="s">
        <v>2804</v>
      </c>
      <c r="L2497" s="1">
        <v>0</v>
      </c>
      <c r="M2497" s="1">
        <v>0</v>
      </c>
      <c r="N2497" s="1">
        <v>4</v>
      </c>
      <c r="O2497" s="1">
        <v>4</v>
      </c>
      <c r="P2497" s="1">
        <v>17</v>
      </c>
      <c r="Q2497" s="16">
        <v>60.9375</v>
      </c>
      <c r="R2497" s="21">
        <v>3.1085960289489845</v>
      </c>
      <c r="S2497" s="21">
        <v>5.1339190647537523</v>
      </c>
      <c r="T2497" s="21">
        <v>2.0253230358047678</v>
      </c>
      <c r="U2497" s="21">
        <v>0.21663836578976839</v>
      </c>
      <c r="V2497" s="21">
        <v>1.1158250739497464</v>
      </c>
      <c r="W2497" s="21">
        <v>0.89918670815997803</v>
      </c>
      <c r="X2497" s="13" t="s">
        <v>22</v>
      </c>
      <c r="Y24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7" s="1">
        <v>40.265464000000001</v>
      </c>
      <c r="AA2497" s="1">
        <v>-82.908969999999997</v>
      </c>
      <c r="AB2497" s="1">
        <v>0</v>
      </c>
      <c r="AC2497" s="1">
        <v>0</v>
      </c>
    </row>
    <row r="2498" spans="1:29" x14ac:dyDescent="0.25">
      <c r="A2498" s="13">
        <v>390</v>
      </c>
      <c r="B2498" s="22" t="s">
        <v>4967</v>
      </c>
      <c r="C2498" s="17">
        <v>2</v>
      </c>
      <c r="D2498" s="1" t="s">
        <v>786</v>
      </c>
      <c r="E2498" s="1" t="s">
        <v>4787</v>
      </c>
      <c r="F2498" s="1" t="s">
        <v>4788</v>
      </c>
      <c r="G2498" s="1" t="s">
        <v>3704</v>
      </c>
      <c r="H2498" s="1">
        <v>9.5</v>
      </c>
      <c r="I2498" s="1">
        <v>10</v>
      </c>
      <c r="J2498" s="1" t="s">
        <v>3190</v>
      </c>
      <c r="K2498" s="1" t="s">
        <v>4984</v>
      </c>
      <c r="L2498" s="1">
        <v>0</v>
      </c>
      <c r="M2498" s="1">
        <v>1</v>
      </c>
      <c r="N2498" s="1">
        <v>4</v>
      </c>
      <c r="O2498" s="1">
        <v>1</v>
      </c>
      <c r="P2498" s="1">
        <v>15</v>
      </c>
      <c r="Q2498" s="16">
        <v>91.301689680232556</v>
      </c>
      <c r="R2498" s="21">
        <v>0.30364028451297953</v>
      </c>
      <c r="S2498" s="21">
        <v>5.4373284457547895</v>
      </c>
      <c r="T2498" s="21">
        <v>5.1336881612418104</v>
      </c>
      <c r="U2498" s="21">
        <v>2.206429130728926E-2</v>
      </c>
      <c r="V2498" s="21">
        <v>1.1145009737992679</v>
      </c>
      <c r="W2498" s="21">
        <v>1.0924366824919787</v>
      </c>
      <c r="X2498" s="13" t="s">
        <v>22</v>
      </c>
      <c r="Y24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8" s="1">
        <v>41.682076727999998</v>
      </c>
      <c r="AA2498" s="1">
        <v>-83.694411789100002</v>
      </c>
      <c r="AB2498" s="1">
        <v>41.689308676300001</v>
      </c>
      <c r="AC2498" s="1">
        <v>-83.695070471500003</v>
      </c>
    </row>
    <row r="2499" spans="1:29" x14ac:dyDescent="0.25">
      <c r="A2499" s="13">
        <v>75</v>
      </c>
      <c r="B2499" s="22" t="s">
        <v>3200</v>
      </c>
      <c r="C2499" s="17">
        <v>7</v>
      </c>
      <c r="D2499" s="1" t="s">
        <v>2370</v>
      </c>
      <c r="E2499" s="1" t="s">
        <v>2988</v>
      </c>
      <c r="F2499" s="1" t="s">
        <v>3573</v>
      </c>
      <c r="G2499" s="1" t="s">
        <v>2464</v>
      </c>
      <c r="H2499" s="21">
        <v>10.414999999993597</v>
      </c>
      <c r="I2499" s="21">
        <v>0</v>
      </c>
      <c r="J2499" s="1" t="s">
        <v>258</v>
      </c>
      <c r="K2499" s="1" t="s">
        <v>2804</v>
      </c>
      <c r="L2499" s="1">
        <v>0</v>
      </c>
      <c r="M2499" s="1">
        <v>1</v>
      </c>
      <c r="N2499" s="1">
        <v>5</v>
      </c>
      <c r="O2499" s="1">
        <v>2</v>
      </c>
      <c r="P2499" s="1">
        <v>13</v>
      </c>
      <c r="Q2499" s="16">
        <v>100.28606468023256</v>
      </c>
      <c r="R2499" s="21">
        <v>3.0566408169886174</v>
      </c>
      <c r="S2499" s="21">
        <v>4.3452741204568213</v>
      </c>
      <c r="T2499" s="21">
        <v>1.2886333034682038</v>
      </c>
      <c r="U2499" s="21">
        <v>0.21301760191162614</v>
      </c>
      <c r="V2499" s="21">
        <v>1.1123843127695041</v>
      </c>
      <c r="W2499" s="21">
        <v>0.899366710857878</v>
      </c>
      <c r="X2499" s="13" t="s">
        <v>22</v>
      </c>
      <c r="Y24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499" s="1">
        <v>40.651251999999999</v>
      </c>
      <c r="AA2499" s="1">
        <v>-84.580359000000001</v>
      </c>
      <c r="AB2499" s="1">
        <v>0</v>
      </c>
      <c r="AC2499" s="1">
        <v>0</v>
      </c>
    </row>
    <row r="2500" spans="1:29" x14ac:dyDescent="0.25">
      <c r="A2500" s="13">
        <v>391</v>
      </c>
      <c r="B2500" s="22" t="s">
        <v>4967</v>
      </c>
      <c r="C2500" s="17">
        <v>3</v>
      </c>
      <c r="D2500" s="1" t="s">
        <v>802</v>
      </c>
      <c r="E2500" s="1" t="s">
        <v>3379</v>
      </c>
      <c r="F2500" s="1" t="s">
        <v>4789</v>
      </c>
      <c r="G2500" s="1" t="s">
        <v>3741</v>
      </c>
      <c r="H2500" s="1">
        <v>13.9</v>
      </c>
      <c r="I2500" s="1">
        <v>14.4</v>
      </c>
      <c r="J2500" s="1" t="s">
        <v>3190</v>
      </c>
      <c r="K2500" s="1" t="s">
        <v>4984</v>
      </c>
      <c r="L2500" s="1">
        <v>1</v>
      </c>
      <c r="M2500" s="1">
        <v>1</v>
      </c>
      <c r="N2500" s="1">
        <v>0</v>
      </c>
      <c r="O2500" s="1">
        <v>2</v>
      </c>
      <c r="P2500" s="1">
        <v>7</v>
      </c>
      <c r="Q2500" s="16">
        <v>107.22837936046511</v>
      </c>
      <c r="R2500" s="21">
        <v>0.42551877625547685</v>
      </c>
      <c r="S2500" s="21">
        <v>4.3616854179483422</v>
      </c>
      <c r="T2500" s="21">
        <v>3.9361666416928651</v>
      </c>
      <c r="U2500" s="21">
        <v>3.0502947525772438E-2</v>
      </c>
      <c r="V2500" s="21">
        <v>1.1121466694571598</v>
      </c>
      <c r="W2500" s="21">
        <v>1.0816437219313872</v>
      </c>
      <c r="X2500" s="13" t="s">
        <v>22</v>
      </c>
      <c r="Y25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0" s="1">
        <v>40.779266069599998</v>
      </c>
      <c r="AA2500" s="1">
        <v>-82.475107993899996</v>
      </c>
      <c r="AB2500" s="1">
        <v>40.778473656499997</v>
      </c>
      <c r="AC2500" s="1">
        <v>-82.465642848200005</v>
      </c>
    </row>
    <row r="2501" spans="1:29" x14ac:dyDescent="0.25">
      <c r="A2501" s="13">
        <v>392</v>
      </c>
      <c r="B2501" s="22" t="s">
        <v>4967</v>
      </c>
      <c r="C2501" s="17">
        <v>3</v>
      </c>
      <c r="D2501" s="1" t="s">
        <v>802</v>
      </c>
      <c r="E2501" s="1" t="s">
        <v>3379</v>
      </c>
      <c r="F2501" s="1" t="s">
        <v>4789</v>
      </c>
      <c r="G2501" s="1" t="s">
        <v>3741</v>
      </c>
      <c r="H2501" s="1">
        <v>14.8</v>
      </c>
      <c r="I2501" s="1">
        <v>15.3</v>
      </c>
      <c r="J2501" s="1" t="s">
        <v>3190</v>
      </c>
      <c r="K2501" s="1" t="s">
        <v>4984</v>
      </c>
      <c r="L2501" s="1">
        <v>0</v>
      </c>
      <c r="M2501" s="1">
        <v>1</v>
      </c>
      <c r="N2501" s="1">
        <v>3</v>
      </c>
      <c r="O2501" s="1">
        <v>0</v>
      </c>
      <c r="P2501" s="1">
        <v>8</v>
      </c>
      <c r="Q2501" s="16">
        <v>73.317314680232556</v>
      </c>
      <c r="R2501" s="21">
        <v>0.42551877625547685</v>
      </c>
      <c r="S2501" s="21">
        <v>4.7573926866237235</v>
      </c>
      <c r="T2501" s="21">
        <v>4.3318739103682464</v>
      </c>
      <c r="U2501" s="21">
        <v>3.0502947525772438E-2</v>
      </c>
      <c r="V2501" s="21">
        <v>1.1121466694571598</v>
      </c>
      <c r="W2501" s="21">
        <v>1.0816437219313872</v>
      </c>
      <c r="X2501" s="13" t="s">
        <v>22</v>
      </c>
      <c r="Y25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1" s="1">
        <v>40.778239437000003</v>
      </c>
      <c r="AA2501" s="1">
        <v>-82.458038240999997</v>
      </c>
      <c r="AB2501" s="1">
        <v>40.778290891899999</v>
      </c>
      <c r="AC2501" s="1">
        <v>-82.448512320700004</v>
      </c>
    </row>
    <row r="2502" spans="1:29" x14ac:dyDescent="0.25">
      <c r="A2502" s="13">
        <v>393</v>
      </c>
      <c r="B2502" s="22" t="s">
        <v>4967</v>
      </c>
      <c r="C2502" s="17">
        <v>4</v>
      </c>
      <c r="D2502" s="1" t="s">
        <v>800</v>
      </c>
      <c r="E2502" s="1" t="s">
        <v>4607</v>
      </c>
      <c r="F2502" s="1" t="s">
        <v>4608</v>
      </c>
      <c r="G2502" s="1" t="s">
        <v>4877</v>
      </c>
      <c r="H2502" s="1">
        <v>0.8</v>
      </c>
      <c r="I2502" s="1">
        <v>1.3</v>
      </c>
      <c r="J2502" s="1" t="s">
        <v>3190</v>
      </c>
      <c r="K2502" s="1" t="s">
        <v>4991</v>
      </c>
      <c r="L2502" s="1">
        <v>1</v>
      </c>
      <c r="M2502" s="1">
        <v>2</v>
      </c>
      <c r="N2502" s="1">
        <v>2</v>
      </c>
      <c r="O2502" s="1">
        <v>4</v>
      </c>
      <c r="P2502" s="1">
        <v>12</v>
      </c>
      <c r="Q2502" s="16">
        <v>179.87381904069767</v>
      </c>
      <c r="R2502" s="21">
        <v>0.42792406769647118</v>
      </c>
      <c r="S2502" s="21">
        <v>7.6885860496373111</v>
      </c>
      <c r="T2502" s="21">
        <v>7.2606619819408396</v>
      </c>
      <c r="U2502" s="21">
        <v>3.3785734334280157E-2</v>
      </c>
      <c r="V2502" s="21">
        <v>1.1104790554250414</v>
      </c>
      <c r="W2502" s="21">
        <v>1.0766933210907612</v>
      </c>
      <c r="X2502" s="13" t="s">
        <v>22</v>
      </c>
      <c r="Y25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2" s="1">
        <v>40.859219774099998</v>
      </c>
      <c r="AA2502" s="1">
        <v>-81.470183263300001</v>
      </c>
      <c r="AB2502" s="1">
        <v>40.856333000799999</v>
      </c>
      <c r="AC2502" s="1">
        <v>-81.461645631699994</v>
      </c>
    </row>
    <row r="2503" spans="1:29" x14ac:dyDescent="0.25">
      <c r="A2503" s="13">
        <v>394</v>
      </c>
      <c r="B2503" s="22" t="s">
        <v>4967</v>
      </c>
      <c r="C2503" s="17">
        <v>3</v>
      </c>
      <c r="D2503" s="1" t="s">
        <v>1330</v>
      </c>
      <c r="E2503" s="1" t="s">
        <v>4772</v>
      </c>
      <c r="F2503" s="1" t="s">
        <v>4715</v>
      </c>
      <c r="G2503" s="1" t="s">
        <v>3728</v>
      </c>
      <c r="H2503" s="1">
        <v>1.7</v>
      </c>
      <c r="I2503" s="1">
        <v>2.2000000000000002</v>
      </c>
      <c r="J2503" s="1" t="s">
        <v>3190</v>
      </c>
      <c r="K2503" s="1" t="s">
        <v>4975</v>
      </c>
      <c r="L2503" s="1">
        <v>0</v>
      </c>
      <c r="M2503" s="1">
        <v>1</v>
      </c>
      <c r="N2503" s="1">
        <v>4</v>
      </c>
      <c r="O2503" s="1">
        <v>4</v>
      </c>
      <c r="P2503" s="1">
        <v>31</v>
      </c>
      <c r="Q2503" s="16">
        <v>120.61418968023256</v>
      </c>
      <c r="R2503" s="21">
        <v>0.29041787699672356</v>
      </c>
      <c r="S2503" s="21">
        <v>15.283748184534199</v>
      </c>
      <c r="T2503" s="21">
        <v>14.993330307537475</v>
      </c>
      <c r="U2503" s="21">
        <v>2.242580983480005E-2</v>
      </c>
      <c r="V2503" s="21">
        <v>1.1072684561119734</v>
      </c>
      <c r="W2503" s="21">
        <v>1.0848426462771734</v>
      </c>
      <c r="X2503" s="13" t="s">
        <v>22</v>
      </c>
      <c r="Y25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3" s="1">
        <v>41.426048019500001</v>
      </c>
      <c r="AA2503" s="1">
        <v>-82.681871267199995</v>
      </c>
      <c r="AB2503" s="1">
        <v>41.4202254916</v>
      </c>
      <c r="AC2503" s="1">
        <v>-82.676133217200004</v>
      </c>
    </row>
    <row r="2504" spans="1:29" x14ac:dyDescent="0.25">
      <c r="A2504" s="13">
        <v>395</v>
      </c>
      <c r="B2504" s="22" t="s">
        <v>4967</v>
      </c>
      <c r="C2504" s="17">
        <v>3</v>
      </c>
      <c r="D2504" s="1" t="s">
        <v>1330</v>
      </c>
      <c r="E2504" s="1" t="s">
        <v>4772</v>
      </c>
      <c r="F2504" s="1" t="s">
        <v>4715</v>
      </c>
      <c r="G2504" s="1" t="s">
        <v>3728</v>
      </c>
      <c r="H2504" s="1">
        <v>1.1000000000000001</v>
      </c>
      <c r="I2504" s="1">
        <v>1.6</v>
      </c>
      <c r="J2504" s="1" t="s">
        <v>3190</v>
      </c>
      <c r="K2504" s="1" t="s">
        <v>4975</v>
      </c>
      <c r="L2504" s="1">
        <v>0</v>
      </c>
      <c r="M2504" s="1">
        <v>0</v>
      </c>
      <c r="N2504" s="1">
        <v>4</v>
      </c>
      <c r="O2504" s="1">
        <v>5</v>
      </c>
      <c r="P2504" s="1">
        <v>14</v>
      </c>
      <c r="Q2504" s="16">
        <v>62.375</v>
      </c>
      <c r="R2504" s="21">
        <v>0.29041787699672356</v>
      </c>
      <c r="S2504" s="21">
        <v>8.7970582857662354</v>
      </c>
      <c r="T2504" s="21">
        <v>8.5066404087695116</v>
      </c>
      <c r="U2504" s="21">
        <v>2.242580983480005E-2</v>
      </c>
      <c r="V2504" s="21">
        <v>1.1072684561119734</v>
      </c>
      <c r="W2504" s="21">
        <v>1.0848426462771734</v>
      </c>
      <c r="X2504" s="13" t="s">
        <v>22</v>
      </c>
      <c r="Y25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4" s="1">
        <v>41.433073065800002</v>
      </c>
      <c r="AA2504" s="1">
        <v>-82.688657425599999</v>
      </c>
      <c r="AB2504" s="1">
        <v>41.427220512399998</v>
      </c>
      <c r="AC2504" s="1">
        <v>-82.683010590600006</v>
      </c>
    </row>
    <row r="2505" spans="1:29" x14ac:dyDescent="0.25">
      <c r="A2505" s="13">
        <v>396</v>
      </c>
      <c r="B2505" s="22" t="s">
        <v>4967</v>
      </c>
      <c r="C2505" s="17">
        <v>4</v>
      </c>
      <c r="D2505" s="1" t="s">
        <v>800</v>
      </c>
      <c r="E2505" s="1" t="s">
        <v>4623</v>
      </c>
      <c r="F2505" s="1" t="s">
        <v>4790</v>
      </c>
      <c r="G2505" s="1" t="s">
        <v>4913</v>
      </c>
      <c r="H2505" s="1">
        <v>1.4</v>
      </c>
      <c r="I2505" s="1">
        <v>1.9</v>
      </c>
      <c r="J2505" s="1" t="s">
        <v>3190</v>
      </c>
      <c r="K2505" s="1" t="s">
        <v>4975</v>
      </c>
      <c r="L2505" s="1">
        <v>0</v>
      </c>
      <c r="M2505" s="1">
        <v>1</v>
      </c>
      <c r="N2505" s="1">
        <v>5</v>
      </c>
      <c r="O2505" s="1">
        <v>1</v>
      </c>
      <c r="P2505" s="1">
        <v>19</v>
      </c>
      <c r="Q2505" s="16">
        <v>101.84856468023256</v>
      </c>
      <c r="R2505" s="21">
        <v>0.42772855383671171</v>
      </c>
      <c r="S2505" s="21">
        <v>9.9946503392967134</v>
      </c>
      <c r="T2505" s="21">
        <v>9.5669217854600017</v>
      </c>
      <c r="U2505" s="21">
        <v>3.2915304220904607E-2</v>
      </c>
      <c r="V2505" s="21">
        <v>1.1072575263150306</v>
      </c>
      <c r="W2505" s="21">
        <v>1.0743422220941259</v>
      </c>
      <c r="X2505" s="13" t="s">
        <v>22</v>
      </c>
      <c r="Y25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5" s="1">
        <v>40.833222822899998</v>
      </c>
      <c r="AA2505" s="1">
        <v>-81.432940672800001</v>
      </c>
      <c r="AB2505" s="1">
        <v>40.832881426299998</v>
      </c>
      <c r="AC2505" s="1">
        <v>-81.4234206167</v>
      </c>
    </row>
    <row r="2506" spans="1:29" x14ac:dyDescent="0.25">
      <c r="A2506" s="13">
        <v>397</v>
      </c>
      <c r="B2506" s="22" t="s">
        <v>4967</v>
      </c>
      <c r="C2506" s="17">
        <v>7</v>
      </c>
      <c r="D2506" s="1" t="s">
        <v>3196</v>
      </c>
      <c r="E2506" s="1" t="s">
        <v>4791</v>
      </c>
      <c r="F2506" s="1" t="s">
        <v>4792</v>
      </c>
      <c r="G2506" s="1" t="s">
        <v>4914</v>
      </c>
      <c r="H2506" s="1">
        <v>2.7</v>
      </c>
      <c r="I2506" s="1">
        <v>3.2</v>
      </c>
      <c r="J2506" s="1" t="s">
        <v>3190</v>
      </c>
      <c r="K2506" s="1" t="s">
        <v>4991</v>
      </c>
      <c r="L2506" s="1">
        <v>0</v>
      </c>
      <c r="M2506" s="1">
        <v>0</v>
      </c>
      <c r="N2506" s="1">
        <v>6</v>
      </c>
      <c r="O2506" s="1">
        <v>6</v>
      </c>
      <c r="P2506" s="1">
        <v>15</v>
      </c>
      <c r="Q2506" s="16">
        <v>80.90625</v>
      </c>
      <c r="R2506" s="21">
        <v>0.26543035459215553</v>
      </c>
      <c r="S2506" s="21">
        <v>9.3848030451450892</v>
      </c>
      <c r="T2506" s="21">
        <v>9.1193726905529342</v>
      </c>
      <c r="U2506" s="21">
        <v>2.1310140853893753E-2</v>
      </c>
      <c r="V2506" s="21">
        <v>1.1071592361522928</v>
      </c>
      <c r="W2506" s="21">
        <v>1.085849095298399</v>
      </c>
      <c r="X2506" s="13" t="s">
        <v>22</v>
      </c>
      <c r="Y25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6" s="1">
        <v>39.797947333099998</v>
      </c>
      <c r="AA2506" s="1">
        <v>-84.2552678184</v>
      </c>
      <c r="AB2506" s="1">
        <v>39.798092791400002</v>
      </c>
      <c r="AC2506" s="1">
        <v>-84.245879052000006</v>
      </c>
    </row>
    <row r="2507" spans="1:29" x14ac:dyDescent="0.25">
      <c r="A2507" s="13">
        <v>76</v>
      </c>
      <c r="B2507" s="22" t="s">
        <v>3200</v>
      </c>
      <c r="C2507" s="17">
        <v>8</v>
      </c>
      <c r="D2507" s="1" t="s">
        <v>788</v>
      </c>
      <c r="E2507" s="1" t="s">
        <v>3117</v>
      </c>
      <c r="F2507" s="1" t="s">
        <v>5041</v>
      </c>
      <c r="G2507" s="1" t="s">
        <v>2465</v>
      </c>
      <c r="H2507" s="21">
        <v>1.1570000000065193</v>
      </c>
      <c r="I2507" s="21">
        <v>0</v>
      </c>
      <c r="J2507" s="1" t="s">
        <v>258</v>
      </c>
      <c r="K2507" s="1" t="s">
        <v>2808</v>
      </c>
      <c r="L2507" s="1">
        <v>0</v>
      </c>
      <c r="M2507" s="1">
        <v>2</v>
      </c>
      <c r="N2507" s="1">
        <v>3</v>
      </c>
      <c r="O2507" s="1">
        <v>5</v>
      </c>
      <c r="P2507" s="1">
        <v>8</v>
      </c>
      <c r="Q2507" s="16">
        <v>141.18150436046511</v>
      </c>
      <c r="R2507" s="21">
        <v>0.57373168677695863</v>
      </c>
      <c r="S2507" s="21">
        <v>3.0239615629302459</v>
      </c>
      <c r="T2507" s="21">
        <v>2.450229876153287</v>
      </c>
      <c r="U2507" s="21">
        <v>0.14640577881773537</v>
      </c>
      <c r="V2507" s="21">
        <v>1.105728911601471</v>
      </c>
      <c r="W2507" s="21">
        <v>0.95932313278373571</v>
      </c>
      <c r="X2507" s="13" t="s">
        <v>22</v>
      </c>
      <c r="Y25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7" s="1">
        <v>39.350445999999998</v>
      </c>
      <c r="AA2507" s="1">
        <v>-84.637352000000007</v>
      </c>
      <c r="AB2507" s="1">
        <v>0</v>
      </c>
      <c r="AC2507" s="1">
        <v>0</v>
      </c>
    </row>
    <row r="2508" spans="1:29" x14ac:dyDescent="0.25">
      <c r="A2508" s="13">
        <v>77</v>
      </c>
      <c r="B2508" s="22" t="s">
        <v>3200</v>
      </c>
      <c r="C2508" s="17">
        <v>8</v>
      </c>
      <c r="D2508" s="1" t="s">
        <v>2363</v>
      </c>
      <c r="E2508" s="1" t="s">
        <v>2971</v>
      </c>
      <c r="F2508" s="1" t="s">
        <v>5042</v>
      </c>
      <c r="G2508" s="1" t="s">
        <v>2466</v>
      </c>
      <c r="H2508" s="21">
        <v>8.1539999999949941</v>
      </c>
      <c r="I2508" s="21">
        <v>0</v>
      </c>
      <c r="J2508" s="1" t="s">
        <v>258</v>
      </c>
      <c r="K2508" s="1" t="s">
        <v>2804</v>
      </c>
      <c r="L2508" s="1">
        <v>0</v>
      </c>
      <c r="M2508" s="1">
        <v>1</v>
      </c>
      <c r="N2508" s="1">
        <v>6</v>
      </c>
      <c r="O2508" s="1">
        <v>3</v>
      </c>
      <c r="P2508" s="1">
        <v>13</v>
      </c>
      <c r="Q2508" s="16">
        <v>111.27043968023256</v>
      </c>
      <c r="R2508" s="21">
        <v>2.0288690454277631</v>
      </c>
      <c r="S2508" s="21">
        <v>4.3785621566983366</v>
      </c>
      <c r="T2508" s="21">
        <v>2.3496931112705735</v>
      </c>
      <c r="U2508" s="21">
        <v>0.1413920851438272</v>
      </c>
      <c r="V2508" s="21">
        <v>1.1054122182213832</v>
      </c>
      <c r="W2508" s="21">
        <v>0.96402013307755607</v>
      </c>
      <c r="X2508" s="13" t="s">
        <v>22</v>
      </c>
      <c r="Y25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8" s="1">
        <v>39.475651999999997</v>
      </c>
      <c r="AA2508" s="1">
        <v>-83.672571000000005</v>
      </c>
      <c r="AB2508" s="1">
        <v>0</v>
      </c>
      <c r="AC2508" s="1">
        <v>0</v>
      </c>
    </row>
    <row r="2509" spans="1:29" x14ac:dyDescent="0.25">
      <c r="A2509" s="13">
        <v>398</v>
      </c>
      <c r="B2509" s="22" t="s">
        <v>4967</v>
      </c>
      <c r="C2509" s="17">
        <v>4</v>
      </c>
      <c r="D2509" s="1" t="s">
        <v>790</v>
      </c>
      <c r="E2509" s="1" t="s">
        <v>4674</v>
      </c>
      <c r="F2509" s="1" t="s">
        <v>4675</v>
      </c>
      <c r="G2509" s="1" t="s">
        <v>3719</v>
      </c>
      <c r="H2509" s="1">
        <v>15.6</v>
      </c>
      <c r="I2509" s="1">
        <v>16.100000000000001</v>
      </c>
      <c r="J2509" s="1" t="s">
        <v>3190</v>
      </c>
      <c r="K2509" s="1" t="s">
        <v>4984</v>
      </c>
      <c r="L2509" s="1">
        <v>0</v>
      </c>
      <c r="M2509" s="1">
        <v>1</v>
      </c>
      <c r="N2509" s="1">
        <v>3</v>
      </c>
      <c r="O2509" s="1">
        <v>1</v>
      </c>
      <c r="P2509" s="1">
        <v>2</v>
      </c>
      <c r="Q2509" s="16">
        <v>71.754814680232556</v>
      </c>
      <c r="R2509" s="21">
        <v>0.2256085075559828</v>
      </c>
      <c r="S2509" s="21">
        <v>2.7064974946784988</v>
      </c>
      <c r="T2509" s="21">
        <v>2.4808889871225159</v>
      </c>
      <c r="U2509" s="21">
        <v>1.7078622841090473E-2</v>
      </c>
      <c r="V2509" s="21">
        <v>1.1050585771950989</v>
      </c>
      <c r="W2509" s="21">
        <v>1.0879799543540085</v>
      </c>
      <c r="X2509" s="13" t="s">
        <v>22</v>
      </c>
      <c r="Y25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09" s="1">
        <v>41.253148534300003</v>
      </c>
      <c r="AA2509" s="1">
        <v>-80.768186941300002</v>
      </c>
      <c r="AB2509" s="1">
        <v>41.246257936699998</v>
      </c>
      <c r="AC2509" s="1">
        <v>-80.765241889199999</v>
      </c>
    </row>
    <row r="2510" spans="1:29" x14ac:dyDescent="0.25">
      <c r="A2510" s="13">
        <v>399</v>
      </c>
      <c r="B2510" s="22" t="s">
        <v>4967</v>
      </c>
      <c r="C2510" s="17">
        <v>8</v>
      </c>
      <c r="D2510" s="1" t="s">
        <v>787</v>
      </c>
      <c r="E2510" s="1" t="s">
        <v>3984</v>
      </c>
      <c r="F2510" s="1" t="s">
        <v>3985</v>
      </c>
      <c r="G2510" s="1" t="s">
        <v>3722</v>
      </c>
      <c r="H2510" s="1">
        <v>13.3</v>
      </c>
      <c r="I2510" s="1">
        <v>13.8</v>
      </c>
      <c r="J2510" s="1" t="s">
        <v>3190</v>
      </c>
      <c r="K2510" s="1" t="s">
        <v>4991</v>
      </c>
      <c r="L2510" s="1">
        <v>0</v>
      </c>
      <c r="M2510" s="1">
        <v>1</v>
      </c>
      <c r="N2510" s="1">
        <v>5</v>
      </c>
      <c r="O2510" s="1">
        <v>3</v>
      </c>
      <c r="P2510" s="1">
        <v>10</v>
      </c>
      <c r="Q2510" s="16">
        <v>101.72356468023256</v>
      </c>
      <c r="R2510" s="21">
        <v>0.45743335871989738</v>
      </c>
      <c r="S2510" s="21">
        <v>7.6192693385047896</v>
      </c>
      <c r="T2510" s="21">
        <v>7.1618359797848923</v>
      </c>
      <c r="U2510" s="21">
        <v>3.6036000804417739E-2</v>
      </c>
      <c r="V2510" s="21">
        <v>1.1035033227065731</v>
      </c>
      <c r="W2510" s="21">
        <v>1.0674673219021553</v>
      </c>
      <c r="X2510" s="13" t="s">
        <v>22</v>
      </c>
      <c r="Y25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0" s="1">
        <v>39.266302242800002</v>
      </c>
      <c r="AA2510" s="1">
        <v>-84.559666519499999</v>
      </c>
      <c r="AB2510" s="1">
        <v>39.273278251999997</v>
      </c>
      <c r="AC2510" s="1">
        <v>-84.562095052000004</v>
      </c>
    </row>
    <row r="2511" spans="1:29" x14ac:dyDescent="0.25">
      <c r="A2511" s="13">
        <v>400</v>
      </c>
      <c r="B2511" s="22" t="s">
        <v>4967</v>
      </c>
      <c r="C2511" s="17">
        <v>6</v>
      </c>
      <c r="D2511" s="1" t="s">
        <v>784</v>
      </c>
      <c r="E2511" s="1" t="s">
        <v>4793</v>
      </c>
      <c r="F2511" s="1" t="s">
        <v>4121</v>
      </c>
      <c r="G2511" s="1" t="s">
        <v>4416</v>
      </c>
      <c r="H2511" s="1">
        <v>12.3</v>
      </c>
      <c r="I2511" s="1">
        <v>12.8</v>
      </c>
      <c r="J2511" s="1" t="s">
        <v>3190</v>
      </c>
      <c r="K2511" s="1" t="s">
        <v>4991</v>
      </c>
      <c r="L2511" s="1">
        <v>0</v>
      </c>
      <c r="M2511" s="1">
        <v>1</v>
      </c>
      <c r="N2511" s="1">
        <v>8</v>
      </c>
      <c r="O2511" s="1">
        <v>4</v>
      </c>
      <c r="P2511" s="1">
        <v>28</v>
      </c>
      <c r="Q2511" s="16">
        <v>143.80168968023256</v>
      </c>
      <c r="R2511" s="21">
        <v>0.29289836964146632</v>
      </c>
      <c r="S2511" s="21">
        <v>12.924968780662542</v>
      </c>
      <c r="T2511" s="21">
        <v>12.632070411021076</v>
      </c>
      <c r="U2511" s="21">
        <v>2.3773601039930863E-2</v>
      </c>
      <c r="V2511" s="21">
        <v>1.1027607539929669</v>
      </c>
      <c r="W2511" s="21">
        <v>1.0789871529530362</v>
      </c>
      <c r="X2511" s="13" t="s">
        <v>22</v>
      </c>
      <c r="Y25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1" s="1">
        <v>39.960507397000001</v>
      </c>
      <c r="AA2511" s="1">
        <v>-83.146323112399998</v>
      </c>
      <c r="AB2511" s="1">
        <v>39.967707069399999</v>
      </c>
      <c r="AC2511" s="1">
        <v>-83.147163484499998</v>
      </c>
    </row>
    <row r="2512" spans="1:29" x14ac:dyDescent="0.25">
      <c r="A2512" s="13">
        <v>401</v>
      </c>
      <c r="B2512" s="22" t="s">
        <v>4967</v>
      </c>
      <c r="C2512" s="17">
        <v>7</v>
      </c>
      <c r="D2512" s="1" t="s">
        <v>3196</v>
      </c>
      <c r="E2512" s="1" t="s">
        <v>4729</v>
      </c>
      <c r="F2512" s="1" t="s">
        <v>4730</v>
      </c>
      <c r="G2512" s="1" t="s">
        <v>4900</v>
      </c>
      <c r="H2512" s="1">
        <v>2.2000000000000002</v>
      </c>
      <c r="I2512" s="1">
        <v>2.7</v>
      </c>
      <c r="J2512" s="1" t="s">
        <v>3190</v>
      </c>
      <c r="K2512" s="1" t="s">
        <v>4975</v>
      </c>
      <c r="L2512" s="1">
        <v>1</v>
      </c>
      <c r="M2512" s="1">
        <v>2</v>
      </c>
      <c r="N2512" s="1">
        <v>5</v>
      </c>
      <c r="O2512" s="1">
        <v>3</v>
      </c>
      <c r="P2512" s="1">
        <v>12</v>
      </c>
      <c r="Q2512" s="16">
        <v>195.07694404069767</v>
      </c>
      <c r="R2512" s="21">
        <v>0.22362596031935594</v>
      </c>
      <c r="S2512" s="21">
        <v>8.205088648353378</v>
      </c>
      <c r="T2512" s="21">
        <v>7.9814626880340223</v>
      </c>
      <c r="U2512" s="21">
        <v>1.7301310033876888E-2</v>
      </c>
      <c r="V2512" s="21">
        <v>1.1020754298279489</v>
      </c>
      <c r="W2512" s="21">
        <v>1.0847741197940721</v>
      </c>
      <c r="X2512" s="13" t="s">
        <v>22</v>
      </c>
      <c r="Y25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2" s="1">
        <v>39.801234791500001</v>
      </c>
      <c r="AA2512" s="1">
        <v>-84.253792533199999</v>
      </c>
      <c r="AB2512" s="1">
        <v>39.795479450499997</v>
      </c>
      <c r="AC2512" s="1">
        <v>-84.248548533299996</v>
      </c>
    </row>
    <row r="2513" spans="1:29" x14ac:dyDescent="0.25">
      <c r="A2513" s="13">
        <v>78</v>
      </c>
      <c r="B2513" s="22" t="s">
        <v>3200</v>
      </c>
      <c r="C2513" s="17">
        <v>4</v>
      </c>
      <c r="D2513" s="1" t="s">
        <v>798</v>
      </c>
      <c r="E2513" s="1" t="s">
        <v>3053</v>
      </c>
      <c r="F2513" s="1" t="s">
        <v>5043</v>
      </c>
      <c r="G2513" s="1" t="s">
        <v>2467</v>
      </c>
      <c r="H2513" s="21">
        <v>1.7250000000058208</v>
      </c>
      <c r="I2513" s="21">
        <v>0</v>
      </c>
      <c r="J2513" s="1" t="s">
        <v>258</v>
      </c>
      <c r="K2513" s="1" t="s">
        <v>2803</v>
      </c>
      <c r="L2513" s="1">
        <v>0</v>
      </c>
      <c r="M2513" s="1">
        <v>0</v>
      </c>
      <c r="N2513" s="1">
        <v>16</v>
      </c>
      <c r="O2513" s="1">
        <v>1</v>
      </c>
      <c r="P2513" s="1">
        <v>15</v>
      </c>
      <c r="Q2513" s="16">
        <v>124.1875</v>
      </c>
      <c r="R2513" s="21">
        <v>6.132746984202591E-2</v>
      </c>
      <c r="S2513" s="21">
        <v>1.6380400288140287</v>
      </c>
      <c r="T2513" s="21">
        <v>1.5767125589720028</v>
      </c>
      <c r="U2513" s="21">
        <v>5.8027398829079348E-2</v>
      </c>
      <c r="V2513" s="21">
        <v>1.1018629284350976</v>
      </c>
      <c r="W2513" s="21">
        <v>1.0438355296060182</v>
      </c>
      <c r="X2513" s="13" t="s">
        <v>22</v>
      </c>
      <c r="Y25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3" s="1">
        <v>41.309846999999998</v>
      </c>
      <c r="AA2513" s="1">
        <v>-81.244681999999997</v>
      </c>
      <c r="AB2513" s="1">
        <v>0</v>
      </c>
      <c r="AC2513" s="1">
        <v>0</v>
      </c>
    </row>
    <row r="2514" spans="1:29" x14ac:dyDescent="0.25">
      <c r="A2514" s="13">
        <v>402</v>
      </c>
      <c r="B2514" s="22" t="s">
        <v>4967</v>
      </c>
      <c r="C2514" s="17">
        <v>4</v>
      </c>
      <c r="D2514" s="1" t="s">
        <v>795</v>
      </c>
      <c r="E2514" s="1" t="s">
        <v>4575</v>
      </c>
      <c r="F2514" s="1" t="s">
        <v>4086</v>
      </c>
      <c r="G2514" s="1" t="s">
        <v>3707</v>
      </c>
      <c r="H2514" s="1">
        <v>0.5</v>
      </c>
      <c r="I2514" s="1">
        <v>1</v>
      </c>
      <c r="J2514" s="1" t="s">
        <v>3190</v>
      </c>
      <c r="K2514" s="1" t="s">
        <v>4984</v>
      </c>
      <c r="L2514" s="1">
        <v>0</v>
      </c>
      <c r="M2514" s="1">
        <v>1</v>
      </c>
      <c r="N2514" s="1">
        <v>2</v>
      </c>
      <c r="O2514" s="1">
        <v>1</v>
      </c>
      <c r="P2514" s="1">
        <v>10</v>
      </c>
      <c r="Q2514" s="16">
        <v>73.207939680232556</v>
      </c>
      <c r="R2514" s="21">
        <v>0.50239205155315148</v>
      </c>
      <c r="S2514" s="21">
        <v>5.1344084151324916</v>
      </c>
      <c r="T2514" s="21">
        <v>4.6320163635793401</v>
      </c>
      <c r="U2514" s="21">
        <v>3.6157146264733514E-2</v>
      </c>
      <c r="V2514" s="21">
        <v>1.0994089981011306</v>
      </c>
      <c r="W2514" s="21">
        <v>1.0632518518363971</v>
      </c>
      <c r="X2514" s="13" t="s">
        <v>22</v>
      </c>
      <c r="Y25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4" s="1">
        <v>41.135783011500003</v>
      </c>
      <c r="AA2514" s="1">
        <v>-81.677376226800007</v>
      </c>
      <c r="AB2514" s="1">
        <v>41.135949082499998</v>
      </c>
      <c r="AC2514" s="1">
        <v>-81.667843128100003</v>
      </c>
    </row>
    <row r="2515" spans="1:29" x14ac:dyDescent="0.25">
      <c r="A2515" s="13">
        <v>403</v>
      </c>
      <c r="B2515" s="22" t="s">
        <v>4967</v>
      </c>
      <c r="C2515" s="17">
        <v>8</v>
      </c>
      <c r="D2515" s="1" t="s">
        <v>1329</v>
      </c>
      <c r="E2515" s="1" t="s">
        <v>4579</v>
      </c>
      <c r="F2515" s="1" t="s">
        <v>4580</v>
      </c>
      <c r="G2515" s="1" t="s">
        <v>3705</v>
      </c>
      <c r="H2515" s="1">
        <v>2.6</v>
      </c>
      <c r="I2515" s="1">
        <v>3.1</v>
      </c>
      <c r="J2515" s="1" t="s">
        <v>3190</v>
      </c>
      <c r="K2515" s="1" t="s">
        <v>4975</v>
      </c>
      <c r="L2515" s="1">
        <v>2</v>
      </c>
      <c r="M2515" s="1">
        <v>0</v>
      </c>
      <c r="N2515" s="1">
        <v>1</v>
      </c>
      <c r="O2515" s="1">
        <v>2</v>
      </c>
      <c r="P2515" s="1">
        <v>20</v>
      </c>
      <c r="Q2515" s="16">
        <v>126.77525436046511</v>
      </c>
      <c r="R2515" s="21">
        <v>0.76874122196920192</v>
      </c>
      <c r="S2515" s="21">
        <v>9.898230263386699</v>
      </c>
      <c r="T2515" s="21">
        <v>9.1294890414174965</v>
      </c>
      <c r="U2515" s="21">
        <v>5.884724954132893E-2</v>
      </c>
      <c r="V2515" s="21">
        <v>1.0972644210665103</v>
      </c>
      <c r="W2515" s="21">
        <v>1.0384171715251813</v>
      </c>
      <c r="X2515" s="13" t="s">
        <v>22</v>
      </c>
      <c r="Y25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5" s="1">
        <v>39.060096487300001</v>
      </c>
      <c r="AA2515" s="1">
        <v>-84.268660308700007</v>
      </c>
      <c r="AB2515" s="1">
        <v>39.057125871700002</v>
      </c>
      <c r="AC2515" s="1">
        <v>-84.260534796399995</v>
      </c>
    </row>
    <row r="2516" spans="1:29" x14ac:dyDescent="0.25">
      <c r="A2516" s="13">
        <v>404</v>
      </c>
      <c r="B2516" s="22" t="s">
        <v>4967</v>
      </c>
      <c r="C2516" s="17">
        <v>11</v>
      </c>
      <c r="D2516" s="1" t="s">
        <v>3838</v>
      </c>
      <c r="E2516" s="1" t="s">
        <v>3655</v>
      </c>
      <c r="F2516" s="1" t="s">
        <v>4794</v>
      </c>
      <c r="G2516" s="1" t="s">
        <v>3762</v>
      </c>
      <c r="H2516" s="1">
        <v>13.5</v>
      </c>
      <c r="I2516" s="1">
        <v>14</v>
      </c>
      <c r="J2516" s="1" t="s">
        <v>3190</v>
      </c>
      <c r="K2516" s="1" t="s">
        <v>4984</v>
      </c>
      <c r="L2516" s="1">
        <v>0</v>
      </c>
      <c r="M2516" s="1">
        <v>1</v>
      </c>
      <c r="N2516" s="1">
        <v>2</v>
      </c>
      <c r="O2516" s="1">
        <v>2</v>
      </c>
      <c r="P2516" s="1">
        <v>9</v>
      </c>
      <c r="Q2516" s="16">
        <v>76.645439680232556</v>
      </c>
      <c r="R2516" s="21">
        <v>0.21901926085612022</v>
      </c>
      <c r="S2516" s="21">
        <v>5.4326778237817086</v>
      </c>
      <c r="T2516" s="21">
        <v>5.2136585629255885</v>
      </c>
      <c r="U2516" s="21">
        <v>1.6675125064678043E-2</v>
      </c>
      <c r="V2516" s="21">
        <v>1.0961827131954092</v>
      </c>
      <c r="W2516" s="21">
        <v>1.0795075881307312</v>
      </c>
      <c r="X2516" s="13" t="s">
        <v>22</v>
      </c>
      <c r="Y25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6" s="1">
        <v>40.384125955499997</v>
      </c>
      <c r="AA2516" s="1">
        <v>-80.658402173900001</v>
      </c>
      <c r="AB2516" s="1">
        <v>40.381353978</v>
      </c>
      <c r="AC2516" s="1">
        <v>-80.6502798856</v>
      </c>
    </row>
    <row r="2517" spans="1:29" x14ac:dyDescent="0.25">
      <c r="A2517" s="13">
        <v>79</v>
      </c>
      <c r="B2517" s="22" t="s">
        <v>3200</v>
      </c>
      <c r="C2517" s="17">
        <v>3</v>
      </c>
      <c r="D2517" s="1" t="s">
        <v>805</v>
      </c>
      <c r="E2517" s="1" t="s">
        <v>2944</v>
      </c>
      <c r="F2517" s="1" t="s">
        <v>3478</v>
      </c>
      <c r="G2517" s="1" t="s">
        <v>2468</v>
      </c>
      <c r="H2517" s="21">
        <v>6.6790000000037253</v>
      </c>
      <c r="I2517" s="21">
        <v>0</v>
      </c>
      <c r="J2517" s="1" t="s">
        <v>258</v>
      </c>
      <c r="K2517" s="1" t="s">
        <v>2803</v>
      </c>
      <c r="L2517" s="1">
        <v>0</v>
      </c>
      <c r="M2517" s="1">
        <v>2</v>
      </c>
      <c r="N2517" s="1">
        <v>9</v>
      </c>
      <c r="O2517" s="1">
        <v>3</v>
      </c>
      <c r="P2517" s="1">
        <v>11</v>
      </c>
      <c r="Q2517" s="16">
        <v>174.58775436046511</v>
      </c>
      <c r="R2517" s="21">
        <v>9.0250110516753218E-2</v>
      </c>
      <c r="S2517" s="21">
        <v>1.7767512233724527</v>
      </c>
      <c r="T2517" s="21">
        <v>1.6865011128556995</v>
      </c>
      <c r="U2517" s="21">
        <v>7.2367361121191714E-2</v>
      </c>
      <c r="V2517" s="21">
        <v>1.0961552528436684</v>
      </c>
      <c r="W2517" s="21">
        <v>1.0237878917224768</v>
      </c>
      <c r="X2517" s="13" t="s">
        <v>22</v>
      </c>
      <c r="Y25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7" s="1">
        <v>41.081052</v>
      </c>
      <c r="AA2517" s="1">
        <v>-81.735765000000001</v>
      </c>
      <c r="AB2517" s="1">
        <v>0</v>
      </c>
      <c r="AC2517" s="1">
        <v>0</v>
      </c>
    </row>
    <row r="2518" spans="1:29" x14ac:dyDescent="0.25">
      <c r="A2518" s="13">
        <v>405</v>
      </c>
      <c r="B2518" s="22" t="s">
        <v>4967</v>
      </c>
      <c r="C2518" s="17">
        <v>8</v>
      </c>
      <c r="D2518" s="1" t="s">
        <v>787</v>
      </c>
      <c r="E2518" s="1" t="s">
        <v>4795</v>
      </c>
      <c r="F2518" s="1" t="s">
        <v>4796</v>
      </c>
      <c r="G2518" s="1" t="s">
        <v>4915</v>
      </c>
      <c r="H2518" s="1">
        <v>2.8</v>
      </c>
      <c r="I2518" s="1">
        <v>3.3</v>
      </c>
      <c r="J2518" s="1" t="s">
        <v>3190</v>
      </c>
      <c r="K2518" s="1" t="s">
        <v>4991</v>
      </c>
      <c r="L2518" s="1">
        <v>0</v>
      </c>
      <c r="M2518" s="1">
        <v>0</v>
      </c>
      <c r="N2518" s="1">
        <v>8</v>
      </c>
      <c r="O2518" s="1">
        <v>4</v>
      </c>
      <c r="P2518" s="1">
        <v>25</v>
      </c>
      <c r="Q2518" s="16">
        <v>95.125</v>
      </c>
      <c r="R2518" s="21">
        <v>0.31607272792152075</v>
      </c>
      <c r="S2518" s="21">
        <v>12.661696587579058</v>
      </c>
      <c r="T2518" s="21">
        <v>12.345623859657538</v>
      </c>
      <c r="U2518" s="21">
        <v>2.5524062635376262E-2</v>
      </c>
      <c r="V2518" s="21">
        <v>1.0958480223406242</v>
      </c>
      <c r="W2518" s="21">
        <v>1.0703239597052479</v>
      </c>
      <c r="X2518" s="13" t="s">
        <v>22</v>
      </c>
      <c r="Y25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8" s="1">
        <v>39.1135010657</v>
      </c>
      <c r="AA2518" s="1">
        <v>-84.616455501000004</v>
      </c>
      <c r="AB2518" s="1">
        <v>39.120698506399997</v>
      </c>
      <c r="AC2518" s="1">
        <v>-84.616365478999995</v>
      </c>
    </row>
    <row r="2519" spans="1:29" x14ac:dyDescent="0.25">
      <c r="A2519" s="13">
        <v>406</v>
      </c>
      <c r="B2519" s="22" t="s">
        <v>4967</v>
      </c>
      <c r="C2519" s="17">
        <v>7</v>
      </c>
      <c r="D2519" s="1" t="s">
        <v>789</v>
      </c>
      <c r="E2519" s="1" t="s">
        <v>3461</v>
      </c>
      <c r="F2519" s="1" t="s">
        <v>4678</v>
      </c>
      <c r="G2519" s="1" t="s">
        <v>3729</v>
      </c>
      <c r="H2519" s="1">
        <v>10.6</v>
      </c>
      <c r="I2519" s="1">
        <v>11.1</v>
      </c>
      <c r="J2519" s="1" t="s">
        <v>3190</v>
      </c>
      <c r="K2519" s="1" t="s">
        <v>4984</v>
      </c>
      <c r="L2519" s="1">
        <v>0</v>
      </c>
      <c r="M2519" s="1">
        <v>2</v>
      </c>
      <c r="N2519" s="1">
        <v>1</v>
      </c>
      <c r="O2519" s="1">
        <v>1</v>
      </c>
      <c r="P2519" s="1">
        <v>5</v>
      </c>
      <c r="Q2519" s="16">
        <v>107.33775436046511</v>
      </c>
      <c r="R2519" s="21">
        <v>0.39659433849835118</v>
      </c>
      <c r="S2519" s="21">
        <v>3.6073748964440799</v>
      </c>
      <c r="T2519" s="21">
        <v>3.2107805579457289</v>
      </c>
      <c r="U2519" s="21">
        <v>2.8437214358376376E-2</v>
      </c>
      <c r="V2519" s="21">
        <v>1.0955153515539444</v>
      </c>
      <c r="W2519" s="21">
        <v>1.067078137195568</v>
      </c>
      <c r="X2519" s="13" t="s">
        <v>22</v>
      </c>
      <c r="Y25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19" s="1">
        <v>39.923094838499999</v>
      </c>
      <c r="AA2519" s="1">
        <v>-83.877244059099993</v>
      </c>
      <c r="AB2519" s="1">
        <v>39.924256246100001</v>
      </c>
      <c r="AC2519" s="1">
        <v>-83.868019089599997</v>
      </c>
    </row>
    <row r="2520" spans="1:29" x14ac:dyDescent="0.25">
      <c r="A2520" s="13">
        <v>407</v>
      </c>
      <c r="B2520" s="22" t="s">
        <v>4967</v>
      </c>
      <c r="C2520" s="17">
        <v>11</v>
      </c>
      <c r="D2520" s="1" t="s">
        <v>3838</v>
      </c>
      <c r="E2520" s="1" t="s">
        <v>3655</v>
      </c>
      <c r="F2520" s="1" t="s">
        <v>4761</v>
      </c>
      <c r="G2520" s="1" t="s">
        <v>3762</v>
      </c>
      <c r="H2520" s="1">
        <v>14.1</v>
      </c>
      <c r="I2520" s="1">
        <v>14.6</v>
      </c>
      <c r="J2520" s="1" t="s">
        <v>3190</v>
      </c>
      <c r="K2520" s="1" t="s">
        <v>4984</v>
      </c>
      <c r="L2520" s="1">
        <v>0</v>
      </c>
      <c r="M2520" s="1">
        <v>2</v>
      </c>
      <c r="N2520" s="1">
        <v>3</v>
      </c>
      <c r="O2520" s="1">
        <v>0</v>
      </c>
      <c r="P2520" s="1">
        <v>6</v>
      </c>
      <c r="Q2520" s="16">
        <v>116.99400436046511</v>
      </c>
      <c r="R2520" s="21">
        <v>0.21841164478055478</v>
      </c>
      <c r="S2520" s="21">
        <v>4.266887340201011</v>
      </c>
      <c r="T2520" s="21">
        <v>4.0484756954204562</v>
      </c>
      <c r="U2520" s="21">
        <v>1.6638065142159861E-2</v>
      </c>
      <c r="V2520" s="21">
        <v>1.0947043975811863</v>
      </c>
      <c r="W2520" s="21">
        <v>1.0780663324390265</v>
      </c>
      <c r="X2520" s="13" t="s">
        <v>22</v>
      </c>
      <c r="Y25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0" s="1">
        <v>40.380918707399999</v>
      </c>
      <c r="AA2520" s="1">
        <v>-80.6479524091</v>
      </c>
      <c r="AB2520" s="1">
        <v>40.383335008800003</v>
      </c>
      <c r="AC2520" s="1">
        <v>-80.639623283700004</v>
      </c>
    </row>
    <row r="2521" spans="1:29" x14ac:dyDescent="0.25">
      <c r="A2521" s="13">
        <v>408</v>
      </c>
      <c r="B2521" s="22" t="s">
        <v>4967</v>
      </c>
      <c r="C2521" s="17">
        <v>4</v>
      </c>
      <c r="D2521" s="1" t="s">
        <v>795</v>
      </c>
      <c r="E2521" s="1" t="s">
        <v>4797</v>
      </c>
      <c r="F2521" s="1" t="s">
        <v>4798</v>
      </c>
      <c r="G2521" s="1" t="s">
        <v>3719</v>
      </c>
      <c r="H2521" s="1">
        <v>2.7</v>
      </c>
      <c r="I2521" s="1">
        <v>3.2</v>
      </c>
      <c r="J2521" s="1" t="s">
        <v>3190</v>
      </c>
      <c r="K2521" s="1" t="s">
        <v>4991</v>
      </c>
      <c r="L2521" s="1">
        <v>1</v>
      </c>
      <c r="M2521" s="1">
        <v>1</v>
      </c>
      <c r="N2521" s="1">
        <v>8</v>
      </c>
      <c r="O2521" s="1">
        <v>4</v>
      </c>
      <c r="P2521" s="1">
        <v>50</v>
      </c>
      <c r="Q2521" s="16">
        <v>211.47837936046511</v>
      </c>
      <c r="R2521" s="21">
        <v>0.25680151742424767</v>
      </c>
      <c r="S2521" s="21">
        <v>21.099107140869695</v>
      </c>
      <c r="T2521" s="21">
        <v>20.842305623445448</v>
      </c>
      <c r="U2521" s="21">
        <v>2.1028186113378013E-2</v>
      </c>
      <c r="V2521" s="21">
        <v>1.093138712064228</v>
      </c>
      <c r="W2521" s="21">
        <v>1.0721105259508499</v>
      </c>
      <c r="X2521" s="13" t="s">
        <v>22</v>
      </c>
      <c r="Y25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1" s="1">
        <v>41.314229932000003</v>
      </c>
      <c r="AA2521" s="1">
        <v>-81.538624561800006</v>
      </c>
      <c r="AB2521" s="1">
        <v>41.314106759600001</v>
      </c>
      <c r="AC2521" s="1">
        <v>-81.528638623199996</v>
      </c>
    </row>
    <row r="2522" spans="1:29" x14ac:dyDescent="0.25">
      <c r="A2522" s="13">
        <v>409</v>
      </c>
      <c r="B2522" s="22" t="s">
        <v>4967</v>
      </c>
      <c r="C2522" s="17">
        <v>4</v>
      </c>
      <c r="D2522" s="1" t="s">
        <v>801</v>
      </c>
      <c r="E2522" s="1" t="s">
        <v>4621</v>
      </c>
      <c r="F2522" s="1" t="s">
        <v>4622</v>
      </c>
      <c r="G2522" s="1" t="s">
        <v>4880</v>
      </c>
      <c r="H2522" s="1">
        <v>14.2</v>
      </c>
      <c r="I2522" s="1">
        <v>14.7</v>
      </c>
      <c r="J2522" s="1" t="s">
        <v>3190</v>
      </c>
      <c r="K2522" s="1" t="s">
        <v>4975</v>
      </c>
      <c r="L2522" s="1">
        <v>0</v>
      </c>
      <c r="M2522" s="1">
        <v>1</v>
      </c>
      <c r="N2522" s="1">
        <v>2</v>
      </c>
      <c r="O2522" s="1">
        <v>6</v>
      </c>
      <c r="P2522" s="1">
        <v>17</v>
      </c>
      <c r="Q2522" s="16">
        <v>102.39543968023256</v>
      </c>
      <c r="R2522" s="21">
        <v>0.2783925697190483</v>
      </c>
      <c r="S2522" s="21">
        <v>10.385775182980836</v>
      </c>
      <c r="T2522" s="21">
        <v>10.107382613261787</v>
      </c>
      <c r="U2522" s="21">
        <v>2.150442307617351E-2</v>
      </c>
      <c r="V2522" s="21">
        <v>1.0901509533267815</v>
      </c>
      <c r="W2522" s="21">
        <v>1.0686465302506079</v>
      </c>
      <c r="X2522" s="13" t="s">
        <v>22</v>
      </c>
      <c r="Y25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2" s="1">
        <v>41.101799893799999</v>
      </c>
      <c r="AA2522" s="1">
        <v>-80.733956225100002</v>
      </c>
      <c r="AB2522" s="1">
        <v>41.102571813099999</v>
      </c>
      <c r="AC2522" s="1">
        <v>-80.724478375399997</v>
      </c>
    </row>
    <row r="2523" spans="1:29" x14ac:dyDescent="0.25">
      <c r="A2523" s="13">
        <v>410</v>
      </c>
      <c r="B2523" s="22" t="s">
        <v>4967</v>
      </c>
      <c r="C2523" s="17">
        <v>8</v>
      </c>
      <c r="D2523" s="1" t="s">
        <v>787</v>
      </c>
      <c r="E2523" s="1" t="s">
        <v>4079</v>
      </c>
      <c r="F2523" s="1" t="s">
        <v>4155</v>
      </c>
      <c r="G2523" s="1" t="s">
        <v>3729</v>
      </c>
      <c r="H2523" s="1">
        <v>3.9</v>
      </c>
      <c r="I2523" s="1">
        <v>4.4000000000000004</v>
      </c>
      <c r="J2523" s="1" t="s">
        <v>3190</v>
      </c>
      <c r="K2523" s="1" t="s">
        <v>4975</v>
      </c>
      <c r="L2523" s="1">
        <v>0</v>
      </c>
      <c r="M2523" s="1">
        <v>1</v>
      </c>
      <c r="N2523" s="1">
        <v>4</v>
      </c>
      <c r="O2523" s="1">
        <v>5</v>
      </c>
      <c r="P2523" s="1">
        <v>37</v>
      </c>
      <c r="Q2523" s="16">
        <v>131.05168968023256</v>
      </c>
      <c r="R2523" s="21">
        <v>0.25619152787479677</v>
      </c>
      <c r="S2523" s="21">
        <v>15.997332407726583</v>
      </c>
      <c r="T2523" s="21">
        <v>15.741140879851786</v>
      </c>
      <c r="U2523" s="21">
        <v>1.9801982814031303E-2</v>
      </c>
      <c r="V2523" s="21">
        <v>1.0882219879953741</v>
      </c>
      <c r="W2523" s="21">
        <v>1.0684200051813428</v>
      </c>
      <c r="X2523" s="13" t="s">
        <v>22</v>
      </c>
      <c r="Y25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3" s="1">
        <v>39.2118080758</v>
      </c>
      <c r="AA2523" s="1">
        <v>-84.474219628499995</v>
      </c>
      <c r="AB2523" s="1">
        <v>39.219006898300002</v>
      </c>
      <c r="AC2523" s="1">
        <v>-84.473492803400006</v>
      </c>
    </row>
    <row r="2524" spans="1:29" x14ac:dyDescent="0.25">
      <c r="A2524" s="13">
        <v>80</v>
      </c>
      <c r="B2524" s="22" t="s">
        <v>3200</v>
      </c>
      <c r="C2524" s="17">
        <v>5</v>
      </c>
      <c r="D2524" s="1" t="s">
        <v>793</v>
      </c>
      <c r="E2524" s="1" t="s">
        <v>2909</v>
      </c>
      <c r="F2524" s="1" t="s">
        <v>5044</v>
      </c>
      <c r="G2524" s="1" t="s">
        <v>2469</v>
      </c>
      <c r="H2524" s="21">
        <v>19.557000000000698</v>
      </c>
      <c r="I2524" s="21">
        <v>0</v>
      </c>
      <c r="J2524" s="1" t="s">
        <v>258</v>
      </c>
      <c r="K2524" s="1" t="s">
        <v>2804</v>
      </c>
      <c r="L2524" s="1">
        <v>0</v>
      </c>
      <c r="M2524" s="1">
        <v>1</v>
      </c>
      <c r="N2524" s="1">
        <v>5</v>
      </c>
      <c r="O2524" s="1">
        <v>3</v>
      </c>
      <c r="P2524" s="1">
        <v>13</v>
      </c>
      <c r="Q2524" s="16">
        <v>104.72356468023256</v>
      </c>
      <c r="R2524" s="21">
        <v>2.2022006454670051</v>
      </c>
      <c r="S2524" s="21">
        <v>4.5570906166690568</v>
      </c>
      <c r="T2524" s="21">
        <v>2.3548899712020517</v>
      </c>
      <c r="U2524" s="21">
        <v>0.15347158155395513</v>
      </c>
      <c r="V2524" s="21">
        <v>1.0880204464256811</v>
      </c>
      <c r="W2524" s="21">
        <v>0.93454886487172595</v>
      </c>
      <c r="X2524" s="13" t="s">
        <v>22</v>
      </c>
      <c r="Y25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4" s="1">
        <v>39.959401999999997</v>
      </c>
      <c r="AA2524" s="1">
        <v>-82.413972999999999</v>
      </c>
      <c r="AB2524" s="1">
        <v>0</v>
      </c>
      <c r="AC2524" s="1">
        <v>0</v>
      </c>
    </row>
    <row r="2525" spans="1:29" x14ac:dyDescent="0.25">
      <c r="A2525" s="13">
        <v>411</v>
      </c>
      <c r="B2525" s="22" t="s">
        <v>4967</v>
      </c>
      <c r="C2525" s="17">
        <v>8</v>
      </c>
      <c r="D2525" s="1" t="s">
        <v>788</v>
      </c>
      <c r="E2525" s="1" t="s">
        <v>4662</v>
      </c>
      <c r="F2525" s="1" t="s">
        <v>4663</v>
      </c>
      <c r="G2525" s="1" t="s">
        <v>4890</v>
      </c>
      <c r="H2525" s="1">
        <v>10.6</v>
      </c>
      <c r="I2525" s="1">
        <v>11.1</v>
      </c>
      <c r="J2525" s="1" t="s">
        <v>3190</v>
      </c>
      <c r="K2525" s="1" t="s">
        <v>4975</v>
      </c>
      <c r="L2525" s="1">
        <v>0</v>
      </c>
      <c r="M2525" s="1">
        <v>0</v>
      </c>
      <c r="N2525" s="1">
        <v>1</v>
      </c>
      <c r="O2525" s="1">
        <v>5</v>
      </c>
      <c r="P2525" s="1">
        <v>38</v>
      </c>
      <c r="Q2525" s="16">
        <v>66.734375</v>
      </c>
      <c r="R2525" s="21">
        <v>0.47338068471922856</v>
      </c>
      <c r="S2525" s="21">
        <v>14.563485995229467</v>
      </c>
      <c r="T2525" s="21">
        <v>14.090105310510239</v>
      </c>
      <c r="U2525" s="21">
        <v>3.6159085866169061E-2</v>
      </c>
      <c r="V2525" s="21">
        <v>1.0821301178914173</v>
      </c>
      <c r="W2525" s="21">
        <v>1.0459710320252482</v>
      </c>
      <c r="X2525" s="13" t="s">
        <v>22</v>
      </c>
      <c r="Y25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5" s="1">
        <v>39.353665505899997</v>
      </c>
      <c r="AA2525" s="1">
        <v>-84.3691438181</v>
      </c>
      <c r="AB2525" s="1">
        <v>39.352541318100002</v>
      </c>
      <c r="AC2525" s="1">
        <v>-84.359959629499997</v>
      </c>
    </row>
    <row r="2526" spans="1:29" x14ac:dyDescent="0.25">
      <c r="A2526" s="13">
        <v>412</v>
      </c>
      <c r="B2526" s="22" t="s">
        <v>4967</v>
      </c>
      <c r="C2526" s="17">
        <v>8</v>
      </c>
      <c r="D2526" s="1" t="s">
        <v>787</v>
      </c>
      <c r="E2526" s="1" t="s">
        <v>3967</v>
      </c>
      <c r="F2526" s="1" t="s">
        <v>3968</v>
      </c>
      <c r="G2526" s="1" t="s">
        <v>4371</v>
      </c>
      <c r="H2526" s="1">
        <v>2.2999999999999998</v>
      </c>
      <c r="I2526" s="1">
        <v>2.8</v>
      </c>
      <c r="J2526" s="1" t="s">
        <v>3190</v>
      </c>
      <c r="K2526" s="1" t="s">
        <v>4984</v>
      </c>
      <c r="L2526" s="1">
        <v>0</v>
      </c>
      <c r="M2526" s="1">
        <v>1</v>
      </c>
      <c r="N2526" s="1">
        <v>4</v>
      </c>
      <c r="O2526" s="1">
        <v>1</v>
      </c>
      <c r="P2526" s="1">
        <v>8</v>
      </c>
      <c r="Q2526" s="16">
        <v>84.301689680232556</v>
      </c>
      <c r="R2526" s="21">
        <v>0.17020508598253917</v>
      </c>
      <c r="S2526" s="21">
        <v>4.2206288373379826</v>
      </c>
      <c r="T2526" s="21">
        <v>4.0504237513554431</v>
      </c>
      <c r="U2526" s="21">
        <v>1.3782083565607523E-2</v>
      </c>
      <c r="V2526" s="21">
        <v>1.0819372253891881</v>
      </c>
      <c r="W2526" s="21">
        <v>1.0681551418235806</v>
      </c>
      <c r="X2526" s="13" t="s">
        <v>22</v>
      </c>
      <c r="Y25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6" s="1">
        <v>39.158272685599997</v>
      </c>
      <c r="AA2526" s="1">
        <v>-84.596054890199994</v>
      </c>
      <c r="AB2526" s="1">
        <v>39.152782932199997</v>
      </c>
      <c r="AC2526" s="1">
        <v>-84.590361265499993</v>
      </c>
    </row>
    <row r="2527" spans="1:29" x14ac:dyDescent="0.25">
      <c r="A2527" s="13">
        <v>81</v>
      </c>
      <c r="B2527" s="22" t="s">
        <v>3200</v>
      </c>
      <c r="C2527" s="17">
        <v>3</v>
      </c>
      <c r="D2527" s="1" t="s">
        <v>802</v>
      </c>
      <c r="E2527" s="1" t="s">
        <v>3060</v>
      </c>
      <c r="F2527" s="1" t="s">
        <v>5045</v>
      </c>
      <c r="G2527" s="1" t="s">
        <v>2470</v>
      </c>
      <c r="H2527" s="21">
        <v>9.4370000000053551</v>
      </c>
      <c r="I2527" s="21">
        <v>0</v>
      </c>
      <c r="J2527" s="1" t="s">
        <v>258</v>
      </c>
      <c r="K2527" s="1" t="s">
        <v>2807</v>
      </c>
      <c r="L2527" s="1">
        <v>0</v>
      </c>
      <c r="M2527" s="1">
        <v>2</v>
      </c>
      <c r="N2527" s="1">
        <v>7</v>
      </c>
      <c r="O2527" s="1">
        <v>2</v>
      </c>
      <c r="P2527" s="1">
        <v>7</v>
      </c>
      <c r="Q2527" s="16">
        <v>153.05650436046511</v>
      </c>
      <c r="R2527" s="21">
        <v>0.86621627506084831</v>
      </c>
      <c r="S2527" s="21">
        <v>3.3598780382257925</v>
      </c>
      <c r="T2527" s="21">
        <v>2.493661763164944</v>
      </c>
      <c r="U2527" s="21">
        <v>0.10388996025482886</v>
      </c>
      <c r="V2527" s="21">
        <v>1.078654122665814</v>
      </c>
      <c r="W2527" s="21">
        <v>0.97476416241098507</v>
      </c>
      <c r="X2527" s="13" t="s">
        <v>22</v>
      </c>
      <c r="Y25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7" s="1">
        <v>40.675491999999998</v>
      </c>
      <c r="AA2527" s="1">
        <v>-82.521251000000007</v>
      </c>
      <c r="AB2527" s="1">
        <v>0</v>
      </c>
      <c r="AC2527" s="1">
        <v>0</v>
      </c>
    </row>
    <row r="2528" spans="1:29" x14ac:dyDescent="0.25">
      <c r="A2528" s="13">
        <v>413</v>
      </c>
      <c r="B2528" s="22" t="s">
        <v>4967</v>
      </c>
      <c r="C2528" s="17">
        <v>5</v>
      </c>
      <c r="D2528" s="1" t="s">
        <v>793</v>
      </c>
      <c r="E2528" s="1" t="s">
        <v>3578</v>
      </c>
      <c r="F2528" s="1" t="s">
        <v>4799</v>
      </c>
      <c r="G2528" s="1" t="s">
        <v>3706</v>
      </c>
      <c r="H2528" s="1">
        <v>3</v>
      </c>
      <c r="I2528" s="1">
        <v>3.5</v>
      </c>
      <c r="J2528" s="1" t="s">
        <v>3190</v>
      </c>
      <c r="K2528" s="1" t="s">
        <v>4984</v>
      </c>
      <c r="L2528" s="1">
        <v>0</v>
      </c>
      <c r="M2528" s="1">
        <v>2</v>
      </c>
      <c r="N2528" s="1">
        <v>2</v>
      </c>
      <c r="O2528" s="1">
        <v>1</v>
      </c>
      <c r="P2528" s="1">
        <v>3</v>
      </c>
      <c r="Q2528" s="16">
        <v>111.88462936046511</v>
      </c>
      <c r="R2528" s="21">
        <v>0.21297650686805719</v>
      </c>
      <c r="S2528" s="21">
        <v>3.0571461338400545</v>
      </c>
      <c r="T2528" s="21">
        <v>2.8441696269719974</v>
      </c>
      <c r="U2528" s="21">
        <v>1.6307688036563607E-2</v>
      </c>
      <c r="V2528" s="21">
        <v>1.0775692046836673</v>
      </c>
      <c r="W2528" s="21">
        <v>1.0612615166471038</v>
      </c>
      <c r="X2528" s="13" t="s">
        <v>22</v>
      </c>
      <c r="Y25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8" s="1">
        <v>39.956699208700002</v>
      </c>
      <c r="AA2528" s="1">
        <v>-82.724657131300006</v>
      </c>
      <c r="AB2528" s="1">
        <v>39.956833272099999</v>
      </c>
      <c r="AC2528" s="1">
        <v>-82.715243509299995</v>
      </c>
    </row>
    <row r="2529" spans="1:29" x14ac:dyDescent="0.25">
      <c r="A2529" s="13">
        <v>82</v>
      </c>
      <c r="B2529" s="22" t="s">
        <v>3200</v>
      </c>
      <c r="C2529" s="17">
        <v>4</v>
      </c>
      <c r="D2529" s="1" t="s">
        <v>798</v>
      </c>
      <c r="E2529" s="1" t="s">
        <v>2887</v>
      </c>
      <c r="F2529" s="1" t="s">
        <v>3602</v>
      </c>
      <c r="G2529" s="1" t="s">
        <v>2471</v>
      </c>
      <c r="H2529" s="21">
        <v>8.452000000004773</v>
      </c>
      <c r="I2529" s="21">
        <v>0</v>
      </c>
      <c r="J2529" s="1" t="s">
        <v>258</v>
      </c>
      <c r="K2529" s="1" t="s">
        <v>2803</v>
      </c>
      <c r="L2529" s="1">
        <v>0</v>
      </c>
      <c r="M2529" s="1">
        <v>1</v>
      </c>
      <c r="N2529" s="1">
        <v>10</v>
      </c>
      <c r="O2529" s="1">
        <v>3</v>
      </c>
      <c r="P2529" s="1">
        <v>10</v>
      </c>
      <c r="Q2529" s="16">
        <v>134.45793968023256</v>
      </c>
      <c r="R2529" s="21">
        <v>9.190037247087951E-2</v>
      </c>
      <c r="S2529" s="21">
        <v>1.6795416411638311</v>
      </c>
      <c r="T2529" s="21">
        <v>1.5876412686929515</v>
      </c>
      <c r="U2529" s="21">
        <v>7.2667701298025966E-2</v>
      </c>
      <c r="V2529" s="21">
        <v>1.0774855020941583</v>
      </c>
      <c r="W2529" s="21">
        <v>1.0048178007961324</v>
      </c>
      <c r="X2529" s="13" t="s">
        <v>22</v>
      </c>
      <c r="Y25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29" s="1">
        <v>41.284021000000003</v>
      </c>
      <c r="AA2529" s="1">
        <v>-81.268542999999994</v>
      </c>
      <c r="AB2529" s="1">
        <v>0</v>
      </c>
      <c r="AC2529" s="1">
        <v>0</v>
      </c>
    </row>
    <row r="2530" spans="1:29" x14ac:dyDescent="0.25">
      <c r="A2530" s="13">
        <v>83</v>
      </c>
      <c r="B2530" s="22" t="s">
        <v>3200</v>
      </c>
      <c r="C2530" s="17">
        <v>7</v>
      </c>
      <c r="D2530" s="1" t="s">
        <v>2371</v>
      </c>
      <c r="E2530" s="1" t="s">
        <v>2472</v>
      </c>
      <c r="F2530" s="1" t="s">
        <v>5046</v>
      </c>
      <c r="G2530" s="1" t="s">
        <v>2472</v>
      </c>
      <c r="H2530" s="21">
        <v>2.9159999999974389</v>
      </c>
      <c r="I2530" s="21">
        <v>0</v>
      </c>
      <c r="J2530" s="1" t="s">
        <v>258</v>
      </c>
      <c r="K2530" s="1" t="s">
        <v>2803</v>
      </c>
      <c r="L2530" s="1">
        <v>1</v>
      </c>
      <c r="M2530" s="1">
        <v>1</v>
      </c>
      <c r="N2530" s="1">
        <v>6</v>
      </c>
      <c r="O2530" s="1">
        <v>5</v>
      </c>
      <c r="P2530" s="1">
        <v>23</v>
      </c>
      <c r="Q2530" s="16">
        <v>175.82212936046511</v>
      </c>
      <c r="R2530" s="21">
        <v>9.515143844921313E-2</v>
      </c>
      <c r="S2530" s="21">
        <v>2.6098709264090867</v>
      </c>
      <c r="T2530" s="21">
        <v>2.5147194879598738</v>
      </c>
      <c r="U2530" s="21">
        <v>7.9309658859663706E-2</v>
      </c>
      <c r="V2530" s="21">
        <v>1.0774414350564594</v>
      </c>
      <c r="W2530" s="21">
        <v>0.99813177619679572</v>
      </c>
      <c r="X2530" s="13" t="s">
        <v>22</v>
      </c>
      <c r="Y25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0" s="1">
        <v>40.114840999999998</v>
      </c>
      <c r="AA2530" s="1">
        <v>-84.430401000000003</v>
      </c>
      <c r="AB2530" s="1">
        <v>0</v>
      </c>
      <c r="AC2530" s="1">
        <v>0</v>
      </c>
    </row>
    <row r="2531" spans="1:29" x14ac:dyDescent="0.25">
      <c r="A2531" s="13">
        <v>414</v>
      </c>
      <c r="B2531" s="22" t="s">
        <v>4967</v>
      </c>
      <c r="C2531" s="17">
        <v>4</v>
      </c>
      <c r="D2531" s="1" t="s">
        <v>795</v>
      </c>
      <c r="E2531" s="1" t="s">
        <v>4800</v>
      </c>
      <c r="F2531" s="1" t="s">
        <v>4801</v>
      </c>
      <c r="G2531" s="1" t="s">
        <v>4419</v>
      </c>
      <c r="H2531" s="1">
        <v>0.1</v>
      </c>
      <c r="I2531" s="1">
        <v>0.6</v>
      </c>
      <c r="J2531" s="1" t="s">
        <v>3190</v>
      </c>
      <c r="K2531" s="1" t="s">
        <v>4975</v>
      </c>
      <c r="L2531" s="1">
        <v>1</v>
      </c>
      <c r="M2531" s="1">
        <v>5</v>
      </c>
      <c r="N2531" s="1">
        <v>1</v>
      </c>
      <c r="O2531" s="1">
        <v>2</v>
      </c>
      <c r="P2531" s="1">
        <v>11</v>
      </c>
      <c r="Q2531" s="16">
        <v>300.48201308139534</v>
      </c>
      <c r="R2531" s="21">
        <v>0.28143369617536718</v>
      </c>
      <c r="S2531" s="21">
        <v>7.4282036371020306</v>
      </c>
      <c r="T2531" s="21">
        <v>7.1467699409266636</v>
      </c>
      <c r="U2531" s="21">
        <v>2.1737484648363829E-2</v>
      </c>
      <c r="V2531" s="21">
        <v>1.0738553379758702</v>
      </c>
      <c r="W2531" s="21">
        <v>1.0521178533275064</v>
      </c>
      <c r="X2531" s="13" t="s">
        <v>22</v>
      </c>
      <c r="Y25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1" s="1">
        <v>41.032553569999997</v>
      </c>
      <c r="AA2531" s="1">
        <v>-81.428830635200001</v>
      </c>
      <c r="AB2531" s="1">
        <v>41.0390038205</v>
      </c>
      <c r="AC2531" s="1">
        <v>-81.432876353500006</v>
      </c>
    </row>
    <row r="2532" spans="1:29" x14ac:dyDescent="0.25">
      <c r="A2532" s="13">
        <v>415</v>
      </c>
      <c r="B2532" s="22" t="s">
        <v>4967</v>
      </c>
      <c r="C2532" s="17">
        <v>3</v>
      </c>
      <c r="D2532" s="1" t="s">
        <v>805</v>
      </c>
      <c r="E2532" s="1" t="s">
        <v>4802</v>
      </c>
      <c r="F2532" s="1" t="s">
        <v>4803</v>
      </c>
      <c r="G2532" s="1" t="s">
        <v>3707</v>
      </c>
      <c r="H2532" s="1">
        <v>14.6</v>
      </c>
      <c r="I2532" s="1">
        <v>15.1</v>
      </c>
      <c r="J2532" s="1" t="s">
        <v>3190</v>
      </c>
      <c r="K2532" s="1" t="s">
        <v>4991</v>
      </c>
      <c r="L2532" s="1">
        <v>0</v>
      </c>
      <c r="M2532" s="1">
        <v>1</v>
      </c>
      <c r="N2532" s="1">
        <v>5</v>
      </c>
      <c r="O2532" s="1">
        <v>2</v>
      </c>
      <c r="P2532" s="1">
        <v>16</v>
      </c>
      <c r="Q2532" s="16">
        <v>103.28606468023256</v>
      </c>
      <c r="R2532" s="21">
        <v>0.22582223830222303</v>
      </c>
      <c r="S2532" s="21">
        <v>8.351234839063947</v>
      </c>
      <c r="T2532" s="21">
        <v>8.1254126007617238</v>
      </c>
      <c r="U2532" s="21">
        <v>1.7929475221837424E-2</v>
      </c>
      <c r="V2532" s="21">
        <v>1.072089208096576</v>
      </c>
      <c r="W2532" s="21">
        <v>1.0541597328747385</v>
      </c>
      <c r="X2532" s="13" t="s">
        <v>22</v>
      </c>
      <c r="Y25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2" s="1">
        <v>41.136299749499997</v>
      </c>
      <c r="AA2532" s="1">
        <v>-81.810549190499998</v>
      </c>
      <c r="AB2532" s="1">
        <v>41.136178288700002</v>
      </c>
      <c r="AC2532" s="1">
        <v>-81.800964774500002</v>
      </c>
    </row>
    <row r="2533" spans="1:29" x14ac:dyDescent="0.25">
      <c r="A2533" s="13">
        <v>416</v>
      </c>
      <c r="B2533" s="22" t="s">
        <v>4967</v>
      </c>
      <c r="C2533" s="17">
        <v>4</v>
      </c>
      <c r="D2533" s="1" t="s">
        <v>800</v>
      </c>
      <c r="E2533" s="1" t="s">
        <v>4623</v>
      </c>
      <c r="F2533" s="1" t="s">
        <v>4624</v>
      </c>
      <c r="G2533" s="1" t="s">
        <v>4881</v>
      </c>
      <c r="H2533" s="1">
        <v>4</v>
      </c>
      <c r="I2533" s="1">
        <v>4.5</v>
      </c>
      <c r="J2533" s="1" t="s">
        <v>3190</v>
      </c>
      <c r="K2533" s="1" t="s">
        <v>4975</v>
      </c>
      <c r="L2533" s="1">
        <v>0</v>
      </c>
      <c r="M2533" s="1">
        <v>0</v>
      </c>
      <c r="N2533" s="1">
        <v>5</v>
      </c>
      <c r="O2533" s="1">
        <v>4</v>
      </c>
      <c r="P2533" s="1">
        <v>29</v>
      </c>
      <c r="Q2533" s="16">
        <v>79.484375</v>
      </c>
      <c r="R2533" s="21">
        <v>0.31336662842121332</v>
      </c>
      <c r="S2533" s="21">
        <v>11.495388174288623</v>
      </c>
      <c r="T2533" s="21">
        <v>11.182021545867409</v>
      </c>
      <c r="U2533" s="21">
        <v>2.4182776633075942E-2</v>
      </c>
      <c r="V2533" s="21">
        <v>1.0716858727357395</v>
      </c>
      <c r="W2533" s="21">
        <v>1.0475030961026635</v>
      </c>
      <c r="X2533" s="13" t="s">
        <v>22</v>
      </c>
      <c r="Y25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3" s="1">
        <v>40.848923466800002</v>
      </c>
      <c r="AA2533" s="1">
        <v>-81.443124046799994</v>
      </c>
      <c r="AB2533" s="1">
        <v>40.854793677399996</v>
      </c>
      <c r="AC2533" s="1">
        <v>-81.437579325000002</v>
      </c>
    </row>
    <row r="2534" spans="1:29" x14ac:dyDescent="0.25">
      <c r="A2534" s="13">
        <v>417</v>
      </c>
      <c r="B2534" s="22" t="s">
        <v>4967</v>
      </c>
      <c r="C2534" s="17">
        <v>4</v>
      </c>
      <c r="D2534" s="1" t="s">
        <v>800</v>
      </c>
      <c r="E2534" s="1" t="s">
        <v>4623</v>
      </c>
      <c r="F2534" s="1" t="s">
        <v>4624</v>
      </c>
      <c r="G2534" s="1" t="s">
        <v>4881</v>
      </c>
      <c r="H2534" s="1">
        <v>1.4</v>
      </c>
      <c r="I2534" s="1">
        <v>1.9</v>
      </c>
      <c r="J2534" s="1" t="s">
        <v>3190</v>
      </c>
      <c r="K2534" s="1" t="s">
        <v>4975</v>
      </c>
      <c r="L2534" s="1">
        <v>0</v>
      </c>
      <c r="M2534" s="1">
        <v>0</v>
      </c>
      <c r="N2534" s="1">
        <v>7</v>
      </c>
      <c r="O2534" s="1">
        <v>2</v>
      </c>
      <c r="P2534" s="1">
        <v>10</v>
      </c>
      <c r="Q2534" s="16">
        <v>64.703125</v>
      </c>
      <c r="R2534" s="21">
        <v>0.31336662842121332</v>
      </c>
      <c r="S2534" s="21">
        <v>5.7559861038295193</v>
      </c>
      <c r="T2534" s="21">
        <v>5.4426194754083062</v>
      </c>
      <c r="U2534" s="21">
        <v>2.4182776633075942E-2</v>
      </c>
      <c r="V2534" s="21">
        <v>1.0716858727357395</v>
      </c>
      <c r="W2534" s="21">
        <v>1.0475030961026635</v>
      </c>
      <c r="X2534" s="13" t="s">
        <v>22</v>
      </c>
      <c r="Y25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4" s="1">
        <v>40.831083799399998</v>
      </c>
      <c r="AA2534" s="1">
        <v>-81.482870484399996</v>
      </c>
      <c r="AB2534" s="1">
        <v>40.8340247776</v>
      </c>
      <c r="AC2534" s="1">
        <v>-81.474156209</v>
      </c>
    </row>
    <row r="2535" spans="1:29" x14ac:dyDescent="0.25">
      <c r="A2535" s="13">
        <v>418</v>
      </c>
      <c r="B2535" s="22" t="s">
        <v>4967</v>
      </c>
      <c r="C2535" s="17">
        <v>12</v>
      </c>
      <c r="D2535" s="1" t="s">
        <v>785</v>
      </c>
      <c r="E2535" s="1" t="s">
        <v>4804</v>
      </c>
      <c r="F2535" s="1" t="s">
        <v>4805</v>
      </c>
      <c r="G2535" s="1" t="s">
        <v>4916</v>
      </c>
      <c r="H2535" s="1">
        <v>1.6</v>
      </c>
      <c r="I2535" s="1">
        <v>2.1</v>
      </c>
      <c r="J2535" s="1" t="s">
        <v>3190</v>
      </c>
      <c r="K2535" s="1" t="s">
        <v>32</v>
      </c>
      <c r="L2535" s="1">
        <v>0</v>
      </c>
      <c r="M2535" s="1">
        <v>1</v>
      </c>
      <c r="N2535" s="1">
        <v>2</v>
      </c>
      <c r="O2535" s="1">
        <v>2</v>
      </c>
      <c r="P2535" s="1">
        <v>14</v>
      </c>
      <c r="Q2535" s="16">
        <v>81.645439680232556</v>
      </c>
      <c r="R2535" s="21">
        <v>0.2069728076873372</v>
      </c>
      <c r="S2535" s="21">
        <v>7.2918504711110179</v>
      </c>
      <c r="T2535" s="21">
        <v>7.084877663423681</v>
      </c>
      <c r="U2535" s="21">
        <v>1.5945130338417154E-2</v>
      </c>
      <c r="V2535" s="21">
        <v>1.0697640089029392</v>
      </c>
      <c r="W2535" s="21">
        <v>1.0538188785645222</v>
      </c>
      <c r="X2535" s="13" t="s">
        <v>22</v>
      </c>
      <c r="Y25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5" s="1">
        <v>0</v>
      </c>
      <c r="AA2535" s="1">
        <v>0</v>
      </c>
      <c r="AB2535" s="1">
        <v>41.5512014376</v>
      </c>
      <c r="AC2535" s="1">
        <v>-81.603356075999997</v>
      </c>
    </row>
    <row r="2536" spans="1:29" x14ac:dyDescent="0.25">
      <c r="A2536" s="13">
        <v>84</v>
      </c>
      <c r="B2536" s="22" t="s">
        <v>3200</v>
      </c>
      <c r="C2536" s="17">
        <v>8</v>
      </c>
      <c r="D2536" s="1" t="s">
        <v>792</v>
      </c>
      <c r="E2536" s="1" t="s">
        <v>3164</v>
      </c>
      <c r="F2536" s="1" t="s">
        <v>5047</v>
      </c>
      <c r="G2536" s="1" t="s">
        <v>2473</v>
      </c>
      <c r="H2536" s="21">
        <v>3.786999999996624</v>
      </c>
      <c r="I2536" s="21">
        <v>0</v>
      </c>
      <c r="J2536" s="1" t="s">
        <v>258</v>
      </c>
      <c r="K2536" s="1" t="s">
        <v>2804</v>
      </c>
      <c r="L2536" s="1">
        <v>0</v>
      </c>
      <c r="M2536" s="1">
        <v>1</v>
      </c>
      <c r="N2536" s="1">
        <v>6</v>
      </c>
      <c r="O2536" s="1">
        <v>2</v>
      </c>
      <c r="P2536" s="1">
        <v>12</v>
      </c>
      <c r="Q2536" s="16">
        <v>105.83293968023256</v>
      </c>
      <c r="R2536" s="21">
        <v>2.2332971441922673</v>
      </c>
      <c r="S2536" s="21">
        <v>4.1763500407176455</v>
      </c>
      <c r="T2536" s="21">
        <v>1.9430528965253782</v>
      </c>
      <c r="U2536" s="21">
        <v>0.15563869963648772</v>
      </c>
      <c r="V2536" s="21">
        <v>1.0695051991139282</v>
      </c>
      <c r="W2536" s="21">
        <v>0.91386649947744047</v>
      </c>
      <c r="X2536" s="13" t="s">
        <v>22</v>
      </c>
      <c r="Y25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6" s="1">
        <v>39.789009999999998</v>
      </c>
      <c r="AA2536" s="1">
        <v>-83.963481999999999</v>
      </c>
      <c r="AB2536" s="1">
        <v>0</v>
      </c>
      <c r="AC2536" s="1">
        <v>0</v>
      </c>
    </row>
    <row r="2537" spans="1:29" x14ac:dyDescent="0.25">
      <c r="A2537" s="13">
        <v>419</v>
      </c>
      <c r="B2537" s="22" t="s">
        <v>4967</v>
      </c>
      <c r="C2537" s="17">
        <v>8</v>
      </c>
      <c r="D2537" s="1" t="s">
        <v>787</v>
      </c>
      <c r="E2537" s="1" t="s">
        <v>4806</v>
      </c>
      <c r="F2537" s="1" t="s">
        <v>4807</v>
      </c>
      <c r="G2537" s="1" t="s">
        <v>4917</v>
      </c>
      <c r="H2537" s="1">
        <v>4.4000000000000004</v>
      </c>
      <c r="I2537" s="1">
        <v>4.9000000000000004</v>
      </c>
      <c r="J2537" s="1" t="s">
        <v>3190</v>
      </c>
      <c r="K2537" s="1" t="s">
        <v>4975</v>
      </c>
      <c r="L2537" s="1">
        <v>0</v>
      </c>
      <c r="M2537" s="1">
        <v>0</v>
      </c>
      <c r="N2537" s="1">
        <v>1</v>
      </c>
      <c r="O2537" s="1">
        <v>6</v>
      </c>
      <c r="P2537" s="1">
        <v>29</v>
      </c>
      <c r="Q2537" s="16">
        <v>62.171875</v>
      </c>
      <c r="R2537" s="21">
        <v>0.19793894953558522</v>
      </c>
      <c r="S2537" s="21">
        <v>14.920441073375073</v>
      </c>
      <c r="T2537" s="21">
        <v>14.722502123839488</v>
      </c>
      <c r="U2537" s="21">
        <v>1.6296615039915911E-2</v>
      </c>
      <c r="V2537" s="21">
        <v>1.0679783872153297</v>
      </c>
      <c r="W2537" s="21">
        <v>1.0516817721754137</v>
      </c>
      <c r="X2537" s="13" t="s">
        <v>22</v>
      </c>
      <c r="Y25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7" s="1">
        <v>39.244545553199998</v>
      </c>
      <c r="AA2537" s="1">
        <v>-84.297357966099995</v>
      </c>
      <c r="AB2537" s="1">
        <v>39.251734454199998</v>
      </c>
      <c r="AC2537" s="1">
        <v>-84.296391062599994</v>
      </c>
    </row>
    <row r="2538" spans="1:29" x14ac:dyDescent="0.25">
      <c r="A2538" s="13">
        <v>85</v>
      </c>
      <c r="B2538" s="22" t="s">
        <v>3200</v>
      </c>
      <c r="C2538" s="17">
        <v>12</v>
      </c>
      <c r="D2538" s="1" t="s">
        <v>1332</v>
      </c>
      <c r="E2538" s="1" t="s">
        <v>2871</v>
      </c>
      <c r="F2538" s="1" t="s">
        <v>5048</v>
      </c>
      <c r="G2538" s="1" t="s">
        <v>2474</v>
      </c>
      <c r="H2538" s="21">
        <v>6.3619999999937136</v>
      </c>
      <c r="I2538" s="21">
        <v>0</v>
      </c>
      <c r="J2538" s="1" t="s">
        <v>258</v>
      </c>
      <c r="K2538" s="1" t="s">
        <v>2804</v>
      </c>
      <c r="L2538" s="1">
        <v>0</v>
      </c>
      <c r="M2538" s="1">
        <v>1</v>
      </c>
      <c r="N2538" s="1">
        <v>4</v>
      </c>
      <c r="O2538" s="1">
        <v>5</v>
      </c>
      <c r="P2538" s="1">
        <v>24</v>
      </c>
      <c r="Q2538" s="16">
        <v>118.05168968023256</v>
      </c>
      <c r="R2538" s="21">
        <v>1.7195505733516978</v>
      </c>
      <c r="S2538" s="21">
        <v>6.9559530044817404</v>
      </c>
      <c r="T2538" s="21">
        <v>5.2364024311300428</v>
      </c>
      <c r="U2538" s="21">
        <v>0.11983565012457414</v>
      </c>
      <c r="V2538" s="21">
        <v>1.0641178587870417</v>
      </c>
      <c r="W2538" s="21">
        <v>0.94428220866246759</v>
      </c>
      <c r="X2538" s="13" t="s">
        <v>22</v>
      </c>
      <c r="Y25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8" s="1">
        <v>41.460554000000002</v>
      </c>
      <c r="AA2538" s="1">
        <v>-81.051284999999993</v>
      </c>
      <c r="AB2538" s="1">
        <v>0</v>
      </c>
      <c r="AC2538" s="1">
        <v>0</v>
      </c>
    </row>
    <row r="2539" spans="1:29" x14ac:dyDescent="0.25">
      <c r="A2539" s="13">
        <v>420</v>
      </c>
      <c r="B2539" s="22" t="s">
        <v>4967</v>
      </c>
      <c r="C2539" s="17">
        <v>8</v>
      </c>
      <c r="D2539" s="1" t="s">
        <v>788</v>
      </c>
      <c r="E2539" s="1" t="s">
        <v>4696</v>
      </c>
      <c r="F2539" s="1" t="s">
        <v>3975</v>
      </c>
      <c r="G2539" s="1" t="s">
        <v>3729</v>
      </c>
      <c r="H2539" s="1">
        <v>18.100000000000001</v>
      </c>
      <c r="I2539" s="1">
        <v>18.600000000000001</v>
      </c>
      <c r="J2539" s="1" t="s">
        <v>3190</v>
      </c>
      <c r="K2539" s="1" t="s">
        <v>4984</v>
      </c>
      <c r="L2539" s="1">
        <v>0</v>
      </c>
      <c r="M2539" s="1">
        <v>1</v>
      </c>
      <c r="N2539" s="1">
        <v>3</v>
      </c>
      <c r="O2539" s="1">
        <v>1</v>
      </c>
      <c r="P2539" s="1">
        <v>2</v>
      </c>
      <c r="Q2539" s="16">
        <v>71.754814680232556</v>
      </c>
      <c r="R2539" s="21">
        <v>0.20928035491108296</v>
      </c>
      <c r="S2539" s="21">
        <v>2.632332751527839</v>
      </c>
      <c r="T2539" s="21">
        <v>2.4230523966167561</v>
      </c>
      <c r="U2539" s="21">
        <v>1.6084182705584118E-2</v>
      </c>
      <c r="V2539" s="21">
        <v>1.0631605258278924</v>
      </c>
      <c r="W2539" s="21">
        <v>1.0470763431223082</v>
      </c>
      <c r="X2539" s="13" t="s">
        <v>22</v>
      </c>
      <c r="Y25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39" s="1">
        <v>39.477677482499999</v>
      </c>
      <c r="AA2539" s="1">
        <v>-84.416104401300004</v>
      </c>
      <c r="AB2539" s="1">
        <v>39.484770552599997</v>
      </c>
      <c r="AC2539" s="1">
        <v>-84.414761634599998</v>
      </c>
    </row>
    <row r="2540" spans="1:29" x14ac:dyDescent="0.25">
      <c r="A2540" s="13">
        <v>86</v>
      </c>
      <c r="B2540" s="22" t="s">
        <v>3200</v>
      </c>
      <c r="C2540" s="17">
        <v>9</v>
      </c>
      <c r="D2540" s="1" t="s">
        <v>796</v>
      </c>
      <c r="E2540" s="1" t="s">
        <v>3061</v>
      </c>
      <c r="F2540" s="1" t="s">
        <v>3229</v>
      </c>
      <c r="G2540" s="1" t="s">
        <v>2475</v>
      </c>
      <c r="H2540" s="21">
        <v>0.7519999999931315</v>
      </c>
      <c r="I2540" s="21">
        <v>0</v>
      </c>
      <c r="J2540" s="1" t="s">
        <v>258</v>
      </c>
      <c r="K2540" s="1" t="s">
        <v>2808</v>
      </c>
      <c r="L2540" s="1">
        <v>0</v>
      </c>
      <c r="M2540" s="1">
        <v>0</v>
      </c>
      <c r="N2540" s="1">
        <v>4</v>
      </c>
      <c r="O2540" s="1">
        <v>4</v>
      </c>
      <c r="P2540" s="1">
        <v>13</v>
      </c>
      <c r="Q2540" s="16">
        <v>56.9375</v>
      </c>
      <c r="R2540" s="21">
        <v>0.79588817929712263</v>
      </c>
      <c r="S2540" s="21">
        <v>3.8228784770929947</v>
      </c>
      <c r="T2540" s="21">
        <v>3.026990297795872</v>
      </c>
      <c r="U2540" s="21">
        <v>0.20309603152025918</v>
      </c>
      <c r="V2540" s="21">
        <v>1.0611905333945091</v>
      </c>
      <c r="W2540" s="21">
        <v>0.85809450187424985</v>
      </c>
      <c r="X2540" s="13" t="s">
        <v>22</v>
      </c>
      <c r="Y25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0" s="1">
        <v>39.188059000000003</v>
      </c>
      <c r="AA2540" s="1">
        <v>-82.978817000000006</v>
      </c>
      <c r="AB2540" s="1">
        <v>0</v>
      </c>
      <c r="AC2540" s="1">
        <v>0</v>
      </c>
    </row>
    <row r="2541" spans="1:29" x14ac:dyDescent="0.25">
      <c r="A2541" s="13">
        <v>421</v>
      </c>
      <c r="B2541" s="22" t="s">
        <v>4967</v>
      </c>
      <c r="C2541" s="17">
        <v>3</v>
      </c>
      <c r="D2541" s="1" t="s">
        <v>1330</v>
      </c>
      <c r="E2541" s="1" t="s">
        <v>3245</v>
      </c>
      <c r="F2541" s="1" t="s">
        <v>4808</v>
      </c>
      <c r="G2541" s="1" t="s">
        <v>3712</v>
      </c>
      <c r="H2541" s="1">
        <v>19.100000000000001</v>
      </c>
      <c r="I2541" s="1">
        <v>19.600000000000001</v>
      </c>
      <c r="J2541" s="1" t="s">
        <v>3190</v>
      </c>
      <c r="K2541" s="1" t="s">
        <v>4984</v>
      </c>
      <c r="L2541" s="1">
        <v>1</v>
      </c>
      <c r="M2541" s="1">
        <v>1</v>
      </c>
      <c r="N2541" s="1">
        <v>2</v>
      </c>
      <c r="O2541" s="1">
        <v>0</v>
      </c>
      <c r="P2541" s="1">
        <v>9</v>
      </c>
      <c r="Q2541" s="16">
        <v>113.44712936046511</v>
      </c>
      <c r="R2541" s="21">
        <v>0.34912447891502091</v>
      </c>
      <c r="S2541" s="21">
        <v>5.2715759274699163</v>
      </c>
      <c r="T2541" s="21">
        <v>4.9224514485548951</v>
      </c>
      <c r="U2541" s="21">
        <v>2.5129150476090989E-2</v>
      </c>
      <c r="V2541" s="21">
        <v>1.0585595396381764</v>
      </c>
      <c r="W2541" s="21">
        <v>1.0334303891620853</v>
      </c>
      <c r="X2541" s="13" t="s">
        <v>22</v>
      </c>
      <c r="Y25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1" s="1">
        <v>41.370007351700004</v>
      </c>
      <c r="AA2541" s="1">
        <v>-82.552586423199998</v>
      </c>
      <c r="AB2541" s="1">
        <v>41.369842922300002</v>
      </c>
      <c r="AC2541" s="1">
        <v>-82.542968759700003</v>
      </c>
    </row>
    <row r="2542" spans="1:29" x14ac:dyDescent="0.25">
      <c r="A2542" s="13">
        <v>422</v>
      </c>
      <c r="B2542" s="22" t="s">
        <v>4967</v>
      </c>
      <c r="C2542" s="17">
        <v>6</v>
      </c>
      <c r="D2542" s="1" t="s">
        <v>799</v>
      </c>
      <c r="E2542" s="1" t="s">
        <v>4658</v>
      </c>
      <c r="F2542" s="1" t="s">
        <v>4601</v>
      </c>
      <c r="G2542" s="1" t="s">
        <v>3704</v>
      </c>
      <c r="H2542" s="1">
        <v>7.9</v>
      </c>
      <c r="I2542" s="1">
        <v>8.4</v>
      </c>
      <c r="J2542" s="1" t="s">
        <v>3190</v>
      </c>
      <c r="K2542" s="1" t="s">
        <v>4984</v>
      </c>
      <c r="L2542" s="1">
        <v>1</v>
      </c>
      <c r="M2542" s="1">
        <v>0</v>
      </c>
      <c r="N2542" s="1">
        <v>1</v>
      </c>
      <c r="O2542" s="1">
        <v>2</v>
      </c>
      <c r="P2542" s="1">
        <v>6</v>
      </c>
      <c r="Q2542" s="16">
        <v>67.098564680232556</v>
      </c>
      <c r="R2542" s="21">
        <v>0.3805496911067795</v>
      </c>
      <c r="S2542" s="21">
        <v>3.8693309775740712</v>
      </c>
      <c r="T2542" s="21">
        <v>3.4887812864672916</v>
      </c>
      <c r="U2542" s="21">
        <v>2.7307295577584084E-2</v>
      </c>
      <c r="V2542" s="21">
        <v>1.0564913782310938</v>
      </c>
      <c r="W2542" s="21">
        <v>1.0291840826535097</v>
      </c>
      <c r="X2542" s="13" t="s">
        <v>22</v>
      </c>
      <c r="Y25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2" s="1">
        <v>40.2451276651</v>
      </c>
      <c r="AA2542" s="1">
        <v>-83.054373298100003</v>
      </c>
      <c r="AB2542" s="1">
        <v>40.251184313800003</v>
      </c>
      <c r="AC2542" s="1">
        <v>-83.059544842600005</v>
      </c>
    </row>
    <row r="2543" spans="1:29" x14ac:dyDescent="0.25">
      <c r="A2543" s="13">
        <v>423</v>
      </c>
      <c r="B2543" s="22" t="s">
        <v>4967</v>
      </c>
      <c r="C2543" s="17">
        <v>6</v>
      </c>
      <c r="D2543" s="1" t="s">
        <v>808</v>
      </c>
      <c r="E2543" s="1" t="s">
        <v>3227</v>
      </c>
      <c r="F2543" s="1" t="s">
        <v>4760</v>
      </c>
      <c r="G2543" s="1" t="s">
        <v>3704</v>
      </c>
      <c r="H2543" s="1">
        <v>7.8</v>
      </c>
      <c r="I2543" s="1">
        <v>8.3000000000000007</v>
      </c>
      <c r="J2543" s="1" t="s">
        <v>3190</v>
      </c>
      <c r="K2543" s="1" t="s">
        <v>4984</v>
      </c>
      <c r="L2543" s="1">
        <v>0</v>
      </c>
      <c r="M2543" s="1">
        <v>2</v>
      </c>
      <c r="N2543" s="1">
        <v>2</v>
      </c>
      <c r="O2543" s="1">
        <v>0</v>
      </c>
      <c r="P2543" s="1">
        <v>12</v>
      </c>
      <c r="Q2543" s="16">
        <v>116.44712936046511</v>
      </c>
      <c r="R2543" s="21">
        <v>0.36279883810818425</v>
      </c>
      <c r="S2543" s="21">
        <v>6.2973180236394093</v>
      </c>
      <c r="T2543" s="21">
        <v>5.9345191855312249</v>
      </c>
      <c r="U2543" s="21">
        <v>2.6071122683629044E-2</v>
      </c>
      <c r="V2543" s="21">
        <v>1.0526260015625346</v>
      </c>
      <c r="W2543" s="21">
        <v>1.0265548788789056</v>
      </c>
      <c r="X2543" s="13" t="s">
        <v>22</v>
      </c>
      <c r="Y25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3" s="1">
        <v>39.589435331300002</v>
      </c>
      <c r="AA2543" s="1">
        <v>-82.953904339600001</v>
      </c>
      <c r="AB2543" s="1">
        <v>39.596581830799998</v>
      </c>
      <c r="AC2543" s="1">
        <v>-82.953956684399998</v>
      </c>
    </row>
    <row r="2544" spans="1:29" x14ac:dyDescent="0.25">
      <c r="A2544" s="13">
        <v>424</v>
      </c>
      <c r="B2544" s="22" t="s">
        <v>4967</v>
      </c>
      <c r="C2544" s="17">
        <v>6</v>
      </c>
      <c r="D2544" s="1" t="s">
        <v>808</v>
      </c>
      <c r="E2544" s="1" t="s">
        <v>3227</v>
      </c>
      <c r="F2544" s="1" t="s">
        <v>4685</v>
      </c>
      <c r="G2544" s="1" t="s">
        <v>3704</v>
      </c>
      <c r="H2544" s="1">
        <v>9.6</v>
      </c>
      <c r="I2544" s="1">
        <v>10.1</v>
      </c>
      <c r="J2544" s="1" t="s">
        <v>3190</v>
      </c>
      <c r="K2544" s="1" t="s">
        <v>4984</v>
      </c>
      <c r="L2544" s="1">
        <v>1</v>
      </c>
      <c r="M2544" s="1">
        <v>1</v>
      </c>
      <c r="N2544" s="1">
        <v>2</v>
      </c>
      <c r="O2544" s="1">
        <v>0</v>
      </c>
      <c r="P2544" s="1">
        <v>12</v>
      </c>
      <c r="Q2544" s="16">
        <v>116.44712936046511</v>
      </c>
      <c r="R2544" s="21">
        <v>0.36279883810818425</v>
      </c>
      <c r="S2544" s="21">
        <v>6.2973180236394093</v>
      </c>
      <c r="T2544" s="21">
        <v>5.9345191855312249</v>
      </c>
      <c r="U2544" s="21">
        <v>2.6071122683629044E-2</v>
      </c>
      <c r="V2544" s="21">
        <v>1.0526260015625346</v>
      </c>
      <c r="W2544" s="21">
        <v>1.0265548788789056</v>
      </c>
      <c r="X2544" s="13" t="s">
        <v>22</v>
      </c>
      <c r="Y25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4" s="1">
        <v>39.6149319373</v>
      </c>
      <c r="AA2544" s="1">
        <v>-82.949140272700006</v>
      </c>
      <c r="AB2544" s="1">
        <v>39.6218722976</v>
      </c>
      <c r="AC2544" s="1">
        <v>-82.951749074600002</v>
      </c>
    </row>
    <row r="2545" spans="1:29" x14ac:dyDescent="0.25">
      <c r="A2545" s="13">
        <v>425</v>
      </c>
      <c r="B2545" s="22" t="s">
        <v>4967</v>
      </c>
      <c r="C2545" s="17">
        <v>6</v>
      </c>
      <c r="D2545" s="1" t="s">
        <v>808</v>
      </c>
      <c r="E2545" s="1" t="s">
        <v>3227</v>
      </c>
      <c r="F2545" s="1" t="s">
        <v>4685</v>
      </c>
      <c r="G2545" s="1" t="s">
        <v>3704</v>
      </c>
      <c r="H2545" s="1">
        <v>11.4</v>
      </c>
      <c r="I2545" s="1">
        <v>11.9</v>
      </c>
      <c r="J2545" s="1" t="s">
        <v>3190</v>
      </c>
      <c r="K2545" s="1" t="s">
        <v>4984</v>
      </c>
      <c r="L2545" s="1">
        <v>0</v>
      </c>
      <c r="M2545" s="1">
        <v>1</v>
      </c>
      <c r="N2545" s="1">
        <v>2</v>
      </c>
      <c r="O2545" s="1">
        <v>1</v>
      </c>
      <c r="P2545" s="1">
        <v>7</v>
      </c>
      <c r="Q2545" s="16">
        <v>70.207939680232556</v>
      </c>
      <c r="R2545" s="21">
        <v>0.36279883810818425</v>
      </c>
      <c r="S2545" s="21">
        <v>4.3321702662573864</v>
      </c>
      <c r="T2545" s="21">
        <v>3.9693714281492021</v>
      </c>
      <c r="U2545" s="21">
        <v>2.6071122683629044E-2</v>
      </c>
      <c r="V2545" s="21">
        <v>1.0526260015625346</v>
      </c>
      <c r="W2545" s="21">
        <v>1.0265548788789056</v>
      </c>
      <c r="X2545" s="13" t="s">
        <v>22</v>
      </c>
      <c r="Y25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5" s="1">
        <v>39.640248657999997</v>
      </c>
      <c r="AA2545" s="1">
        <v>-82.956581922799998</v>
      </c>
      <c r="AB2545" s="1">
        <v>39.647457607299998</v>
      </c>
      <c r="AC2545" s="1">
        <v>-82.957613254400002</v>
      </c>
    </row>
    <row r="2546" spans="1:29" x14ac:dyDescent="0.25">
      <c r="A2546" s="13">
        <v>426</v>
      </c>
      <c r="B2546" s="22" t="s">
        <v>4967</v>
      </c>
      <c r="C2546" s="17">
        <v>6</v>
      </c>
      <c r="D2546" s="1" t="s">
        <v>808</v>
      </c>
      <c r="E2546" s="1" t="s">
        <v>3227</v>
      </c>
      <c r="F2546" s="1" t="s">
        <v>4685</v>
      </c>
      <c r="G2546" s="1" t="s">
        <v>3704</v>
      </c>
      <c r="H2546" s="1">
        <v>5.4</v>
      </c>
      <c r="I2546" s="1">
        <v>5.9</v>
      </c>
      <c r="J2546" s="1" t="s">
        <v>3190</v>
      </c>
      <c r="K2546" s="1" t="s">
        <v>4984</v>
      </c>
      <c r="L2546" s="1">
        <v>0</v>
      </c>
      <c r="M2546" s="1">
        <v>1</v>
      </c>
      <c r="N2546" s="1">
        <v>2</v>
      </c>
      <c r="O2546" s="1">
        <v>1</v>
      </c>
      <c r="P2546" s="1">
        <v>7</v>
      </c>
      <c r="Q2546" s="16">
        <v>70.207939680232556</v>
      </c>
      <c r="R2546" s="21">
        <v>0.36279883810818425</v>
      </c>
      <c r="S2546" s="21">
        <v>4.3321702662573864</v>
      </c>
      <c r="T2546" s="21">
        <v>3.9693714281492021</v>
      </c>
      <c r="U2546" s="21">
        <v>2.6071122683629044E-2</v>
      </c>
      <c r="V2546" s="21">
        <v>1.0526260015625346</v>
      </c>
      <c r="W2546" s="21">
        <v>1.0265548788789056</v>
      </c>
      <c r="X2546" s="13" t="s">
        <v>22</v>
      </c>
      <c r="Y25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6" s="1">
        <v>39.555499933199997</v>
      </c>
      <c r="AA2546" s="1">
        <v>-82.9597334284</v>
      </c>
      <c r="AB2546" s="1">
        <v>39.562378160500003</v>
      </c>
      <c r="AC2546" s="1">
        <v>-82.956815722900004</v>
      </c>
    </row>
    <row r="2547" spans="1:29" x14ac:dyDescent="0.25">
      <c r="A2547" s="13">
        <v>427</v>
      </c>
      <c r="B2547" s="22" t="s">
        <v>4967</v>
      </c>
      <c r="C2547" s="17">
        <v>4</v>
      </c>
      <c r="D2547" s="1" t="s">
        <v>801</v>
      </c>
      <c r="E2547" s="1" t="s">
        <v>4809</v>
      </c>
      <c r="F2547" s="1" t="s">
        <v>4810</v>
      </c>
      <c r="G2547" s="1" t="s">
        <v>4918</v>
      </c>
      <c r="H2547" s="1">
        <v>2.8</v>
      </c>
      <c r="I2547" s="1">
        <v>3.3</v>
      </c>
      <c r="J2547" s="1" t="s">
        <v>3190</v>
      </c>
      <c r="K2547" s="1" t="s">
        <v>4991</v>
      </c>
      <c r="L2547" s="1">
        <v>0</v>
      </c>
      <c r="M2547" s="1">
        <v>1</v>
      </c>
      <c r="N2547" s="1">
        <v>4</v>
      </c>
      <c r="O2547" s="1">
        <v>4</v>
      </c>
      <c r="P2547" s="1">
        <v>14</v>
      </c>
      <c r="Q2547" s="16">
        <v>103.61418968023256</v>
      </c>
      <c r="R2547" s="21">
        <v>0.42351938405869022</v>
      </c>
      <c r="S2547" s="21">
        <v>8.387777047067253</v>
      </c>
      <c r="T2547" s="21">
        <v>7.9642576630085626</v>
      </c>
      <c r="U2547" s="21">
        <v>3.3510452820533145E-2</v>
      </c>
      <c r="V2547" s="21">
        <v>1.0519302667548001</v>
      </c>
      <c r="W2547" s="21">
        <v>1.0184198139342668</v>
      </c>
      <c r="X2547" s="13" t="s">
        <v>22</v>
      </c>
      <c r="Y25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7" s="1">
        <v>41.046638941099999</v>
      </c>
      <c r="AA2547" s="1">
        <v>-80.684910438399996</v>
      </c>
      <c r="AB2547" s="1">
        <v>41.046551700999999</v>
      </c>
      <c r="AC2547" s="1">
        <v>-80.6753366648</v>
      </c>
    </row>
    <row r="2548" spans="1:29" x14ac:dyDescent="0.25">
      <c r="A2548" s="13">
        <v>87</v>
      </c>
      <c r="B2548" s="22" t="s">
        <v>3200</v>
      </c>
      <c r="C2548" s="17">
        <v>4</v>
      </c>
      <c r="D2548" s="1" t="s">
        <v>801</v>
      </c>
      <c r="E2548" s="1" t="s">
        <v>2901</v>
      </c>
      <c r="F2548" s="1" t="s">
        <v>5049</v>
      </c>
      <c r="G2548" s="1" t="s">
        <v>2476</v>
      </c>
      <c r="H2548" s="21">
        <v>13.732000000003609</v>
      </c>
      <c r="I2548" s="21">
        <v>0</v>
      </c>
      <c r="J2548" s="1" t="s">
        <v>258</v>
      </c>
      <c r="K2548" s="1" t="s">
        <v>2804</v>
      </c>
      <c r="L2548" s="1">
        <v>1</v>
      </c>
      <c r="M2548" s="1">
        <v>1</v>
      </c>
      <c r="N2548" s="1">
        <v>2</v>
      </c>
      <c r="O2548" s="1">
        <v>5</v>
      </c>
      <c r="P2548" s="1">
        <v>4</v>
      </c>
      <c r="Q2548" s="16">
        <v>130.63462936046511</v>
      </c>
      <c r="R2548" s="21">
        <v>1.982438816217714</v>
      </c>
      <c r="S2548" s="21">
        <v>2.7989536725427864</v>
      </c>
      <c r="T2548" s="21">
        <v>0.81651485632507237</v>
      </c>
      <c r="U2548" s="21">
        <v>0.13815635786191652</v>
      </c>
      <c r="V2548" s="21">
        <v>1.0517327894161772</v>
      </c>
      <c r="W2548" s="21">
        <v>0.91357643155426072</v>
      </c>
      <c r="X2548" s="13" t="s">
        <v>22</v>
      </c>
      <c r="Y25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8" s="1">
        <v>41.099336999999998</v>
      </c>
      <c r="AA2548" s="1">
        <v>-80.948682000000005</v>
      </c>
      <c r="AB2548" s="1">
        <v>0</v>
      </c>
      <c r="AC2548" s="1">
        <v>0</v>
      </c>
    </row>
    <row r="2549" spans="1:29" x14ac:dyDescent="0.25">
      <c r="A2549" s="13">
        <v>88</v>
      </c>
      <c r="B2549" s="22" t="s">
        <v>3200</v>
      </c>
      <c r="C2549" s="17">
        <v>6</v>
      </c>
      <c r="D2549" s="1" t="s">
        <v>799</v>
      </c>
      <c r="E2549" s="1" t="s">
        <v>2922</v>
      </c>
      <c r="F2549" s="1" t="s">
        <v>5050</v>
      </c>
      <c r="G2549" s="1" t="s">
        <v>2477</v>
      </c>
      <c r="H2549" s="21">
        <v>5.6539999999949941</v>
      </c>
      <c r="I2549" s="21">
        <v>0</v>
      </c>
      <c r="J2549" s="1" t="s">
        <v>258</v>
      </c>
      <c r="K2549" s="1" t="s">
        <v>2806</v>
      </c>
      <c r="L2549" s="1">
        <v>0</v>
      </c>
      <c r="M2549" s="1">
        <v>1</v>
      </c>
      <c r="N2549" s="1">
        <v>4</v>
      </c>
      <c r="O2549" s="1">
        <v>7</v>
      </c>
      <c r="P2549" s="1">
        <v>34</v>
      </c>
      <c r="Q2549" s="16">
        <v>136.92668968023256</v>
      </c>
      <c r="R2549" s="21">
        <v>1.4643366820620058</v>
      </c>
      <c r="S2549" s="21">
        <v>8.490941181422917</v>
      </c>
      <c r="T2549" s="21">
        <v>7.0266044993609107</v>
      </c>
      <c r="U2549" s="21">
        <v>9.5697348102166027E-2</v>
      </c>
      <c r="V2549" s="21">
        <v>1.0504714565175406</v>
      </c>
      <c r="W2549" s="21">
        <v>0.95477410841537458</v>
      </c>
      <c r="X2549" s="13" t="s">
        <v>22</v>
      </c>
      <c r="Y25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49" s="1">
        <v>40.215026999999999</v>
      </c>
      <c r="AA2549" s="1">
        <v>-83.062201999999999</v>
      </c>
      <c r="AB2549" s="1">
        <v>0</v>
      </c>
      <c r="AC2549" s="1">
        <v>0</v>
      </c>
    </row>
    <row r="2550" spans="1:29" x14ac:dyDescent="0.25">
      <c r="A2550" s="13">
        <v>428</v>
      </c>
      <c r="B2550" s="22" t="s">
        <v>4967</v>
      </c>
      <c r="C2550" s="17">
        <v>4</v>
      </c>
      <c r="D2550" s="1" t="s">
        <v>795</v>
      </c>
      <c r="E2550" s="1" t="s">
        <v>4811</v>
      </c>
      <c r="F2550" s="1" t="s">
        <v>4812</v>
      </c>
      <c r="G2550" s="1" t="s">
        <v>4919</v>
      </c>
      <c r="H2550" s="1">
        <v>0</v>
      </c>
      <c r="I2550" s="1">
        <v>0.5</v>
      </c>
      <c r="J2550" s="1" t="s">
        <v>3190</v>
      </c>
      <c r="K2550" s="1" t="s">
        <v>4975</v>
      </c>
      <c r="L2550" s="1">
        <v>0</v>
      </c>
      <c r="M2550" s="1">
        <v>1</v>
      </c>
      <c r="N2550" s="1">
        <v>3</v>
      </c>
      <c r="O2550" s="1">
        <v>2</v>
      </c>
      <c r="P2550" s="1">
        <v>19</v>
      </c>
      <c r="Q2550" s="16">
        <v>93.192314680232556</v>
      </c>
      <c r="R2550" s="21">
        <v>0.54114875913831517</v>
      </c>
      <c r="S2550" s="21">
        <v>8.8816309793724439</v>
      </c>
      <c r="T2550" s="21">
        <v>8.3404822202341293</v>
      </c>
      <c r="U2550" s="21">
        <v>4.1548634375238154E-2</v>
      </c>
      <c r="V2550" s="21">
        <v>1.0469903437352863</v>
      </c>
      <c r="W2550" s="21">
        <v>1.0054417093600481</v>
      </c>
      <c r="X2550" s="13" t="s">
        <v>22</v>
      </c>
      <c r="Y25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0" s="1">
        <v>41.113942161899999</v>
      </c>
      <c r="AA2550" s="1">
        <v>-81.609771149300002</v>
      </c>
      <c r="AB2550" s="1">
        <v>0</v>
      </c>
      <c r="AC2550" s="1">
        <v>0</v>
      </c>
    </row>
    <row r="2551" spans="1:29" x14ac:dyDescent="0.25">
      <c r="A2551" s="13">
        <v>429</v>
      </c>
      <c r="B2551" s="22" t="s">
        <v>4967</v>
      </c>
      <c r="C2551" s="17">
        <v>12</v>
      </c>
      <c r="D2551" s="1" t="s">
        <v>794</v>
      </c>
      <c r="E2551" s="1" t="s">
        <v>3978</v>
      </c>
      <c r="F2551" s="1" t="s">
        <v>4076</v>
      </c>
      <c r="G2551" s="1" t="s">
        <v>3712</v>
      </c>
      <c r="H2551" s="1">
        <v>12.8</v>
      </c>
      <c r="I2551" s="1">
        <v>13.3</v>
      </c>
      <c r="J2551" s="1" t="s">
        <v>3190</v>
      </c>
      <c r="K2551" s="1" t="s">
        <v>4984</v>
      </c>
      <c r="L2551" s="1">
        <v>0</v>
      </c>
      <c r="M2551" s="1">
        <v>1</v>
      </c>
      <c r="N2551" s="1">
        <v>3</v>
      </c>
      <c r="O2551" s="1">
        <v>0</v>
      </c>
      <c r="P2551" s="1">
        <v>6</v>
      </c>
      <c r="Q2551" s="16">
        <v>71.317314680232556</v>
      </c>
      <c r="R2551" s="21">
        <v>0.36966818495745063</v>
      </c>
      <c r="S2551" s="21">
        <v>3.8578594834727129</v>
      </c>
      <c r="T2551" s="21">
        <v>3.4881912985152623</v>
      </c>
      <c r="U2551" s="21">
        <v>2.6547738464134114E-2</v>
      </c>
      <c r="V2551" s="21">
        <v>1.0448770127743927</v>
      </c>
      <c r="W2551" s="21">
        <v>1.0183292743102585</v>
      </c>
      <c r="X2551" s="13" t="s">
        <v>22</v>
      </c>
      <c r="Y25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1" s="1">
        <v>41.718689629000004</v>
      </c>
      <c r="AA2551" s="1">
        <v>-81.295786979499994</v>
      </c>
      <c r="AB2551" s="1">
        <v>41.720994186200002</v>
      </c>
      <c r="AC2551" s="1">
        <v>-81.287166397500002</v>
      </c>
    </row>
    <row r="2552" spans="1:29" x14ac:dyDescent="0.25">
      <c r="A2552" s="13">
        <v>430</v>
      </c>
      <c r="B2552" s="22" t="s">
        <v>4967</v>
      </c>
      <c r="C2552" s="17">
        <v>8</v>
      </c>
      <c r="D2552" s="1" t="s">
        <v>1329</v>
      </c>
      <c r="E2552" s="1" t="s">
        <v>4813</v>
      </c>
      <c r="F2552" s="1" t="s">
        <v>4814</v>
      </c>
      <c r="G2552" s="1" t="s">
        <v>4920</v>
      </c>
      <c r="H2552" s="1">
        <v>2.6</v>
      </c>
      <c r="I2552" s="1">
        <v>3.1</v>
      </c>
      <c r="J2552" s="1" t="s">
        <v>3190</v>
      </c>
      <c r="K2552" s="1" t="s">
        <v>4991</v>
      </c>
      <c r="L2552" s="1">
        <v>0</v>
      </c>
      <c r="M2552" s="1">
        <v>3</v>
      </c>
      <c r="N2552" s="1">
        <v>10</v>
      </c>
      <c r="O2552" s="1">
        <v>3</v>
      </c>
      <c r="P2552" s="1">
        <v>23</v>
      </c>
      <c r="Q2552" s="16">
        <v>238.81131904069767</v>
      </c>
      <c r="R2552" s="21">
        <v>0.20164635799097472</v>
      </c>
      <c r="S2552" s="21">
        <v>12.618881769565311</v>
      </c>
      <c r="T2552" s="21">
        <v>12.417235411574337</v>
      </c>
      <c r="U2552" s="21">
        <v>1.6781417589597468E-2</v>
      </c>
      <c r="V2552" s="21">
        <v>1.0405190289265795</v>
      </c>
      <c r="W2552" s="21">
        <v>1.023737611336982</v>
      </c>
      <c r="X2552" s="13" t="s">
        <v>22</v>
      </c>
      <c r="Y25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2" s="1">
        <v>39.073473269499999</v>
      </c>
      <c r="AA2552" s="1">
        <v>-84.224922765900004</v>
      </c>
      <c r="AB2552" s="1">
        <v>39.0808905158</v>
      </c>
      <c r="AC2552" s="1">
        <v>-84.224734240900005</v>
      </c>
    </row>
    <row r="2553" spans="1:29" x14ac:dyDescent="0.25">
      <c r="A2553" s="13">
        <v>431</v>
      </c>
      <c r="B2553" s="22" t="s">
        <v>4967</v>
      </c>
      <c r="C2553" s="17">
        <v>8</v>
      </c>
      <c r="D2553" s="1" t="s">
        <v>1329</v>
      </c>
      <c r="E2553" s="1" t="s">
        <v>3438</v>
      </c>
      <c r="F2553" s="1" t="s">
        <v>4661</v>
      </c>
      <c r="G2553" s="1" t="s">
        <v>3766</v>
      </c>
      <c r="H2553" s="1">
        <v>13.9</v>
      </c>
      <c r="I2553" s="1">
        <v>14.4</v>
      </c>
      <c r="J2553" s="1" t="s">
        <v>3190</v>
      </c>
      <c r="K2553" s="1" t="s">
        <v>4981</v>
      </c>
      <c r="L2553" s="1">
        <v>0</v>
      </c>
      <c r="M2553" s="1">
        <v>1</v>
      </c>
      <c r="N2553" s="1">
        <v>2</v>
      </c>
      <c r="O2553" s="1">
        <v>1</v>
      </c>
      <c r="P2553" s="1">
        <v>5</v>
      </c>
      <c r="Q2553" s="16">
        <v>68.207939680232556</v>
      </c>
      <c r="R2553" s="21">
        <v>0.35939754520346945</v>
      </c>
      <c r="S2553" s="21">
        <v>3.4921685813197469</v>
      </c>
      <c r="T2553" s="21">
        <v>3.1327710361162775</v>
      </c>
      <c r="U2553" s="21">
        <v>2.5839185305787011E-2</v>
      </c>
      <c r="V2553" s="21">
        <v>1.0390325864017296</v>
      </c>
      <c r="W2553" s="21">
        <v>1.0131934010959425</v>
      </c>
      <c r="X2553" s="13" t="s">
        <v>22</v>
      </c>
      <c r="Y25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3" s="1">
        <v>39.067044691</v>
      </c>
      <c r="AA2553" s="1">
        <v>-84.061206325300006</v>
      </c>
      <c r="AB2553" s="1">
        <v>39.066143802600003</v>
      </c>
      <c r="AC2553" s="1">
        <v>-84.051981781699993</v>
      </c>
    </row>
    <row r="2554" spans="1:29" x14ac:dyDescent="0.25">
      <c r="A2554" s="13">
        <v>89</v>
      </c>
      <c r="B2554" s="22" t="s">
        <v>3200</v>
      </c>
      <c r="C2554" s="17">
        <v>3</v>
      </c>
      <c r="D2554" s="1" t="s">
        <v>2361</v>
      </c>
      <c r="E2554" s="1" t="s">
        <v>2893</v>
      </c>
      <c r="F2554" s="1" t="s">
        <v>5051</v>
      </c>
      <c r="G2554" s="1" t="s">
        <v>2478</v>
      </c>
      <c r="H2554" s="21">
        <v>8.842000000004191</v>
      </c>
      <c r="I2554" s="21">
        <v>0</v>
      </c>
      <c r="J2554" s="1" t="s">
        <v>258</v>
      </c>
      <c r="K2554" s="1" t="s">
        <v>2804</v>
      </c>
      <c r="L2554" s="1">
        <v>0</v>
      </c>
      <c r="M2554" s="1">
        <v>0</v>
      </c>
      <c r="N2554" s="1">
        <v>6</v>
      </c>
      <c r="O2554" s="1">
        <v>2</v>
      </c>
      <c r="P2554" s="1">
        <v>8</v>
      </c>
      <c r="Q2554" s="16">
        <v>56.15625</v>
      </c>
      <c r="R2554" s="21">
        <v>2.7884603447225529</v>
      </c>
      <c r="S2554" s="21">
        <v>3.1397180815272816</v>
      </c>
      <c r="T2554" s="21">
        <v>0.35125773680472872</v>
      </c>
      <c r="U2554" s="21">
        <v>0.19432807818213352</v>
      </c>
      <c r="V2554" s="21">
        <v>1.0363444962719262</v>
      </c>
      <c r="W2554" s="21">
        <v>0.84201641808979266</v>
      </c>
      <c r="X2554" s="13" t="s">
        <v>22</v>
      </c>
      <c r="Y25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4" s="1">
        <v>40.829242000000001</v>
      </c>
      <c r="AA2554" s="1">
        <v>-81.842322999999993</v>
      </c>
      <c r="AB2554" s="1">
        <v>0</v>
      </c>
      <c r="AC2554" s="1">
        <v>0</v>
      </c>
    </row>
    <row r="2555" spans="1:29" x14ac:dyDescent="0.25">
      <c r="A2555" s="13">
        <v>432</v>
      </c>
      <c r="B2555" s="22" t="s">
        <v>4967</v>
      </c>
      <c r="C2555" s="17">
        <v>8</v>
      </c>
      <c r="D2555" s="1" t="s">
        <v>787</v>
      </c>
      <c r="E2555" s="1" t="s">
        <v>4335</v>
      </c>
      <c r="F2555" s="1" t="s">
        <v>4336</v>
      </c>
      <c r="G2555" s="1" t="s">
        <v>3762</v>
      </c>
      <c r="H2555" s="1">
        <v>18.600000000000001</v>
      </c>
      <c r="I2555" s="1">
        <v>19.100000000000001</v>
      </c>
      <c r="J2555" s="1" t="s">
        <v>3190</v>
      </c>
      <c r="K2555" s="1" t="s">
        <v>4975</v>
      </c>
      <c r="L2555" s="1">
        <v>1</v>
      </c>
      <c r="M2555" s="1">
        <v>0</v>
      </c>
      <c r="N2555" s="1">
        <v>2</v>
      </c>
      <c r="O2555" s="1">
        <v>5</v>
      </c>
      <c r="P2555" s="1">
        <v>30</v>
      </c>
      <c r="Q2555" s="16">
        <v>110.95793968023256</v>
      </c>
      <c r="R2555" s="21">
        <v>0.32338278767446471</v>
      </c>
      <c r="S2555" s="21">
        <v>13.622569490038114</v>
      </c>
      <c r="T2555" s="21">
        <v>13.299186702363649</v>
      </c>
      <c r="U2555" s="21">
        <v>2.4949075379499613E-2</v>
      </c>
      <c r="V2555" s="21">
        <v>1.0359477478438686</v>
      </c>
      <c r="W2555" s="21">
        <v>1.0109986724643689</v>
      </c>
      <c r="X2555" s="13" t="s">
        <v>22</v>
      </c>
      <c r="Y25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5" s="1">
        <v>39.287207439100001</v>
      </c>
      <c r="AA2555" s="1">
        <v>-84.306074381200006</v>
      </c>
      <c r="AB2555" s="1">
        <v>39.2911986274</v>
      </c>
      <c r="AC2555" s="1">
        <v>-84.298373088399998</v>
      </c>
    </row>
    <row r="2556" spans="1:29" x14ac:dyDescent="0.25">
      <c r="A2556" s="13">
        <v>90</v>
      </c>
      <c r="B2556" s="22" t="s">
        <v>3200</v>
      </c>
      <c r="C2556" s="17">
        <v>6</v>
      </c>
      <c r="D2556" s="1" t="s">
        <v>808</v>
      </c>
      <c r="E2556" s="1" t="s">
        <v>3175</v>
      </c>
      <c r="F2556" s="1" t="s">
        <v>5052</v>
      </c>
      <c r="G2556" s="1" t="s">
        <v>2479</v>
      </c>
      <c r="H2556" s="21">
        <v>7.1009999999951106</v>
      </c>
      <c r="I2556" s="21">
        <v>0</v>
      </c>
      <c r="J2556" s="1" t="s">
        <v>258</v>
      </c>
      <c r="K2556" s="1" t="s">
        <v>2803</v>
      </c>
      <c r="L2556" s="1">
        <v>0</v>
      </c>
      <c r="M2556" s="1">
        <v>1</v>
      </c>
      <c r="N2556" s="1">
        <v>8</v>
      </c>
      <c r="O2556" s="1">
        <v>5</v>
      </c>
      <c r="P2556" s="1">
        <v>10</v>
      </c>
      <c r="Q2556" s="16">
        <v>130.23918968023256</v>
      </c>
      <c r="R2556" s="21">
        <v>7.7909729855556761E-2</v>
      </c>
      <c r="S2556" s="21">
        <v>1.5365022008793365</v>
      </c>
      <c r="T2556" s="21">
        <v>1.4585924710237799</v>
      </c>
      <c r="U2556" s="21">
        <v>6.6539771901771141E-2</v>
      </c>
      <c r="V2556" s="21">
        <v>1.0345364195979916</v>
      </c>
      <c r="W2556" s="21">
        <v>0.9679966476962204</v>
      </c>
      <c r="X2556" s="13" t="s">
        <v>22</v>
      </c>
      <c r="Y25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6" s="1">
        <v>39.722726000000002</v>
      </c>
      <c r="AA2556" s="1">
        <v>-82.920178000000007</v>
      </c>
      <c r="AB2556" s="1">
        <v>0</v>
      </c>
      <c r="AC2556" s="1">
        <v>0</v>
      </c>
    </row>
    <row r="2557" spans="1:29" x14ac:dyDescent="0.25">
      <c r="A2557" s="13">
        <v>433</v>
      </c>
      <c r="B2557" s="22" t="s">
        <v>4967</v>
      </c>
      <c r="C2557" s="17">
        <v>2</v>
      </c>
      <c r="D2557" s="1" t="s">
        <v>786</v>
      </c>
      <c r="E2557" s="1" t="s">
        <v>4194</v>
      </c>
      <c r="F2557" s="1" t="s">
        <v>4063</v>
      </c>
      <c r="G2557" s="1" t="s">
        <v>4400</v>
      </c>
      <c r="H2557" s="1">
        <v>2.1</v>
      </c>
      <c r="I2557" s="1">
        <v>2.6</v>
      </c>
      <c r="J2557" s="1" t="s">
        <v>3190</v>
      </c>
      <c r="K2557" s="1" t="s">
        <v>4975</v>
      </c>
      <c r="L2557" s="1">
        <v>1</v>
      </c>
      <c r="M2557" s="1">
        <v>1</v>
      </c>
      <c r="N2557" s="1">
        <v>6</v>
      </c>
      <c r="O2557" s="1">
        <v>1</v>
      </c>
      <c r="P2557" s="1">
        <v>4</v>
      </c>
      <c r="Q2557" s="16">
        <v>139.07212936046511</v>
      </c>
      <c r="R2557" s="21">
        <v>0.27257037586282001</v>
      </c>
      <c r="S2557" s="21">
        <v>4.5908855817889771</v>
      </c>
      <c r="T2557" s="21">
        <v>4.3183152059261571</v>
      </c>
      <c r="U2557" s="21">
        <v>2.1058136763689402E-2</v>
      </c>
      <c r="V2557" s="21">
        <v>1.033755270315537</v>
      </c>
      <c r="W2557" s="21">
        <v>1.0126971335518475</v>
      </c>
      <c r="X2557" s="13" t="s">
        <v>22</v>
      </c>
      <c r="Y25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7" s="1">
        <v>41.7192369861</v>
      </c>
      <c r="AA2557" s="1">
        <v>-83.654764235299993</v>
      </c>
      <c r="AB2557" s="1">
        <v>41.7202731386</v>
      </c>
      <c r="AC2557" s="1">
        <v>-83.645290914900002</v>
      </c>
    </row>
    <row r="2558" spans="1:29" x14ac:dyDescent="0.25">
      <c r="A2558" s="13">
        <v>91</v>
      </c>
      <c r="B2558" s="22" t="s">
        <v>3200</v>
      </c>
      <c r="C2558" s="17">
        <v>6</v>
      </c>
      <c r="D2558" s="1" t="s">
        <v>799</v>
      </c>
      <c r="E2558" s="1" t="s">
        <v>3086</v>
      </c>
      <c r="F2558" s="1" t="s">
        <v>5053</v>
      </c>
      <c r="G2558" s="1" t="s">
        <v>2480</v>
      </c>
      <c r="H2558" s="21">
        <v>12.884000000005472</v>
      </c>
      <c r="I2558" s="21">
        <v>0</v>
      </c>
      <c r="J2558" s="1" t="s">
        <v>258</v>
      </c>
      <c r="K2558" s="1" t="s">
        <v>2803</v>
      </c>
      <c r="L2558" s="1">
        <v>0</v>
      </c>
      <c r="M2558" s="1">
        <v>2</v>
      </c>
      <c r="N2558" s="1">
        <v>11</v>
      </c>
      <c r="O2558" s="1">
        <v>3</v>
      </c>
      <c r="P2558" s="1">
        <v>5</v>
      </c>
      <c r="Q2558" s="16">
        <v>181.68150436046511</v>
      </c>
      <c r="R2558" s="21">
        <v>5.9910298705918547E-2</v>
      </c>
      <c r="S2558" s="21">
        <v>1.1007771217345703</v>
      </c>
      <c r="T2558" s="21">
        <v>1.0408668230286517</v>
      </c>
      <c r="U2558" s="21">
        <v>5.5835510785901862E-2</v>
      </c>
      <c r="V2558" s="21">
        <v>1.0337325694788049</v>
      </c>
      <c r="W2558" s="21">
        <v>0.977897058692903</v>
      </c>
      <c r="X2558" s="13" t="s">
        <v>22</v>
      </c>
      <c r="Y25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8" s="1">
        <v>40.320079</v>
      </c>
      <c r="AA2558" s="1">
        <v>-82.843074000000001</v>
      </c>
      <c r="AB2558" s="1">
        <v>0</v>
      </c>
      <c r="AC2558" s="1">
        <v>0</v>
      </c>
    </row>
    <row r="2559" spans="1:29" x14ac:dyDescent="0.25">
      <c r="A2559" s="13">
        <v>434</v>
      </c>
      <c r="B2559" s="22" t="s">
        <v>4967</v>
      </c>
      <c r="C2559" s="17">
        <v>8</v>
      </c>
      <c r="D2559" s="1" t="s">
        <v>788</v>
      </c>
      <c r="E2559" s="1" t="s">
        <v>4689</v>
      </c>
      <c r="F2559" s="1" t="s">
        <v>4690</v>
      </c>
      <c r="G2559" s="1" t="s">
        <v>4878</v>
      </c>
      <c r="H2559" s="1">
        <v>5.4</v>
      </c>
      <c r="I2559" s="1">
        <v>5.9</v>
      </c>
      <c r="J2559" s="1" t="s">
        <v>3190</v>
      </c>
      <c r="K2559" s="1" t="s">
        <v>4975</v>
      </c>
      <c r="L2559" s="1">
        <v>0</v>
      </c>
      <c r="M2559" s="1">
        <v>0</v>
      </c>
      <c r="N2559" s="1">
        <v>3</v>
      </c>
      <c r="O2559" s="1">
        <v>4</v>
      </c>
      <c r="P2559" s="1">
        <v>23</v>
      </c>
      <c r="Q2559" s="16">
        <v>60.390625</v>
      </c>
      <c r="R2559" s="21">
        <v>0.35678129106554257</v>
      </c>
      <c r="S2559" s="21">
        <v>12.922394030863947</v>
      </c>
      <c r="T2559" s="21">
        <v>12.565612739798404</v>
      </c>
      <c r="U2559" s="21">
        <v>2.7495399815343869E-2</v>
      </c>
      <c r="V2559" s="21">
        <v>1.0309525768515311</v>
      </c>
      <c r="W2559" s="21">
        <v>1.0034571770361873</v>
      </c>
      <c r="X2559" s="13" t="s">
        <v>22</v>
      </c>
      <c r="Y25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59" s="1">
        <v>39.380077485500003</v>
      </c>
      <c r="AA2559" s="1">
        <v>-84.454760213200004</v>
      </c>
      <c r="AB2559" s="1">
        <v>39.387305059299997</v>
      </c>
      <c r="AC2559" s="1">
        <v>-84.453995805299996</v>
      </c>
    </row>
    <row r="2560" spans="1:29" x14ac:dyDescent="0.25">
      <c r="A2560" s="13">
        <v>92</v>
      </c>
      <c r="B2560" s="22" t="s">
        <v>3200</v>
      </c>
      <c r="C2560" s="17">
        <v>12</v>
      </c>
      <c r="D2560" s="1" t="s">
        <v>1332</v>
      </c>
      <c r="E2560" s="1" t="s">
        <v>2919</v>
      </c>
      <c r="F2560" s="1" t="s">
        <v>5048</v>
      </c>
      <c r="G2560" s="1" t="s">
        <v>2481</v>
      </c>
      <c r="H2560" s="21">
        <v>4.5910000000003492</v>
      </c>
      <c r="I2560" s="21">
        <v>0</v>
      </c>
      <c r="J2560" s="1" t="s">
        <v>258</v>
      </c>
      <c r="K2560" s="1" t="s">
        <v>2804</v>
      </c>
      <c r="L2560" s="1">
        <v>0</v>
      </c>
      <c r="M2560" s="1">
        <v>0</v>
      </c>
      <c r="N2560" s="1">
        <v>7</v>
      </c>
      <c r="O2560" s="1">
        <v>0</v>
      </c>
      <c r="P2560" s="1">
        <v>10</v>
      </c>
      <c r="Q2560" s="16">
        <v>55.828125</v>
      </c>
      <c r="R2560" s="21">
        <v>2.8679522852782626</v>
      </c>
      <c r="S2560" s="21">
        <v>3.9637357375371685</v>
      </c>
      <c r="T2560" s="21">
        <v>1.0957834522589058</v>
      </c>
      <c r="U2560" s="21">
        <v>0.19986787940914233</v>
      </c>
      <c r="V2560" s="21">
        <v>1.029798115046773</v>
      </c>
      <c r="W2560" s="21">
        <v>0.82993023563763069</v>
      </c>
      <c r="X2560" s="13" t="s">
        <v>22</v>
      </c>
      <c r="Y25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0" s="1">
        <v>41.436475000000002</v>
      </c>
      <c r="AA2560" s="1">
        <v>-81.058145999999994</v>
      </c>
      <c r="AB2560" s="1">
        <v>0</v>
      </c>
      <c r="AC2560" s="1">
        <v>0</v>
      </c>
    </row>
    <row r="2561" spans="1:29" x14ac:dyDescent="0.25">
      <c r="A2561" s="13">
        <v>435</v>
      </c>
      <c r="B2561" s="22" t="s">
        <v>4967</v>
      </c>
      <c r="C2561" s="17">
        <v>8</v>
      </c>
      <c r="D2561" s="1" t="s">
        <v>787</v>
      </c>
      <c r="E2561" s="1" t="s">
        <v>4815</v>
      </c>
      <c r="F2561" s="1" t="s">
        <v>4816</v>
      </c>
      <c r="G2561" s="1" t="s">
        <v>3812</v>
      </c>
      <c r="H2561" s="1">
        <v>35.6</v>
      </c>
      <c r="I2561" s="1">
        <v>36.1</v>
      </c>
      <c r="J2561" s="1" t="s">
        <v>3190</v>
      </c>
      <c r="K2561" s="1" t="s">
        <v>4984</v>
      </c>
      <c r="L2561" s="1">
        <v>0</v>
      </c>
      <c r="M2561" s="1">
        <v>1</v>
      </c>
      <c r="N2561" s="1">
        <v>2</v>
      </c>
      <c r="O2561" s="1">
        <v>2</v>
      </c>
      <c r="P2561" s="1">
        <v>12</v>
      </c>
      <c r="Q2561" s="16">
        <v>79.645439680232556</v>
      </c>
      <c r="R2561" s="21">
        <v>0.18423948677326318</v>
      </c>
      <c r="S2561" s="21">
        <v>6.4803627899648149</v>
      </c>
      <c r="T2561" s="21">
        <v>6.2961233031915516</v>
      </c>
      <c r="U2561" s="21">
        <v>1.4595731896830373E-2</v>
      </c>
      <c r="V2561" s="21">
        <v>1.0245480018492397</v>
      </c>
      <c r="W2561" s="21">
        <v>1.0099522699524093</v>
      </c>
      <c r="X2561" s="13" t="s">
        <v>22</v>
      </c>
      <c r="Y25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1" s="1">
        <v>39.052556636699997</v>
      </c>
      <c r="AA2561" s="1">
        <v>-84.390700486100002</v>
      </c>
      <c r="AB2561" s="1">
        <v>39.0461762089</v>
      </c>
      <c r="AC2561" s="1">
        <v>-84.386874400500005</v>
      </c>
    </row>
    <row r="2562" spans="1:29" x14ac:dyDescent="0.25">
      <c r="A2562" s="13">
        <v>436</v>
      </c>
      <c r="B2562" s="22" t="s">
        <v>4967</v>
      </c>
      <c r="C2562" s="17">
        <v>3</v>
      </c>
      <c r="D2562" s="1" t="s">
        <v>802</v>
      </c>
      <c r="E2562" s="1" t="s">
        <v>4817</v>
      </c>
      <c r="F2562" s="1" t="s">
        <v>4279</v>
      </c>
      <c r="G2562" s="1" t="s">
        <v>3716</v>
      </c>
      <c r="H2562" s="1">
        <v>14.1</v>
      </c>
      <c r="I2562" s="1">
        <v>14.6</v>
      </c>
      <c r="J2562" s="1" t="s">
        <v>3190</v>
      </c>
      <c r="K2562" s="1" t="s">
        <v>4991</v>
      </c>
      <c r="L2562" s="1">
        <v>1</v>
      </c>
      <c r="M2562" s="1">
        <v>3</v>
      </c>
      <c r="N2562" s="1">
        <v>2</v>
      </c>
      <c r="O2562" s="1">
        <v>4</v>
      </c>
      <c r="P2562" s="1">
        <v>13</v>
      </c>
      <c r="Q2562" s="16">
        <v>226.55050872093022</v>
      </c>
      <c r="R2562" s="21">
        <v>0.32822456210632933</v>
      </c>
      <c r="S2562" s="21">
        <v>8.1881979620279104</v>
      </c>
      <c r="T2562" s="21">
        <v>7.8599733999215813</v>
      </c>
      <c r="U2562" s="21">
        <v>2.6259173610542516E-2</v>
      </c>
      <c r="V2562" s="21">
        <v>1.0223719235750028</v>
      </c>
      <c r="W2562" s="21">
        <v>0.99611274996446031</v>
      </c>
      <c r="X2562" s="13" t="s">
        <v>22</v>
      </c>
      <c r="Y25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2" s="1">
        <v>40.779771274399998</v>
      </c>
      <c r="AA2562" s="1">
        <v>-82.469364482200007</v>
      </c>
      <c r="AB2562" s="1">
        <v>40.784127446799999</v>
      </c>
      <c r="AC2562" s="1">
        <v>-82.4617596585</v>
      </c>
    </row>
    <row r="2563" spans="1:29" x14ac:dyDescent="0.25">
      <c r="A2563" s="13">
        <v>437</v>
      </c>
      <c r="B2563" s="22" t="s">
        <v>4967</v>
      </c>
      <c r="C2563" s="17">
        <v>4</v>
      </c>
      <c r="D2563" s="1" t="s">
        <v>795</v>
      </c>
      <c r="E2563" s="1" t="s">
        <v>4818</v>
      </c>
      <c r="F2563" s="1" t="s">
        <v>4819</v>
      </c>
      <c r="G2563" s="1" t="s">
        <v>3756</v>
      </c>
      <c r="H2563" s="1">
        <v>13.9</v>
      </c>
      <c r="I2563" s="1">
        <v>14.4</v>
      </c>
      <c r="J2563" s="1" t="s">
        <v>3190</v>
      </c>
      <c r="K2563" s="1" t="s">
        <v>4975</v>
      </c>
      <c r="L2563" s="1">
        <v>0</v>
      </c>
      <c r="M2563" s="1">
        <v>1</v>
      </c>
      <c r="N2563" s="1">
        <v>2</v>
      </c>
      <c r="O2563" s="1">
        <v>3</v>
      </c>
      <c r="P2563" s="1">
        <v>38</v>
      </c>
      <c r="Q2563" s="16">
        <v>110.08293968023256</v>
      </c>
      <c r="R2563" s="21">
        <v>0.28201338253785568</v>
      </c>
      <c r="S2563" s="21">
        <v>16.036155292718565</v>
      </c>
      <c r="T2563" s="21">
        <v>15.75414191018071</v>
      </c>
      <c r="U2563" s="21">
        <v>2.1687349587576305E-2</v>
      </c>
      <c r="V2563" s="21">
        <v>1.0220948821986833</v>
      </c>
      <c r="W2563" s="21">
        <v>1.000407532611107</v>
      </c>
      <c r="X2563" s="13" t="s">
        <v>22</v>
      </c>
      <c r="Y25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3" s="1">
        <v>41.032735135800003</v>
      </c>
      <c r="AA2563" s="1">
        <v>-81.433799292499998</v>
      </c>
      <c r="AB2563" s="1">
        <v>41.031027248100003</v>
      </c>
      <c r="AC2563" s="1">
        <v>-81.424706364599999</v>
      </c>
    </row>
    <row r="2564" spans="1:29" x14ac:dyDescent="0.25">
      <c r="A2564" s="13">
        <v>438</v>
      </c>
      <c r="B2564" s="22" t="s">
        <v>4967</v>
      </c>
      <c r="C2564" s="17">
        <v>7</v>
      </c>
      <c r="D2564" s="1" t="s">
        <v>3196</v>
      </c>
      <c r="E2564" s="1" t="s">
        <v>4617</v>
      </c>
      <c r="F2564" s="1" t="s">
        <v>4820</v>
      </c>
      <c r="G2564" s="1" t="s">
        <v>4921</v>
      </c>
      <c r="H2564" s="1">
        <v>3.1</v>
      </c>
      <c r="I2564" s="1">
        <v>3.6</v>
      </c>
      <c r="J2564" s="1" t="s">
        <v>3190</v>
      </c>
      <c r="K2564" s="1" t="s">
        <v>4975</v>
      </c>
      <c r="L2564" s="1">
        <v>0</v>
      </c>
      <c r="M2564" s="1">
        <v>1</v>
      </c>
      <c r="N2564" s="1">
        <v>6</v>
      </c>
      <c r="O2564" s="1">
        <v>4</v>
      </c>
      <c r="P2564" s="1">
        <v>16</v>
      </c>
      <c r="Q2564" s="16">
        <v>118.70793968023256</v>
      </c>
      <c r="R2564" s="21">
        <v>0.20394581009250304</v>
      </c>
      <c r="S2564" s="21">
        <v>9.3023255739489468</v>
      </c>
      <c r="T2564" s="21">
        <v>9.0983797638564443</v>
      </c>
      <c r="U2564" s="21">
        <v>1.5787970379981225E-2</v>
      </c>
      <c r="V2564" s="21">
        <v>1.0214920154818161</v>
      </c>
      <c r="W2564" s="21">
        <v>1.0057040451018349</v>
      </c>
      <c r="X2564" s="13" t="s">
        <v>22</v>
      </c>
      <c r="Y25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4" s="1">
        <v>39.809095364100003</v>
      </c>
      <c r="AA2564" s="1">
        <v>-84.208208237400001</v>
      </c>
      <c r="AB2564" s="1">
        <v>39.810849337800001</v>
      </c>
      <c r="AC2564" s="1">
        <v>-84.217098647300006</v>
      </c>
    </row>
    <row r="2565" spans="1:29" x14ac:dyDescent="0.25">
      <c r="A2565" s="13">
        <v>439</v>
      </c>
      <c r="B2565" s="22" t="s">
        <v>4967</v>
      </c>
      <c r="C2565" s="17">
        <v>4</v>
      </c>
      <c r="D2565" s="1" t="s">
        <v>801</v>
      </c>
      <c r="E2565" s="1" t="s">
        <v>4621</v>
      </c>
      <c r="F2565" s="1" t="s">
        <v>4622</v>
      </c>
      <c r="G2565" s="1" t="s">
        <v>4880</v>
      </c>
      <c r="H2565" s="1">
        <v>12</v>
      </c>
      <c r="I2565" s="1">
        <v>12.5</v>
      </c>
      <c r="J2565" s="1" t="s">
        <v>3190</v>
      </c>
      <c r="K2565" s="1" t="s">
        <v>4975</v>
      </c>
      <c r="L2565" s="1">
        <v>0</v>
      </c>
      <c r="M2565" s="1">
        <v>0</v>
      </c>
      <c r="N2565" s="1">
        <v>4</v>
      </c>
      <c r="O2565" s="1">
        <v>8</v>
      </c>
      <c r="P2565" s="1">
        <v>31</v>
      </c>
      <c r="Q2565" s="16">
        <v>92.6875</v>
      </c>
      <c r="R2565" s="21">
        <v>0.17947744948535455</v>
      </c>
      <c r="S2565" s="21">
        <v>15.341289279965398</v>
      </c>
      <c r="T2565" s="21">
        <v>15.161811830480044</v>
      </c>
      <c r="U2565" s="21">
        <v>1.3904055061388384E-2</v>
      </c>
      <c r="V2565" s="21">
        <v>1.021300078937017</v>
      </c>
      <c r="W2565" s="21">
        <v>1.0073960238756285</v>
      </c>
      <c r="X2565" s="13" t="s">
        <v>22</v>
      </c>
      <c r="Y25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5" s="1">
        <v>41.0995921823</v>
      </c>
      <c r="AA2565" s="1">
        <v>-80.775874276099998</v>
      </c>
      <c r="AB2565" s="1">
        <v>41.0996118407</v>
      </c>
      <c r="AC2565" s="1">
        <v>-80.766288789399994</v>
      </c>
    </row>
    <row r="2566" spans="1:29" x14ac:dyDescent="0.25">
      <c r="A2566" s="13">
        <v>440</v>
      </c>
      <c r="B2566" s="22" t="s">
        <v>4967</v>
      </c>
      <c r="C2566" s="17">
        <v>8</v>
      </c>
      <c r="D2566" s="1" t="s">
        <v>788</v>
      </c>
      <c r="E2566" s="1" t="s">
        <v>4821</v>
      </c>
      <c r="F2566" s="1" t="s">
        <v>4822</v>
      </c>
      <c r="G2566" s="1" t="s">
        <v>4922</v>
      </c>
      <c r="H2566" s="1">
        <v>0.8</v>
      </c>
      <c r="I2566" s="1">
        <v>1.3</v>
      </c>
      <c r="J2566" s="1" t="s">
        <v>3190</v>
      </c>
      <c r="K2566" s="1" t="s">
        <v>4975</v>
      </c>
      <c r="L2566" s="1">
        <v>0</v>
      </c>
      <c r="M2566" s="1">
        <v>0</v>
      </c>
      <c r="N2566" s="1">
        <v>4</v>
      </c>
      <c r="O2566" s="1">
        <v>4</v>
      </c>
      <c r="P2566" s="1">
        <v>31</v>
      </c>
      <c r="Q2566" s="16">
        <v>74.9375</v>
      </c>
      <c r="R2566" s="21">
        <v>0.30873100862237335</v>
      </c>
      <c r="S2566" s="21">
        <v>14.629599046989183</v>
      </c>
      <c r="T2566" s="21">
        <v>14.320868038366809</v>
      </c>
      <c r="U2566" s="21">
        <v>2.3828013188147978E-2</v>
      </c>
      <c r="V2566" s="21">
        <v>1.0209747909201938</v>
      </c>
      <c r="W2566" s="21">
        <v>0.99714677773204585</v>
      </c>
      <c r="X2566" s="13" t="s">
        <v>22</v>
      </c>
      <c r="Y25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6" s="1">
        <v>39.369418988200003</v>
      </c>
      <c r="AA2566" s="1">
        <v>-84.370113726499994</v>
      </c>
      <c r="AB2566" s="1">
        <v>39.368423798199998</v>
      </c>
      <c r="AC2566" s="1">
        <v>-84.360957224800003</v>
      </c>
    </row>
    <row r="2567" spans="1:29" x14ac:dyDescent="0.25">
      <c r="A2567" s="13">
        <v>441</v>
      </c>
      <c r="B2567" s="22" t="s">
        <v>4967</v>
      </c>
      <c r="C2567" s="17">
        <v>6</v>
      </c>
      <c r="D2567" s="1" t="s">
        <v>784</v>
      </c>
      <c r="E2567" s="1" t="s">
        <v>4672</v>
      </c>
      <c r="F2567" s="1" t="s">
        <v>4706</v>
      </c>
      <c r="G2567" s="1" t="s">
        <v>3721</v>
      </c>
      <c r="H2567" s="1">
        <v>9.6</v>
      </c>
      <c r="I2567" s="1">
        <v>10.1</v>
      </c>
      <c r="J2567" s="1" t="s">
        <v>3190</v>
      </c>
      <c r="K2567" s="1" t="s">
        <v>4991</v>
      </c>
      <c r="L2567" s="1">
        <v>0</v>
      </c>
      <c r="M2567" s="1">
        <v>4</v>
      </c>
      <c r="N2567" s="1">
        <v>3</v>
      </c>
      <c r="O2567" s="1">
        <v>7</v>
      </c>
      <c r="P2567" s="1">
        <v>17</v>
      </c>
      <c r="Q2567" s="16">
        <v>250.40988372093022</v>
      </c>
      <c r="R2567" s="21">
        <v>0.23271532320485028</v>
      </c>
      <c r="S2567" s="21">
        <v>10.385701974407096</v>
      </c>
      <c r="T2567" s="21">
        <v>10.152986651202246</v>
      </c>
      <c r="U2567" s="21">
        <v>1.9182021883387732E-2</v>
      </c>
      <c r="V2567" s="21">
        <v>1.0209522956524379</v>
      </c>
      <c r="W2567" s="21">
        <v>1.0017702737690501</v>
      </c>
      <c r="X2567" s="13" t="s">
        <v>22</v>
      </c>
      <c r="Y25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7" s="1">
        <v>39.920706374300003</v>
      </c>
      <c r="AA2567" s="1">
        <v>-83.061639321300007</v>
      </c>
      <c r="AB2567" s="1">
        <v>39.926862537200002</v>
      </c>
      <c r="AC2567" s="1">
        <v>-83.056656970999995</v>
      </c>
    </row>
    <row r="2568" spans="1:29" x14ac:dyDescent="0.25">
      <c r="A2568" s="13">
        <v>442</v>
      </c>
      <c r="B2568" s="22" t="s">
        <v>4967</v>
      </c>
      <c r="C2568" s="17">
        <v>9</v>
      </c>
      <c r="D2568" s="1" t="s">
        <v>1334</v>
      </c>
      <c r="E2568" s="1" t="s">
        <v>4667</v>
      </c>
      <c r="F2568" s="1" t="s">
        <v>4668</v>
      </c>
      <c r="G2568" s="1" t="s">
        <v>4891</v>
      </c>
      <c r="H2568" s="1">
        <v>1.3</v>
      </c>
      <c r="I2568" s="1">
        <v>1.8</v>
      </c>
      <c r="J2568" s="1" t="s">
        <v>3190</v>
      </c>
      <c r="K2568" s="1" t="s">
        <v>4975</v>
      </c>
      <c r="L2568" s="1">
        <v>0</v>
      </c>
      <c r="M2568" s="1">
        <v>1</v>
      </c>
      <c r="N2568" s="1">
        <v>5</v>
      </c>
      <c r="O2568" s="1">
        <v>1</v>
      </c>
      <c r="P2568" s="1">
        <v>11</v>
      </c>
      <c r="Q2568" s="16">
        <v>93.848564680232556</v>
      </c>
      <c r="R2568" s="21">
        <v>0.37575115242417406</v>
      </c>
      <c r="S2568" s="21">
        <v>6.8442782365659918</v>
      </c>
      <c r="T2568" s="21">
        <v>6.4685270841418179</v>
      </c>
      <c r="U2568" s="21">
        <v>2.8950680163911453E-2</v>
      </c>
      <c r="V2568" s="21">
        <v>1.0193114986111109</v>
      </c>
      <c r="W2568" s="21">
        <v>0.99036081844719948</v>
      </c>
      <c r="X2568" s="13" t="s">
        <v>22</v>
      </c>
      <c r="Y25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8" s="1">
        <v>38.730617773399999</v>
      </c>
      <c r="AA2568" s="1">
        <v>-82.859651404000005</v>
      </c>
      <c r="AB2568" s="1">
        <v>38.7373251299</v>
      </c>
      <c r="AC2568" s="1">
        <v>-82.861851226300004</v>
      </c>
    </row>
    <row r="2569" spans="1:29" x14ac:dyDescent="0.25">
      <c r="A2569" s="13">
        <v>443</v>
      </c>
      <c r="B2569" s="22" t="s">
        <v>4967</v>
      </c>
      <c r="C2569" s="17">
        <v>8</v>
      </c>
      <c r="D2569" s="1" t="s">
        <v>787</v>
      </c>
      <c r="E2569" s="1" t="s">
        <v>4823</v>
      </c>
      <c r="F2569" s="1" t="s">
        <v>4824</v>
      </c>
      <c r="G2569" s="1" t="s">
        <v>3812</v>
      </c>
      <c r="H2569" s="1">
        <v>35.9</v>
      </c>
      <c r="I2569" s="1">
        <v>36.4</v>
      </c>
      <c r="J2569" s="1" t="s">
        <v>3190</v>
      </c>
      <c r="K2569" s="1" t="s">
        <v>4984</v>
      </c>
      <c r="L2569" s="1">
        <v>0</v>
      </c>
      <c r="M2569" s="1">
        <v>1</v>
      </c>
      <c r="N2569" s="1">
        <v>2</v>
      </c>
      <c r="O2569" s="1">
        <v>5</v>
      </c>
      <c r="P2569" s="1">
        <v>16</v>
      </c>
      <c r="Q2569" s="16">
        <v>96.957939680232556</v>
      </c>
      <c r="R2569" s="21">
        <v>5.4534794752225044E-2</v>
      </c>
      <c r="S2569" s="21">
        <v>4.551790100747672</v>
      </c>
      <c r="T2569" s="21">
        <v>4.4972553059954468</v>
      </c>
      <c r="U2569" s="21">
        <v>7.788865480445422E-3</v>
      </c>
      <c r="V2569" s="21">
        <v>1.0188292544640205</v>
      </c>
      <c r="W2569" s="21">
        <v>1.0110403889835751</v>
      </c>
      <c r="X2569" s="13" t="s">
        <v>22</v>
      </c>
      <c r="Y25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69" s="1">
        <v>39.049558336499999</v>
      </c>
      <c r="AA2569" s="1">
        <v>-84.389341036800005</v>
      </c>
      <c r="AB2569" s="1">
        <v>39.045973146500003</v>
      </c>
      <c r="AC2569" s="1">
        <v>-84.382666440199998</v>
      </c>
    </row>
    <row r="2570" spans="1:29" x14ac:dyDescent="0.25">
      <c r="A2570" s="13">
        <v>93</v>
      </c>
      <c r="B2570" s="22" t="s">
        <v>3200</v>
      </c>
      <c r="C2570" s="17">
        <v>6</v>
      </c>
      <c r="D2570" s="1" t="s">
        <v>784</v>
      </c>
      <c r="E2570" s="1" t="s">
        <v>2866</v>
      </c>
      <c r="F2570" s="1" t="s">
        <v>5054</v>
      </c>
      <c r="G2570" s="1" t="s">
        <v>2482</v>
      </c>
      <c r="H2570" s="21">
        <v>5.1799999999930151</v>
      </c>
      <c r="I2570" s="21">
        <v>0</v>
      </c>
      <c r="J2570" s="1" t="s">
        <v>258</v>
      </c>
      <c r="K2570" s="1" t="s">
        <v>2803</v>
      </c>
      <c r="L2570" s="1">
        <v>0</v>
      </c>
      <c r="M2570" s="1">
        <v>4</v>
      </c>
      <c r="N2570" s="1">
        <v>3</v>
      </c>
      <c r="O2570" s="1">
        <v>7</v>
      </c>
      <c r="P2570" s="1">
        <v>15</v>
      </c>
      <c r="Q2570" s="16">
        <v>248.40988372093022</v>
      </c>
      <c r="R2570" s="21">
        <v>6.7786454126104068E-2</v>
      </c>
      <c r="S2570" s="21">
        <v>1.666407579794777</v>
      </c>
      <c r="T2570" s="21">
        <v>1.5986211256686729</v>
      </c>
      <c r="U2570" s="21">
        <v>6.5228913362447336E-2</v>
      </c>
      <c r="V2570" s="21">
        <v>1.0188211322043479</v>
      </c>
      <c r="W2570" s="21">
        <v>0.9535922188419006</v>
      </c>
      <c r="X2570" s="13" t="s">
        <v>22</v>
      </c>
      <c r="Y25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0" s="1">
        <v>39.848776999999998</v>
      </c>
      <c r="AA2570" s="1">
        <v>-83.158784999999995</v>
      </c>
      <c r="AB2570" s="1">
        <v>0</v>
      </c>
      <c r="AC2570" s="1">
        <v>0</v>
      </c>
    </row>
    <row r="2571" spans="1:29" x14ac:dyDescent="0.25">
      <c r="A2571" s="13">
        <v>94</v>
      </c>
      <c r="B2571" s="22" t="s">
        <v>3200</v>
      </c>
      <c r="C2571" s="17">
        <v>11</v>
      </c>
      <c r="D2571" s="1" t="s">
        <v>2372</v>
      </c>
      <c r="E2571" s="1" t="s">
        <v>3025</v>
      </c>
      <c r="F2571" s="1" t="s">
        <v>3694</v>
      </c>
      <c r="G2571" s="1" t="s">
        <v>2483</v>
      </c>
      <c r="H2571" s="21">
        <v>28.990999999994528</v>
      </c>
      <c r="I2571" s="21">
        <v>0</v>
      </c>
      <c r="J2571" s="1" t="s">
        <v>258</v>
      </c>
      <c r="K2571" s="1" t="s">
        <v>2803</v>
      </c>
      <c r="L2571" s="1">
        <v>0</v>
      </c>
      <c r="M2571" s="1">
        <v>2</v>
      </c>
      <c r="N2571" s="1">
        <v>6</v>
      </c>
      <c r="O2571" s="1">
        <v>1</v>
      </c>
      <c r="P2571" s="1">
        <v>15</v>
      </c>
      <c r="Q2571" s="16">
        <v>150.07212936046511</v>
      </c>
      <c r="R2571" s="21">
        <v>0.23557537975327145</v>
      </c>
      <c r="S2571" s="21">
        <v>2.8562705945270568</v>
      </c>
      <c r="T2571" s="21">
        <v>2.6206952147737854</v>
      </c>
      <c r="U2571" s="21">
        <v>0.13646238322908319</v>
      </c>
      <c r="V2571" s="21">
        <v>1.0172597489252844</v>
      </c>
      <c r="W2571" s="21">
        <v>0.88079736569620115</v>
      </c>
      <c r="X2571" s="13" t="s">
        <v>22</v>
      </c>
      <c r="Y25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1" s="1">
        <v>40.532054000000002</v>
      </c>
      <c r="AA2571" s="1">
        <v>-81.720596</v>
      </c>
      <c r="AB2571" s="1">
        <v>0</v>
      </c>
      <c r="AC2571" s="1">
        <v>0</v>
      </c>
    </row>
    <row r="2572" spans="1:29" x14ac:dyDescent="0.25">
      <c r="A2572" s="13">
        <v>95</v>
      </c>
      <c r="B2572" s="22" t="s">
        <v>3200</v>
      </c>
      <c r="C2572" s="17">
        <v>3</v>
      </c>
      <c r="D2572" s="1" t="s">
        <v>805</v>
      </c>
      <c r="E2572" s="1" t="s">
        <v>2926</v>
      </c>
      <c r="F2572" s="1" t="s">
        <v>3413</v>
      </c>
      <c r="G2572" s="1" t="s">
        <v>2484</v>
      </c>
      <c r="H2572" s="21">
        <v>20.990999999994528</v>
      </c>
      <c r="I2572" s="21">
        <v>0</v>
      </c>
      <c r="J2572" s="1" t="s">
        <v>258</v>
      </c>
      <c r="K2572" s="1" t="s">
        <v>2804</v>
      </c>
      <c r="L2572" s="1">
        <v>0</v>
      </c>
      <c r="M2572" s="1">
        <v>0</v>
      </c>
      <c r="N2572" s="1">
        <v>6</v>
      </c>
      <c r="O2572" s="1">
        <v>2</v>
      </c>
      <c r="P2572" s="1">
        <v>16</v>
      </c>
      <c r="Q2572" s="16">
        <v>64.15625</v>
      </c>
      <c r="R2572" s="21">
        <v>2.4312227126597552</v>
      </c>
      <c r="S2572" s="21">
        <v>4.9574829243771292</v>
      </c>
      <c r="T2572" s="21">
        <v>2.526260211717374</v>
      </c>
      <c r="U2572" s="21">
        <v>0.16943215214736435</v>
      </c>
      <c r="V2572" s="21">
        <v>1.0169202588769441</v>
      </c>
      <c r="W2572" s="21">
        <v>0.84748810672957986</v>
      </c>
      <c r="X2572" s="13" t="s">
        <v>22</v>
      </c>
      <c r="Y25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2" s="1">
        <v>41.192635000000003</v>
      </c>
      <c r="AA2572" s="1">
        <v>-81.848247000000001</v>
      </c>
      <c r="AB2572" s="1">
        <v>0</v>
      </c>
      <c r="AC2572" s="1">
        <v>0</v>
      </c>
    </row>
    <row r="2573" spans="1:29" x14ac:dyDescent="0.25">
      <c r="A2573" s="13">
        <v>96</v>
      </c>
      <c r="B2573" s="22" t="s">
        <v>3200</v>
      </c>
      <c r="C2573" s="17">
        <v>3</v>
      </c>
      <c r="D2573" s="1" t="s">
        <v>805</v>
      </c>
      <c r="E2573" s="1" t="s">
        <v>2985</v>
      </c>
      <c r="F2573" s="1" t="s">
        <v>3413</v>
      </c>
      <c r="G2573" s="1" t="s">
        <v>2485</v>
      </c>
      <c r="H2573" s="21">
        <v>22.740999999994528</v>
      </c>
      <c r="I2573" s="21">
        <v>0</v>
      </c>
      <c r="J2573" s="1" t="s">
        <v>258</v>
      </c>
      <c r="K2573" s="1" t="s">
        <v>2804</v>
      </c>
      <c r="L2573" s="1">
        <v>0</v>
      </c>
      <c r="M2573" s="1">
        <v>0</v>
      </c>
      <c r="N2573" s="1">
        <v>3</v>
      </c>
      <c r="O2573" s="1">
        <v>5</v>
      </c>
      <c r="P2573" s="1">
        <v>13</v>
      </c>
      <c r="Q2573" s="16">
        <v>54.828125</v>
      </c>
      <c r="R2573" s="21">
        <v>2.4291284866311451</v>
      </c>
      <c r="S2573" s="21">
        <v>4.3470623774914277</v>
      </c>
      <c r="T2573" s="21">
        <v>1.9179338908602825</v>
      </c>
      <c r="U2573" s="21">
        <v>0.16928620532757577</v>
      </c>
      <c r="V2573" s="21">
        <v>1.0165213919195999</v>
      </c>
      <c r="W2573" s="21">
        <v>0.84723518659202413</v>
      </c>
      <c r="X2573" s="13" t="s">
        <v>22</v>
      </c>
      <c r="Y25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3" s="1">
        <v>41.216177000000002</v>
      </c>
      <c r="AA2573" s="1">
        <v>-81.841510999999997</v>
      </c>
      <c r="AB2573" s="1">
        <v>0</v>
      </c>
      <c r="AC2573" s="1">
        <v>0</v>
      </c>
    </row>
    <row r="2574" spans="1:29" x14ac:dyDescent="0.25">
      <c r="A2574" s="13">
        <v>97</v>
      </c>
      <c r="B2574" s="22" t="s">
        <v>3200</v>
      </c>
      <c r="C2574" s="17">
        <v>1</v>
      </c>
      <c r="D2574" s="1" t="s">
        <v>809</v>
      </c>
      <c r="E2574" s="1" t="s">
        <v>2900</v>
      </c>
      <c r="F2574" s="1" t="s">
        <v>5055</v>
      </c>
      <c r="G2574" s="1" t="s">
        <v>2486</v>
      </c>
      <c r="H2574" s="21">
        <v>2.6459999999933643</v>
      </c>
      <c r="I2574" s="21">
        <v>0</v>
      </c>
      <c r="J2574" s="1" t="s">
        <v>258</v>
      </c>
      <c r="K2574" s="1" t="s">
        <v>2804</v>
      </c>
      <c r="L2574" s="1">
        <v>0</v>
      </c>
      <c r="M2574" s="1">
        <v>1</v>
      </c>
      <c r="N2574" s="1">
        <v>6</v>
      </c>
      <c r="O2574" s="1">
        <v>1</v>
      </c>
      <c r="P2574" s="1">
        <v>24</v>
      </c>
      <c r="Q2574" s="16">
        <v>113.39543968023256</v>
      </c>
      <c r="R2574" s="21">
        <v>2.7108534363146526</v>
      </c>
      <c r="S2574" s="21">
        <v>6.1137722936607464</v>
      </c>
      <c r="T2574" s="21">
        <v>3.4029188573460938</v>
      </c>
      <c r="U2574" s="21">
        <v>0.18891964503259751</v>
      </c>
      <c r="V2574" s="21">
        <v>1.015684644784181</v>
      </c>
      <c r="W2574" s="21">
        <v>0.82676499975158346</v>
      </c>
      <c r="X2574" s="13" t="s">
        <v>22</v>
      </c>
      <c r="Y25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4" s="1">
        <v>41.293174</v>
      </c>
      <c r="AA2574" s="1">
        <v>-84.762485999999996</v>
      </c>
      <c r="AB2574" s="1">
        <v>0</v>
      </c>
      <c r="AC2574" s="1">
        <v>0</v>
      </c>
    </row>
    <row r="2575" spans="1:29" x14ac:dyDescent="0.25">
      <c r="A2575" s="13">
        <v>444</v>
      </c>
      <c r="B2575" s="22" t="s">
        <v>4967</v>
      </c>
      <c r="C2575" s="17">
        <v>4</v>
      </c>
      <c r="D2575" s="1" t="s">
        <v>790</v>
      </c>
      <c r="E2575" s="1" t="s">
        <v>4825</v>
      </c>
      <c r="F2575" s="1" t="s">
        <v>4826</v>
      </c>
      <c r="G2575" s="1" t="s">
        <v>3784</v>
      </c>
      <c r="H2575" s="1">
        <v>10.199999999999999</v>
      </c>
      <c r="I2575" s="1">
        <v>10.7</v>
      </c>
      <c r="J2575" s="1" t="s">
        <v>3190</v>
      </c>
      <c r="K2575" s="1" t="s">
        <v>32</v>
      </c>
      <c r="L2575" s="1">
        <v>0</v>
      </c>
      <c r="M2575" s="1">
        <v>1</v>
      </c>
      <c r="N2575" s="1">
        <v>2</v>
      </c>
      <c r="O2575" s="1">
        <v>2</v>
      </c>
      <c r="P2575" s="1">
        <v>8</v>
      </c>
      <c r="Q2575" s="16">
        <v>75.645439680232556</v>
      </c>
      <c r="R2575" s="21">
        <v>0.17787750826491824</v>
      </c>
      <c r="S2575" s="21">
        <v>4.9703450316608082</v>
      </c>
      <c r="T2575" s="21">
        <v>4.7924675233958896</v>
      </c>
      <c r="U2575" s="21">
        <v>1.4224997806680243E-2</v>
      </c>
      <c r="V2575" s="21">
        <v>1.0133066965994224</v>
      </c>
      <c r="W2575" s="21">
        <v>0.99908169879274211</v>
      </c>
      <c r="X2575" s="13" t="s">
        <v>22</v>
      </c>
      <c r="Y25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5" s="1">
        <v>0</v>
      </c>
      <c r="AA2575" s="1">
        <v>0</v>
      </c>
      <c r="AB2575" s="1">
        <v>0</v>
      </c>
      <c r="AC2575" s="1">
        <v>0</v>
      </c>
    </row>
    <row r="2576" spans="1:29" x14ac:dyDescent="0.25">
      <c r="A2576" s="13">
        <v>445</v>
      </c>
      <c r="B2576" s="22" t="s">
        <v>4967</v>
      </c>
      <c r="C2576" s="17">
        <v>8</v>
      </c>
      <c r="D2576" s="1" t="s">
        <v>792</v>
      </c>
      <c r="E2576" s="1" t="s">
        <v>3461</v>
      </c>
      <c r="F2576" s="1" t="s">
        <v>4723</v>
      </c>
      <c r="G2576" s="1" t="s">
        <v>3729</v>
      </c>
      <c r="H2576" s="1">
        <v>0.4</v>
      </c>
      <c r="I2576" s="1">
        <v>0.9</v>
      </c>
      <c r="J2576" s="1" t="s">
        <v>3190</v>
      </c>
      <c r="K2576" s="1" t="s">
        <v>4984</v>
      </c>
      <c r="L2576" s="1">
        <v>0</v>
      </c>
      <c r="M2576" s="1">
        <v>1</v>
      </c>
      <c r="N2576" s="1">
        <v>0</v>
      </c>
      <c r="O2576" s="1">
        <v>3</v>
      </c>
      <c r="P2576" s="1">
        <v>5</v>
      </c>
      <c r="Q2576" s="16">
        <v>63.989189680232556</v>
      </c>
      <c r="R2576" s="21">
        <v>0.33476155348824588</v>
      </c>
      <c r="S2576" s="21">
        <v>3.4704558117286552</v>
      </c>
      <c r="T2576" s="21">
        <v>3.1356942582404095</v>
      </c>
      <c r="U2576" s="21">
        <v>2.4149740905020797E-2</v>
      </c>
      <c r="V2576" s="21">
        <v>1.0117877197236442</v>
      </c>
      <c r="W2576" s="21">
        <v>0.98763797881862347</v>
      </c>
      <c r="X2576" s="13" t="s">
        <v>22</v>
      </c>
      <c r="Y25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6" s="1">
        <v>39.808458925899998</v>
      </c>
      <c r="AA2576" s="1">
        <v>-84.091324475099995</v>
      </c>
      <c r="AB2576" s="1">
        <v>39.813622883500003</v>
      </c>
      <c r="AC2576" s="1">
        <v>-84.084764976000002</v>
      </c>
    </row>
    <row r="2577" spans="1:29" x14ac:dyDescent="0.25">
      <c r="A2577" s="13">
        <v>98</v>
      </c>
      <c r="B2577" s="22" t="s">
        <v>3200</v>
      </c>
      <c r="C2577" s="17">
        <v>11</v>
      </c>
      <c r="D2577" s="1" t="s">
        <v>1338</v>
      </c>
      <c r="E2577" s="1" t="s">
        <v>3090</v>
      </c>
      <c r="F2577" s="1" t="s">
        <v>5056</v>
      </c>
      <c r="G2577" s="1" t="s">
        <v>2487</v>
      </c>
      <c r="H2577" s="21">
        <v>4.922999999995227</v>
      </c>
      <c r="I2577" s="21">
        <v>0</v>
      </c>
      <c r="J2577" s="1" t="s">
        <v>258</v>
      </c>
      <c r="K2577" s="1" t="s">
        <v>2803</v>
      </c>
      <c r="L2577" s="1">
        <v>0</v>
      </c>
      <c r="M2577" s="1">
        <v>0</v>
      </c>
      <c r="N2577" s="1">
        <v>9</v>
      </c>
      <c r="O2577" s="1">
        <v>4</v>
      </c>
      <c r="P2577" s="1">
        <v>7</v>
      </c>
      <c r="Q2577" s="16">
        <v>83.671875</v>
      </c>
      <c r="R2577" s="21">
        <v>8.4547091637325614E-2</v>
      </c>
      <c r="S2577" s="21">
        <v>1.4012222781485355</v>
      </c>
      <c r="T2577" s="21">
        <v>1.3166751865112098</v>
      </c>
      <c r="U2577" s="21">
        <v>7.0571946593833867E-2</v>
      </c>
      <c r="V2577" s="21">
        <v>1.0110152095570015</v>
      </c>
      <c r="W2577" s="21">
        <v>0.9404432629631676</v>
      </c>
      <c r="X2577" s="13" t="s">
        <v>22</v>
      </c>
      <c r="Y25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7" s="1">
        <v>40.843007999999998</v>
      </c>
      <c r="AA2577" s="1">
        <v>-80.736756999999997</v>
      </c>
      <c r="AB2577" s="1">
        <v>0</v>
      </c>
      <c r="AC2577" s="1">
        <v>0</v>
      </c>
    </row>
    <row r="2578" spans="1:29" x14ac:dyDescent="0.25">
      <c r="A2578" s="13">
        <v>446</v>
      </c>
      <c r="B2578" s="22" t="s">
        <v>4967</v>
      </c>
      <c r="C2578" s="17">
        <v>11</v>
      </c>
      <c r="D2578" s="1" t="s">
        <v>3838</v>
      </c>
      <c r="E2578" s="1" t="s">
        <v>4827</v>
      </c>
      <c r="F2578" s="1" t="s">
        <v>4828</v>
      </c>
      <c r="G2578" s="1" t="s">
        <v>4923</v>
      </c>
      <c r="H2578" s="1">
        <v>4.4000000000000004</v>
      </c>
      <c r="I2578" s="1">
        <v>4.9000000000000004</v>
      </c>
      <c r="J2578" s="1" t="s">
        <v>3190</v>
      </c>
      <c r="K2578" s="1" t="s">
        <v>4975</v>
      </c>
      <c r="L2578" s="1">
        <v>0</v>
      </c>
      <c r="M2578" s="1">
        <v>4</v>
      </c>
      <c r="N2578" s="1">
        <v>1</v>
      </c>
      <c r="O2578" s="1">
        <v>2</v>
      </c>
      <c r="P2578" s="1">
        <v>2</v>
      </c>
      <c r="Q2578" s="16">
        <v>200.12863372093022</v>
      </c>
      <c r="R2578" s="21">
        <v>0.36897119316792487</v>
      </c>
      <c r="S2578" s="21">
        <v>3.4455223907935348</v>
      </c>
      <c r="T2578" s="21">
        <v>3.0765511976256099</v>
      </c>
      <c r="U2578" s="21">
        <v>2.843304065563803E-2</v>
      </c>
      <c r="V2578" s="21">
        <v>1.0092901919992574</v>
      </c>
      <c r="W2578" s="21">
        <v>0.98085715134361939</v>
      </c>
      <c r="X2578" s="13" t="s">
        <v>22</v>
      </c>
      <c r="Y25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8" s="1">
        <v>40.374704904700003</v>
      </c>
      <c r="AA2578" s="1">
        <v>-80.728907826099999</v>
      </c>
      <c r="AB2578" s="1">
        <v>40.359514959199998</v>
      </c>
      <c r="AC2578" s="1">
        <v>-80.775420413999996</v>
      </c>
    </row>
    <row r="2579" spans="1:29" x14ac:dyDescent="0.25">
      <c r="A2579" s="13">
        <v>447</v>
      </c>
      <c r="B2579" s="22" t="s">
        <v>4967</v>
      </c>
      <c r="C2579" s="17">
        <v>11</v>
      </c>
      <c r="D2579" s="1" t="s">
        <v>3838</v>
      </c>
      <c r="E2579" s="1" t="s">
        <v>4827</v>
      </c>
      <c r="F2579" s="1" t="s">
        <v>4828</v>
      </c>
      <c r="G2579" s="1" t="s">
        <v>4923</v>
      </c>
      <c r="H2579" s="1">
        <v>3.9</v>
      </c>
      <c r="I2579" s="1">
        <v>4.4000000000000004</v>
      </c>
      <c r="J2579" s="1" t="s">
        <v>3190</v>
      </c>
      <c r="K2579" s="1" t="s">
        <v>4975</v>
      </c>
      <c r="L2579" s="1">
        <v>0</v>
      </c>
      <c r="M2579" s="1">
        <v>1</v>
      </c>
      <c r="N2579" s="1">
        <v>4</v>
      </c>
      <c r="O2579" s="1">
        <v>2</v>
      </c>
      <c r="P2579" s="1">
        <v>6</v>
      </c>
      <c r="Q2579" s="16">
        <v>86.739189680232556</v>
      </c>
      <c r="R2579" s="21">
        <v>0.36897119316792487</v>
      </c>
      <c r="S2579" s="21">
        <v>4.9675810160133222</v>
      </c>
      <c r="T2579" s="21">
        <v>4.5986098228453978</v>
      </c>
      <c r="U2579" s="21">
        <v>2.843304065563803E-2</v>
      </c>
      <c r="V2579" s="21">
        <v>1.0092901919992574</v>
      </c>
      <c r="W2579" s="21">
        <v>0.98085715134361939</v>
      </c>
      <c r="X2579" s="13" t="s">
        <v>22</v>
      </c>
      <c r="Y25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79" s="1">
        <v>40.371591666900002</v>
      </c>
      <c r="AA2579" s="1">
        <v>-80.737343581600001</v>
      </c>
      <c r="AB2579" s="1">
        <v>40.358966205000002</v>
      </c>
      <c r="AC2579" s="1">
        <v>-80.783683500699993</v>
      </c>
    </row>
    <row r="2580" spans="1:29" x14ac:dyDescent="0.25">
      <c r="A2580" s="13">
        <v>448</v>
      </c>
      <c r="B2580" s="22" t="s">
        <v>4967</v>
      </c>
      <c r="C2580" s="17">
        <v>6</v>
      </c>
      <c r="D2580" s="1" t="s">
        <v>784</v>
      </c>
      <c r="E2580" s="1" t="s">
        <v>4081</v>
      </c>
      <c r="F2580" s="1" t="s">
        <v>4082</v>
      </c>
      <c r="G2580" s="1" t="s">
        <v>4405</v>
      </c>
      <c r="H2580" s="1">
        <v>1.4</v>
      </c>
      <c r="I2580" s="1">
        <v>1.9</v>
      </c>
      <c r="J2580" s="1" t="s">
        <v>3190</v>
      </c>
      <c r="K2580" s="1" t="s">
        <v>4984</v>
      </c>
      <c r="L2580" s="1">
        <v>0</v>
      </c>
      <c r="M2580" s="1">
        <v>1</v>
      </c>
      <c r="N2580" s="1">
        <v>0</v>
      </c>
      <c r="O2580" s="1">
        <v>3</v>
      </c>
      <c r="P2580" s="1">
        <v>11</v>
      </c>
      <c r="Q2580" s="16">
        <v>69.989189680232556</v>
      </c>
      <c r="R2580" s="21">
        <v>0.36158001844299625</v>
      </c>
      <c r="S2580" s="21">
        <v>5.5228283639210716</v>
      </c>
      <c r="T2580" s="21">
        <v>5.1612483454780751</v>
      </c>
      <c r="U2580" s="21">
        <v>2.5986793626522585E-2</v>
      </c>
      <c r="V2580" s="21">
        <v>1.0067689051018067</v>
      </c>
      <c r="W2580" s="21">
        <v>0.98078211147528416</v>
      </c>
      <c r="X2580" s="13" t="s">
        <v>22</v>
      </c>
      <c r="Y25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0" s="1">
        <v>39.849699886300002</v>
      </c>
      <c r="AA2580" s="1">
        <v>-82.938330729</v>
      </c>
      <c r="AB2580" s="1">
        <v>39.856930044400002</v>
      </c>
      <c r="AC2580" s="1">
        <v>-82.938277369100007</v>
      </c>
    </row>
    <row r="2581" spans="1:29" x14ac:dyDescent="0.25">
      <c r="A2581" s="13">
        <v>449</v>
      </c>
      <c r="B2581" s="22" t="s">
        <v>4967</v>
      </c>
      <c r="C2581" s="17">
        <v>8</v>
      </c>
      <c r="D2581" s="1" t="s">
        <v>787</v>
      </c>
      <c r="E2581" s="1" t="s">
        <v>4795</v>
      </c>
      <c r="F2581" s="1" t="s">
        <v>4796</v>
      </c>
      <c r="G2581" s="1" t="s">
        <v>4915</v>
      </c>
      <c r="H2581" s="1">
        <v>1.5</v>
      </c>
      <c r="I2581" s="1">
        <v>2</v>
      </c>
      <c r="J2581" s="1" t="s">
        <v>3190</v>
      </c>
      <c r="K2581" s="1" t="s">
        <v>4991</v>
      </c>
      <c r="L2581" s="1">
        <v>0</v>
      </c>
      <c r="M2581" s="1">
        <v>1</v>
      </c>
      <c r="N2581" s="1">
        <v>7</v>
      </c>
      <c r="O2581" s="1">
        <v>3</v>
      </c>
      <c r="P2581" s="1">
        <v>15</v>
      </c>
      <c r="Q2581" s="16">
        <v>119.81731468023256</v>
      </c>
      <c r="R2581" s="21">
        <v>0.31607272792152075</v>
      </c>
      <c r="S2581" s="21">
        <v>8.9099774344097149</v>
      </c>
      <c r="T2581" s="21">
        <v>8.5939047064881944</v>
      </c>
      <c r="U2581" s="21">
        <v>2.5524062635376262E-2</v>
      </c>
      <c r="V2581" s="21">
        <v>1.0061704282504051</v>
      </c>
      <c r="W2581" s="21">
        <v>0.98064636561502894</v>
      </c>
      <c r="X2581" s="13" t="s">
        <v>22</v>
      </c>
      <c r="Y25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1" s="1">
        <v>39.094731995899998</v>
      </c>
      <c r="AA2581" s="1">
        <v>-84.618123697599998</v>
      </c>
      <c r="AB2581" s="1">
        <v>39.101961638900001</v>
      </c>
      <c r="AC2581" s="1">
        <v>-84.617436553800005</v>
      </c>
    </row>
    <row r="2582" spans="1:29" x14ac:dyDescent="0.25">
      <c r="A2582" s="13">
        <v>450</v>
      </c>
      <c r="B2582" s="22" t="s">
        <v>4967</v>
      </c>
      <c r="C2582" s="17">
        <v>12</v>
      </c>
      <c r="D2582" s="1" t="s">
        <v>794</v>
      </c>
      <c r="E2582" s="1" t="s">
        <v>3459</v>
      </c>
      <c r="F2582" s="1" t="s">
        <v>4829</v>
      </c>
      <c r="G2582" s="1" t="s">
        <v>3761</v>
      </c>
      <c r="H2582" s="1">
        <v>3.1</v>
      </c>
      <c r="I2582" s="1">
        <v>3.6</v>
      </c>
      <c r="J2582" s="1" t="s">
        <v>3190</v>
      </c>
      <c r="K2582" s="1" t="s">
        <v>4984</v>
      </c>
      <c r="L2582" s="1">
        <v>0</v>
      </c>
      <c r="M2582" s="1">
        <v>1</v>
      </c>
      <c r="N2582" s="1">
        <v>0</v>
      </c>
      <c r="O2582" s="1">
        <v>3</v>
      </c>
      <c r="P2582" s="1">
        <v>6</v>
      </c>
      <c r="Q2582" s="16">
        <v>64.989189680232556</v>
      </c>
      <c r="R2582" s="21">
        <v>0.31204711985477729</v>
      </c>
      <c r="S2582" s="21">
        <v>3.9597077761426855</v>
      </c>
      <c r="T2582" s="21">
        <v>3.6476606562879081</v>
      </c>
      <c r="U2582" s="21">
        <v>2.2622545758461888E-2</v>
      </c>
      <c r="V2582" s="21">
        <v>1.0042207123340157</v>
      </c>
      <c r="W2582" s="21">
        <v>0.98159816657555377</v>
      </c>
      <c r="X2582" s="13" t="s">
        <v>22</v>
      </c>
      <c r="Y25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2" s="1">
        <v>41.683619409599999</v>
      </c>
      <c r="AA2582" s="1">
        <v>-81.254812868299993</v>
      </c>
      <c r="AB2582" s="1">
        <v>41.690687455199999</v>
      </c>
      <c r="AC2582" s="1">
        <v>-81.255080524899995</v>
      </c>
    </row>
    <row r="2583" spans="1:29" x14ac:dyDescent="0.25">
      <c r="A2583" s="13">
        <v>99</v>
      </c>
      <c r="B2583" s="22" t="s">
        <v>3200</v>
      </c>
      <c r="C2583" s="17">
        <v>4</v>
      </c>
      <c r="D2583" s="1" t="s">
        <v>800</v>
      </c>
      <c r="E2583" s="1" t="s">
        <v>2923</v>
      </c>
      <c r="F2583" s="1" t="s">
        <v>3600</v>
      </c>
      <c r="G2583" s="1" t="s">
        <v>2488</v>
      </c>
      <c r="H2583" s="21">
        <v>15.070999999996275</v>
      </c>
      <c r="I2583" s="21">
        <v>0</v>
      </c>
      <c r="J2583" s="1" t="s">
        <v>258</v>
      </c>
      <c r="K2583" s="1" t="s">
        <v>2803</v>
      </c>
      <c r="L2583" s="1">
        <v>1</v>
      </c>
      <c r="M2583" s="1">
        <v>1</v>
      </c>
      <c r="N2583" s="1">
        <v>7</v>
      </c>
      <c r="O2583" s="1">
        <v>1</v>
      </c>
      <c r="P2583" s="1">
        <v>12</v>
      </c>
      <c r="Q2583" s="16">
        <v>153.61900436046511</v>
      </c>
      <c r="R2583" s="21">
        <v>0.14880587492763739</v>
      </c>
      <c r="S2583" s="21">
        <v>2.1909000397446534</v>
      </c>
      <c r="T2583" s="21">
        <v>2.0420941648170161</v>
      </c>
      <c r="U2583" s="21">
        <v>0.10346630224526485</v>
      </c>
      <c r="V2583" s="21">
        <v>1.0023956328941188</v>
      </c>
      <c r="W2583" s="21">
        <v>0.89892933064885394</v>
      </c>
      <c r="X2583" s="13" t="s">
        <v>22</v>
      </c>
      <c r="Y25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3" s="1">
        <v>40.845641999999998</v>
      </c>
      <c r="AA2583" s="1">
        <v>-81.602153000000001</v>
      </c>
      <c r="AB2583" s="1">
        <v>0</v>
      </c>
      <c r="AC2583" s="1">
        <v>0</v>
      </c>
    </row>
    <row r="2584" spans="1:29" x14ac:dyDescent="0.25">
      <c r="A2584" s="13">
        <v>451</v>
      </c>
      <c r="B2584" s="22" t="s">
        <v>4967</v>
      </c>
      <c r="C2584" s="17">
        <v>4</v>
      </c>
      <c r="D2584" s="1" t="s">
        <v>801</v>
      </c>
      <c r="E2584" s="1" t="s">
        <v>4809</v>
      </c>
      <c r="F2584" s="1" t="s">
        <v>4810</v>
      </c>
      <c r="G2584" s="1" t="s">
        <v>4918</v>
      </c>
      <c r="H2584" s="1">
        <v>3.7</v>
      </c>
      <c r="I2584" s="1">
        <v>4.2</v>
      </c>
      <c r="J2584" s="1" t="s">
        <v>3190</v>
      </c>
      <c r="K2584" s="1" t="s">
        <v>4991</v>
      </c>
      <c r="L2584" s="1">
        <v>0</v>
      </c>
      <c r="M2584" s="1">
        <v>2</v>
      </c>
      <c r="N2584" s="1">
        <v>3</v>
      </c>
      <c r="O2584" s="1">
        <v>6</v>
      </c>
      <c r="P2584" s="1">
        <v>17</v>
      </c>
      <c r="Q2584" s="16">
        <v>154.61900436046511</v>
      </c>
      <c r="R2584" s="21">
        <v>0.29722961422935212</v>
      </c>
      <c r="S2584" s="21">
        <v>10.002783193509128</v>
      </c>
      <c r="T2584" s="21">
        <v>9.7055535792797762</v>
      </c>
      <c r="U2584" s="21">
        <v>2.4025876480542937E-2</v>
      </c>
      <c r="V2584" s="21">
        <v>1.0014290418484599</v>
      </c>
      <c r="W2584" s="21">
        <v>0.97740316536791705</v>
      </c>
      <c r="X2584" s="13" t="s">
        <v>22</v>
      </c>
      <c r="Y25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4" s="1">
        <v>41.046476243699999</v>
      </c>
      <c r="AA2584" s="1">
        <v>-80.667660540900002</v>
      </c>
      <c r="AB2584" s="1">
        <v>41.046462175000002</v>
      </c>
      <c r="AC2584" s="1">
        <v>-80.658082225499996</v>
      </c>
    </row>
    <row r="2585" spans="1:29" x14ac:dyDescent="0.25">
      <c r="A2585" s="13">
        <v>100</v>
      </c>
      <c r="B2585" s="22" t="s">
        <v>3200</v>
      </c>
      <c r="C2585" s="17">
        <v>5</v>
      </c>
      <c r="D2585" s="1" t="s">
        <v>793</v>
      </c>
      <c r="E2585" s="1" t="s">
        <v>2960</v>
      </c>
      <c r="F2585" s="1" t="s">
        <v>3317</v>
      </c>
      <c r="G2585" s="1" t="s">
        <v>2489</v>
      </c>
      <c r="H2585" s="21">
        <v>22.355999999999767</v>
      </c>
      <c r="I2585" s="21">
        <v>0</v>
      </c>
      <c r="J2585" s="1" t="s">
        <v>258</v>
      </c>
      <c r="K2585" s="1" t="s">
        <v>2804</v>
      </c>
      <c r="L2585" s="1">
        <v>0</v>
      </c>
      <c r="M2585" s="1">
        <v>0</v>
      </c>
      <c r="N2585" s="1">
        <v>4</v>
      </c>
      <c r="O2585" s="1">
        <v>4</v>
      </c>
      <c r="P2585" s="1">
        <v>18</v>
      </c>
      <c r="Q2585" s="16">
        <v>61.9375</v>
      </c>
      <c r="R2585" s="21">
        <v>2.5594040286567745</v>
      </c>
      <c r="S2585" s="21">
        <v>5.029753869973713</v>
      </c>
      <c r="T2585" s="21">
        <v>2.4703498413169385</v>
      </c>
      <c r="U2585" s="21">
        <v>0.17836512078136368</v>
      </c>
      <c r="V2585" s="21">
        <v>0.99947463915083279</v>
      </c>
      <c r="W2585" s="21">
        <v>0.8211095183694691</v>
      </c>
      <c r="X2585" s="13" t="s">
        <v>22</v>
      </c>
      <c r="Y25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5" s="1">
        <v>40.22983</v>
      </c>
      <c r="AA2585" s="1">
        <v>-82.452183000000005</v>
      </c>
      <c r="AB2585" s="1">
        <v>0</v>
      </c>
      <c r="AC2585" s="1">
        <v>0</v>
      </c>
    </row>
    <row r="2586" spans="1:29" x14ac:dyDescent="0.25">
      <c r="A2586" s="13">
        <v>452</v>
      </c>
      <c r="B2586" s="22" t="s">
        <v>4967</v>
      </c>
      <c r="C2586" s="17">
        <v>4</v>
      </c>
      <c r="D2586" s="1" t="s">
        <v>801</v>
      </c>
      <c r="E2586" s="1" t="s">
        <v>3311</v>
      </c>
      <c r="F2586" s="1" t="s">
        <v>4582</v>
      </c>
      <c r="G2586" s="1" t="s">
        <v>3733</v>
      </c>
      <c r="H2586" s="1">
        <v>6.9</v>
      </c>
      <c r="I2586" s="1">
        <v>7.4</v>
      </c>
      <c r="J2586" s="1" t="s">
        <v>3190</v>
      </c>
      <c r="K2586" s="1" t="s">
        <v>4975</v>
      </c>
      <c r="L2586" s="1">
        <v>0</v>
      </c>
      <c r="M2586" s="1">
        <v>1</v>
      </c>
      <c r="N2586" s="1">
        <v>1</v>
      </c>
      <c r="O2586" s="1">
        <v>3</v>
      </c>
      <c r="P2586" s="1">
        <v>20</v>
      </c>
      <c r="Q2586" s="16">
        <v>85.536064680232556</v>
      </c>
      <c r="R2586" s="21">
        <v>0.62724617701267982</v>
      </c>
      <c r="S2586" s="21">
        <v>9.9080385854077448</v>
      </c>
      <c r="T2586" s="21">
        <v>9.2807924083950653</v>
      </c>
      <c r="U2586" s="21">
        <v>4.8092753066642575E-2</v>
      </c>
      <c r="V2586" s="21">
        <v>0.99567510013074179</v>
      </c>
      <c r="W2586" s="21">
        <v>0.94758234706409916</v>
      </c>
      <c r="X2586" s="13" t="s">
        <v>22</v>
      </c>
      <c r="Y25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6" s="1">
        <v>40.9980845913</v>
      </c>
      <c r="AA2586" s="1">
        <v>-80.662742942999998</v>
      </c>
      <c r="AB2586" s="1">
        <v>41.005304037800002</v>
      </c>
      <c r="AC2586" s="1">
        <v>-80.662738362499994</v>
      </c>
    </row>
    <row r="2587" spans="1:29" x14ac:dyDescent="0.25">
      <c r="A2587" s="13">
        <v>101</v>
      </c>
      <c r="B2587" s="22" t="s">
        <v>3200</v>
      </c>
      <c r="C2587" s="17">
        <v>4</v>
      </c>
      <c r="D2587" s="1" t="s">
        <v>798</v>
      </c>
      <c r="E2587" s="1" t="s">
        <v>3112</v>
      </c>
      <c r="F2587" s="1" t="s">
        <v>5057</v>
      </c>
      <c r="G2587" s="1" t="s">
        <v>2490</v>
      </c>
      <c r="H2587" s="21">
        <v>3.8669999999983702</v>
      </c>
      <c r="I2587" s="21">
        <v>0</v>
      </c>
      <c r="J2587" s="1" t="s">
        <v>258</v>
      </c>
      <c r="K2587" s="1" t="s">
        <v>2808</v>
      </c>
      <c r="L2587" s="1">
        <v>0</v>
      </c>
      <c r="M2587" s="1">
        <v>1</v>
      </c>
      <c r="N2587" s="1">
        <v>7</v>
      </c>
      <c r="O2587" s="1">
        <v>3</v>
      </c>
      <c r="P2587" s="1">
        <v>6</v>
      </c>
      <c r="Q2587" s="16">
        <v>110.81731468023256</v>
      </c>
      <c r="R2587" s="21">
        <v>0.37987997033191329</v>
      </c>
      <c r="S2587" s="21">
        <v>2.7141409767281712</v>
      </c>
      <c r="T2587" s="21">
        <v>2.3342610063962579</v>
      </c>
      <c r="U2587" s="21">
        <v>9.6938384606467171E-2</v>
      </c>
      <c r="V2587" s="21">
        <v>0.99208543206304634</v>
      </c>
      <c r="W2587" s="21">
        <v>0.89514704745657914</v>
      </c>
      <c r="X2587" s="13" t="s">
        <v>22</v>
      </c>
      <c r="Y25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7" s="1">
        <v>41.043602</v>
      </c>
      <c r="AA2587" s="1">
        <v>-81.347306000000003</v>
      </c>
      <c r="AB2587" s="1">
        <v>0</v>
      </c>
      <c r="AC2587" s="1">
        <v>0</v>
      </c>
    </row>
    <row r="2588" spans="1:29" x14ac:dyDescent="0.25">
      <c r="A2588" s="13">
        <v>453</v>
      </c>
      <c r="B2588" s="22" t="s">
        <v>4967</v>
      </c>
      <c r="C2588" s="17">
        <v>4</v>
      </c>
      <c r="D2588" s="1" t="s">
        <v>800</v>
      </c>
      <c r="E2588" s="1" t="s">
        <v>4830</v>
      </c>
      <c r="F2588" s="1" t="s">
        <v>4831</v>
      </c>
      <c r="G2588" s="1" t="s">
        <v>4907</v>
      </c>
      <c r="H2588" s="1">
        <v>1.6</v>
      </c>
      <c r="I2588" s="1">
        <v>2.1</v>
      </c>
      <c r="J2588" s="1" t="s">
        <v>3190</v>
      </c>
      <c r="K2588" s="1" t="s">
        <v>4991</v>
      </c>
      <c r="L2588" s="1">
        <v>0</v>
      </c>
      <c r="M2588" s="1">
        <v>0</v>
      </c>
      <c r="N2588" s="1">
        <v>4</v>
      </c>
      <c r="O2588" s="1">
        <v>7</v>
      </c>
      <c r="P2588" s="1">
        <v>30</v>
      </c>
      <c r="Q2588" s="16">
        <v>87.25</v>
      </c>
      <c r="R2588" s="21">
        <v>0.29069852434151539</v>
      </c>
      <c r="S2588" s="21">
        <v>16.946982808682421</v>
      </c>
      <c r="T2588" s="21">
        <v>16.656284284340906</v>
      </c>
      <c r="U2588" s="21">
        <v>2.3606965457875387E-2</v>
      </c>
      <c r="V2588" s="21">
        <v>0.98929908087915897</v>
      </c>
      <c r="W2588" s="21">
        <v>0.96569211542128353</v>
      </c>
      <c r="X2588" s="13" t="s">
        <v>22</v>
      </c>
      <c r="Y25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8" s="1">
        <v>40.872725529699999</v>
      </c>
      <c r="AA2588" s="1">
        <v>-81.441580821100004</v>
      </c>
      <c r="AB2588" s="1">
        <v>40.879974928300001</v>
      </c>
      <c r="AC2588" s="1">
        <v>-81.441239528599993</v>
      </c>
    </row>
    <row r="2589" spans="1:29" x14ac:dyDescent="0.25">
      <c r="A2589" s="13">
        <v>454</v>
      </c>
      <c r="B2589" s="22" t="s">
        <v>4967</v>
      </c>
      <c r="C2589" s="17">
        <v>4</v>
      </c>
      <c r="D2589" s="1" t="s">
        <v>800</v>
      </c>
      <c r="E2589" s="1" t="s">
        <v>3332</v>
      </c>
      <c r="F2589" s="1" t="s">
        <v>4240</v>
      </c>
      <c r="G2589" s="1" t="s">
        <v>3741</v>
      </c>
      <c r="H2589" s="1">
        <v>11.8</v>
      </c>
      <c r="I2589" s="1">
        <v>12.3</v>
      </c>
      <c r="J2589" s="1" t="s">
        <v>3190</v>
      </c>
      <c r="K2589" s="1" t="s">
        <v>4984</v>
      </c>
      <c r="L2589" s="1">
        <v>1</v>
      </c>
      <c r="M2589" s="1">
        <v>0</v>
      </c>
      <c r="N2589" s="1">
        <v>2</v>
      </c>
      <c r="O2589" s="1">
        <v>1</v>
      </c>
      <c r="P2589" s="1">
        <v>8</v>
      </c>
      <c r="Q2589" s="16">
        <v>71.207939680232556</v>
      </c>
      <c r="R2589" s="21">
        <v>0.40230048858305539</v>
      </c>
      <c r="S2589" s="21">
        <v>4.1353043751330345</v>
      </c>
      <c r="T2589" s="21">
        <v>3.7330038865499793</v>
      </c>
      <c r="U2589" s="21">
        <v>2.88418542462794E-2</v>
      </c>
      <c r="V2589" s="21">
        <v>0.98927264472486387</v>
      </c>
      <c r="W2589" s="21">
        <v>0.96043079047858448</v>
      </c>
      <c r="X2589" s="13" t="s">
        <v>22</v>
      </c>
      <c r="Y25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89" s="1">
        <v>40.776626413400002</v>
      </c>
      <c r="AA2589" s="1">
        <v>-81.443421086399994</v>
      </c>
      <c r="AB2589" s="1">
        <v>40.777699050999999</v>
      </c>
      <c r="AC2589" s="1">
        <v>-81.433997370100002</v>
      </c>
    </row>
    <row r="2590" spans="1:29" x14ac:dyDescent="0.25">
      <c r="A2590" s="13">
        <v>102</v>
      </c>
      <c r="B2590" s="22" t="s">
        <v>3200</v>
      </c>
      <c r="C2590" s="17">
        <v>7</v>
      </c>
      <c r="D2590" s="1" t="s">
        <v>2373</v>
      </c>
      <c r="E2590" s="1" t="s">
        <v>3173</v>
      </c>
      <c r="F2590" s="1" t="s">
        <v>5058</v>
      </c>
      <c r="G2590" s="1" t="s">
        <v>2491</v>
      </c>
      <c r="H2590" s="21">
        <v>9.7799999999988358</v>
      </c>
      <c r="I2590" s="21">
        <v>0</v>
      </c>
      <c r="J2590" s="1" t="s">
        <v>258</v>
      </c>
      <c r="K2590" s="1" t="s">
        <v>2803</v>
      </c>
      <c r="L2590" s="1">
        <v>0</v>
      </c>
      <c r="M2590" s="1">
        <v>1</v>
      </c>
      <c r="N2590" s="1">
        <v>7</v>
      </c>
      <c r="O2590" s="1">
        <v>2</v>
      </c>
      <c r="P2590" s="1">
        <v>15</v>
      </c>
      <c r="Q2590" s="16">
        <v>115.37981468023256</v>
      </c>
      <c r="R2590" s="21">
        <v>0.17159705023645355</v>
      </c>
      <c r="S2590" s="21">
        <v>2.6166777067316254</v>
      </c>
      <c r="T2590" s="21">
        <v>2.4450806564951719</v>
      </c>
      <c r="U2590" s="21">
        <v>0.10498723557773014</v>
      </c>
      <c r="V2590" s="21">
        <v>0.98867931563386624</v>
      </c>
      <c r="W2590" s="21">
        <v>0.88369208005613609</v>
      </c>
      <c r="X2590" s="13" t="s">
        <v>22</v>
      </c>
      <c r="Y25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0" s="1">
        <v>40.445790000000002</v>
      </c>
      <c r="AA2590" s="1">
        <v>-83.820305000000005</v>
      </c>
      <c r="AB2590" s="1">
        <v>0</v>
      </c>
      <c r="AC2590" s="1">
        <v>0</v>
      </c>
    </row>
    <row r="2591" spans="1:29" x14ac:dyDescent="0.25">
      <c r="A2591" s="13">
        <v>455</v>
      </c>
      <c r="B2591" s="22" t="s">
        <v>4967</v>
      </c>
      <c r="C2591" s="17">
        <v>10</v>
      </c>
      <c r="D2591" s="1" t="s">
        <v>3834</v>
      </c>
      <c r="E2591" s="1" t="s">
        <v>3215</v>
      </c>
      <c r="F2591" s="1" t="s">
        <v>4832</v>
      </c>
      <c r="G2591" s="1" t="s">
        <v>3701</v>
      </c>
      <c r="H2591" s="1">
        <v>12.7</v>
      </c>
      <c r="I2591" s="1">
        <v>13.2</v>
      </c>
      <c r="J2591" s="1" t="s">
        <v>3190</v>
      </c>
      <c r="K2591" s="1" t="s">
        <v>4984</v>
      </c>
      <c r="L2591" s="1">
        <v>0</v>
      </c>
      <c r="M2591" s="1">
        <v>1</v>
      </c>
      <c r="N2591" s="1">
        <v>3</v>
      </c>
      <c r="O2591" s="1">
        <v>0</v>
      </c>
      <c r="P2591" s="1">
        <v>7</v>
      </c>
      <c r="Q2591" s="16">
        <v>72.317314680232556</v>
      </c>
      <c r="R2591" s="21">
        <v>0.32139872869684372</v>
      </c>
      <c r="S2591" s="21">
        <v>4.1650686339712646</v>
      </c>
      <c r="T2591" s="21">
        <v>3.843669905274421</v>
      </c>
      <c r="U2591" s="21">
        <v>2.3248009767297507E-2</v>
      </c>
      <c r="V2591" s="21">
        <v>0.98705354588903871</v>
      </c>
      <c r="W2591" s="21">
        <v>0.96380553612174125</v>
      </c>
      <c r="X2591" s="13" t="s">
        <v>22</v>
      </c>
      <c r="Y25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1" s="1">
        <v>39.353372083499998</v>
      </c>
      <c r="AA2591" s="1">
        <v>-82.092066080999999</v>
      </c>
      <c r="AB2591" s="1">
        <v>39.349082659899999</v>
      </c>
      <c r="AC2591" s="1">
        <v>-82.084576094300004</v>
      </c>
    </row>
    <row r="2592" spans="1:29" x14ac:dyDescent="0.25">
      <c r="A2592" s="13">
        <v>456</v>
      </c>
      <c r="B2592" s="22" t="s">
        <v>4967</v>
      </c>
      <c r="C2592" s="17">
        <v>3</v>
      </c>
      <c r="D2592" s="1" t="s">
        <v>802</v>
      </c>
      <c r="E2592" s="1" t="s">
        <v>4817</v>
      </c>
      <c r="F2592" s="1" t="s">
        <v>4279</v>
      </c>
      <c r="G2592" s="1" t="s">
        <v>3716</v>
      </c>
      <c r="H2592" s="1">
        <v>13.6</v>
      </c>
      <c r="I2592" s="1">
        <v>14.1</v>
      </c>
      <c r="J2592" s="1" t="s">
        <v>3190</v>
      </c>
      <c r="K2592" s="1" t="s">
        <v>4975</v>
      </c>
      <c r="L2592" s="1">
        <v>0</v>
      </c>
      <c r="M2592" s="1">
        <v>0</v>
      </c>
      <c r="N2592" s="1">
        <v>5</v>
      </c>
      <c r="O2592" s="1">
        <v>3</v>
      </c>
      <c r="P2592" s="1">
        <v>17</v>
      </c>
      <c r="Q2592" s="16">
        <v>63.046875</v>
      </c>
      <c r="R2592" s="21">
        <v>0.34989841469793032</v>
      </c>
      <c r="S2592" s="21">
        <v>9.4759059327983923</v>
      </c>
      <c r="T2592" s="21">
        <v>9.1260075181004616</v>
      </c>
      <c r="U2592" s="21">
        <v>2.7509909973463753E-2</v>
      </c>
      <c r="V2592" s="21">
        <v>0.98570831482202381</v>
      </c>
      <c r="W2592" s="21">
        <v>0.95819840484856011</v>
      </c>
      <c r="X2592" s="13" t="s">
        <v>22</v>
      </c>
      <c r="Y25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2" s="1">
        <v>40.775494349699997</v>
      </c>
      <c r="AA2592" s="1">
        <v>-82.477045146999998</v>
      </c>
      <c r="AB2592" s="1">
        <v>40.779771274399998</v>
      </c>
      <c r="AC2592" s="1">
        <v>-82.469364482200007</v>
      </c>
    </row>
    <row r="2593" spans="1:29" x14ac:dyDescent="0.25">
      <c r="A2593" s="13">
        <v>457</v>
      </c>
      <c r="B2593" s="22" t="s">
        <v>4967</v>
      </c>
      <c r="C2593" s="17">
        <v>4</v>
      </c>
      <c r="D2593" s="1" t="s">
        <v>3194</v>
      </c>
      <c r="E2593" s="1" t="s">
        <v>3547</v>
      </c>
      <c r="F2593" s="1" t="s">
        <v>4833</v>
      </c>
      <c r="G2593" s="1" t="s">
        <v>3725</v>
      </c>
      <c r="H2593" s="1">
        <v>10.5</v>
      </c>
      <c r="I2593" s="1">
        <v>11</v>
      </c>
      <c r="J2593" s="1" t="s">
        <v>3190</v>
      </c>
      <c r="K2593" s="1" t="s">
        <v>4975</v>
      </c>
      <c r="L2593" s="1">
        <v>0</v>
      </c>
      <c r="M2593" s="1">
        <v>1</v>
      </c>
      <c r="N2593" s="1">
        <v>5</v>
      </c>
      <c r="O2593" s="1">
        <v>2</v>
      </c>
      <c r="P2593" s="1">
        <v>8</v>
      </c>
      <c r="Q2593" s="16">
        <v>95.286064680232556</v>
      </c>
      <c r="R2593" s="21">
        <v>0.24927516591386062</v>
      </c>
      <c r="S2593" s="21">
        <v>9.4135419783361094</v>
      </c>
      <c r="T2593" s="21">
        <v>9.1642668124222482</v>
      </c>
      <c r="U2593" s="21">
        <v>1.9271235487216626E-2</v>
      </c>
      <c r="V2593" s="21">
        <v>0.98515352402708567</v>
      </c>
      <c r="W2593" s="21">
        <v>0.96588228853986902</v>
      </c>
      <c r="X2593" s="13" t="s">
        <v>22</v>
      </c>
      <c r="Y25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3" s="1">
        <v>41.8540642277</v>
      </c>
      <c r="AA2593" s="1">
        <v>-80.8180997244</v>
      </c>
      <c r="AB2593" s="1">
        <v>41.857749638900003</v>
      </c>
      <c r="AC2593" s="1">
        <v>-80.809769177800007</v>
      </c>
    </row>
    <row r="2594" spans="1:29" x14ac:dyDescent="0.25">
      <c r="A2594" s="13">
        <v>458</v>
      </c>
      <c r="B2594" s="22" t="s">
        <v>4967</v>
      </c>
      <c r="C2594" s="17">
        <v>8</v>
      </c>
      <c r="D2594" s="1" t="s">
        <v>787</v>
      </c>
      <c r="E2594" s="1" t="s">
        <v>3984</v>
      </c>
      <c r="F2594" s="1" t="s">
        <v>3985</v>
      </c>
      <c r="G2594" s="1" t="s">
        <v>3722</v>
      </c>
      <c r="H2594" s="1">
        <v>12</v>
      </c>
      <c r="I2594" s="1">
        <v>12.5</v>
      </c>
      <c r="J2594" s="1" t="s">
        <v>3190</v>
      </c>
      <c r="K2594" s="1" t="s">
        <v>4991</v>
      </c>
      <c r="L2594" s="1">
        <v>0</v>
      </c>
      <c r="M2594" s="1">
        <v>1</v>
      </c>
      <c r="N2594" s="1">
        <v>2</v>
      </c>
      <c r="O2594" s="1">
        <v>5</v>
      </c>
      <c r="P2594" s="1">
        <v>15</v>
      </c>
      <c r="Q2594" s="16">
        <v>95.957939680232556</v>
      </c>
      <c r="R2594" s="21">
        <v>0.45743335871989738</v>
      </c>
      <c r="S2594" s="21">
        <v>9.2129288791430159</v>
      </c>
      <c r="T2594" s="21">
        <v>8.7554955204231177</v>
      </c>
      <c r="U2594" s="21">
        <v>3.6036000804417739E-2</v>
      </c>
      <c r="V2594" s="21">
        <v>0.98381573320046534</v>
      </c>
      <c r="W2594" s="21">
        <v>0.94777973239604763</v>
      </c>
      <c r="X2594" s="13" t="s">
        <v>22</v>
      </c>
      <c r="Y25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4" s="1">
        <v>39.2503252749</v>
      </c>
      <c r="AA2594" s="1">
        <v>-84.547833491999995</v>
      </c>
      <c r="AB2594" s="1">
        <v>39.255616099500003</v>
      </c>
      <c r="AC2594" s="1">
        <v>-84.554168555999993</v>
      </c>
    </row>
    <row r="2595" spans="1:29" x14ac:dyDescent="0.25">
      <c r="A2595" s="13">
        <v>459</v>
      </c>
      <c r="B2595" s="22" t="s">
        <v>4967</v>
      </c>
      <c r="C2595" s="17">
        <v>3</v>
      </c>
      <c r="D2595" s="1" t="s">
        <v>802</v>
      </c>
      <c r="E2595" s="1" t="s">
        <v>4817</v>
      </c>
      <c r="F2595" s="1" t="s">
        <v>4279</v>
      </c>
      <c r="G2595" s="1" t="s">
        <v>3716</v>
      </c>
      <c r="H2595" s="1">
        <v>15.5</v>
      </c>
      <c r="I2595" s="1">
        <v>16</v>
      </c>
      <c r="J2595" s="1" t="s">
        <v>3190</v>
      </c>
      <c r="K2595" s="1" t="s">
        <v>4975</v>
      </c>
      <c r="L2595" s="1">
        <v>0</v>
      </c>
      <c r="M2595" s="1">
        <v>2</v>
      </c>
      <c r="N2595" s="1">
        <v>2</v>
      </c>
      <c r="O2595" s="1">
        <v>3</v>
      </c>
      <c r="P2595" s="1">
        <v>4</v>
      </c>
      <c r="Q2595" s="16">
        <v>121.75962936046511</v>
      </c>
      <c r="R2595" s="21">
        <v>0.34832778806540615</v>
      </c>
      <c r="S2595" s="21">
        <v>4.3127282757314598</v>
      </c>
      <c r="T2595" s="21">
        <v>3.9644004876660537</v>
      </c>
      <c r="U2595" s="21">
        <v>2.6856175010633612E-2</v>
      </c>
      <c r="V2595" s="21">
        <v>0.98199958199442428</v>
      </c>
      <c r="W2595" s="21">
        <v>0.95514340698379063</v>
      </c>
      <c r="X2595" s="13" t="s">
        <v>22</v>
      </c>
      <c r="Y25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5" s="1">
        <v>40.791942963499999</v>
      </c>
      <c r="AA2595" s="1">
        <v>-82.448027840400002</v>
      </c>
      <c r="AB2595" s="1">
        <v>40.796521485900001</v>
      </c>
      <c r="AC2595" s="1">
        <v>-82.440646624400003</v>
      </c>
    </row>
    <row r="2596" spans="1:29" x14ac:dyDescent="0.25">
      <c r="A2596" s="13">
        <v>460</v>
      </c>
      <c r="B2596" s="22" t="s">
        <v>4967</v>
      </c>
      <c r="C2596" s="17">
        <v>4</v>
      </c>
      <c r="D2596" s="1" t="s">
        <v>790</v>
      </c>
      <c r="E2596" s="1" t="s">
        <v>4683</v>
      </c>
      <c r="F2596" s="1" t="s">
        <v>4684</v>
      </c>
      <c r="G2596" s="1" t="s">
        <v>3793</v>
      </c>
      <c r="H2596" s="1">
        <v>6</v>
      </c>
      <c r="I2596" s="1">
        <v>6.5</v>
      </c>
      <c r="J2596" s="1" t="s">
        <v>3190</v>
      </c>
      <c r="K2596" s="1" t="s">
        <v>4975</v>
      </c>
      <c r="L2596" s="1">
        <v>0</v>
      </c>
      <c r="M2596" s="1">
        <v>1</v>
      </c>
      <c r="N2596" s="1">
        <v>5</v>
      </c>
      <c r="O2596" s="1">
        <v>4</v>
      </c>
      <c r="P2596" s="1">
        <v>25</v>
      </c>
      <c r="Q2596" s="16">
        <v>121.16106468023256</v>
      </c>
      <c r="R2596" s="21">
        <v>0.25075273616948507</v>
      </c>
      <c r="S2596" s="21">
        <v>9.1602349206667455</v>
      </c>
      <c r="T2596" s="21">
        <v>8.9094821844972607</v>
      </c>
      <c r="U2596" s="21">
        <v>1.9384636750378534E-2</v>
      </c>
      <c r="V2596" s="21">
        <v>0.98164235765226937</v>
      </c>
      <c r="W2596" s="21">
        <v>0.96225772090189088</v>
      </c>
      <c r="X2596" s="13" t="s">
        <v>22</v>
      </c>
      <c r="Y25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6" s="1">
        <v>41.2112711467</v>
      </c>
      <c r="AA2596" s="1">
        <v>-80.740383306200002</v>
      </c>
      <c r="AB2596" s="1">
        <v>41.218516667400003</v>
      </c>
      <c r="AC2596" s="1">
        <v>-80.740438331600004</v>
      </c>
    </row>
    <row r="2597" spans="1:29" x14ac:dyDescent="0.25">
      <c r="A2597" s="13">
        <v>103</v>
      </c>
      <c r="B2597" s="22" t="s">
        <v>3200</v>
      </c>
      <c r="C2597" s="17">
        <v>12</v>
      </c>
      <c r="D2597" s="1" t="s">
        <v>1332</v>
      </c>
      <c r="E2597" s="1" t="s">
        <v>2918</v>
      </c>
      <c r="F2597" s="1" t="s">
        <v>3598</v>
      </c>
      <c r="G2597" s="1" t="s">
        <v>2492</v>
      </c>
      <c r="H2597" s="21">
        <v>12.789999999993597</v>
      </c>
      <c r="I2597" s="21">
        <v>0</v>
      </c>
      <c r="J2597" s="1" t="s">
        <v>258</v>
      </c>
      <c r="K2597" s="1" t="s">
        <v>2804</v>
      </c>
      <c r="L2597" s="1">
        <v>0</v>
      </c>
      <c r="M2597" s="1">
        <v>1</v>
      </c>
      <c r="N2597" s="1">
        <v>5</v>
      </c>
      <c r="O2597" s="1">
        <v>1</v>
      </c>
      <c r="P2597" s="1">
        <v>11</v>
      </c>
      <c r="Q2597" s="16">
        <v>93.848564680232556</v>
      </c>
      <c r="R2597" s="21">
        <v>3.1719167388418898</v>
      </c>
      <c r="S2597" s="21">
        <v>3.6341913976856568</v>
      </c>
      <c r="T2597" s="21">
        <v>0.46227465884376695</v>
      </c>
      <c r="U2597" s="21">
        <v>0.2210511923468701</v>
      </c>
      <c r="V2597" s="21">
        <v>0.97924948365386733</v>
      </c>
      <c r="W2597" s="21">
        <v>0.75819829130699723</v>
      </c>
      <c r="X2597" s="13" t="s">
        <v>22</v>
      </c>
      <c r="Y25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7" s="1">
        <v>41.604269000000002</v>
      </c>
      <c r="AA2597" s="1">
        <v>-81.146421000000004</v>
      </c>
      <c r="AB2597" s="1">
        <v>0</v>
      </c>
      <c r="AC2597" s="1">
        <v>0</v>
      </c>
    </row>
    <row r="2598" spans="1:29" x14ac:dyDescent="0.25">
      <c r="A2598" s="13">
        <v>461</v>
      </c>
      <c r="B2598" s="22" t="s">
        <v>4967</v>
      </c>
      <c r="C2598" s="17">
        <v>6</v>
      </c>
      <c r="D2598" s="1" t="s">
        <v>784</v>
      </c>
      <c r="E2598" s="1" t="s">
        <v>4834</v>
      </c>
      <c r="F2598" s="1" t="s">
        <v>4835</v>
      </c>
      <c r="G2598" s="1" t="s">
        <v>4923</v>
      </c>
      <c r="H2598" s="1">
        <v>6.4</v>
      </c>
      <c r="I2598" s="1">
        <v>6.9</v>
      </c>
      <c r="J2598" s="1" t="s">
        <v>3190</v>
      </c>
      <c r="K2598" s="1" t="s">
        <v>4975</v>
      </c>
      <c r="L2598" s="1">
        <v>1</v>
      </c>
      <c r="M2598" s="1">
        <v>1</v>
      </c>
      <c r="N2598" s="1">
        <v>4</v>
      </c>
      <c r="O2598" s="1">
        <v>2</v>
      </c>
      <c r="P2598" s="1">
        <v>9</v>
      </c>
      <c r="Q2598" s="16">
        <v>135.41587936046511</v>
      </c>
      <c r="R2598" s="21">
        <v>0.26850864282761083</v>
      </c>
      <c r="S2598" s="21">
        <v>7.6190161373698082</v>
      </c>
      <c r="T2598" s="21">
        <v>7.3505074945421978</v>
      </c>
      <c r="U2598" s="21">
        <v>2.0746720949064754E-2</v>
      </c>
      <c r="V2598" s="21">
        <v>0.97712637197557917</v>
      </c>
      <c r="W2598" s="21">
        <v>0.95637965102651445</v>
      </c>
      <c r="X2598" s="13" t="s">
        <v>22</v>
      </c>
      <c r="Y25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8" s="1">
        <v>39.966699912199999</v>
      </c>
      <c r="AA2598" s="1">
        <v>-83.094504000000001</v>
      </c>
      <c r="AB2598" s="1">
        <v>39.969823107899998</v>
      </c>
      <c r="AC2598" s="1">
        <v>-83.086086205499996</v>
      </c>
    </row>
    <row r="2599" spans="1:29" x14ac:dyDescent="0.25">
      <c r="A2599" s="13">
        <v>104</v>
      </c>
      <c r="B2599" s="22" t="s">
        <v>3200</v>
      </c>
      <c r="C2599" s="17">
        <v>7</v>
      </c>
      <c r="D2599" s="1" t="s">
        <v>2371</v>
      </c>
      <c r="E2599" s="1" t="s">
        <v>3029</v>
      </c>
      <c r="F2599" s="1" t="s">
        <v>5059</v>
      </c>
      <c r="G2599" s="1" t="s">
        <v>2493</v>
      </c>
      <c r="H2599" s="21">
        <v>4.0960000000050059</v>
      </c>
      <c r="I2599" s="21">
        <v>0</v>
      </c>
      <c r="J2599" s="1" t="s">
        <v>258</v>
      </c>
      <c r="K2599" s="1" t="s">
        <v>2803</v>
      </c>
      <c r="L2599" s="1">
        <v>1</v>
      </c>
      <c r="M2599" s="1">
        <v>0</v>
      </c>
      <c r="N2599" s="1">
        <v>6</v>
      </c>
      <c r="O2599" s="1">
        <v>4</v>
      </c>
      <c r="P2599" s="1">
        <v>14</v>
      </c>
      <c r="Q2599" s="16">
        <v>116.70793968023256</v>
      </c>
      <c r="R2599" s="21">
        <v>0.1086448584315567</v>
      </c>
      <c r="S2599" s="21">
        <v>2.0038937518789259</v>
      </c>
      <c r="T2599" s="21">
        <v>1.8952488934473692</v>
      </c>
      <c r="U2599" s="21">
        <v>8.6310623766406511E-2</v>
      </c>
      <c r="V2599" s="21">
        <v>0.97327120798747435</v>
      </c>
      <c r="W2599" s="21">
        <v>0.88696058422106783</v>
      </c>
      <c r="X2599" s="13" t="s">
        <v>22</v>
      </c>
      <c r="Y25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599" s="1">
        <v>40.017032999999998</v>
      </c>
      <c r="AA2599" s="1">
        <v>-84.547685000000001</v>
      </c>
      <c r="AB2599" s="1">
        <v>0</v>
      </c>
      <c r="AC2599" s="1">
        <v>0</v>
      </c>
    </row>
    <row r="2600" spans="1:29" x14ac:dyDescent="0.25">
      <c r="A2600" s="13">
        <v>462</v>
      </c>
      <c r="B2600" s="22" t="s">
        <v>4967</v>
      </c>
      <c r="C2600" s="17">
        <v>8</v>
      </c>
      <c r="D2600" s="1" t="s">
        <v>1329</v>
      </c>
      <c r="E2600" s="1" t="s">
        <v>4836</v>
      </c>
      <c r="F2600" s="1" t="s">
        <v>4837</v>
      </c>
      <c r="G2600" s="1" t="s">
        <v>4924</v>
      </c>
      <c r="H2600" s="1">
        <v>0.1</v>
      </c>
      <c r="I2600" s="1">
        <v>0.6</v>
      </c>
      <c r="J2600" s="1" t="s">
        <v>3190</v>
      </c>
      <c r="K2600" s="1" t="s">
        <v>4991</v>
      </c>
      <c r="L2600" s="1">
        <v>1</v>
      </c>
      <c r="M2600" s="1">
        <v>0</v>
      </c>
      <c r="N2600" s="1">
        <v>3</v>
      </c>
      <c r="O2600" s="1">
        <v>7</v>
      </c>
      <c r="P2600" s="1">
        <v>19</v>
      </c>
      <c r="Q2600" s="16">
        <v>115.37981468023256</v>
      </c>
      <c r="R2600" s="21">
        <v>0.30000942613929749</v>
      </c>
      <c r="S2600" s="21">
        <v>10.300077006263864</v>
      </c>
      <c r="T2600" s="21">
        <v>10.000067580124567</v>
      </c>
      <c r="U2600" s="21">
        <v>2.431168485081674E-2</v>
      </c>
      <c r="V2600" s="21">
        <v>0.97106001099701988</v>
      </c>
      <c r="W2600" s="21">
        <v>0.94674832614620319</v>
      </c>
      <c r="X2600" s="13" t="s">
        <v>22</v>
      </c>
      <c r="Y26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0" s="1">
        <v>39.189835890200001</v>
      </c>
      <c r="AA2600" s="1">
        <v>-84.257579836700003</v>
      </c>
      <c r="AB2600" s="1">
        <v>39.192214052899999</v>
      </c>
      <c r="AC2600" s="1">
        <v>-84.2489163889</v>
      </c>
    </row>
    <row r="2601" spans="1:29" x14ac:dyDescent="0.25">
      <c r="A2601" s="13">
        <v>463</v>
      </c>
      <c r="B2601" s="22" t="s">
        <v>4967</v>
      </c>
      <c r="C2601" s="17">
        <v>8</v>
      </c>
      <c r="D2601" s="1" t="s">
        <v>787</v>
      </c>
      <c r="E2601" s="1" t="s">
        <v>4755</v>
      </c>
      <c r="F2601" s="1" t="s">
        <v>3944</v>
      </c>
      <c r="G2601" s="1" t="s">
        <v>4361</v>
      </c>
      <c r="H2601" s="1">
        <v>9.6999999999999993</v>
      </c>
      <c r="I2601" s="1">
        <v>10.199999999999999</v>
      </c>
      <c r="J2601" s="1" t="s">
        <v>3190</v>
      </c>
      <c r="K2601" s="1" t="s">
        <v>4975</v>
      </c>
      <c r="L2601" s="1">
        <v>0</v>
      </c>
      <c r="M2601" s="1">
        <v>1</v>
      </c>
      <c r="N2601" s="1">
        <v>6</v>
      </c>
      <c r="O2601" s="1">
        <v>2</v>
      </c>
      <c r="P2601" s="1">
        <v>19</v>
      </c>
      <c r="Q2601" s="16">
        <v>112.83293968023256</v>
      </c>
      <c r="R2601" s="21">
        <v>0.23750286765047129</v>
      </c>
      <c r="S2601" s="21">
        <v>10.903618444867348</v>
      </c>
      <c r="T2601" s="21">
        <v>10.666115577216877</v>
      </c>
      <c r="U2601" s="21">
        <v>1.8367422168433366E-2</v>
      </c>
      <c r="V2601" s="21">
        <v>0.96710190307076427</v>
      </c>
      <c r="W2601" s="21">
        <v>0.94873448090233092</v>
      </c>
      <c r="X2601" s="13" t="s">
        <v>22</v>
      </c>
      <c r="Y26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1" s="1">
        <v>39.2121851518</v>
      </c>
      <c r="AA2601" s="1">
        <v>-84.675347945200002</v>
      </c>
      <c r="AB2601" s="1">
        <v>39.205068855699999</v>
      </c>
      <c r="AC2601" s="1">
        <v>-84.673981276999996</v>
      </c>
    </row>
    <row r="2602" spans="1:29" x14ac:dyDescent="0.25">
      <c r="A2602" s="13">
        <v>105</v>
      </c>
      <c r="B2602" s="22" t="s">
        <v>3200</v>
      </c>
      <c r="C2602" s="17">
        <v>8</v>
      </c>
      <c r="D2602" s="1" t="s">
        <v>806</v>
      </c>
      <c r="E2602" s="1" t="s">
        <v>3104</v>
      </c>
      <c r="F2602" s="1" t="s">
        <v>5060</v>
      </c>
      <c r="G2602" s="1" t="s">
        <v>2494</v>
      </c>
      <c r="H2602" s="21">
        <v>0.69899999999324791</v>
      </c>
      <c r="I2602" s="21">
        <v>0</v>
      </c>
      <c r="J2602" s="1" t="s">
        <v>258</v>
      </c>
      <c r="K2602" s="1" t="s">
        <v>2803</v>
      </c>
      <c r="L2602" s="1">
        <v>0</v>
      </c>
      <c r="M2602" s="1">
        <v>1</v>
      </c>
      <c r="N2602" s="1">
        <v>13</v>
      </c>
      <c r="O2602" s="1">
        <v>5</v>
      </c>
      <c r="P2602" s="1">
        <v>4</v>
      </c>
      <c r="Q2602" s="16">
        <v>156.97356468023256</v>
      </c>
      <c r="R2602" s="21">
        <v>3.1793250811235525E-2</v>
      </c>
      <c r="S2602" s="21">
        <v>0.74068121942036313</v>
      </c>
      <c r="T2602" s="21">
        <v>0.70888796860912762</v>
      </c>
      <c r="U2602" s="21">
        <v>3.9334222931720869E-2</v>
      </c>
      <c r="V2602" s="21">
        <v>0.96611236340607698</v>
      </c>
      <c r="W2602" s="21">
        <v>0.92677814047435614</v>
      </c>
      <c r="X2602" s="13" t="s">
        <v>22</v>
      </c>
      <c r="Y26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2" s="1">
        <v>39.417236000000003</v>
      </c>
      <c r="AA2602" s="1">
        <v>-83.998667999999995</v>
      </c>
      <c r="AB2602" s="1">
        <v>0</v>
      </c>
      <c r="AC2602" s="1">
        <v>0</v>
      </c>
    </row>
    <row r="2603" spans="1:29" x14ac:dyDescent="0.25">
      <c r="A2603" s="13">
        <v>464</v>
      </c>
      <c r="B2603" s="22" t="s">
        <v>4967</v>
      </c>
      <c r="C2603" s="17">
        <v>4</v>
      </c>
      <c r="D2603" s="1" t="s">
        <v>790</v>
      </c>
      <c r="E2603" s="1" t="s">
        <v>4838</v>
      </c>
      <c r="F2603" s="1" t="s">
        <v>4839</v>
      </c>
      <c r="G2603" s="1" t="s">
        <v>4925</v>
      </c>
      <c r="H2603" s="1">
        <v>2.6</v>
      </c>
      <c r="I2603" s="1">
        <v>3.1</v>
      </c>
      <c r="J2603" s="1" t="s">
        <v>3190</v>
      </c>
      <c r="K2603" s="1" t="s">
        <v>4984</v>
      </c>
      <c r="L2603" s="1">
        <v>0</v>
      </c>
      <c r="M2603" s="1">
        <v>1</v>
      </c>
      <c r="N2603" s="1">
        <v>2</v>
      </c>
      <c r="O2603" s="1">
        <v>2</v>
      </c>
      <c r="P2603" s="1">
        <v>4</v>
      </c>
      <c r="Q2603" s="16">
        <v>71.645439680232556</v>
      </c>
      <c r="R2603" s="21">
        <v>0.16051205763582782</v>
      </c>
      <c r="S2603" s="21">
        <v>3.3179141904160421</v>
      </c>
      <c r="T2603" s="21">
        <v>3.1574021327802142</v>
      </c>
      <c r="U2603" s="21">
        <v>1.3229255926368614E-2</v>
      </c>
      <c r="V2603" s="21">
        <v>0.96534191188811624</v>
      </c>
      <c r="W2603" s="21">
        <v>0.95211265596174766</v>
      </c>
      <c r="X2603" s="13" t="s">
        <v>22</v>
      </c>
      <c r="Y26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3" s="1">
        <v>41.210893017700002</v>
      </c>
      <c r="AA2603" s="1">
        <v>-80.958494541099995</v>
      </c>
      <c r="AB2603" s="1">
        <v>41.213990409899999</v>
      </c>
      <c r="AC2603" s="1">
        <v>-80.949836460699998</v>
      </c>
    </row>
    <row r="2604" spans="1:29" x14ac:dyDescent="0.25">
      <c r="A2604" s="13">
        <v>106</v>
      </c>
      <c r="B2604" s="22" t="s">
        <v>3200</v>
      </c>
      <c r="C2604" s="17">
        <v>8</v>
      </c>
      <c r="D2604" s="1" t="s">
        <v>788</v>
      </c>
      <c r="E2604" s="1" t="s">
        <v>3099</v>
      </c>
      <c r="F2604" s="1" t="s">
        <v>3627</v>
      </c>
      <c r="G2604" s="1" t="s">
        <v>2495</v>
      </c>
      <c r="H2604" s="21">
        <v>1.7360000000044238</v>
      </c>
      <c r="I2604" s="21">
        <v>0</v>
      </c>
      <c r="J2604" s="1" t="s">
        <v>258</v>
      </c>
      <c r="K2604" s="1" t="s">
        <v>2803</v>
      </c>
      <c r="L2604" s="1">
        <v>0</v>
      </c>
      <c r="M2604" s="1">
        <v>3</v>
      </c>
      <c r="N2604" s="1">
        <v>6</v>
      </c>
      <c r="O2604" s="1">
        <v>1</v>
      </c>
      <c r="P2604" s="1">
        <v>9</v>
      </c>
      <c r="Q2604" s="16">
        <v>189.74881904069767</v>
      </c>
      <c r="R2604" s="21">
        <v>0.14380078004449481</v>
      </c>
      <c r="S2604" s="21">
        <v>1.8118683402737101</v>
      </c>
      <c r="T2604" s="21">
        <v>1.6680675602292152</v>
      </c>
      <c r="U2604" s="21">
        <v>9.89255829639753E-2</v>
      </c>
      <c r="V2604" s="21">
        <v>0.9604689208851217</v>
      </c>
      <c r="W2604" s="21">
        <v>0.86154333792114635</v>
      </c>
      <c r="X2604" s="13" t="s">
        <v>22</v>
      </c>
      <c r="Y26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4" s="1">
        <v>39.479415000000003</v>
      </c>
      <c r="AA2604" s="1">
        <v>-84.759609999999995</v>
      </c>
      <c r="AB2604" s="1">
        <v>0</v>
      </c>
      <c r="AC2604" s="1">
        <v>0</v>
      </c>
    </row>
    <row r="2605" spans="1:29" x14ac:dyDescent="0.25">
      <c r="A2605" s="13">
        <v>465</v>
      </c>
      <c r="B2605" s="22" t="s">
        <v>4967</v>
      </c>
      <c r="C2605" s="17">
        <v>7</v>
      </c>
      <c r="D2605" s="1" t="s">
        <v>2373</v>
      </c>
      <c r="E2605" s="1" t="s">
        <v>4840</v>
      </c>
      <c r="F2605" s="1" t="s">
        <v>4841</v>
      </c>
      <c r="G2605" s="1" t="s">
        <v>3701</v>
      </c>
      <c r="H2605" s="1">
        <v>20.399999999999999</v>
      </c>
      <c r="I2605" s="1">
        <v>20.9</v>
      </c>
      <c r="J2605" s="1" t="s">
        <v>3190</v>
      </c>
      <c r="K2605" s="1" t="s">
        <v>4984</v>
      </c>
      <c r="L2605" s="1">
        <v>0</v>
      </c>
      <c r="M2605" s="1">
        <v>1</v>
      </c>
      <c r="N2605" s="1">
        <v>1</v>
      </c>
      <c r="O2605" s="1">
        <v>2</v>
      </c>
      <c r="P2605" s="1">
        <v>6</v>
      </c>
      <c r="Q2605" s="16">
        <v>67.098564680232556</v>
      </c>
      <c r="R2605" s="21">
        <v>0.27281612596887178</v>
      </c>
      <c r="S2605" s="21">
        <v>3.9735120964685722</v>
      </c>
      <c r="T2605" s="21">
        <v>3.7006959704997002</v>
      </c>
      <c r="U2605" s="21">
        <v>2.0051223169381256E-2</v>
      </c>
      <c r="V2605" s="21">
        <v>0.9600819810037633</v>
      </c>
      <c r="W2605" s="21">
        <v>0.94003075783438206</v>
      </c>
      <c r="X2605" s="13" t="s">
        <v>22</v>
      </c>
      <c r="Y26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5" s="1">
        <v>40.3362942706</v>
      </c>
      <c r="AA2605" s="1">
        <v>-83.687848524200007</v>
      </c>
      <c r="AB2605" s="1">
        <v>40.330977989399997</v>
      </c>
      <c r="AC2605" s="1">
        <v>-83.681419859299993</v>
      </c>
    </row>
    <row r="2606" spans="1:29" x14ac:dyDescent="0.25">
      <c r="A2606" s="13">
        <v>107</v>
      </c>
      <c r="B2606" s="22" t="s">
        <v>3200</v>
      </c>
      <c r="C2606" s="17">
        <v>5</v>
      </c>
      <c r="D2606" s="1" t="s">
        <v>793</v>
      </c>
      <c r="E2606" s="1" t="s">
        <v>2848</v>
      </c>
      <c r="F2606" s="1" t="s">
        <v>5061</v>
      </c>
      <c r="G2606" s="1" t="s">
        <v>2496</v>
      </c>
      <c r="H2606" s="21">
        <v>2.5240000000048894</v>
      </c>
      <c r="I2606" s="21">
        <v>0</v>
      </c>
      <c r="J2606" s="1" t="s">
        <v>258</v>
      </c>
      <c r="K2606" s="1" t="s">
        <v>2804</v>
      </c>
      <c r="L2606" s="1">
        <v>1</v>
      </c>
      <c r="M2606" s="1">
        <v>0</v>
      </c>
      <c r="N2606" s="1">
        <v>6</v>
      </c>
      <c r="O2606" s="1">
        <v>1</v>
      </c>
      <c r="P2606" s="1">
        <v>11</v>
      </c>
      <c r="Q2606" s="16">
        <v>100.39543968023256</v>
      </c>
      <c r="R2606" s="21">
        <v>2.6263034065373922</v>
      </c>
      <c r="S2606" s="21">
        <v>3.4078127119999428</v>
      </c>
      <c r="T2606" s="21">
        <v>0.7815093054625506</v>
      </c>
      <c r="U2606" s="21">
        <v>0.18302734506571666</v>
      </c>
      <c r="V2606" s="21">
        <v>0.96000034814121638</v>
      </c>
      <c r="W2606" s="21">
        <v>0.77697300307549977</v>
      </c>
      <c r="X2606" s="13" t="s">
        <v>22</v>
      </c>
      <c r="Y26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6" s="1">
        <v>40.013798000000001</v>
      </c>
      <c r="AA2606" s="1">
        <v>-82.403721000000004</v>
      </c>
      <c r="AB2606" s="1">
        <v>0</v>
      </c>
      <c r="AC2606" s="1">
        <v>0</v>
      </c>
    </row>
    <row r="2607" spans="1:29" x14ac:dyDescent="0.25">
      <c r="A2607" s="13">
        <v>108</v>
      </c>
      <c r="B2607" s="22" t="s">
        <v>3200</v>
      </c>
      <c r="C2607" s="17">
        <v>7</v>
      </c>
      <c r="D2607" s="1" t="s">
        <v>2373</v>
      </c>
      <c r="E2607" s="1" t="s">
        <v>3172</v>
      </c>
      <c r="F2607" s="1" t="s">
        <v>5246</v>
      </c>
      <c r="G2607" s="1" t="s">
        <v>2497</v>
      </c>
      <c r="H2607" s="21">
        <v>8.1709999999999994</v>
      </c>
      <c r="I2607" s="21">
        <v>0</v>
      </c>
      <c r="J2607" s="1" t="s">
        <v>258</v>
      </c>
      <c r="K2607" s="1" t="s">
        <v>2803</v>
      </c>
      <c r="L2607" s="1">
        <v>3</v>
      </c>
      <c r="M2607" s="1">
        <v>0</v>
      </c>
      <c r="N2607" s="1">
        <v>7</v>
      </c>
      <c r="O2607" s="1">
        <v>3</v>
      </c>
      <c r="P2607" s="1">
        <v>9</v>
      </c>
      <c r="Q2607" s="16">
        <v>205.17069404069767</v>
      </c>
      <c r="R2607" s="21">
        <v>7.2745123927237948E-2</v>
      </c>
      <c r="S2607" s="21">
        <v>1.3436744296855152</v>
      </c>
      <c r="T2607" s="21">
        <v>1.2709293057582773</v>
      </c>
      <c r="U2607" s="21">
        <v>6.6166531429269787E-2</v>
      </c>
      <c r="V2607" s="21">
        <v>0.95946152912160476</v>
      </c>
      <c r="W2607" s="21">
        <v>0.893294997692335</v>
      </c>
      <c r="X2607" s="13" t="s">
        <v>22</v>
      </c>
      <c r="Y26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7" s="1">
        <v>40.351166999999997</v>
      </c>
      <c r="AA2607" s="1">
        <v>-83.909002999999998</v>
      </c>
      <c r="AB2607" s="1">
        <v>0</v>
      </c>
      <c r="AC2607" s="1">
        <v>0</v>
      </c>
    </row>
    <row r="2608" spans="1:29" x14ac:dyDescent="0.25">
      <c r="A2608" s="13">
        <v>466</v>
      </c>
      <c r="B2608" s="22" t="s">
        <v>4967</v>
      </c>
      <c r="C2608" s="17">
        <v>4</v>
      </c>
      <c r="D2608" s="1" t="s">
        <v>800</v>
      </c>
      <c r="E2608" s="1" t="s">
        <v>3271</v>
      </c>
      <c r="F2608" s="1" t="s">
        <v>4015</v>
      </c>
      <c r="G2608" s="1" t="s">
        <v>3721</v>
      </c>
      <c r="H2608" s="1">
        <v>28.1</v>
      </c>
      <c r="I2608" s="1">
        <v>28.6</v>
      </c>
      <c r="J2608" s="1" t="s">
        <v>3190</v>
      </c>
      <c r="K2608" s="1" t="s">
        <v>4984</v>
      </c>
      <c r="L2608" s="1">
        <v>0</v>
      </c>
      <c r="M2608" s="1">
        <v>1</v>
      </c>
      <c r="N2608" s="1">
        <v>1</v>
      </c>
      <c r="O2608" s="1">
        <v>2</v>
      </c>
      <c r="P2608" s="1">
        <v>4</v>
      </c>
      <c r="Q2608" s="16">
        <v>65.098564680232556</v>
      </c>
      <c r="R2608" s="21">
        <v>0.27551025159632325</v>
      </c>
      <c r="S2608" s="21">
        <v>3.152114498243983</v>
      </c>
      <c r="T2608" s="21">
        <v>2.87660424664766</v>
      </c>
      <c r="U2608" s="21">
        <v>2.0224991709224757E-2</v>
      </c>
      <c r="V2608" s="21">
        <v>0.9589057387880997</v>
      </c>
      <c r="W2608" s="21">
        <v>0.93868074707887494</v>
      </c>
      <c r="X2608" s="13" t="s">
        <v>22</v>
      </c>
      <c r="Y26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8" s="1">
        <v>40.846696312699997</v>
      </c>
      <c r="AA2608" s="1">
        <v>-81.292314424099999</v>
      </c>
      <c r="AB2608" s="1">
        <v>40.849507431100001</v>
      </c>
      <c r="AC2608" s="1">
        <v>-81.2835232547</v>
      </c>
    </row>
    <row r="2609" spans="1:29" x14ac:dyDescent="0.25">
      <c r="A2609" s="13">
        <v>467</v>
      </c>
      <c r="B2609" s="22" t="s">
        <v>4967</v>
      </c>
      <c r="C2609" s="17">
        <v>4</v>
      </c>
      <c r="D2609" s="1" t="s">
        <v>800</v>
      </c>
      <c r="E2609" s="1" t="s">
        <v>3271</v>
      </c>
      <c r="F2609" s="1" t="s">
        <v>4015</v>
      </c>
      <c r="G2609" s="1" t="s">
        <v>3721</v>
      </c>
      <c r="H2609" s="1">
        <v>32.700000000000003</v>
      </c>
      <c r="I2609" s="1">
        <v>33.200000000000003</v>
      </c>
      <c r="J2609" s="1" t="s">
        <v>3190</v>
      </c>
      <c r="K2609" s="1" t="s">
        <v>4984</v>
      </c>
      <c r="L2609" s="1">
        <v>1</v>
      </c>
      <c r="M2609" s="1">
        <v>0</v>
      </c>
      <c r="N2609" s="1">
        <v>1</v>
      </c>
      <c r="O2609" s="1">
        <v>2</v>
      </c>
      <c r="P2609" s="1">
        <v>4</v>
      </c>
      <c r="Q2609" s="16">
        <v>65.098564680232556</v>
      </c>
      <c r="R2609" s="21">
        <v>0.27551025159632325</v>
      </c>
      <c r="S2609" s="21">
        <v>3.152114498243983</v>
      </c>
      <c r="T2609" s="21">
        <v>2.87660424664766</v>
      </c>
      <c r="U2609" s="21">
        <v>2.0224991709224757E-2</v>
      </c>
      <c r="V2609" s="21">
        <v>0.9589057387880997</v>
      </c>
      <c r="W2609" s="21">
        <v>0.93868074707887494</v>
      </c>
      <c r="X2609" s="13" t="s">
        <v>22</v>
      </c>
      <c r="Y26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09" s="1">
        <v>40.881834771199998</v>
      </c>
      <c r="AA2609" s="1">
        <v>-81.218395555599997</v>
      </c>
      <c r="AB2609" s="1">
        <v>40.884928794899999</v>
      </c>
      <c r="AC2609" s="1">
        <v>-81.209769088800002</v>
      </c>
    </row>
    <row r="2610" spans="1:29" x14ac:dyDescent="0.25">
      <c r="A2610" s="13">
        <v>109</v>
      </c>
      <c r="B2610" s="22" t="s">
        <v>3200</v>
      </c>
      <c r="C2610" s="17">
        <v>6</v>
      </c>
      <c r="D2610" s="1" t="s">
        <v>3192</v>
      </c>
      <c r="E2610" s="1" t="s">
        <v>2940</v>
      </c>
      <c r="F2610" s="1" t="s">
        <v>5062</v>
      </c>
      <c r="G2610" s="1" t="s">
        <v>2498</v>
      </c>
      <c r="H2610" s="21">
        <v>1.0869999999995343</v>
      </c>
      <c r="I2610" s="21">
        <v>0</v>
      </c>
      <c r="J2610" s="1" t="s">
        <v>258</v>
      </c>
      <c r="K2610" s="1" t="s">
        <v>2803</v>
      </c>
      <c r="L2610" s="1">
        <v>0</v>
      </c>
      <c r="M2610" s="1">
        <v>2</v>
      </c>
      <c r="N2610" s="1">
        <v>6</v>
      </c>
      <c r="O2610" s="1">
        <v>2</v>
      </c>
      <c r="P2610" s="1">
        <v>4</v>
      </c>
      <c r="Q2610" s="16">
        <v>143.50962936046511</v>
      </c>
      <c r="R2610" s="21">
        <v>0.1327718031046142</v>
      </c>
      <c r="S2610" s="21">
        <v>1.2927211953821658</v>
      </c>
      <c r="T2610" s="21">
        <v>1.1599493922775517</v>
      </c>
      <c r="U2610" s="21">
        <v>9.8864555667784251E-2</v>
      </c>
      <c r="V2610" s="21">
        <v>0.95796255534061403</v>
      </c>
      <c r="W2610" s="21">
        <v>0.85909799967282974</v>
      </c>
      <c r="X2610" s="13" t="s">
        <v>22</v>
      </c>
      <c r="Y26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0" s="1">
        <v>40.515898999999997</v>
      </c>
      <c r="AA2610" s="1">
        <v>-82.817030000000003</v>
      </c>
      <c r="AB2610" s="1">
        <v>0</v>
      </c>
      <c r="AC2610" s="1">
        <v>0</v>
      </c>
    </row>
    <row r="2611" spans="1:29" x14ac:dyDescent="0.25">
      <c r="A2611" s="13">
        <v>110</v>
      </c>
      <c r="B2611" s="22" t="s">
        <v>3200</v>
      </c>
      <c r="C2611" s="17">
        <v>8</v>
      </c>
      <c r="D2611" s="1" t="s">
        <v>1329</v>
      </c>
      <c r="E2611" s="1" t="s">
        <v>3103</v>
      </c>
      <c r="F2611" s="1" t="s">
        <v>3221</v>
      </c>
      <c r="G2611" s="1" t="s">
        <v>2499</v>
      </c>
      <c r="H2611" s="21">
        <v>12.012190176493473</v>
      </c>
      <c r="I2611" s="21">
        <v>0</v>
      </c>
      <c r="J2611" s="1" t="s">
        <v>258</v>
      </c>
      <c r="K2611" s="1" t="s">
        <v>2803</v>
      </c>
      <c r="L2611" s="1">
        <v>0</v>
      </c>
      <c r="M2611" s="1">
        <v>0</v>
      </c>
      <c r="N2611" s="1">
        <v>6</v>
      </c>
      <c r="O2611" s="1">
        <v>1</v>
      </c>
      <c r="P2611" s="1">
        <v>2</v>
      </c>
      <c r="Q2611" s="16">
        <v>45.71875</v>
      </c>
      <c r="R2611" s="21">
        <v>0.34893831570504769</v>
      </c>
      <c r="S2611" s="21">
        <v>1.3203010263420105</v>
      </c>
      <c r="T2611" s="21">
        <v>0.97136271063696289</v>
      </c>
      <c r="U2611" s="21">
        <v>0.20322960063784604</v>
      </c>
      <c r="V2611" s="21">
        <v>0.95580296829186262</v>
      </c>
      <c r="W2611" s="21">
        <v>0.75257336765401661</v>
      </c>
      <c r="X2611" s="13" t="s">
        <v>22</v>
      </c>
      <c r="Y26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1" s="1">
        <v>38.987957999999999</v>
      </c>
      <c r="AA2611" s="1">
        <v>-84.125759000000002</v>
      </c>
      <c r="AB2611" s="1">
        <v>0</v>
      </c>
      <c r="AC2611" s="1">
        <v>0</v>
      </c>
    </row>
    <row r="2612" spans="1:29" x14ac:dyDescent="0.25">
      <c r="A2612" s="13">
        <v>111</v>
      </c>
      <c r="B2612" s="22" t="s">
        <v>3200</v>
      </c>
      <c r="C2612" s="17">
        <v>3</v>
      </c>
      <c r="D2612" s="1" t="s">
        <v>791</v>
      </c>
      <c r="E2612" s="1" t="s">
        <v>2994</v>
      </c>
      <c r="F2612" s="1" t="s">
        <v>5063</v>
      </c>
      <c r="G2612" s="1" t="s">
        <v>2500</v>
      </c>
      <c r="H2612" s="21">
        <v>2.797999999995227</v>
      </c>
      <c r="I2612" s="21">
        <v>0</v>
      </c>
      <c r="J2612" s="1" t="s">
        <v>258</v>
      </c>
      <c r="K2612" s="1" t="s">
        <v>2803</v>
      </c>
      <c r="L2612" s="1">
        <v>0</v>
      </c>
      <c r="M2612" s="1">
        <v>0</v>
      </c>
      <c r="N2612" s="1">
        <v>7</v>
      </c>
      <c r="O2612" s="1">
        <v>4</v>
      </c>
      <c r="P2612" s="1">
        <v>9</v>
      </c>
      <c r="Q2612" s="16">
        <v>72.578125</v>
      </c>
      <c r="R2612" s="21">
        <v>9.6044939090575723E-2</v>
      </c>
      <c r="S2612" s="21">
        <v>1.5094906992981851</v>
      </c>
      <c r="T2612" s="21">
        <v>1.4134457602076094</v>
      </c>
      <c r="U2612" s="21">
        <v>8.2793755068784225E-2</v>
      </c>
      <c r="V2612" s="21">
        <v>0.95483136894807596</v>
      </c>
      <c r="W2612" s="21">
        <v>0.8720376138792918</v>
      </c>
      <c r="X2612" s="13" t="s">
        <v>22</v>
      </c>
      <c r="Y26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2" s="1">
        <v>41.237341000000001</v>
      </c>
      <c r="AA2612" s="1">
        <v>-81.983182999999997</v>
      </c>
      <c r="AB2612" s="1">
        <v>0</v>
      </c>
      <c r="AC2612" s="1">
        <v>0</v>
      </c>
    </row>
    <row r="2613" spans="1:29" x14ac:dyDescent="0.25">
      <c r="A2613" s="13">
        <v>468</v>
      </c>
      <c r="B2613" s="22" t="s">
        <v>4967</v>
      </c>
      <c r="C2613" s="17">
        <v>2</v>
      </c>
      <c r="D2613" s="1" t="s">
        <v>1336</v>
      </c>
      <c r="E2613" s="1" t="s">
        <v>3245</v>
      </c>
      <c r="F2613" s="1" t="s">
        <v>4842</v>
      </c>
      <c r="G2613" s="1" t="s">
        <v>3712</v>
      </c>
      <c r="H2613" s="1">
        <v>23.2</v>
      </c>
      <c r="I2613" s="1">
        <v>23.7</v>
      </c>
      <c r="J2613" s="1" t="s">
        <v>3190</v>
      </c>
      <c r="K2613" s="1" t="s">
        <v>4984</v>
      </c>
      <c r="L2613" s="1">
        <v>0</v>
      </c>
      <c r="M2613" s="1">
        <v>3</v>
      </c>
      <c r="N2613" s="1">
        <v>1</v>
      </c>
      <c r="O2613" s="1">
        <v>0</v>
      </c>
      <c r="P2613" s="1">
        <v>2</v>
      </c>
      <c r="Q2613" s="16">
        <v>145.57694404069767</v>
      </c>
      <c r="R2613" s="21">
        <v>0.27007005013729046</v>
      </c>
      <c r="S2613" s="21">
        <v>2.3739968883499594</v>
      </c>
      <c r="T2613" s="21">
        <v>2.103926838212669</v>
      </c>
      <c r="U2613" s="21">
        <v>1.9874545159688357E-2</v>
      </c>
      <c r="V2613" s="21">
        <v>0.95374556768669394</v>
      </c>
      <c r="W2613" s="21">
        <v>0.9338710225270056</v>
      </c>
      <c r="X2613" s="13" t="s">
        <v>22</v>
      </c>
      <c r="Y26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3" s="1">
        <v>41.509476369399998</v>
      </c>
      <c r="AA2613" s="1">
        <v>-82.909827942299998</v>
      </c>
      <c r="AB2613" s="1">
        <v>41.512183823000001</v>
      </c>
      <c r="AC2613" s="1">
        <v>-82.9012570668</v>
      </c>
    </row>
    <row r="2614" spans="1:29" x14ac:dyDescent="0.25">
      <c r="A2614" s="13">
        <v>469</v>
      </c>
      <c r="B2614" s="22" t="s">
        <v>4967</v>
      </c>
      <c r="C2614" s="17">
        <v>10</v>
      </c>
      <c r="D2614" s="1" t="s">
        <v>3834</v>
      </c>
      <c r="E2614" s="1" t="s">
        <v>3215</v>
      </c>
      <c r="F2614" s="1" t="s">
        <v>4843</v>
      </c>
      <c r="G2614" s="1" t="s">
        <v>3701</v>
      </c>
      <c r="H2614" s="1">
        <v>10.4</v>
      </c>
      <c r="I2614" s="1">
        <v>10.9</v>
      </c>
      <c r="J2614" s="1" t="s">
        <v>3190</v>
      </c>
      <c r="K2614" s="1" t="s">
        <v>4984</v>
      </c>
      <c r="L2614" s="1">
        <v>1</v>
      </c>
      <c r="M2614" s="1">
        <v>0</v>
      </c>
      <c r="N2614" s="1">
        <v>3</v>
      </c>
      <c r="O2614" s="1">
        <v>0</v>
      </c>
      <c r="P2614" s="1">
        <v>3</v>
      </c>
      <c r="Q2614" s="16">
        <v>68.317314680232556</v>
      </c>
      <c r="R2614" s="21">
        <v>0.26964727765665791</v>
      </c>
      <c r="S2614" s="21">
        <v>2.7582536999550507</v>
      </c>
      <c r="T2614" s="21">
        <v>2.4886064222983926</v>
      </c>
      <c r="U2614" s="21">
        <v>1.9865278240371716E-2</v>
      </c>
      <c r="V2614" s="21">
        <v>0.95187772735441833</v>
      </c>
      <c r="W2614" s="21">
        <v>0.93201244911404657</v>
      </c>
      <c r="X2614" s="13" t="s">
        <v>22</v>
      </c>
      <c r="Y26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4" s="1">
        <v>39.372077016900001</v>
      </c>
      <c r="AA2614" s="1">
        <v>-82.1250529701</v>
      </c>
      <c r="AB2614" s="1">
        <v>39.3672168883</v>
      </c>
      <c r="AC2614" s="1">
        <v>-82.118223478700003</v>
      </c>
    </row>
    <row r="2615" spans="1:29" x14ac:dyDescent="0.25">
      <c r="A2615" s="13">
        <v>470</v>
      </c>
      <c r="B2615" s="22" t="s">
        <v>4967</v>
      </c>
      <c r="C2615" s="17">
        <v>6</v>
      </c>
      <c r="D2615" s="1" t="s">
        <v>784</v>
      </c>
      <c r="E2615" s="1" t="s">
        <v>4617</v>
      </c>
      <c r="F2615" s="1" t="s">
        <v>3926</v>
      </c>
      <c r="G2615" s="1" t="s">
        <v>3701</v>
      </c>
      <c r="H2615" s="1">
        <v>9.1</v>
      </c>
      <c r="I2615" s="1">
        <v>9.6</v>
      </c>
      <c r="J2615" s="1" t="s">
        <v>3190</v>
      </c>
      <c r="K2615" s="1" t="s">
        <v>4975</v>
      </c>
      <c r="L2615" s="1">
        <v>0</v>
      </c>
      <c r="M2615" s="1">
        <v>1</v>
      </c>
      <c r="N2615" s="1">
        <v>2</v>
      </c>
      <c r="O2615" s="1">
        <v>3</v>
      </c>
      <c r="P2615" s="1">
        <v>18</v>
      </c>
      <c r="Q2615" s="16">
        <v>90.082939680232556</v>
      </c>
      <c r="R2615" s="21">
        <v>0.41049949075154379</v>
      </c>
      <c r="S2615" s="21">
        <v>9.7822427878401772</v>
      </c>
      <c r="T2615" s="21">
        <v>9.3717432970886332</v>
      </c>
      <c r="U2615" s="21">
        <v>3.1601839940508435E-2</v>
      </c>
      <c r="V2615" s="21">
        <v>0.95009731994434188</v>
      </c>
      <c r="W2615" s="21">
        <v>0.91849548000383341</v>
      </c>
      <c r="X2615" s="13" t="s">
        <v>22</v>
      </c>
      <c r="Y26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5" s="1">
        <v>40.027432298599997</v>
      </c>
      <c r="AA2615" s="1">
        <v>-83.091264891600005</v>
      </c>
      <c r="AB2615" s="1">
        <v>40.020252678799999</v>
      </c>
      <c r="AC2615" s="1">
        <v>-83.092246680100004</v>
      </c>
    </row>
    <row r="2616" spans="1:29" x14ac:dyDescent="0.25">
      <c r="A2616" s="13">
        <v>471</v>
      </c>
      <c r="B2616" s="22" t="s">
        <v>4967</v>
      </c>
      <c r="C2616" s="17">
        <v>8</v>
      </c>
      <c r="D2616" s="1" t="s">
        <v>787</v>
      </c>
      <c r="E2616" s="1" t="s">
        <v>4844</v>
      </c>
      <c r="F2616" s="1" t="s">
        <v>4845</v>
      </c>
      <c r="G2616" s="1" t="s">
        <v>4926</v>
      </c>
      <c r="H2616" s="1">
        <v>1</v>
      </c>
      <c r="I2616" s="1">
        <v>1.5</v>
      </c>
      <c r="J2616" s="1" t="s">
        <v>3190</v>
      </c>
      <c r="K2616" s="1" t="s">
        <v>4991</v>
      </c>
      <c r="L2616" s="1">
        <v>0</v>
      </c>
      <c r="M2616" s="1">
        <v>1</v>
      </c>
      <c r="N2616" s="1">
        <v>5</v>
      </c>
      <c r="O2616" s="1">
        <v>5</v>
      </c>
      <c r="P2616" s="1">
        <v>13</v>
      </c>
      <c r="Q2616" s="16">
        <v>113.59856468023256</v>
      </c>
      <c r="R2616" s="21">
        <v>0.25383686437062436</v>
      </c>
      <c r="S2616" s="21">
        <v>8.4159715276183586</v>
      </c>
      <c r="T2616" s="21">
        <v>8.1621346632477341</v>
      </c>
      <c r="U2616" s="21">
        <v>2.0547142193259756E-2</v>
      </c>
      <c r="V2616" s="21">
        <v>0.94691152318747218</v>
      </c>
      <c r="W2616" s="21">
        <v>0.92636438099421248</v>
      </c>
      <c r="X2616" s="13" t="s">
        <v>22</v>
      </c>
      <c r="Y26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6" s="1">
        <v>39.236373798199999</v>
      </c>
      <c r="AA2616" s="1">
        <v>-84.576257062500005</v>
      </c>
      <c r="AB2616" s="1">
        <v>39.233801253599999</v>
      </c>
      <c r="AC2616" s="1">
        <v>-84.568049082100003</v>
      </c>
    </row>
    <row r="2617" spans="1:29" x14ac:dyDescent="0.25">
      <c r="A2617" s="13">
        <v>472</v>
      </c>
      <c r="B2617" s="22" t="s">
        <v>4967</v>
      </c>
      <c r="C2617" s="17">
        <v>4</v>
      </c>
      <c r="D2617" s="1" t="s">
        <v>798</v>
      </c>
      <c r="E2617" s="1" t="s">
        <v>4721</v>
      </c>
      <c r="F2617" s="1" t="s">
        <v>4722</v>
      </c>
      <c r="G2617" s="1" t="s">
        <v>4898</v>
      </c>
      <c r="H2617" s="1">
        <v>6.5</v>
      </c>
      <c r="I2617" s="1">
        <v>7</v>
      </c>
      <c r="J2617" s="1" t="s">
        <v>3190</v>
      </c>
      <c r="K2617" s="1" t="s">
        <v>4975</v>
      </c>
      <c r="L2617" s="1">
        <v>1</v>
      </c>
      <c r="M2617" s="1">
        <v>0</v>
      </c>
      <c r="N2617" s="1">
        <v>5</v>
      </c>
      <c r="O2617" s="1">
        <v>5</v>
      </c>
      <c r="P2617" s="1">
        <v>16</v>
      </c>
      <c r="Q2617" s="16">
        <v>116.59856468023256</v>
      </c>
      <c r="R2617" s="21">
        <v>0.18564800414995739</v>
      </c>
      <c r="S2617" s="21">
        <v>9.0582882310466548</v>
      </c>
      <c r="T2617" s="21">
        <v>8.8726402268966975</v>
      </c>
      <c r="U2617" s="21">
        <v>1.4379406545850295E-2</v>
      </c>
      <c r="V2617" s="21">
        <v>0.94673125779408751</v>
      </c>
      <c r="W2617" s="21">
        <v>0.93235185124823716</v>
      </c>
      <c r="X2617" s="13" t="s">
        <v>22</v>
      </c>
      <c r="Y26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7" s="1">
        <v>41.158685477100001</v>
      </c>
      <c r="AA2617" s="1">
        <v>-81.2700439117</v>
      </c>
      <c r="AB2617" s="1">
        <v>41.158325512399998</v>
      </c>
      <c r="AC2617" s="1">
        <v>-81.260480842500002</v>
      </c>
    </row>
    <row r="2618" spans="1:29" x14ac:dyDescent="0.25">
      <c r="A2618" s="13">
        <v>112</v>
      </c>
      <c r="B2618" s="22" t="s">
        <v>3200</v>
      </c>
      <c r="C2618" s="17">
        <v>11</v>
      </c>
      <c r="D2618" s="1" t="s">
        <v>2372</v>
      </c>
      <c r="E2618" s="1" t="s">
        <v>2896</v>
      </c>
      <c r="F2618" s="1" t="s">
        <v>3278</v>
      </c>
      <c r="G2618" s="1" t="s">
        <v>2501</v>
      </c>
      <c r="H2618" s="21">
        <v>19.645999999993364</v>
      </c>
      <c r="I2618" s="21">
        <v>0</v>
      </c>
      <c r="J2618" s="1" t="s">
        <v>258</v>
      </c>
      <c r="K2618" s="1" t="s">
        <v>2804</v>
      </c>
      <c r="L2618" s="1">
        <v>0</v>
      </c>
      <c r="M2618" s="1">
        <v>0</v>
      </c>
      <c r="N2618" s="1">
        <v>1</v>
      </c>
      <c r="O2618" s="1">
        <v>5</v>
      </c>
      <c r="P2618" s="1">
        <v>32</v>
      </c>
      <c r="Q2618" s="16">
        <v>60.734375</v>
      </c>
      <c r="R2618" s="21">
        <v>4.5795912356709216</v>
      </c>
      <c r="S2618" s="21">
        <v>7.4946227038764022</v>
      </c>
      <c r="T2618" s="21">
        <v>2.9150314682054805</v>
      </c>
      <c r="U2618" s="21">
        <v>0.31915216774446192</v>
      </c>
      <c r="V2618" s="21">
        <v>0.9451495004419167</v>
      </c>
      <c r="W2618" s="21">
        <v>0.62599733269745483</v>
      </c>
      <c r="X2618" s="13" t="s">
        <v>22</v>
      </c>
      <c r="Y26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8" s="1">
        <v>40.554175999999998</v>
      </c>
      <c r="AA2618" s="1">
        <v>-81.917344999999997</v>
      </c>
      <c r="AB2618" s="1">
        <v>0</v>
      </c>
      <c r="AC2618" s="1">
        <v>0</v>
      </c>
    </row>
    <row r="2619" spans="1:29" x14ac:dyDescent="0.25">
      <c r="A2619" s="13">
        <v>473</v>
      </c>
      <c r="B2619" s="22" t="s">
        <v>4967</v>
      </c>
      <c r="C2619" s="17">
        <v>8</v>
      </c>
      <c r="D2619" s="1" t="s">
        <v>1329</v>
      </c>
      <c r="E2619" s="1" t="s">
        <v>3438</v>
      </c>
      <c r="F2619" s="1" t="s">
        <v>4203</v>
      </c>
      <c r="G2619" s="1" t="s">
        <v>3766</v>
      </c>
      <c r="H2619" s="1">
        <v>0.2</v>
      </c>
      <c r="I2619" s="1">
        <v>0.7</v>
      </c>
      <c r="J2619" s="1" t="s">
        <v>3190</v>
      </c>
      <c r="K2619" s="1" t="s">
        <v>4984</v>
      </c>
      <c r="L2619" s="1">
        <v>0</v>
      </c>
      <c r="M2619" s="1">
        <v>1</v>
      </c>
      <c r="N2619" s="1">
        <v>1</v>
      </c>
      <c r="O2619" s="1">
        <v>1</v>
      </c>
      <c r="P2619" s="1">
        <v>5</v>
      </c>
      <c r="Q2619" s="16">
        <v>61.661064680232556</v>
      </c>
      <c r="R2619" s="21">
        <v>0.64355347841733912</v>
      </c>
      <c r="S2619" s="21">
        <v>3.2068897915071446</v>
      </c>
      <c r="T2619" s="21">
        <v>2.5633363130898053</v>
      </c>
      <c r="U2619" s="21">
        <v>4.7044094008196008E-2</v>
      </c>
      <c r="V2619" s="21">
        <v>0.94488310976904522</v>
      </c>
      <c r="W2619" s="21">
        <v>0.89783901576084924</v>
      </c>
      <c r="X2619" s="13" t="s">
        <v>22</v>
      </c>
      <c r="Y26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19" s="1">
        <v>39.110736869999997</v>
      </c>
      <c r="AA2619" s="1">
        <v>-84.304488993099994</v>
      </c>
      <c r="AB2619" s="1">
        <v>39.105925099300002</v>
      </c>
      <c r="AC2619" s="1">
        <v>-84.297713575800003</v>
      </c>
    </row>
    <row r="2620" spans="1:29" x14ac:dyDescent="0.25">
      <c r="A2620" s="13">
        <v>113</v>
      </c>
      <c r="B2620" s="22" t="s">
        <v>3200</v>
      </c>
      <c r="C2620" s="17">
        <v>3</v>
      </c>
      <c r="D2620" s="1" t="s">
        <v>805</v>
      </c>
      <c r="E2620" s="1" t="s">
        <v>3095</v>
      </c>
      <c r="F2620" s="1" t="s">
        <v>5064</v>
      </c>
      <c r="G2620" s="1" t="s">
        <v>2502</v>
      </c>
      <c r="H2620" s="21">
        <v>4.9419999999954598</v>
      </c>
      <c r="I2620" s="21">
        <v>0</v>
      </c>
      <c r="J2620" s="1" t="s">
        <v>258</v>
      </c>
      <c r="K2620" s="1" t="s">
        <v>2803</v>
      </c>
      <c r="L2620" s="1">
        <v>0</v>
      </c>
      <c r="M2620" s="1">
        <v>0</v>
      </c>
      <c r="N2620" s="1">
        <v>8</v>
      </c>
      <c r="O2620" s="1">
        <v>4</v>
      </c>
      <c r="P2620" s="1">
        <v>4</v>
      </c>
      <c r="Q2620" s="16">
        <v>74.125</v>
      </c>
      <c r="R2620" s="21">
        <v>8.7183777167423149E-2</v>
      </c>
      <c r="S2620" s="21">
        <v>1.1246104673572335</v>
      </c>
      <c r="T2620" s="21">
        <v>1.0374266901898104</v>
      </c>
      <c r="U2620" s="21">
        <v>7.267495146713579E-2</v>
      </c>
      <c r="V2620" s="21">
        <v>0.9445500180500096</v>
      </c>
      <c r="W2620" s="21">
        <v>0.87187506658287384</v>
      </c>
      <c r="X2620" s="13" t="s">
        <v>22</v>
      </c>
      <c r="Y26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0" s="1">
        <v>41.260389000000004</v>
      </c>
      <c r="AA2620" s="1">
        <v>-81.954009999999997</v>
      </c>
      <c r="AB2620" s="1">
        <v>0</v>
      </c>
      <c r="AC2620" s="1">
        <v>0</v>
      </c>
    </row>
    <row r="2621" spans="1:29" x14ac:dyDescent="0.25">
      <c r="A2621" s="13">
        <v>114</v>
      </c>
      <c r="B2621" s="22" t="s">
        <v>3200</v>
      </c>
      <c r="C2621" s="17">
        <v>7</v>
      </c>
      <c r="D2621" s="1" t="s">
        <v>3195</v>
      </c>
      <c r="E2621" s="1" t="s">
        <v>2503</v>
      </c>
      <c r="F2621" s="1" t="s">
        <v>5065</v>
      </c>
      <c r="G2621" s="1" t="s">
        <v>2503</v>
      </c>
      <c r="H2621" s="21">
        <v>6.5850000000064028</v>
      </c>
      <c r="I2621" s="21">
        <v>0</v>
      </c>
      <c r="J2621" s="1" t="s">
        <v>258</v>
      </c>
      <c r="K2621" s="1" t="s">
        <v>2804</v>
      </c>
      <c r="L2621" s="1">
        <v>0</v>
      </c>
      <c r="M2621" s="1">
        <v>3</v>
      </c>
      <c r="N2621" s="1">
        <v>4</v>
      </c>
      <c r="O2621" s="1">
        <v>1</v>
      </c>
      <c r="P2621" s="1">
        <v>16</v>
      </c>
      <c r="Q2621" s="16">
        <v>183.65506904069767</v>
      </c>
      <c r="R2621" s="21">
        <v>2.1355106949087848</v>
      </c>
      <c r="S2621" s="21">
        <v>4.7915711591849828</v>
      </c>
      <c r="T2621" s="21">
        <v>2.656060464276198</v>
      </c>
      <c r="U2621" s="21">
        <v>0.14882395228048595</v>
      </c>
      <c r="V2621" s="21">
        <v>0.94306096427399866</v>
      </c>
      <c r="W2621" s="21">
        <v>0.79423701199351271</v>
      </c>
      <c r="X2621" s="13" t="s">
        <v>22</v>
      </c>
      <c r="Y26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1" s="1">
        <v>40.133240999999998</v>
      </c>
      <c r="AA2621" s="1">
        <v>-83.986759000000006</v>
      </c>
      <c r="AB2621" s="1">
        <v>0</v>
      </c>
      <c r="AC2621" s="1">
        <v>0</v>
      </c>
    </row>
    <row r="2622" spans="1:29" x14ac:dyDescent="0.25">
      <c r="A2622" s="13">
        <v>115</v>
      </c>
      <c r="B2622" s="22" t="s">
        <v>3200</v>
      </c>
      <c r="C2622" s="17">
        <v>4</v>
      </c>
      <c r="D2622" s="1" t="s">
        <v>800</v>
      </c>
      <c r="E2622" s="1" t="s">
        <v>3092</v>
      </c>
      <c r="F2622" s="1" t="s">
        <v>5066</v>
      </c>
      <c r="G2622" s="1" t="s">
        <v>2504</v>
      </c>
      <c r="H2622" s="21">
        <v>7.9700000000011642</v>
      </c>
      <c r="I2622" s="21">
        <v>0</v>
      </c>
      <c r="J2622" s="1" t="s">
        <v>258</v>
      </c>
      <c r="K2622" s="1" t="s">
        <v>2803</v>
      </c>
      <c r="L2622" s="1">
        <v>0</v>
      </c>
      <c r="M2622" s="1">
        <v>2</v>
      </c>
      <c r="N2622" s="1">
        <v>6</v>
      </c>
      <c r="O2622" s="1">
        <v>2</v>
      </c>
      <c r="P2622" s="1">
        <v>12</v>
      </c>
      <c r="Q2622" s="16">
        <v>151.50962936046511</v>
      </c>
      <c r="R2622" s="21">
        <v>0.12969337601317762</v>
      </c>
      <c r="S2622" s="21">
        <v>1.9407860809134414</v>
      </c>
      <c r="T2622" s="21">
        <v>1.8110927049002639</v>
      </c>
      <c r="U2622" s="21">
        <v>9.7337980751329947E-2</v>
      </c>
      <c r="V2622" s="21">
        <v>0.94132621063770228</v>
      </c>
      <c r="W2622" s="21">
        <v>0.84398822988637234</v>
      </c>
      <c r="X2622" s="13" t="s">
        <v>22</v>
      </c>
      <c r="Y26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2" s="1">
        <v>40.900444999999998</v>
      </c>
      <c r="AA2622" s="1">
        <v>-81.219963000000007</v>
      </c>
      <c r="AB2622" s="1">
        <v>0</v>
      </c>
      <c r="AC2622" s="1">
        <v>0</v>
      </c>
    </row>
    <row r="2623" spans="1:29" x14ac:dyDescent="0.25">
      <c r="A2623" s="13">
        <v>474</v>
      </c>
      <c r="B2623" s="22" t="s">
        <v>4967</v>
      </c>
      <c r="C2623" s="17">
        <v>8</v>
      </c>
      <c r="D2623" s="1" t="s">
        <v>787</v>
      </c>
      <c r="E2623" s="1" t="s">
        <v>4576</v>
      </c>
      <c r="F2623" s="1" t="s">
        <v>4577</v>
      </c>
      <c r="G2623" s="1" t="s">
        <v>4873</v>
      </c>
      <c r="H2623" s="1">
        <v>2.2999999999999998</v>
      </c>
      <c r="I2623" s="1">
        <v>2.8</v>
      </c>
      <c r="J2623" s="1" t="s">
        <v>3190</v>
      </c>
      <c r="K2623" s="1" t="s">
        <v>4975</v>
      </c>
      <c r="L2623" s="1">
        <v>0</v>
      </c>
      <c r="M2623" s="1">
        <v>1</v>
      </c>
      <c r="N2623" s="1">
        <v>1</v>
      </c>
      <c r="O2623" s="1">
        <v>3</v>
      </c>
      <c r="P2623" s="1">
        <v>7</v>
      </c>
      <c r="Q2623" s="16">
        <v>72.536064680232556</v>
      </c>
      <c r="R2623" s="21">
        <v>0.57187775118495332</v>
      </c>
      <c r="S2623" s="21">
        <v>4.6757479995897144</v>
      </c>
      <c r="T2623" s="21">
        <v>4.1038702484047613</v>
      </c>
      <c r="U2623" s="21">
        <v>4.3884838678432236E-2</v>
      </c>
      <c r="V2623" s="21">
        <v>0.9408016436342409</v>
      </c>
      <c r="W2623" s="21">
        <v>0.89691680495580872</v>
      </c>
      <c r="X2623" s="13" t="s">
        <v>22</v>
      </c>
      <c r="Y26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3" s="1">
        <v>39.223382452899997</v>
      </c>
      <c r="AA2623" s="1">
        <v>-84.601268077900002</v>
      </c>
      <c r="AB2623" s="1">
        <v>39.230358578999997</v>
      </c>
      <c r="AC2623" s="1">
        <v>-84.599269514200003</v>
      </c>
    </row>
    <row r="2624" spans="1:29" x14ac:dyDescent="0.25">
      <c r="A2624" s="13">
        <v>475</v>
      </c>
      <c r="B2624" s="22" t="s">
        <v>4967</v>
      </c>
      <c r="C2624" s="17">
        <v>8</v>
      </c>
      <c r="D2624" s="1" t="s">
        <v>1329</v>
      </c>
      <c r="E2624" s="1" t="s">
        <v>4737</v>
      </c>
      <c r="F2624" s="1" t="s">
        <v>4671</v>
      </c>
      <c r="G2624" s="1" t="s">
        <v>3752</v>
      </c>
      <c r="H2624" s="1">
        <v>3.9</v>
      </c>
      <c r="I2624" s="1">
        <v>4.4000000000000004</v>
      </c>
      <c r="J2624" s="1" t="s">
        <v>3190</v>
      </c>
      <c r="K2624" s="1" t="s">
        <v>4991</v>
      </c>
      <c r="L2624" s="1">
        <v>0</v>
      </c>
      <c r="M2624" s="1">
        <v>1</v>
      </c>
      <c r="N2624" s="1">
        <v>9</v>
      </c>
      <c r="O2624" s="1">
        <v>6</v>
      </c>
      <c r="P2624" s="1">
        <v>50</v>
      </c>
      <c r="Q2624" s="16">
        <v>181.22356468023256</v>
      </c>
      <c r="R2624" s="21">
        <v>0.17815029185231637</v>
      </c>
      <c r="S2624" s="21">
        <v>20.443075163004703</v>
      </c>
      <c r="T2624" s="21">
        <v>20.264924871152388</v>
      </c>
      <c r="U2624" s="21">
        <v>1.4949577410581292E-2</v>
      </c>
      <c r="V2624" s="21">
        <v>0.9406653627624032</v>
      </c>
      <c r="W2624" s="21">
        <v>0.92571578535182186</v>
      </c>
      <c r="X2624" s="13" t="s">
        <v>22</v>
      </c>
      <c r="Y26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4" s="1">
        <v>39.200853728200002</v>
      </c>
      <c r="AA2624" s="1">
        <v>-84.224349186200001</v>
      </c>
      <c r="AB2624" s="1">
        <v>39.205150218599996</v>
      </c>
      <c r="AC2624" s="1">
        <v>-84.217364684200007</v>
      </c>
    </row>
    <row r="2625" spans="1:29" x14ac:dyDescent="0.25">
      <c r="A2625" s="13">
        <v>116</v>
      </c>
      <c r="B2625" s="22" t="s">
        <v>3200</v>
      </c>
      <c r="C2625" s="17">
        <v>8</v>
      </c>
      <c r="D2625" s="1" t="s">
        <v>806</v>
      </c>
      <c r="E2625" s="1" t="s">
        <v>3158</v>
      </c>
      <c r="F2625" s="1" t="s">
        <v>5067</v>
      </c>
      <c r="G2625" s="1" t="s">
        <v>2505</v>
      </c>
      <c r="H2625" s="21">
        <v>2.2690000000002328</v>
      </c>
      <c r="I2625" s="21">
        <v>0</v>
      </c>
      <c r="J2625" s="1" t="s">
        <v>258</v>
      </c>
      <c r="K2625" s="1" t="s">
        <v>2803</v>
      </c>
      <c r="L2625" s="1">
        <v>0</v>
      </c>
      <c r="M2625" s="1">
        <v>1</v>
      </c>
      <c r="N2625" s="1">
        <v>5</v>
      </c>
      <c r="O2625" s="1">
        <v>5</v>
      </c>
      <c r="P2625" s="1">
        <v>14</v>
      </c>
      <c r="Q2625" s="16">
        <v>114.59856468023256</v>
      </c>
      <c r="R2625" s="21">
        <v>0.10455981671392993</v>
      </c>
      <c r="S2625" s="21">
        <v>1.9609057111202848</v>
      </c>
      <c r="T2625" s="21">
        <v>1.8563458944063549</v>
      </c>
      <c r="U2625" s="21">
        <v>8.1523321839862106E-2</v>
      </c>
      <c r="V2625" s="21">
        <v>0.94013600089271043</v>
      </c>
      <c r="W2625" s="21">
        <v>0.85861267905284833</v>
      </c>
      <c r="X2625" s="13" t="s">
        <v>22</v>
      </c>
      <c r="Y26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5" s="1">
        <v>39.494453999999998</v>
      </c>
      <c r="AA2625" s="1">
        <v>-84.161015000000006</v>
      </c>
      <c r="AB2625" s="1">
        <v>0</v>
      </c>
      <c r="AC2625" s="1">
        <v>0</v>
      </c>
    </row>
    <row r="2626" spans="1:29" x14ac:dyDescent="0.25">
      <c r="A2626" s="13">
        <v>476</v>
      </c>
      <c r="B2626" s="22" t="s">
        <v>4967</v>
      </c>
      <c r="C2626" s="17">
        <v>8</v>
      </c>
      <c r="D2626" s="1" t="s">
        <v>788</v>
      </c>
      <c r="E2626" s="1" t="s">
        <v>4846</v>
      </c>
      <c r="F2626" s="1" t="s">
        <v>4847</v>
      </c>
      <c r="G2626" s="1" t="s">
        <v>4927</v>
      </c>
      <c r="H2626" s="1">
        <v>3.1</v>
      </c>
      <c r="I2626" s="1">
        <v>3.6</v>
      </c>
      <c r="J2626" s="1" t="s">
        <v>3190</v>
      </c>
      <c r="K2626" s="1" t="s">
        <v>4991</v>
      </c>
      <c r="L2626" s="1">
        <v>0</v>
      </c>
      <c r="M2626" s="1">
        <v>0</v>
      </c>
      <c r="N2626" s="1">
        <v>5</v>
      </c>
      <c r="O2626" s="1">
        <v>4</v>
      </c>
      <c r="P2626" s="1">
        <v>7</v>
      </c>
      <c r="Q2626" s="16">
        <v>57.484375</v>
      </c>
      <c r="R2626" s="21">
        <v>0.38294343225928579</v>
      </c>
      <c r="S2626" s="21">
        <v>5.4443610967584872</v>
      </c>
      <c r="T2626" s="21">
        <v>5.0614176644992011</v>
      </c>
      <c r="U2626" s="21">
        <v>3.0529118301423189E-2</v>
      </c>
      <c r="V2626" s="21">
        <v>0.94006474334404788</v>
      </c>
      <c r="W2626" s="21">
        <v>0.90953562504262464</v>
      </c>
      <c r="X2626" s="13" t="s">
        <v>22</v>
      </c>
      <c r="Y26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6" s="1">
        <v>39.539464966700002</v>
      </c>
      <c r="AA2626" s="1">
        <v>-84.408374300299997</v>
      </c>
      <c r="AB2626" s="1">
        <v>39.5424590999</v>
      </c>
      <c r="AC2626" s="1">
        <v>-84.400684584000004</v>
      </c>
    </row>
    <row r="2627" spans="1:29" x14ac:dyDescent="0.25">
      <c r="A2627" s="13">
        <v>477</v>
      </c>
      <c r="B2627" s="22" t="s">
        <v>4967</v>
      </c>
      <c r="C2627" s="17">
        <v>6</v>
      </c>
      <c r="D2627" s="1" t="s">
        <v>784</v>
      </c>
      <c r="E2627" s="1" t="s">
        <v>4848</v>
      </c>
      <c r="F2627" s="1" t="s">
        <v>4849</v>
      </c>
      <c r="G2627" s="1" t="s">
        <v>3737</v>
      </c>
      <c r="H2627" s="1">
        <v>0</v>
      </c>
      <c r="I2627" s="1">
        <v>0.5</v>
      </c>
      <c r="J2627" s="1" t="s">
        <v>3190</v>
      </c>
      <c r="K2627" s="1" t="s">
        <v>4991</v>
      </c>
      <c r="L2627" s="1">
        <v>1</v>
      </c>
      <c r="M2627" s="1">
        <v>1</v>
      </c>
      <c r="N2627" s="1">
        <v>4</v>
      </c>
      <c r="O2627" s="1">
        <v>6</v>
      </c>
      <c r="P2627" s="1">
        <v>21</v>
      </c>
      <c r="Q2627" s="16">
        <v>165.16587936046511</v>
      </c>
      <c r="R2627" s="21">
        <v>0.25521452808630846</v>
      </c>
      <c r="S2627" s="21">
        <v>11.118456604710795</v>
      </c>
      <c r="T2627" s="21">
        <v>10.863242076624488</v>
      </c>
      <c r="U2627" s="21">
        <v>2.0906915276736607E-2</v>
      </c>
      <c r="V2627" s="21">
        <v>0.9392504838888569</v>
      </c>
      <c r="W2627" s="21">
        <v>0.9183435686121203</v>
      </c>
      <c r="X2627" s="13" t="s">
        <v>22</v>
      </c>
      <c r="Y26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7" s="1">
        <v>40.027338433399997</v>
      </c>
      <c r="AA2627" s="1">
        <v>-82.959943551600006</v>
      </c>
      <c r="AB2627" s="1">
        <v>40.026933079899997</v>
      </c>
      <c r="AC2627" s="1">
        <v>-82.950532471000002</v>
      </c>
    </row>
    <row r="2628" spans="1:29" x14ac:dyDescent="0.25">
      <c r="A2628" s="13">
        <v>117</v>
      </c>
      <c r="B2628" s="22" t="s">
        <v>3200</v>
      </c>
      <c r="C2628" s="17">
        <v>3</v>
      </c>
      <c r="D2628" s="1" t="s">
        <v>791</v>
      </c>
      <c r="E2628" s="1" t="s">
        <v>3120</v>
      </c>
      <c r="F2628" s="1" t="s">
        <v>3514</v>
      </c>
      <c r="G2628" s="1" t="s">
        <v>2506</v>
      </c>
      <c r="H2628" s="21">
        <v>2.0470000000059372</v>
      </c>
      <c r="I2628" s="21">
        <v>0</v>
      </c>
      <c r="J2628" s="1" t="s">
        <v>258</v>
      </c>
      <c r="K2628" s="1" t="s">
        <v>2803</v>
      </c>
      <c r="L2628" s="1">
        <v>0</v>
      </c>
      <c r="M2628" s="1">
        <v>2</v>
      </c>
      <c r="N2628" s="1">
        <v>5</v>
      </c>
      <c r="O2628" s="1">
        <v>4</v>
      </c>
      <c r="P2628" s="1">
        <v>0</v>
      </c>
      <c r="Q2628" s="16">
        <v>141.83775436046511</v>
      </c>
      <c r="R2628" s="21">
        <v>0.10360047137307399</v>
      </c>
      <c r="S2628" s="21">
        <v>0.88043584093909055</v>
      </c>
      <c r="T2628" s="21">
        <v>0.77683536956601662</v>
      </c>
      <c r="U2628" s="21">
        <v>8.2597166775080097E-2</v>
      </c>
      <c r="V2628" s="21">
        <v>0.93915409694955221</v>
      </c>
      <c r="W2628" s="21">
        <v>0.8565569301744721</v>
      </c>
      <c r="X2628" s="13" t="s">
        <v>22</v>
      </c>
      <c r="Y26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8" s="1">
        <v>41.258457999999997</v>
      </c>
      <c r="AA2628" s="1">
        <v>-82.302833000000007</v>
      </c>
      <c r="AB2628" s="1">
        <v>0</v>
      </c>
      <c r="AC2628" s="1">
        <v>0</v>
      </c>
    </row>
    <row r="2629" spans="1:29" x14ac:dyDescent="0.25">
      <c r="A2629" s="13">
        <v>118</v>
      </c>
      <c r="B2629" s="22" t="s">
        <v>3200</v>
      </c>
      <c r="C2629" s="17">
        <v>6</v>
      </c>
      <c r="D2629" s="1" t="s">
        <v>799</v>
      </c>
      <c r="E2629" s="1" t="s">
        <v>3081</v>
      </c>
      <c r="F2629" s="1" t="s">
        <v>5068</v>
      </c>
      <c r="G2629" s="1" t="s">
        <v>2507</v>
      </c>
      <c r="H2629" s="21">
        <v>25.926999999996042</v>
      </c>
      <c r="I2629" s="21">
        <v>0</v>
      </c>
      <c r="J2629" s="1" t="s">
        <v>258</v>
      </c>
      <c r="K2629" s="1" t="s">
        <v>2804</v>
      </c>
      <c r="L2629" s="1">
        <v>0</v>
      </c>
      <c r="M2629" s="1">
        <v>1</v>
      </c>
      <c r="N2629" s="1">
        <v>2</v>
      </c>
      <c r="O2629" s="1">
        <v>5</v>
      </c>
      <c r="P2629" s="1">
        <v>12</v>
      </c>
      <c r="Q2629" s="16">
        <v>92.957939680232556</v>
      </c>
      <c r="R2629" s="21">
        <v>2.1098882746723864</v>
      </c>
      <c r="S2629" s="21">
        <v>4.0133830184793311</v>
      </c>
      <c r="T2629" s="21">
        <v>1.9034947438069447</v>
      </c>
      <c r="U2629" s="21">
        <v>0.14703832327115188</v>
      </c>
      <c r="V2629" s="21">
        <v>0.93905906982318843</v>
      </c>
      <c r="W2629" s="21">
        <v>0.79202074655203658</v>
      </c>
      <c r="X2629" s="13" t="s">
        <v>22</v>
      </c>
      <c r="Y26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29" s="1">
        <v>40.217753000000002</v>
      </c>
      <c r="AA2629" s="1">
        <v>-82.802712</v>
      </c>
      <c r="AB2629" s="1">
        <v>0</v>
      </c>
      <c r="AC2629" s="1">
        <v>0</v>
      </c>
    </row>
    <row r="2630" spans="1:29" x14ac:dyDescent="0.25">
      <c r="A2630" s="13">
        <v>478</v>
      </c>
      <c r="B2630" s="22" t="s">
        <v>4967</v>
      </c>
      <c r="C2630" s="17">
        <v>1</v>
      </c>
      <c r="D2630" s="1" t="s">
        <v>804</v>
      </c>
      <c r="E2630" s="1" t="s">
        <v>3351</v>
      </c>
      <c r="F2630" s="1" t="s">
        <v>4850</v>
      </c>
      <c r="G2630" s="1" t="s">
        <v>3747</v>
      </c>
      <c r="H2630" s="1">
        <v>12.8</v>
      </c>
      <c r="I2630" s="1">
        <v>13.3</v>
      </c>
      <c r="J2630" s="1" t="s">
        <v>3190</v>
      </c>
      <c r="K2630" s="1" t="s">
        <v>4984</v>
      </c>
      <c r="L2630" s="1">
        <v>0</v>
      </c>
      <c r="M2630" s="1">
        <v>2</v>
      </c>
      <c r="N2630" s="1">
        <v>2</v>
      </c>
      <c r="O2630" s="1">
        <v>0</v>
      </c>
      <c r="P2630" s="1">
        <v>10</v>
      </c>
      <c r="Q2630" s="16">
        <v>114.44712936046511</v>
      </c>
      <c r="R2630" s="21">
        <v>0.24932483904630756</v>
      </c>
      <c r="S2630" s="21">
        <v>5.6717721865869439</v>
      </c>
      <c r="T2630" s="21">
        <v>5.4224473475406363</v>
      </c>
      <c r="U2630" s="21">
        <v>1.855454111546468E-2</v>
      </c>
      <c r="V2630" s="21">
        <v>0.93886752193874612</v>
      </c>
      <c r="W2630" s="21">
        <v>0.92031298082328139</v>
      </c>
      <c r="X2630" s="13" t="s">
        <v>22</v>
      </c>
      <c r="Y26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0" s="1">
        <v>0</v>
      </c>
      <c r="AA2630" s="1">
        <v>0</v>
      </c>
      <c r="AB2630" s="1">
        <v>40.998533410199997</v>
      </c>
      <c r="AC2630" s="1">
        <v>-83.6559320442</v>
      </c>
    </row>
    <row r="2631" spans="1:29" x14ac:dyDescent="0.25">
      <c r="A2631" s="13">
        <v>479</v>
      </c>
      <c r="B2631" s="22" t="s">
        <v>4967</v>
      </c>
      <c r="C2631" s="17">
        <v>9</v>
      </c>
      <c r="D2631" s="1" t="s">
        <v>1334</v>
      </c>
      <c r="E2631" s="1" t="s">
        <v>4851</v>
      </c>
      <c r="F2631" s="1" t="s">
        <v>4852</v>
      </c>
      <c r="G2631" s="1" t="s">
        <v>3812</v>
      </c>
      <c r="H2631" s="1">
        <v>28.9</v>
      </c>
      <c r="I2631" s="1">
        <v>29.4</v>
      </c>
      <c r="J2631" s="1" t="s">
        <v>3190</v>
      </c>
      <c r="K2631" s="1" t="s">
        <v>4984</v>
      </c>
      <c r="L2631" s="1">
        <v>0</v>
      </c>
      <c r="M2631" s="1">
        <v>1</v>
      </c>
      <c r="N2631" s="1">
        <v>2</v>
      </c>
      <c r="O2631" s="1">
        <v>1</v>
      </c>
      <c r="P2631" s="1">
        <v>0</v>
      </c>
      <c r="Q2631" s="16">
        <v>63.207939680232556</v>
      </c>
      <c r="R2631" s="21">
        <v>0.25721851700162068</v>
      </c>
      <c r="S2631" s="21">
        <v>1.585258420417561</v>
      </c>
      <c r="T2631" s="21">
        <v>1.3280399034159402</v>
      </c>
      <c r="U2631" s="21">
        <v>1.9053708892706061E-2</v>
      </c>
      <c r="V2631" s="21">
        <v>0.93748335831769658</v>
      </c>
      <c r="W2631" s="21">
        <v>0.9184296494249905</v>
      </c>
      <c r="X2631" s="13" t="s">
        <v>22</v>
      </c>
      <c r="Y26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1" s="1">
        <v>38.716275682999999</v>
      </c>
      <c r="AA2631" s="1">
        <v>-82.859411514300007</v>
      </c>
      <c r="AB2631" s="1">
        <v>38.708557284999998</v>
      </c>
      <c r="AC2631" s="1">
        <v>-82.861624997299998</v>
      </c>
    </row>
    <row r="2632" spans="1:29" x14ac:dyDescent="0.25">
      <c r="A2632" s="13">
        <v>480</v>
      </c>
      <c r="B2632" s="22" t="s">
        <v>4967</v>
      </c>
      <c r="C2632" s="17">
        <v>4</v>
      </c>
      <c r="D2632" s="1" t="s">
        <v>798</v>
      </c>
      <c r="E2632" s="1" t="s">
        <v>4853</v>
      </c>
      <c r="F2632" s="1" t="s">
        <v>4722</v>
      </c>
      <c r="G2632" s="1" t="s">
        <v>4898</v>
      </c>
      <c r="H2632" s="1">
        <v>3.1</v>
      </c>
      <c r="I2632" s="1">
        <v>3.6</v>
      </c>
      <c r="J2632" s="1" t="s">
        <v>3190</v>
      </c>
      <c r="K2632" s="1" t="s">
        <v>4975</v>
      </c>
      <c r="L2632" s="1">
        <v>0</v>
      </c>
      <c r="M2632" s="1">
        <v>0</v>
      </c>
      <c r="N2632" s="1">
        <v>4</v>
      </c>
      <c r="O2632" s="1">
        <v>4</v>
      </c>
      <c r="P2632" s="1">
        <v>20</v>
      </c>
      <c r="Q2632" s="16">
        <v>63.9375</v>
      </c>
      <c r="R2632" s="21">
        <v>0.29090388150052504</v>
      </c>
      <c r="S2632" s="21">
        <v>9.1226616351123493</v>
      </c>
      <c r="T2632" s="21">
        <v>8.831757753611825</v>
      </c>
      <c r="U2632" s="21">
        <v>2.2461611109547589E-2</v>
      </c>
      <c r="V2632" s="21">
        <v>0.93593121255763345</v>
      </c>
      <c r="W2632" s="21">
        <v>0.91346960144808587</v>
      </c>
      <c r="X2632" s="13" t="s">
        <v>22</v>
      </c>
      <c r="Y26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2" s="1">
        <v>41.154233862200002</v>
      </c>
      <c r="AA2632" s="1">
        <v>-81.334756080700004</v>
      </c>
      <c r="AB2632" s="1">
        <v>41.155246080200001</v>
      </c>
      <c r="AC2632" s="1">
        <v>-81.325251317500005</v>
      </c>
    </row>
    <row r="2633" spans="1:29" x14ac:dyDescent="0.25">
      <c r="A2633" s="13">
        <v>481</v>
      </c>
      <c r="B2633" s="22" t="s">
        <v>4967</v>
      </c>
      <c r="C2633" s="17">
        <v>6</v>
      </c>
      <c r="D2633" s="1" t="s">
        <v>784</v>
      </c>
      <c r="E2633" s="1" t="s">
        <v>4000</v>
      </c>
      <c r="F2633" s="1" t="s">
        <v>4001</v>
      </c>
      <c r="G2633" s="1" t="s">
        <v>3704</v>
      </c>
      <c r="H2633" s="1">
        <v>2.1</v>
      </c>
      <c r="I2633" s="1">
        <v>2.6</v>
      </c>
      <c r="J2633" s="1" t="s">
        <v>3190</v>
      </c>
      <c r="K2633" s="1" t="s">
        <v>4984</v>
      </c>
      <c r="L2633" s="1">
        <v>1</v>
      </c>
      <c r="M2633" s="1">
        <v>0</v>
      </c>
      <c r="N2633" s="1">
        <v>1</v>
      </c>
      <c r="O2633" s="1">
        <v>2</v>
      </c>
      <c r="P2633" s="1">
        <v>4</v>
      </c>
      <c r="Q2633" s="16">
        <v>65.098564680232556</v>
      </c>
      <c r="R2633" s="21">
        <v>0.34319558574480497</v>
      </c>
      <c r="S2633" s="21">
        <v>2.7054259365319808</v>
      </c>
      <c r="T2633" s="21">
        <v>2.362230350787176</v>
      </c>
      <c r="U2633" s="21">
        <v>2.4745559541734477E-2</v>
      </c>
      <c r="V2633" s="21">
        <v>0.93584048366352057</v>
      </c>
      <c r="W2633" s="21">
        <v>0.91109492412178605</v>
      </c>
      <c r="X2633" s="13" t="s">
        <v>22</v>
      </c>
      <c r="Y26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3" s="1">
        <v>39.832719806100002</v>
      </c>
      <c r="AA2633" s="1">
        <v>-83.000161382900004</v>
      </c>
      <c r="AB2633" s="1">
        <v>39.839925665099997</v>
      </c>
      <c r="AC2633" s="1">
        <v>-83.000436977000007</v>
      </c>
    </row>
    <row r="2634" spans="1:29" x14ac:dyDescent="0.25">
      <c r="A2634" s="13">
        <v>119</v>
      </c>
      <c r="B2634" s="22" t="s">
        <v>3200</v>
      </c>
      <c r="C2634" s="17">
        <v>3</v>
      </c>
      <c r="D2634" s="1" t="s">
        <v>2360</v>
      </c>
      <c r="E2634" s="1" t="s">
        <v>3069</v>
      </c>
      <c r="F2634" s="1" t="s">
        <v>5069</v>
      </c>
      <c r="G2634" s="1" t="s">
        <v>2508</v>
      </c>
      <c r="H2634" s="21">
        <v>0</v>
      </c>
      <c r="I2634" s="21">
        <v>0</v>
      </c>
      <c r="J2634" s="1" t="s">
        <v>258</v>
      </c>
      <c r="K2634" s="1" t="s">
        <v>2803</v>
      </c>
      <c r="L2634" s="1">
        <v>0</v>
      </c>
      <c r="M2634" s="1">
        <v>2</v>
      </c>
      <c r="N2634" s="1">
        <v>8</v>
      </c>
      <c r="O2634" s="1">
        <v>2</v>
      </c>
      <c r="P2634" s="1">
        <v>3</v>
      </c>
      <c r="Q2634" s="16">
        <v>155.60337936046511</v>
      </c>
      <c r="R2634" s="21">
        <v>7.1596108972429046E-2</v>
      </c>
      <c r="S2634" s="21">
        <v>0.92885674367299076</v>
      </c>
      <c r="T2634" s="21">
        <v>0.85726063470056169</v>
      </c>
      <c r="U2634" s="21">
        <v>7.0992895623330457E-2</v>
      </c>
      <c r="V2634" s="21">
        <v>0.93508398319720976</v>
      </c>
      <c r="W2634" s="21">
        <v>0.86409108757387931</v>
      </c>
      <c r="X2634" s="13" t="s">
        <v>22</v>
      </c>
      <c r="Y26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4" s="1">
        <v>41.052458999999999</v>
      </c>
      <c r="AA2634" s="1">
        <v>-82.667624000000004</v>
      </c>
      <c r="AB2634" s="1">
        <v>0</v>
      </c>
      <c r="AC2634" s="1">
        <v>0</v>
      </c>
    </row>
    <row r="2635" spans="1:29" x14ac:dyDescent="0.25">
      <c r="A2635" s="13">
        <v>120</v>
      </c>
      <c r="B2635" s="22" t="s">
        <v>3200</v>
      </c>
      <c r="C2635" s="17">
        <v>7</v>
      </c>
      <c r="D2635" s="1" t="s">
        <v>2371</v>
      </c>
      <c r="E2635" s="1" t="s">
        <v>2509</v>
      </c>
      <c r="F2635" s="1" t="s">
        <v>5070</v>
      </c>
      <c r="G2635" s="1" t="s">
        <v>2509</v>
      </c>
      <c r="H2635" s="21">
        <v>9.7342418553565864</v>
      </c>
      <c r="I2635" s="21">
        <v>0</v>
      </c>
      <c r="J2635" s="1" t="s">
        <v>258</v>
      </c>
      <c r="K2635" s="1" t="s">
        <v>2807</v>
      </c>
      <c r="L2635" s="1">
        <v>0</v>
      </c>
      <c r="M2635" s="1">
        <v>1</v>
      </c>
      <c r="N2635" s="1">
        <v>9</v>
      </c>
      <c r="O2635" s="1">
        <v>1</v>
      </c>
      <c r="P2635" s="1">
        <v>3</v>
      </c>
      <c r="Q2635" s="16">
        <v>112.03606468023256</v>
      </c>
      <c r="R2635" s="21">
        <v>0.68383347758386037</v>
      </c>
      <c r="S2635" s="21">
        <v>2.5165492614832483</v>
      </c>
      <c r="T2635" s="21">
        <v>1.8327157838993879</v>
      </c>
      <c r="U2635" s="21">
        <v>8.2015813893727779E-2</v>
      </c>
      <c r="V2635" s="21">
        <v>0.93475831565818157</v>
      </c>
      <c r="W2635" s="21">
        <v>0.85274250176445376</v>
      </c>
      <c r="X2635" s="13" t="s">
        <v>22</v>
      </c>
      <c r="Y26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5" s="1">
        <v>40.055311000000003</v>
      </c>
      <c r="AA2635" s="1">
        <v>-84.629811000000004</v>
      </c>
      <c r="AB2635" s="1">
        <v>0</v>
      </c>
      <c r="AC2635" s="1">
        <v>0</v>
      </c>
    </row>
    <row r="2636" spans="1:29" x14ac:dyDescent="0.25">
      <c r="A2636" s="13">
        <v>482</v>
      </c>
      <c r="B2636" s="22" t="s">
        <v>4967</v>
      </c>
      <c r="C2636" s="17">
        <v>7</v>
      </c>
      <c r="D2636" s="1" t="s">
        <v>789</v>
      </c>
      <c r="E2636" s="1" t="s">
        <v>3351</v>
      </c>
      <c r="F2636" s="1" t="s">
        <v>4854</v>
      </c>
      <c r="G2636" s="1" t="s">
        <v>3747</v>
      </c>
      <c r="H2636" s="1">
        <v>5.6</v>
      </c>
      <c r="I2636" s="1">
        <v>6.1</v>
      </c>
      <c r="J2636" s="1" t="s">
        <v>3190</v>
      </c>
      <c r="K2636" s="1" t="s">
        <v>4984</v>
      </c>
      <c r="L2636" s="1">
        <v>0</v>
      </c>
      <c r="M2636" s="1">
        <v>1</v>
      </c>
      <c r="N2636" s="1">
        <v>3</v>
      </c>
      <c r="O2636" s="1">
        <v>1</v>
      </c>
      <c r="P2636" s="1">
        <v>4</v>
      </c>
      <c r="Q2636" s="16">
        <v>73.754814680232556</v>
      </c>
      <c r="R2636" s="21">
        <v>0.14316977146832807</v>
      </c>
      <c r="S2636" s="21">
        <v>3.3487148324833242</v>
      </c>
      <c r="T2636" s="21">
        <v>3.205545061014996</v>
      </c>
      <c r="U2636" s="21">
        <v>1.2259787229879195E-2</v>
      </c>
      <c r="V2636" s="21">
        <v>0.93337890897650622</v>
      </c>
      <c r="W2636" s="21">
        <v>0.92111912174662702</v>
      </c>
      <c r="X2636" s="13" t="s">
        <v>22</v>
      </c>
      <c r="Y26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6" s="1">
        <v>39.899033961000001</v>
      </c>
      <c r="AA2636" s="1">
        <v>-83.853334376399999</v>
      </c>
      <c r="AB2636" s="1">
        <v>39.906267189899999</v>
      </c>
      <c r="AC2636" s="1">
        <v>-83.852636374699998</v>
      </c>
    </row>
    <row r="2637" spans="1:29" x14ac:dyDescent="0.25">
      <c r="A2637" s="13">
        <v>483</v>
      </c>
      <c r="B2637" s="22" t="s">
        <v>4967</v>
      </c>
      <c r="C2637" s="17">
        <v>8</v>
      </c>
      <c r="D2637" s="1" t="s">
        <v>787</v>
      </c>
      <c r="E2637" s="1" t="s">
        <v>4855</v>
      </c>
      <c r="F2637" s="1" t="s">
        <v>4856</v>
      </c>
      <c r="G2637" s="1" t="s">
        <v>4928</v>
      </c>
      <c r="H2637" s="1">
        <v>0.4</v>
      </c>
      <c r="I2637" s="1">
        <v>0.9</v>
      </c>
      <c r="J2637" s="1" t="s">
        <v>3190</v>
      </c>
      <c r="K2637" s="1" t="s">
        <v>4991</v>
      </c>
      <c r="L2637" s="1">
        <v>0</v>
      </c>
      <c r="M2637" s="1">
        <v>3</v>
      </c>
      <c r="N2637" s="1">
        <v>4</v>
      </c>
      <c r="O2637" s="1">
        <v>4</v>
      </c>
      <c r="P2637" s="1">
        <v>37</v>
      </c>
      <c r="Q2637" s="16">
        <v>217.96756904069767</v>
      </c>
      <c r="R2637" s="21">
        <v>0.26907508562185156</v>
      </c>
      <c r="S2637" s="21">
        <v>16.528380351072563</v>
      </c>
      <c r="T2637" s="21">
        <v>16.259305265450713</v>
      </c>
      <c r="U2637" s="21">
        <v>2.1870171445658802E-2</v>
      </c>
      <c r="V2637" s="21">
        <v>0.93314636516926353</v>
      </c>
      <c r="W2637" s="21">
        <v>0.91127619372360469</v>
      </c>
      <c r="X2637" s="13" t="s">
        <v>22</v>
      </c>
      <c r="Y26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7" s="1">
        <v>39.216339465700003</v>
      </c>
      <c r="AA2637" s="1">
        <v>-84.573375526700005</v>
      </c>
      <c r="AB2637" s="1">
        <v>39.223378017899996</v>
      </c>
      <c r="AC2637" s="1">
        <v>-84.572123561799998</v>
      </c>
    </row>
    <row r="2638" spans="1:29" x14ac:dyDescent="0.25">
      <c r="A2638" s="13">
        <v>484</v>
      </c>
      <c r="B2638" s="22" t="s">
        <v>4967</v>
      </c>
      <c r="C2638" s="17">
        <v>9</v>
      </c>
      <c r="D2638" s="1" t="s">
        <v>796</v>
      </c>
      <c r="E2638" s="1" t="s">
        <v>3251</v>
      </c>
      <c r="F2638" s="1" t="s">
        <v>4599</v>
      </c>
      <c r="G2638" s="1" t="s">
        <v>3715</v>
      </c>
      <c r="H2638" s="1">
        <v>15.9</v>
      </c>
      <c r="I2638" s="1">
        <v>16.399999999999999</v>
      </c>
      <c r="J2638" s="1" t="s">
        <v>3190</v>
      </c>
      <c r="K2638" s="1" t="s">
        <v>4984</v>
      </c>
      <c r="L2638" s="1">
        <v>0</v>
      </c>
      <c r="M2638" s="1">
        <v>2</v>
      </c>
      <c r="N2638" s="1">
        <v>2</v>
      </c>
      <c r="O2638" s="1">
        <v>0</v>
      </c>
      <c r="P2638" s="1">
        <v>3</v>
      </c>
      <c r="Q2638" s="16">
        <v>107.44712936046511</v>
      </c>
      <c r="R2638" s="21">
        <v>0.32739361960981939</v>
      </c>
      <c r="S2638" s="21">
        <v>2.4058287995450365</v>
      </c>
      <c r="T2638" s="21">
        <v>2.0784351799352172</v>
      </c>
      <c r="U2638" s="21">
        <v>2.3651399796860165E-2</v>
      </c>
      <c r="V2638" s="21">
        <v>0.93307811787687023</v>
      </c>
      <c r="W2638" s="21">
        <v>0.90942671808001008</v>
      </c>
      <c r="X2638" s="13" t="s">
        <v>22</v>
      </c>
      <c r="Y26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8" s="1">
        <v>39.374479292099998</v>
      </c>
      <c r="AA2638" s="1">
        <v>-83.035507590199998</v>
      </c>
      <c r="AB2638" s="1">
        <v>39.371878250199998</v>
      </c>
      <c r="AC2638" s="1">
        <v>-83.026985384499994</v>
      </c>
    </row>
    <row r="2639" spans="1:29" x14ac:dyDescent="0.25">
      <c r="A2639" s="13">
        <v>485</v>
      </c>
      <c r="B2639" s="22" t="s">
        <v>4967</v>
      </c>
      <c r="C2639" s="17">
        <v>9</v>
      </c>
      <c r="D2639" s="1" t="s">
        <v>1334</v>
      </c>
      <c r="E2639" s="1" t="s">
        <v>3453</v>
      </c>
      <c r="F2639" s="1" t="s">
        <v>4857</v>
      </c>
      <c r="G2639" s="1" t="s">
        <v>3772</v>
      </c>
      <c r="H2639" s="1">
        <v>1</v>
      </c>
      <c r="I2639" s="1">
        <v>1.5</v>
      </c>
      <c r="J2639" s="1" t="s">
        <v>3190</v>
      </c>
      <c r="K2639" s="1" t="s">
        <v>4984</v>
      </c>
      <c r="L2639" s="1">
        <v>0</v>
      </c>
      <c r="M2639" s="1">
        <v>1</v>
      </c>
      <c r="N2639" s="1">
        <v>3</v>
      </c>
      <c r="O2639" s="1">
        <v>1</v>
      </c>
      <c r="P2639" s="1">
        <v>3</v>
      </c>
      <c r="Q2639" s="16">
        <v>72.754814680232556</v>
      </c>
      <c r="R2639" s="21">
        <v>0.14030564561017064</v>
      </c>
      <c r="S2639" s="21">
        <v>3.0358624402510501</v>
      </c>
      <c r="T2639" s="21">
        <v>2.8955567946408793</v>
      </c>
      <c r="U2639" s="21">
        <v>1.210220171012277E-2</v>
      </c>
      <c r="V2639" s="21">
        <v>0.93307290757035355</v>
      </c>
      <c r="W2639" s="21">
        <v>0.92097070586023078</v>
      </c>
      <c r="X2639" s="13" t="s">
        <v>22</v>
      </c>
      <c r="Y26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39" s="1">
        <v>38.756967932599999</v>
      </c>
      <c r="AA2639" s="1">
        <v>-82.873387978699995</v>
      </c>
      <c r="AB2639" s="1">
        <v>38.7608047676</v>
      </c>
      <c r="AC2639" s="1">
        <v>-82.873359512899995</v>
      </c>
    </row>
    <row r="2640" spans="1:29" x14ac:dyDescent="0.25">
      <c r="A2640" s="13">
        <v>486</v>
      </c>
      <c r="B2640" s="22" t="s">
        <v>4967</v>
      </c>
      <c r="C2640" s="17">
        <v>8</v>
      </c>
      <c r="D2640" s="1" t="s">
        <v>806</v>
      </c>
      <c r="E2640" s="1" t="s">
        <v>4858</v>
      </c>
      <c r="F2640" s="1" t="s">
        <v>4859</v>
      </c>
      <c r="G2640" s="1" t="s">
        <v>3762</v>
      </c>
      <c r="H2640" s="1">
        <v>1.2</v>
      </c>
      <c r="I2640" s="1">
        <v>1.7</v>
      </c>
      <c r="J2640" s="1" t="s">
        <v>3190</v>
      </c>
      <c r="K2640" s="1" t="s">
        <v>4975</v>
      </c>
      <c r="L2640" s="1">
        <v>1</v>
      </c>
      <c r="M2640" s="1">
        <v>0</v>
      </c>
      <c r="N2640" s="1">
        <v>5</v>
      </c>
      <c r="O2640" s="1">
        <v>2</v>
      </c>
      <c r="P2640" s="1">
        <v>38</v>
      </c>
      <c r="Q2640" s="16">
        <v>125.28606468023256</v>
      </c>
      <c r="R2640" s="21">
        <v>0.29058299434817458</v>
      </c>
      <c r="S2640" s="21">
        <v>14.664899441144792</v>
      </c>
      <c r="T2640" s="21">
        <v>14.374316446796618</v>
      </c>
      <c r="U2640" s="21">
        <v>2.2438457689827364E-2</v>
      </c>
      <c r="V2640" s="21">
        <v>0.92845080777514832</v>
      </c>
      <c r="W2640" s="21">
        <v>0.90601235008532099</v>
      </c>
      <c r="X2640" s="13" t="s">
        <v>22</v>
      </c>
      <c r="Y26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0" s="1">
        <v>39.304300627099998</v>
      </c>
      <c r="AA2640" s="1">
        <v>-84.282032247399997</v>
      </c>
      <c r="AB2640" s="1">
        <v>39.309134362000002</v>
      </c>
      <c r="AC2640" s="1">
        <v>-84.275201795699999</v>
      </c>
    </row>
    <row r="2641" spans="1:29" x14ac:dyDescent="0.25">
      <c r="A2641" s="13">
        <v>121</v>
      </c>
      <c r="B2641" s="22" t="s">
        <v>3200</v>
      </c>
      <c r="C2641" s="17">
        <v>5</v>
      </c>
      <c r="D2641" s="1" t="s">
        <v>797</v>
      </c>
      <c r="E2641" s="1" t="s">
        <v>2930</v>
      </c>
      <c r="F2641" s="1" t="s">
        <v>5071</v>
      </c>
      <c r="G2641" s="1" t="s">
        <v>2510</v>
      </c>
      <c r="H2641" s="21">
        <v>5.7960000000020955</v>
      </c>
      <c r="I2641" s="21">
        <v>0</v>
      </c>
      <c r="J2641" s="1" t="s">
        <v>258</v>
      </c>
      <c r="K2641" s="1" t="s">
        <v>2803</v>
      </c>
      <c r="L2641" s="1">
        <v>0</v>
      </c>
      <c r="M2641" s="1">
        <v>1</v>
      </c>
      <c r="N2641" s="1">
        <v>6</v>
      </c>
      <c r="O2641" s="1">
        <v>3</v>
      </c>
      <c r="P2641" s="1">
        <v>10</v>
      </c>
      <c r="Q2641" s="16">
        <v>108.27043968023256</v>
      </c>
      <c r="R2641" s="21">
        <v>0.13402298292596942</v>
      </c>
      <c r="S2641" s="21">
        <v>1.8170522390503854</v>
      </c>
      <c r="T2641" s="21">
        <v>1.683029256124416</v>
      </c>
      <c r="U2641" s="21">
        <v>9.4030926438496004E-2</v>
      </c>
      <c r="V2641" s="21">
        <v>0.92791930987823379</v>
      </c>
      <c r="W2641" s="21">
        <v>0.83388838343973781</v>
      </c>
      <c r="X2641" s="13" t="s">
        <v>22</v>
      </c>
      <c r="Y26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1" s="1">
        <v>39.813127000000001</v>
      </c>
      <c r="AA2641" s="1">
        <v>-82.609021999999996</v>
      </c>
      <c r="AB2641" s="1">
        <v>0</v>
      </c>
      <c r="AC2641" s="1">
        <v>0</v>
      </c>
    </row>
    <row r="2642" spans="1:29" x14ac:dyDescent="0.25">
      <c r="A2642" s="13">
        <v>122</v>
      </c>
      <c r="B2642" s="22" t="s">
        <v>3200</v>
      </c>
      <c r="C2642" s="17">
        <v>3</v>
      </c>
      <c r="D2642" s="1" t="s">
        <v>791</v>
      </c>
      <c r="E2642" s="1" t="s">
        <v>2952</v>
      </c>
      <c r="F2642" s="1" t="s">
        <v>5072</v>
      </c>
      <c r="G2642" s="1" t="s">
        <v>2511</v>
      </c>
      <c r="H2642" s="21">
        <v>3.1549999999988358</v>
      </c>
      <c r="I2642" s="21">
        <v>0</v>
      </c>
      <c r="J2642" s="1" t="s">
        <v>258</v>
      </c>
      <c r="K2642" s="1" t="s">
        <v>2804</v>
      </c>
      <c r="L2642" s="1">
        <v>0</v>
      </c>
      <c r="M2642" s="1">
        <v>0</v>
      </c>
      <c r="N2642" s="1">
        <v>1</v>
      </c>
      <c r="O2642" s="1">
        <v>5</v>
      </c>
      <c r="P2642" s="1">
        <v>8</v>
      </c>
      <c r="Q2642" s="16">
        <v>36.734375</v>
      </c>
      <c r="R2642" s="21">
        <v>4.0348788649788014</v>
      </c>
      <c r="S2642" s="21">
        <v>2.8763455198775012</v>
      </c>
      <c r="T2642" s="21">
        <v>-1.1585333451013002</v>
      </c>
      <c r="U2642" s="21">
        <v>0.28119110856749674</v>
      </c>
      <c r="V2642" s="21">
        <v>0.92758388220514076</v>
      </c>
      <c r="W2642" s="21">
        <v>0.64639277363764402</v>
      </c>
      <c r="X2642" s="13" t="s">
        <v>22</v>
      </c>
      <c r="Y26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2" s="1">
        <v>41.314810000000001</v>
      </c>
      <c r="AA2642" s="1">
        <v>-82.050849999999997</v>
      </c>
      <c r="AB2642" s="1">
        <v>0</v>
      </c>
      <c r="AC2642" s="1">
        <v>0</v>
      </c>
    </row>
    <row r="2643" spans="1:29" x14ac:dyDescent="0.25">
      <c r="A2643" s="13">
        <v>487</v>
      </c>
      <c r="B2643" s="22" t="s">
        <v>4967</v>
      </c>
      <c r="C2643" s="17">
        <v>4</v>
      </c>
      <c r="D2643" s="1" t="s">
        <v>798</v>
      </c>
      <c r="E2643" s="1" t="s">
        <v>4860</v>
      </c>
      <c r="F2643" s="1" t="s">
        <v>4861</v>
      </c>
      <c r="G2643" s="1" t="s">
        <v>3734</v>
      </c>
      <c r="H2643" s="1">
        <v>8.5</v>
      </c>
      <c r="I2643" s="1">
        <v>9</v>
      </c>
      <c r="J2643" s="1" t="s">
        <v>3190</v>
      </c>
      <c r="K2643" s="1" t="s">
        <v>4975</v>
      </c>
      <c r="L2643" s="1">
        <v>0</v>
      </c>
      <c r="M2643" s="1">
        <v>1</v>
      </c>
      <c r="N2643" s="1">
        <v>3</v>
      </c>
      <c r="O2643" s="1">
        <v>3</v>
      </c>
      <c r="P2643" s="1">
        <v>17</v>
      </c>
      <c r="Q2643" s="16">
        <v>95.629814680232556</v>
      </c>
      <c r="R2643" s="21">
        <v>0.33462858627382491</v>
      </c>
      <c r="S2643" s="21">
        <v>8.5423535510001773</v>
      </c>
      <c r="T2643" s="21">
        <v>8.2077249647263528</v>
      </c>
      <c r="U2643" s="21">
        <v>2.5809073925373086E-2</v>
      </c>
      <c r="V2643" s="21">
        <v>0.92591886514643451</v>
      </c>
      <c r="W2643" s="21">
        <v>0.90010979122106138</v>
      </c>
      <c r="X2643" s="13" t="s">
        <v>22</v>
      </c>
      <c r="Y26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3" s="1">
        <v>41.110642912899998</v>
      </c>
      <c r="AA2643" s="1">
        <v>-81.347687705599995</v>
      </c>
      <c r="AB2643" s="1">
        <v>41.1178553353</v>
      </c>
      <c r="AC2643" s="1">
        <v>-81.348524963299994</v>
      </c>
    </row>
    <row r="2644" spans="1:29" x14ac:dyDescent="0.25">
      <c r="A2644" s="13">
        <v>123</v>
      </c>
      <c r="B2644" s="22" t="s">
        <v>3200</v>
      </c>
      <c r="C2644" s="17">
        <v>8</v>
      </c>
      <c r="D2644" s="1" t="s">
        <v>2363</v>
      </c>
      <c r="E2644" s="1" t="s">
        <v>2970</v>
      </c>
      <c r="F2644" s="1" t="s">
        <v>5073</v>
      </c>
      <c r="G2644" s="1" t="s">
        <v>2512</v>
      </c>
      <c r="H2644" s="21">
        <v>2.875</v>
      </c>
      <c r="I2644" s="21">
        <v>0</v>
      </c>
      <c r="J2644" s="1" t="s">
        <v>258</v>
      </c>
      <c r="K2644" s="1" t="s">
        <v>2803</v>
      </c>
      <c r="L2644" s="1">
        <v>1</v>
      </c>
      <c r="M2644" s="1">
        <v>2</v>
      </c>
      <c r="N2644" s="1">
        <v>9</v>
      </c>
      <c r="O2644" s="1">
        <v>1</v>
      </c>
      <c r="P2644" s="1">
        <v>7</v>
      </c>
      <c r="Q2644" s="16">
        <v>207.38944404069767</v>
      </c>
      <c r="R2644" s="21">
        <v>6.3989244784152507E-2</v>
      </c>
      <c r="S2644" s="21">
        <v>1.1206822085529879</v>
      </c>
      <c r="T2644" s="21">
        <v>1.0566929637688354</v>
      </c>
      <c r="U2644" s="21">
        <v>6.2510566009615812E-2</v>
      </c>
      <c r="V2644" s="21">
        <v>0.92566349341337428</v>
      </c>
      <c r="W2644" s="21">
        <v>0.86315292740375849</v>
      </c>
      <c r="X2644" s="13" t="s">
        <v>22</v>
      </c>
      <c r="Y26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4" s="1">
        <v>39.435727</v>
      </c>
      <c r="AA2644" s="1">
        <v>-83.945196999999993</v>
      </c>
      <c r="AB2644" s="1">
        <v>0</v>
      </c>
      <c r="AC2644" s="1">
        <v>0</v>
      </c>
    </row>
    <row r="2645" spans="1:29" x14ac:dyDescent="0.25">
      <c r="A2645" s="13">
        <v>124</v>
      </c>
      <c r="B2645" s="22" t="s">
        <v>3200</v>
      </c>
      <c r="C2645" s="17">
        <v>6</v>
      </c>
      <c r="D2645" s="1" t="s">
        <v>1331</v>
      </c>
      <c r="E2645" s="1" t="s">
        <v>2876</v>
      </c>
      <c r="F2645" s="1" t="s">
        <v>5074</v>
      </c>
      <c r="G2645" s="1" t="s">
        <v>2513</v>
      </c>
      <c r="H2645" s="21">
        <v>5.4649999999965075</v>
      </c>
      <c r="I2645" s="21">
        <v>0</v>
      </c>
      <c r="J2645" s="1" t="s">
        <v>258</v>
      </c>
      <c r="K2645" s="1" t="s">
        <v>2803</v>
      </c>
      <c r="L2645" s="1">
        <v>0</v>
      </c>
      <c r="M2645" s="1">
        <v>2</v>
      </c>
      <c r="N2645" s="1">
        <v>6</v>
      </c>
      <c r="O2645" s="1">
        <v>2</v>
      </c>
      <c r="P2645" s="1">
        <v>5</v>
      </c>
      <c r="Q2645" s="16">
        <v>144.50962936046511</v>
      </c>
      <c r="R2645" s="21">
        <v>0.117800877533666</v>
      </c>
      <c r="S2645" s="21">
        <v>1.2760867419269986</v>
      </c>
      <c r="T2645" s="21">
        <v>1.1582858643933325</v>
      </c>
      <c r="U2645" s="21">
        <v>9.3966454132119515E-2</v>
      </c>
      <c r="V2645" s="21">
        <v>0.92513834147308904</v>
      </c>
      <c r="W2645" s="21">
        <v>0.83117188734096947</v>
      </c>
      <c r="X2645" s="13" t="s">
        <v>22</v>
      </c>
      <c r="Y26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5" s="1">
        <v>40.484037000000001</v>
      </c>
      <c r="AA2645" s="1">
        <v>-83.086590000000001</v>
      </c>
      <c r="AB2645" s="1">
        <v>0</v>
      </c>
      <c r="AC2645" s="1">
        <v>0</v>
      </c>
    </row>
    <row r="2646" spans="1:29" x14ac:dyDescent="0.25">
      <c r="A2646" s="13">
        <v>488</v>
      </c>
      <c r="B2646" s="22" t="s">
        <v>4967</v>
      </c>
      <c r="C2646" s="17">
        <v>9</v>
      </c>
      <c r="D2646" s="1" t="s">
        <v>1334</v>
      </c>
      <c r="E2646" s="1" t="s">
        <v>4862</v>
      </c>
      <c r="F2646" s="1" t="s">
        <v>4863</v>
      </c>
      <c r="G2646" s="1" t="s">
        <v>3704</v>
      </c>
      <c r="H2646" s="1">
        <v>2.8</v>
      </c>
      <c r="I2646" s="1">
        <v>3.3</v>
      </c>
      <c r="J2646" s="1" t="s">
        <v>3190</v>
      </c>
      <c r="K2646" s="1" t="s">
        <v>4975</v>
      </c>
      <c r="L2646" s="1">
        <v>1</v>
      </c>
      <c r="M2646" s="1">
        <v>2</v>
      </c>
      <c r="N2646" s="1">
        <v>3</v>
      </c>
      <c r="O2646" s="1">
        <v>2</v>
      </c>
      <c r="P2646" s="1">
        <v>12</v>
      </c>
      <c r="Q2646" s="16">
        <v>177.54569404069767</v>
      </c>
      <c r="R2646" s="21">
        <v>0.2629321597190315</v>
      </c>
      <c r="S2646" s="21">
        <v>7.6869886265434619</v>
      </c>
      <c r="T2646" s="21">
        <v>7.42405646682443</v>
      </c>
      <c r="U2646" s="21">
        <v>2.0319068513275616E-2</v>
      </c>
      <c r="V2646" s="21">
        <v>0.92210147612625415</v>
      </c>
      <c r="W2646" s="21">
        <v>0.90178240761297856</v>
      </c>
      <c r="X2646" s="13" t="s">
        <v>22</v>
      </c>
      <c r="Y26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6" s="1">
        <v>38.764131288199998</v>
      </c>
      <c r="AA2646" s="1">
        <v>-82.989589923300002</v>
      </c>
      <c r="AB2646" s="1">
        <v>38.774211798000003</v>
      </c>
      <c r="AC2646" s="1">
        <v>-82.985505587299997</v>
      </c>
    </row>
    <row r="2647" spans="1:29" x14ac:dyDescent="0.25">
      <c r="A2647" s="13">
        <v>489</v>
      </c>
      <c r="B2647" s="22" t="s">
        <v>4967</v>
      </c>
      <c r="C2647" s="17">
        <v>4</v>
      </c>
      <c r="D2647" s="1" t="s">
        <v>790</v>
      </c>
      <c r="E2647" s="1" t="s">
        <v>3291</v>
      </c>
      <c r="F2647" s="1" t="s">
        <v>4864</v>
      </c>
      <c r="G2647" s="1" t="s">
        <v>3702</v>
      </c>
      <c r="H2647" s="1">
        <v>7.1</v>
      </c>
      <c r="I2647" s="1">
        <v>7.6</v>
      </c>
      <c r="J2647" s="1" t="s">
        <v>3190</v>
      </c>
      <c r="K2647" s="1" t="s">
        <v>4984</v>
      </c>
      <c r="L2647" s="1">
        <v>0</v>
      </c>
      <c r="M2647" s="1">
        <v>2</v>
      </c>
      <c r="N2647" s="1">
        <v>2</v>
      </c>
      <c r="O2647" s="1">
        <v>0</v>
      </c>
      <c r="P2647" s="1">
        <v>3</v>
      </c>
      <c r="Q2647" s="16">
        <v>107.44712936046511</v>
      </c>
      <c r="R2647" s="21">
        <v>0.22302109254671437</v>
      </c>
      <c r="S2647" s="21">
        <v>3.0008569903023403</v>
      </c>
      <c r="T2647" s="21">
        <v>2.7778358977556259</v>
      </c>
      <c r="U2647" s="21">
        <v>1.691983167445256E-2</v>
      </c>
      <c r="V2647" s="21">
        <v>0.92196385214277798</v>
      </c>
      <c r="W2647" s="21">
        <v>0.90504402046832544</v>
      </c>
      <c r="X2647" s="13" t="s">
        <v>22</v>
      </c>
      <c r="Y26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7" s="1">
        <v>41.2707046186</v>
      </c>
      <c r="AA2647" s="1">
        <v>-80.892454604600005</v>
      </c>
      <c r="AB2647" s="1">
        <v>41.266876660500003</v>
      </c>
      <c r="AC2647" s="1">
        <v>-80.884300354199993</v>
      </c>
    </row>
    <row r="2648" spans="1:29" x14ac:dyDescent="0.25">
      <c r="A2648" s="13">
        <v>125</v>
      </c>
      <c r="B2648" s="22" t="s">
        <v>3200</v>
      </c>
      <c r="C2648" s="17">
        <v>5</v>
      </c>
      <c r="D2648" s="1" t="s">
        <v>793</v>
      </c>
      <c r="E2648" s="1" t="s">
        <v>2850</v>
      </c>
      <c r="F2648" s="1" t="s">
        <v>3270</v>
      </c>
      <c r="G2648" s="1" t="s">
        <v>2514</v>
      </c>
      <c r="H2648" s="21">
        <v>5.6399999999994179</v>
      </c>
      <c r="I2648" s="21">
        <v>0</v>
      </c>
      <c r="J2648" s="1" t="s">
        <v>258</v>
      </c>
      <c r="K2648" s="1" t="s">
        <v>2808</v>
      </c>
      <c r="L2648" s="1">
        <v>0</v>
      </c>
      <c r="M2648" s="1">
        <v>1</v>
      </c>
      <c r="N2648" s="1">
        <v>6</v>
      </c>
      <c r="O2648" s="1">
        <v>1</v>
      </c>
      <c r="P2648" s="1">
        <v>4</v>
      </c>
      <c r="Q2648" s="16">
        <v>93.395439680232556</v>
      </c>
      <c r="R2648" s="21">
        <v>0.75024447775639114</v>
      </c>
      <c r="S2648" s="21">
        <v>1.8702649122910997</v>
      </c>
      <c r="T2648" s="21">
        <v>1.1200204345347085</v>
      </c>
      <c r="U2648" s="21">
        <v>0.19144859801395378</v>
      </c>
      <c r="V2648" s="21">
        <v>0.91933635780732181</v>
      </c>
      <c r="W2648" s="21">
        <v>0.72788775979336806</v>
      </c>
      <c r="X2648" s="13" t="s">
        <v>22</v>
      </c>
      <c r="Y26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8" s="1">
        <v>40.161304999999999</v>
      </c>
      <c r="AA2648" s="1">
        <v>-82.670218000000006</v>
      </c>
      <c r="AB2648" s="1">
        <v>0</v>
      </c>
      <c r="AC2648" s="1">
        <v>0</v>
      </c>
    </row>
    <row r="2649" spans="1:29" x14ac:dyDescent="0.25">
      <c r="A2649" s="13">
        <v>490</v>
      </c>
      <c r="B2649" s="22" t="s">
        <v>4967</v>
      </c>
      <c r="C2649" s="17">
        <v>8</v>
      </c>
      <c r="D2649" s="1" t="s">
        <v>806</v>
      </c>
      <c r="E2649" s="1" t="s">
        <v>4858</v>
      </c>
      <c r="F2649" s="1" t="s">
        <v>4859</v>
      </c>
      <c r="G2649" s="1" t="s">
        <v>3762</v>
      </c>
      <c r="H2649" s="1">
        <v>4.9000000000000004</v>
      </c>
      <c r="I2649" s="1">
        <v>5.4</v>
      </c>
      <c r="J2649" s="1" t="s">
        <v>3190</v>
      </c>
      <c r="K2649" s="1" t="s">
        <v>4991</v>
      </c>
      <c r="L2649" s="1">
        <v>0</v>
      </c>
      <c r="M2649" s="1">
        <v>0</v>
      </c>
      <c r="N2649" s="1">
        <v>3</v>
      </c>
      <c r="O2649" s="1">
        <v>8</v>
      </c>
      <c r="P2649" s="1">
        <v>18</v>
      </c>
      <c r="Q2649" s="16">
        <v>73.140625</v>
      </c>
      <c r="R2649" s="21">
        <v>0.22621328433895754</v>
      </c>
      <c r="S2649" s="21">
        <v>10.373018673791075</v>
      </c>
      <c r="T2649" s="21">
        <v>10.146805389452117</v>
      </c>
      <c r="U2649" s="21">
        <v>1.8264630716983591E-2</v>
      </c>
      <c r="V2649" s="21">
        <v>0.91900122715934363</v>
      </c>
      <c r="W2649" s="21">
        <v>0.90073659644236004</v>
      </c>
      <c r="X2649" s="13" t="s">
        <v>22</v>
      </c>
      <c r="Y26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49" s="1">
        <v>39.3351484294</v>
      </c>
      <c r="AA2649" s="1">
        <v>-84.226616082999996</v>
      </c>
      <c r="AB2649" s="1">
        <v>39.339268850899998</v>
      </c>
      <c r="AC2649" s="1">
        <v>-84.218939762399998</v>
      </c>
    </row>
    <row r="2650" spans="1:29" x14ac:dyDescent="0.25">
      <c r="A2650" s="13">
        <v>126</v>
      </c>
      <c r="B2650" s="22" t="s">
        <v>3200</v>
      </c>
      <c r="C2650" s="17">
        <v>5</v>
      </c>
      <c r="D2650" s="1" t="s">
        <v>2366</v>
      </c>
      <c r="E2650" s="1" t="s">
        <v>2515</v>
      </c>
      <c r="F2650" s="1" t="s">
        <v>3336</v>
      </c>
      <c r="G2650" s="1" t="s">
        <v>2515</v>
      </c>
      <c r="H2650" s="21">
        <v>19.301999999996042</v>
      </c>
      <c r="I2650" s="21">
        <v>0</v>
      </c>
      <c r="J2650" s="1" t="s">
        <v>258</v>
      </c>
      <c r="K2650" s="1" t="s">
        <v>2803</v>
      </c>
      <c r="L2650" s="1">
        <v>1</v>
      </c>
      <c r="M2650" s="1">
        <v>2</v>
      </c>
      <c r="N2650" s="1">
        <v>7</v>
      </c>
      <c r="O2650" s="1">
        <v>2</v>
      </c>
      <c r="P2650" s="1">
        <v>4</v>
      </c>
      <c r="Q2650" s="16">
        <v>195.73319404069767</v>
      </c>
      <c r="R2650" s="21">
        <v>7.6400565803696058E-2</v>
      </c>
      <c r="S2650" s="21">
        <v>1.039174409478574</v>
      </c>
      <c r="T2650" s="21">
        <v>0.96277384367487795</v>
      </c>
      <c r="U2650" s="21">
        <v>6.8583376520208683E-2</v>
      </c>
      <c r="V2650" s="21">
        <v>0.91869133134075676</v>
      </c>
      <c r="W2650" s="21">
        <v>0.85010795482054813</v>
      </c>
      <c r="X2650" s="13" t="s">
        <v>22</v>
      </c>
      <c r="Y26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0" s="1">
        <v>40.346148999999997</v>
      </c>
      <c r="AA2650" s="1">
        <v>-82.301464999999993</v>
      </c>
      <c r="AB2650" s="1">
        <v>0</v>
      </c>
      <c r="AC2650" s="1">
        <v>0</v>
      </c>
    </row>
    <row r="2651" spans="1:29" x14ac:dyDescent="0.25">
      <c r="A2651" s="13">
        <v>127</v>
      </c>
      <c r="B2651" s="22" t="s">
        <v>3200</v>
      </c>
      <c r="C2651" s="17">
        <v>6</v>
      </c>
      <c r="D2651" s="1" t="s">
        <v>2374</v>
      </c>
      <c r="E2651" s="1" t="s">
        <v>2977</v>
      </c>
      <c r="F2651" s="1" t="s">
        <v>5075</v>
      </c>
      <c r="G2651" s="1" t="s">
        <v>2516</v>
      </c>
      <c r="H2651" s="21">
        <v>4.088000000003376</v>
      </c>
      <c r="I2651" s="21">
        <v>0</v>
      </c>
      <c r="J2651" s="1" t="s">
        <v>258</v>
      </c>
      <c r="K2651" s="1" t="s">
        <v>2803</v>
      </c>
      <c r="L2651" s="1">
        <v>0</v>
      </c>
      <c r="M2651" s="1">
        <v>0</v>
      </c>
      <c r="N2651" s="1">
        <v>4</v>
      </c>
      <c r="O2651" s="1">
        <v>4</v>
      </c>
      <c r="P2651" s="1">
        <v>6</v>
      </c>
      <c r="Q2651" s="16">
        <v>49.9375</v>
      </c>
      <c r="R2651" s="21">
        <v>0.20675084710917402</v>
      </c>
      <c r="S2651" s="21">
        <v>1.6128935541030816</v>
      </c>
      <c r="T2651" s="21">
        <v>1.4061427069939074</v>
      </c>
      <c r="U2651" s="21">
        <v>0.13679442914316542</v>
      </c>
      <c r="V2651" s="21">
        <v>0.91735755538483388</v>
      </c>
      <c r="W2651" s="21">
        <v>0.78056312624166846</v>
      </c>
      <c r="X2651" s="13" t="s">
        <v>22</v>
      </c>
      <c r="Y26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1" s="1">
        <v>39.590916</v>
      </c>
      <c r="AA2651" s="1">
        <v>-83.387592999999995</v>
      </c>
      <c r="AB2651" s="1">
        <v>0</v>
      </c>
      <c r="AC2651" s="1">
        <v>0</v>
      </c>
    </row>
    <row r="2652" spans="1:29" x14ac:dyDescent="0.25">
      <c r="A2652" s="13">
        <v>128</v>
      </c>
      <c r="B2652" s="22" t="s">
        <v>3200</v>
      </c>
      <c r="C2652" s="17">
        <v>1</v>
      </c>
      <c r="D2652" s="1" t="s">
        <v>803</v>
      </c>
      <c r="E2652" s="1" t="s">
        <v>3147</v>
      </c>
      <c r="F2652" s="1" t="s">
        <v>5076</v>
      </c>
      <c r="G2652" s="1" t="s">
        <v>2517</v>
      </c>
      <c r="H2652" s="21">
        <v>16.94100000000617</v>
      </c>
      <c r="I2652" s="21">
        <v>0</v>
      </c>
      <c r="J2652" s="1" t="s">
        <v>258</v>
      </c>
      <c r="K2652" s="1" t="s">
        <v>2807</v>
      </c>
      <c r="L2652" s="1">
        <v>2</v>
      </c>
      <c r="M2652" s="1">
        <v>2</v>
      </c>
      <c r="N2652" s="1">
        <v>4</v>
      </c>
      <c r="O2652" s="1">
        <v>1</v>
      </c>
      <c r="P2652" s="1">
        <v>5</v>
      </c>
      <c r="Q2652" s="16">
        <v>218.33175872093022</v>
      </c>
      <c r="R2652" s="21">
        <v>0.91211283204373184</v>
      </c>
      <c r="S2652" s="21">
        <v>2.6442432848658721</v>
      </c>
      <c r="T2652" s="21">
        <v>1.7321304528221404</v>
      </c>
      <c r="U2652" s="21">
        <v>0.10939458031111944</v>
      </c>
      <c r="V2652" s="21">
        <v>0.91733349678779241</v>
      </c>
      <c r="W2652" s="21">
        <v>0.80793891647667293</v>
      </c>
      <c r="X2652" s="13" t="s">
        <v>22</v>
      </c>
      <c r="Y26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2" s="1">
        <v>40.824615000000001</v>
      </c>
      <c r="AA2652" s="1">
        <v>-84.013600999999994</v>
      </c>
      <c r="AB2652" s="1">
        <v>0</v>
      </c>
      <c r="AC2652" s="1">
        <v>0</v>
      </c>
    </row>
    <row r="2653" spans="1:29" x14ac:dyDescent="0.25">
      <c r="A2653" s="13">
        <v>491</v>
      </c>
      <c r="B2653" s="22" t="s">
        <v>4967</v>
      </c>
      <c r="C2653" s="17">
        <v>9</v>
      </c>
      <c r="D2653" s="1" t="s">
        <v>796</v>
      </c>
      <c r="E2653" s="1" t="s">
        <v>4215</v>
      </c>
      <c r="F2653" s="1" t="s">
        <v>4865</v>
      </c>
      <c r="G2653" s="1" t="s">
        <v>3736</v>
      </c>
      <c r="H2653" s="1">
        <v>21</v>
      </c>
      <c r="I2653" s="1">
        <v>21.5</v>
      </c>
      <c r="J2653" s="1" t="s">
        <v>3190</v>
      </c>
      <c r="K2653" s="1" t="s">
        <v>4991</v>
      </c>
      <c r="L2653" s="1">
        <v>0</v>
      </c>
      <c r="M2653" s="1">
        <v>3</v>
      </c>
      <c r="N2653" s="1">
        <v>9</v>
      </c>
      <c r="O2653" s="1">
        <v>4</v>
      </c>
      <c r="P2653" s="1">
        <v>19</v>
      </c>
      <c r="Q2653" s="16">
        <v>232.70194404069767</v>
      </c>
      <c r="R2653" s="21">
        <v>0.17132314222050077</v>
      </c>
      <c r="S2653" s="21">
        <v>11.154781533343545</v>
      </c>
      <c r="T2653" s="21">
        <v>10.983458391123044</v>
      </c>
      <c r="U2653" s="21">
        <v>1.4414354524726459E-2</v>
      </c>
      <c r="V2653" s="21">
        <v>0.91724450032397098</v>
      </c>
      <c r="W2653" s="21">
        <v>0.90283014579924448</v>
      </c>
      <c r="X2653" s="13" t="s">
        <v>22</v>
      </c>
      <c r="Y26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3" s="1">
        <v>39.337184386099999</v>
      </c>
      <c r="AA2653" s="1">
        <v>-83.027122141299998</v>
      </c>
      <c r="AB2653" s="1">
        <v>39.333199922299997</v>
      </c>
      <c r="AC2653" s="1">
        <v>-83.021367401500001</v>
      </c>
    </row>
    <row r="2654" spans="1:29" x14ac:dyDescent="0.25">
      <c r="A2654" s="13">
        <v>129</v>
      </c>
      <c r="B2654" s="22" t="s">
        <v>3200</v>
      </c>
      <c r="C2654" s="17">
        <v>3</v>
      </c>
      <c r="D2654" s="1" t="s">
        <v>805</v>
      </c>
      <c r="E2654" s="1" t="s">
        <v>1242</v>
      </c>
      <c r="F2654" s="1" t="s">
        <v>5077</v>
      </c>
      <c r="G2654" s="1" t="s">
        <v>2518</v>
      </c>
      <c r="H2654" s="21">
        <v>3.657999999995809</v>
      </c>
      <c r="I2654" s="21">
        <v>0</v>
      </c>
      <c r="J2654" s="1" t="s">
        <v>258</v>
      </c>
      <c r="K2654" s="1" t="s">
        <v>2804</v>
      </c>
      <c r="L2654" s="1">
        <v>0</v>
      </c>
      <c r="M2654" s="1">
        <v>0</v>
      </c>
      <c r="N2654" s="1">
        <v>3</v>
      </c>
      <c r="O2654" s="1">
        <v>5</v>
      </c>
      <c r="P2654" s="1">
        <v>10</v>
      </c>
      <c r="Q2654" s="16">
        <v>51.828125</v>
      </c>
      <c r="R2654" s="21">
        <v>2.1475030073750503</v>
      </c>
      <c r="S2654" s="21">
        <v>3.4228578204094529</v>
      </c>
      <c r="T2654" s="21">
        <v>1.2753548130344026</v>
      </c>
      <c r="U2654" s="21">
        <v>0.14965969772651305</v>
      </c>
      <c r="V2654" s="21">
        <v>0.91716533338128892</v>
      </c>
      <c r="W2654" s="21">
        <v>0.76750563565477581</v>
      </c>
      <c r="X2654" s="13" t="s">
        <v>22</v>
      </c>
      <c r="Y26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4" s="1">
        <v>41.167237</v>
      </c>
      <c r="AA2654" s="1">
        <v>-81.925167999999999</v>
      </c>
      <c r="AB2654" s="1">
        <v>0</v>
      </c>
      <c r="AC2654" s="1">
        <v>0</v>
      </c>
    </row>
    <row r="2655" spans="1:29" x14ac:dyDescent="0.25">
      <c r="A2655" s="13">
        <v>130</v>
      </c>
      <c r="B2655" s="22" t="s">
        <v>3200</v>
      </c>
      <c r="C2655" s="17">
        <v>4</v>
      </c>
      <c r="D2655" s="1" t="s">
        <v>798</v>
      </c>
      <c r="E2655" s="1" t="s">
        <v>2519</v>
      </c>
      <c r="F2655" s="1" t="s">
        <v>3504</v>
      </c>
      <c r="G2655" s="1" t="s">
        <v>2519</v>
      </c>
      <c r="H2655" s="21">
        <v>5.2400000000052387</v>
      </c>
      <c r="I2655" s="21">
        <v>0</v>
      </c>
      <c r="J2655" s="1" t="s">
        <v>258</v>
      </c>
      <c r="K2655" s="1" t="s">
        <v>2808</v>
      </c>
      <c r="L2655" s="1">
        <v>1</v>
      </c>
      <c r="M2655" s="1">
        <v>0</v>
      </c>
      <c r="N2655" s="1">
        <v>7</v>
      </c>
      <c r="O2655" s="1">
        <v>3</v>
      </c>
      <c r="P2655" s="1">
        <v>9</v>
      </c>
      <c r="Q2655" s="16">
        <v>113.81731468023256</v>
      </c>
      <c r="R2655" s="21">
        <v>0.34962947427388369</v>
      </c>
      <c r="S2655" s="21">
        <v>2.9454327646293037</v>
      </c>
      <c r="T2655" s="21">
        <v>2.5958032903554198</v>
      </c>
      <c r="U2655" s="21">
        <v>8.9219014146246459E-2</v>
      </c>
      <c r="V2655" s="21">
        <v>0.91716146700334955</v>
      </c>
      <c r="W2655" s="21">
        <v>0.82794245285710311</v>
      </c>
      <c r="X2655" s="13" t="s">
        <v>22</v>
      </c>
      <c r="Y26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5" s="1">
        <v>41.026378999999999</v>
      </c>
      <c r="AA2655" s="1">
        <v>-81.050403000000003</v>
      </c>
      <c r="AB2655" s="1">
        <v>0</v>
      </c>
      <c r="AC2655" s="1">
        <v>0</v>
      </c>
    </row>
    <row r="2656" spans="1:29" x14ac:dyDescent="0.25">
      <c r="A2656" s="13">
        <v>492</v>
      </c>
      <c r="B2656" s="22" t="s">
        <v>4967</v>
      </c>
      <c r="C2656" s="17">
        <v>8</v>
      </c>
      <c r="D2656" s="1" t="s">
        <v>806</v>
      </c>
      <c r="E2656" s="1" t="s">
        <v>4866</v>
      </c>
      <c r="F2656" s="1" t="s">
        <v>4867</v>
      </c>
      <c r="G2656" s="1" t="s">
        <v>4929</v>
      </c>
      <c r="H2656" s="1">
        <v>0.2</v>
      </c>
      <c r="I2656" s="1">
        <v>0.7</v>
      </c>
      <c r="J2656" s="1" t="s">
        <v>3190</v>
      </c>
      <c r="K2656" s="1" t="s">
        <v>4991</v>
      </c>
      <c r="L2656" s="1">
        <v>0</v>
      </c>
      <c r="M2656" s="1">
        <v>2</v>
      </c>
      <c r="N2656" s="1">
        <v>4</v>
      </c>
      <c r="O2656" s="1">
        <v>4</v>
      </c>
      <c r="P2656" s="1">
        <v>31</v>
      </c>
      <c r="Q2656" s="16">
        <v>166.29087936046511</v>
      </c>
      <c r="R2656" s="21">
        <v>0.31516650493501502</v>
      </c>
      <c r="S2656" s="21">
        <v>14.147615494580844</v>
      </c>
      <c r="T2656" s="21">
        <v>13.83244898964583</v>
      </c>
      <c r="U2656" s="21">
        <v>2.5455777267278355E-2</v>
      </c>
      <c r="V2656" s="21">
        <v>0.91660994469051171</v>
      </c>
      <c r="W2656" s="21">
        <v>0.89115416742323339</v>
      </c>
      <c r="X2656" s="13" t="s">
        <v>22</v>
      </c>
      <c r="Y26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6" s="1">
        <v>39.295604003599998</v>
      </c>
      <c r="AA2656" s="1">
        <v>-84.3153493473</v>
      </c>
      <c r="AB2656" s="1">
        <v>39.302822578700003</v>
      </c>
      <c r="AC2656" s="1">
        <v>-84.314572533700002</v>
      </c>
    </row>
    <row r="2657" spans="1:29" x14ac:dyDescent="0.25">
      <c r="A2657" s="13">
        <v>131</v>
      </c>
      <c r="B2657" s="22" t="s">
        <v>3200</v>
      </c>
      <c r="C2657" s="17">
        <v>12</v>
      </c>
      <c r="D2657" s="1" t="s">
        <v>1332</v>
      </c>
      <c r="E2657" s="1" t="s">
        <v>2938</v>
      </c>
      <c r="F2657" s="1" t="s">
        <v>3417</v>
      </c>
      <c r="G2657" s="1" t="s">
        <v>2520</v>
      </c>
      <c r="H2657" s="21">
        <v>8.8999999999941792</v>
      </c>
      <c r="I2657" s="21">
        <v>0</v>
      </c>
      <c r="J2657" s="1" t="s">
        <v>258</v>
      </c>
      <c r="K2657" s="1" t="s">
        <v>2804</v>
      </c>
      <c r="L2657" s="1">
        <v>0</v>
      </c>
      <c r="M2657" s="1">
        <v>1</v>
      </c>
      <c r="N2657" s="1">
        <v>3</v>
      </c>
      <c r="O2657" s="1">
        <v>3</v>
      </c>
      <c r="P2657" s="1">
        <v>12</v>
      </c>
      <c r="Q2657" s="16">
        <v>90.629814680232556</v>
      </c>
      <c r="R2657" s="21">
        <v>2.6371999017603471</v>
      </c>
      <c r="S2657" s="21">
        <v>3.8379505863317811</v>
      </c>
      <c r="T2657" s="21">
        <v>1.200750684571434</v>
      </c>
      <c r="U2657" s="21">
        <v>0.18378672289929612</v>
      </c>
      <c r="V2657" s="21">
        <v>0.9150073807251613</v>
      </c>
      <c r="W2657" s="21">
        <v>0.73122065782586521</v>
      </c>
      <c r="X2657" s="13" t="s">
        <v>22</v>
      </c>
      <c r="Y26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7" s="1">
        <v>41.470894000000001</v>
      </c>
      <c r="AA2657" s="1">
        <v>-81.193641999999997</v>
      </c>
      <c r="AB2657" s="1">
        <v>0</v>
      </c>
      <c r="AC2657" s="1">
        <v>0</v>
      </c>
    </row>
    <row r="2658" spans="1:29" x14ac:dyDescent="0.25">
      <c r="A2658" s="13">
        <v>493</v>
      </c>
      <c r="B2658" s="22" t="s">
        <v>4967</v>
      </c>
      <c r="C2658" s="17">
        <v>8</v>
      </c>
      <c r="D2658" s="1" t="s">
        <v>788</v>
      </c>
      <c r="E2658" s="1" t="s">
        <v>4664</v>
      </c>
      <c r="F2658" s="1" t="s">
        <v>3975</v>
      </c>
      <c r="G2658" s="1" t="s">
        <v>3729</v>
      </c>
      <c r="H2658" s="1">
        <v>12.4</v>
      </c>
      <c r="I2658" s="1">
        <v>12.9</v>
      </c>
      <c r="J2658" s="1" t="s">
        <v>3190</v>
      </c>
      <c r="K2658" s="1" t="s">
        <v>4984</v>
      </c>
      <c r="L2658" s="1">
        <v>0</v>
      </c>
      <c r="M2658" s="1">
        <v>1</v>
      </c>
      <c r="N2658" s="1">
        <v>1</v>
      </c>
      <c r="O2658" s="1">
        <v>2</v>
      </c>
      <c r="P2658" s="1">
        <v>7</v>
      </c>
      <c r="Q2658" s="16">
        <v>68.098564680232556</v>
      </c>
      <c r="R2658" s="21">
        <v>0.24604177797532328</v>
      </c>
      <c r="S2658" s="21">
        <v>4.2526361708788771</v>
      </c>
      <c r="T2658" s="21">
        <v>4.0065943929035539</v>
      </c>
      <c r="U2658" s="21">
        <v>1.8348077081159136E-2</v>
      </c>
      <c r="V2658" s="21">
        <v>0.91324996645435652</v>
      </c>
      <c r="W2658" s="21">
        <v>0.89490188937319737</v>
      </c>
      <c r="X2658" s="13" t="s">
        <v>22</v>
      </c>
      <c r="Y26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8" s="1">
        <v>39.416614515200003</v>
      </c>
      <c r="AA2658" s="1">
        <v>-84.474001236299998</v>
      </c>
      <c r="AB2658" s="1">
        <v>39.420300155</v>
      </c>
      <c r="AC2658" s="1">
        <v>-84.465982124899995</v>
      </c>
    </row>
    <row r="2659" spans="1:29" x14ac:dyDescent="0.25">
      <c r="A2659" s="13">
        <v>132</v>
      </c>
      <c r="B2659" s="22" t="s">
        <v>3200</v>
      </c>
      <c r="C2659" s="17">
        <v>8</v>
      </c>
      <c r="D2659" s="1" t="s">
        <v>788</v>
      </c>
      <c r="E2659" s="1" t="s">
        <v>2842</v>
      </c>
      <c r="F2659" s="1" t="s">
        <v>5078</v>
      </c>
      <c r="G2659" s="1" t="s">
        <v>2521</v>
      </c>
      <c r="H2659" s="21">
        <v>10.076000000000931</v>
      </c>
      <c r="I2659" s="21">
        <v>0</v>
      </c>
      <c r="J2659" s="1" t="s">
        <v>258</v>
      </c>
      <c r="K2659" s="1" t="s">
        <v>2803</v>
      </c>
      <c r="L2659" s="1">
        <v>1</v>
      </c>
      <c r="M2659" s="1">
        <v>0</v>
      </c>
      <c r="N2659" s="1">
        <v>7</v>
      </c>
      <c r="O2659" s="1">
        <v>3</v>
      </c>
      <c r="P2659" s="1">
        <v>7</v>
      </c>
      <c r="Q2659" s="16">
        <v>111.81731468023256</v>
      </c>
      <c r="R2659" s="21">
        <v>8.9791145305321438E-2</v>
      </c>
      <c r="S2659" s="21">
        <v>1.2720293790399948</v>
      </c>
      <c r="T2659" s="21">
        <v>1.1822382337346733</v>
      </c>
      <c r="U2659" s="21">
        <v>7.9446182138466645E-2</v>
      </c>
      <c r="V2659" s="21">
        <v>0.91323066150355847</v>
      </c>
      <c r="W2659" s="21">
        <v>0.83378447936509181</v>
      </c>
      <c r="X2659" s="13" t="s">
        <v>22</v>
      </c>
      <c r="Y26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59" s="1">
        <v>39.506225000000001</v>
      </c>
      <c r="AA2659" s="1">
        <v>-84.600027999999995</v>
      </c>
      <c r="AB2659" s="1">
        <v>0</v>
      </c>
      <c r="AC2659" s="1">
        <v>0</v>
      </c>
    </row>
    <row r="2660" spans="1:29" x14ac:dyDescent="0.25">
      <c r="A2660" s="13">
        <v>133</v>
      </c>
      <c r="B2660" s="22" t="s">
        <v>3200</v>
      </c>
      <c r="C2660" s="17">
        <v>7</v>
      </c>
      <c r="D2660" s="1" t="s">
        <v>1335</v>
      </c>
      <c r="E2660" s="1" t="s">
        <v>2522</v>
      </c>
      <c r="F2660" s="1" t="s">
        <v>5079</v>
      </c>
      <c r="G2660" s="1" t="s">
        <v>2522</v>
      </c>
      <c r="H2660" s="21">
        <v>4.1539999999949941</v>
      </c>
      <c r="I2660" s="21">
        <v>0</v>
      </c>
      <c r="J2660" s="1" t="s">
        <v>258</v>
      </c>
      <c r="K2660" s="1" t="s">
        <v>2803</v>
      </c>
      <c r="L2660" s="1">
        <v>1</v>
      </c>
      <c r="M2660" s="1">
        <v>2</v>
      </c>
      <c r="N2660" s="1">
        <v>4</v>
      </c>
      <c r="O2660" s="1">
        <v>4</v>
      </c>
      <c r="P2660" s="1">
        <v>15</v>
      </c>
      <c r="Q2660" s="16">
        <v>195.96756904069767</v>
      </c>
      <c r="R2660" s="21">
        <v>9.9902619091162423E-2</v>
      </c>
      <c r="S2660" s="21">
        <v>1.9526153536104887</v>
      </c>
      <c r="T2660" s="21">
        <v>1.8527127345193262</v>
      </c>
      <c r="U2660" s="21">
        <v>7.8632867436553192E-2</v>
      </c>
      <c r="V2660" s="21">
        <v>0.91162309791182616</v>
      </c>
      <c r="W2660" s="21">
        <v>0.83299023047527299</v>
      </c>
      <c r="X2660" s="13" t="s">
        <v>22</v>
      </c>
      <c r="Y26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0" s="1">
        <v>39.940159999999999</v>
      </c>
      <c r="AA2660" s="1">
        <v>-84.083335000000005</v>
      </c>
      <c r="AB2660" s="1">
        <v>0</v>
      </c>
      <c r="AC2660" s="1">
        <v>0</v>
      </c>
    </row>
    <row r="2661" spans="1:29" x14ac:dyDescent="0.25">
      <c r="A2661" s="13">
        <v>134</v>
      </c>
      <c r="B2661" s="22" t="s">
        <v>3200</v>
      </c>
      <c r="C2661" s="17">
        <v>12</v>
      </c>
      <c r="D2661" s="1" t="s">
        <v>1332</v>
      </c>
      <c r="E2661" s="1" t="s">
        <v>2882</v>
      </c>
      <c r="F2661" s="1" t="s">
        <v>5080</v>
      </c>
      <c r="G2661" s="1" t="s">
        <v>2523</v>
      </c>
      <c r="H2661" s="21">
        <v>4.911999999996624</v>
      </c>
      <c r="I2661" s="21">
        <v>0</v>
      </c>
      <c r="J2661" s="1" t="s">
        <v>258</v>
      </c>
      <c r="K2661" s="1" t="s">
        <v>2804</v>
      </c>
      <c r="L2661" s="1">
        <v>0</v>
      </c>
      <c r="M2661" s="1">
        <v>0</v>
      </c>
      <c r="N2661" s="1">
        <v>5</v>
      </c>
      <c r="O2661" s="1">
        <v>3</v>
      </c>
      <c r="P2661" s="1">
        <v>10</v>
      </c>
      <c r="Q2661" s="16">
        <v>56.046875</v>
      </c>
      <c r="R2661" s="21">
        <v>2.0334684703973132</v>
      </c>
      <c r="S2661" s="21">
        <v>3.5141367672389041</v>
      </c>
      <c r="T2661" s="21">
        <v>1.480668296841591</v>
      </c>
      <c r="U2661" s="21">
        <v>0.14171261952645423</v>
      </c>
      <c r="V2661" s="21">
        <v>0.90873633786685082</v>
      </c>
      <c r="W2661" s="21">
        <v>0.76702371834039662</v>
      </c>
      <c r="X2661" s="13" t="s">
        <v>22</v>
      </c>
      <c r="Y26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1" s="1">
        <v>41.529392999999999</v>
      </c>
      <c r="AA2661" s="1">
        <v>-81.216588999999999</v>
      </c>
      <c r="AB2661" s="1">
        <v>0</v>
      </c>
      <c r="AC2661" s="1">
        <v>0</v>
      </c>
    </row>
    <row r="2662" spans="1:29" x14ac:dyDescent="0.25">
      <c r="A2662" s="13">
        <v>494</v>
      </c>
      <c r="B2662" s="22" t="s">
        <v>4967</v>
      </c>
      <c r="C2662" s="17">
        <v>4</v>
      </c>
      <c r="D2662" s="1" t="s">
        <v>790</v>
      </c>
      <c r="E2662" s="1" t="s">
        <v>4621</v>
      </c>
      <c r="F2662" s="1" t="s">
        <v>4868</v>
      </c>
      <c r="G2662" s="1" t="s">
        <v>3784</v>
      </c>
      <c r="H2662" s="1">
        <v>10.7</v>
      </c>
      <c r="I2662" s="1">
        <v>11.2</v>
      </c>
      <c r="J2662" s="1" t="s">
        <v>3190</v>
      </c>
      <c r="K2662" s="1" t="s">
        <v>4975</v>
      </c>
      <c r="L2662" s="1">
        <v>0</v>
      </c>
      <c r="M2662" s="1">
        <v>0</v>
      </c>
      <c r="N2662" s="1">
        <v>4</v>
      </c>
      <c r="O2662" s="1">
        <v>6</v>
      </c>
      <c r="P2662" s="1">
        <v>28</v>
      </c>
      <c r="Q2662" s="16">
        <v>80.8125</v>
      </c>
      <c r="R2662" s="21">
        <v>0.19408462858348716</v>
      </c>
      <c r="S2662" s="21">
        <v>13.715640076333097</v>
      </c>
      <c r="T2662" s="21">
        <v>13.521555447749609</v>
      </c>
      <c r="U2662" s="21">
        <v>1.5029043912794839E-2</v>
      </c>
      <c r="V2662" s="21">
        <v>0.90719881158670768</v>
      </c>
      <c r="W2662" s="21">
        <v>0.89216976767391287</v>
      </c>
      <c r="X2662" s="13" t="s">
        <v>22</v>
      </c>
      <c r="Y26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2" s="1">
        <v>41.2773726673</v>
      </c>
      <c r="AA2662" s="1">
        <v>-80.842328891099996</v>
      </c>
      <c r="AB2662" s="1">
        <v>41.284153006300002</v>
      </c>
      <c r="AC2662" s="1">
        <v>-80.845679136399994</v>
      </c>
    </row>
    <row r="2663" spans="1:29" x14ac:dyDescent="0.25">
      <c r="A2663" s="13">
        <v>495</v>
      </c>
      <c r="B2663" s="22" t="s">
        <v>4967</v>
      </c>
      <c r="C2663" s="17">
        <v>9</v>
      </c>
      <c r="D2663" s="1" t="s">
        <v>796</v>
      </c>
      <c r="E2663" s="1" t="s">
        <v>4869</v>
      </c>
      <c r="F2663" s="1" t="s">
        <v>4870</v>
      </c>
      <c r="G2663" s="1" t="s">
        <v>4930</v>
      </c>
      <c r="H2663" s="1">
        <v>1</v>
      </c>
      <c r="I2663" s="1">
        <v>1.5</v>
      </c>
      <c r="J2663" s="1" t="s">
        <v>3190</v>
      </c>
      <c r="K2663" s="1" t="s">
        <v>4982</v>
      </c>
      <c r="L2663" s="1">
        <v>0</v>
      </c>
      <c r="M2663" s="1">
        <v>0</v>
      </c>
      <c r="N2663" s="1">
        <v>6</v>
      </c>
      <c r="O2663" s="1">
        <v>5</v>
      </c>
      <c r="P2663" s="1">
        <v>23</v>
      </c>
      <c r="Q2663" s="16">
        <v>84.46875</v>
      </c>
      <c r="R2663" s="21">
        <v>0.16837837580976051</v>
      </c>
      <c r="S2663" s="21">
        <v>15.479905414559308</v>
      </c>
      <c r="T2663" s="21">
        <v>15.311527038749547</v>
      </c>
      <c r="U2663" s="21">
        <v>1.3142548288912936E-2</v>
      </c>
      <c r="V2663" s="21">
        <v>0.90644380262379287</v>
      </c>
      <c r="W2663" s="21">
        <v>0.89330125433487995</v>
      </c>
      <c r="X2663" s="13" t="s">
        <v>22</v>
      </c>
      <c r="Y26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3" s="1">
        <v>39.337206746299998</v>
      </c>
      <c r="AA2663" s="1">
        <v>-82.956048280399997</v>
      </c>
      <c r="AB2663" s="1">
        <v>39.338545283400002</v>
      </c>
      <c r="AC2663" s="1">
        <v>-82.946897254000007</v>
      </c>
    </row>
    <row r="2664" spans="1:29" x14ac:dyDescent="0.25">
      <c r="A2664" s="13">
        <v>496</v>
      </c>
      <c r="B2664" s="22" t="s">
        <v>4967</v>
      </c>
      <c r="C2664" s="17">
        <v>5</v>
      </c>
      <c r="D2664" s="1" t="s">
        <v>797</v>
      </c>
      <c r="E2664" s="1" t="s">
        <v>3209</v>
      </c>
      <c r="F2664" s="1" t="s">
        <v>4871</v>
      </c>
      <c r="G2664" s="1" t="s">
        <v>3701</v>
      </c>
      <c r="H2664" s="1">
        <v>1.7</v>
      </c>
      <c r="I2664" s="1">
        <v>2.2000000000000002</v>
      </c>
      <c r="J2664" s="1" t="s">
        <v>3190</v>
      </c>
      <c r="K2664" s="1" t="s">
        <v>4984</v>
      </c>
      <c r="L2664" s="1">
        <v>0</v>
      </c>
      <c r="M2664" s="1">
        <v>1</v>
      </c>
      <c r="N2664" s="1">
        <v>2</v>
      </c>
      <c r="O2664" s="1">
        <v>0</v>
      </c>
      <c r="P2664" s="1">
        <v>8</v>
      </c>
      <c r="Q2664" s="16">
        <v>66.770439680232556</v>
      </c>
      <c r="R2664" s="21">
        <v>0.54906481081417791</v>
      </c>
      <c r="S2664" s="21">
        <v>4.3955386751529169</v>
      </c>
      <c r="T2664" s="21">
        <v>3.8464738643387388</v>
      </c>
      <c r="U2664" s="21">
        <v>3.9692729094326883E-2</v>
      </c>
      <c r="V2664" s="21">
        <v>0.90556431550300598</v>
      </c>
      <c r="W2664" s="21">
        <v>0.86587158640867912</v>
      </c>
      <c r="X2664" s="13" t="s">
        <v>22</v>
      </c>
      <c r="Y26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4" s="1">
        <v>39.841064810100001</v>
      </c>
      <c r="AA2664" s="1">
        <v>-82.770935875099994</v>
      </c>
      <c r="AB2664" s="1">
        <v>39.838849031700001</v>
      </c>
      <c r="AC2664" s="1">
        <v>-82.761985785700006</v>
      </c>
    </row>
    <row r="2665" spans="1:29" x14ac:dyDescent="0.25">
      <c r="A2665" s="13">
        <v>135</v>
      </c>
      <c r="B2665" s="22" t="s">
        <v>3200</v>
      </c>
      <c r="C2665" s="17">
        <v>5</v>
      </c>
      <c r="D2665" s="1" t="s">
        <v>793</v>
      </c>
      <c r="E2665" s="1" t="s">
        <v>2913</v>
      </c>
      <c r="F2665" s="1" t="s">
        <v>5081</v>
      </c>
      <c r="G2665" s="1" t="s">
        <v>2524</v>
      </c>
      <c r="H2665" s="21">
        <v>3.5200000000040745</v>
      </c>
      <c r="I2665" s="21">
        <v>0</v>
      </c>
      <c r="J2665" s="1" t="s">
        <v>258</v>
      </c>
      <c r="K2665" s="1" t="s">
        <v>2803</v>
      </c>
      <c r="L2665" s="1">
        <v>1</v>
      </c>
      <c r="M2665" s="1">
        <v>2</v>
      </c>
      <c r="N2665" s="1">
        <v>2</v>
      </c>
      <c r="O2665" s="1">
        <v>3</v>
      </c>
      <c r="P2665" s="1">
        <v>3</v>
      </c>
      <c r="Q2665" s="16">
        <v>166.43631904069767</v>
      </c>
      <c r="R2665" s="21">
        <v>0.2435403036543666</v>
      </c>
      <c r="S2665" s="21">
        <v>1.4849165187771207</v>
      </c>
      <c r="T2665" s="21">
        <v>1.2413762151227541</v>
      </c>
      <c r="U2665" s="21">
        <v>0.12371854108839356</v>
      </c>
      <c r="V2665" s="21">
        <v>0.90232198434590483</v>
      </c>
      <c r="W2665" s="21">
        <v>0.7786034432575113</v>
      </c>
      <c r="X2665" s="13" t="s">
        <v>22</v>
      </c>
      <c r="Y26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5" s="1">
        <v>40.174630000000001</v>
      </c>
      <c r="AA2665" s="1">
        <v>-82.640506000000002</v>
      </c>
      <c r="AB2665" s="1">
        <v>0</v>
      </c>
      <c r="AC2665" s="1">
        <v>0</v>
      </c>
    </row>
    <row r="2666" spans="1:29" x14ac:dyDescent="0.25">
      <c r="A2666" s="13">
        <v>136</v>
      </c>
      <c r="B2666" s="22" t="s">
        <v>3200</v>
      </c>
      <c r="C2666" s="17">
        <v>5</v>
      </c>
      <c r="D2666" s="1" t="s">
        <v>793</v>
      </c>
      <c r="E2666" s="1" t="s">
        <v>2910</v>
      </c>
      <c r="F2666" s="1" t="s">
        <v>3236</v>
      </c>
      <c r="G2666" s="1" t="s">
        <v>2525</v>
      </c>
      <c r="H2666" s="21">
        <v>23.61699999999837</v>
      </c>
      <c r="I2666" s="21">
        <v>0</v>
      </c>
      <c r="J2666" s="1" t="s">
        <v>258</v>
      </c>
      <c r="K2666" s="1" t="s">
        <v>2804</v>
      </c>
      <c r="L2666" s="1">
        <v>2</v>
      </c>
      <c r="M2666" s="1">
        <v>1</v>
      </c>
      <c r="N2666" s="1">
        <v>4</v>
      </c>
      <c r="O2666" s="1">
        <v>1</v>
      </c>
      <c r="P2666" s="1">
        <v>21</v>
      </c>
      <c r="Q2666" s="16">
        <v>188.65506904069767</v>
      </c>
      <c r="R2666" s="21">
        <v>2.0238670198031752</v>
      </c>
      <c r="S2666" s="21">
        <v>5.5519665256281296</v>
      </c>
      <c r="T2666" s="21">
        <v>3.5280995058249545</v>
      </c>
      <c r="U2666" s="21">
        <v>0.14104349348159195</v>
      </c>
      <c r="V2666" s="21">
        <v>0.9009121885033845</v>
      </c>
      <c r="W2666" s="21">
        <v>0.75986869502179255</v>
      </c>
      <c r="X2666" s="13" t="s">
        <v>22</v>
      </c>
      <c r="Y26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6" s="1">
        <v>39.957866000000003</v>
      </c>
      <c r="AA2666" s="1">
        <v>-82.532392000000002</v>
      </c>
      <c r="AB2666" s="1">
        <v>0</v>
      </c>
      <c r="AC2666" s="1">
        <v>0</v>
      </c>
    </row>
    <row r="2667" spans="1:29" x14ac:dyDescent="0.25">
      <c r="A2667" s="13">
        <v>497</v>
      </c>
      <c r="B2667" s="22" t="s">
        <v>4967</v>
      </c>
      <c r="C2667" s="17">
        <v>3</v>
      </c>
      <c r="D2667" s="1" t="s">
        <v>791</v>
      </c>
      <c r="E2667" s="1" t="s">
        <v>4687</v>
      </c>
      <c r="F2667" s="1" t="s">
        <v>4872</v>
      </c>
      <c r="G2667" s="1" t="s">
        <v>4931</v>
      </c>
      <c r="H2667" s="1">
        <v>0.7</v>
      </c>
      <c r="I2667" s="1">
        <v>1.2</v>
      </c>
      <c r="J2667" s="1" t="s">
        <v>3190</v>
      </c>
      <c r="K2667" s="1" t="s">
        <v>4975</v>
      </c>
      <c r="L2667" s="1">
        <v>0</v>
      </c>
      <c r="M2667" s="1">
        <v>1</v>
      </c>
      <c r="N2667" s="1">
        <v>1</v>
      </c>
      <c r="O2667" s="1">
        <v>3</v>
      </c>
      <c r="P2667" s="1">
        <v>6</v>
      </c>
      <c r="Q2667" s="16">
        <v>71.536064680232556</v>
      </c>
      <c r="R2667" s="21">
        <v>0.55844048105493449</v>
      </c>
      <c r="S2667" s="21">
        <v>4.3162843914683275</v>
      </c>
      <c r="T2667" s="21">
        <v>3.7578439104133929</v>
      </c>
      <c r="U2667" s="21">
        <v>4.3042808547948098E-2</v>
      </c>
      <c r="V2667" s="21">
        <v>0.90079429987202497</v>
      </c>
      <c r="W2667" s="21">
        <v>0.85775149132407691</v>
      </c>
      <c r="X2667" s="13" t="s">
        <v>22</v>
      </c>
      <c r="Y26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7" s="1">
        <v>41.420218925100002</v>
      </c>
      <c r="AA2667" s="1">
        <v>-82.105705052800005</v>
      </c>
      <c r="AB2667" s="1">
        <v>41.4210107157</v>
      </c>
      <c r="AC2667" s="1">
        <v>-82.096154199699996</v>
      </c>
    </row>
    <row r="2668" spans="1:29" x14ac:dyDescent="0.25">
      <c r="A2668" s="13">
        <v>137</v>
      </c>
      <c r="B2668" s="22" t="s">
        <v>3200</v>
      </c>
      <c r="C2668" s="17">
        <v>11</v>
      </c>
      <c r="D2668" s="1" t="s">
        <v>1338</v>
      </c>
      <c r="E2668" s="1" t="s">
        <v>2969</v>
      </c>
      <c r="F2668" s="1" t="s">
        <v>5082</v>
      </c>
      <c r="G2668" s="1" t="s">
        <v>2526</v>
      </c>
      <c r="H2668" s="21">
        <v>0</v>
      </c>
      <c r="I2668" s="21">
        <v>0</v>
      </c>
      <c r="J2668" s="1" t="s">
        <v>258</v>
      </c>
      <c r="K2668" s="1" t="s">
        <v>2803</v>
      </c>
      <c r="L2668" s="1">
        <v>0</v>
      </c>
      <c r="M2668" s="1">
        <v>1</v>
      </c>
      <c r="N2668" s="1">
        <v>10</v>
      </c>
      <c r="O2668" s="1">
        <v>0</v>
      </c>
      <c r="P2668" s="1">
        <v>4</v>
      </c>
      <c r="Q2668" s="16">
        <v>115.14543968023256</v>
      </c>
      <c r="R2668" s="21">
        <v>7.856962648071357E-2</v>
      </c>
      <c r="S2668" s="21">
        <v>0.98759085592911688</v>
      </c>
      <c r="T2668" s="21">
        <v>0.90902122944840336</v>
      </c>
      <c r="U2668" s="21">
        <v>7.6370047973594549E-2</v>
      </c>
      <c r="V2668" s="21">
        <v>0.89931942847361224</v>
      </c>
      <c r="W2668" s="21">
        <v>0.82294938050001765</v>
      </c>
      <c r="X2668" s="13" t="s">
        <v>22</v>
      </c>
      <c r="Y26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8" s="1">
        <v>40.856853999999998</v>
      </c>
      <c r="AA2668" s="1">
        <v>-80.828751999999994</v>
      </c>
      <c r="AB2668" s="1">
        <v>0</v>
      </c>
      <c r="AC2668" s="1">
        <v>0</v>
      </c>
    </row>
    <row r="2669" spans="1:29" x14ac:dyDescent="0.25">
      <c r="A2669" s="13">
        <v>138</v>
      </c>
      <c r="B2669" s="22" t="s">
        <v>3200</v>
      </c>
      <c r="C2669" s="17">
        <v>3</v>
      </c>
      <c r="D2669" s="1" t="s">
        <v>791</v>
      </c>
      <c r="E2669" s="1" t="s">
        <v>2925</v>
      </c>
      <c r="F2669" s="1" t="s">
        <v>5083</v>
      </c>
      <c r="G2669" s="1" t="s">
        <v>2527</v>
      </c>
      <c r="H2669" s="21">
        <v>1.0230000000010477</v>
      </c>
      <c r="I2669" s="21">
        <v>0</v>
      </c>
      <c r="J2669" s="1" t="s">
        <v>258</v>
      </c>
      <c r="K2669" s="1" t="s">
        <v>2803</v>
      </c>
      <c r="L2669" s="1">
        <v>0</v>
      </c>
      <c r="M2669" s="1">
        <v>0</v>
      </c>
      <c r="N2669" s="1">
        <v>5</v>
      </c>
      <c r="O2669" s="1">
        <v>6</v>
      </c>
      <c r="P2669" s="1">
        <v>8</v>
      </c>
      <c r="Q2669" s="16">
        <v>67.359375</v>
      </c>
      <c r="R2669" s="21">
        <v>0.10616428020255125</v>
      </c>
      <c r="S2669" s="21">
        <v>1.4942566667300718</v>
      </c>
      <c r="T2669" s="21">
        <v>1.3880923865275205</v>
      </c>
      <c r="U2669" s="21">
        <v>7.7269832699758581E-2</v>
      </c>
      <c r="V2669" s="21">
        <v>0.89925416793075552</v>
      </c>
      <c r="W2669" s="21">
        <v>0.8219843352309969</v>
      </c>
      <c r="X2669" s="13" t="s">
        <v>22</v>
      </c>
      <c r="Y26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69" s="1">
        <v>41.274689000000002</v>
      </c>
      <c r="AA2669" s="1">
        <v>-82.119056999999998</v>
      </c>
      <c r="AB2669" s="1">
        <v>0</v>
      </c>
      <c r="AC2669" s="1">
        <v>0</v>
      </c>
    </row>
    <row r="2670" spans="1:29" x14ac:dyDescent="0.25">
      <c r="A2670" s="13">
        <v>139</v>
      </c>
      <c r="B2670" s="22" t="s">
        <v>3200</v>
      </c>
      <c r="C2670" s="17">
        <v>2</v>
      </c>
      <c r="D2670" s="1" t="s">
        <v>2365</v>
      </c>
      <c r="E2670" s="1" t="s">
        <v>3030</v>
      </c>
      <c r="F2670" s="1" t="s">
        <v>5084</v>
      </c>
      <c r="G2670" s="1" t="s">
        <v>2528</v>
      </c>
      <c r="H2670" s="21">
        <v>3.0720000000001164</v>
      </c>
      <c r="I2670" s="21">
        <v>0</v>
      </c>
      <c r="J2670" s="1" t="s">
        <v>258</v>
      </c>
      <c r="K2670" s="1" t="s">
        <v>2803</v>
      </c>
      <c r="L2670" s="1">
        <v>1</v>
      </c>
      <c r="M2670" s="1">
        <v>1</v>
      </c>
      <c r="N2670" s="1">
        <v>7</v>
      </c>
      <c r="O2670" s="1">
        <v>1</v>
      </c>
      <c r="P2670" s="1">
        <v>2</v>
      </c>
      <c r="Q2670" s="16">
        <v>143.61900436046511</v>
      </c>
      <c r="R2670" s="21">
        <v>9.054017577061825E-2</v>
      </c>
      <c r="S2670" s="21">
        <v>0.8985332813573228</v>
      </c>
      <c r="T2670" s="21">
        <v>0.80799310558670456</v>
      </c>
      <c r="U2670" s="21">
        <v>8.5711065132352465E-2</v>
      </c>
      <c r="V2670" s="21">
        <v>0.89359010207646417</v>
      </c>
      <c r="W2670" s="21">
        <v>0.80787903694411167</v>
      </c>
      <c r="X2670" s="13" t="s">
        <v>22</v>
      </c>
      <c r="Y26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0" s="1">
        <v>41.636152000000003</v>
      </c>
      <c r="AA2670" s="1">
        <v>-84.746981000000005</v>
      </c>
      <c r="AB2670" s="1">
        <v>0</v>
      </c>
      <c r="AC2670" s="1">
        <v>0</v>
      </c>
    </row>
    <row r="2671" spans="1:29" x14ac:dyDescent="0.25">
      <c r="A2671" s="13">
        <v>140</v>
      </c>
      <c r="B2671" s="22" t="s">
        <v>3200</v>
      </c>
      <c r="C2671" s="17">
        <v>12</v>
      </c>
      <c r="D2671" s="1" t="s">
        <v>1332</v>
      </c>
      <c r="E2671" s="1" t="s">
        <v>2854</v>
      </c>
      <c r="F2671" s="1" t="s">
        <v>5035</v>
      </c>
      <c r="G2671" s="1" t="s">
        <v>2529</v>
      </c>
      <c r="H2671" s="21">
        <v>8.0320000000065193</v>
      </c>
      <c r="I2671" s="21">
        <v>0</v>
      </c>
      <c r="J2671" s="1" t="s">
        <v>258</v>
      </c>
      <c r="K2671" s="1" t="s">
        <v>2804</v>
      </c>
      <c r="L2671" s="1">
        <v>0</v>
      </c>
      <c r="M2671" s="1">
        <v>1</v>
      </c>
      <c r="N2671" s="1">
        <v>2</v>
      </c>
      <c r="O2671" s="1">
        <v>4</v>
      </c>
      <c r="P2671" s="1">
        <v>16</v>
      </c>
      <c r="Q2671" s="16">
        <v>92.520439680232556</v>
      </c>
      <c r="R2671" s="21">
        <v>2.5391491705135145</v>
      </c>
      <c r="S2671" s="21">
        <v>4.5606602678298955</v>
      </c>
      <c r="T2671" s="21">
        <v>2.021511097316381</v>
      </c>
      <c r="U2671" s="21">
        <v>0.17695355770703813</v>
      </c>
      <c r="V2671" s="21">
        <v>0.89312971450834688</v>
      </c>
      <c r="W2671" s="21">
        <v>0.71617615680130875</v>
      </c>
      <c r="X2671" s="13" t="s">
        <v>22</v>
      </c>
      <c r="Y26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1" s="1">
        <v>41.463285999999997</v>
      </c>
      <c r="AA2671" s="1">
        <v>-81.244324000000006</v>
      </c>
      <c r="AB2671" s="1">
        <v>0</v>
      </c>
      <c r="AC2671" s="1">
        <v>0</v>
      </c>
    </row>
    <row r="2672" spans="1:29" x14ac:dyDescent="0.25">
      <c r="A2672" s="13">
        <v>141</v>
      </c>
      <c r="B2672" s="22" t="s">
        <v>3200</v>
      </c>
      <c r="C2672" s="17">
        <v>6</v>
      </c>
      <c r="D2672" s="1" t="s">
        <v>1340</v>
      </c>
      <c r="E2672" s="1" t="s">
        <v>2827</v>
      </c>
      <c r="F2672" s="1" t="s">
        <v>5085</v>
      </c>
      <c r="G2672" s="1" t="s">
        <v>2530</v>
      </c>
      <c r="H2672" s="21">
        <v>9.8500000000058208</v>
      </c>
      <c r="I2672" s="21">
        <v>0</v>
      </c>
      <c r="J2672" s="1" t="s">
        <v>258</v>
      </c>
      <c r="K2672" s="1" t="s">
        <v>2803</v>
      </c>
      <c r="L2672" s="1">
        <v>1</v>
      </c>
      <c r="M2672" s="1">
        <v>4</v>
      </c>
      <c r="N2672" s="1">
        <v>6</v>
      </c>
      <c r="O2672" s="1">
        <v>2</v>
      </c>
      <c r="P2672" s="1">
        <v>6</v>
      </c>
      <c r="Q2672" s="16">
        <v>282.53969840116281</v>
      </c>
      <c r="R2672" s="21">
        <v>6.3867511428398235E-2</v>
      </c>
      <c r="S2672" s="21">
        <v>1.065685766029981</v>
      </c>
      <c r="T2672" s="21">
        <v>1.0018182546015828</v>
      </c>
      <c r="U2672" s="21">
        <v>5.8837314845532583E-2</v>
      </c>
      <c r="V2672" s="21">
        <v>0.88880891241592774</v>
      </c>
      <c r="W2672" s="21">
        <v>0.82997159757039518</v>
      </c>
      <c r="X2672" s="13" t="s">
        <v>22</v>
      </c>
      <c r="Y26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2" s="1">
        <v>40.090670000000003</v>
      </c>
      <c r="AA2672" s="1">
        <v>-83.256371000000001</v>
      </c>
      <c r="AB2672" s="1">
        <v>0</v>
      </c>
      <c r="AC2672" s="1">
        <v>0</v>
      </c>
    </row>
    <row r="2673" spans="1:29" x14ac:dyDescent="0.25">
      <c r="A2673" s="13">
        <v>142</v>
      </c>
      <c r="B2673" s="22" t="s">
        <v>3200</v>
      </c>
      <c r="C2673" s="17">
        <v>3</v>
      </c>
      <c r="D2673" s="1" t="s">
        <v>3193</v>
      </c>
      <c r="E2673" s="1" t="s">
        <v>2531</v>
      </c>
      <c r="F2673" s="1" t="s">
        <v>5086</v>
      </c>
      <c r="G2673" s="1" t="s">
        <v>2531</v>
      </c>
      <c r="H2673" s="21">
        <v>12.006999999997788</v>
      </c>
      <c r="I2673" s="21">
        <v>0</v>
      </c>
      <c r="J2673" s="1" t="s">
        <v>258</v>
      </c>
      <c r="K2673" s="1" t="s">
        <v>2803</v>
      </c>
      <c r="L2673" s="1">
        <v>0</v>
      </c>
      <c r="M2673" s="1">
        <v>2</v>
      </c>
      <c r="N2673" s="1">
        <v>7</v>
      </c>
      <c r="O2673" s="1">
        <v>4</v>
      </c>
      <c r="P2673" s="1">
        <v>8</v>
      </c>
      <c r="Q2673" s="16">
        <v>162.93150436046511</v>
      </c>
      <c r="R2673" s="21">
        <v>6.2828882180504947E-2</v>
      </c>
      <c r="S2673" s="21">
        <v>1.1582392105156973</v>
      </c>
      <c r="T2673" s="21">
        <v>1.0954103283351924</v>
      </c>
      <c r="U2673" s="21">
        <v>5.8722348794450041E-2</v>
      </c>
      <c r="V2673" s="21">
        <v>0.88769816032238125</v>
      </c>
      <c r="W2673" s="21">
        <v>0.82897581152793121</v>
      </c>
      <c r="X2673" s="13" t="s">
        <v>22</v>
      </c>
      <c r="Y26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3" s="1">
        <v>40.901237999999999</v>
      </c>
      <c r="AA2673" s="1">
        <v>-82.213226000000006</v>
      </c>
      <c r="AB2673" s="1">
        <v>0</v>
      </c>
      <c r="AC2673" s="1">
        <v>0</v>
      </c>
    </row>
    <row r="2674" spans="1:29" x14ac:dyDescent="0.25">
      <c r="A2674" s="13">
        <v>143</v>
      </c>
      <c r="B2674" s="22" t="s">
        <v>3200</v>
      </c>
      <c r="C2674" s="17">
        <v>3</v>
      </c>
      <c r="D2674" s="1" t="s">
        <v>791</v>
      </c>
      <c r="E2674" s="1" t="s">
        <v>2953</v>
      </c>
      <c r="F2674" s="1" t="s">
        <v>3671</v>
      </c>
      <c r="G2674" s="1" t="s">
        <v>2532</v>
      </c>
      <c r="H2674" s="21">
        <v>2.6509999999980209</v>
      </c>
      <c r="I2674" s="21">
        <v>0</v>
      </c>
      <c r="J2674" s="1" t="s">
        <v>258</v>
      </c>
      <c r="K2674" s="1" t="s">
        <v>2804</v>
      </c>
      <c r="L2674" s="1">
        <v>0</v>
      </c>
      <c r="M2674" s="1">
        <v>0</v>
      </c>
      <c r="N2674" s="1">
        <v>3</v>
      </c>
      <c r="O2674" s="1">
        <v>2</v>
      </c>
      <c r="P2674" s="1">
        <v>6</v>
      </c>
      <c r="Q2674" s="16">
        <v>34.515625</v>
      </c>
      <c r="R2674" s="21">
        <v>5.0070742807147797</v>
      </c>
      <c r="S2674" s="21">
        <v>2.4555635438831747</v>
      </c>
      <c r="T2674" s="21">
        <v>-2.551510736831605</v>
      </c>
      <c r="U2674" s="21">
        <v>0.3489435035818324</v>
      </c>
      <c r="V2674" s="21">
        <v>0.88461820608002251</v>
      </c>
      <c r="W2674" s="21">
        <v>0.53567470249819005</v>
      </c>
      <c r="X2674" s="13" t="s">
        <v>22</v>
      </c>
      <c r="Y26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4" s="1">
        <v>41.312601000000001</v>
      </c>
      <c r="AA2674" s="1">
        <v>-81.915470999999997</v>
      </c>
      <c r="AB2674" s="1">
        <v>0</v>
      </c>
      <c r="AC2674" s="1">
        <v>0</v>
      </c>
    </row>
    <row r="2675" spans="1:29" x14ac:dyDescent="0.25">
      <c r="A2675" s="13">
        <v>144</v>
      </c>
      <c r="B2675" s="22" t="s">
        <v>3200</v>
      </c>
      <c r="C2675" s="17">
        <v>8</v>
      </c>
      <c r="D2675" s="1" t="s">
        <v>792</v>
      </c>
      <c r="E2675" s="1" t="s">
        <v>2921</v>
      </c>
      <c r="F2675" s="1" t="s">
        <v>5087</v>
      </c>
      <c r="G2675" s="1" t="s">
        <v>2533</v>
      </c>
      <c r="H2675" s="21">
        <v>2.2770000000018626</v>
      </c>
      <c r="I2675" s="21">
        <v>0</v>
      </c>
      <c r="J2675" s="1" t="s">
        <v>258</v>
      </c>
      <c r="K2675" s="1" t="s">
        <v>2804</v>
      </c>
      <c r="L2675" s="1">
        <v>0</v>
      </c>
      <c r="M2675" s="1">
        <v>2</v>
      </c>
      <c r="N2675" s="1">
        <v>3</v>
      </c>
      <c r="O2675" s="1">
        <v>2</v>
      </c>
      <c r="P2675" s="1">
        <v>6</v>
      </c>
      <c r="Q2675" s="16">
        <v>125.86900436046511</v>
      </c>
      <c r="R2675" s="21">
        <v>2.3033655365356891</v>
      </c>
      <c r="S2675" s="21">
        <v>2.7445170568608876</v>
      </c>
      <c r="T2675" s="21">
        <v>0.44115152032519855</v>
      </c>
      <c r="U2675" s="21">
        <v>0.16052177285328245</v>
      </c>
      <c r="V2675" s="21">
        <v>0.88302864824593763</v>
      </c>
      <c r="W2675" s="21">
        <v>0.72250687539265512</v>
      </c>
      <c r="X2675" s="13" t="s">
        <v>22</v>
      </c>
      <c r="Y26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5" s="1">
        <v>39.693446999999999</v>
      </c>
      <c r="AA2675" s="1">
        <v>-83.882643999999999</v>
      </c>
      <c r="AB2675" s="1">
        <v>0</v>
      </c>
      <c r="AC2675" s="1">
        <v>0</v>
      </c>
    </row>
    <row r="2676" spans="1:29" x14ac:dyDescent="0.25">
      <c r="A2676" s="13">
        <v>145</v>
      </c>
      <c r="B2676" s="22" t="s">
        <v>3200</v>
      </c>
      <c r="C2676" s="17">
        <v>6</v>
      </c>
      <c r="D2676" s="1" t="s">
        <v>1340</v>
      </c>
      <c r="E2676" s="1" t="s">
        <v>2966</v>
      </c>
      <c r="F2676" s="1" t="s">
        <v>5088</v>
      </c>
      <c r="G2676" s="1" t="s">
        <v>2534</v>
      </c>
      <c r="H2676" s="21">
        <v>7.7000000004773028E-2</v>
      </c>
      <c r="I2676" s="21">
        <v>0</v>
      </c>
      <c r="J2676" s="1" t="s">
        <v>258</v>
      </c>
      <c r="K2676" s="1" t="s">
        <v>2804</v>
      </c>
      <c r="L2676" s="1">
        <v>0</v>
      </c>
      <c r="M2676" s="1">
        <v>1</v>
      </c>
      <c r="N2676" s="1">
        <v>2</v>
      </c>
      <c r="O2676" s="1">
        <v>3</v>
      </c>
      <c r="P2676" s="1">
        <v>16</v>
      </c>
      <c r="Q2676" s="16">
        <v>88.082939680232556</v>
      </c>
      <c r="R2676" s="21">
        <v>3.3911309284576419</v>
      </c>
      <c r="S2676" s="21">
        <v>4.5189643224815352</v>
      </c>
      <c r="T2676" s="21">
        <v>1.1278333940238934</v>
      </c>
      <c r="U2676" s="21">
        <v>0.23632825097849339</v>
      </c>
      <c r="V2676" s="21">
        <v>0.88283016134595882</v>
      </c>
      <c r="W2676" s="21">
        <v>0.6465019103674654</v>
      </c>
      <c r="X2676" s="13" t="s">
        <v>22</v>
      </c>
      <c r="Y26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6" s="1">
        <v>39.944813000000003</v>
      </c>
      <c r="AA2676" s="1">
        <v>-83.268879999999996</v>
      </c>
      <c r="AB2676" s="1">
        <v>0</v>
      </c>
      <c r="AC2676" s="1">
        <v>0</v>
      </c>
    </row>
    <row r="2677" spans="1:29" x14ac:dyDescent="0.25">
      <c r="A2677" s="13">
        <v>146</v>
      </c>
      <c r="B2677" s="22" t="s">
        <v>3200</v>
      </c>
      <c r="C2677" s="17">
        <v>4</v>
      </c>
      <c r="D2677" s="1" t="s">
        <v>798</v>
      </c>
      <c r="E2677" s="1" t="s">
        <v>3010</v>
      </c>
      <c r="F2677" s="1" t="s">
        <v>5089</v>
      </c>
      <c r="G2677" s="1" t="s">
        <v>2535</v>
      </c>
      <c r="H2677" s="21">
        <v>2.5850000000064028</v>
      </c>
      <c r="I2677" s="21">
        <v>0</v>
      </c>
      <c r="J2677" s="1" t="s">
        <v>258</v>
      </c>
      <c r="K2677" s="1" t="s">
        <v>2803</v>
      </c>
      <c r="L2677" s="1">
        <v>0</v>
      </c>
      <c r="M2677" s="1">
        <v>1</v>
      </c>
      <c r="N2677" s="1">
        <v>9</v>
      </c>
      <c r="O2677" s="1">
        <v>1</v>
      </c>
      <c r="P2677" s="1">
        <v>5</v>
      </c>
      <c r="Q2677" s="16">
        <v>114.03606468023256</v>
      </c>
      <c r="R2677" s="21">
        <v>7.6251419007951515E-2</v>
      </c>
      <c r="S2677" s="21">
        <v>1.0275512272976772</v>
      </c>
      <c r="T2677" s="21">
        <v>0.95129980828972571</v>
      </c>
      <c r="U2677" s="21">
        <v>7.4228607766987684E-2</v>
      </c>
      <c r="V2677" s="21">
        <v>0.88202445409695585</v>
      </c>
      <c r="W2677" s="21">
        <v>0.80779584632996815</v>
      </c>
      <c r="X2677" s="13" t="s">
        <v>22</v>
      </c>
      <c r="Y26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7" s="1">
        <v>41.062199</v>
      </c>
      <c r="AA2677" s="1">
        <v>-81.098673000000005</v>
      </c>
      <c r="AB2677" s="1">
        <v>0</v>
      </c>
      <c r="AC2677" s="1">
        <v>0</v>
      </c>
    </row>
    <row r="2678" spans="1:29" x14ac:dyDescent="0.25">
      <c r="A2678" s="13">
        <v>147</v>
      </c>
      <c r="B2678" s="22" t="s">
        <v>3200</v>
      </c>
      <c r="C2678" s="17">
        <v>5</v>
      </c>
      <c r="D2678" s="1" t="s">
        <v>797</v>
      </c>
      <c r="E2678" s="1" t="s">
        <v>2932</v>
      </c>
      <c r="F2678" s="1" t="s">
        <v>3585</v>
      </c>
      <c r="G2678" s="1" t="s">
        <v>2536</v>
      </c>
      <c r="H2678" s="21">
        <v>3.2660000000032596</v>
      </c>
      <c r="I2678" s="21">
        <v>0</v>
      </c>
      <c r="J2678" s="1" t="s">
        <v>258</v>
      </c>
      <c r="K2678" s="1" t="s">
        <v>2803</v>
      </c>
      <c r="L2678" s="1">
        <v>0</v>
      </c>
      <c r="M2678" s="1">
        <v>1</v>
      </c>
      <c r="N2678" s="1">
        <v>6</v>
      </c>
      <c r="O2678" s="1">
        <v>1</v>
      </c>
      <c r="P2678" s="1">
        <v>4</v>
      </c>
      <c r="Q2678" s="16">
        <v>93.395439680232556</v>
      </c>
      <c r="R2678" s="21">
        <v>0.1937760133749111</v>
      </c>
      <c r="S2678" s="21">
        <v>1.3980605564307211</v>
      </c>
      <c r="T2678" s="21">
        <v>1.20428454305581</v>
      </c>
      <c r="U2678" s="21">
        <v>0.12187200490684677</v>
      </c>
      <c r="V2678" s="21">
        <v>0.88029494060259017</v>
      </c>
      <c r="W2678" s="21">
        <v>0.75842293569574337</v>
      </c>
      <c r="X2678" s="13" t="s">
        <v>22</v>
      </c>
      <c r="Y26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8" s="1">
        <v>39.754142999999999</v>
      </c>
      <c r="AA2678" s="1">
        <v>-82.617722999999998</v>
      </c>
      <c r="AB2678" s="1">
        <v>0</v>
      </c>
      <c r="AC2678" s="1">
        <v>0</v>
      </c>
    </row>
    <row r="2679" spans="1:29" x14ac:dyDescent="0.25">
      <c r="A2679" s="13">
        <v>148</v>
      </c>
      <c r="B2679" s="22" t="s">
        <v>3200</v>
      </c>
      <c r="C2679" s="17">
        <v>7</v>
      </c>
      <c r="D2679" s="1" t="s">
        <v>2373</v>
      </c>
      <c r="E2679" s="1" t="s">
        <v>2957</v>
      </c>
      <c r="F2679" s="1" t="s">
        <v>3376</v>
      </c>
      <c r="G2679" s="1" t="s">
        <v>2537</v>
      </c>
      <c r="H2679" s="21">
        <v>0.63000000000465661</v>
      </c>
      <c r="I2679" s="21">
        <v>0</v>
      </c>
      <c r="J2679" s="1" t="s">
        <v>258</v>
      </c>
      <c r="K2679" s="1" t="s">
        <v>2804</v>
      </c>
      <c r="L2679" s="1">
        <v>0</v>
      </c>
      <c r="M2679" s="1">
        <v>0</v>
      </c>
      <c r="N2679" s="1">
        <v>6</v>
      </c>
      <c r="O2679" s="1">
        <v>0</v>
      </c>
      <c r="P2679" s="1">
        <v>8</v>
      </c>
      <c r="Q2679" s="16">
        <v>47.28125</v>
      </c>
      <c r="R2679" s="21">
        <v>3.3999751144337624</v>
      </c>
      <c r="S2679" s="21">
        <v>2.8521409197278413</v>
      </c>
      <c r="T2679" s="21">
        <v>-0.5478341947059211</v>
      </c>
      <c r="U2679" s="21">
        <v>0.2369446031769665</v>
      </c>
      <c r="V2679" s="21">
        <v>0.87331707612524745</v>
      </c>
      <c r="W2679" s="21">
        <v>0.63637247294828092</v>
      </c>
      <c r="X2679" s="13" t="s">
        <v>22</v>
      </c>
      <c r="Y26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79" s="1">
        <v>40.252257</v>
      </c>
      <c r="AA2679" s="1">
        <v>-83.755999000000003</v>
      </c>
      <c r="AB2679" s="1">
        <v>0</v>
      </c>
      <c r="AC2679" s="1">
        <v>0</v>
      </c>
    </row>
    <row r="2680" spans="1:29" x14ac:dyDescent="0.25">
      <c r="A2680" s="13">
        <v>149</v>
      </c>
      <c r="B2680" s="22" t="s">
        <v>3200</v>
      </c>
      <c r="C2680" s="17">
        <v>3</v>
      </c>
      <c r="D2680" s="1" t="s">
        <v>791</v>
      </c>
      <c r="E2680" s="1" t="s">
        <v>2954</v>
      </c>
      <c r="F2680" s="1" t="s">
        <v>3265</v>
      </c>
      <c r="G2680" s="1" t="s">
        <v>2538</v>
      </c>
      <c r="H2680" s="21">
        <v>0</v>
      </c>
      <c r="I2680" s="21">
        <v>0</v>
      </c>
      <c r="J2680" s="1" t="s">
        <v>258</v>
      </c>
      <c r="K2680" s="1" t="s">
        <v>2808</v>
      </c>
      <c r="L2680" s="1">
        <v>0</v>
      </c>
      <c r="M2680" s="1">
        <v>1</v>
      </c>
      <c r="N2680" s="1">
        <v>3</v>
      </c>
      <c r="O2680" s="1">
        <v>3</v>
      </c>
      <c r="P2680" s="1">
        <v>8</v>
      </c>
      <c r="Q2680" s="16">
        <v>86.629814680232556</v>
      </c>
      <c r="R2680" s="21">
        <v>0.69245151977974195</v>
      </c>
      <c r="S2680" s="21">
        <v>2.6395537569265595</v>
      </c>
      <c r="T2680" s="21">
        <v>1.9471022371468174</v>
      </c>
      <c r="U2680" s="21">
        <v>0.17670089762061411</v>
      </c>
      <c r="V2680" s="21">
        <v>0.87040031025814801</v>
      </c>
      <c r="W2680" s="21">
        <v>0.69369941263753387</v>
      </c>
      <c r="X2680" s="13" t="s">
        <v>22</v>
      </c>
      <c r="Y26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0" s="1">
        <v>41.315697999999998</v>
      </c>
      <c r="AA2680" s="1">
        <v>-82.069736000000006</v>
      </c>
      <c r="AB2680" s="1">
        <v>0</v>
      </c>
      <c r="AC2680" s="1">
        <v>0</v>
      </c>
    </row>
    <row r="2681" spans="1:29" x14ac:dyDescent="0.25">
      <c r="A2681" s="13">
        <v>150</v>
      </c>
      <c r="B2681" s="22" t="s">
        <v>3200</v>
      </c>
      <c r="C2681" s="17">
        <v>2</v>
      </c>
      <c r="D2681" s="1" t="s">
        <v>1336</v>
      </c>
      <c r="E2681" s="1" t="s">
        <v>2864</v>
      </c>
      <c r="F2681" s="1" t="s">
        <v>5090</v>
      </c>
      <c r="G2681" s="1" t="s">
        <v>2539</v>
      </c>
      <c r="H2681" s="21">
        <v>14.248999999996158</v>
      </c>
      <c r="I2681" s="21">
        <v>0</v>
      </c>
      <c r="J2681" s="1" t="s">
        <v>258</v>
      </c>
      <c r="K2681" s="1" t="s">
        <v>2804</v>
      </c>
      <c r="L2681" s="1">
        <v>0</v>
      </c>
      <c r="M2681" s="1">
        <v>1</v>
      </c>
      <c r="N2681" s="1">
        <v>2</v>
      </c>
      <c r="O2681" s="1">
        <v>3</v>
      </c>
      <c r="P2681" s="1">
        <v>29</v>
      </c>
      <c r="Q2681" s="16">
        <v>101.08293968023256</v>
      </c>
      <c r="R2681" s="21">
        <v>3.101603060601835</v>
      </c>
      <c r="S2681" s="21">
        <v>7.3399879602665594</v>
      </c>
      <c r="T2681" s="21">
        <v>4.2383848996647249</v>
      </c>
      <c r="U2681" s="21">
        <v>0.21615102513159407</v>
      </c>
      <c r="V2681" s="21">
        <v>0.87039857186476932</v>
      </c>
      <c r="W2681" s="21">
        <v>0.6542475467331752</v>
      </c>
      <c r="X2681" s="13" t="s">
        <v>22</v>
      </c>
      <c r="Y26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1" s="1">
        <v>41.507644999999997</v>
      </c>
      <c r="AA2681" s="1">
        <v>-83.145020000000002</v>
      </c>
      <c r="AB2681" s="1">
        <v>0</v>
      </c>
      <c r="AC2681" s="1">
        <v>0</v>
      </c>
    </row>
    <row r="2682" spans="1:29" x14ac:dyDescent="0.25">
      <c r="A2682" s="13">
        <v>151</v>
      </c>
      <c r="B2682" s="22" t="s">
        <v>3200</v>
      </c>
      <c r="C2682" s="17">
        <v>12</v>
      </c>
      <c r="D2682" s="1" t="s">
        <v>1332</v>
      </c>
      <c r="E2682" s="1" t="s">
        <v>3183</v>
      </c>
      <c r="F2682" s="1" t="s">
        <v>5035</v>
      </c>
      <c r="G2682" s="1" t="s">
        <v>2540</v>
      </c>
      <c r="H2682" s="21">
        <v>14.339000000007218</v>
      </c>
      <c r="I2682" s="21">
        <v>0</v>
      </c>
      <c r="J2682" s="1" t="s">
        <v>258</v>
      </c>
      <c r="K2682" s="1" t="s">
        <v>2806</v>
      </c>
      <c r="L2682" s="1">
        <v>0</v>
      </c>
      <c r="M2682" s="1">
        <v>0</v>
      </c>
      <c r="N2682" s="1">
        <v>4</v>
      </c>
      <c r="O2682" s="1">
        <v>2</v>
      </c>
      <c r="P2682" s="1">
        <v>25</v>
      </c>
      <c r="Q2682" s="16">
        <v>60.0625</v>
      </c>
      <c r="R2682" s="21">
        <v>3.9238326387255187</v>
      </c>
      <c r="S2682" s="21">
        <v>6.0456068564850947</v>
      </c>
      <c r="T2682" s="21">
        <v>2.121774217759576</v>
      </c>
      <c r="U2682" s="21">
        <v>0.25643035684525478</v>
      </c>
      <c r="V2682" s="21">
        <v>0.86993541114060158</v>
      </c>
      <c r="W2682" s="21">
        <v>0.61350505429534685</v>
      </c>
      <c r="X2682" s="13" t="s">
        <v>22</v>
      </c>
      <c r="Y26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2" s="1">
        <v>41.554102999999998</v>
      </c>
      <c r="AA2682" s="1">
        <v>-81.243398999999997</v>
      </c>
      <c r="AB2682" s="1">
        <v>0</v>
      </c>
      <c r="AC2682" s="1">
        <v>0</v>
      </c>
    </row>
    <row r="2683" spans="1:29" x14ac:dyDescent="0.25">
      <c r="A2683" s="13">
        <v>152</v>
      </c>
      <c r="B2683" s="22" t="s">
        <v>3200</v>
      </c>
      <c r="C2683" s="17">
        <v>11</v>
      </c>
      <c r="D2683" s="1" t="s">
        <v>2375</v>
      </c>
      <c r="E2683" s="1" t="s">
        <v>2934</v>
      </c>
      <c r="F2683" s="1" t="s">
        <v>5091</v>
      </c>
      <c r="G2683" s="1" t="s">
        <v>2541</v>
      </c>
      <c r="H2683" s="21">
        <v>0.42100000000209548</v>
      </c>
      <c r="I2683" s="21">
        <v>0</v>
      </c>
      <c r="J2683" s="1" t="s">
        <v>258</v>
      </c>
      <c r="K2683" s="1" t="s">
        <v>2807</v>
      </c>
      <c r="L2683" s="1">
        <v>0</v>
      </c>
      <c r="M2683" s="1">
        <v>2</v>
      </c>
      <c r="N2683" s="1">
        <v>2</v>
      </c>
      <c r="O2683" s="1">
        <v>2</v>
      </c>
      <c r="P2683" s="1">
        <v>9</v>
      </c>
      <c r="Q2683" s="16">
        <v>122.32212936046511</v>
      </c>
      <c r="R2683" s="21">
        <v>1.9650997323818311</v>
      </c>
      <c r="S2683" s="21">
        <v>2.9306188396623449</v>
      </c>
      <c r="T2683" s="21">
        <v>0.96551910728051382</v>
      </c>
      <c r="U2683" s="21">
        <v>0.23568494263119477</v>
      </c>
      <c r="V2683" s="21">
        <v>0.86889769501762737</v>
      </c>
      <c r="W2683" s="21">
        <v>0.6332127523864326</v>
      </c>
      <c r="X2683" s="13" t="s">
        <v>22</v>
      </c>
      <c r="Y26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3" s="1">
        <v>39.914901999999998</v>
      </c>
      <c r="AA2683" s="1">
        <v>-80.762077000000005</v>
      </c>
      <c r="AB2683" s="1">
        <v>0</v>
      </c>
      <c r="AC2683" s="1">
        <v>0</v>
      </c>
    </row>
    <row r="2684" spans="1:29" x14ac:dyDescent="0.25">
      <c r="A2684" s="13">
        <v>153</v>
      </c>
      <c r="B2684" s="22" t="s">
        <v>3200</v>
      </c>
      <c r="C2684" s="17">
        <v>4</v>
      </c>
      <c r="D2684" s="1" t="s">
        <v>801</v>
      </c>
      <c r="E2684" s="1" t="s">
        <v>2963</v>
      </c>
      <c r="F2684" s="1" t="s">
        <v>5092</v>
      </c>
      <c r="G2684" s="1" t="s">
        <v>2542</v>
      </c>
      <c r="H2684" s="21">
        <v>8.6119999999937136</v>
      </c>
      <c r="I2684" s="21">
        <v>0</v>
      </c>
      <c r="J2684" s="1" t="s">
        <v>258</v>
      </c>
      <c r="K2684" s="1" t="s">
        <v>2803</v>
      </c>
      <c r="L2684" s="1">
        <v>0</v>
      </c>
      <c r="M2684" s="1">
        <v>2</v>
      </c>
      <c r="N2684" s="1">
        <v>7</v>
      </c>
      <c r="O2684" s="1">
        <v>3</v>
      </c>
      <c r="P2684" s="1">
        <v>10</v>
      </c>
      <c r="Q2684" s="16">
        <v>160.49400436046511</v>
      </c>
      <c r="R2684" s="21">
        <v>6.5658646433546741E-2</v>
      </c>
      <c r="S2684" s="21">
        <v>1.2583148207177772</v>
      </c>
      <c r="T2684" s="21">
        <v>1.1926561742842305</v>
      </c>
      <c r="U2684" s="21">
        <v>6.3475961077423579E-2</v>
      </c>
      <c r="V2684" s="21">
        <v>0.86685165872650738</v>
      </c>
      <c r="W2684" s="21">
        <v>0.80337569764908379</v>
      </c>
      <c r="X2684" s="13" t="s">
        <v>22</v>
      </c>
      <c r="Y26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4" s="1">
        <v>41.054298000000003</v>
      </c>
      <c r="AA2684" s="1">
        <v>-80.857153999999994</v>
      </c>
      <c r="AB2684" s="1">
        <v>0</v>
      </c>
      <c r="AC2684" s="1">
        <v>0</v>
      </c>
    </row>
    <row r="2685" spans="1:29" x14ac:dyDescent="0.25">
      <c r="A2685" s="13">
        <v>154</v>
      </c>
      <c r="B2685" s="22" t="s">
        <v>3200</v>
      </c>
      <c r="C2685" s="17">
        <v>5</v>
      </c>
      <c r="D2685" s="1" t="s">
        <v>797</v>
      </c>
      <c r="E2685" s="1" t="s">
        <v>2826</v>
      </c>
      <c r="F2685" s="1" t="s">
        <v>3210</v>
      </c>
      <c r="G2685" s="1" t="s">
        <v>2543</v>
      </c>
      <c r="H2685" s="21">
        <v>4.2740000000048894</v>
      </c>
      <c r="I2685" s="21">
        <v>0</v>
      </c>
      <c r="J2685" s="1" t="s">
        <v>258</v>
      </c>
      <c r="K2685" s="1" t="s">
        <v>2809</v>
      </c>
      <c r="L2685" s="1">
        <v>0</v>
      </c>
      <c r="M2685" s="1">
        <v>0</v>
      </c>
      <c r="N2685" s="1">
        <v>5</v>
      </c>
      <c r="O2685" s="1">
        <v>2</v>
      </c>
      <c r="P2685" s="1">
        <v>9</v>
      </c>
      <c r="Q2685" s="16">
        <v>50.609375</v>
      </c>
      <c r="R2685" s="21">
        <v>1.5851578689983692</v>
      </c>
      <c r="S2685" s="21">
        <v>3.1468773774162053</v>
      </c>
      <c r="T2685" s="21">
        <v>1.5617195084178361</v>
      </c>
      <c r="U2685" s="21">
        <v>0.16125301255180166</v>
      </c>
      <c r="V2685" s="21">
        <v>0.86676369285596266</v>
      </c>
      <c r="W2685" s="21">
        <v>0.70551068030416098</v>
      </c>
      <c r="X2685" s="13" t="s">
        <v>22</v>
      </c>
      <c r="Y26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5" s="1">
        <v>39.829383999999997</v>
      </c>
      <c r="AA2685" s="1">
        <v>-82.724925999999996</v>
      </c>
      <c r="AB2685" s="1">
        <v>0</v>
      </c>
      <c r="AC2685" s="1">
        <v>0</v>
      </c>
    </row>
    <row r="2686" spans="1:29" x14ac:dyDescent="0.25">
      <c r="A2686" s="13">
        <v>155</v>
      </c>
      <c r="B2686" s="22" t="s">
        <v>3200</v>
      </c>
      <c r="C2686" s="17">
        <v>3</v>
      </c>
      <c r="D2686" s="1" t="s">
        <v>791</v>
      </c>
      <c r="E2686" s="1" t="s">
        <v>3119</v>
      </c>
      <c r="F2686" s="1" t="s">
        <v>5093</v>
      </c>
      <c r="G2686" s="1" t="s">
        <v>362</v>
      </c>
      <c r="H2686" s="21">
        <v>9.5350000000034925</v>
      </c>
      <c r="I2686" s="21">
        <v>0</v>
      </c>
      <c r="J2686" s="1" t="s">
        <v>258</v>
      </c>
      <c r="K2686" s="1" t="s">
        <v>2803</v>
      </c>
      <c r="L2686" s="1">
        <v>1</v>
      </c>
      <c r="M2686" s="1">
        <v>2</v>
      </c>
      <c r="N2686" s="1">
        <v>6</v>
      </c>
      <c r="O2686" s="1">
        <v>1</v>
      </c>
      <c r="P2686" s="1">
        <v>5</v>
      </c>
      <c r="Q2686" s="16">
        <v>185.74881904069767</v>
      </c>
      <c r="R2686" s="21">
        <v>0.10514987449075275</v>
      </c>
      <c r="S2686" s="21">
        <v>1.1896025116721776</v>
      </c>
      <c r="T2686" s="21">
        <v>1.0844526371814247</v>
      </c>
      <c r="U2686" s="21">
        <v>8.4583779343143511E-2</v>
      </c>
      <c r="V2686" s="21">
        <v>0.86562771968107155</v>
      </c>
      <c r="W2686" s="21">
        <v>0.78104394033792801</v>
      </c>
      <c r="X2686" s="13" t="s">
        <v>22</v>
      </c>
      <c r="Y26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6" s="1">
        <v>41.265070000000001</v>
      </c>
      <c r="AA2686" s="1">
        <v>-82.256085999999996</v>
      </c>
      <c r="AB2686" s="1">
        <v>0</v>
      </c>
      <c r="AC2686" s="1">
        <v>0</v>
      </c>
    </row>
    <row r="2687" spans="1:29" x14ac:dyDescent="0.25">
      <c r="A2687" s="13">
        <v>156</v>
      </c>
      <c r="B2687" s="22" t="s">
        <v>3200</v>
      </c>
      <c r="C2687" s="17">
        <v>2</v>
      </c>
      <c r="D2687" s="1" t="s">
        <v>2365</v>
      </c>
      <c r="E2687" s="1" t="s">
        <v>3014</v>
      </c>
      <c r="F2687" s="1" t="s">
        <v>5094</v>
      </c>
      <c r="G2687" s="1" t="s">
        <v>2544</v>
      </c>
      <c r="H2687" s="21">
        <v>0.9419999999954598</v>
      </c>
      <c r="I2687" s="21">
        <v>0</v>
      </c>
      <c r="J2687" s="1" t="s">
        <v>258</v>
      </c>
      <c r="K2687" s="1" t="s">
        <v>2803</v>
      </c>
      <c r="L2687" s="1">
        <v>1</v>
      </c>
      <c r="M2687" s="1">
        <v>1</v>
      </c>
      <c r="N2687" s="1">
        <v>6</v>
      </c>
      <c r="O2687" s="1">
        <v>0</v>
      </c>
      <c r="P2687" s="1">
        <v>3</v>
      </c>
      <c r="Q2687" s="16">
        <v>133.63462936046511</v>
      </c>
      <c r="R2687" s="21">
        <v>0.17548371361131823</v>
      </c>
      <c r="S2687" s="21">
        <v>1.202737066873262</v>
      </c>
      <c r="T2687" s="21">
        <v>1.0272533532619437</v>
      </c>
      <c r="U2687" s="21">
        <v>0.12013822876702404</v>
      </c>
      <c r="V2687" s="21">
        <v>0.86386617876058802</v>
      </c>
      <c r="W2687" s="21">
        <v>0.74372794999356395</v>
      </c>
      <c r="X2687" s="13" t="s">
        <v>22</v>
      </c>
      <c r="Y26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7" s="1">
        <v>41.639429</v>
      </c>
      <c r="AA2687" s="1">
        <v>-84.553510000000003</v>
      </c>
      <c r="AB2687" s="1">
        <v>0</v>
      </c>
      <c r="AC2687" s="1">
        <v>0</v>
      </c>
    </row>
    <row r="2688" spans="1:29" x14ac:dyDescent="0.25">
      <c r="A2688" s="13">
        <v>157</v>
      </c>
      <c r="B2688" s="22" t="s">
        <v>3200</v>
      </c>
      <c r="C2688" s="17">
        <v>5</v>
      </c>
      <c r="D2688" s="1" t="s">
        <v>2376</v>
      </c>
      <c r="E2688" s="1" t="s">
        <v>2868</v>
      </c>
      <c r="F2688" s="1" t="s">
        <v>5095</v>
      </c>
      <c r="G2688" s="1" t="s">
        <v>2545</v>
      </c>
      <c r="H2688" s="21">
        <v>0.59399999999732245</v>
      </c>
      <c r="I2688" s="21">
        <v>0</v>
      </c>
      <c r="J2688" s="1" t="s">
        <v>258</v>
      </c>
      <c r="K2688" s="1" t="s">
        <v>2803</v>
      </c>
      <c r="L2688" s="1">
        <v>0</v>
      </c>
      <c r="M2688" s="1">
        <v>3</v>
      </c>
      <c r="N2688" s="1">
        <v>8</v>
      </c>
      <c r="O2688" s="1">
        <v>1</v>
      </c>
      <c r="P2688" s="1">
        <v>4</v>
      </c>
      <c r="Q2688" s="16">
        <v>197.84256904069767</v>
      </c>
      <c r="R2688" s="21">
        <v>7.0124945736440722E-2</v>
      </c>
      <c r="S2688" s="21">
        <v>0.9677088768871428</v>
      </c>
      <c r="T2688" s="21">
        <v>0.89758393115070212</v>
      </c>
      <c r="U2688" s="21">
        <v>6.2976465178728749E-2</v>
      </c>
      <c r="V2688" s="21">
        <v>0.86176666538324898</v>
      </c>
      <c r="W2688" s="21">
        <v>0.79879020020452018</v>
      </c>
      <c r="X2688" s="13" t="s">
        <v>22</v>
      </c>
      <c r="Y26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8" s="1">
        <v>39.718550999999998</v>
      </c>
      <c r="AA2688" s="1">
        <v>-82.196273000000005</v>
      </c>
      <c r="AB2688" s="1">
        <v>0</v>
      </c>
      <c r="AC2688" s="1">
        <v>0</v>
      </c>
    </row>
    <row r="2689" spans="1:29" x14ac:dyDescent="0.25">
      <c r="A2689" s="13">
        <v>158</v>
      </c>
      <c r="B2689" s="22" t="s">
        <v>3200</v>
      </c>
      <c r="C2689" s="17">
        <v>3</v>
      </c>
      <c r="D2689" s="1" t="s">
        <v>805</v>
      </c>
      <c r="E2689" s="1" t="s">
        <v>2886</v>
      </c>
      <c r="F2689" s="1" t="s">
        <v>5096</v>
      </c>
      <c r="G2689" s="1" t="s">
        <v>2546</v>
      </c>
      <c r="H2689" s="21">
        <v>5.6159999999945285</v>
      </c>
      <c r="I2689" s="21">
        <v>0</v>
      </c>
      <c r="J2689" s="1" t="s">
        <v>258</v>
      </c>
      <c r="K2689" s="1" t="s">
        <v>2804</v>
      </c>
      <c r="L2689" s="1">
        <v>0</v>
      </c>
      <c r="M2689" s="1">
        <v>0</v>
      </c>
      <c r="N2689" s="1">
        <v>5</v>
      </c>
      <c r="O2689" s="1">
        <v>1</v>
      </c>
      <c r="P2689" s="1">
        <v>9</v>
      </c>
      <c r="Q2689" s="16">
        <v>46.171875</v>
      </c>
      <c r="R2689" s="21">
        <v>4.1781388252526872</v>
      </c>
      <c r="S2689" s="21">
        <v>2.7288665724776386</v>
      </c>
      <c r="T2689" s="21">
        <v>-1.4492722527750486</v>
      </c>
      <c r="U2689" s="21">
        <v>0.2911749094177265</v>
      </c>
      <c r="V2689" s="21">
        <v>0.85989470748977004</v>
      </c>
      <c r="W2689" s="21">
        <v>0.56871979807204354</v>
      </c>
      <c r="X2689" s="13" t="s">
        <v>22</v>
      </c>
      <c r="Y26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89" s="1">
        <v>41.136246999999997</v>
      </c>
      <c r="AA2689" s="1">
        <v>-81.775557000000006</v>
      </c>
      <c r="AB2689" s="1">
        <v>0</v>
      </c>
      <c r="AC2689" s="1">
        <v>0</v>
      </c>
    </row>
    <row r="2690" spans="1:29" x14ac:dyDescent="0.25">
      <c r="A2690" s="13">
        <v>159</v>
      </c>
      <c r="B2690" s="22" t="s">
        <v>3200</v>
      </c>
      <c r="C2690" s="17">
        <v>9</v>
      </c>
      <c r="D2690" s="1" t="s">
        <v>1334</v>
      </c>
      <c r="E2690" s="1" t="s">
        <v>2547</v>
      </c>
      <c r="F2690" s="1" t="s">
        <v>5097</v>
      </c>
      <c r="G2690" s="1" t="s">
        <v>2547</v>
      </c>
      <c r="H2690" s="21">
        <v>12.122000000003027</v>
      </c>
      <c r="I2690" s="21">
        <v>0</v>
      </c>
      <c r="J2690" s="1" t="s">
        <v>258</v>
      </c>
      <c r="K2690" s="1" t="s">
        <v>2804</v>
      </c>
      <c r="L2690" s="1">
        <v>0</v>
      </c>
      <c r="M2690" s="1">
        <v>0</v>
      </c>
      <c r="N2690" s="1">
        <v>4</v>
      </c>
      <c r="O2690" s="1">
        <v>2</v>
      </c>
      <c r="P2690" s="1">
        <v>8</v>
      </c>
      <c r="Q2690" s="16">
        <v>43.0625</v>
      </c>
      <c r="R2690" s="21">
        <v>3.4245497298327607</v>
      </c>
      <c r="S2690" s="21">
        <v>2.7463949228419522</v>
      </c>
      <c r="T2690" s="21">
        <v>-0.67815480699080855</v>
      </c>
      <c r="U2690" s="21">
        <v>0.23865721056318615</v>
      </c>
      <c r="V2690" s="21">
        <v>0.85356435505310135</v>
      </c>
      <c r="W2690" s="21">
        <v>0.61490714448991524</v>
      </c>
      <c r="X2690" s="13" t="s">
        <v>22</v>
      </c>
      <c r="Y26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0" s="1">
        <v>38.880927</v>
      </c>
      <c r="AA2690" s="1">
        <v>-83.019793000000007</v>
      </c>
      <c r="AB2690" s="1">
        <v>0</v>
      </c>
      <c r="AC2690" s="1">
        <v>0</v>
      </c>
    </row>
    <row r="2691" spans="1:29" x14ac:dyDescent="0.25">
      <c r="A2691" s="13">
        <v>160</v>
      </c>
      <c r="B2691" s="22" t="s">
        <v>3200</v>
      </c>
      <c r="C2691" s="17">
        <v>3</v>
      </c>
      <c r="D2691" s="1" t="s">
        <v>802</v>
      </c>
      <c r="E2691" s="1" t="s">
        <v>3058</v>
      </c>
      <c r="F2691" s="1" t="s">
        <v>5098</v>
      </c>
      <c r="G2691" s="1" t="s">
        <v>2548</v>
      </c>
      <c r="H2691" s="21">
        <v>9.9330000000045402</v>
      </c>
      <c r="I2691" s="21">
        <v>0</v>
      </c>
      <c r="J2691" s="1" t="s">
        <v>258</v>
      </c>
      <c r="K2691" s="1" t="s">
        <v>2803</v>
      </c>
      <c r="L2691" s="1">
        <v>0</v>
      </c>
      <c r="M2691" s="1">
        <v>0</v>
      </c>
      <c r="N2691" s="1">
        <v>10</v>
      </c>
      <c r="O2691" s="1">
        <v>2</v>
      </c>
      <c r="P2691" s="1">
        <v>3</v>
      </c>
      <c r="Q2691" s="16">
        <v>77.34375</v>
      </c>
      <c r="R2691" s="21">
        <v>6.6986020622424897E-2</v>
      </c>
      <c r="S2691" s="21">
        <v>0.89435788714401865</v>
      </c>
      <c r="T2691" s="21">
        <v>0.82737186652159378</v>
      </c>
      <c r="U2691" s="21">
        <v>6.1099099338819102E-2</v>
      </c>
      <c r="V2691" s="21">
        <v>0.85150929621671823</v>
      </c>
      <c r="W2691" s="21">
        <v>0.79041019687789915</v>
      </c>
      <c r="X2691" s="13" t="s">
        <v>22</v>
      </c>
      <c r="Y26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1" s="1">
        <v>40.886119999999998</v>
      </c>
      <c r="AA2691" s="1">
        <v>-82.590114999999997</v>
      </c>
      <c r="AB2691" s="1">
        <v>0</v>
      </c>
      <c r="AC2691" s="1">
        <v>0</v>
      </c>
    </row>
    <row r="2692" spans="1:29" x14ac:dyDescent="0.25">
      <c r="A2692" s="13">
        <v>161</v>
      </c>
      <c r="B2692" s="22" t="s">
        <v>3200</v>
      </c>
      <c r="C2692" s="17">
        <v>8</v>
      </c>
      <c r="D2692" s="1" t="s">
        <v>806</v>
      </c>
      <c r="E2692" s="1" t="s">
        <v>3064</v>
      </c>
      <c r="F2692" s="1" t="s">
        <v>5099</v>
      </c>
      <c r="G2692" s="1" t="s">
        <v>2549</v>
      </c>
      <c r="H2692" s="21">
        <v>2.2839999999996508</v>
      </c>
      <c r="I2692" s="21">
        <v>0</v>
      </c>
      <c r="J2692" s="1" t="s">
        <v>258</v>
      </c>
      <c r="K2692" s="1" t="s">
        <v>2803</v>
      </c>
      <c r="L2692" s="1">
        <v>0</v>
      </c>
      <c r="M2692" s="1">
        <v>0</v>
      </c>
      <c r="N2692" s="1">
        <v>10</v>
      </c>
      <c r="O2692" s="1">
        <v>4</v>
      </c>
      <c r="P2692" s="1">
        <v>6</v>
      </c>
      <c r="Q2692" s="16">
        <v>89.21875</v>
      </c>
      <c r="R2692" s="21">
        <v>4.9168483594465073E-2</v>
      </c>
      <c r="S2692" s="21">
        <v>0.90716962044939009</v>
      </c>
      <c r="T2692" s="21">
        <v>0.85800113685492496</v>
      </c>
      <c r="U2692" s="21">
        <v>5.0301465657679241E-2</v>
      </c>
      <c r="V2692" s="21">
        <v>0.84927448171206266</v>
      </c>
      <c r="W2692" s="21">
        <v>0.79897301605438342</v>
      </c>
      <c r="X2692" s="13" t="s">
        <v>22</v>
      </c>
      <c r="Y26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2" s="1">
        <v>39.293725000000002</v>
      </c>
      <c r="AA2692" s="1">
        <v>-84.099384999999998</v>
      </c>
      <c r="AB2692" s="1">
        <v>0</v>
      </c>
      <c r="AC2692" s="1">
        <v>0</v>
      </c>
    </row>
    <row r="2693" spans="1:29" x14ac:dyDescent="0.25">
      <c r="A2693" s="13">
        <v>162</v>
      </c>
      <c r="B2693" s="22" t="s">
        <v>3200</v>
      </c>
      <c r="C2693" s="17">
        <v>2</v>
      </c>
      <c r="D2693" s="1" t="s">
        <v>2362</v>
      </c>
      <c r="E2693" s="1" t="s">
        <v>3001</v>
      </c>
      <c r="F2693" s="1" t="s">
        <v>5100</v>
      </c>
      <c r="G2693" s="1" t="s">
        <v>2550</v>
      </c>
      <c r="H2693" s="21">
        <v>1.489000000001397</v>
      </c>
      <c r="I2693" s="21">
        <v>0</v>
      </c>
      <c r="J2693" s="1" t="s">
        <v>258</v>
      </c>
      <c r="K2693" s="1" t="s">
        <v>2803</v>
      </c>
      <c r="L2693" s="1">
        <v>0</v>
      </c>
      <c r="M2693" s="1">
        <v>2</v>
      </c>
      <c r="N2693" s="1">
        <v>5</v>
      </c>
      <c r="O2693" s="1">
        <v>1</v>
      </c>
      <c r="P2693" s="1">
        <v>3</v>
      </c>
      <c r="Q2693" s="16">
        <v>131.52525436046511</v>
      </c>
      <c r="R2693" s="21">
        <v>0.15022548985653586</v>
      </c>
      <c r="S2693" s="21">
        <v>1.1034245546639287</v>
      </c>
      <c r="T2693" s="21">
        <v>0.95319906480739292</v>
      </c>
      <c r="U2693" s="21">
        <v>0.11677720850777207</v>
      </c>
      <c r="V2693" s="21">
        <v>0.84706137194361397</v>
      </c>
      <c r="W2693" s="21">
        <v>0.7302841634358419</v>
      </c>
      <c r="X2693" s="13" t="s">
        <v>22</v>
      </c>
      <c r="Y26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3" s="1">
        <v>41.507649999999998</v>
      </c>
      <c r="AA2693" s="1">
        <v>-84.134193999999994</v>
      </c>
      <c r="AB2693" s="1">
        <v>0</v>
      </c>
      <c r="AC2693" s="1">
        <v>0</v>
      </c>
    </row>
    <row r="2694" spans="1:29" x14ac:dyDescent="0.25">
      <c r="A2694" s="13">
        <v>163</v>
      </c>
      <c r="B2694" s="22" t="s">
        <v>3200</v>
      </c>
      <c r="C2694" s="17">
        <v>6</v>
      </c>
      <c r="D2694" s="1" t="s">
        <v>2367</v>
      </c>
      <c r="E2694" s="1" t="s">
        <v>3128</v>
      </c>
      <c r="F2694" s="1" t="s">
        <v>5101</v>
      </c>
      <c r="G2694" s="1" t="s">
        <v>2551</v>
      </c>
      <c r="H2694" s="21">
        <v>0</v>
      </c>
      <c r="I2694" s="21">
        <v>0</v>
      </c>
      <c r="J2694" s="1" t="s">
        <v>258</v>
      </c>
      <c r="K2694" s="1" t="s">
        <v>2803</v>
      </c>
      <c r="L2694" s="1">
        <v>0</v>
      </c>
      <c r="M2694" s="1">
        <v>1</v>
      </c>
      <c r="N2694" s="1">
        <v>5</v>
      </c>
      <c r="O2694" s="1">
        <v>2</v>
      </c>
      <c r="P2694" s="1">
        <v>6</v>
      </c>
      <c r="Q2694" s="16">
        <v>93.286064680232556</v>
      </c>
      <c r="R2694" s="21">
        <v>0.16503645736725797</v>
      </c>
      <c r="S2694" s="21">
        <v>1.4504519135359228</v>
      </c>
      <c r="T2694" s="21">
        <v>1.2854154561686648</v>
      </c>
      <c r="U2694" s="21">
        <v>0.11608884472899794</v>
      </c>
      <c r="V2694" s="21">
        <v>0.84369053452585496</v>
      </c>
      <c r="W2694" s="21">
        <v>0.72760168979685702</v>
      </c>
      <c r="X2694" s="13" t="s">
        <v>22</v>
      </c>
      <c r="Y26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4" s="1">
        <v>40.173740000000002</v>
      </c>
      <c r="AA2694" s="1">
        <v>-83.218808999999993</v>
      </c>
      <c r="AB2694" s="1">
        <v>0</v>
      </c>
      <c r="AC2694" s="1">
        <v>0</v>
      </c>
    </row>
    <row r="2695" spans="1:29" x14ac:dyDescent="0.25">
      <c r="A2695" s="13">
        <v>164</v>
      </c>
      <c r="B2695" s="22" t="s">
        <v>3200</v>
      </c>
      <c r="C2695" s="17">
        <v>7</v>
      </c>
      <c r="D2695" s="1" t="s">
        <v>1335</v>
      </c>
      <c r="E2695" s="1" t="s">
        <v>3039</v>
      </c>
      <c r="F2695" s="1" t="s">
        <v>5102</v>
      </c>
      <c r="G2695" s="1" t="s">
        <v>2552</v>
      </c>
      <c r="H2695" s="21">
        <v>20.835000000006403</v>
      </c>
      <c r="I2695" s="21">
        <v>0</v>
      </c>
      <c r="J2695" s="1" t="s">
        <v>258</v>
      </c>
      <c r="K2695" s="1" t="s">
        <v>2803</v>
      </c>
      <c r="L2695" s="1">
        <v>0</v>
      </c>
      <c r="M2695" s="1">
        <v>3</v>
      </c>
      <c r="N2695" s="1">
        <v>3</v>
      </c>
      <c r="O2695" s="1">
        <v>4</v>
      </c>
      <c r="P2695" s="1">
        <v>9</v>
      </c>
      <c r="Q2695" s="16">
        <v>183.42069404069767</v>
      </c>
      <c r="R2695" s="21">
        <v>0.10552627120024734</v>
      </c>
      <c r="S2695" s="21">
        <v>1.483087046185904</v>
      </c>
      <c r="T2695" s="21">
        <v>1.3775607749856567</v>
      </c>
      <c r="U2695" s="21">
        <v>8.0357621717653302E-2</v>
      </c>
      <c r="V2695" s="21">
        <v>0.8397086839042216</v>
      </c>
      <c r="W2695" s="21">
        <v>0.75935106218656834</v>
      </c>
      <c r="X2695" s="13" t="s">
        <v>22</v>
      </c>
      <c r="Y26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5" s="1">
        <v>39.937733999999999</v>
      </c>
      <c r="AA2695" s="1">
        <v>-84.068628000000004</v>
      </c>
      <c r="AB2695" s="1">
        <v>0</v>
      </c>
      <c r="AC2695" s="1">
        <v>0</v>
      </c>
    </row>
    <row r="2696" spans="1:29" x14ac:dyDescent="0.25">
      <c r="A2696" s="13">
        <v>165</v>
      </c>
      <c r="B2696" s="22" t="s">
        <v>3200</v>
      </c>
      <c r="C2696" s="17">
        <v>6</v>
      </c>
      <c r="D2696" s="1" t="s">
        <v>1331</v>
      </c>
      <c r="E2696" s="1" t="s">
        <v>2924</v>
      </c>
      <c r="F2696" s="1" t="s">
        <v>5103</v>
      </c>
      <c r="G2696" s="1" t="s">
        <v>2553</v>
      </c>
      <c r="H2696" s="21">
        <v>4.7100000000064028</v>
      </c>
      <c r="I2696" s="21">
        <v>0</v>
      </c>
      <c r="J2696" s="1" t="s">
        <v>258</v>
      </c>
      <c r="K2696" s="1" t="s">
        <v>2803</v>
      </c>
      <c r="L2696" s="1">
        <v>1</v>
      </c>
      <c r="M2696" s="1">
        <v>1</v>
      </c>
      <c r="N2696" s="1">
        <v>5</v>
      </c>
      <c r="O2696" s="1">
        <v>1</v>
      </c>
      <c r="P2696" s="1">
        <v>2</v>
      </c>
      <c r="Q2696" s="16">
        <v>130.52525436046511</v>
      </c>
      <c r="R2696" s="21">
        <v>0.15982133163721646</v>
      </c>
      <c r="S2696" s="21">
        <v>1.0365406157950503</v>
      </c>
      <c r="T2696" s="21">
        <v>0.87671928415783384</v>
      </c>
      <c r="U2696" s="21">
        <v>0.11600445685988595</v>
      </c>
      <c r="V2696" s="21">
        <v>0.83965615909074176</v>
      </c>
      <c r="W2696" s="21">
        <v>0.72365170223085584</v>
      </c>
      <c r="X2696" s="13" t="s">
        <v>22</v>
      </c>
      <c r="Y26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6" s="1">
        <v>40.520352000000003</v>
      </c>
      <c r="AA2696" s="1">
        <v>-83.100421999999995</v>
      </c>
      <c r="AB2696" s="1">
        <v>0</v>
      </c>
      <c r="AC2696" s="1">
        <v>0</v>
      </c>
    </row>
    <row r="2697" spans="1:29" x14ac:dyDescent="0.25">
      <c r="A2697" s="13">
        <v>166</v>
      </c>
      <c r="B2697" s="22" t="s">
        <v>3200</v>
      </c>
      <c r="C2697" s="17">
        <v>4</v>
      </c>
      <c r="D2697" s="1" t="s">
        <v>801</v>
      </c>
      <c r="E2697" s="1" t="s">
        <v>2990</v>
      </c>
      <c r="F2697" s="1" t="s">
        <v>3312</v>
      </c>
      <c r="G2697" s="1" t="s">
        <v>2554</v>
      </c>
      <c r="H2697" s="21">
        <v>3.4419999999954598</v>
      </c>
      <c r="I2697" s="21">
        <v>0</v>
      </c>
      <c r="J2697" s="1" t="s">
        <v>258</v>
      </c>
      <c r="K2697" s="1" t="s">
        <v>2804</v>
      </c>
      <c r="L2697" s="1">
        <v>0</v>
      </c>
      <c r="M2697" s="1">
        <v>0</v>
      </c>
      <c r="N2697" s="1">
        <v>2</v>
      </c>
      <c r="O2697" s="1">
        <v>3</v>
      </c>
      <c r="P2697" s="1">
        <v>38</v>
      </c>
      <c r="Q2697" s="16">
        <v>64.40625</v>
      </c>
      <c r="R2697" s="21">
        <v>4.9748484174035665</v>
      </c>
      <c r="S2697" s="21">
        <v>8.7358396028486922</v>
      </c>
      <c r="T2697" s="21">
        <v>3.7609911854451257</v>
      </c>
      <c r="U2697" s="21">
        <v>0.34669767996921391</v>
      </c>
      <c r="V2697" s="21">
        <v>0.83918665735996645</v>
      </c>
      <c r="W2697" s="21">
        <v>0.49248897739075254</v>
      </c>
      <c r="X2697" s="13" t="s">
        <v>22</v>
      </c>
      <c r="Y26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7" s="1">
        <v>40.948208000000001</v>
      </c>
      <c r="AA2697" s="1">
        <v>-80.658496999999997</v>
      </c>
      <c r="AB2697" s="1">
        <v>0</v>
      </c>
      <c r="AC2697" s="1">
        <v>0</v>
      </c>
    </row>
    <row r="2698" spans="1:29" x14ac:dyDescent="0.25">
      <c r="A2698" s="13">
        <v>167</v>
      </c>
      <c r="B2698" s="22" t="s">
        <v>3200</v>
      </c>
      <c r="C2698" s="17">
        <v>6</v>
      </c>
      <c r="D2698" s="1" t="s">
        <v>808</v>
      </c>
      <c r="E2698" s="1" t="s">
        <v>3122</v>
      </c>
      <c r="F2698" s="1" t="s">
        <v>3434</v>
      </c>
      <c r="G2698" s="1" t="s">
        <v>2555</v>
      </c>
      <c r="H2698" s="21">
        <v>6.3209999999962747</v>
      </c>
      <c r="I2698" s="21">
        <v>0</v>
      </c>
      <c r="J2698" s="1" t="s">
        <v>258</v>
      </c>
      <c r="K2698" s="1" t="s">
        <v>2804</v>
      </c>
      <c r="L2698" s="1">
        <v>1</v>
      </c>
      <c r="M2698" s="1">
        <v>2</v>
      </c>
      <c r="N2698" s="1">
        <v>4</v>
      </c>
      <c r="O2698" s="1">
        <v>2</v>
      </c>
      <c r="P2698" s="1">
        <v>4</v>
      </c>
      <c r="Q2698" s="16">
        <v>176.09256904069767</v>
      </c>
      <c r="R2698" s="21">
        <v>1.309588297176165</v>
      </c>
      <c r="S2698" s="21">
        <v>2.7479438129492766</v>
      </c>
      <c r="T2698" s="21">
        <v>1.4383555157731116</v>
      </c>
      <c r="U2698" s="21">
        <v>9.1265338408597019E-2</v>
      </c>
      <c r="V2698" s="21">
        <v>0.83776722791792535</v>
      </c>
      <c r="W2698" s="21">
        <v>0.74650188950932828</v>
      </c>
      <c r="X2698" s="13" t="s">
        <v>22</v>
      </c>
      <c r="Y26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8" s="1">
        <v>39.591918999999997</v>
      </c>
      <c r="AA2698" s="1">
        <v>-83.002641999999994</v>
      </c>
      <c r="AB2698" s="1">
        <v>0</v>
      </c>
      <c r="AC2698" s="1">
        <v>0</v>
      </c>
    </row>
    <row r="2699" spans="1:29" x14ac:dyDescent="0.25">
      <c r="A2699" s="13">
        <v>168</v>
      </c>
      <c r="B2699" s="22" t="s">
        <v>3200</v>
      </c>
      <c r="C2699" s="17">
        <v>2</v>
      </c>
      <c r="D2699" s="1" t="s">
        <v>807</v>
      </c>
      <c r="E2699" s="1" t="s">
        <v>2835</v>
      </c>
      <c r="F2699" s="1" t="s">
        <v>3563</v>
      </c>
      <c r="G2699" s="1" t="s">
        <v>2556</v>
      </c>
      <c r="H2699" s="21">
        <v>0</v>
      </c>
      <c r="I2699" s="21">
        <v>0</v>
      </c>
      <c r="J2699" s="1" t="s">
        <v>258</v>
      </c>
      <c r="K2699" s="1" t="s">
        <v>2804</v>
      </c>
      <c r="L2699" s="1">
        <v>1</v>
      </c>
      <c r="M2699" s="1">
        <v>1</v>
      </c>
      <c r="N2699" s="1">
        <v>1</v>
      </c>
      <c r="O2699" s="1">
        <v>3</v>
      </c>
      <c r="P2699" s="1">
        <v>11</v>
      </c>
      <c r="Q2699" s="16">
        <v>122.21275436046511</v>
      </c>
      <c r="R2699" s="21">
        <v>3.0751145910804176</v>
      </c>
      <c r="S2699" s="21">
        <v>3.4036297204996067</v>
      </c>
      <c r="T2699" s="21">
        <v>0.32851512941918903</v>
      </c>
      <c r="U2699" s="21">
        <v>0.21430504106163045</v>
      </c>
      <c r="V2699" s="21">
        <v>0.83645315484960681</v>
      </c>
      <c r="W2699" s="21">
        <v>0.6221481137879763</v>
      </c>
      <c r="X2699" s="13" t="s">
        <v>22</v>
      </c>
      <c r="Y26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699" s="1">
        <v>41.471770999999997</v>
      </c>
      <c r="AA2699" s="1">
        <v>-83.415002000000001</v>
      </c>
      <c r="AB2699" s="1">
        <v>0</v>
      </c>
      <c r="AC2699" s="1">
        <v>0</v>
      </c>
    </row>
    <row r="2700" spans="1:29" x14ac:dyDescent="0.25">
      <c r="A2700" s="13">
        <v>169</v>
      </c>
      <c r="B2700" s="22" t="s">
        <v>3200</v>
      </c>
      <c r="C2700" s="17">
        <v>6</v>
      </c>
      <c r="D2700" s="1" t="s">
        <v>799</v>
      </c>
      <c r="E2700" s="1" t="s">
        <v>3084</v>
      </c>
      <c r="F2700" s="1" t="s">
        <v>4993</v>
      </c>
      <c r="G2700" s="1" t="s">
        <v>2557</v>
      </c>
      <c r="H2700" s="21">
        <v>2.6110000000044238</v>
      </c>
      <c r="I2700" s="21">
        <v>0</v>
      </c>
      <c r="J2700" s="1" t="s">
        <v>258</v>
      </c>
      <c r="K2700" s="1" t="s">
        <v>2803</v>
      </c>
      <c r="L2700" s="1">
        <v>0</v>
      </c>
      <c r="M2700" s="1">
        <v>0</v>
      </c>
      <c r="N2700" s="1">
        <v>5</v>
      </c>
      <c r="O2700" s="1">
        <v>4</v>
      </c>
      <c r="P2700" s="1">
        <v>13</v>
      </c>
      <c r="Q2700" s="16">
        <v>63.484375</v>
      </c>
      <c r="R2700" s="21">
        <v>0.12588574618351678</v>
      </c>
      <c r="S2700" s="21">
        <v>1.9515625163380625</v>
      </c>
      <c r="T2700" s="21">
        <v>1.8256767701545458</v>
      </c>
      <c r="U2700" s="21">
        <v>9.3283931940067968E-2</v>
      </c>
      <c r="V2700" s="21">
        <v>0.83575767089002495</v>
      </c>
      <c r="W2700" s="21">
        <v>0.74247373894995694</v>
      </c>
      <c r="X2700" s="13" t="s">
        <v>22</v>
      </c>
      <c r="Y27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0" s="1">
        <v>40.165728000000001</v>
      </c>
      <c r="AA2700" s="1">
        <v>-82.807411000000002</v>
      </c>
      <c r="AB2700" s="1">
        <v>0</v>
      </c>
      <c r="AC2700" s="1">
        <v>0</v>
      </c>
    </row>
    <row r="2701" spans="1:29" x14ac:dyDescent="0.25">
      <c r="A2701" s="13">
        <v>170</v>
      </c>
      <c r="B2701" s="22" t="s">
        <v>3200</v>
      </c>
      <c r="C2701" s="17">
        <v>3</v>
      </c>
      <c r="D2701" s="1" t="s">
        <v>2361</v>
      </c>
      <c r="E2701" s="1" t="s">
        <v>3043</v>
      </c>
      <c r="F2701" s="1" t="s">
        <v>3329</v>
      </c>
      <c r="G2701" s="1" t="s">
        <v>2558</v>
      </c>
      <c r="H2701" s="21">
        <v>9.3329999999987194</v>
      </c>
      <c r="I2701" s="21">
        <v>0</v>
      </c>
      <c r="J2701" s="1" t="s">
        <v>258</v>
      </c>
      <c r="K2701" s="1" t="s">
        <v>2803</v>
      </c>
      <c r="L2701" s="1">
        <v>0</v>
      </c>
      <c r="M2701" s="1">
        <v>1</v>
      </c>
      <c r="N2701" s="1">
        <v>4</v>
      </c>
      <c r="O2701" s="1">
        <v>4</v>
      </c>
      <c r="P2701" s="1">
        <v>7</v>
      </c>
      <c r="Q2701" s="16">
        <v>96.614189680232556</v>
      </c>
      <c r="R2701" s="21">
        <v>0.11409913027851976</v>
      </c>
      <c r="S2701" s="21">
        <v>1.376564277582139</v>
      </c>
      <c r="T2701" s="21">
        <v>1.2624651473036193</v>
      </c>
      <c r="U2701" s="21">
        <v>8.9693568789256037E-2</v>
      </c>
      <c r="V2701" s="21">
        <v>0.83423568213920107</v>
      </c>
      <c r="W2701" s="21">
        <v>0.74454211334994502</v>
      </c>
      <c r="X2701" s="13" t="s">
        <v>22</v>
      </c>
      <c r="Y27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1" s="1">
        <v>40.901907000000001</v>
      </c>
      <c r="AA2701" s="1">
        <v>-81.803510000000003</v>
      </c>
      <c r="AB2701" s="1">
        <v>0</v>
      </c>
      <c r="AC2701" s="1">
        <v>0</v>
      </c>
    </row>
    <row r="2702" spans="1:29" x14ac:dyDescent="0.25">
      <c r="A2702" s="13">
        <v>171</v>
      </c>
      <c r="B2702" s="22" t="s">
        <v>3200</v>
      </c>
      <c r="C2702" s="17">
        <v>12</v>
      </c>
      <c r="D2702" s="1" t="s">
        <v>1332</v>
      </c>
      <c r="E2702" s="1" t="s">
        <v>2917</v>
      </c>
      <c r="F2702" s="1" t="s">
        <v>3598</v>
      </c>
      <c r="G2702" s="1" t="s">
        <v>2559</v>
      </c>
      <c r="H2702" s="21">
        <v>9.6739999999990687</v>
      </c>
      <c r="I2702" s="21">
        <v>0</v>
      </c>
      <c r="J2702" s="1" t="s">
        <v>258</v>
      </c>
      <c r="K2702" s="1" t="s">
        <v>2803</v>
      </c>
      <c r="L2702" s="1">
        <v>1</v>
      </c>
      <c r="M2702" s="1">
        <v>2</v>
      </c>
      <c r="N2702" s="1">
        <v>6</v>
      </c>
      <c r="O2702" s="1">
        <v>1</v>
      </c>
      <c r="P2702" s="1">
        <v>5</v>
      </c>
      <c r="Q2702" s="16">
        <v>185.74881904069767</v>
      </c>
      <c r="R2702" s="21">
        <v>9.5933760887636568E-2</v>
      </c>
      <c r="S2702" s="21">
        <v>1.1253069776904854</v>
      </c>
      <c r="T2702" s="21">
        <v>1.0293732168028489</v>
      </c>
      <c r="U2702" s="21">
        <v>7.7835037732038162E-2</v>
      </c>
      <c r="V2702" s="21">
        <v>0.83334231697125272</v>
      </c>
      <c r="W2702" s="21">
        <v>0.75550727923921457</v>
      </c>
      <c r="X2702" s="13" t="s">
        <v>22</v>
      </c>
      <c r="Y27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2" s="1">
        <v>41.562387999999999</v>
      </c>
      <c r="AA2702" s="1">
        <v>-81.129159000000001</v>
      </c>
      <c r="AB2702" s="1">
        <v>0</v>
      </c>
      <c r="AC2702" s="1">
        <v>0</v>
      </c>
    </row>
    <row r="2703" spans="1:29" x14ac:dyDescent="0.25">
      <c r="A2703" s="13">
        <v>172</v>
      </c>
      <c r="B2703" s="22" t="s">
        <v>3200</v>
      </c>
      <c r="C2703" s="17">
        <v>4</v>
      </c>
      <c r="D2703" s="1" t="s">
        <v>800</v>
      </c>
      <c r="E2703" s="1" t="s">
        <v>3094</v>
      </c>
      <c r="F2703" s="1" t="s">
        <v>3545</v>
      </c>
      <c r="G2703" s="1" t="s">
        <v>2560</v>
      </c>
      <c r="H2703" s="21">
        <v>17.111000000004424</v>
      </c>
      <c r="I2703" s="21">
        <v>0</v>
      </c>
      <c r="J2703" s="1" t="s">
        <v>258</v>
      </c>
      <c r="K2703" s="1" t="s">
        <v>2804</v>
      </c>
      <c r="L2703" s="1">
        <v>0</v>
      </c>
      <c r="M2703" s="1">
        <v>2</v>
      </c>
      <c r="N2703" s="1">
        <v>4</v>
      </c>
      <c r="O2703" s="1">
        <v>1</v>
      </c>
      <c r="P2703" s="1">
        <v>9</v>
      </c>
      <c r="Q2703" s="16">
        <v>130.97837936046511</v>
      </c>
      <c r="R2703" s="21">
        <v>2.1818035841760977</v>
      </c>
      <c r="S2703" s="21">
        <v>3.161685516770242</v>
      </c>
      <c r="T2703" s="21">
        <v>0.97988193259414436</v>
      </c>
      <c r="U2703" s="21">
        <v>0.15205010832815616</v>
      </c>
      <c r="V2703" s="21">
        <v>0.83327981864080169</v>
      </c>
      <c r="W2703" s="21">
        <v>0.68122971031264556</v>
      </c>
      <c r="X2703" s="13" t="s">
        <v>22</v>
      </c>
      <c r="Y27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3" s="1">
        <v>40.901572000000002</v>
      </c>
      <c r="AA2703" s="1">
        <v>-81.255137000000005</v>
      </c>
      <c r="AB2703" s="1">
        <v>0</v>
      </c>
      <c r="AC2703" s="1">
        <v>0</v>
      </c>
    </row>
    <row r="2704" spans="1:29" x14ac:dyDescent="0.25">
      <c r="A2704" s="13">
        <v>173</v>
      </c>
      <c r="B2704" s="22" t="s">
        <v>3200</v>
      </c>
      <c r="C2704" s="17">
        <v>8</v>
      </c>
      <c r="D2704" s="1" t="s">
        <v>788</v>
      </c>
      <c r="E2704" s="1" t="s">
        <v>2949</v>
      </c>
      <c r="F2704" s="1" t="s">
        <v>3356</v>
      </c>
      <c r="G2704" s="1" t="s">
        <v>2561</v>
      </c>
      <c r="H2704" s="21">
        <v>3.7939999999944121</v>
      </c>
      <c r="I2704" s="21">
        <v>0</v>
      </c>
      <c r="J2704" s="1" t="s">
        <v>258</v>
      </c>
      <c r="K2704" s="1" t="s">
        <v>2804</v>
      </c>
      <c r="L2704" s="1">
        <v>0</v>
      </c>
      <c r="M2704" s="1">
        <v>1</v>
      </c>
      <c r="N2704" s="1">
        <v>3</v>
      </c>
      <c r="O2704" s="1">
        <v>2</v>
      </c>
      <c r="P2704" s="1">
        <v>16</v>
      </c>
      <c r="Q2704" s="16">
        <v>90.192314680232556</v>
      </c>
      <c r="R2704" s="21">
        <v>3.0188225609163535</v>
      </c>
      <c r="S2704" s="21">
        <v>4.3721006788224805</v>
      </c>
      <c r="T2704" s="21">
        <v>1.3532781179061271</v>
      </c>
      <c r="U2704" s="21">
        <v>0.21038204389243756</v>
      </c>
      <c r="V2704" s="21">
        <v>0.82958850518581395</v>
      </c>
      <c r="W2704" s="21">
        <v>0.61920646129337642</v>
      </c>
      <c r="X2704" s="13" t="s">
        <v>22</v>
      </c>
      <c r="Y27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4" s="1">
        <v>39.360084999999998</v>
      </c>
      <c r="AA2704" s="1">
        <v>-84.647576999999998</v>
      </c>
      <c r="AB2704" s="1">
        <v>0</v>
      </c>
      <c r="AC2704" s="1">
        <v>0</v>
      </c>
    </row>
    <row r="2705" spans="1:29" x14ac:dyDescent="0.25">
      <c r="A2705" s="13">
        <v>174</v>
      </c>
      <c r="B2705" s="22" t="s">
        <v>3200</v>
      </c>
      <c r="C2705" s="17">
        <v>6</v>
      </c>
      <c r="D2705" s="1" t="s">
        <v>2367</v>
      </c>
      <c r="E2705" s="1" t="s">
        <v>3177</v>
      </c>
      <c r="F2705" s="1" t="s">
        <v>5104</v>
      </c>
      <c r="G2705" s="1" t="s">
        <v>2562</v>
      </c>
      <c r="H2705" s="21">
        <v>10.062999999994645</v>
      </c>
      <c r="I2705" s="21">
        <v>0</v>
      </c>
      <c r="J2705" s="1" t="s">
        <v>258</v>
      </c>
      <c r="K2705" s="1" t="s">
        <v>2804</v>
      </c>
      <c r="L2705" s="1">
        <v>0</v>
      </c>
      <c r="M2705" s="1">
        <v>2</v>
      </c>
      <c r="N2705" s="1">
        <v>4</v>
      </c>
      <c r="O2705" s="1">
        <v>1</v>
      </c>
      <c r="P2705" s="1">
        <v>6</v>
      </c>
      <c r="Q2705" s="16">
        <v>127.97837936046511</v>
      </c>
      <c r="R2705" s="21">
        <v>2.2180122108142064</v>
      </c>
      <c r="S2705" s="21">
        <v>2.527353187258798</v>
      </c>
      <c r="T2705" s="21">
        <v>0.30934097644459158</v>
      </c>
      <c r="U2705" s="21">
        <v>0.1545734911123206</v>
      </c>
      <c r="V2705" s="21">
        <v>0.82895382595466349</v>
      </c>
      <c r="W2705" s="21">
        <v>0.67438033484234294</v>
      </c>
      <c r="X2705" s="13" t="s">
        <v>22</v>
      </c>
      <c r="Y27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5" s="1">
        <v>40.215955999999998</v>
      </c>
      <c r="AA2705" s="1">
        <v>-83.177997000000005</v>
      </c>
      <c r="AB2705" s="1">
        <v>0</v>
      </c>
      <c r="AC2705" s="1">
        <v>0</v>
      </c>
    </row>
    <row r="2706" spans="1:29" x14ac:dyDescent="0.25">
      <c r="A2706" s="13">
        <v>175</v>
      </c>
      <c r="B2706" s="22" t="s">
        <v>3200</v>
      </c>
      <c r="C2706" s="17">
        <v>6</v>
      </c>
      <c r="D2706" s="1" t="s">
        <v>799</v>
      </c>
      <c r="E2706" s="1" t="s">
        <v>2830</v>
      </c>
      <c r="F2706" s="1" t="s">
        <v>5105</v>
      </c>
      <c r="G2706" s="1" t="s">
        <v>2563</v>
      </c>
      <c r="H2706" s="21">
        <v>0</v>
      </c>
      <c r="I2706" s="21">
        <v>0</v>
      </c>
      <c r="J2706" s="1" t="s">
        <v>258</v>
      </c>
      <c r="K2706" s="1" t="s">
        <v>2805</v>
      </c>
      <c r="L2706" s="1">
        <v>0</v>
      </c>
      <c r="M2706" s="1">
        <v>2</v>
      </c>
      <c r="N2706" s="1">
        <v>5</v>
      </c>
      <c r="O2706" s="1">
        <v>0</v>
      </c>
      <c r="P2706" s="1">
        <v>2</v>
      </c>
      <c r="Q2706" s="16">
        <v>126.08775436046511</v>
      </c>
      <c r="R2706" s="21">
        <v>0.56426925946323725</v>
      </c>
      <c r="S2706" s="21">
        <v>1.426370772076937</v>
      </c>
      <c r="T2706" s="21">
        <v>0.86210151261369972</v>
      </c>
      <c r="U2706" s="21">
        <v>0.14399114132724908</v>
      </c>
      <c r="V2706" s="21">
        <v>0.82810280038016626</v>
      </c>
      <c r="W2706" s="21">
        <v>0.68411165905291715</v>
      </c>
      <c r="X2706" s="13" t="s">
        <v>22</v>
      </c>
      <c r="Y27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6" s="1">
        <v>40.156154000000001</v>
      </c>
      <c r="AA2706" s="1">
        <v>-82.759518999999997</v>
      </c>
      <c r="AB2706" s="1">
        <v>0</v>
      </c>
      <c r="AC2706" s="1">
        <v>0</v>
      </c>
    </row>
    <row r="2707" spans="1:29" x14ac:dyDescent="0.25">
      <c r="A2707" s="13">
        <v>176</v>
      </c>
      <c r="B2707" s="22" t="s">
        <v>3200</v>
      </c>
      <c r="C2707" s="17">
        <v>2</v>
      </c>
      <c r="D2707" s="1" t="s">
        <v>2365</v>
      </c>
      <c r="E2707" s="1" t="s">
        <v>3140</v>
      </c>
      <c r="F2707" s="1" t="s">
        <v>5106</v>
      </c>
      <c r="G2707" s="1" t="s">
        <v>2564</v>
      </c>
      <c r="H2707" s="21">
        <v>13.410000000003492</v>
      </c>
      <c r="I2707" s="21">
        <v>0</v>
      </c>
      <c r="J2707" s="1" t="s">
        <v>258</v>
      </c>
      <c r="K2707" s="1" t="s">
        <v>2804</v>
      </c>
      <c r="L2707" s="1">
        <v>0</v>
      </c>
      <c r="M2707" s="1">
        <v>1</v>
      </c>
      <c r="N2707" s="1">
        <v>3</v>
      </c>
      <c r="O2707" s="1">
        <v>3</v>
      </c>
      <c r="P2707" s="1">
        <v>8</v>
      </c>
      <c r="Q2707" s="16">
        <v>86.629814680232556</v>
      </c>
      <c r="R2707" s="21">
        <v>2.1359496351491587</v>
      </c>
      <c r="S2707" s="21">
        <v>2.9847343502289152</v>
      </c>
      <c r="T2707" s="21">
        <v>0.8487847150797565</v>
      </c>
      <c r="U2707" s="21">
        <v>0.14885454206940299</v>
      </c>
      <c r="V2707" s="21">
        <v>0.82808920724943458</v>
      </c>
      <c r="W2707" s="21">
        <v>0.67923466518003162</v>
      </c>
      <c r="X2707" s="13" t="s">
        <v>22</v>
      </c>
      <c r="Y27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7" s="1">
        <v>41.441706000000003</v>
      </c>
      <c r="AA2707" s="1">
        <v>-84.550605000000004</v>
      </c>
      <c r="AB2707" s="1">
        <v>0</v>
      </c>
      <c r="AC2707" s="1">
        <v>0</v>
      </c>
    </row>
    <row r="2708" spans="1:29" x14ac:dyDescent="0.25">
      <c r="A2708" s="13">
        <v>177</v>
      </c>
      <c r="B2708" s="22" t="s">
        <v>3200</v>
      </c>
      <c r="C2708" s="17">
        <v>3</v>
      </c>
      <c r="D2708" s="1" t="s">
        <v>805</v>
      </c>
      <c r="E2708" s="1" t="s">
        <v>3074</v>
      </c>
      <c r="F2708" s="1" t="s">
        <v>5107</v>
      </c>
      <c r="G2708" s="1" t="s">
        <v>2565</v>
      </c>
      <c r="H2708" s="21">
        <v>6.114000000001397</v>
      </c>
      <c r="I2708" s="21">
        <v>0</v>
      </c>
      <c r="J2708" s="1" t="s">
        <v>258</v>
      </c>
      <c r="K2708" s="1" t="s">
        <v>2803</v>
      </c>
      <c r="L2708" s="1">
        <v>0</v>
      </c>
      <c r="M2708" s="1">
        <v>1</v>
      </c>
      <c r="N2708" s="1">
        <v>5</v>
      </c>
      <c r="O2708" s="1">
        <v>5</v>
      </c>
      <c r="P2708" s="1">
        <v>12</v>
      </c>
      <c r="Q2708" s="16">
        <v>112.59856468023256</v>
      </c>
      <c r="R2708" s="21">
        <v>7.2584531123003448E-2</v>
      </c>
      <c r="S2708" s="21">
        <v>1.4677705857911854</v>
      </c>
      <c r="T2708" s="21">
        <v>1.3951860546681818</v>
      </c>
      <c r="U2708" s="21">
        <v>6.3380342068114617E-2</v>
      </c>
      <c r="V2708" s="21">
        <v>0.82577198570190247</v>
      </c>
      <c r="W2708" s="21">
        <v>0.76239164363378786</v>
      </c>
      <c r="X2708" s="13" t="s">
        <v>22</v>
      </c>
      <c r="Y27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8" s="1">
        <v>41.239685000000001</v>
      </c>
      <c r="AA2708" s="1">
        <v>-81.702714999999998</v>
      </c>
      <c r="AB2708" s="1">
        <v>0</v>
      </c>
      <c r="AC2708" s="1">
        <v>0</v>
      </c>
    </row>
    <row r="2709" spans="1:29" x14ac:dyDescent="0.25">
      <c r="A2709" s="13">
        <v>178</v>
      </c>
      <c r="B2709" s="22" t="s">
        <v>3200</v>
      </c>
      <c r="C2709" s="17">
        <v>9</v>
      </c>
      <c r="D2709" s="1" t="s">
        <v>2377</v>
      </c>
      <c r="E2709" s="1" t="s">
        <v>2984</v>
      </c>
      <c r="F2709" s="1" t="s">
        <v>5108</v>
      </c>
      <c r="G2709" s="1" t="s">
        <v>2566</v>
      </c>
      <c r="H2709" s="21">
        <v>13.078844237236879</v>
      </c>
      <c r="I2709" s="21">
        <v>0</v>
      </c>
      <c r="J2709" s="1" t="s">
        <v>258</v>
      </c>
      <c r="K2709" s="1" t="s">
        <v>2807</v>
      </c>
      <c r="L2709" s="1">
        <v>0</v>
      </c>
      <c r="M2709" s="1">
        <v>1</v>
      </c>
      <c r="N2709" s="1">
        <v>7</v>
      </c>
      <c r="O2709" s="1">
        <v>0</v>
      </c>
      <c r="P2709" s="1">
        <v>7</v>
      </c>
      <c r="Q2709" s="16">
        <v>98.504814680232556</v>
      </c>
      <c r="R2709" s="21">
        <v>0.89436453669298388</v>
      </c>
      <c r="S2709" s="21">
        <v>2.8997528805232204</v>
      </c>
      <c r="T2709" s="21">
        <v>2.0053883438302367</v>
      </c>
      <c r="U2709" s="21">
        <v>0.10726593212975083</v>
      </c>
      <c r="V2709" s="21">
        <v>0.82486988854929999</v>
      </c>
      <c r="W2709" s="21">
        <v>0.7176039564195491</v>
      </c>
      <c r="X2709" s="13" t="s">
        <v>22</v>
      </c>
      <c r="Y27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09" s="1">
        <v>39.054994000000001</v>
      </c>
      <c r="AA2709" s="1">
        <v>-82.592134999999999</v>
      </c>
      <c r="AB2709" s="1">
        <v>0</v>
      </c>
      <c r="AC2709" s="1">
        <v>0</v>
      </c>
    </row>
    <row r="2710" spans="1:29" x14ac:dyDescent="0.25">
      <c r="A2710" s="13">
        <v>179</v>
      </c>
      <c r="B2710" s="22" t="s">
        <v>3200</v>
      </c>
      <c r="C2710" s="17">
        <v>7</v>
      </c>
      <c r="D2710" s="1" t="s">
        <v>2378</v>
      </c>
      <c r="E2710" s="1" t="s">
        <v>3125</v>
      </c>
      <c r="F2710" s="1" t="s">
        <v>5109</v>
      </c>
      <c r="G2710" s="1" t="s">
        <v>2567</v>
      </c>
      <c r="H2710" s="21">
        <v>0.35799999999289867</v>
      </c>
      <c r="I2710" s="21">
        <v>0</v>
      </c>
      <c r="J2710" s="1" t="s">
        <v>258</v>
      </c>
      <c r="K2710" s="1" t="s">
        <v>2807</v>
      </c>
      <c r="L2710" s="1">
        <v>0</v>
      </c>
      <c r="M2710" s="1">
        <v>2</v>
      </c>
      <c r="N2710" s="1">
        <v>5</v>
      </c>
      <c r="O2710" s="1">
        <v>0</v>
      </c>
      <c r="P2710" s="1">
        <v>8</v>
      </c>
      <c r="Q2710" s="16">
        <v>132.08775436046511</v>
      </c>
      <c r="R2710" s="21">
        <v>1.1797272488681105</v>
      </c>
      <c r="S2710" s="21">
        <v>2.8839470629435189</v>
      </c>
      <c r="T2710" s="21">
        <v>1.7042198140754083</v>
      </c>
      <c r="U2710" s="21">
        <v>0.14149101156964189</v>
      </c>
      <c r="V2710" s="21">
        <v>0.82396949512948525</v>
      </c>
      <c r="W2710" s="21">
        <v>0.68247848355984342</v>
      </c>
      <c r="X2710" s="13" t="s">
        <v>22</v>
      </c>
      <c r="Y27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0" s="1">
        <v>40.558731000000002</v>
      </c>
      <c r="AA2710" s="1">
        <v>-84.317322000000004</v>
      </c>
      <c r="AB2710" s="1">
        <v>0</v>
      </c>
      <c r="AC2710" s="1">
        <v>0</v>
      </c>
    </row>
    <row r="2711" spans="1:29" x14ac:dyDescent="0.25">
      <c r="A2711" s="13">
        <v>180</v>
      </c>
      <c r="B2711" s="22" t="s">
        <v>3200</v>
      </c>
      <c r="C2711" s="17">
        <v>8</v>
      </c>
      <c r="D2711" s="1" t="s">
        <v>2379</v>
      </c>
      <c r="E2711" s="1" t="s">
        <v>2905</v>
      </c>
      <c r="F2711" s="1" t="s">
        <v>3476</v>
      </c>
      <c r="G2711" s="1" t="s">
        <v>2568</v>
      </c>
      <c r="H2711" s="21">
        <v>14.195000000006985</v>
      </c>
      <c r="I2711" s="21">
        <v>0</v>
      </c>
      <c r="J2711" s="1" t="s">
        <v>258</v>
      </c>
      <c r="K2711" s="1" t="s">
        <v>2803</v>
      </c>
      <c r="L2711" s="1">
        <v>1</v>
      </c>
      <c r="M2711" s="1">
        <v>0</v>
      </c>
      <c r="N2711" s="1">
        <v>6</v>
      </c>
      <c r="O2711" s="1">
        <v>2</v>
      </c>
      <c r="P2711" s="1">
        <v>5</v>
      </c>
      <c r="Q2711" s="16">
        <v>98.832939680232556</v>
      </c>
      <c r="R2711" s="21">
        <v>0.11529986129501876</v>
      </c>
      <c r="S2711" s="21">
        <v>1.1952570296485334</v>
      </c>
      <c r="T2711" s="21">
        <v>1.0799571683535147</v>
      </c>
      <c r="U2711" s="21">
        <v>8.9653417329625118E-2</v>
      </c>
      <c r="V2711" s="21">
        <v>0.82265078321635787</v>
      </c>
      <c r="W2711" s="21">
        <v>0.73299736588673281</v>
      </c>
      <c r="X2711" s="13" t="s">
        <v>22</v>
      </c>
      <c r="Y27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1" s="1">
        <v>39.760229000000002</v>
      </c>
      <c r="AA2711" s="1">
        <v>-84.534120999999999</v>
      </c>
      <c r="AB2711" s="1">
        <v>0</v>
      </c>
      <c r="AC2711" s="1">
        <v>0</v>
      </c>
    </row>
    <row r="2712" spans="1:29" x14ac:dyDescent="0.25">
      <c r="A2712" s="13">
        <v>181</v>
      </c>
      <c r="B2712" s="22" t="s">
        <v>3200</v>
      </c>
      <c r="C2712" s="17">
        <v>8</v>
      </c>
      <c r="D2712" s="1" t="s">
        <v>1329</v>
      </c>
      <c r="E2712" s="1" t="s">
        <v>3153</v>
      </c>
      <c r="F2712" s="1" t="s">
        <v>3321</v>
      </c>
      <c r="G2712" s="1" t="s">
        <v>2569</v>
      </c>
      <c r="H2712" s="21">
        <v>5.8641015591771852</v>
      </c>
      <c r="I2712" s="21">
        <v>0</v>
      </c>
      <c r="J2712" s="1" t="s">
        <v>258</v>
      </c>
      <c r="K2712" s="1" t="s">
        <v>2808</v>
      </c>
      <c r="L2712" s="1">
        <v>0</v>
      </c>
      <c r="M2712" s="1">
        <v>1</v>
      </c>
      <c r="N2712" s="1">
        <v>0</v>
      </c>
      <c r="O2712" s="1">
        <v>5</v>
      </c>
      <c r="P2712" s="1">
        <v>7</v>
      </c>
      <c r="Q2712" s="16">
        <v>74.864189680232556</v>
      </c>
      <c r="R2712" s="21">
        <v>0.84901308986005941</v>
      </c>
      <c r="S2712" s="21">
        <v>2.3682621353474924</v>
      </c>
      <c r="T2712" s="21">
        <v>1.519249045487433</v>
      </c>
      <c r="U2712" s="21">
        <v>0.21665253203234081</v>
      </c>
      <c r="V2712" s="21">
        <v>0.82194726449476518</v>
      </c>
      <c r="W2712" s="21">
        <v>0.60529473246242438</v>
      </c>
      <c r="X2712" s="13" t="s">
        <v>22</v>
      </c>
      <c r="Y27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2" s="1">
        <v>39.132382</v>
      </c>
      <c r="AA2712" s="1">
        <v>-84.225565000000003</v>
      </c>
      <c r="AB2712" s="1">
        <v>0</v>
      </c>
      <c r="AC2712" s="1">
        <v>0</v>
      </c>
    </row>
    <row r="2713" spans="1:29" x14ac:dyDescent="0.25">
      <c r="A2713" s="13">
        <v>182</v>
      </c>
      <c r="B2713" s="22" t="s">
        <v>3200</v>
      </c>
      <c r="C2713" s="17">
        <v>4</v>
      </c>
      <c r="D2713" s="1" t="s">
        <v>3194</v>
      </c>
      <c r="E2713" s="1" t="s">
        <v>3066</v>
      </c>
      <c r="F2713" s="1" t="s">
        <v>5039</v>
      </c>
      <c r="G2713" s="1" t="s">
        <v>2570</v>
      </c>
      <c r="H2713" s="21">
        <v>11.597999999998137</v>
      </c>
      <c r="I2713" s="21">
        <v>0</v>
      </c>
      <c r="J2713" s="1" t="s">
        <v>258</v>
      </c>
      <c r="K2713" s="1" t="s">
        <v>2803</v>
      </c>
      <c r="L2713" s="1">
        <v>0</v>
      </c>
      <c r="M2713" s="1">
        <v>0</v>
      </c>
      <c r="N2713" s="1">
        <v>11</v>
      </c>
      <c r="O2713" s="1">
        <v>1</v>
      </c>
      <c r="P2713" s="1">
        <v>7</v>
      </c>
      <c r="Q2713" s="16">
        <v>83.453125</v>
      </c>
      <c r="R2713" s="21">
        <v>6.0769828073156361E-2</v>
      </c>
      <c r="S2713" s="21">
        <v>1.0519906291335159</v>
      </c>
      <c r="T2713" s="21">
        <v>0.99122080106035959</v>
      </c>
      <c r="U2713" s="21">
        <v>5.7213920595509261E-2</v>
      </c>
      <c r="V2713" s="21">
        <v>0.81315229758621999</v>
      </c>
      <c r="W2713" s="21">
        <v>0.75593837699071076</v>
      </c>
      <c r="X2713" s="13" t="s">
        <v>22</v>
      </c>
      <c r="Y27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3" s="1">
        <v>41.661656000000001</v>
      </c>
      <c r="AA2713" s="1">
        <v>-80.953916000000007</v>
      </c>
      <c r="AB2713" s="1">
        <v>0</v>
      </c>
      <c r="AC2713" s="1">
        <v>0</v>
      </c>
    </row>
    <row r="2714" spans="1:29" x14ac:dyDescent="0.25">
      <c r="A2714" s="13">
        <v>183</v>
      </c>
      <c r="B2714" s="22" t="s">
        <v>3200</v>
      </c>
      <c r="C2714" s="17">
        <v>2</v>
      </c>
      <c r="D2714" s="1" t="s">
        <v>2362</v>
      </c>
      <c r="E2714" s="1" t="s">
        <v>3141</v>
      </c>
      <c r="F2714" s="1" t="s">
        <v>3382</v>
      </c>
      <c r="G2714" s="1" t="s">
        <v>2571</v>
      </c>
      <c r="H2714" s="21">
        <v>18.032000000006519</v>
      </c>
      <c r="I2714" s="21">
        <v>0</v>
      </c>
      <c r="J2714" s="1" t="s">
        <v>258</v>
      </c>
      <c r="K2714" s="1" t="s">
        <v>2803</v>
      </c>
      <c r="L2714" s="1">
        <v>2</v>
      </c>
      <c r="M2714" s="1">
        <v>0</v>
      </c>
      <c r="N2714" s="1">
        <v>5</v>
      </c>
      <c r="O2714" s="1">
        <v>1</v>
      </c>
      <c r="P2714" s="1">
        <v>2</v>
      </c>
      <c r="Q2714" s="16">
        <v>130.52525436046511</v>
      </c>
      <c r="R2714" s="21">
        <v>0.12863619482291325</v>
      </c>
      <c r="S2714" s="21">
        <v>0.94857719669272633</v>
      </c>
      <c r="T2714" s="21">
        <v>0.81994100186981311</v>
      </c>
      <c r="U2714" s="21">
        <v>0.10414302615532986</v>
      </c>
      <c r="V2714" s="21">
        <v>0.811324503028236</v>
      </c>
      <c r="W2714" s="21">
        <v>0.70718147687290611</v>
      </c>
      <c r="X2714" s="13" t="s">
        <v>22</v>
      </c>
      <c r="Y27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4" s="1">
        <v>41.670350999999997</v>
      </c>
      <c r="AA2714" s="1">
        <v>-84.069766000000001</v>
      </c>
      <c r="AB2714" s="1">
        <v>0</v>
      </c>
      <c r="AC2714" s="1">
        <v>0</v>
      </c>
    </row>
    <row r="2715" spans="1:29" x14ac:dyDescent="0.25">
      <c r="A2715" s="13">
        <v>184</v>
      </c>
      <c r="B2715" s="22" t="s">
        <v>3200</v>
      </c>
      <c r="C2715" s="17">
        <v>4</v>
      </c>
      <c r="D2715" s="1" t="s">
        <v>798</v>
      </c>
      <c r="E2715" s="1" t="s">
        <v>2836</v>
      </c>
      <c r="F2715" s="1" t="s">
        <v>5110</v>
      </c>
      <c r="G2715" s="1" t="s">
        <v>2572</v>
      </c>
      <c r="H2715" s="21">
        <v>7.4450000000069849</v>
      </c>
      <c r="I2715" s="21">
        <v>0</v>
      </c>
      <c r="J2715" s="1" t="s">
        <v>258</v>
      </c>
      <c r="K2715" s="1" t="s">
        <v>2803</v>
      </c>
      <c r="L2715" s="1">
        <v>0</v>
      </c>
      <c r="M2715" s="1">
        <v>1</v>
      </c>
      <c r="N2715" s="1">
        <v>4</v>
      </c>
      <c r="O2715" s="1">
        <v>1</v>
      </c>
      <c r="P2715" s="1">
        <v>7</v>
      </c>
      <c r="Q2715" s="16">
        <v>83.301689680232556</v>
      </c>
      <c r="R2715" s="21">
        <v>0.29625373494285134</v>
      </c>
      <c r="S2715" s="21">
        <v>1.7676953063151453</v>
      </c>
      <c r="T2715" s="21">
        <v>1.4714415713722939</v>
      </c>
      <c r="U2715" s="21">
        <v>0.18840756303585521</v>
      </c>
      <c r="V2715" s="21">
        <v>0.81028403967230345</v>
      </c>
      <c r="W2715" s="21">
        <v>0.62187647663644818</v>
      </c>
      <c r="X2715" s="13" t="s">
        <v>22</v>
      </c>
      <c r="Y27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5" s="1">
        <v>41.309233999999996</v>
      </c>
      <c r="AA2715" s="1">
        <v>-81.262778999999995</v>
      </c>
      <c r="AB2715" s="1">
        <v>0</v>
      </c>
      <c r="AC2715" s="1">
        <v>0</v>
      </c>
    </row>
    <row r="2716" spans="1:29" x14ac:dyDescent="0.25">
      <c r="A2716" s="13">
        <v>185</v>
      </c>
      <c r="B2716" s="22" t="s">
        <v>3200</v>
      </c>
      <c r="C2716" s="17">
        <v>11</v>
      </c>
      <c r="D2716" s="1" t="s">
        <v>2372</v>
      </c>
      <c r="E2716" s="1" t="s">
        <v>3157</v>
      </c>
      <c r="F2716" s="1" t="s">
        <v>5111</v>
      </c>
      <c r="G2716" s="1" t="s">
        <v>2573</v>
      </c>
      <c r="H2716" s="21">
        <v>0.39100000000325963</v>
      </c>
      <c r="I2716" s="21">
        <v>0</v>
      </c>
      <c r="J2716" s="1" t="s">
        <v>258</v>
      </c>
      <c r="K2716" s="1" t="s">
        <v>2803</v>
      </c>
      <c r="L2716" s="1">
        <v>0</v>
      </c>
      <c r="M2716" s="1">
        <v>1</v>
      </c>
      <c r="N2716" s="1">
        <v>6</v>
      </c>
      <c r="O2716" s="1">
        <v>1</v>
      </c>
      <c r="P2716" s="1">
        <v>8</v>
      </c>
      <c r="Q2716" s="16">
        <v>97.395439680232556</v>
      </c>
      <c r="R2716" s="21">
        <v>0.11802491358851051</v>
      </c>
      <c r="S2716" s="21">
        <v>1.3627826108953796</v>
      </c>
      <c r="T2716" s="21">
        <v>1.244757697306869</v>
      </c>
      <c r="U2716" s="21">
        <v>0.10763837103647297</v>
      </c>
      <c r="V2716" s="21">
        <v>0.80994942912248524</v>
      </c>
      <c r="W2716" s="21">
        <v>0.70231105808601224</v>
      </c>
      <c r="X2716" s="13" t="s">
        <v>22</v>
      </c>
      <c r="Y27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6" s="1">
        <v>40.564264000000001</v>
      </c>
      <c r="AA2716" s="1">
        <v>-81.790025</v>
      </c>
      <c r="AB2716" s="1">
        <v>0</v>
      </c>
      <c r="AC2716" s="1">
        <v>0</v>
      </c>
    </row>
    <row r="2717" spans="1:29" x14ac:dyDescent="0.25">
      <c r="A2717" s="13">
        <v>186</v>
      </c>
      <c r="B2717" s="22" t="s">
        <v>3200</v>
      </c>
      <c r="C2717" s="17">
        <v>6</v>
      </c>
      <c r="D2717" s="1" t="s">
        <v>799</v>
      </c>
      <c r="E2717" s="1" t="s">
        <v>2964</v>
      </c>
      <c r="F2717" s="1" t="s">
        <v>5011</v>
      </c>
      <c r="G2717" s="1" t="s">
        <v>2574</v>
      </c>
      <c r="H2717" s="21">
        <v>7.0559999999968568</v>
      </c>
      <c r="I2717" s="21">
        <v>0</v>
      </c>
      <c r="J2717" s="1" t="s">
        <v>258</v>
      </c>
      <c r="K2717" s="1" t="s">
        <v>2804</v>
      </c>
      <c r="L2717" s="1">
        <v>0</v>
      </c>
      <c r="M2717" s="1">
        <v>0</v>
      </c>
      <c r="N2717" s="1">
        <v>3</v>
      </c>
      <c r="O2717" s="1">
        <v>3</v>
      </c>
      <c r="P2717" s="1">
        <v>16</v>
      </c>
      <c r="Q2717" s="16">
        <v>48.953125</v>
      </c>
      <c r="R2717" s="21">
        <v>2.8946595093931577</v>
      </c>
      <c r="S2717" s="21">
        <v>4.301914089241488</v>
      </c>
      <c r="T2717" s="21">
        <v>1.4072545798483302</v>
      </c>
      <c r="U2717" s="21">
        <v>0.20172910850843712</v>
      </c>
      <c r="V2717" s="21">
        <v>0.80866185839747762</v>
      </c>
      <c r="W2717" s="21">
        <v>0.60693274988904045</v>
      </c>
      <c r="X2717" s="13" t="s">
        <v>22</v>
      </c>
      <c r="Y27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7" s="1">
        <v>40.299450999999998</v>
      </c>
      <c r="AA2717" s="1">
        <v>-83.126810000000006</v>
      </c>
      <c r="AB2717" s="1">
        <v>0</v>
      </c>
      <c r="AC2717" s="1">
        <v>0</v>
      </c>
    </row>
    <row r="2718" spans="1:29" x14ac:dyDescent="0.25">
      <c r="A2718" s="13">
        <v>187</v>
      </c>
      <c r="B2718" s="22" t="s">
        <v>3200</v>
      </c>
      <c r="C2718" s="17">
        <v>2</v>
      </c>
      <c r="D2718" s="1" t="s">
        <v>2365</v>
      </c>
      <c r="E2718" s="1" t="s">
        <v>3013</v>
      </c>
      <c r="F2718" s="1" t="s">
        <v>5112</v>
      </c>
      <c r="G2718" s="1" t="s">
        <v>2575</v>
      </c>
      <c r="H2718" s="21">
        <v>6.5500000000029104</v>
      </c>
      <c r="I2718" s="21">
        <v>0</v>
      </c>
      <c r="J2718" s="1" t="s">
        <v>258</v>
      </c>
      <c r="K2718" s="1" t="s">
        <v>2803</v>
      </c>
      <c r="L2718" s="1">
        <v>0</v>
      </c>
      <c r="M2718" s="1">
        <v>1</v>
      </c>
      <c r="N2718" s="1">
        <v>5</v>
      </c>
      <c r="O2718" s="1">
        <v>1</v>
      </c>
      <c r="P2718" s="1">
        <v>5</v>
      </c>
      <c r="Q2718" s="16">
        <v>87.848564680232556</v>
      </c>
      <c r="R2718" s="21">
        <v>0.19766411660387334</v>
      </c>
      <c r="S2718" s="21">
        <v>1.3798404128133073</v>
      </c>
      <c r="T2718" s="21">
        <v>1.182176296209434</v>
      </c>
      <c r="U2718" s="21">
        <v>0.13429661276527921</v>
      </c>
      <c r="V2718" s="21">
        <v>0.80564970213904841</v>
      </c>
      <c r="W2718" s="21">
        <v>0.67135308937376914</v>
      </c>
      <c r="X2718" s="13" t="s">
        <v>22</v>
      </c>
      <c r="Y27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8" s="1">
        <v>41.572062000000003</v>
      </c>
      <c r="AA2718" s="1">
        <v>-84.555790000000002</v>
      </c>
      <c r="AB2718" s="1">
        <v>0</v>
      </c>
      <c r="AC2718" s="1">
        <v>0</v>
      </c>
    </row>
    <row r="2719" spans="1:29" x14ac:dyDescent="0.25">
      <c r="A2719" s="13">
        <v>188</v>
      </c>
      <c r="B2719" s="22" t="s">
        <v>3200</v>
      </c>
      <c r="C2719" s="17">
        <v>6</v>
      </c>
      <c r="D2719" s="1" t="s">
        <v>1340</v>
      </c>
      <c r="E2719" s="1" t="s">
        <v>3150</v>
      </c>
      <c r="F2719" s="1" t="s">
        <v>3257</v>
      </c>
      <c r="G2719" s="1" t="s">
        <v>2576</v>
      </c>
      <c r="H2719" s="21">
        <v>12.586999999999534</v>
      </c>
      <c r="I2719" s="21">
        <v>0</v>
      </c>
      <c r="J2719" s="1" t="s">
        <v>258</v>
      </c>
      <c r="K2719" s="1" t="s">
        <v>2808</v>
      </c>
      <c r="L2719" s="1">
        <v>0</v>
      </c>
      <c r="M2719" s="1">
        <v>0</v>
      </c>
      <c r="N2719" s="1">
        <v>8</v>
      </c>
      <c r="O2719" s="1">
        <v>1</v>
      </c>
      <c r="P2719" s="1">
        <v>6</v>
      </c>
      <c r="Q2719" s="16">
        <v>62.8125</v>
      </c>
      <c r="R2719" s="21">
        <v>0.37687919307944173</v>
      </c>
      <c r="S2719" s="21">
        <v>2.3228398715761611</v>
      </c>
      <c r="T2719" s="21">
        <v>1.9459606784967194</v>
      </c>
      <c r="U2719" s="21">
        <v>9.6172641418785371E-2</v>
      </c>
      <c r="V2719" s="21">
        <v>0.80328280806475572</v>
      </c>
      <c r="W2719" s="21">
        <v>0.70711016664597037</v>
      </c>
      <c r="X2719" s="13" t="s">
        <v>22</v>
      </c>
      <c r="Y27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19" s="1">
        <v>39.951396000000003</v>
      </c>
      <c r="AA2719" s="1">
        <v>-83.380272000000005</v>
      </c>
      <c r="AB2719" s="1">
        <v>0</v>
      </c>
      <c r="AC2719" s="1">
        <v>0</v>
      </c>
    </row>
    <row r="2720" spans="1:29" x14ac:dyDescent="0.25">
      <c r="A2720" s="13">
        <v>189</v>
      </c>
      <c r="B2720" s="22" t="s">
        <v>3200</v>
      </c>
      <c r="C2720" s="17">
        <v>3</v>
      </c>
      <c r="D2720" s="1" t="s">
        <v>805</v>
      </c>
      <c r="E2720" s="1" t="s">
        <v>3076</v>
      </c>
      <c r="F2720" s="1" t="s">
        <v>5113</v>
      </c>
      <c r="G2720" s="1" t="s">
        <v>2577</v>
      </c>
      <c r="H2720" s="21">
        <v>2.6119999999937136</v>
      </c>
      <c r="I2720" s="21">
        <v>0</v>
      </c>
      <c r="J2720" s="1" t="s">
        <v>258</v>
      </c>
      <c r="K2720" s="1" t="s">
        <v>2803</v>
      </c>
      <c r="L2720" s="1">
        <v>0</v>
      </c>
      <c r="M2720" s="1">
        <v>1</v>
      </c>
      <c r="N2720" s="1">
        <v>7</v>
      </c>
      <c r="O2720" s="1">
        <v>5</v>
      </c>
      <c r="P2720" s="1">
        <v>8</v>
      </c>
      <c r="Q2720" s="16">
        <v>121.69231468023256</v>
      </c>
      <c r="R2720" s="21">
        <v>5.0091770275185583E-2</v>
      </c>
      <c r="S2720" s="21">
        <v>0.96613669379212175</v>
      </c>
      <c r="T2720" s="21">
        <v>0.91604492351693612</v>
      </c>
      <c r="U2720" s="21">
        <v>5.1273880899243188E-2</v>
      </c>
      <c r="V2720" s="21">
        <v>0.8026470604330479</v>
      </c>
      <c r="W2720" s="21">
        <v>0.75137317953380467</v>
      </c>
      <c r="X2720" s="13" t="s">
        <v>22</v>
      </c>
      <c r="Y27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0" s="1">
        <v>41.093724999999999</v>
      </c>
      <c r="AA2720" s="1">
        <v>-81.718701999999993</v>
      </c>
      <c r="AB2720" s="1">
        <v>0</v>
      </c>
      <c r="AC2720" s="1">
        <v>0</v>
      </c>
    </row>
    <row r="2721" spans="1:29" x14ac:dyDescent="0.25">
      <c r="A2721" s="13">
        <v>190</v>
      </c>
      <c r="B2721" s="22" t="s">
        <v>3200</v>
      </c>
      <c r="C2721" s="17">
        <v>3</v>
      </c>
      <c r="D2721" s="1" t="s">
        <v>2361</v>
      </c>
      <c r="E2721" s="1" t="s">
        <v>2894</v>
      </c>
      <c r="F2721" s="1" t="s">
        <v>5051</v>
      </c>
      <c r="G2721" s="1" t="s">
        <v>2578</v>
      </c>
      <c r="H2721" s="21">
        <v>6.6429999999963911</v>
      </c>
      <c r="I2721" s="21">
        <v>0</v>
      </c>
      <c r="J2721" s="1" t="s">
        <v>258</v>
      </c>
      <c r="K2721" s="1" t="s">
        <v>2804</v>
      </c>
      <c r="L2721" s="1">
        <v>0</v>
      </c>
      <c r="M2721" s="1">
        <v>0</v>
      </c>
      <c r="N2721" s="1">
        <v>4</v>
      </c>
      <c r="O2721" s="1">
        <v>2</v>
      </c>
      <c r="P2721" s="1">
        <v>11</v>
      </c>
      <c r="Q2721" s="16">
        <v>46.0625</v>
      </c>
      <c r="R2721" s="21">
        <v>2.5070746781980882</v>
      </c>
      <c r="S2721" s="21">
        <v>3.5982397610502903</v>
      </c>
      <c r="T2721" s="21">
        <v>1.0911650828522022</v>
      </c>
      <c r="U2721" s="21">
        <v>0.17471828315413981</v>
      </c>
      <c r="V2721" s="21">
        <v>0.79976971406771358</v>
      </c>
      <c r="W2721" s="21">
        <v>0.62505143091357374</v>
      </c>
      <c r="X2721" s="13" t="s">
        <v>22</v>
      </c>
      <c r="Y27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1" s="1">
        <v>40.797511</v>
      </c>
      <c r="AA2721" s="1">
        <v>-81.844040000000007</v>
      </c>
      <c r="AB2721" s="1">
        <v>0</v>
      </c>
      <c r="AC2721" s="1">
        <v>0</v>
      </c>
    </row>
    <row r="2722" spans="1:29" x14ac:dyDescent="0.25">
      <c r="A2722" s="13">
        <v>191</v>
      </c>
      <c r="B2722" s="22" t="s">
        <v>3200</v>
      </c>
      <c r="C2722" s="17">
        <v>2</v>
      </c>
      <c r="D2722" s="1" t="s">
        <v>2369</v>
      </c>
      <c r="E2722" s="1" t="s">
        <v>2980</v>
      </c>
      <c r="F2722" s="1" t="s">
        <v>5114</v>
      </c>
      <c r="G2722" s="1" t="s">
        <v>2579</v>
      </c>
      <c r="H2722" s="21">
        <v>0.875</v>
      </c>
      <c r="I2722" s="21">
        <v>0</v>
      </c>
      <c r="J2722" s="1" t="s">
        <v>258</v>
      </c>
      <c r="K2722" s="1" t="s">
        <v>2803</v>
      </c>
      <c r="L2722" s="1">
        <v>2</v>
      </c>
      <c r="M2722" s="1">
        <v>2</v>
      </c>
      <c r="N2722" s="1">
        <v>3</v>
      </c>
      <c r="O2722" s="1">
        <v>6</v>
      </c>
      <c r="P2722" s="1">
        <v>11</v>
      </c>
      <c r="Q2722" s="16">
        <v>239.97238372093022</v>
      </c>
      <c r="R2722" s="21">
        <v>5.1770976896283613E-2</v>
      </c>
      <c r="S2722" s="21">
        <v>1.1211023538645426</v>
      </c>
      <c r="T2722" s="21">
        <v>1.0693313769682591</v>
      </c>
      <c r="U2722" s="21">
        <v>5.1210949318984261E-2</v>
      </c>
      <c r="V2722" s="21">
        <v>0.79888812426838374</v>
      </c>
      <c r="W2722" s="21">
        <v>0.74767717494939945</v>
      </c>
      <c r="X2722" s="13" t="s">
        <v>22</v>
      </c>
      <c r="Y27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2" s="1">
        <v>41.442135</v>
      </c>
      <c r="AA2722" s="1">
        <v>-84.324952999999994</v>
      </c>
      <c r="AB2722" s="1">
        <v>0</v>
      </c>
      <c r="AC2722" s="1">
        <v>0</v>
      </c>
    </row>
    <row r="2723" spans="1:29" x14ac:dyDescent="0.25">
      <c r="A2723" s="13">
        <v>192</v>
      </c>
      <c r="B2723" s="22" t="s">
        <v>3200</v>
      </c>
      <c r="C2723" s="17">
        <v>11</v>
      </c>
      <c r="D2723" s="1" t="s">
        <v>2372</v>
      </c>
      <c r="E2723" s="1" t="s">
        <v>2967</v>
      </c>
      <c r="F2723" s="1" t="s">
        <v>3278</v>
      </c>
      <c r="G2723" s="1" t="s">
        <v>2580</v>
      </c>
      <c r="H2723" s="21">
        <v>18.754000000000815</v>
      </c>
      <c r="I2723" s="21">
        <v>0</v>
      </c>
      <c r="J2723" s="1" t="s">
        <v>258</v>
      </c>
      <c r="K2723" s="1" t="s">
        <v>2810</v>
      </c>
      <c r="L2723" s="1">
        <v>0</v>
      </c>
      <c r="M2723" s="1">
        <v>1</v>
      </c>
      <c r="N2723" s="1">
        <v>4</v>
      </c>
      <c r="O2723" s="1">
        <v>1</v>
      </c>
      <c r="P2723" s="1">
        <v>11</v>
      </c>
      <c r="Q2723" s="16">
        <v>87.301689680232556</v>
      </c>
      <c r="R2723" s="21">
        <v>0.58218760759989507</v>
      </c>
      <c r="S2723" s="21">
        <v>2.9138891939552409</v>
      </c>
      <c r="T2723" s="21">
        <v>2.3317015863553459</v>
      </c>
      <c r="U2723" s="21">
        <v>0.21473725267485613</v>
      </c>
      <c r="V2723" s="21">
        <v>0.79621269743070633</v>
      </c>
      <c r="W2723" s="21">
        <v>0.58147544475585022</v>
      </c>
      <c r="X2723" s="13" t="s">
        <v>22</v>
      </c>
      <c r="Y27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3" s="1">
        <v>40.541440999999999</v>
      </c>
      <c r="AA2723" s="1">
        <v>-81.916320999999996</v>
      </c>
      <c r="AB2723" s="1">
        <v>0</v>
      </c>
      <c r="AC2723" s="1">
        <v>0</v>
      </c>
    </row>
    <row r="2724" spans="1:29" x14ac:dyDescent="0.25">
      <c r="A2724" s="13">
        <v>193</v>
      </c>
      <c r="B2724" s="22" t="s">
        <v>3200</v>
      </c>
      <c r="C2724" s="17">
        <v>7</v>
      </c>
      <c r="D2724" s="1" t="s">
        <v>3195</v>
      </c>
      <c r="E2724" s="1" t="s">
        <v>3111</v>
      </c>
      <c r="F2724" s="1" t="s">
        <v>5115</v>
      </c>
      <c r="G2724" s="1" t="s">
        <v>2581</v>
      </c>
      <c r="H2724" s="21">
        <v>23.270000000004075</v>
      </c>
      <c r="I2724" s="21">
        <v>0</v>
      </c>
      <c r="J2724" s="1" t="s">
        <v>258</v>
      </c>
      <c r="K2724" s="1" t="s">
        <v>2803</v>
      </c>
      <c r="L2724" s="1">
        <v>0</v>
      </c>
      <c r="M2724" s="1">
        <v>1</v>
      </c>
      <c r="N2724" s="1">
        <v>6</v>
      </c>
      <c r="O2724" s="1">
        <v>4</v>
      </c>
      <c r="P2724" s="1">
        <v>6</v>
      </c>
      <c r="Q2724" s="16">
        <v>108.70793968023256</v>
      </c>
      <c r="R2724" s="21">
        <v>6.9578397992373808E-2</v>
      </c>
      <c r="S2724" s="21">
        <v>1.0193570503763625</v>
      </c>
      <c r="T2724" s="21">
        <v>0.94977865238398862</v>
      </c>
      <c r="U2724" s="21">
        <v>6.3050048935264308E-2</v>
      </c>
      <c r="V2724" s="21">
        <v>0.79411446225887661</v>
      </c>
      <c r="W2724" s="21">
        <v>0.73106441332361227</v>
      </c>
      <c r="X2724" s="13" t="s">
        <v>22</v>
      </c>
      <c r="Y27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4" s="1">
        <v>40.091076000000001</v>
      </c>
      <c r="AA2724" s="1">
        <v>-83.694477000000006</v>
      </c>
      <c r="AB2724" s="1">
        <v>0</v>
      </c>
      <c r="AC2724" s="1">
        <v>0</v>
      </c>
    </row>
    <row r="2725" spans="1:29" x14ac:dyDescent="0.25">
      <c r="A2725" s="13">
        <v>194</v>
      </c>
      <c r="B2725" s="22" t="s">
        <v>3200</v>
      </c>
      <c r="C2725" s="17">
        <v>6</v>
      </c>
      <c r="D2725" s="1" t="s">
        <v>808</v>
      </c>
      <c r="E2725" s="1" t="s">
        <v>3174</v>
      </c>
      <c r="F2725" s="1" t="s">
        <v>5116</v>
      </c>
      <c r="G2725" s="1" t="s">
        <v>2582</v>
      </c>
      <c r="H2725" s="21">
        <v>1.7351000000053318</v>
      </c>
      <c r="I2725" s="21">
        <v>0</v>
      </c>
      <c r="J2725" s="1" t="s">
        <v>258</v>
      </c>
      <c r="K2725" s="1" t="s">
        <v>2803</v>
      </c>
      <c r="L2725" s="1">
        <v>0</v>
      </c>
      <c r="M2725" s="1">
        <v>2</v>
      </c>
      <c r="N2725" s="1">
        <v>4</v>
      </c>
      <c r="O2725" s="1">
        <v>4</v>
      </c>
      <c r="P2725" s="1">
        <v>7</v>
      </c>
      <c r="Q2725" s="16">
        <v>142.29087936046511</v>
      </c>
      <c r="R2725" s="21">
        <v>8.6767352193100292E-2</v>
      </c>
      <c r="S2725" s="21">
        <v>1.1910510799898935</v>
      </c>
      <c r="T2725" s="21">
        <v>1.1042837277967932</v>
      </c>
      <c r="U2725" s="21">
        <v>7.2789510879031363E-2</v>
      </c>
      <c r="V2725" s="21">
        <v>0.79330144762592036</v>
      </c>
      <c r="W2725" s="21">
        <v>0.72051193674688896</v>
      </c>
      <c r="X2725" s="13" t="s">
        <v>22</v>
      </c>
      <c r="Y27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5" s="1">
        <v>39.653277000000003</v>
      </c>
      <c r="AA2725" s="1">
        <v>-82.924211999999997</v>
      </c>
      <c r="AB2725" s="1">
        <v>0</v>
      </c>
      <c r="AC2725" s="1">
        <v>0</v>
      </c>
    </row>
    <row r="2726" spans="1:29" x14ac:dyDescent="0.25">
      <c r="A2726" s="13">
        <v>195</v>
      </c>
      <c r="B2726" s="22" t="s">
        <v>3200</v>
      </c>
      <c r="C2726" s="17">
        <v>12</v>
      </c>
      <c r="D2726" s="1" t="s">
        <v>1332</v>
      </c>
      <c r="E2726" s="1" t="s">
        <v>2929</v>
      </c>
      <c r="F2726" s="1" t="s">
        <v>5117</v>
      </c>
      <c r="G2726" s="1" t="s">
        <v>2583</v>
      </c>
      <c r="H2726" s="21">
        <v>4.3099999999976717</v>
      </c>
      <c r="I2726" s="21">
        <v>0</v>
      </c>
      <c r="J2726" s="1" t="s">
        <v>258</v>
      </c>
      <c r="K2726" s="1" t="s">
        <v>2803</v>
      </c>
      <c r="L2726" s="1">
        <v>0</v>
      </c>
      <c r="M2726" s="1">
        <v>0</v>
      </c>
      <c r="N2726" s="1">
        <v>7</v>
      </c>
      <c r="O2726" s="1">
        <v>4</v>
      </c>
      <c r="P2726" s="1">
        <v>9</v>
      </c>
      <c r="Q2726" s="16">
        <v>72.578125</v>
      </c>
      <c r="R2726" s="21">
        <v>7.5034052260260442E-2</v>
      </c>
      <c r="S2726" s="21">
        <v>1.2274837090950321</v>
      </c>
      <c r="T2726" s="21">
        <v>1.1524496568347717</v>
      </c>
      <c r="U2726" s="21">
        <v>6.4759256302902968E-2</v>
      </c>
      <c r="V2726" s="21">
        <v>0.79316296468090131</v>
      </c>
      <c r="W2726" s="21">
        <v>0.72840370837799839</v>
      </c>
      <c r="X2726" s="13" t="s">
        <v>22</v>
      </c>
      <c r="Y27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6" s="1">
        <v>41.607334999999999</v>
      </c>
      <c r="AA2726" s="1">
        <v>-81.058205999999998</v>
      </c>
      <c r="AB2726" s="1">
        <v>0</v>
      </c>
      <c r="AC2726" s="1">
        <v>0</v>
      </c>
    </row>
    <row r="2727" spans="1:29" x14ac:dyDescent="0.25">
      <c r="A2727" s="13">
        <v>196</v>
      </c>
      <c r="B2727" s="22" t="s">
        <v>3200</v>
      </c>
      <c r="C2727" s="17">
        <v>3</v>
      </c>
      <c r="D2727" s="1" t="s">
        <v>805</v>
      </c>
      <c r="E2727" s="1" t="s">
        <v>2822</v>
      </c>
      <c r="F2727" s="1" t="s">
        <v>5118</v>
      </c>
      <c r="G2727" s="1" t="s">
        <v>2584</v>
      </c>
      <c r="H2727" s="21">
        <v>8.1159999999945285</v>
      </c>
      <c r="I2727" s="21">
        <v>0</v>
      </c>
      <c r="J2727" s="1" t="s">
        <v>258</v>
      </c>
      <c r="K2727" s="1" t="s">
        <v>2803</v>
      </c>
      <c r="L2727" s="1">
        <v>0</v>
      </c>
      <c r="M2727" s="1">
        <v>1</v>
      </c>
      <c r="N2727" s="1">
        <v>4</v>
      </c>
      <c r="O2727" s="1">
        <v>6</v>
      </c>
      <c r="P2727" s="1">
        <v>13</v>
      </c>
      <c r="Q2727" s="16">
        <v>111.48918968023256</v>
      </c>
      <c r="R2727" s="21">
        <v>6.4433212480837873E-2</v>
      </c>
      <c r="S2727" s="21">
        <v>1.3613851105997856</v>
      </c>
      <c r="T2727" s="21">
        <v>1.2969518981189478</v>
      </c>
      <c r="U2727" s="21">
        <v>6.1280911431855989E-2</v>
      </c>
      <c r="V2727" s="21">
        <v>0.7911459857104749</v>
      </c>
      <c r="W2727" s="21">
        <v>0.72986507427861891</v>
      </c>
      <c r="X2727" s="13" t="s">
        <v>22</v>
      </c>
      <c r="Y27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7" s="1">
        <v>41.099314999999997</v>
      </c>
      <c r="AA2727" s="1">
        <v>-82.024311999999995</v>
      </c>
      <c r="AB2727" s="1">
        <v>0</v>
      </c>
      <c r="AC2727" s="1">
        <v>0</v>
      </c>
    </row>
    <row r="2728" spans="1:29" x14ac:dyDescent="0.25">
      <c r="A2728" s="13">
        <v>197</v>
      </c>
      <c r="B2728" s="22" t="s">
        <v>3200</v>
      </c>
      <c r="C2728" s="17">
        <v>9</v>
      </c>
      <c r="D2728" s="1" t="s">
        <v>2380</v>
      </c>
      <c r="E2728" s="1" t="s">
        <v>3133</v>
      </c>
      <c r="F2728" s="1" t="s">
        <v>5119</v>
      </c>
      <c r="G2728" s="1" t="s">
        <v>2585</v>
      </c>
      <c r="H2728" s="21">
        <v>8.4679999999934807</v>
      </c>
      <c r="I2728" s="21">
        <v>0</v>
      </c>
      <c r="J2728" s="1" t="s">
        <v>258</v>
      </c>
      <c r="K2728" s="1" t="s">
        <v>2803</v>
      </c>
      <c r="L2728" s="1">
        <v>0</v>
      </c>
      <c r="M2728" s="1">
        <v>2</v>
      </c>
      <c r="N2728" s="1">
        <v>5</v>
      </c>
      <c r="O2728" s="1">
        <v>1</v>
      </c>
      <c r="P2728" s="1">
        <v>5</v>
      </c>
      <c r="Q2728" s="16">
        <v>133.52525436046511</v>
      </c>
      <c r="R2728" s="21">
        <v>0.11769410637308243</v>
      </c>
      <c r="S2728" s="21">
        <v>1.1810477249156879</v>
      </c>
      <c r="T2728" s="21">
        <v>1.0633536185426053</v>
      </c>
      <c r="U2728" s="21">
        <v>9.4270012682538373E-2</v>
      </c>
      <c r="V2728" s="21">
        <v>0.78859901520849418</v>
      </c>
      <c r="W2728" s="21">
        <v>0.69432900252595586</v>
      </c>
      <c r="X2728" s="13" t="s">
        <v>22</v>
      </c>
      <c r="Y27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8" s="1">
        <v>39.135553000000002</v>
      </c>
      <c r="AA2728" s="1">
        <v>-83.668537000000001</v>
      </c>
      <c r="AB2728" s="1">
        <v>0</v>
      </c>
      <c r="AC2728" s="1">
        <v>0</v>
      </c>
    </row>
    <row r="2729" spans="1:29" x14ac:dyDescent="0.25">
      <c r="A2729" s="13">
        <v>198</v>
      </c>
      <c r="B2729" s="22" t="s">
        <v>3200</v>
      </c>
      <c r="C2729" s="17">
        <v>6</v>
      </c>
      <c r="D2729" s="1" t="s">
        <v>808</v>
      </c>
      <c r="E2729" s="1" t="s">
        <v>2993</v>
      </c>
      <c r="F2729" s="1" t="s">
        <v>5120</v>
      </c>
      <c r="G2729" s="1" t="s">
        <v>2586</v>
      </c>
      <c r="H2729" s="21">
        <v>2.7229999999981374</v>
      </c>
      <c r="I2729" s="21">
        <v>0</v>
      </c>
      <c r="J2729" s="1" t="s">
        <v>258</v>
      </c>
      <c r="K2729" s="1" t="s">
        <v>2803</v>
      </c>
      <c r="L2729" s="1">
        <v>0</v>
      </c>
      <c r="M2729" s="1">
        <v>1</v>
      </c>
      <c r="N2729" s="1">
        <v>8</v>
      </c>
      <c r="O2729" s="1">
        <v>1</v>
      </c>
      <c r="P2729" s="1">
        <v>7</v>
      </c>
      <c r="Q2729" s="16">
        <v>109.48918968023256</v>
      </c>
      <c r="R2729" s="21">
        <v>8.6968552363737503E-2</v>
      </c>
      <c r="S2729" s="21">
        <v>1.2085059208032367</v>
      </c>
      <c r="T2729" s="21">
        <v>1.1215373684394991</v>
      </c>
      <c r="U2729" s="21">
        <v>7.0515145587934661E-2</v>
      </c>
      <c r="V2729" s="21">
        <v>0.78852997034826555</v>
      </c>
      <c r="W2729" s="21">
        <v>0.71801482476033085</v>
      </c>
      <c r="X2729" s="13" t="s">
        <v>22</v>
      </c>
      <c r="Y27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29" s="1">
        <v>39.676178</v>
      </c>
      <c r="AA2729" s="1">
        <v>-82.835273000000001</v>
      </c>
      <c r="AB2729" s="1">
        <v>0</v>
      </c>
      <c r="AC2729" s="1">
        <v>0</v>
      </c>
    </row>
    <row r="2730" spans="1:29" x14ac:dyDescent="0.25">
      <c r="A2730" s="13">
        <v>199</v>
      </c>
      <c r="B2730" s="22" t="s">
        <v>3200</v>
      </c>
      <c r="C2730" s="17">
        <v>5</v>
      </c>
      <c r="D2730" s="1" t="s">
        <v>793</v>
      </c>
      <c r="E2730" s="1" t="s">
        <v>2889</v>
      </c>
      <c r="F2730" s="1" t="s">
        <v>5121</v>
      </c>
      <c r="G2730" s="1" t="s">
        <v>2587</v>
      </c>
      <c r="H2730" s="21">
        <v>13.724000000001979</v>
      </c>
      <c r="I2730" s="21">
        <v>0</v>
      </c>
      <c r="J2730" s="1" t="s">
        <v>258</v>
      </c>
      <c r="K2730" s="1" t="s">
        <v>2803</v>
      </c>
      <c r="L2730" s="1">
        <v>1</v>
      </c>
      <c r="M2730" s="1">
        <v>2</v>
      </c>
      <c r="N2730" s="1">
        <v>3</v>
      </c>
      <c r="O2730" s="1">
        <v>3</v>
      </c>
      <c r="P2730" s="1">
        <v>10</v>
      </c>
      <c r="Q2730" s="16">
        <v>179.98319404069767</v>
      </c>
      <c r="R2730" s="21">
        <v>0.11676145646687695</v>
      </c>
      <c r="S2730" s="21">
        <v>1.5910576964303567</v>
      </c>
      <c r="T2730" s="21">
        <v>1.4742962399634798</v>
      </c>
      <c r="U2730" s="21">
        <v>8.4940042987815156E-2</v>
      </c>
      <c r="V2730" s="21">
        <v>0.78809103282581205</v>
      </c>
      <c r="W2730" s="21">
        <v>0.70315098983799684</v>
      </c>
      <c r="X2730" s="13" t="s">
        <v>22</v>
      </c>
      <c r="Y27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0" s="1">
        <v>40.128968</v>
      </c>
      <c r="AA2730" s="1">
        <v>-82.696106999999998</v>
      </c>
      <c r="AB2730" s="1">
        <v>0</v>
      </c>
      <c r="AC2730" s="1">
        <v>0</v>
      </c>
    </row>
    <row r="2731" spans="1:29" x14ac:dyDescent="0.25">
      <c r="A2731" s="13">
        <v>200</v>
      </c>
      <c r="B2731" s="22" t="s">
        <v>3200</v>
      </c>
      <c r="C2731" s="17">
        <v>1</v>
      </c>
      <c r="D2731" s="1" t="s">
        <v>2381</v>
      </c>
      <c r="E2731" s="1" t="s">
        <v>3051</v>
      </c>
      <c r="F2731" s="1" t="s">
        <v>5122</v>
      </c>
      <c r="G2731" s="1" t="s">
        <v>2588</v>
      </c>
      <c r="H2731" s="21">
        <v>13.099000000001979</v>
      </c>
      <c r="I2731" s="21">
        <v>0</v>
      </c>
      <c r="J2731" s="1" t="s">
        <v>258</v>
      </c>
      <c r="K2731" s="1" t="s">
        <v>2803</v>
      </c>
      <c r="L2731" s="1">
        <v>0</v>
      </c>
      <c r="M2731" s="1">
        <v>2</v>
      </c>
      <c r="N2731" s="1">
        <v>2</v>
      </c>
      <c r="O2731" s="1">
        <v>3</v>
      </c>
      <c r="P2731" s="1">
        <v>5</v>
      </c>
      <c r="Q2731" s="16">
        <v>122.75962936046511</v>
      </c>
      <c r="R2731" s="21">
        <v>0.1750810711004101</v>
      </c>
      <c r="S2731" s="21">
        <v>1.336450154330477</v>
      </c>
      <c r="T2731" s="21">
        <v>1.1613690832300669</v>
      </c>
      <c r="U2731" s="21">
        <v>0.12282959609039526</v>
      </c>
      <c r="V2731" s="21">
        <v>0.78752099149433674</v>
      </c>
      <c r="W2731" s="21">
        <v>0.66469139540394151</v>
      </c>
      <c r="X2731" s="13" t="s">
        <v>22</v>
      </c>
      <c r="Y27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1" s="1">
        <v>40.782944999999998</v>
      </c>
      <c r="AA2731" s="1">
        <v>-83.641822000000005</v>
      </c>
      <c r="AB2731" s="1">
        <v>0</v>
      </c>
      <c r="AC2731" s="1">
        <v>0</v>
      </c>
    </row>
    <row r="2732" spans="1:29" x14ac:dyDescent="0.25">
      <c r="A2732" s="13">
        <v>201</v>
      </c>
      <c r="B2732" s="22" t="s">
        <v>3200</v>
      </c>
      <c r="C2732" s="17">
        <v>5</v>
      </c>
      <c r="D2732" s="1" t="s">
        <v>797</v>
      </c>
      <c r="E2732" s="1" t="s">
        <v>2823</v>
      </c>
      <c r="F2732" s="1" t="s">
        <v>5123</v>
      </c>
      <c r="G2732" s="1" t="s">
        <v>2589</v>
      </c>
      <c r="H2732" s="21">
        <v>9.5679999999993015</v>
      </c>
      <c r="I2732" s="21">
        <v>0</v>
      </c>
      <c r="J2732" s="1" t="s">
        <v>258</v>
      </c>
      <c r="K2732" s="1" t="s">
        <v>2808</v>
      </c>
      <c r="L2732" s="1">
        <v>0</v>
      </c>
      <c r="M2732" s="1">
        <v>1</v>
      </c>
      <c r="N2732" s="1">
        <v>5</v>
      </c>
      <c r="O2732" s="1">
        <v>2</v>
      </c>
      <c r="P2732" s="1">
        <v>11</v>
      </c>
      <c r="Q2732" s="16">
        <v>98.286064680232556</v>
      </c>
      <c r="R2732" s="21">
        <v>0.42495293499797354</v>
      </c>
      <c r="S2732" s="21">
        <v>3.0908331543310847</v>
      </c>
      <c r="T2732" s="21">
        <v>2.6658802193331113</v>
      </c>
      <c r="U2732" s="21">
        <v>0.10844017655494673</v>
      </c>
      <c r="V2732" s="21">
        <v>0.78433555103020336</v>
      </c>
      <c r="W2732" s="21">
        <v>0.67589537447525661</v>
      </c>
      <c r="X2732" s="13" t="s">
        <v>22</v>
      </c>
      <c r="Y27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2" s="1">
        <v>39.683844000000001</v>
      </c>
      <c r="AA2732" s="1">
        <v>-82.678877999999997</v>
      </c>
      <c r="AB2732" s="1">
        <v>0</v>
      </c>
      <c r="AC2732" s="1">
        <v>0</v>
      </c>
    </row>
    <row r="2733" spans="1:29" x14ac:dyDescent="0.25">
      <c r="A2733" s="13">
        <v>202</v>
      </c>
      <c r="B2733" s="22" t="s">
        <v>3200</v>
      </c>
      <c r="C2733" s="17">
        <v>2</v>
      </c>
      <c r="D2733" s="1" t="s">
        <v>2365</v>
      </c>
      <c r="E2733" s="1" t="s">
        <v>3142</v>
      </c>
      <c r="F2733" s="1" t="s">
        <v>5084</v>
      </c>
      <c r="G2733" s="1" t="s">
        <v>2590</v>
      </c>
      <c r="H2733" s="21">
        <v>14.332999999998719</v>
      </c>
      <c r="I2733" s="21">
        <v>0</v>
      </c>
      <c r="J2733" s="1" t="s">
        <v>258</v>
      </c>
      <c r="K2733" s="1" t="s">
        <v>2804</v>
      </c>
      <c r="L2733" s="1">
        <v>0</v>
      </c>
      <c r="M2733" s="1">
        <v>2</v>
      </c>
      <c r="N2733" s="1">
        <v>2</v>
      </c>
      <c r="O2733" s="1">
        <v>2</v>
      </c>
      <c r="P2733" s="1">
        <v>7</v>
      </c>
      <c r="Q2733" s="16">
        <v>120.32212936046511</v>
      </c>
      <c r="R2733" s="21">
        <v>2.5761797830797066</v>
      </c>
      <c r="S2733" s="21">
        <v>2.6270468015671553</v>
      </c>
      <c r="T2733" s="21">
        <v>5.0867018487448679E-2</v>
      </c>
      <c r="U2733" s="21">
        <v>0.17953422477211389</v>
      </c>
      <c r="V2733" s="21">
        <v>0.78375323087108195</v>
      </c>
      <c r="W2733" s="21">
        <v>0.60421900609896806</v>
      </c>
      <c r="X2733" s="13" t="s">
        <v>22</v>
      </c>
      <c r="Y27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3" s="1">
        <v>41.66554</v>
      </c>
      <c r="AA2733" s="1">
        <v>-84.553472999999997</v>
      </c>
      <c r="AB2733" s="1">
        <v>0</v>
      </c>
      <c r="AC2733" s="1">
        <v>0</v>
      </c>
    </row>
    <row r="2734" spans="1:29" x14ac:dyDescent="0.25">
      <c r="A2734" s="13">
        <v>203</v>
      </c>
      <c r="B2734" s="22" t="s">
        <v>3200</v>
      </c>
      <c r="C2734" s="17">
        <v>7</v>
      </c>
      <c r="D2734" s="1" t="s">
        <v>2371</v>
      </c>
      <c r="E2734" s="1" t="s">
        <v>2591</v>
      </c>
      <c r="F2734" s="1" t="s">
        <v>5070</v>
      </c>
      <c r="G2734" s="1" t="s">
        <v>2591</v>
      </c>
      <c r="H2734" s="21">
        <v>5.9701080567624754</v>
      </c>
      <c r="I2734" s="21">
        <v>0</v>
      </c>
      <c r="J2734" s="1" t="s">
        <v>258</v>
      </c>
      <c r="K2734" s="1" t="s">
        <v>2803</v>
      </c>
      <c r="L2734" s="1">
        <v>0</v>
      </c>
      <c r="M2734" s="1">
        <v>2</v>
      </c>
      <c r="N2734" s="1">
        <v>6</v>
      </c>
      <c r="O2734" s="1">
        <v>5</v>
      </c>
      <c r="P2734" s="1">
        <v>8</v>
      </c>
      <c r="Q2734" s="16">
        <v>160.82212936046511</v>
      </c>
      <c r="R2734" s="21">
        <v>4.304327684625571E-2</v>
      </c>
      <c r="S2734" s="21">
        <v>0.86609527934835029</v>
      </c>
      <c r="T2734" s="21">
        <v>0.82305200250209454</v>
      </c>
      <c r="U2734" s="21">
        <v>4.8733394748392632E-2</v>
      </c>
      <c r="V2734" s="21">
        <v>0.78038094370694722</v>
      </c>
      <c r="W2734" s="21">
        <v>0.73164754895855455</v>
      </c>
      <c r="X2734" s="13" t="s">
        <v>22</v>
      </c>
      <c r="Y27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4" s="1">
        <v>40.001055999999998</v>
      </c>
      <c r="AA2734" s="1">
        <v>-84.633170000000007</v>
      </c>
      <c r="AB2734" s="1">
        <v>0</v>
      </c>
      <c r="AC2734" s="1">
        <v>0</v>
      </c>
    </row>
    <row r="2735" spans="1:29" x14ac:dyDescent="0.25">
      <c r="A2735" s="13">
        <v>204</v>
      </c>
      <c r="B2735" s="22" t="s">
        <v>3200</v>
      </c>
      <c r="C2735" s="17">
        <v>7</v>
      </c>
      <c r="D2735" s="1" t="s">
        <v>2371</v>
      </c>
      <c r="E2735" s="1" t="s">
        <v>3032</v>
      </c>
      <c r="F2735" s="1" t="s">
        <v>5059</v>
      </c>
      <c r="G2735" s="1" t="s">
        <v>2592</v>
      </c>
      <c r="H2735" s="21">
        <v>2.8435053213930542E-3</v>
      </c>
      <c r="I2735" s="21">
        <v>0</v>
      </c>
      <c r="J2735" s="1" t="s">
        <v>258</v>
      </c>
      <c r="K2735" s="1" t="s">
        <v>2803</v>
      </c>
      <c r="L2735" s="1">
        <v>0</v>
      </c>
      <c r="M2735" s="1">
        <v>1</v>
      </c>
      <c r="N2735" s="1">
        <v>5</v>
      </c>
      <c r="O2735" s="1">
        <v>3</v>
      </c>
      <c r="P2735" s="1">
        <v>10</v>
      </c>
      <c r="Q2735" s="16">
        <v>101.72356468023256</v>
      </c>
      <c r="R2735" s="21">
        <v>0.10094704472518222</v>
      </c>
      <c r="S2735" s="21">
        <v>1.4605450726821874</v>
      </c>
      <c r="T2735" s="21">
        <v>1.3595980279570052</v>
      </c>
      <c r="U2735" s="21">
        <v>8.1730051694789307E-2</v>
      </c>
      <c r="V2735" s="21">
        <v>0.77676475418050983</v>
      </c>
      <c r="W2735" s="21">
        <v>0.69503470248572052</v>
      </c>
      <c r="X2735" s="13" t="s">
        <v>22</v>
      </c>
      <c r="Y27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5" s="1">
        <v>39.990690000000001</v>
      </c>
      <c r="AA2735" s="1">
        <v>-84.511578999999998</v>
      </c>
      <c r="AB2735" s="1">
        <v>0</v>
      </c>
      <c r="AC2735" s="1">
        <v>0</v>
      </c>
    </row>
    <row r="2736" spans="1:29" x14ac:dyDescent="0.25">
      <c r="A2736" s="13">
        <v>205</v>
      </c>
      <c r="B2736" s="22" t="s">
        <v>3200</v>
      </c>
      <c r="C2736" s="17">
        <v>8</v>
      </c>
      <c r="D2736" s="1" t="s">
        <v>787</v>
      </c>
      <c r="E2736" s="1" t="s">
        <v>2891</v>
      </c>
      <c r="F2736" s="1" t="s">
        <v>3410</v>
      </c>
      <c r="G2736" s="1" t="s">
        <v>2593</v>
      </c>
      <c r="H2736" s="21">
        <v>2.1849999999976717</v>
      </c>
      <c r="I2736" s="21">
        <v>0</v>
      </c>
      <c r="J2736" s="1" t="s">
        <v>258</v>
      </c>
      <c r="K2736" s="1" t="s">
        <v>2808</v>
      </c>
      <c r="L2736" s="1">
        <v>0</v>
      </c>
      <c r="M2736" s="1">
        <v>2</v>
      </c>
      <c r="N2736" s="1">
        <v>1</v>
      </c>
      <c r="O2736" s="1">
        <v>3</v>
      </c>
      <c r="P2736" s="1">
        <v>10</v>
      </c>
      <c r="Q2736" s="16">
        <v>121.21275436046511</v>
      </c>
      <c r="R2736" s="21">
        <v>0.74219541480341489</v>
      </c>
      <c r="S2736" s="21">
        <v>2.8218360829894649</v>
      </c>
      <c r="T2736" s="21">
        <v>2.07964066818605</v>
      </c>
      <c r="U2736" s="21">
        <v>0.18939462512463417</v>
      </c>
      <c r="V2736" s="21">
        <v>0.77675415330373221</v>
      </c>
      <c r="W2736" s="21">
        <v>0.58735952817909798</v>
      </c>
      <c r="X2736" s="13" t="s">
        <v>22</v>
      </c>
      <c r="Y27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6" s="1">
        <v>39.200873000000001</v>
      </c>
      <c r="AA2736" s="1">
        <v>-84.755003000000002</v>
      </c>
      <c r="AB2736" s="1">
        <v>0</v>
      </c>
      <c r="AC2736" s="1">
        <v>0</v>
      </c>
    </row>
    <row r="2737" spans="1:29" x14ac:dyDescent="0.25">
      <c r="A2737" s="13">
        <v>206</v>
      </c>
      <c r="B2737" s="22" t="s">
        <v>3200</v>
      </c>
      <c r="C2737" s="17">
        <v>4</v>
      </c>
      <c r="D2737" s="1" t="s">
        <v>801</v>
      </c>
      <c r="E2737" s="1" t="s">
        <v>3160</v>
      </c>
      <c r="F2737" s="1" t="s">
        <v>5124</v>
      </c>
      <c r="G2737" s="1" t="s">
        <v>2594</v>
      </c>
      <c r="H2737" s="21">
        <v>10.953999999997905</v>
      </c>
      <c r="I2737" s="21">
        <v>0</v>
      </c>
      <c r="J2737" s="1" t="s">
        <v>258</v>
      </c>
      <c r="K2737" s="1" t="s">
        <v>2804</v>
      </c>
      <c r="L2737" s="1">
        <v>0</v>
      </c>
      <c r="M2737" s="1">
        <v>0</v>
      </c>
      <c r="N2737" s="1">
        <v>2</v>
      </c>
      <c r="O2737" s="1">
        <v>3</v>
      </c>
      <c r="P2737" s="1">
        <v>8</v>
      </c>
      <c r="Q2737" s="16">
        <v>34.40625</v>
      </c>
      <c r="R2737" s="21">
        <v>3.910955516925942</v>
      </c>
      <c r="S2737" s="21">
        <v>2.6543447463296159</v>
      </c>
      <c r="T2737" s="21">
        <v>-1.2566107705963261</v>
      </c>
      <c r="U2737" s="21">
        <v>0.27255487814213492</v>
      </c>
      <c r="V2737" s="21">
        <v>0.77582898589778959</v>
      </c>
      <c r="W2737" s="21">
        <v>0.50327410775565462</v>
      </c>
      <c r="X2737" s="13" t="s">
        <v>22</v>
      </c>
      <c r="Y27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7" s="1">
        <v>41.024760000000001</v>
      </c>
      <c r="AA2737" s="1">
        <v>-80.787803999999994</v>
      </c>
      <c r="AB2737" s="1">
        <v>0</v>
      </c>
      <c r="AC2737" s="1">
        <v>0</v>
      </c>
    </row>
    <row r="2738" spans="1:29" x14ac:dyDescent="0.25">
      <c r="A2738" s="13">
        <v>207</v>
      </c>
      <c r="B2738" s="22" t="s">
        <v>3200</v>
      </c>
      <c r="C2738" s="17">
        <v>4</v>
      </c>
      <c r="D2738" s="1" t="s">
        <v>800</v>
      </c>
      <c r="E2738" s="1" t="s">
        <v>2888</v>
      </c>
      <c r="F2738" s="1" t="s">
        <v>3600</v>
      </c>
      <c r="G2738" s="1" t="s">
        <v>2595</v>
      </c>
      <c r="H2738" s="21">
        <v>8.6799999999930151</v>
      </c>
      <c r="I2738" s="21">
        <v>0</v>
      </c>
      <c r="J2738" s="1" t="s">
        <v>258</v>
      </c>
      <c r="K2738" s="1" t="s">
        <v>2808</v>
      </c>
      <c r="L2738" s="1">
        <v>0</v>
      </c>
      <c r="M2738" s="1">
        <v>0</v>
      </c>
      <c r="N2738" s="1">
        <v>4</v>
      </c>
      <c r="O2738" s="1">
        <v>2</v>
      </c>
      <c r="P2738" s="1">
        <v>8</v>
      </c>
      <c r="Q2738" s="16">
        <v>43.0625</v>
      </c>
      <c r="R2738" s="21">
        <v>0.71082387584084505</v>
      </c>
      <c r="S2738" s="21">
        <v>2.5248752841684703</v>
      </c>
      <c r="T2738" s="21">
        <v>1.8140514083276251</v>
      </c>
      <c r="U2738" s="21">
        <v>0.18138918512474883</v>
      </c>
      <c r="V2738" s="21">
        <v>0.77475760443426278</v>
      </c>
      <c r="W2738" s="21">
        <v>0.59336841930951389</v>
      </c>
      <c r="X2738" s="13" t="s">
        <v>22</v>
      </c>
      <c r="Y27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8" s="1">
        <v>40.763354999999997</v>
      </c>
      <c r="AA2738" s="1">
        <v>-81.594532000000001</v>
      </c>
      <c r="AB2738" s="1">
        <v>0</v>
      </c>
      <c r="AC2738" s="1">
        <v>0</v>
      </c>
    </row>
    <row r="2739" spans="1:29" x14ac:dyDescent="0.25">
      <c r="A2739" s="13">
        <v>208</v>
      </c>
      <c r="B2739" s="22" t="s">
        <v>3200</v>
      </c>
      <c r="C2739" s="17">
        <v>5</v>
      </c>
      <c r="D2739" s="1" t="s">
        <v>793</v>
      </c>
      <c r="E2739" s="1" t="s">
        <v>2845</v>
      </c>
      <c r="F2739" s="1" t="s">
        <v>3659</v>
      </c>
      <c r="G2739" s="1" t="s">
        <v>2596</v>
      </c>
      <c r="H2739" s="21">
        <v>12.596000000005006</v>
      </c>
      <c r="I2739" s="21">
        <v>0</v>
      </c>
      <c r="J2739" s="1" t="s">
        <v>258</v>
      </c>
      <c r="K2739" s="1" t="s">
        <v>2803</v>
      </c>
      <c r="L2739" s="1">
        <v>0</v>
      </c>
      <c r="M2739" s="1">
        <v>1</v>
      </c>
      <c r="N2739" s="1">
        <v>3</v>
      </c>
      <c r="O2739" s="1">
        <v>5</v>
      </c>
      <c r="P2739" s="1">
        <v>6</v>
      </c>
      <c r="Q2739" s="16">
        <v>93.504814680232556</v>
      </c>
      <c r="R2739" s="21">
        <v>0.10104516855934667</v>
      </c>
      <c r="S2739" s="21">
        <v>1.1799882530313162</v>
      </c>
      <c r="T2739" s="21">
        <v>1.0789430844719694</v>
      </c>
      <c r="U2739" s="21">
        <v>8.021896212590951E-2</v>
      </c>
      <c r="V2739" s="21">
        <v>0.77223886187568791</v>
      </c>
      <c r="W2739" s="21">
        <v>0.6920198997497784</v>
      </c>
      <c r="X2739" s="13" t="s">
        <v>22</v>
      </c>
      <c r="Y27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39" s="1">
        <v>40.113805999999997</v>
      </c>
      <c r="AA2739" s="1">
        <v>-82.660832999999997</v>
      </c>
      <c r="AB2739" s="1">
        <v>0</v>
      </c>
      <c r="AC2739" s="1">
        <v>0</v>
      </c>
    </row>
    <row r="2740" spans="1:29" x14ac:dyDescent="0.25">
      <c r="A2740" s="13">
        <v>209</v>
      </c>
      <c r="B2740" s="22" t="s">
        <v>3200</v>
      </c>
      <c r="C2740" s="17">
        <v>7</v>
      </c>
      <c r="D2740" s="1" t="s">
        <v>3195</v>
      </c>
      <c r="E2740" s="1" t="s">
        <v>3118</v>
      </c>
      <c r="F2740" s="1" t="s">
        <v>5125</v>
      </c>
      <c r="G2740" s="1" t="s">
        <v>2597</v>
      </c>
      <c r="H2740" s="21">
        <v>3.7079999999987194</v>
      </c>
      <c r="I2740" s="21">
        <v>0</v>
      </c>
      <c r="J2740" s="1" t="s">
        <v>258</v>
      </c>
      <c r="K2740" s="1" t="s">
        <v>2803</v>
      </c>
      <c r="L2740" s="1">
        <v>1</v>
      </c>
      <c r="M2740" s="1">
        <v>1</v>
      </c>
      <c r="N2740" s="1">
        <v>7</v>
      </c>
      <c r="O2740" s="1">
        <v>1</v>
      </c>
      <c r="P2740" s="1">
        <v>12</v>
      </c>
      <c r="Q2740" s="16">
        <v>153.61900436046511</v>
      </c>
      <c r="R2740" s="21">
        <v>7.6075927215460373E-2</v>
      </c>
      <c r="S2740" s="21">
        <v>1.3864925262225638</v>
      </c>
      <c r="T2740" s="21">
        <v>1.3104165990071035</v>
      </c>
      <c r="U2740" s="21">
        <v>6.9162897117417299E-2</v>
      </c>
      <c r="V2740" s="21">
        <v>0.76901435343350122</v>
      </c>
      <c r="W2740" s="21">
        <v>0.69985145631608392</v>
      </c>
      <c r="X2740" s="13" t="s">
        <v>22</v>
      </c>
      <c r="Y27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0" s="1">
        <v>40.066667000000002</v>
      </c>
      <c r="AA2740" s="1">
        <v>-83.735720000000001</v>
      </c>
      <c r="AB2740" s="1">
        <v>0</v>
      </c>
      <c r="AC2740" s="1">
        <v>0</v>
      </c>
    </row>
    <row r="2741" spans="1:29" x14ac:dyDescent="0.25">
      <c r="A2741" s="13">
        <v>210</v>
      </c>
      <c r="B2741" s="22" t="s">
        <v>3200</v>
      </c>
      <c r="C2741" s="17">
        <v>3</v>
      </c>
      <c r="D2741" s="1" t="s">
        <v>2360</v>
      </c>
      <c r="E2741" s="1" t="s">
        <v>3136</v>
      </c>
      <c r="F2741" s="1" t="s">
        <v>5126</v>
      </c>
      <c r="G2741" s="1" t="s">
        <v>2598</v>
      </c>
      <c r="H2741" s="21">
        <v>20.414999999993597</v>
      </c>
      <c r="I2741" s="21">
        <v>0</v>
      </c>
      <c r="J2741" s="1" t="s">
        <v>258</v>
      </c>
      <c r="K2741" s="1" t="s">
        <v>2803</v>
      </c>
      <c r="L2741" s="1">
        <v>1</v>
      </c>
      <c r="M2741" s="1">
        <v>0</v>
      </c>
      <c r="N2741" s="1">
        <v>8</v>
      </c>
      <c r="O2741" s="1">
        <v>1</v>
      </c>
      <c r="P2741" s="1">
        <v>7</v>
      </c>
      <c r="Q2741" s="16">
        <v>109.48918968023256</v>
      </c>
      <c r="R2741" s="21">
        <v>7.7795807491392158E-2</v>
      </c>
      <c r="S2741" s="21">
        <v>1.1075128417665741</v>
      </c>
      <c r="T2741" s="21">
        <v>1.0297170342751818</v>
      </c>
      <c r="U2741" s="21">
        <v>6.8453476743812885E-2</v>
      </c>
      <c r="V2741" s="21">
        <v>0.76801855264533692</v>
      </c>
      <c r="W2741" s="21">
        <v>0.69956507590152406</v>
      </c>
      <c r="X2741" s="13" t="s">
        <v>22</v>
      </c>
      <c r="Y27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1" s="1">
        <v>41.248221999999998</v>
      </c>
      <c r="AA2741" s="1">
        <v>-82.491568999999998</v>
      </c>
      <c r="AB2741" s="1">
        <v>0</v>
      </c>
      <c r="AC2741" s="1">
        <v>0</v>
      </c>
    </row>
    <row r="2742" spans="1:29" x14ac:dyDescent="0.25">
      <c r="A2742" s="13">
        <v>211</v>
      </c>
      <c r="B2742" s="22" t="s">
        <v>3200</v>
      </c>
      <c r="C2742" s="17">
        <v>2</v>
      </c>
      <c r="D2742" s="1" t="s">
        <v>2362</v>
      </c>
      <c r="E2742" s="1" t="s">
        <v>2979</v>
      </c>
      <c r="F2742" s="1" t="s">
        <v>3422</v>
      </c>
      <c r="G2742" s="1" t="s">
        <v>2599</v>
      </c>
      <c r="H2742" s="21">
        <v>18.082999999998719</v>
      </c>
      <c r="I2742" s="21">
        <v>0</v>
      </c>
      <c r="J2742" s="1" t="s">
        <v>258</v>
      </c>
      <c r="K2742" s="1" t="s">
        <v>2810</v>
      </c>
      <c r="L2742" s="1">
        <v>1</v>
      </c>
      <c r="M2742" s="1">
        <v>0</v>
      </c>
      <c r="N2742" s="1">
        <v>3</v>
      </c>
      <c r="O2742" s="1">
        <v>3</v>
      </c>
      <c r="P2742" s="1">
        <v>9</v>
      </c>
      <c r="Q2742" s="16">
        <v>87.629814680232556</v>
      </c>
      <c r="R2742" s="21">
        <v>0.45266093129851209</v>
      </c>
      <c r="S2742" s="21">
        <v>2.6298914517098519</v>
      </c>
      <c r="T2742" s="21">
        <v>2.17723052041134</v>
      </c>
      <c r="U2742" s="21">
        <v>0.1438705739913804</v>
      </c>
      <c r="V2742" s="21">
        <v>0.76672118604224559</v>
      </c>
      <c r="W2742" s="21">
        <v>0.62285061205086523</v>
      </c>
      <c r="X2742" s="13" t="s">
        <v>22</v>
      </c>
      <c r="Y27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2" s="1">
        <v>41.573514000000003</v>
      </c>
      <c r="AA2742" s="1">
        <v>-84.037576999999999</v>
      </c>
      <c r="AB2742" s="1">
        <v>0</v>
      </c>
      <c r="AC2742" s="1">
        <v>0</v>
      </c>
    </row>
    <row r="2743" spans="1:29" x14ac:dyDescent="0.25">
      <c r="A2743" s="13">
        <v>212</v>
      </c>
      <c r="B2743" s="22" t="s">
        <v>3200</v>
      </c>
      <c r="C2743" s="17">
        <v>7</v>
      </c>
      <c r="D2743" s="1" t="s">
        <v>2373</v>
      </c>
      <c r="E2743" s="1" t="s">
        <v>3163</v>
      </c>
      <c r="F2743" s="1" t="s">
        <v>5127</v>
      </c>
      <c r="G2743" s="1" t="s">
        <v>2600</v>
      </c>
      <c r="H2743" s="21">
        <v>5.1340000000054715</v>
      </c>
      <c r="I2743" s="21">
        <v>0</v>
      </c>
      <c r="J2743" s="1" t="s">
        <v>258</v>
      </c>
      <c r="K2743" s="1" t="s">
        <v>2803</v>
      </c>
      <c r="L2743" s="1">
        <v>0</v>
      </c>
      <c r="M2743" s="1">
        <v>3</v>
      </c>
      <c r="N2743" s="1">
        <v>2</v>
      </c>
      <c r="O2743" s="1">
        <v>3</v>
      </c>
      <c r="P2743" s="1">
        <v>4</v>
      </c>
      <c r="Q2743" s="16">
        <v>167.43631904069767</v>
      </c>
      <c r="R2743" s="21">
        <v>0.12010149703360452</v>
      </c>
      <c r="S2743" s="21">
        <v>1.0647235489468068</v>
      </c>
      <c r="T2743" s="21">
        <v>0.94462205191320225</v>
      </c>
      <c r="U2743" s="21">
        <v>9.5439923231341373E-2</v>
      </c>
      <c r="V2743" s="21">
        <v>0.76640844337848157</v>
      </c>
      <c r="W2743" s="21">
        <v>0.67096852014714026</v>
      </c>
      <c r="X2743" s="13" t="s">
        <v>22</v>
      </c>
      <c r="Y27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3" s="1">
        <v>40.428973999999997</v>
      </c>
      <c r="AA2743" s="1">
        <v>-83.803595999999999</v>
      </c>
      <c r="AB2743" s="1">
        <v>0</v>
      </c>
      <c r="AC2743" s="1">
        <v>0</v>
      </c>
    </row>
    <row r="2744" spans="1:29" x14ac:dyDescent="0.25">
      <c r="A2744" s="13">
        <v>213</v>
      </c>
      <c r="B2744" s="22" t="s">
        <v>3200</v>
      </c>
      <c r="C2744" s="17">
        <v>1</v>
      </c>
      <c r="D2744" s="1" t="s">
        <v>809</v>
      </c>
      <c r="E2744" s="1" t="s">
        <v>3016</v>
      </c>
      <c r="F2744" s="1" t="s">
        <v>5128</v>
      </c>
      <c r="G2744" s="1" t="s">
        <v>2601</v>
      </c>
      <c r="H2744" s="21">
        <v>14.120999999999185</v>
      </c>
      <c r="I2744" s="21">
        <v>0</v>
      </c>
      <c r="J2744" s="1" t="s">
        <v>258</v>
      </c>
      <c r="K2744" s="1" t="s">
        <v>2803</v>
      </c>
      <c r="L2744" s="1">
        <v>0</v>
      </c>
      <c r="M2744" s="1">
        <v>0</v>
      </c>
      <c r="N2744" s="1">
        <v>9</v>
      </c>
      <c r="O2744" s="1">
        <v>1</v>
      </c>
      <c r="P2744" s="1">
        <v>9</v>
      </c>
      <c r="Q2744" s="16">
        <v>72.359375</v>
      </c>
      <c r="R2744" s="21">
        <v>8.729320999387552E-2</v>
      </c>
      <c r="S2744" s="21">
        <v>1.2974262238364527</v>
      </c>
      <c r="T2744" s="21">
        <v>1.2101330138425772</v>
      </c>
      <c r="U2744" s="21">
        <v>7.0113047965797856E-2</v>
      </c>
      <c r="V2744" s="21">
        <v>0.76571525284671882</v>
      </c>
      <c r="W2744" s="21">
        <v>0.69560220488092095</v>
      </c>
      <c r="X2744" s="13" t="s">
        <v>22</v>
      </c>
      <c r="Y27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4" s="1">
        <v>41.296353000000003</v>
      </c>
      <c r="AA2744" s="1">
        <v>-84.553436000000005</v>
      </c>
      <c r="AB2744" s="1">
        <v>0</v>
      </c>
      <c r="AC2744" s="1">
        <v>0</v>
      </c>
    </row>
    <row r="2745" spans="1:29" x14ac:dyDescent="0.25">
      <c r="A2745" s="13">
        <v>214</v>
      </c>
      <c r="B2745" s="22" t="s">
        <v>3200</v>
      </c>
      <c r="C2745" s="17">
        <v>4</v>
      </c>
      <c r="D2745" s="1" t="s">
        <v>790</v>
      </c>
      <c r="E2745" s="1" t="s">
        <v>2602</v>
      </c>
      <c r="F2745" s="1" t="s">
        <v>5129</v>
      </c>
      <c r="G2745" s="1" t="s">
        <v>2602</v>
      </c>
      <c r="H2745" s="21">
        <v>19.120999999999185</v>
      </c>
      <c r="I2745" s="21">
        <v>0</v>
      </c>
      <c r="J2745" s="1" t="s">
        <v>258</v>
      </c>
      <c r="K2745" s="1" t="s">
        <v>2803</v>
      </c>
      <c r="L2745" s="1">
        <v>0</v>
      </c>
      <c r="M2745" s="1">
        <v>0</v>
      </c>
      <c r="N2745" s="1">
        <v>8</v>
      </c>
      <c r="O2745" s="1">
        <v>1</v>
      </c>
      <c r="P2745" s="1">
        <v>13</v>
      </c>
      <c r="Q2745" s="16">
        <v>69.8125</v>
      </c>
      <c r="R2745" s="21">
        <v>9.385009807402489E-2</v>
      </c>
      <c r="S2745" s="21">
        <v>1.6167886596655019</v>
      </c>
      <c r="T2745" s="21">
        <v>1.522938561591477</v>
      </c>
      <c r="U2745" s="21">
        <v>7.9432310757353436E-2</v>
      </c>
      <c r="V2745" s="21">
        <v>0.76540128860200785</v>
      </c>
      <c r="W2745" s="21">
        <v>0.68596897784465438</v>
      </c>
      <c r="X2745" s="13" t="s">
        <v>22</v>
      </c>
      <c r="Y27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5" s="1">
        <v>41.390459999999997</v>
      </c>
      <c r="AA2745" s="1">
        <v>-80.954803999999996</v>
      </c>
      <c r="AB2745" s="1">
        <v>0</v>
      </c>
      <c r="AC2745" s="1">
        <v>0</v>
      </c>
    </row>
    <row r="2746" spans="1:29" x14ac:dyDescent="0.25">
      <c r="A2746" s="13">
        <v>215</v>
      </c>
      <c r="B2746" s="22" t="s">
        <v>3200</v>
      </c>
      <c r="C2746" s="17">
        <v>3</v>
      </c>
      <c r="D2746" s="1" t="s">
        <v>1330</v>
      </c>
      <c r="E2746" s="1" t="s">
        <v>3169</v>
      </c>
      <c r="F2746" s="1" t="s">
        <v>5003</v>
      </c>
      <c r="G2746" s="1" t="s">
        <v>2603</v>
      </c>
      <c r="H2746" s="21">
        <v>4.0859999999956926</v>
      </c>
      <c r="I2746" s="21">
        <v>0</v>
      </c>
      <c r="J2746" s="1" t="s">
        <v>258</v>
      </c>
      <c r="K2746" s="1" t="s">
        <v>2804</v>
      </c>
      <c r="L2746" s="1">
        <v>0</v>
      </c>
      <c r="M2746" s="1">
        <v>0</v>
      </c>
      <c r="N2746" s="1">
        <v>3</v>
      </c>
      <c r="O2746" s="1">
        <v>3</v>
      </c>
      <c r="P2746" s="1">
        <v>15</v>
      </c>
      <c r="Q2746" s="16">
        <v>47.953125</v>
      </c>
      <c r="R2746" s="21">
        <v>2.5518906081656252</v>
      </c>
      <c r="S2746" s="21">
        <v>4.0382646618375677</v>
      </c>
      <c r="T2746" s="21">
        <v>1.4863740536719425</v>
      </c>
      <c r="U2746" s="21">
        <v>0.17784150976161844</v>
      </c>
      <c r="V2746" s="21">
        <v>0.76264508655277019</v>
      </c>
      <c r="W2746" s="21">
        <v>0.58480357679115169</v>
      </c>
      <c r="X2746" s="13" t="s">
        <v>22</v>
      </c>
      <c r="Y27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6" s="1">
        <v>41.360917999999998</v>
      </c>
      <c r="AA2746" s="1">
        <v>-82.749503000000004</v>
      </c>
      <c r="AB2746" s="1">
        <v>0</v>
      </c>
      <c r="AC2746" s="1">
        <v>0</v>
      </c>
    </row>
    <row r="2747" spans="1:29" x14ac:dyDescent="0.25">
      <c r="A2747" s="13">
        <v>216</v>
      </c>
      <c r="B2747" s="22" t="s">
        <v>3200</v>
      </c>
      <c r="C2747" s="17">
        <v>4</v>
      </c>
      <c r="D2747" s="1" t="s">
        <v>798</v>
      </c>
      <c r="E2747" s="1" t="s">
        <v>2604</v>
      </c>
      <c r="F2747" s="1" t="s">
        <v>3450</v>
      </c>
      <c r="G2747" s="1" t="s">
        <v>2604</v>
      </c>
      <c r="H2747" s="21">
        <v>13.703999999997905</v>
      </c>
      <c r="I2747" s="21">
        <v>0</v>
      </c>
      <c r="J2747" s="1" t="s">
        <v>258</v>
      </c>
      <c r="K2747" s="1" t="s">
        <v>2803</v>
      </c>
      <c r="L2747" s="1">
        <v>0</v>
      </c>
      <c r="M2747" s="1">
        <v>0</v>
      </c>
      <c r="N2747" s="1">
        <v>7</v>
      </c>
      <c r="O2747" s="1">
        <v>3</v>
      </c>
      <c r="P2747" s="1">
        <v>12</v>
      </c>
      <c r="Q2747" s="16">
        <v>71.140625</v>
      </c>
      <c r="R2747" s="21">
        <v>8.4711672197643653E-2</v>
      </c>
      <c r="S2747" s="21">
        <v>1.4661219002474875</v>
      </c>
      <c r="T2747" s="21">
        <v>1.3814102280498437</v>
      </c>
      <c r="U2747" s="21">
        <v>6.9448796650749781E-2</v>
      </c>
      <c r="V2747" s="21">
        <v>0.76110433001192845</v>
      </c>
      <c r="W2747" s="21">
        <v>0.69165553336117869</v>
      </c>
      <c r="X2747" s="13" t="s">
        <v>22</v>
      </c>
      <c r="Y27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7" s="1">
        <v>41.309944999999999</v>
      </c>
      <c r="AA2747" s="1">
        <v>-81.098761999999994</v>
      </c>
      <c r="AB2747" s="1">
        <v>0</v>
      </c>
      <c r="AC2747" s="1">
        <v>0</v>
      </c>
    </row>
    <row r="2748" spans="1:29" x14ac:dyDescent="0.25">
      <c r="A2748" s="13">
        <v>217</v>
      </c>
      <c r="B2748" s="22" t="s">
        <v>3200</v>
      </c>
      <c r="C2748" s="17">
        <v>11</v>
      </c>
      <c r="D2748" s="1" t="s">
        <v>1338</v>
      </c>
      <c r="E2748" s="1" t="s">
        <v>3091</v>
      </c>
      <c r="F2748" s="1" t="s">
        <v>5130</v>
      </c>
      <c r="G2748" s="1" t="s">
        <v>2605</v>
      </c>
      <c r="H2748" s="21">
        <v>22.194000000003143</v>
      </c>
      <c r="I2748" s="21">
        <v>0</v>
      </c>
      <c r="J2748" s="1" t="s">
        <v>258</v>
      </c>
      <c r="K2748" s="1" t="s">
        <v>2804</v>
      </c>
      <c r="L2748" s="1">
        <v>0</v>
      </c>
      <c r="M2748" s="1">
        <v>0</v>
      </c>
      <c r="N2748" s="1">
        <v>6</v>
      </c>
      <c r="O2748" s="1">
        <v>2</v>
      </c>
      <c r="P2748" s="1">
        <v>7</v>
      </c>
      <c r="Q2748" s="16">
        <v>55.15625</v>
      </c>
      <c r="R2748" s="21">
        <v>1.4129233449446881</v>
      </c>
      <c r="S2748" s="21">
        <v>2.932599228342438</v>
      </c>
      <c r="T2748" s="21">
        <v>1.5196758833977499</v>
      </c>
      <c r="U2748" s="21">
        <v>9.8466768143727096E-2</v>
      </c>
      <c r="V2748" s="21">
        <v>0.75798747201346983</v>
      </c>
      <c r="W2748" s="21">
        <v>0.65952070386974271</v>
      </c>
      <c r="X2748" s="13" t="s">
        <v>22</v>
      </c>
      <c r="Y27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8" s="1">
        <v>40.821809999999999</v>
      </c>
      <c r="AA2748" s="1">
        <v>-80.636308999999997</v>
      </c>
      <c r="AB2748" s="1">
        <v>0</v>
      </c>
      <c r="AC2748" s="1">
        <v>0</v>
      </c>
    </row>
    <row r="2749" spans="1:29" x14ac:dyDescent="0.25">
      <c r="A2749" s="13">
        <v>218</v>
      </c>
      <c r="B2749" s="22" t="s">
        <v>3200</v>
      </c>
      <c r="C2749" s="17">
        <v>5</v>
      </c>
      <c r="D2749" s="1" t="s">
        <v>793</v>
      </c>
      <c r="E2749" s="1" t="s">
        <v>2855</v>
      </c>
      <c r="F2749" s="1" t="s">
        <v>3236</v>
      </c>
      <c r="G2749" s="1" t="s">
        <v>2606</v>
      </c>
      <c r="H2749" s="21">
        <v>22.225999999995111</v>
      </c>
      <c r="I2749" s="21">
        <v>0</v>
      </c>
      <c r="J2749" s="1" t="s">
        <v>258</v>
      </c>
      <c r="K2749" s="1" t="s">
        <v>2803</v>
      </c>
      <c r="L2749" s="1">
        <v>0</v>
      </c>
      <c r="M2749" s="1">
        <v>0</v>
      </c>
      <c r="N2749" s="1">
        <v>6</v>
      </c>
      <c r="O2749" s="1">
        <v>3</v>
      </c>
      <c r="P2749" s="1">
        <v>11</v>
      </c>
      <c r="Q2749" s="16">
        <v>63.59375</v>
      </c>
      <c r="R2749" s="21">
        <v>9.6329192239421033E-2</v>
      </c>
      <c r="S2749" s="21">
        <v>1.4121444127467497</v>
      </c>
      <c r="T2749" s="21">
        <v>1.3158152205073288</v>
      </c>
      <c r="U2749" s="21">
        <v>8.3140863863527578E-2</v>
      </c>
      <c r="V2749" s="21">
        <v>0.75396533431502233</v>
      </c>
      <c r="W2749" s="21">
        <v>0.67082447045149474</v>
      </c>
      <c r="X2749" s="13" t="s">
        <v>22</v>
      </c>
      <c r="Y27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49" s="1">
        <v>39.976799</v>
      </c>
      <c r="AA2749" s="1">
        <v>-82.525576000000001</v>
      </c>
      <c r="AB2749" s="1">
        <v>0</v>
      </c>
      <c r="AC2749" s="1">
        <v>0</v>
      </c>
    </row>
    <row r="2750" spans="1:29" x14ac:dyDescent="0.25">
      <c r="A2750" s="13">
        <v>219</v>
      </c>
      <c r="B2750" s="22" t="s">
        <v>3200</v>
      </c>
      <c r="C2750" s="17">
        <v>8</v>
      </c>
      <c r="D2750" s="1" t="s">
        <v>1329</v>
      </c>
      <c r="E2750" s="1" t="s">
        <v>2607</v>
      </c>
      <c r="F2750" s="1" t="s">
        <v>5036</v>
      </c>
      <c r="G2750" s="1" t="s">
        <v>2607</v>
      </c>
      <c r="H2750" s="21">
        <v>28.081981128715295</v>
      </c>
      <c r="I2750" s="21">
        <v>0</v>
      </c>
      <c r="J2750" s="1" t="s">
        <v>258</v>
      </c>
      <c r="K2750" s="1" t="s">
        <v>2803</v>
      </c>
      <c r="L2750" s="1">
        <v>0</v>
      </c>
      <c r="M2750" s="1">
        <v>2</v>
      </c>
      <c r="N2750" s="1">
        <v>5</v>
      </c>
      <c r="O2750" s="1">
        <v>1</v>
      </c>
      <c r="P2750" s="1">
        <v>11</v>
      </c>
      <c r="Q2750" s="16">
        <v>139.52525436046511</v>
      </c>
      <c r="R2750" s="21">
        <v>0.12899728866988877</v>
      </c>
      <c r="S2750" s="21">
        <v>1.7091368938609677</v>
      </c>
      <c r="T2750" s="21">
        <v>1.580139605191079</v>
      </c>
      <c r="U2750" s="21">
        <v>9.290402370169569E-2</v>
      </c>
      <c r="V2750" s="21">
        <v>0.75279782129890926</v>
      </c>
      <c r="W2750" s="21">
        <v>0.65989379759721356</v>
      </c>
      <c r="X2750" s="13" t="s">
        <v>22</v>
      </c>
      <c r="Y27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0" s="1">
        <v>39.135680000000001</v>
      </c>
      <c r="AA2750" s="1">
        <v>-84.069229000000007</v>
      </c>
      <c r="AB2750" s="1">
        <v>0</v>
      </c>
      <c r="AC2750" s="1">
        <v>0</v>
      </c>
    </row>
    <row r="2751" spans="1:29" x14ac:dyDescent="0.25">
      <c r="A2751" s="13">
        <v>220</v>
      </c>
      <c r="B2751" s="22" t="s">
        <v>3200</v>
      </c>
      <c r="C2751" s="17">
        <v>9</v>
      </c>
      <c r="D2751" s="1" t="s">
        <v>2382</v>
      </c>
      <c r="E2751" s="1" t="s">
        <v>2608</v>
      </c>
      <c r="F2751" s="1" t="s">
        <v>3325</v>
      </c>
      <c r="G2751" s="1" t="s">
        <v>2608</v>
      </c>
      <c r="H2751" s="21">
        <v>8.9900000000052387</v>
      </c>
      <c r="I2751" s="21">
        <v>0</v>
      </c>
      <c r="J2751" s="1" t="s">
        <v>258</v>
      </c>
      <c r="K2751" s="1" t="s">
        <v>2808</v>
      </c>
      <c r="L2751" s="1">
        <v>0</v>
      </c>
      <c r="M2751" s="1">
        <v>0</v>
      </c>
      <c r="N2751" s="1">
        <v>6</v>
      </c>
      <c r="O2751" s="1">
        <v>1</v>
      </c>
      <c r="P2751" s="1">
        <v>4</v>
      </c>
      <c r="Q2751" s="16">
        <v>47.71875</v>
      </c>
      <c r="R2751" s="21">
        <v>0.49460531760464299</v>
      </c>
      <c r="S2751" s="21">
        <v>1.8859045257409086</v>
      </c>
      <c r="T2751" s="21">
        <v>1.3912992081362656</v>
      </c>
      <c r="U2751" s="21">
        <v>0.1262141840868066</v>
      </c>
      <c r="V2751" s="21">
        <v>0.75065482055631094</v>
      </c>
      <c r="W2751" s="21">
        <v>0.62444063646950432</v>
      </c>
      <c r="X2751" s="13" t="s">
        <v>22</v>
      </c>
      <c r="Y27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1" s="1">
        <v>38.762644000000002</v>
      </c>
      <c r="AA2751" s="1">
        <v>-83.595776999999998</v>
      </c>
      <c r="AB2751" s="1">
        <v>0</v>
      </c>
      <c r="AC2751" s="1">
        <v>0</v>
      </c>
    </row>
    <row r="2752" spans="1:29" x14ac:dyDescent="0.25">
      <c r="A2752" s="13">
        <v>221</v>
      </c>
      <c r="B2752" s="22" t="s">
        <v>3200</v>
      </c>
      <c r="C2752" s="17">
        <v>4</v>
      </c>
      <c r="D2752" s="1" t="s">
        <v>801</v>
      </c>
      <c r="E2752" s="1" t="s">
        <v>3170</v>
      </c>
      <c r="F2752" s="1" t="s">
        <v>3555</v>
      </c>
      <c r="G2752" s="1" t="s">
        <v>2609</v>
      </c>
      <c r="H2752" s="21">
        <v>3.6349999999947613</v>
      </c>
      <c r="I2752" s="21">
        <v>0</v>
      </c>
      <c r="J2752" s="1" t="s">
        <v>258</v>
      </c>
      <c r="K2752" s="1" t="s">
        <v>2806</v>
      </c>
      <c r="L2752" s="1">
        <v>0</v>
      </c>
      <c r="M2752" s="1">
        <v>0</v>
      </c>
      <c r="N2752" s="1">
        <v>3</v>
      </c>
      <c r="O2752" s="1">
        <v>2</v>
      </c>
      <c r="P2752" s="1">
        <v>19</v>
      </c>
      <c r="Q2752" s="16">
        <v>47.515625</v>
      </c>
      <c r="R2752" s="21">
        <v>3.1116592471339453</v>
      </c>
      <c r="S2752" s="21">
        <v>5.4859848032493304</v>
      </c>
      <c r="T2752" s="21">
        <v>2.3743255561153851</v>
      </c>
      <c r="U2752" s="21">
        <v>0.20335319178714115</v>
      </c>
      <c r="V2752" s="21">
        <v>0.74951395496417639</v>
      </c>
      <c r="W2752" s="21">
        <v>0.54616076317703521</v>
      </c>
      <c r="X2752" s="13" t="s">
        <v>22</v>
      </c>
      <c r="Y27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2" s="1">
        <v>40.944212</v>
      </c>
      <c r="AA2752" s="1">
        <v>-80.733746999999994</v>
      </c>
      <c r="AB2752" s="1">
        <v>0</v>
      </c>
      <c r="AC2752" s="1">
        <v>0</v>
      </c>
    </row>
    <row r="2753" spans="1:29" x14ac:dyDescent="0.25">
      <c r="A2753" s="13">
        <v>222</v>
      </c>
      <c r="B2753" s="22" t="s">
        <v>3200</v>
      </c>
      <c r="C2753" s="17">
        <v>5</v>
      </c>
      <c r="D2753" s="1" t="s">
        <v>2376</v>
      </c>
      <c r="E2753" s="1" t="s">
        <v>2610</v>
      </c>
      <c r="F2753" s="1" t="s">
        <v>5131</v>
      </c>
      <c r="G2753" s="1" t="s">
        <v>2610</v>
      </c>
      <c r="H2753" s="21">
        <v>3.1440000000002328</v>
      </c>
      <c r="I2753" s="21">
        <v>0</v>
      </c>
      <c r="J2753" s="1" t="s">
        <v>258</v>
      </c>
      <c r="K2753" s="1" t="s">
        <v>2804</v>
      </c>
      <c r="L2753" s="1">
        <v>0</v>
      </c>
      <c r="M2753" s="1">
        <v>2</v>
      </c>
      <c r="N2753" s="1">
        <v>3</v>
      </c>
      <c r="O2753" s="1">
        <v>0</v>
      </c>
      <c r="P2753" s="1">
        <v>6</v>
      </c>
      <c r="Q2753" s="16">
        <v>116.99400436046511</v>
      </c>
      <c r="R2753" s="21">
        <v>3.6549796452301786</v>
      </c>
      <c r="S2753" s="21">
        <v>2.2131269598031142</v>
      </c>
      <c r="T2753" s="21">
        <v>-1.4418526854270644</v>
      </c>
      <c r="U2753" s="21">
        <v>0.25471589423770952</v>
      </c>
      <c r="V2753" s="21">
        <v>0.74937622087701605</v>
      </c>
      <c r="W2753" s="21">
        <v>0.49466032663930654</v>
      </c>
      <c r="X2753" s="13" t="s">
        <v>22</v>
      </c>
      <c r="Y27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3" s="1">
        <v>39.898356999999997</v>
      </c>
      <c r="AA2753" s="1">
        <v>-82.408283999999995</v>
      </c>
      <c r="AB2753" s="1">
        <v>0</v>
      </c>
      <c r="AC2753" s="1">
        <v>0</v>
      </c>
    </row>
    <row r="2754" spans="1:29" x14ac:dyDescent="0.25">
      <c r="A2754" s="13">
        <v>223</v>
      </c>
      <c r="B2754" s="22" t="s">
        <v>3200</v>
      </c>
      <c r="C2754" s="17">
        <v>7</v>
      </c>
      <c r="D2754" s="1" t="s">
        <v>1335</v>
      </c>
      <c r="E2754" s="1" t="s">
        <v>3148</v>
      </c>
      <c r="F2754" s="1" t="s">
        <v>5132</v>
      </c>
      <c r="G2754" s="1" t="s">
        <v>2611</v>
      </c>
      <c r="H2754" s="21">
        <v>2.6119999999937136</v>
      </c>
      <c r="I2754" s="21">
        <v>0</v>
      </c>
      <c r="J2754" s="1" t="s">
        <v>258</v>
      </c>
      <c r="K2754" s="1" t="s">
        <v>2803</v>
      </c>
      <c r="L2754" s="1">
        <v>1</v>
      </c>
      <c r="M2754" s="1">
        <v>0</v>
      </c>
      <c r="N2754" s="1">
        <v>5</v>
      </c>
      <c r="O2754" s="1">
        <v>2</v>
      </c>
      <c r="P2754" s="1">
        <v>8</v>
      </c>
      <c r="Q2754" s="16">
        <v>95.286064680232556</v>
      </c>
      <c r="R2754" s="21">
        <v>0.12687167592194923</v>
      </c>
      <c r="S2754" s="21">
        <v>1.4438438588187379</v>
      </c>
      <c r="T2754" s="21">
        <v>1.3169721828967886</v>
      </c>
      <c r="U2754" s="21">
        <v>9.1920259490347017E-2</v>
      </c>
      <c r="V2754" s="21">
        <v>0.74891280721530651</v>
      </c>
      <c r="W2754" s="21">
        <v>0.65699254772495952</v>
      </c>
      <c r="X2754" s="13" t="s">
        <v>22</v>
      </c>
      <c r="Y27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4" s="1">
        <v>39.905166000000001</v>
      </c>
      <c r="AA2754" s="1">
        <v>-84.067627000000002</v>
      </c>
      <c r="AB2754" s="1">
        <v>0</v>
      </c>
      <c r="AC2754" s="1">
        <v>0</v>
      </c>
    </row>
    <row r="2755" spans="1:29" x14ac:dyDescent="0.25">
      <c r="A2755" s="13">
        <v>224</v>
      </c>
      <c r="B2755" s="22" t="s">
        <v>3200</v>
      </c>
      <c r="C2755" s="17">
        <v>3</v>
      </c>
      <c r="D2755" s="1" t="s">
        <v>805</v>
      </c>
      <c r="E2755" s="1" t="s">
        <v>3184</v>
      </c>
      <c r="F2755" s="1" t="s">
        <v>3372</v>
      </c>
      <c r="G2755" s="1" t="s">
        <v>2612</v>
      </c>
      <c r="H2755" s="21">
        <v>4.9330000000045402</v>
      </c>
      <c r="I2755" s="21">
        <v>0</v>
      </c>
      <c r="J2755" s="1" t="s">
        <v>258</v>
      </c>
      <c r="K2755" s="1" t="s">
        <v>2808</v>
      </c>
      <c r="L2755" s="1">
        <v>0</v>
      </c>
      <c r="M2755" s="1">
        <v>0</v>
      </c>
      <c r="N2755" s="1">
        <v>6</v>
      </c>
      <c r="O2755" s="1">
        <v>2</v>
      </c>
      <c r="P2755" s="1">
        <v>5</v>
      </c>
      <c r="Q2755" s="16">
        <v>53.15625</v>
      </c>
      <c r="R2755" s="21">
        <v>0.39951262753449329</v>
      </c>
      <c r="S2755" s="21">
        <v>2.0751760975273599</v>
      </c>
      <c r="T2755" s="21">
        <v>1.6756634699928665</v>
      </c>
      <c r="U2755" s="21">
        <v>0.10194827779216943</v>
      </c>
      <c r="V2755" s="21">
        <v>0.74881050773361235</v>
      </c>
      <c r="W2755" s="21">
        <v>0.64686222994144293</v>
      </c>
      <c r="X2755" s="13" t="s">
        <v>22</v>
      </c>
      <c r="Y27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5" s="1">
        <v>41.047218000000001</v>
      </c>
      <c r="AA2755" s="1">
        <v>-81.864379999999997</v>
      </c>
      <c r="AB2755" s="1">
        <v>0</v>
      </c>
      <c r="AC2755" s="1">
        <v>0</v>
      </c>
    </row>
    <row r="2756" spans="1:29" x14ac:dyDescent="0.25">
      <c r="A2756" s="13">
        <v>225</v>
      </c>
      <c r="B2756" s="22" t="s">
        <v>3200</v>
      </c>
      <c r="C2756" s="17">
        <v>1</v>
      </c>
      <c r="D2756" s="1" t="s">
        <v>803</v>
      </c>
      <c r="E2756" s="1" t="s">
        <v>2933</v>
      </c>
      <c r="F2756" s="1" t="s">
        <v>3481</v>
      </c>
      <c r="G2756" s="1" t="s">
        <v>2613</v>
      </c>
      <c r="H2756" s="21">
        <v>2.5010000000038417</v>
      </c>
      <c r="I2756" s="21">
        <v>0</v>
      </c>
      <c r="J2756" s="1" t="s">
        <v>258</v>
      </c>
      <c r="K2756" s="1" t="s">
        <v>2803</v>
      </c>
      <c r="L2756" s="1">
        <v>0</v>
      </c>
      <c r="M2756" s="1">
        <v>0</v>
      </c>
      <c r="N2756" s="1">
        <v>4</v>
      </c>
      <c r="O2756" s="1">
        <v>4</v>
      </c>
      <c r="P2756" s="1">
        <v>1</v>
      </c>
      <c r="Q2756" s="16">
        <v>44.9375</v>
      </c>
      <c r="R2756" s="21">
        <v>0.11138143875210865</v>
      </c>
      <c r="S2756" s="21">
        <v>0.77318183278944319</v>
      </c>
      <c r="T2756" s="21">
        <v>0.66180039403733448</v>
      </c>
      <c r="U2756" s="21">
        <v>9.233855322835309E-2</v>
      </c>
      <c r="V2756" s="21">
        <v>0.74600286818524597</v>
      </c>
      <c r="W2756" s="21">
        <v>0.65366431495689292</v>
      </c>
      <c r="X2756" s="13" t="s">
        <v>22</v>
      </c>
      <c r="Y27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6" s="1">
        <v>40.825325999999997</v>
      </c>
      <c r="AA2756" s="1">
        <v>-84.135092999999998</v>
      </c>
      <c r="AB2756" s="1">
        <v>0</v>
      </c>
      <c r="AC2756" s="1">
        <v>0</v>
      </c>
    </row>
    <row r="2757" spans="1:29" x14ac:dyDescent="0.25">
      <c r="A2757" s="13">
        <v>226</v>
      </c>
      <c r="B2757" s="22" t="s">
        <v>3200</v>
      </c>
      <c r="C2757" s="17">
        <v>2</v>
      </c>
      <c r="D2757" s="1" t="s">
        <v>807</v>
      </c>
      <c r="E2757" s="1" t="s">
        <v>3042</v>
      </c>
      <c r="F2757" s="1" t="s">
        <v>5133</v>
      </c>
      <c r="G2757" s="1" t="s">
        <v>2614</v>
      </c>
      <c r="H2757" s="21">
        <v>9.1659999999974389</v>
      </c>
      <c r="I2757" s="21">
        <v>0</v>
      </c>
      <c r="J2757" s="1" t="s">
        <v>258</v>
      </c>
      <c r="K2757" s="1" t="s">
        <v>2803</v>
      </c>
      <c r="L2757" s="1">
        <v>0</v>
      </c>
      <c r="M2757" s="1">
        <v>0</v>
      </c>
      <c r="N2757" s="1">
        <v>7</v>
      </c>
      <c r="O2757" s="1">
        <v>3</v>
      </c>
      <c r="P2757" s="1">
        <v>13</v>
      </c>
      <c r="Q2757" s="16">
        <v>72.140625</v>
      </c>
      <c r="R2757" s="21">
        <v>7.6860771585252993E-2</v>
      </c>
      <c r="S2757" s="21">
        <v>1.4293052839032852</v>
      </c>
      <c r="T2757" s="21">
        <v>1.3524445123180322</v>
      </c>
      <c r="U2757" s="21">
        <v>6.7501722641569534E-2</v>
      </c>
      <c r="V2757" s="21">
        <v>0.74377625265514047</v>
      </c>
      <c r="W2757" s="21">
        <v>0.67627453001357096</v>
      </c>
      <c r="X2757" s="13" t="s">
        <v>22</v>
      </c>
      <c r="Y27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7" s="1">
        <v>41.459266</v>
      </c>
      <c r="AA2757" s="1">
        <v>-83.703318999999993</v>
      </c>
      <c r="AB2757" s="1">
        <v>0</v>
      </c>
      <c r="AC2757" s="1">
        <v>0</v>
      </c>
    </row>
    <row r="2758" spans="1:29" x14ac:dyDescent="0.25">
      <c r="A2758" s="13">
        <v>227</v>
      </c>
      <c r="B2758" s="22" t="s">
        <v>3200</v>
      </c>
      <c r="C2758" s="17">
        <v>4</v>
      </c>
      <c r="D2758" s="1" t="s">
        <v>801</v>
      </c>
      <c r="E2758" s="1" t="s">
        <v>2877</v>
      </c>
      <c r="F2758" s="1" t="s">
        <v>5134</v>
      </c>
      <c r="G2758" s="1" t="s">
        <v>2615</v>
      </c>
      <c r="H2758" s="21">
        <v>20.585000000006403</v>
      </c>
      <c r="I2758" s="21">
        <v>0</v>
      </c>
      <c r="J2758" s="1" t="s">
        <v>258</v>
      </c>
      <c r="K2758" s="1" t="s">
        <v>2804</v>
      </c>
      <c r="L2758" s="1">
        <v>0</v>
      </c>
      <c r="M2758" s="1">
        <v>0</v>
      </c>
      <c r="N2758" s="1">
        <v>2</v>
      </c>
      <c r="O2758" s="1">
        <v>3</v>
      </c>
      <c r="P2758" s="1">
        <v>8</v>
      </c>
      <c r="Q2758" s="16">
        <v>34.40625</v>
      </c>
      <c r="R2758" s="21">
        <v>3.4125581539142078</v>
      </c>
      <c r="S2758" s="21">
        <v>2.6598032206499327</v>
      </c>
      <c r="T2758" s="21">
        <v>-0.75275493326427512</v>
      </c>
      <c r="U2758" s="21">
        <v>0.23782151644724225</v>
      </c>
      <c r="V2758" s="21">
        <v>0.74366954432017873</v>
      </c>
      <c r="W2758" s="21">
        <v>0.50584802787293648</v>
      </c>
      <c r="X2758" s="13" t="s">
        <v>22</v>
      </c>
      <c r="Y27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8" s="1">
        <v>40.944023999999999</v>
      </c>
      <c r="AA2758" s="1">
        <v>-80.657753</v>
      </c>
      <c r="AB2758" s="1">
        <v>0</v>
      </c>
      <c r="AC2758" s="1">
        <v>0</v>
      </c>
    </row>
    <row r="2759" spans="1:29" x14ac:dyDescent="0.25">
      <c r="A2759" s="13">
        <v>228</v>
      </c>
      <c r="B2759" s="22" t="s">
        <v>3200</v>
      </c>
      <c r="C2759" s="17">
        <v>8</v>
      </c>
      <c r="D2759" s="1" t="s">
        <v>788</v>
      </c>
      <c r="E2759" s="1" t="s">
        <v>3098</v>
      </c>
      <c r="F2759" s="1" t="s">
        <v>3627</v>
      </c>
      <c r="G2759" s="1" t="s">
        <v>2616</v>
      </c>
      <c r="H2759" s="21">
        <v>6.0069999999977881</v>
      </c>
      <c r="I2759" s="21">
        <v>0</v>
      </c>
      <c r="J2759" s="1" t="s">
        <v>258</v>
      </c>
      <c r="K2759" s="1" t="s">
        <v>2804</v>
      </c>
      <c r="L2759" s="1">
        <v>0</v>
      </c>
      <c r="M2759" s="1">
        <v>0</v>
      </c>
      <c r="N2759" s="1">
        <v>5</v>
      </c>
      <c r="O2759" s="1">
        <v>1</v>
      </c>
      <c r="P2759" s="1">
        <v>24</v>
      </c>
      <c r="Q2759" s="16">
        <v>61.171875</v>
      </c>
      <c r="R2759" s="21">
        <v>2.3415367843053319</v>
      </c>
      <c r="S2759" s="21">
        <v>5.7905267768507986</v>
      </c>
      <c r="T2759" s="21">
        <v>3.4489899925454668</v>
      </c>
      <c r="U2759" s="21">
        <v>0.16318193089889624</v>
      </c>
      <c r="V2759" s="21">
        <v>0.7406429821940087</v>
      </c>
      <c r="W2759" s="21">
        <v>0.57746105129511249</v>
      </c>
      <c r="X2759" s="13" t="s">
        <v>22</v>
      </c>
      <c r="Y27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59" s="1">
        <v>39.453026999999999</v>
      </c>
      <c r="AA2759" s="1">
        <v>-84.688567000000006</v>
      </c>
      <c r="AB2759" s="1">
        <v>0</v>
      </c>
      <c r="AC2759" s="1">
        <v>0</v>
      </c>
    </row>
    <row r="2760" spans="1:29" x14ac:dyDescent="0.25">
      <c r="A2760" s="13">
        <v>229</v>
      </c>
      <c r="B2760" s="22" t="s">
        <v>3200</v>
      </c>
      <c r="C2760" s="17">
        <v>7</v>
      </c>
      <c r="D2760" s="1" t="s">
        <v>2378</v>
      </c>
      <c r="E2760" s="1" t="s">
        <v>2999</v>
      </c>
      <c r="F2760" s="1" t="s">
        <v>5135</v>
      </c>
      <c r="G2760" s="1" t="s">
        <v>2617</v>
      </c>
      <c r="H2760" s="21">
        <v>4.1059999999997672</v>
      </c>
      <c r="I2760" s="21">
        <v>0</v>
      </c>
      <c r="J2760" s="1" t="s">
        <v>258</v>
      </c>
      <c r="K2760" s="1" t="s">
        <v>2803</v>
      </c>
      <c r="L2760" s="1">
        <v>0</v>
      </c>
      <c r="M2760" s="1">
        <v>0</v>
      </c>
      <c r="N2760" s="1">
        <v>5</v>
      </c>
      <c r="O2760" s="1">
        <v>2</v>
      </c>
      <c r="P2760" s="1">
        <v>4</v>
      </c>
      <c r="Q2760" s="16">
        <v>45.609375</v>
      </c>
      <c r="R2760" s="21">
        <v>0.1775622609398711</v>
      </c>
      <c r="S2760" s="21">
        <v>1.2054151859083639</v>
      </c>
      <c r="T2760" s="21">
        <v>1.0278529249684929</v>
      </c>
      <c r="U2760" s="21">
        <v>0.11341011718189728</v>
      </c>
      <c r="V2760" s="21">
        <v>0.73871704250946157</v>
      </c>
      <c r="W2760" s="21">
        <v>0.62530692532756427</v>
      </c>
      <c r="X2760" s="13" t="s">
        <v>22</v>
      </c>
      <c r="Y27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0" s="1">
        <v>40.495201999999999</v>
      </c>
      <c r="AA2760" s="1">
        <v>-84.377246999999997</v>
      </c>
      <c r="AB2760" s="1">
        <v>0</v>
      </c>
      <c r="AC2760" s="1">
        <v>0</v>
      </c>
    </row>
    <row r="2761" spans="1:29" x14ac:dyDescent="0.25">
      <c r="A2761" s="13">
        <v>230</v>
      </c>
      <c r="B2761" s="22" t="s">
        <v>3200</v>
      </c>
      <c r="C2761" s="17">
        <v>2</v>
      </c>
      <c r="D2761" s="1" t="s">
        <v>2362</v>
      </c>
      <c r="E2761" s="1" t="s">
        <v>3005</v>
      </c>
      <c r="F2761" s="1" t="s">
        <v>5136</v>
      </c>
      <c r="G2761" s="1" t="s">
        <v>2618</v>
      </c>
      <c r="H2761" s="21">
        <v>9.8699999999953434</v>
      </c>
      <c r="I2761" s="21">
        <v>0</v>
      </c>
      <c r="J2761" s="1" t="s">
        <v>258</v>
      </c>
      <c r="K2761" s="1" t="s">
        <v>2803</v>
      </c>
      <c r="L2761" s="1">
        <v>0</v>
      </c>
      <c r="M2761" s="1">
        <v>2</v>
      </c>
      <c r="N2761" s="1">
        <v>2</v>
      </c>
      <c r="O2761" s="1">
        <v>3</v>
      </c>
      <c r="P2761" s="1">
        <v>1</v>
      </c>
      <c r="Q2761" s="16">
        <v>118.75962936046511</v>
      </c>
      <c r="R2761" s="21">
        <v>0.144538001951628</v>
      </c>
      <c r="S2761" s="21">
        <v>0.81743510295066579</v>
      </c>
      <c r="T2761" s="21">
        <v>0.67289710099903777</v>
      </c>
      <c r="U2761" s="21">
        <v>0.1107418153205021</v>
      </c>
      <c r="V2761" s="21">
        <v>0.73456457503528705</v>
      </c>
      <c r="W2761" s="21">
        <v>0.62382275971478496</v>
      </c>
      <c r="X2761" s="13" t="s">
        <v>22</v>
      </c>
      <c r="Y27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1" s="1">
        <v>41.617910999999999</v>
      </c>
      <c r="AA2761" s="1">
        <v>-84.037430999999998</v>
      </c>
      <c r="AB2761" s="1">
        <v>0</v>
      </c>
      <c r="AC2761" s="1">
        <v>0</v>
      </c>
    </row>
    <row r="2762" spans="1:29" x14ac:dyDescent="0.25">
      <c r="A2762" s="13">
        <v>231</v>
      </c>
      <c r="B2762" s="22" t="s">
        <v>3200</v>
      </c>
      <c r="C2762" s="17">
        <v>6</v>
      </c>
      <c r="D2762" s="1" t="s">
        <v>1340</v>
      </c>
      <c r="E2762" s="1" t="s">
        <v>3151</v>
      </c>
      <c r="F2762" s="1" t="s">
        <v>3257</v>
      </c>
      <c r="G2762" s="1" t="s">
        <v>2619</v>
      </c>
      <c r="H2762" s="21">
        <v>18.448999999993248</v>
      </c>
      <c r="I2762" s="21">
        <v>0</v>
      </c>
      <c r="J2762" s="1" t="s">
        <v>258</v>
      </c>
      <c r="K2762" s="1" t="s">
        <v>2808</v>
      </c>
      <c r="L2762" s="1">
        <v>0</v>
      </c>
      <c r="M2762" s="1">
        <v>2</v>
      </c>
      <c r="N2762" s="1">
        <v>5</v>
      </c>
      <c r="O2762" s="1">
        <v>2</v>
      </c>
      <c r="P2762" s="1">
        <v>2</v>
      </c>
      <c r="Q2762" s="16">
        <v>134.96275436046511</v>
      </c>
      <c r="R2762" s="21">
        <v>0.31903107021758104</v>
      </c>
      <c r="S2762" s="21">
        <v>1.6881774178485189</v>
      </c>
      <c r="T2762" s="21">
        <v>1.369146347630938</v>
      </c>
      <c r="U2762" s="21">
        <v>8.1410863960906799E-2</v>
      </c>
      <c r="V2762" s="21">
        <v>0.734396366530222</v>
      </c>
      <c r="W2762" s="21">
        <v>0.6529855025693152</v>
      </c>
      <c r="X2762" s="13" t="s">
        <v>22</v>
      </c>
      <c r="Y27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2" s="1">
        <v>40.014586000000001</v>
      </c>
      <c r="AA2762" s="1">
        <v>-83.306583000000003</v>
      </c>
      <c r="AB2762" s="1">
        <v>0</v>
      </c>
      <c r="AC2762" s="1">
        <v>0</v>
      </c>
    </row>
    <row r="2763" spans="1:29" x14ac:dyDescent="0.25">
      <c r="A2763" s="13">
        <v>232</v>
      </c>
      <c r="B2763" s="22" t="s">
        <v>3200</v>
      </c>
      <c r="C2763" s="17">
        <v>7</v>
      </c>
      <c r="D2763" s="1" t="s">
        <v>2370</v>
      </c>
      <c r="E2763" s="1" t="s">
        <v>3007</v>
      </c>
      <c r="F2763" s="1" t="s">
        <v>5137</v>
      </c>
      <c r="G2763" s="1" t="s">
        <v>2620</v>
      </c>
      <c r="H2763" s="21">
        <v>8.1670000000012806</v>
      </c>
      <c r="I2763" s="21">
        <v>0</v>
      </c>
      <c r="J2763" s="1" t="s">
        <v>258</v>
      </c>
      <c r="K2763" s="1" t="s">
        <v>2803</v>
      </c>
      <c r="L2763" s="1">
        <v>0</v>
      </c>
      <c r="M2763" s="1">
        <v>1</v>
      </c>
      <c r="N2763" s="1">
        <v>5</v>
      </c>
      <c r="O2763" s="1">
        <v>4</v>
      </c>
      <c r="P2763" s="1">
        <v>13</v>
      </c>
      <c r="Q2763" s="16">
        <v>109.16106468023256</v>
      </c>
      <c r="R2763" s="21">
        <v>7.308045702990662E-2</v>
      </c>
      <c r="S2763" s="21">
        <v>1.4136266340278609</v>
      </c>
      <c r="T2763" s="21">
        <v>1.3405461769979543</v>
      </c>
      <c r="U2763" s="21">
        <v>6.3972642146185324E-2</v>
      </c>
      <c r="V2763" s="21">
        <v>0.73367989958537405</v>
      </c>
      <c r="W2763" s="21">
        <v>0.66970725743918869</v>
      </c>
      <c r="X2763" s="13" t="s">
        <v>22</v>
      </c>
      <c r="Y27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3" s="1">
        <v>40.545461000000003</v>
      </c>
      <c r="AA2763" s="1">
        <v>-84.647553000000002</v>
      </c>
      <c r="AB2763" s="1">
        <v>0</v>
      </c>
      <c r="AC2763" s="1">
        <v>0</v>
      </c>
    </row>
    <row r="2764" spans="1:29" x14ac:dyDescent="0.25">
      <c r="A2764" s="13">
        <v>233</v>
      </c>
      <c r="B2764" s="22" t="s">
        <v>3200</v>
      </c>
      <c r="C2764" s="17">
        <v>3</v>
      </c>
      <c r="D2764" s="1" t="s">
        <v>2360</v>
      </c>
      <c r="E2764" s="1" t="s">
        <v>3073</v>
      </c>
      <c r="F2764" s="1" t="s">
        <v>5138</v>
      </c>
      <c r="G2764" s="1" t="s">
        <v>2621</v>
      </c>
      <c r="H2764" s="21">
        <v>3.0620000000053551</v>
      </c>
      <c r="I2764" s="21">
        <v>0</v>
      </c>
      <c r="J2764" s="1" t="s">
        <v>258</v>
      </c>
      <c r="K2764" s="1" t="s">
        <v>2804</v>
      </c>
      <c r="L2764" s="1">
        <v>0</v>
      </c>
      <c r="M2764" s="1">
        <v>0</v>
      </c>
      <c r="N2764" s="1">
        <v>6</v>
      </c>
      <c r="O2764" s="1">
        <v>0</v>
      </c>
      <c r="P2764" s="1">
        <v>3</v>
      </c>
      <c r="Q2764" s="16">
        <v>42.28125</v>
      </c>
      <c r="R2764" s="21">
        <v>2.4708105128954285</v>
      </c>
      <c r="S2764" s="21">
        <v>1.6924560885019517</v>
      </c>
      <c r="T2764" s="21">
        <v>-0.7783544243934768</v>
      </c>
      <c r="U2764" s="21">
        <v>0.17219102987493057</v>
      </c>
      <c r="V2764" s="21">
        <v>0.73255211421203126</v>
      </c>
      <c r="W2764" s="21">
        <v>0.56036108433710075</v>
      </c>
      <c r="X2764" s="13" t="s">
        <v>22</v>
      </c>
      <c r="Y27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4" s="1">
        <v>41.283794</v>
      </c>
      <c r="AA2764" s="1">
        <v>-82.786220999999998</v>
      </c>
      <c r="AB2764" s="1">
        <v>0</v>
      </c>
      <c r="AC2764" s="1">
        <v>0</v>
      </c>
    </row>
    <row r="2765" spans="1:29" x14ac:dyDescent="0.25">
      <c r="A2765" s="13">
        <v>234</v>
      </c>
      <c r="B2765" s="22" t="s">
        <v>3200</v>
      </c>
      <c r="C2765" s="17">
        <v>3</v>
      </c>
      <c r="D2765" s="1" t="s">
        <v>3193</v>
      </c>
      <c r="E2765" s="1" t="s">
        <v>2622</v>
      </c>
      <c r="F2765" s="1" t="s">
        <v>5030</v>
      </c>
      <c r="G2765" s="1" t="s">
        <v>2622</v>
      </c>
      <c r="H2765" s="21">
        <v>4.1169999999983702</v>
      </c>
      <c r="I2765" s="21">
        <v>0</v>
      </c>
      <c r="J2765" s="1" t="s">
        <v>258</v>
      </c>
      <c r="K2765" s="1" t="s">
        <v>2803</v>
      </c>
      <c r="L2765" s="1">
        <v>1</v>
      </c>
      <c r="M2765" s="1">
        <v>2</v>
      </c>
      <c r="N2765" s="1">
        <v>8</v>
      </c>
      <c r="O2765" s="1">
        <v>2</v>
      </c>
      <c r="P2765" s="1">
        <v>9</v>
      </c>
      <c r="Q2765" s="16">
        <v>207.28006904069767</v>
      </c>
      <c r="R2765" s="21">
        <v>3.9955998475773101E-2</v>
      </c>
      <c r="S2765" s="21">
        <v>0.85201568229435665</v>
      </c>
      <c r="T2765" s="21">
        <v>0.81205968381858351</v>
      </c>
      <c r="U2765" s="21">
        <v>4.4671365844147187E-2</v>
      </c>
      <c r="V2765" s="21">
        <v>0.7325435987493909</v>
      </c>
      <c r="W2765" s="21">
        <v>0.68787223290524369</v>
      </c>
      <c r="X2765" s="13" t="s">
        <v>22</v>
      </c>
      <c r="Y27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5" s="1">
        <v>40.914152000000001</v>
      </c>
      <c r="AA2765" s="1">
        <v>-82.193674999999999</v>
      </c>
      <c r="AB2765" s="1">
        <v>0</v>
      </c>
      <c r="AC2765" s="1">
        <v>0</v>
      </c>
    </row>
    <row r="2766" spans="1:29" x14ac:dyDescent="0.25">
      <c r="A2766" s="13">
        <v>235</v>
      </c>
      <c r="B2766" s="22" t="s">
        <v>3200</v>
      </c>
      <c r="C2766" s="17">
        <v>6</v>
      </c>
      <c r="D2766" s="1" t="s">
        <v>1340</v>
      </c>
      <c r="E2766" s="1" t="s">
        <v>3167</v>
      </c>
      <c r="F2766" s="1" t="s">
        <v>3226</v>
      </c>
      <c r="G2766" s="1" t="s">
        <v>2623</v>
      </c>
      <c r="H2766" s="21">
        <v>14.104999999995925</v>
      </c>
      <c r="I2766" s="21">
        <v>0</v>
      </c>
      <c r="J2766" s="1" t="s">
        <v>258</v>
      </c>
      <c r="K2766" s="1" t="s">
        <v>2808</v>
      </c>
      <c r="L2766" s="1">
        <v>0</v>
      </c>
      <c r="M2766" s="1">
        <v>1</v>
      </c>
      <c r="N2766" s="1">
        <v>3</v>
      </c>
      <c r="O2766" s="1">
        <v>2</v>
      </c>
      <c r="P2766" s="1">
        <v>6</v>
      </c>
      <c r="Q2766" s="16">
        <v>80.192314680232556</v>
      </c>
      <c r="R2766" s="21">
        <v>0.62658752340567803</v>
      </c>
      <c r="S2766" s="21">
        <v>2.1363138639653232</v>
      </c>
      <c r="T2766" s="21">
        <v>1.5097263405596451</v>
      </c>
      <c r="U2766" s="21">
        <v>0.15989361660853704</v>
      </c>
      <c r="V2766" s="21">
        <v>0.73234210735315441</v>
      </c>
      <c r="W2766" s="21">
        <v>0.57244849074461734</v>
      </c>
      <c r="X2766" s="13" t="s">
        <v>22</v>
      </c>
      <c r="Y27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6" s="1">
        <v>39.944552000000002</v>
      </c>
      <c r="AA2766" s="1">
        <v>-83.273773000000006</v>
      </c>
      <c r="AB2766" s="1">
        <v>0</v>
      </c>
      <c r="AC2766" s="1">
        <v>0</v>
      </c>
    </row>
    <row r="2767" spans="1:29" x14ac:dyDescent="0.25">
      <c r="A2767" s="13">
        <v>236</v>
      </c>
      <c r="B2767" s="22" t="s">
        <v>3200</v>
      </c>
      <c r="C2767" s="17">
        <v>11</v>
      </c>
      <c r="D2767" s="1" t="s">
        <v>2372</v>
      </c>
      <c r="E2767" s="1" t="s">
        <v>2879</v>
      </c>
      <c r="F2767" s="1" t="s">
        <v>5139</v>
      </c>
      <c r="G2767" s="1" t="s">
        <v>2624</v>
      </c>
      <c r="H2767" s="21">
        <v>4.1769999999960419</v>
      </c>
      <c r="I2767" s="21">
        <v>0</v>
      </c>
      <c r="J2767" s="1" t="s">
        <v>258</v>
      </c>
      <c r="K2767" s="1" t="s">
        <v>2803</v>
      </c>
      <c r="L2767" s="1">
        <v>0</v>
      </c>
      <c r="M2767" s="1">
        <v>0</v>
      </c>
      <c r="N2767" s="1">
        <v>8</v>
      </c>
      <c r="O2767" s="1">
        <v>2</v>
      </c>
      <c r="P2767" s="1">
        <v>9</v>
      </c>
      <c r="Q2767" s="16">
        <v>70.25</v>
      </c>
      <c r="R2767" s="21">
        <v>7.4755053473949465E-2</v>
      </c>
      <c r="S2767" s="21">
        <v>1.2028683623936025</v>
      </c>
      <c r="T2767" s="21">
        <v>1.1281133089196531</v>
      </c>
      <c r="U2767" s="21">
        <v>6.3408609592086579E-2</v>
      </c>
      <c r="V2767" s="21">
        <v>0.73207868552935362</v>
      </c>
      <c r="W2767" s="21">
        <v>0.66867007593726702</v>
      </c>
      <c r="X2767" s="13" t="s">
        <v>22</v>
      </c>
      <c r="Y27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7" s="1">
        <v>40.613723999999998</v>
      </c>
      <c r="AA2767" s="1">
        <v>-81.825023999999999</v>
      </c>
      <c r="AB2767" s="1">
        <v>0</v>
      </c>
      <c r="AC2767" s="1">
        <v>0</v>
      </c>
    </row>
    <row r="2768" spans="1:29" x14ac:dyDescent="0.25">
      <c r="A2768" s="13">
        <v>237</v>
      </c>
      <c r="B2768" s="22" t="s">
        <v>3200</v>
      </c>
      <c r="C2768" s="17">
        <v>3</v>
      </c>
      <c r="D2768" s="1" t="s">
        <v>805</v>
      </c>
      <c r="E2768" s="1" t="s">
        <v>3075</v>
      </c>
      <c r="F2768" s="1" t="s">
        <v>5113</v>
      </c>
      <c r="G2768" s="1" t="s">
        <v>2625</v>
      </c>
      <c r="H2768" s="21">
        <v>5.5679999999993015</v>
      </c>
      <c r="I2768" s="21">
        <v>0</v>
      </c>
      <c r="J2768" s="1" t="s">
        <v>258</v>
      </c>
      <c r="K2768" s="1" t="s">
        <v>2804</v>
      </c>
      <c r="L2768" s="1">
        <v>0</v>
      </c>
      <c r="M2768" s="1">
        <v>0</v>
      </c>
      <c r="N2768" s="1">
        <v>2</v>
      </c>
      <c r="O2768" s="1">
        <v>3</v>
      </c>
      <c r="P2768" s="1">
        <v>9</v>
      </c>
      <c r="Q2768" s="16">
        <v>35.40625</v>
      </c>
      <c r="R2768" s="21">
        <v>4.1861861100081628</v>
      </c>
      <c r="S2768" s="21">
        <v>2.5526657206787364</v>
      </c>
      <c r="T2768" s="21">
        <v>-1.6335203893294263</v>
      </c>
      <c r="U2768" s="21">
        <v>0.29173572549103938</v>
      </c>
      <c r="V2768" s="21">
        <v>0.73086977249597962</v>
      </c>
      <c r="W2768" s="21">
        <v>0.43913404700494024</v>
      </c>
      <c r="X2768" s="13" t="s">
        <v>22</v>
      </c>
      <c r="Y27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8" s="1">
        <v>41.136080999999997</v>
      </c>
      <c r="AA2768" s="1">
        <v>-81.715315000000004</v>
      </c>
      <c r="AB2768" s="1">
        <v>0</v>
      </c>
      <c r="AC2768" s="1">
        <v>0</v>
      </c>
    </row>
    <row r="2769" spans="1:29" x14ac:dyDescent="0.25">
      <c r="A2769" s="13">
        <v>238</v>
      </c>
      <c r="B2769" s="22" t="s">
        <v>3200</v>
      </c>
      <c r="C2769" s="17">
        <v>5</v>
      </c>
      <c r="D2769" s="1" t="s">
        <v>793</v>
      </c>
      <c r="E2769" s="1" t="s">
        <v>2837</v>
      </c>
      <c r="F2769" s="1" t="s">
        <v>5140</v>
      </c>
      <c r="G2769" s="1" t="s">
        <v>2626</v>
      </c>
      <c r="H2769" s="21">
        <v>5.7309999999997672</v>
      </c>
      <c r="I2769" s="21">
        <v>0</v>
      </c>
      <c r="J2769" s="1" t="s">
        <v>258</v>
      </c>
      <c r="K2769" s="1" t="s">
        <v>2803</v>
      </c>
      <c r="L2769" s="1">
        <v>1</v>
      </c>
      <c r="M2769" s="1">
        <v>1</v>
      </c>
      <c r="N2769" s="1">
        <v>1</v>
      </c>
      <c r="O2769" s="1">
        <v>4</v>
      </c>
      <c r="P2769" s="1">
        <v>4</v>
      </c>
      <c r="Q2769" s="16">
        <v>119.65025436046511</v>
      </c>
      <c r="R2769" s="21">
        <v>0.13353924103799558</v>
      </c>
      <c r="S2769" s="21">
        <v>1.0675849025794653</v>
      </c>
      <c r="T2769" s="21">
        <v>0.93404566154146962</v>
      </c>
      <c r="U2769" s="21">
        <v>0.10599646094369904</v>
      </c>
      <c r="V2769" s="21">
        <v>0.72847526888252312</v>
      </c>
      <c r="W2769" s="21">
        <v>0.62247880793882404</v>
      </c>
      <c r="X2769" s="13" t="s">
        <v>22</v>
      </c>
      <c r="Y27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69" s="1">
        <v>40.041442000000004</v>
      </c>
      <c r="AA2769" s="1">
        <v>-82.574636999999996</v>
      </c>
      <c r="AB2769" s="1">
        <v>0</v>
      </c>
      <c r="AC2769" s="1">
        <v>0</v>
      </c>
    </row>
    <row r="2770" spans="1:29" x14ac:dyDescent="0.25">
      <c r="A2770" s="13">
        <v>1</v>
      </c>
      <c r="B2770" s="22" t="s">
        <v>4935</v>
      </c>
      <c r="C2770" s="17">
        <v>6</v>
      </c>
      <c r="D2770" s="1" t="s">
        <v>799</v>
      </c>
      <c r="E2770" s="1" t="s">
        <v>3207</v>
      </c>
      <c r="F2770" s="1" t="s">
        <v>3208</v>
      </c>
      <c r="G2770" s="1" t="s">
        <v>3700</v>
      </c>
      <c r="H2770" s="21">
        <v>17.3</v>
      </c>
      <c r="I2770" s="21">
        <v>17.8</v>
      </c>
      <c r="J2770" s="1" t="s">
        <v>3190</v>
      </c>
      <c r="K2770" s="1" t="s">
        <v>4972</v>
      </c>
      <c r="L2770" s="1">
        <v>0</v>
      </c>
      <c r="M2770" s="1">
        <v>2</v>
      </c>
      <c r="N2770" s="1">
        <v>2</v>
      </c>
      <c r="O2770" s="1">
        <v>8</v>
      </c>
      <c r="P2770" s="1">
        <v>16</v>
      </c>
      <c r="Q2770" s="16">
        <v>155.94712936046511</v>
      </c>
      <c r="R2770" s="21">
        <v>0.18843743826704432</v>
      </c>
      <c r="S2770" s="21">
        <v>8.3656479938534929</v>
      </c>
      <c r="T2770" s="21">
        <v>8.1772105555864485</v>
      </c>
      <c r="U2770" s="21">
        <v>1.5593082338658134E-2</v>
      </c>
      <c r="V2770" s="21">
        <v>0.72823275669137277</v>
      </c>
      <c r="W2770" s="21">
        <v>0.71263967435271469</v>
      </c>
      <c r="X2770" s="13" t="s">
        <v>22</v>
      </c>
      <c r="Y27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0" s="1">
        <v>40.267065913800003</v>
      </c>
      <c r="AA2770" s="1">
        <v>-82.939931384000005</v>
      </c>
      <c r="AB2770" s="1">
        <v>40.2666403546</v>
      </c>
      <c r="AC2770" s="1">
        <v>-82.930481314800005</v>
      </c>
    </row>
    <row r="2771" spans="1:29" x14ac:dyDescent="0.25">
      <c r="A2771" s="13">
        <v>239</v>
      </c>
      <c r="B2771" s="22" t="s">
        <v>3200</v>
      </c>
      <c r="C2771" s="17">
        <v>9</v>
      </c>
      <c r="D2771" s="1" t="s">
        <v>2383</v>
      </c>
      <c r="E2771" s="1" t="s">
        <v>3097</v>
      </c>
      <c r="F2771" s="1" t="s">
        <v>3607</v>
      </c>
      <c r="G2771" s="1" t="s">
        <v>2627</v>
      </c>
      <c r="H2771" s="21">
        <v>30.823999999993248</v>
      </c>
      <c r="I2771" s="21">
        <v>0</v>
      </c>
      <c r="J2771" s="1" t="s">
        <v>258</v>
      </c>
      <c r="K2771" s="1" t="s">
        <v>2810</v>
      </c>
      <c r="L2771" s="1">
        <v>0</v>
      </c>
      <c r="M2771" s="1">
        <v>1</v>
      </c>
      <c r="N2771" s="1">
        <v>3</v>
      </c>
      <c r="O2771" s="1">
        <v>2</v>
      </c>
      <c r="P2771" s="1">
        <v>44</v>
      </c>
      <c r="Q2771" s="16">
        <v>118.19231468023256</v>
      </c>
      <c r="R2771" s="21">
        <v>0.48953643698436261</v>
      </c>
      <c r="S2771" s="21">
        <v>8.2091511759761886</v>
      </c>
      <c r="T2771" s="21">
        <v>7.7196147389918259</v>
      </c>
      <c r="U2771" s="21">
        <v>0.17039666631875891</v>
      </c>
      <c r="V2771" s="21">
        <v>0.72699553921373561</v>
      </c>
      <c r="W2771" s="21">
        <v>0.55659887289497667</v>
      </c>
      <c r="X2771" s="13" t="s">
        <v>22</v>
      </c>
      <c r="Y27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1" s="1">
        <v>39.039188000000003</v>
      </c>
      <c r="AA2771" s="1">
        <v>-83.920069999999996</v>
      </c>
      <c r="AB2771" s="1">
        <v>0</v>
      </c>
      <c r="AC2771" s="1">
        <v>0</v>
      </c>
    </row>
    <row r="2772" spans="1:29" x14ac:dyDescent="0.25">
      <c r="A2772" s="13">
        <v>240</v>
      </c>
      <c r="B2772" s="22" t="s">
        <v>3200</v>
      </c>
      <c r="C2772" s="17">
        <v>6</v>
      </c>
      <c r="D2772" s="1" t="s">
        <v>799</v>
      </c>
      <c r="E2772" s="1" t="s">
        <v>2821</v>
      </c>
      <c r="F2772" s="1" t="s">
        <v>5141</v>
      </c>
      <c r="G2772" s="1" t="s">
        <v>2628</v>
      </c>
      <c r="H2772" s="21">
        <v>15.362999999997555</v>
      </c>
      <c r="I2772" s="21">
        <v>0</v>
      </c>
      <c r="J2772" s="1" t="s">
        <v>258</v>
      </c>
      <c r="K2772" s="1" t="s">
        <v>2803</v>
      </c>
      <c r="L2772" s="1">
        <v>0</v>
      </c>
      <c r="M2772" s="1">
        <v>0</v>
      </c>
      <c r="N2772" s="1">
        <v>4</v>
      </c>
      <c r="O2772" s="1">
        <v>4</v>
      </c>
      <c r="P2772" s="1">
        <v>9</v>
      </c>
      <c r="Q2772" s="16">
        <v>52.9375</v>
      </c>
      <c r="R2772" s="21">
        <v>9.5789730750021937E-2</v>
      </c>
      <c r="S2772" s="21">
        <v>1.2855444220403636</v>
      </c>
      <c r="T2772" s="21">
        <v>1.1897546912903416</v>
      </c>
      <c r="U2772" s="21">
        <v>8.6637997717255291E-2</v>
      </c>
      <c r="V2772" s="21">
        <v>0.72633469123878258</v>
      </c>
      <c r="W2772" s="21">
        <v>0.63969669352152725</v>
      </c>
      <c r="X2772" s="13" t="s">
        <v>22</v>
      </c>
      <c r="Y27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2" s="1">
        <v>40.330053999999997</v>
      </c>
      <c r="AA2772" s="1">
        <v>-82.957229999999996</v>
      </c>
      <c r="AB2772" s="1">
        <v>0</v>
      </c>
      <c r="AC2772" s="1">
        <v>0</v>
      </c>
    </row>
    <row r="2773" spans="1:29" x14ac:dyDescent="0.25">
      <c r="A2773" s="13">
        <v>241</v>
      </c>
      <c r="B2773" s="22" t="s">
        <v>3200</v>
      </c>
      <c r="C2773" s="17">
        <v>9</v>
      </c>
      <c r="D2773" s="1" t="s">
        <v>2380</v>
      </c>
      <c r="E2773" s="1" t="s">
        <v>3087</v>
      </c>
      <c r="F2773" s="1" t="s">
        <v>3432</v>
      </c>
      <c r="G2773" s="1" t="s">
        <v>2629</v>
      </c>
      <c r="H2773" s="21">
        <v>15.138999999995576</v>
      </c>
      <c r="I2773" s="21">
        <v>0</v>
      </c>
      <c r="J2773" s="1" t="s">
        <v>258</v>
      </c>
      <c r="K2773" s="1" t="s">
        <v>2803</v>
      </c>
      <c r="L2773" s="1">
        <v>0</v>
      </c>
      <c r="M2773" s="1">
        <v>1</v>
      </c>
      <c r="N2773" s="1">
        <v>5</v>
      </c>
      <c r="O2773" s="1">
        <v>3</v>
      </c>
      <c r="P2773" s="1">
        <v>2</v>
      </c>
      <c r="Q2773" s="16">
        <v>93.723564680232556</v>
      </c>
      <c r="R2773" s="21">
        <v>7.2583011735070341E-2</v>
      </c>
      <c r="S2773" s="21">
        <v>0.68804904307815196</v>
      </c>
      <c r="T2773" s="21">
        <v>0.61546603134308164</v>
      </c>
      <c r="U2773" s="21">
        <v>7.357146260147851E-2</v>
      </c>
      <c r="V2773" s="21">
        <v>0.72430920941998067</v>
      </c>
      <c r="W2773" s="21">
        <v>0.65073774681850216</v>
      </c>
      <c r="X2773" s="13" t="s">
        <v>22</v>
      </c>
      <c r="Y27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3" s="1">
        <v>39.134996999999998</v>
      </c>
      <c r="AA2773" s="1">
        <v>-83.563906000000003</v>
      </c>
      <c r="AB2773" s="1">
        <v>0</v>
      </c>
      <c r="AC2773" s="1">
        <v>0</v>
      </c>
    </row>
    <row r="2774" spans="1:29" x14ac:dyDescent="0.25">
      <c r="A2774" s="13">
        <v>242</v>
      </c>
      <c r="B2774" s="22" t="s">
        <v>3200</v>
      </c>
      <c r="C2774" s="17">
        <v>7</v>
      </c>
      <c r="D2774" s="1" t="s">
        <v>789</v>
      </c>
      <c r="E2774" s="1" t="s">
        <v>2962</v>
      </c>
      <c r="F2774" s="1" t="s">
        <v>3693</v>
      </c>
      <c r="G2774" s="1" t="s">
        <v>2630</v>
      </c>
      <c r="H2774" s="21">
        <v>2.0570000000006985</v>
      </c>
      <c r="I2774" s="21">
        <v>0</v>
      </c>
      <c r="J2774" s="1" t="s">
        <v>258</v>
      </c>
      <c r="K2774" s="1" t="s">
        <v>2804</v>
      </c>
      <c r="L2774" s="1">
        <v>0</v>
      </c>
      <c r="M2774" s="1">
        <v>1</v>
      </c>
      <c r="N2774" s="1">
        <v>5</v>
      </c>
      <c r="O2774" s="1">
        <v>0</v>
      </c>
      <c r="P2774" s="1">
        <v>11</v>
      </c>
      <c r="Q2774" s="16">
        <v>89.411064680232556</v>
      </c>
      <c r="R2774" s="21">
        <v>2.2560648468962445</v>
      </c>
      <c r="S2774" s="21">
        <v>3.2736553150593459</v>
      </c>
      <c r="T2774" s="21">
        <v>1.0175904681631014</v>
      </c>
      <c r="U2774" s="21">
        <v>0.15722538309765285</v>
      </c>
      <c r="V2774" s="21">
        <v>0.72429247727278034</v>
      </c>
      <c r="W2774" s="21">
        <v>0.56706709417512746</v>
      </c>
      <c r="X2774" s="13" t="s">
        <v>22</v>
      </c>
      <c r="Y27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4" s="1">
        <v>39.911183000000001</v>
      </c>
      <c r="AA2774" s="1">
        <v>-84.009442000000007</v>
      </c>
      <c r="AB2774" s="1">
        <v>0</v>
      </c>
      <c r="AC2774" s="1">
        <v>0</v>
      </c>
    </row>
    <row r="2775" spans="1:29" x14ac:dyDescent="0.25">
      <c r="A2775" s="13">
        <v>243</v>
      </c>
      <c r="B2775" s="22" t="s">
        <v>3200</v>
      </c>
      <c r="C2775" s="17">
        <v>2</v>
      </c>
      <c r="D2775" s="1" t="s">
        <v>807</v>
      </c>
      <c r="E2775" s="1" t="s">
        <v>3154</v>
      </c>
      <c r="F2775" s="1" t="s">
        <v>5142</v>
      </c>
      <c r="G2775" s="1" t="s">
        <v>2631</v>
      </c>
      <c r="H2775" s="21">
        <v>17.269000000000233</v>
      </c>
      <c r="I2775" s="21">
        <v>0</v>
      </c>
      <c r="J2775" s="1" t="s">
        <v>258</v>
      </c>
      <c r="K2775" s="1" t="s">
        <v>2808</v>
      </c>
      <c r="L2775" s="1">
        <v>1</v>
      </c>
      <c r="M2775" s="1">
        <v>1</v>
      </c>
      <c r="N2775" s="1">
        <v>6</v>
      </c>
      <c r="O2775" s="1">
        <v>1</v>
      </c>
      <c r="P2775" s="1">
        <v>10</v>
      </c>
      <c r="Q2775" s="16">
        <v>145.07212936046511</v>
      </c>
      <c r="R2775" s="21">
        <v>0.31293068770851784</v>
      </c>
      <c r="S2775" s="21">
        <v>2.8048550945859487</v>
      </c>
      <c r="T2775" s="21">
        <v>2.4919244068774309</v>
      </c>
      <c r="U2775" s="21">
        <v>7.9854158495774111E-2</v>
      </c>
      <c r="V2775" s="21">
        <v>0.72241598112593164</v>
      </c>
      <c r="W2775" s="21">
        <v>0.64256182263015749</v>
      </c>
      <c r="X2775" s="13" t="s">
        <v>22</v>
      </c>
      <c r="Y27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5" s="1">
        <v>41.361604</v>
      </c>
      <c r="AA2775" s="1">
        <v>-83.566175999999999</v>
      </c>
      <c r="AB2775" s="1">
        <v>0</v>
      </c>
      <c r="AC2775" s="1">
        <v>0</v>
      </c>
    </row>
    <row r="2776" spans="1:29" x14ac:dyDescent="0.25">
      <c r="A2776" s="13">
        <v>244</v>
      </c>
      <c r="B2776" s="22" t="s">
        <v>3200</v>
      </c>
      <c r="C2776" s="17">
        <v>3</v>
      </c>
      <c r="D2776" s="1" t="s">
        <v>805</v>
      </c>
      <c r="E2776" s="1" t="s">
        <v>3159</v>
      </c>
      <c r="F2776" s="1" t="s">
        <v>5143</v>
      </c>
      <c r="G2776" s="1" t="s">
        <v>2632</v>
      </c>
      <c r="H2776" s="21">
        <v>2.1830000000045402</v>
      </c>
      <c r="I2776" s="21">
        <v>0</v>
      </c>
      <c r="J2776" s="1" t="s">
        <v>258</v>
      </c>
      <c r="K2776" s="1" t="s">
        <v>2803</v>
      </c>
      <c r="L2776" s="1">
        <v>0</v>
      </c>
      <c r="M2776" s="1">
        <v>1</v>
      </c>
      <c r="N2776" s="1">
        <v>3</v>
      </c>
      <c r="O2776" s="1">
        <v>3</v>
      </c>
      <c r="P2776" s="1">
        <v>19</v>
      </c>
      <c r="Q2776" s="16">
        <v>97.629814680232556</v>
      </c>
      <c r="R2776" s="21">
        <v>0.17122705498728844</v>
      </c>
      <c r="S2776" s="21">
        <v>2.6725267313703642</v>
      </c>
      <c r="T2776" s="21">
        <v>2.5012996763830757</v>
      </c>
      <c r="U2776" s="21">
        <v>0.10886377062136406</v>
      </c>
      <c r="V2776" s="21">
        <v>0.7214763124688448</v>
      </c>
      <c r="W2776" s="21">
        <v>0.61261254184748071</v>
      </c>
      <c r="X2776" s="13" t="s">
        <v>22</v>
      </c>
      <c r="Y27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6" s="1">
        <v>41.226798000000002</v>
      </c>
      <c r="AA2776" s="1">
        <v>-81.784934000000007</v>
      </c>
      <c r="AB2776" s="1">
        <v>0</v>
      </c>
      <c r="AC2776" s="1">
        <v>0</v>
      </c>
    </row>
    <row r="2777" spans="1:29" x14ac:dyDescent="0.25">
      <c r="A2777" s="13">
        <v>245</v>
      </c>
      <c r="B2777" s="22" t="s">
        <v>3200</v>
      </c>
      <c r="C2777" s="17">
        <v>8</v>
      </c>
      <c r="D2777" s="1" t="s">
        <v>787</v>
      </c>
      <c r="E2777" s="1" t="s">
        <v>2912</v>
      </c>
      <c r="F2777" s="1" t="s">
        <v>5144</v>
      </c>
      <c r="G2777" s="1" t="s">
        <v>2633</v>
      </c>
      <c r="H2777" s="21">
        <v>6.8559999999997672</v>
      </c>
      <c r="I2777" s="21">
        <v>0</v>
      </c>
      <c r="J2777" s="1" t="s">
        <v>258</v>
      </c>
      <c r="K2777" s="1" t="s">
        <v>2804</v>
      </c>
      <c r="L2777" s="1">
        <v>0</v>
      </c>
      <c r="M2777" s="1">
        <v>1</v>
      </c>
      <c r="N2777" s="1">
        <v>2</v>
      </c>
      <c r="O2777" s="1">
        <v>2</v>
      </c>
      <c r="P2777" s="1">
        <v>7</v>
      </c>
      <c r="Q2777" s="16">
        <v>74.645439680232556</v>
      </c>
      <c r="R2777" s="21">
        <v>3.0085623816338889</v>
      </c>
      <c r="S2777" s="21">
        <v>2.4871291500441064</v>
      </c>
      <c r="T2777" s="21">
        <v>-0.5214332315897825</v>
      </c>
      <c r="U2777" s="21">
        <v>0.20966701097990606</v>
      </c>
      <c r="V2777" s="21">
        <v>0.71636329592020587</v>
      </c>
      <c r="W2777" s="21">
        <v>0.50669628494029983</v>
      </c>
      <c r="X2777" s="13" t="s">
        <v>22</v>
      </c>
      <c r="Y27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7" s="1">
        <v>39.274830000000001</v>
      </c>
      <c r="AA2777" s="1">
        <v>-84.683650999999998</v>
      </c>
      <c r="AB2777" s="1">
        <v>0</v>
      </c>
      <c r="AC2777" s="1">
        <v>0</v>
      </c>
    </row>
    <row r="2778" spans="1:29" x14ac:dyDescent="0.25">
      <c r="A2778" s="13">
        <v>246</v>
      </c>
      <c r="B2778" s="22" t="s">
        <v>3200</v>
      </c>
      <c r="C2778" s="17">
        <v>6</v>
      </c>
      <c r="D2778" s="1" t="s">
        <v>808</v>
      </c>
      <c r="E2778" s="1" t="s">
        <v>2991</v>
      </c>
      <c r="F2778" s="1" t="s">
        <v>5145</v>
      </c>
      <c r="G2778" s="1" t="s">
        <v>2634</v>
      </c>
      <c r="H2778" s="21">
        <v>3.2670000000071013</v>
      </c>
      <c r="I2778" s="21">
        <v>0</v>
      </c>
      <c r="J2778" s="1" t="s">
        <v>258</v>
      </c>
      <c r="K2778" s="1" t="s">
        <v>2803</v>
      </c>
      <c r="L2778" s="1">
        <v>0</v>
      </c>
      <c r="M2778" s="1">
        <v>0</v>
      </c>
      <c r="N2778" s="1">
        <v>4</v>
      </c>
      <c r="O2778" s="1">
        <v>2</v>
      </c>
      <c r="P2778" s="1">
        <v>7</v>
      </c>
      <c r="Q2778" s="16">
        <v>42.0625</v>
      </c>
      <c r="R2778" s="21">
        <v>0.2318393320778844</v>
      </c>
      <c r="S2778" s="21">
        <v>1.5429316398742803</v>
      </c>
      <c r="T2778" s="21">
        <v>1.3110923077963959</v>
      </c>
      <c r="U2778" s="21">
        <v>0.14610937745703484</v>
      </c>
      <c r="V2778" s="21">
        <v>0.71562367759190759</v>
      </c>
      <c r="W2778" s="21">
        <v>0.56951430013487281</v>
      </c>
      <c r="X2778" s="13" t="s">
        <v>22</v>
      </c>
      <c r="Y27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8" s="1">
        <v>39.774436999999999</v>
      </c>
      <c r="AA2778" s="1">
        <v>-83.213052000000005</v>
      </c>
      <c r="AB2778" s="1">
        <v>0</v>
      </c>
      <c r="AC2778" s="1">
        <v>0</v>
      </c>
    </row>
    <row r="2779" spans="1:29" x14ac:dyDescent="0.25">
      <c r="A2779" s="13">
        <v>247</v>
      </c>
      <c r="B2779" s="22" t="s">
        <v>3200</v>
      </c>
      <c r="C2779" s="17">
        <v>8</v>
      </c>
      <c r="D2779" s="1" t="s">
        <v>792</v>
      </c>
      <c r="E2779" s="1" t="s">
        <v>3149</v>
      </c>
      <c r="F2779" s="1" t="s">
        <v>5146</v>
      </c>
      <c r="G2779" s="1" t="s">
        <v>2635</v>
      </c>
      <c r="H2779" s="21">
        <v>2.19100000000617</v>
      </c>
      <c r="I2779" s="21">
        <v>0</v>
      </c>
      <c r="J2779" s="1" t="s">
        <v>258</v>
      </c>
      <c r="K2779" s="1" t="s">
        <v>2808</v>
      </c>
      <c r="L2779" s="1">
        <v>0</v>
      </c>
      <c r="M2779" s="1">
        <v>1</v>
      </c>
      <c r="N2779" s="1">
        <v>7</v>
      </c>
      <c r="O2779" s="1">
        <v>1</v>
      </c>
      <c r="P2779" s="1">
        <v>15</v>
      </c>
      <c r="Q2779" s="16">
        <v>110.94231468023256</v>
      </c>
      <c r="R2779" s="21">
        <v>0.30257818360296501</v>
      </c>
      <c r="S2779" s="21">
        <v>3.5466901879972776</v>
      </c>
      <c r="T2779" s="21">
        <v>3.2441120043943128</v>
      </c>
      <c r="U2779" s="21">
        <v>7.7212389771439238E-2</v>
      </c>
      <c r="V2779" s="21">
        <v>0.71387502692535865</v>
      </c>
      <c r="W2779" s="21">
        <v>0.63666263715391946</v>
      </c>
      <c r="X2779" s="13" t="s">
        <v>22</v>
      </c>
      <c r="Y27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79" s="1">
        <v>39.600892999999999</v>
      </c>
      <c r="AA2779" s="1">
        <v>-84.018101000000001</v>
      </c>
      <c r="AB2779" s="1">
        <v>0</v>
      </c>
      <c r="AC2779" s="1">
        <v>0</v>
      </c>
    </row>
    <row r="2780" spans="1:29" x14ac:dyDescent="0.25">
      <c r="A2780" s="13">
        <v>248</v>
      </c>
      <c r="B2780" s="22" t="s">
        <v>3200</v>
      </c>
      <c r="C2780" s="17">
        <v>3</v>
      </c>
      <c r="D2780" s="1" t="s">
        <v>2361</v>
      </c>
      <c r="E2780" s="1" t="s">
        <v>3056</v>
      </c>
      <c r="F2780" s="1" t="s">
        <v>3568</v>
      </c>
      <c r="G2780" s="1" t="s">
        <v>2636</v>
      </c>
      <c r="H2780" s="21">
        <v>9.3940000000002328</v>
      </c>
      <c r="I2780" s="21">
        <v>0</v>
      </c>
      <c r="J2780" s="1" t="s">
        <v>258</v>
      </c>
      <c r="K2780" s="1" t="s">
        <v>2803</v>
      </c>
      <c r="L2780" s="1">
        <v>0</v>
      </c>
      <c r="M2780" s="1">
        <v>1</v>
      </c>
      <c r="N2780" s="1">
        <v>8</v>
      </c>
      <c r="O2780" s="1">
        <v>0</v>
      </c>
      <c r="P2780" s="1">
        <v>6</v>
      </c>
      <c r="Q2780" s="16">
        <v>104.05168968023256</v>
      </c>
      <c r="R2780" s="21">
        <v>7.7549425360155341E-2</v>
      </c>
      <c r="S2780" s="21">
        <v>0.98657345025590337</v>
      </c>
      <c r="T2780" s="21">
        <v>0.90902402489574807</v>
      </c>
      <c r="U2780" s="21">
        <v>7.0619356837044719E-2</v>
      </c>
      <c r="V2780" s="21">
        <v>0.71254634995000254</v>
      </c>
      <c r="W2780" s="21">
        <v>0.64192699311295787</v>
      </c>
      <c r="X2780" s="13" t="s">
        <v>22</v>
      </c>
      <c r="Y27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0" s="1">
        <v>40.824793999999997</v>
      </c>
      <c r="AA2780" s="1">
        <v>-81.700577999999993</v>
      </c>
      <c r="AB2780" s="1">
        <v>0</v>
      </c>
      <c r="AC2780" s="1">
        <v>0</v>
      </c>
    </row>
    <row r="2781" spans="1:29" x14ac:dyDescent="0.25">
      <c r="A2781" s="13">
        <v>249</v>
      </c>
      <c r="B2781" s="22" t="s">
        <v>3200</v>
      </c>
      <c r="C2781" s="17">
        <v>5</v>
      </c>
      <c r="D2781" s="1" t="s">
        <v>1333</v>
      </c>
      <c r="E2781" s="1" t="s">
        <v>3044</v>
      </c>
      <c r="F2781" s="1" t="s">
        <v>3290</v>
      </c>
      <c r="G2781" s="1" t="s">
        <v>2637</v>
      </c>
      <c r="H2781" s="21">
        <v>1.9759999999951106</v>
      </c>
      <c r="I2781" s="21">
        <v>0</v>
      </c>
      <c r="J2781" s="1" t="s">
        <v>258</v>
      </c>
      <c r="K2781" s="1" t="s">
        <v>2808</v>
      </c>
      <c r="L2781" s="1">
        <v>0</v>
      </c>
      <c r="M2781" s="1">
        <v>0</v>
      </c>
      <c r="N2781" s="1">
        <v>5</v>
      </c>
      <c r="O2781" s="1">
        <v>0</v>
      </c>
      <c r="P2781" s="1">
        <v>7</v>
      </c>
      <c r="Q2781" s="16">
        <v>39.734375</v>
      </c>
      <c r="R2781" s="21">
        <v>0.7535107367499041</v>
      </c>
      <c r="S2781" s="21">
        <v>2.3733027690701531</v>
      </c>
      <c r="T2781" s="21">
        <v>1.619792032320249</v>
      </c>
      <c r="U2781" s="21">
        <v>0.19228208726125692</v>
      </c>
      <c r="V2781" s="21">
        <v>0.71080788726442168</v>
      </c>
      <c r="W2781" s="21">
        <v>0.51852580000316473</v>
      </c>
      <c r="X2781" s="13" t="s">
        <v>22</v>
      </c>
      <c r="Y27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1" s="1">
        <v>40.064231999999997</v>
      </c>
      <c r="AA2781" s="1">
        <v>-82.157436000000004</v>
      </c>
      <c r="AB2781" s="1">
        <v>0</v>
      </c>
      <c r="AC2781" s="1">
        <v>0</v>
      </c>
    </row>
    <row r="2782" spans="1:29" x14ac:dyDescent="0.25">
      <c r="A2782" s="13">
        <v>250</v>
      </c>
      <c r="B2782" s="22" t="s">
        <v>3200</v>
      </c>
      <c r="C2782" s="17">
        <v>1</v>
      </c>
      <c r="D2782" s="1" t="s">
        <v>2384</v>
      </c>
      <c r="E2782" s="1" t="s">
        <v>2638</v>
      </c>
      <c r="F2782" s="1" t="s">
        <v>5147</v>
      </c>
      <c r="G2782" s="1" t="s">
        <v>2638</v>
      </c>
      <c r="H2782" s="21">
        <v>3.5270000000018626</v>
      </c>
      <c r="I2782" s="21">
        <v>0</v>
      </c>
      <c r="J2782" s="1" t="s">
        <v>258</v>
      </c>
      <c r="K2782" s="1" t="s">
        <v>2807</v>
      </c>
      <c r="L2782" s="1">
        <v>0</v>
      </c>
      <c r="M2782" s="1">
        <v>0</v>
      </c>
      <c r="N2782" s="1">
        <v>5</v>
      </c>
      <c r="O2782" s="1">
        <v>1</v>
      </c>
      <c r="P2782" s="1">
        <v>4</v>
      </c>
      <c r="Q2782" s="16">
        <v>41.171875</v>
      </c>
      <c r="R2782" s="21">
        <v>1.1467348915052717</v>
      </c>
      <c r="S2782" s="21">
        <v>1.9673668833566873</v>
      </c>
      <c r="T2782" s="21">
        <v>0.82063199185141555</v>
      </c>
      <c r="U2782" s="21">
        <v>0.13753406133236118</v>
      </c>
      <c r="V2782" s="21">
        <v>0.7101527306232267</v>
      </c>
      <c r="W2782" s="21">
        <v>0.57261866929086547</v>
      </c>
      <c r="X2782" s="13" t="s">
        <v>22</v>
      </c>
      <c r="Y27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2" s="1">
        <v>40.738140999999999</v>
      </c>
      <c r="AA2782" s="1">
        <v>-83.209158000000002</v>
      </c>
      <c r="AB2782" s="1">
        <v>0</v>
      </c>
      <c r="AC2782" s="1">
        <v>0</v>
      </c>
    </row>
    <row r="2783" spans="1:29" x14ac:dyDescent="0.25">
      <c r="A2783" s="13">
        <v>251</v>
      </c>
      <c r="B2783" s="22" t="s">
        <v>3200</v>
      </c>
      <c r="C2783" s="17">
        <v>2</v>
      </c>
      <c r="D2783" s="1" t="s">
        <v>2365</v>
      </c>
      <c r="E2783" s="1" t="s">
        <v>3017</v>
      </c>
      <c r="F2783" s="1" t="s">
        <v>5106</v>
      </c>
      <c r="G2783" s="1" t="s">
        <v>2639</v>
      </c>
      <c r="H2783" s="21">
        <v>10.975999999995111</v>
      </c>
      <c r="I2783" s="21">
        <v>0</v>
      </c>
      <c r="J2783" s="1" t="s">
        <v>258</v>
      </c>
      <c r="K2783" s="1" t="s">
        <v>2804</v>
      </c>
      <c r="L2783" s="1">
        <v>1</v>
      </c>
      <c r="M2783" s="1">
        <v>0</v>
      </c>
      <c r="N2783" s="1">
        <v>5</v>
      </c>
      <c r="O2783" s="1">
        <v>0</v>
      </c>
      <c r="P2783" s="1">
        <v>1</v>
      </c>
      <c r="Q2783" s="16">
        <v>79.411064680232556</v>
      </c>
      <c r="R2783" s="21">
        <v>2.0352723069084147</v>
      </c>
      <c r="S2783" s="21">
        <v>1.4528464136716497</v>
      </c>
      <c r="T2783" s="21">
        <v>-0.58242589323676497</v>
      </c>
      <c r="U2783" s="21">
        <v>0.1418383290719461</v>
      </c>
      <c r="V2783" s="21">
        <v>0.70990995188651651</v>
      </c>
      <c r="W2783" s="21">
        <v>0.56807162281457035</v>
      </c>
      <c r="X2783" s="13" t="s">
        <v>22</v>
      </c>
      <c r="Y27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3" s="1">
        <v>41.441417999999999</v>
      </c>
      <c r="AA2783" s="1">
        <v>-84.597477999999995</v>
      </c>
      <c r="AB2783" s="1">
        <v>0</v>
      </c>
      <c r="AC2783" s="1">
        <v>0</v>
      </c>
    </row>
    <row r="2784" spans="1:29" x14ac:dyDescent="0.25">
      <c r="A2784" s="13">
        <v>252</v>
      </c>
      <c r="B2784" s="22" t="s">
        <v>3200</v>
      </c>
      <c r="C2784" s="17">
        <v>1</v>
      </c>
      <c r="D2784" s="1" t="s">
        <v>2381</v>
      </c>
      <c r="E2784" s="1" t="s">
        <v>2843</v>
      </c>
      <c r="F2784" s="1" t="s">
        <v>5148</v>
      </c>
      <c r="G2784" s="1" t="s">
        <v>2640</v>
      </c>
      <c r="H2784" s="21">
        <v>0</v>
      </c>
      <c r="I2784" s="21">
        <v>0</v>
      </c>
      <c r="J2784" s="1" t="s">
        <v>258</v>
      </c>
      <c r="K2784" s="1" t="s">
        <v>2803</v>
      </c>
      <c r="L2784" s="1">
        <v>0</v>
      </c>
      <c r="M2784" s="1">
        <v>4</v>
      </c>
      <c r="N2784" s="1">
        <v>3</v>
      </c>
      <c r="O2784" s="1">
        <v>1</v>
      </c>
      <c r="P2784" s="1">
        <v>2</v>
      </c>
      <c r="Q2784" s="16">
        <v>208.78488372093022</v>
      </c>
      <c r="R2784" s="21">
        <v>9.5812073358786609E-2</v>
      </c>
      <c r="S2784" s="21">
        <v>0.76309184971445831</v>
      </c>
      <c r="T2784" s="21">
        <v>0.66727977635567171</v>
      </c>
      <c r="U2784" s="21">
        <v>8.513650909455156E-2</v>
      </c>
      <c r="V2784" s="21">
        <v>0.70838688660476856</v>
      </c>
      <c r="W2784" s="21">
        <v>0.62325037751021695</v>
      </c>
      <c r="X2784" s="13" t="s">
        <v>22</v>
      </c>
      <c r="Y27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4" s="1">
        <v>40.732433</v>
      </c>
      <c r="AA2784" s="1">
        <v>-83.879827000000006</v>
      </c>
      <c r="AB2784" s="1">
        <v>0</v>
      </c>
      <c r="AC2784" s="1">
        <v>0</v>
      </c>
    </row>
    <row r="2785" spans="1:29" x14ac:dyDescent="0.25">
      <c r="A2785" s="13">
        <v>253</v>
      </c>
      <c r="B2785" s="22" t="s">
        <v>3200</v>
      </c>
      <c r="C2785" s="17">
        <v>11</v>
      </c>
      <c r="D2785" s="1" t="s">
        <v>2372</v>
      </c>
      <c r="E2785" s="1" t="s">
        <v>2880</v>
      </c>
      <c r="F2785" s="1" t="s">
        <v>5149</v>
      </c>
      <c r="G2785" s="1" t="s">
        <v>2641</v>
      </c>
      <c r="H2785" s="21">
        <v>6.1809999999968568</v>
      </c>
      <c r="I2785" s="21">
        <v>0</v>
      </c>
      <c r="J2785" s="1" t="s">
        <v>258</v>
      </c>
      <c r="K2785" s="1" t="s">
        <v>2808</v>
      </c>
      <c r="L2785" s="1">
        <v>0</v>
      </c>
      <c r="M2785" s="1">
        <v>3</v>
      </c>
      <c r="N2785" s="1">
        <v>3</v>
      </c>
      <c r="O2785" s="1">
        <v>0</v>
      </c>
      <c r="P2785" s="1">
        <v>8</v>
      </c>
      <c r="Q2785" s="16">
        <v>164.67069404069767</v>
      </c>
      <c r="R2785" s="21">
        <v>0.5731524494586302</v>
      </c>
      <c r="S2785" s="21">
        <v>2.4535375894783944</v>
      </c>
      <c r="T2785" s="21">
        <v>1.8803851400197642</v>
      </c>
      <c r="U2785" s="21">
        <v>0.14625796810296282</v>
      </c>
      <c r="V2785" s="21">
        <v>0.7056798591060427</v>
      </c>
      <c r="W2785" s="21">
        <v>0.55942189100307993</v>
      </c>
      <c r="X2785" s="13" t="s">
        <v>22</v>
      </c>
      <c r="Y27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5" s="1">
        <v>40.640694000000003</v>
      </c>
      <c r="AA2785" s="1">
        <v>-81.784268999999995</v>
      </c>
      <c r="AB2785" s="1">
        <v>0</v>
      </c>
      <c r="AC2785" s="1">
        <v>0</v>
      </c>
    </row>
    <row r="2786" spans="1:29" x14ac:dyDescent="0.25">
      <c r="A2786" s="13">
        <v>254</v>
      </c>
      <c r="B2786" s="22" t="s">
        <v>3200</v>
      </c>
      <c r="C2786" s="17">
        <v>4</v>
      </c>
      <c r="D2786" s="1" t="s">
        <v>800</v>
      </c>
      <c r="E2786" s="1" t="s">
        <v>3077</v>
      </c>
      <c r="F2786" s="1" t="s">
        <v>5150</v>
      </c>
      <c r="G2786" s="1" t="s">
        <v>2642</v>
      </c>
      <c r="H2786" s="21">
        <v>1.4700000000011642</v>
      </c>
      <c r="I2786" s="21">
        <v>0</v>
      </c>
      <c r="J2786" s="1" t="s">
        <v>258</v>
      </c>
      <c r="K2786" s="1" t="s">
        <v>2803</v>
      </c>
      <c r="L2786" s="1">
        <v>0</v>
      </c>
      <c r="M2786" s="1">
        <v>1</v>
      </c>
      <c r="N2786" s="1">
        <v>5</v>
      </c>
      <c r="O2786" s="1">
        <v>1</v>
      </c>
      <c r="P2786" s="1">
        <v>7</v>
      </c>
      <c r="Q2786" s="16">
        <v>89.848564680232556</v>
      </c>
      <c r="R2786" s="21">
        <v>0.15061155358391121</v>
      </c>
      <c r="S2786" s="21">
        <v>1.4001642655309052</v>
      </c>
      <c r="T2786" s="21">
        <v>1.249552711946994</v>
      </c>
      <c r="U2786" s="21">
        <v>0.10326360387316204</v>
      </c>
      <c r="V2786" s="21">
        <v>0.70546685707625889</v>
      </c>
      <c r="W2786" s="21">
        <v>0.60220325320309687</v>
      </c>
      <c r="X2786" s="13" t="s">
        <v>22</v>
      </c>
      <c r="Y27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6" s="1">
        <v>40.646014000000001</v>
      </c>
      <c r="AA2786" s="1">
        <v>-81.547691</v>
      </c>
      <c r="AB2786" s="1">
        <v>0</v>
      </c>
      <c r="AC2786" s="1">
        <v>0</v>
      </c>
    </row>
    <row r="2787" spans="1:29" x14ac:dyDescent="0.25">
      <c r="A2787" s="13">
        <v>255</v>
      </c>
      <c r="B2787" s="22" t="s">
        <v>3200</v>
      </c>
      <c r="C2787" s="17">
        <v>11</v>
      </c>
      <c r="D2787" s="1" t="s">
        <v>2375</v>
      </c>
      <c r="E2787" s="1" t="s">
        <v>2814</v>
      </c>
      <c r="F2787" s="1" t="s">
        <v>5151</v>
      </c>
      <c r="G2787" s="1" t="s">
        <v>2643</v>
      </c>
      <c r="H2787" s="21">
        <v>3.161999999996624</v>
      </c>
      <c r="I2787" s="21">
        <v>0</v>
      </c>
      <c r="J2787" s="1" t="s">
        <v>258</v>
      </c>
      <c r="K2787" s="1" t="s">
        <v>2804</v>
      </c>
      <c r="L2787" s="1">
        <v>0</v>
      </c>
      <c r="M2787" s="1">
        <v>0</v>
      </c>
      <c r="N2787" s="1">
        <v>3</v>
      </c>
      <c r="O2787" s="1">
        <v>2</v>
      </c>
      <c r="P2787" s="1">
        <v>11</v>
      </c>
      <c r="Q2787" s="16">
        <v>39.515625</v>
      </c>
      <c r="R2787" s="21">
        <v>3.1899531752823216</v>
      </c>
      <c r="S2787" s="21">
        <v>3.1062120420897279</v>
      </c>
      <c r="T2787" s="21">
        <v>-8.3741133192593686E-2</v>
      </c>
      <c r="U2787" s="21">
        <v>0.22230815339254423</v>
      </c>
      <c r="V2787" s="21">
        <v>0.70452050812784062</v>
      </c>
      <c r="W2787" s="21">
        <v>0.48221235473529639</v>
      </c>
      <c r="X2787" s="13" t="s">
        <v>22</v>
      </c>
      <c r="Y27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7" s="1">
        <v>40.072243</v>
      </c>
      <c r="AA2787" s="1">
        <v>-80.966650000000001</v>
      </c>
      <c r="AB2787" s="1">
        <v>0</v>
      </c>
      <c r="AC2787" s="1">
        <v>0</v>
      </c>
    </row>
    <row r="2788" spans="1:29" x14ac:dyDescent="0.25">
      <c r="A2788" s="13">
        <v>256</v>
      </c>
      <c r="B2788" s="22" t="s">
        <v>3200</v>
      </c>
      <c r="C2788" s="17">
        <v>2</v>
      </c>
      <c r="D2788" s="1" t="s">
        <v>807</v>
      </c>
      <c r="E2788" s="1" t="s">
        <v>2884</v>
      </c>
      <c r="F2788" s="1" t="s">
        <v>5152</v>
      </c>
      <c r="G2788" s="1" t="s">
        <v>2644</v>
      </c>
      <c r="H2788" s="21">
        <v>26.820000000006985</v>
      </c>
      <c r="I2788" s="21">
        <v>0</v>
      </c>
      <c r="J2788" s="1" t="s">
        <v>258</v>
      </c>
      <c r="K2788" s="1" t="s">
        <v>2803</v>
      </c>
      <c r="L2788" s="1">
        <v>1</v>
      </c>
      <c r="M2788" s="1">
        <v>0</v>
      </c>
      <c r="N2788" s="1">
        <v>8</v>
      </c>
      <c r="O2788" s="1">
        <v>4</v>
      </c>
      <c r="P2788" s="1">
        <v>4</v>
      </c>
      <c r="Q2788" s="16">
        <v>119.80168968023256</v>
      </c>
      <c r="R2788" s="21">
        <v>4.003033027060332E-2</v>
      </c>
      <c r="S2788" s="21">
        <v>0.64585292102594538</v>
      </c>
      <c r="T2788" s="21">
        <v>0.60582259075534206</v>
      </c>
      <c r="U2788" s="21">
        <v>4.3920742688645154E-2</v>
      </c>
      <c r="V2788" s="21">
        <v>0.70418743081105173</v>
      </c>
      <c r="W2788" s="21">
        <v>0.66026668812240663</v>
      </c>
      <c r="X2788" s="13" t="s">
        <v>22</v>
      </c>
      <c r="Y27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8" s="1">
        <v>41.507353999999999</v>
      </c>
      <c r="AA2788" s="1">
        <v>-83.594227000000004</v>
      </c>
      <c r="AB2788" s="1">
        <v>0</v>
      </c>
      <c r="AC2788" s="1">
        <v>0</v>
      </c>
    </row>
    <row r="2789" spans="1:29" x14ac:dyDescent="0.25">
      <c r="A2789" s="13">
        <v>257</v>
      </c>
      <c r="B2789" s="22" t="s">
        <v>3200</v>
      </c>
      <c r="C2789" s="17">
        <v>6</v>
      </c>
      <c r="D2789" s="1" t="s">
        <v>1331</v>
      </c>
      <c r="E2789" s="1" t="s">
        <v>2875</v>
      </c>
      <c r="F2789" s="1" t="s">
        <v>5153</v>
      </c>
      <c r="G2789" s="1" t="s">
        <v>2645</v>
      </c>
      <c r="H2789" s="21">
        <v>7.7430000000022119</v>
      </c>
      <c r="I2789" s="21">
        <v>0</v>
      </c>
      <c r="J2789" s="1" t="s">
        <v>258</v>
      </c>
      <c r="K2789" s="1" t="s">
        <v>2803</v>
      </c>
      <c r="L2789" s="1">
        <v>0</v>
      </c>
      <c r="M2789" s="1">
        <v>2</v>
      </c>
      <c r="N2789" s="1">
        <v>8</v>
      </c>
      <c r="O2789" s="1">
        <v>1</v>
      </c>
      <c r="P2789" s="1">
        <v>3</v>
      </c>
      <c r="Q2789" s="16">
        <v>151.16587936046511</v>
      </c>
      <c r="R2789" s="21">
        <v>5.4787088318826851E-2</v>
      </c>
      <c r="S2789" s="21">
        <v>0.70241296858026459</v>
      </c>
      <c r="T2789" s="21">
        <v>0.64762588026143775</v>
      </c>
      <c r="U2789" s="21">
        <v>5.3391318695201931E-2</v>
      </c>
      <c r="V2789" s="21">
        <v>0.70154682016405379</v>
      </c>
      <c r="W2789" s="21">
        <v>0.64815550146885181</v>
      </c>
      <c r="X2789" s="13" t="s">
        <v>22</v>
      </c>
      <c r="Y27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89" s="1">
        <v>40.549292000000001</v>
      </c>
      <c r="AA2789" s="1">
        <v>-83.191939000000005</v>
      </c>
      <c r="AB2789" s="1">
        <v>0</v>
      </c>
      <c r="AC2789" s="1">
        <v>0</v>
      </c>
    </row>
    <row r="2790" spans="1:29" x14ac:dyDescent="0.25">
      <c r="A2790" s="13">
        <v>258</v>
      </c>
      <c r="B2790" s="22" t="s">
        <v>3200</v>
      </c>
      <c r="C2790" s="17">
        <v>12</v>
      </c>
      <c r="D2790" s="1" t="s">
        <v>1332</v>
      </c>
      <c r="E2790" s="1" t="s">
        <v>2825</v>
      </c>
      <c r="F2790" s="1" t="s">
        <v>5154</v>
      </c>
      <c r="G2790" s="1" t="s">
        <v>2646</v>
      </c>
      <c r="H2790" s="21">
        <v>6.8439999999973224</v>
      </c>
      <c r="I2790" s="21">
        <v>0</v>
      </c>
      <c r="J2790" s="1" t="s">
        <v>258</v>
      </c>
      <c r="K2790" s="1" t="s">
        <v>2803</v>
      </c>
      <c r="L2790" s="1">
        <v>0</v>
      </c>
      <c r="M2790" s="1">
        <v>0</v>
      </c>
      <c r="N2790" s="1">
        <v>5</v>
      </c>
      <c r="O2790" s="1">
        <v>2</v>
      </c>
      <c r="P2790" s="1">
        <v>5</v>
      </c>
      <c r="Q2790" s="16">
        <v>46.609375</v>
      </c>
      <c r="R2790" s="21">
        <v>0.15458528738338415</v>
      </c>
      <c r="S2790" s="21">
        <v>1.2139142737643756</v>
      </c>
      <c r="T2790" s="21">
        <v>1.0593289863809914</v>
      </c>
      <c r="U2790" s="21">
        <v>0.10266361045101635</v>
      </c>
      <c r="V2790" s="21">
        <v>0.69931431457078719</v>
      </c>
      <c r="W2790" s="21">
        <v>0.59665070411977084</v>
      </c>
      <c r="X2790" s="13" t="s">
        <v>22</v>
      </c>
      <c r="Y27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0" s="1">
        <v>41.571406000000003</v>
      </c>
      <c r="AA2790" s="1">
        <v>-81.140980999999996</v>
      </c>
      <c r="AB2790" s="1">
        <v>0</v>
      </c>
      <c r="AC2790" s="1">
        <v>0</v>
      </c>
    </row>
    <row r="2791" spans="1:29" x14ac:dyDescent="0.25">
      <c r="A2791" s="13">
        <v>259</v>
      </c>
      <c r="B2791" s="22" t="s">
        <v>3200</v>
      </c>
      <c r="C2791" s="17">
        <v>4</v>
      </c>
      <c r="D2791" s="1" t="s">
        <v>790</v>
      </c>
      <c r="E2791" s="1" t="s">
        <v>3055</v>
      </c>
      <c r="F2791" s="1" t="s">
        <v>5155</v>
      </c>
      <c r="G2791" s="1" t="s">
        <v>2647</v>
      </c>
      <c r="H2791" s="21">
        <v>1.3490000000019791</v>
      </c>
      <c r="I2791" s="21">
        <v>0</v>
      </c>
      <c r="J2791" s="1" t="s">
        <v>258</v>
      </c>
      <c r="K2791" s="1" t="s">
        <v>2807</v>
      </c>
      <c r="L2791" s="1">
        <v>0</v>
      </c>
      <c r="M2791" s="1">
        <v>1</v>
      </c>
      <c r="N2791" s="1">
        <v>3</v>
      </c>
      <c r="O2791" s="1">
        <v>2</v>
      </c>
      <c r="P2791" s="1">
        <v>5</v>
      </c>
      <c r="Q2791" s="16">
        <v>79.192314680232556</v>
      </c>
      <c r="R2791" s="21">
        <v>1.1275295009327615</v>
      </c>
      <c r="S2791" s="21">
        <v>2.1182973556511095</v>
      </c>
      <c r="T2791" s="21">
        <v>0.99076785471834805</v>
      </c>
      <c r="U2791" s="21">
        <v>0.13523065591191188</v>
      </c>
      <c r="V2791" s="21">
        <v>0.69813931222268355</v>
      </c>
      <c r="W2791" s="21">
        <v>0.56290865631077169</v>
      </c>
      <c r="X2791" s="13" t="s">
        <v>22</v>
      </c>
      <c r="Y27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1" s="1">
        <v>41.230572000000002</v>
      </c>
      <c r="AA2791" s="1">
        <v>-80.698597000000007</v>
      </c>
      <c r="AB2791" s="1">
        <v>0</v>
      </c>
      <c r="AC2791" s="1">
        <v>0</v>
      </c>
    </row>
    <row r="2792" spans="1:29" x14ac:dyDescent="0.25">
      <c r="A2792" s="13">
        <v>260</v>
      </c>
      <c r="B2792" s="22" t="s">
        <v>3200</v>
      </c>
      <c r="C2792" s="17">
        <v>4</v>
      </c>
      <c r="D2792" s="1" t="s">
        <v>801</v>
      </c>
      <c r="E2792" s="1" t="s">
        <v>3171</v>
      </c>
      <c r="F2792" s="1" t="s">
        <v>5156</v>
      </c>
      <c r="G2792" s="1" t="s">
        <v>2648</v>
      </c>
      <c r="H2792" s="21">
        <v>3.2409999999945285</v>
      </c>
      <c r="I2792" s="21">
        <v>0</v>
      </c>
      <c r="J2792" s="1" t="s">
        <v>258</v>
      </c>
      <c r="K2792" s="1" t="s">
        <v>2803</v>
      </c>
      <c r="L2792" s="1">
        <v>0</v>
      </c>
      <c r="M2792" s="1">
        <v>1</v>
      </c>
      <c r="N2792" s="1">
        <v>1</v>
      </c>
      <c r="O2792" s="1">
        <v>4</v>
      </c>
      <c r="P2792" s="1">
        <v>2</v>
      </c>
      <c r="Q2792" s="16">
        <v>71.973564680232556</v>
      </c>
      <c r="R2792" s="21">
        <v>0.19746252716112889</v>
      </c>
      <c r="S2792" s="21">
        <v>0.96546346555230333</v>
      </c>
      <c r="T2792" s="21">
        <v>0.76800093839117445</v>
      </c>
      <c r="U2792" s="21">
        <v>0.13119645647128236</v>
      </c>
      <c r="V2792" s="21">
        <v>0.69663008026646112</v>
      </c>
      <c r="W2792" s="21">
        <v>0.5654336237951787</v>
      </c>
      <c r="X2792" s="13" t="s">
        <v>22</v>
      </c>
      <c r="Y27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2" s="1">
        <v>40.944079000000002</v>
      </c>
      <c r="AA2792" s="1">
        <v>-80.697800999999998</v>
      </c>
      <c r="AB2792" s="1">
        <v>0</v>
      </c>
      <c r="AC2792" s="1">
        <v>0</v>
      </c>
    </row>
    <row r="2793" spans="1:29" x14ac:dyDescent="0.25">
      <c r="A2793" s="13">
        <v>261</v>
      </c>
      <c r="B2793" s="22" t="s">
        <v>3200</v>
      </c>
      <c r="C2793" s="17">
        <v>5</v>
      </c>
      <c r="D2793" s="1" t="s">
        <v>793</v>
      </c>
      <c r="E2793" s="1" t="s">
        <v>2981</v>
      </c>
      <c r="F2793" s="1" t="s">
        <v>3270</v>
      </c>
      <c r="G2793" s="1" t="s">
        <v>2649</v>
      </c>
      <c r="H2793" s="21">
        <v>10.601999999998952</v>
      </c>
      <c r="I2793" s="21">
        <v>0</v>
      </c>
      <c r="J2793" s="1" t="s">
        <v>258</v>
      </c>
      <c r="K2793" s="1" t="s">
        <v>2808</v>
      </c>
      <c r="L2793" s="1">
        <v>0</v>
      </c>
      <c r="M2793" s="1">
        <v>1</v>
      </c>
      <c r="N2793" s="1">
        <v>3</v>
      </c>
      <c r="O2793" s="1">
        <v>1</v>
      </c>
      <c r="P2793" s="1">
        <v>2</v>
      </c>
      <c r="Q2793" s="16">
        <v>71.754814680232556</v>
      </c>
      <c r="R2793" s="21">
        <v>0.72924368567790332</v>
      </c>
      <c r="S2793" s="21">
        <v>1.414168288531539</v>
      </c>
      <c r="T2793" s="21">
        <v>0.68492460285363566</v>
      </c>
      <c r="U2793" s="21">
        <v>0.18608958196010347</v>
      </c>
      <c r="V2793" s="21">
        <v>0.69536072640156754</v>
      </c>
      <c r="W2793" s="21">
        <v>0.50927114444146404</v>
      </c>
      <c r="X2793" s="13" t="s">
        <v>22</v>
      </c>
      <c r="Y27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3" s="1">
        <v>40.197974000000002</v>
      </c>
      <c r="AA2793" s="1">
        <v>-82.589571000000007</v>
      </c>
      <c r="AB2793" s="1">
        <v>0</v>
      </c>
      <c r="AC2793" s="1">
        <v>0</v>
      </c>
    </row>
    <row r="2794" spans="1:29" x14ac:dyDescent="0.25">
      <c r="A2794" s="13">
        <v>262</v>
      </c>
      <c r="B2794" s="22" t="s">
        <v>3200</v>
      </c>
      <c r="C2794" s="17">
        <v>7</v>
      </c>
      <c r="D2794" s="1" t="s">
        <v>2370</v>
      </c>
      <c r="E2794" s="1" t="s">
        <v>3018</v>
      </c>
      <c r="F2794" s="1" t="s">
        <v>5157</v>
      </c>
      <c r="G2794" s="1" t="s">
        <v>2650</v>
      </c>
      <c r="H2794" s="21">
        <v>8.2850000000034925</v>
      </c>
      <c r="I2794" s="21">
        <v>0</v>
      </c>
      <c r="J2794" s="1" t="s">
        <v>258</v>
      </c>
      <c r="K2794" s="1" t="s">
        <v>2803</v>
      </c>
      <c r="L2794" s="1">
        <v>0</v>
      </c>
      <c r="M2794" s="1">
        <v>1</v>
      </c>
      <c r="N2794" s="1">
        <v>6</v>
      </c>
      <c r="O2794" s="1">
        <v>0</v>
      </c>
      <c r="P2794" s="1">
        <v>6</v>
      </c>
      <c r="Q2794" s="16">
        <v>90.957939680232556</v>
      </c>
      <c r="R2794" s="21">
        <v>0.14908972751482211</v>
      </c>
      <c r="S2794" s="21">
        <v>1.2900118429209166</v>
      </c>
      <c r="T2794" s="21">
        <v>1.1409221154060945</v>
      </c>
      <c r="U2794" s="21">
        <v>0.10091407266154977</v>
      </c>
      <c r="V2794" s="21">
        <v>0.6948455324417061</v>
      </c>
      <c r="W2794" s="21">
        <v>0.59393145978015638</v>
      </c>
      <c r="X2794" s="13" t="s">
        <v>22</v>
      </c>
      <c r="Y27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4" s="1">
        <v>40.479776000000001</v>
      </c>
      <c r="AA2794" s="1">
        <v>-84.647774999999996</v>
      </c>
      <c r="AB2794" s="1">
        <v>0</v>
      </c>
      <c r="AC2794" s="1">
        <v>0</v>
      </c>
    </row>
    <row r="2795" spans="1:29" x14ac:dyDescent="0.25">
      <c r="A2795" s="13">
        <v>263</v>
      </c>
      <c r="B2795" s="22" t="s">
        <v>3200</v>
      </c>
      <c r="C2795" s="17">
        <v>2</v>
      </c>
      <c r="D2795" s="1" t="s">
        <v>807</v>
      </c>
      <c r="E2795" s="1" t="s">
        <v>2844</v>
      </c>
      <c r="F2795" s="1" t="s">
        <v>5133</v>
      </c>
      <c r="G2795" s="1" t="s">
        <v>2651</v>
      </c>
      <c r="H2795" s="21">
        <v>5.4239999999990687</v>
      </c>
      <c r="I2795" s="21">
        <v>0</v>
      </c>
      <c r="J2795" s="1" t="s">
        <v>258</v>
      </c>
      <c r="K2795" s="1" t="s">
        <v>2803</v>
      </c>
      <c r="L2795" s="1">
        <v>1</v>
      </c>
      <c r="M2795" s="1">
        <v>2</v>
      </c>
      <c r="N2795" s="1">
        <v>5</v>
      </c>
      <c r="O2795" s="1">
        <v>2</v>
      </c>
      <c r="P2795" s="1">
        <v>9</v>
      </c>
      <c r="Q2795" s="16">
        <v>187.63944404069767</v>
      </c>
      <c r="R2795" s="21">
        <v>5.9071182101378523E-2</v>
      </c>
      <c r="S2795" s="21">
        <v>0.98702839692842859</v>
      </c>
      <c r="T2795" s="21">
        <v>0.92795721482705007</v>
      </c>
      <c r="U2795" s="21">
        <v>5.9921012701258429E-2</v>
      </c>
      <c r="V2795" s="21">
        <v>0.69413645344071162</v>
      </c>
      <c r="W2795" s="21">
        <v>0.63421544073945324</v>
      </c>
      <c r="X2795" s="13" t="s">
        <v>22</v>
      </c>
      <c r="Y27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5" s="1">
        <v>41.408155999999998</v>
      </c>
      <c r="AA2795" s="1">
        <v>-83.684438999999998</v>
      </c>
      <c r="AB2795" s="1">
        <v>0</v>
      </c>
      <c r="AC2795" s="1">
        <v>0</v>
      </c>
    </row>
    <row r="2796" spans="1:29" x14ac:dyDescent="0.25">
      <c r="A2796" s="13">
        <v>264</v>
      </c>
      <c r="B2796" s="22" t="s">
        <v>3200</v>
      </c>
      <c r="C2796" s="17">
        <v>3</v>
      </c>
      <c r="D2796" s="1" t="s">
        <v>791</v>
      </c>
      <c r="E2796" s="1" t="s">
        <v>3181</v>
      </c>
      <c r="F2796" s="1" t="s">
        <v>5158</v>
      </c>
      <c r="G2796" s="1" t="s">
        <v>2652</v>
      </c>
      <c r="H2796" s="21">
        <v>7.7690000000002328</v>
      </c>
      <c r="I2796" s="21">
        <v>0</v>
      </c>
      <c r="J2796" s="1" t="s">
        <v>258</v>
      </c>
      <c r="K2796" s="1" t="s">
        <v>2803</v>
      </c>
      <c r="L2796" s="1">
        <v>0</v>
      </c>
      <c r="M2796" s="1">
        <v>0</v>
      </c>
      <c r="N2796" s="1">
        <v>4</v>
      </c>
      <c r="O2796" s="1">
        <v>3</v>
      </c>
      <c r="P2796" s="1">
        <v>1</v>
      </c>
      <c r="Q2796" s="16">
        <v>40.5</v>
      </c>
      <c r="R2796" s="21">
        <v>0.13927859295350822</v>
      </c>
      <c r="S2796" s="21">
        <v>0.7955486106963191</v>
      </c>
      <c r="T2796" s="21">
        <v>0.65627001774281091</v>
      </c>
      <c r="U2796" s="21">
        <v>0.10013987062670274</v>
      </c>
      <c r="V2796" s="21">
        <v>0.6928058438451028</v>
      </c>
      <c r="W2796" s="21">
        <v>0.59266597321840009</v>
      </c>
      <c r="X2796" s="13" t="s">
        <v>22</v>
      </c>
      <c r="Y27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6" s="1">
        <v>41.168624999999999</v>
      </c>
      <c r="AA2796" s="1">
        <v>-82.169212999999999</v>
      </c>
      <c r="AB2796" s="1">
        <v>0</v>
      </c>
      <c r="AC2796" s="1">
        <v>0</v>
      </c>
    </row>
    <row r="2797" spans="1:29" x14ac:dyDescent="0.25">
      <c r="A2797" s="13">
        <v>265</v>
      </c>
      <c r="B2797" s="22" t="s">
        <v>3200</v>
      </c>
      <c r="C2797" s="17">
        <v>11</v>
      </c>
      <c r="D2797" s="1" t="s">
        <v>2385</v>
      </c>
      <c r="E2797" s="1" t="s">
        <v>3116</v>
      </c>
      <c r="F2797" s="1" t="s">
        <v>3319</v>
      </c>
      <c r="G2797" s="1" t="s">
        <v>2653</v>
      </c>
      <c r="H2797" s="21">
        <v>14.035999999992782</v>
      </c>
      <c r="I2797" s="21">
        <v>0</v>
      </c>
      <c r="J2797" s="1" t="s">
        <v>258</v>
      </c>
      <c r="K2797" s="1" t="s">
        <v>2804</v>
      </c>
      <c r="L2797" s="1">
        <v>0</v>
      </c>
      <c r="M2797" s="1">
        <v>0</v>
      </c>
      <c r="N2797" s="1">
        <v>2</v>
      </c>
      <c r="O2797" s="1">
        <v>2</v>
      </c>
      <c r="P2797" s="1">
        <v>14</v>
      </c>
      <c r="Q2797" s="16">
        <v>35.96875</v>
      </c>
      <c r="R2797" s="21">
        <v>4.6929404147859675</v>
      </c>
      <c r="S2797" s="21">
        <v>3.7953281941715269</v>
      </c>
      <c r="T2797" s="21">
        <v>-0.89761222061444057</v>
      </c>
      <c r="U2797" s="21">
        <v>0.32705148328704708</v>
      </c>
      <c r="V2797" s="21">
        <v>0.69213261542236293</v>
      </c>
      <c r="W2797" s="21">
        <v>0.36508113213531584</v>
      </c>
      <c r="X2797" s="13" t="s">
        <v>22</v>
      </c>
      <c r="Y27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7" s="1">
        <v>40.589464</v>
      </c>
      <c r="AA2797" s="1">
        <v>-81.091966999999997</v>
      </c>
      <c r="AB2797" s="1">
        <v>0</v>
      </c>
      <c r="AC2797" s="1">
        <v>0</v>
      </c>
    </row>
    <row r="2798" spans="1:29" x14ac:dyDescent="0.25">
      <c r="A2798" s="13">
        <v>266</v>
      </c>
      <c r="B2798" s="22" t="s">
        <v>3200</v>
      </c>
      <c r="C2798" s="17">
        <v>3</v>
      </c>
      <c r="D2798" s="1" t="s">
        <v>791</v>
      </c>
      <c r="E2798" s="1" t="s">
        <v>2995</v>
      </c>
      <c r="F2798" s="1" t="s">
        <v>5159</v>
      </c>
      <c r="G2798" s="1" t="s">
        <v>2654</v>
      </c>
      <c r="H2798" s="21">
        <v>17.57499999999709</v>
      </c>
      <c r="I2798" s="21">
        <v>0</v>
      </c>
      <c r="J2798" s="1" t="s">
        <v>258</v>
      </c>
      <c r="K2798" s="1" t="s">
        <v>2803</v>
      </c>
      <c r="L2798" s="1">
        <v>0</v>
      </c>
      <c r="M2798" s="1">
        <v>1</v>
      </c>
      <c r="N2798" s="1">
        <v>9</v>
      </c>
      <c r="O2798" s="1">
        <v>3</v>
      </c>
      <c r="P2798" s="1">
        <v>1</v>
      </c>
      <c r="Q2798" s="16">
        <v>118.91106468023256</v>
      </c>
      <c r="R2798" s="21">
        <v>3.1875137857669718E-2</v>
      </c>
      <c r="S2798" s="21">
        <v>0.47064943701661527</v>
      </c>
      <c r="T2798" s="21">
        <v>0.43877429915894556</v>
      </c>
      <c r="U2798" s="21">
        <v>3.9936362363601811E-2</v>
      </c>
      <c r="V2798" s="21">
        <v>0.69204428576722399</v>
      </c>
      <c r="W2798" s="21">
        <v>0.65210792340362222</v>
      </c>
      <c r="X2798" s="13" t="s">
        <v>22</v>
      </c>
      <c r="Y27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8" s="1">
        <v>41.294423999999999</v>
      </c>
      <c r="AA2798" s="1">
        <v>-82.258557999999994</v>
      </c>
      <c r="AB2798" s="1">
        <v>0</v>
      </c>
      <c r="AC2798" s="1">
        <v>0</v>
      </c>
    </row>
    <row r="2799" spans="1:29" x14ac:dyDescent="0.25">
      <c r="A2799" s="13">
        <v>267</v>
      </c>
      <c r="B2799" s="22" t="s">
        <v>3200</v>
      </c>
      <c r="C2799" s="17">
        <v>8</v>
      </c>
      <c r="D2799" s="1" t="s">
        <v>792</v>
      </c>
      <c r="E2799" s="1" t="s">
        <v>2655</v>
      </c>
      <c r="F2799" s="1" t="s">
        <v>5146</v>
      </c>
      <c r="G2799" s="1" t="s">
        <v>2655</v>
      </c>
      <c r="H2799" s="21">
        <v>2.4839999999967404</v>
      </c>
      <c r="I2799" s="21">
        <v>0</v>
      </c>
      <c r="J2799" s="1" t="s">
        <v>258</v>
      </c>
      <c r="K2799" s="1" t="s">
        <v>2808</v>
      </c>
      <c r="L2799" s="1">
        <v>0</v>
      </c>
      <c r="M2799" s="1">
        <v>2</v>
      </c>
      <c r="N2799" s="1">
        <v>7</v>
      </c>
      <c r="O2799" s="1">
        <v>0</v>
      </c>
      <c r="P2799" s="1">
        <v>11</v>
      </c>
      <c r="Q2799" s="16">
        <v>148.18150436046511</v>
      </c>
      <c r="R2799" s="21">
        <v>0.30307749054123734</v>
      </c>
      <c r="S2799" s="21">
        <v>2.7906351297890808</v>
      </c>
      <c r="T2799" s="21">
        <v>2.4875576392478433</v>
      </c>
      <c r="U2799" s="21">
        <v>7.7339803722684494E-2</v>
      </c>
      <c r="V2799" s="21">
        <v>0.6913810780112537</v>
      </c>
      <c r="W2799" s="21">
        <v>0.61404127428856925</v>
      </c>
      <c r="X2799" s="13" t="s">
        <v>22</v>
      </c>
      <c r="Y27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799" s="1">
        <v>39.602170999999998</v>
      </c>
      <c r="AA2799" s="1">
        <v>-84.012870000000007</v>
      </c>
      <c r="AB2799" s="1">
        <v>0</v>
      </c>
      <c r="AC2799" s="1">
        <v>0</v>
      </c>
    </row>
    <row r="2800" spans="1:29" x14ac:dyDescent="0.25">
      <c r="A2800" s="13">
        <v>268</v>
      </c>
      <c r="B2800" s="22" t="s">
        <v>3200</v>
      </c>
      <c r="C2800" s="17">
        <v>5</v>
      </c>
      <c r="D2800" s="1" t="s">
        <v>793</v>
      </c>
      <c r="E2800" s="1" t="s">
        <v>2942</v>
      </c>
      <c r="F2800" s="1" t="s">
        <v>5160</v>
      </c>
      <c r="G2800" s="1" t="s">
        <v>2656</v>
      </c>
      <c r="H2800" s="21">
        <v>11.729000000006636</v>
      </c>
      <c r="I2800" s="21">
        <v>0</v>
      </c>
      <c r="J2800" s="1" t="s">
        <v>258</v>
      </c>
      <c r="K2800" s="1" t="s">
        <v>2803</v>
      </c>
      <c r="L2800" s="1">
        <v>0</v>
      </c>
      <c r="M2800" s="1">
        <v>2</v>
      </c>
      <c r="N2800" s="1">
        <v>4</v>
      </c>
      <c r="O2800" s="1">
        <v>2</v>
      </c>
      <c r="P2800" s="1">
        <v>6</v>
      </c>
      <c r="Q2800" s="16">
        <v>132.41587936046511</v>
      </c>
      <c r="R2800" s="21">
        <v>0.12191562584519465</v>
      </c>
      <c r="S2800" s="21">
        <v>1.1877310666336294</v>
      </c>
      <c r="T2800" s="21">
        <v>1.0658154407884348</v>
      </c>
      <c r="U2800" s="21">
        <v>8.3989469196143959E-2</v>
      </c>
      <c r="V2800" s="21">
        <v>0.69028787390509283</v>
      </c>
      <c r="W2800" s="21">
        <v>0.60629840470894891</v>
      </c>
      <c r="X2800" s="13" t="s">
        <v>22</v>
      </c>
      <c r="Y28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0" s="1">
        <v>39.965603000000002</v>
      </c>
      <c r="AA2800" s="1">
        <v>-82.530676</v>
      </c>
      <c r="AB2800" s="1">
        <v>0</v>
      </c>
      <c r="AC2800" s="1">
        <v>0</v>
      </c>
    </row>
    <row r="2801" spans="1:29" x14ac:dyDescent="0.25">
      <c r="A2801" s="13">
        <v>269</v>
      </c>
      <c r="B2801" s="22" t="s">
        <v>3200</v>
      </c>
      <c r="C2801" s="17">
        <v>2</v>
      </c>
      <c r="D2801" s="1" t="s">
        <v>1337</v>
      </c>
      <c r="E2801" s="1" t="s">
        <v>3035</v>
      </c>
      <c r="F2801" s="1" t="s">
        <v>5161</v>
      </c>
      <c r="G2801" s="1" t="s">
        <v>2657</v>
      </c>
      <c r="H2801" s="21">
        <v>9.0939999999973224</v>
      </c>
      <c r="I2801" s="21">
        <v>0</v>
      </c>
      <c r="J2801" s="1" t="s">
        <v>258</v>
      </c>
      <c r="K2801" s="1" t="s">
        <v>2803</v>
      </c>
      <c r="L2801" s="1">
        <v>0</v>
      </c>
      <c r="M2801" s="1">
        <v>2</v>
      </c>
      <c r="N2801" s="1">
        <v>2</v>
      </c>
      <c r="O2801" s="1">
        <v>2</v>
      </c>
      <c r="P2801" s="1">
        <v>6</v>
      </c>
      <c r="Q2801" s="16">
        <v>119.32212936046511</v>
      </c>
      <c r="R2801" s="21">
        <v>0.20099439634623012</v>
      </c>
      <c r="S2801" s="21">
        <v>1.3745342438370585</v>
      </c>
      <c r="T2801" s="21">
        <v>1.1735398474908283</v>
      </c>
      <c r="U2801" s="21">
        <v>0.13211527728671116</v>
      </c>
      <c r="V2801" s="21">
        <v>0.68786610843209672</v>
      </c>
      <c r="W2801" s="21">
        <v>0.55575083114538559</v>
      </c>
      <c r="X2801" s="13" t="s">
        <v>22</v>
      </c>
      <c r="Y28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1" s="1">
        <v>41.167698000000001</v>
      </c>
      <c r="AA2801" s="1">
        <v>-83.168334999999999</v>
      </c>
      <c r="AB2801" s="1">
        <v>0</v>
      </c>
      <c r="AC2801" s="1">
        <v>0</v>
      </c>
    </row>
    <row r="2802" spans="1:29" x14ac:dyDescent="0.25">
      <c r="A2802" s="13">
        <v>270</v>
      </c>
      <c r="B2802" s="22" t="s">
        <v>3200</v>
      </c>
      <c r="C2802" s="17">
        <v>6</v>
      </c>
      <c r="D2802" s="1" t="s">
        <v>799</v>
      </c>
      <c r="E2802" s="1" t="s">
        <v>2829</v>
      </c>
      <c r="F2802" s="1" t="s">
        <v>5162</v>
      </c>
      <c r="G2802" s="1" t="s">
        <v>2658</v>
      </c>
      <c r="H2802" s="21">
        <v>2.8990000000048894</v>
      </c>
      <c r="I2802" s="21">
        <v>0</v>
      </c>
      <c r="J2802" s="1" t="s">
        <v>258</v>
      </c>
      <c r="K2802" s="1" t="s">
        <v>2803</v>
      </c>
      <c r="L2802" s="1">
        <v>0</v>
      </c>
      <c r="M2802" s="1">
        <v>0</v>
      </c>
      <c r="N2802" s="1">
        <v>4</v>
      </c>
      <c r="O2802" s="1">
        <v>2</v>
      </c>
      <c r="P2802" s="1">
        <v>4</v>
      </c>
      <c r="Q2802" s="16">
        <v>39.0625</v>
      </c>
      <c r="R2802" s="21">
        <v>0.18534135156844814</v>
      </c>
      <c r="S2802" s="21">
        <v>1.1430659527016467</v>
      </c>
      <c r="T2802" s="21">
        <v>0.95772460113319857</v>
      </c>
      <c r="U2802" s="21">
        <v>0.12797572224931705</v>
      </c>
      <c r="V2802" s="21">
        <v>0.68739678271870908</v>
      </c>
      <c r="W2802" s="21">
        <v>0.559421060469392</v>
      </c>
      <c r="X2802" s="13" t="s">
        <v>22</v>
      </c>
      <c r="Y28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2" s="1">
        <v>40.260866</v>
      </c>
      <c r="AA2802" s="1">
        <v>-82.888760000000005</v>
      </c>
      <c r="AB2802" s="1">
        <v>0</v>
      </c>
      <c r="AC2802" s="1">
        <v>0</v>
      </c>
    </row>
    <row r="2803" spans="1:29" x14ac:dyDescent="0.25">
      <c r="A2803" s="13">
        <v>271</v>
      </c>
      <c r="B2803" s="22" t="s">
        <v>3200</v>
      </c>
      <c r="C2803" s="17">
        <v>2</v>
      </c>
      <c r="D2803" s="1" t="s">
        <v>2365</v>
      </c>
      <c r="E2803" s="1" t="s">
        <v>3012</v>
      </c>
      <c r="F2803" s="1" t="s">
        <v>5163</v>
      </c>
      <c r="G2803" s="1" t="s">
        <v>2659</v>
      </c>
      <c r="H2803" s="21">
        <v>6.0489999999990687</v>
      </c>
      <c r="I2803" s="21">
        <v>0</v>
      </c>
      <c r="J2803" s="1" t="s">
        <v>258</v>
      </c>
      <c r="K2803" s="1" t="s">
        <v>2803</v>
      </c>
      <c r="L2803" s="1">
        <v>0</v>
      </c>
      <c r="M2803" s="1">
        <v>1</v>
      </c>
      <c r="N2803" s="1">
        <v>4</v>
      </c>
      <c r="O2803" s="1">
        <v>1</v>
      </c>
      <c r="P2803" s="1">
        <v>4</v>
      </c>
      <c r="Q2803" s="16">
        <v>80.301689680232556</v>
      </c>
      <c r="R2803" s="21">
        <v>0.20678652937044192</v>
      </c>
      <c r="S2803" s="21">
        <v>1.1785955136810842</v>
      </c>
      <c r="T2803" s="21">
        <v>0.97180898431064222</v>
      </c>
      <c r="U2803" s="21">
        <v>0.13116851074641608</v>
      </c>
      <c r="V2803" s="21">
        <v>0.68701950568624093</v>
      </c>
      <c r="W2803" s="21">
        <v>0.55585099493982482</v>
      </c>
      <c r="X2803" s="13" t="s">
        <v>22</v>
      </c>
      <c r="Y28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3" s="1">
        <v>41.514054999999999</v>
      </c>
      <c r="AA2803" s="1">
        <v>-84.555434000000005</v>
      </c>
      <c r="AB2803" s="1">
        <v>0</v>
      </c>
      <c r="AC2803" s="1">
        <v>0</v>
      </c>
    </row>
    <row r="2804" spans="1:29" x14ac:dyDescent="0.25">
      <c r="A2804" s="13">
        <v>272</v>
      </c>
      <c r="B2804" s="22" t="s">
        <v>3200</v>
      </c>
      <c r="C2804" s="17">
        <v>3</v>
      </c>
      <c r="D2804" s="1" t="s">
        <v>3193</v>
      </c>
      <c r="E2804" s="1" t="s">
        <v>3145</v>
      </c>
      <c r="F2804" s="1" t="s">
        <v>5164</v>
      </c>
      <c r="G2804" s="1" t="s">
        <v>2660</v>
      </c>
      <c r="H2804" s="21">
        <v>18.005999999993946</v>
      </c>
      <c r="I2804" s="21">
        <v>0</v>
      </c>
      <c r="J2804" s="1" t="s">
        <v>258</v>
      </c>
      <c r="K2804" s="1" t="s">
        <v>2808</v>
      </c>
      <c r="L2804" s="1">
        <v>0</v>
      </c>
      <c r="M2804" s="1">
        <v>2</v>
      </c>
      <c r="N2804" s="1">
        <v>4</v>
      </c>
      <c r="O2804" s="1">
        <v>2</v>
      </c>
      <c r="P2804" s="1">
        <v>15</v>
      </c>
      <c r="Q2804" s="16">
        <v>141.41587936046511</v>
      </c>
      <c r="R2804" s="21">
        <v>0.34499109692694324</v>
      </c>
      <c r="S2804" s="21">
        <v>3.4454721491002953</v>
      </c>
      <c r="T2804" s="21">
        <v>3.1004810521733521</v>
      </c>
      <c r="U2804" s="21">
        <v>8.8035385520565626E-2</v>
      </c>
      <c r="V2804" s="21">
        <v>0.68554149073006421</v>
      </c>
      <c r="W2804" s="21">
        <v>0.59750610520949854</v>
      </c>
      <c r="X2804" s="13" t="s">
        <v>22</v>
      </c>
      <c r="Y28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4" s="1">
        <v>40.857326</v>
      </c>
      <c r="AA2804" s="1">
        <v>-82.250173000000004</v>
      </c>
      <c r="AB2804" s="1">
        <v>0</v>
      </c>
      <c r="AC2804" s="1">
        <v>0</v>
      </c>
    </row>
    <row r="2805" spans="1:29" x14ac:dyDescent="0.25">
      <c r="A2805" s="13">
        <v>273</v>
      </c>
      <c r="B2805" s="22" t="s">
        <v>3200</v>
      </c>
      <c r="C2805" s="17">
        <v>2</v>
      </c>
      <c r="D2805" s="1" t="s">
        <v>1337</v>
      </c>
      <c r="E2805" s="1" t="s">
        <v>2661</v>
      </c>
      <c r="F2805" s="1" t="s">
        <v>5165</v>
      </c>
      <c r="G2805" s="1" t="s">
        <v>2661</v>
      </c>
      <c r="H2805" s="21">
        <v>19.857999999992899</v>
      </c>
      <c r="I2805" s="21">
        <v>0</v>
      </c>
      <c r="J2805" s="1" t="s">
        <v>258</v>
      </c>
      <c r="K2805" s="1" t="s">
        <v>2803</v>
      </c>
      <c r="L2805" s="1">
        <v>1</v>
      </c>
      <c r="M2805" s="1">
        <v>3</v>
      </c>
      <c r="N2805" s="1">
        <v>6</v>
      </c>
      <c r="O2805" s="1">
        <v>1</v>
      </c>
      <c r="P2805" s="1">
        <v>4</v>
      </c>
      <c r="Q2805" s="16">
        <v>230.42550872093022</v>
      </c>
      <c r="R2805" s="21">
        <v>5.0319111118645364E-2</v>
      </c>
      <c r="S2805" s="21">
        <v>0.71381942880485116</v>
      </c>
      <c r="T2805" s="21">
        <v>0.66350031768620576</v>
      </c>
      <c r="U2805" s="21">
        <v>5.0625949752395198E-2</v>
      </c>
      <c r="V2805" s="21">
        <v>0.68475305703324274</v>
      </c>
      <c r="W2805" s="21">
        <v>0.63412710728084754</v>
      </c>
      <c r="X2805" s="13" t="s">
        <v>22</v>
      </c>
      <c r="Y28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5" s="1">
        <v>41.080883999999998</v>
      </c>
      <c r="AA2805" s="1">
        <v>-83.055667</v>
      </c>
      <c r="AB2805" s="1">
        <v>0</v>
      </c>
      <c r="AC2805" s="1">
        <v>0</v>
      </c>
    </row>
    <row r="2806" spans="1:29" x14ac:dyDescent="0.25">
      <c r="A2806" s="13">
        <v>274</v>
      </c>
      <c r="B2806" s="22" t="s">
        <v>3200</v>
      </c>
      <c r="C2806" s="17">
        <v>8</v>
      </c>
      <c r="D2806" s="1" t="s">
        <v>806</v>
      </c>
      <c r="E2806" s="1" t="s">
        <v>3063</v>
      </c>
      <c r="F2806" s="1" t="s">
        <v>5166</v>
      </c>
      <c r="G2806" s="1" t="s">
        <v>2662</v>
      </c>
      <c r="H2806" s="21">
        <v>14.782999999995809</v>
      </c>
      <c r="I2806" s="21">
        <v>0</v>
      </c>
      <c r="J2806" s="1" t="s">
        <v>258</v>
      </c>
      <c r="K2806" s="1" t="s">
        <v>2807</v>
      </c>
      <c r="L2806" s="1">
        <v>0</v>
      </c>
      <c r="M2806" s="1">
        <v>0</v>
      </c>
      <c r="N2806" s="1">
        <v>7</v>
      </c>
      <c r="O2806" s="1">
        <v>0</v>
      </c>
      <c r="P2806" s="1">
        <v>21</v>
      </c>
      <c r="Q2806" s="16">
        <v>66.828125</v>
      </c>
      <c r="R2806" s="21">
        <v>0.82289637731152709</v>
      </c>
      <c r="S2806" s="21">
        <v>5.096383491258746</v>
      </c>
      <c r="T2806" s="21">
        <v>4.273487113947219</v>
      </c>
      <c r="U2806" s="21">
        <v>9.8694372749729073E-2</v>
      </c>
      <c r="V2806" s="21">
        <v>0.68367830378521244</v>
      </c>
      <c r="W2806" s="21">
        <v>0.58498393103548341</v>
      </c>
      <c r="X2806" s="13" t="s">
        <v>22</v>
      </c>
      <c r="Y28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6" s="1">
        <v>39.410657999999998</v>
      </c>
      <c r="AA2806" s="1">
        <v>-84.150891999999999</v>
      </c>
      <c r="AB2806" s="1">
        <v>0</v>
      </c>
      <c r="AC2806" s="1">
        <v>0</v>
      </c>
    </row>
    <row r="2807" spans="1:29" x14ac:dyDescent="0.25">
      <c r="A2807" s="13">
        <v>275</v>
      </c>
      <c r="B2807" s="22" t="s">
        <v>3200</v>
      </c>
      <c r="C2807" s="17">
        <v>4</v>
      </c>
      <c r="D2807" s="1" t="s">
        <v>798</v>
      </c>
      <c r="E2807" s="1" t="s">
        <v>3143</v>
      </c>
      <c r="F2807" s="1" t="s">
        <v>3617</v>
      </c>
      <c r="G2807" s="1" t="s">
        <v>2663</v>
      </c>
      <c r="H2807" s="21">
        <v>2.4790000000066357</v>
      </c>
      <c r="I2807" s="21">
        <v>0</v>
      </c>
      <c r="J2807" s="1" t="s">
        <v>258</v>
      </c>
      <c r="K2807" s="1" t="s">
        <v>2806</v>
      </c>
      <c r="L2807" s="1">
        <v>0</v>
      </c>
      <c r="M2807" s="1">
        <v>0</v>
      </c>
      <c r="N2807" s="1">
        <v>6</v>
      </c>
      <c r="O2807" s="1">
        <v>2</v>
      </c>
      <c r="P2807" s="1">
        <v>6</v>
      </c>
      <c r="Q2807" s="16">
        <v>54.15625</v>
      </c>
      <c r="R2807" s="21">
        <v>1.3598701070862318</v>
      </c>
      <c r="S2807" s="21">
        <v>2.559669944355957</v>
      </c>
      <c r="T2807" s="21">
        <v>1.1997998372697252</v>
      </c>
      <c r="U2807" s="21">
        <v>8.8870247263293262E-2</v>
      </c>
      <c r="V2807" s="21">
        <v>0.68068620635699728</v>
      </c>
      <c r="W2807" s="21">
        <v>0.59181595909370399</v>
      </c>
      <c r="X2807" s="13" t="s">
        <v>22</v>
      </c>
      <c r="Y28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7" s="1">
        <v>41.023739999999997</v>
      </c>
      <c r="AA2807" s="1">
        <v>-81.148054999999999</v>
      </c>
      <c r="AB2807" s="1">
        <v>0</v>
      </c>
      <c r="AC2807" s="1">
        <v>0</v>
      </c>
    </row>
    <row r="2808" spans="1:29" x14ac:dyDescent="0.25">
      <c r="A2808" s="13">
        <v>276</v>
      </c>
      <c r="B2808" s="22" t="s">
        <v>3200</v>
      </c>
      <c r="C2808" s="17">
        <v>4</v>
      </c>
      <c r="D2808" s="1" t="s">
        <v>790</v>
      </c>
      <c r="E2808" s="1" t="s">
        <v>3054</v>
      </c>
      <c r="F2808" s="1" t="s">
        <v>5167</v>
      </c>
      <c r="G2808" s="1" t="s">
        <v>2664</v>
      </c>
      <c r="H2808" s="21">
        <v>21.64100000000326</v>
      </c>
      <c r="I2808" s="21">
        <v>0</v>
      </c>
      <c r="J2808" s="1" t="s">
        <v>258</v>
      </c>
      <c r="K2808" s="1" t="s">
        <v>2807</v>
      </c>
      <c r="L2808" s="1">
        <v>1</v>
      </c>
      <c r="M2808" s="1">
        <v>1</v>
      </c>
      <c r="N2808" s="1">
        <v>4</v>
      </c>
      <c r="O2808" s="1">
        <v>0</v>
      </c>
      <c r="P2808" s="1">
        <v>3</v>
      </c>
      <c r="Q2808" s="16">
        <v>120.54087936046511</v>
      </c>
      <c r="R2808" s="21">
        <v>1.0711457419146584</v>
      </c>
      <c r="S2808" s="21">
        <v>1.7350998736074479</v>
      </c>
      <c r="T2808" s="21">
        <v>0.6639541316927895</v>
      </c>
      <c r="U2808" s="21">
        <v>0.12846824951058089</v>
      </c>
      <c r="V2808" s="21">
        <v>0.67966058838160259</v>
      </c>
      <c r="W2808" s="21">
        <v>0.5511923388710217</v>
      </c>
      <c r="X2808" s="13" t="s">
        <v>22</v>
      </c>
      <c r="Y28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8" s="1">
        <v>41.230944999999998</v>
      </c>
      <c r="AA2808" s="1">
        <v>-80.672413000000006</v>
      </c>
      <c r="AB2808" s="1">
        <v>0</v>
      </c>
      <c r="AC2808" s="1">
        <v>0</v>
      </c>
    </row>
    <row r="2809" spans="1:29" x14ac:dyDescent="0.25">
      <c r="A2809" s="13">
        <v>277</v>
      </c>
      <c r="B2809" s="22" t="s">
        <v>3200</v>
      </c>
      <c r="C2809" s="17">
        <v>6</v>
      </c>
      <c r="D2809" s="1" t="s">
        <v>2374</v>
      </c>
      <c r="E2809" s="1" t="s">
        <v>2976</v>
      </c>
      <c r="F2809" s="1" t="s">
        <v>3527</v>
      </c>
      <c r="G2809" s="1" t="s">
        <v>2665</v>
      </c>
      <c r="H2809" s="21">
        <v>17.30800000000454</v>
      </c>
      <c r="I2809" s="21">
        <v>0</v>
      </c>
      <c r="J2809" s="1" t="s">
        <v>258</v>
      </c>
      <c r="K2809" s="1" t="s">
        <v>2808</v>
      </c>
      <c r="L2809" s="1">
        <v>0</v>
      </c>
      <c r="M2809" s="1">
        <v>1</v>
      </c>
      <c r="N2809" s="1">
        <v>3</v>
      </c>
      <c r="O2809" s="1">
        <v>1</v>
      </c>
      <c r="P2809" s="1">
        <v>4</v>
      </c>
      <c r="Q2809" s="16">
        <v>73.754814680232556</v>
      </c>
      <c r="R2809" s="21">
        <v>0.75390996694708468</v>
      </c>
      <c r="S2809" s="21">
        <v>1.6908333680497334</v>
      </c>
      <c r="T2809" s="21">
        <v>0.93692340110264871</v>
      </c>
      <c r="U2809" s="21">
        <v>0.19238396346801506</v>
      </c>
      <c r="V2809" s="21">
        <v>0.67843353212154778</v>
      </c>
      <c r="W2809" s="21">
        <v>0.48604956865353272</v>
      </c>
      <c r="X2809" s="13" t="s">
        <v>22</v>
      </c>
      <c r="Y28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09" s="1">
        <v>39.586973999999998</v>
      </c>
      <c r="AA2809" s="1">
        <v>-83.391101000000006</v>
      </c>
      <c r="AB2809" s="1">
        <v>0</v>
      </c>
      <c r="AC2809" s="1">
        <v>0</v>
      </c>
    </row>
    <row r="2810" spans="1:29" x14ac:dyDescent="0.25">
      <c r="A2810" s="13">
        <v>278</v>
      </c>
      <c r="B2810" s="22" t="s">
        <v>3200</v>
      </c>
      <c r="C2810" s="17">
        <v>6</v>
      </c>
      <c r="D2810" s="1" t="s">
        <v>799</v>
      </c>
      <c r="E2810" s="1" t="s">
        <v>3078</v>
      </c>
      <c r="F2810" s="1" t="s">
        <v>5168</v>
      </c>
      <c r="G2810" s="1" t="s">
        <v>2666</v>
      </c>
      <c r="H2810" s="21">
        <v>7.0029999999969732</v>
      </c>
      <c r="I2810" s="21">
        <v>0</v>
      </c>
      <c r="J2810" s="1" t="s">
        <v>258</v>
      </c>
      <c r="K2810" s="1" t="s">
        <v>2804</v>
      </c>
      <c r="L2810" s="1">
        <v>0</v>
      </c>
      <c r="M2810" s="1">
        <v>1</v>
      </c>
      <c r="N2810" s="1">
        <v>3</v>
      </c>
      <c r="O2810" s="1">
        <v>1</v>
      </c>
      <c r="P2810" s="1">
        <v>8</v>
      </c>
      <c r="Q2810" s="16">
        <v>77.754814680232556</v>
      </c>
      <c r="R2810" s="21">
        <v>2.5584462619650323</v>
      </c>
      <c r="S2810" s="21">
        <v>2.7122028604744046</v>
      </c>
      <c r="T2810" s="21">
        <v>0.15375659850937229</v>
      </c>
      <c r="U2810" s="21">
        <v>0.17829837392555656</v>
      </c>
      <c r="V2810" s="21">
        <v>0.67647030936775809</v>
      </c>
      <c r="W2810" s="21">
        <v>0.49817193544220151</v>
      </c>
      <c r="X2810" s="13" t="s">
        <v>22</v>
      </c>
      <c r="Y28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0" s="1">
        <v>40.239615999999998</v>
      </c>
      <c r="AA2810" s="1">
        <v>-83.153250999999997</v>
      </c>
      <c r="AB2810" s="1">
        <v>0</v>
      </c>
      <c r="AC2810" s="1">
        <v>0</v>
      </c>
    </row>
    <row r="2811" spans="1:29" x14ac:dyDescent="0.25">
      <c r="A2811" s="13">
        <v>279</v>
      </c>
      <c r="B2811" s="22" t="s">
        <v>3200</v>
      </c>
      <c r="C2811" s="17">
        <v>11</v>
      </c>
      <c r="D2811" s="1" t="s">
        <v>2385</v>
      </c>
      <c r="E2811" s="1" t="s">
        <v>2852</v>
      </c>
      <c r="F2811" s="1" t="s">
        <v>5169</v>
      </c>
      <c r="G2811" s="1" t="s">
        <v>2667</v>
      </c>
      <c r="H2811" s="21">
        <v>0</v>
      </c>
      <c r="I2811" s="21">
        <v>0</v>
      </c>
      <c r="J2811" s="1" t="s">
        <v>258</v>
      </c>
      <c r="K2811" s="1" t="s">
        <v>2803</v>
      </c>
      <c r="L2811" s="1">
        <v>2</v>
      </c>
      <c r="M2811" s="1">
        <v>2</v>
      </c>
      <c r="N2811" s="1">
        <v>4</v>
      </c>
      <c r="O2811" s="1">
        <v>1</v>
      </c>
      <c r="P2811" s="1">
        <v>5</v>
      </c>
      <c r="Q2811" s="16">
        <v>218.33175872093022</v>
      </c>
      <c r="R2811" s="21">
        <v>7.2575092201658115E-2</v>
      </c>
      <c r="S2811" s="21">
        <v>0.87174479973541597</v>
      </c>
      <c r="T2811" s="21">
        <v>0.79916970753375782</v>
      </c>
      <c r="U2811" s="21">
        <v>6.5797759170306655E-2</v>
      </c>
      <c r="V2811" s="21">
        <v>0.67478192485349864</v>
      </c>
      <c r="W2811" s="21">
        <v>0.60898416568319202</v>
      </c>
      <c r="X2811" s="13" t="s">
        <v>22</v>
      </c>
      <c r="Y28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1" s="1">
        <v>40.620218000000001</v>
      </c>
      <c r="AA2811" s="1">
        <v>-81.067650999999998</v>
      </c>
      <c r="AB2811" s="1">
        <v>0</v>
      </c>
      <c r="AC2811" s="1">
        <v>0</v>
      </c>
    </row>
    <row r="2812" spans="1:29" x14ac:dyDescent="0.25">
      <c r="A2812" s="13">
        <v>280</v>
      </c>
      <c r="B2812" s="22" t="s">
        <v>3200</v>
      </c>
      <c r="C2812" s="17">
        <v>4</v>
      </c>
      <c r="D2812" s="1" t="s">
        <v>801</v>
      </c>
      <c r="E2812" s="1" t="s">
        <v>3161</v>
      </c>
      <c r="F2812" s="1" t="s">
        <v>5092</v>
      </c>
      <c r="G2812" s="1" t="s">
        <v>2668</v>
      </c>
      <c r="H2812" s="21">
        <v>6.5449999999982538</v>
      </c>
      <c r="I2812" s="21">
        <v>0</v>
      </c>
      <c r="J2812" s="1" t="s">
        <v>258</v>
      </c>
      <c r="K2812" s="1" t="s">
        <v>2804</v>
      </c>
      <c r="L2812" s="1">
        <v>0</v>
      </c>
      <c r="M2812" s="1">
        <v>0</v>
      </c>
      <c r="N2812" s="1">
        <v>3</v>
      </c>
      <c r="O2812" s="1">
        <v>2</v>
      </c>
      <c r="P2812" s="1">
        <v>10</v>
      </c>
      <c r="Q2812" s="16">
        <v>38.515625</v>
      </c>
      <c r="R2812" s="21">
        <v>2.6042897584059586</v>
      </c>
      <c r="S2812" s="21">
        <v>3.0512930220765941</v>
      </c>
      <c r="T2812" s="21">
        <v>0.44700326367063559</v>
      </c>
      <c r="U2812" s="21">
        <v>0.18149321174255303</v>
      </c>
      <c r="V2812" s="21">
        <v>0.67261017400176371</v>
      </c>
      <c r="W2812" s="21">
        <v>0.49111696225921064</v>
      </c>
      <c r="X2812" s="13" t="s">
        <v>22</v>
      </c>
      <c r="Y28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2" s="1">
        <v>41.024352</v>
      </c>
      <c r="AA2812" s="1">
        <v>-80.857405999999997</v>
      </c>
      <c r="AB2812" s="1">
        <v>0</v>
      </c>
      <c r="AC2812" s="1">
        <v>0</v>
      </c>
    </row>
    <row r="2813" spans="1:29" x14ac:dyDescent="0.25">
      <c r="A2813" s="13">
        <v>281</v>
      </c>
      <c r="B2813" s="22" t="s">
        <v>3200</v>
      </c>
      <c r="C2813" s="17">
        <v>3</v>
      </c>
      <c r="D2813" s="1" t="s">
        <v>805</v>
      </c>
      <c r="E2813" s="1" t="s">
        <v>2943</v>
      </c>
      <c r="F2813" s="1" t="s">
        <v>3478</v>
      </c>
      <c r="G2813" s="1" t="s">
        <v>2669</v>
      </c>
      <c r="H2813" s="21">
        <v>17.062999999994645</v>
      </c>
      <c r="I2813" s="21">
        <v>0</v>
      </c>
      <c r="J2813" s="1" t="s">
        <v>258</v>
      </c>
      <c r="K2813" s="1" t="s">
        <v>2803</v>
      </c>
      <c r="L2813" s="1">
        <v>1</v>
      </c>
      <c r="M2813" s="1">
        <v>2</v>
      </c>
      <c r="N2813" s="1">
        <v>4</v>
      </c>
      <c r="O2813" s="1">
        <v>2</v>
      </c>
      <c r="P2813" s="1">
        <v>10</v>
      </c>
      <c r="Q2813" s="16">
        <v>182.09256904069767</v>
      </c>
      <c r="R2813" s="21">
        <v>7.2975556271886108E-2</v>
      </c>
      <c r="S2813" s="21">
        <v>1.1727466207916561</v>
      </c>
      <c r="T2813" s="21">
        <v>1.09977106451977</v>
      </c>
      <c r="U2813" s="21">
        <v>6.5108151405418022E-2</v>
      </c>
      <c r="V2813" s="21">
        <v>0.67169530238659947</v>
      </c>
      <c r="W2813" s="21">
        <v>0.60658715098118143</v>
      </c>
      <c r="X2813" s="13" t="s">
        <v>22</v>
      </c>
      <c r="Y28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3" s="1">
        <v>41.229564000000003</v>
      </c>
      <c r="AA2813" s="1">
        <v>-81.745031999999995</v>
      </c>
      <c r="AB2813" s="1">
        <v>0</v>
      </c>
      <c r="AC2813" s="1">
        <v>0</v>
      </c>
    </row>
    <row r="2814" spans="1:29" x14ac:dyDescent="0.25">
      <c r="A2814" s="13">
        <v>282</v>
      </c>
      <c r="B2814" s="22" t="s">
        <v>3200</v>
      </c>
      <c r="C2814" s="17">
        <v>3</v>
      </c>
      <c r="D2814" s="1" t="s">
        <v>805</v>
      </c>
      <c r="E2814" s="1" t="s">
        <v>2946</v>
      </c>
      <c r="F2814" s="1" t="s">
        <v>3372</v>
      </c>
      <c r="G2814" s="1" t="s">
        <v>2670</v>
      </c>
      <c r="H2814" s="21">
        <v>23.676000000006752</v>
      </c>
      <c r="I2814" s="21">
        <v>0</v>
      </c>
      <c r="J2814" s="1" t="s">
        <v>258</v>
      </c>
      <c r="K2814" s="1" t="s">
        <v>2803</v>
      </c>
      <c r="L2814" s="1">
        <v>0</v>
      </c>
      <c r="M2814" s="1">
        <v>1</v>
      </c>
      <c r="N2814" s="1">
        <v>4</v>
      </c>
      <c r="O2814" s="1">
        <v>4</v>
      </c>
      <c r="P2814" s="1">
        <v>8</v>
      </c>
      <c r="Q2814" s="16">
        <v>97.614189680232556</v>
      </c>
      <c r="R2814" s="21">
        <v>7.1388085113778837E-2</v>
      </c>
      <c r="S2814" s="21">
        <v>1.0086777232091111</v>
      </c>
      <c r="T2814" s="21">
        <v>0.93728963809533228</v>
      </c>
      <c r="U2814" s="21">
        <v>6.7469933277783889E-2</v>
      </c>
      <c r="V2814" s="21">
        <v>0.67147023835403508</v>
      </c>
      <c r="W2814" s="21">
        <v>0.60400030507625124</v>
      </c>
      <c r="X2814" s="13" t="s">
        <v>22</v>
      </c>
      <c r="Y28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4" s="1">
        <v>41.260978000000001</v>
      </c>
      <c r="AA2814" s="1">
        <v>-81.744899000000004</v>
      </c>
      <c r="AB2814" s="1">
        <v>0</v>
      </c>
      <c r="AC2814" s="1">
        <v>0</v>
      </c>
    </row>
    <row r="2815" spans="1:29" x14ac:dyDescent="0.25">
      <c r="A2815" s="13">
        <v>283</v>
      </c>
      <c r="B2815" s="22" t="s">
        <v>3200</v>
      </c>
      <c r="C2815" s="17">
        <v>5</v>
      </c>
      <c r="D2815" s="1" t="s">
        <v>2366</v>
      </c>
      <c r="E2815" s="1" t="s">
        <v>2838</v>
      </c>
      <c r="F2815" s="1" t="s">
        <v>5170</v>
      </c>
      <c r="G2815" s="1" t="s">
        <v>2671</v>
      </c>
      <c r="H2815" s="21">
        <v>0</v>
      </c>
      <c r="I2815" s="21">
        <v>0</v>
      </c>
      <c r="J2815" s="1" t="s">
        <v>258</v>
      </c>
      <c r="K2815" s="1" t="s">
        <v>2808</v>
      </c>
      <c r="L2815" s="1">
        <v>0</v>
      </c>
      <c r="M2815" s="1">
        <v>2</v>
      </c>
      <c r="N2815" s="1">
        <v>3</v>
      </c>
      <c r="O2815" s="1">
        <v>0</v>
      </c>
      <c r="P2815" s="1">
        <v>1</v>
      </c>
      <c r="Q2815" s="16">
        <v>111.99400436046511</v>
      </c>
      <c r="R2815" s="21">
        <v>0.76123652896035843</v>
      </c>
      <c r="S2815" s="21">
        <v>1.1445862099638997</v>
      </c>
      <c r="T2815" s="21">
        <v>0.38334968100354128</v>
      </c>
      <c r="U2815" s="21">
        <v>0.19425356740018687</v>
      </c>
      <c r="V2815" s="21">
        <v>0.67145870151267872</v>
      </c>
      <c r="W2815" s="21">
        <v>0.47720513411249188</v>
      </c>
      <c r="X2815" s="13" t="s">
        <v>22</v>
      </c>
      <c r="Y28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5" s="1">
        <v>40.412260000000003</v>
      </c>
      <c r="AA2815" s="1">
        <v>-82.417051999999998</v>
      </c>
      <c r="AB2815" s="1">
        <v>0</v>
      </c>
      <c r="AC2815" s="1">
        <v>0</v>
      </c>
    </row>
    <row r="2816" spans="1:29" x14ac:dyDescent="0.25">
      <c r="A2816" s="13">
        <v>284</v>
      </c>
      <c r="B2816" s="22" t="s">
        <v>3200</v>
      </c>
      <c r="C2816" s="17">
        <v>3</v>
      </c>
      <c r="D2816" s="1" t="s">
        <v>791</v>
      </c>
      <c r="E2816" s="1" t="s">
        <v>2996</v>
      </c>
      <c r="F2816" s="1" t="s">
        <v>5171</v>
      </c>
      <c r="G2816" s="1" t="s">
        <v>2672</v>
      </c>
      <c r="H2816" s="21">
        <v>1.5969999999942956</v>
      </c>
      <c r="I2816" s="21">
        <v>0</v>
      </c>
      <c r="J2816" s="1" t="s">
        <v>258</v>
      </c>
      <c r="K2816" s="1" t="s">
        <v>2803</v>
      </c>
      <c r="L2816" s="1">
        <v>0</v>
      </c>
      <c r="M2816" s="1">
        <v>2</v>
      </c>
      <c r="N2816" s="1">
        <v>2</v>
      </c>
      <c r="O2816" s="1">
        <v>4</v>
      </c>
      <c r="P2816" s="1">
        <v>7</v>
      </c>
      <c r="Q2816" s="16">
        <v>129.19712936046511</v>
      </c>
      <c r="R2816" s="21">
        <v>9.3820469380736099E-2</v>
      </c>
      <c r="S2816" s="21">
        <v>1.1179742906232641</v>
      </c>
      <c r="T2816" s="21">
        <v>1.0241538212425281</v>
      </c>
      <c r="U2816" s="21">
        <v>7.7064448819612344E-2</v>
      </c>
      <c r="V2816" s="21">
        <v>0.67134622777822062</v>
      </c>
      <c r="W2816" s="21">
        <v>0.59428177895860823</v>
      </c>
      <c r="X2816" s="13" t="s">
        <v>22</v>
      </c>
      <c r="Y28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6" s="1">
        <v>41.171075999999999</v>
      </c>
      <c r="AA2816" s="1">
        <v>-82.309044</v>
      </c>
      <c r="AB2816" s="1">
        <v>0</v>
      </c>
      <c r="AC2816" s="1">
        <v>0</v>
      </c>
    </row>
    <row r="2817" spans="1:29" x14ac:dyDescent="0.25">
      <c r="A2817" s="13">
        <v>285</v>
      </c>
      <c r="B2817" s="22" t="s">
        <v>3200</v>
      </c>
      <c r="C2817" s="17">
        <v>3</v>
      </c>
      <c r="D2817" s="1" t="s">
        <v>2361</v>
      </c>
      <c r="E2817" s="1" t="s">
        <v>3047</v>
      </c>
      <c r="F2817" s="1" t="s">
        <v>5172</v>
      </c>
      <c r="G2817" s="1" t="s">
        <v>2673</v>
      </c>
      <c r="H2817" s="21">
        <v>25.203999999997905</v>
      </c>
      <c r="I2817" s="21">
        <v>0</v>
      </c>
      <c r="J2817" s="1" t="s">
        <v>258</v>
      </c>
      <c r="K2817" s="1" t="s">
        <v>2803</v>
      </c>
      <c r="L2817" s="1">
        <v>0</v>
      </c>
      <c r="M2817" s="1">
        <v>1</v>
      </c>
      <c r="N2817" s="1">
        <v>7</v>
      </c>
      <c r="O2817" s="1">
        <v>1</v>
      </c>
      <c r="P2817" s="1">
        <v>9</v>
      </c>
      <c r="Q2817" s="16">
        <v>104.94231468023256</v>
      </c>
      <c r="R2817" s="21">
        <v>7.7106615281886878E-2</v>
      </c>
      <c r="S2817" s="21">
        <v>1.1430826436211332</v>
      </c>
      <c r="T2817" s="21">
        <v>1.0659760283392463</v>
      </c>
      <c r="U2817" s="21">
        <v>6.6070138755074781E-2</v>
      </c>
      <c r="V2817" s="21">
        <v>0.67096298539985855</v>
      </c>
      <c r="W2817" s="21">
        <v>0.60489284664478382</v>
      </c>
      <c r="X2817" s="13" t="s">
        <v>22</v>
      </c>
      <c r="Y28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7" s="1">
        <v>40.945331000000003</v>
      </c>
      <c r="AA2817" s="1">
        <v>-81.902795999999995</v>
      </c>
      <c r="AB2817" s="1">
        <v>0</v>
      </c>
      <c r="AC2817" s="1">
        <v>0</v>
      </c>
    </row>
    <row r="2818" spans="1:29" x14ac:dyDescent="0.25">
      <c r="A2818" s="13">
        <v>286</v>
      </c>
      <c r="B2818" s="22" t="s">
        <v>3200</v>
      </c>
      <c r="C2818" s="17">
        <v>4</v>
      </c>
      <c r="D2818" s="1" t="s">
        <v>3194</v>
      </c>
      <c r="E2818" s="1" t="s">
        <v>3067</v>
      </c>
      <c r="F2818" s="1" t="s">
        <v>5173</v>
      </c>
      <c r="G2818" s="1" t="s">
        <v>2674</v>
      </c>
      <c r="H2818" s="21">
        <v>17.464999999996508</v>
      </c>
      <c r="I2818" s="21">
        <v>0</v>
      </c>
      <c r="J2818" s="1" t="s">
        <v>258</v>
      </c>
      <c r="K2818" s="1" t="s">
        <v>2803</v>
      </c>
      <c r="L2818" s="1">
        <v>0</v>
      </c>
      <c r="M2818" s="1">
        <v>2</v>
      </c>
      <c r="N2818" s="1">
        <v>7</v>
      </c>
      <c r="O2818" s="1">
        <v>1</v>
      </c>
      <c r="P2818" s="1">
        <v>5</v>
      </c>
      <c r="Q2818" s="16">
        <v>146.61900436046511</v>
      </c>
      <c r="R2818" s="21">
        <v>5.8355081273268987E-2</v>
      </c>
      <c r="S2818" s="21">
        <v>0.76496207480006029</v>
      </c>
      <c r="T2818" s="21">
        <v>0.70660699352679135</v>
      </c>
      <c r="U2818" s="21">
        <v>5.8052384415247765E-2</v>
      </c>
      <c r="V2818" s="21">
        <v>0.67070707651184092</v>
      </c>
      <c r="W2818" s="21">
        <v>0.61265469209659318</v>
      </c>
      <c r="X2818" s="13" t="s">
        <v>22</v>
      </c>
      <c r="Y28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8" s="1">
        <v>41.751621</v>
      </c>
      <c r="AA2818" s="1">
        <v>-80.667663000000005</v>
      </c>
      <c r="AB2818" s="1">
        <v>0</v>
      </c>
      <c r="AC2818" s="1">
        <v>0</v>
      </c>
    </row>
    <row r="2819" spans="1:29" x14ac:dyDescent="0.25">
      <c r="A2819" s="13">
        <v>287</v>
      </c>
      <c r="B2819" s="22" t="s">
        <v>3200</v>
      </c>
      <c r="C2819" s="17">
        <v>1</v>
      </c>
      <c r="D2819" s="1" t="s">
        <v>809</v>
      </c>
      <c r="E2819" s="1" t="s">
        <v>2961</v>
      </c>
      <c r="F2819" s="1" t="s">
        <v>5174</v>
      </c>
      <c r="G2819" s="1" t="s">
        <v>2675</v>
      </c>
      <c r="H2819" s="21">
        <v>0.23799999999755528</v>
      </c>
      <c r="I2819" s="21">
        <v>0</v>
      </c>
      <c r="J2819" s="1" t="s">
        <v>258</v>
      </c>
      <c r="K2819" s="1" t="s">
        <v>2804</v>
      </c>
      <c r="L2819" s="1">
        <v>0</v>
      </c>
      <c r="M2819" s="1">
        <v>0</v>
      </c>
      <c r="N2819" s="1">
        <v>2</v>
      </c>
      <c r="O2819" s="1">
        <v>3</v>
      </c>
      <c r="P2819" s="1">
        <v>8</v>
      </c>
      <c r="Q2819" s="16">
        <v>34.40625</v>
      </c>
      <c r="R2819" s="21">
        <v>2.7067306289618109</v>
      </c>
      <c r="S2819" s="21">
        <v>2.574902796787589</v>
      </c>
      <c r="T2819" s="21">
        <v>-0.13182783217422189</v>
      </c>
      <c r="U2819" s="21">
        <v>0.18863232617898379</v>
      </c>
      <c r="V2819" s="21">
        <v>0.67026901474727629</v>
      </c>
      <c r="W2819" s="21">
        <v>0.4816366885682925</v>
      </c>
      <c r="X2819" s="13" t="s">
        <v>22</v>
      </c>
      <c r="Y28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19" s="1">
        <v>41.294631000000003</v>
      </c>
      <c r="AA2819" s="1">
        <v>-84.760321000000005</v>
      </c>
      <c r="AB2819" s="1">
        <v>0</v>
      </c>
      <c r="AC2819" s="1">
        <v>0</v>
      </c>
    </row>
    <row r="2820" spans="1:29" x14ac:dyDescent="0.25">
      <c r="A2820" s="13">
        <v>288</v>
      </c>
      <c r="B2820" s="22" t="s">
        <v>3200</v>
      </c>
      <c r="C2820" s="17">
        <v>12</v>
      </c>
      <c r="D2820" s="1" t="s">
        <v>1332</v>
      </c>
      <c r="E2820" s="1" t="s">
        <v>2883</v>
      </c>
      <c r="F2820" s="1" t="s">
        <v>5154</v>
      </c>
      <c r="G2820" s="1" t="s">
        <v>2676</v>
      </c>
      <c r="H2820" s="21">
        <v>4.1129999999975553</v>
      </c>
      <c r="I2820" s="21">
        <v>0</v>
      </c>
      <c r="J2820" s="1" t="s">
        <v>258</v>
      </c>
      <c r="K2820" s="1" t="s">
        <v>2803</v>
      </c>
      <c r="L2820" s="1">
        <v>0</v>
      </c>
      <c r="M2820" s="1">
        <v>1</v>
      </c>
      <c r="N2820" s="1">
        <v>6</v>
      </c>
      <c r="O2820" s="1">
        <v>2</v>
      </c>
      <c r="P2820" s="1">
        <v>17</v>
      </c>
      <c r="Q2820" s="16">
        <v>110.83293968023256</v>
      </c>
      <c r="R2820" s="21">
        <v>7.7593359214775184E-2</v>
      </c>
      <c r="S2820" s="21">
        <v>1.6451401206478677</v>
      </c>
      <c r="T2820" s="21">
        <v>1.5675467614330925</v>
      </c>
      <c r="U2820" s="21">
        <v>6.5317689115407737E-2</v>
      </c>
      <c r="V2820" s="21">
        <v>0.66968669161384276</v>
      </c>
      <c r="W2820" s="21">
        <v>0.60436900249843506</v>
      </c>
      <c r="X2820" s="13" t="s">
        <v>22</v>
      </c>
      <c r="Y28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0" s="1">
        <v>41.532131999999997</v>
      </c>
      <c r="AA2820" s="1">
        <v>-81.144147000000004</v>
      </c>
      <c r="AB2820" s="1">
        <v>0</v>
      </c>
      <c r="AC2820" s="1">
        <v>0</v>
      </c>
    </row>
    <row r="2821" spans="1:29" x14ac:dyDescent="0.25">
      <c r="A2821" s="13">
        <v>289</v>
      </c>
      <c r="B2821" s="22" t="s">
        <v>3200</v>
      </c>
      <c r="C2821" s="17">
        <v>7</v>
      </c>
      <c r="D2821" s="1" t="s">
        <v>1335</v>
      </c>
      <c r="E2821" s="1" t="s">
        <v>3038</v>
      </c>
      <c r="F2821" s="1" t="s">
        <v>5175</v>
      </c>
      <c r="G2821" s="1" t="s">
        <v>2677</v>
      </c>
      <c r="H2821" s="21">
        <v>3.0580000000045402</v>
      </c>
      <c r="I2821" s="21">
        <v>0</v>
      </c>
      <c r="J2821" s="1" t="s">
        <v>258</v>
      </c>
      <c r="K2821" s="1" t="s">
        <v>2803</v>
      </c>
      <c r="L2821" s="1">
        <v>0</v>
      </c>
      <c r="M2821" s="1">
        <v>0</v>
      </c>
      <c r="N2821" s="1">
        <v>4</v>
      </c>
      <c r="O2821" s="1">
        <v>2</v>
      </c>
      <c r="P2821" s="1">
        <v>6</v>
      </c>
      <c r="Q2821" s="16">
        <v>41.0625</v>
      </c>
      <c r="R2821" s="21">
        <v>0.17765518214563192</v>
      </c>
      <c r="S2821" s="21">
        <v>1.3076069438360087</v>
      </c>
      <c r="T2821" s="21">
        <v>1.1299517616903767</v>
      </c>
      <c r="U2821" s="21">
        <v>0.12338897381600385</v>
      </c>
      <c r="V2821" s="21">
        <v>0.6696702837226044</v>
      </c>
      <c r="W2821" s="21">
        <v>0.54628130990660051</v>
      </c>
      <c r="X2821" s="13" t="s">
        <v>22</v>
      </c>
      <c r="Y28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1" s="1">
        <v>39.965471999999998</v>
      </c>
      <c r="AA2821" s="1">
        <v>-84.279882999999998</v>
      </c>
      <c r="AB2821" s="1">
        <v>0</v>
      </c>
      <c r="AC2821" s="1">
        <v>0</v>
      </c>
    </row>
    <row r="2822" spans="1:29" x14ac:dyDescent="0.25">
      <c r="A2822" s="13">
        <v>290</v>
      </c>
      <c r="B2822" s="22" t="s">
        <v>3200</v>
      </c>
      <c r="C2822" s="17">
        <v>10</v>
      </c>
      <c r="D2822" s="1" t="s">
        <v>2386</v>
      </c>
      <c r="E2822" s="1" t="s">
        <v>2965</v>
      </c>
      <c r="F2822" s="1" t="s">
        <v>5176</v>
      </c>
      <c r="G2822" s="1" t="s">
        <v>2678</v>
      </c>
      <c r="H2822" s="21">
        <v>5.6710000000020955</v>
      </c>
      <c r="I2822" s="21">
        <v>0</v>
      </c>
      <c r="J2822" s="1" t="s">
        <v>258</v>
      </c>
      <c r="K2822" s="1" t="s">
        <v>2803</v>
      </c>
      <c r="L2822" s="1">
        <v>0</v>
      </c>
      <c r="M2822" s="1">
        <v>0</v>
      </c>
      <c r="N2822" s="1">
        <v>5</v>
      </c>
      <c r="O2822" s="1">
        <v>1</v>
      </c>
      <c r="P2822" s="1">
        <v>1</v>
      </c>
      <c r="Q2822" s="16">
        <v>38.171875</v>
      </c>
      <c r="R2822" s="21">
        <v>0.17281612037792768</v>
      </c>
      <c r="S2822" s="21">
        <v>0.78840318117446917</v>
      </c>
      <c r="T2822" s="21">
        <v>0.61558706079654146</v>
      </c>
      <c r="U2822" s="21">
        <v>0.1232168962861606</v>
      </c>
      <c r="V2822" s="21">
        <v>0.66876840517799085</v>
      </c>
      <c r="W2822" s="21">
        <v>0.54555150889183024</v>
      </c>
      <c r="X2822" s="13" t="s">
        <v>22</v>
      </c>
      <c r="Y28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2" s="1">
        <v>39.246904999999998</v>
      </c>
      <c r="AA2822" s="1">
        <v>-82.483446000000001</v>
      </c>
      <c r="AB2822" s="1">
        <v>0</v>
      </c>
      <c r="AC2822" s="1">
        <v>0</v>
      </c>
    </row>
    <row r="2823" spans="1:29" x14ac:dyDescent="0.25">
      <c r="A2823" s="13">
        <v>291</v>
      </c>
      <c r="B2823" s="22" t="s">
        <v>3200</v>
      </c>
      <c r="C2823" s="17">
        <v>12</v>
      </c>
      <c r="D2823" s="1" t="s">
        <v>1332</v>
      </c>
      <c r="E2823" s="1" t="s">
        <v>3176</v>
      </c>
      <c r="F2823" s="1" t="s">
        <v>3417</v>
      </c>
      <c r="G2823" s="1" t="s">
        <v>2679</v>
      </c>
      <c r="H2823" s="21">
        <v>2.8179999999993015</v>
      </c>
      <c r="I2823" s="21">
        <v>0</v>
      </c>
      <c r="J2823" s="1" t="s">
        <v>258</v>
      </c>
      <c r="K2823" s="1" t="s">
        <v>2804</v>
      </c>
      <c r="L2823" s="1">
        <v>0</v>
      </c>
      <c r="M2823" s="1">
        <v>1</v>
      </c>
      <c r="N2823" s="1">
        <v>3</v>
      </c>
      <c r="O2823" s="1">
        <v>1</v>
      </c>
      <c r="P2823" s="1">
        <v>7</v>
      </c>
      <c r="Q2823" s="16">
        <v>76.754814680232556</v>
      </c>
      <c r="R2823" s="21">
        <v>2.9999479879271034</v>
      </c>
      <c r="S2823" s="21">
        <v>2.2328853351695552</v>
      </c>
      <c r="T2823" s="21">
        <v>-0.76706265275754815</v>
      </c>
      <c r="U2823" s="21">
        <v>0.2090666730274901</v>
      </c>
      <c r="V2823" s="21">
        <v>0.6675538911950224</v>
      </c>
      <c r="W2823" s="21">
        <v>0.4584872181675323</v>
      </c>
      <c r="X2823" s="13" t="s">
        <v>22</v>
      </c>
      <c r="Y28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3" s="1">
        <v>41.387255000000003</v>
      </c>
      <c r="AA2823" s="1">
        <v>-81.216337999999993</v>
      </c>
      <c r="AB2823" s="1">
        <v>0</v>
      </c>
      <c r="AC2823" s="1">
        <v>0</v>
      </c>
    </row>
    <row r="2824" spans="1:29" x14ac:dyDescent="0.25">
      <c r="A2824" s="13">
        <v>292</v>
      </c>
      <c r="B2824" s="22" t="s">
        <v>3200</v>
      </c>
      <c r="C2824" s="17">
        <v>9</v>
      </c>
      <c r="D2824" s="1" t="s">
        <v>2383</v>
      </c>
      <c r="E2824" s="1" t="s">
        <v>2680</v>
      </c>
      <c r="F2824" s="1" t="s">
        <v>5177</v>
      </c>
      <c r="G2824" s="1" t="s">
        <v>2680</v>
      </c>
      <c r="H2824" s="21">
        <v>4.8629999999975553</v>
      </c>
      <c r="I2824" s="21">
        <v>0</v>
      </c>
      <c r="J2824" s="1" t="s">
        <v>258</v>
      </c>
      <c r="K2824" s="1" t="s">
        <v>2803</v>
      </c>
      <c r="L2824" s="1">
        <v>0</v>
      </c>
      <c r="M2824" s="1">
        <v>1</v>
      </c>
      <c r="N2824" s="1">
        <v>7</v>
      </c>
      <c r="O2824" s="1">
        <v>1</v>
      </c>
      <c r="P2824" s="1">
        <v>3</v>
      </c>
      <c r="Q2824" s="16">
        <v>98.942314680232556</v>
      </c>
      <c r="R2824" s="21">
        <v>6.9165076538759473E-2</v>
      </c>
      <c r="S2824" s="21">
        <v>0.73891823567541559</v>
      </c>
      <c r="T2824" s="21">
        <v>0.66975315913665612</v>
      </c>
      <c r="U2824" s="21">
        <v>6.4513938462084919E-2</v>
      </c>
      <c r="V2824" s="21">
        <v>0.66720110405070299</v>
      </c>
      <c r="W2824" s="21">
        <v>0.60268716558861812</v>
      </c>
      <c r="X2824" s="13" t="s">
        <v>22</v>
      </c>
      <c r="Y28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4" s="1">
        <v>39.105324000000003</v>
      </c>
      <c r="AA2824" s="1">
        <v>-83.932316</v>
      </c>
      <c r="AB2824" s="1">
        <v>0</v>
      </c>
      <c r="AC2824" s="1">
        <v>0</v>
      </c>
    </row>
    <row r="2825" spans="1:29" x14ac:dyDescent="0.25">
      <c r="A2825" s="13">
        <v>293</v>
      </c>
      <c r="B2825" s="22" t="s">
        <v>3200</v>
      </c>
      <c r="C2825" s="17">
        <v>7</v>
      </c>
      <c r="D2825" s="1" t="s">
        <v>3195</v>
      </c>
      <c r="E2825" s="1" t="s">
        <v>2681</v>
      </c>
      <c r="F2825" s="1" t="s">
        <v>5178</v>
      </c>
      <c r="G2825" s="1" t="s">
        <v>2681</v>
      </c>
      <c r="H2825" s="21">
        <v>2.760999999998603</v>
      </c>
      <c r="I2825" s="21">
        <v>0</v>
      </c>
      <c r="J2825" s="1" t="s">
        <v>258</v>
      </c>
      <c r="K2825" s="1" t="s">
        <v>2803</v>
      </c>
      <c r="L2825" s="1">
        <v>0</v>
      </c>
      <c r="M2825" s="1">
        <v>2</v>
      </c>
      <c r="N2825" s="1">
        <v>4</v>
      </c>
      <c r="O2825" s="1">
        <v>2</v>
      </c>
      <c r="P2825" s="1">
        <v>9</v>
      </c>
      <c r="Q2825" s="16">
        <v>135.41587936046511</v>
      </c>
      <c r="R2825" s="21">
        <v>8.9736279509302547E-2</v>
      </c>
      <c r="S2825" s="21">
        <v>1.2316450692995637</v>
      </c>
      <c r="T2825" s="21">
        <v>1.1419087897902611</v>
      </c>
      <c r="U2825" s="21">
        <v>7.5188304855507745E-2</v>
      </c>
      <c r="V2825" s="21">
        <v>0.66568685201315791</v>
      </c>
      <c r="W2825" s="21">
        <v>0.59049854715765016</v>
      </c>
      <c r="X2825" s="13" t="s">
        <v>22</v>
      </c>
      <c r="Y28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5" s="1">
        <v>40.109571000000003</v>
      </c>
      <c r="AA2825" s="1">
        <v>-83.837457999999998</v>
      </c>
      <c r="AB2825" s="1">
        <v>0</v>
      </c>
      <c r="AC2825" s="1">
        <v>0</v>
      </c>
    </row>
    <row r="2826" spans="1:29" x14ac:dyDescent="0.25">
      <c r="A2826" s="13">
        <v>294</v>
      </c>
      <c r="B2826" s="22" t="s">
        <v>3200</v>
      </c>
      <c r="C2826" s="17">
        <v>4</v>
      </c>
      <c r="D2826" s="1" t="s">
        <v>800</v>
      </c>
      <c r="E2826" s="1" t="s">
        <v>2863</v>
      </c>
      <c r="F2826" s="1" t="s">
        <v>3545</v>
      </c>
      <c r="G2826" s="1" t="s">
        <v>2682</v>
      </c>
      <c r="H2826" s="21">
        <v>7.8099999999976717</v>
      </c>
      <c r="I2826" s="21">
        <v>0</v>
      </c>
      <c r="J2826" s="1" t="s">
        <v>258</v>
      </c>
      <c r="K2826" s="1" t="s">
        <v>2803</v>
      </c>
      <c r="L2826" s="1">
        <v>0</v>
      </c>
      <c r="M2826" s="1">
        <v>0</v>
      </c>
      <c r="N2826" s="1">
        <v>5</v>
      </c>
      <c r="O2826" s="1">
        <v>2</v>
      </c>
      <c r="P2826" s="1">
        <v>2</v>
      </c>
      <c r="Q2826" s="16">
        <v>43.609375</v>
      </c>
      <c r="R2826" s="21">
        <v>9.1420786437151971E-2</v>
      </c>
      <c r="S2826" s="21">
        <v>0.70585089972102233</v>
      </c>
      <c r="T2826" s="21">
        <v>0.61443011328387032</v>
      </c>
      <c r="U2826" s="21">
        <v>8.8178147081877975E-2</v>
      </c>
      <c r="V2826" s="21">
        <v>0.66179811906820285</v>
      </c>
      <c r="W2826" s="21">
        <v>0.57361997198632486</v>
      </c>
      <c r="X2826" s="13" t="s">
        <v>22</v>
      </c>
      <c r="Y28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6" s="1">
        <v>40.780973000000003</v>
      </c>
      <c r="AA2826" s="1">
        <v>-81.267870000000002</v>
      </c>
      <c r="AB2826" s="1">
        <v>0</v>
      </c>
      <c r="AC2826" s="1">
        <v>0</v>
      </c>
    </row>
    <row r="2827" spans="1:29" x14ac:dyDescent="0.25">
      <c r="A2827" s="13">
        <v>295</v>
      </c>
      <c r="B2827" s="22" t="s">
        <v>3200</v>
      </c>
      <c r="C2827" s="17">
        <v>9</v>
      </c>
      <c r="D2827" s="1" t="s">
        <v>2383</v>
      </c>
      <c r="E2827" s="1" t="s">
        <v>2840</v>
      </c>
      <c r="F2827" s="1" t="s">
        <v>5179</v>
      </c>
      <c r="G2827" s="1" t="s">
        <v>2683</v>
      </c>
      <c r="H2827" s="21">
        <v>0</v>
      </c>
      <c r="I2827" s="21">
        <v>0</v>
      </c>
      <c r="J2827" s="1" t="s">
        <v>258</v>
      </c>
      <c r="K2827" s="1" t="s">
        <v>2803</v>
      </c>
      <c r="L2827" s="1">
        <v>1</v>
      </c>
      <c r="M2827" s="1">
        <v>4</v>
      </c>
      <c r="N2827" s="1">
        <v>3</v>
      </c>
      <c r="O2827" s="1">
        <v>1</v>
      </c>
      <c r="P2827" s="1">
        <v>6</v>
      </c>
      <c r="Q2827" s="16">
        <v>258.46157340116281</v>
      </c>
      <c r="R2827" s="21">
        <v>7.1109880556562782E-2</v>
      </c>
      <c r="S2827" s="21">
        <v>0.92520830705889634</v>
      </c>
      <c r="T2827" s="21">
        <v>0.85409842650233359</v>
      </c>
      <c r="U2827" s="21">
        <v>6.310437879353166E-2</v>
      </c>
      <c r="V2827" s="21">
        <v>0.66065197891015404</v>
      </c>
      <c r="W2827" s="21">
        <v>0.59754760011662233</v>
      </c>
      <c r="X2827" s="13" t="s">
        <v>22</v>
      </c>
      <c r="Y28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7" s="1">
        <v>39.075468000000001</v>
      </c>
      <c r="AA2827" s="1">
        <v>-83.925661000000005</v>
      </c>
      <c r="AB2827" s="1">
        <v>0</v>
      </c>
      <c r="AC2827" s="1">
        <v>0</v>
      </c>
    </row>
    <row r="2828" spans="1:29" x14ac:dyDescent="0.25">
      <c r="A2828" s="13">
        <v>296</v>
      </c>
      <c r="B2828" s="22" t="s">
        <v>3200</v>
      </c>
      <c r="C2828" s="17">
        <v>6</v>
      </c>
      <c r="D2828" s="1" t="s">
        <v>2367</v>
      </c>
      <c r="E2828" s="1" t="s">
        <v>3130</v>
      </c>
      <c r="F2828" s="1" t="s">
        <v>5180</v>
      </c>
      <c r="G2828" s="1" t="s">
        <v>2684</v>
      </c>
      <c r="H2828" s="21">
        <v>4.0910000000003492</v>
      </c>
      <c r="I2828" s="21">
        <v>0</v>
      </c>
      <c r="J2828" s="1" t="s">
        <v>258</v>
      </c>
      <c r="K2828" s="1" t="s">
        <v>2803</v>
      </c>
      <c r="L2828" s="1">
        <v>0</v>
      </c>
      <c r="M2828" s="1">
        <v>2</v>
      </c>
      <c r="N2828" s="1">
        <v>5</v>
      </c>
      <c r="O2828" s="1">
        <v>0</v>
      </c>
      <c r="P2828" s="1">
        <v>11</v>
      </c>
      <c r="Q2828" s="16">
        <v>135.08775436046511</v>
      </c>
      <c r="R2828" s="21">
        <v>0.13792133585361849</v>
      </c>
      <c r="S2828" s="21">
        <v>1.6481272465501402</v>
      </c>
      <c r="T2828" s="21">
        <v>1.5102059106965218</v>
      </c>
      <c r="U2828" s="21">
        <v>9.4213278141480838E-2</v>
      </c>
      <c r="V2828" s="21">
        <v>0.66031765710912982</v>
      </c>
      <c r="W2828" s="21">
        <v>0.56610437896764898</v>
      </c>
      <c r="X2828" s="13" t="s">
        <v>22</v>
      </c>
      <c r="Y28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8" s="1">
        <v>40.204532</v>
      </c>
      <c r="AA2828" s="1">
        <v>-83.189070000000001</v>
      </c>
      <c r="AB2828" s="1">
        <v>0</v>
      </c>
      <c r="AC2828" s="1">
        <v>0</v>
      </c>
    </row>
    <row r="2829" spans="1:29" x14ac:dyDescent="0.25">
      <c r="A2829" s="13">
        <v>297</v>
      </c>
      <c r="B2829" s="22" t="s">
        <v>3200</v>
      </c>
      <c r="C2829" s="17">
        <v>4</v>
      </c>
      <c r="D2829" s="1" t="s">
        <v>800</v>
      </c>
      <c r="E2829" s="1" t="s">
        <v>2867</v>
      </c>
      <c r="F2829" s="1" t="s">
        <v>3448</v>
      </c>
      <c r="G2829" s="1" t="s">
        <v>2685</v>
      </c>
      <c r="H2829" s="21">
        <v>12.686000000001513</v>
      </c>
      <c r="I2829" s="21">
        <v>0</v>
      </c>
      <c r="J2829" s="1" t="s">
        <v>258</v>
      </c>
      <c r="K2829" s="1" t="s">
        <v>2804</v>
      </c>
      <c r="L2829" s="1">
        <v>0</v>
      </c>
      <c r="M2829" s="1">
        <v>1</v>
      </c>
      <c r="N2829" s="1">
        <v>2</v>
      </c>
      <c r="O2829" s="1">
        <v>2</v>
      </c>
      <c r="P2829" s="1">
        <v>7</v>
      </c>
      <c r="Q2829" s="16">
        <v>74.645439680232556</v>
      </c>
      <c r="R2829" s="21">
        <v>2.5509681345654185</v>
      </c>
      <c r="S2829" s="21">
        <v>2.4006727375091463</v>
      </c>
      <c r="T2829" s="21">
        <v>-0.15029539705627215</v>
      </c>
      <c r="U2829" s="21">
        <v>0.17777722248486333</v>
      </c>
      <c r="V2829" s="21">
        <v>0.658031812184105</v>
      </c>
      <c r="W2829" s="21">
        <v>0.48025458969924167</v>
      </c>
      <c r="X2829" s="13" t="s">
        <v>22</v>
      </c>
      <c r="Y28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29" s="1">
        <v>40.834375000000001</v>
      </c>
      <c r="AA2829" s="1">
        <v>-81.101377999999997</v>
      </c>
      <c r="AB2829" s="1">
        <v>0</v>
      </c>
      <c r="AC2829" s="1">
        <v>0</v>
      </c>
    </row>
    <row r="2830" spans="1:29" x14ac:dyDescent="0.25">
      <c r="A2830" s="13">
        <v>298</v>
      </c>
      <c r="B2830" s="22" t="s">
        <v>3200</v>
      </c>
      <c r="C2830" s="17">
        <v>9</v>
      </c>
      <c r="D2830" s="1" t="s">
        <v>2383</v>
      </c>
      <c r="E2830" s="1" t="s">
        <v>2958</v>
      </c>
      <c r="F2830" s="1" t="s">
        <v>3607</v>
      </c>
      <c r="G2830" s="1" t="s">
        <v>2686</v>
      </c>
      <c r="H2830" s="21">
        <v>27.929999999993015</v>
      </c>
      <c r="I2830" s="21">
        <v>0</v>
      </c>
      <c r="J2830" s="1" t="s">
        <v>258</v>
      </c>
      <c r="K2830" s="1" t="s">
        <v>2803</v>
      </c>
      <c r="L2830" s="1">
        <v>1</v>
      </c>
      <c r="M2830" s="1">
        <v>1</v>
      </c>
      <c r="N2830" s="1">
        <v>4</v>
      </c>
      <c r="O2830" s="1">
        <v>1</v>
      </c>
      <c r="P2830" s="1">
        <v>13</v>
      </c>
      <c r="Q2830" s="16">
        <v>134.97837936046511</v>
      </c>
      <c r="R2830" s="21">
        <v>0.11078368015355057</v>
      </c>
      <c r="S2830" s="21">
        <v>1.6477688772275225</v>
      </c>
      <c r="T2830" s="21">
        <v>1.5369851970739719</v>
      </c>
      <c r="U2830" s="21">
        <v>9.0495915862345108E-2</v>
      </c>
      <c r="V2830" s="21">
        <v>0.65777838964492008</v>
      </c>
      <c r="W2830" s="21">
        <v>0.56728247378257501</v>
      </c>
      <c r="X2830" s="13" t="s">
        <v>22</v>
      </c>
      <c r="Y28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0" s="1">
        <v>38.998463999999998</v>
      </c>
      <c r="AA2830" s="1">
        <v>-83.921674999999993</v>
      </c>
      <c r="AB2830" s="1">
        <v>0</v>
      </c>
      <c r="AC2830" s="1">
        <v>0</v>
      </c>
    </row>
    <row r="2831" spans="1:29" x14ac:dyDescent="0.25">
      <c r="A2831" s="13">
        <v>299</v>
      </c>
      <c r="B2831" s="22" t="s">
        <v>3200</v>
      </c>
      <c r="C2831" s="17">
        <v>6</v>
      </c>
      <c r="D2831" s="1" t="s">
        <v>2374</v>
      </c>
      <c r="E2831" s="1" t="s">
        <v>3028</v>
      </c>
      <c r="F2831" s="1" t="s">
        <v>5181</v>
      </c>
      <c r="G2831" s="1" t="s">
        <v>2687</v>
      </c>
      <c r="H2831" s="21">
        <v>1.3800000000046566</v>
      </c>
      <c r="I2831" s="21">
        <v>0</v>
      </c>
      <c r="J2831" s="1" t="s">
        <v>258</v>
      </c>
      <c r="K2831" s="1" t="s">
        <v>2807</v>
      </c>
      <c r="L2831" s="1">
        <v>0</v>
      </c>
      <c r="M2831" s="1">
        <v>1</v>
      </c>
      <c r="N2831" s="1">
        <v>5</v>
      </c>
      <c r="O2831" s="1">
        <v>0</v>
      </c>
      <c r="P2831" s="1">
        <v>13</v>
      </c>
      <c r="Q2831" s="16">
        <v>91.411064680232556</v>
      </c>
      <c r="R2831" s="21">
        <v>1.0333337490296406</v>
      </c>
      <c r="S2831" s="21">
        <v>3.452367318313188</v>
      </c>
      <c r="T2831" s="21">
        <v>2.4190335692835472</v>
      </c>
      <c r="U2831" s="21">
        <v>0.12393325455484144</v>
      </c>
      <c r="V2831" s="21">
        <v>0.65712073477114685</v>
      </c>
      <c r="W2831" s="21">
        <v>0.53318748021630546</v>
      </c>
      <c r="X2831" s="13" t="s">
        <v>22</v>
      </c>
      <c r="Y28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1" s="1">
        <v>39.621110999999999</v>
      </c>
      <c r="AA2831" s="1">
        <v>-83.611581999999999</v>
      </c>
      <c r="AB2831" s="1">
        <v>0</v>
      </c>
      <c r="AC2831" s="1">
        <v>0</v>
      </c>
    </row>
    <row r="2832" spans="1:29" x14ac:dyDescent="0.25">
      <c r="A2832" s="13">
        <v>300</v>
      </c>
      <c r="B2832" s="22" t="s">
        <v>3200</v>
      </c>
      <c r="C2832" s="17">
        <v>1</v>
      </c>
      <c r="D2832" s="1" t="s">
        <v>803</v>
      </c>
      <c r="E2832" s="1" t="s">
        <v>3166</v>
      </c>
      <c r="F2832" s="1" t="s">
        <v>5182</v>
      </c>
      <c r="G2832" s="1" t="s">
        <v>2688</v>
      </c>
      <c r="H2832" s="21">
        <v>9.5359999999927823</v>
      </c>
      <c r="I2832" s="21">
        <v>0</v>
      </c>
      <c r="J2832" s="1" t="s">
        <v>258</v>
      </c>
      <c r="K2832" s="1" t="s">
        <v>2803</v>
      </c>
      <c r="L2832" s="1">
        <v>0</v>
      </c>
      <c r="M2832" s="1">
        <v>1</v>
      </c>
      <c r="N2832" s="1">
        <v>2</v>
      </c>
      <c r="O2832" s="1">
        <v>4</v>
      </c>
      <c r="P2832" s="1">
        <v>4</v>
      </c>
      <c r="Q2832" s="16">
        <v>80.520439680232556</v>
      </c>
      <c r="R2832" s="21">
        <v>0.11056825830924578</v>
      </c>
      <c r="S2832" s="21">
        <v>0.92708544817052674</v>
      </c>
      <c r="T2832" s="21">
        <v>0.81651718986128097</v>
      </c>
      <c r="U2832" s="21">
        <v>9.1422603593450752E-2</v>
      </c>
      <c r="V2832" s="21">
        <v>0.65673553474711732</v>
      </c>
      <c r="W2832" s="21">
        <v>0.56531293115366654</v>
      </c>
      <c r="X2832" s="13" t="s">
        <v>22</v>
      </c>
      <c r="Y28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2" s="1">
        <v>40.831615999999997</v>
      </c>
      <c r="AA2832" s="1">
        <v>-84.137821000000002</v>
      </c>
      <c r="AB2832" s="1">
        <v>0</v>
      </c>
      <c r="AC2832" s="1">
        <v>0</v>
      </c>
    </row>
    <row r="2833" spans="1:29" x14ac:dyDescent="0.25">
      <c r="A2833" s="13">
        <v>301</v>
      </c>
      <c r="B2833" s="22" t="s">
        <v>3200</v>
      </c>
      <c r="C2833" s="17">
        <v>9</v>
      </c>
      <c r="D2833" s="1" t="s">
        <v>1334</v>
      </c>
      <c r="E2833" s="1" t="s">
        <v>2689</v>
      </c>
      <c r="F2833" s="1" t="s">
        <v>5097</v>
      </c>
      <c r="G2833" s="1" t="s">
        <v>2689</v>
      </c>
      <c r="H2833" s="21">
        <v>6.3715209378243527</v>
      </c>
      <c r="I2833" s="21">
        <v>0</v>
      </c>
      <c r="J2833" s="1" t="s">
        <v>258</v>
      </c>
      <c r="K2833" s="1" t="s">
        <v>2808</v>
      </c>
      <c r="L2833" s="1">
        <v>1</v>
      </c>
      <c r="M2833" s="1">
        <v>0</v>
      </c>
      <c r="N2833" s="1">
        <v>3</v>
      </c>
      <c r="O2833" s="1">
        <v>3</v>
      </c>
      <c r="P2833" s="1">
        <v>5</v>
      </c>
      <c r="Q2833" s="16">
        <v>83.629814680232556</v>
      </c>
      <c r="R2833" s="21">
        <v>0.39327204738889787</v>
      </c>
      <c r="S2833" s="21">
        <v>1.8966813455241329</v>
      </c>
      <c r="T2833" s="21">
        <v>1.5034092981352352</v>
      </c>
      <c r="U2833" s="21">
        <v>0.10035579646762724</v>
      </c>
      <c r="V2833" s="21">
        <v>0.65286525501973147</v>
      </c>
      <c r="W2833" s="21">
        <v>0.5525094585521042</v>
      </c>
      <c r="X2833" s="13" t="s">
        <v>22</v>
      </c>
      <c r="Y28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3" s="1">
        <v>38.802323999999999</v>
      </c>
      <c r="AA2833" s="1">
        <v>-83.008607999999995</v>
      </c>
      <c r="AB2833" s="1">
        <v>0</v>
      </c>
      <c r="AC2833" s="1">
        <v>0</v>
      </c>
    </row>
    <row r="2834" spans="1:29" x14ac:dyDescent="0.25">
      <c r="A2834" s="13">
        <v>302</v>
      </c>
      <c r="B2834" s="22" t="s">
        <v>3200</v>
      </c>
      <c r="C2834" s="17">
        <v>1</v>
      </c>
      <c r="D2834" s="1" t="s">
        <v>803</v>
      </c>
      <c r="E2834" s="1" t="s">
        <v>3107</v>
      </c>
      <c r="F2834" s="1" t="s">
        <v>3481</v>
      </c>
      <c r="G2834" s="1" t="s">
        <v>2690</v>
      </c>
      <c r="H2834" s="21">
        <v>1.8619999999937136</v>
      </c>
      <c r="I2834" s="21">
        <v>0</v>
      </c>
      <c r="J2834" s="1" t="s">
        <v>258</v>
      </c>
      <c r="K2834" s="1" t="s">
        <v>2803</v>
      </c>
      <c r="L2834" s="1">
        <v>0</v>
      </c>
      <c r="M2834" s="1">
        <v>0</v>
      </c>
      <c r="N2834" s="1">
        <v>4</v>
      </c>
      <c r="O2834" s="1">
        <v>3</v>
      </c>
      <c r="P2834" s="1">
        <v>11</v>
      </c>
      <c r="Q2834" s="16">
        <v>50.5</v>
      </c>
      <c r="R2834" s="21">
        <v>0.12098918807482749</v>
      </c>
      <c r="S2834" s="21">
        <v>1.542757311641936</v>
      </c>
      <c r="T2834" s="21">
        <v>1.4217681235671085</v>
      </c>
      <c r="U2834" s="21">
        <v>9.1039249742768238E-2</v>
      </c>
      <c r="V2834" s="21">
        <v>0.65152860433428128</v>
      </c>
      <c r="W2834" s="21">
        <v>0.56048935459151306</v>
      </c>
      <c r="X2834" s="13" t="s">
        <v>22</v>
      </c>
      <c r="Y28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4" s="1">
        <v>40.817182000000003</v>
      </c>
      <c r="AA2834" s="1">
        <v>-84.129644999999996</v>
      </c>
      <c r="AB2834" s="1">
        <v>0</v>
      </c>
      <c r="AC2834" s="1">
        <v>0</v>
      </c>
    </row>
    <row r="2835" spans="1:29" x14ac:dyDescent="0.25">
      <c r="A2835" s="13">
        <v>303</v>
      </c>
      <c r="B2835" s="22" t="s">
        <v>3200</v>
      </c>
      <c r="C2835" s="17">
        <v>6</v>
      </c>
      <c r="D2835" s="1" t="s">
        <v>1340</v>
      </c>
      <c r="E2835" s="1" t="s">
        <v>2989</v>
      </c>
      <c r="F2835" s="1" t="s">
        <v>5183</v>
      </c>
      <c r="G2835" s="1" t="s">
        <v>2691</v>
      </c>
      <c r="H2835" s="21">
        <v>1.8070000000006985</v>
      </c>
      <c r="I2835" s="21">
        <v>0</v>
      </c>
      <c r="J2835" s="1" t="s">
        <v>258</v>
      </c>
      <c r="K2835" s="1" t="s">
        <v>2803</v>
      </c>
      <c r="L2835" s="1">
        <v>0</v>
      </c>
      <c r="M2835" s="1">
        <v>2</v>
      </c>
      <c r="N2835" s="1">
        <v>6</v>
      </c>
      <c r="O2835" s="1">
        <v>2</v>
      </c>
      <c r="P2835" s="1">
        <v>1</v>
      </c>
      <c r="Q2835" s="16">
        <v>140.50962936046511</v>
      </c>
      <c r="R2835" s="21">
        <v>4.8074204367800896E-2</v>
      </c>
      <c r="S2835" s="21">
        <v>0.51322946440591566</v>
      </c>
      <c r="T2835" s="21">
        <v>0.46515526003811475</v>
      </c>
      <c r="U2835" s="21">
        <v>5.36304584730838E-2</v>
      </c>
      <c r="V2835" s="21">
        <v>0.65049653939960606</v>
      </c>
      <c r="W2835" s="21">
        <v>0.59686608092652227</v>
      </c>
      <c r="X2835" s="13" t="s">
        <v>22</v>
      </c>
      <c r="Y28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5" s="1">
        <v>40.071238999999998</v>
      </c>
      <c r="AA2835" s="1">
        <v>-83.245734999999996</v>
      </c>
      <c r="AB2835" s="1">
        <v>0</v>
      </c>
      <c r="AC2835" s="1">
        <v>0</v>
      </c>
    </row>
    <row r="2836" spans="1:29" x14ac:dyDescent="0.25">
      <c r="A2836" s="13">
        <v>304</v>
      </c>
      <c r="B2836" s="22" t="s">
        <v>3200</v>
      </c>
      <c r="C2836" s="17">
        <v>2</v>
      </c>
      <c r="D2836" s="1" t="s">
        <v>807</v>
      </c>
      <c r="E2836" s="1" t="s">
        <v>2898</v>
      </c>
      <c r="F2836" s="1" t="s">
        <v>5184</v>
      </c>
      <c r="G2836" s="1" t="s">
        <v>2692</v>
      </c>
      <c r="H2836" s="21">
        <v>0</v>
      </c>
      <c r="I2836" s="21">
        <v>0</v>
      </c>
      <c r="J2836" s="1" t="s">
        <v>258</v>
      </c>
      <c r="K2836" s="1" t="s">
        <v>2807</v>
      </c>
      <c r="L2836" s="1">
        <v>0</v>
      </c>
      <c r="M2836" s="1">
        <v>1</v>
      </c>
      <c r="N2836" s="1">
        <v>2</v>
      </c>
      <c r="O2836" s="1">
        <v>3</v>
      </c>
      <c r="P2836" s="1">
        <v>3</v>
      </c>
      <c r="Q2836" s="16">
        <v>75.082939680232556</v>
      </c>
      <c r="R2836" s="21">
        <v>0.99339890458408253</v>
      </c>
      <c r="S2836" s="21">
        <v>1.6956280737147906</v>
      </c>
      <c r="T2836" s="21">
        <v>0.7022291691307081</v>
      </c>
      <c r="U2836" s="21">
        <v>0.11914365463426692</v>
      </c>
      <c r="V2836" s="21">
        <v>0.648943766505508</v>
      </c>
      <c r="W2836" s="21">
        <v>0.5298001118712411</v>
      </c>
      <c r="X2836" s="13" t="s">
        <v>22</v>
      </c>
      <c r="Y28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6" s="1">
        <v>41.429481000000003</v>
      </c>
      <c r="AA2836" s="1">
        <v>-83.650872000000007</v>
      </c>
      <c r="AB2836" s="1">
        <v>0</v>
      </c>
      <c r="AC2836" s="1">
        <v>0</v>
      </c>
    </row>
    <row r="2837" spans="1:29" x14ac:dyDescent="0.25">
      <c r="A2837" s="13">
        <v>305</v>
      </c>
      <c r="B2837" s="22" t="s">
        <v>3200</v>
      </c>
      <c r="C2837" s="17">
        <v>10</v>
      </c>
      <c r="D2837" s="1" t="s">
        <v>2387</v>
      </c>
      <c r="E2837" s="1" t="s">
        <v>3024</v>
      </c>
      <c r="F2837" s="1" t="s">
        <v>5185</v>
      </c>
      <c r="G2837" s="1" t="s">
        <v>2693</v>
      </c>
      <c r="H2837" s="21">
        <v>0</v>
      </c>
      <c r="I2837" s="21">
        <v>0</v>
      </c>
      <c r="J2837" s="1" t="s">
        <v>258</v>
      </c>
      <c r="K2837" s="1" t="s">
        <v>2808</v>
      </c>
      <c r="L2837" s="1">
        <v>0</v>
      </c>
      <c r="M2837" s="1">
        <v>1</v>
      </c>
      <c r="N2837" s="1">
        <v>2</v>
      </c>
      <c r="O2837" s="1">
        <v>3</v>
      </c>
      <c r="P2837" s="1">
        <v>2</v>
      </c>
      <c r="Q2837" s="16">
        <v>74.082939680232556</v>
      </c>
      <c r="R2837" s="21">
        <v>0.51747541381248274</v>
      </c>
      <c r="S2837" s="21">
        <v>1.3473067531142331</v>
      </c>
      <c r="T2837" s="21">
        <v>0.82983133930175035</v>
      </c>
      <c r="U2837" s="21">
        <v>0.13205021218864471</v>
      </c>
      <c r="V2837" s="21">
        <v>0.64844163800924892</v>
      </c>
      <c r="W2837" s="21">
        <v>0.51639142582060416</v>
      </c>
      <c r="X2837" s="13" t="s">
        <v>22</v>
      </c>
      <c r="Y28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7" s="1">
        <v>39.307212999999997</v>
      </c>
      <c r="AA2837" s="1">
        <v>-81.661231000000001</v>
      </c>
      <c r="AB2837" s="1">
        <v>0</v>
      </c>
      <c r="AC2837" s="1">
        <v>0</v>
      </c>
    </row>
    <row r="2838" spans="1:29" x14ac:dyDescent="0.25">
      <c r="A2838" s="13">
        <v>306</v>
      </c>
      <c r="B2838" s="22" t="s">
        <v>3200</v>
      </c>
      <c r="C2838" s="17">
        <v>6</v>
      </c>
      <c r="D2838" s="1" t="s">
        <v>3192</v>
      </c>
      <c r="E2838" s="1" t="s">
        <v>3034</v>
      </c>
      <c r="F2838" s="1" t="s">
        <v>5186</v>
      </c>
      <c r="G2838" s="1" t="s">
        <v>2694</v>
      </c>
      <c r="H2838" s="21">
        <v>0</v>
      </c>
      <c r="I2838" s="21">
        <v>0</v>
      </c>
      <c r="J2838" s="1" t="s">
        <v>258</v>
      </c>
      <c r="K2838" s="1" t="s">
        <v>2803</v>
      </c>
      <c r="L2838" s="1">
        <v>0</v>
      </c>
      <c r="M2838" s="1">
        <v>2</v>
      </c>
      <c r="N2838" s="1">
        <v>4</v>
      </c>
      <c r="O2838" s="1">
        <v>0</v>
      </c>
      <c r="P2838" s="1">
        <v>3</v>
      </c>
      <c r="Q2838" s="16">
        <v>120.54087936046511</v>
      </c>
      <c r="R2838" s="21">
        <v>0.15326389963486878</v>
      </c>
      <c r="S2838" s="21">
        <v>0.92981517744925246</v>
      </c>
      <c r="T2838" s="21">
        <v>0.77655127781438371</v>
      </c>
      <c r="U2838" s="21">
        <v>0.11565302523176797</v>
      </c>
      <c r="V2838" s="21">
        <v>0.64788443406765128</v>
      </c>
      <c r="W2838" s="21">
        <v>0.53223140883588327</v>
      </c>
      <c r="X2838" s="13" t="s">
        <v>22</v>
      </c>
      <c r="Y28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8" s="1">
        <v>40.481346000000002</v>
      </c>
      <c r="AA2838" s="1">
        <v>-82.820650000000001</v>
      </c>
      <c r="AB2838" s="1">
        <v>0</v>
      </c>
      <c r="AC2838" s="1">
        <v>0</v>
      </c>
    </row>
    <row r="2839" spans="1:29" x14ac:dyDescent="0.25">
      <c r="A2839" s="13">
        <v>307</v>
      </c>
      <c r="B2839" s="22" t="s">
        <v>3200</v>
      </c>
      <c r="C2839" s="17">
        <v>6</v>
      </c>
      <c r="D2839" s="1" t="s">
        <v>3192</v>
      </c>
      <c r="E2839" s="1" t="s">
        <v>3049</v>
      </c>
      <c r="F2839" s="1" t="s">
        <v>3260</v>
      </c>
      <c r="G2839" s="1" t="s">
        <v>2695</v>
      </c>
      <c r="H2839" s="21">
        <v>7.5529999999998836</v>
      </c>
      <c r="I2839" s="21">
        <v>0</v>
      </c>
      <c r="J2839" s="1" t="s">
        <v>258</v>
      </c>
      <c r="K2839" s="1" t="s">
        <v>2803</v>
      </c>
      <c r="L2839" s="1">
        <v>0</v>
      </c>
      <c r="M2839" s="1">
        <v>1</v>
      </c>
      <c r="N2839" s="1">
        <v>5</v>
      </c>
      <c r="O2839" s="1">
        <v>0</v>
      </c>
      <c r="P2839" s="1">
        <v>6</v>
      </c>
      <c r="Q2839" s="16">
        <v>84.411064680232556</v>
      </c>
      <c r="R2839" s="21">
        <v>0.18890367798977692</v>
      </c>
      <c r="S2839" s="21">
        <v>1.3480115567538178</v>
      </c>
      <c r="T2839" s="21">
        <v>1.1591078787640408</v>
      </c>
      <c r="U2839" s="21">
        <v>0.11544803275775506</v>
      </c>
      <c r="V2839" s="21">
        <v>0.64732336416542924</v>
      </c>
      <c r="W2839" s="21">
        <v>0.53187533140767418</v>
      </c>
      <c r="X2839" s="13" t="s">
        <v>22</v>
      </c>
      <c r="Y28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39" s="1">
        <v>40.462699999999998</v>
      </c>
      <c r="AA2839" s="1">
        <v>-82.821858000000006</v>
      </c>
      <c r="AB2839" s="1">
        <v>0</v>
      </c>
      <c r="AC2839" s="1">
        <v>0</v>
      </c>
    </row>
    <row r="2840" spans="1:29" x14ac:dyDescent="0.25">
      <c r="A2840" s="13">
        <v>308</v>
      </c>
      <c r="B2840" s="22" t="s">
        <v>3200</v>
      </c>
      <c r="C2840" s="17">
        <v>2</v>
      </c>
      <c r="D2840" s="1" t="s">
        <v>807</v>
      </c>
      <c r="E2840" s="1" t="s">
        <v>3041</v>
      </c>
      <c r="F2840" s="1" t="s">
        <v>5187</v>
      </c>
      <c r="G2840" s="1" t="s">
        <v>2696</v>
      </c>
      <c r="H2840" s="21">
        <v>10.052999999999884</v>
      </c>
      <c r="I2840" s="21">
        <v>0</v>
      </c>
      <c r="J2840" s="1" t="s">
        <v>258</v>
      </c>
      <c r="K2840" s="1" t="s">
        <v>2803</v>
      </c>
      <c r="L2840" s="1">
        <v>1</v>
      </c>
      <c r="M2840" s="1">
        <v>2</v>
      </c>
      <c r="N2840" s="1">
        <v>4</v>
      </c>
      <c r="O2840" s="1">
        <v>3</v>
      </c>
      <c r="P2840" s="1">
        <v>8</v>
      </c>
      <c r="Q2840" s="16">
        <v>184.53006904069767</v>
      </c>
      <c r="R2840" s="21">
        <v>5.3512204534597221E-2</v>
      </c>
      <c r="S2840" s="21">
        <v>0.88176626139447856</v>
      </c>
      <c r="T2840" s="21">
        <v>0.82825405685988129</v>
      </c>
      <c r="U2840" s="21">
        <v>5.3177386061115862E-2</v>
      </c>
      <c r="V2840" s="21">
        <v>0.64446170329689301</v>
      </c>
      <c r="W2840" s="21">
        <v>0.59128431723577712</v>
      </c>
      <c r="X2840" s="13" t="s">
        <v>22</v>
      </c>
      <c r="Y28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0" s="1">
        <v>41.457158999999997</v>
      </c>
      <c r="AA2840" s="1">
        <v>-83.560095000000004</v>
      </c>
      <c r="AB2840" s="1">
        <v>0</v>
      </c>
      <c r="AC2840" s="1">
        <v>0</v>
      </c>
    </row>
    <row r="2841" spans="1:29" x14ac:dyDescent="0.25">
      <c r="A2841" s="13">
        <v>309</v>
      </c>
      <c r="B2841" s="22" t="s">
        <v>3200</v>
      </c>
      <c r="C2841" s="17">
        <v>5</v>
      </c>
      <c r="D2841" s="1" t="s">
        <v>797</v>
      </c>
      <c r="E2841" s="1" t="s">
        <v>2858</v>
      </c>
      <c r="F2841" s="1" t="s">
        <v>5188</v>
      </c>
      <c r="G2841" s="1" t="s">
        <v>2697</v>
      </c>
      <c r="H2841" s="21">
        <v>3.2060000000055879</v>
      </c>
      <c r="I2841" s="21">
        <v>0</v>
      </c>
      <c r="J2841" s="1" t="s">
        <v>258</v>
      </c>
      <c r="K2841" s="1" t="s">
        <v>2803</v>
      </c>
      <c r="L2841" s="1">
        <v>0</v>
      </c>
      <c r="M2841" s="1">
        <v>1</v>
      </c>
      <c r="N2841" s="1">
        <v>4</v>
      </c>
      <c r="O2841" s="1">
        <v>1</v>
      </c>
      <c r="P2841" s="1">
        <v>2</v>
      </c>
      <c r="Q2841" s="16">
        <v>78.301689680232556</v>
      </c>
      <c r="R2841" s="21">
        <v>0.18105226945797598</v>
      </c>
      <c r="S2841" s="21">
        <v>0.88770053625974132</v>
      </c>
      <c r="T2841" s="21">
        <v>0.70664826680176529</v>
      </c>
      <c r="U2841" s="21">
        <v>0.11789586320544396</v>
      </c>
      <c r="V2841" s="21">
        <v>0.64422892401428344</v>
      </c>
      <c r="W2841" s="21">
        <v>0.52633306080883946</v>
      </c>
      <c r="X2841" s="13" t="s">
        <v>22</v>
      </c>
      <c r="Y28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1" s="1">
        <v>39.719144</v>
      </c>
      <c r="AA2841" s="1">
        <v>-82.497649999999993</v>
      </c>
      <c r="AB2841" s="1">
        <v>0</v>
      </c>
      <c r="AC2841" s="1">
        <v>0</v>
      </c>
    </row>
    <row r="2842" spans="1:29" x14ac:dyDescent="0.25">
      <c r="A2842" s="13">
        <v>310</v>
      </c>
      <c r="B2842" s="22" t="s">
        <v>3200</v>
      </c>
      <c r="C2842" s="17">
        <v>3</v>
      </c>
      <c r="D2842" s="1" t="s">
        <v>805</v>
      </c>
      <c r="E2842" s="1" t="s">
        <v>3185</v>
      </c>
      <c r="F2842" s="1" t="s">
        <v>3372</v>
      </c>
      <c r="G2842" s="1" t="s">
        <v>2698</v>
      </c>
      <c r="H2842" s="21">
        <v>6.9649999999965075</v>
      </c>
      <c r="I2842" s="21">
        <v>0</v>
      </c>
      <c r="J2842" s="1" t="s">
        <v>258</v>
      </c>
      <c r="K2842" s="1" t="s">
        <v>2808</v>
      </c>
      <c r="L2842" s="1">
        <v>0</v>
      </c>
      <c r="M2842" s="1">
        <v>1</v>
      </c>
      <c r="N2842" s="1">
        <v>4</v>
      </c>
      <c r="O2842" s="1">
        <v>2</v>
      </c>
      <c r="P2842" s="1">
        <v>5</v>
      </c>
      <c r="Q2842" s="16">
        <v>85.739189680232556</v>
      </c>
      <c r="R2842" s="21">
        <v>0.40342956762658888</v>
      </c>
      <c r="S2842" s="21">
        <v>1.8040279616155412</v>
      </c>
      <c r="T2842" s="21">
        <v>1.4005983939889524</v>
      </c>
      <c r="U2842" s="21">
        <v>0.10294780889352309</v>
      </c>
      <c r="V2842" s="21">
        <v>0.64112739365141336</v>
      </c>
      <c r="W2842" s="21">
        <v>0.53817958475789029</v>
      </c>
      <c r="X2842" s="13" t="s">
        <v>22</v>
      </c>
      <c r="Y28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2" s="1">
        <v>41.076645999999997</v>
      </c>
      <c r="AA2842" s="1">
        <v>-81.864266999999998</v>
      </c>
      <c r="AB2842" s="1">
        <v>0</v>
      </c>
      <c r="AC2842" s="1">
        <v>0</v>
      </c>
    </row>
    <row r="2843" spans="1:29" x14ac:dyDescent="0.25">
      <c r="A2843" s="13">
        <v>311</v>
      </c>
      <c r="B2843" s="22" t="s">
        <v>3200</v>
      </c>
      <c r="C2843" s="17">
        <v>2</v>
      </c>
      <c r="D2843" s="1" t="s">
        <v>2362</v>
      </c>
      <c r="E2843" s="1" t="s">
        <v>3004</v>
      </c>
      <c r="F2843" s="1" t="s">
        <v>5189</v>
      </c>
      <c r="G2843" s="1" t="s">
        <v>2699</v>
      </c>
      <c r="H2843" s="21">
        <v>18.177999999999884</v>
      </c>
      <c r="I2843" s="21">
        <v>0</v>
      </c>
      <c r="J2843" s="1" t="s">
        <v>258</v>
      </c>
      <c r="K2843" s="1" t="s">
        <v>2803</v>
      </c>
      <c r="L2843" s="1">
        <v>0</v>
      </c>
      <c r="M2843" s="1">
        <v>1</v>
      </c>
      <c r="N2843" s="1">
        <v>2</v>
      </c>
      <c r="O2843" s="1">
        <v>3</v>
      </c>
      <c r="P2843" s="1">
        <v>3</v>
      </c>
      <c r="Q2843" s="16">
        <v>75.082939680232556</v>
      </c>
      <c r="R2843" s="21">
        <v>0.14430415182475681</v>
      </c>
      <c r="S2843" s="21">
        <v>0.90877453042793055</v>
      </c>
      <c r="T2843" s="21">
        <v>0.76447037860317368</v>
      </c>
      <c r="U2843" s="21">
        <v>0.11088475851647252</v>
      </c>
      <c r="V2843" s="21">
        <v>0.63841426659841105</v>
      </c>
      <c r="W2843" s="21">
        <v>0.52752950808193855</v>
      </c>
      <c r="X2843" s="13" t="s">
        <v>22</v>
      </c>
      <c r="Y28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3" s="1">
        <v>41.605091999999999</v>
      </c>
      <c r="AA2843" s="1">
        <v>-84.037469999999999</v>
      </c>
      <c r="AB2843" s="1">
        <v>0</v>
      </c>
      <c r="AC2843" s="1">
        <v>0</v>
      </c>
    </row>
    <row r="2844" spans="1:29" x14ac:dyDescent="0.25">
      <c r="A2844" s="13">
        <v>312</v>
      </c>
      <c r="B2844" s="22" t="s">
        <v>3200</v>
      </c>
      <c r="C2844" s="17">
        <v>8</v>
      </c>
      <c r="D2844" s="1" t="s">
        <v>806</v>
      </c>
      <c r="E2844" s="1" t="s">
        <v>2904</v>
      </c>
      <c r="F2844" s="1" t="s">
        <v>5190</v>
      </c>
      <c r="G2844" s="1" t="s">
        <v>2700</v>
      </c>
      <c r="H2844" s="21">
        <v>3.9790000000066357</v>
      </c>
      <c r="I2844" s="21">
        <v>0</v>
      </c>
      <c r="J2844" s="1" t="s">
        <v>258</v>
      </c>
      <c r="K2844" s="1" t="s">
        <v>2804</v>
      </c>
      <c r="L2844" s="1">
        <v>0</v>
      </c>
      <c r="M2844" s="1">
        <v>0</v>
      </c>
      <c r="N2844" s="1">
        <v>4</v>
      </c>
      <c r="O2844" s="1">
        <v>2</v>
      </c>
      <c r="P2844" s="1">
        <v>19</v>
      </c>
      <c r="Q2844" s="16">
        <v>54.0625</v>
      </c>
      <c r="R2844" s="21">
        <v>1.6297131718724134</v>
      </c>
      <c r="S2844" s="21">
        <v>4.9954698674725124</v>
      </c>
      <c r="T2844" s="21">
        <v>3.365756695600099</v>
      </c>
      <c r="U2844" s="21">
        <v>0.11357487269900055</v>
      </c>
      <c r="V2844" s="21">
        <v>0.63720320386758067</v>
      </c>
      <c r="W2844" s="21">
        <v>0.5236283311685801</v>
      </c>
      <c r="X2844" s="13" t="s">
        <v>22</v>
      </c>
      <c r="Y28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4" s="1">
        <v>39.463028000000001</v>
      </c>
      <c r="AA2844" s="1">
        <v>-84.267554000000004</v>
      </c>
      <c r="AB2844" s="1">
        <v>0</v>
      </c>
      <c r="AC2844" s="1">
        <v>0</v>
      </c>
    </row>
    <row r="2845" spans="1:29" x14ac:dyDescent="0.25">
      <c r="A2845" s="13">
        <v>313</v>
      </c>
      <c r="B2845" s="22" t="s">
        <v>3200</v>
      </c>
      <c r="C2845" s="17">
        <v>12</v>
      </c>
      <c r="D2845" s="1" t="s">
        <v>1332</v>
      </c>
      <c r="E2845" s="1" t="s">
        <v>2824</v>
      </c>
      <c r="F2845" s="1" t="s">
        <v>5154</v>
      </c>
      <c r="G2845" s="1" t="s">
        <v>2701</v>
      </c>
      <c r="H2845" s="21">
        <v>1.6879999999946449</v>
      </c>
      <c r="I2845" s="21">
        <v>0</v>
      </c>
      <c r="J2845" s="1" t="s">
        <v>258</v>
      </c>
      <c r="K2845" s="1" t="s">
        <v>2803</v>
      </c>
      <c r="L2845" s="1">
        <v>1</v>
      </c>
      <c r="M2845" s="1">
        <v>2</v>
      </c>
      <c r="N2845" s="1">
        <v>3</v>
      </c>
      <c r="O2845" s="1">
        <v>0</v>
      </c>
      <c r="P2845" s="1">
        <v>10</v>
      </c>
      <c r="Q2845" s="16">
        <v>166.67069404069767</v>
      </c>
      <c r="R2845" s="21">
        <v>0.1733272184247456</v>
      </c>
      <c r="S2845" s="21">
        <v>1.694511260155998</v>
      </c>
      <c r="T2845" s="21">
        <v>1.5211840417312523</v>
      </c>
      <c r="U2845" s="21">
        <v>0.11269698474788192</v>
      </c>
      <c r="V2845" s="21">
        <v>0.63672792559094049</v>
      </c>
      <c r="W2845" s="21">
        <v>0.52403094084305857</v>
      </c>
      <c r="X2845" s="13" t="s">
        <v>22</v>
      </c>
      <c r="Y28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5" s="1">
        <v>41.497121</v>
      </c>
      <c r="AA2845" s="1">
        <v>-81.145114000000007</v>
      </c>
      <c r="AB2845" s="1">
        <v>0</v>
      </c>
      <c r="AC2845" s="1">
        <v>0</v>
      </c>
    </row>
    <row r="2846" spans="1:29" x14ac:dyDescent="0.25">
      <c r="A2846" s="13">
        <v>314</v>
      </c>
      <c r="B2846" s="22" t="s">
        <v>3200</v>
      </c>
      <c r="C2846" s="17">
        <v>8</v>
      </c>
      <c r="D2846" s="1" t="s">
        <v>2363</v>
      </c>
      <c r="E2846" s="1" t="s">
        <v>2702</v>
      </c>
      <c r="F2846" s="1" t="s">
        <v>5191</v>
      </c>
      <c r="G2846" s="1" t="s">
        <v>2702</v>
      </c>
      <c r="H2846" s="21">
        <v>11.419999999998254</v>
      </c>
      <c r="I2846" s="21">
        <v>0</v>
      </c>
      <c r="J2846" s="1" t="s">
        <v>258</v>
      </c>
      <c r="K2846" s="1" t="s">
        <v>2803</v>
      </c>
      <c r="L2846" s="1">
        <v>0</v>
      </c>
      <c r="M2846" s="1">
        <v>1</v>
      </c>
      <c r="N2846" s="1">
        <v>7</v>
      </c>
      <c r="O2846" s="1">
        <v>0</v>
      </c>
      <c r="P2846" s="1">
        <v>7</v>
      </c>
      <c r="Q2846" s="16">
        <v>98.504814680232556</v>
      </c>
      <c r="R2846" s="21">
        <v>7.9118256433651335E-2</v>
      </c>
      <c r="S2846" s="21">
        <v>0.99308981175932431</v>
      </c>
      <c r="T2846" s="21">
        <v>0.91397155532567298</v>
      </c>
      <c r="U2846" s="21">
        <v>7.0794949980180502E-2</v>
      </c>
      <c r="V2846" s="21">
        <v>0.63611315635529908</v>
      </c>
      <c r="W2846" s="21">
        <v>0.56531820637511854</v>
      </c>
      <c r="X2846" s="13" t="s">
        <v>22</v>
      </c>
      <c r="Y28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6" s="1">
        <v>39.355637000000002</v>
      </c>
      <c r="AA2846" s="1">
        <v>-83.8018</v>
      </c>
      <c r="AB2846" s="1">
        <v>0</v>
      </c>
      <c r="AC2846" s="1">
        <v>0</v>
      </c>
    </row>
    <row r="2847" spans="1:29" x14ac:dyDescent="0.25">
      <c r="A2847" s="13">
        <v>315</v>
      </c>
      <c r="B2847" s="22" t="s">
        <v>3200</v>
      </c>
      <c r="C2847" s="17">
        <v>4</v>
      </c>
      <c r="D2847" s="1" t="s">
        <v>3194</v>
      </c>
      <c r="E2847" s="1" t="s">
        <v>3134</v>
      </c>
      <c r="F2847" s="1" t="s">
        <v>3530</v>
      </c>
      <c r="G2847" s="1" t="s">
        <v>2703</v>
      </c>
      <c r="H2847" s="21">
        <v>2.5639999999984866</v>
      </c>
      <c r="I2847" s="21">
        <v>0</v>
      </c>
      <c r="J2847" s="1" t="s">
        <v>258</v>
      </c>
      <c r="K2847" s="1" t="s">
        <v>2803</v>
      </c>
      <c r="L2847" s="1">
        <v>0</v>
      </c>
      <c r="M2847" s="1">
        <v>2</v>
      </c>
      <c r="N2847" s="1">
        <v>4</v>
      </c>
      <c r="O2847" s="1">
        <v>1</v>
      </c>
      <c r="P2847" s="1">
        <v>1</v>
      </c>
      <c r="Q2847" s="16">
        <v>122.97837936046511</v>
      </c>
      <c r="R2847" s="21">
        <v>9.668491190838642E-2</v>
      </c>
      <c r="S2847" s="21">
        <v>0.64375674216332135</v>
      </c>
      <c r="T2847" s="21">
        <v>0.54707183025493489</v>
      </c>
      <c r="U2847" s="21">
        <v>8.474760472607315E-2</v>
      </c>
      <c r="V2847" s="21">
        <v>0.63363249488204088</v>
      </c>
      <c r="W2847" s="21">
        <v>0.54888489015596775</v>
      </c>
      <c r="X2847" s="13" t="s">
        <v>22</v>
      </c>
      <c r="Y28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7" s="1">
        <v>41.535784</v>
      </c>
      <c r="AA2847" s="1">
        <v>-80.762617000000006</v>
      </c>
      <c r="AB2847" s="1">
        <v>0</v>
      </c>
      <c r="AC2847" s="1">
        <v>0</v>
      </c>
    </row>
    <row r="2848" spans="1:29" x14ac:dyDescent="0.25">
      <c r="A2848" s="13">
        <v>316</v>
      </c>
      <c r="B2848" s="22" t="s">
        <v>3200</v>
      </c>
      <c r="C2848" s="17">
        <v>2</v>
      </c>
      <c r="D2848" s="1" t="s">
        <v>2362</v>
      </c>
      <c r="E2848" s="1" t="s">
        <v>3002</v>
      </c>
      <c r="F2848" s="1" t="s">
        <v>5192</v>
      </c>
      <c r="G2848" s="1" t="s">
        <v>2704</v>
      </c>
      <c r="H2848" s="21">
        <v>8.9290000000037253</v>
      </c>
      <c r="I2848" s="21">
        <v>0</v>
      </c>
      <c r="J2848" s="1" t="s">
        <v>258</v>
      </c>
      <c r="K2848" s="1" t="s">
        <v>2803</v>
      </c>
      <c r="L2848" s="1">
        <v>0</v>
      </c>
      <c r="M2848" s="1">
        <v>0</v>
      </c>
      <c r="N2848" s="1">
        <v>4</v>
      </c>
      <c r="O2848" s="1">
        <v>2</v>
      </c>
      <c r="P2848" s="1">
        <v>8</v>
      </c>
      <c r="Q2848" s="16">
        <v>43.0625</v>
      </c>
      <c r="R2848" s="21">
        <v>0.16007819201465237</v>
      </c>
      <c r="S2848" s="21">
        <v>1.4297196657443145</v>
      </c>
      <c r="T2848" s="21">
        <v>1.2696414737296622</v>
      </c>
      <c r="U2848" s="21">
        <v>0.11101453093664476</v>
      </c>
      <c r="V2848" s="21">
        <v>0.63340562569979753</v>
      </c>
      <c r="W2848" s="21">
        <v>0.52239109476315271</v>
      </c>
      <c r="X2848" s="13" t="s">
        <v>22</v>
      </c>
      <c r="Y28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8" s="1">
        <v>41.515228</v>
      </c>
      <c r="AA2848" s="1">
        <v>-84.134231999999997</v>
      </c>
      <c r="AB2848" s="1">
        <v>0</v>
      </c>
      <c r="AC2848" s="1">
        <v>0</v>
      </c>
    </row>
    <row r="2849" spans="1:29" x14ac:dyDescent="0.25">
      <c r="A2849" s="13">
        <v>317</v>
      </c>
      <c r="B2849" s="22" t="s">
        <v>3200</v>
      </c>
      <c r="C2849" s="17">
        <v>1</v>
      </c>
      <c r="D2849" s="1" t="s">
        <v>803</v>
      </c>
      <c r="E2849" s="1" t="s">
        <v>2818</v>
      </c>
      <c r="F2849" s="1" t="s">
        <v>5193</v>
      </c>
      <c r="G2849" s="1" t="s">
        <v>2705</v>
      </c>
      <c r="H2849" s="21">
        <v>0.61599999999452848</v>
      </c>
      <c r="I2849" s="21">
        <v>0</v>
      </c>
      <c r="J2849" s="1" t="s">
        <v>258</v>
      </c>
      <c r="K2849" s="1" t="s">
        <v>2810</v>
      </c>
      <c r="L2849" s="1">
        <v>0</v>
      </c>
      <c r="M2849" s="1">
        <v>0</v>
      </c>
      <c r="N2849" s="1">
        <v>4</v>
      </c>
      <c r="O2849" s="1">
        <v>2</v>
      </c>
      <c r="P2849" s="1">
        <v>21</v>
      </c>
      <c r="Q2849" s="16">
        <v>56.0625</v>
      </c>
      <c r="R2849" s="21">
        <v>0.67026741018093094</v>
      </c>
      <c r="S2849" s="21">
        <v>4.664640488608506</v>
      </c>
      <c r="T2849" s="21">
        <v>3.9943730784275751</v>
      </c>
      <c r="U2849" s="21">
        <v>0.13059347557423848</v>
      </c>
      <c r="V2849" s="21">
        <v>0.63230042252023755</v>
      </c>
      <c r="W2849" s="21">
        <v>0.50170694694599904</v>
      </c>
      <c r="X2849" s="13" t="s">
        <v>22</v>
      </c>
      <c r="Y28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49" s="1">
        <v>40.833320000000001</v>
      </c>
      <c r="AA2849" s="1">
        <v>-83.954648000000006</v>
      </c>
      <c r="AB2849" s="1">
        <v>0</v>
      </c>
      <c r="AC2849" s="1">
        <v>0</v>
      </c>
    </row>
    <row r="2850" spans="1:29" x14ac:dyDescent="0.25">
      <c r="A2850" s="13">
        <v>318</v>
      </c>
      <c r="B2850" s="22" t="s">
        <v>3200</v>
      </c>
      <c r="C2850" s="17">
        <v>12</v>
      </c>
      <c r="D2850" s="1" t="s">
        <v>1332</v>
      </c>
      <c r="E2850" s="1" t="s">
        <v>2881</v>
      </c>
      <c r="F2850" s="1" t="s">
        <v>5035</v>
      </c>
      <c r="G2850" s="1" t="s">
        <v>2706</v>
      </c>
      <c r="H2850" s="21">
        <v>12.577000000004773</v>
      </c>
      <c r="I2850" s="21">
        <v>0</v>
      </c>
      <c r="J2850" s="1" t="s">
        <v>258</v>
      </c>
      <c r="K2850" s="1" t="s">
        <v>2804</v>
      </c>
      <c r="L2850" s="1">
        <v>0</v>
      </c>
      <c r="M2850" s="1">
        <v>1</v>
      </c>
      <c r="N2850" s="1">
        <v>3</v>
      </c>
      <c r="O2850" s="1">
        <v>0</v>
      </c>
      <c r="P2850" s="1">
        <v>15</v>
      </c>
      <c r="Q2850" s="16">
        <v>80.317314680232556</v>
      </c>
      <c r="R2850" s="21">
        <v>3.6011370733546286</v>
      </c>
      <c r="S2850" s="21">
        <v>3.9404535659040674</v>
      </c>
      <c r="T2850" s="21">
        <v>0.33931649254943874</v>
      </c>
      <c r="U2850" s="21">
        <v>0.25096360005975515</v>
      </c>
      <c r="V2850" s="21">
        <v>0.63202173774654757</v>
      </c>
      <c r="W2850" s="21">
        <v>0.38105813768679242</v>
      </c>
      <c r="X2850" s="13" t="s">
        <v>22</v>
      </c>
      <c r="Y28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0" s="1">
        <v>41.528607999999998</v>
      </c>
      <c r="AA2850" s="1">
        <v>-81.243429000000006</v>
      </c>
      <c r="AB2850" s="1">
        <v>0</v>
      </c>
      <c r="AC2850" s="1">
        <v>0</v>
      </c>
    </row>
    <row r="2851" spans="1:29" x14ac:dyDescent="0.25">
      <c r="A2851" s="13">
        <v>319</v>
      </c>
      <c r="B2851" s="22" t="s">
        <v>3200</v>
      </c>
      <c r="C2851" s="17">
        <v>5</v>
      </c>
      <c r="D2851" s="1" t="s">
        <v>797</v>
      </c>
      <c r="E2851" s="1" t="s">
        <v>2815</v>
      </c>
      <c r="F2851" s="1" t="s">
        <v>3585</v>
      </c>
      <c r="G2851" s="1" t="s">
        <v>2707</v>
      </c>
      <c r="H2851" s="21">
        <v>15.207999999998719</v>
      </c>
      <c r="I2851" s="21">
        <v>0</v>
      </c>
      <c r="J2851" s="1" t="s">
        <v>258</v>
      </c>
      <c r="K2851" s="1" t="s">
        <v>2803</v>
      </c>
      <c r="L2851" s="1">
        <v>1</v>
      </c>
      <c r="M2851" s="1">
        <v>1</v>
      </c>
      <c r="N2851" s="1">
        <v>1</v>
      </c>
      <c r="O2851" s="1">
        <v>2</v>
      </c>
      <c r="P2851" s="1">
        <v>2</v>
      </c>
      <c r="Q2851" s="16">
        <v>108.77525436046511</v>
      </c>
      <c r="R2851" s="21">
        <v>0.33276167412194896</v>
      </c>
      <c r="S2851" s="21">
        <v>0.95975453549735168</v>
      </c>
      <c r="T2851" s="21">
        <v>0.62699286137540278</v>
      </c>
      <c r="U2851" s="21">
        <v>0.17257614224433629</v>
      </c>
      <c r="V2851" s="21">
        <v>0.63148061641296727</v>
      </c>
      <c r="W2851" s="21">
        <v>0.458904474168631</v>
      </c>
      <c r="X2851" s="13" t="s">
        <v>22</v>
      </c>
      <c r="Y28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1" s="1">
        <v>39.923391000000002</v>
      </c>
      <c r="AA2851" s="1">
        <v>-82.601560000000006</v>
      </c>
      <c r="AB2851" s="1">
        <v>0</v>
      </c>
      <c r="AC2851" s="1">
        <v>0</v>
      </c>
    </row>
    <row r="2852" spans="1:29" x14ac:dyDescent="0.25">
      <c r="A2852" s="13">
        <v>320</v>
      </c>
      <c r="B2852" s="22" t="s">
        <v>3200</v>
      </c>
      <c r="C2852" s="17">
        <v>7</v>
      </c>
      <c r="D2852" s="1" t="s">
        <v>2371</v>
      </c>
      <c r="E2852" s="1" t="s">
        <v>2708</v>
      </c>
      <c r="F2852" s="1" t="s">
        <v>3395</v>
      </c>
      <c r="G2852" s="1" t="s">
        <v>2708</v>
      </c>
      <c r="H2852" s="21">
        <v>26.335399999996298</v>
      </c>
      <c r="I2852" s="21">
        <v>0</v>
      </c>
      <c r="J2852" s="1" t="s">
        <v>258</v>
      </c>
      <c r="K2852" s="1" t="s">
        <v>2803</v>
      </c>
      <c r="L2852" s="1">
        <v>1</v>
      </c>
      <c r="M2852" s="1">
        <v>0</v>
      </c>
      <c r="N2852" s="1">
        <v>2</v>
      </c>
      <c r="O2852" s="1">
        <v>7</v>
      </c>
      <c r="P2852" s="1">
        <v>9</v>
      </c>
      <c r="Q2852" s="16">
        <v>98.832939680232556</v>
      </c>
      <c r="R2852" s="21">
        <v>4.5767318880690959E-2</v>
      </c>
      <c r="S2852" s="21">
        <v>0.83660529358806768</v>
      </c>
      <c r="T2852" s="21">
        <v>0.79083797470737671</v>
      </c>
      <c r="U2852" s="21">
        <v>5.0562528316066627E-2</v>
      </c>
      <c r="V2852" s="21">
        <v>0.63035316674115538</v>
      </c>
      <c r="W2852" s="21">
        <v>0.57979063842508871</v>
      </c>
      <c r="X2852" s="13" t="s">
        <v>22</v>
      </c>
      <c r="Y28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2" s="1">
        <v>40.221437999999999</v>
      </c>
      <c r="AA2852" s="1">
        <v>-84.689079000000007</v>
      </c>
      <c r="AB2852" s="1">
        <v>0</v>
      </c>
      <c r="AC2852" s="1">
        <v>0</v>
      </c>
    </row>
    <row r="2853" spans="1:29" x14ac:dyDescent="0.25">
      <c r="A2853" s="13">
        <v>321</v>
      </c>
      <c r="B2853" s="22" t="s">
        <v>3200</v>
      </c>
      <c r="C2853" s="17">
        <v>12</v>
      </c>
      <c r="D2853" s="1" t="s">
        <v>1332</v>
      </c>
      <c r="E2853" s="1" t="s">
        <v>2872</v>
      </c>
      <c r="F2853" s="1" t="s">
        <v>5194</v>
      </c>
      <c r="G2853" s="1" t="s">
        <v>2709</v>
      </c>
      <c r="H2853" s="21">
        <v>2.7179999999934807</v>
      </c>
      <c r="I2853" s="21">
        <v>0</v>
      </c>
      <c r="J2853" s="1" t="s">
        <v>258</v>
      </c>
      <c r="K2853" s="1" t="s">
        <v>2804</v>
      </c>
      <c r="L2853" s="1">
        <v>0</v>
      </c>
      <c r="M2853" s="1">
        <v>0</v>
      </c>
      <c r="N2853" s="1">
        <v>3</v>
      </c>
      <c r="O2853" s="1">
        <v>1</v>
      </c>
      <c r="P2853" s="1">
        <v>9</v>
      </c>
      <c r="Q2853" s="16">
        <v>33.078125</v>
      </c>
      <c r="R2853" s="21">
        <v>3.3380754549680347</v>
      </c>
      <c r="S2853" s="21">
        <v>2.802797156416617</v>
      </c>
      <c r="T2853" s="21">
        <v>-0.53527829855141773</v>
      </c>
      <c r="U2853" s="21">
        <v>0.23263080976517594</v>
      </c>
      <c r="V2853" s="21">
        <v>0.62817469307230767</v>
      </c>
      <c r="W2853" s="21">
        <v>0.39554388330713175</v>
      </c>
      <c r="X2853" s="13" t="s">
        <v>22</v>
      </c>
      <c r="Y28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3" s="1">
        <v>41.386819000000003</v>
      </c>
      <c r="AA2853" s="1">
        <v>-81.143099000000007</v>
      </c>
      <c r="AB2853" s="1">
        <v>0</v>
      </c>
      <c r="AC2853" s="1">
        <v>0</v>
      </c>
    </row>
    <row r="2854" spans="1:29" x14ac:dyDescent="0.25">
      <c r="A2854" s="13">
        <v>322</v>
      </c>
      <c r="B2854" s="22" t="s">
        <v>3200</v>
      </c>
      <c r="C2854" s="17">
        <v>2</v>
      </c>
      <c r="D2854" s="1" t="s">
        <v>1336</v>
      </c>
      <c r="E2854" s="1" t="s">
        <v>3033</v>
      </c>
      <c r="F2854" s="1" t="s">
        <v>5195</v>
      </c>
      <c r="G2854" s="1" t="s">
        <v>2710</v>
      </c>
      <c r="H2854" s="21">
        <v>6.4590000000025611</v>
      </c>
      <c r="I2854" s="21">
        <v>0</v>
      </c>
      <c r="J2854" s="1" t="s">
        <v>258</v>
      </c>
      <c r="K2854" s="1" t="s">
        <v>2804</v>
      </c>
      <c r="L2854" s="1">
        <v>0</v>
      </c>
      <c r="M2854" s="1">
        <v>0</v>
      </c>
      <c r="N2854" s="1">
        <v>3</v>
      </c>
      <c r="O2854" s="1">
        <v>1</v>
      </c>
      <c r="P2854" s="1">
        <v>11</v>
      </c>
      <c r="Q2854" s="16">
        <v>35.078125</v>
      </c>
      <c r="R2854" s="21">
        <v>3.6572342220644556</v>
      </c>
      <c r="S2854" s="21">
        <v>3.0703747279040545</v>
      </c>
      <c r="T2854" s="21">
        <v>-0.58685949416040106</v>
      </c>
      <c r="U2854" s="21">
        <v>0.25487301592106004</v>
      </c>
      <c r="V2854" s="21">
        <v>0.62744284999469924</v>
      </c>
      <c r="W2854" s="21">
        <v>0.37256983407363919</v>
      </c>
      <c r="X2854" s="13" t="s">
        <v>22</v>
      </c>
      <c r="Y28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4" s="1">
        <v>41.531008999999997</v>
      </c>
      <c r="AA2854" s="1">
        <v>-83.358625000000004</v>
      </c>
      <c r="AB2854" s="1">
        <v>0</v>
      </c>
      <c r="AC2854" s="1">
        <v>0</v>
      </c>
    </row>
    <row r="2855" spans="1:29" x14ac:dyDescent="0.25">
      <c r="A2855" s="13">
        <v>323</v>
      </c>
      <c r="B2855" s="22" t="s">
        <v>3200</v>
      </c>
      <c r="C2855" s="17">
        <v>4</v>
      </c>
      <c r="D2855" s="1" t="s">
        <v>801</v>
      </c>
      <c r="E2855" s="1" t="s">
        <v>2959</v>
      </c>
      <c r="F2855" s="1" t="s">
        <v>5196</v>
      </c>
      <c r="G2855" s="1" t="s">
        <v>2711</v>
      </c>
      <c r="H2855" s="21">
        <v>2.7109999999956926</v>
      </c>
      <c r="I2855" s="21">
        <v>0</v>
      </c>
      <c r="J2855" s="1" t="s">
        <v>258</v>
      </c>
      <c r="K2855" s="1" t="s">
        <v>2803</v>
      </c>
      <c r="L2855" s="1">
        <v>0</v>
      </c>
      <c r="M2855" s="1">
        <v>0</v>
      </c>
      <c r="N2855" s="1">
        <v>5</v>
      </c>
      <c r="O2855" s="1">
        <v>1</v>
      </c>
      <c r="P2855" s="1">
        <v>2</v>
      </c>
      <c r="Q2855" s="16">
        <v>39.171875</v>
      </c>
      <c r="R2855" s="21">
        <v>0.13849521585205937</v>
      </c>
      <c r="S2855" s="21">
        <v>0.78618978344314883</v>
      </c>
      <c r="T2855" s="21">
        <v>0.64769456759108945</v>
      </c>
      <c r="U2855" s="21">
        <v>0.10947359799835334</v>
      </c>
      <c r="V2855" s="21">
        <v>0.62689530073984423</v>
      </c>
      <c r="W2855" s="21">
        <v>0.51742170274149091</v>
      </c>
      <c r="X2855" s="13" t="s">
        <v>22</v>
      </c>
      <c r="Y28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5" s="1">
        <v>41.100267000000002</v>
      </c>
      <c r="AA2855" s="1">
        <v>-80.823251999999997</v>
      </c>
      <c r="AB2855" s="1">
        <v>0</v>
      </c>
      <c r="AC2855" s="1">
        <v>0</v>
      </c>
    </row>
    <row r="2856" spans="1:29" x14ac:dyDescent="0.25">
      <c r="A2856" s="13">
        <v>324</v>
      </c>
      <c r="B2856" s="22" t="s">
        <v>3200</v>
      </c>
      <c r="C2856" s="17">
        <v>7</v>
      </c>
      <c r="D2856" s="1" t="s">
        <v>2371</v>
      </c>
      <c r="E2856" s="1" t="s">
        <v>2712</v>
      </c>
      <c r="F2856" s="1" t="s">
        <v>5070</v>
      </c>
      <c r="G2856" s="1" t="s">
        <v>2712</v>
      </c>
      <c r="H2856" s="21">
        <v>22.198999999993248</v>
      </c>
      <c r="I2856" s="21">
        <v>0</v>
      </c>
      <c r="J2856" s="1" t="s">
        <v>258</v>
      </c>
      <c r="K2856" s="1" t="s">
        <v>2803</v>
      </c>
      <c r="L2856" s="1">
        <v>0</v>
      </c>
      <c r="M2856" s="1">
        <v>1</v>
      </c>
      <c r="N2856" s="1">
        <v>4</v>
      </c>
      <c r="O2856" s="1">
        <v>3</v>
      </c>
      <c r="P2856" s="1">
        <v>9</v>
      </c>
      <c r="Q2856" s="16">
        <v>94.176689680232556</v>
      </c>
      <c r="R2856" s="21">
        <v>7.87197648170362E-2</v>
      </c>
      <c r="S2856" s="21">
        <v>1.1361083591261534</v>
      </c>
      <c r="T2856" s="21">
        <v>1.0573885943091172</v>
      </c>
      <c r="U2856" s="21">
        <v>6.6935132957268287E-2</v>
      </c>
      <c r="V2856" s="21">
        <v>0.62349447898558374</v>
      </c>
      <c r="W2856" s="21">
        <v>0.55655934602831547</v>
      </c>
      <c r="X2856" s="13" t="s">
        <v>22</v>
      </c>
      <c r="Y28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6" s="1">
        <v>40.223757999999997</v>
      </c>
      <c r="AA2856" s="1">
        <v>-84.575474</v>
      </c>
      <c r="AB2856" s="1">
        <v>0</v>
      </c>
      <c r="AC2856" s="1">
        <v>0</v>
      </c>
    </row>
    <row r="2857" spans="1:29" x14ac:dyDescent="0.25">
      <c r="A2857" s="13">
        <v>325</v>
      </c>
      <c r="B2857" s="22" t="s">
        <v>3200</v>
      </c>
      <c r="C2857" s="17">
        <v>6</v>
      </c>
      <c r="D2857" s="1" t="s">
        <v>1340</v>
      </c>
      <c r="E2857" s="1" t="s">
        <v>3050</v>
      </c>
      <c r="F2857" s="1" t="s">
        <v>5197</v>
      </c>
      <c r="G2857" s="1" t="s">
        <v>2713</v>
      </c>
      <c r="H2857" s="21">
        <v>11.092999999993481</v>
      </c>
      <c r="I2857" s="21">
        <v>0</v>
      </c>
      <c r="J2857" s="1" t="s">
        <v>258</v>
      </c>
      <c r="K2857" s="1" t="s">
        <v>2803</v>
      </c>
      <c r="L2857" s="1">
        <v>0</v>
      </c>
      <c r="M2857" s="1">
        <v>6</v>
      </c>
      <c r="N2857" s="1">
        <v>3</v>
      </c>
      <c r="O2857" s="1">
        <v>1</v>
      </c>
      <c r="P2857" s="1">
        <v>7</v>
      </c>
      <c r="Q2857" s="16">
        <v>305.13826308139534</v>
      </c>
      <c r="R2857" s="21">
        <v>4.374626593361268E-2</v>
      </c>
      <c r="S2857" s="21">
        <v>0.72577708444755251</v>
      </c>
      <c r="T2857" s="21">
        <v>0.68203081851393987</v>
      </c>
      <c r="U2857" s="21">
        <v>5.0967896165987896E-2</v>
      </c>
      <c r="V2857" s="21">
        <v>0.62268619787392265</v>
      </c>
      <c r="W2857" s="21">
        <v>0.57171830170793481</v>
      </c>
      <c r="X2857" s="13" t="s">
        <v>22</v>
      </c>
      <c r="Y28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7" s="1">
        <v>39.860872999999998</v>
      </c>
      <c r="AA2857" s="1">
        <v>-83.247755999999995</v>
      </c>
      <c r="AB2857" s="1">
        <v>0</v>
      </c>
      <c r="AC2857" s="1">
        <v>0</v>
      </c>
    </row>
    <row r="2858" spans="1:29" x14ac:dyDescent="0.25">
      <c r="A2858" s="13">
        <v>326</v>
      </c>
      <c r="B2858" s="22" t="s">
        <v>3200</v>
      </c>
      <c r="C2858" s="17">
        <v>7</v>
      </c>
      <c r="D2858" s="1" t="s">
        <v>2370</v>
      </c>
      <c r="E2858" s="1" t="s">
        <v>3139</v>
      </c>
      <c r="F2858" s="1" t="s">
        <v>3688</v>
      </c>
      <c r="G2858" s="1" t="s">
        <v>2714</v>
      </c>
      <c r="H2858" s="21">
        <v>8.9809999999997672</v>
      </c>
      <c r="I2858" s="21">
        <v>0</v>
      </c>
      <c r="J2858" s="1" t="s">
        <v>258</v>
      </c>
      <c r="K2858" s="1" t="s">
        <v>2804</v>
      </c>
      <c r="L2858" s="1">
        <v>0</v>
      </c>
      <c r="M2858" s="1">
        <v>0</v>
      </c>
      <c r="N2858" s="1">
        <v>4</v>
      </c>
      <c r="O2858" s="1">
        <v>1</v>
      </c>
      <c r="P2858" s="1">
        <v>7</v>
      </c>
      <c r="Q2858" s="16">
        <v>37.625</v>
      </c>
      <c r="R2858" s="21">
        <v>2.2533848003658341</v>
      </c>
      <c r="S2858" s="21">
        <v>2.3813416541338412</v>
      </c>
      <c r="T2858" s="21">
        <v>0.12795685376800714</v>
      </c>
      <c r="U2858" s="21">
        <v>0.15703861038895034</v>
      </c>
      <c r="V2858" s="21">
        <v>0.62230459342272937</v>
      </c>
      <c r="W2858" s="21">
        <v>0.46526598303377903</v>
      </c>
      <c r="X2858" s="13" t="s">
        <v>22</v>
      </c>
      <c r="Y28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8" s="1">
        <v>40.483604</v>
      </c>
      <c r="AA2858" s="1">
        <v>-84.571432999999999</v>
      </c>
      <c r="AB2858" s="1">
        <v>0</v>
      </c>
      <c r="AC2858" s="1">
        <v>0</v>
      </c>
    </row>
    <row r="2859" spans="1:29" x14ac:dyDescent="0.25">
      <c r="A2859" s="13">
        <v>327</v>
      </c>
      <c r="B2859" s="22" t="s">
        <v>3200</v>
      </c>
      <c r="C2859" s="17">
        <v>2</v>
      </c>
      <c r="D2859" s="1" t="s">
        <v>807</v>
      </c>
      <c r="E2859" s="1" t="s">
        <v>3155</v>
      </c>
      <c r="F2859" s="1" t="s">
        <v>5142</v>
      </c>
      <c r="G2859" s="1" t="s">
        <v>2715</v>
      </c>
      <c r="H2859" s="21">
        <v>20.995999999999185</v>
      </c>
      <c r="I2859" s="21">
        <v>0</v>
      </c>
      <c r="J2859" s="1" t="s">
        <v>258</v>
      </c>
      <c r="K2859" s="1" t="s">
        <v>2808</v>
      </c>
      <c r="L2859" s="1">
        <v>1</v>
      </c>
      <c r="M2859" s="1">
        <v>2</v>
      </c>
      <c r="N2859" s="1">
        <v>4</v>
      </c>
      <c r="O2859" s="1">
        <v>0</v>
      </c>
      <c r="P2859" s="1">
        <v>5</v>
      </c>
      <c r="Q2859" s="16">
        <v>168.21756904069767</v>
      </c>
      <c r="R2859" s="21">
        <v>0.37913362000114054</v>
      </c>
      <c r="S2859" s="21">
        <v>1.7886151780878212</v>
      </c>
      <c r="T2859" s="21">
        <v>1.4094815580866806</v>
      </c>
      <c r="U2859" s="21">
        <v>9.6747929723172324E-2</v>
      </c>
      <c r="V2859" s="21">
        <v>0.62152086505205084</v>
      </c>
      <c r="W2859" s="21">
        <v>0.52477293532887848</v>
      </c>
      <c r="X2859" s="13" t="s">
        <v>22</v>
      </c>
      <c r="Y28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59" s="1">
        <v>41.355105999999999</v>
      </c>
      <c r="AA2859" s="1">
        <v>-83.498183999999995</v>
      </c>
      <c r="AB2859" s="1">
        <v>0</v>
      </c>
      <c r="AC2859" s="1">
        <v>0</v>
      </c>
    </row>
    <row r="2860" spans="1:29" x14ac:dyDescent="0.25">
      <c r="A2860" s="13">
        <v>328</v>
      </c>
      <c r="B2860" s="22" t="s">
        <v>3200</v>
      </c>
      <c r="C2860" s="17">
        <v>9</v>
      </c>
      <c r="D2860" s="1" t="s">
        <v>2380</v>
      </c>
      <c r="E2860" s="1" t="s">
        <v>3132</v>
      </c>
      <c r="F2860" s="1" t="s">
        <v>3500</v>
      </c>
      <c r="G2860" s="1" t="s">
        <v>2716</v>
      </c>
      <c r="H2860" s="21">
        <v>10.039000000004307</v>
      </c>
      <c r="I2860" s="21">
        <v>0</v>
      </c>
      <c r="J2860" s="1" t="s">
        <v>258</v>
      </c>
      <c r="K2860" s="1" t="s">
        <v>2803</v>
      </c>
      <c r="L2860" s="1">
        <v>0</v>
      </c>
      <c r="M2860" s="1">
        <v>1</v>
      </c>
      <c r="N2860" s="1">
        <v>2</v>
      </c>
      <c r="O2860" s="1">
        <v>3</v>
      </c>
      <c r="P2860" s="1">
        <v>4</v>
      </c>
      <c r="Q2860" s="16">
        <v>76.082939680232556</v>
      </c>
      <c r="R2860" s="21">
        <v>0.12511389403038065</v>
      </c>
      <c r="S2860" s="21">
        <v>0.98303636913108183</v>
      </c>
      <c r="T2860" s="21">
        <v>0.85792247510070119</v>
      </c>
      <c r="U2860" s="21">
        <v>9.7168511163318511E-2</v>
      </c>
      <c r="V2860" s="21">
        <v>0.62149814680100102</v>
      </c>
      <c r="W2860" s="21">
        <v>0.52432963563768253</v>
      </c>
      <c r="X2860" s="13" t="s">
        <v>22</v>
      </c>
      <c r="Y28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0" s="1">
        <v>39.204461000000002</v>
      </c>
      <c r="AA2860" s="1">
        <v>-83.680728000000002</v>
      </c>
      <c r="AB2860" s="1">
        <v>0</v>
      </c>
      <c r="AC2860" s="1">
        <v>0</v>
      </c>
    </row>
    <row r="2861" spans="1:29" x14ac:dyDescent="0.25">
      <c r="A2861" s="13">
        <v>329</v>
      </c>
      <c r="B2861" s="22" t="s">
        <v>3200</v>
      </c>
      <c r="C2861" s="17">
        <v>1</v>
      </c>
      <c r="D2861" s="1" t="s">
        <v>2381</v>
      </c>
      <c r="E2861" s="1" t="s">
        <v>3006</v>
      </c>
      <c r="F2861" s="1" t="s">
        <v>5198</v>
      </c>
      <c r="G2861" s="1" t="s">
        <v>2717</v>
      </c>
      <c r="H2861" s="21">
        <v>3.8139999999984866</v>
      </c>
      <c r="I2861" s="21">
        <v>0</v>
      </c>
      <c r="J2861" s="1" t="s">
        <v>258</v>
      </c>
      <c r="K2861" s="1" t="s">
        <v>2803</v>
      </c>
      <c r="L2861" s="1">
        <v>0</v>
      </c>
      <c r="M2861" s="1">
        <v>1</v>
      </c>
      <c r="N2861" s="1">
        <v>3</v>
      </c>
      <c r="O2861" s="1">
        <v>2</v>
      </c>
      <c r="P2861" s="1">
        <v>2</v>
      </c>
      <c r="Q2861" s="16">
        <v>76.192314680232556</v>
      </c>
      <c r="R2861" s="21">
        <v>0.1458656796789384</v>
      </c>
      <c r="S2861" s="21">
        <v>0.8186732891420081</v>
      </c>
      <c r="T2861" s="21">
        <v>0.67280760946306972</v>
      </c>
      <c r="U2861" s="21">
        <v>0.10458731199853898</v>
      </c>
      <c r="V2861" s="21">
        <v>0.61628457194098651</v>
      </c>
      <c r="W2861" s="21">
        <v>0.51169725994244752</v>
      </c>
      <c r="X2861" s="13" t="s">
        <v>22</v>
      </c>
      <c r="Y28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1" s="1">
        <v>40.560597999999999</v>
      </c>
      <c r="AA2861" s="1">
        <v>-83.836944000000003</v>
      </c>
      <c r="AB2861" s="1">
        <v>0</v>
      </c>
      <c r="AC2861" s="1">
        <v>0</v>
      </c>
    </row>
    <row r="2862" spans="1:29" x14ac:dyDescent="0.25">
      <c r="A2862" s="13">
        <v>330</v>
      </c>
      <c r="B2862" s="22" t="s">
        <v>3200</v>
      </c>
      <c r="C2862" s="17">
        <v>8</v>
      </c>
      <c r="D2862" s="1" t="s">
        <v>2379</v>
      </c>
      <c r="E2862" s="1" t="s">
        <v>2906</v>
      </c>
      <c r="F2862" s="1" t="s">
        <v>3274</v>
      </c>
      <c r="G2862" s="1" t="s">
        <v>2718</v>
      </c>
      <c r="H2862" s="21">
        <v>20.171000000002095</v>
      </c>
      <c r="I2862" s="21">
        <v>0</v>
      </c>
      <c r="J2862" s="1" t="s">
        <v>258</v>
      </c>
      <c r="K2862" s="1" t="s">
        <v>2804</v>
      </c>
      <c r="L2862" s="1">
        <v>0</v>
      </c>
      <c r="M2862" s="1">
        <v>0</v>
      </c>
      <c r="N2862" s="1">
        <v>4</v>
      </c>
      <c r="O2862" s="1">
        <v>1</v>
      </c>
      <c r="P2862" s="1">
        <v>12</v>
      </c>
      <c r="Q2862" s="16">
        <v>42.625</v>
      </c>
      <c r="R2862" s="21">
        <v>2.2928968850373073</v>
      </c>
      <c r="S2862" s="21">
        <v>3.2436629097796792</v>
      </c>
      <c r="T2862" s="21">
        <v>0.95076602474237193</v>
      </c>
      <c r="U2862" s="21">
        <v>0.15979221149133255</v>
      </c>
      <c r="V2862" s="21">
        <v>0.61592250329142562</v>
      </c>
      <c r="W2862" s="21">
        <v>0.45613029180009307</v>
      </c>
      <c r="X2862" s="13" t="s">
        <v>22</v>
      </c>
      <c r="Y28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2" s="1">
        <v>39.848025999999997</v>
      </c>
      <c r="AA2862" s="1">
        <v>-84.628715</v>
      </c>
      <c r="AB2862" s="1">
        <v>0</v>
      </c>
      <c r="AC2862" s="1">
        <v>0</v>
      </c>
    </row>
    <row r="2863" spans="1:29" x14ac:dyDescent="0.25">
      <c r="A2863" s="13">
        <v>331</v>
      </c>
      <c r="B2863" s="22" t="s">
        <v>3200</v>
      </c>
      <c r="C2863" s="17">
        <v>3</v>
      </c>
      <c r="D2863" s="1" t="s">
        <v>805</v>
      </c>
      <c r="E2863" s="1" t="s">
        <v>2816</v>
      </c>
      <c r="F2863" s="1" t="s">
        <v>5077</v>
      </c>
      <c r="G2863" s="1" t="s">
        <v>2719</v>
      </c>
      <c r="H2863" s="21">
        <v>1.9109999999927823</v>
      </c>
      <c r="I2863" s="21">
        <v>0</v>
      </c>
      <c r="J2863" s="1" t="s">
        <v>258</v>
      </c>
      <c r="K2863" s="1" t="s">
        <v>2803</v>
      </c>
      <c r="L2863" s="1">
        <v>0</v>
      </c>
      <c r="M2863" s="1">
        <v>2</v>
      </c>
      <c r="N2863" s="1">
        <v>4</v>
      </c>
      <c r="O2863" s="1">
        <v>0</v>
      </c>
      <c r="P2863" s="1">
        <v>0</v>
      </c>
      <c r="Q2863" s="16">
        <v>117.54087936046511</v>
      </c>
      <c r="R2863" s="21">
        <v>0.12235846660930817</v>
      </c>
      <c r="S2863" s="21">
        <v>0.5949981902308189</v>
      </c>
      <c r="T2863" s="21">
        <v>0.47263972362151074</v>
      </c>
      <c r="U2863" s="21">
        <v>9.8149084818309709E-2</v>
      </c>
      <c r="V2863" s="21">
        <v>0.61437685572659773</v>
      </c>
      <c r="W2863" s="21">
        <v>0.51622777090828798</v>
      </c>
      <c r="X2863" s="13" t="s">
        <v>22</v>
      </c>
      <c r="Y28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3" s="1">
        <v>41.142277</v>
      </c>
      <c r="AA2863" s="1">
        <v>-81.923641000000003</v>
      </c>
      <c r="AB2863" s="1">
        <v>0</v>
      </c>
      <c r="AC2863" s="1">
        <v>0</v>
      </c>
    </row>
    <row r="2864" spans="1:29" x14ac:dyDescent="0.25">
      <c r="A2864" s="13">
        <v>332</v>
      </c>
      <c r="B2864" s="22" t="s">
        <v>3200</v>
      </c>
      <c r="C2864" s="17">
        <v>11</v>
      </c>
      <c r="D2864" s="1" t="s">
        <v>2372</v>
      </c>
      <c r="E2864" s="1" t="s">
        <v>2982</v>
      </c>
      <c r="F2864" s="1" t="s">
        <v>5199</v>
      </c>
      <c r="G2864" s="1" t="s">
        <v>2720</v>
      </c>
      <c r="H2864" s="21">
        <v>10.187000000005355</v>
      </c>
      <c r="I2864" s="21">
        <v>0</v>
      </c>
      <c r="J2864" s="1" t="s">
        <v>258</v>
      </c>
      <c r="K2864" s="1" t="s">
        <v>2808</v>
      </c>
      <c r="L2864" s="1">
        <v>0</v>
      </c>
      <c r="M2864" s="1">
        <v>2</v>
      </c>
      <c r="N2864" s="1">
        <v>1</v>
      </c>
      <c r="O2864" s="1">
        <v>2</v>
      </c>
      <c r="P2864" s="1">
        <v>8</v>
      </c>
      <c r="Q2864" s="16">
        <v>114.77525436046511</v>
      </c>
      <c r="R2864" s="21">
        <v>0.63056827467747867</v>
      </c>
      <c r="S2864" s="21">
        <v>2.2457002523528136</v>
      </c>
      <c r="T2864" s="21">
        <v>1.6151319776753348</v>
      </c>
      <c r="U2864" s="21">
        <v>0.16090943114982842</v>
      </c>
      <c r="V2864" s="21">
        <v>0.61365195121120641</v>
      </c>
      <c r="W2864" s="21">
        <v>0.452742520061378</v>
      </c>
      <c r="X2864" s="13" t="s">
        <v>22</v>
      </c>
      <c r="Y28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4" s="1">
        <v>40.555393000000002</v>
      </c>
      <c r="AA2864" s="1">
        <v>-81.824172000000004</v>
      </c>
      <c r="AB2864" s="1">
        <v>0</v>
      </c>
      <c r="AC2864" s="1">
        <v>0</v>
      </c>
    </row>
    <row r="2865" spans="1:29" x14ac:dyDescent="0.25">
      <c r="A2865" s="13">
        <v>333</v>
      </c>
      <c r="B2865" s="22" t="s">
        <v>3200</v>
      </c>
      <c r="C2865" s="17">
        <v>5</v>
      </c>
      <c r="D2865" s="1" t="s">
        <v>793</v>
      </c>
      <c r="E2865" s="1" t="s">
        <v>2897</v>
      </c>
      <c r="F2865" s="1" t="s">
        <v>3236</v>
      </c>
      <c r="G2865" s="1" t="s">
        <v>2721</v>
      </c>
      <c r="H2865" s="21">
        <v>0</v>
      </c>
      <c r="I2865" s="21">
        <v>0</v>
      </c>
      <c r="J2865" s="1" t="s">
        <v>258</v>
      </c>
      <c r="K2865" s="1" t="s">
        <v>2803</v>
      </c>
      <c r="L2865" s="1">
        <v>0</v>
      </c>
      <c r="M2865" s="1">
        <v>0</v>
      </c>
      <c r="N2865" s="1">
        <v>3</v>
      </c>
      <c r="O2865" s="1">
        <v>5</v>
      </c>
      <c r="P2865" s="1">
        <v>8</v>
      </c>
      <c r="Q2865" s="16">
        <v>49.828125</v>
      </c>
      <c r="R2865" s="21">
        <v>6.4718782517624432E-2</v>
      </c>
      <c r="S2865" s="21">
        <v>0.92348153109373476</v>
      </c>
      <c r="T2865" s="21">
        <v>0.85876274857611035</v>
      </c>
      <c r="U2865" s="21">
        <v>6.6191816514799093E-2</v>
      </c>
      <c r="V2865" s="21">
        <v>0.61363842640888777</v>
      </c>
      <c r="W2865" s="21">
        <v>0.54744660989408866</v>
      </c>
      <c r="X2865" s="13" t="s">
        <v>22</v>
      </c>
      <c r="Y28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5" s="1">
        <v>40.189349999999997</v>
      </c>
      <c r="AA2865" s="1">
        <v>-82.757202000000007</v>
      </c>
      <c r="AB2865" s="1">
        <v>0</v>
      </c>
      <c r="AC2865" s="1">
        <v>0</v>
      </c>
    </row>
    <row r="2866" spans="1:29" x14ac:dyDescent="0.25">
      <c r="A2866" s="13">
        <v>334</v>
      </c>
      <c r="B2866" s="22" t="s">
        <v>3200</v>
      </c>
      <c r="C2866" s="17">
        <v>3</v>
      </c>
      <c r="D2866" s="1" t="s">
        <v>2361</v>
      </c>
      <c r="E2866" s="1" t="s">
        <v>3057</v>
      </c>
      <c r="F2866" s="1" t="s">
        <v>3568</v>
      </c>
      <c r="G2866" s="1" t="s">
        <v>2722</v>
      </c>
      <c r="H2866" s="21">
        <v>18.722999999998137</v>
      </c>
      <c r="I2866" s="21">
        <v>0</v>
      </c>
      <c r="J2866" s="1" t="s">
        <v>258</v>
      </c>
      <c r="K2866" s="1" t="s">
        <v>2808</v>
      </c>
      <c r="L2866" s="1">
        <v>0</v>
      </c>
      <c r="M2866" s="1">
        <v>0</v>
      </c>
      <c r="N2866" s="1">
        <v>2</v>
      </c>
      <c r="O2866" s="1">
        <v>2</v>
      </c>
      <c r="P2866" s="1">
        <v>4</v>
      </c>
      <c r="Q2866" s="16">
        <v>25.96875</v>
      </c>
      <c r="R2866" s="21">
        <v>0.93586366644586105</v>
      </c>
      <c r="S2866" s="21">
        <v>1.5762798424997118</v>
      </c>
      <c r="T2866" s="21">
        <v>0.64041617605385071</v>
      </c>
      <c r="U2866" s="21">
        <v>0.23881520249114857</v>
      </c>
      <c r="V2866" s="21">
        <v>0.61274263631746895</v>
      </c>
      <c r="W2866" s="21">
        <v>0.37392743382632038</v>
      </c>
      <c r="X2866" s="13" t="s">
        <v>22</v>
      </c>
      <c r="Y28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6" s="1">
        <v>40.951701999999997</v>
      </c>
      <c r="AA2866" s="1">
        <v>-81.739547000000002</v>
      </c>
      <c r="AB2866" s="1">
        <v>0</v>
      </c>
      <c r="AC2866" s="1">
        <v>0</v>
      </c>
    </row>
    <row r="2867" spans="1:29" x14ac:dyDescent="0.25">
      <c r="A2867" s="13">
        <v>335</v>
      </c>
      <c r="B2867" s="22" t="s">
        <v>3200</v>
      </c>
      <c r="C2867" s="17">
        <v>7</v>
      </c>
      <c r="D2867" s="1" t="s">
        <v>2371</v>
      </c>
      <c r="E2867" s="1" t="s">
        <v>3008</v>
      </c>
      <c r="F2867" s="1" t="s">
        <v>5200</v>
      </c>
      <c r="G2867" s="1" t="s">
        <v>2723</v>
      </c>
      <c r="H2867" s="21">
        <v>3.6692202928699094</v>
      </c>
      <c r="I2867" s="21">
        <v>0</v>
      </c>
      <c r="J2867" s="1" t="s">
        <v>258</v>
      </c>
      <c r="K2867" s="1" t="s">
        <v>2803</v>
      </c>
      <c r="L2867" s="1">
        <v>0</v>
      </c>
      <c r="M2867" s="1">
        <v>0</v>
      </c>
      <c r="N2867" s="1">
        <v>4</v>
      </c>
      <c r="O2867" s="1">
        <v>3</v>
      </c>
      <c r="P2867" s="1">
        <v>8</v>
      </c>
      <c r="Q2867" s="16">
        <v>47.5</v>
      </c>
      <c r="R2867" s="21">
        <v>9.583830499427895E-2</v>
      </c>
      <c r="S2867" s="21">
        <v>1.1560130663708892</v>
      </c>
      <c r="T2867" s="21">
        <v>1.0601747613766102</v>
      </c>
      <c r="U2867" s="21">
        <v>7.9566614004699429E-2</v>
      </c>
      <c r="V2867" s="21">
        <v>0.61148324691979761</v>
      </c>
      <c r="W2867" s="21">
        <v>0.53191663291509816</v>
      </c>
      <c r="X2867" s="13" t="s">
        <v>22</v>
      </c>
      <c r="Y28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7" s="1">
        <v>40.150575000000003</v>
      </c>
      <c r="AA2867" s="1">
        <v>-84.637294999999995</v>
      </c>
      <c r="AB2867" s="1">
        <v>0</v>
      </c>
      <c r="AC2867" s="1">
        <v>0</v>
      </c>
    </row>
    <row r="2868" spans="1:29" x14ac:dyDescent="0.25">
      <c r="A2868" s="13">
        <v>336</v>
      </c>
      <c r="B2868" s="22" t="s">
        <v>3200</v>
      </c>
      <c r="C2868" s="17">
        <v>1</v>
      </c>
      <c r="D2868" s="1" t="s">
        <v>803</v>
      </c>
      <c r="E2868" s="1" t="s">
        <v>3162</v>
      </c>
      <c r="F2868" s="1" t="s">
        <v>5201</v>
      </c>
      <c r="G2868" s="1" t="s">
        <v>2724</v>
      </c>
      <c r="H2868" s="21">
        <v>1.0010000000038417</v>
      </c>
      <c r="I2868" s="21">
        <v>0</v>
      </c>
      <c r="J2868" s="1" t="s">
        <v>258</v>
      </c>
      <c r="K2868" s="1" t="s">
        <v>2803</v>
      </c>
      <c r="L2868" s="1">
        <v>0</v>
      </c>
      <c r="M2868" s="1">
        <v>1</v>
      </c>
      <c r="N2868" s="1">
        <v>5</v>
      </c>
      <c r="O2868" s="1">
        <v>1</v>
      </c>
      <c r="P2868" s="1">
        <v>4</v>
      </c>
      <c r="Q2868" s="16">
        <v>86.848564680232556</v>
      </c>
      <c r="R2868" s="21">
        <v>0.10518938394772502</v>
      </c>
      <c r="S2868" s="21">
        <v>0.90430683217862839</v>
      </c>
      <c r="T2868" s="21">
        <v>0.79911744823090336</v>
      </c>
      <c r="U2868" s="21">
        <v>7.9901914283797129E-2</v>
      </c>
      <c r="V2868" s="21">
        <v>0.60885028815393161</v>
      </c>
      <c r="W2868" s="21">
        <v>0.52894837387013449</v>
      </c>
      <c r="X2868" s="13" t="s">
        <v>22</v>
      </c>
      <c r="Y28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8" s="1">
        <v>40.686109000000002</v>
      </c>
      <c r="AA2868" s="1">
        <v>-84.203744999999998</v>
      </c>
      <c r="AB2868" s="1">
        <v>0</v>
      </c>
      <c r="AC2868" s="1">
        <v>0</v>
      </c>
    </row>
    <row r="2869" spans="1:29" x14ac:dyDescent="0.25">
      <c r="A2869" s="13">
        <v>337</v>
      </c>
      <c r="B2869" s="22" t="s">
        <v>3200</v>
      </c>
      <c r="C2869" s="17">
        <v>4</v>
      </c>
      <c r="D2869" s="1" t="s">
        <v>800</v>
      </c>
      <c r="E2869" s="1" t="s">
        <v>3179</v>
      </c>
      <c r="F2869" s="1" t="s">
        <v>3314</v>
      </c>
      <c r="G2869" s="1" t="s">
        <v>2725</v>
      </c>
      <c r="H2869" s="21">
        <v>8.8720000000030268</v>
      </c>
      <c r="I2869" s="21">
        <v>0</v>
      </c>
      <c r="J2869" s="1" t="s">
        <v>258</v>
      </c>
      <c r="K2869" s="1" t="s">
        <v>2803</v>
      </c>
      <c r="L2869" s="1">
        <v>1</v>
      </c>
      <c r="M2869" s="1">
        <v>0</v>
      </c>
      <c r="N2869" s="1">
        <v>2</v>
      </c>
      <c r="O2869" s="1">
        <v>3</v>
      </c>
      <c r="P2869" s="1">
        <v>2</v>
      </c>
      <c r="Q2869" s="16">
        <v>74.082939680232556</v>
      </c>
      <c r="R2869" s="21">
        <v>0.12743443400350038</v>
      </c>
      <c r="S2869" s="21">
        <v>0.75891414491880405</v>
      </c>
      <c r="T2869" s="21">
        <v>0.63147971091530364</v>
      </c>
      <c r="U2869" s="21">
        <v>0.10186158191087244</v>
      </c>
      <c r="V2869" s="21">
        <v>0.60870447730490718</v>
      </c>
      <c r="W2869" s="21">
        <v>0.50684289539403471</v>
      </c>
      <c r="X2869" s="13" t="s">
        <v>22</v>
      </c>
      <c r="Y28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69" s="1">
        <v>40.764575999999998</v>
      </c>
      <c r="AA2869" s="1">
        <v>-81.331011000000004</v>
      </c>
      <c r="AB2869" s="1">
        <v>0</v>
      </c>
      <c r="AC2869" s="1">
        <v>0</v>
      </c>
    </row>
    <row r="2870" spans="1:29" x14ac:dyDescent="0.25">
      <c r="A2870" s="13">
        <v>338</v>
      </c>
      <c r="B2870" s="22" t="s">
        <v>3200</v>
      </c>
      <c r="C2870" s="17">
        <v>4</v>
      </c>
      <c r="D2870" s="1" t="s">
        <v>800</v>
      </c>
      <c r="E2870" s="1" t="s">
        <v>2839</v>
      </c>
      <c r="F2870" s="1" t="s">
        <v>5202</v>
      </c>
      <c r="G2870" s="1" t="s">
        <v>2726</v>
      </c>
      <c r="H2870" s="21">
        <v>2.3769999999931315</v>
      </c>
      <c r="I2870" s="21">
        <v>0</v>
      </c>
      <c r="J2870" s="1" t="s">
        <v>258</v>
      </c>
      <c r="K2870" s="1" t="s">
        <v>2803</v>
      </c>
      <c r="L2870" s="1">
        <v>0</v>
      </c>
      <c r="M2870" s="1">
        <v>1</v>
      </c>
      <c r="N2870" s="1">
        <v>5</v>
      </c>
      <c r="O2870" s="1">
        <v>1</v>
      </c>
      <c r="P2870" s="1">
        <v>4</v>
      </c>
      <c r="Q2870" s="16">
        <v>86.848564680232556</v>
      </c>
      <c r="R2870" s="21">
        <v>9.34002769377512E-2</v>
      </c>
      <c r="S2870" s="21">
        <v>0.83512445653042389</v>
      </c>
      <c r="T2870" s="21">
        <v>0.74172417959267267</v>
      </c>
      <c r="U2870" s="21">
        <v>8.0878358700010214E-2</v>
      </c>
      <c r="V2870" s="21">
        <v>0.60845496794230214</v>
      </c>
      <c r="W2870" s="21">
        <v>0.52757660924229188</v>
      </c>
      <c r="X2870" s="13" t="s">
        <v>22</v>
      </c>
      <c r="Y28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0" s="1">
        <v>40.962091000000001</v>
      </c>
      <c r="AA2870" s="1">
        <v>-81.104834999999994</v>
      </c>
      <c r="AB2870" s="1">
        <v>0</v>
      </c>
      <c r="AC2870" s="1">
        <v>0</v>
      </c>
    </row>
    <row r="2871" spans="1:29" x14ac:dyDescent="0.25">
      <c r="A2871" s="13">
        <v>339</v>
      </c>
      <c r="B2871" s="22" t="s">
        <v>3200</v>
      </c>
      <c r="C2871" s="17">
        <v>6</v>
      </c>
      <c r="D2871" s="1" t="s">
        <v>808</v>
      </c>
      <c r="E2871" s="1" t="s">
        <v>2998</v>
      </c>
      <c r="F2871" s="1" t="s">
        <v>3464</v>
      </c>
      <c r="G2871" s="1" t="s">
        <v>2727</v>
      </c>
      <c r="H2871" s="21">
        <v>26.418000000005122</v>
      </c>
      <c r="I2871" s="21">
        <v>0</v>
      </c>
      <c r="J2871" s="1" t="s">
        <v>258</v>
      </c>
      <c r="K2871" s="1" t="s">
        <v>2806</v>
      </c>
      <c r="L2871" s="1">
        <v>0</v>
      </c>
      <c r="M2871" s="1">
        <v>0</v>
      </c>
      <c r="N2871" s="1">
        <v>4</v>
      </c>
      <c r="O2871" s="1">
        <v>2</v>
      </c>
      <c r="P2871" s="1">
        <v>8</v>
      </c>
      <c r="Q2871" s="16">
        <v>43.0625</v>
      </c>
      <c r="R2871" s="21">
        <v>1.6992033837336127</v>
      </c>
      <c r="S2871" s="21">
        <v>2.7290461284165493</v>
      </c>
      <c r="T2871" s="21">
        <v>1.0298427446829366</v>
      </c>
      <c r="U2871" s="21">
        <v>0.11104635955752723</v>
      </c>
      <c r="V2871" s="21">
        <v>0.60777042051429175</v>
      </c>
      <c r="W2871" s="21">
        <v>0.49672406095676452</v>
      </c>
      <c r="X2871" s="13" t="s">
        <v>22</v>
      </c>
      <c r="Y28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1" s="1">
        <v>39.532541000000002</v>
      </c>
      <c r="AA2871" s="1">
        <v>-82.841161999999997</v>
      </c>
      <c r="AB2871" s="1">
        <v>0</v>
      </c>
      <c r="AC2871" s="1">
        <v>0</v>
      </c>
    </row>
    <row r="2872" spans="1:29" x14ac:dyDescent="0.25">
      <c r="A2872" s="13">
        <v>340</v>
      </c>
      <c r="B2872" s="22" t="s">
        <v>3200</v>
      </c>
      <c r="C2872" s="17">
        <v>2</v>
      </c>
      <c r="D2872" s="1" t="s">
        <v>2362</v>
      </c>
      <c r="E2872" s="1" t="s">
        <v>3100</v>
      </c>
      <c r="F2872" s="1" t="s">
        <v>5203</v>
      </c>
      <c r="G2872" s="1" t="s">
        <v>2728</v>
      </c>
      <c r="H2872" s="21">
        <v>2.8579999999928987</v>
      </c>
      <c r="I2872" s="21">
        <v>0</v>
      </c>
      <c r="J2872" s="1" t="s">
        <v>258</v>
      </c>
      <c r="K2872" s="1" t="s">
        <v>2803</v>
      </c>
      <c r="L2872" s="1">
        <v>0</v>
      </c>
      <c r="M2872" s="1">
        <v>3</v>
      </c>
      <c r="N2872" s="1">
        <v>3</v>
      </c>
      <c r="O2872" s="1">
        <v>1</v>
      </c>
      <c r="P2872" s="1">
        <v>13</v>
      </c>
      <c r="Q2872" s="16">
        <v>174.10819404069767</v>
      </c>
      <c r="R2872" s="21">
        <v>0.10395369375045113</v>
      </c>
      <c r="S2872" s="21">
        <v>1.5625224515809648</v>
      </c>
      <c r="T2872" s="21">
        <v>1.4585687578305138</v>
      </c>
      <c r="U2872" s="21">
        <v>8.0052706356040643E-2</v>
      </c>
      <c r="V2872" s="21">
        <v>0.60624896889683977</v>
      </c>
      <c r="W2872" s="21">
        <v>0.5261962625407991</v>
      </c>
      <c r="X2872" s="13" t="s">
        <v>22</v>
      </c>
      <c r="Y28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2" s="1">
        <v>41.521554000000002</v>
      </c>
      <c r="AA2872" s="1">
        <v>-84.325635000000005</v>
      </c>
      <c r="AB2872" s="1">
        <v>0</v>
      </c>
      <c r="AC2872" s="1">
        <v>0</v>
      </c>
    </row>
    <row r="2873" spans="1:29" x14ac:dyDescent="0.25">
      <c r="A2873" s="13">
        <v>341</v>
      </c>
      <c r="B2873" s="22" t="s">
        <v>3200</v>
      </c>
      <c r="C2873" s="17">
        <v>4</v>
      </c>
      <c r="D2873" s="1" t="s">
        <v>790</v>
      </c>
      <c r="E2873" s="1" t="s">
        <v>3022</v>
      </c>
      <c r="F2873" s="1" t="s">
        <v>5204</v>
      </c>
      <c r="G2873" s="1" t="s">
        <v>2729</v>
      </c>
      <c r="H2873" s="21">
        <v>2.3249999999970896</v>
      </c>
      <c r="I2873" s="21">
        <v>0</v>
      </c>
      <c r="J2873" s="1" t="s">
        <v>258</v>
      </c>
      <c r="K2873" s="1" t="s">
        <v>2804</v>
      </c>
      <c r="L2873" s="1">
        <v>0</v>
      </c>
      <c r="M2873" s="1">
        <v>1</v>
      </c>
      <c r="N2873" s="1">
        <v>6</v>
      </c>
      <c r="O2873" s="1">
        <v>1</v>
      </c>
      <c r="P2873" s="1">
        <v>10</v>
      </c>
      <c r="Q2873" s="16">
        <v>99.395439680232556</v>
      </c>
      <c r="R2873" s="21">
        <v>0.99099557380180725</v>
      </c>
      <c r="S2873" s="21">
        <v>3.2956405969737839</v>
      </c>
      <c r="T2873" s="21">
        <v>2.3046450231719766</v>
      </c>
      <c r="U2873" s="21">
        <v>6.9062579895884116E-2</v>
      </c>
      <c r="V2873" s="21">
        <v>0.60206371146316573</v>
      </c>
      <c r="W2873" s="21">
        <v>0.53300113156728157</v>
      </c>
      <c r="X2873" s="13" t="s">
        <v>22</v>
      </c>
      <c r="Y28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3" s="1">
        <v>41.308221000000003</v>
      </c>
      <c r="AA2873" s="1">
        <v>-80.779262000000003</v>
      </c>
      <c r="AB2873" s="1">
        <v>0</v>
      </c>
      <c r="AC2873" s="1">
        <v>0</v>
      </c>
    </row>
    <row r="2874" spans="1:29" x14ac:dyDescent="0.25">
      <c r="A2874" s="13">
        <v>342</v>
      </c>
      <c r="B2874" s="22" t="s">
        <v>3200</v>
      </c>
      <c r="C2874" s="17">
        <v>3</v>
      </c>
      <c r="D2874" s="1" t="s">
        <v>2361</v>
      </c>
      <c r="E2874" s="1" t="s">
        <v>2832</v>
      </c>
      <c r="F2874" s="1" t="s">
        <v>5205</v>
      </c>
      <c r="G2874" s="1" t="s">
        <v>2730</v>
      </c>
      <c r="H2874" s="21">
        <v>1.3029999999998836</v>
      </c>
      <c r="I2874" s="21">
        <v>0</v>
      </c>
      <c r="J2874" s="1" t="s">
        <v>258</v>
      </c>
      <c r="K2874" s="1" t="s">
        <v>2807</v>
      </c>
      <c r="L2874" s="1">
        <v>0</v>
      </c>
      <c r="M2874" s="1">
        <v>0</v>
      </c>
      <c r="N2874" s="1">
        <v>5</v>
      </c>
      <c r="O2874" s="1">
        <v>0</v>
      </c>
      <c r="P2874" s="1">
        <v>3</v>
      </c>
      <c r="Q2874" s="16">
        <v>35.734375</v>
      </c>
      <c r="R2874" s="21">
        <v>1.1929515324723508</v>
      </c>
      <c r="S2874" s="21">
        <v>1.5413419891704858</v>
      </c>
      <c r="T2874" s="21">
        <v>0.34839045669813506</v>
      </c>
      <c r="U2874" s="21">
        <v>0.14307707077632972</v>
      </c>
      <c r="V2874" s="21">
        <v>0.60123204534974739</v>
      </c>
      <c r="W2874" s="21">
        <v>0.45815497457341769</v>
      </c>
      <c r="X2874" s="13" t="s">
        <v>22</v>
      </c>
      <c r="Y28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4" s="1">
        <v>40.796415000000003</v>
      </c>
      <c r="AA2874" s="1">
        <v>-81.678195000000002</v>
      </c>
      <c r="AB2874" s="1">
        <v>0</v>
      </c>
      <c r="AC2874" s="1">
        <v>0</v>
      </c>
    </row>
    <row r="2875" spans="1:29" x14ac:dyDescent="0.25">
      <c r="A2875" s="13">
        <v>343</v>
      </c>
      <c r="B2875" s="22" t="s">
        <v>3200</v>
      </c>
      <c r="C2875" s="17">
        <v>5</v>
      </c>
      <c r="D2875" s="1" t="s">
        <v>793</v>
      </c>
      <c r="E2875" s="1" t="s">
        <v>2851</v>
      </c>
      <c r="F2875" s="1" t="s">
        <v>3270</v>
      </c>
      <c r="G2875" s="1" t="s">
        <v>2731</v>
      </c>
      <c r="H2875" s="21">
        <v>0</v>
      </c>
      <c r="I2875" s="21">
        <v>0</v>
      </c>
      <c r="J2875" s="1" t="s">
        <v>258</v>
      </c>
      <c r="K2875" s="1" t="s">
        <v>2808</v>
      </c>
      <c r="L2875" s="1">
        <v>0</v>
      </c>
      <c r="M2875" s="1">
        <v>0</v>
      </c>
      <c r="N2875" s="1">
        <v>0</v>
      </c>
      <c r="O2875" s="1">
        <v>4</v>
      </c>
      <c r="P2875" s="1">
        <v>9</v>
      </c>
      <c r="Q2875" s="16">
        <v>26.75</v>
      </c>
      <c r="R2875" s="21">
        <v>0.94466995311503354</v>
      </c>
      <c r="S2875" s="21">
        <v>2.4038786561431609</v>
      </c>
      <c r="T2875" s="21">
        <v>1.4592087030281273</v>
      </c>
      <c r="U2875" s="21">
        <v>0.24106240495182366</v>
      </c>
      <c r="V2875" s="21">
        <v>0.59993788856302033</v>
      </c>
      <c r="W2875" s="21">
        <v>0.3588754836111967</v>
      </c>
      <c r="X2875" s="13" t="s">
        <v>22</v>
      </c>
      <c r="Y28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5" s="1">
        <v>40.120772000000002</v>
      </c>
      <c r="AA2875" s="1">
        <v>-82.762181999999996</v>
      </c>
      <c r="AB2875" s="1">
        <v>0</v>
      </c>
      <c r="AC2875" s="1">
        <v>0</v>
      </c>
    </row>
    <row r="2876" spans="1:29" x14ac:dyDescent="0.25">
      <c r="A2876" s="13">
        <v>344</v>
      </c>
      <c r="B2876" s="22" t="s">
        <v>3200</v>
      </c>
      <c r="C2876" s="17">
        <v>8</v>
      </c>
      <c r="D2876" s="1" t="s">
        <v>788</v>
      </c>
      <c r="E2876" s="1" t="s">
        <v>3180</v>
      </c>
      <c r="F2876" s="1" t="s">
        <v>5206</v>
      </c>
      <c r="G2876" s="1" t="s">
        <v>2732</v>
      </c>
      <c r="H2876" s="21">
        <v>5.3490000000019791</v>
      </c>
      <c r="I2876" s="21">
        <v>0</v>
      </c>
      <c r="J2876" s="1" t="s">
        <v>258</v>
      </c>
      <c r="K2876" s="1" t="s">
        <v>2803</v>
      </c>
      <c r="L2876" s="1">
        <v>0</v>
      </c>
      <c r="M2876" s="1">
        <v>3</v>
      </c>
      <c r="N2876" s="1">
        <v>5</v>
      </c>
      <c r="O2876" s="1">
        <v>1</v>
      </c>
      <c r="P2876" s="1">
        <v>2</v>
      </c>
      <c r="Q2876" s="16">
        <v>176.20194404069767</v>
      </c>
      <c r="R2876" s="21">
        <v>5.4168576155828971E-2</v>
      </c>
      <c r="S2876" s="21">
        <v>0.56149091385560435</v>
      </c>
      <c r="T2876" s="21">
        <v>0.50732233769977542</v>
      </c>
      <c r="U2876" s="21">
        <v>5.5018165323443176E-2</v>
      </c>
      <c r="V2876" s="21">
        <v>0.59953204781363179</v>
      </c>
      <c r="W2876" s="21">
        <v>0.54451388249018862</v>
      </c>
      <c r="X2876" s="13" t="s">
        <v>22</v>
      </c>
      <c r="Y28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6" s="1">
        <v>39.546973000000001</v>
      </c>
      <c r="AA2876" s="1">
        <v>-84.553156000000001</v>
      </c>
      <c r="AB2876" s="1">
        <v>0</v>
      </c>
      <c r="AC2876" s="1">
        <v>0</v>
      </c>
    </row>
    <row r="2877" spans="1:29" x14ac:dyDescent="0.25">
      <c r="A2877" s="13">
        <v>345</v>
      </c>
      <c r="B2877" s="22" t="s">
        <v>3200</v>
      </c>
      <c r="C2877" s="17">
        <v>5</v>
      </c>
      <c r="D2877" s="1" t="s">
        <v>797</v>
      </c>
      <c r="E2877" s="1" t="s">
        <v>2860</v>
      </c>
      <c r="F2877" s="1" t="s">
        <v>5207</v>
      </c>
      <c r="G2877" s="1" t="s">
        <v>2733</v>
      </c>
      <c r="H2877" s="21">
        <v>13.289000000004307</v>
      </c>
      <c r="I2877" s="21">
        <v>0</v>
      </c>
      <c r="J2877" s="1" t="s">
        <v>258</v>
      </c>
      <c r="K2877" s="1" t="s">
        <v>2804</v>
      </c>
      <c r="L2877" s="1">
        <v>2</v>
      </c>
      <c r="M2877" s="1">
        <v>0</v>
      </c>
      <c r="N2877" s="1">
        <v>2</v>
      </c>
      <c r="O2877" s="1">
        <v>0</v>
      </c>
      <c r="P2877" s="1">
        <v>11</v>
      </c>
      <c r="Q2877" s="16">
        <v>115.44712936046511</v>
      </c>
      <c r="R2877" s="21">
        <v>3.3193927958275857</v>
      </c>
      <c r="S2877" s="21">
        <v>2.9882177352342056</v>
      </c>
      <c r="T2877" s="21">
        <v>-0.33117506059338009</v>
      </c>
      <c r="U2877" s="21">
        <v>0.23132881339539915</v>
      </c>
      <c r="V2877" s="21">
        <v>0.59677700678410017</v>
      </c>
      <c r="W2877" s="21">
        <v>0.36544819338870105</v>
      </c>
      <c r="X2877" s="13" t="s">
        <v>22</v>
      </c>
      <c r="Y28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7" s="1">
        <v>39.899847000000001</v>
      </c>
      <c r="AA2877" s="1">
        <v>-82.562543000000005</v>
      </c>
      <c r="AB2877" s="1">
        <v>0</v>
      </c>
      <c r="AC2877" s="1">
        <v>0</v>
      </c>
    </row>
    <row r="2878" spans="1:29" x14ac:dyDescent="0.25">
      <c r="A2878" s="13">
        <v>346</v>
      </c>
      <c r="B2878" s="22" t="s">
        <v>3200</v>
      </c>
      <c r="C2878" s="17">
        <v>12</v>
      </c>
      <c r="D2878" s="1" t="s">
        <v>794</v>
      </c>
      <c r="E2878" s="1" t="s">
        <v>2902</v>
      </c>
      <c r="F2878" s="1" t="s">
        <v>3340</v>
      </c>
      <c r="G2878" s="1" t="s">
        <v>2734</v>
      </c>
      <c r="H2878" s="21">
        <v>29.658999999999651</v>
      </c>
      <c r="I2878" s="21">
        <v>0</v>
      </c>
      <c r="J2878" s="1" t="s">
        <v>258</v>
      </c>
      <c r="K2878" s="1" t="s">
        <v>2808</v>
      </c>
      <c r="L2878" s="1">
        <v>0</v>
      </c>
      <c r="M2878" s="1">
        <v>1</v>
      </c>
      <c r="N2878" s="1">
        <v>2</v>
      </c>
      <c r="O2878" s="1">
        <v>3</v>
      </c>
      <c r="P2878" s="1">
        <v>7</v>
      </c>
      <c r="Q2878" s="16">
        <v>79.082939680232556</v>
      </c>
      <c r="R2878" s="21">
        <v>0.43150976600774499</v>
      </c>
      <c r="S2878" s="21">
        <v>2.0824848651324999</v>
      </c>
      <c r="T2878" s="21">
        <v>1.6509750991247549</v>
      </c>
      <c r="U2878" s="21">
        <v>0.11011335928598012</v>
      </c>
      <c r="V2878" s="21">
        <v>0.59664815181345066</v>
      </c>
      <c r="W2878" s="21">
        <v>0.48653479252747056</v>
      </c>
      <c r="X2878" s="13" t="s">
        <v>22</v>
      </c>
      <c r="Y28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8" s="1">
        <v>41.798338999999999</v>
      </c>
      <c r="AA2878" s="1">
        <v>-81.015940000000001</v>
      </c>
      <c r="AB2878" s="1">
        <v>0</v>
      </c>
      <c r="AC2878" s="1">
        <v>0</v>
      </c>
    </row>
    <row r="2879" spans="1:29" x14ac:dyDescent="0.25">
      <c r="A2879" s="13">
        <v>347</v>
      </c>
      <c r="B2879" s="22" t="s">
        <v>3200</v>
      </c>
      <c r="C2879" s="17">
        <v>2</v>
      </c>
      <c r="D2879" s="1" t="s">
        <v>807</v>
      </c>
      <c r="E2879" s="1" t="s">
        <v>3102</v>
      </c>
      <c r="F2879" s="1" t="s">
        <v>5184</v>
      </c>
      <c r="G2879" s="1" t="s">
        <v>2735</v>
      </c>
      <c r="H2879" s="21">
        <v>5.7379999999975553</v>
      </c>
      <c r="I2879" s="21">
        <v>0</v>
      </c>
      <c r="J2879" s="1" t="s">
        <v>258</v>
      </c>
      <c r="K2879" s="1" t="s">
        <v>2803</v>
      </c>
      <c r="L2879" s="1">
        <v>0</v>
      </c>
      <c r="M2879" s="1">
        <v>2</v>
      </c>
      <c r="N2879" s="1">
        <v>2</v>
      </c>
      <c r="O2879" s="1">
        <v>4</v>
      </c>
      <c r="P2879" s="1">
        <v>2</v>
      </c>
      <c r="Q2879" s="16">
        <v>124.19712936046511</v>
      </c>
      <c r="R2879" s="21">
        <v>7.0773671834252649E-2</v>
      </c>
      <c r="S2879" s="21">
        <v>0.62903749503306072</v>
      </c>
      <c r="T2879" s="21">
        <v>0.55826382319880807</v>
      </c>
      <c r="U2879" s="21">
        <v>6.3819492396742963E-2</v>
      </c>
      <c r="V2879" s="21">
        <v>0.595823931351809</v>
      </c>
      <c r="W2879" s="21">
        <v>0.53200443895506599</v>
      </c>
      <c r="X2879" s="13" t="s">
        <v>22</v>
      </c>
      <c r="Y28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79" s="1">
        <v>41.427812000000003</v>
      </c>
      <c r="AA2879" s="1">
        <v>-83.540424000000002</v>
      </c>
      <c r="AB2879" s="1">
        <v>0</v>
      </c>
      <c r="AC2879" s="1">
        <v>0</v>
      </c>
    </row>
    <row r="2880" spans="1:29" x14ac:dyDescent="0.25">
      <c r="A2880" s="13">
        <v>348</v>
      </c>
      <c r="B2880" s="22" t="s">
        <v>3200</v>
      </c>
      <c r="C2880" s="17">
        <v>8</v>
      </c>
      <c r="D2880" s="1" t="s">
        <v>792</v>
      </c>
      <c r="E2880" s="1" t="s">
        <v>2736</v>
      </c>
      <c r="F2880" s="1" t="s">
        <v>3352</v>
      </c>
      <c r="G2880" s="1" t="s">
        <v>2736</v>
      </c>
      <c r="H2880" s="21">
        <v>13.563999999998487</v>
      </c>
      <c r="I2880" s="21">
        <v>0</v>
      </c>
      <c r="J2880" s="1" t="s">
        <v>258</v>
      </c>
      <c r="K2880" s="1" t="s">
        <v>2808</v>
      </c>
      <c r="L2880" s="1">
        <v>0</v>
      </c>
      <c r="M2880" s="1">
        <v>0</v>
      </c>
      <c r="N2880" s="1">
        <v>4</v>
      </c>
      <c r="O2880" s="1">
        <v>1</v>
      </c>
      <c r="P2880" s="1">
        <v>18</v>
      </c>
      <c r="Q2880" s="16">
        <v>48.625</v>
      </c>
      <c r="R2880" s="21">
        <v>0.61950616309398843</v>
      </c>
      <c r="S2880" s="21">
        <v>3.7468108798677857</v>
      </c>
      <c r="T2880" s="21">
        <v>3.1273047167737973</v>
      </c>
      <c r="U2880" s="21">
        <v>0.15808658364275113</v>
      </c>
      <c r="V2880" s="21">
        <v>0.59539072884961941</v>
      </c>
      <c r="W2880" s="21">
        <v>0.43730414520686828</v>
      </c>
      <c r="X2880" s="13" t="s">
        <v>22</v>
      </c>
      <c r="Y28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0" s="1">
        <v>39.738647999999998</v>
      </c>
      <c r="AA2880" s="1">
        <v>-83.935866000000004</v>
      </c>
      <c r="AB2880" s="1">
        <v>0</v>
      </c>
      <c r="AC2880" s="1">
        <v>0</v>
      </c>
    </row>
    <row r="2881" spans="1:29" x14ac:dyDescent="0.25">
      <c r="A2881" s="13">
        <v>349</v>
      </c>
      <c r="B2881" s="22" t="s">
        <v>3200</v>
      </c>
      <c r="C2881" s="17">
        <v>11</v>
      </c>
      <c r="D2881" s="1" t="s">
        <v>1338</v>
      </c>
      <c r="E2881" s="1" t="s">
        <v>2972</v>
      </c>
      <c r="F2881" s="1" t="s">
        <v>3384</v>
      </c>
      <c r="G2881" s="1" t="s">
        <v>2737</v>
      </c>
      <c r="H2881" s="21">
        <v>2.8099999999976717</v>
      </c>
      <c r="I2881" s="21">
        <v>0</v>
      </c>
      <c r="J2881" s="1" t="s">
        <v>258</v>
      </c>
      <c r="K2881" s="1" t="s">
        <v>2804</v>
      </c>
      <c r="L2881" s="1">
        <v>0</v>
      </c>
      <c r="M2881" s="1">
        <v>0</v>
      </c>
      <c r="N2881" s="1">
        <v>5</v>
      </c>
      <c r="O2881" s="1">
        <v>0</v>
      </c>
      <c r="P2881" s="1">
        <v>17</v>
      </c>
      <c r="Q2881" s="16">
        <v>49.734375</v>
      </c>
      <c r="R2881" s="21">
        <v>2.046769977154669</v>
      </c>
      <c r="S2881" s="21">
        <v>4.2744323890413822</v>
      </c>
      <c r="T2881" s="21">
        <v>2.2276624118867132</v>
      </c>
      <c r="U2881" s="21">
        <v>0.14263960285256669</v>
      </c>
      <c r="V2881" s="21">
        <v>0.59424705076053608</v>
      </c>
      <c r="W2881" s="21">
        <v>0.45160744790796936</v>
      </c>
      <c r="X2881" s="13" t="s">
        <v>22</v>
      </c>
      <c r="Y28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1" s="1">
        <v>40.864854000000001</v>
      </c>
      <c r="AA2881" s="1">
        <v>-80.558059</v>
      </c>
      <c r="AB2881" s="1">
        <v>0</v>
      </c>
      <c r="AC2881" s="1">
        <v>0</v>
      </c>
    </row>
    <row r="2882" spans="1:29" x14ac:dyDescent="0.25">
      <c r="A2882" s="13">
        <v>350</v>
      </c>
      <c r="B2882" s="22" t="s">
        <v>3200</v>
      </c>
      <c r="C2882" s="17">
        <v>7</v>
      </c>
      <c r="D2882" s="1" t="s">
        <v>1335</v>
      </c>
      <c r="E2882" s="1" t="s">
        <v>3114</v>
      </c>
      <c r="F2882" s="1" t="s">
        <v>3276</v>
      </c>
      <c r="G2882" s="1" t="s">
        <v>2738</v>
      </c>
      <c r="H2882" s="21">
        <v>7.7160000000003492</v>
      </c>
      <c r="I2882" s="21">
        <v>0</v>
      </c>
      <c r="J2882" s="1" t="s">
        <v>258</v>
      </c>
      <c r="K2882" s="1" t="s">
        <v>2804</v>
      </c>
      <c r="L2882" s="1">
        <v>0</v>
      </c>
      <c r="M2882" s="1">
        <v>1</v>
      </c>
      <c r="N2882" s="1">
        <v>3</v>
      </c>
      <c r="O2882" s="1">
        <v>1</v>
      </c>
      <c r="P2882" s="1">
        <v>11</v>
      </c>
      <c r="Q2882" s="16">
        <v>80.754814680232556</v>
      </c>
      <c r="R2882" s="21">
        <v>1.9092290963971394</v>
      </c>
      <c r="S2882" s="21">
        <v>3.3032306792654023</v>
      </c>
      <c r="T2882" s="21">
        <v>1.3940015828682628</v>
      </c>
      <c r="U2882" s="21">
        <v>0.13305436522145808</v>
      </c>
      <c r="V2882" s="21">
        <v>0.59248983449855375</v>
      </c>
      <c r="W2882" s="21">
        <v>0.45943546927709566</v>
      </c>
      <c r="X2882" s="13" t="s">
        <v>22</v>
      </c>
      <c r="Y28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2" s="1">
        <v>40.024588999999999</v>
      </c>
      <c r="AA2882" s="1">
        <v>-84.177985000000007</v>
      </c>
      <c r="AB2882" s="1">
        <v>0</v>
      </c>
      <c r="AC2882" s="1">
        <v>0</v>
      </c>
    </row>
    <row r="2883" spans="1:29" x14ac:dyDescent="0.25">
      <c r="A2883" s="13">
        <v>351</v>
      </c>
      <c r="B2883" s="22" t="s">
        <v>3200</v>
      </c>
      <c r="C2883" s="17">
        <v>4</v>
      </c>
      <c r="D2883" s="1" t="s">
        <v>798</v>
      </c>
      <c r="E2883" s="1" t="s">
        <v>3027</v>
      </c>
      <c r="F2883" s="1" t="s">
        <v>5057</v>
      </c>
      <c r="G2883" s="1" t="s">
        <v>2739</v>
      </c>
      <c r="H2883" s="21">
        <v>3.9360000000015134</v>
      </c>
      <c r="I2883" s="21">
        <v>0</v>
      </c>
      <c r="J2883" s="1" t="s">
        <v>258</v>
      </c>
      <c r="K2883" s="1" t="s">
        <v>2803</v>
      </c>
      <c r="L2883" s="1">
        <v>0</v>
      </c>
      <c r="M2883" s="1">
        <v>1</v>
      </c>
      <c r="N2883" s="1">
        <v>4</v>
      </c>
      <c r="O2883" s="1">
        <v>1</v>
      </c>
      <c r="P2883" s="1">
        <v>10</v>
      </c>
      <c r="Q2883" s="16">
        <v>86.301689680232556</v>
      </c>
      <c r="R2883" s="21">
        <v>0.13402636241451879</v>
      </c>
      <c r="S2883" s="21">
        <v>1.5064825697057258</v>
      </c>
      <c r="T2883" s="21">
        <v>1.372456207291207</v>
      </c>
      <c r="U2883" s="21">
        <v>9.411105254704509E-2</v>
      </c>
      <c r="V2883" s="21">
        <v>0.59157525697811397</v>
      </c>
      <c r="W2883" s="21">
        <v>0.49746420443106887</v>
      </c>
      <c r="X2883" s="13" t="s">
        <v>22</v>
      </c>
      <c r="Y28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3" s="1">
        <v>41.044604999999997</v>
      </c>
      <c r="AA2883" s="1">
        <v>-81.347305000000006</v>
      </c>
      <c r="AB2883" s="1">
        <v>0</v>
      </c>
      <c r="AC2883" s="1">
        <v>0</v>
      </c>
    </row>
    <row r="2884" spans="1:29" x14ac:dyDescent="0.25">
      <c r="A2884" s="13">
        <v>352</v>
      </c>
      <c r="B2884" s="22" t="s">
        <v>3200</v>
      </c>
      <c r="C2884" s="17">
        <v>8</v>
      </c>
      <c r="D2884" s="1" t="s">
        <v>806</v>
      </c>
      <c r="E2884" s="1" t="s">
        <v>3065</v>
      </c>
      <c r="F2884" s="1" t="s">
        <v>5208</v>
      </c>
      <c r="G2884" s="1" t="s">
        <v>2740</v>
      </c>
      <c r="H2884" s="21">
        <v>0.14999999999417923</v>
      </c>
      <c r="I2884" s="21">
        <v>0</v>
      </c>
      <c r="J2884" s="1" t="s">
        <v>258</v>
      </c>
      <c r="K2884" s="1" t="s">
        <v>2803</v>
      </c>
      <c r="L2884" s="1">
        <v>0</v>
      </c>
      <c r="M2884" s="1">
        <v>1</v>
      </c>
      <c r="N2884" s="1">
        <v>4</v>
      </c>
      <c r="O2884" s="1">
        <v>3</v>
      </c>
      <c r="P2884" s="1">
        <v>1</v>
      </c>
      <c r="Q2884" s="16">
        <v>86.176689680232556</v>
      </c>
      <c r="R2884" s="21">
        <v>6.4135234243644992E-2</v>
      </c>
      <c r="S2884" s="21">
        <v>0.53377088056993627</v>
      </c>
      <c r="T2884" s="21">
        <v>0.46963564632629129</v>
      </c>
      <c r="U2884" s="21">
        <v>6.2657315639662217E-2</v>
      </c>
      <c r="V2884" s="21">
        <v>0.58898331607629784</v>
      </c>
      <c r="W2884" s="21">
        <v>0.52632600043663558</v>
      </c>
      <c r="X2884" s="13" t="s">
        <v>22</v>
      </c>
      <c r="Y28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4" s="1">
        <v>39.257038999999999</v>
      </c>
      <c r="AA2884" s="1">
        <v>-84.012574999999998</v>
      </c>
      <c r="AB2884" s="1">
        <v>0</v>
      </c>
      <c r="AC2884" s="1">
        <v>0</v>
      </c>
    </row>
    <row r="2885" spans="1:29" x14ac:dyDescent="0.25">
      <c r="A2885" s="13">
        <v>353</v>
      </c>
      <c r="B2885" s="22" t="s">
        <v>3200</v>
      </c>
      <c r="C2885" s="17">
        <v>6</v>
      </c>
      <c r="D2885" s="1" t="s">
        <v>1340</v>
      </c>
      <c r="E2885" s="1" t="s">
        <v>2927</v>
      </c>
      <c r="F2885" s="1" t="s">
        <v>3257</v>
      </c>
      <c r="G2885" s="1" t="s">
        <v>2741</v>
      </c>
      <c r="H2885" s="21">
        <v>24.827999999994063</v>
      </c>
      <c r="I2885" s="21">
        <v>0</v>
      </c>
      <c r="J2885" s="1" t="s">
        <v>258</v>
      </c>
      <c r="K2885" s="1" t="s">
        <v>2804</v>
      </c>
      <c r="L2885" s="1">
        <v>0</v>
      </c>
      <c r="M2885" s="1">
        <v>2</v>
      </c>
      <c r="N2885" s="1">
        <v>0</v>
      </c>
      <c r="O2885" s="1">
        <v>3</v>
      </c>
      <c r="P2885" s="1">
        <v>8</v>
      </c>
      <c r="Q2885" s="16">
        <v>112.66587936046511</v>
      </c>
      <c r="R2885" s="21">
        <v>2.1021549591641993</v>
      </c>
      <c r="S2885" s="21">
        <v>2.4442453618263236</v>
      </c>
      <c r="T2885" s="21">
        <v>0.34209040266212432</v>
      </c>
      <c r="U2885" s="21">
        <v>0.14649938774584439</v>
      </c>
      <c r="V2885" s="21">
        <v>0.58648925966291909</v>
      </c>
      <c r="W2885" s="21">
        <v>0.43998987191707473</v>
      </c>
      <c r="X2885" s="13" t="s">
        <v>22</v>
      </c>
      <c r="Y28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5" s="1">
        <v>40.104385999999998</v>
      </c>
      <c r="AA2885" s="1">
        <v>-83.278754000000006</v>
      </c>
      <c r="AB2885" s="1">
        <v>0</v>
      </c>
      <c r="AC2885" s="1">
        <v>0</v>
      </c>
    </row>
    <row r="2886" spans="1:29" x14ac:dyDescent="0.25">
      <c r="A2886" s="13">
        <v>354</v>
      </c>
      <c r="B2886" s="22" t="s">
        <v>3200</v>
      </c>
      <c r="C2886" s="17">
        <v>3</v>
      </c>
      <c r="D2886" s="1" t="s">
        <v>2361</v>
      </c>
      <c r="E2886" s="1" t="s">
        <v>3046</v>
      </c>
      <c r="F2886" s="1" t="s">
        <v>3559</v>
      </c>
      <c r="G2886" s="1" t="s">
        <v>2742</v>
      </c>
      <c r="H2886" s="21">
        <v>22.317999999999302</v>
      </c>
      <c r="I2886" s="21">
        <v>0</v>
      </c>
      <c r="J2886" s="1" t="s">
        <v>258</v>
      </c>
      <c r="K2886" s="1" t="s">
        <v>2803</v>
      </c>
      <c r="L2886" s="1">
        <v>1</v>
      </c>
      <c r="M2886" s="1">
        <v>1</v>
      </c>
      <c r="N2886" s="1">
        <v>4</v>
      </c>
      <c r="O2886" s="1">
        <v>1</v>
      </c>
      <c r="P2886" s="1">
        <v>5</v>
      </c>
      <c r="Q2886" s="16">
        <v>126.97837936046511</v>
      </c>
      <c r="R2886" s="21">
        <v>9.4160843286091034E-2</v>
      </c>
      <c r="S2886" s="21">
        <v>0.90234638668770373</v>
      </c>
      <c r="T2886" s="21">
        <v>0.80818554340161275</v>
      </c>
      <c r="U2886" s="21">
        <v>7.6226752106343595E-2</v>
      </c>
      <c r="V2886" s="21">
        <v>0.58610029939376684</v>
      </c>
      <c r="W2886" s="21">
        <v>0.50987354728742329</v>
      </c>
      <c r="X2886" s="13" t="s">
        <v>22</v>
      </c>
      <c r="Y28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6" s="1">
        <v>40.945084000000001</v>
      </c>
      <c r="AA2886" s="1">
        <v>-81.993954000000002</v>
      </c>
      <c r="AB2886" s="1">
        <v>0</v>
      </c>
      <c r="AC2886" s="1">
        <v>0</v>
      </c>
    </row>
    <row r="2887" spans="1:29" x14ac:dyDescent="0.25">
      <c r="A2887" s="13">
        <v>355</v>
      </c>
      <c r="B2887" s="22" t="s">
        <v>3200</v>
      </c>
      <c r="C2887" s="17">
        <v>12</v>
      </c>
      <c r="D2887" s="1" t="s">
        <v>1332</v>
      </c>
      <c r="E2887" s="1" t="s">
        <v>2992</v>
      </c>
      <c r="F2887" s="1" t="s">
        <v>5209</v>
      </c>
      <c r="G2887" s="1" t="s">
        <v>2743</v>
      </c>
      <c r="H2887" s="21">
        <v>0.39500000000407454</v>
      </c>
      <c r="I2887" s="21">
        <v>0</v>
      </c>
      <c r="J2887" s="1" t="s">
        <v>258</v>
      </c>
      <c r="K2887" s="1" t="s">
        <v>2804</v>
      </c>
      <c r="L2887" s="1">
        <v>0</v>
      </c>
      <c r="M2887" s="1">
        <v>0</v>
      </c>
      <c r="N2887" s="1">
        <v>2</v>
      </c>
      <c r="O2887" s="1">
        <v>3</v>
      </c>
      <c r="P2887" s="1">
        <v>18</v>
      </c>
      <c r="Q2887" s="16">
        <v>44.40625</v>
      </c>
      <c r="R2887" s="21">
        <v>2.0196901865334085</v>
      </c>
      <c r="S2887" s="21">
        <v>4.3978482093170808</v>
      </c>
      <c r="T2887" s="21">
        <v>2.3781580227836723</v>
      </c>
      <c r="U2887" s="21">
        <v>0.14075240955646562</v>
      </c>
      <c r="V2887" s="21">
        <v>0.58575543713054645</v>
      </c>
      <c r="W2887" s="21">
        <v>0.44500302757408083</v>
      </c>
      <c r="X2887" s="13" t="s">
        <v>22</v>
      </c>
      <c r="Y28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7" s="1">
        <v>41.462829999999997</v>
      </c>
      <c r="AA2887" s="1">
        <v>-81.084993999999995</v>
      </c>
      <c r="AB2887" s="1">
        <v>0</v>
      </c>
      <c r="AC2887" s="1">
        <v>0</v>
      </c>
    </row>
    <row r="2888" spans="1:29" x14ac:dyDescent="0.25">
      <c r="A2888" s="13">
        <v>356</v>
      </c>
      <c r="B2888" s="22" t="s">
        <v>3200</v>
      </c>
      <c r="C2888" s="17">
        <v>11</v>
      </c>
      <c r="D2888" s="1" t="s">
        <v>2372</v>
      </c>
      <c r="E2888" s="1" t="s">
        <v>3045</v>
      </c>
      <c r="F2888" s="1" t="s">
        <v>5210</v>
      </c>
      <c r="G2888" s="1" t="s">
        <v>2744</v>
      </c>
      <c r="H2888" s="21">
        <v>10.32499999999709</v>
      </c>
      <c r="I2888" s="21">
        <v>0</v>
      </c>
      <c r="J2888" s="1" t="s">
        <v>258</v>
      </c>
      <c r="K2888" s="1" t="s">
        <v>2804</v>
      </c>
      <c r="L2888" s="1">
        <v>0</v>
      </c>
      <c r="M2888" s="1">
        <v>1</v>
      </c>
      <c r="N2888" s="1">
        <v>0</v>
      </c>
      <c r="O2888" s="1">
        <v>3</v>
      </c>
      <c r="P2888" s="1">
        <v>7</v>
      </c>
      <c r="Q2888" s="16">
        <v>65.989189680232556</v>
      </c>
      <c r="R2888" s="21">
        <v>3.0197824863220246</v>
      </c>
      <c r="S2888" s="21">
        <v>2.2563617580294721</v>
      </c>
      <c r="T2888" s="21">
        <v>-0.76342072829255248</v>
      </c>
      <c r="U2888" s="21">
        <v>0.21044894118923266</v>
      </c>
      <c r="V2888" s="21">
        <v>0.58506134877102667</v>
      </c>
      <c r="W2888" s="21">
        <v>0.37461240758179404</v>
      </c>
      <c r="X2888" s="13" t="s">
        <v>22</v>
      </c>
      <c r="Y28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8" s="1">
        <v>40.576413000000002</v>
      </c>
      <c r="AA2888" s="1">
        <v>-82.021392000000006</v>
      </c>
      <c r="AB2888" s="1">
        <v>0</v>
      </c>
      <c r="AC2888" s="1">
        <v>0</v>
      </c>
    </row>
    <row r="2889" spans="1:29" x14ac:dyDescent="0.25">
      <c r="A2889" s="13">
        <v>357</v>
      </c>
      <c r="B2889" s="22" t="s">
        <v>3200</v>
      </c>
      <c r="C2889" s="17">
        <v>3</v>
      </c>
      <c r="D2889" s="1" t="s">
        <v>2360</v>
      </c>
      <c r="E2889" s="1" t="s">
        <v>3070</v>
      </c>
      <c r="F2889" s="1" t="s">
        <v>4995</v>
      </c>
      <c r="G2889" s="1" t="s">
        <v>2745</v>
      </c>
      <c r="H2889" s="21">
        <v>23.567999999999302</v>
      </c>
      <c r="I2889" s="21">
        <v>0</v>
      </c>
      <c r="J2889" s="1" t="s">
        <v>258</v>
      </c>
      <c r="K2889" s="1" t="s">
        <v>2803</v>
      </c>
      <c r="L2889" s="1">
        <v>1</v>
      </c>
      <c r="M2889" s="1">
        <v>0</v>
      </c>
      <c r="N2889" s="1">
        <v>6</v>
      </c>
      <c r="O2889" s="1">
        <v>0</v>
      </c>
      <c r="P2889" s="1">
        <v>6</v>
      </c>
      <c r="Q2889" s="16">
        <v>90.957939680232556</v>
      </c>
      <c r="R2889" s="21">
        <v>8.3885822204134125E-2</v>
      </c>
      <c r="S2889" s="21">
        <v>0.91015607049506386</v>
      </c>
      <c r="T2889" s="21">
        <v>0.82627024829092977</v>
      </c>
      <c r="U2889" s="21">
        <v>7.4908635300907245E-2</v>
      </c>
      <c r="V2889" s="21">
        <v>0.58488983403203154</v>
      </c>
      <c r="W2889" s="21">
        <v>0.50998119873112424</v>
      </c>
      <c r="X2889" s="13" t="s">
        <v>22</v>
      </c>
      <c r="Y28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89" s="1">
        <v>41.203901000000002</v>
      </c>
      <c r="AA2889" s="1">
        <v>-82.427250999999998</v>
      </c>
      <c r="AB2889" s="1">
        <v>0</v>
      </c>
      <c r="AC2889" s="1">
        <v>0</v>
      </c>
    </row>
    <row r="2890" spans="1:29" x14ac:dyDescent="0.25">
      <c r="A2890" s="13">
        <v>358</v>
      </c>
      <c r="B2890" s="22" t="s">
        <v>3200</v>
      </c>
      <c r="C2890" s="17">
        <v>4</v>
      </c>
      <c r="D2890" s="1" t="s">
        <v>800</v>
      </c>
      <c r="E2890" s="1" t="s">
        <v>2936</v>
      </c>
      <c r="F2890" s="1" t="s">
        <v>3545</v>
      </c>
      <c r="G2890" s="1" t="s">
        <v>2746</v>
      </c>
      <c r="H2890" s="21">
        <v>20.612999999997555</v>
      </c>
      <c r="I2890" s="21">
        <v>0</v>
      </c>
      <c r="J2890" s="1" t="s">
        <v>258</v>
      </c>
      <c r="K2890" s="1" t="s">
        <v>2804</v>
      </c>
      <c r="L2890" s="1">
        <v>0</v>
      </c>
      <c r="M2890" s="1">
        <v>0</v>
      </c>
      <c r="N2890" s="1">
        <v>3</v>
      </c>
      <c r="O2890" s="1">
        <v>3</v>
      </c>
      <c r="P2890" s="1">
        <v>14</v>
      </c>
      <c r="Q2890" s="16">
        <v>46.953125</v>
      </c>
      <c r="R2890" s="21">
        <v>1.4444916653416542</v>
      </c>
      <c r="S2890" s="21">
        <v>3.820446878155876</v>
      </c>
      <c r="T2890" s="21">
        <v>2.3759552128142216</v>
      </c>
      <c r="U2890" s="21">
        <v>0.10066676752538969</v>
      </c>
      <c r="V2890" s="21">
        <v>0.58459324546144664</v>
      </c>
      <c r="W2890" s="21">
        <v>0.48392647793605692</v>
      </c>
      <c r="X2890" s="13" t="s">
        <v>22</v>
      </c>
      <c r="Y28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0" s="1">
        <v>40.952103999999999</v>
      </c>
      <c r="AA2890" s="1">
        <v>-81.251396</v>
      </c>
      <c r="AB2890" s="1">
        <v>0</v>
      </c>
      <c r="AC2890" s="1">
        <v>0</v>
      </c>
    </row>
    <row r="2891" spans="1:29" x14ac:dyDescent="0.25">
      <c r="A2891" s="13">
        <v>359</v>
      </c>
      <c r="B2891" s="22" t="s">
        <v>3200</v>
      </c>
      <c r="C2891" s="17">
        <v>2</v>
      </c>
      <c r="D2891" s="1" t="s">
        <v>786</v>
      </c>
      <c r="E2891" s="1" t="s">
        <v>2986</v>
      </c>
      <c r="F2891" s="1" t="s">
        <v>5211</v>
      </c>
      <c r="G2891" s="1" t="s">
        <v>2747</v>
      </c>
      <c r="H2891" s="21">
        <v>20.589999999996508</v>
      </c>
      <c r="I2891" s="21">
        <v>0</v>
      </c>
      <c r="J2891" s="1" t="s">
        <v>258</v>
      </c>
      <c r="K2891" s="1" t="s">
        <v>2804</v>
      </c>
      <c r="L2891" s="1">
        <v>1</v>
      </c>
      <c r="M2891" s="1">
        <v>1</v>
      </c>
      <c r="N2891" s="1">
        <v>1</v>
      </c>
      <c r="O2891" s="1">
        <v>2</v>
      </c>
      <c r="P2891" s="1">
        <v>2</v>
      </c>
      <c r="Q2891" s="16">
        <v>108.77525436046511</v>
      </c>
      <c r="R2891" s="21">
        <v>1.9324591985892623</v>
      </c>
      <c r="S2891" s="21">
        <v>1.4316313080559215</v>
      </c>
      <c r="T2891" s="21">
        <v>-0.50082789053334076</v>
      </c>
      <c r="U2891" s="21">
        <v>0.13467327334884582</v>
      </c>
      <c r="V2891" s="21">
        <v>0.58396131094225334</v>
      </c>
      <c r="W2891" s="21">
        <v>0.44928803759340752</v>
      </c>
      <c r="X2891" s="13" t="s">
        <v>22</v>
      </c>
      <c r="Y28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1" s="1">
        <v>41.672272</v>
      </c>
      <c r="AA2891" s="1">
        <v>-83.838128999999995</v>
      </c>
      <c r="AB2891" s="1">
        <v>0</v>
      </c>
      <c r="AC2891" s="1">
        <v>0</v>
      </c>
    </row>
    <row r="2892" spans="1:29" x14ac:dyDescent="0.25">
      <c r="A2892" s="13">
        <v>360</v>
      </c>
      <c r="B2892" s="22" t="s">
        <v>3200</v>
      </c>
      <c r="C2892" s="17">
        <v>11</v>
      </c>
      <c r="D2892" s="1" t="s">
        <v>2385</v>
      </c>
      <c r="E2892" s="1" t="s">
        <v>2820</v>
      </c>
      <c r="F2892" s="1" t="s">
        <v>5212</v>
      </c>
      <c r="G2892" s="1" t="s">
        <v>2748</v>
      </c>
      <c r="H2892" s="21">
        <v>4.239000000001397</v>
      </c>
      <c r="I2892" s="21">
        <v>0</v>
      </c>
      <c r="J2892" s="1" t="s">
        <v>258</v>
      </c>
      <c r="K2892" s="1" t="s">
        <v>2804</v>
      </c>
      <c r="L2892" s="1">
        <v>0</v>
      </c>
      <c r="M2892" s="1">
        <v>0</v>
      </c>
      <c r="N2892" s="1">
        <v>3</v>
      </c>
      <c r="O2892" s="1">
        <v>1</v>
      </c>
      <c r="P2892" s="1">
        <v>14</v>
      </c>
      <c r="Q2892" s="16">
        <v>38.078125</v>
      </c>
      <c r="R2892" s="21">
        <v>3.3111217703458866</v>
      </c>
      <c r="S2892" s="21">
        <v>3.4583724568323286</v>
      </c>
      <c r="T2892" s="21">
        <v>0.14725068648644202</v>
      </c>
      <c r="U2892" s="21">
        <v>0.23075240480866921</v>
      </c>
      <c r="V2892" s="21">
        <v>0.58364493182588884</v>
      </c>
      <c r="W2892" s="21">
        <v>0.35289252701721963</v>
      </c>
      <c r="X2892" s="13" t="s">
        <v>22</v>
      </c>
      <c r="Y28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2" s="1">
        <v>40.691625000000002</v>
      </c>
      <c r="AA2892" s="1">
        <v>-81.180880000000002</v>
      </c>
      <c r="AB2892" s="1">
        <v>0</v>
      </c>
      <c r="AC2892" s="1">
        <v>0</v>
      </c>
    </row>
    <row r="2893" spans="1:29" x14ac:dyDescent="0.25">
      <c r="A2893" s="13">
        <v>361</v>
      </c>
      <c r="B2893" s="22" t="s">
        <v>3200</v>
      </c>
      <c r="C2893" s="17">
        <v>1</v>
      </c>
      <c r="D2893" s="1" t="s">
        <v>804</v>
      </c>
      <c r="E2893" s="1" t="s">
        <v>2873</v>
      </c>
      <c r="F2893" s="1" t="s">
        <v>5213</v>
      </c>
      <c r="G2893" s="1" t="s">
        <v>2749</v>
      </c>
      <c r="H2893" s="21">
        <v>0</v>
      </c>
      <c r="I2893" s="21">
        <v>0</v>
      </c>
      <c r="J2893" s="1" t="s">
        <v>258</v>
      </c>
      <c r="K2893" s="1" t="s">
        <v>2804</v>
      </c>
      <c r="L2893" s="1">
        <v>0</v>
      </c>
      <c r="M2893" s="1">
        <v>1</v>
      </c>
      <c r="N2893" s="1">
        <v>4</v>
      </c>
      <c r="O2893" s="1">
        <v>0</v>
      </c>
      <c r="P2893" s="1">
        <v>6</v>
      </c>
      <c r="Q2893" s="16">
        <v>77.864189680232556</v>
      </c>
      <c r="R2893" s="21">
        <v>1.9094372781486388</v>
      </c>
      <c r="S2893" s="21">
        <v>2.2235336192116901</v>
      </c>
      <c r="T2893" s="21">
        <v>0.31409634106305129</v>
      </c>
      <c r="U2893" s="21">
        <v>0.13306887342838239</v>
      </c>
      <c r="V2893" s="21">
        <v>0.58281942509909523</v>
      </c>
      <c r="W2893" s="21">
        <v>0.44975055167071287</v>
      </c>
      <c r="X2893" s="13" t="s">
        <v>22</v>
      </c>
      <c r="Y28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3" s="1">
        <v>40.893394000000001</v>
      </c>
      <c r="AA2893" s="1">
        <v>-83.650993999999997</v>
      </c>
      <c r="AB2893" s="1">
        <v>0</v>
      </c>
      <c r="AC2893" s="1">
        <v>0</v>
      </c>
    </row>
    <row r="2894" spans="1:29" x14ac:dyDescent="0.25">
      <c r="A2894" s="13">
        <v>362</v>
      </c>
      <c r="B2894" s="22" t="s">
        <v>3200</v>
      </c>
      <c r="C2894" s="17">
        <v>7</v>
      </c>
      <c r="D2894" s="1" t="s">
        <v>1335</v>
      </c>
      <c r="E2894" s="1" t="s">
        <v>3115</v>
      </c>
      <c r="F2894" s="1" t="s">
        <v>5214</v>
      </c>
      <c r="G2894" s="1" t="s">
        <v>2750</v>
      </c>
      <c r="H2894" s="21">
        <v>1.2620000000024447</v>
      </c>
      <c r="I2894" s="21">
        <v>0</v>
      </c>
      <c r="J2894" s="1" t="s">
        <v>258</v>
      </c>
      <c r="K2894" s="1" t="s">
        <v>2803</v>
      </c>
      <c r="L2894" s="1">
        <v>1</v>
      </c>
      <c r="M2894" s="1">
        <v>2</v>
      </c>
      <c r="N2894" s="1">
        <v>3</v>
      </c>
      <c r="O2894" s="1">
        <v>2</v>
      </c>
      <c r="P2894" s="1">
        <v>6</v>
      </c>
      <c r="Q2894" s="16">
        <v>171.54569404069767</v>
      </c>
      <c r="R2894" s="21">
        <v>6.4725367125426939E-2</v>
      </c>
      <c r="S2894" s="21">
        <v>0.77317092617314864</v>
      </c>
      <c r="T2894" s="21">
        <v>0.70844555904772166</v>
      </c>
      <c r="U2894" s="21">
        <v>6.4838057375570732E-2</v>
      </c>
      <c r="V2894" s="21">
        <v>0.5824666703507354</v>
      </c>
      <c r="W2894" s="21">
        <v>0.51762861297516471</v>
      </c>
      <c r="X2894" s="13" t="s">
        <v>22</v>
      </c>
      <c r="Y28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4" s="1">
        <v>40.106552999999998</v>
      </c>
      <c r="AA2894" s="1">
        <v>-84.200181000000001</v>
      </c>
      <c r="AB2894" s="1">
        <v>0</v>
      </c>
      <c r="AC2894" s="1">
        <v>0</v>
      </c>
    </row>
    <row r="2895" spans="1:29" x14ac:dyDescent="0.25">
      <c r="A2895" s="13">
        <v>363</v>
      </c>
      <c r="B2895" s="22" t="s">
        <v>3200</v>
      </c>
      <c r="C2895" s="17">
        <v>4</v>
      </c>
      <c r="D2895" s="1" t="s">
        <v>3194</v>
      </c>
      <c r="E2895" s="1" t="s">
        <v>2975</v>
      </c>
      <c r="F2895" s="1" t="s">
        <v>5215</v>
      </c>
      <c r="G2895" s="1" t="s">
        <v>2751</v>
      </c>
      <c r="H2895" s="21">
        <v>1.0080000000016298</v>
      </c>
      <c r="I2895" s="21">
        <v>0</v>
      </c>
      <c r="J2895" s="1" t="s">
        <v>258</v>
      </c>
      <c r="K2895" s="1" t="s">
        <v>2803</v>
      </c>
      <c r="L2895" s="1">
        <v>0</v>
      </c>
      <c r="M2895" s="1">
        <v>3</v>
      </c>
      <c r="N2895" s="1">
        <v>4</v>
      </c>
      <c r="O2895" s="1">
        <v>1</v>
      </c>
      <c r="P2895" s="1">
        <v>4</v>
      </c>
      <c r="Q2895" s="16">
        <v>171.65506904069767</v>
      </c>
      <c r="R2895" s="21">
        <v>5.8817813890303002E-2</v>
      </c>
      <c r="S2895" s="21">
        <v>0.6980116918474788</v>
      </c>
      <c r="T2895" s="21">
        <v>0.63919387795717575</v>
      </c>
      <c r="U2895" s="21">
        <v>5.7344978086038542E-2</v>
      </c>
      <c r="V2895" s="21">
        <v>0.58187536749254032</v>
      </c>
      <c r="W2895" s="21">
        <v>0.52453038940650176</v>
      </c>
      <c r="X2895" s="13" t="s">
        <v>22</v>
      </c>
      <c r="Y28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5" s="1">
        <v>41.782055999999997</v>
      </c>
      <c r="AA2895" s="1">
        <v>-80.899799000000002</v>
      </c>
      <c r="AB2895" s="1">
        <v>0</v>
      </c>
      <c r="AC2895" s="1">
        <v>0</v>
      </c>
    </row>
    <row r="2896" spans="1:29" x14ac:dyDescent="0.25">
      <c r="A2896" s="13">
        <v>364</v>
      </c>
      <c r="B2896" s="22" t="s">
        <v>3200</v>
      </c>
      <c r="C2896" s="17">
        <v>11</v>
      </c>
      <c r="D2896" s="1" t="s">
        <v>2372</v>
      </c>
      <c r="E2896" s="1" t="s">
        <v>2903</v>
      </c>
      <c r="F2896" s="1" t="s">
        <v>5216</v>
      </c>
      <c r="G2896" s="1" t="s">
        <v>2752</v>
      </c>
      <c r="H2896" s="21">
        <v>0.25100000000384171</v>
      </c>
      <c r="I2896" s="21">
        <v>0</v>
      </c>
      <c r="J2896" s="1" t="s">
        <v>258</v>
      </c>
      <c r="K2896" s="1" t="s">
        <v>2805</v>
      </c>
      <c r="L2896" s="1">
        <v>0</v>
      </c>
      <c r="M2896" s="1">
        <v>0</v>
      </c>
      <c r="N2896" s="1">
        <v>3</v>
      </c>
      <c r="O2896" s="1">
        <v>0</v>
      </c>
      <c r="P2896" s="1">
        <v>8</v>
      </c>
      <c r="Q2896" s="16">
        <v>27.640625</v>
      </c>
      <c r="R2896" s="21">
        <v>1.8298459471358057</v>
      </c>
      <c r="S2896" s="21">
        <v>2.194551011560069</v>
      </c>
      <c r="T2896" s="21">
        <v>0.36470506442426331</v>
      </c>
      <c r="U2896" s="21">
        <v>0.46694304529678504</v>
      </c>
      <c r="V2896" s="21">
        <v>0.58097073989644099</v>
      </c>
      <c r="W2896" s="21">
        <v>0.11402769459965595</v>
      </c>
      <c r="X2896" s="13" t="s">
        <v>22</v>
      </c>
      <c r="Y28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6" s="1">
        <v>40.554023999999998</v>
      </c>
      <c r="AA2896" s="1">
        <v>-81.912554999999998</v>
      </c>
      <c r="AB2896" s="1">
        <v>0</v>
      </c>
      <c r="AC2896" s="1">
        <v>0</v>
      </c>
    </row>
    <row r="2897" spans="1:29" x14ac:dyDescent="0.25">
      <c r="A2897" s="13">
        <v>365</v>
      </c>
      <c r="B2897" s="22" t="s">
        <v>3200</v>
      </c>
      <c r="C2897" s="17">
        <v>7</v>
      </c>
      <c r="D2897" s="1" t="s">
        <v>3195</v>
      </c>
      <c r="E2897" s="1" t="s">
        <v>3052</v>
      </c>
      <c r="F2897" s="1" t="s">
        <v>5217</v>
      </c>
      <c r="G2897" s="1" t="s">
        <v>2753</v>
      </c>
      <c r="H2897" s="21">
        <v>3.4260000000067521</v>
      </c>
      <c r="I2897" s="21">
        <v>0</v>
      </c>
      <c r="J2897" s="1" t="s">
        <v>258</v>
      </c>
      <c r="K2897" s="1" t="s">
        <v>2803</v>
      </c>
      <c r="L2897" s="1">
        <v>0</v>
      </c>
      <c r="M2897" s="1">
        <v>2</v>
      </c>
      <c r="N2897" s="1">
        <v>3</v>
      </c>
      <c r="O2897" s="1">
        <v>2</v>
      </c>
      <c r="P2897" s="1">
        <v>11</v>
      </c>
      <c r="Q2897" s="16">
        <v>130.86900436046511</v>
      </c>
      <c r="R2897" s="21">
        <v>8.3336167192374286E-2</v>
      </c>
      <c r="S2897" s="21">
        <v>1.2430892033246399</v>
      </c>
      <c r="T2897" s="21">
        <v>1.1597530361322657</v>
      </c>
      <c r="U2897" s="21">
        <v>7.3036539003064921E-2</v>
      </c>
      <c r="V2897" s="21">
        <v>0.58000367421559962</v>
      </c>
      <c r="W2897" s="21">
        <v>0.50696713521253467</v>
      </c>
      <c r="X2897" s="13" t="s">
        <v>22</v>
      </c>
      <c r="Y28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7" s="1">
        <v>40.107464</v>
      </c>
      <c r="AA2897" s="1">
        <v>-83.667967000000004</v>
      </c>
      <c r="AB2897" s="1">
        <v>0</v>
      </c>
      <c r="AC2897" s="1">
        <v>0</v>
      </c>
    </row>
    <row r="2898" spans="1:29" x14ac:dyDescent="0.25">
      <c r="A2898" s="13">
        <v>366</v>
      </c>
      <c r="B2898" s="22" t="s">
        <v>3200</v>
      </c>
      <c r="C2898" s="17">
        <v>12</v>
      </c>
      <c r="D2898" s="1" t="s">
        <v>1332</v>
      </c>
      <c r="E2898" s="1" t="s">
        <v>3165</v>
      </c>
      <c r="F2898" s="1" t="s">
        <v>3598</v>
      </c>
      <c r="G2898" s="1" t="s">
        <v>2754</v>
      </c>
      <c r="H2898" s="21">
        <v>2.0259999999980209</v>
      </c>
      <c r="I2898" s="21">
        <v>0</v>
      </c>
      <c r="J2898" s="1" t="s">
        <v>258</v>
      </c>
      <c r="K2898" s="1" t="s">
        <v>2804</v>
      </c>
      <c r="L2898" s="1">
        <v>0</v>
      </c>
      <c r="M2898" s="1">
        <v>1</v>
      </c>
      <c r="N2898" s="1">
        <v>2</v>
      </c>
      <c r="O2898" s="1">
        <v>1</v>
      </c>
      <c r="P2898" s="1">
        <v>10</v>
      </c>
      <c r="Q2898" s="16">
        <v>73.207939680232556</v>
      </c>
      <c r="R2898" s="21">
        <v>2.8682729749593729</v>
      </c>
      <c r="S2898" s="21">
        <v>2.897042383488166</v>
      </c>
      <c r="T2898" s="21">
        <v>2.8769408528793061E-2</v>
      </c>
      <c r="U2898" s="21">
        <v>0.19989022830484782</v>
      </c>
      <c r="V2898" s="21">
        <v>0.57973659684304557</v>
      </c>
      <c r="W2898" s="21">
        <v>0.37984636853819775</v>
      </c>
      <c r="X2898" s="13" t="s">
        <v>22</v>
      </c>
      <c r="Y28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8" s="1">
        <v>41.462020000000003</v>
      </c>
      <c r="AA2898" s="1">
        <v>-81.072856000000002</v>
      </c>
      <c r="AB2898" s="1">
        <v>0</v>
      </c>
      <c r="AC2898" s="1">
        <v>0</v>
      </c>
    </row>
    <row r="2899" spans="1:29" x14ac:dyDescent="0.25">
      <c r="A2899" s="13">
        <v>367</v>
      </c>
      <c r="B2899" s="22" t="s">
        <v>3200</v>
      </c>
      <c r="C2899" s="17">
        <v>11</v>
      </c>
      <c r="D2899" s="1" t="s">
        <v>2372</v>
      </c>
      <c r="E2899" s="1" t="s">
        <v>3110</v>
      </c>
      <c r="F2899" s="1" t="s">
        <v>5218</v>
      </c>
      <c r="G2899" s="1" t="s">
        <v>2755</v>
      </c>
      <c r="H2899" s="21">
        <v>2.56600000000617</v>
      </c>
      <c r="I2899" s="21">
        <v>0</v>
      </c>
      <c r="J2899" s="1" t="s">
        <v>258</v>
      </c>
      <c r="K2899" s="1" t="s">
        <v>2808</v>
      </c>
      <c r="L2899" s="1">
        <v>0</v>
      </c>
      <c r="M2899" s="1">
        <v>0</v>
      </c>
      <c r="N2899" s="1">
        <v>4</v>
      </c>
      <c r="O2899" s="1">
        <v>0</v>
      </c>
      <c r="P2899" s="1">
        <v>1</v>
      </c>
      <c r="Q2899" s="16">
        <v>27.1875</v>
      </c>
      <c r="R2899" s="21">
        <v>0.86690923681254817</v>
      </c>
      <c r="S2899" s="21">
        <v>0.98270192127253153</v>
      </c>
      <c r="T2899" s="21">
        <v>0.11579268445998336</v>
      </c>
      <c r="U2899" s="21">
        <v>0.22121929972672183</v>
      </c>
      <c r="V2899" s="21">
        <v>0.57903262831272617</v>
      </c>
      <c r="W2899" s="21">
        <v>0.35781332858600434</v>
      </c>
      <c r="X2899" s="13" t="s">
        <v>22</v>
      </c>
      <c r="Y28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899" s="1">
        <v>40.560029999999998</v>
      </c>
      <c r="AA2899" s="1">
        <v>-81.806180999999995</v>
      </c>
      <c r="AB2899" s="1">
        <v>0</v>
      </c>
      <c r="AC2899" s="1">
        <v>0</v>
      </c>
    </row>
    <row r="2900" spans="1:29" x14ac:dyDescent="0.25">
      <c r="A2900" s="13">
        <v>368</v>
      </c>
      <c r="B2900" s="22" t="s">
        <v>3200</v>
      </c>
      <c r="C2900" s="17">
        <v>7</v>
      </c>
      <c r="D2900" s="1" t="s">
        <v>789</v>
      </c>
      <c r="E2900" s="1" t="s">
        <v>2916</v>
      </c>
      <c r="F2900" s="1" t="s">
        <v>5219</v>
      </c>
      <c r="G2900" s="1" t="s">
        <v>2756</v>
      </c>
      <c r="H2900" s="21">
        <v>3.6209999999991851</v>
      </c>
      <c r="I2900" s="21">
        <v>0</v>
      </c>
      <c r="J2900" s="1" t="s">
        <v>258</v>
      </c>
      <c r="K2900" s="1" t="s">
        <v>2804</v>
      </c>
      <c r="L2900" s="1">
        <v>0</v>
      </c>
      <c r="M2900" s="1">
        <v>0</v>
      </c>
      <c r="N2900" s="1">
        <v>2</v>
      </c>
      <c r="O2900" s="1">
        <v>3</v>
      </c>
      <c r="P2900" s="1">
        <v>5</v>
      </c>
      <c r="Q2900" s="16">
        <v>31.40625</v>
      </c>
      <c r="R2900" s="21">
        <v>1.9594557142174112</v>
      </c>
      <c r="S2900" s="21">
        <v>1.957003721730975</v>
      </c>
      <c r="T2900" s="21">
        <v>-2.4519924864361275E-3</v>
      </c>
      <c r="U2900" s="21">
        <v>0.1365546632024118</v>
      </c>
      <c r="V2900" s="21">
        <v>0.57865328525821191</v>
      </c>
      <c r="W2900" s="21">
        <v>0.44209862205580008</v>
      </c>
      <c r="X2900" s="13" t="s">
        <v>22</v>
      </c>
      <c r="Y29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0" s="1">
        <v>39.905763999999998</v>
      </c>
      <c r="AA2900" s="1">
        <v>-83.877149000000003</v>
      </c>
      <c r="AB2900" s="1">
        <v>0</v>
      </c>
      <c r="AC2900" s="1">
        <v>0</v>
      </c>
    </row>
    <row r="2901" spans="1:29" x14ac:dyDescent="0.25">
      <c r="A2901" s="13">
        <v>369</v>
      </c>
      <c r="B2901" s="22" t="s">
        <v>3200</v>
      </c>
      <c r="C2901" s="17">
        <v>8</v>
      </c>
      <c r="D2901" s="1" t="s">
        <v>1329</v>
      </c>
      <c r="E2901" s="1" t="s">
        <v>2870</v>
      </c>
      <c r="F2901" s="1" t="s">
        <v>5220</v>
      </c>
      <c r="G2901" s="1" t="s">
        <v>2757</v>
      </c>
      <c r="H2901" s="21">
        <v>3.3049999999930151</v>
      </c>
      <c r="I2901" s="21">
        <v>0</v>
      </c>
      <c r="J2901" s="1" t="s">
        <v>258</v>
      </c>
      <c r="K2901" s="1" t="s">
        <v>2803</v>
      </c>
      <c r="L2901" s="1">
        <v>1</v>
      </c>
      <c r="M2901" s="1">
        <v>0</v>
      </c>
      <c r="N2901" s="1">
        <v>0</v>
      </c>
      <c r="O2901" s="1">
        <v>3</v>
      </c>
      <c r="P2901" s="1">
        <v>7</v>
      </c>
      <c r="Q2901" s="16">
        <v>65.989189680232556</v>
      </c>
      <c r="R2901" s="21">
        <v>0.34726040298969768</v>
      </c>
      <c r="S2901" s="21">
        <v>1.5902776262750491</v>
      </c>
      <c r="T2901" s="21">
        <v>1.2430172232853514</v>
      </c>
      <c r="U2901" s="21">
        <v>0.20401150321424583</v>
      </c>
      <c r="V2901" s="21">
        <v>0.57828226784825931</v>
      </c>
      <c r="W2901" s="21">
        <v>0.37427076463401349</v>
      </c>
      <c r="X2901" s="13" t="s">
        <v>22</v>
      </c>
      <c r="Y29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1" s="1">
        <v>38.976903</v>
      </c>
      <c r="AA2901" s="1">
        <v>-84.113440999999995</v>
      </c>
      <c r="AB2901" s="1">
        <v>0</v>
      </c>
      <c r="AC2901" s="1">
        <v>0</v>
      </c>
    </row>
    <row r="2902" spans="1:29" x14ac:dyDescent="0.25">
      <c r="A2902" s="13">
        <v>370</v>
      </c>
      <c r="B2902" s="22" t="s">
        <v>3200</v>
      </c>
      <c r="C2902" s="17">
        <v>7</v>
      </c>
      <c r="D2902" s="1" t="s">
        <v>2378</v>
      </c>
      <c r="E2902" s="1" t="s">
        <v>3126</v>
      </c>
      <c r="F2902" s="1" t="s">
        <v>5221</v>
      </c>
      <c r="G2902" s="1" t="s">
        <v>2758</v>
      </c>
      <c r="H2902" s="21">
        <v>4.3000000005122274E-2</v>
      </c>
      <c r="I2902" s="21">
        <v>0</v>
      </c>
      <c r="J2902" s="1" t="s">
        <v>258</v>
      </c>
      <c r="K2902" s="1" t="s">
        <v>2803</v>
      </c>
      <c r="L2902" s="1">
        <v>1</v>
      </c>
      <c r="M2902" s="1">
        <v>0</v>
      </c>
      <c r="N2902" s="1">
        <v>4</v>
      </c>
      <c r="O2902" s="1">
        <v>2</v>
      </c>
      <c r="P2902" s="1">
        <v>1</v>
      </c>
      <c r="Q2902" s="16">
        <v>81.739189680232556</v>
      </c>
      <c r="R2902" s="21">
        <v>9.3079275666862318E-2</v>
      </c>
      <c r="S2902" s="21">
        <v>0.62132989802805039</v>
      </c>
      <c r="T2902" s="21">
        <v>0.52825062236118803</v>
      </c>
      <c r="U2902" s="21">
        <v>7.3672864817391381E-2</v>
      </c>
      <c r="V2902" s="21">
        <v>0.57804164193554386</v>
      </c>
      <c r="W2902" s="21">
        <v>0.50436877711815242</v>
      </c>
      <c r="X2902" s="13" t="s">
        <v>22</v>
      </c>
      <c r="Y29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2" s="1">
        <v>40.556514</v>
      </c>
      <c r="AA2902" s="1">
        <v>-84.084328999999997</v>
      </c>
      <c r="AB2902" s="1">
        <v>0</v>
      </c>
      <c r="AC2902" s="1">
        <v>0</v>
      </c>
    </row>
    <row r="2903" spans="1:29" x14ac:dyDescent="0.25">
      <c r="A2903" s="13">
        <v>371</v>
      </c>
      <c r="B2903" s="22" t="s">
        <v>3200</v>
      </c>
      <c r="C2903" s="17">
        <v>6</v>
      </c>
      <c r="D2903" s="1" t="s">
        <v>808</v>
      </c>
      <c r="E2903" s="1" t="s">
        <v>3108</v>
      </c>
      <c r="F2903" s="1" t="s">
        <v>3464</v>
      </c>
      <c r="G2903" s="1" t="s">
        <v>2759</v>
      </c>
      <c r="H2903" s="21">
        <v>23.195999999996275</v>
      </c>
      <c r="I2903" s="21">
        <v>0</v>
      </c>
      <c r="J2903" s="1" t="s">
        <v>258</v>
      </c>
      <c r="K2903" s="1" t="s">
        <v>2806</v>
      </c>
      <c r="L2903" s="1">
        <v>0</v>
      </c>
      <c r="M2903" s="1">
        <v>0</v>
      </c>
      <c r="N2903" s="1">
        <v>4</v>
      </c>
      <c r="O2903" s="1">
        <v>1</v>
      </c>
      <c r="P2903" s="1">
        <v>4</v>
      </c>
      <c r="Q2903" s="16">
        <v>34.625</v>
      </c>
      <c r="R2903" s="21">
        <v>2.2549821531578544</v>
      </c>
      <c r="S2903" s="21">
        <v>1.7070438821290759</v>
      </c>
      <c r="T2903" s="21">
        <v>-0.54793827102877857</v>
      </c>
      <c r="U2903" s="21">
        <v>0.14736762024635358</v>
      </c>
      <c r="V2903" s="21">
        <v>0.57802585189175726</v>
      </c>
      <c r="W2903" s="21">
        <v>0.43065823164540368</v>
      </c>
      <c r="X2903" s="13" t="s">
        <v>22</v>
      </c>
      <c r="Y29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3" s="1">
        <v>39.563727999999998</v>
      </c>
      <c r="AA2903" s="1">
        <v>-82.884371999999999</v>
      </c>
      <c r="AB2903" s="1">
        <v>0</v>
      </c>
      <c r="AC2903" s="1">
        <v>0</v>
      </c>
    </row>
    <row r="2904" spans="1:29" x14ac:dyDescent="0.25">
      <c r="A2904" s="13">
        <v>372</v>
      </c>
      <c r="B2904" s="22" t="s">
        <v>3200</v>
      </c>
      <c r="C2904" s="17">
        <v>8</v>
      </c>
      <c r="D2904" s="1" t="s">
        <v>1329</v>
      </c>
      <c r="E2904" s="1" t="s">
        <v>3105</v>
      </c>
      <c r="F2904" s="1" t="s">
        <v>5222</v>
      </c>
      <c r="G2904" s="1" t="s">
        <v>2760</v>
      </c>
      <c r="H2904" s="21">
        <v>5.0899999999965075</v>
      </c>
      <c r="I2904" s="21">
        <v>0</v>
      </c>
      <c r="J2904" s="1" t="s">
        <v>258</v>
      </c>
      <c r="K2904" s="1" t="s">
        <v>2803</v>
      </c>
      <c r="L2904" s="1">
        <v>0</v>
      </c>
      <c r="M2904" s="1">
        <v>1</v>
      </c>
      <c r="N2904" s="1">
        <v>4</v>
      </c>
      <c r="O2904" s="1">
        <v>2</v>
      </c>
      <c r="P2904" s="1">
        <v>6</v>
      </c>
      <c r="Q2904" s="16">
        <v>86.739189680232556</v>
      </c>
      <c r="R2904" s="21">
        <v>7.9279925516101496E-2</v>
      </c>
      <c r="S2904" s="21">
        <v>0.86608457269474726</v>
      </c>
      <c r="T2904" s="21">
        <v>0.78680464717864573</v>
      </c>
      <c r="U2904" s="21">
        <v>7.4282534282615442E-2</v>
      </c>
      <c r="V2904" s="21">
        <v>0.57795479524250293</v>
      </c>
      <c r="W2904" s="21">
        <v>0.50367226095988749</v>
      </c>
      <c r="X2904" s="13" t="s">
        <v>22</v>
      </c>
      <c r="Y29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4" s="1">
        <v>38.960918999999997</v>
      </c>
      <c r="AA2904" s="1">
        <v>-84.108266</v>
      </c>
      <c r="AB2904" s="1">
        <v>0</v>
      </c>
      <c r="AC2904" s="1">
        <v>0</v>
      </c>
    </row>
    <row r="2905" spans="1:29" x14ac:dyDescent="0.25">
      <c r="A2905" s="13">
        <v>373</v>
      </c>
      <c r="B2905" s="22" t="s">
        <v>3200</v>
      </c>
      <c r="C2905" s="17">
        <v>3</v>
      </c>
      <c r="D2905" s="1" t="s">
        <v>2360</v>
      </c>
      <c r="E2905" s="1" t="s">
        <v>2983</v>
      </c>
      <c r="F2905" s="1" t="s">
        <v>5223</v>
      </c>
      <c r="G2905" s="1" t="s">
        <v>2761</v>
      </c>
      <c r="H2905" s="21">
        <v>19.569000000003143</v>
      </c>
      <c r="I2905" s="21">
        <v>0</v>
      </c>
      <c r="J2905" s="1" t="s">
        <v>258</v>
      </c>
      <c r="K2905" s="1" t="s">
        <v>2803</v>
      </c>
      <c r="L2905" s="1">
        <v>0</v>
      </c>
      <c r="M2905" s="1">
        <v>1</v>
      </c>
      <c r="N2905" s="1">
        <v>5</v>
      </c>
      <c r="O2905" s="1">
        <v>1</v>
      </c>
      <c r="P2905" s="1">
        <v>11</v>
      </c>
      <c r="Q2905" s="16">
        <v>93.848564680232556</v>
      </c>
      <c r="R2905" s="21">
        <v>8.4343098884002252E-2</v>
      </c>
      <c r="S2905" s="21">
        <v>1.2285357621932302</v>
      </c>
      <c r="T2905" s="21">
        <v>1.1441926633092281</v>
      </c>
      <c r="U2905" s="21">
        <v>7.4351326737144299E-2</v>
      </c>
      <c r="V2905" s="21">
        <v>0.57758260002299056</v>
      </c>
      <c r="W2905" s="21">
        <v>0.50323127328584627</v>
      </c>
      <c r="X2905" s="13" t="s">
        <v>22</v>
      </c>
      <c r="Y29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5" s="1">
        <v>41.094675000000002</v>
      </c>
      <c r="AA2905" s="1">
        <v>-82.488213000000002</v>
      </c>
      <c r="AB2905" s="1">
        <v>0</v>
      </c>
      <c r="AC2905" s="1">
        <v>0</v>
      </c>
    </row>
    <row r="2906" spans="1:29" x14ac:dyDescent="0.25">
      <c r="A2906" s="13">
        <v>374</v>
      </c>
      <c r="B2906" s="22" t="s">
        <v>3200</v>
      </c>
      <c r="C2906" s="17">
        <v>7</v>
      </c>
      <c r="D2906" s="1" t="s">
        <v>2388</v>
      </c>
      <c r="E2906" s="1" t="s">
        <v>3021</v>
      </c>
      <c r="F2906" s="1" t="s">
        <v>5224</v>
      </c>
      <c r="G2906" s="1" t="s">
        <v>2762</v>
      </c>
      <c r="H2906" s="21">
        <v>17.228000000002794</v>
      </c>
      <c r="I2906" s="21">
        <v>0</v>
      </c>
      <c r="J2906" s="1" t="s">
        <v>258</v>
      </c>
      <c r="K2906" s="1" t="s">
        <v>2803</v>
      </c>
      <c r="L2906" s="1">
        <v>1</v>
      </c>
      <c r="M2906" s="1">
        <v>1</v>
      </c>
      <c r="N2906" s="1">
        <v>4</v>
      </c>
      <c r="O2906" s="1">
        <v>1</v>
      </c>
      <c r="P2906" s="1">
        <v>8</v>
      </c>
      <c r="Q2906" s="16">
        <v>129.97837936046511</v>
      </c>
      <c r="R2906" s="21">
        <v>9.67735290845467E-2</v>
      </c>
      <c r="S2906" s="21">
        <v>1.1103313025026704</v>
      </c>
      <c r="T2906" s="21">
        <v>1.0135577734181238</v>
      </c>
      <c r="U2906" s="21">
        <v>7.5092379913266435E-2</v>
      </c>
      <c r="V2906" s="21">
        <v>0.57655087996162901</v>
      </c>
      <c r="W2906" s="21">
        <v>0.50145850004836257</v>
      </c>
      <c r="X2906" s="13" t="s">
        <v>22</v>
      </c>
      <c r="Y29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6" s="1">
        <v>40.438803999999998</v>
      </c>
      <c r="AA2906" s="1">
        <v>-84.178499000000002</v>
      </c>
      <c r="AB2906" s="1">
        <v>0</v>
      </c>
      <c r="AC2906" s="1">
        <v>0</v>
      </c>
    </row>
    <row r="2907" spans="1:29" x14ac:dyDescent="0.25">
      <c r="A2907" s="13">
        <v>375</v>
      </c>
      <c r="B2907" s="22" t="s">
        <v>3200</v>
      </c>
      <c r="C2907" s="17">
        <v>8</v>
      </c>
      <c r="D2907" s="1" t="s">
        <v>806</v>
      </c>
      <c r="E2907" s="1" t="s">
        <v>3062</v>
      </c>
      <c r="F2907" s="1" t="s">
        <v>3524</v>
      </c>
      <c r="G2907" s="1" t="s">
        <v>2763</v>
      </c>
      <c r="H2907" s="21">
        <v>6.0679999999993015</v>
      </c>
      <c r="I2907" s="21">
        <v>0</v>
      </c>
      <c r="J2907" s="1" t="s">
        <v>258</v>
      </c>
      <c r="K2907" s="1" t="s">
        <v>2808</v>
      </c>
      <c r="L2907" s="1">
        <v>0</v>
      </c>
      <c r="M2907" s="1">
        <v>1</v>
      </c>
      <c r="N2907" s="1">
        <v>6</v>
      </c>
      <c r="O2907" s="1">
        <v>0</v>
      </c>
      <c r="P2907" s="1">
        <v>8</v>
      </c>
      <c r="Q2907" s="16">
        <v>92.957939680232556</v>
      </c>
      <c r="R2907" s="21">
        <v>0.31615344017418834</v>
      </c>
      <c r="S2907" s="21">
        <v>2.2258363243060373</v>
      </c>
      <c r="T2907" s="21">
        <v>1.9096828841318489</v>
      </c>
      <c r="U2907" s="21">
        <v>8.0676545677008354E-2</v>
      </c>
      <c r="V2907" s="21">
        <v>0.57479789587003838</v>
      </c>
      <c r="W2907" s="21">
        <v>0.49412135019303005</v>
      </c>
      <c r="X2907" s="13" t="s">
        <v>22</v>
      </c>
      <c r="Y29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7" s="1">
        <v>39.488183999999997</v>
      </c>
      <c r="AA2907" s="1">
        <v>-84.225510999999997</v>
      </c>
      <c r="AB2907" s="1">
        <v>0</v>
      </c>
      <c r="AC2907" s="1">
        <v>0</v>
      </c>
    </row>
    <row r="2908" spans="1:29" x14ac:dyDescent="0.25">
      <c r="A2908" s="13">
        <v>376</v>
      </c>
      <c r="B2908" s="22" t="s">
        <v>3200</v>
      </c>
      <c r="C2908" s="17">
        <v>5</v>
      </c>
      <c r="D2908" s="1" t="s">
        <v>797</v>
      </c>
      <c r="E2908" s="1" t="s">
        <v>2861</v>
      </c>
      <c r="F2908" s="1" t="s">
        <v>5225</v>
      </c>
      <c r="G2908" s="1" t="s">
        <v>2764</v>
      </c>
      <c r="H2908" s="21">
        <v>0</v>
      </c>
      <c r="I2908" s="21">
        <v>0</v>
      </c>
      <c r="J2908" s="1" t="s">
        <v>258</v>
      </c>
      <c r="K2908" s="1" t="s">
        <v>2808</v>
      </c>
      <c r="L2908" s="1">
        <v>0</v>
      </c>
      <c r="M2908" s="1">
        <v>1</v>
      </c>
      <c r="N2908" s="1">
        <v>2</v>
      </c>
      <c r="O2908" s="1">
        <v>2</v>
      </c>
      <c r="P2908" s="1">
        <v>7</v>
      </c>
      <c r="Q2908" s="16">
        <v>74.645439680232556</v>
      </c>
      <c r="R2908" s="21">
        <v>0.55753156899333456</v>
      </c>
      <c r="S2908" s="21">
        <v>2.010021732148271</v>
      </c>
      <c r="T2908" s="21">
        <v>1.4524901631549363</v>
      </c>
      <c r="U2908" s="21">
        <v>0.14227180658696231</v>
      </c>
      <c r="V2908" s="21">
        <v>0.57444418676810749</v>
      </c>
      <c r="W2908" s="21">
        <v>0.43217238018114518</v>
      </c>
      <c r="X2908" s="13" t="s">
        <v>22</v>
      </c>
      <c r="Y29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8" s="1">
        <v>39.928530000000002</v>
      </c>
      <c r="AA2908" s="1">
        <v>-82.543910999999994</v>
      </c>
      <c r="AB2908" s="1">
        <v>0</v>
      </c>
      <c r="AC2908" s="1">
        <v>0</v>
      </c>
    </row>
    <row r="2909" spans="1:29" x14ac:dyDescent="0.25">
      <c r="A2909" s="13">
        <v>377</v>
      </c>
      <c r="B2909" s="22" t="s">
        <v>3200</v>
      </c>
      <c r="C2909" s="17">
        <v>2</v>
      </c>
      <c r="D2909" s="1" t="s">
        <v>2362</v>
      </c>
      <c r="E2909" s="1" t="s">
        <v>3003</v>
      </c>
      <c r="F2909" s="1" t="s">
        <v>5226</v>
      </c>
      <c r="G2909" s="1" t="s">
        <v>2765</v>
      </c>
      <c r="H2909" s="21">
        <v>19.576000000000931</v>
      </c>
      <c r="I2909" s="21">
        <v>0</v>
      </c>
      <c r="J2909" s="1" t="s">
        <v>258</v>
      </c>
      <c r="K2909" s="1" t="s">
        <v>2803</v>
      </c>
      <c r="L2909" s="1">
        <v>0</v>
      </c>
      <c r="M2909" s="1">
        <v>0</v>
      </c>
      <c r="N2909" s="1">
        <v>5</v>
      </c>
      <c r="O2909" s="1">
        <v>3</v>
      </c>
      <c r="P2909" s="1">
        <v>2</v>
      </c>
      <c r="Q2909" s="16">
        <v>48.046875</v>
      </c>
      <c r="R2909" s="21">
        <v>6.7561363611957331E-2</v>
      </c>
      <c r="S2909" s="21">
        <v>0.60722657605481722</v>
      </c>
      <c r="T2909" s="21">
        <v>0.53966521244285992</v>
      </c>
      <c r="U2909" s="21">
        <v>6.075578479253841E-2</v>
      </c>
      <c r="V2909" s="21">
        <v>0.57435181236864707</v>
      </c>
      <c r="W2909" s="21">
        <v>0.51359602757610867</v>
      </c>
      <c r="X2909" s="13" t="s">
        <v>22</v>
      </c>
      <c r="Y29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09" s="1">
        <v>41.530349999999999</v>
      </c>
      <c r="AA2909" s="1">
        <v>-84.003730000000004</v>
      </c>
      <c r="AB2909" s="1">
        <v>0</v>
      </c>
      <c r="AC2909" s="1">
        <v>0</v>
      </c>
    </row>
    <row r="2910" spans="1:29" x14ac:dyDescent="0.25">
      <c r="A2910" s="13">
        <v>378</v>
      </c>
      <c r="B2910" s="22" t="s">
        <v>3200</v>
      </c>
      <c r="C2910" s="17">
        <v>8</v>
      </c>
      <c r="D2910" s="1" t="s">
        <v>788</v>
      </c>
      <c r="E2910" s="1" t="s">
        <v>2892</v>
      </c>
      <c r="F2910" s="1" t="s">
        <v>5227</v>
      </c>
      <c r="G2910" s="1" t="s">
        <v>2766</v>
      </c>
      <c r="H2910" s="21">
        <v>2.1330000000016298</v>
      </c>
      <c r="I2910" s="21">
        <v>0</v>
      </c>
      <c r="J2910" s="1" t="s">
        <v>258</v>
      </c>
      <c r="K2910" s="1" t="s">
        <v>2803</v>
      </c>
      <c r="L2910" s="1">
        <v>0</v>
      </c>
      <c r="M2910" s="1">
        <v>0</v>
      </c>
      <c r="N2910" s="1">
        <v>1</v>
      </c>
      <c r="O2910" s="1">
        <v>6</v>
      </c>
      <c r="P2910" s="1">
        <v>11</v>
      </c>
      <c r="Q2910" s="16">
        <v>44.171875</v>
      </c>
      <c r="R2910" s="21">
        <v>0.10579456380927721</v>
      </c>
      <c r="S2910" s="21">
        <v>1.3544597891576782</v>
      </c>
      <c r="T2910" s="21">
        <v>1.248665225348401</v>
      </c>
      <c r="U2910" s="21">
        <v>7.6597122289996308E-2</v>
      </c>
      <c r="V2910" s="21">
        <v>0.57364604601208558</v>
      </c>
      <c r="W2910" s="21">
        <v>0.49704892372208925</v>
      </c>
      <c r="X2910" s="13" t="s">
        <v>22</v>
      </c>
      <c r="Y29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0" s="1">
        <v>39.435512000000003</v>
      </c>
      <c r="AA2910" s="1">
        <v>-84.646445999999997</v>
      </c>
      <c r="AB2910" s="1">
        <v>0</v>
      </c>
      <c r="AC2910" s="1">
        <v>0</v>
      </c>
    </row>
    <row r="2911" spans="1:29" x14ac:dyDescent="0.25">
      <c r="A2911" s="13">
        <v>379</v>
      </c>
      <c r="B2911" s="22" t="s">
        <v>3200</v>
      </c>
      <c r="C2911" s="17">
        <v>5</v>
      </c>
      <c r="D2911" s="1" t="s">
        <v>793</v>
      </c>
      <c r="E2911" s="1" t="s">
        <v>2914</v>
      </c>
      <c r="F2911" s="1" t="s">
        <v>3575</v>
      </c>
      <c r="G2911" s="1" t="s">
        <v>2767</v>
      </c>
      <c r="H2911" s="21">
        <v>13.80000000000291</v>
      </c>
      <c r="I2911" s="21">
        <v>0</v>
      </c>
      <c r="J2911" s="1" t="s">
        <v>258</v>
      </c>
      <c r="K2911" s="1" t="s">
        <v>2803</v>
      </c>
      <c r="L2911" s="1">
        <v>1</v>
      </c>
      <c r="M2911" s="1">
        <v>1</v>
      </c>
      <c r="N2911" s="1">
        <v>2</v>
      </c>
      <c r="O2911" s="1">
        <v>2</v>
      </c>
      <c r="P2911" s="1">
        <v>5</v>
      </c>
      <c r="Q2911" s="16">
        <v>118.32212936046511</v>
      </c>
      <c r="R2911" s="21">
        <v>0.1138156601935182</v>
      </c>
      <c r="S2911" s="21">
        <v>0.94855255409952488</v>
      </c>
      <c r="T2911" s="21">
        <v>0.83473689390600669</v>
      </c>
      <c r="U2911" s="21">
        <v>9.1148401661163614E-2</v>
      </c>
      <c r="V2911" s="21">
        <v>0.57362854653066864</v>
      </c>
      <c r="W2911" s="21">
        <v>0.48248014486950502</v>
      </c>
      <c r="X2911" s="13" t="s">
        <v>22</v>
      </c>
      <c r="Y29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1" s="1">
        <v>40.252682999999998</v>
      </c>
      <c r="AA2911" s="1">
        <v>-82.518715999999998</v>
      </c>
      <c r="AB2911" s="1">
        <v>0</v>
      </c>
      <c r="AC2911" s="1">
        <v>0</v>
      </c>
    </row>
    <row r="2912" spans="1:29" x14ac:dyDescent="0.25">
      <c r="A2912" s="13">
        <v>380</v>
      </c>
      <c r="B2912" s="22" t="s">
        <v>3200</v>
      </c>
      <c r="C2912" s="17">
        <v>3</v>
      </c>
      <c r="D2912" s="1" t="s">
        <v>805</v>
      </c>
      <c r="E2912" s="1" t="s">
        <v>2939</v>
      </c>
      <c r="F2912" s="1" t="s">
        <v>5228</v>
      </c>
      <c r="G2912" s="1" t="s">
        <v>2768</v>
      </c>
      <c r="H2912" s="21">
        <v>1.4919999999983702</v>
      </c>
      <c r="I2912" s="21">
        <v>0</v>
      </c>
      <c r="J2912" s="1" t="s">
        <v>258</v>
      </c>
      <c r="K2912" s="1" t="s">
        <v>2803</v>
      </c>
      <c r="L2912" s="1">
        <v>0</v>
      </c>
      <c r="M2912" s="1">
        <v>0</v>
      </c>
      <c r="N2912" s="1">
        <v>6</v>
      </c>
      <c r="O2912" s="1">
        <v>0</v>
      </c>
      <c r="P2912" s="1">
        <v>4</v>
      </c>
      <c r="Q2912" s="16">
        <v>43.28125</v>
      </c>
      <c r="R2912" s="21">
        <v>0.11441314046923874</v>
      </c>
      <c r="S2912" s="21">
        <v>0.86090975724335572</v>
      </c>
      <c r="T2912" s="21">
        <v>0.74649661677411694</v>
      </c>
      <c r="U2912" s="21">
        <v>9.2760354474636861E-2</v>
      </c>
      <c r="V2912" s="21">
        <v>0.57244662466060958</v>
      </c>
      <c r="W2912" s="21">
        <v>0.47968627018597271</v>
      </c>
      <c r="X2912" s="13" t="s">
        <v>22</v>
      </c>
      <c r="Y29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2" s="1">
        <v>41.009900999999999</v>
      </c>
      <c r="AA2912" s="1">
        <v>-81.815083999999999</v>
      </c>
      <c r="AB2912" s="1">
        <v>0</v>
      </c>
      <c r="AC2912" s="1">
        <v>0</v>
      </c>
    </row>
    <row r="2913" spans="1:29" x14ac:dyDescent="0.25">
      <c r="A2913" s="13">
        <v>381</v>
      </c>
      <c r="B2913" s="22" t="s">
        <v>3200</v>
      </c>
      <c r="C2913" s="17">
        <v>2</v>
      </c>
      <c r="D2913" s="1" t="s">
        <v>2362</v>
      </c>
      <c r="E2913" s="1" t="s">
        <v>2769</v>
      </c>
      <c r="F2913" s="1" t="s">
        <v>5229</v>
      </c>
      <c r="G2913" s="1" t="s">
        <v>2769</v>
      </c>
      <c r="H2913" s="21">
        <v>7.3340000000025611</v>
      </c>
      <c r="I2913" s="21">
        <v>0</v>
      </c>
      <c r="J2913" s="1" t="s">
        <v>258</v>
      </c>
      <c r="K2913" s="1" t="s">
        <v>2803</v>
      </c>
      <c r="L2913" s="1">
        <v>0</v>
      </c>
      <c r="M2913" s="1">
        <v>3</v>
      </c>
      <c r="N2913" s="1">
        <v>1</v>
      </c>
      <c r="O2913" s="1">
        <v>3</v>
      </c>
      <c r="P2913" s="1">
        <v>3</v>
      </c>
      <c r="Q2913" s="16">
        <v>159.88944404069767</v>
      </c>
      <c r="R2913" s="21">
        <v>8.3660554933539868E-2</v>
      </c>
      <c r="S2913" s="21">
        <v>0.70943056646839042</v>
      </c>
      <c r="T2913" s="21">
        <v>0.62577001153485057</v>
      </c>
      <c r="U2913" s="21">
        <v>7.2361495802432271E-2</v>
      </c>
      <c r="V2913" s="21">
        <v>0.57229077500044689</v>
      </c>
      <c r="W2913" s="21">
        <v>0.49992927919801461</v>
      </c>
      <c r="X2913" s="13" t="s">
        <v>22</v>
      </c>
      <c r="Y29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3" s="1">
        <v>41.699897999999997</v>
      </c>
      <c r="AA2913" s="1">
        <v>-84.036788999999999</v>
      </c>
      <c r="AB2913" s="1">
        <v>0</v>
      </c>
      <c r="AC2913" s="1">
        <v>0</v>
      </c>
    </row>
    <row r="2914" spans="1:29" x14ac:dyDescent="0.25">
      <c r="A2914" s="13">
        <v>382</v>
      </c>
      <c r="B2914" s="22" t="s">
        <v>3200</v>
      </c>
      <c r="C2914" s="17">
        <v>3</v>
      </c>
      <c r="D2914" s="1" t="s">
        <v>1330</v>
      </c>
      <c r="E2914" s="1" t="s">
        <v>3009</v>
      </c>
      <c r="F2914" s="1" t="s">
        <v>5003</v>
      </c>
      <c r="G2914" s="1" t="s">
        <v>2770</v>
      </c>
      <c r="H2914" s="21">
        <v>13.043999999994412</v>
      </c>
      <c r="I2914" s="21">
        <v>0</v>
      </c>
      <c r="J2914" s="1" t="s">
        <v>258</v>
      </c>
      <c r="K2914" s="1" t="s">
        <v>2803</v>
      </c>
      <c r="L2914" s="1">
        <v>0</v>
      </c>
      <c r="M2914" s="1">
        <v>2</v>
      </c>
      <c r="N2914" s="1">
        <v>3</v>
      </c>
      <c r="O2914" s="1">
        <v>1</v>
      </c>
      <c r="P2914" s="1">
        <v>7</v>
      </c>
      <c r="Q2914" s="16">
        <v>122.43150436046511</v>
      </c>
      <c r="R2914" s="21">
        <v>0.13725831774621863</v>
      </c>
      <c r="S2914" s="21">
        <v>1.1843574071652945</v>
      </c>
      <c r="T2914" s="21">
        <v>1.0470990894190759</v>
      </c>
      <c r="U2914" s="21">
        <v>9.6281487803319687E-2</v>
      </c>
      <c r="V2914" s="21">
        <v>0.57183892531915359</v>
      </c>
      <c r="W2914" s="21">
        <v>0.4755574375158339</v>
      </c>
      <c r="X2914" s="13" t="s">
        <v>22</v>
      </c>
      <c r="Y29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4" s="1">
        <v>41.336534999999998</v>
      </c>
      <c r="AA2914" s="1">
        <v>-82.586794999999995</v>
      </c>
      <c r="AB2914" s="1">
        <v>0</v>
      </c>
      <c r="AC2914" s="1">
        <v>0</v>
      </c>
    </row>
    <row r="2915" spans="1:29" x14ac:dyDescent="0.25">
      <c r="A2915" s="13">
        <v>383</v>
      </c>
      <c r="B2915" s="22" t="s">
        <v>3200</v>
      </c>
      <c r="C2915" s="17">
        <v>3</v>
      </c>
      <c r="D2915" s="1" t="s">
        <v>791</v>
      </c>
      <c r="E2915" s="1" t="s">
        <v>2847</v>
      </c>
      <c r="F2915" s="1" t="s">
        <v>5032</v>
      </c>
      <c r="G2915" s="1" t="s">
        <v>2771</v>
      </c>
      <c r="H2915" s="21">
        <v>1.5610000000015134</v>
      </c>
      <c r="I2915" s="21">
        <v>0</v>
      </c>
      <c r="J2915" s="1" t="s">
        <v>258</v>
      </c>
      <c r="K2915" s="1" t="s">
        <v>2803</v>
      </c>
      <c r="L2915" s="1">
        <v>0</v>
      </c>
      <c r="M2915" s="1">
        <v>1</v>
      </c>
      <c r="N2915" s="1">
        <v>5</v>
      </c>
      <c r="O2915" s="1">
        <v>2</v>
      </c>
      <c r="P2915" s="1">
        <v>1</v>
      </c>
      <c r="Q2915" s="16">
        <v>88.286064680232556</v>
      </c>
      <c r="R2915" s="21">
        <v>6.3699577936192922E-2</v>
      </c>
      <c r="S2915" s="21">
        <v>0.51813223926192253</v>
      </c>
      <c r="T2915" s="21">
        <v>0.45443266132572963</v>
      </c>
      <c r="U2915" s="21">
        <v>6.1619474982025454E-2</v>
      </c>
      <c r="V2915" s="21">
        <v>0.57150252304455218</v>
      </c>
      <c r="W2915" s="21">
        <v>0.50988304806252671</v>
      </c>
      <c r="X2915" s="13" t="s">
        <v>22</v>
      </c>
      <c r="Y29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5" s="1">
        <v>41.260108000000002</v>
      </c>
      <c r="AA2915" s="1">
        <v>-82.002635999999995</v>
      </c>
      <c r="AB2915" s="1">
        <v>0</v>
      </c>
      <c r="AC2915" s="1">
        <v>0</v>
      </c>
    </row>
    <row r="2916" spans="1:29" x14ac:dyDescent="0.25">
      <c r="A2916" s="13">
        <v>2</v>
      </c>
      <c r="B2916" s="22" t="s">
        <v>4935</v>
      </c>
      <c r="C2916" s="17">
        <v>5</v>
      </c>
      <c r="D2916" s="1" t="s">
        <v>797</v>
      </c>
      <c r="E2916" s="1" t="s">
        <v>3209</v>
      </c>
      <c r="F2916" s="1" t="s">
        <v>3210</v>
      </c>
      <c r="G2916" s="1" t="s">
        <v>3701</v>
      </c>
      <c r="H2916" s="1">
        <v>7.7</v>
      </c>
      <c r="I2916" s="1">
        <v>8.1999999999999993</v>
      </c>
      <c r="J2916" s="1" t="s">
        <v>3190</v>
      </c>
      <c r="K2916" s="1" t="s">
        <v>4973</v>
      </c>
      <c r="L2916" s="1">
        <v>0</v>
      </c>
      <c r="M2916" s="1">
        <v>1</v>
      </c>
      <c r="N2916" s="1">
        <v>6</v>
      </c>
      <c r="O2916" s="1">
        <v>2</v>
      </c>
      <c r="P2916" s="1">
        <v>12</v>
      </c>
      <c r="Q2916" s="16">
        <v>105.83293968023256</v>
      </c>
      <c r="R2916" s="21">
        <v>0.18735744907232038</v>
      </c>
      <c r="S2916" s="21">
        <v>7.1122671398153425</v>
      </c>
      <c r="T2916" s="21">
        <v>6.9249096907430223</v>
      </c>
      <c r="U2916" s="21">
        <v>1.6143207050477983E-2</v>
      </c>
      <c r="V2916" s="21">
        <v>0.57135042060667729</v>
      </c>
      <c r="W2916" s="21">
        <v>0.55520721355619929</v>
      </c>
      <c r="X2916" s="13" t="s">
        <v>22</v>
      </c>
      <c r="Y29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6" s="1">
        <v>39.787679077699998</v>
      </c>
      <c r="AA2916" s="1">
        <v>-82.693106809100001</v>
      </c>
      <c r="AB2916" s="1">
        <v>39.7806753801</v>
      </c>
      <c r="AC2916" s="1">
        <v>-82.691267690900006</v>
      </c>
    </row>
    <row r="2917" spans="1:29" x14ac:dyDescent="0.25">
      <c r="A2917" s="13">
        <v>384</v>
      </c>
      <c r="B2917" s="22" t="s">
        <v>3200</v>
      </c>
      <c r="C2917" s="17">
        <v>6</v>
      </c>
      <c r="D2917" s="1" t="s">
        <v>1340</v>
      </c>
      <c r="E2917" s="1" t="s">
        <v>2987</v>
      </c>
      <c r="F2917" s="1" t="s">
        <v>3604</v>
      </c>
      <c r="G2917" s="1" t="s">
        <v>2772</v>
      </c>
      <c r="H2917" s="21">
        <v>23.490999999994528</v>
      </c>
      <c r="I2917" s="21">
        <v>0</v>
      </c>
      <c r="J2917" s="1" t="s">
        <v>258</v>
      </c>
      <c r="K2917" s="1" t="s">
        <v>2804</v>
      </c>
      <c r="L2917" s="1">
        <v>0</v>
      </c>
      <c r="M2917" s="1">
        <v>0</v>
      </c>
      <c r="N2917" s="1">
        <v>0</v>
      </c>
      <c r="O2917" s="1">
        <v>4</v>
      </c>
      <c r="P2917" s="1">
        <v>14</v>
      </c>
      <c r="Q2917" s="16">
        <v>31.75</v>
      </c>
      <c r="R2917" s="21">
        <v>2.8669570041088974</v>
      </c>
      <c r="S2917" s="21">
        <v>3.6060352190081626</v>
      </c>
      <c r="T2917" s="21">
        <v>0.73907821489926517</v>
      </c>
      <c r="U2917" s="21">
        <v>0.19979851816566632</v>
      </c>
      <c r="V2917" s="21">
        <v>0.57008914359315654</v>
      </c>
      <c r="W2917" s="21">
        <v>0.37029062542749025</v>
      </c>
      <c r="X2917" s="13" t="s">
        <v>22</v>
      </c>
      <c r="Y29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7" s="1">
        <v>39.719217999999998</v>
      </c>
      <c r="AA2917" s="1">
        <v>-83.265137999999993</v>
      </c>
      <c r="AB2917" s="1">
        <v>0</v>
      </c>
      <c r="AC2917" s="1">
        <v>0</v>
      </c>
    </row>
    <row r="2918" spans="1:29" x14ac:dyDescent="0.25">
      <c r="A2918" s="13">
        <v>385</v>
      </c>
      <c r="B2918" s="22" t="s">
        <v>3200</v>
      </c>
      <c r="C2918" s="17">
        <v>5</v>
      </c>
      <c r="D2918" s="1" t="s">
        <v>793</v>
      </c>
      <c r="E2918" s="1" t="s">
        <v>3187</v>
      </c>
      <c r="F2918" s="1" t="s">
        <v>5230</v>
      </c>
      <c r="G2918" s="1" t="s">
        <v>2773</v>
      </c>
      <c r="H2918" s="21">
        <v>2.6000000000058208</v>
      </c>
      <c r="I2918" s="21">
        <v>0</v>
      </c>
      <c r="J2918" s="1" t="s">
        <v>258</v>
      </c>
      <c r="K2918" s="1" t="s">
        <v>2803</v>
      </c>
      <c r="L2918" s="1">
        <v>0</v>
      </c>
      <c r="M2918" s="1">
        <v>0</v>
      </c>
      <c r="N2918" s="1">
        <v>6</v>
      </c>
      <c r="O2918" s="1">
        <v>0</v>
      </c>
      <c r="P2918" s="1">
        <v>3</v>
      </c>
      <c r="Q2918" s="16">
        <v>42.28125</v>
      </c>
      <c r="R2918" s="21">
        <v>0.11476439727927076</v>
      </c>
      <c r="S2918" s="21">
        <v>0.8108178661422859</v>
      </c>
      <c r="T2918" s="21">
        <v>0.69605346886301511</v>
      </c>
      <c r="U2918" s="21">
        <v>8.813298959505933E-2</v>
      </c>
      <c r="V2918" s="21">
        <v>0.56902994996710199</v>
      </c>
      <c r="W2918" s="21">
        <v>0.48089696037204266</v>
      </c>
      <c r="X2918" s="13" t="s">
        <v>22</v>
      </c>
      <c r="Y29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8" s="1">
        <v>39.969453999999999</v>
      </c>
      <c r="AA2918" s="1">
        <v>-82.626821000000007</v>
      </c>
      <c r="AB2918" s="1">
        <v>0</v>
      </c>
      <c r="AC2918" s="1">
        <v>0</v>
      </c>
    </row>
    <row r="2919" spans="1:29" x14ac:dyDescent="0.25">
      <c r="A2919" s="13">
        <v>386</v>
      </c>
      <c r="B2919" s="22" t="s">
        <v>3200</v>
      </c>
      <c r="C2919" s="17">
        <v>6</v>
      </c>
      <c r="D2919" s="1" t="s">
        <v>1340</v>
      </c>
      <c r="E2919" s="1" t="s">
        <v>2928</v>
      </c>
      <c r="F2919" s="1" t="s">
        <v>5085</v>
      </c>
      <c r="G2919" s="1" t="s">
        <v>2774</v>
      </c>
      <c r="H2919" s="21">
        <v>4.0130000000062864</v>
      </c>
      <c r="I2919" s="21">
        <v>0</v>
      </c>
      <c r="J2919" s="1" t="s">
        <v>258</v>
      </c>
      <c r="K2919" s="1" t="s">
        <v>2803</v>
      </c>
      <c r="L2919" s="1">
        <v>0</v>
      </c>
      <c r="M2919" s="1">
        <v>2</v>
      </c>
      <c r="N2919" s="1">
        <v>3</v>
      </c>
      <c r="O2919" s="1">
        <v>3</v>
      </c>
      <c r="P2919" s="1">
        <v>4</v>
      </c>
      <c r="Q2919" s="16">
        <v>128.30650436046511</v>
      </c>
      <c r="R2919" s="21">
        <v>6.023307412485366E-2</v>
      </c>
      <c r="S2919" s="21">
        <v>0.66234179454794284</v>
      </c>
      <c r="T2919" s="21">
        <v>0.60210872042308916</v>
      </c>
      <c r="U2919" s="21">
        <v>5.9681621429598208E-2</v>
      </c>
      <c r="V2919" s="21">
        <v>0.56871798377671834</v>
      </c>
      <c r="W2919" s="21">
        <v>0.50903636234712013</v>
      </c>
      <c r="X2919" s="13" t="s">
        <v>22</v>
      </c>
      <c r="Y29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19" s="1">
        <v>40.008996000000003</v>
      </c>
      <c r="AA2919" s="1">
        <v>-83.262069999999994</v>
      </c>
      <c r="AB2919" s="1">
        <v>0</v>
      </c>
      <c r="AC2919" s="1">
        <v>0</v>
      </c>
    </row>
    <row r="2920" spans="1:29" x14ac:dyDescent="0.25">
      <c r="A2920" s="13">
        <v>387</v>
      </c>
      <c r="B2920" s="22" t="s">
        <v>3200</v>
      </c>
      <c r="C2920" s="17">
        <v>1</v>
      </c>
      <c r="D2920" s="1" t="s">
        <v>2368</v>
      </c>
      <c r="E2920" s="1" t="s">
        <v>3031</v>
      </c>
      <c r="F2920" s="1" t="s">
        <v>3571</v>
      </c>
      <c r="G2920" s="1" t="s">
        <v>2775</v>
      </c>
      <c r="H2920" s="21">
        <v>3.8959999999933643</v>
      </c>
      <c r="I2920" s="21">
        <v>0</v>
      </c>
      <c r="J2920" s="1" t="s">
        <v>258</v>
      </c>
      <c r="K2920" s="1" t="s">
        <v>2807</v>
      </c>
      <c r="L2920" s="1">
        <v>1</v>
      </c>
      <c r="M2920" s="1">
        <v>1</v>
      </c>
      <c r="N2920" s="1">
        <v>2</v>
      </c>
      <c r="O2920" s="1">
        <v>1</v>
      </c>
      <c r="P2920" s="1">
        <v>10</v>
      </c>
      <c r="Q2920" s="16">
        <v>118.88462936046511</v>
      </c>
      <c r="R2920" s="21">
        <v>1.0354337952024186</v>
      </c>
      <c r="S2920" s="21">
        <v>2.8312411622398943</v>
      </c>
      <c r="T2920" s="21">
        <v>1.7958073670374757</v>
      </c>
      <c r="U2920" s="21">
        <v>0.12418512434729932</v>
      </c>
      <c r="V2920" s="21">
        <v>0.56799765490895282</v>
      </c>
      <c r="W2920" s="21">
        <v>0.44381253056165348</v>
      </c>
      <c r="X2920" s="13" t="s">
        <v>22</v>
      </c>
      <c r="Y29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0" s="1">
        <v>40.953277</v>
      </c>
      <c r="AA2920" s="1">
        <v>-84.726736000000002</v>
      </c>
      <c r="AB2920" s="1">
        <v>0</v>
      </c>
      <c r="AC2920" s="1">
        <v>0</v>
      </c>
    </row>
    <row r="2921" spans="1:29" x14ac:dyDescent="0.25">
      <c r="A2921" s="13">
        <v>388</v>
      </c>
      <c r="B2921" s="22" t="s">
        <v>3200</v>
      </c>
      <c r="C2921" s="17">
        <v>8</v>
      </c>
      <c r="D2921" s="1" t="s">
        <v>787</v>
      </c>
      <c r="E2921" s="1" t="s">
        <v>2841</v>
      </c>
      <c r="F2921" s="1" t="s">
        <v>3410</v>
      </c>
      <c r="G2921" s="1" t="s">
        <v>2776</v>
      </c>
      <c r="H2921" s="21">
        <v>1.396999999997206</v>
      </c>
      <c r="I2921" s="21">
        <v>0</v>
      </c>
      <c r="J2921" s="1" t="s">
        <v>258</v>
      </c>
      <c r="K2921" s="1" t="s">
        <v>2808</v>
      </c>
      <c r="L2921" s="1">
        <v>0</v>
      </c>
      <c r="M2921" s="1">
        <v>0</v>
      </c>
      <c r="N2921" s="1">
        <v>3</v>
      </c>
      <c r="O2921" s="1">
        <v>1</v>
      </c>
      <c r="P2921" s="1">
        <v>7</v>
      </c>
      <c r="Q2921" s="16">
        <v>31.078125</v>
      </c>
      <c r="R2921" s="21">
        <v>0.81320389534391324</v>
      </c>
      <c r="S2921" s="21">
        <v>2.011004884125497</v>
      </c>
      <c r="T2921" s="21">
        <v>1.1978009887815837</v>
      </c>
      <c r="U2921" s="21">
        <v>0.20751468391831415</v>
      </c>
      <c r="V2921" s="21">
        <v>0.56658154568495256</v>
      </c>
      <c r="W2921" s="21">
        <v>0.35906686176663838</v>
      </c>
      <c r="X2921" s="13" t="s">
        <v>22</v>
      </c>
      <c r="Y29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1" s="1">
        <v>39.190714999999997</v>
      </c>
      <c r="AA2921" s="1">
        <v>-84.759513999999996</v>
      </c>
      <c r="AB2921" s="1">
        <v>0</v>
      </c>
      <c r="AC2921" s="1">
        <v>0</v>
      </c>
    </row>
    <row r="2922" spans="1:29" x14ac:dyDescent="0.25">
      <c r="A2922" s="13">
        <v>389</v>
      </c>
      <c r="B2922" s="22" t="s">
        <v>3200</v>
      </c>
      <c r="C2922" s="17">
        <v>7</v>
      </c>
      <c r="D2922" s="1" t="s">
        <v>2378</v>
      </c>
      <c r="E2922" s="1" t="s">
        <v>2833</v>
      </c>
      <c r="F2922" s="1" t="s">
        <v>5231</v>
      </c>
      <c r="G2922" s="1" t="s">
        <v>2777</v>
      </c>
      <c r="H2922" s="21">
        <v>4.0489999999990687</v>
      </c>
      <c r="I2922" s="21">
        <v>0</v>
      </c>
      <c r="J2922" s="1" t="s">
        <v>258</v>
      </c>
      <c r="K2922" s="1" t="s">
        <v>2803</v>
      </c>
      <c r="L2922" s="1">
        <v>0</v>
      </c>
      <c r="M2922" s="1">
        <v>0</v>
      </c>
      <c r="N2922" s="1">
        <v>5</v>
      </c>
      <c r="O2922" s="1">
        <v>1</v>
      </c>
      <c r="P2922" s="1">
        <v>5</v>
      </c>
      <c r="Q2922" s="16">
        <v>42.171875</v>
      </c>
      <c r="R2922" s="21">
        <v>0.11015314532370442</v>
      </c>
      <c r="S2922" s="21">
        <v>0.89716742378498349</v>
      </c>
      <c r="T2922" s="21">
        <v>0.78701427846127903</v>
      </c>
      <c r="U2922" s="21">
        <v>9.3707409114993714E-2</v>
      </c>
      <c r="V2922" s="21">
        <v>0.56602678133710782</v>
      </c>
      <c r="W2922" s="21">
        <v>0.47231937222211412</v>
      </c>
      <c r="X2922" s="13" t="s">
        <v>22</v>
      </c>
      <c r="Y29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2" s="1">
        <v>40.437427999999997</v>
      </c>
      <c r="AA2922" s="1">
        <v>-84.338920999999999</v>
      </c>
      <c r="AB2922" s="1">
        <v>0</v>
      </c>
      <c r="AC2922" s="1">
        <v>0</v>
      </c>
    </row>
    <row r="2923" spans="1:29" x14ac:dyDescent="0.25">
      <c r="A2923" s="13">
        <v>390</v>
      </c>
      <c r="B2923" s="22" t="s">
        <v>3200</v>
      </c>
      <c r="C2923" s="17">
        <v>6</v>
      </c>
      <c r="D2923" s="1" t="s">
        <v>808</v>
      </c>
      <c r="E2923" s="1" t="s">
        <v>2997</v>
      </c>
      <c r="F2923" s="1" t="s">
        <v>3434</v>
      </c>
      <c r="G2923" s="1" t="s">
        <v>2778</v>
      </c>
      <c r="H2923" s="21">
        <v>7.6989999999932479</v>
      </c>
      <c r="I2923" s="21">
        <v>0</v>
      </c>
      <c r="J2923" s="1" t="s">
        <v>258</v>
      </c>
      <c r="K2923" s="1" t="s">
        <v>2804</v>
      </c>
      <c r="L2923" s="1">
        <v>1</v>
      </c>
      <c r="M2923" s="1">
        <v>1</v>
      </c>
      <c r="N2923" s="1">
        <v>2</v>
      </c>
      <c r="O2923" s="1">
        <v>2</v>
      </c>
      <c r="P2923" s="1">
        <v>2</v>
      </c>
      <c r="Q2923" s="16">
        <v>115.32212936046511</v>
      </c>
      <c r="R2923" s="21">
        <v>1.3646843881055148</v>
      </c>
      <c r="S2923" s="21">
        <v>1.5523104631262752</v>
      </c>
      <c r="T2923" s="21">
        <v>0.18762607502076034</v>
      </c>
      <c r="U2923" s="21">
        <v>9.5104990453824131E-2</v>
      </c>
      <c r="V2923" s="21">
        <v>0.56406463447269573</v>
      </c>
      <c r="W2923" s="21">
        <v>0.46895964401887158</v>
      </c>
      <c r="X2923" s="13" t="s">
        <v>22</v>
      </c>
      <c r="Y29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3" s="1">
        <v>39.611707000000003</v>
      </c>
      <c r="AA2923" s="1">
        <v>-83.006057999999996</v>
      </c>
      <c r="AB2923" s="1">
        <v>0</v>
      </c>
      <c r="AC2923" s="1">
        <v>0</v>
      </c>
    </row>
    <row r="2924" spans="1:29" x14ac:dyDescent="0.25">
      <c r="A2924" s="13">
        <v>391</v>
      </c>
      <c r="B2924" s="22" t="s">
        <v>3200</v>
      </c>
      <c r="C2924" s="17">
        <v>7</v>
      </c>
      <c r="D2924" s="1" t="s">
        <v>3195</v>
      </c>
      <c r="E2924" s="1" t="s">
        <v>2779</v>
      </c>
      <c r="F2924" s="1" t="s">
        <v>5232</v>
      </c>
      <c r="G2924" s="1" t="s">
        <v>2779</v>
      </c>
      <c r="H2924" s="21">
        <v>2.1450000000040745</v>
      </c>
      <c r="I2924" s="21">
        <v>0</v>
      </c>
      <c r="J2924" s="1" t="s">
        <v>258</v>
      </c>
      <c r="K2924" s="1" t="s">
        <v>2803</v>
      </c>
      <c r="L2924" s="1">
        <v>1</v>
      </c>
      <c r="M2924" s="1">
        <v>4</v>
      </c>
      <c r="N2924" s="1">
        <v>1</v>
      </c>
      <c r="O2924" s="1">
        <v>0</v>
      </c>
      <c r="P2924" s="1">
        <v>6</v>
      </c>
      <c r="Q2924" s="16">
        <v>240.93032340116278</v>
      </c>
      <c r="R2924" s="21">
        <v>0.12151685211732745</v>
      </c>
      <c r="S2924" s="21">
        <v>1.0523612988780267</v>
      </c>
      <c r="T2924" s="21">
        <v>0.93084444676069922</v>
      </c>
      <c r="U2924" s="21">
        <v>9.072418029945252E-2</v>
      </c>
      <c r="V2924" s="21">
        <v>0.56376390702579759</v>
      </c>
      <c r="W2924" s="21">
        <v>0.47303972672634509</v>
      </c>
      <c r="X2924" s="13" t="s">
        <v>22</v>
      </c>
      <c r="Y29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4" s="1">
        <v>40.052117000000003</v>
      </c>
      <c r="AA2924" s="1">
        <v>-83.609025000000003</v>
      </c>
      <c r="AB2924" s="1">
        <v>0</v>
      </c>
      <c r="AC2924" s="1">
        <v>0</v>
      </c>
    </row>
    <row r="2925" spans="1:29" x14ac:dyDescent="0.25">
      <c r="A2925" s="13">
        <v>392</v>
      </c>
      <c r="B2925" s="22" t="s">
        <v>3200</v>
      </c>
      <c r="C2925" s="17">
        <v>11</v>
      </c>
      <c r="D2925" s="1" t="s">
        <v>2389</v>
      </c>
      <c r="E2925" s="1" t="s">
        <v>2831</v>
      </c>
      <c r="F2925" s="1" t="s">
        <v>5233</v>
      </c>
      <c r="G2925" s="1" t="s">
        <v>2780</v>
      </c>
      <c r="H2925" s="21">
        <v>9.5000000001164153E-2</v>
      </c>
      <c r="I2925" s="21">
        <v>0</v>
      </c>
      <c r="J2925" s="1" t="s">
        <v>258</v>
      </c>
      <c r="K2925" s="1" t="s">
        <v>2804</v>
      </c>
      <c r="L2925" s="1">
        <v>0</v>
      </c>
      <c r="M2925" s="1">
        <v>0</v>
      </c>
      <c r="N2925" s="1">
        <v>2</v>
      </c>
      <c r="O2925" s="1">
        <v>2</v>
      </c>
      <c r="P2925" s="1">
        <v>8</v>
      </c>
      <c r="Q2925" s="16">
        <v>29.96875</v>
      </c>
      <c r="R2925" s="21">
        <v>2.4988403919610773</v>
      </c>
      <c r="S2925" s="21">
        <v>2.5976882273104356</v>
      </c>
      <c r="T2925" s="21">
        <v>9.884783534935826E-2</v>
      </c>
      <c r="U2925" s="21">
        <v>0.17414443492901863</v>
      </c>
      <c r="V2925" s="21">
        <v>0.56219016163149571</v>
      </c>
      <c r="W2925" s="21">
        <v>0.38804572670247706</v>
      </c>
      <c r="X2925" s="13" t="s">
        <v>22</v>
      </c>
      <c r="Y29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5" s="1">
        <v>40.509742000000003</v>
      </c>
      <c r="AA2925" s="1">
        <v>-81.609836000000001</v>
      </c>
      <c r="AB2925" s="1">
        <v>0</v>
      </c>
      <c r="AC2925" s="1">
        <v>0</v>
      </c>
    </row>
    <row r="2926" spans="1:29" x14ac:dyDescent="0.25">
      <c r="A2926" s="13">
        <v>393</v>
      </c>
      <c r="B2926" s="22" t="s">
        <v>3200</v>
      </c>
      <c r="C2926" s="17">
        <v>3</v>
      </c>
      <c r="D2926" s="1" t="s">
        <v>3193</v>
      </c>
      <c r="E2926" s="1" t="s">
        <v>2781</v>
      </c>
      <c r="F2926" s="1" t="s">
        <v>5234</v>
      </c>
      <c r="G2926" s="1" t="s">
        <v>2781</v>
      </c>
      <c r="H2926" s="21">
        <v>10.275999999998021</v>
      </c>
      <c r="I2926" s="21">
        <v>0</v>
      </c>
      <c r="J2926" s="1" t="s">
        <v>258</v>
      </c>
      <c r="K2926" s="1" t="s">
        <v>2809</v>
      </c>
      <c r="L2926" s="1">
        <v>0</v>
      </c>
      <c r="M2926" s="1">
        <v>1</v>
      </c>
      <c r="N2926" s="1">
        <v>7</v>
      </c>
      <c r="O2926" s="1">
        <v>1</v>
      </c>
      <c r="P2926" s="1">
        <v>9</v>
      </c>
      <c r="Q2926" s="16">
        <v>104.94231468023256</v>
      </c>
      <c r="R2926" s="21">
        <v>0.55980038879698713</v>
      </c>
      <c r="S2926" s="21">
        <v>3.1493639801343831</v>
      </c>
      <c r="T2926" s="21">
        <v>2.589563591337396</v>
      </c>
      <c r="U2926" s="21">
        <v>5.1473406760208978E-2</v>
      </c>
      <c r="V2926" s="21">
        <v>0.56132419202943928</v>
      </c>
      <c r="W2926" s="21">
        <v>0.50985078526923033</v>
      </c>
      <c r="X2926" s="13" t="s">
        <v>22</v>
      </c>
      <c r="Y29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6" s="1">
        <v>40.785001000000001</v>
      </c>
      <c r="AA2926" s="1">
        <v>-82.18486</v>
      </c>
      <c r="AB2926" s="1">
        <v>0</v>
      </c>
      <c r="AC2926" s="1">
        <v>0</v>
      </c>
    </row>
    <row r="2927" spans="1:29" x14ac:dyDescent="0.25">
      <c r="A2927" s="13">
        <v>394</v>
      </c>
      <c r="B2927" s="22" t="s">
        <v>3200</v>
      </c>
      <c r="C2927" s="17">
        <v>6</v>
      </c>
      <c r="D2927" s="1" t="s">
        <v>2367</v>
      </c>
      <c r="E2927" s="1" t="s">
        <v>3088</v>
      </c>
      <c r="F2927" s="1" t="s">
        <v>3421</v>
      </c>
      <c r="G2927" s="1" t="s">
        <v>2782</v>
      </c>
      <c r="H2927" s="21">
        <v>1.1300000000046566</v>
      </c>
      <c r="I2927" s="21">
        <v>0</v>
      </c>
      <c r="J2927" s="1" t="s">
        <v>258</v>
      </c>
      <c r="K2927" s="1" t="s">
        <v>2803</v>
      </c>
      <c r="L2927" s="1">
        <v>1</v>
      </c>
      <c r="M2927" s="1">
        <v>0</v>
      </c>
      <c r="N2927" s="1">
        <v>4</v>
      </c>
      <c r="O2927" s="1">
        <v>1</v>
      </c>
      <c r="P2927" s="1">
        <v>7</v>
      </c>
      <c r="Q2927" s="16">
        <v>83.301689680232556</v>
      </c>
      <c r="R2927" s="21">
        <v>0.13073800760112908</v>
      </c>
      <c r="S2927" s="21">
        <v>1.170462336141276</v>
      </c>
      <c r="T2927" s="21">
        <v>1.039724328540147</v>
      </c>
      <c r="U2927" s="21">
        <v>9.1009376165040082E-2</v>
      </c>
      <c r="V2927" s="21">
        <v>0.56084324347159464</v>
      </c>
      <c r="W2927" s="21">
        <v>0.46983386730655458</v>
      </c>
      <c r="X2927" s="13" t="s">
        <v>22</v>
      </c>
      <c r="Y29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7" s="1">
        <v>40.124358999999998</v>
      </c>
      <c r="AA2927" s="1">
        <v>-83.271901</v>
      </c>
      <c r="AB2927" s="1">
        <v>0</v>
      </c>
      <c r="AC2927" s="1">
        <v>0</v>
      </c>
    </row>
    <row r="2928" spans="1:29" x14ac:dyDescent="0.25">
      <c r="A2928" s="13">
        <v>395</v>
      </c>
      <c r="B2928" s="22" t="s">
        <v>3200</v>
      </c>
      <c r="C2928" s="17">
        <v>11</v>
      </c>
      <c r="D2928" s="1" t="s">
        <v>1338</v>
      </c>
      <c r="E2928" s="1" t="s">
        <v>3089</v>
      </c>
      <c r="F2928" s="1" t="s">
        <v>3384</v>
      </c>
      <c r="G2928" s="1" t="s">
        <v>2783</v>
      </c>
      <c r="H2928" s="21">
        <v>2.7309999999997672</v>
      </c>
      <c r="I2928" s="21">
        <v>0</v>
      </c>
      <c r="J2928" s="1" t="s">
        <v>258</v>
      </c>
      <c r="K2928" s="1" t="s">
        <v>2808</v>
      </c>
      <c r="L2928" s="1">
        <v>0</v>
      </c>
      <c r="M2928" s="1">
        <v>0</v>
      </c>
      <c r="N2928" s="1">
        <v>3</v>
      </c>
      <c r="O2928" s="1">
        <v>3</v>
      </c>
      <c r="P2928" s="1">
        <v>9</v>
      </c>
      <c r="Q2928" s="16">
        <v>41.953125</v>
      </c>
      <c r="R2928" s="21">
        <v>0.36311504428069069</v>
      </c>
      <c r="S2928" s="21">
        <v>2.4452312012447219</v>
      </c>
      <c r="T2928" s="21">
        <v>2.0821161569640312</v>
      </c>
      <c r="U2928" s="21">
        <v>9.2660283689400033E-2</v>
      </c>
      <c r="V2928" s="21">
        <v>0.56082623893716765</v>
      </c>
      <c r="W2928" s="21">
        <v>0.46816595524776761</v>
      </c>
      <c r="X2928" s="13" t="s">
        <v>22</v>
      </c>
      <c r="Y29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8" s="1">
        <v>40.865248999999999</v>
      </c>
      <c r="AA2928" s="1">
        <v>-80.559483</v>
      </c>
      <c r="AB2928" s="1">
        <v>0</v>
      </c>
      <c r="AC2928" s="1">
        <v>0</v>
      </c>
    </row>
    <row r="2929" spans="1:29" x14ac:dyDescent="0.25">
      <c r="A2929" s="13">
        <v>396</v>
      </c>
      <c r="B2929" s="22" t="s">
        <v>3200</v>
      </c>
      <c r="C2929" s="17">
        <v>11</v>
      </c>
      <c r="D2929" s="1" t="s">
        <v>2372</v>
      </c>
      <c r="E2929" s="1" t="s">
        <v>3037</v>
      </c>
      <c r="F2929" s="1" t="s">
        <v>5235</v>
      </c>
      <c r="G2929" s="1" t="s">
        <v>2784</v>
      </c>
      <c r="H2929" s="21">
        <v>1.3429999999934807</v>
      </c>
      <c r="I2929" s="21">
        <v>0</v>
      </c>
      <c r="J2929" s="1" t="s">
        <v>258</v>
      </c>
      <c r="K2929" s="1" t="s">
        <v>2805</v>
      </c>
      <c r="L2929" s="1">
        <v>0</v>
      </c>
      <c r="M2929" s="1">
        <v>0</v>
      </c>
      <c r="N2929" s="1">
        <v>5</v>
      </c>
      <c r="O2929" s="1">
        <v>0</v>
      </c>
      <c r="P2929" s="1">
        <v>8</v>
      </c>
      <c r="Q2929" s="16">
        <v>40.734375</v>
      </c>
      <c r="R2929" s="21">
        <v>0.38062797906067575</v>
      </c>
      <c r="S2929" s="21">
        <v>2.1622058057525542</v>
      </c>
      <c r="T2929" s="21">
        <v>1.7815778266918785</v>
      </c>
      <c r="U2929" s="21">
        <v>9.7129262682440529E-2</v>
      </c>
      <c r="V2929" s="21">
        <v>0.5600956093582683</v>
      </c>
      <c r="W2929" s="21">
        <v>0.46296634667582776</v>
      </c>
      <c r="X2929" s="13" t="s">
        <v>22</v>
      </c>
      <c r="Y29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29" s="1">
        <v>40.483640999999999</v>
      </c>
      <c r="AA2929" s="1">
        <v>-81.736649999999997</v>
      </c>
      <c r="AB2929" s="1">
        <v>0</v>
      </c>
      <c r="AC2929" s="1">
        <v>0</v>
      </c>
    </row>
    <row r="2930" spans="1:29" x14ac:dyDescent="0.25">
      <c r="A2930" s="13">
        <v>397</v>
      </c>
      <c r="B2930" s="22" t="s">
        <v>3200</v>
      </c>
      <c r="C2930" s="17">
        <v>11</v>
      </c>
      <c r="D2930" s="1" t="s">
        <v>2372</v>
      </c>
      <c r="E2930" s="1" t="s">
        <v>2895</v>
      </c>
      <c r="F2930" s="1" t="s">
        <v>3591</v>
      </c>
      <c r="G2930" s="1" t="s">
        <v>2785</v>
      </c>
      <c r="H2930" s="21">
        <v>9.1110000000044238</v>
      </c>
      <c r="I2930" s="21">
        <v>0</v>
      </c>
      <c r="J2930" s="1" t="s">
        <v>258</v>
      </c>
      <c r="K2930" s="1" t="s">
        <v>2803</v>
      </c>
      <c r="L2930" s="1">
        <v>0</v>
      </c>
      <c r="M2930" s="1">
        <v>0</v>
      </c>
      <c r="N2930" s="1">
        <v>2</v>
      </c>
      <c r="O2930" s="1">
        <v>3</v>
      </c>
      <c r="P2930" s="1">
        <v>7</v>
      </c>
      <c r="Q2930" s="16">
        <v>33.40625</v>
      </c>
      <c r="R2930" s="21">
        <v>0.2298776997404374</v>
      </c>
      <c r="S2930" s="21">
        <v>1.4762501527686689</v>
      </c>
      <c r="T2930" s="21">
        <v>1.2463724530282314</v>
      </c>
      <c r="U2930" s="21">
        <v>0.11967860291072521</v>
      </c>
      <c r="V2930" s="21">
        <v>0.55943092326474897</v>
      </c>
      <c r="W2930" s="21">
        <v>0.43975232035402378</v>
      </c>
      <c r="X2930" s="13" t="s">
        <v>22</v>
      </c>
      <c r="Y29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0" s="1">
        <v>40.555472000000002</v>
      </c>
      <c r="AA2930" s="1">
        <v>-81.917286000000004</v>
      </c>
      <c r="AB2930" s="1">
        <v>0</v>
      </c>
      <c r="AC2930" s="1">
        <v>0</v>
      </c>
    </row>
    <row r="2931" spans="1:29" x14ac:dyDescent="0.25">
      <c r="A2931" s="13">
        <v>398</v>
      </c>
      <c r="B2931" s="22" t="s">
        <v>3200</v>
      </c>
      <c r="C2931" s="17">
        <v>2</v>
      </c>
      <c r="D2931" s="1" t="s">
        <v>807</v>
      </c>
      <c r="E2931" s="1" t="s">
        <v>3156</v>
      </c>
      <c r="F2931" s="1" t="s">
        <v>5236</v>
      </c>
      <c r="G2931" s="1" t="s">
        <v>2786</v>
      </c>
      <c r="H2931" s="21">
        <v>0</v>
      </c>
      <c r="I2931" s="21">
        <v>0</v>
      </c>
      <c r="J2931" s="1" t="s">
        <v>258</v>
      </c>
      <c r="K2931" s="1" t="s">
        <v>2804</v>
      </c>
      <c r="L2931" s="1">
        <v>0</v>
      </c>
      <c r="M2931" s="1">
        <v>2</v>
      </c>
      <c r="N2931" s="1">
        <v>3</v>
      </c>
      <c r="O2931" s="1">
        <v>1</v>
      </c>
      <c r="P2931" s="1">
        <v>9</v>
      </c>
      <c r="Q2931" s="16">
        <v>124.43150436046511</v>
      </c>
      <c r="R2931" s="21">
        <v>1.378459355862093</v>
      </c>
      <c r="S2931" s="21">
        <v>2.7623306261035028</v>
      </c>
      <c r="T2931" s="21">
        <v>1.3838712702414098</v>
      </c>
      <c r="U2931" s="21">
        <v>9.6064969323964036E-2</v>
      </c>
      <c r="V2931" s="21">
        <v>0.55894315345756285</v>
      </c>
      <c r="W2931" s="21">
        <v>0.46287818413359882</v>
      </c>
      <c r="X2931" s="13" t="s">
        <v>22</v>
      </c>
      <c r="Y29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1" s="1">
        <v>41.341281000000002</v>
      </c>
      <c r="AA2931" s="1">
        <v>-83.417277999999996</v>
      </c>
      <c r="AB2931" s="1">
        <v>0</v>
      </c>
      <c r="AC2931" s="1">
        <v>0</v>
      </c>
    </row>
    <row r="2932" spans="1:29" x14ac:dyDescent="0.25">
      <c r="A2932" s="13">
        <v>399</v>
      </c>
      <c r="B2932" s="22" t="s">
        <v>3200</v>
      </c>
      <c r="C2932" s="17">
        <v>3</v>
      </c>
      <c r="D2932" s="1" t="s">
        <v>791</v>
      </c>
      <c r="E2932" s="1" t="s">
        <v>2819</v>
      </c>
      <c r="F2932" s="1" t="s">
        <v>4996</v>
      </c>
      <c r="G2932" s="1" t="s">
        <v>2787</v>
      </c>
      <c r="H2932" s="21">
        <v>6.7240000000019791</v>
      </c>
      <c r="I2932" s="21">
        <v>0</v>
      </c>
      <c r="J2932" s="1" t="s">
        <v>258</v>
      </c>
      <c r="K2932" s="1" t="s">
        <v>2808</v>
      </c>
      <c r="L2932" s="1">
        <v>0</v>
      </c>
      <c r="M2932" s="1">
        <v>0</v>
      </c>
      <c r="N2932" s="1">
        <v>2</v>
      </c>
      <c r="O2932" s="1">
        <v>4</v>
      </c>
      <c r="P2932" s="1">
        <v>6</v>
      </c>
      <c r="Q2932" s="16">
        <v>36.84375</v>
      </c>
      <c r="R2932" s="21">
        <v>0.38178381751986817</v>
      </c>
      <c r="S2932" s="21">
        <v>1.8851175882088509</v>
      </c>
      <c r="T2932" s="21">
        <v>1.5033337706889827</v>
      </c>
      <c r="U2932" s="21">
        <v>9.7424211407960967E-2</v>
      </c>
      <c r="V2932" s="21">
        <v>0.55870368271995807</v>
      </c>
      <c r="W2932" s="21">
        <v>0.46127947131199709</v>
      </c>
      <c r="X2932" s="13" t="s">
        <v>22</v>
      </c>
      <c r="Y29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2" s="1">
        <v>41.297201999999999</v>
      </c>
      <c r="AA2932" s="1">
        <v>-82.020909000000003</v>
      </c>
      <c r="AB2932" s="1">
        <v>0</v>
      </c>
      <c r="AC2932" s="1">
        <v>0</v>
      </c>
    </row>
    <row r="2933" spans="1:29" x14ac:dyDescent="0.25">
      <c r="A2933" s="13">
        <v>400</v>
      </c>
      <c r="B2933" s="22" t="s">
        <v>3200</v>
      </c>
      <c r="C2933" s="17">
        <v>3</v>
      </c>
      <c r="D2933" s="1" t="s">
        <v>3193</v>
      </c>
      <c r="E2933" s="1" t="s">
        <v>2788</v>
      </c>
      <c r="F2933" s="1" t="s">
        <v>5164</v>
      </c>
      <c r="G2933" s="1" t="s">
        <v>2788</v>
      </c>
      <c r="H2933" s="21">
        <v>19.994999999995343</v>
      </c>
      <c r="I2933" s="21">
        <v>0</v>
      </c>
      <c r="J2933" s="1" t="s">
        <v>258</v>
      </c>
      <c r="K2933" s="1" t="s">
        <v>2803</v>
      </c>
      <c r="L2933" s="1">
        <v>0</v>
      </c>
      <c r="M2933" s="1">
        <v>0</v>
      </c>
      <c r="N2933" s="1">
        <v>4</v>
      </c>
      <c r="O2933" s="1">
        <v>3</v>
      </c>
      <c r="P2933" s="1">
        <v>10</v>
      </c>
      <c r="Q2933" s="16">
        <v>49.5</v>
      </c>
      <c r="R2933" s="21">
        <v>8.3520986068650119E-2</v>
      </c>
      <c r="S2933" s="21">
        <v>1.1499054752911932</v>
      </c>
      <c r="T2933" s="21">
        <v>1.0663844892225431</v>
      </c>
      <c r="U2933" s="21">
        <v>7.1013330060417226E-2</v>
      </c>
      <c r="V2933" s="21">
        <v>0.55824449274590937</v>
      </c>
      <c r="W2933" s="21">
        <v>0.48723116268549216</v>
      </c>
      <c r="X2933" s="13" t="s">
        <v>22</v>
      </c>
      <c r="Y29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3" s="1">
        <v>40.856721</v>
      </c>
      <c r="AA2933" s="1">
        <v>-82.212232</v>
      </c>
      <c r="AB2933" s="1">
        <v>0</v>
      </c>
      <c r="AC2933" s="1">
        <v>0</v>
      </c>
    </row>
    <row r="2934" spans="1:29" x14ac:dyDescent="0.25">
      <c r="A2934" s="13">
        <v>401</v>
      </c>
      <c r="B2934" s="22" t="s">
        <v>3200</v>
      </c>
      <c r="C2934" s="17">
        <v>3</v>
      </c>
      <c r="D2934" s="1" t="s">
        <v>3193</v>
      </c>
      <c r="E2934" s="1" t="s">
        <v>2789</v>
      </c>
      <c r="F2934" s="1" t="s">
        <v>5234</v>
      </c>
      <c r="G2934" s="1" t="s">
        <v>2789</v>
      </c>
      <c r="H2934" s="21">
        <v>0.10199999999999999</v>
      </c>
      <c r="I2934" s="21">
        <v>0</v>
      </c>
      <c r="J2934" s="1" t="s">
        <v>258</v>
      </c>
      <c r="K2934" s="1" t="s">
        <v>2809</v>
      </c>
      <c r="L2934" s="1">
        <v>0</v>
      </c>
      <c r="M2934" s="1">
        <v>0</v>
      </c>
      <c r="N2934" s="1">
        <v>9</v>
      </c>
      <c r="O2934" s="1">
        <v>0</v>
      </c>
      <c r="P2934" s="1">
        <v>6</v>
      </c>
      <c r="Q2934" s="16">
        <v>64.921875</v>
      </c>
      <c r="R2934" s="21">
        <v>0.5642806723018593</v>
      </c>
      <c r="S2934" s="21">
        <v>2.5971183316454205</v>
      </c>
      <c r="T2934" s="21">
        <v>2.0328376593435613</v>
      </c>
      <c r="U2934" s="21">
        <v>5.139683579871851E-2</v>
      </c>
      <c r="V2934" s="21">
        <v>0.55800228794899487</v>
      </c>
      <c r="W2934" s="21">
        <v>0.5066054521502763</v>
      </c>
      <c r="X2934" s="13" t="s">
        <v>22</v>
      </c>
      <c r="Y29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4" s="1">
        <v>40.780538</v>
      </c>
      <c r="AA2934" s="1">
        <v>-82.376813999999996</v>
      </c>
      <c r="AB2934" s="1">
        <v>0</v>
      </c>
      <c r="AC2934" s="1">
        <v>0</v>
      </c>
    </row>
    <row r="2935" spans="1:29" x14ac:dyDescent="0.25">
      <c r="A2935" s="13">
        <v>402</v>
      </c>
      <c r="B2935" s="22" t="s">
        <v>3200</v>
      </c>
      <c r="C2935" s="17">
        <v>9</v>
      </c>
      <c r="D2935" s="1" t="s">
        <v>1334</v>
      </c>
      <c r="E2935" s="1" t="s">
        <v>2869</v>
      </c>
      <c r="F2935" s="1" t="s">
        <v>3354</v>
      </c>
      <c r="G2935" s="1" t="s">
        <v>2790</v>
      </c>
      <c r="H2935" s="21">
        <v>2.0819999999948777</v>
      </c>
      <c r="I2935" s="21">
        <v>0</v>
      </c>
      <c r="J2935" s="1" t="s">
        <v>258</v>
      </c>
      <c r="K2935" s="1" t="s">
        <v>2808</v>
      </c>
      <c r="L2935" s="1">
        <v>0</v>
      </c>
      <c r="M2935" s="1">
        <v>0</v>
      </c>
      <c r="N2935" s="1">
        <v>4</v>
      </c>
      <c r="O2935" s="1">
        <v>1</v>
      </c>
      <c r="P2935" s="1">
        <v>2</v>
      </c>
      <c r="Q2935" s="16">
        <v>32.625</v>
      </c>
      <c r="R2935" s="21">
        <v>0.51525173385535561</v>
      </c>
      <c r="S2935" s="21">
        <v>1.2181080377450479</v>
      </c>
      <c r="T2935" s="21">
        <v>0.70285630388969234</v>
      </c>
      <c r="U2935" s="21">
        <v>0.13148276994435545</v>
      </c>
      <c r="V2935" s="21">
        <v>0.55796595226492507</v>
      </c>
      <c r="W2935" s="21">
        <v>0.42648318232056959</v>
      </c>
      <c r="X2935" s="13" t="s">
        <v>22</v>
      </c>
      <c r="Y29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5" s="1">
        <v>38.862909999999999</v>
      </c>
      <c r="AA2935" s="1">
        <v>-82.933346</v>
      </c>
      <c r="AB2935" s="1">
        <v>0</v>
      </c>
      <c r="AC2935" s="1">
        <v>0</v>
      </c>
    </row>
    <row r="2936" spans="1:29" x14ac:dyDescent="0.25">
      <c r="A2936" s="13">
        <v>403</v>
      </c>
      <c r="B2936" s="22" t="s">
        <v>3200</v>
      </c>
      <c r="C2936" s="17">
        <v>8</v>
      </c>
      <c r="D2936" s="1" t="s">
        <v>806</v>
      </c>
      <c r="E2936" s="1" t="s">
        <v>3101</v>
      </c>
      <c r="F2936" s="1" t="s">
        <v>5237</v>
      </c>
      <c r="G2936" s="1" t="s">
        <v>2791</v>
      </c>
      <c r="H2936" s="21">
        <v>3.0559999999968568</v>
      </c>
      <c r="I2936" s="21">
        <v>0</v>
      </c>
      <c r="J2936" s="1" t="s">
        <v>258</v>
      </c>
      <c r="K2936" s="1" t="s">
        <v>2803</v>
      </c>
      <c r="L2936" s="1">
        <v>0</v>
      </c>
      <c r="M2936" s="1">
        <v>1</v>
      </c>
      <c r="N2936" s="1">
        <v>5</v>
      </c>
      <c r="O2936" s="1">
        <v>0</v>
      </c>
      <c r="P2936" s="1">
        <v>7</v>
      </c>
      <c r="Q2936" s="16">
        <v>85.411064680232556</v>
      </c>
      <c r="R2936" s="21">
        <v>0.10319846808137868</v>
      </c>
      <c r="S2936" s="21">
        <v>1.0632123616547811</v>
      </c>
      <c r="T2936" s="21">
        <v>0.96001389357340239</v>
      </c>
      <c r="U2936" s="21">
        <v>8.4466181685104239E-2</v>
      </c>
      <c r="V2936" s="21">
        <v>0.55575873416899091</v>
      </c>
      <c r="W2936" s="21">
        <v>0.47129255248388668</v>
      </c>
      <c r="X2936" s="13" t="s">
        <v>22</v>
      </c>
      <c r="Y29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6" s="1">
        <v>39.387635000000003</v>
      </c>
      <c r="AA2936" s="1">
        <v>-84.167226999999997</v>
      </c>
      <c r="AB2936" s="1">
        <v>0</v>
      </c>
      <c r="AC2936" s="1">
        <v>0</v>
      </c>
    </row>
    <row r="2937" spans="1:29" x14ac:dyDescent="0.25">
      <c r="A2937" s="13">
        <v>404</v>
      </c>
      <c r="B2937" s="22" t="s">
        <v>3200</v>
      </c>
      <c r="C2937" s="17">
        <v>10</v>
      </c>
      <c r="D2937" s="1" t="s">
        <v>2386</v>
      </c>
      <c r="E2937" s="1" t="s">
        <v>3072</v>
      </c>
      <c r="F2937" s="1" t="s">
        <v>5238</v>
      </c>
      <c r="G2937" s="1" t="s">
        <v>2792</v>
      </c>
      <c r="H2937" s="21">
        <v>3.1955260126451526</v>
      </c>
      <c r="I2937" s="21">
        <v>0</v>
      </c>
      <c r="J2937" s="1" t="s">
        <v>258</v>
      </c>
      <c r="K2937" s="1" t="s">
        <v>2807</v>
      </c>
      <c r="L2937" s="1">
        <v>0</v>
      </c>
      <c r="M2937" s="1">
        <v>1</v>
      </c>
      <c r="N2937" s="1">
        <v>6</v>
      </c>
      <c r="O2937" s="1">
        <v>1</v>
      </c>
      <c r="P2937" s="1">
        <v>2</v>
      </c>
      <c r="Q2937" s="16">
        <v>91.395439680232556</v>
      </c>
      <c r="R2937" s="21">
        <v>0.46488595514365472</v>
      </c>
      <c r="S2937" s="21">
        <v>1.8414147417716158</v>
      </c>
      <c r="T2937" s="21">
        <v>1.376528786627961</v>
      </c>
      <c r="U2937" s="21">
        <v>5.575626410333813E-2</v>
      </c>
      <c r="V2937" s="21">
        <v>0.55553624347621755</v>
      </c>
      <c r="W2937" s="21">
        <v>0.49977997937287943</v>
      </c>
      <c r="X2937" s="13" t="s">
        <v>22</v>
      </c>
      <c r="Y29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7" s="1">
        <v>39.135891000000001</v>
      </c>
      <c r="AA2937" s="1">
        <v>-82.372732999999997</v>
      </c>
      <c r="AB2937" s="1">
        <v>0</v>
      </c>
      <c r="AC2937" s="1">
        <v>0</v>
      </c>
    </row>
    <row r="2938" spans="1:29" x14ac:dyDescent="0.25">
      <c r="A2938" s="13">
        <v>405</v>
      </c>
      <c r="B2938" s="22" t="s">
        <v>3200</v>
      </c>
      <c r="C2938" s="17">
        <v>3</v>
      </c>
      <c r="D2938" s="1" t="s">
        <v>2361</v>
      </c>
      <c r="E2938" s="1" t="s">
        <v>3146</v>
      </c>
      <c r="F2938" s="1" t="s">
        <v>5239</v>
      </c>
      <c r="G2938" s="1" t="s">
        <v>2793</v>
      </c>
      <c r="H2938" s="21">
        <v>4.8390000000072177</v>
      </c>
      <c r="I2938" s="21">
        <v>0</v>
      </c>
      <c r="J2938" s="1" t="s">
        <v>258</v>
      </c>
      <c r="K2938" s="1" t="s">
        <v>2803</v>
      </c>
      <c r="L2938" s="1">
        <v>0</v>
      </c>
      <c r="M2938" s="1">
        <v>0</v>
      </c>
      <c r="N2938" s="1">
        <v>6</v>
      </c>
      <c r="O2938" s="1">
        <v>0</v>
      </c>
      <c r="P2938" s="1">
        <v>2</v>
      </c>
      <c r="Q2938" s="16">
        <v>41.28125</v>
      </c>
      <c r="R2938" s="21">
        <v>9.5865578698920012E-2</v>
      </c>
      <c r="S2938" s="21">
        <v>0.63275678075779207</v>
      </c>
      <c r="T2938" s="21">
        <v>0.53689120205887209</v>
      </c>
      <c r="U2938" s="21">
        <v>8.7198748988478653E-2</v>
      </c>
      <c r="V2938" s="21">
        <v>0.5550041730088896</v>
      </c>
      <c r="W2938" s="21">
        <v>0.46780542402041092</v>
      </c>
      <c r="X2938" s="13" t="s">
        <v>22</v>
      </c>
      <c r="Y29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8" s="1">
        <v>40.757288000000003</v>
      </c>
      <c r="AA2938" s="1">
        <v>-81.876857000000001</v>
      </c>
      <c r="AB2938" s="1">
        <v>0</v>
      </c>
      <c r="AC2938" s="1">
        <v>0</v>
      </c>
    </row>
    <row r="2939" spans="1:29" x14ac:dyDescent="0.25">
      <c r="A2939" s="13">
        <v>406</v>
      </c>
      <c r="B2939" s="22" t="s">
        <v>3200</v>
      </c>
      <c r="C2939" s="17">
        <v>3</v>
      </c>
      <c r="D2939" s="1" t="s">
        <v>791</v>
      </c>
      <c r="E2939" s="1" t="s">
        <v>2951</v>
      </c>
      <c r="F2939" s="1" t="s">
        <v>5240</v>
      </c>
      <c r="G2939" s="1" t="s">
        <v>2794</v>
      </c>
      <c r="H2939" s="21">
        <v>5.2590000000054715</v>
      </c>
      <c r="I2939" s="21">
        <v>0</v>
      </c>
      <c r="J2939" s="1" t="s">
        <v>258</v>
      </c>
      <c r="K2939" s="1" t="s">
        <v>2808</v>
      </c>
      <c r="L2939" s="1">
        <v>0</v>
      </c>
      <c r="M2939" s="1">
        <v>0</v>
      </c>
      <c r="N2939" s="1">
        <v>1</v>
      </c>
      <c r="O2939" s="1">
        <v>3</v>
      </c>
      <c r="P2939" s="1">
        <v>5</v>
      </c>
      <c r="Q2939" s="16">
        <v>24.859375</v>
      </c>
      <c r="R2939" s="21">
        <v>0.75904378554701024</v>
      </c>
      <c r="S2939" s="21">
        <v>1.6642548336809759</v>
      </c>
      <c r="T2939" s="21">
        <v>0.90521104813396569</v>
      </c>
      <c r="U2939" s="21">
        <v>0.19369401959312371</v>
      </c>
      <c r="V2939" s="21">
        <v>0.55422951501865725</v>
      </c>
      <c r="W2939" s="21">
        <v>0.36053549542553354</v>
      </c>
      <c r="X2939" s="13" t="s">
        <v>22</v>
      </c>
      <c r="Y29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39" s="1">
        <v>41.313507999999999</v>
      </c>
      <c r="AA2939" s="1">
        <v>-81.981566999999998</v>
      </c>
      <c r="AB2939" s="1">
        <v>0</v>
      </c>
      <c r="AC2939" s="1">
        <v>0</v>
      </c>
    </row>
    <row r="2940" spans="1:29" x14ac:dyDescent="0.25">
      <c r="A2940" s="13">
        <v>407</v>
      </c>
      <c r="B2940" s="22" t="s">
        <v>3200</v>
      </c>
      <c r="C2940" s="17">
        <v>4</v>
      </c>
      <c r="D2940" s="1" t="s">
        <v>798</v>
      </c>
      <c r="E2940" s="1" t="s">
        <v>3011</v>
      </c>
      <c r="F2940" s="1" t="s">
        <v>3617</v>
      </c>
      <c r="G2940" s="1" t="s">
        <v>2795</v>
      </c>
      <c r="H2940" s="21">
        <v>7.6049999999959255</v>
      </c>
      <c r="I2940" s="21">
        <v>0</v>
      </c>
      <c r="J2940" s="1" t="s">
        <v>258</v>
      </c>
      <c r="K2940" s="1" t="s">
        <v>2804</v>
      </c>
      <c r="L2940" s="1">
        <v>0</v>
      </c>
      <c r="M2940" s="1">
        <v>0</v>
      </c>
      <c r="N2940" s="1">
        <v>4</v>
      </c>
      <c r="O2940" s="1">
        <v>0</v>
      </c>
      <c r="P2940" s="1">
        <v>8</v>
      </c>
      <c r="Q2940" s="16">
        <v>34.1875</v>
      </c>
      <c r="R2940" s="21">
        <v>2.7028664008627916</v>
      </c>
      <c r="S2940" s="21">
        <v>2.3895679958237594</v>
      </c>
      <c r="T2940" s="21">
        <v>-0.31329840503903217</v>
      </c>
      <c r="U2940" s="21">
        <v>0.18836302773923333</v>
      </c>
      <c r="V2940" s="21">
        <v>0.55196604359624302</v>
      </c>
      <c r="W2940" s="21">
        <v>0.36360301585700971</v>
      </c>
      <c r="X2940" s="13" t="s">
        <v>22</v>
      </c>
      <c r="Y29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0" s="1">
        <v>41.097859</v>
      </c>
      <c r="AA2940" s="1">
        <v>-81.145883999999995</v>
      </c>
      <c r="AB2940" s="1">
        <v>0</v>
      </c>
      <c r="AC2940" s="1">
        <v>0</v>
      </c>
    </row>
    <row r="2941" spans="1:29" x14ac:dyDescent="0.25">
      <c r="A2941" s="13">
        <v>408</v>
      </c>
      <c r="B2941" s="22" t="s">
        <v>3200</v>
      </c>
      <c r="C2941" s="17">
        <v>12</v>
      </c>
      <c r="D2941" s="1" t="s">
        <v>1332</v>
      </c>
      <c r="E2941" s="1" t="s">
        <v>2920</v>
      </c>
      <c r="F2941" s="1" t="s">
        <v>3598</v>
      </c>
      <c r="G2941" s="1" t="s">
        <v>2796</v>
      </c>
      <c r="H2941" s="21">
        <v>7.4900000000052387</v>
      </c>
      <c r="I2941" s="21">
        <v>0</v>
      </c>
      <c r="J2941" s="1" t="s">
        <v>258</v>
      </c>
      <c r="K2941" s="1" t="s">
        <v>2804</v>
      </c>
      <c r="L2941" s="1">
        <v>1</v>
      </c>
      <c r="M2941" s="1">
        <v>1</v>
      </c>
      <c r="N2941" s="1">
        <v>3</v>
      </c>
      <c r="O2941" s="1">
        <v>0</v>
      </c>
      <c r="P2941" s="1">
        <v>9</v>
      </c>
      <c r="Q2941" s="16">
        <v>119.99400436046511</v>
      </c>
      <c r="R2941" s="21">
        <v>1.7329915659189306</v>
      </c>
      <c r="S2941" s="21">
        <v>2.7678509060003695</v>
      </c>
      <c r="T2941" s="21">
        <v>1.034859340081439</v>
      </c>
      <c r="U2941" s="21">
        <v>0.12077235423062109</v>
      </c>
      <c r="V2941" s="21">
        <v>0.55191912089410999</v>
      </c>
      <c r="W2941" s="21">
        <v>0.43114676666348889</v>
      </c>
      <c r="X2941" s="13" t="s">
        <v>22</v>
      </c>
      <c r="Y29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1" s="1">
        <v>41.532485999999999</v>
      </c>
      <c r="AA2941" s="1">
        <v>-81.115852000000004</v>
      </c>
      <c r="AB2941" s="1">
        <v>0</v>
      </c>
      <c r="AC2941" s="1">
        <v>0</v>
      </c>
    </row>
    <row r="2942" spans="1:29" x14ac:dyDescent="0.25">
      <c r="A2942" s="13">
        <v>409</v>
      </c>
      <c r="B2942" s="22" t="s">
        <v>3200</v>
      </c>
      <c r="C2942" s="17">
        <v>4</v>
      </c>
      <c r="D2942" s="1" t="s">
        <v>798</v>
      </c>
      <c r="E2942" s="1" t="s">
        <v>3106</v>
      </c>
      <c r="F2942" s="1" t="s">
        <v>3301</v>
      </c>
      <c r="G2942" s="1" t="s">
        <v>2797</v>
      </c>
      <c r="H2942" s="21">
        <v>18.05899999999383</v>
      </c>
      <c r="I2942" s="21">
        <v>0</v>
      </c>
      <c r="J2942" s="1" t="s">
        <v>258</v>
      </c>
      <c r="K2942" s="1" t="s">
        <v>2804</v>
      </c>
      <c r="L2942" s="1">
        <v>0</v>
      </c>
      <c r="M2942" s="1">
        <v>0</v>
      </c>
      <c r="N2942" s="1">
        <v>3</v>
      </c>
      <c r="O2942" s="1">
        <v>1</v>
      </c>
      <c r="P2942" s="1">
        <v>13</v>
      </c>
      <c r="Q2942" s="16">
        <v>37.078125</v>
      </c>
      <c r="R2942" s="21">
        <v>2.7014445665808173</v>
      </c>
      <c r="S2942" s="21">
        <v>3.355147176349945</v>
      </c>
      <c r="T2942" s="21">
        <v>0.65370260976912764</v>
      </c>
      <c r="U2942" s="21">
        <v>0.18826393996700361</v>
      </c>
      <c r="V2942" s="21">
        <v>0.55185006496576172</v>
      </c>
      <c r="W2942" s="21">
        <v>0.36358612499875809</v>
      </c>
      <c r="X2942" s="13" t="s">
        <v>22</v>
      </c>
      <c r="Y29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2" s="1">
        <v>41.099663</v>
      </c>
      <c r="AA2942" s="1">
        <v>-81.148279000000002</v>
      </c>
      <c r="AB2942" s="1">
        <v>0</v>
      </c>
      <c r="AC2942" s="1">
        <v>0</v>
      </c>
    </row>
    <row r="2943" spans="1:29" x14ac:dyDescent="0.25">
      <c r="A2943" s="13">
        <v>410</v>
      </c>
      <c r="B2943" s="22" t="s">
        <v>3200</v>
      </c>
      <c r="C2943" s="17">
        <v>5</v>
      </c>
      <c r="D2943" s="1" t="s">
        <v>793</v>
      </c>
      <c r="E2943" s="1" t="s">
        <v>2849</v>
      </c>
      <c r="F2943" s="1" t="s">
        <v>5241</v>
      </c>
      <c r="G2943" s="1" t="s">
        <v>2798</v>
      </c>
      <c r="H2943" s="21">
        <v>13.417000000001281</v>
      </c>
      <c r="I2943" s="21">
        <v>0</v>
      </c>
      <c r="J2943" s="1" t="s">
        <v>258</v>
      </c>
      <c r="K2943" s="1" t="s">
        <v>2803</v>
      </c>
      <c r="L2943" s="1">
        <v>1</v>
      </c>
      <c r="M2943" s="1">
        <v>1</v>
      </c>
      <c r="N2943" s="1">
        <v>3</v>
      </c>
      <c r="O2943" s="1">
        <v>3</v>
      </c>
      <c r="P2943" s="1">
        <v>6</v>
      </c>
      <c r="Q2943" s="16">
        <v>130.30650436046511</v>
      </c>
      <c r="R2943" s="21">
        <v>5.3057956399119831E-2</v>
      </c>
      <c r="S2943" s="21">
        <v>0.68388693483217144</v>
      </c>
      <c r="T2943" s="21">
        <v>0.63082897843305163</v>
      </c>
      <c r="U2943" s="21">
        <v>5.7505424317730244E-2</v>
      </c>
      <c r="V2943" s="21">
        <v>0.55179463414127983</v>
      </c>
      <c r="W2943" s="21">
        <v>0.49428920982354957</v>
      </c>
      <c r="X2943" s="13" t="s">
        <v>22</v>
      </c>
      <c r="Y29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3" s="1">
        <v>40.172517999999997</v>
      </c>
      <c r="AA2943" s="1">
        <v>-82.718874</v>
      </c>
      <c r="AB2943" s="1">
        <v>0</v>
      </c>
      <c r="AC2943" s="1">
        <v>0</v>
      </c>
    </row>
    <row r="2944" spans="1:29" x14ac:dyDescent="0.25">
      <c r="A2944" s="13">
        <v>411</v>
      </c>
      <c r="B2944" s="22" t="s">
        <v>3200</v>
      </c>
      <c r="C2944" s="17">
        <v>6</v>
      </c>
      <c r="D2944" s="1" t="s">
        <v>2367</v>
      </c>
      <c r="E2944" s="1" t="s">
        <v>3168</v>
      </c>
      <c r="F2944" s="1" t="s">
        <v>5242</v>
      </c>
      <c r="G2944" s="1" t="s">
        <v>2799</v>
      </c>
      <c r="H2944" s="21">
        <v>12.547999999995227</v>
      </c>
      <c r="I2944" s="21">
        <v>0</v>
      </c>
      <c r="J2944" s="1" t="s">
        <v>258</v>
      </c>
      <c r="K2944" s="1" t="s">
        <v>2804</v>
      </c>
      <c r="L2944" s="1">
        <v>0</v>
      </c>
      <c r="M2944" s="1">
        <v>0</v>
      </c>
      <c r="N2944" s="1">
        <v>0</v>
      </c>
      <c r="O2944" s="1">
        <v>4</v>
      </c>
      <c r="P2944" s="1">
        <v>12</v>
      </c>
      <c r="Q2944" s="16">
        <v>29.75</v>
      </c>
      <c r="R2944" s="21">
        <v>2.5726940587521741</v>
      </c>
      <c r="S2944" s="21">
        <v>3.2618503126653038</v>
      </c>
      <c r="T2944" s="21">
        <v>0.68915625391312973</v>
      </c>
      <c r="U2944" s="21">
        <v>0.17929130429776535</v>
      </c>
      <c r="V2944" s="21">
        <v>0.55169457030281654</v>
      </c>
      <c r="W2944" s="21">
        <v>0.37240326600505119</v>
      </c>
      <c r="X2944" s="13" t="s">
        <v>22</v>
      </c>
      <c r="Y29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4" s="1">
        <v>40.110692</v>
      </c>
      <c r="AA2944" s="1">
        <v>-83.278121999999996</v>
      </c>
      <c r="AB2944" s="1">
        <v>0</v>
      </c>
      <c r="AC2944" s="1">
        <v>0</v>
      </c>
    </row>
    <row r="2945" spans="1:29" x14ac:dyDescent="0.25">
      <c r="A2945" s="13">
        <v>412</v>
      </c>
      <c r="B2945" s="22" t="s">
        <v>3200</v>
      </c>
      <c r="C2945" s="17">
        <v>5</v>
      </c>
      <c r="D2945" s="1" t="s">
        <v>797</v>
      </c>
      <c r="E2945" s="1" t="s">
        <v>2856</v>
      </c>
      <c r="F2945" s="1" t="s">
        <v>3585</v>
      </c>
      <c r="G2945" s="1" t="s">
        <v>2800</v>
      </c>
      <c r="H2945" s="21">
        <v>13.694000000003143</v>
      </c>
      <c r="I2945" s="21">
        <v>0</v>
      </c>
      <c r="J2945" s="1" t="s">
        <v>258</v>
      </c>
      <c r="K2945" s="1" t="s">
        <v>2803</v>
      </c>
      <c r="L2945" s="1">
        <v>0</v>
      </c>
      <c r="M2945" s="1">
        <v>1</v>
      </c>
      <c r="N2945" s="1">
        <v>2</v>
      </c>
      <c r="O2945" s="1">
        <v>3</v>
      </c>
      <c r="P2945" s="1">
        <v>11</v>
      </c>
      <c r="Q2945" s="16">
        <v>83.082939680232556</v>
      </c>
      <c r="R2945" s="21">
        <v>0.11716493936406036</v>
      </c>
      <c r="S2945" s="21">
        <v>1.4454321633640028</v>
      </c>
      <c r="T2945" s="21">
        <v>1.3282672239999425</v>
      </c>
      <c r="U2945" s="21">
        <v>8.6403040309648738E-2</v>
      </c>
      <c r="V2945" s="21">
        <v>0.55154858104028348</v>
      </c>
      <c r="W2945" s="21">
        <v>0.46514554073063474</v>
      </c>
      <c r="X2945" s="13" t="s">
        <v>22</v>
      </c>
      <c r="Y29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5" s="1">
        <v>39.901468000000001</v>
      </c>
      <c r="AA2945" s="1">
        <v>-82.602931999999996</v>
      </c>
      <c r="AB2945" s="1">
        <v>0</v>
      </c>
      <c r="AC2945" s="1">
        <v>0</v>
      </c>
    </row>
    <row r="2946" spans="1:29" x14ac:dyDescent="0.25">
      <c r="A2946" s="13">
        <v>413</v>
      </c>
      <c r="B2946" s="22" t="s">
        <v>3200</v>
      </c>
      <c r="C2946" s="17">
        <v>9</v>
      </c>
      <c r="D2946" s="1" t="s">
        <v>2383</v>
      </c>
      <c r="E2946" s="1" t="s">
        <v>2968</v>
      </c>
      <c r="F2946" s="1" t="s">
        <v>5243</v>
      </c>
      <c r="G2946" s="1" t="s">
        <v>2801</v>
      </c>
      <c r="H2946" s="21">
        <v>1.6499999999941792</v>
      </c>
      <c r="I2946" s="21">
        <v>0</v>
      </c>
      <c r="J2946" s="1" t="s">
        <v>258</v>
      </c>
      <c r="K2946" s="1" t="s">
        <v>2803</v>
      </c>
      <c r="L2946" s="1">
        <v>0</v>
      </c>
      <c r="M2946" s="1">
        <v>0</v>
      </c>
      <c r="N2946" s="1">
        <v>3</v>
      </c>
      <c r="O2946" s="1">
        <v>3</v>
      </c>
      <c r="P2946" s="1">
        <v>5</v>
      </c>
      <c r="Q2946" s="16">
        <v>37.953125</v>
      </c>
      <c r="R2946" s="21">
        <v>0.10778888477152569</v>
      </c>
      <c r="S2946" s="21">
        <v>0.90931386259761138</v>
      </c>
      <c r="T2946" s="21">
        <v>0.80152497782608567</v>
      </c>
      <c r="U2946" s="21">
        <v>8.6417436117033633E-2</v>
      </c>
      <c r="V2946" s="21">
        <v>0.55083597440960574</v>
      </c>
      <c r="W2946" s="21">
        <v>0.46441853829257213</v>
      </c>
      <c r="X2946" s="13" t="s">
        <v>22</v>
      </c>
      <c r="Y29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6" s="1">
        <v>39.040883000000001</v>
      </c>
      <c r="AA2946" s="1">
        <v>-83.986833000000004</v>
      </c>
      <c r="AB2946" s="1">
        <v>0</v>
      </c>
      <c r="AC2946" s="1">
        <v>0</v>
      </c>
    </row>
    <row r="2947" spans="1:29" x14ac:dyDescent="0.25">
      <c r="A2947" s="13">
        <v>414</v>
      </c>
      <c r="B2947" s="22" t="s">
        <v>3200</v>
      </c>
      <c r="C2947" s="17">
        <v>8</v>
      </c>
      <c r="D2947" s="1" t="s">
        <v>1329</v>
      </c>
      <c r="E2947" s="1" t="s">
        <v>3202</v>
      </c>
      <c r="F2947" s="1" t="s">
        <v>5244</v>
      </c>
      <c r="G2947" s="1" t="s">
        <v>2802</v>
      </c>
      <c r="H2947" s="21">
        <v>1.4130000000004657</v>
      </c>
      <c r="I2947" s="21">
        <v>0</v>
      </c>
      <c r="J2947" s="1" t="s">
        <v>258</v>
      </c>
      <c r="K2947" s="1" t="s">
        <v>2803</v>
      </c>
      <c r="L2947" s="1">
        <v>0</v>
      </c>
      <c r="M2947" s="1">
        <v>0</v>
      </c>
      <c r="N2947" s="1">
        <v>3</v>
      </c>
      <c r="O2947" s="1">
        <v>2</v>
      </c>
      <c r="P2947" s="1">
        <v>5</v>
      </c>
      <c r="Q2947" s="16">
        <v>33.515625</v>
      </c>
      <c r="R2947" s="21">
        <v>0.17580626476998551</v>
      </c>
      <c r="S2947" s="21">
        <v>1.0747898929958855</v>
      </c>
      <c r="T2947" s="21">
        <v>0.89898362822589994</v>
      </c>
      <c r="U2947" s="21">
        <v>0.11898628172170464</v>
      </c>
      <c r="V2947" s="21">
        <v>0.55004497135991504</v>
      </c>
      <c r="W2947" s="21">
        <v>0.43105868963821037</v>
      </c>
      <c r="X2947" s="13" t="s">
        <v>22</v>
      </c>
      <c r="Y29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7" s="1">
        <v>39.119391999999998</v>
      </c>
      <c r="AA2947" s="1">
        <v>-84.162443999999994</v>
      </c>
      <c r="AB2947" s="1">
        <v>0</v>
      </c>
      <c r="AC2947" s="1">
        <v>0</v>
      </c>
    </row>
    <row r="2948" spans="1:29" x14ac:dyDescent="0.25">
      <c r="A2948" s="13">
        <v>3</v>
      </c>
      <c r="B2948" s="22" t="s">
        <v>4935</v>
      </c>
      <c r="C2948" s="17">
        <v>12</v>
      </c>
      <c r="D2948" s="1" t="s">
        <v>1332</v>
      </c>
      <c r="E2948" s="1" t="s">
        <v>3211</v>
      </c>
      <c r="F2948" s="1" t="s">
        <v>3212</v>
      </c>
      <c r="G2948" s="1" t="s">
        <v>3702</v>
      </c>
      <c r="H2948" s="1">
        <v>17.8</v>
      </c>
      <c r="I2948" s="1">
        <v>18.3</v>
      </c>
      <c r="J2948" s="1" t="s">
        <v>3190</v>
      </c>
      <c r="K2948" s="1" t="s">
        <v>4972</v>
      </c>
      <c r="L2948" s="1">
        <v>1</v>
      </c>
      <c r="M2948" s="1">
        <v>0</v>
      </c>
      <c r="N2948" s="1">
        <v>6</v>
      </c>
      <c r="O2948" s="1">
        <v>6</v>
      </c>
      <c r="P2948" s="1">
        <v>7</v>
      </c>
      <c r="Q2948" s="16">
        <v>118.58293968023256</v>
      </c>
      <c r="R2948" s="21">
        <v>9.9130338338201729E-2</v>
      </c>
      <c r="S2948" s="21">
        <v>5.5174689613642967</v>
      </c>
      <c r="T2948" s="21">
        <v>5.418338623026095</v>
      </c>
      <c r="U2948" s="21">
        <v>9.1308618995417767E-3</v>
      </c>
      <c r="V2948" s="21">
        <v>0.4997702903357274</v>
      </c>
      <c r="W2948" s="21">
        <v>0.49063942843618563</v>
      </c>
      <c r="X2948" s="13" t="s">
        <v>22</v>
      </c>
      <c r="Y29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8" s="1">
        <v>41.370568584799997</v>
      </c>
      <c r="AA2948" s="1">
        <v>-81.055908654500001</v>
      </c>
      <c r="AB2948" s="1">
        <v>41.366758473300003</v>
      </c>
      <c r="AC2948" s="1">
        <v>-81.048378709800005</v>
      </c>
    </row>
    <row r="2949" spans="1:29" x14ac:dyDescent="0.25">
      <c r="A2949" s="13">
        <v>4</v>
      </c>
      <c r="B2949" s="22" t="s">
        <v>4935</v>
      </c>
      <c r="C2949" s="17">
        <v>4</v>
      </c>
      <c r="D2949" s="1" t="s">
        <v>801</v>
      </c>
      <c r="E2949" s="1" t="s">
        <v>3213</v>
      </c>
      <c r="F2949" s="1" t="s">
        <v>3214</v>
      </c>
      <c r="G2949" s="1" t="s">
        <v>3703</v>
      </c>
      <c r="H2949" s="1">
        <v>0.9</v>
      </c>
      <c r="I2949" s="1">
        <v>1.4</v>
      </c>
      <c r="J2949" s="1" t="s">
        <v>3190</v>
      </c>
      <c r="L2949" s="1">
        <v>0</v>
      </c>
      <c r="M2949" s="1">
        <v>1</v>
      </c>
      <c r="N2949" s="1">
        <v>5</v>
      </c>
      <c r="O2949" s="1">
        <v>4</v>
      </c>
      <c r="P2949" s="1">
        <v>49</v>
      </c>
      <c r="Q2949" s="16">
        <v>145.16106468023256</v>
      </c>
      <c r="R2949" s="21">
        <v>0.14614679196945796</v>
      </c>
      <c r="S2949" s="21">
        <v>16.548133999281642</v>
      </c>
      <c r="T2949" s="21">
        <v>16.401987207312185</v>
      </c>
      <c r="U2949" s="21">
        <v>1.3971515720244198E-2</v>
      </c>
      <c r="V2949" s="21">
        <v>0.42613651769792893</v>
      </c>
      <c r="W2949" s="21">
        <v>0.41216500197768474</v>
      </c>
      <c r="X2949" s="13" t="s">
        <v>22</v>
      </c>
      <c r="Y29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49" s="1">
        <v>41.1132491308</v>
      </c>
      <c r="AA2949" s="1">
        <v>-80.839287939399995</v>
      </c>
      <c r="AB2949" s="1">
        <v>41.109303472599997</v>
      </c>
      <c r="AC2949" s="1">
        <v>-80.831565597199997</v>
      </c>
    </row>
    <row r="2950" spans="1:29" x14ac:dyDescent="0.25">
      <c r="A2950" s="13">
        <v>5</v>
      </c>
      <c r="B2950" s="22" t="s">
        <v>4935</v>
      </c>
      <c r="C2950" s="17">
        <v>10</v>
      </c>
      <c r="D2950" s="1" t="s">
        <v>2364</v>
      </c>
      <c r="E2950" s="1" t="s">
        <v>3215</v>
      </c>
      <c r="F2950" s="1" t="s">
        <v>3216</v>
      </c>
      <c r="G2950" s="1" t="s">
        <v>3701</v>
      </c>
      <c r="H2950" s="1">
        <v>1.4</v>
      </c>
      <c r="I2950" s="1">
        <v>1.9</v>
      </c>
      <c r="J2950" s="1" t="s">
        <v>3190</v>
      </c>
      <c r="K2950" s="1" t="s">
        <v>4973</v>
      </c>
      <c r="L2950" s="1">
        <v>0</v>
      </c>
      <c r="M2950" s="1">
        <v>2</v>
      </c>
      <c r="N2950" s="1">
        <v>1</v>
      </c>
      <c r="O2950" s="1">
        <v>3</v>
      </c>
      <c r="P2950" s="1">
        <v>3</v>
      </c>
      <c r="Q2950" s="16">
        <v>114.21275436046511</v>
      </c>
      <c r="R2950" s="21">
        <v>0.19401654440359639</v>
      </c>
      <c r="S2950" s="21">
        <v>3.2857902370014114</v>
      </c>
      <c r="T2950" s="21">
        <v>3.091773692597815</v>
      </c>
      <c r="U2950" s="21">
        <v>1.693605651415931E-2</v>
      </c>
      <c r="V2950" s="21">
        <v>0.40676953557865159</v>
      </c>
      <c r="W2950" s="21">
        <v>0.38983347906449228</v>
      </c>
      <c r="X2950" s="13" t="s">
        <v>22</v>
      </c>
      <c r="Y29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0" s="1">
        <v>39.588505075</v>
      </c>
      <c r="AA2950" s="1">
        <v>-82.537541172000005</v>
      </c>
      <c r="AB2950" s="1">
        <v>39.585695582200003</v>
      </c>
      <c r="AC2950" s="1">
        <v>-82.528912938199994</v>
      </c>
    </row>
    <row r="2951" spans="1:29" x14ac:dyDescent="0.25">
      <c r="A2951" s="13">
        <v>6</v>
      </c>
      <c r="B2951" s="22" t="s">
        <v>4935</v>
      </c>
      <c r="C2951" s="17">
        <v>5</v>
      </c>
      <c r="D2951" s="1" t="s">
        <v>797</v>
      </c>
      <c r="E2951" s="1" t="s">
        <v>3209</v>
      </c>
      <c r="F2951" s="1" t="s">
        <v>3217</v>
      </c>
      <c r="G2951" s="1" t="s">
        <v>3701</v>
      </c>
      <c r="H2951" s="1">
        <v>2.7</v>
      </c>
      <c r="I2951" s="1">
        <v>3.2</v>
      </c>
      <c r="J2951" s="1" t="s">
        <v>3190</v>
      </c>
      <c r="K2951" s="1" t="s">
        <v>4973</v>
      </c>
      <c r="L2951" s="1">
        <v>1</v>
      </c>
      <c r="M2951" s="1">
        <v>0</v>
      </c>
      <c r="N2951" s="1">
        <v>3</v>
      </c>
      <c r="O2951" s="1">
        <v>1</v>
      </c>
      <c r="P2951" s="1">
        <v>9</v>
      </c>
      <c r="Q2951" s="16">
        <v>78.754814680232556</v>
      </c>
      <c r="R2951" s="21">
        <v>0.20927815009416037</v>
      </c>
      <c r="S2951" s="21">
        <v>4.7401082307935187</v>
      </c>
      <c r="T2951" s="21">
        <v>4.5308300806993582</v>
      </c>
      <c r="U2951" s="21">
        <v>1.9592349473592178E-2</v>
      </c>
      <c r="V2951" s="21">
        <v>0.37849812266727678</v>
      </c>
      <c r="W2951" s="21">
        <v>0.35890577319368461</v>
      </c>
      <c r="X2951" s="13" t="s">
        <v>22</v>
      </c>
      <c r="Y29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1" s="1">
        <v>39.836639608600002</v>
      </c>
      <c r="AA2951" s="1">
        <v>-82.753032657199995</v>
      </c>
      <c r="AB2951" s="1">
        <v>39.8344224672</v>
      </c>
      <c r="AC2951" s="1">
        <v>-82.744084607800005</v>
      </c>
    </row>
    <row r="2952" spans="1:29" x14ac:dyDescent="0.25">
      <c r="A2952" s="13">
        <v>7</v>
      </c>
      <c r="B2952" s="22" t="s">
        <v>4935</v>
      </c>
      <c r="C2952" s="17">
        <v>9</v>
      </c>
      <c r="D2952" s="1" t="s">
        <v>1334</v>
      </c>
      <c r="E2952" s="1" t="s">
        <v>3218</v>
      </c>
      <c r="F2952" s="1" t="s">
        <v>3219</v>
      </c>
      <c r="G2952" s="1" t="s">
        <v>3704</v>
      </c>
      <c r="H2952" s="1">
        <v>10.7</v>
      </c>
      <c r="I2952" s="1">
        <v>11.2</v>
      </c>
      <c r="J2952" s="1" t="s">
        <v>3190</v>
      </c>
      <c r="K2952" s="1" t="s">
        <v>4972</v>
      </c>
      <c r="L2952" s="1">
        <v>1</v>
      </c>
      <c r="M2952" s="1">
        <v>0</v>
      </c>
      <c r="N2952" s="1">
        <v>5</v>
      </c>
      <c r="O2952" s="1">
        <v>3</v>
      </c>
      <c r="P2952" s="1">
        <v>11</v>
      </c>
      <c r="Q2952" s="16">
        <v>102.72356468023256</v>
      </c>
      <c r="R2952" s="21">
        <v>0.10758082159194467</v>
      </c>
      <c r="S2952" s="21">
        <v>5.1981646969921513</v>
      </c>
      <c r="T2952" s="21">
        <v>5.0905838754002071</v>
      </c>
      <c r="U2952" s="21">
        <v>9.7500513800224953E-3</v>
      </c>
      <c r="V2952" s="21">
        <v>0.36611609433346287</v>
      </c>
      <c r="W2952" s="21">
        <v>0.35636604295344038</v>
      </c>
      <c r="X2952" s="13" t="s">
        <v>22</v>
      </c>
      <c r="Y29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2" s="1">
        <v>38.875042096500003</v>
      </c>
      <c r="AA2952" s="1">
        <v>-82.995953708200005</v>
      </c>
      <c r="AB2952" s="1">
        <v>38.882185364999998</v>
      </c>
      <c r="AC2952" s="1">
        <v>-82.996642174300007</v>
      </c>
    </row>
    <row r="2953" spans="1:29" x14ac:dyDescent="0.25">
      <c r="A2953" s="13">
        <v>8</v>
      </c>
      <c r="B2953" s="22" t="s">
        <v>4935</v>
      </c>
      <c r="C2953" s="17">
        <v>8</v>
      </c>
      <c r="D2953" s="1" t="s">
        <v>1329</v>
      </c>
      <c r="E2953" s="1" t="s">
        <v>3220</v>
      </c>
      <c r="F2953" s="1" t="s">
        <v>3221</v>
      </c>
      <c r="G2953" s="1" t="s">
        <v>3705</v>
      </c>
      <c r="H2953" s="1">
        <v>14.6</v>
      </c>
      <c r="I2953" s="1">
        <v>15.1</v>
      </c>
      <c r="J2953" s="1" t="s">
        <v>3190</v>
      </c>
      <c r="K2953" s="1" t="s">
        <v>4974</v>
      </c>
      <c r="L2953" s="1">
        <v>0</v>
      </c>
      <c r="M2953" s="1">
        <v>1</v>
      </c>
      <c r="N2953" s="1">
        <v>2</v>
      </c>
      <c r="O2953" s="1">
        <v>3</v>
      </c>
      <c r="P2953" s="1">
        <v>53</v>
      </c>
      <c r="Q2953" s="16">
        <v>125.08293968023256</v>
      </c>
      <c r="R2953" s="21">
        <v>0.22866737122492614</v>
      </c>
      <c r="S2953" s="21">
        <v>18.559127095809611</v>
      </c>
      <c r="T2953" s="21">
        <v>18.330459724584685</v>
      </c>
      <c r="U2953" s="21">
        <v>2.1716124729274547E-2</v>
      </c>
      <c r="V2953" s="21">
        <v>0.35672463360905049</v>
      </c>
      <c r="W2953" s="21">
        <v>0.33500850887977596</v>
      </c>
      <c r="X2953" s="13" t="s">
        <v>22</v>
      </c>
      <c r="Y29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3" s="1">
        <v>38.964328503799997</v>
      </c>
      <c r="AA2953" s="1">
        <v>-84.089316822200004</v>
      </c>
      <c r="AB2953" s="1">
        <v>38.963492516400002</v>
      </c>
      <c r="AC2953" s="1">
        <v>-84.079949843500003</v>
      </c>
    </row>
    <row r="2954" spans="1:29" x14ac:dyDescent="0.25">
      <c r="A2954" s="13">
        <v>9</v>
      </c>
      <c r="B2954" s="22" t="s">
        <v>4935</v>
      </c>
      <c r="C2954" s="17">
        <v>6</v>
      </c>
      <c r="D2954" s="1" t="s">
        <v>799</v>
      </c>
      <c r="E2954" s="1" t="s">
        <v>3222</v>
      </c>
      <c r="F2954" s="1" t="s">
        <v>3223</v>
      </c>
      <c r="G2954" s="1" t="s">
        <v>3704</v>
      </c>
      <c r="H2954" s="1">
        <v>18.600000000000001</v>
      </c>
      <c r="I2954" s="1">
        <v>19.100000000000001</v>
      </c>
      <c r="J2954" s="1" t="s">
        <v>3190</v>
      </c>
      <c r="K2954" s="1" t="s">
        <v>4973</v>
      </c>
      <c r="L2954" s="1">
        <v>0</v>
      </c>
      <c r="M2954" s="1">
        <v>1</v>
      </c>
      <c r="N2954" s="1">
        <v>3</v>
      </c>
      <c r="O2954" s="1">
        <v>1</v>
      </c>
      <c r="P2954" s="1">
        <v>0</v>
      </c>
      <c r="Q2954" s="16">
        <v>69.754814680232556</v>
      </c>
      <c r="R2954" s="21">
        <v>0.1971304796628322</v>
      </c>
      <c r="S2954" s="21">
        <v>1.7215960057714075</v>
      </c>
      <c r="T2954" s="21">
        <v>1.5244655261085753</v>
      </c>
      <c r="U2954" s="21">
        <v>1.7347067689990066E-2</v>
      </c>
      <c r="V2954" s="21">
        <v>0.3434185791539498</v>
      </c>
      <c r="W2954" s="21">
        <v>0.32607151146395974</v>
      </c>
      <c r="X2954" s="13" t="s">
        <v>22</v>
      </c>
      <c r="Y29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4" s="1">
        <v>40.3930152179</v>
      </c>
      <c r="AA2954" s="1">
        <v>-83.074081067899996</v>
      </c>
      <c r="AB2954" s="1">
        <v>40.400256811200002</v>
      </c>
      <c r="AC2954" s="1">
        <v>-83.074217830099997</v>
      </c>
    </row>
    <row r="2955" spans="1:29" x14ac:dyDescent="0.25">
      <c r="A2955" s="13">
        <v>10</v>
      </c>
      <c r="B2955" s="22" t="s">
        <v>4935</v>
      </c>
      <c r="C2955" s="17">
        <v>10</v>
      </c>
      <c r="D2955" s="1" t="s">
        <v>2364</v>
      </c>
      <c r="E2955" s="1" t="s">
        <v>3215</v>
      </c>
      <c r="F2955" s="1" t="s">
        <v>3216</v>
      </c>
      <c r="G2955" s="1" t="s">
        <v>3701</v>
      </c>
      <c r="H2955" s="1">
        <v>3.3</v>
      </c>
      <c r="I2955" s="1">
        <v>3.8</v>
      </c>
      <c r="J2955" s="1" t="s">
        <v>3190</v>
      </c>
      <c r="K2955" s="1" t="s">
        <v>4973</v>
      </c>
      <c r="L2955" s="1">
        <v>0</v>
      </c>
      <c r="M2955" s="1">
        <v>1</v>
      </c>
      <c r="N2955" s="1">
        <v>3</v>
      </c>
      <c r="O2955" s="1">
        <v>1</v>
      </c>
      <c r="P2955" s="1">
        <v>9</v>
      </c>
      <c r="Q2955" s="16">
        <v>78.754814680232556</v>
      </c>
      <c r="R2955" s="21">
        <v>0.19401654440359639</v>
      </c>
      <c r="S2955" s="21">
        <v>5.0912951819859549</v>
      </c>
      <c r="T2955" s="21">
        <v>4.8972786375823585</v>
      </c>
      <c r="U2955" s="21">
        <v>1.693605651415931E-2</v>
      </c>
      <c r="V2955" s="21">
        <v>0.34138637592001714</v>
      </c>
      <c r="W2955" s="21">
        <v>0.32445031940585783</v>
      </c>
      <c r="X2955" s="13" t="s">
        <v>22</v>
      </c>
      <c r="Y29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5" s="1">
        <v>39.568973323900003</v>
      </c>
      <c r="AA2955" s="1">
        <v>-82.515374606400002</v>
      </c>
      <c r="AB2955" s="1">
        <v>39.563985209999998</v>
      </c>
      <c r="AC2955" s="1">
        <v>-82.508594031900003</v>
      </c>
    </row>
    <row r="2956" spans="1:29" x14ac:dyDescent="0.25">
      <c r="A2956" s="13">
        <v>11</v>
      </c>
      <c r="B2956" s="22" t="s">
        <v>4935</v>
      </c>
      <c r="C2956" s="17">
        <v>10</v>
      </c>
      <c r="D2956" s="1" t="s">
        <v>2364</v>
      </c>
      <c r="E2956" s="1" t="s">
        <v>3215</v>
      </c>
      <c r="F2956" s="1" t="s">
        <v>3224</v>
      </c>
      <c r="G2956" s="1" t="s">
        <v>3701</v>
      </c>
      <c r="H2956" s="1">
        <v>3</v>
      </c>
      <c r="I2956" s="1">
        <v>3.5</v>
      </c>
      <c r="J2956" s="1" t="s">
        <v>3190</v>
      </c>
      <c r="K2956" s="1" t="s">
        <v>4973</v>
      </c>
      <c r="L2956" s="1">
        <v>0</v>
      </c>
      <c r="M2956" s="1">
        <v>1</v>
      </c>
      <c r="N2956" s="1">
        <v>3</v>
      </c>
      <c r="O2956" s="1">
        <v>1</v>
      </c>
      <c r="P2956" s="1">
        <v>4</v>
      </c>
      <c r="Q2956" s="16">
        <v>73.754814680232556</v>
      </c>
      <c r="R2956" s="21">
        <v>0.19401654440359639</v>
      </c>
      <c r="S2956" s="21">
        <v>3.2857902370014114</v>
      </c>
      <c r="T2956" s="21">
        <v>3.091773692597815</v>
      </c>
      <c r="U2956" s="21">
        <v>1.693605651415931E-2</v>
      </c>
      <c r="V2956" s="21">
        <v>0.34138637592001714</v>
      </c>
      <c r="W2956" s="21">
        <v>0.32445031940585783</v>
      </c>
      <c r="X2956" s="13" t="s">
        <v>22</v>
      </c>
      <c r="Y29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6" s="1">
        <v>39.572225905000003</v>
      </c>
      <c r="AA2956" s="1">
        <v>-82.519356077200001</v>
      </c>
      <c r="AB2956" s="1">
        <v>39.566871152799997</v>
      </c>
      <c r="AC2956" s="1">
        <v>-82.513051926000003</v>
      </c>
    </row>
    <row r="2957" spans="1:29" x14ac:dyDescent="0.25">
      <c r="A2957" s="13">
        <v>12</v>
      </c>
      <c r="B2957" s="22" t="s">
        <v>4935</v>
      </c>
      <c r="C2957" s="17">
        <v>6</v>
      </c>
      <c r="D2957" s="1" t="s">
        <v>1340</v>
      </c>
      <c r="E2957" s="1" t="s">
        <v>3225</v>
      </c>
      <c r="F2957" s="1" t="s">
        <v>3226</v>
      </c>
      <c r="G2957" s="1" t="s">
        <v>3706</v>
      </c>
      <c r="H2957" s="1">
        <v>13.8</v>
      </c>
      <c r="I2957" s="1">
        <v>14.3</v>
      </c>
      <c r="J2957" s="1" t="s">
        <v>3190</v>
      </c>
      <c r="K2957" s="1" t="s">
        <v>4972</v>
      </c>
      <c r="L2957" s="1">
        <v>0</v>
      </c>
      <c r="M2957" s="1">
        <v>3</v>
      </c>
      <c r="N2957" s="1">
        <v>5</v>
      </c>
      <c r="O2957" s="1">
        <v>2</v>
      </c>
      <c r="P2957" s="1">
        <v>19</v>
      </c>
      <c r="Q2957" s="16">
        <v>197.63944404069767</v>
      </c>
      <c r="R2957" s="21">
        <v>0.10544185244684262</v>
      </c>
      <c r="S2957" s="21">
        <v>7.2962784814245278</v>
      </c>
      <c r="T2957" s="21">
        <v>7.1908366289776851</v>
      </c>
      <c r="U2957" s="21">
        <v>1.0911066232608468E-2</v>
      </c>
      <c r="V2957" s="21">
        <v>0.3363598417454543</v>
      </c>
      <c r="W2957" s="21">
        <v>0.32544877551284584</v>
      </c>
      <c r="X2957" s="13" t="s">
        <v>22</v>
      </c>
      <c r="Y29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7" s="1">
        <v>39.944247123099998</v>
      </c>
      <c r="AA2957" s="1">
        <v>-83.279511379699997</v>
      </c>
      <c r="AB2957" s="1">
        <v>39.944746829300001</v>
      </c>
      <c r="AC2957" s="1">
        <v>-83.270123604999995</v>
      </c>
    </row>
    <row r="2958" spans="1:29" x14ac:dyDescent="0.25">
      <c r="A2958" s="13">
        <v>13</v>
      </c>
      <c r="B2958" s="22" t="s">
        <v>4935</v>
      </c>
      <c r="C2958" s="17">
        <v>6</v>
      </c>
      <c r="D2958" s="1" t="s">
        <v>808</v>
      </c>
      <c r="E2958" s="1" t="s">
        <v>3227</v>
      </c>
      <c r="F2958" s="1" t="s">
        <v>3228</v>
      </c>
      <c r="G2958" s="1" t="s">
        <v>3704</v>
      </c>
      <c r="H2958" s="1">
        <v>13.1</v>
      </c>
      <c r="I2958" s="1">
        <v>13.6</v>
      </c>
      <c r="J2958" s="1" t="s">
        <v>3190</v>
      </c>
      <c r="K2958" s="1" t="s">
        <v>4973</v>
      </c>
      <c r="L2958" s="1">
        <v>0</v>
      </c>
      <c r="M2958" s="1">
        <v>2</v>
      </c>
      <c r="N2958" s="1">
        <v>2</v>
      </c>
      <c r="O2958" s="1">
        <v>1</v>
      </c>
      <c r="P2958" s="1">
        <v>6</v>
      </c>
      <c r="Q2958" s="16">
        <v>114.88462936046511</v>
      </c>
      <c r="R2958" s="21">
        <v>0.19131776942153261</v>
      </c>
      <c r="S2958" s="21">
        <v>3.6710929496381746</v>
      </c>
      <c r="T2958" s="21">
        <v>3.4797751802166421</v>
      </c>
      <c r="U2958" s="21">
        <v>1.6602410109361778E-2</v>
      </c>
      <c r="V2958" s="21">
        <v>0.32947174610317365</v>
      </c>
      <c r="W2958" s="21">
        <v>0.31286933599381189</v>
      </c>
      <c r="X2958" s="13" t="s">
        <v>22</v>
      </c>
      <c r="Y29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8" s="1">
        <v>39.664232165900003</v>
      </c>
      <c r="AA2958" s="1">
        <v>-82.962758417100005</v>
      </c>
      <c r="AB2958" s="1">
        <v>39.670836118099999</v>
      </c>
      <c r="AC2958" s="1">
        <v>-82.966625838699997</v>
      </c>
    </row>
    <row r="2959" spans="1:29" x14ac:dyDescent="0.25">
      <c r="A2959" s="13">
        <v>14</v>
      </c>
      <c r="B2959" s="22" t="s">
        <v>4935</v>
      </c>
      <c r="C2959" s="17">
        <v>9</v>
      </c>
      <c r="D2959" s="1" t="s">
        <v>796</v>
      </c>
      <c r="E2959" s="1" t="s">
        <v>3218</v>
      </c>
      <c r="F2959" s="1" t="s">
        <v>3229</v>
      </c>
      <c r="G2959" s="1" t="s">
        <v>3704</v>
      </c>
      <c r="H2959" s="1">
        <v>19.5</v>
      </c>
      <c r="I2959" s="1">
        <v>20</v>
      </c>
      <c r="J2959" s="1" t="s">
        <v>3190</v>
      </c>
      <c r="K2959" s="1" t="s">
        <v>4973</v>
      </c>
      <c r="L2959" s="1">
        <v>1</v>
      </c>
      <c r="M2959" s="1">
        <v>0</v>
      </c>
      <c r="N2959" s="1">
        <v>2</v>
      </c>
      <c r="O2959" s="1">
        <v>2</v>
      </c>
      <c r="P2959" s="1">
        <v>3</v>
      </c>
      <c r="Q2959" s="16">
        <v>70.645439680232556</v>
      </c>
      <c r="R2959" s="21">
        <v>0.18657574197513066</v>
      </c>
      <c r="S2959" s="21">
        <v>2.8051769985027319</v>
      </c>
      <c r="T2959" s="21">
        <v>2.6186012565276013</v>
      </c>
      <c r="U2959" s="21">
        <v>1.6056248215180823E-2</v>
      </c>
      <c r="V2959" s="21">
        <v>0.32378936382297829</v>
      </c>
      <c r="W2959" s="21">
        <v>0.30773311560779748</v>
      </c>
      <c r="X2959" s="13" t="s">
        <v>22</v>
      </c>
      <c r="Y29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59" s="1">
        <v>39.440272026599999</v>
      </c>
      <c r="AA2959" s="1">
        <v>-82.974188960800006</v>
      </c>
      <c r="AB2959" s="1">
        <v>39.4474314032</v>
      </c>
      <c r="AC2959" s="1">
        <v>-82.972747276199996</v>
      </c>
    </row>
    <row r="2960" spans="1:29" x14ac:dyDescent="0.25">
      <c r="A2960" s="13">
        <v>15</v>
      </c>
      <c r="B2960" s="22" t="s">
        <v>4935</v>
      </c>
      <c r="C2960" s="17">
        <v>5</v>
      </c>
      <c r="D2960" s="1" t="s">
        <v>797</v>
      </c>
      <c r="E2960" s="1" t="s">
        <v>3209</v>
      </c>
      <c r="F2960" s="1" t="s">
        <v>3217</v>
      </c>
      <c r="G2960" s="1" t="s">
        <v>3701</v>
      </c>
      <c r="H2960" s="1">
        <v>10.9</v>
      </c>
      <c r="I2960" s="1">
        <v>11.4</v>
      </c>
      <c r="J2960" s="1" t="s">
        <v>3190</v>
      </c>
      <c r="K2960" s="1" t="s">
        <v>4973</v>
      </c>
      <c r="L2960" s="1">
        <v>0</v>
      </c>
      <c r="M2960" s="1">
        <v>1</v>
      </c>
      <c r="N2960" s="1">
        <v>3</v>
      </c>
      <c r="O2960" s="1">
        <v>1</v>
      </c>
      <c r="P2960" s="1">
        <v>0</v>
      </c>
      <c r="Q2960" s="16">
        <v>69.754814680232556</v>
      </c>
      <c r="R2960" s="21">
        <v>0.18735744907232038</v>
      </c>
      <c r="S2960" s="21">
        <v>1.7189168552175396</v>
      </c>
      <c r="T2960" s="21">
        <v>1.5315594061452191</v>
      </c>
      <c r="U2960" s="21">
        <v>1.6143207050477983E-2</v>
      </c>
      <c r="V2960" s="21">
        <v>0.32351152437180591</v>
      </c>
      <c r="W2960" s="21">
        <v>0.30736831732132791</v>
      </c>
      <c r="X2960" s="13" t="s">
        <v>22</v>
      </c>
      <c r="Y29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0" s="1">
        <v>39.745220562</v>
      </c>
      <c r="AA2960" s="1">
        <v>-82.677451251500003</v>
      </c>
      <c r="AB2960" s="1">
        <v>39.7380113639</v>
      </c>
      <c r="AC2960" s="1">
        <v>-82.678402057100001</v>
      </c>
    </row>
    <row r="2961" spans="1:29" x14ac:dyDescent="0.25">
      <c r="A2961" s="13">
        <v>16</v>
      </c>
      <c r="B2961" s="22" t="s">
        <v>4935</v>
      </c>
      <c r="C2961" s="17">
        <v>6</v>
      </c>
      <c r="D2961" s="1" t="s">
        <v>1331</v>
      </c>
      <c r="E2961" s="1" t="s">
        <v>3218</v>
      </c>
      <c r="F2961" s="1" t="s">
        <v>3230</v>
      </c>
      <c r="G2961" s="1" t="s">
        <v>3704</v>
      </c>
      <c r="H2961" s="1">
        <v>0.8</v>
      </c>
      <c r="I2961" s="1">
        <v>1.3</v>
      </c>
      <c r="J2961" s="1" t="s">
        <v>3190</v>
      </c>
      <c r="K2961" s="1" t="s">
        <v>4973</v>
      </c>
      <c r="L2961" s="1">
        <v>0</v>
      </c>
      <c r="M2961" s="1">
        <v>2</v>
      </c>
      <c r="N2961" s="1">
        <v>2</v>
      </c>
      <c r="O2961" s="1">
        <v>1</v>
      </c>
      <c r="P2961" s="1">
        <v>3</v>
      </c>
      <c r="Q2961" s="16">
        <v>111.88462936046511</v>
      </c>
      <c r="R2961" s="21">
        <v>0.18356031163168712</v>
      </c>
      <c r="S2961" s="21">
        <v>2.7711451874863373</v>
      </c>
      <c r="T2961" s="21">
        <v>2.5875848758546502</v>
      </c>
      <c r="U2961" s="21">
        <v>1.573070056625047E-2</v>
      </c>
      <c r="V2961" s="21">
        <v>0.31754601888173462</v>
      </c>
      <c r="W2961" s="21">
        <v>0.30181531831548414</v>
      </c>
      <c r="X2961" s="13" t="s">
        <v>22</v>
      </c>
      <c r="Y29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1" s="1">
        <v>40.447150098199998</v>
      </c>
      <c r="AA2961" s="1">
        <v>-83.074962063699999</v>
      </c>
      <c r="AB2961" s="1">
        <v>40.454394807</v>
      </c>
      <c r="AC2961" s="1">
        <v>-83.075143241299997</v>
      </c>
    </row>
    <row r="2962" spans="1:29" x14ac:dyDescent="0.25">
      <c r="A2962" s="13">
        <v>17</v>
      </c>
      <c r="B2962" s="22" t="s">
        <v>4935</v>
      </c>
      <c r="C2962" s="17">
        <v>3</v>
      </c>
      <c r="D2962" s="1" t="s">
        <v>805</v>
      </c>
      <c r="E2962" s="1" t="s">
        <v>3231</v>
      </c>
      <c r="F2962" s="1" t="s">
        <v>3232</v>
      </c>
      <c r="G2962" s="1" t="s">
        <v>3707</v>
      </c>
      <c r="H2962" s="1">
        <v>19.600000000000001</v>
      </c>
      <c r="I2962" s="1">
        <v>20.100000000000001</v>
      </c>
      <c r="J2962" s="1" t="s">
        <v>3190</v>
      </c>
      <c r="K2962" s="1" t="s">
        <v>4972</v>
      </c>
      <c r="L2962" s="1">
        <v>1</v>
      </c>
      <c r="M2962" s="1">
        <v>0</v>
      </c>
      <c r="N2962" s="1">
        <v>3</v>
      </c>
      <c r="O2962" s="1">
        <v>1</v>
      </c>
      <c r="P2962" s="1">
        <v>8</v>
      </c>
      <c r="Q2962" s="16">
        <v>77.754814680232556</v>
      </c>
      <c r="R2962" s="21">
        <v>0.19159829677978538</v>
      </c>
      <c r="S2962" s="21">
        <v>4.0287049625936771</v>
      </c>
      <c r="T2962" s="21">
        <v>3.8371066658138915</v>
      </c>
      <c r="U2962" s="21">
        <v>1.5836116187894173E-2</v>
      </c>
      <c r="V2962" s="21">
        <v>0.31693443430148915</v>
      </c>
      <c r="W2962" s="21">
        <v>0.301098318113595</v>
      </c>
      <c r="X2962" s="13" t="s">
        <v>22</v>
      </c>
      <c r="Y29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2" s="1">
        <v>41.136081343699999</v>
      </c>
      <c r="AA2962" s="1">
        <v>-81.714799030899997</v>
      </c>
      <c r="AB2962" s="1">
        <v>41.136043913400002</v>
      </c>
      <c r="AC2962" s="1">
        <v>-81.705225281599994</v>
      </c>
    </row>
    <row r="2963" spans="1:29" x14ac:dyDescent="0.25">
      <c r="A2963" s="13">
        <v>18</v>
      </c>
      <c r="B2963" s="22" t="s">
        <v>4935</v>
      </c>
      <c r="C2963" s="17">
        <v>12</v>
      </c>
      <c r="D2963" s="1" t="s">
        <v>1332</v>
      </c>
      <c r="E2963" s="1" t="s">
        <v>3211</v>
      </c>
      <c r="F2963" s="1" t="s">
        <v>3212</v>
      </c>
      <c r="G2963" s="1" t="s">
        <v>3702</v>
      </c>
      <c r="H2963" s="1">
        <v>17.2</v>
      </c>
      <c r="I2963" s="1">
        <v>17.7</v>
      </c>
      <c r="J2963" s="1" t="s">
        <v>3190</v>
      </c>
      <c r="K2963" s="1" t="s">
        <v>4972</v>
      </c>
      <c r="L2963" s="1">
        <v>0</v>
      </c>
      <c r="M2963" s="1">
        <v>1</v>
      </c>
      <c r="N2963" s="1">
        <v>4</v>
      </c>
      <c r="O2963" s="1">
        <v>3</v>
      </c>
      <c r="P2963" s="1">
        <v>17</v>
      </c>
      <c r="Q2963" s="16">
        <v>102.17668968023256</v>
      </c>
      <c r="R2963" s="21">
        <v>9.9130338338201729E-2</v>
      </c>
      <c r="S2963" s="21">
        <v>6.8882677588127228</v>
      </c>
      <c r="T2963" s="21">
        <v>6.7891374204745212</v>
      </c>
      <c r="U2963" s="21">
        <v>9.1308618995417767E-3</v>
      </c>
      <c r="V2963" s="21">
        <v>0.31074332385262882</v>
      </c>
      <c r="W2963" s="21">
        <v>0.30161246195308705</v>
      </c>
      <c r="X2963" s="13" t="s">
        <v>22</v>
      </c>
      <c r="Y29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3" s="1">
        <v>41.370469614800001</v>
      </c>
      <c r="AA2963" s="1">
        <v>-81.067435335799999</v>
      </c>
      <c r="AB2963" s="1">
        <v>41.370562680699997</v>
      </c>
      <c r="AC2963" s="1">
        <v>-81.057830279300006</v>
      </c>
    </row>
    <row r="2964" spans="1:29" x14ac:dyDescent="0.25">
      <c r="A2964" s="13">
        <v>19</v>
      </c>
      <c r="B2964" s="22" t="s">
        <v>4935</v>
      </c>
      <c r="C2964" s="17">
        <v>6</v>
      </c>
      <c r="D2964" s="1" t="s">
        <v>808</v>
      </c>
      <c r="E2964" s="1" t="s">
        <v>3227</v>
      </c>
      <c r="F2964" s="1" t="s">
        <v>3233</v>
      </c>
      <c r="G2964" s="1" t="s">
        <v>3704</v>
      </c>
      <c r="H2964" s="1">
        <v>4</v>
      </c>
      <c r="I2964" s="1">
        <v>4.5</v>
      </c>
      <c r="J2964" s="1" t="s">
        <v>3190</v>
      </c>
      <c r="K2964" s="1" t="s">
        <v>4973</v>
      </c>
      <c r="L2964" s="1">
        <v>1</v>
      </c>
      <c r="M2964" s="1">
        <v>0</v>
      </c>
      <c r="N2964" s="1">
        <v>2</v>
      </c>
      <c r="O2964" s="1">
        <v>2</v>
      </c>
      <c r="P2964" s="1">
        <v>3</v>
      </c>
      <c r="Q2964" s="16">
        <v>70.645439680232556</v>
      </c>
      <c r="R2964" s="21">
        <v>0.17960528553685684</v>
      </c>
      <c r="S2964" s="21">
        <v>2.7338184394516594</v>
      </c>
      <c r="T2964" s="21">
        <v>2.5542131539148025</v>
      </c>
      <c r="U2964" s="21">
        <v>1.5324780663321413E-2</v>
      </c>
      <c r="V2964" s="21">
        <v>0.30981795256699002</v>
      </c>
      <c r="W2964" s="21">
        <v>0.29449317190366858</v>
      </c>
      <c r="X2964" s="13" t="s">
        <v>22</v>
      </c>
      <c r="Y29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4" s="1">
        <v>39.536060320600001</v>
      </c>
      <c r="AA2964" s="1">
        <v>-82.966911412200005</v>
      </c>
      <c r="AB2964" s="1">
        <v>39.543072152800001</v>
      </c>
      <c r="AC2964" s="1">
        <v>-82.964740777100005</v>
      </c>
    </row>
    <row r="2965" spans="1:29" x14ac:dyDescent="0.25">
      <c r="A2965" s="13">
        <v>20</v>
      </c>
      <c r="B2965" s="22" t="s">
        <v>4935</v>
      </c>
      <c r="C2965" s="17">
        <v>6</v>
      </c>
      <c r="D2965" s="1" t="s">
        <v>2367</v>
      </c>
      <c r="E2965" s="1" t="s">
        <v>3234</v>
      </c>
      <c r="F2965" s="1" t="s">
        <v>3235</v>
      </c>
      <c r="G2965" s="1" t="s">
        <v>3701</v>
      </c>
      <c r="H2965" s="1">
        <v>20</v>
      </c>
      <c r="I2965" s="1">
        <v>20.5</v>
      </c>
      <c r="J2965" s="1" t="s">
        <v>3190</v>
      </c>
      <c r="K2965" s="1" t="s">
        <v>4973</v>
      </c>
      <c r="L2965" s="1">
        <v>0</v>
      </c>
      <c r="M2965" s="1">
        <v>1</v>
      </c>
      <c r="N2965" s="1">
        <v>3</v>
      </c>
      <c r="O2965" s="1">
        <v>0</v>
      </c>
      <c r="P2965" s="1">
        <v>6</v>
      </c>
      <c r="Q2965" s="16">
        <v>71.317314680232556</v>
      </c>
      <c r="R2965" s="21">
        <v>0.20921259784961513</v>
      </c>
      <c r="S2965" s="21">
        <v>3.3946561944278324</v>
      </c>
      <c r="T2965" s="21">
        <v>3.1854435965782173</v>
      </c>
      <c r="U2965" s="21">
        <v>1.9563271067792813E-2</v>
      </c>
      <c r="V2965" s="21">
        <v>0.30558879465069305</v>
      </c>
      <c r="W2965" s="21">
        <v>0.28602552358290023</v>
      </c>
      <c r="X2965" s="13" t="s">
        <v>22</v>
      </c>
      <c r="Y29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5" s="1">
        <v>40.165188389599997</v>
      </c>
      <c r="AA2965" s="1">
        <v>-83.236525922599995</v>
      </c>
      <c r="AB2965" s="1">
        <v>40.159810349499999</v>
      </c>
      <c r="AC2965" s="1">
        <v>-83.2301948426</v>
      </c>
    </row>
    <row r="2966" spans="1:29" x14ac:dyDescent="0.25">
      <c r="A2966" s="13">
        <v>21</v>
      </c>
      <c r="B2966" s="22" t="s">
        <v>4935</v>
      </c>
      <c r="C2966" s="17">
        <v>5</v>
      </c>
      <c r="D2966" s="1" t="s">
        <v>793</v>
      </c>
      <c r="E2966" s="1" t="s">
        <v>3207</v>
      </c>
      <c r="F2966" s="1" t="s">
        <v>3236</v>
      </c>
      <c r="G2966" s="1" t="s">
        <v>3708</v>
      </c>
      <c r="H2966" s="1">
        <v>15.2</v>
      </c>
      <c r="I2966" s="1">
        <v>15.7</v>
      </c>
      <c r="J2966" s="1" t="s">
        <v>3190</v>
      </c>
      <c r="K2966" s="1" t="s">
        <v>4973</v>
      </c>
      <c r="L2966" s="1">
        <v>0</v>
      </c>
      <c r="M2966" s="1">
        <v>1</v>
      </c>
      <c r="N2966" s="1">
        <v>2</v>
      </c>
      <c r="O2966" s="1">
        <v>1</v>
      </c>
      <c r="P2966" s="1">
        <v>5</v>
      </c>
      <c r="Q2966" s="16">
        <v>68.207939680232556</v>
      </c>
      <c r="R2966" s="21">
        <v>0.20878010841738526</v>
      </c>
      <c r="S2966" s="21">
        <v>3.0667165277952875</v>
      </c>
      <c r="T2966" s="21">
        <v>2.8579364193779022</v>
      </c>
      <c r="U2966" s="21">
        <v>1.9417699601791964E-2</v>
      </c>
      <c r="V2966" s="21">
        <v>0.30421363746204499</v>
      </c>
      <c r="W2966" s="21">
        <v>0.28479593786025303</v>
      </c>
      <c r="X2966" s="13" t="s">
        <v>22</v>
      </c>
      <c r="Y29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6" s="1">
        <v>40.0662830212</v>
      </c>
      <c r="AA2966" s="1">
        <v>-82.544613521100004</v>
      </c>
      <c r="AB2966" s="1">
        <v>40.063067691000001</v>
      </c>
      <c r="AC2966" s="1">
        <v>-82.536161462199999</v>
      </c>
    </row>
    <row r="2967" spans="1:29" x14ac:dyDescent="0.25">
      <c r="A2967" s="13">
        <v>22</v>
      </c>
      <c r="B2967" s="22" t="s">
        <v>4935</v>
      </c>
      <c r="C2967" s="17">
        <v>5</v>
      </c>
      <c r="D2967" s="1" t="s">
        <v>793</v>
      </c>
      <c r="E2967" s="1" t="s">
        <v>3237</v>
      </c>
      <c r="F2967" s="1" t="s">
        <v>3238</v>
      </c>
      <c r="G2967" s="1" t="s">
        <v>3709</v>
      </c>
      <c r="H2967" s="1">
        <v>4</v>
      </c>
      <c r="I2967" s="1">
        <v>4.5</v>
      </c>
      <c r="J2967" s="1" t="s">
        <v>3190</v>
      </c>
      <c r="K2967" s="1" t="s">
        <v>4973</v>
      </c>
      <c r="L2967" s="1">
        <v>0</v>
      </c>
      <c r="M2967" s="1">
        <v>2</v>
      </c>
      <c r="N2967" s="1">
        <v>2</v>
      </c>
      <c r="O2967" s="1">
        <v>0</v>
      </c>
      <c r="P2967" s="1">
        <v>5</v>
      </c>
      <c r="Q2967" s="16">
        <v>109.44712936046511</v>
      </c>
      <c r="R2967" s="21">
        <v>0.20855870337968965</v>
      </c>
      <c r="S2967" s="21">
        <v>3.0625620695962872</v>
      </c>
      <c r="T2967" s="21">
        <v>2.8540033662165976</v>
      </c>
      <c r="U2967" s="21">
        <v>1.9354297411028253E-2</v>
      </c>
      <c r="V2967" s="21">
        <v>0.30317978427815195</v>
      </c>
      <c r="W2967" s="21">
        <v>0.28382548686712372</v>
      </c>
      <c r="X2967" s="13" t="s">
        <v>22</v>
      </c>
      <c r="Y29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7" s="1">
        <v>40.079979827499997</v>
      </c>
      <c r="AA2967" s="1">
        <v>-82.689879428200001</v>
      </c>
      <c r="AB2967" s="1">
        <v>40.079740271600002</v>
      </c>
      <c r="AC2967" s="1">
        <v>-82.680447935100005</v>
      </c>
    </row>
    <row r="2968" spans="1:29" x14ac:dyDescent="0.25">
      <c r="A2968" s="13">
        <v>23</v>
      </c>
      <c r="B2968" s="22" t="s">
        <v>4935</v>
      </c>
      <c r="C2968" s="17">
        <v>5</v>
      </c>
      <c r="D2968" s="1" t="s">
        <v>793</v>
      </c>
      <c r="E2968" s="1" t="s">
        <v>3237</v>
      </c>
      <c r="F2968" s="1" t="s">
        <v>3238</v>
      </c>
      <c r="G2968" s="1" t="s">
        <v>3709</v>
      </c>
      <c r="H2968" s="1">
        <v>4.7</v>
      </c>
      <c r="I2968" s="1">
        <v>5.2</v>
      </c>
      <c r="J2968" s="1" t="s">
        <v>3190</v>
      </c>
      <c r="K2968" s="1" t="s">
        <v>4973</v>
      </c>
      <c r="L2968" s="1">
        <v>1</v>
      </c>
      <c r="M2968" s="1">
        <v>0</v>
      </c>
      <c r="N2968" s="1">
        <v>3</v>
      </c>
      <c r="O2968" s="1">
        <v>0</v>
      </c>
      <c r="P2968" s="1">
        <v>4</v>
      </c>
      <c r="Q2968" s="16">
        <v>69.317314680232556</v>
      </c>
      <c r="R2968" s="21">
        <v>0.20855870337968965</v>
      </c>
      <c r="S2968" s="21">
        <v>2.7259933563101737</v>
      </c>
      <c r="T2968" s="21">
        <v>2.5174346529304841</v>
      </c>
      <c r="U2968" s="21">
        <v>1.9354297411028253E-2</v>
      </c>
      <c r="V2968" s="21">
        <v>0.30317978427815195</v>
      </c>
      <c r="W2968" s="21">
        <v>0.28382548686712372</v>
      </c>
      <c r="X2968" s="13" t="s">
        <v>22</v>
      </c>
      <c r="Y29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8" s="1">
        <v>40.079636435700003</v>
      </c>
      <c r="AA2968" s="1">
        <v>-82.676674748600007</v>
      </c>
      <c r="AB2968" s="1">
        <v>40.079307160299997</v>
      </c>
      <c r="AC2968" s="1">
        <v>-82.667255925500001</v>
      </c>
    </row>
    <row r="2969" spans="1:29" x14ac:dyDescent="0.25">
      <c r="A2969" s="13">
        <v>24</v>
      </c>
      <c r="B2969" s="22" t="s">
        <v>4935</v>
      </c>
      <c r="C2969" s="17">
        <v>5</v>
      </c>
      <c r="D2969" s="1" t="s">
        <v>793</v>
      </c>
      <c r="E2969" s="1" t="s">
        <v>3239</v>
      </c>
      <c r="F2969" s="1" t="s">
        <v>3240</v>
      </c>
      <c r="G2969" s="1" t="s">
        <v>3710</v>
      </c>
      <c r="H2969" s="1">
        <v>14.7</v>
      </c>
      <c r="I2969" s="1">
        <v>15.2</v>
      </c>
      <c r="J2969" s="1" t="s">
        <v>3190</v>
      </c>
      <c r="K2969" s="1" t="s">
        <v>4973</v>
      </c>
      <c r="L2969" s="1">
        <v>0</v>
      </c>
      <c r="M2969" s="1">
        <v>1</v>
      </c>
      <c r="N2969" s="1">
        <v>3</v>
      </c>
      <c r="O2969" s="1">
        <v>0</v>
      </c>
      <c r="P2969" s="1">
        <v>1</v>
      </c>
      <c r="Q2969" s="16">
        <v>66.317314680232556</v>
      </c>
      <c r="R2969" s="21">
        <v>0.20860602278388718</v>
      </c>
      <c r="S2969" s="21">
        <v>1.7128840055672765</v>
      </c>
      <c r="T2969" s="21">
        <v>1.5042779827833894</v>
      </c>
      <c r="U2969" s="21">
        <v>1.9367483034679289E-2</v>
      </c>
      <c r="V2969" s="21">
        <v>0.30302927945836527</v>
      </c>
      <c r="W2969" s="21">
        <v>0.283661796423686</v>
      </c>
      <c r="X2969" s="13" t="s">
        <v>22</v>
      </c>
      <c r="Y29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69" s="1">
        <v>40.064830156299998</v>
      </c>
      <c r="AA2969" s="1">
        <v>-82.268260301400005</v>
      </c>
      <c r="AB2969" s="1">
        <v>40.069139519700002</v>
      </c>
      <c r="AC2969" s="1">
        <v>-82.260820686900004</v>
      </c>
    </row>
    <row r="2970" spans="1:29" x14ac:dyDescent="0.25">
      <c r="A2970" s="13">
        <v>25</v>
      </c>
      <c r="B2970" s="22" t="s">
        <v>4935</v>
      </c>
      <c r="C2970" s="17">
        <v>6</v>
      </c>
      <c r="D2970" s="1" t="s">
        <v>2367</v>
      </c>
      <c r="E2970" s="1" t="s">
        <v>3234</v>
      </c>
      <c r="F2970" s="1" t="s">
        <v>3235</v>
      </c>
      <c r="G2970" s="1" t="s">
        <v>3701</v>
      </c>
      <c r="H2970" s="1">
        <v>7.7</v>
      </c>
      <c r="I2970" s="1">
        <v>8.1999999999999993</v>
      </c>
      <c r="J2970" s="1" t="s">
        <v>3190</v>
      </c>
      <c r="K2970" s="1" t="s">
        <v>4973</v>
      </c>
      <c r="L2970" s="1">
        <v>0</v>
      </c>
      <c r="M2970" s="1">
        <v>1</v>
      </c>
      <c r="N2970" s="1">
        <v>2</v>
      </c>
      <c r="O2970" s="1">
        <v>1</v>
      </c>
      <c r="P2970" s="1">
        <v>11</v>
      </c>
      <c r="Q2970" s="16">
        <v>74.207939680232556</v>
      </c>
      <c r="R2970" s="21">
        <v>0.204872438531085</v>
      </c>
      <c r="S2970" s="21">
        <v>5.1158871101218439</v>
      </c>
      <c r="T2970" s="21">
        <v>4.9110146715907588</v>
      </c>
      <c r="U2970" s="21">
        <v>1.8557863888685099E-2</v>
      </c>
      <c r="V2970" s="21">
        <v>0.29382805829728931</v>
      </c>
      <c r="W2970" s="21">
        <v>0.27527019440860423</v>
      </c>
      <c r="X2970" s="13" t="s">
        <v>22</v>
      </c>
      <c r="Y29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0" s="1">
        <v>40.240103714200004</v>
      </c>
      <c r="AA2970" s="1">
        <v>-83.412381045999993</v>
      </c>
      <c r="AB2970" s="1">
        <v>40.236771360299997</v>
      </c>
      <c r="AC2970" s="1">
        <v>-83.404206318600004</v>
      </c>
    </row>
    <row r="2971" spans="1:29" x14ac:dyDescent="0.25">
      <c r="A2971" s="13">
        <v>26</v>
      </c>
      <c r="B2971" s="22" t="s">
        <v>4935</v>
      </c>
      <c r="C2971" s="17">
        <v>6</v>
      </c>
      <c r="D2971" s="1" t="s">
        <v>2367</v>
      </c>
      <c r="E2971" s="1" t="s">
        <v>3234</v>
      </c>
      <c r="F2971" s="1" t="s">
        <v>3235</v>
      </c>
      <c r="G2971" s="1" t="s">
        <v>3701</v>
      </c>
      <c r="H2971" s="1">
        <v>6.1</v>
      </c>
      <c r="I2971" s="1">
        <v>6.6</v>
      </c>
      <c r="J2971" s="1" t="s">
        <v>3190</v>
      </c>
      <c r="K2971" s="1" t="s">
        <v>4973</v>
      </c>
      <c r="L2971" s="1">
        <v>0</v>
      </c>
      <c r="M2971" s="1">
        <v>1</v>
      </c>
      <c r="N2971" s="1">
        <v>3</v>
      </c>
      <c r="O2971" s="1">
        <v>0</v>
      </c>
      <c r="P2971" s="1">
        <v>5</v>
      </c>
      <c r="Q2971" s="16">
        <v>70.317314680232556</v>
      </c>
      <c r="R2971" s="21">
        <v>0.204872438531085</v>
      </c>
      <c r="S2971" s="21">
        <v>3.0829989958359088</v>
      </c>
      <c r="T2971" s="21">
        <v>2.8781265573048236</v>
      </c>
      <c r="U2971" s="21">
        <v>1.8557863888685099E-2</v>
      </c>
      <c r="V2971" s="21">
        <v>0.29382805829728931</v>
      </c>
      <c r="W2971" s="21">
        <v>0.27527019440860423</v>
      </c>
      <c r="X2971" s="13" t="s">
        <v>22</v>
      </c>
      <c r="Y29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1" s="1">
        <v>40.251664824199999</v>
      </c>
      <c r="AA2971" s="1">
        <v>-83.438349075399998</v>
      </c>
      <c r="AB2971" s="1">
        <v>40.2491369444</v>
      </c>
      <c r="AC2971" s="1">
        <v>-83.429485181100006</v>
      </c>
    </row>
    <row r="2972" spans="1:29" x14ac:dyDescent="0.25">
      <c r="A2972" s="13">
        <v>27</v>
      </c>
      <c r="B2972" s="22" t="s">
        <v>4935</v>
      </c>
      <c r="C2972" s="17">
        <v>11</v>
      </c>
      <c r="D2972" s="1" t="s">
        <v>2372</v>
      </c>
      <c r="E2972" s="1" t="s">
        <v>3241</v>
      </c>
      <c r="F2972" s="1" t="s">
        <v>3242</v>
      </c>
      <c r="G2972" s="1" t="s">
        <v>3711</v>
      </c>
      <c r="H2972" s="1">
        <v>25.1</v>
      </c>
      <c r="I2972" s="1">
        <v>25.6</v>
      </c>
      <c r="J2972" s="1" t="s">
        <v>3190</v>
      </c>
      <c r="L2972" s="1">
        <v>0</v>
      </c>
      <c r="M2972" s="1">
        <v>2</v>
      </c>
      <c r="N2972" s="1">
        <v>7</v>
      </c>
      <c r="O2972" s="1">
        <v>5</v>
      </c>
      <c r="P2972" s="1">
        <v>33</v>
      </c>
      <c r="Q2972" s="16">
        <v>192.36900436046511</v>
      </c>
      <c r="R2972" s="21">
        <v>0.14995596309441722</v>
      </c>
      <c r="S2972" s="21">
        <v>9.2417834331621869</v>
      </c>
      <c r="T2972" s="21">
        <v>9.0918274700677699</v>
      </c>
      <c r="U2972" s="21">
        <v>1.6789816318847059E-2</v>
      </c>
      <c r="V2972" s="21">
        <v>0.28369261133246926</v>
      </c>
      <c r="W2972" s="21">
        <v>0.26690279501362218</v>
      </c>
      <c r="X2972" s="13" t="s">
        <v>22</v>
      </c>
      <c r="Y29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2" s="1">
        <v>0</v>
      </c>
      <c r="AA2972" s="1">
        <v>0</v>
      </c>
      <c r="AB2972" s="1">
        <v>0</v>
      </c>
      <c r="AC2972" s="1">
        <v>0</v>
      </c>
    </row>
    <row r="2973" spans="1:29" x14ac:dyDescent="0.25">
      <c r="A2973" s="13">
        <v>28</v>
      </c>
      <c r="B2973" s="22" t="s">
        <v>4935</v>
      </c>
      <c r="C2973" s="17">
        <v>9</v>
      </c>
      <c r="D2973" s="1" t="s">
        <v>796</v>
      </c>
      <c r="E2973" s="1" t="s">
        <v>3218</v>
      </c>
      <c r="F2973" s="1" t="s">
        <v>3229</v>
      </c>
      <c r="G2973" s="1" t="s">
        <v>3704</v>
      </c>
      <c r="H2973" s="1">
        <v>2.9</v>
      </c>
      <c r="I2973" s="1">
        <v>3.4</v>
      </c>
      <c r="J2973" s="1" t="s">
        <v>3190</v>
      </c>
      <c r="K2973" s="1" t="s">
        <v>4972</v>
      </c>
      <c r="L2973" s="1">
        <v>1</v>
      </c>
      <c r="M2973" s="1">
        <v>0</v>
      </c>
      <c r="N2973" s="1">
        <v>4</v>
      </c>
      <c r="O2973" s="1">
        <v>0</v>
      </c>
      <c r="P2973" s="1">
        <v>7</v>
      </c>
      <c r="Q2973" s="16">
        <v>78.864189680232556</v>
      </c>
      <c r="R2973" s="21">
        <v>0.16277879647215474</v>
      </c>
      <c r="S2973" s="21">
        <v>3.7282464515585549</v>
      </c>
      <c r="T2973" s="21">
        <v>3.5654676550864002</v>
      </c>
      <c r="U2973" s="21">
        <v>1.3692435045928437E-2</v>
      </c>
      <c r="V2973" s="21">
        <v>0.28181153062152459</v>
      </c>
      <c r="W2973" s="21">
        <v>0.26811909557559616</v>
      </c>
      <c r="X2973" s="13" t="s">
        <v>22</v>
      </c>
      <c r="Y29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3" s="1">
        <v>39.218180254799996</v>
      </c>
      <c r="AA2973" s="1">
        <v>-82.984165017899997</v>
      </c>
      <c r="AB2973" s="1">
        <v>39.225286911200001</v>
      </c>
      <c r="AC2973" s="1">
        <v>-82.982883226200002</v>
      </c>
    </row>
    <row r="2974" spans="1:29" x14ac:dyDescent="0.25">
      <c r="A2974" s="13">
        <v>29</v>
      </c>
      <c r="B2974" s="22" t="s">
        <v>4935</v>
      </c>
      <c r="C2974" s="17">
        <v>9</v>
      </c>
      <c r="D2974" s="1" t="s">
        <v>796</v>
      </c>
      <c r="E2974" s="1" t="s">
        <v>3218</v>
      </c>
      <c r="F2974" s="1" t="s">
        <v>3229</v>
      </c>
      <c r="G2974" s="1" t="s">
        <v>3704</v>
      </c>
      <c r="H2974" s="1">
        <v>1.4</v>
      </c>
      <c r="I2974" s="1">
        <v>1.9</v>
      </c>
      <c r="J2974" s="1" t="s">
        <v>3190</v>
      </c>
      <c r="K2974" s="1" t="s">
        <v>4972</v>
      </c>
      <c r="L2974" s="1">
        <v>1</v>
      </c>
      <c r="M2974" s="1">
        <v>0</v>
      </c>
      <c r="N2974" s="1">
        <v>4</v>
      </c>
      <c r="O2974" s="1">
        <v>0</v>
      </c>
      <c r="P2974" s="1">
        <v>6</v>
      </c>
      <c r="Q2974" s="16">
        <v>77.864189680232556</v>
      </c>
      <c r="R2974" s="21">
        <v>0.16277879647215474</v>
      </c>
      <c r="S2974" s="21">
        <v>3.4207625597783227</v>
      </c>
      <c r="T2974" s="21">
        <v>3.2579837633061679</v>
      </c>
      <c r="U2974" s="21">
        <v>1.3692435045928437E-2</v>
      </c>
      <c r="V2974" s="21">
        <v>0.28181153062152459</v>
      </c>
      <c r="W2974" s="21">
        <v>0.26811909557559616</v>
      </c>
      <c r="X2974" s="13" t="s">
        <v>22</v>
      </c>
      <c r="Y29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4" s="1">
        <v>39.197393696600002</v>
      </c>
      <c r="AA2974" s="1">
        <v>-82.978126722200003</v>
      </c>
      <c r="AB2974" s="1">
        <v>39.203950471100001</v>
      </c>
      <c r="AC2974" s="1">
        <v>-82.982001841499994</v>
      </c>
    </row>
    <row r="2975" spans="1:29" x14ac:dyDescent="0.25">
      <c r="A2975" s="13">
        <v>30</v>
      </c>
      <c r="B2975" s="22" t="s">
        <v>4935</v>
      </c>
      <c r="C2975" s="17">
        <v>6</v>
      </c>
      <c r="D2975" s="1" t="s">
        <v>799</v>
      </c>
      <c r="E2975" s="1" t="s">
        <v>3207</v>
      </c>
      <c r="F2975" s="1" t="s">
        <v>3243</v>
      </c>
      <c r="G2975" s="1" t="s">
        <v>3700</v>
      </c>
      <c r="H2975" s="1">
        <v>14.9</v>
      </c>
      <c r="I2975" s="1">
        <v>15.4</v>
      </c>
      <c r="J2975" s="1" t="s">
        <v>3190</v>
      </c>
      <c r="K2975" s="1" t="s">
        <v>4973</v>
      </c>
      <c r="L2975" s="1">
        <v>0</v>
      </c>
      <c r="M2975" s="1">
        <v>1</v>
      </c>
      <c r="N2975" s="1">
        <v>2</v>
      </c>
      <c r="O2975" s="1">
        <v>2</v>
      </c>
      <c r="P2975" s="1">
        <v>3</v>
      </c>
      <c r="Q2975" s="16">
        <v>70.645439680232556</v>
      </c>
      <c r="R2975" s="21">
        <v>0.16131980924130071</v>
      </c>
      <c r="S2975" s="21">
        <v>2.567438311873425</v>
      </c>
      <c r="T2975" s="21">
        <v>2.4061185026321241</v>
      </c>
      <c r="U2975" s="21">
        <v>1.3671642260335645E-2</v>
      </c>
      <c r="V2975" s="21">
        <v>0.27871110088296996</v>
      </c>
      <c r="W2975" s="21">
        <v>0.26503945862263434</v>
      </c>
      <c r="X2975" s="13" t="s">
        <v>22</v>
      </c>
      <c r="Y29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5" s="1">
        <v>40.278379406500001</v>
      </c>
      <c r="AA2975" s="1">
        <v>-82.982627681599993</v>
      </c>
      <c r="AB2975" s="1">
        <v>40.275767387099997</v>
      </c>
      <c r="AC2975" s="1">
        <v>-82.973809598700001</v>
      </c>
    </row>
    <row r="2976" spans="1:29" x14ac:dyDescent="0.25">
      <c r="A2976" s="13">
        <v>31</v>
      </c>
      <c r="B2976" s="22" t="s">
        <v>4935</v>
      </c>
      <c r="C2976" s="17">
        <v>6</v>
      </c>
      <c r="D2976" s="1" t="s">
        <v>799</v>
      </c>
      <c r="E2976" s="1" t="s">
        <v>3222</v>
      </c>
      <c r="F2976" s="1" t="s">
        <v>3244</v>
      </c>
      <c r="G2976" s="1" t="s">
        <v>3704</v>
      </c>
      <c r="H2976" s="1">
        <v>17.8</v>
      </c>
      <c r="I2976" s="1">
        <v>18.3</v>
      </c>
      <c r="J2976" s="1" t="s">
        <v>3190</v>
      </c>
      <c r="K2976" s="1" t="s">
        <v>4973</v>
      </c>
      <c r="L2976" s="1">
        <v>1</v>
      </c>
      <c r="M2976" s="1">
        <v>0</v>
      </c>
      <c r="N2976" s="1">
        <v>0</v>
      </c>
      <c r="O2976" s="1">
        <v>3</v>
      </c>
      <c r="P2976" s="1">
        <v>5</v>
      </c>
      <c r="Q2976" s="16">
        <v>63.989189680232556</v>
      </c>
      <c r="R2976" s="21">
        <v>0.1971304796628322</v>
      </c>
      <c r="S2976" s="21">
        <v>3.0720351325252389</v>
      </c>
      <c r="T2976" s="21">
        <v>2.8749046528624067</v>
      </c>
      <c r="U2976" s="21">
        <v>1.7347067689990066E-2</v>
      </c>
      <c r="V2976" s="21">
        <v>0.2776462069259944</v>
      </c>
      <c r="W2976" s="21">
        <v>0.26029913923600434</v>
      </c>
      <c r="X2976" s="13" t="s">
        <v>22</v>
      </c>
      <c r="Y29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6" s="1">
        <v>40.381433274300001</v>
      </c>
      <c r="AA2976" s="1">
        <v>-83.073911324999997</v>
      </c>
      <c r="AB2976" s="1">
        <v>40.388673005999998</v>
      </c>
      <c r="AC2976" s="1">
        <v>-83.073768167599994</v>
      </c>
    </row>
    <row r="2977" spans="1:29" x14ac:dyDescent="0.25">
      <c r="A2977" s="13">
        <v>32</v>
      </c>
      <c r="B2977" s="22" t="s">
        <v>4935</v>
      </c>
      <c r="C2977" s="17">
        <v>2</v>
      </c>
      <c r="D2977" s="1" t="s">
        <v>1336</v>
      </c>
      <c r="E2977" s="1" t="s">
        <v>3245</v>
      </c>
      <c r="F2977" s="1" t="s">
        <v>3246</v>
      </c>
      <c r="G2977" s="1" t="s">
        <v>3712</v>
      </c>
      <c r="H2977" s="1">
        <v>27.8</v>
      </c>
      <c r="I2977" s="1">
        <v>28.3</v>
      </c>
      <c r="J2977" s="1" t="s">
        <v>3190</v>
      </c>
      <c r="K2977" s="1" t="s">
        <v>4973</v>
      </c>
      <c r="L2977" s="1">
        <v>1</v>
      </c>
      <c r="M2977" s="1">
        <v>0</v>
      </c>
      <c r="N2977" s="1">
        <v>2</v>
      </c>
      <c r="O2977" s="1">
        <v>1</v>
      </c>
      <c r="P2977" s="1">
        <v>7</v>
      </c>
      <c r="Q2977" s="16">
        <v>70.207939680232556</v>
      </c>
      <c r="R2977" s="21">
        <v>0.18954527581519873</v>
      </c>
      <c r="S2977" s="21">
        <v>3.883053666370293</v>
      </c>
      <c r="T2977" s="21">
        <v>3.6935083905550945</v>
      </c>
      <c r="U2977" s="21">
        <v>1.6392817942317905E-2</v>
      </c>
      <c r="V2977" s="21">
        <v>0.26685691156584807</v>
      </c>
      <c r="W2977" s="21">
        <v>0.25046409362353017</v>
      </c>
      <c r="X2977" s="13" t="s">
        <v>22</v>
      </c>
      <c r="Y29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7" s="1">
        <v>41.492305547999997</v>
      </c>
      <c r="AA2977" s="1">
        <v>-82.835971796899997</v>
      </c>
      <c r="AB2977" s="1">
        <v>41.485077357900003</v>
      </c>
      <c r="AC2977" s="1">
        <v>-82.835103051499999</v>
      </c>
    </row>
    <row r="2978" spans="1:29" x14ac:dyDescent="0.25">
      <c r="A2978" s="13">
        <v>33</v>
      </c>
      <c r="B2978" s="22" t="s">
        <v>4935</v>
      </c>
      <c r="C2978" s="17">
        <v>5</v>
      </c>
      <c r="D2978" s="1" t="s">
        <v>797</v>
      </c>
      <c r="E2978" s="1" t="s">
        <v>3209</v>
      </c>
      <c r="F2978" s="1" t="s">
        <v>3210</v>
      </c>
      <c r="G2978" s="1" t="s">
        <v>3701</v>
      </c>
      <c r="H2978" s="1">
        <v>5.6</v>
      </c>
      <c r="I2978" s="1">
        <v>6.1</v>
      </c>
      <c r="J2978" s="1" t="s">
        <v>3190</v>
      </c>
      <c r="K2978" s="1" t="s">
        <v>4973</v>
      </c>
      <c r="L2978" s="1">
        <v>2</v>
      </c>
      <c r="M2978" s="1">
        <v>0</v>
      </c>
      <c r="N2978" s="1">
        <v>2</v>
      </c>
      <c r="O2978" s="1">
        <v>0</v>
      </c>
      <c r="P2978" s="1">
        <v>10</v>
      </c>
      <c r="Q2978" s="16">
        <v>114.44712936046511</v>
      </c>
      <c r="R2978" s="21">
        <v>0.18735744907232038</v>
      </c>
      <c r="S2978" s="21">
        <v>4.7526763903038036</v>
      </c>
      <c r="T2978" s="21">
        <v>4.5653189412314834</v>
      </c>
      <c r="U2978" s="21">
        <v>1.6143207050477983E-2</v>
      </c>
      <c r="V2978" s="21">
        <v>0.26155180031308806</v>
      </c>
      <c r="W2978" s="21">
        <v>0.24540859326261008</v>
      </c>
      <c r="X2978" s="13" t="s">
        <v>22</v>
      </c>
      <c r="Y29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8" s="1">
        <v>39.812408638699999</v>
      </c>
      <c r="AA2978" s="1">
        <v>-82.714727262799997</v>
      </c>
      <c r="AB2978" s="1">
        <v>39.8055107148</v>
      </c>
      <c r="AC2978" s="1">
        <v>-82.711842988900003</v>
      </c>
    </row>
    <row r="2979" spans="1:29" x14ac:dyDescent="0.25">
      <c r="A2979" s="13">
        <v>34</v>
      </c>
      <c r="B2979" s="22" t="s">
        <v>4935</v>
      </c>
      <c r="C2979" s="17">
        <v>3</v>
      </c>
      <c r="D2979" s="1" t="s">
        <v>805</v>
      </c>
      <c r="E2979" s="1" t="s">
        <v>3231</v>
      </c>
      <c r="F2979" s="1" t="s">
        <v>3232</v>
      </c>
      <c r="G2979" s="1" t="s">
        <v>3707</v>
      </c>
      <c r="H2979" s="1">
        <v>19</v>
      </c>
      <c r="I2979" s="1">
        <v>19.5</v>
      </c>
      <c r="J2979" s="1" t="s">
        <v>3190</v>
      </c>
      <c r="K2979" s="1" t="s">
        <v>4972</v>
      </c>
      <c r="L2979" s="1">
        <v>0</v>
      </c>
      <c r="M2979" s="1">
        <v>1</v>
      </c>
      <c r="N2979" s="1">
        <v>1</v>
      </c>
      <c r="O2979" s="1">
        <v>2</v>
      </c>
      <c r="P2979" s="1">
        <v>9</v>
      </c>
      <c r="Q2979" s="16">
        <v>70.098564680232556</v>
      </c>
      <c r="R2979" s="21">
        <v>0.19159829677978538</v>
      </c>
      <c r="S2979" s="21">
        <v>4.0287049625936771</v>
      </c>
      <c r="T2979" s="21">
        <v>3.8371066658138915</v>
      </c>
      <c r="U2979" s="21">
        <v>1.5836116187894173E-2</v>
      </c>
      <c r="V2979" s="21">
        <v>0.25621379193375626</v>
      </c>
      <c r="W2979" s="21">
        <v>0.24037767574586208</v>
      </c>
      <c r="X2979" s="13" t="s">
        <v>22</v>
      </c>
      <c r="Y29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79" s="1">
        <v>41.136125815699998</v>
      </c>
      <c r="AA2979" s="1">
        <v>-81.726292779199994</v>
      </c>
      <c r="AB2979" s="1">
        <v>41.136088024099998</v>
      </c>
      <c r="AC2979" s="1">
        <v>-81.716713180900001</v>
      </c>
    </row>
    <row r="2980" spans="1:29" x14ac:dyDescent="0.25">
      <c r="A2980" s="13">
        <v>35</v>
      </c>
      <c r="B2980" s="22" t="s">
        <v>4935</v>
      </c>
      <c r="C2980" s="17">
        <v>3</v>
      </c>
      <c r="D2980" s="1" t="s">
        <v>805</v>
      </c>
      <c r="E2980" s="1" t="s">
        <v>3231</v>
      </c>
      <c r="F2980" s="1" t="s">
        <v>3232</v>
      </c>
      <c r="G2980" s="1" t="s">
        <v>3707</v>
      </c>
      <c r="H2980" s="1">
        <v>17.399999999999999</v>
      </c>
      <c r="I2980" s="1">
        <v>17.899999999999999</v>
      </c>
      <c r="J2980" s="1" t="s">
        <v>3190</v>
      </c>
      <c r="K2980" s="1" t="s">
        <v>4972</v>
      </c>
      <c r="L2980" s="1">
        <v>0</v>
      </c>
      <c r="M2980" s="1">
        <v>1</v>
      </c>
      <c r="N2980" s="1">
        <v>1</v>
      </c>
      <c r="O2980" s="1">
        <v>2</v>
      </c>
      <c r="P2980" s="1">
        <v>7</v>
      </c>
      <c r="Q2980" s="16">
        <v>68.098564680232556</v>
      </c>
      <c r="R2980" s="21">
        <v>0.19159829677978538</v>
      </c>
      <c r="S2980" s="21">
        <v>3.4148077121109774</v>
      </c>
      <c r="T2980" s="21">
        <v>3.2232094153311919</v>
      </c>
      <c r="U2980" s="21">
        <v>1.5836116187894173E-2</v>
      </c>
      <c r="V2980" s="21">
        <v>0.25621379193375626</v>
      </c>
      <c r="W2980" s="21">
        <v>0.24037767574586208</v>
      </c>
      <c r="X2980" s="13" t="s">
        <v>22</v>
      </c>
      <c r="Y29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0" s="1">
        <v>41.136199707400003</v>
      </c>
      <c r="AA2980" s="1">
        <v>-81.756933539200006</v>
      </c>
      <c r="AB2980" s="1">
        <v>41.136173763800002</v>
      </c>
      <c r="AC2980" s="1">
        <v>-81.747365586699999</v>
      </c>
    </row>
    <row r="2981" spans="1:29" x14ac:dyDescent="0.25">
      <c r="A2981" s="13">
        <v>36</v>
      </c>
      <c r="B2981" s="22" t="s">
        <v>4935</v>
      </c>
      <c r="C2981" s="17">
        <v>3</v>
      </c>
      <c r="D2981" s="1" t="s">
        <v>805</v>
      </c>
      <c r="E2981" s="1" t="s">
        <v>3231</v>
      </c>
      <c r="F2981" s="1" t="s">
        <v>3232</v>
      </c>
      <c r="G2981" s="1" t="s">
        <v>3707</v>
      </c>
      <c r="H2981" s="1">
        <v>16.7</v>
      </c>
      <c r="I2981" s="1">
        <v>17.2</v>
      </c>
      <c r="J2981" s="1" t="s">
        <v>3190</v>
      </c>
      <c r="K2981" s="1" t="s">
        <v>4972</v>
      </c>
      <c r="L2981" s="1">
        <v>1</v>
      </c>
      <c r="M2981" s="1">
        <v>0</v>
      </c>
      <c r="N2981" s="1">
        <v>2</v>
      </c>
      <c r="O2981" s="1">
        <v>1</v>
      </c>
      <c r="P2981" s="1">
        <v>4</v>
      </c>
      <c r="Q2981" s="16">
        <v>67.207939680232556</v>
      </c>
      <c r="R2981" s="21">
        <v>0.19159829677978538</v>
      </c>
      <c r="S2981" s="21">
        <v>2.4939618363869283</v>
      </c>
      <c r="T2981" s="21">
        <v>2.3023635396071427</v>
      </c>
      <c r="U2981" s="21">
        <v>1.5836116187894173E-2</v>
      </c>
      <c r="V2981" s="21">
        <v>0.25621379193375626</v>
      </c>
      <c r="W2981" s="21">
        <v>0.24037767574586208</v>
      </c>
      <c r="X2981" s="13" t="s">
        <v>22</v>
      </c>
      <c r="Y29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1" s="1">
        <v>41.136236883199999</v>
      </c>
      <c r="AA2981" s="1">
        <v>-81.770350501400003</v>
      </c>
      <c r="AB2981" s="1">
        <v>41.136209890300002</v>
      </c>
      <c r="AC2981" s="1">
        <v>-81.760767303600005</v>
      </c>
    </row>
    <row r="2982" spans="1:29" x14ac:dyDescent="0.25">
      <c r="A2982" s="13">
        <v>37</v>
      </c>
      <c r="B2982" s="22" t="s">
        <v>4935</v>
      </c>
      <c r="C2982" s="17">
        <v>6</v>
      </c>
      <c r="D2982" s="1" t="s">
        <v>808</v>
      </c>
      <c r="E2982" s="1" t="s">
        <v>3227</v>
      </c>
      <c r="F2982" s="1" t="s">
        <v>3233</v>
      </c>
      <c r="G2982" s="1" t="s">
        <v>3704</v>
      </c>
      <c r="H2982" s="1">
        <v>4.9000000000000004</v>
      </c>
      <c r="I2982" s="1">
        <v>5.4</v>
      </c>
      <c r="J2982" s="1" t="s">
        <v>3190</v>
      </c>
      <c r="K2982" s="1" t="s">
        <v>4973</v>
      </c>
      <c r="L2982" s="1">
        <v>1</v>
      </c>
      <c r="M2982" s="1">
        <v>1</v>
      </c>
      <c r="N2982" s="1">
        <v>1</v>
      </c>
      <c r="O2982" s="1">
        <v>1</v>
      </c>
      <c r="P2982" s="1">
        <v>3</v>
      </c>
      <c r="Q2982" s="16">
        <v>105.33775436046511</v>
      </c>
      <c r="R2982" s="21">
        <v>0.17960528553685684</v>
      </c>
      <c r="S2982" s="21">
        <v>2.3962835909553517</v>
      </c>
      <c r="T2982" s="21">
        <v>2.2166783054184949</v>
      </c>
      <c r="U2982" s="21">
        <v>1.5324780663321413E-2</v>
      </c>
      <c r="V2982" s="21">
        <v>0.25048085511192142</v>
      </c>
      <c r="W2982" s="21">
        <v>0.23515607444860001</v>
      </c>
      <c r="X2982" s="13" t="s">
        <v>22</v>
      </c>
      <c r="Y29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2" s="1">
        <v>39.548582873100003</v>
      </c>
      <c r="AA2982" s="1">
        <v>-82.962404299400006</v>
      </c>
      <c r="AB2982" s="1">
        <v>39.555469461199998</v>
      </c>
      <c r="AC2982" s="1">
        <v>-82.959481121300001</v>
      </c>
    </row>
    <row r="2983" spans="1:29" x14ac:dyDescent="0.25">
      <c r="A2983" s="13">
        <v>38</v>
      </c>
      <c r="B2983" s="22" t="s">
        <v>4935</v>
      </c>
      <c r="C2983" s="17">
        <v>6</v>
      </c>
      <c r="D2983" s="1" t="s">
        <v>808</v>
      </c>
      <c r="E2983" s="1" t="s">
        <v>3227</v>
      </c>
      <c r="F2983" s="1" t="s">
        <v>3228</v>
      </c>
      <c r="G2983" s="1" t="s">
        <v>3704</v>
      </c>
      <c r="H2983" s="1">
        <v>2.4</v>
      </c>
      <c r="I2983" s="1">
        <v>2.9</v>
      </c>
      <c r="J2983" s="1" t="s">
        <v>3190</v>
      </c>
      <c r="K2983" s="1" t="s">
        <v>4973</v>
      </c>
      <c r="L2983" s="1">
        <v>0</v>
      </c>
      <c r="M2983" s="1">
        <v>1</v>
      </c>
      <c r="N2983" s="1">
        <v>3</v>
      </c>
      <c r="O2983" s="1">
        <v>0</v>
      </c>
      <c r="P2983" s="1">
        <v>3</v>
      </c>
      <c r="Q2983" s="16">
        <v>68.317314680232556</v>
      </c>
      <c r="R2983" s="21">
        <v>0.17960528553685684</v>
      </c>
      <c r="S2983" s="21">
        <v>2.2104417262952434</v>
      </c>
      <c r="T2983" s="21">
        <v>2.0308364407583865</v>
      </c>
      <c r="U2983" s="21">
        <v>1.5324780663321413E-2</v>
      </c>
      <c r="V2983" s="21">
        <v>0.24584943544067367</v>
      </c>
      <c r="W2983" s="21">
        <v>0.23052465477735226</v>
      </c>
      <c r="X2983" s="13" t="s">
        <v>22</v>
      </c>
      <c r="Y29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3" s="1">
        <v>39.513353307999999</v>
      </c>
      <c r="AA2983" s="1">
        <v>-82.971989157300001</v>
      </c>
      <c r="AB2983" s="1">
        <v>39.520247538200003</v>
      </c>
      <c r="AC2983" s="1">
        <v>-82.969168268600001</v>
      </c>
    </row>
    <row r="2984" spans="1:29" x14ac:dyDescent="0.25">
      <c r="A2984" s="13">
        <v>39</v>
      </c>
      <c r="B2984" s="22" t="s">
        <v>4935</v>
      </c>
      <c r="C2984" s="17">
        <v>2</v>
      </c>
      <c r="D2984" s="1" t="s">
        <v>786</v>
      </c>
      <c r="E2984" s="1" t="s">
        <v>3247</v>
      </c>
      <c r="F2984" s="1" t="s">
        <v>3248</v>
      </c>
      <c r="G2984" s="1" t="s">
        <v>3713</v>
      </c>
      <c r="H2984" s="1">
        <v>3.2</v>
      </c>
      <c r="I2984" s="1">
        <v>3.7</v>
      </c>
      <c r="J2984" s="1" t="s">
        <v>3190</v>
      </c>
      <c r="K2984" s="1" t="s">
        <v>4973</v>
      </c>
      <c r="L2984" s="1">
        <v>0</v>
      </c>
      <c r="M2984" s="1">
        <v>1</v>
      </c>
      <c r="N2984" s="1">
        <v>3</v>
      </c>
      <c r="O2984" s="1">
        <v>1</v>
      </c>
      <c r="P2984" s="1">
        <v>4</v>
      </c>
      <c r="Q2984" s="16">
        <v>73.754814680232556</v>
      </c>
      <c r="R2984" s="21">
        <v>0.12939319401121174</v>
      </c>
      <c r="S2984" s="21">
        <v>3.0902779757143484</v>
      </c>
      <c r="T2984" s="21">
        <v>2.9608847817031365</v>
      </c>
      <c r="U2984" s="21">
        <v>1.1288955417182315E-2</v>
      </c>
      <c r="V2984" s="21">
        <v>0.23885120054534728</v>
      </c>
      <c r="W2984" s="21">
        <v>0.22756224512816497</v>
      </c>
      <c r="X2984" s="13" t="s">
        <v>22</v>
      </c>
      <c r="Y29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4" s="1">
        <v>41.454823439899997</v>
      </c>
      <c r="AA2984" s="1">
        <v>-83.832595542799993</v>
      </c>
      <c r="AB2984" s="1">
        <v>41.455812303400002</v>
      </c>
      <c r="AC2984" s="1">
        <v>-83.8232432147</v>
      </c>
    </row>
    <row r="2985" spans="1:29" x14ac:dyDescent="0.25">
      <c r="A2985" s="13">
        <v>40</v>
      </c>
      <c r="B2985" s="22" t="s">
        <v>4935</v>
      </c>
      <c r="C2985" s="17">
        <v>2</v>
      </c>
      <c r="D2985" s="1" t="s">
        <v>2365</v>
      </c>
      <c r="E2985" s="1" t="s">
        <v>3249</v>
      </c>
      <c r="F2985" s="1" t="s">
        <v>3250</v>
      </c>
      <c r="G2985" s="1" t="s">
        <v>3714</v>
      </c>
      <c r="H2985" s="1">
        <v>8.9</v>
      </c>
      <c r="I2985" s="1">
        <v>9.4</v>
      </c>
      <c r="J2985" s="1" t="s">
        <v>3190</v>
      </c>
      <c r="K2985" s="1" t="s">
        <v>4972</v>
      </c>
      <c r="L2985" s="1">
        <v>0</v>
      </c>
      <c r="M2985" s="1">
        <v>2</v>
      </c>
      <c r="N2985" s="1">
        <v>1</v>
      </c>
      <c r="O2985" s="1">
        <v>2</v>
      </c>
      <c r="P2985" s="1">
        <v>6</v>
      </c>
      <c r="Q2985" s="16">
        <v>112.77525436046511</v>
      </c>
      <c r="R2985" s="21">
        <v>0.1283879695748858</v>
      </c>
      <c r="S2985" s="21">
        <v>3.2188897263933511</v>
      </c>
      <c r="T2985" s="21">
        <v>3.0905017568184654</v>
      </c>
      <c r="U2985" s="21">
        <v>1.124248728574582E-2</v>
      </c>
      <c r="V2985" s="21">
        <v>0.23709850550128253</v>
      </c>
      <c r="W2985" s="21">
        <v>0.22585601821553672</v>
      </c>
      <c r="X2985" s="13" t="s">
        <v>22</v>
      </c>
      <c r="Y29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5" s="1">
        <v>41.586509385100001</v>
      </c>
      <c r="AA2985" s="1">
        <v>-84.597401299500007</v>
      </c>
      <c r="AB2985" s="1">
        <v>41.586631673299998</v>
      </c>
      <c r="AC2985" s="1">
        <v>-84.587743469700001</v>
      </c>
    </row>
    <row r="2986" spans="1:29" x14ac:dyDescent="0.25">
      <c r="A2986" s="13">
        <v>41</v>
      </c>
      <c r="B2986" s="22" t="s">
        <v>4935</v>
      </c>
      <c r="C2986" s="17">
        <v>9</v>
      </c>
      <c r="D2986" s="1" t="s">
        <v>796</v>
      </c>
      <c r="E2986" s="1" t="s">
        <v>3251</v>
      </c>
      <c r="F2986" s="1" t="s">
        <v>3252</v>
      </c>
      <c r="G2986" s="1" t="s">
        <v>3715</v>
      </c>
      <c r="H2986" s="1">
        <v>24.4</v>
      </c>
      <c r="I2986" s="1">
        <v>24.9</v>
      </c>
      <c r="J2986" s="1" t="s">
        <v>3190</v>
      </c>
      <c r="K2986" s="1" t="s">
        <v>4973</v>
      </c>
      <c r="L2986" s="1">
        <v>0</v>
      </c>
      <c r="M2986" s="1">
        <v>2</v>
      </c>
      <c r="N2986" s="1">
        <v>2</v>
      </c>
      <c r="O2986" s="1">
        <v>1</v>
      </c>
      <c r="P2986" s="1">
        <v>11</v>
      </c>
      <c r="Q2986" s="16">
        <v>119.88462936046511</v>
      </c>
      <c r="R2986" s="21">
        <v>0.12670663477712696</v>
      </c>
      <c r="S2986" s="21">
        <v>5.7297567688728215</v>
      </c>
      <c r="T2986" s="21">
        <v>5.6030501340956942</v>
      </c>
      <c r="U2986" s="21">
        <v>1.1105261029814481E-2</v>
      </c>
      <c r="V2986" s="21">
        <v>0.23654529990201864</v>
      </c>
      <c r="W2986" s="21">
        <v>0.22544003887220415</v>
      </c>
      <c r="X2986" s="13" t="s">
        <v>22</v>
      </c>
      <c r="Y29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6" s="1">
        <v>39.305705392999997</v>
      </c>
      <c r="AA2986" s="1">
        <v>-82.919999584300001</v>
      </c>
      <c r="AB2986" s="1">
        <v>39.300992493700001</v>
      </c>
      <c r="AC2986" s="1">
        <v>-82.912946426800005</v>
      </c>
    </row>
    <row r="2987" spans="1:29" x14ac:dyDescent="0.25">
      <c r="A2987" s="13">
        <v>42</v>
      </c>
      <c r="B2987" s="22" t="s">
        <v>4935</v>
      </c>
      <c r="C2987" s="17">
        <v>8</v>
      </c>
      <c r="D2987" s="1" t="s">
        <v>1329</v>
      </c>
      <c r="E2987" s="1" t="s">
        <v>3253</v>
      </c>
      <c r="F2987" s="1" t="s">
        <v>3221</v>
      </c>
      <c r="G2987" s="1" t="s">
        <v>3705</v>
      </c>
      <c r="H2987" s="1">
        <v>11.9</v>
      </c>
      <c r="I2987" s="1">
        <v>12.4</v>
      </c>
      <c r="J2987" s="1" t="s">
        <v>3190</v>
      </c>
      <c r="K2987" s="1" t="s">
        <v>4972</v>
      </c>
      <c r="L2987" s="1">
        <v>0</v>
      </c>
      <c r="M2987" s="1">
        <v>1</v>
      </c>
      <c r="N2987" s="1">
        <v>2</v>
      </c>
      <c r="O2987" s="1">
        <v>0</v>
      </c>
      <c r="P2987" s="1">
        <v>5</v>
      </c>
      <c r="Q2987" s="16">
        <v>63.770439680232556</v>
      </c>
      <c r="R2987" s="21">
        <v>0.23600922964289439</v>
      </c>
      <c r="S2987" s="21">
        <v>2.696890703591512</v>
      </c>
      <c r="T2987" s="21">
        <v>2.4608814739486178</v>
      </c>
      <c r="U2987" s="21">
        <v>1.9646052352000069E-2</v>
      </c>
      <c r="V2987" s="21">
        <v>0.23566225429543886</v>
      </c>
      <c r="W2987" s="21">
        <v>0.21601620194343879</v>
      </c>
      <c r="X2987" s="13" t="s">
        <v>22</v>
      </c>
      <c r="Y29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7" s="1">
        <v>38.988716410099997</v>
      </c>
      <c r="AA2987" s="1">
        <v>-84.1269205973</v>
      </c>
      <c r="AB2987" s="1">
        <v>38.983870590199999</v>
      </c>
      <c r="AC2987" s="1">
        <v>-84.1201346024</v>
      </c>
    </row>
    <row r="2988" spans="1:29" x14ac:dyDescent="0.25">
      <c r="A2988" s="13">
        <v>43</v>
      </c>
      <c r="B2988" s="22" t="s">
        <v>4935</v>
      </c>
      <c r="C2988" s="17">
        <v>12</v>
      </c>
      <c r="D2988" s="1" t="s">
        <v>1332</v>
      </c>
      <c r="E2988" s="1" t="s">
        <v>3211</v>
      </c>
      <c r="F2988" s="1" t="s">
        <v>3212</v>
      </c>
      <c r="G2988" s="1" t="s">
        <v>3702</v>
      </c>
      <c r="H2988" s="1">
        <v>18.600000000000001</v>
      </c>
      <c r="I2988" s="1">
        <v>19.100000000000001</v>
      </c>
      <c r="J2988" s="1" t="s">
        <v>3190</v>
      </c>
      <c r="K2988" s="1" t="s">
        <v>4972</v>
      </c>
      <c r="L2988" s="1">
        <v>2</v>
      </c>
      <c r="M2988" s="1">
        <v>0</v>
      </c>
      <c r="N2988" s="1">
        <v>4</v>
      </c>
      <c r="O2988" s="1">
        <v>0</v>
      </c>
      <c r="P2988" s="1">
        <v>0</v>
      </c>
      <c r="Q2988" s="16">
        <v>117.54087936046511</v>
      </c>
      <c r="R2988" s="21">
        <v>9.9130338338201729E-2</v>
      </c>
      <c r="S2988" s="21">
        <v>1.6792323285087056</v>
      </c>
      <c r="T2988" s="21">
        <v>1.5801019901705038</v>
      </c>
      <c r="U2988" s="21">
        <v>9.1308618995417767E-3</v>
      </c>
      <c r="V2988" s="21">
        <v>0.23513253725938937</v>
      </c>
      <c r="W2988" s="21">
        <v>0.22600167535984761</v>
      </c>
      <c r="X2988" s="13" t="s">
        <v>22</v>
      </c>
      <c r="Y29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8" s="1">
        <v>41.362790775500002</v>
      </c>
      <c r="AA2988" s="1">
        <v>-81.046038597600003</v>
      </c>
      <c r="AB2988" s="1">
        <v>41.356352941300003</v>
      </c>
      <c r="AC2988" s="1">
        <v>-81.041686072299996</v>
      </c>
    </row>
    <row r="2989" spans="1:29" x14ac:dyDescent="0.25">
      <c r="A2989" s="13">
        <v>44</v>
      </c>
      <c r="B2989" s="22" t="s">
        <v>4935</v>
      </c>
      <c r="C2989" s="17">
        <v>5</v>
      </c>
      <c r="D2989" s="1" t="s">
        <v>793</v>
      </c>
      <c r="E2989" s="1" t="s">
        <v>3254</v>
      </c>
      <c r="F2989" s="1" t="s">
        <v>3236</v>
      </c>
      <c r="G2989" s="1" t="s">
        <v>3708</v>
      </c>
      <c r="H2989" s="1">
        <v>24.8</v>
      </c>
      <c r="I2989" s="1">
        <v>25.3</v>
      </c>
      <c r="J2989" s="1" t="s">
        <v>3190</v>
      </c>
      <c r="K2989" s="1" t="s">
        <v>4972</v>
      </c>
      <c r="L2989" s="1">
        <v>1</v>
      </c>
      <c r="M2989" s="1">
        <v>4</v>
      </c>
      <c r="N2989" s="1">
        <v>3</v>
      </c>
      <c r="O2989" s="1">
        <v>2</v>
      </c>
      <c r="P2989" s="1">
        <v>18</v>
      </c>
      <c r="Q2989" s="16">
        <v>274.89907340116281</v>
      </c>
      <c r="R2989" s="21">
        <v>7.3212817531271387E-2</v>
      </c>
      <c r="S2989" s="21">
        <v>5.4679144031776641</v>
      </c>
      <c r="T2989" s="21">
        <v>5.3947015856463931</v>
      </c>
      <c r="U2989" s="21">
        <v>8.0734674548174849E-3</v>
      </c>
      <c r="V2989" s="21">
        <v>0.23323219549608681</v>
      </c>
      <c r="W2989" s="21">
        <v>0.22515872804126932</v>
      </c>
      <c r="X2989" s="13" t="s">
        <v>22</v>
      </c>
      <c r="Y29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89" s="1">
        <v>39.941584203399998</v>
      </c>
      <c r="AA2989" s="1">
        <v>-82.535470603799993</v>
      </c>
      <c r="AB2989" s="1">
        <v>39.935074794099997</v>
      </c>
      <c r="AC2989" s="1">
        <v>-82.539139766299996</v>
      </c>
    </row>
    <row r="2990" spans="1:29" x14ac:dyDescent="0.25">
      <c r="A2990" s="13">
        <v>45</v>
      </c>
      <c r="B2990" s="22" t="s">
        <v>4935</v>
      </c>
      <c r="C2990" s="17">
        <v>6</v>
      </c>
      <c r="D2990" s="1" t="s">
        <v>2367</v>
      </c>
      <c r="E2990" s="1" t="s">
        <v>3234</v>
      </c>
      <c r="F2990" s="1" t="s">
        <v>3235</v>
      </c>
      <c r="G2990" s="1" t="s">
        <v>3701</v>
      </c>
      <c r="H2990" s="1">
        <v>19</v>
      </c>
      <c r="I2990" s="1">
        <v>19.5</v>
      </c>
      <c r="J2990" s="1" t="s">
        <v>3190</v>
      </c>
      <c r="K2990" s="1" t="s">
        <v>4973</v>
      </c>
      <c r="L2990" s="1">
        <v>1</v>
      </c>
      <c r="M2990" s="1">
        <v>0</v>
      </c>
      <c r="N2990" s="1">
        <v>2</v>
      </c>
      <c r="O2990" s="1">
        <v>0</v>
      </c>
      <c r="P2990" s="1">
        <v>7</v>
      </c>
      <c r="Q2990" s="16">
        <v>65.770439680232556</v>
      </c>
      <c r="R2990" s="21">
        <v>0.20921259784961513</v>
      </c>
      <c r="S2990" s="21">
        <v>3.3946561944278324</v>
      </c>
      <c r="T2990" s="21">
        <v>3.1854435965782173</v>
      </c>
      <c r="U2990" s="21">
        <v>1.9563271067792813E-2</v>
      </c>
      <c r="V2990" s="21">
        <v>0.23319702610110504</v>
      </c>
      <c r="W2990" s="21">
        <v>0.21363375503331222</v>
      </c>
      <c r="X2990" s="13" t="s">
        <v>22</v>
      </c>
      <c r="Y29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0" s="1">
        <v>40.177355804800001</v>
      </c>
      <c r="AA2990" s="1">
        <v>-83.2467765695</v>
      </c>
      <c r="AB2990" s="1">
        <v>40.171243598899999</v>
      </c>
      <c r="AC2990" s="1">
        <v>-83.241702167</v>
      </c>
    </row>
    <row r="2991" spans="1:29" x14ac:dyDescent="0.25">
      <c r="A2991" s="13">
        <v>46</v>
      </c>
      <c r="B2991" s="22" t="s">
        <v>4935</v>
      </c>
      <c r="C2991" s="17">
        <v>5</v>
      </c>
      <c r="D2991" s="1" t="s">
        <v>793</v>
      </c>
      <c r="E2991" s="1" t="s">
        <v>3237</v>
      </c>
      <c r="F2991" s="1" t="s">
        <v>3255</v>
      </c>
      <c r="G2991" s="1" t="s">
        <v>3709</v>
      </c>
      <c r="H2991" s="1">
        <v>3.1</v>
      </c>
      <c r="I2991" s="1">
        <v>3.6</v>
      </c>
      <c r="J2991" s="1" t="s">
        <v>3190</v>
      </c>
      <c r="K2991" s="1" t="s">
        <v>4973</v>
      </c>
      <c r="L2991" s="1">
        <v>0</v>
      </c>
      <c r="M2991" s="1">
        <v>2</v>
      </c>
      <c r="N2991" s="1">
        <v>1</v>
      </c>
      <c r="O2991" s="1">
        <v>0</v>
      </c>
      <c r="P2991" s="1">
        <v>3</v>
      </c>
      <c r="Q2991" s="16">
        <v>100.90025436046511</v>
      </c>
      <c r="R2991" s="21">
        <v>0.20855870337968965</v>
      </c>
      <c r="S2991" s="21">
        <v>2.0528559297379472</v>
      </c>
      <c r="T2991" s="21">
        <v>1.8442972263582575</v>
      </c>
      <c r="U2991" s="21">
        <v>1.9354297411028253E-2</v>
      </c>
      <c r="V2991" s="21">
        <v>0.23135869280958027</v>
      </c>
      <c r="W2991" s="21">
        <v>0.21200439539855201</v>
      </c>
      <c r="X2991" s="13" t="s">
        <v>22</v>
      </c>
      <c r="Y29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1" s="1">
        <v>40.080577525000002</v>
      </c>
      <c r="AA2991" s="1">
        <v>-82.706847480099995</v>
      </c>
      <c r="AB2991" s="1">
        <v>40.080408921100002</v>
      </c>
      <c r="AC2991" s="1">
        <v>-82.697413186099993</v>
      </c>
    </row>
    <row r="2992" spans="1:29" x14ac:dyDescent="0.25">
      <c r="A2992" s="13">
        <v>47</v>
      </c>
      <c r="B2992" s="22" t="s">
        <v>4935</v>
      </c>
      <c r="C2992" s="17">
        <v>6</v>
      </c>
      <c r="D2992" s="1" t="s">
        <v>1340</v>
      </c>
      <c r="E2992" s="1" t="s">
        <v>3256</v>
      </c>
      <c r="F2992" s="1" t="s">
        <v>3257</v>
      </c>
      <c r="G2992" s="1" t="s">
        <v>3716</v>
      </c>
      <c r="H2992" s="1">
        <v>12.3</v>
      </c>
      <c r="I2992" s="1">
        <v>12.8</v>
      </c>
      <c r="J2992" s="1" t="s">
        <v>3190</v>
      </c>
      <c r="K2992" s="1" t="s">
        <v>4974</v>
      </c>
      <c r="L2992" s="1">
        <v>0</v>
      </c>
      <c r="M2992" s="1">
        <v>2</v>
      </c>
      <c r="N2992" s="1">
        <v>10</v>
      </c>
      <c r="O2992" s="1">
        <v>6</v>
      </c>
      <c r="P2992" s="1">
        <v>17</v>
      </c>
      <c r="Q2992" s="16">
        <v>200.44712936046511</v>
      </c>
      <c r="R2992" s="21">
        <v>8.9841046102945119E-2</v>
      </c>
      <c r="S2992" s="21">
        <v>5.0888617329618677</v>
      </c>
      <c r="T2992" s="21">
        <v>4.9990206868589224</v>
      </c>
      <c r="U2992" s="21">
        <v>1.048629228640951E-2</v>
      </c>
      <c r="V2992" s="21">
        <v>0.2288967713172399</v>
      </c>
      <c r="W2992" s="21">
        <v>0.21841047903083038</v>
      </c>
      <c r="X2992" s="13" t="s">
        <v>22</v>
      </c>
      <c r="Y29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2" s="1">
        <v>39.948333482199999</v>
      </c>
      <c r="AA2992" s="1">
        <v>-83.383935423699995</v>
      </c>
      <c r="AB2992" s="1">
        <v>39.953714980800001</v>
      </c>
      <c r="AC2992" s="1">
        <v>-83.377668397099995</v>
      </c>
    </row>
    <row r="2993" spans="1:29" x14ac:dyDescent="0.25">
      <c r="A2993" s="13">
        <v>48</v>
      </c>
      <c r="B2993" s="22" t="s">
        <v>4935</v>
      </c>
      <c r="C2993" s="17">
        <v>6</v>
      </c>
      <c r="D2993" s="1" t="s">
        <v>2367</v>
      </c>
      <c r="E2993" s="1" t="s">
        <v>3234</v>
      </c>
      <c r="F2993" s="1" t="s">
        <v>3258</v>
      </c>
      <c r="G2993" s="1" t="s">
        <v>3701</v>
      </c>
      <c r="H2993" s="1">
        <v>0.1</v>
      </c>
      <c r="I2993" s="1">
        <v>0.6</v>
      </c>
      <c r="J2993" s="1" t="s">
        <v>3190</v>
      </c>
      <c r="K2993" s="1" t="s">
        <v>4973</v>
      </c>
      <c r="L2993" s="1">
        <v>1</v>
      </c>
      <c r="M2993" s="1">
        <v>0</v>
      </c>
      <c r="N2993" s="1">
        <v>1</v>
      </c>
      <c r="O2993" s="1">
        <v>1</v>
      </c>
      <c r="P2993" s="1">
        <v>3</v>
      </c>
      <c r="Q2993" s="16">
        <v>59.661064680232556</v>
      </c>
      <c r="R2993" s="21">
        <v>0.20659951971568372</v>
      </c>
      <c r="S2993" s="21">
        <v>2.1098192436894538</v>
      </c>
      <c r="T2993" s="21">
        <v>1.90321972397377</v>
      </c>
      <c r="U2993" s="21">
        <v>1.8894653050769778E-2</v>
      </c>
      <c r="V2993" s="21">
        <v>0.22882129460267314</v>
      </c>
      <c r="W2993" s="21">
        <v>0.20992664155190335</v>
      </c>
      <c r="X2993" s="13" t="s">
        <v>22</v>
      </c>
      <c r="Y29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3" s="1">
        <v>40.2810400567</v>
      </c>
      <c r="AA2993" s="1">
        <v>-83.5441127733</v>
      </c>
      <c r="AB2993" s="1">
        <v>40.276397236900003</v>
      </c>
      <c r="AC2993" s="1">
        <v>-83.536872705199997</v>
      </c>
    </row>
    <row r="2994" spans="1:29" x14ac:dyDescent="0.25">
      <c r="A2994" s="13">
        <v>49</v>
      </c>
      <c r="B2994" s="22" t="s">
        <v>4935</v>
      </c>
      <c r="C2994" s="17">
        <v>9</v>
      </c>
      <c r="D2994" s="1" t="s">
        <v>796</v>
      </c>
      <c r="E2994" s="1" t="s">
        <v>3218</v>
      </c>
      <c r="F2994" s="1" t="s">
        <v>3229</v>
      </c>
      <c r="G2994" s="1" t="s">
        <v>3704</v>
      </c>
      <c r="H2994" s="1">
        <v>0.4</v>
      </c>
      <c r="I2994" s="1">
        <v>0.9</v>
      </c>
      <c r="J2994" s="1" t="s">
        <v>3190</v>
      </c>
      <c r="K2994" s="1" t="s">
        <v>4972</v>
      </c>
      <c r="L2994" s="1">
        <v>0</v>
      </c>
      <c r="M2994" s="1">
        <v>1</v>
      </c>
      <c r="N2994" s="1">
        <v>1</v>
      </c>
      <c r="O2994" s="1">
        <v>2</v>
      </c>
      <c r="P2994" s="1">
        <v>18</v>
      </c>
      <c r="Q2994" s="16">
        <v>79.098564680232556</v>
      </c>
      <c r="R2994" s="21">
        <v>0.16277879647215474</v>
      </c>
      <c r="S2994" s="21">
        <v>6.8030853693608861</v>
      </c>
      <c r="T2994" s="21">
        <v>6.6403065728887318</v>
      </c>
      <c r="U2994" s="21">
        <v>1.3692435045928437E-2</v>
      </c>
      <c r="V2994" s="21">
        <v>0.2278199938429897</v>
      </c>
      <c r="W2994" s="21">
        <v>0.21412755879706127</v>
      </c>
      <c r="X2994" s="13" t="s">
        <v>22</v>
      </c>
      <c r="Y29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4" s="1">
        <v>39.183837135200001</v>
      </c>
      <c r="AA2994" s="1">
        <v>-82.975589574500006</v>
      </c>
      <c r="AB2994" s="1">
        <v>39.190199100900003</v>
      </c>
      <c r="AC2994" s="1">
        <v>-82.978525350599995</v>
      </c>
    </row>
    <row r="2995" spans="1:29" x14ac:dyDescent="0.25">
      <c r="A2995" s="13">
        <v>50</v>
      </c>
      <c r="B2995" s="22" t="s">
        <v>4935</v>
      </c>
      <c r="C2995" s="17">
        <v>6</v>
      </c>
      <c r="D2995" s="1" t="s">
        <v>3192</v>
      </c>
      <c r="E2995" s="1" t="s">
        <v>3259</v>
      </c>
      <c r="F2995" s="1" t="s">
        <v>3260</v>
      </c>
      <c r="G2995" s="1" t="s">
        <v>3717</v>
      </c>
      <c r="H2995" s="1">
        <v>1.8</v>
      </c>
      <c r="I2995" s="1">
        <v>2.2999999999999998</v>
      </c>
      <c r="J2995" s="1" t="s">
        <v>3190</v>
      </c>
      <c r="K2995" s="1" t="s">
        <v>4974</v>
      </c>
      <c r="L2995" s="1">
        <v>0</v>
      </c>
      <c r="M2995" s="1">
        <v>0</v>
      </c>
      <c r="N2995" s="1">
        <v>8</v>
      </c>
      <c r="O2995" s="1">
        <v>1</v>
      </c>
      <c r="P2995" s="1">
        <v>21</v>
      </c>
      <c r="Q2995" s="16">
        <v>77.8125</v>
      </c>
      <c r="R2995" s="21">
        <v>0.18517876514313023</v>
      </c>
      <c r="S2995" s="21">
        <v>6.549809833756723</v>
      </c>
      <c r="T2995" s="21">
        <v>6.3646310686135932</v>
      </c>
      <c r="U2995" s="21">
        <v>2.038138592916065E-2</v>
      </c>
      <c r="V2995" s="21">
        <v>0.22594825715007211</v>
      </c>
      <c r="W2995" s="21">
        <v>0.20556687122091147</v>
      </c>
      <c r="X2995" s="13" t="s">
        <v>22</v>
      </c>
      <c r="Y29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5" s="1">
        <v>40.379517476899998</v>
      </c>
      <c r="AA2995" s="1">
        <v>-82.8288063249</v>
      </c>
      <c r="AB2995" s="1">
        <v>40.386721793900001</v>
      </c>
      <c r="AC2995" s="1">
        <v>-82.827952829200001</v>
      </c>
    </row>
    <row r="2996" spans="1:29" x14ac:dyDescent="0.25">
      <c r="A2996" s="13">
        <v>51</v>
      </c>
      <c r="B2996" s="22" t="s">
        <v>4935</v>
      </c>
      <c r="C2996" s="17">
        <v>6</v>
      </c>
      <c r="D2996" s="1" t="s">
        <v>2367</v>
      </c>
      <c r="E2996" s="1" t="s">
        <v>3234</v>
      </c>
      <c r="F2996" s="1" t="s">
        <v>3235</v>
      </c>
      <c r="G2996" s="1" t="s">
        <v>3701</v>
      </c>
      <c r="H2996" s="1">
        <v>3.7</v>
      </c>
      <c r="I2996" s="1">
        <v>4.2</v>
      </c>
      <c r="J2996" s="1" t="s">
        <v>3190</v>
      </c>
      <c r="K2996" s="1" t="s">
        <v>4973</v>
      </c>
      <c r="L2996" s="1">
        <v>0</v>
      </c>
      <c r="M2996" s="1">
        <v>1</v>
      </c>
      <c r="N2996" s="1">
        <v>2</v>
      </c>
      <c r="O2996" s="1">
        <v>0</v>
      </c>
      <c r="P2996" s="1">
        <v>1</v>
      </c>
      <c r="Q2996" s="16">
        <v>59.770439680232556</v>
      </c>
      <c r="R2996" s="21">
        <v>0.204872438531085</v>
      </c>
      <c r="S2996" s="21">
        <v>1.3889255672642964</v>
      </c>
      <c r="T2996" s="21">
        <v>1.1840531287332114</v>
      </c>
      <c r="U2996" s="21">
        <v>1.8557863888685099E-2</v>
      </c>
      <c r="V2996" s="21">
        <v>0.22422232287120478</v>
      </c>
      <c r="W2996" s="21">
        <v>0.20566445898251967</v>
      </c>
      <c r="X2996" s="13" t="s">
        <v>22</v>
      </c>
      <c r="Y29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6" s="1">
        <v>40.263773558799997</v>
      </c>
      <c r="AA2996" s="1">
        <v>-83.480907094299994</v>
      </c>
      <c r="AB2996" s="1">
        <v>40.261250872300003</v>
      </c>
      <c r="AC2996" s="1">
        <v>-83.472041056600006</v>
      </c>
    </row>
    <row r="2997" spans="1:29" x14ac:dyDescent="0.25">
      <c r="A2997" s="13">
        <v>52</v>
      </c>
      <c r="B2997" s="22" t="s">
        <v>4935</v>
      </c>
      <c r="C2997" s="17">
        <v>6</v>
      </c>
      <c r="D2997" s="1" t="s">
        <v>799</v>
      </c>
      <c r="E2997" s="1" t="s">
        <v>3222</v>
      </c>
      <c r="F2997" s="1" t="s">
        <v>3244</v>
      </c>
      <c r="G2997" s="1" t="s">
        <v>3704</v>
      </c>
      <c r="H2997" s="1">
        <v>20</v>
      </c>
      <c r="I2997" s="1">
        <v>20.5</v>
      </c>
      <c r="J2997" s="1" t="s">
        <v>3190</v>
      </c>
      <c r="K2997" s="1" t="s">
        <v>4973</v>
      </c>
      <c r="L2997" s="1">
        <v>0</v>
      </c>
      <c r="M2997" s="1">
        <v>2</v>
      </c>
      <c r="N2997" s="1">
        <v>1</v>
      </c>
      <c r="O2997" s="1">
        <v>0</v>
      </c>
      <c r="P2997" s="1">
        <v>8</v>
      </c>
      <c r="Q2997" s="16">
        <v>105.90025436046511</v>
      </c>
      <c r="R2997" s="21">
        <v>0.1971304796628322</v>
      </c>
      <c r="S2997" s="21">
        <v>3.7472546959021549</v>
      </c>
      <c r="T2997" s="21">
        <v>3.5501242162393227</v>
      </c>
      <c r="U2997" s="21">
        <v>1.7347067689990066E-2</v>
      </c>
      <c r="V2997" s="21">
        <v>0.211873834698039</v>
      </c>
      <c r="W2997" s="21">
        <v>0.19452676700804894</v>
      </c>
      <c r="X2997" s="13" t="s">
        <v>22</v>
      </c>
      <c r="Y29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7" s="1">
        <v>40.413294862500003</v>
      </c>
      <c r="AA2997" s="1">
        <v>-83.074139935399998</v>
      </c>
      <c r="AB2997" s="1">
        <v>40.4205441326</v>
      </c>
      <c r="AC2997" s="1">
        <v>-83.074224585500005</v>
      </c>
    </row>
    <row r="2998" spans="1:29" x14ac:dyDescent="0.25">
      <c r="A2998" s="13">
        <v>53</v>
      </c>
      <c r="B2998" s="22" t="s">
        <v>4935</v>
      </c>
      <c r="C2998" s="17">
        <v>5</v>
      </c>
      <c r="D2998" s="1" t="s">
        <v>797</v>
      </c>
      <c r="E2998" s="1" t="s">
        <v>3261</v>
      </c>
      <c r="F2998" s="1" t="s">
        <v>3210</v>
      </c>
      <c r="G2998" s="1" t="s">
        <v>3701</v>
      </c>
      <c r="H2998" s="1">
        <v>23.9</v>
      </c>
      <c r="I2998" s="1">
        <v>24.4</v>
      </c>
      <c r="J2998" s="1" t="s">
        <v>3190</v>
      </c>
      <c r="K2998" s="1" t="s">
        <v>4973</v>
      </c>
      <c r="L2998" s="1">
        <v>1</v>
      </c>
      <c r="M2998" s="1">
        <v>0</v>
      </c>
      <c r="N2998" s="1">
        <v>1</v>
      </c>
      <c r="O2998" s="1">
        <v>1</v>
      </c>
      <c r="P2998" s="1">
        <v>3</v>
      </c>
      <c r="Q2998" s="16">
        <v>59.661064680232556</v>
      </c>
      <c r="R2998" s="21">
        <v>0.19447718360728794</v>
      </c>
      <c r="S2998" s="21">
        <v>2.1208187555761273</v>
      </c>
      <c r="T2998" s="21">
        <v>1.9263415719688393</v>
      </c>
      <c r="U2998" s="21">
        <v>1.6994959346541383E-2</v>
      </c>
      <c r="V2998" s="21">
        <v>0.20961926755764565</v>
      </c>
      <c r="W2998" s="21">
        <v>0.19262430821110427</v>
      </c>
      <c r="X2998" s="13" t="s">
        <v>22</v>
      </c>
      <c r="Y29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8" s="1">
        <v>39.619217594799998</v>
      </c>
      <c r="AA2998" s="1">
        <v>-82.550626385499996</v>
      </c>
      <c r="AB2998" s="1">
        <v>39.611981614999998</v>
      </c>
      <c r="AC2998" s="1">
        <v>-82.550046574199996</v>
      </c>
    </row>
    <row r="2999" spans="1:29" x14ac:dyDescent="0.25">
      <c r="A2999" s="13">
        <v>54</v>
      </c>
      <c r="B2999" s="22" t="s">
        <v>4935</v>
      </c>
      <c r="C2999" s="17">
        <v>8</v>
      </c>
      <c r="D2999" s="1" t="s">
        <v>1329</v>
      </c>
      <c r="E2999" s="1" t="s">
        <v>3262</v>
      </c>
      <c r="F2999" s="1" t="s">
        <v>3263</v>
      </c>
      <c r="G2999" s="1" t="s">
        <v>3718</v>
      </c>
      <c r="H2999" s="1">
        <v>8</v>
      </c>
      <c r="I2999" s="1">
        <v>8.5</v>
      </c>
      <c r="J2999" s="1" t="s">
        <v>3190</v>
      </c>
      <c r="K2999" s="1" t="s">
        <v>4974</v>
      </c>
      <c r="L2999" s="1">
        <v>0</v>
      </c>
      <c r="M2999" s="1">
        <v>0</v>
      </c>
      <c r="N2999" s="1">
        <v>11</v>
      </c>
      <c r="O2999" s="1">
        <v>0</v>
      </c>
      <c r="P2999" s="1">
        <v>5</v>
      </c>
      <c r="Q2999" s="16">
        <v>77.015625</v>
      </c>
      <c r="R2999" s="21">
        <v>0.13272005649948279</v>
      </c>
      <c r="S2999" s="21">
        <v>2.9813897206698705</v>
      </c>
      <c r="T2999" s="21">
        <v>2.8486696641703877</v>
      </c>
      <c r="U2999" s="21">
        <v>1.5008050972671322E-2</v>
      </c>
      <c r="V2999" s="21">
        <v>0.20324495485414076</v>
      </c>
      <c r="W2999" s="21">
        <v>0.18823690388146944</v>
      </c>
      <c r="X2999" s="13" t="s">
        <v>22</v>
      </c>
      <c r="Y29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2999" s="1">
        <v>39.178166568599998</v>
      </c>
      <c r="AA2999" s="1">
        <v>-84.128238246199999</v>
      </c>
      <c r="AB2999" s="1">
        <v>39.180736230900003</v>
      </c>
      <c r="AC2999" s="1">
        <v>-84.119492086899996</v>
      </c>
    </row>
    <row r="3000" spans="1:29" x14ac:dyDescent="0.25">
      <c r="A3000" s="13">
        <v>55</v>
      </c>
      <c r="B3000" s="22" t="s">
        <v>4935</v>
      </c>
      <c r="C3000" s="17">
        <v>6</v>
      </c>
      <c r="D3000" s="1" t="s">
        <v>3192</v>
      </c>
      <c r="E3000" s="1" t="s">
        <v>3259</v>
      </c>
      <c r="F3000" s="1" t="s">
        <v>3260</v>
      </c>
      <c r="G3000" s="1" t="s">
        <v>3717</v>
      </c>
      <c r="H3000" s="1">
        <v>1.3</v>
      </c>
      <c r="I3000" s="1">
        <v>1.8</v>
      </c>
      <c r="J3000" s="1" t="s">
        <v>3190</v>
      </c>
      <c r="K3000" s="1" t="s">
        <v>4974</v>
      </c>
      <c r="L3000" s="1">
        <v>1</v>
      </c>
      <c r="M3000" s="1">
        <v>1</v>
      </c>
      <c r="N3000" s="1">
        <v>4</v>
      </c>
      <c r="O3000" s="1">
        <v>2</v>
      </c>
      <c r="P3000" s="1">
        <v>11</v>
      </c>
      <c r="Q3000" s="16">
        <v>137.41587936046511</v>
      </c>
      <c r="R3000" s="21">
        <v>0.1851787651431302</v>
      </c>
      <c r="S3000" s="21">
        <v>4.180068515054951</v>
      </c>
      <c r="T3000" s="21">
        <v>3.9948897499118208</v>
      </c>
      <c r="U3000" s="21">
        <v>2.038138592916065E-2</v>
      </c>
      <c r="V3000" s="21">
        <v>0.20297917575874969</v>
      </c>
      <c r="W3000" s="21">
        <v>0.18259778982958905</v>
      </c>
      <c r="X3000" s="13" t="s">
        <v>22</v>
      </c>
      <c r="Y30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0" s="1">
        <v>40.372278858800001</v>
      </c>
      <c r="AA3000" s="1">
        <v>-82.829423561799999</v>
      </c>
      <c r="AB3000" s="1">
        <v>40.379517476899998</v>
      </c>
      <c r="AC3000" s="1">
        <v>-82.8288063249</v>
      </c>
    </row>
    <row r="3001" spans="1:29" x14ac:dyDescent="0.25">
      <c r="A3001" s="13">
        <v>56</v>
      </c>
      <c r="B3001" s="22" t="s">
        <v>4935</v>
      </c>
      <c r="C3001" s="17">
        <v>12</v>
      </c>
      <c r="D3001" s="1" t="s">
        <v>1332</v>
      </c>
      <c r="E3001" s="1" t="s">
        <v>3211</v>
      </c>
      <c r="F3001" s="1" t="s">
        <v>3212</v>
      </c>
      <c r="G3001" s="1" t="s">
        <v>3702</v>
      </c>
      <c r="H3001" s="1">
        <v>10.8</v>
      </c>
      <c r="I3001" s="1">
        <v>11.3</v>
      </c>
      <c r="J3001" s="1" t="s">
        <v>3190</v>
      </c>
      <c r="K3001" s="1" t="s">
        <v>4974</v>
      </c>
      <c r="L3001" s="1">
        <v>0</v>
      </c>
      <c r="M3001" s="1">
        <v>2</v>
      </c>
      <c r="N3001" s="1">
        <v>7</v>
      </c>
      <c r="O3001" s="1">
        <v>2</v>
      </c>
      <c r="P3001" s="1">
        <v>12</v>
      </c>
      <c r="Q3001" s="16">
        <v>158.05650436046511</v>
      </c>
      <c r="R3001" s="21">
        <v>0.13049486153073822</v>
      </c>
      <c r="S3001" s="21">
        <v>4.3002642669786226</v>
      </c>
      <c r="T3001" s="21">
        <v>4.1697694054478847</v>
      </c>
      <c r="U3001" s="21">
        <v>1.4776697224658771E-2</v>
      </c>
      <c r="V3001" s="21">
        <v>0.20059328983706642</v>
      </c>
      <c r="W3001" s="21">
        <v>0.18581659261240766</v>
      </c>
      <c r="X3001" s="13" t="s">
        <v>22</v>
      </c>
      <c r="Y30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1" s="1">
        <v>41.3851361846</v>
      </c>
      <c r="AA3001" s="1">
        <v>-81.186043250799997</v>
      </c>
      <c r="AB3001" s="1">
        <v>41.3868818069</v>
      </c>
      <c r="AC3001" s="1">
        <v>-81.176729004099997</v>
      </c>
    </row>
    <row r="3002" spans="1:29" x14ac:dyDescent="0.25">
      <c r="A3002" s="13">
        <v>57</v>
      </c>
      <c r="B3002" s="22" t="s">
        <v>4935</v>
      </c>
      <c r="C3002" s="17">
        <v>5</v>
      </c>
      <c r="D3002" s="1" t="s">
        <v>797</v>
      </c>
      <c r="E3002" s="1" t="s">
        <v>3209</v>
      </c>
      <c r="F3002" s="1" t="s">
        <v>3217</v>
      </c>
      <c r="G3002" s="1" t="s">
        <v>3701</v>
      </c>
      <c r="H3002" s="1">
        <v>4.8</v>
      </c>
      <c r="I3002" s="1">
        <v>5.3</v>
      </c>
      <c r="J3002" s="1" t="s">
        <v>3190</v>
      </c>
      <c r="K3002" s="1" t="s">
        <v>4973</v>
      </c>
      <c r="L3002" s="1">
        <v>0</v>
      </c>
      <c r="M3002" s="1">
        <v>1</v>
      </c>
      <c r="N3002" s="1">
        <v>2</v>
      </c>
      <c r="O3002" s="1">
        <v>0</v>
      </c>
      <c r="P3002" s="1">
        <v>5</v>
      </c>
      <c r="Q3002" s="16">
        <v>63.770439680232556</v>
      </c>
      <c r="R3002" s="21">
        <v>0.18735744907232038</v>
      </c>
      <c r="S3002" s="21">
        <v>2.7301700335796273</v>
      </c>
      <c r="T3002" s="21">
        <v>2.5428125845073071</v>
      </c>
      <c r="U3002" s="21">
        <v>1.6143207050477983E-2</v>
      </c>
      <c r="V3002" s="21">
        <v>0.1995920762543702</v>
      </c>
      <c r="W3002" s="21">
        <v>0.18344886920389222</v>
      </c>
      <c r="X3002" s="13" t="s">
        <v>22</v>
      </c>
      <c r="Y30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2" s="1">
        <v>39.823727051500001</v>
      </c>
      <c r="AA3002" s="1">
        <v>-82.719083853900003</v>
      </c>
      <c r="AB3002" s="1">
        <v>39.816819750800001</v>
      </c>
      <c r="AC3002" s="1">
        <v>-82.716272201600006</v>
      </c>
    </row>
    <row r="3003" spans="1:29" x14ac:dyDescent="0.25">
      <c r="A3003" s="13">
        <v>58</v>
      </c>
      <c r="B3003" s="22" t="s">
        <v>4935</v>
      </c>
      <c r="C3003" s="17">
        <v>5</v>
      </c>
      <c r="D3003" s="1" t="s">
        <v>797</v>
      </c>
      <c r="E3003" s="1" t="s">
        <v>3209</v>
      </c>
      <c r="F3003" s="1" t="s">
        <v>3210</v>
      </c>
      <c r="G3003" s="1" t="s">
        <v>3701</v>
      </c>
      <c r="H3003" s="1">
        <v>4.7</v>
      </c>
      <c r="I3003" s="1">
        <v>5.2</v>
      </c>
      <c r="J3003" s="1" t="s">
        <v>3190</v>
      </c>
      <c r="K3003" s="1" t="s">
        <v>4973</v>
      </c>
      <c r="L3003" s="1">
        <v>0</v>
      </c>
      <c r="M3003" s="1">
        <v>1</v>
      </c>
      <c r="N3003" s="1">
        <v>1</v>
      </c>
      <c r="O3003" s="1">
        <v>1</v>
      </c>
      <c r="P3003" s="1">
        <v>5</v>
      </c>
      <c r="Q3003" s="16">
        <v>61.661064680232556</v>
      </c>
      <c r="R3003" s="21">
        <v>0.18735744907232038</v>
      </c>
      <c r="S3003" s="21">
        <v>2.7301700335796273</v>
      </c>
      <c r="T3003" s="21">
        <v>2.5428125845073071</v>
      </c>
      <c r="U3003" s="21">
        <v>1.6143207050477983E-2</v>
      </c>
      <c r="V3003" s="21">
        <v>0.1995920762543702</v>
      </c>
      <c r="W3003" s="21">
        <v>0.18344886920389222</v>
      </c>
      <c r="X3003" s="13" t="s">
        <v>22</v>
      </c>
      <c r="Y30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3" s="1">
        <v>39.824851358899998</v>
      </c>
      <c r="AA3003" s="1">
        <v>-82.719794421299994</v>
      </c>
      <c r="AB3003" s="1">
        <v>39.817940830300003</v>
      </c>
      <c r="AC3003" s="1">
        <v>-82.716973083400006</v>
      </c>
    </row>
    <row r="3004" spans="1:29" x14ac:dyDescent="0.25">
      <c r="A3004" s="13">
        <v>59</v>
      </c>
      <c r="B3004" s="22" t="s">
        <v>4935</v>
      </c>
      <c r="C3004" s="17">
        <v>10</v>
      </c>
      <c r="D3004" s="1" t="s">
        <v>2364</v>
      </c>
      <c r="E3004" s="1" t="s">
        <v>3215</v>
      </c>
      <c r="F3004" s="1" t="s">
        <v>3216</v>
      </c>
      <c r="G3004" s="1" t="s">
        <v>3701</v>
      </c>
      <c r="H3004" s="1">
        <v>5.4</v>
      </c>
      <c r="I3004" s="1">
        <v>5.9</v>
      </c>
      <c r="J3004" s="1" t="s">
        <v>3190</v>
      </c>
      <c r="K3004" s="1" t="s">
        <v>4973</v>
      </c>
      <c r="L3004" s="1">
        <v>1</v>
      </c>
      <c r="M3004" s="1">
        <v>0</v>
      </c>
      <c r="N3004" s="1">
        <v>2</v>
      </c>
      <c r="O3004" s="1">
        <v>0</v>
      </c>
      <c r="P3004" s="1">
        <v>4</v>
      </c>
      <c r="Q3004" s="16">
        <v>62.770439680232556</v>
      </c>
      <c r="R3004" s="21">
        <v>0.18370279409118925</v>
      </c>
      <c r="S3004" s="21">
        <v>2.5802150021970038</v>
      </c>
      <c r="T3004" s="21">
        <v>2.3965122081058148</v>
      </c>
      <c r="U3004" s="21">
        <v>1.5745750168548903E-2</v>
      </c>
      <c r="V3004" s="21">
        <v>0.19805355012912576</v>
      </c>
      <c r="W3004" s="21">
        <v>0.18230779996057686</v>
      </c>
      <c r="X3004" s="13" t="s">
        <v>22</v>
      </c>
      <c r="Y30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4" s="1">
        <v>39.556718779500002</v>
      </c>
      <c r="AA3004" s="1">
        <v>-82.480847041900006</v>
      </c>
      <c r="AB3004" s="1">
        <v>39.551902589400001</v>
      </c>
      <c r="AC3004" s="1">
        <v>-82.474088789600003</v>
      </c>
    </row>
    <row r="3005" spans="1:29" x14ac:dyDescent="0.25">
      <c r="A3005" s="13">
        <v>60</v>
      </c>
      <c r="B3005" s="22" t="s">
        <v>4935</v>
      </c>
      <c r="C3005" s="17">
        <v>10</v>
      </c>
      <c r="D3005" s="1" t="s">
        <v>2364</v>
      </c>
      <c r="E3005" s="1" t="s">
        <v>3215</v>
      </c>
      <c r="F3005" s="1" t="s">
        <v>3216</v>
      </c>
      <c r="G3005" s="1" t="s">
        <v>3701</v>
      </c>
      <c r="H3005" s="1">
        <v>6.4</v>
      </c>
      <c r="I3005" s="1">
        <v>6.9</v>
      </c>
      <c r="J3005" s="1" t="s">
        <v>3190</v>
      </c>
      <c r="K3005" s="1" t="s">
        <v>4973</v>
      </c>
      <c r="L3005" s="1">
        <v>0</v>
      </c>
      <c r="M3005" s="1">
        <v>1</v>
      </c>
      <c r="N3005" s="1">
        <v>1</v>
      </c>
      <c r="O3005" s="1">
        <v>1</v>
      </c>
      <c r="P3005" s="1">
        <v>5</v>
      </c>
      <c r="Q3005" s="16">
        <v>61.661064680232556</v>
      </c>
      <c r="R3005" s="21">
        <v>0.18370279409118925</v>
      </c>
      <c r="S3005" s="21">
        <v>2.9436579949803621</v>
      </c>
      <c r="T3005" s="21">
        <v>2.759955200889173</v>
      </c>
      <c r="U3005" s="21">
        <v>1.5745750168548903E-2</v>
      </c>
      <c r="V3005" s="21">
        <v>0.19805355012912576</v>
      </c>
      <c r="W3005" s="21">
        <v>0.18230779996057686</v>
      </c>
      <c r="X3005" s="13" t="s">
        <v>22</v>
      </c>
      <c r="Y30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5" s="1">
        <v>39.548845418799999</v>
      </c>
      <c r="AA3005" s="1">
        <v>-82.465605648099995</v>
      </c>
      <c r="AB3005" s="1">
        <v>39.546953074100003</v>
      </c>
      <c r="AC3005" s="1">
        <v>-82.456606818699996</v>
      </c>
    </row>
    <row r="3006" spans="1:29" x14ac:dyDescent="0.25">
      <c r="A3006" s="13">
        <v>61</v>
      </c>
      <c r="B3006" s="22" t="s">
        <v>4935</v>
      </c>
      <c r="C3006" s="17">
        <v>3</v>
      </c>
      <c r="D3006" s="1" t="s">
        <v>791</v>
      </c>
      <c r="E3006" s="1" t="s">
        <v>3264</v>
      </c>
      <c r="F3006" s="1" t="s">
        <v>3265</v>
      </c>
      <c r="G3006" s="1" t="s">
        <v>3719</v>
      </c>
      <c r="H3006" s="1">
        <v>3.3</v>
      </c>
      <c r="I3006" s="1">
        <v>3.8</v>
      </c>
      <c r="J3006" s="1" t="s">
        <v>3190</v>
      </c>
      <c r="K3006" s="1" t="s">
        <v>4974</v>
      </c>
      <c r="L3006" s="1">
        <v>0</v>
      </c>
      <c r="M3006" s="1">
        <v>2</v>
      </c>
      <c r="N3006" s="1">
        <v>5</v>
      </c>
      <c r="O3006" s="1">
        <v>2</v>
      </c>
      <c r="P3006" s="1">
        <v>5</v>
      </c>
      <c r="Q3006" s="16">
        <v>137.96275436046511</v>
      </c>
      <c r="R3006" s="21">
        <v>0.15357928845700833</v>
      </c>
      <c r="S3006" s="21">
        <v>2.827636559970387</v>
      </c>
      <c r="T3006" s="21">
        <v>2.6740572715133788</v>
      </c>
      <c r="U3006" s="21">
        <v>1.7162199798482679E-2</v>
      </c>
      <c r="V3006" s="21">
        <v>0.19196533896528617</v>
      </c>
      <c r="W3006" s="21">
        <v>0.17480313916680348</v>
      </c>
      <c r="X3006" s="13" t="s">
        <v>22</v>
      </c>
      <c r="Y30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6" s="1">
        <v>41.3140204762</v>
      </c>
      <c r="AA3006" s="1">
        <v>-82.006457933299998</v>
      </c>
      <c r="AB3006" s="1">
        <v>41.313830846599998</v>
      </c>
      <c r="AC3006" s="1">
        <v>-81.996852042300006</v>
      </c>
    </row>
    <row r="3007" spans="1:29" x14ac:dyDescent="0.25">
      <c r="A3007" s="13">
        <v>62</v>
      </c>
      <c r="B3007" s="22" t="s">
        <v>4935</v>
      </c>
      <c r="C3007" s="17">
        <v>4</v>
      </c>
      <c r="D3007" s="1" t="s">
        <v>801</v>
      </c>
      <c r="E3007" s="1" t="s">
        <v>3266</v>
      </c>
      <c r="F3007" s="1" t="s">
        <v>3267</v>
      </c>
      <c r="G3007" s="1" t="s">
        <v>3720</v>
      </c>
      <c r="H3007" s="1">
        <v>3.9</v>
      </c>
      <c r="I3007" s="1">
        <v>4.4000000000000004</v>
      </c>
      <c r="J3007" s="1" t="s">
        <v>3190</v>
      </c>
      <c r="K3007" s="1" t="s">
        <v>4974</v>
      </c>
      <c r="L3007" s="1">
        <v>1</v>
      </c>
      <c r="M3007" s="1">
        <v>0</v>
      </c>
      <c r="N3007" s="1">
        <v>9</v>
      </c>
      <c r="O3007" s="1">
        <v>3</v>
      </c>
      <c r="P3007" s="1">
        <v>19</v>
      </c>
      <c r="Q3007" s="16">
        <v>136.91106468023256</v>
      </c>
      <c r="R3007" s="21">
        <v>0.10398741678388873</v>
      </c>
      <c r="S3007" s="21">
        <v>5.0511424814749306</v>
      </c>
      <c r="T3007" s="21">
        <v>4.9471550646910423</v>
      </c>
      <c r="U3007" s="21">
        <v>1.1994208376591273E-2</v>
      </c>
      <c r="V3007" s="21">
        <v>0.19132416014293388</v>
      </c>
      <c r="W3007" s="21">
        <v>0.17932995176634262</v>
      </c>
      <c r="X3007" s="13" t="s">
        <v>22</v>
      </c>
      <c r="Y30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7" s="1">
        <v>40.947436907300002</v>
      </c>
      <c r="AA3007" s="1">
        <v>-80.659406969200006</v>
      </c>
      <c r="AB3007" s="1">
        <v>40.952311569899997</v>
      </c>
      <c r="AC3007" s="1">
        <v>-80.652486738099995</v>
      </c>
    </row>
    <row r="3008" spans="1:29" x14ac:dyDescent="0.25">
      <c r="A3008" s="13">
        <v>63</v>
      </c>
      <c r="B3008" s="22" t="s">
        <v>4935</v>
      </c>
      <c r="C3008" s="17">
        <v>6</v>
      </c>
      <c r="D3008" s="1" t="s">
        <v>808</v>
      </c>
      <c r="E3008" s="1" t="s">
        <v>3227</v>
      </c>
      <c r="F3008" s="1" t="s">
        <v>3233</v>
      </c>
      <c r="G3008" s="1" t="s">
        <v>3704</v>
      </c>
      <c r="H3008" s="1">
        <v>0.3</v>
      </c>
      <c r="I3008" s="1">
        <v>0.8</v>
      </c>
      <c r="J3008" s="1" t="s">
        <v>3190</v>
      </c>
      <c r="K3008" s="1" t="s">
        <v>4973</v>
      </c>
      <c r="L3008" s="1">
        <v>1</v>
      </c>
      <c r="M3008" s="1">
        <v>2</v>
      </c>
      <c r="N3008" s="1">
        <v>0</v>
      </c>
      <c r="O3008" s="1">
        <v>0</v>
      </c>
      <c r="P3008" s="1">
        <v>4</v>
      </c>
      <c r="Q3008" s="16">
        <v>141.03006904069767</v>
      </c>
      <c r="R3008" s="21">
        <v>0.17960528553685684</v>
      </c>
      <c r="S3008" s="21">
        <v>2.3962835909553517</v>
      </c>
      <c r="T3008" s="21">
        <v>2.2166783054184949</v>
      </c>
      <c r="U3008" s="21">
        <v>1.5324780663321413E-2</v>
      </c>
      <c r="V3008" s="21">
        <v>0.19114375765685285</v>
      </c>
      <c r="W3008" s="21">
        <v>0.17581897699353144</v>
      </c>
      <c r="X3008" s="13" t="s">
        <v>22</v>
      </c>
      <c r="Y30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8" s="1">
        <v>39.483453085400001</v>
      </c>
      <c r="AA3008" s="1">
        <v>-82.971247862200002</v>
      </c>
      <c r="AB3008" s="1">
        <v>39.490682811799999</v>
      </c>
      <c r="AC3008" s="1">
        <v>-82.971781350100002</v>
      </c>
    </row>
    <row r="3009" spans="1:29" x14ac:dyDescent="0.25">
      <c r="A3009" s="13">
        <v>64</v>
      </c>
      <c r="B3009" s="22" t="s">
        <v>4935</v>
      </c>
      <c r="C3009" s="17">
        <v>9</v>
      </c>
      <c r="D3009" s="1" t="s">
        <v>796</v>
      </c>
      <c r="E3009" s="1" t="s">
        <v>3251</v>
      </c>
      <c r="F3009" s="1" t="s">
        <v>3268</v>
      </c>
      <c r="G3009" s="1" t="s">
        <v>3715</v>
      </c>
      <c r="H3009" s="1">
        <v>34.200000000000003</v>
      </c>
      <c r="I3009" s="1">
        <v>34.700000000000003</v>
      </c>
      <c r="J3009" s="1" t="s">
        <v>3190</v>
      </c>
      <c r="K3009" s="1" t="s">
        <v>4973</v>
      </c>
      <c r="L3009" s="1">
        <v>1</v>
      </c>
      <c r="M3009" s="1">
        <v>0</v>
      </c>
      <c r="N3009" s="1">
        <v>1</v>
      </c>
      <c r="O3009" s="1">
        <v>2</v>
      </c>
      <c r="P3009" s="1">
        <v>2</v>
      </c>
      <c r="Q3009" s="16">
        <v>63.098564680232556</v>
      </c>
      <c r="R3009" s="21">
        <v>0.12656915411252256</v>
      </c>
      <c r="S3009" s="21">
        <v>2.1692439264569723</v>
      </c>
      <c r="T3009" s="21">
        <v>2.0426747723444496</v>
      </c>
      <c r="U3009" s="21">
        <v>1.1095917034540175E-2</v>
      </c>
      <c r="V3009" s="21">
        <v>0.191087934256295</v>
      </c>
      <c r="W3009" s="21">
        <v>0.17999201722175481</v>
      </c>
      <c r="X3009" s="13" t="s">
        <v>22</v>
      </c>
      <c r="Y30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09" s="1">
        <v>39.197996316400001</v>
      </c>
      <c r="AA3009" s="1">
        <v>-82.813497394799995</v>
      </c>
      <c r="AB3009" s="1">
        <v>39.196196309699999</v>
      </c>
      <c r="AC3009" s="1">
        <v>-82.804590357999999</v>
      </c>
    </row>
    <row r="3010" spans="1:29" x14ac:dyDescent="0.25">
      <c r="A3010" s="13">
        <v>65</v>
      </c>
      <c r="B3010" s="22" t="s">
        <v>4935</v>
      </c>
      <c r="C3010" s="17">
        <v>9</v>
      </c>
      <c r="D3010" s="1" t="s">
        <v>796</v>
      </c>
      <c r="E3010" s="1" t="s">
        <v>3251</v>
      </c>
      <c r="F3010" s="1" t="s">
        <v>3268</v>
      </c>
      <c r="G3010" s="1" t="s">
        <v>3715</v>
      </c>
      <c r="H3010" s="1">
        <v>35.799999999999997</v>
      </c>
      <c r="I3010" s="1">
        <v>36.299999999999997</v>
      </c>
      <c r="J3010" s="1" t="s">
        <v>3190</v>
      </c>
      <c r="K3010" s="1" t="s">
        <v>4973</v>
      </c>
      <c r="L3010" s="1">
        <v>0</v>
      </c>
      <c r="M3010" s="1">
        <v>1</v>
      </c>
      <c r="N3010" s="1">
        <v>3</v>
      </c>
      <c r="O3010" s="1">
        <v>0</v>
      </c>
      <c r="P3010" s="1">
        <v>7</v>
      </c>
      <c r="Q3010" s="16">
        <v>72.317314680232556</v>
      </c>
      <c r="R3010" s="21">
        <v>0.12599058964897908</v>
      </c>
      <c r="S3010" s="21">
        <v>3.9358514813756975</v>
      </c>
      <c r="T3010" s="21">
        <v>3.8098608917267183</v>
      </c>
      <c r="U3010" s="21">
        <v>1.1056594387760797E-2</v>
      </c>
      <c r="V3010" s="21">
        <v>0.19044129173376348</v>
      </c>
      <c r="W3010" s="21">
        <v>0.17938469734600268</v>
      </c>
      <c r="X3010" s="13" t="s">
        <v>22</v>
      </c>
      <c r="Y30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0" s="1">
        <v>39.194408910900002</v>
      </c>
      <c r="AA3010" s="1">
        <v>-82.785008022699998</v>
      </c>
      <c r="AB3010" s="1">
        <v>39.192047483099998</v>
      </c>
      <c r="AC3010" s="1">
        <v>-82.776432754400005</v>
      </c>
    </row>
    <row r="3011" spans="1:29" x14ac:dyDescent="0.25">
      <c r="A3011" s="13">
        <v>66</v>
      </c>
      <c r="B3011" s="22" t="s">
        <v>4935</v>
      </c>
      <c r="C3011" s="17">
        <v>6</v>
      </c>
      <c r="D3011" s="1" t="s">
        <v>808</v>
      </c>
      <c r="E3011" s="1" t="s">
        <v>3227</v>
      </c>
      <c r="F3011" s="1" t="s">
        <v>3228</v>
      </c>
      <c r="G3011" s="1" t="s">
        <v>3704</v>
      </c>
      <c r="H3011" s="1">
        <v>3.2</v>
      </c>
      <c r="I3011" s="1">
        <v>3.7</v>
      </c>
      <c r="J3011" s="1" t="s">
        <v>3190</v>
      </c>
      <c r="K3011" s="1" t="s">
        <v>4973</v>
      </c>
      <c r="L3011" s="1">
        <v>0</v>
      </c>
      <c r="M3011" s="1">
        <v>1</v>
      </c>
      <c r="N3011" s="1">
        <v>2</v>
      </c>
      <c r="O3011" s="1">
        <v>0</v>
      </c>
      <c r="P3011" s="1">
        <v>6</v>
      </c>
      <c r="Q3011" s="16">
        <v>64.770439680232556</v>
      </c>
      <c r="R3011" s="21">
        <v>0.17960528553685684</v>
      </c>
      <c r="S3011" s="21">
        <v>2.8331569307986681</v>
      </c>
      <c r="T3011" s="21">
        <v>2.6535516452618113</v>
      </c>
      <c r="U3011" s="21">
        <v>1.5324780663321413E-2</v>
      </c>
      <c r="V3011" s="21">
        <v>0.18760948770694952</v>
      </c>
      <c r="W3011" s="21">
        <v>0.17228470704362811</v>
      </c>
      <c r="X3011" s="13" t="s">
        <v>22</v>
      </c>
      <c r="Y30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1" s="1">
        <v>39.524504210300002</v>
      </c>
      <c r="AA3011" s="1">
        <v>-82.968017140399994</v>
      </c>
      <c r="AB3011" s="1">
        <v>39.531732729300003</v>
      </c>
      <c r="AC3011" s="1">
        <v>-82.967457088499998</v>
      </c>
    </row>
    <row r="3012" spans="1:29" x14ac:dyDescent="0.25">
      <c r="A3012" s="13">
        <v>67</v>
      </c>
      <c r="B3012" s="22" t="s">
        <v>4935</v>
      </c>
      <c r="C3012" s="17">
        <v>5</v>
      </c>
      <c r="D3012" s="1" t="s">
        <v>793</v>
      </c>
      <c r="E3012" s="1" t="s">
        <v>3269</v>
      </c>
      <c r="F3012" s="1" t="s">
        <v>3270</v>
      </c>
      <c r="G3012" s="1" t="s">
        <v>3721</v>
      </c>
      <c r="H3012" s="1">
        <v>0.7</v>
      </c>
      <c r="I3012" s="1">
        <v>1.2</v>
      </c>
      <c r="J3012" s="1" t="s">
        <v>3190</v>
      </c>
      <c r="K3012" s="1" t="s">
        <v>4974</v>
      </c>
      <c r="L3012" s="1">
        <v>1</v>
      </c>
      <c r="M3012" s="1">
        <v>1</v>
      </c>
      <c r="N3012" s="1">
        <v>4</v>
      </c>
      <c r="O3012" s="1">
        <v>0</v>
      </c>
      <c r="P3012" s="1">
        <v>8</v>
      </c>
      <c r="Q3012" s="16">
        <v>125.54087936046511</v>
      </c>
      <c r="R3012" s="21">
        <v>0.22580530723304254</v>
      </c>
      <c r="S3012" s="21">
        <v>3.3830569623293223</v>
      </c>
      <c r="T3012" s="21">
        <v>3.1572516550962799</v>
      </c>
      <c r="U3012" s="21">
        <v>2.445582455183716E-2</v>
      </c>
      <c r="V3012" s="21">
        <v>0.18628984541533189</v>
      </c>
      <c r="W3012" s="21">
        <v>0.16183402086349474</v>
      </c>
      <c r="X3012" s="13" t="s">
        <v>22</v>
      </c>
      <c r="Y30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2" s="1">
        <v>40.1250428783</v>
      </c>
      <c r="AA3012" s="1">
        <v>-82.750240663699998</v>
      </c>
      <c r="AB3012" s="1">
        <v>40.128675317000003</v>
      </c>
      <c r="AC3012" s="1">
        <v>-82.742075315500003</v>
      </c>
    </row>
    <row r="3013" spans="1:29" x14ac:dyDescent="0.25">
      <c r="A3013" s="13">
        <v>68</v>
      </c>
      <c r="B3013" s="22" t="s">
        <v>4935</v>
      </c>
      <c r="C3013" s="17">
        <v>5</v>
      </c>
      <c r="D3013" s="1" t="s">
        <v>793</v>
      </c>
      <c r="E3013" s="1" t="s">
        <v>3269</v>
      </c>
      <c r="F3013" s="1" t="s">
        <v>3270</v>
      </c>
      <c r="G3013" s="1" t="s">
        <v>3721</v>
      </c>
      <c r="H3013" s="1">
        <v>3.4</v>
      </c>
      <c r="I3013" s="1">
        <v>3.9</v>
      </c>
      <c r="J3013" s="1" t="s">
        <v>3190</v>
      </c>
      <c r="K3013" s="1" t="s">
        <v>4974</v>
      </c>
      <c r="L3013" s="1">
        <v>0</v>
      </c>
      <c r="M3013" s="1">
        <v>0</v>
      </c>
      <c r="N3013" s="1">
        <v>1</v>
      </c>
      <c r="O3013" s="1">
        <v>5</v>
      </c>
      <c r="P3013" s="1">
        <v>27</v>
      </c>
      <c r="Q3013" s="16">
        <v>55.734375</v>
      </c>
      <c r="R3013" s="21">
        <v>0.22580530723304254</v>
      </c>
      <c r="S3013" s="21">
        <v>7.8457962511323869</v>
      </c>
      <c r="T3013" s="21">
        <v>7.6199909438993441</v>
      </c>
      <c r="U3013" s="21">
        <v>2.445582455183716E-2</v>
      </c>
      <c r="V3013" s="21">
        <v>0.18628984541533189</v>
      </c>
      <c r="W3013" s="21">
        <v>0.16183402086349474</v>
      </c>
      <c r="X3013" s="13" t="s">
        <v>22</v>
      </c>
      <c r="Y30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3" s="1">
        <v>40.145067144800002</v>
      </c>
      <c r="AA3013" s="1">
        <v>-82.706475145499994</v>
      </c>
      <c r="AB3013" s="1">
        <v>40.1486880406</v>
      </c>
      <c r="AC3013" s="1">
        <v>-82.698307443700003</v>
      </c>
    </row>
    <row r="3014" spans="1:29" x14ac:dyDescent="0.25">
      <c r="A3014" s="13">
        <v>69</v>
      </c>
      <c r="B3014" s="22" t="s">
        <v>4935</v>
      </c>
      <c r="C3014" s="17">
        <v>6</v>
      </c>
      <c r="D3014" s="1" t="s">
        <v>808</v>
      </c>
      <c r="E3014" s="1" t="s">
        <v>3271</v>
      </c>
      <c r="F3014" s="1" t="s">
        <v>3272</v>
      </c>
      <c r="G3014" s="1" t="s">
        <v>3721</v>
      </c>
      <c r="H3014" s="1">
        <v>4.9000000000000004</v>
      </c>
      <c r="I3014" s="1">
        <v>5.4</v>
      </c>
      <c r="J3014" s="1" t="s">
        <v>3190</v>
      </c>
      <c r="K3014" s="1" t="s">
        <v>4974</v>
      </c>
      <c r="L3014" s="1">
        <v>0</v>
      </c>
      <c r="M3014" s="1">
        <v>4</v>
      </c>
      <c r="N3014" s="1">
        <v>4</v>
      </c>
      <c r="O3014" s="1">
        <v>0</v>
      </c>
      <c r="P3014" s="1">
        <v>4</v>
      </c>
      <c r="Q3014" s="16">
        <v>212.89425872093022</v>
      </c>
      <c r="R3014" s="21">
        <v>0.16178495428988027</v>
      </c>
      <c r="S3014" s="21">
        <v>2.5323516929133345</v>
      </c>
      <c r="T3014" s="21">
        <v>2.3705667386234541</v>
      </c>
      <c r="U3014" s="21">
        <v>1.8002921373337775E-2</v>
      </c>
      <c r="V3014" s="21">
        <v>0.18068566483233037</v>
      </c>
      <c r="W3014" s="21">
        <v>0.16268274345899258</v>
      </c>
      <c r="X3014" s="13" t="s">
        <v>22</v>
      </c>
      <c r="Y30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4" s="1">
        <v>39.783646851999997</v>
      </c>
      <c r="AA3014" s="1">
        <v>-83.204522306000001</v>
      </c>
      <c r="AB3014" s="1">
        <v>39.789519196199997</v>
      </c>
      <c r="AC3014" s="1">
        <v>-83.199025322500006</v>
      </c>
    </row>
    <row r="3015" spans="1:29" x14ac:dyDescent="0.25">
      <c r="A3015" s="13">
        <v>70</v>
      </c>
      <c r="B3015" s="22" t="s">
        <v>4935</v>
      </c>
      <c r="C3015" s="17">
        <v>6</v>
      </c>
      <c r="D3015" s="1" t="s">
        <v>799</v>
      </c>
      <c r="E3015" s="1" t="s">
        <v>3207</v>
      </c>
      <c r="F3015" s="1" t="s">
        <v>3243</v>
      </c>
      <c r="G3015" s="1" t="s">
        <v>3700</v>
      </c>
      <c r="H3015" s="1">
        <v>15.7</v>
      </c>
      <c r="I3015" s="1">
        <v>16.2</v>
      </c>
      <c r="J3015" s="1" t="s">
        <v>3190</v>
      </c>
      <c r="K3015" s="1" t="s">
        <v>4973</v>
      </c>
      <c r="L3015" s="1">
        <v>1</v>
      </c>
      <c r="M3015" s="1">
        <v>0</v>
      </c>
      <c r="N3015" s="1">
        <v>1</v>
      </c>
      <c r="O3015" s="1">
        <v>1</v>
      </c>
      <c r="P3015" s="1">
        <v>2</v>
      </c>
      <c r="Q3015" s="16">
        <v>58.661064680232556</v>
      </c>
      <c r="R3015" s="21">
        <v>0.16131980924130071</v>
      </c>
      <c r="S3015" s="21">
        <v>1.6164608558186275</v>
      </c>
      <c r="T3015" s="21">
        <v>1.4551410465773269</v>
      </c>
      <c r="U3015" s="21">
        <v>1.3671642260335645E-2</v>
      </c>
      <c r="V3015" s="21">
        <v>0.17195222769387455</v>
      </c>
      <c r="W3015" s="21">
        <v>0.1582805854335389</v>
      </c>
      <c r="X3015" s="13" t="s">
        <v>22</v>
      </c>
      <c r="Y30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5" s="1">
        <v>40.274215769999998</v>
      </c>
      <c r="AA3015" s="1">
        <v>-82.968508609599994</v>
      </c>
      <c r="AB3015" s="1">
        <v>40.271607036600003</v>
      </c>
      <c r="AC3015" s="1">
        <v>-82.959676866899997</v>
      </c>
    </row>
    <row r="3016" spans="1:29" x14ac:dyDescent="0.25">
      <c r="A3016" s="13">
        <v>71</v>
      </c>
      <c r="B3016" s="22" t="s">
        <v>4935</v>
      </c>
      <c r="C3016" s="17">
        <v>8</v>
      </c>
      <c r="D3016" s="1" t="s">
        <v>2379</v>
      </c>
      <c r="E3016" s="1" t="s">
        <v>3273</v>
      </c>
      <c r="F3016" s="1" t="s">
        <v>3274</v>
      </c>
      <c r="G3016" s="1" t="s">
        <v>3722</v>
      </c>
      <c r="H3016" s="1">
        <v>18.8</v>
      </c>
      <c r="I3016" s="1">
        <v>19.3</v>
      </c>
      <c r="J3016" s="1" t="s">
        <v>3190</v>
      </c>
      <c r="K3016" s="1" t="s">
        <v>4972</v>
      </c>
      <c r="L3016" s="1">
        <v>1</v>
      </c>
      <c r="M3016" s="1">
        <v>0</v>
      </c>
      <c r="N3016" s="1">
        <v>1</v>
      </c>
      <c r="O3016" s="1">
        <v>3</v>
      </c>
      <c r="P3016" s="1">
        <v>5</v>
      </c>
      <c r="Q3016" s="16">
        <v>70.536064680232556</v>
      </c>
      <c r="R3016" s="21">
        <v>0.10780699913888739</v>
      </c>
      <c r="S3016" s="21">
        <v>2.4149462720954631</v>
      </c>
      <c r="T3016" s="21">
        <v>2.3071392729565758</v>
      </c>
      <c r="U3016" s="21">
        <v>1.1039896781058652E-2</v>
      </c>
      <c r="V3016" s="21">
        <v>0.16565271129501921</v>
      </c>
      <c r="W3016" s="21">
        <v>0.15461281451396056</v>
      </c>
      <c r="X3016" s="13" t="s">
        <v>22</v>
      </c>
      <c r="Y30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6" s="1">
        <v>39.8281680463</v>
      </c>
      <c r="AA3016" s="1">
        <v>-84.629606621999997</v>
      </c>
      <c r="AB3016" s="1">
        <v>39.835398637099999</v>
      </c>
      <c r="AC3016" s="1">
        <v>-84.629227115299997</v>
      </c>
    </row>
    <row r="3017" spans="1:29" x14ac:dyDescent="0.25">
      <c r="A3017" s="13">
        <v>72</v>
      </c>
      <c r="B3017" s="22" t="s">
        <v>4935</v>
      </c>
      <c r="C3017" s="17">
        <v>7</v>
      </c>
      <c r="D3017" s="1" t="s">
        <v>1335</v>
      </c>
      <c r="E3017" s="1" t="s">
        <v>3275</v>
      </c>
      <c r="F3017" s="1" t="s">
        <v>3276</v>
      </c>
      <c r="G3017" s="1" t="s">
        <v>3723</v>
      </c>
      <c r="H3017" s="1">
        <v>18.399999999999999</v>
      </c>
      <c r="I3017" s="1">
        <v>18.899999999999999</v>
      </c>
      <c r="J3017" s="1" t="s">
        <v>3190</v>
      </c>
      <c r="K3017" s="1" t="s">
        <v>4972</v>
      </c>
      <c r="L3017" s="1">
        <v>0</v>
      </c>
      <c r="M3017" s="1">
        <v>1</v>
      </c>
      <c r="N3017" s="1">
        <v>3</v>
      </c>
      <c r="O3017" s="1">
        <v>1</v>
      </c>
      <c r="P3017" s="1">
        <v>11</v>
      </c>
      <c r="Q3017" s="16">
        <v>80.754814680232556</v>
      </c>
      <c r="R3017" s="21">
        <v>7.661792134843512E-2</v>
      </c>
      <c r="S3017" s="21">
        <v>3.9163713358811751</v>
      </c>
      <c r="T3017" s="21">
        <v>3.8397534145327401</v>
      </c>
      <c r="U3017" s="21">
        <v>7.4150859658988254E-3</v>
      </c>
      <c r="V3017" s="21">
        <v>0.16262011308406238</v>
      </c>
      <c r="W3017" s="21">
        <v>0.15520502711816356</v>
      </c>
      <c r="X3017" s="13" t="s">
        <v>22</v>
      </c>
      <c r="Y30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7" s="1">
        <v>40.110664885600002</v>
      </c>
      <c r="AA3017" s="1">
        <v>-84.343932604200006</v>
      </c>
      <c r="AB3017" s="1">
        <v>40.113839269499998</v>
      </c>
      <c r="AC3017" s="1">
        <v>-84.352420542800004</v>
      </c>
    </row>
    <row r="3018" spans="1:29" x14ac:dyDescent="0.25">
      <c r="A3018" s="13">
        <v>73</v>
      </c>
      <c r="B3018" s="22" t="s">
        <v>4935</v>
      </c>
      <c r="C3018" s="17">
        <v>11</v>
      </c>
      <c r="D3018" s="1" t="s">
        <v>2372</v>
      </c>
      <c r="E3018" s="1" t="s">
        <v>3277</v>
      </c>
      <c r="F3018" s="1" t="s">
        <v>3278</v>
      </c>
      <c r="G3018" s="1" t="s">
        <v>3721</v>
      </c>
      <c r="H3018" s="1">
        <v>25.7</v>
      </c>
      <c r="I3018" s="1">
        <v>26.2</v>
      </c>
      <c r="J3018" s="1" t="s">
        <v>3190</v>
      </c>
      <c r="K3018" s="1" t="s">
        <v>4974</v>
      </c>
      <c r="L3018" s="1">
        <v>0</v>
      </c>
      <c r="M3018" s="1">
        <v>0</v>
      </c>
      <c r="N3018" s="1">
        <v>5</v>
      </c>
      <c r="O3018" s="1">
        <v>2</v>
      </c>
      <c r="P3018" s="1">
        <v>14</v>
      </c>
      <c r="Q3018" s="16">
        <v>55.609375</v>
      </c>
      <c r="R3018" s="21">
        <v>0.15480516787437645</v>
      </c>
      <c r="S3018" s="21">
        <v>4.3100901426246709</v>
      </c>
      <c r="T3018" s="21">
        <v>4.1552849747502947</v>
      </c>
      <c r="U3018" s="21">
        <v>1.7175877657841503E-2</v>
      </c>
      <c r="V3018" s="21">
        <v>0.16238156435325432</v>
      </c>
      <c r="W3018" s="21">
        <v>0.14520568669541281</v>
      </c>
      <c r="X3018" s="13" t="s">
        <v>22</v>
      </c>
      <c r="Y30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8" s="1">
        <v>40.559402401600003</v>
      </c>
      <c r="AA3018" s="1">
        <v>-81.807559088700003</v>
      </c>
      <c r="AB3018" s="1">
        <v>40.561720916900001</v>
      </c>
      <c r="AC3018" s="1">
        <v>-81.798818475600001</v>
      </c>
    </row>
    <row r="3019" spans="1:29" x14ac:dyDescent="0.25">
      <c r="A3019" s="13">
        <v>74</v>
      </c>
      <c r="B3019" s="22" t="s">
        <v>4935</v>
      </c>
      <c r="C3019" s="17">
        <v>6</v>
      </c>
      <c r="D3019" s="1" t="s">
        <v>2367</v>
      </c>
      <c r="E3019" s="1" t="s">
        <v>3234</v>
      </c>
      <c r="F3019" s="1" t="s">
        <v>3235</v>
      </c>
      <c r="G3019" s="1" t="s">
        <v>3701</v>
      </c>
      <c r="H3019" s="1">
        <v>21.6</v>
      </c>
      <c r="I3019" s="1">
        <v>22.1</v>
      </c>
      <c r="J3019" s="1" t="s">
        <v>3190</v>
      </c>
      <c r="K3019" s="1" t="s">
        <v>4973</v>
      </c>
      <c r="L3019" s="1">
        <v>1</v>
      </c>
      <c r="M3019" s="1">
        <v>0</v>
      </c>
      <c r="N3019" s="1">
        <v>1</v>
      </c>
      <c r="O3019" s="1">
        <v>0</v>
      </c>
      <c r="P3019" s="1">
        <v>4</v>
      </c>
      <c r="Q3019" s="16">
        <v>56.223564680232556</v>
      </c>
      <c r="R3019" s="21">
        <v>0.20921259784961513</v>
      </c>
      <c r="S3019" s="21">
        <v>2.0501535666843229</v>
      </c>
      <c r="T3019" s="21">
        <v>1.8409409688347078</v>
      </c>
      <c r="U3019" s="21">
        <v>1.9563271067792813E-2</v>
      </c>
      <c r="V3019" s="21">
        <v>0.16080525755151703</v>
      </c>
      <c r="W3019" s="21">
        <v>0.14124198648372421</v>
      </c>
      <c r="X3019" s="13" t="s">
        <v>22</v>
      </c>
      <c r="Y30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19" s="1">
        <v>40.1484225755</v>
      </c>
      <c r="AA3019" s="1">
        <v>-83.2156519949</v>
      </c>
      <c r="AB3019" s="1">
        <v>40.143246670499998</v>
      </c>
      <c r="AC3019" s="1">
        <v>-83.209042328500004</v>
      </c>
    </row>
    <row r="3020" spans="1:29" x14ac:dyDescent="0.25">
      <c r="A3020" s="13">
        <v>75</v>
      </c>
      <c r="B3020" s="22" t="s">
        <v>4935</v>
      </c>
      <c r="C3020" s="17">
        <v>11</v>
      </c>
      <c r="D3020" s="1" t="s">
        <v>2372</v>
      </c>
      <c r="E3020" s="1" t="s">
        <v>3279</v>
      </c>
      <c r="F3020" s="1" t="s">
        <v>3278</v>
      </c>
      <c r="G3020" s="1" t="s">
        <v>3721</v>
      </c>
      <c r="H3020" s="1">
        <v>18.7</v>
      </c>
      <c r="I3020" s="1">
        <v>19.2</v>
      </c>
      <c r="J3020" s="1" t="s">
        <v>3190</v>
      </c>
      <c r="K3020" s="1" t="s">
        <v>4974</v>
      </c>
      <c r="L3020" s="1">
        <v>0</v>
      </c>
      <c r="M3020" s="1">
        <v>1</v>
      </c>
      <c r="N3020" s="1">
        <v>3</v>
      </c>
      <c r="O3020" s="1">
        <v>4</v>
      </c>
      <c r="P3020" s="1">
        <v>27</v>
      </c>
      <c r="Q3020" s="16">
        <v>110.06731468023256</v>
      </c>
      <c r="R3020" s="21">
        <v>0.14095381045571856</v>
      </c>
      <c r="S3020" s="21">
        <v>6.4471066875146876</v>
      </c>
      <c r="T3020" s="21">
        <v>6.3061528770589694</v>
      </c>
      <c r="U3020" s="21">
        <v>1.5861421438212689E-2</v>
      </c>
      <c r="V3020" s="21">
        <v>0.15953891217003094</v>
      </c>
      <c r="W3020" s="21">
        <v>0.14367749073181824</v>
      </c>
      <c r="X3020" s="13" t="s">
        <v>22</v>
      </c>
      <c r="Y30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0" s="1">
        <v>40.5406753193</v>
      </c>
      <c r="AA3020" s="1">
        <v>-81.916146823999995</v>
      </c>
      <c r="AB3020" s="1">
        <v>40.547804894999999</v>
      </c>
      <c r="AC3020" s="1">
        <v>-81.917769842599995</v>
      </c>
    </row>
    <row r="3021" spans="1:29" x14ac:dyDescent="0.25">
      <c r="A3021" s="13">
        <v>76</v>
      </c>
      <c r="B3021" s="22" t="s">
        <v>4935</v>
      </c>
      <c r="C3021" s="17">
        <v>5</v>
      </c>
      <c r="D3021" s="1" t="s">
        <v>793</v>
      </c>
      <c r="E3021" s="1" t="s">
        <v>3239</v>
      </c>
      <c r="F3021" s="1" t="s">
        <v>3240</v>
      </c>
      <c r="G3021" s="1" t="s">
        <v>3710</v>
      </c>
      <c r="H3021" s="1">
        <v>14</v>
      </c>
      <c r="I3021" s="1">
        <v>14.5</v>
      </c>
      <c r="J3021" s="1" t="s">
        <v>3190</v>
      </c>
      <c r="K3021" s="1" t="s">
        <v>4973</v>
      </c>
      <c r="L3021" s="1">
        <v>0</v>
      </c>
      <c r="M3021" s="1">
        <v>1</v>
      </c>
      <c r="N3021" s="1">
        <v>1</v>
      </c>
      <c r="O3021" s="1">
        <v>0</v>
      </c>
      <c r="P3021" s="1">
        <v>2</v>
      </c>
      <c r="Q3021" s="16">
        <v>54.223564680232556</v>
      </c>
      <c r="R3021" s="21">
        <v>0.20860602278388718</v>
      </c>
      <c r="S3021" s="21">
        <v>1.3769826714339515</v>
      </c>
      <c r="T3021" s="21">
        <v>1.1683766486500642</v>
      </c>
      <c r="U3021" s="21">
        <v>1.9367483034679289E-2</v>
      </c>
      <c r="V3021" s="21">
        <v>0.15945840352115326</v>
      </c>
      <c r="W3021" s="21">
        <v>0.14009092048647398</v>
      </c>
      <c r="X3021" s="13" t="s">
        <v>22</v>
      </c>
      <c r="Y30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1" s="1">
        <v>40.064379236800001</v>
      </c>
      <c r="AA3021" s="1">
        <v>-82.281109469</v>
      </c>
      <c r="AB3021" s="1">
        <v>40.063915226200002</v>
      </c>
      <c r="AC3021" s="1">
        <v>-82.271822893199996</v>
      </c>
    </row>
    <row r="3022" spans="1:29" x14ac:dyDescent="0.25">
      <c r="A3022" s="13">
        <v>77</v>
      </c>
      <c r="B3022" s="22" t="s">
        <v>4935</v>
      </c>
      <c r="C3022" s="17">
        <v>5</v>
      </c>
      <c r="D3022" s="1" t="s">
        <v>793</v>
      </c>
      <c r="E3022" s="1" t="s">
        <v>3280</v>
      </c>
      <c r="F3022" s="1" t="s">
        <v>3270</v>
      </c>
      <c r="G3022" s="1" t="s">
        <v>3721</v>
      </c>
      <c r="H3022" s="1">
        <v>4.3</v>
      </c>
      <c r="I3022" s="1">
        <v>4.8</v>
      </c>
      <c r="J3022" s="1" t="s">
        <v>3190</v>
      </c>
      <c r="K3022" s="1" t="s">
        <v>4974</v>
      </c>
      <c r="L3022" s="1">
        <v>0</v>
      </c>
      <c r="M3022" s="1">
        <v>0</v>
      </c>
      <c r="N3022" s="1">
        <v>3</v>
      </c>
      <c r="O3022" s="1">
        <v>1</v>
      </c>
      <c r="P3022" s="1">
        <v>34</v>
      </c>
      <c r="Q3022" s="16">
        <v>58.078125</v>
      </c>
      <c r="R3022" s="21">
        <v>0.2074679282295307</v>
      </c>
      <c r="S3022" s="21">
        <v>9.7926214466464945</v>
      </c>
      <c r="T3022" s="21">
        <v>9.5851535184169645</v>
      </c>
      <c r="U3022" s="21">
        <v>2.1630981787778707E-2</v>
      </c>
      <c r="V3022" s="21">
        <v>0.15830436781960924</v>
      </c>
      <c r="W3022" s="21">
        <v>0.13667338603183055</v>
      </c>
      <c r="X3022" s="13" t="s">
        <v>22</v>
      </c>
      <c r="Y30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2" s="1">
        <v>40.150811600099999</v>
      </c>
      <c r="AA3022" s="1">
        <v>-82.691362490100005</v>
      </c>
      <c r="AB3022" s="1">
        <v>40.1546142917</v>
      </c>
      <c r="AC3022" s="1">
        <v>-82.683473902100005</v>
      </c>
    </row>
    <row r="3023" spans="1:29" x14ac:dyDescent="0.25">
      <c r="A3023" s="13">
        <v>78</v>
      </c>
      <c r="B3023" s="22" t="s">
        <v>4935</v>
      </c>
      <c r="C3023" s="17">
        <v>2</v>
      </c>
      <c r="D3023" s="1" t="s">
        <v>807</v>
      </c>
      <c r="E3023" s="1" t="s">
        <v>3281</v>
      </c>
      <c r="F3023" s="1" t="s">
        <v>3282</v>
      </c>
      <c r="G3023" s="1" t="s">
        <v>3724</v>
      </c>
      <c r="H3023" s="1">
        <v>0.4</v>
      </c>
      <c r="I3023" s="1">
        <v>0.9</v>
      </c>
      <c r="J3023" s="1" t="s">
        <v>3190</v>
      </c>
      <c r="L3023" s="1">
        <v>1</v>
      </c>
      <c r="M3023" s="1">
        <v>0</v>
      </c>
      <c r="N3023" s="1">
        <v>2</v>
      </c>
      <c r="O3023" s="1">
        <v>0</v>
      </c>
      <c r="P3023" s="1">
        <v>28</v>
      </c>
      <c r="Q3023" s="16">
        <v>86.770439680232556</v>
      </c>
      <c r="R3023" s="21">
        <v>0.14037132834885771</v>
      </c>
      <c r="S3023" s="21">
        <v>10.007366337550696</v>
      </c>
      <c r="T3023" s="21">
        <v>9.8669950092018386</v>
      </c>
      <c r="U3023" s="21">
        <v>1.2092658590687991E-2</v>
      </c>
      <c r="V3023" s="21">
        <v>0.15765688944497791</v>
      </c>
      <c r="W3023" s="21">
        <v>0.14556423085428993</v>
      </c>
      <c r="X3023" s="13" t="s">
        <v>22</v>
      </c>
      <c r="Y30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3" s="1">
        <v>41.523338841300003</v>
      </c>
      <c r="AA3023" s="1">
        <v>-83.460384132100003</v>
      </c>
      <c r="AB3023" s="1">
        <v>41.521509187699998</v>
      </c>
      <c r="AC3023" s="1">
        <v>-83.452083883100002</v>
      </c>
    </row>
    <row r="3024" spans="1:29" x14ac:dyDescent="0.25">
      <c r="A3024" s="13">
        <v>79</v>
      </c>
      <c r="B3024" s="22" t="s">
        <v>4935</v>
      </c>
      <c r="C3024" s="17">
        <v>5</v>
      </c>
      <c r="D3024" s="1" t="s">
        <v>797</v>
      </c>
      <c r="E3024" s="1" t="s">
        <v>3283</v>
      </c>
      <c r="F3024" s="1" t="s">
        <v>3284</v>
      </c>
      <c r="G3024" s="1" t="s">
        <v>3708</v>
      </c>
      <c r="H3024" s="1">
        <v>0.7</v>
      </c>
      <c r="I3024" s="1">
        <v>1.2</v>
      </c>
      <c r="J3024" s="1" t="s">
        <v>3190</v>
      </c>
      <c r="K3024" s="1" t="s">
        <v>4974</v>
      </c>
      <c r="L3024" s="1">
        <v>0</v>
      </c>
      <c r="M3024" s="1">
        <v>0</v>
      </c>
      <c r="N3024" s="1">
        <v>7</v>
      </c>
      <c r="O3024" s="1">
        <v>1</v>
      </c>
      <c r="P3024" s="1">
        <v>7</v>
      </c>
      <c r="Q3024" s="16">
        <v>57.265625</v>
      </c>
      <c r="R3024" s="21">
        <v>0.13725180086673069</v>
      </c>
      <c r="S3024" s="21">
        <v>2.8538245206682165</v>
      </c>
      <c r="T3024" s="21">
        <v>2.7165727198014857</v>
      </c>
      <c r="U3024" s="21">
        <v>1.5478249666119591E-2</v>
      </c>
      <c r="V3024" s="21">
        <v>0.15629147165409493</v>
      </c>
      <c r="W3024" s="21">
        <v>0.14081322198797533</v>
      </c>
      <c r="X3024" s="13" t="s">
        <v>22</v>
      </c>
      <c r="Y30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4" s="1">
        <v>39.919309598799998</v>
      </c>
      <c r="AA3024" s="1">
        <v>-82.549406663799999</v>
      </c>
      <c r="AB3024" s="1">
        <v>39.913771150800002</v>
      </c>
      <c r="AC3024" s="1">
        <v>-82.555433346900003</v>
      </c>
    </row>
    <row r="3025" spans="1:29" x14ac:dyDescent="0.25">
      <c r="A3025" s="13">
        <v>80</v>
      </c>
      <c r="B3025" s="22" t="s">
        <v>4935</v>
      </c>
      <c r="C3025" s="17">
        <v>2</v>
      </c>
      <c r="D3025" s="1" t="s">
        <v>786</v>
      </c>
      <c r="E3025" s="1" t="s">
        <v>3285</v>
      </c>
      <c r="F3025" s="1" t="s">
        <v>3286</v>
      </c>
      <c r="G3025" s="1" t="s">
        <v>3725</v>
      </c>
      <c r="H3025" s="1">
        <v>4.5999999999999996</v>
      </c>
      <c r="I3025" s="1">
        <v>5.0999999999999996</v>
      </c>
      <c r="J3025" s="1" t="s">
        <v>3190</v>
      </c>
      <c r="K3025" s="1" t="s">
        <v>4974</v>
      </c>
      <c r="L3025" s="1">
        <v>0</v>
      </c>
      <c r="M3025" s="1">
        <v>2</v>
      </c>
      <c r="N3025" s="1">
        <v>7</v>
      </c>
      <c r="O3025" s="1">
        <v>4</v>
      </c>
      <c r="P3025" s="1">
        <v>2</v>
      </c>
      <c r="Q3025" s="16">
        <v>156.93150436046511</v>
      </c>
      <c r="R3025" s="21">
        <v>8.2029463166125804E-2</v>
      </c>
      <c r="S3025" s="21">
        <v>2.0818526630035152</v>
      </c>
      <c r="T3025" s="21">
        <v>1.9998231998373894</v>
      </c>
      <c r="U3025" s="21">
        <v>9.6454973146753616E-3</v>
      </c>
      <c r="V3025" s="21">
        <v>0.15500847863205125</v>
      </c>
      <c r="W3025" s="21">
        <v>0.14536298131737588</v>
      </c>
      <c r="X3025" s="13" t="s">
        <v>22</v>
      </c>
      <c r="Y30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5" s="1">
        <v>41.673327491999999</v>
      </c>
      <c r="AA3025" s="1">
        <v>-83.790025636400003</v>
      </c>
      <c r="AB3025" s="1">
        <v>41.673434327599999</v>
      </c>
      <c r="AC3025" s="1">
        <v>-83.7803478756</v>
      </c>
    </row>
    <row r="3026" spans="1:29" x14ac:dyDescent="0.25">
      <c r="A3026" s="13">
        <v>81</v>
      </c>
      <c r="B3026" s="22" t="s">
        <v>4935</v>
      </c>
      <c r="C3026" s="17">
        <v>10</v>
      </c>
      <c r="D3026" s="1" t="s">
        <v>2364</v>
      </c>
      <c r="E3026" s="1" t="s">
        <v>3215</v>
      </c>
      <c r="F3026" s="1" t="s">
        <v>3224</v>
      </c>
      <c r="G3026" s="1" t="s">
        <v>3701</v>
      </c>
      <c r="H3026" s="1">
        <v>16.600000000000001</v>
      </c>
      <c r="I3026" s="1">
        <v>17.100000000000001</v>
      </c>
      <c r="J3026" s="1" t="s">
        <v>3190</v>
      </c>
      <c r="K3026" s="1" t="s">
        <v>4973</v>
      </c>
      <c r="L3026" s="1">
        <v>0</v>
      </c>
      <c r="M3026" s="1">
        <v>1</v>
      </c>
      <c r="N3026" s="1">
        <v>2</v>
      </c>
      <c r="O3026" s="1">
        <v>1</v>
      </c>
      <c r="P3026" s="1">
        <v>8</v>
      </c>
      <c r="Q3026" s="16">
        <v>71.207939680232556</v>
      </c>
      <c r="R3026" s="21">
        <v>9.3577877056617353E-2</v>
      </c>
      <c r="S3026" s="21">
        <v>3.3429928243925944</v>
      </c>
      <c r="T3026" s="21">
        <v>3.249414947335977</v>
      </c>
      <c r="U3026" s="21">
        <v>8.9286427307532085E-3</v>
      </c>
      <c r="V3026" s="21">
        <v>0.15447985495431724</v>
      </c>
      <c r="W3026" s="21">
        <v>0.14555121222356404</v>
      </c>
      <c r="X3026" s="13" t="s">
        <v>22</v>
      </c>
      <c r="Y30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6" s="1">
        <v>39.477143310700001</v>
      </c>
      <c r="AA3026" s="1">
        <v>-82.310598356200003</v>
      </c>
      <c r="AB3026" s="1">
        <v>39.477491440900003</v>
      </c>
      <c r="AC3026" s="1">
        <v>-82.301269253100003</v>
      </c>
    </row>
    <row r="3027" spans="1:29" x14ac:dyDescent="0.25">
      <c r="A3027" s="13">
        <v>82</v>
      </c>
      <c r="B3027" s="22" t="s">
        <v>4935</v>
      </c>
      <c r="C3027" s="17">
        <v>2</v>
      </c>
      <c r="D3027" s="1" t="s">
        <v>2369</v>
      </c>
      <c r="E3027" s="1" t="s">
        <v>3287</v>
      </c>
      <c r="F3027" s="1" t="s">
        <v>3288</v>
      </c>
      <c r="G3027" s="1" t="s">
        <v>3713</v>
      </c>
      <c r="H3027" s="1">
        <v>17.5</v>
      </c>
      <c r="I3027" s="1">
        <v>18</v>
      </c>
      <c r="J3027" s="1" t="s">
        <v>3190</v>
      </c>
      <c r="L3027" s="1">
        <v>0</v>
      </c>
      <c r="M3027" s="1">
        <v>1</v>
      </c>
      <c r="N3027" s="1">
        <v>1</v>
      </c>
      <c r="O3027" s="1">
        <v>1</v>
      </c>
      <c r="P3027" s="1">
        <v>1</v>
      </c>
      <c r="Q3027" s="16">
        <v>57.661064680232556</v>
      </c>
      <c r="R3027" s="21">
        <v>0.13722326761615289</v>
      </c>
      <c r="S3027" s="21">
        <v>1.3869799574923936</v>
      </c>
      <c r="T3027" s="21">
        <v>1.2497566898762407</v>
      </c>
      <c r="U3027" s="21">
        <v>1.1835644022556576E-2</v>
      </c>
      <c r="V3027" s="21">
        <v>0.153468924816522</v>
      </c>
      <c r="W3027" s="21">
        <v>0.14163328079396542</v>
      </c>
      <c r="X3027" s="13" t="s">
        <v>22</v>
      </c>
      <c r="Y30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7" s="1">
        <v>0</v>
      </c>
      <c r="AA3027" s="1">
        <v>0</v>
      </c>
      <c r="AB3027" s="1">
        <v>0</v>
      </c>
      <c r="AC3027" s="1">
        <v>0</v>
      </c>
    </row>
    <row r="3028" spans="1:29" x14ac:dyDescent="0.25">
      <c r="A3028" s="13">
        <v>83</v>
      </c>
      <c r="B3028" s="22" t="s">
        <v>4935</v>
      </c>
      <c r="C3028" s="17">
        <v>5</v>
      </c>
      <c r="D3028" s="1" t="s">
        <v>1333</v>
      </c>
      <c r="E3028" s="1" t="s">
        <v>3289</v>
      </c>
      <c r="F3028" s="1" t="s">
        <v>3290</v>
      </c>
      <c r="G3028" s="1" t="s">
        <v>3726</v>
      </c>
      <c r="H3028" s="1">
        <v>4.5</v>
      </c>
      <c r="I3028" s="1">
        <v>5</v>
      </c>
      <c r="J3028" s="1" t="s">
        <v>3190</v>
      </c>
      <c r="K3028" s="1" t="s">
        <v>4974</v>
      </c>
      <c r="L3028" s="1">
        <v>0</v>
      </c>
      <c r="M3028" s="1">
        <v>1</v>
      </c>
      <c r="N3028" s="1">
        <v>5</v>
      </c>
      <c r="O3028" s="1">
        <v>1</v>
      </c>
      <c r="P3028" s="1">
        <v>6</v>
      </c>
      <c r="Q3028" s="16">
        <v>88.848564680232556</v>
      </c>
      <c r="R3028" s="21">
        <v>0.15294075024057879</v>
      </c>
      <c r="S3028" s="21">
        <v>2.6904419721433723</v>
      </c>
      <c r="T3028" s="21">
        <v>2.5375012219027937</v>
      </c>
      <c r="U3028" s="21">
        <v>1.7096626952677638E-2</v>
      </c>
      <c r="V3028" s="21">
        <v>0.15271720105597686</v>
      </c>
      <c r="W3028" s="21">
        <v>0.13562057410329922</v>
      </c>
      <c r="X3028" s="13" t="s">
        <v>22</v>
      </c>
      <c r="Y30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8" s="1">
        <v>40.0417999147</v>
      </c>
      <c r="AA3028" s="1">
        <v>-82.120827457600001</v>
      </c>
      <c r="AB3028" s="1">
        <v>40.0364707512</v>
      </c>
      <c r="AC3028" s="1">
        <v>-82.114460807900002</v>
      </c>
    </row>
    <row r="3029" spans="1:29" x14ac:dyDescent="0.25">
      <c r="A3029" s="13">
        <v>84</v>
      </c>
      <c r="B3029" s="22" t="s">
        <v>4935</v>
      </c>
      <c r="C3029" s="17">
        <v>4</v>
      </c>
      <c r="D3029" s="1" t="s">
        <v>798</v>
      </c>
      <c r="E3029" s="1" t="s">
        <v>3291</v>
      </c>
      <c r="F3029" s="1" t="s">
        <v>3292</v>
      </c>
      <c r="G3029" s="1" t="s">
        <v>3702</v>
      </c>
      <c r="H3029" s="1">
        <v>0.5</v>
      </c>
      <c r="I3029" s="1">
        <v>1</v>
      </c>
      <c r="J3029" s="1" t="s">
        <v>3190</v>
      </c>
      <c r="K3029" s="1" t="s">
        <v>4973</v>
      </c>
      <c r="L3029" s="1">
        <v>0</v>
      </c>
      <c r="M3029" s="1">
        <v>1</v>
      </c>
      <c r="N3029" s="1">
        <v>4</v>
      </c>
      <c r="O3029" s="1">
        <v>0</v>
      </c>
      <c r="P3029" s="1">
        <v>5</v>
      </c>
      <c r="Q3029" s="16">
        <v>76.864189680232556</v>
      </c>
      <c r="R3029" s="21">
        <v>6.4283026607388077E-2</v>
      </c>
      <c r="S3029" s="21">
        <v>2.5305650229842738</v>
      </c>
      <c r="T3029" s="21">
        <v>2.4662819963768858</v>
      </c>
      <c r="U3029" s="21">
        <v>6.9241140115175771E-3</v>
      </c>
      <c r="V3029" s="21">
        <v>0.1516793702881036</v>
      </c>
      <c r="W3029" s="21">
        <v>0.14475525627658603</v>
      </c>
      <c r="X3029" s="13" t="s">
        <v>22</v>
      </c>
      <c r="Y30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29" s="1">
        <v>41.342957944399998</v>
      </c>
      <c r="AA3029" s="1">
        <v>-81.023547928799999</v>
      </c>
      <c r="AB3029" s="1">
        <v>41.338090905999998</v>
      </c>
      <c r="AC3029" s="1">
        <v>-81.016409647000003</v>
      </c>
    </row>
    <row r="3030" spans="1:29" x14ac:dyDescent="0.25">
      <c r="A3030" s="13">
        <v>85</v>
      </c>
      <c r="B3030" s="22" t="s">
        <v>4935</v>
      </c>
      <c r="C3030" s="17">
        <v>11</v>
      </c>
      <c r="D3030" s="1" t="s">
        <v>2372</v>
      </c>
      <c r="E3030" s="1" t="s">
        <v>3277</v>
      </c>
      <c r="F3030" s="1" t="s">
        <v>3278</v>
      </c>
      <c r="G3030" s="1" t="s">
        <v>3721</v>
      </c>
      <c r="H3030" s="1">
        <v>24.6</v>
      </c>
      <c r="I3030" s="1">
        <v>25.1</v>
      </c>
      <c r="J3030" s="1" t="s">
        <v>3190</v>
      </c>
      <c r="K3030" s="1" t="s">
        <v>4974</v>
      </c>
      <c r="L3030" s="1">
        <v>0</v>
      </c>
      <c r="M3030" s="1">
        <v>1</v>
      </c>
      <c r="N3030" s="1">
        <v>5</v>
      </c>
      <c r="O3030" s="1">
        <v>0</v>
      </c>
      <c r="P3030" s="1">
        <v>10</v>
      </c>
      <c r="Q3030" s="16">
        <v>88.411064680232556</v>
      </c>
      <c r="R3030" s="21">
        <v>0.1414033059488097</v>
      </c>
      <c r="S3030" s="21">
        <v>3.3484143609544312</v>
      </c>
      <c r="T3030" s="21">
        <v>3.2070110550056214</v>
      </c>
      <c r="U3030" s="21">
        <v>1.5432327159061272E-2</v>
      </c>
      <c r="V3030" s="21">
        <v>0.15087871930053917</v>
      </c>
      <c r="W3030" s="21">
        <v>0.13544639214147791</v>
      </c>
      <c r="X3030" s="13" t="s">
        <v>22</v>
      </c>
      <c r="Y30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0" s="1">
        <v>40.555368196800003</v>
      </c>
      <c r="AA3030" s="1">
        <v>-81.826984290799999</v>
      </c>
      <c r="AB3030" s="1">
        <v>40.555430945600001</v>
      </c>
      <c r="AC3030" s="1">
        <v>-81.817481705099993</v>
      </c>
    </row>
    <row r="3031" spans="1:29" x14ac:dyDescent="0.25">
      <c r="A3031" s="13">
        <v>86</v>
      </c>
      <c r="B3031" s="22" t="s">
        <v>4935</v>
      </c>
      <c r="C3031" s="17">
        <v>1</v>
      </c>
      <c r="D3031" s="1" t="s">
        <v>2381</v>
      </c>
      <c r="E3031" s="1" t="s">
        <v>3293</v>
      </c>
      <c r="F3031" s="1" t="s">
        <v>3294</v>
      </c>
      <c r="G3031" s="1" t="s">
        <v>3727</v>
      </c>
      <c r="H3031" s="1">
        <v>1.9</v>
      </c>
      <c r="I3031" s="1">
        <v>2.4</v>
      </c>
      <c r="J3031" s="1" t="s">
        <v>3190</v>
      </c>
      <c r="K3031" s="1" t="s">
        <v>4974</v>
      </c>
      <c r="L3031" s="1">
        <v>1</v>
      </c>
      <c r="M3031" s="1">
        <v>2</v>
      </c>
      <c r="N3031" s="1">
        <v>1</v>
      </c>
      <c r="O3031" s="1">
        <v>3</v>
      </c>
      <c r="P3031" s="1">
        <v>8</v>
      </c>
      <c r="Q3031" s="16">
        <v>164.88944404069767</v>
      </c>
      <c r="R3031" s="21">
        <v>9.8388787340823888E-2</v>
      </c>
      <c r="S3031" s="21">
        <v>2.9654042194140371</v>
      </c>
      <c r="T3031" s="21">
        <v>2.8670154320732131</v>
      </c>
      <c r="U3031" s="21">
        <v>1.108189127757119E-2</v>
      </c>
      <c r="V3031" s="21">
        <v>0.15050818121731088</v>
      </c>
      <c r="W3031" s="21">
        <v>0.13942628993973968</v>
      </c>
      <c r="X3031" s="13" t="s">
        <v>22</v>
      </c>
      <c r="Y30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1" s="1">
        <v>40.527701186999998</v>
      </c>
      <c r="AA3031" s="1">
        <v>-83.5161463572</v>
      </c>
      <c r="AB3031" s="1">
        <v>40.534003248799998</v>
      </c>
      <c r="AC3031" s="1">
        <v>-83.520844935100001</v>
      </c>
    </row>
    <row r="3032" spans="1:29" x14ac:dyDescent="0.25">
      <c r="A3032" s="13">
        <v>87</v>
      </c>
      <c r="B3032" s="22" t="s">
        <v>4935</v>
      </c>
      <c r="C3032" s="17">
        <v>3</v>
      </c>
      <c r="D3032" s="1" t="s">
        <v>1330</v>
      </c>
      <c r="E3032" s="1" t="s">
        <v>3295</v>
      </c>
      <c r="F3032" s="1" t="s">
        <v>3296</v>
      </c>
      <c r="G3032" s="1" t="s">
        <v>3728</v>
      </c>
      <c r="H3032" s="1">
        <v>8.9</v>
      </c>
      <c r="I3032" s="1">
        <v>9.4</v>
      </c>
      <c r="J3032" s="1" t="s">
        <v>3190</v>
      </c>
      <c r="L3032" s="1">
        <v>0</v>
      </c>
      <c r="M3032" s="1">
        <v>1</v>
      </c>
      <c r="N3032" s="1">
        <v>3</v>
      </c>
      <c r="O3032" s="1">
        <v>0</v>
      </c>
      <c r="P3032" s="1">
        <v>1</v>
      </c>
      <c r="Q3032" s="16">
        <v>66.317314680232556</v>
      </c>
      <c r="R3032" s="21">
        <v>8.8302445498539647E-2</v>
      </c>
      <c r="S3032" s="21">
        <v>1.5124150547564719</v>
      </c>
      <c r="T3032" s="21">
        <v>1.4241126092579321</v>
      </c>
      <c r="U3032" s="21">
        <v>8.5847911869834318E-3</v>
      </c>
      <c r="V3032" s="21">
        <v>0.15020179198680722</v>
      </c>
      <c r="W3032" s="21">
        <v>0.14161700079982378</v>
      </c>
      <c r="X3032" s="13" t="s">
        <v>22</v>
      </c>
      <c r="Y30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2" s="1">
        <v>0</v>
      </c>
      <c r="AA3032" s="1">
        <v>0</v>
      </c>
      <c r="AB3032" s="1">
        <v>41.326434045900001</v>
      </c>
      <c r="AC3032" s="1">
        <v>-82.619335607500005</v>
      </c>
    </row>
    <row r="3033" spans="1:29" x14ac:dyDescent="0.25">
      <c r="A3033" s="13">
        <v>88</v>
      </c>
      <c r="B3033" s="22" t="s">
        <v>4935</v>
      </c>
      <c r="C3033" s="17">
        <v>7</v>
      </c>
      <c r="D3033" s="1" t="s">
        <v>789</v>
      </c>
      <c r="E3033" s="1" t="s">
        <v>3297</v>
      </c>
      <c r="F3033" s="1" t="s">
        <v>3298</v>
      </c>
      <c r="G3033" s="1" t="s">
        <v>3729</v>
      </c>
      <c r="H3033" s="1">
        <v>6.6</v>
      </c>
      <c r="I3033" s="1">
        <v>7.1</v>
      </c>
      <c r="J3033" s="1" t="s">
        <v>3190</v>
      </c>
      <c r="K3033" s="1" t="s">
        <v>4973</v>
      </c>
      <c r="L3033" s="1">
        <v>0</v>
      </c>
      <c r="M3033" s="1">
        <v>2</v>
      </c>
      <c r="N3033" s="1">
        <v>1</v>
      </c>
      <c r="O3033" s="1">
        <v>2</v>
      </c>
      <c r="P3033" s="1">
        <v>6</v>
      </c>
      <c r="Q3033" s="16">
        <v>112.77525436046511</v>
      </c>
      <c r="R3033" s="21">
        <v>6.3116919372841834E-2</v>
      </c>
      <c r="S3033" s="21">
        <v>2.7673331038115534</v>
      </c>
      <c r="T3033" s="21">
        <v>2.7042161844387116</v>
      </c>
      <c r="U3033" s="21">
        <v>6.834417172635443E-3</v>
      </c>
      <c r="V3033" s="21">
        <v>0.14988455448159402</v>
      </c>
      <c r="W3033" s="21">
        <v>0.14305013730895857</v>
      </c>
      <c r="X3033" s="13" t="s">
        <v>22</v>
      </c>
      <c r="Y30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3" s="1">
        <v>39.891006480100003</v>
      </c>
      <c r="AA3033" s="1">
        <v>-83.939627401400003</v>
      </c>
      <c r="AB3033" s="1">
        <v>39.895631549299999</v>
      </c>
      <c r="AC3033" s="1">
        <v>-83.932428907299993</v>
      </c>
    </row>
    <row r="3034" spans="1:29" x14ac:dyDescent="0.25">
      <c r="A3034" s="13">
        <v>89</v>
      </c>
      <c r="B3034" s="22" t="s">
        <v>4935</v>
      </c>
      <c r="C3034" s="17">
        <v>9</v>
      </c>
      <c r="D3034" s="1" t="s">
        <v>796</v>
      </c>
      <c r="E3034" s="1" t="s">
        <v>3218</v>
      </c>
      <c r="F3034" s="1" t="s">
        <v>3299</v>
      </c>
      <c r="G3034" s="1" t="s">
        <v>3704</v>
      </c>
      <c r="H3034" s="1">
        <v>9.1999999999999993</v>
      </c>
      <c r="I3034" s="1">
        <v>9.6999999999999993</v>
      </c>
      <c r="J3034" s="1" t="s">
        <v>3190</v>
      </c>
      <c r="K3034" s="1" t="s">
        <v>4973</v>
      </c>
      <c r="L3034" s="1">
        <v>1</v>
      </c>
      <c r="M3034" s="1">
        <v>0</v>
      </c>
      <c r="N3034" s="1">
        <v>2</v>
      </c>
      <c r="O3034" s="1">
        <v>0</v>
      </c>
      <c r="P3034" s="1">
        <v>0</v>
      </c>
      <c r="Q3034" s="16">
        <v>58.770439680232556</v>
      </c>
      <c r="R3034" s="21">
        <v>0.13116866527841367</v>
      </c>
      <c r="S3034" s="21">
        <v>1.0190687176571644</v>
      </c>
      <c r="T3034" s="21">
        <v>0.8879000523787508</v>
      </c>
      <c r="U3034" s="21">
        <v>1.1411367762799749E-2</v>
      </c>
      <c r="V3034" s="21">
        <v>0.14824831841750521</v>
      </c>
      <c r="W3034" s="21">
        <v>0.13683695065470547</v>
      </c>
      <c r="X3034" s="13" t="s">
        <v>22</v>
      </c>
      <c r="Y30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4" s="1">
        <v>39.2992269537</v>
      </c>
      <c r="AA3034" s="1">
        <v>-82.943294437500001</v>
      </c>
      <c r="AB3034" s="1">
        <v>39.306291621900002</v>
      </c>
      <c r="AC3034" s="1">
        <v>-82.941251146599996</v>
      </c>
    </row>
    <row r="3035" spans="1:29" x14ac:dyDescent="0.25">
      <c r="A3035" s="13">
        <v>90</v>
      </c>
      <c r="B3035" s="22" t="s">
        <v>4935</v>
      </c>
      <c r="C3035" s="17">
        <v>4</v>
      </c>
      <c r="D3035" s="1" t="s">
        <v>798</v>
      </c>
      <c r="E3035" s="1" t="s">
        <v>3300</v>
      </c>
      <c r="F3035" s="1" t="s">
        <v>3301</v>
      </c>
      <c r="G3035" s="1" t="s">
        <v>3730</v>
      </c>
      <c r="H3035" s="1">
        <v>7.1</v>
      </c>
      <c r="I3035" s="1">
        <v>7.6</v>
      </c>
      <c r="J3035" s="1" t="s">
        <v>3190</v>
      </c>
      <c r="K3035" s="1" t="s">
        <v>4974</v>
      </c>
      <c r="L3035" s="1">
        <v>1</v>
      </c>
      <c r="M3035" s="1">
        <v>0</v>
      </c>
      <c r="N3035" s="1">
        <v>3</v>
      </c>
      <c r="O3035" s="1">
        <v>4</v>
      </c>
      <c r="P3035" s="1">
        <v>7</v>
      </c>
      <c r="Q3035" s="16">
        <v>90.067314680232556</v>
      </c>
      <c r="R3035" s="21">
        <v>0.12866410559649261</v>
      </c>
      <c r="S3035" s="21">
        <v>2.7231476767146945</v>
      </c>
      <c r="T3035" s="21">
        <v>2.5944835711182019</v>
      </c>
      <c r="U3035" s="21">
        <v>1.4586113248732168E-2</v>
      </c>
      <c r="V3035" s="21">
        <v>0.14751126647226578</v>
      </c>
      <c r="W3035" s="21">
        <v>0.13292515322353363</v>
      </c>
      <c r="X3035" s="13" t="s">
        <v>22</v>
      </c>
      <c r="Y30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5" s="1">
        <v>41.198559382500001</v>
      </c>
      <c r="AA3035" s="1">
        <v>-81.295672432700002</v>
      </c>
      <c r="AB3035" s="1">
        <v>41.193320782800001</v>
      </c>
      <c r="AC3035" s="1">
        <v>-81.289044875399995</v>
      </c>
    </row>
    <row r="3036" spans="1:29" x14ac:dyDescent="0.25">
      <c r="A3036" s="13">
        <v>91</v>
      </c>
      <c r="B3036" s="22" t="s">
        <v>4935</v>
      </c>
      <c r="C3036" s="17">
        <v>2</v>
      </c>
      <c r="D3036" s="1" t="s">
        <v>786</v>
      </c>
      <c r="E3036" s="1" t="s">
        <v>3302</v>
      </c>
      <c r="F3036" s="1" t="s">
        <v>3303</v>
      </c>
      <c r="G3036" s="1" t="s">
        <v>3713</v>
      </c>
      <c r="H3036" s="1">
        <v>4.8</v>
      </c>
      <c r="I3036" s="1">
        <v>5.3</v>
      </c>
      <c r="J3036" s="1" t="s">
        <v>3190</v>
      </c>
      <c r="K3036" s="1" t="s">
        <v>4973</v>
      </c>
      <c r="L3036" s="1">
        <v>1</v>
      </c>
      <c r="M3036" s="1">
        <v>0</v>
      </c>
      <c r="N3036" s="1">
        <v>1</v>
      </c>
      <c r="O3036" s="1">
        <v>1</v>
      </c>
      <c r="P3036" s="1">
        <v>2</v>
      </c>
      <c r="Q3036" s="16">
        <v>58.661064680232556</v>
      </c>
      <c r="R3036" s="21">
        <v>0.12939319401121174</v>
      </c>
      <c r="S3036" s="21">
        <v>1.7318194585033655</v>
      </c>
      <c r="T3036" s="21">
        <v>1.6024262644921539</v>
      </c>
      <c r="U3036" s="21">
        <v>1.1288955417182315E-2</v>
      </c>
      <c r="V3036" s="21">
        <v>0.14736045995661451</v>
      </c>
      <c r="W3036" s="21">
        <v>0.1360715045394322</v>
      </c>
      <c r="X3036" s="13" t="s">
        <v>22</v>
      </c>
      <c r="Y30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6" s="1">
        <v>41.456102068600003</v>
      </c>
      <c r="AA3036" s="1">
        <v>-83.802013336800002</v>
      </c>
      <c r="AB3036" s="1">
        <v>41.457518416399999</v>
      </c>
      <c r="AC3036" s="1">
        <v>-83.792863778200001</v>
      </c>
    </row>
    <row r="3037" spans="1:29" x14ac:dyDescent="0.25">
      <c r="A3037" s="13">
        <v>92</v>
      </c>
      <c r="B3037" s="22" t="s">
        <v>4935</v>
      </c>
      <c r="C3037" s="17">
        <v>4</v>
      </c>
      <c r="D3037" s="1" t="s">
        <v>795</v>
      </c>
      <c r="E3037" s="1" t="s">
        <v>3304</v>
      </c>
      <c r="F3037" s="1" t="s">
        <v>3305</v>
      </c>
      <c r="G3037" s="1" t="s">
        <v>3731</v>
      </c>
      <c r="H3037" s="1">
        <v>6.1</v>
      </c>
      <c r="I3037" s="1">
        <v>6.6</v>
      </c>
      <c r="J3037" s="1" t="s">
        <v>3190</v>
      </c>
      <c r="K3037" s="1" t="s">
        <v>4974</v>
      </c>
      <c r="L3037" s="1">
        <v>0</v>
      </c>
      <c r="M3037" s="1">
        <v>2</v>
      </c>
      <c r="N3037" s="1">
        <v>1</v>
      </c>
      <c r="O3037" s="1">
        <v>3</v>
      </c>
      <c r="P3037" s="1">
        <v>7</v>
      </c>
      <c r="Q3037" s="16">
        <v>118.21275436046511</v>
      </c>
      <c r="R3037" s="21">
        <v>0.17101785731353608</v>
      </c>
      <c r="S3037" s="21">
        <v>2.8940119679981731</v>
      </c>
      <c r="T3037" s="21">
        <v>2.7229941106846369</v>
      </c>
      <c r="U3037" s="21">
        <v>1.8944766157306919E-2</v>
      </c>
      <c r="V3037" s="21">
        <v>0.14711775761045781</v>
      </c>
      <c r="W3037" s="21">
        <v>0.12817299145315089</v>
      </c>
      <c r="X3037" s="13" t="s">
        <v>22</v>
      </c>
      <c r="Y30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7" s="1">
        <v>41.244967893899997</v>
      </c>
      <c r="AA3037" s="1">
        <v>-81.570042209999997</v>
      </c>
      <c r="AB3037" s="1">
        <v>41.242155404899997</v>
      </c>
      <c r="AC3037" s="1">
        <v>-81.5615809711</v>
      </c>
    </row>
    <row r="3038" spans="1:29" x14ac:dyDescent="0.25">
      <c r="A3038" s="13">
        <v>93</v>
      </c>
      <c r="B3038" s="22" t="s">
        <v>4935</v>
      </c>
      <c r="C3038" s="17">
        <v>9</v>
      </c>
      <c r="D3038" s="1" t="s">
        <v>796</v>
      </c>
      <c r="E3038" s="1" t="s">
        <v>3251</v>
      </c>
      <c r="F3038" s="1" t="s">
        <v>3268</v>
      </c>
      <c r="G3038" s="1" t="s">
        <v>3715</v>
      </c>
      <c r="H3038" s="1">
        <v>24.7</v>
      </c>
      <c r="I3038" s="1">
        <v>25.2</v>
      </c>
      <c r="J3038" s="1" t="s">
        <v>3190</v>
      </c>
      <c r="K3038" s="1" t="s">
        <v>4973</v>
      </c>
      <c r="L3038" s="1">
        <v>0</v>
      </c>
      <c r="M3038" s="1">
        <v>1</v>
      </c>
      <c r="N3038" s="1">
        <v>1</v>
      </c>
      <c r="O3038" s="1">
        <v>1</v>
      </c>
      <c r="P3038" s="1">
        <v>6</v>
      </c>
      <c r="Q3038" s="16">
        <v>62.661064680232556</v>
      </c>
      <c r="R3038" s="21">
        <v>0.12670663477712696</v>
      </c>
      <c r="S3038" s="21">
        <v>3.2384601442930063</v>
      </c>
      <c r="T3038" s="21">
        <v>3.1117535095158795</v>
      </c>
      <c r="U3038" s="21">
        <v>1.1105261029814481E-2</v>
      </c>
      <c r="V3038" s="21">
        <v>0.14593782285602919</v>
      </c>
      <c r="W3038" s="21">
        <v>0.1348325618262147</v>
      </c>
      <c r="X3038" s="13" t="s">
        <v>22</v>
      </c>
      <c r="Y30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8" s="1">
        <v>39.302990599799998</v>
      </c>
      <c r="AA3038" s="1">
        <v>-82.915915243800001</v>
      </c>
      <c r="AB3038" s="1">
        <v>39.298128952799999</v>
      </c>
      <c r="AC3038" s="1">
        <v>-82.909019286100005</v>
      </c>
    </row>
    <row r="3039" spans="1:29" x14ac:dyDescent="0.25">
      <c r="A3039" s="13">
        <v>94</v>
      </c>
      <c r="B3039" s="22" t="s">
        <v>4935</v>
      </c>
      <c r="C3039" s="17">
        <v>9</v>
      </c>
      <c r="D3039" s="1" t="s">
        <v>796</v>
      </c>
      <c r="E3039" s="1" t="s">
        <v>3251</v>
      </c>
      <c r="F3039" s="1" t="s">
        <v>3252</v>
      </c>
      <c r="G3039" s="1" t="s">
        <v>3715</v>
      </c>
      <c r="H3039" s="1">
        <v>32.799999999999997</v>
      </c>
      <c r="I3039" s="1">
        <v>33.299999999999997</v>
      </c>
      <c r="J3039" s="1" t="s">
        <v>3190</v>
      </c>
      <c r="K3039" s="1" t="s">
        <v>4973</v>
      </c>
      <c r="L3039" s="1">
        <v>0</v>
      </c>
      <c r="M3039" s="1">
        <v>1</v>
      </c>
      <c r="N3039" s="1">
        <v>2</v>
      </c>
      <c r="O3039" s="1">
        <v>0</v>
      </c>
      <c r="P3039" s="1">
        <v>2</v>
      </c>
      <c r="Q3039" s="16">
        <v>60.770439680232556</v>
      </c>
      <c r="R3039" s="21">
        <v>0.12670663477712696</v>
      </c>
      <c r="S3039" s="21">
        <v>1.81486207310454</v>
      </c>
      <c r="T3039" s="21">
        <v>1.6881554383274131</v>
      </c>
      <c r="U3039" s="21">
        <v>1.1105261029814481E-2</v>
      </c>
      <c r="V3039" s="21">
        <v>0.14593782285602919</v>
      </c>
      <c r="W3039" s="21">
        <v>0.1348325618262147</v>
      </c>
      <c r="X3039" s="13" t="s">
        <v>22</v>
      </c>
      <c r="Y30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39" s="1">
        <v>39.214938971999999</v>
      </c>
      <c r="AA3039" s="1">
        <v>-82.824028021499998</v>
      </c>
      <c r="AB3039" s="1">
        <v>39.207952139299998</v>
      </c>
      <c r="AC3039" s="1">
        <v>-82.821869092300005</v>
      </c>
    </row>
    <row r="3040" spans="1:29" x14ac:dyDescent="0.25">
      <c r="A3040" s="13">
        <v>95</v>
      </c>
      <c r="B3040" s="22" t="s">
        <v>4935</v>
      </c>
      <c r="C3040" s="17">
        <v>9</v>
      </c>
      <c r="D3040" s="1" t="s">
        <v>796</v>
      </c>
      <c r="E3040" s="1" t="s">
        <v>3251</v>
      </c>
      <c r="F3040" s="1" t="s">
        <v>3252</v>
      </c>
      <c r="G3040" s="1" t="s">
        <v>3715</v>
      </c>
      <c r="H3040" s="1">
        <v>28.9</v>
      </c>
      <c r="I3040" s="1">
        <v>29.4</v>
      </c>
      <c r="J3040" s="1" t="s">
        <v>3190</v>
      </c>
      <c r="K3040" s="1" t="s">
        <v>4973</v>
      </c>
      <c r="L3040" s="1">
        <v>1</v>
      </c>
      <c r="M3040" s="1">
        <v>0</v>
      </c>
      <c r="N3040" s="1">
        <v>1</v>
      </c>
      <c r="O3040" s="1">
        <v>1</v>
      </c>
      <c r="P3040" s="1">
        <v>0</v>
      </c>
      <c r="Q3040" s="16">
        <v>56.661064680232556</v>
      </c>
      <c r="R3040" s="21">
        <v>0.12670663477712696</v>
      </c>
      <c r="S3040" s="21">
        <v>1.1030630375103068</v>
      </c>
      <c r="T3040" s="21">
        <v>0.97635640273317981</v>
      </c>
      <c r="U3040" s="21">
        <v>1.1105261029814481E-2</v>
      </c>
      <c r="V3040" s="21">
        <v>0.14593782285602919</v>
      </c>
      <c r="W3040" s="21">
        <v>0.1348325618262147</v>
      </c>
      <c r="X3040" s="13" t="s">
        <v>22</v>
      </c>
      <c r="Y30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0" s="1">
        <v>39.260982485500001</v>
      </c>
      <c r="AA3040" s="1">
        <v>-82.8641615648</v>
      </c>
      <c r="AB3040" s="1">
        <v>39.256711626300003</v>
      </c>
      <c r="AC3040" s="1">
        <v>-82.856632637000004</v>
      </c>
    </row>
    <row r="3041" spans="1:29" x14ac:dyDescent="0.25">
      <c r="A3041" s="13">
        <v>96</v>
      </c>
      <c r="B3041" s="22" t="s">
        <v>4935</v>
      </c>
      <c r="C3041" s="17">
        <v>10</v>
      </c>
      <c r="D3041" s="1" t="s">
        <v>2364</v>
      </c>
      <c r="E3041" s="1" t="s">
        <v>3215</v>
      </c>
      <c r="F3041" s="1" t="s">
        <v>3224</v>
      </c>
      <c r="G3041" s="1" t="s">
        <v>3701</v>
      </c>
      <c r="H3041" s="1">
        <v>0.3</v>
      </c>
      <c r="I3041" s="1">
        <v>0.8</v>
      </c>
      <c r="J3041" s="1" t="s">
        <v>3190</v>
      </c>
      <c r="K3041" s="1" t="s">
        <v>4973</v>
      </c>
      <c r="L3041" s="1">
        <v>0</v>
      </c>
      <c r="M3041" s="1">
        <v>1</v>
      </c>
      <c r="N3041" s="1">
        <v>0</v>
      </c>
      <c r="O3041" s="1">
        <v>1</v>
      </c>
      <c r="P3041" s="1">
        <v>5</v>
      </c>
      <c r="Q3041" s="16">
        <v>55.114189680232556</v>
      </c>
      <c r="R3041" s="21">
        <v>0.19401654440359639</v>
      </c>
      <c r="S3041" s="21">
        <v>2.5635882590075947</v>
      </c>
      <c r="T3041" s="21">
        <v>2.3695717146039983</v>
      </c>
      <c r="U3041" s="21">
        <v>1.693605651415931E-2</v>
      </c>
      <c r="V3041" s="21">
        <v>0.1452368969441139</v>
      </c>
      <c r="W3041" s="21">
        <v>0.1283008404299546</v>
      </c>
      <c r="X3041" s="13" t="s">
        <v>22</v>
      </c>
      <c r="Y30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1" s="1">
        <v>39.601393079300003</v>
      </c>
      <c r="AA3041" s="1">
        <v>-82.5478412362</v>
      </c>
      <c r="AB3041" s="1">
        <v>39.594403593499997</v>
      </c>
      <c r="AC3041" s="1">
        <v>-82.5454172285</v>
      </c>
    </row>
    <row r="3042" spans="1:29" x14ac:dyDescent="0.25">
      <c r="A3042" s="13">
        <v>97</v>
      </c>
      <c r="B3042" s="22" t="s">
        <v>4935</v>
      </c>
      <c r="C3042" s="17">
        <v>6</v>
      </c>
      <c r="D3042" s="1" t="s">
        <v>3192</v>
      </c>
      <c r="E3042" s="1" t="s">
        <v>3306</v>
      </c>
      <c r="F3042" s="1" t="s">
        <v>3307</v>
      </c>
      <c r="G3042" s="1" t="s">
        <v>3732</v>
      </c>
      <c r="H3042" s="1">
        <v>14.7</v>
      </c>
      <c r="I3042" s="1">
        <v>15.2</v>
      </c>
      <c r="J3042" s="1" t="s">
        <v>3190</v>
      </c>
      <c r="K3042" s="1" t="s">
        <v>4974</v>
      </c>
      <c r="L3042" s="1">
        <v>0</v>
      </c>
      <c r="M3042" s="1">
        <v>0</v>
      </c>
      <c r="N3042" s="1">
        <v>7</v>
      </c>
      <c r="O3042" s="1">
        <v>1</v>
      </c>
      <c r="P3042" s="1">
        <v>8</v>
      </c>
      <c r="Q3042" s="16">
        <v>58.265625</v>
      </c>
      <c r="R3042" s="21">
        <v>0.12426814778128988</v>
      </c>
      <c r="S3042" s="21">
        <v>2.9809328638698118</v>
      </c>
      <c r="T3042" s="21">
        <v>2.8566647160885221</v>
      </c>
      <c r="U3042" s="21">
        <v>1.4126822023109852E-2</v>
      </c>
      <c r="V3042" s="21">
        <v>0.14362923279591625</v>
      </c>
      <c r="W3042" s="21">
        <v>0.12950241077280639</v>
      </c>
      <c r="X3042" s="13" t="s">
        <v>22</v>
      </c>
      <c r="Y30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2" s="1">
        <v>40.498292209500001</v>
      </c>
      <c r="AA3042" s="1">
        <v>-82.720617088500006</v>
      </c>
      <c r="AB3042" s="1">
        <v>40.494231344900001</v>
      </c>
      <c r="AC3042" s="1">
        <v>-82.712756423800002</v>
      </c>
    </row>
    <row r="3043" spans="1:29" x14ac:dyDescent="0.25">
      <c r="A3043" s="13">
        <v>98</v>
      </c>
      <c r="B3043" s="22" t="s">
        <v>4935</v>
      </c>
      <c r="C3043" s="17">
        <v>12</v>
      </c>
      <c r="D3043" s="1" t="s">
        <v>1332</v>
      </c>
      <c r="E3043" s="1" t="s">
        <v>3308</v>
      </c>
      <c r="F3043" s="1" t="s">
        <v>3309</v>
      </c>
      <c r="G3043" s="1" t="s">
        <v>3702</v>
      </c>
      <c r="H3043" s="1">
        <v>7.8</v>
      </c>
      <c r="I3043" s="1">
        <v>8.3000000000000007</v>
      </c>
      <c r="J3043" s="1" t="s">
        <v>3190</v>
      </c>
      <c r="K3043" s="1" t="s">
        <v>4973</v>
      </c>
      <c r="L3043" s="1">
        <v>0</v>
      </c>
      <c r="M3043" s="1">
        <v>2</v>
      </c>
      <c r="N3043" s="1">
        <v>1</v>
      </c>
      <c r="O3043" s="1">
        <v>0</v>
      </c>
      <c r="P3043" s="1">
        <v>1</v>
      </c>
      <c r="Q3043" s="16">
        <v>98.900254360465112</v>
      </c>
      <c r="R3043" s="21">
        <v>0.12547029326394871</v>
      </c>
      <c r="S3043" s="21">
        <v>1.266058244585857</v>
      </c>
      <c r="T3043" s="21">
        <v>1.1405879513219084</v>
      </c>
      <c r="U3043" s="21">
        <v>1.1021305723287935E-2</v>
      </c>
      <c r="V3043" s="21">
        <v>0.1428403089920621</v>
      </c>
      <c r="W3043" s="21">
        <v>0.13181900326877416</v>
      </c>
      <c r="X3043" s="13" t="s">
        <v>22</v>
      </c>
      <c r="Y30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3" s="1">
        <v>41.383614914699997</v>
      </c>
      <c r="AA3043" s="1">
        <v>-81.243299836800006</v>
      </c>
      <c r="AB3043" s="1">
        <v>41.384149942599997</v>
      </c>
      <c r="AC3043" s="1">
        <v>-81.233718300000007</v>
      </c>
    </row>
    <row r="3044" spans="1:29" x14ac:dyDescent="0.25">
      <c r="A3044" s="13">
        <v>99</v>
      </c>
      <c r="B3044" s="22" t="s">
        <v>4935</v>
      </c>
      <c r="C3044" s="17">
        <v>4</v>
      </c>
      <c r="D3044" s="1" t="s">
        <v>798</v>
      </c>
      <c r="E3044" s="1" t="s">
        <v>3300</v>
      </c>
      <c r="F3044" s="1" t="s">
        <v>3301</v>
      </c>
      <c r="G3044" s="1" t="s">
        <v>3730</v>
      </c>
      <c r="H3044" s="1">
        <v>15.4</v>
      </c>
      <c r="I3044" s="1">
        <v>15.9</v>
      </c>
      <c r="J3044" s="1" t="s">
        <v>3190</v>
      </c>
      <c r="K3044" s="1" t="s">
        <v>4972</v>
      </c>
      <c r="L3044" s="1">
        <v>0</v>
      </c>
      <c r="M3044" s="1">
        <v>2</v>
      </c>
      <c r="N3044" s="1">
        <v>3</v>
      </c>
      <c r="O3044" s="1">
        <v>0</v>
      </c>
      <c r="P3044" s="1">
        <v>5</v>
      </c>
      <c r="Q3044" s="16">
        <v>115.99400436046511</v>
      </c>
      <c r="R3044" s="21">
        <v>6.7337907962066498E-2</v>
      </c>
      <c r="S3044" s="21">
        <v>2.2022543244112738</v>
      </c>
      <c r="T3044" s="21">
        <v>2.1349164164492072</v>
      </c>
      <c r="U3044" s="21">
        <v>6.8277228384957013E-3</v>
      </c>
      <c r="V3044" s="21">
        <v>0.14227395915549634</v>
      </c>
      <c r="W3044" s="21">
        <v>0.13544623631700065</v>
      </c>
      <c r="X3044" s="13" t="s">
        <v>22</v>
      </c>
      <c r="Y30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4" s="1">
        <v>41.127437587800003</v>
      </c>
      <c r="AA3044" s="1">
        <v>-81.183418431000007</v>
      </c>
      <c r="AB3044" s="1">
        <v>41.1219109034</v>
      </c>
      <c r="AC3044" s="1">
        <v>-81.177304010300006</v>
      </c>
    </row>
    <row r="3045" spans="1:29" x14ac:dyDescent="0.25">
      <c r="A3045" s="13">
        <v>100</v>
      </c>
      <c r="B3045" s="22" t="s">
        <v>4935</v>
      </c>
      <c r="C3045" s="17">
        <v>1</v>
      </c>
      <c r="D3045" s="1" t="s">
        <v>2384</v>
      </c>
      <c r="E3045" s="1" t="s">
        <v>3218</v>
      </c>
      <c r="F3045" s="1" t="s">
        <v>3310</v>
      </c>
      <c r="G3045" s="1" t="s">
        <v>3704</v>
      </c>
      <c r="H3045" s="1">
        <v>3.1</v>
      </c>
      <c r="I3045" s="1">
        <v>3.6</v>
      </c>
      <c r="J3045" s="1" t="s">
        <v>3190</v>
      </c>
      <c r="K3045" s="1" t="s">
        <v>4973</v>
      </c>
      <c r="L3045" s="1">
        <v>0</v>
      </c>
      <c r="M3045" s="1">
        <v>1</v>
      </c>
      <c r="N3045" s="1">
        <v>3</v>
      </c>
      <c r="O3045" s="1">
        <v>0</v>
      </c>
      <c r="P3045" s="1">
        <v>0</v>
      </c>
      <c r="Q3045" s="16">
        <v>65.317314680232556</v>
      </c>
      <c r="R3045" s="21">
        <v>8.0495238317153467E-2</v>
      </c>
      <c r="S3045" s="21">
        <v>1.0987286080803662</v>
      </c>
      <c r="T3045" s="21">
        <v>1.0182333697632127</v>
      </c>
      <c r="U3045" s="21">
        <v>8.068421322263649E-3</v>
      </c>
      <c r="V3045" s="21">
        <v>0.14105442410062968</v>
      </c>
      <c r="W3045" s="21">
        <v>0.13298600277836603</v>
      </c>
      <c r="X3045" s="13" t="s">
        <v>22</v>
      </c>
      <c r="Y30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5" s="1">
        <v>40.733969446499998</v>
      </c>
      <c r="AA3045" s="1">
        <v>-83.202791396199999</v>
      </c>
      <c r="AB3045" s="1">
        <v>40.738882634600003</v>
      </c>
      <c r="AC3045" s="1">
        <v>-83.2097935006</v>
      </c>
    </row>
    <row r="3046" spans="1:29" x14ac:dyDescent="0.25">
      <c r="A3046" s="13">
        <v>101</v>
      </c>
      <c r="B3046" s="22" t="s">
        <v>4935</v>
      </c>
      <c r="C3046" s="17">
        <v>6</v>
      </c>
      <c r="D3046" s="1" t="s">
        <v>808</v>
      </c>
      <c r="E3046" s="1" t="s">
        <v>3227</v>
      </c>
      <c r="F3046" s="1" t="s">
        <v>3233</v>
      </c>
      <c r="G3046" s="1" t="s">
        <v>3704</v>
      </c>
      <c r="H3046" s="1">
        <v>12.5</v>
      </c>
      <c r="I3046" s="1">
        <v>13</v>
      </c>
      <c r="J3046" s="1" t="s">
        <v>3190</v>
      </c>
      <c r="K3046" s="1" t="s">
        <v>4973</v>
      </c>
      <c r="L3046" s="1">
        <v>0</v>
      </c>
      <c r="M3046" s="1">
        <v>1</v>
      </c>
      <c r="N3046" s="1">
        <v>1</v>
      </c>
      <c r="O3046" s="1">
        <v>0</v>
      </c>
      <c r="P3046" s="1">
        <v>7</v>
      </c>
      <c r="Q3046" s="16">
        <v>59.223564680232556</v>
      </c>
      <c r="R3046" s="21">
        <v>0.19131776942153261</v>
      </c>
      <c r="S3046" s="21">
        <v>3.0095970066798619</v>
      </c>
      <c r="T3046" s="21">
        <v>2.8182792372583294</v>
      </c>
      <c r="U3046" s="21">
        <v>1.6602410109361778E-2</v>
      </c>
      <c r="V3046" s="21">
        <v>0.14016802488332147</v>
      </c>
      <c r="W3046" s="21">
        <v>0.12356561477395969</v>
      </c>
      <c r="X3046" s="13" t="s">
        <v>22</v>
      </c>
      <c r="Y30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6" s="1">
        <v>39.656048834700002</v>
      </c>
      <c r="AA3046" s="1">
        <v>-82.958629189700005</v>
      </c>
      <c r="AB3046" s="1">
        <v>39.662876445599998</v>
      </c>
      <c r="AC3046" s="1">
        <v>-82.961684383299996</v>
      </c>
    </row>
    <row r="3047" spans="1:29" x14ac:dyDescent="0.25">
      <c r="A3047" s="13">
        <v>102</v>
      </c>
      <c r="B3047" s="22" t="s">
        <v>4935</v>
      </c>
      <c r="C3047" s="17">
        <v>11</v>
      </c>
      <c r="D3047" s="1" t="s">
        <v>2372</v>
      </c>
      <c r="E3047" s="1" t="s">
        <v>3277</v>
      </c>
      <c r="F3047" s="1" t="s">
        <v>3278</v>
      </c>
      <c r="G3047" s="1" t="s">
        <v>3721</v>
      </c>
      <c r="H3047" s="1">
        <v>23.7</v>
      </c>
      <c r="I3047" s="1">
        <v>24.2</v>
      </c>
      <c r="J3047" s="1" t="s">
        <v>3190</v>
      </c>
      <c r="K3047" s="1" t="s">
        <v>4974</v>
      </c>
      <c r="L3047" s="1">
        <v>0</v>
      </c>
      <c r="M3047" s="1">
        <v>1</v>
      </c>
      <c r="N3047" s="1">
        <v>2</v>
      </c>
      <c r="O3047" s="1">
        <v>4</v>
      </c>
      <c r="P3047" s="1">
        <v>8</v>
      </c>
      <c r="Q3047" s="16">
        <v>84.520439680232556</v>
      </c>
      <c r="R3047" s="21">
        <v>0.13916730365890292</v>
      </c>
      <c r="S3047" s="21">
        <v>2.8035384086026136</v>
      </c>
      <c r="T3047" s="21">
        <v>2.6643711049437107</v>
      </c>
      <c r="U3047" s="21">
        <v>1.5676614693622318E-2</v>
      </c>
      <c r="V3047" s="21">
        <v>0.13998811638825132</v>
      </c>
      <c r="W3047" s="21">
        <v>0.124311501694629</v>
      </c>
      <c r="X3047" s="13" t="s">
        <v>22</v>
      </c>
      <c r="Y30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7" s="1">
        <v>40.552882921299997</v>
      </c>
      <c r="AA3047" s="1">
        <v>-81.8434511735</v>
      </c>
      <c r="AB3047" s="1">
        <v>40.553273384599997</v>
      </c>
      <c r="AC3047" s="1">
        <v>-81.833993040099998</v>
      </c>
    </row>
    <row r="3048" spans="1:29" x14ac:dyDescent="0.25">
      <c r="A3048" s="13">
        <v>103</v>
      </c>
      <c r="B3048" s="22" t="s">
        <v>4935</v>
      </c>
      <c r="C3048" s="17">
        <v>6</v>
      </c>
      <c r="D3048" s="1" t="s">
        <v>808</v>
      </c>
      <c r="E3048" s="1" t="s">
        <v>3271</v>
      </c>
      <c r="F3048" s="1" t="s">
        <v>3272</v>
      </c>
      <c r="G3048" s="1" t="s">
        <v>3721</v>
      </c>
      <c r="H3048" s="1">
        <v>6</v>
      </c>
      <c r="I3048" s="1">
        <v>6.5</v>
      </c>
      <c r="J3048" s="1" t="s">
        <v>3190</v>
      </c>
      <c r="K3048" s="1" t="s">
        <v>4974</v>
      </c>
      <c r="L3048" s="1">
        <v>1</v>
      </c>
      <c r="M3048" s="1">
        <v>1</v>
      </c>
      <c r="N3048" s="1">
        <v>4</v>
      </c>
      <c r="O3048" s="1">
        <v>0</v>
      </c>
      <c r="P3048" s="1">
        <v>5</v>
      </c>
      <c r="Q3048" s="16">
        <v>122.54087936046511</v>
      </c>
      <c r="R3048" s="21">
        <v>0.16178495428988027</v>
      </c>
      <c r="S3048" s="21">
        <v>2.3281837832532264</v>
      </c>
      <c r="T3048" s="21">
        <v>2.166398828963346</v>
      </c>
      <c r="U3048" s="21">
        <v>1.8002921373337775E-2</v>
      </c>
      <c r="V3048" s="21">
        <v>0.13979296018649329</v>
      </c>
      <c r="W3048" s="21">
        <v>0.1217900388131555</v>
      </c>
      <c r="X3048" s="13" t="s">
        <v>22</v>
      </c>
      <c r="Y30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8" s="1">
        <v>39.795265313000002</v>
      </c>
      <c r="AA3048" s="1">
        <v>-83.190573980400004</v>
      </c>
      <c r="AB3048" s="1">
        <v>39.800521074999999</v>
      </c>
      <c r="AC3048" s="1">
        <v>-83.184118548399994</v>
      </c>
    </row>
    <row r="3049" spans="1:29" x14ac:dyDescent="0.25">
      <c r="A3049" s="13">
        <v>104</v>
      </c>
      <c r="B3049" s="22" t="s">
        <v>4935</v>
      </c>
      <c r="C3049" s="17">
        <v>4</v>
      </c>
      <c r="D3049" s="1" t="s">
        <v>801</v>
      </c>
      <c r="E3049" s="1" t="s">
        <v>3311</v>
      </c>
      <c r="F3049" s="1" t="s">
        <v>3312</v>
      </c>
      <c r="G3049" s="1" t="s">
        <v>3733</v>
      </c>
      <c r="H3049" s="1">
        <v>3</v>
      </c>
      <c r="I3049" s="1">
        <v>3.5</v>
      </c>
      <c r="J3049" s="1" t="s">
        <v>3190</v>
      </c>
      <c r="K3049" s="1" t="s">
        <v>4974</v>
      </c>
      <c r="L3049" s="1">
        <v>0</v>
      </c>
      <c r="M3049" s="1">
        <v>1</v>
      </c>
      <c r="N3049" s="1">
        <v>4</v>
      </c>
      <c r="O3049" s="1">
        <v>3</v>
      </c>
      <c r="P3049" s="1">
        <v>16</v>
      </c>
      <c r="Q3049" s="16">
        <v>101.17668968023256</v>
      </c>
      <c r="R3049" s="21">
        <v>0.12168659133062</v>
      </c>
      <c r="S3049" s="21">
        <v>3.8709722828906359</v>
      </c>
      <c r="T3049" s="21">
        <v>3.7492856915600159</v>
      </c>
      <c r="U3049" s="21">
        <v>1.3857695324854827E-2</v>
      </c>
      <c r="V3049" s="21">
        <v>0.13950318582875659</v>
      </c>
      <c r="W3049" s="21">
        <v>0.12564549050390178</v>
      </c>
      <c r="X3049" s="13" t="s">
        <v>22</v>
      </c>
      <c r="Y30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49" s="1">
        <v>40.941875906999996</v>
      </c>
      <c r="AA3049" s="1">
        <v>-80.657237534199993</v>
      </c>
      <c r="AB3049" s="1">
        <v>40.9490433486</v>
      </c>
      <c r="AC3049" s="1">
        <v>-80.6586454925</v>
      </c>
    </row>
    <row r="3050" spans="1:29" x14ac:dyDescent="0.25">
      <c r="A3050" s="13">
        <v>105</v>
      </c>
      <c r="B3050" s="22" t="s">
        <v>4935</v>
      </c>
      <c r="C3050" s="17">
        <v>9</v>
      </c>
      <c r="D3050" s="1" t="s">
        <v>796</v>
      </c>
      <c r="E3050" s="1" t="s">
        <v>3218</v>
      </c>
      <c r="F3050" s="1" t="s">
        <v>3299</v>
      </c>
      <c r="G3050" s="1" t="s">
        <v>3704</v>
      </c>
      <c r="H3050" s="1">
        <v>20.7</v>
      </c>
      <c r="I3050" s="1">
        <v>21.2</v>
      </c>
      <c r="J3050" s="1" t="s">
        <v>3190</v>
      </c>
      <c r="K3050" s="1" t="s">
        <v>4973</v>
      </c>
      <c r="L3050" s="1">
        <v>0</v>
      </c>
      <c r="M3050" s="1">
        <v>1</v>
      </c>
      <c r="N3050" s="1">
        <v>0</v>
      </c>
      <c r="O3050" s="1">
        <v>1</v>
      </c>
      <c r="P3050" s="1">
        <v>4</v>
      </c>
      <c r="Q3050" s="16">
        <v>54.114189680232556</v>
      </c>
      <c r="R3050" s="21">
        <v>0.18657574197513066</v>
      </c>
      <c r="S3050" s="21">
        <v>2.1124865260623884</v>
      </c>
      <c r="T3050" s="21">
        <v>1.9259107840872578</v>
      </c>
      <c r="U3050" s="21">
        <v>1.6056248215180823E-2</v>
      </c>
      <c r="V3050" s="21">
        <v>0.13775055415854026</v>
      </c>
      <c r="W3050" s="21">
        <v>0.12169430594335943</v>
      </c>
      <c r="X3050" s="13" t="s">
        <v>22</v>
      </c>
      <c r="Y30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0" s="1">
        <v>39.457229888199997</v>
      </c>
      <c r="AA3050" s="1">
        <v>-82.971013399200004</v>
      </c>
      <c r="AB3050" s="1">
        <v>39.464417425800001</v>
      </c>
      <c r="AC3050" s="1">
        <v>-82.970017277099998</v>
      </c>
    </row>
    <row r="3051" spans="1:29" x14ac:dyDescent="0.25">
      <c r="A3051" s="13">
        <v>106</v>
      </c>
      <c r="B3051" s="22" t="s">
        <v>4935</v>
      </c>
      <c r="C3051" s="17">
        <v>5</v>
      </c>
      <c r="D3051" s="1" t="s">
        <v>797</v>
      </c>
      <c r="E3051" s="1" t="s">
        <v>3209</v>
      </c>
      <c r="F3051" s="1" t="s">
        <v>3210</v>
      </c>
      <c r="G3051" s="1" t="s">
        <v>3701</v>
      </c>
      <c r="H3051" s="1">
        <v>6.8</v>
      </c>
      <c r="I3051" s="1">
        <v>7.3</v>
      </c>
      <c r="J3051" s="1" t="s">
        <v>3190</v>
      </c>
      <c r="K3051" s="1" t="s">
        <v>4973</v>
      </c>
      <c r="L3051" s="1">
        <v>0</v>
      </c>
      <c r="M3051" s="1">
        <v>1</v>
      </c>
      <c r="N3051" s="1">
        <v>1</v>
      </c>
      <c r="O3051" s="1">
        <v>0</v>
      </c>
      <c r="P3051" s="1">
        <v>14</v>
      </c>
      <c r="Q3051" s="16">
        <v>66.223564680232556</v>
      </c>
      <c r="R3051" s="21">
        <v>0.18735744907232038</v>
      </c>
      <c r="S3051" s="21">
        <v>5.4268451758785288</v>
      </c>
      <c r="T3051" s="21">
        <v>5.2394877268062086</v>
      </c>
      <c r="U3051" s="21">
        <v>1.6143207050477983E-2</v>
      </c>
      <c r="V3051" s="21">
        <v>0.13763235219565234</v>
      </c>
      <c r="W3051" s="21">
        <v>0.12148914514517437</v>
      </c>
      <c r="X3051" s="13" t="s">
        <v>22</v>
      </c>
      <c r="Y30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1" s="1">
        <v>39.796956926599997</v>
      </c>
      <c r="AA3051" s="1">
        <v>-82.704917086799995</v>
      </c>
      <c r="AB3051" s="1">
        <v>39.791980974799998</v>
      </c>
      <c r="AC3051" s="1">
        <v>-82.698086742900003</v>
      </c>
    </row>
    <row r="3052" spans="1:29" x14ac:dyDescent="0.25">
      <c r="A3052" s="13">
        <v>107</v>
      </c>
      <c r="B3052" s="22" t="s">
        <v>4935</v>
      </c>
      <c r="C3052" s="17">
        <v>5</v>
      </c>
      <c r="D3052" s="1" t="s">
        <v>797</v>
      </c>
      <c r="E3052" s="1" t="s">
        <v>3209</v>
      </c>
      <c r="F3052" s="1" t="s">
        <v>3217</v>
      </c>
      <c r="G3052" s="1" t="s">
        <v>3701</v>
      </c>
      <c r="H3052" s="1">
        <v>6.7</v>
      </c>
      <c r="I3052" s="1">
        <v>7.2</v>
      </c>
      <c r="J3052" s="1" t="s">
        <v>3190</v>
      </c>
      <c r="K3052" s="1" t="s">
        <v>4973</v>
      </c>
      <c r="L3052" s="1">
        <v>0</v>
      </c>
      <c r="M3052" s="1">
        <v>1</v>
      </c>
      <c r="N3052" s="1">
        <v>1</v>
      </c>
      <c r="O3052" s="1">
        <v>0</v>
      </c>
      <c r="P3052" s="1">
        <v>5</v>
      </c>
      <c r="Q3052" s="16">
        <v>57.223564680232556</v>
      </c>
      <c r="R3052" s="21">
        <v>0.18735744907232038</v>
      </c>
      <c r="S3052" s="21">
        <v>2.3930856407922647</v>
      </c>
      <c r="T3052" s="21">
        <v>2.2057281917199445</v>
      </c>
      <c r="U3052" s="21">
        <v>1.6143207050477983E-2</v>
      </c>
      <c r="V3052" s="21">
        <v>0.13763235219565234</v>
      </c>
      <c r="W3052" s="21">
        <v>0.12148914514517437</v>
      </c>
      <c r="X3052" s="13" t="s">
        <v>22</v>
      </c>
      <c r="Y30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2" s="1">
        <v>39.798276602599998</v>
      </c>
      <c r="AA3052" s="1">
        <v>-82.706105961199995</v>
      </c>
      <c r="AB3052" s="1">
        <v>39.793207109900003</v>
      </c>
      <c r="AC3052" s="1">
        <v>-82.699406022199994</v>
      </c>
    </row>
    <row r="3053" spans="1:29" x14ac:dyDescent="0.25">
      <c r="A3053" s="13">
        <v>108</v>
      </c>
      <c r="B3053" s="22" t="s">
        <v>4935</v>
      </c>
      <c r="C3053" s="17">
        <v>10</v>
      </c>
      <c r="D3053" s="1" t="s">
        <v>2364</v>
      </c>
      <c r="E3053" s="1" t="s">
        <v>3215</v>
      </c>
      <c r="F3053" s="1" t="s">
        <v>3224</v>
      </c>
      <c r="G3053" s="1" t="s">
        <v>3701</v>
      </c>
      <c r="H3053" s="1">
        <v>5.4</v>
      </c>
      <c r="I3053" s="1">
        <v>5.9</v>
      </c>
      <c r="J3053" s="1" t="s">
        <v>3190</v>
      </c>
      <c r="K3053" s="1" t="s">
        <v>4973</v>
      </c>
      <c r="L3053" s="1">
        <v>0</v>
      </c>
      <c r="M3053" s="1">
        <v>1</v>
      </c>
      <c r="N3053" s="1">
        <v>1</v>
      </c>
      <c r="O3053" s="1">
        <v>0</v>
      </c>
      <c r="P3053" s="1">
        <v>4</v>
      </c>
      <c r="Q3053" s="16">
        <v>56.223564680232556</v>
      </c>
      <c r="R3053" s="21">
        <v>0.18370279409118925</v>
      </c>
      <c r="S3053" s="21">
        <v>2.1828097097277075</v>
      </c>
      <c r="T3053" s="21">
        <v>1.9991069156365182</v>
      </c>
      <c r="U3053" s="21">
        <v>1.5745750168548903E-2</v>
      </c>
      <c r="V3053" s="21">
        <v>0.13624041568440956</v>
      </c>
      <c r="W3053" s="21">
        <v>0.12049466551586066</v>
      </c>
      <c r="X3053" s="13" t="s">
        <v>22</v>
      </c>
      <c r="Y30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3" s="1">
        <v>39.556617901400003</v>
      </c>
      <c r="AA3053" s="1">
        <v>-82.481202597800007</v>
      </c>
      <c r="AB3053" s="1">
        <v>39.551862630700001</v>
      </c>
      <c r="AC3053" s="1">
        <v>-82.474392616900005</v>
      </c>
    </row>
    <row r="3054" spans="1:29" x14ac:dyDescent="0.25">
      <c r="A3054" s="13">
        <v>109</v>
      </c>
      <c r="B3054" s="22" t="s">
        <v>4935</v>
      </c>
      <c r="C3054" s="17">
        <v>4</v>
      </c>
      <c r="D3054" s="1" t="s">
        <v>800</v>
      </c>
      <c r="E3054" s="1" t="s">
        <v>3313</v>
      </c>
      <c r="F3054" s="1" t="s">
        <v>3314</v>
      </c>
      <c r="G3054" s="1" t="s">
        <v>3734</v>
      </c>
      <c r="H3054" s="1">
        <v>1.9</v>
      </c>
      <c r="I3054" s="1">
        <v>2.4</v>
      </c>
      <c r="J3054" s="1" t="s">
        <v>3190</v>
      </c>
      <c r="K3054" s="1" t="s">
        <v>4974</v>
      </c>
      <c r="L3054" s="1">
        <v>0</v>
      </c>
      <c r="M3054" s="1">
        <v>0</v>
      </c>
      <c r="N3054" s="1">
        <v>6</v>
      </c>
      <c r="O3054" s="1">
        <v>4</v>
      </c>
      <c r="P3054" s="1">
        <v>10</v>
      </c>
      <c r="Q3054" s="16">
        <v>67.03125</v>
      </c>
      <c r="R3054" s="21">
        <v>9.2886560743218174E-2</v>
      </c>
      <c r="S3054" s="21">
        <v>2.9864560495172436</v>
      </c>
      <c r="T3054" s="21">
        <v>2.8935694887740255</v>
      </c>
      <c r="U3054" s="21">
        <v>1.0812459549543168E-2</v>
      </c>
      <c r="V3054" s="21">
        <v>0.13562040596069128</v>
      </c>
      <c r="W3054" s="21">
        <v>0.1248079464111481</v>
      </c>
      <c r="X3054" s="13" t="s">
        <v>22</v>
      </c>
      <c r="Y30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4" s="1">
        <v>40.687029495799997</v>
      </c>
      <c r="AA3054" s="1">
        <v>-81.262560776499996</v>
      </c>
      <c r="AB3054" s="1">
        <v>40.693872168200002</v>
      </c>
      <c r="AC3054" s="1">
        <v>-81.265077762499999</v>
      </c>
    </row>
    <row r="3055" spans="1:29" x14ac:dyDescent="0.25">
      <c r="A3055" s="13">
        <v>110</v>
      </c>
      <c r="B3055" s="22" t="s">
        <v>4935</v>
      </c>
      <c r="C3055" s="17">
        <v>6</v>
      </c>
      <c r="D3055" s="1" t="s">
        <v>1331</v>
      </c>
      <c r="E3055" s="1" t="s">
        <v>3218</v>
      </c>
      <c r="F3055" s="1" t="s">
        <v>3315</v>
      </c>
      <c r="G3055" s="1" t="s">
        <v>3704</v>
      </c>
      <c r="H3055" s="1">
        <v>3.4</v>
      </c>
      <c r="I3055" s="1">
        <v>3.9</v>
      </c>
      <c r="J3055" s="1" t="s">
        <v>3190</v>
      </c>
      <c r="K3055" s="1" t="s">
        <v>4973</v>
      </c>
      <c r="L3055" s="1">
        <v>1</v>
      </c>
      <c r="M3055" s="1">
        <v>0</v>
      </c>
      <c r="N3055" s="1">
        <v>1</v>
      </c>
      <c r="O3055" s="1">
        <v>0</v>
      </c>
      <c r="P3055" s="1">
        <v>2</v>
      </c>
      <c r="Q3055" s="16">
        <v>54.223564680232556</v>
      </c>
      <c r="R3055" s="21">
        <v>0.18356031163168712</v>
      </c>
      <c r="S3055" s="21">
        <v>1.4025713897222349</v>
      </c>
      <c r="T3055" s="21">
        <v>1.2190110780905479</v>
      </c>
      <c r="U3055" s="21">
        <v>1.573070056625047E-2</v>
      </c>
      <c r="V3055" s="21">
        <v>0.13509443162472712</v>
      </c>
      <c r="W3055" s="21">
        <v>0.11936373105847664</v>
      </c>
      <c r="X3055" s="13" t="s">
        <v>22</v>
      </c>
      <c r="Y30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5" s="1">
        <v>40.484728824699999</v>
      </c>
      <c r="AA3055" s="1">
        <v>-83.074466328400007</v>
      </c>
      <c r="AB3055" s="1">
        <v>40.491966547499999</v>
      </c>
      <c r="AC3055" s="1">
        <v>-83.074517300599993</v>
      </c>
    </row>
    <row r="3056" spans="1:29" x14ac:dyDescent="0.25">
      <c r="A3056" s="13">
        <v>111</v>
      </c>
      <c r="B3056" s="22" t="s">
        <v>4935</v>
      </c>
      <c r="C3056" s="17">
        <v>3</v>
      </c>
      <c r="D3056" s="1" t="s">
        <v>805</v>
      </c>
      <c r="E3056" s="1" t="s">
        <v>3231</v>
      </c>
      <c r="F3056" s="1" t="s">
        <v>3232</v>
      </c>
      <c r="G3056" s="1" t="s">
        <v>3707</v>
      </c>
      <c r="H3056" s="1">
        <v>20.5</v>
      </c>
      <c r="I3056" s="1">
        <v>21</v>
      </c>
      <c r="J3056" s="1" t="s">
        <v>3190</v>
      </c>
      <c r="K3056" s="1" t="s">
        <v>4972</v>
      </c>
      <c r="L3056" s="1">
        <v>0</v>
      </c>
      <c r="M3056" s="1">
        <v>1</v>
      </c>
      <c r="N3056" s="1">
        <v>0</v>
      </c>
      <c r="O3056" s="1">
        <v>1</v>
      </c>
      <c r="P3056" s="1">
        <v>8</v>
      </c>
      <c r="Q3056" s="16">
        <v>58.114189680232556</v>
      </c>
      <c r="R3056" s="21">
        <v>0.19159829677978538</v>
      </c>
      <c r="S3056" s="21">
        <v>3.1078590868696279</v>
      </c>
      <c r="T3056" s="21">
        <v>2.9162607900898423</v>
      </c>
      <c r="U3056" s="21">
        <v>1.5836116187894173E-2</v>
      </c>
      <c r="V3056" s="21">
        <v>0.13477250719829048</v>
      </c>
      <c r="W3056" s="21">
        <v>0.11893639101039631</v>
      </c>
      <c r="X3056" s="13" t="s">
        <v>22</v>
      </c>
      <c r="Y30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6" s="1">
        <v>41.136000299899997</v>
      </c>
      <c r="AA3056" s="1">
        <v>-81.697566329099999</v>
      </c>
      <c r="AB3056" s="1">
        <v>41.135961002199998</v>
      </c>
      <c r="AC3056" s="1">
        <v>-81.687986467599998</v>
      </c>
    </row>
    <row r="3057" spans="1:29" x14ac:dyDescent="0.25">
      <c r="A3057" s="13">
        <v>112</v>
      </c>
      <c r="B3057" s="22" t="s">
        <v>4935</v>
      </c>
      <c r="C3057" s="17">
        <v>8</v>
      </c>
      <c r="D3057" s="1" t="s">
        <v>1329</v>
      </c>
      <c r="E3057" s="1" t="s">
        <v>3262</v>
      </c>
      <c r="F3057" s="1" t="s">
        <v>3263</v>
      </c>
      <c r="G3057" s="1" t="s">
        <v>3718</v>
      </c>
      <c r="H3057" s="1">
        <v>12.2</v>
      </c>
      <c r="I3057" s="1">
        <v>12.7</v>
      </c>
      <c r="J3057" s="1" t="s">
        <v>3190</v>
      </c>
      <c r="K3057" s="1" t="s">
        <v>4974</v>
      </c>
      <c r="L3057" s="1">
        <v>0</v>
      </c>
      <c r="M3057" s="1">
        <v>1</v>
      </c>
      <c r="N3057" s="1">
        <v>5</v>
      </c>
      <c r="O3057" s="1">
        <v>1</v>
      </c>
      <c r="P3057" s="1">
        <v>4</v>
      </c>
      <c r="Q3057" s="16">
        <v>86.848564680232556</v>
      </c>
      <c r="R3057" s="21">
        <v>0.13272005649948279</v>
      </c>
      <c r="S3057" s="21">
        <v>2.0726111800484546</v>
      </c>
      <c r="T3057" s="21">
        <v>1.9398911235489718</v>
      </c>
      <c r="U3057" s="21">
        <v>1.5008050972671322E-2</v>
      </c>
      <c r="V3057" s="21">
        <v>0.13456407095305176</v>
      </c>
      <c r="W3057" s="21">
        <v>0.11955601998038043</v>
      </c>
      <c r="X3057" s="13" t="s">
        <v>22</v>
      </c>
      <c r="Y30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7" s="1">
        <v>39.180312086199997</v>
      </c>
      <c r="AA3057" s="1">
        <v>-84.054289932700001</v>
      </c>
      <c r="AB3057" s="1">
        <v>39.179773362399999</v>
      </c>
      <c r="AC3057" s="1">
        <v>-84.044911709800004</v>
      </c>
    </row>
    <row r="3058" spans="1:29" x14ac:dyDescent="0.25">
      <c r="A3058" s="13">
        <v>113</v>
      </c>
      <c r="B3058" s="22" t="s">
        <v>4935</v>
      </c>
      <c r="C3058" s="17">
        <v>5</v>
      </c>
      <c r="D3058" s="1" t="s">
        <v>793</v>
      </c>
      <c r="E3058" s="1" t="s">
        <v>3316</v>
      </c>
      <c r="F3058" s="1" t="s">
        <v>3317</v>
      </c>
      <c r="G3058" s="1" t="s">
        <v>3735</v>
      </c>
      <c r="H3058" s="1">
        <v>1.1000000000000001</v>
      </c>
      <c r="I3058" s="1">
        <v>1.6</v>
      </c>
      <c r="J3058" s="1" t="s">
        <v>3190</v>
      </c>
      <c r="K3058" s="1" t="s">
        <v>4974</v>
      </c>
      <c r="L3058" s="1">
        <v>0</v>
      </c>
      <c r="M3058" s="1">
        <v>1</v>
      </c>
      <c r="N3058" s="1">
        <v>3</v>
      </c>
      <c r="O3058" s="1">
        <v>0</v>
      </c>
      <c r="P3058" s="1">
        <v>14</v>
      </c>
      <c r="Q3058" s="16">
        <v>79.317314680232556</v>
      </c>
      <c r="R3058" s="21">
        <v>0.11707020291532157</v>
      </c>
      <c r="S3058" s="21">
        <v>4.4017909475926738</v>
      </c>
      <c r="T3058" s="21">
        <v>4.2847207446773519</v>
      </c>
      <c r="U3058" s="21">
        <v>1.2181514188751635E-2</v>
      </c>
      <c r="V3058" s="21">
        <v>0.13392447067723698</v>
      </c>
      <c r="W3058" s="21">
        <v>0.12174295648848535</v>
      </c>
      <c r="X3058" s="13" t="s">
        <v>22</v>
      </c>
      <c r="Y30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8" s="1">
        <v>39.937783823899998</v>
      </c>
      <c r="AA3058" s="1">
        <v>-82.408407828899996</v>
      </c>
      <c r="AB3058" s="1">
        <v>39.9448812061</v>
      </c>
      <c r="AC3058" s="1">
        <v>-82.408842288299994</v>
      </c>
    </row>
    <row r="3059" spans="1:29" x14ac:dyDescent="0.25">
      <c r="A3059" s="13">
        <v>114</v>
      </c>
      <c r="B3059" s="22" t="s">
        <v>4935</v>
      </c>
      <c r="C3059" s="17">
        <v>3</v>
      </c>
      <c r="D3059" s="1" t="s">
        <v>791</v>
      </c>
      <c r="E3059" s="1" t="s">
        <v>3264</v>
      </c>
      <c r="F3059" s="1" t="s">
        <v>3265</v>
      </c>
      <c r="G3059" s="1" t="s">
        <v>3719</v>
      </c>
      <c r="H3059" s="1">
        <v>4.5</v>
      </c>
      <c r="I3059" s="1">
        <v>5</v>
      </c>
      <c r="J3059" s="1" t="s">
        <v>3190</v>
      </c>
      <c r="K3059" s="1" t="s">
        <v>4974</v>
      </c>
      <c r="L3059" s="1">
        <v>1</v>
      </c>
      <c r="M3059" s="1">
        <v>0</v>
      </c>
      <c r="N3059" s="1">
        <v>1</v>
      </c>
      <c r="O3059" s="1">
        <v>4</v>
      </c>
      <c r="P3059" s="1">
        <v>5</v>
      </c>
      <c r="Q3059" s="16">
        <v>74.973564680232556</v>
      </c>
      <c r="R3059" s="21">
        <v>0.15357928845700833</v>
      </c>
      <c r="S3059" s="21">
        <v>2.2386797497081865</v>
      </c>
      <c r="T3059" s="21">
        <v>2.0851004612511783</v>
      </c>
      <c r="U3059" s="21">
        <v>1.7162199798482679E-2</v>
      </c>
      <c r="V3059" s="21">
        <v>0.13342183590018561</v>
      </c>
      <c r="W3059" s="21">
        <v>0.11625963610170292</v>
      </c>
      <c r="X3059" s="13" t="s">
        <v>22</v>
      </c>
      <c r="Y30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59" s="1">
        <v>41.313549700000003</v>
      </c>
      <c r="AA3059" s="1">
        <v>-81.983397806300005</v>
      </c>
      <c r="AB3059" s="1">
        <v>41.313343724299997</v>
      </c>
      <c r="AC3059" s="1">
        <v>-81.973807120999993</v>
      </c>
    </row>
    <row r="3060" spans="1:29" x14ac:dyDescent="0.25">
      <c r="A3060" s="13">
        <v>115</v>
      </c>
      <c r="B3060" s="22" t="s">
        <v>4935</v>
      </c>
      <c r="C3060" s="17">
        <v>11</v>
      </c>
      <c r="D3060" s="1" t="s">
        <v>2385</v>
      </c>
      <c r="E3060" s="1" t="s">
        <v>3318</v>
      </c>
      <c r="F3060" s="1" t="s">
        <v>3319</v>
      </c>
      <c r="G3060" s="1" t="s">
        <v>3734</v>
      </c>
      <c r="H3060" s="1">
        <v>13.8</v>
      </c>
      <c r="I3060" s="1">
        <v>14.3</v>
      </c>
      <c r="J3060" s="1" t="s">
        <v>3190</v>
      </c>
      <c r="K3060" s="1" t="s">
        <v>4974</v>
      </c>
      <c r="L3060" s="1">
        <v>0</v>
      </c>
      <c r="M3060" s="1">
        <v>3</v>
      </c>
      <c r="N3060" s="1">
        <v>3</v>
      </c>
      <c r="O3060" s="1">
        <v>1</v>
      </c>
      <c r="P3060" s="1">
        <v>23</v>
      </c>
      <c r="Q3060" s="16">
        <v>184.10819404069767</v>
      </c>
      <c r="R3060" s="21">
        <v>0.12984868083731402</v>
      </c>
      <c r="S3060" s="21">
        <v>5.4359881902317744</v>
      </c>
      <c r="T3060" s="21">
        <v>5.3061395093944608</v>
      </c>
      <c r="U3060" s="21">
        <v>1.4709453955335142E-2</v>
      </c>
      <c r="V3060" s="21">
        <v>0.1319495580415164</v>
      </c>
      <c r="W3060" s="21">
        <v>0.11724010408618125</v>
      </c>
      <c r="X3060" s="13" t="s">
        <v>22</v>
      </c>
      <c r="Y30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0" s="1">
        <v>40.586049938000002</v>
      </c>
      <c r="AA3060" s="1">
        <v>-81.092102370099994</v>
      </c>
      <c r="AB3060" s="1">
        <v>40.593049123999997</v>
      </c>
      <c r="AC3060" s="1">
        <v>-81.093615388200007</v>
      </c>
    </row>
    <row r="3061" spans="1:29" x14ac:dyDescent="0.25">
      <c r="A3061" s="13">
        <v>116</v>
      </c>
      <c r="B3061" s="22" t="s">
        <v>4935</v>
      </c>
      <c r="C3061" s="17">
        <v>6</v>
      </c>
      <c r="D3061" s="1" t="s">
        <v>808</v>
      </c>
      <c r="E3061" s="1" t="s">
        <v>3227</v>
      </c>
      <c r="F3061" s="1" t="s">
        <v>3233</v>
      </c>
      <c r="G3061" s="1" t="s">
        <v>3704</v>
      </c>
      <c r="H3061" s="1">
        <v>1.7</v>
      </c>
      <c r="I3061" s="1">
        <v>2.2000000000000002</v>
      </c>
      <c r="J3061" s="1" t="s">
        <v>3190</v>
      </c>
      <c r="K3061" s="1" t="s">
        <v>4973</v>
      </c>
      <c r="L3061" s="1">
        <v>1</v>
      </c>
      <c r="M3061" s="1">
        <v>0</v>
      </c>
      <c r="N3061" s="1">
        <v>0</v>
      </c>
      <c r="O3061" s="1">
        <v>1</v>
      </c>
      <c r="P3061" s="1">
        <v>7</v>
      </c>
      <c r="Q3061" s="16">
        <v>57.114189680232556</v>
      </c>
      <c r="R3061" s="21">
        <v>0.17960528553685684</v>
      </c>
      <c r="S3061" s="21">
        <v>3.7464229849405823</v>
      </c>
      <c r="T3061" s="21">
        <v>3.5668176994037255</v>
      </c>
      <c r="U3061" s="21">
        <v>1.5324780663321413E-2</v>
      </c>
      <c r="V3061" s="21">
        <v>0.1318066602017843</v>
      </c>
      <c r="W3061" s="21">
        <v>0.1164818795384629</v>
      </c>
      <c r="X3061" s="13" t="s">
        <v>22</v>
      </c>
      <c r="Y30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1" s="1">
        <v>39.503380622800002</v>
      </c>
      <c r="AA3061" s="1">
        <v>-82.973610908400005</v>
      </c>
      <c r="AB3061" s="1">
        <v>39.510572161699997</v>
      </c>
      <c r="AC3061" s="1">
        <v>-82.972913433000002</v>
      </c>
    </row>
    <row r="3062" spans="1:29" x14ac:dyDescent="0.25">
      <c r="A3062" s="13">
        <v>117</v>
      </c>
      <c r="B3062" s="22" t="s">
        <v>4935</v>
      </c>
      <c r="C3062" s="17">
        <v>7</v>
      </c>
      <c r="D3062" s="1" t="s">
        <v>1335</v>
      </c>
      <c r="E3062" s="1" t="s">
        <v>3275</v>
      </c>
      <c r="F3062" s="1" t="s">
        <v>3276</v>
      </c>
      <c r="G3062" s="1" t="s">
        <v>3723</v>
      </c>
      <c r="H3062" s="1">
        <v>15.6</v>
      </c>
      <c r="I3062" s="1">
        <v>16.100000000000001</v>
      </c>
      <c r="J3062" s="1" t="s">
        <v>3190</v>
      </c>
      <c r="K3062" s="1" t="s">
        <v>4972</v>
      </c>
      <c r="L3062" s="1">
        <v>0</v>
      </c>
      <c r="M3062" s="1">
        <v>2</v>
      </c>
      <c r="N3062" s="1">
        <v>2</v>
      </c>
      <c r="O3062" s="1">
        <v>0</v>
      </c>
      <c r="P3062" s="1">
        <v>2</v>
      </c>
      <c r="Q3062" s="16">
        <v>106.44712936046511</v>
      </c>
      <c r="R3062" s="21">
        <v>7.661792134843512E-2</v>
      </c>
      <c r="S3062" s="21">
        <v>1.4876160068583537</v>
      </c>
      <c r="T3062" s="21">
        <v>1.4109980855099187</v>
      </c>
      <c r="U3062" s="21">
        <v>7.4150859658988254E-3</v>
      </c>
      <c r="V3062" s="21">
        <v>0.13146414939037157</v>
      </c>
      <c r="W3062" s="21">
        <v>0.12404906342447275</v>
      </c>
      <c r="X3062" s="13" t="s">
        <v>22</v>
      </c>
      <c r="Y30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2" s="1">
        <v>40.087645932100003</v>
      </c>
      <c r="AA3062" s="1">
        <v>-84.300419489199996</v>
      </c>
      <c r="AB3062" s="1">
        <v>40.091726506800001</v>
      </c>
      <c r="AC3062" s="1">
        <v>-84.308213754999997</v>
      </c>
    </row>
    <row r="3063" spans="1:29" x14ac:dyDescent="0.25">
      <c r="A3063" s="13">
        <v>118</v>
      </c>
      <c r="B3063" s="22" t="s">
        <v>4935</v>
      </c>
      <c r="C3063" s="17">
        <v>8</v>
      </c>
      <c r="D3063" s="1" t="s">
        <v>1329</v>
      </c>
      <c r="E3063" s="1" t="s">
        <v>3320</v>
      </c>
      <c r="F3063" s="1" t="s">
        <v>3321</v>
      </c>
      <c r="G3063" s="1" t="s">
        <v>3736</v>
      </c>
      <c r="H3063" s="1">
        <v>7.6</v>
      </c>
      <c r="I3063" s="1">
        <v>8.1</v>
      </c>
      <c r="J3063" s="1" t="s">
        <v>3190</v>
      </c>
      <c r="K3063" s="1" t="s">
        <v>4974</v>
      </c>
      <c r="L3063" s="1">
        <v>0</v>
      </c>
      <c r="M3063" s="1">
        <v>3</v>
      </c>
      <c r="N3063" s="1">
        <v>2</v>
      </c>
      <c r="O3063" s="1">
        <v>1</v>
      </c>
      <c r="P3063" s="1">
        <v>10</v>
      </c>
      <c r="Q3063" s="16">
        <v>164.56131904069767</v>
      </c>
      <c r="R3063" s="21">
        <v>0.14594675086437048</v>
      </c>
      <c r="S3063" s="21">
        <v>3.2149124612641242</v>
      </c>
      <c r="T3063" s="21">
        <v>3.0689657103997536</v>
      </c>
      <c r="U3063" s="21">
        <v>1.6376920571824667E-2</v>
      </c>
      <c r="V3063" s="21">
        <v>0.12788357162731398</v>
      </c>
      <c r="W3063" s="21">
        <v>0.11150665105548932</v>
      </c>
      <c r="X3063" s="13" t="s">
        <v>22</v>
      </c>
      <c r="Y30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3" s="1">
        <v>39.122165555199999</v>
      </c>
      <c r="AA3063" s="1">
        <v>-84.196403877799995</v>
      </c>
      <c r="AB3063" s="1">
        <v>39.122108026299998</v>
      </c>
      <c r="AC3063" s="1">
        <v>-84.187831043000003</v>
      </c>
    </row>
    <row r="3064" spans="1:29" x14ac:dyDescent="0.25">
      <c r="A3064" s="13">
        <v>119</v>
      </c>
      <c r="B3064" s="22" t="s">
        <v>4935</v>
      </c>
      <c r="C3064" s="17">
        <v>5</v>
      </c>
      <c r="D3064" s="1" t="s">
        <v>3833</v>
      </c>
      <c r="E3064" s="1" t="s">
        <v>3322</v>
      </c>
      <c r="F3064" s="1" t="s">
        <v>3323</v>
      </c>
      <c r="G3064" s="1" t="s">
        <v>3737</v>
      </c>
      <c r="H3064" s="1">
        <v>4.4000000000000004</v>
      </c>
      <c r="I3064" s="1">
        <v>4.9000000000000004</v>
      </c>
      <c r="J3064" s="1" t="s">
        <v>3190</v>
      </c>
      <c r="K3064" s="1" t="s">
        <v>4974</v>
      </c>
      <c r="L3064" s="1">
        <v>0</v>
      </c>
      <c r="M3064" s="1">
        <v>2</v>
      </c>
      <c r="N3064" s="1">
        <v>4</v>
      </c>
      <c r="O3064" s="1">
        <v>3</v>
      </c>
      <c r="P3064" s="1">
        <v>4</v>
      </c>
      <c r="Q3064" s="16">
        <v>134.85337936046511</v>
      </c>
      <c r="R3064" s="21">
        <v>9.6239789100615161E-2</v>
      </c>
      <c r="S3064" s="21">
        <v>2.0062670845591724</v>
      </c>
      <c r="T3064" s="21">
        <v>1.9100272954585571</v>
      </c>
      <c r="U3064" s="21">
        <v>1.1170580188154262E-2</v>
      </c>
      <c r="V3064" s="21">
        <v>0.12705191873411947</v>
      </c>
      <c r="W3064" s="21">
        <v>0.11588133854596522</v>
      </c>
      <c r="X3064" s="13" t="s">
        <v>22</v>
      </c>
      <c r="Y30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4" s="1">
        <v>40.2774286362</v>
      </c>
      <c r="AA3064" s="1">
        <v>-81.796373387200006</v>
      </c>
      <c r="AB3064" s="1">
        <v>40.278015008399997</v>
      </c>
      <c r="AC3064" s="1">
        <v>-81.787048287999994</v>
      </c>
    </row>
    <row r="3065" spans="1:29" x14ac:dyDescent="0.25">
      <c r="A3065" s="13">
        <v>120</v>
      </c>
      <c r="B3065" s="22" t="s">
        <v>4935</v>
      </c>
      <c r="C3065" s="17">
        <v>9</v>
      </c>
      <c r="D3065" s="1" t="s">
        <v>2382</v>
      </c>
      <c r="E3065" s="1" t="s">
        <v>3324</v>
      </c>
      <c r="F3065" s="1" t="s">
        <v>3325</v>
      </c>
      <c r="G3065" s="1" t="s">
        <v>3723</v>
      </c>
      <c r="H3065" s="1">
        <v>8.3000000000000007</v>
      </c>
      <c r="I3065" s="1">
        <v>8.8000000000000007</v>
      </c>
      <c r="J3065" s="1" t="s">
        <v>3190</v>
      </c>
      <c r="K3065" s="1" t="s">
        <v>4974</v>
      </c>
      <c r="L3065" s="1">
        <v>0</v>
      </c>
      <c r="M3065" s="1">
        <v>2</v>
      </c>
      <c r="N3065" s="1">
        <v>5</v>
      </c>
      <c r="O3065" s="1">
        <v>2</v>
      </c>
      <c r="P3065" s="1">
        <v>7</v>
      </c>
      <c r="Q3065" s="16">
        <v>139.96275436046511</v>
      </c>
      <c r="R3065" s="21">
        <v>9.5828094749029022E-2</v>
      </c>
      <c r="S3065" s="21">
        <v>2.4841038469893317</v>
      </c>
      <c r="T3065" s="21">
        <v>2.3882757522403026</v>
      </c>
      <c r="U3065" s="21">
        <v>1.1126667003440456E-2</v>
      </c>
      <c r="V3065" s="21">
        <v>0.1267121264475882</v>
      </c>
      <c r="W3065" s="21">
        <v>0.11558545944414775</v>
      </c>
      <c r="X3065" s="13" t="s">
        <v>22</v>
      </c>
      <c r="Y30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5" s="1">
        <v>38.7556977323</v>
      </c>
      <c r="AA3065" s="1">
        <v>-83.604718222100004</v>
      </c>
      <c r="AB3065" s="1">
        <v>38.760865821000003</v>
      </c>
      <c r="AC3065" s="1">
        <v>-83.598441799200003</v>
      </c>
    </row>
    <row r="3066" spans="1:29" x14ac:dyDescent="0.25">
      <c r="A3066" s="13">
        <v>121</v>
      </c>
      <c r="B3066" s="22" t="s">
        <v>4935</v>
      </c>
      <c r="C3066" s="17">
        <v>6</v>
      </c>
      <c r="D3066" s="1" t="s">
        <v>808</v>
      </c>
      <c r="E3066" s="1" t="s">
        <v>3326</v>
      </c>
      <c r="F3066" s="1" t="s">
        <v>3327</v>
      </c>
      <c r="G3066" s="1" t="s">
        <v>3738</v>
      </c>
      <c r="H3066" s="1">
        <v>1.5</v>
      </c>
      <c r="I3066" s="1">
        <v>2</v>
      </c>
      <c r="J3066" s="1" t="s">
        <v>3190</v>
      </c>
      <c r="K3066" s="1" t="s">
        <v>4972</v>
      </c>
      <c r="L3066" s="1">
        <v>0</v>
      </c>
      <c r="M3066" s="1">
        <v>1</v>
      </c>
      <c r="N3066" s="1">
        <v>3</v>
      </c>
      <c r="O3066" s="1">
        <v>1</v>
      </c>
      <c r="P3066" s="1">
        <v>1</v>
      </c>
      <c r="Q3066" s="16">
        <v>70.754814680232556</v>
      </c>
      <c r="R3066" s="21">
        <v>5.5189661467561581E-2</v>
      </c>
      <c r="S3066" s="21">
        <v>1.2893311178140647</v>
      </c>
      <c r="T3066" s="21">
        <v>1.2341414563465032</v>
      </c>
      <c r="U3066" s="21">
        <v>5.6395828340106658E-3</v>
      </c>
      <c r="V3066" s="21">
        <v>0.12602332040190087</v>
      </c>
      <c r="W3066" s="21">
        <v>0.1203837375678902</v>
      </c>
      <c r="X3066" s="13" t="s">
        <v>22</v>
      </c>
      <c r="Y30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6" s="1">
        <v>39.631641561199999</v>
      </c>
      <c r="AA3066" s="1">
        <v>-82.944640183900006</v>
      </c>
      <c r="AB3066" s="1">
        <v>39.638484455799997</v>
      </c>
      <c r="AC3066" s="1">
        <v>-82.947697056500004</v>
      </c>
    </row>
    <row r="3067" spans="1:29" x14ac:dyDescent="0.25">
      <c r="A3067" s="13">
        <v>122</v>
      </c>
      <c r="B3067" s="22" t="s">
        <v>4935</v>
      </c>
      <c r="C3067" s="17">
        <v>3</v>
      </c>
      <c r="D3067" s="1" t="s">
        <v>2361</v>
      </c>
      <c r="E3067" s="1" t="s">
        <v>3328</v>
      </c>
      <c r="F3067" s="1" t="s">
        <v>3329</v>
      </c>
      <c r="G3067" s="1" t="s">
        <v>3739</v>
      </c>
      <c r="H3067" s="1">
        <v>7.6</v>
      </c>
      <c r="I3067" s="1">
        <v>8.1</v>
      </c>
      <c r="J3067" s="1" t="s">
        <v>3190</v>
      </c>
      <c r="K3067" s="1" t="s">
        <v>4974</v>
      </c>
      <c r="L3067" s="1">
        <v>1</v>
      </c>
      <c r="M3067" s="1">
        <v>1</v>
      </c>
      <c r="N3067" s="1">
        <v>6</v>
      </c>
      <c r="O3067" s="1">
        <v>2</v>
      </c>
      <c r="P3067" s="1">
        <v>11</v>
      </c>
      <c r="Q3067" s="16">
        <v>150.50962936046511</v>
      </c>
      <c r="R3067" s="21">
        <v>8.4082060921400636E-2</v>
      </c>
      <c r="S3067" s="21">
        <v>2.967857779967177</v>
      </c>
      <c r="T3067" s="21">
        <v>2.8837757190457762</v>
      </c>
      <c r="U3067" s="21">
        <v>9.8670334404253098E-3</v>
      </c>
      <c r="V3067" s="21">
        <v>0.12419835335544606</v>
      </c>
      <c r="W3067" s="21">
        <v>0.11433131991502075</v>
      </c>
      <c r="X3067" s="13" t="s">
        <v>22</v>
      </c>
      <c r="Y30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7" s="1">
        <v>40.883897924999999</v>
      </c>
      <c r="AA3067" s="1">
        <v>-81.825916491300006</v>
      </c>
      <c r="AB3067" s="1">
        <v>40.888862562</v>
      </c>
      <c r="AC3067" s="1">
        <v>-81.819006447099994</v>
      </c>
    </row>
    <row r="3068" spans="1:29" x14ac:dyDescent="0.25">
      <c r="A3068" s="13">
        <v>123</v>
      </c>
      <c r="B3068" s="22" t="s">
        <v>4935</v>
      </c>
      <c r="C3068" s="17">
        <v>8</v>
      </c>
      <c r="D3068" s="1" t="s">
        <v>2363</v>
      </c>
      <c r="E3068" s="1" t="s">
        <v>3330</v>
      </c>
      <c r="F3068" s="1" t="s">
        <v>3331</v>
      </c>
      <c r="G3068" s="1" t="s">
        <v>3740</v>
      </c>
      <c r="H3068" s="1">
        <v>4.4000000000000004</v>
      </c>
      <c r="I3068" s="1">
        <v>4.9000000000000004</v>
      </c>
      <c r="J3068" s="1" t="s">
        <v>3190</v>
      </c>
      <c r="K3068" s="1" t="s">
        <v>4974</v>
      </c>
      <c r="L3068" s="1">
        <v>1</v>
      </c>
      <c r="M3068" s="1">
        <v>0</v>
      </c>
      <c r="N3068" s="1">
        <v>6</v>
      </c>
      <c r="O3068" s="1">
        <v>2</v>
      </c>
      <c r="P3068" s="1">
        <v>11</v>
      </c>
      <c r="Q3068" s="16">
        <v>104.83293968023256</v>
      </c>
      <c r="R3068" s="21">
        <v>9.3178039536493354E-2</v>
      </c>
      <c r="S3068" s="21">
        <v>3.0824961701884117</v>
      </c>
      <c r="T3068" s="21">
        <v>2.9893181306519185</v>
      </c>
      <c r="U3068" s="21">
        <v>1.0843630262302147E-2</v>
      </c>
      <c r="V3068" s="21">
        <v>0.12373665903935839</v>
      </c>
      <c r="W3068" s="21">
        <v>0.11289302877705625</v>
      </c>
      <c r="X3068" s="13" t="s">
        <v>22</v>
      </c>
      <c r="Y30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8" s="1">
        <v>39.481623194199997</v>
      </c>
      <c r="AA3068" s="1">
        <v>-83.904480837500003</v>
      </c>
      <c r="AB3068" s="1">
        <v>39.477655511199998</v>
      </c>
      <c r="AC3068" s="1">
        <v>-83.896770041300002</v>
      </c>
    </row>
    <row r="3069" spans="1:29" x14ac:dyDescent="0.25">
      <c r="A3069" s="13">
        <v>124</v>
      </c>
      <c r="B3069" s="22" t="s">
        <v>4935</v>
      </c>
      <c r="C3069" s="17">
        <v>4</v>
      </c>
      <c r="D3069" s="1" t="s">
        <v>800</v>
      </c>
      <c r="E3069" s="1" t="s">
        <v>3332</v>
      </c>
      <c r="F3069" s="1" t="s">
        <v>3333</v>
      </c>
      <c r="G3069" s="1" t="s">
        <v>3741</v>
      </c>
      <c r="H3069" s="1">
        <v>1.6</v>
      </c>
      <c r="I3069" s="1">
        <v>2.1</v>
      </c>
      <c r="J3069" s="1" t="s">
        <v>3190</v>
      </c>
      <c r="K3069" s="1" t="s">
        <v>4973</v>
      </c>
      <c r="L3069" s="1">
        <v>0</v>
      </c>
      <c r="M3069" s="1">
        <v>1</v>
      </c>
      <c r="N3069" s="1">
        <v>2</v>
      </c>
      <c r="O3069" s="1">
        <v>0</v>
      </c>
      <c r="P3069" s="1">
        <v>5</v>
      </c>
      <c r="Q3069" s="16">
        <v>63.770439680232556</v>
      </c>
      <c r="R3069" s="21">
        <v>9.847135915594403E-2</v>
      </c>
      <c r="S3069" s="21">
        <v>2.6130797326779378</v>
      </c>
      <c r="T3069" s="21">
        <v>2.5146083735219937</v>
      </c>
      <c r="U3069" s="21">
        <v>9.2459706787661466E-3</v>
      </c>
      <c r="V3069" s="21">
        <v>0.12320771898239997</v>
      </c>
      <c r="W3069" s="21">
        <v>0.11396174830363383</v>
      </c>
      <c r="X3069" s="13" t="s">
        <v>22</v>
      </c>
      <c r="Y30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69" s="1">
        <v>40.787637905399997</v>
      </c>
      <c r="AA3069" s="1">
        <v>-81.620015333799998</v>
      </c>
      <c r="AB3069" s="1">
        <v>40.783666481899999</v>
      </c>
      <c r="AC3069" s="1">
        <v>-81.612164880199998</v>
      </c>
    </row>
    <row r="3070" spans="1:29" x14ac:dyDescent="0.25">
      <c r="A3070" s="13">
        <v>125</v>
      </c>
      <c r="B3070" s="22" t="s">
        <v>4935</v>
      </c>
      <c r="C3070" s="17">
        <v>5</v>
      </c>
      <c r="D3070" s="1" t="s">
        <v>797</v>
      </c>
      <c r="E3070" s="1" t="s">
        <v>3283</v>
      </c>
      <c r="F3070" s="1" t="s">
        <v>3284</v>
      </c>
      <c r="G3070" s="1" t="s">
        <v>3708</v>
      </c>
      <c r="H3070" s="1">
        <v>6.3</v>
      </c>
      <c r="I3070" s="1">
        <v>6.8</v>
      </c>
      <c r="J3070" s="1" t="s">
        <v>3190</v>
      </c>
      <c r="K3070" s="1" t="s">
        <v>4974</v>
      </c>
      <c r="L3070" s="1">
        <v>0</v>
      </c>
      <c r="M3070" s="1">
        <v>1</v>
      </c>
      <c r="N3070" s="1">
        <v>4</v>
      </c>
      <c r="O3070" s="1">
        <v>1</v>
      </c>
      <c r="P3070" s="1">
        <v>6</v>
      </c>
      <c r="Q3070" s="16">
        <v>82.301689680232556</v>
      </c>
      <c r="R3070" s="21">
        <v>0.13725180086673069</v>
      </c>
      <c r="S3070" s="21">
        <v>2.2980030515489038</v>
      </c>
      <c r="T3070" s="21">
        <v>2.1607512506821731</v>
      </c>
      <c r="U3070" s="21">
        <v>1.5478249666119591E-2</v>
      </c>
      <c r="V3070" s="21">
        <v>0.12091965068011282</v>
      </c>
      <c r="W3070" s="21">
        <v>0.10544140101399323</v>
      </c>
      <c r="X3070" s="13" t="s">
        <v>22</v>
      </c>
      <c r="Y30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0" s="1">
        <v>39.841230787599997</v>
      </c>
      <c r="AA3070" s="1">
        <v>-82.568482141800004</v>
      </c>
      <c r="AB3070" s="1">
        <v>39.833989448099999</v>
      </c>
      <c r="AC3070" s="1">
        <v>-82.569032144299996</v>
      </c>
    </row>
    <row r="3071" spans="1:29" x14ac:dyDescent="0.25">
      <c r="A3071" s="13">
        <v>126</v>
      </c>
      <c r="B3071" s="22" t="s">
        <v>4935</v>
      </c>
      <c r="C3071" s="17">
        <v>6</v>
      </c>
      <c r="D3071" s="1" t="s">
        <v>1340</v>
      </c>
      <c r="E3071" s="1" t="s">
        <v>3334</v>
      </c>
      <c r="F3071" s="1" t="s">
        <v>3226</v>
      </c>
      <c r="G3071" s="1" t="s">
        <v>3706</v>
      </c>
      <c r="H3071" s="1">
        <v>14.3</v>
      </c>
      <c r="I3071" s="1">
        <v>14.8</v>
      </c>
      <c r="J3071" s="1" t="s">
        <v>3190</v>
      </c>
      <c r="K3071" s="1" t="s">
        <v>4974</v>
      </c>
      <c r="L3071" s="1">
        <v>0</v>
      </c>
      <c r="M3071" s="1">
        <v>1</v>
      </c>
      <c r="N3071" s="1">
        <v>3</v>
      </c>
      <c r="O3071" s="1">
        <v>1</v>
      </c>
      <c r="P3071" s="1">
        <v>9</v>
      </c>
      <c r="Q3071" s="16">
        <v>78.754814680232556</v>
      </c>
      <c r="R3071" s="21">
        <v>0.13192106565239836</v>
      </c>
      <c r="S3071" s="21">
        <v>2.8917794428896761</v>
      </c>
      <c r="T3071" s="21">
        <v>2.7598583772372778</v>
      </c>
      <c r="U3071" s="21">
        <v>1.4617329289898062E-2</v>
      </c>
      <c r="V3071" s="21">
        <v>0.11863547159065553</v>
      </c>
      <c r="W3071" s="21">
        <v>0.10401814230075747</v>
      </c>
      <c r="X3071" s="13" t="s">
        <v>22</v>
      </c>
      <c r="Y30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1" s="1">
        <v>39.944746829300001</v>
      </c>
      <c r="AA3071" s="1">
        <v>-83.270123604999995</v>
      </c>
      <c r="AB3071" s="1">
        <v>39.945287149400002</v>
      </c>
      <c r="AC3071" s="1">
        <v>-83.260752945899995</v>
      </c>
    </row>
    <row r="3072" spans="1:29" x14ac:dyDescent="0.25">
      <c r="A3072" s="13">
        <v>127</v>
      </c>
      <c r="B3072" s="22" t="s">
        <v>4935</v>
      </c>
      <c r="C3072" s="17">
        <v>5</v>
      </c>
      <c r="D3072" s="1" t="s">
        <v>2366</v>
      </c>
      <c r="E3072" s="1" t="s">
        <v>3335</v>
      </c>
      <c r="F3072" s="1" t="s">
        <v>3336</v>
      </c>
      <c r="G3072" s="1" t="s">
        <v>3742</v>
      </c>
      <c r="H3072" s="1">
        <v>4.8</v>
      </c>
      <c r="I3072" s="1">
        <v>5.3</v>
      </c>
      <c r="J3072" s="1" t="s">
        <v>3190</v>
      </c>
      <c r="K3072" s="1" t="s">
        <v>4974</v>
      </c>
      <c r="L3072" s="1">
        <v>0</v>
      </c>
      <c r="M3072" s="1">
        <v>2</v>
      </c>
      <c r="N3072" s="1">
        <v>7</v>
      </c>
      <c r="O3072" s="1">
        <v>1</v>
      </c>
      <c r="P3072" s="1">
        <v>3</v>
      </c>
      <c r="Q3072" s="16">
        <v>144.61900436046511</v>
      </c>
      <c r="R3072" s="21">
        <v>7.9767753767795824E-2</v>
      </c>
      <c r="S3072" s="21">
        <v>1.7661228836858791</v>
      </c>
      <c r="T3072" s="21">
        <v>1.6863551299180832</v>
      </c>
      <c r="U3072" s="21">
        <v>9.4008695574118728E-3</v>
      </c>
      <c r="V3072" s="21">
        <v>0.11834539678670672</v>
      </c>
      <c r="W3072" s="21">
        <v>0.10894452722929485</v>
      </c>
      <c r="X3072" s="13" t="s">
        <v>22</v>
      </c>
      <c r="Y30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2" s="1">
        <v>40.4005263333</v>
      </c>
      <c r="AA3072" s="1">
        <v>-82.552395813299995</v>
      </c>
      <c r="AB3072" s="1">
        <v>40.400008830300003</v>
      </c>
      <c r="AC3072" s="1">
        <v>-82.543101667299993</v>
      </c>
    </row>
    <row r="3073" spans="1:29" x14ac:dyDescent="0.25">
      <c r="A3073" s="13">
        <v>128</v>
      </c>
      <c r="B3073" s="22" t="s">
        <v>4935</v>
      </c>
      <c r="C3073" s="17">
        <v>3</v>
      </c>
      <c r="D3073" s="1" t="s">
        <v>3193</v>
      </c>
      <c r="E3073" s="1" t="s">
        <v>3337</v>
      </c>
      <c r="F3073" s="1" t="s">
        <v>3338</v>
      </c>
      <c r="G3073" s="1" t="s">
        <v>3743</v>
      </c>
      <c r="H3073" s="1">
        <v>5.0999999999999996</v>
      </c>
      <c r="I3073" s="1">
        <v>5.6</v>
      </c>
      <c r="J3073" s="1" t="s">
        <v>3190</v>
      </c>
      <c r="K3073" s="1" t="s">
        <v>4972</v>
      </c>
      <c r="L3073" s="1">
        <v>0</v>
      </c>
      <c r="M3073" s="1">
        <v>1</v>
      </c>
      <c r="N3073" s="1">
        <v>2</v>
      </c>
      <c r="O3073" s="1">
        <v>0</v>
      </c>
      <c r="P3073" s="1">
        <v>1</v>
      </c>
      <c r="Q3073" s="16">
        <v>59.770439680232556</v>
      </c>
      <c r="R3073" s="21">
        <v>9.3139396515532005E-2</v>
      </c>
      <c r="S3073" s="21">
        <v>1.1264096024104044</v>
      </c>
      <c r="T3073" s="21">
        <v>1.0332702058948724</v>
      </c>
      <c r="U3073" s="21">
        <v>8.6849623996715069E-3</v>
      </c>
      <c r="V3073" s="21">
        <v>0.11652266095406465</v>
      </c>
      <c r="W3073" s="21">
        <v>0.10783769855439314</v>
      </c>
      <c r="X3073" s="13" t="s">
        <v>22</v>
      </c>
      <c r="Y30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3" s="1">
        <v>40.625226742499997</v>
      </c>
      <c r="AA3073" s="1">
        <v>-82.239452160300004</v>
      </c>
      <c r="AB3073" s="1">
        <v>40.630659271900001</v>
      </c>
      <c r="AC3073" s="1">
        <v>-82.2337727946</v>
      </c>
    </row>
    <row r="3074" spans="1:29" x14ac:dyDescent="0.25">
      <c r="A3074" s="13">
        <v>129</v>
      </c>
      <c r="B3074" s="22" t="s">
        <v>4935</v>
      </c>
      <c r="C3074" s="17">
        <v>12</v>
      </c>
      <c r="D3074" s="1" t="s">
        <v>1332</v>
      </c>
      <c r="E3074" s="1" t="s">
        <v>3211</v>
      </c>
      <c r="F3074" s="1" t="s">
        <v>3212</v>
      </c>
      <c r="G3074" s="1" t="s">
        <v>3702</v>
      </c>
      <c r="H3074" s="1">
        <v>12.8</v>
      </c>
      <c r="I3074" s="1">
        <v>13.3</v>
      </c>
      <c r="J3074" s="1" t="s">
        <v>3190</v>
      </c>
      <c r="K3074" s="1" t="s">
        <v>4974</v>
      </c>
      <c r="L3074" s="1">
        <v>0</v>
      </c>
      <c r="M3074" s="1">
        <v>1</v>
      </c>
      <c r="N3074" s="1">
        <v>1</v>
      </c>
      <c r="O3074" s="1">
        <v>4</v>
      </c>
      <c r="P3074" s="1">
        <v>14</v>
      </c>
      <c r="Q3074" s="16">
        <v>83.973564680232556</v>
      </c>
      <c r="R3074" s="21">
        <v>0.13049486153073822</v>
      </c>
      <c r="S3074" s="21">
        <v>3.7490255963096351</v>
      </c>
      <c r="T3074" s="21">
        <v>3.6185307347788966</v>
      </c>
      <c r="U3074" s="21">
        <v>1.4776697224658771E-2</v>
      </c>
      <c r="V3074" s="21">
        <v>0.11586225395155025</v>
      </c>
      <c r="W3074" s="21">
        <v>0.10108555672689148</v>
      </c>
      <c r="X3074" s="13" t="s">
        <v>22</v>
      </c>
      <c r="Y30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4" s="1">
        <v>41.3868369116</v>
      </c>
      <c r="AA3074" s="1">
        <v>-81.147929500299995</v>
      </c>
      <c r="AB3074" s="1">
        <v>41.386335407899999</v>
      </c>
      <c r="AC3074" s="1">
        <v>-81.138445277100004</v>
      </c>
    </row>
    <row r="3075" spans="1:29" x14ac:dyDescent="0.25">
      <c r="A3075" s="13">
        <v>130</v>
      </c>
      <c r="B3075" s="22" t="s">
        <v>4935</v>
      </c>
      <c r="C3075" s="17">
        <v>11</v>
      </c>
      <c r="D3075" s="1" t="s">
        <v>2385</v>
      </c>
      <c r="E3075" s="1" t="s">
        <v>3318</v>
      </c>
      <c r="F3075" s="1" t="s">
        <v>3319</v>
      </c>
      <c r="G3075" s="1" t="s">
        <v>3734</v>
      </c>
      <c r="H3075" s="1">
        <v>15.9</v>
      </c>
      <c r="I3075" s="1">
        <v>16.399999999999999</v>
      </c>
      <c r="J3075" s="1" t="s">
        <v>3190</v>
      </c>
      <c r="K3075" s="1" t="s">
        <v>4974</v>
      </c>
      <c r="L3075" s="1">
        <v>0</v>
      </c>
      <c r="M3075" s="1">
        <v>1</v>
      </c>
      <c r="N3075" s="1">
        <v>5</v>
      </c>
      <c r="O3075" s="1">
        <v>0</v>
      </c>
      <c r="P3075" s="1">
        <v>1</v>
      </c>
      <c r="Q3075" s="16">
        <v>79.411064680232556</v>
      </c>
      <c r="R3075" s="21">
        <v>0.12984868083731402</v>
      </c>
      <c r="S3075" s="21">
        <v>1.323677625851388</v>
      </c>
      <c r="T3075" s="21">
        <v>1.193828945014074</v>
      </c>
      <c r="U3075" s="21">
        <v>1.4709453955335142E-2</v>
      </c>
      <c r="V3075" s="21">
        <v>0.11511294591231888</v>
      </c>
      <c r="W3075" s="21">
        <v>0.10040349195698374</v>
      </c>
      <c r="X3075" s="13" t="s">
        <v>22</v>
      </c>
      <c r="Y30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5" s="1">
        <v>40.613375994599998</v>
      </c>
      <c r="AA3075" s="1">
        <v>-81.102585294500003</v>
      </c>
      <c r="AB3075" s="1">
        <v>40.620438760699997</v>
      </c>
      <c r="AC3075" s="1">
        <v>-81.103805308099993</v>
      </c>
    </row>
    <row r="3076" spans="1:29" x14ac:dyDescent="0.25">
      <c r="A3076" s="13">
        <v>131</v>
      </c>
      <c r="B3076" s="22" t="s">
        <v>4935</v>
      </c>
      <c r="C3076" s="17">
        <v>12</v>
      </c>
      <c r="D3076" s="1" t="s">
        <v>794</v>
      </c>
      <c r="E3076" s="1" t="s">
        <v>3339</v>
      </c>
      <c r="F3076" s="1" t="s">
        <v>3340</v>
      </c>
      <c r="G3076" s="1" t="s">
        <v>3725</v>
      </c>
      <c r="H3076" s="1">
        <v>29.7</v>
      </c>
      <c r="I3076" s="1">
        <v>30.2</v>
      </c>
      <c r="J3076" s="1" t="s">
        <v>3190</v>
      </c>
      <c r="K3076" s="1" t="s">
        <v>4972</v>
      </c>
      <c r="L3076" s="1">
        <v>0</v>
      </c>
      <c r="M3076" s="1">
        <v>2</v>
      </c>
      <c r="N3076" s="1">
        <v>1</v>
      </c>
      <c r="O3076" s="1">
        <v>1</v>
      </c>
      <c r="P3076" s="1">
        <v>2</v>
      </c>
      <c r="Q3076" s="16">
        <v>104.33775436046511</v>
      </c>
      <c r="R3076" s="21">
        <v>6.4219530548802403E-2</v>
      </c>
      <c r="S3076" s="21">
        <v>1.3860008896392355</v>
      </c>
      <c r="T3076" s="21">
        <v>1.321781359090433</v>
      </c>
      <c r="U3076" s="21">
        <v>6.4098200793923851E-3</v>
      </c>
      <c r="V3076" s="21">
        <v>0.1148870429495573</v>
      </c>
      <c r="W3076" s="21">
        <v>0.10847722287016492</v>
      </c>
      <c r="X3076" s="13" t="s">
        <v>22</v>
      </c>
      <c r="Y30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6" s="1">
        <v>41.798343706200001</v>
      </c>
      <c r="AA3076" s="1">
        <v>-81.0159716446</v>
      </c>
      <c r="AB3076" s="1">
        <v>41.798980683800004</v>
      </c>
      <c r="AC3076" s="1">
        <v>-81.006502354099993</v>
      </c>
    </row>
    <row r="3077" spans="1:29" x14ac:dyDescent="0.25">
      <c r="A3077" s="13">
        <v>132</v>
      </c>
      <c r="B3077" s="22" t="s">
        <v>4935</v>
      </c>
      <c r="C3077" s="17">
        <v>9</v>
      </c>
      <c r="D3077" s="1" t="s">
        <v>2377</v>
      </c>
      <c r="E3077" s="1" t="s">
        <v>3341</v>
      </c>
      <c r="F3077" s="1" t="s">
        <v>3342</v>
      </c>
      <c r="G3077" s="1" t="s">
        <v>3715</v>
      </c>
      <c r="H3077" s="1">
        <v>20.7</v>
      </c>
      <c r="I3077" s="1">
        <v>21.2</v>
      </c>
      <c r="J3077" s="1" t="s">
        <v>3190</v>
      </c>
      <c r="K3077" s="1" t="s">
        <v>4973</v>
      </c>
      <c r="L3077" s="1">
        <v>0</v>
      </c>
      <c r="M3077" s="1">
        <v>2</v>
      </c>
      <c r="N3077" s="1">
        <v>1</v>
      </c>
      <c r="O3077" s="1">
        <v>0</v>
      </c>
      <c r="P3077" s="1">
        <v>1</v>
      </c>
      <c r="Q3077" s="16">
        <v>98.900254360465112</v>
      </c>
      <c r="R3077" s="21">
        <v>8.7728455874862499E-2</v>
      </c>
      <c r="S3077" s="21">
        <v>1.2489099265526267</v>
      </c>
      <c r="T3077" s="21">
        <v>1.1611814706777641</v>
      </c>
      <c r="U3077" s="21">
        <v>8.5471935658678454E-3</v>
      </c>
      <c r="V3077" s="21">
        <v>0.11444636365905085</v>
      </c>
      <c r="W3077" s="21">
        <v>0.105899170093183</v>
      </c>
      <c r="X3077" s="13" t="s">
        <v>22</v>
      </c>
      <c r="Y30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7" s="1">
        <v>38.975077324899999</v>
      </c>
      <c r="AA3077" s="1">
        <v>-82.517973847500002</v>
      </c>
      <c r="AB3077" s="1">
        <v>38.972136224099998</v>
      </c>
      <c r="AC3077" s="1">
        <v>-82.509549974099997</v>
      </c>
    </row>
    <row r="3078" spans="1:29" x14ac:dyDescent="0.25">
      <c r="A3078" s="13">
        <v>133</v>
      </c>
      <c r="B3078" s="22" t="s">
        <v>4935</v>
      </c>
      <c r="C3078" s="17">
        <v>7</v>
      </c>
      <c r="D3078" s="1" t="s">
        <v>2373</v>
      </c>
      <c r="E3078" s="1" t="s">
        <v>3343</v>
      </c>
      <c r="F3078" s="1" t="s">
        <v>3344</v>
      </c>
      <c r="G3078" s="1" t="s">
        <v>3744</v>
      </c>
      <c r="H3078" s="1">
        <v>3.4</v>
      </c>
      <c r="I3078" s="1">
        <v>3.9</v>
      </c>
      <c r="J3078" s="1" t="s">
        <v>3190</v>
      </c>
      <c r="K3078" s="1" t="s">
        <v>4974</v>
      </c>
      <c r="L3078" s="1">
        <v>2</v>
      </c>
      <c r="M3078" s="1">
        <v>0</v>
      </c>
      <c r="N3078" s="1">
        <v>5</v>
      </c>
      <c r="O3078" s="1">
        <v>3</v>
      </c>
      <c r="P3078" s="1">
        <v>4</v>
      </c>
      <c r="Q3078" s="16">
        <v>141.40025436046511</v>
      </c>
      <c r="R3078" s="21">
        <v>7.6495170855099492E-2</v>
      </c>
      <c r="S3078" s="21">
        <v>1.8325421644587636</v>
      </c>
      <c r="T3078" s="21">
        <v>1.7560469936036642</v>
      </c>
      <c r="U3078" s="21">
        <v>9.0459022116561177E-3</v>
      </c>
      <c r="V3078" s="21">
        <v>0.11393627687309364</v>
      </c>
      <c r="W3078" s="21">
        <v>0.10489037466143752</v>
      </c>
      <c r="X3078" s="13" t="s">
        <v>22</v>
      </c>
      <c r="Y30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8" s="1">
        <v>40.482085354900001</v>
      </c>
      <c r="AA3078" s="1">
        <v>-83.812388847799994</v>
      </c>
      <c r="AB3078" s="1">
        <v>40.474889384599997</v>
      </c>
      <c r="AC3078" s="1">
        <v>-83.8112441695</v>
      </c>
    </row>
    <row r="3079" spans="1:29" x14ac:dyDescent="0.25">
      <c r="A3079" s="13">
        <v>134</v>
      </c>
      <c r="B3079" s="22" t="s">
        <v>4935</v>
      </c>
      <c r="C3079" s="17">
        <v>3</v>
      </c>
      <c r="D3079" s="1" t="s">
        <v>791</v>
      </c>
      <c r="E3079" s="1" t="s">
        <v>3264</v>
      </c>
      <c r="F3079" s="1" t="s">
        <v>3265</v>
      </c>
      <c r="G3079" s="1" t="s">
        <v>3719</v>
      </c>
      <c r="H3079" s="1">
        <v>6.9</v>
      </c>
      <c r="I3079" s="1">
        <v>7.4</v>
      </c>
      <c r="J3079" s="1" t="s">
        <v>3190</v>
      </c>
      <c r="K3079" s="1" t="s">
        <v>4974</v>
      </c>
      <c r="L3079" s="1">
        <v>0</v>
      </c>
      <c r="M3079" s="1">
        <v>1</v>
      </c>
      <c r="N3079" s="1">
        <v>2</v>
      </c>
      <c r="O3079" s="1">
        <v>2</v>
      </c>
      <c r="P3079" s="1">
        <v>3</v>
      </c>
      <c r="Q3079" s="16">
        <v>70.645439680232556</v>
      </c>
      <c r="R3079" s="21">
        <v>0.15357928845700833</v>
      </c>
      <c r="S3079" s="21">
        <v>1.6497229394459856</v>
      </c>
      <c r="T3079" s="21">
        <v>1.4961436509889772</v>
      </c>
      <c r="U3079" s="21">
        <v>1.7162199798482679E-2</v>
      </c>
      <c r="V3079" s="21">
        <v>0.11390733487848541</v>
      </c>
      <c r="W3079" s="21">
        <v>9.6745135080002737E-2</v>
      </c>
      <c r="X3079" s="13" t="s">
        <v>22</v>
      </c>
      <c r="Y30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79" s="1">
        <v>41.312882859799998</v>
      </c>
      <c r="AA3079" s="1">
        <v>-81.937290513099995</v>
      </c>
      <c r="AB3079" s="1">
        <v>41.312733019699998</v>
      </c>
      <c r="AC3079" s="1">
        <v>-81.927683252999998</v>
      </c>
    </row>
    <row r="3080" spans="1:29" x14ac:dyDescent="0.25">
      <c r="A3080" s="13">
        <v>135</v>
      </c>
      <c r="B3080" s="22" t="s">
        <v>4935</v>
      </c>
      <c r="C3080" s="17">
        <v>11</v>
      </c>
      <c r="D3080" s="1" t="s">
        <v>2372</v>
      </c>
      <c r="E3080" s="1" t="s">
        <v>3241</v>
      </c>
      <c r="F3080" s="1" t="s">
        <v>3242</v>
      </c>
      <c r="G3080" s="1" t="s">
        <v>3711</v>
      </c>
      <c r="H3080" s="1">
        <v>28.8</v>
      </c>
      <c r="I3080" s="1">
        <v>29.3</v>
      </c>
      <c r="J3080" s="1" t="s">
        <v>3190</v>
      </c>
      <c r="L3080" s="1">
        <v>0</v>
      </c>
      <c r="M3080" s="1">
        <v>2</v>
      </c>
      <c r="N3080" s="1">
        <v>2</v>
      </c>
      <c r="O3080" s="1">
        <v>1</v>
      </c>
      <c r="P3080" s="1">
        <v>13</v>
      </c>
      <c r="Q3080" s="16">
        <v>121.88462936046511</v>
      </c>
      <c r="R3080" s="21">
        <v>0.14995596309441722</v>
      </c>
      <c r="S3080" s="21">
        <v>3.5879189504257543</v>
      </c>
      <c r="T3080" s="21">
        <v>3.4379629873313369</v>
      </c>
      <c r="U3080" s="21">
        <v>1.6789816318847059E-2</v>
      </c>
      <c r="V3080" s="21">
        <v>0.11160775678554945</v>
      </c>
      <c r="W3080" s="21">
        <v>9.4817940466702388E-2</v>
      </c>
      <c r="X3080" s="13" t="s">
        <v>22</v>
      </c>
      <c r="Y30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0" s="1">
        <v>0</v>
      </c>
      <c r="AA3080" s="1">
        <v>0</v>
      </c>
      <c r="AB3080" s="1">
        <v>0</v>
      </c>
      <c r="AC3080" s="1">
        <v>0</v>
      </c>
    </row>
    <row r="3081" spans="1:29" x14ac:dyDescent="0.25">
      <c r="A3081" s="13">
        <v>136</v>
      </c>
      <c r="B3081" s="22" t="s">
        <v>4935</v>
      </c>
      <c r="C3081" s="17">
        <v>5</v>
      </c>
      <c r="D3081" s="1" t="s">
        <v>793</v>
      </c>
      <c r="E3081" s="1" t="s">
        <v>3345</v>
      </c>
      <c r="F3081" s="1" t="s">
        <v>3317</v>
      </c>
      <c r="G3081" s="1" t="s">
        <v>3735</v>
      </c>
      <c r="H3081" s="1">
        <v>20.8</v>
      </c>
      <c r="I3081" s="1">
        <v>21.3</v>
      </c>
      <c r="J3081" s="1" t="s">
        <v>3190</v>
      </c>
      <c r="K3081" s="1" t="s">
        <v>4974</v>
      </c>
      <c r="L3081" s="1">
        <v>0</v>
      </c>
      <c r="M3081" s="1">
        <v>3</v>
      </c>
      <c r="N3081" s="1">
        <v>5</v>
      </c>
      <c r="O3081" s="1">
        <v>3</v>
      </c>
      <c r="P3081" s="1">
        <v>6</v>
      </c>
      <c r="Q3081" s="16">
        <v>189.07694404069767</v>
      </c>
      <c r="R3081" s="21">
        <v>6.7292757578799794E-2</v>
      </c>
      <c r="S3081" s="21">
        <v>2.168068415808877</v>
      </c>
      <c r="T3081" s="21">
        <v>2.1007756582300772</v>
      </c>
      <c r="U3081" s="21">
        <v>8.0409240914335548E-3</v>
      </c>
      <c r="V3081" s="21">
        <v>0.11149582194345882</v>
      </c>
      <c r="W3081" s="21">
        <v>0.10345489785202526</v>
      </c>
      <c r="X3081" s="13" t="s">
        <v>22</v>
      </c>
      <c r="Y30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1" s="1">
        <v>40.209507949399999</v>
      </c>
      <c r="AA3081" s="1">
        <v>-82.443741908099994</v>
      </c>
      <c r="AB3081" s="1">
        <v>40.216626024999997</v>
      </c>
      <c r="AC3081" s="1">
        <v>-82.443131063600006</v>
      </c>
    </row>
    <row r="3082" spans="1:29" x14ac:dyDescent="0.25">
      <c r="A3082" s="13">
        <v>137</v>
      </c>
      <c r="B3082" s="22" t="s">
        <v>4935</v>
      </c>
      <c r="C3082" s="17">
        <v>6</v>
      </c>
      <c r="D3082" s="1" t="s">
        <v>3192</v>
      </c>
      <c r="E3082" s="1" t="s">
        <v>3259</v>
      </c>
      <c r="F3082" s="1" t="s">
        <v>3260</v>
      </c>
      <c r="G3082" s="1" t="s">
        <v>3717</v>
      </c>
      <c r="H3082" s="1">
        <v>2.5</v>
      </c>
      <c r="I3082" s="1">
        <v>3</v>
      </c>
      <c r="J3082" s="1" t="s">
        <v>3190</v>
      </c>
      <c r="K3082" s="1" t="s">
        <v>4974</v>
      </c>
      <c r="L3082" s="1">
        <v>1</v>
      </c>
      <c r="M3082" s="1">
        <v>1</v>
      </c>
      <c r="N3082" s="1">
        <v>1</v>
      </c>
      <c r="O3082" s="1">
        <v>1</v>
      </c>
      <c r="P3082" s="1">
        <v>4</v>
      </c>
      <c r="Q3082" s="16">
        <v>106.33775436046511</v>
      </c>
      <c r="R3082" s="21">
        <v>0.18517876514313023</v>
      </c>
      <c r="S3082" s="21">
        <v>1.8103271963531782</v>
      </c>
      <c r="T3082" s="21">
        <v>1.6251484312100479</v>
      </c>
      <c r="U3082" s="21">
        <v>2.038138592916065E-2</v>
      </c>
      <c r="V3082" s="21">
        <v>0.11110285019345989</v>
      </c>
      <c r="W3082" s="21">
        <v>9.0721464264299237E-2</v>
      </c>
      <c r="X3082" s="13" t="s">
        <v>22</v>
      </c>
      <c r="Y30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2" s="1">
        <v>40.389616326099997</v>
      </c>
      <c r="AA3082" s="1">
        <v>-82.827687791200006</v>
      </c>
      <c r="AB3082" s="1">
        <v>40.396855809000002</v>
      </c>
      <c r="AC3082" s="1">
        <v>-82.827184943899994</v>
      </c>
    </row>
    <row r="3083" spans="1:29" x14ac:dyDescent="0.25">
      <c r="A3083" s="13">
        <v>138</v>
      </c>
      <c r="B3083" s="22" t="s">
        <v>4935</v>
      </c>
      <c r="C3083" s="17">
        <v>6</v>
      </c>
      <c r="D3083" s="1" t="s">
        <v>3192</v>
      </c>
      <c r="E3083" s="1" t="s">
        <v>3259</v>
      </c>
      <c r="F3083" s="1" t="s">
        <v>3260</v>
      </c>
      <c r="G3083" s="1" t="s">
        <v>3717</v>
      </c>
      <c r="H3083" s="1">
        <v>4.5</v>
      </c>
      <c r="I3083" s="1">
        <v>5</v>
      </c>
      <c r="J3083" s="1" t="s">
        <v>3190</v>
      </c>
      <c r="K3083" s="1" t="s">
        <v>4974</v>
      </c>
      <c r="L3083" s="1">
        <v>0</v>
      </c>
      <c r="M3083" s="1">
        <v>1</v>
      </c>
      <c r="N3083" s="1">
        <v>3</v>
      </c>
      <c r="O3083" s="1">
        <v>0</v>
      </c>
      <c r="P3083" s="1">
        <v>1</v>
      </c>
      <c r="Q3083" s="16">
        <v>66.317314680232556</v>
      </c>
      <c r="R3083" s="21">
        <v>0.18517876514313023</v>
      </c>
      <c r="S3083" s="21">
        <v>1.1640341094345128</v>
      </c>
      <c r="T3083" s="21">
        <v>0.97885534429138255</v>
      </c>
      <c r="U3083" s="21">
        <v>2.038138592916065E-2</v>
      </c>
      <c r="V3083" s="21">
        <v>0.11110285019345989</v>
      </c>
      <c r="W3083" s="21">
        <v>9.0721464264299237E-2</v>
      </c>
      <c r="X3083" s="13" t="s">
        <v>22</v>
      </c>
      <c r="Y30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3" s="1">
        <v>40.4185538065</v>
      </c>
      <c r="AA3083" s="1">
        <v>-82.825519274300007</v>
      </c>
      <c r="AB3083" s="1">
        <v>40.425791398999998</v>
      </c>
      <c r="AC3083" s="1">
        <v>-82.825001013700003</v>
      </c>
    </row>
    <row r="3084" spans="1:29" x14ac:dyDescent="0.25">
      <c r="A3084" s="13">
        <v>139</v>
      </c>
      <c r="B3084" s="22" t="s">
        <v>4935</v>
      </c>
      <c r="C3084" s="17">
        <v>8</v>
      </c>
      <c r="D3084" s="1" t="s">
        <v>1329</v>
      </c>
      <c r="E3084" s="1" t="s">
        <v>3346</v>
      </c>
      <c r="F3084" s="1" t="s">
        <v>3347</v>
      </c>
      <c r="G3084" s="1" t="s">
        <v>3745</v>
      </c>
      <c r="H3084" s="1">
        <v>8.6</v>
      </c>
      <c r="I3084" s="1">
        <v>9.1</v>
      </c>
      <c r="J3084" s="1" t="s">
        <v>3190</v>
      </c>
      <c r="K3084" s="1" t="s">
        <v>4974</v>
      </c>
      <c r="L3084" s="1">
        <v>0</v>
      </c>
      <c r="M3084" s="1">
        <v>4</v>
      </c>
      <c r="N3084" s="1">
        <v>4</v>
      </c>
      <c r="O3084" s="1">
        <v>1</v>
      </c>
      <c r="P3084" s="1">
        <v>5</v>
      </c>
      <c r="Q3084" s="16">
        <v>218.33175872093022</v>
      </c>
      <c r="R3084" s="21">
        <v>8.2014943432232534E-2</v>
      </c>
      <c r="S3084" s="21">
        <v>1.9524037054133225</v>
      </c>
      <c r="T3084" s="21">
        <v>1.8703887619810899</v>
      </c>
      <c r="U3084" s="21">
        <v>9.6439286144517945E-3</v>
      </c>
      <c r="V3084" s="21">
        <v>0.11020691082794691</v>
      </c>
      <c r="W3084" s="21">
        <v>0.10056298221349512</v>
      </c>
      <c r="X3084" s="13" t="s">
        <v>22</v>
      </c>
      <c r="Y30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4" s="1">
        <v>38.9592885928</v>
      </c>
      <c r="AA3084" s="1">
        <v>-84.131797692000006</v>
      </c>
      <c r="AB3084" s="1">
        <v>38.9601209633</v>
      </c>
      <c r="AC3084" s="1">
        <v>-84.122618571700002</v>
      </c>
    </row>
    <row r="3085" spans="1:29" x14ac:dyDescent="0.25">
      <c r="A3085" s="13">
        <v>140</v>
      </c>
      <c r="B3085" s="22" t="s">
        <v>4935</v>
      </c>
      <c r="C3085" s="17">
        <v>5</v>
      </c>
      <c r="D3085" s="1" t="s">
        <v>1333</v>
      </c>
      <c r="E3085" s="1" t="s">
        <v>3348</v>
      </c>
      <c r="F3085" s="1" t="s">
        <v>3349</v>
      </c>
      <c r="G3085" s="1" t="s">
        <v>3746</v>
      </c>
      <c r="H3085" s="1">
        <v>0.3</v>
      </c>
      <c r="I3085" s="1">
        <v>0.8</v>
      </c>
      <c r="J3085" s="1" t="s">
        <v>3190</v>
      </c>
      <c r="K3085" s="1" t="s">
        <v>4974</v>
      </c>
      <c r="L3085" s="1">
        <v>0</v>
      </c>
      <c r="M3085" s="1">
        <v>1</v>
      </c>
      <c r="N3085" s="1">
        <v>5</v>
      </c>
      <c r="O3085" s="1">
        <v>1</v>
      </c>
      <c r="P3085" s="1">
        <v>11</v>
      </c>
      <c r="Q3085" s="16">
        <v>93.848564680232556</v>
      </c>
      <c r="R3085" s="21">
        <v>0.10553054007279582</v>
      </c>
      <c r="S3085" s="21">
        <v>3.0000779642886739</v>
      </c>
      <c r="T3085" s="21">
        <v>2.8945474242158782</v>
      </c>
      <c r="U3085" s="21">
        <v>1.2157646934762989E-2</v>
      </c>
      <c r="V3085" s="21">
        <v>0.11010563809688387</v>
      </c>
      <c r="W3085" s="21">
        <v>9.7947991162120884E-2</v>
      </c>
      <c r="X3085" s="13" t="s">
        <v>22</v>
      </c>
      <c r="Y30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5" s="1">
        <v>39.958871273500002</v>
      </c>
      <c r="AA3085" s="1">
        <v>-82.071583370499994</v>
      </c>
      <c r="AB3085" s="1">
        <v>39.963298926900002</v>
      </c>
      <c r="AC3085" s="1">
        <v>-82.064998396999997</v>
      </c>
    </row>
    <row r="3086" spans="1:29" x14ac:dyDescent="0.25">
      <c r="A3086" s="13">
        <v>141</v>
      </c>
      <c r="B3086" s="22" t="s">
        <v>4935</v>
      </c>
      <c r="C3086" s="17">
        <v>6</v>
      </c>
      <c r="D3086" s="1" t="s">
        <v>799</v>
      </c>
      <c r="E3086" s="1" t="s">
        <v>3350</v>
      </c>
      <c r="F3086" s="1" t="s">
        <v>3208</v>
      </c>
      <c r="G3086" s="1" t="s">
        <v>3700</v>
      </c>
      <c r="H3086" s="1">
        <v>5.7</v>
      </c>
      <c r="I3086" s="1">
        <v>6.2</v>
      </c>
      <c r="J3086" s="1" t="s">
        <v>3190</v>
      </c>
      <c r="K3086" s="1" t="s">
        <v>4974</v>
      </c>
      <c r="L3086" s="1">
        <v>0</v>
      </c>
      <c r="M3086" s="1">
        <v>1</v>
      </c>
      <c r="N3086" s="1">
        <v>7</v>
      </c>
      <c r="O3086" s="1">
        <v>2</v>
      </c>
      <c r="P3086" s="1">
        <v>5</v>
      </c>
      <c r="Q3086" s="16">
        <v>105.37981468023256</v>
      </c>
      <c r="R3086" s="21">
        <v>7.3345558710025974E-2</v>
      </c>
      <c r="S3086" s="21">
        <v>1.9507021743605049</v>
      </c>
      <c r="T3086" s="21">
        <v>1.8773566156504788</v>
      </c>
      <c r="U3086" s="21">
        <v>8.7031070334361652E-3</v>
      </c>
      <c r="V3086" s="21">
        <v>0.10992571461682374</v>
      </c>
      <c r="W3086" s="21">
        <v>0.10122260758338758</v>
      </c>
      <c r="X3086" s="13" t="s">
        <v>22</v>
      </c>
      <c r="Y30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6" s="1">
        <v>40.291953945000003</v>
      </c>
      <c r="AA3086" s="1">
        <v>-83.147576431999994</v>
      </c>
      <c r="AB3086" s="1">
        <v>40.2960926059</v>
      </c>
      <c r="AC3086" s="1">
        <v>-83.139886755199996</v>
      </c>
    </row>
    <row r="3087" spans="1:29" x14ac:dyDescent="0.25">
      <c r="A3087" s="13">
        <v>142</v>
      </c>
      <c r="B3087" s="22" t="s">
        <v>4935</v>
      </c>
      <c r="C3087" s="17">
        <v>8</v>
      </c>
      <c r="D3087" s="1" t="s">
        <v>792</v>
      </c>
      <c r="E3087" s="1" t="s">
        <v>3351</v>
      </c>
      <c r="F3087" s="1" t="s">
        <v>3352</v>
      </c>
      <c r="G3087" s="1" t="s">
        <v>3747</v>
      </c>
      <c r="H3087" s="1">
        <v>1.8</v>
      </c>
      <c r="I3087" s="1">
        <v>2.2999999999999998</v>
      </c>
      <c r="J3087" s="1" t="s">
        <v>3190</v>
      </c>
      <c r="K3087" s="1" t="s">
        <v>4974</v>
      </c>
      <c r="L3087" s="1">
        <v>0</v>
      </c>
      <c r="M3087" s="1">
        <v>3</v>
      </c>
      <c r="N3087" s="1">
        <v>1</v>
      </c>
      <c r="O3087" s="1">
        <v>2</v>
      </c>
      <c r="P3087" s="1">
        <v>2</v>
      </c>
      <c r="Q3087" s="16">
        <v>154.45194404069767</v>
      </c>
      <c r="R3087" s="21">
        <v>0.1230079372411136</v>
      </c>
      <c r="S3087" s="21">
        <v>1.4720719006805723</v>
      </c>
      <c r="T3087" s="21">
        <v>1.3490639634394586</v>
      </c>
      <c r="U3087" s="21">
        <v>1.3995891965362906E-2</v>
      </c>
      <c r="V3087" s="21">
        <v>0.10984457822176256</v>
      </c>
      <c r="W3087" s="21">
        <v>9.5848686256399654E-2</v>
      </c>
      <c r="X3087" s="13" t="s">
        <v>22</v>
      </c>
      <c r="Y30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7" s="1">
        <v>39.5840534035</v>
      </c>
      <c r="AA3087" s="1">
        <v>-83.862731686700002</v>
      </c>
      <c r="AB3087" s="1">
        <v>39.590347253200001</v>
      </c>
      <c r="AC3087" s="1">
        <v>-83.867274515600002</v>
      </c>
    </row>
    <row r="3088" spans="1:29" x14ac:dyDescent="0.25">
      <c r="A3088" s="13">
        <v>143</v>
      </c>
      <c r="B3088" s="22" t="s">
        <v>4935</v>
      </c>
      <c r="C3088" s="17">
        <v>6</v>
      </c>
      <c r="D3088" s="1" t="s">
        <v>799</v>
      </c>
      <c r="E3088" s="1" t="s">
        <v>3207</v>
      </c>
      <c r="F3088" s="1" t="s">
        <v>3208</v>
      </c>
      <c r="G3088" s="1" t="s">
        <v>3700</v>
      </c>
      <c r="H3088" s="1">
        <v>19</v>
      </c>
      <c r="I3088" s="1">
        <v>19.5</v>
      </c>
      <c r="J3088" s="1" t="s">
        <v>3190</v>
      </c>
      <c r="K3088" s="1" t="s">
        <v>4974</v>
      </c>
      <c r="L3088" s="1">
        <v>1</v>
      </c>
      <c r="M3088" s="1">
        <v>2</v>
      </c>
      <c r="N3088" s="1">
        <v>2</v>
      </c>
      <c r="O3088" s="1">
        <v>1</v>
      </c>
      <c r="P3088" s="1">
        <v>7</v>
      </c>
      <c r="Q3088" s="16">
        <v>161.56131904069767</v>
      </c>
      <c r="R3088" s="21">
        <v>0.12274407575266937</v>
      </c>
      <c r="S3088" s="21">
        <v>2.2453679355901648</v>
      </c>
      <c r="T3088" s="21">
        <v>2.1226238598374954</v>
      </c>
      <c r="U3088" s="21">
        <v>1.3968304949347541E-2</v>
      </c>
      <c r="V3088" s="21">
        <v>0.10923226461387084</v>
      </c>
      <c r="W3088" s="21">
        <v>9.5263959664523293E-2</v>
      </c>
      <c r="X3088" s="13" t="s">
        <v>22</v>
      </c>
      <c r="Y30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8" s="1">
        <v>40.2654053519</v>
      </c>
      <c r="AA3088" s="1">
        <v>-82.907876590399994</v>
      </c>
      <c r="AB3088" s="1">
        <v>40.264160369400003</v>
      </c>
      <c r="AC3088" s="1">
        <v>-82.898610736899997</v>
      </c>
    </row>
    <row r="3089" spans="1:29" x14ac:dyDescent="0.25">
      <c r="A3089" s="13">
        <v>144</v>
      </c>
      <c r="B3089" s="22" t="s">
        <v>4935</v>
      </c>
      <c r="C3089" s="17">
        <v>9</v>
      </c>
      <c r="D3089" s="1" t="s">
        <v>1334</v>
      </c>
      <c r="E3089" s="1" t="s">
        <v>3353</v>
      </c>
      <c r="F3089" s="1" t="s">
        <v>3354</v>
      </c>
      <c r="G3089" s="1" t="s">
        <v>3748</v>
      </c>
      <c r="H3089" s="1">
        <v>0.3</v>
      </c>
      <c r="I3089" s="1">
        <v>0.8</v>
      </c>
      <c r="J3089" s="1" t="s">
        <v>3190</v>
      </c>
      <c r="K3089" s="1" t="s">
        <v>4974</v>
      </c>
      <c r="L3089" s="1">
        <v>0</v>
      </c>
      <c r="M3089" s="1">
        <v>3</v>
      </c>
      <c r="N3089" s="1">
        <v>4</v>
      </c>
      <c r="O3089" s="1">
        <v>0</v>
      </c>
      <c r="P3089" s="1">
        <v>9</v>
      </c>
      <c r="Q3089" s="16">
        <v>172.21756904069767</v>
      </c>
      <c r="R3089" s="21">
        <v>0.10436064103032842</v>
      </c>
      <c r="S3089" s="21">
        <v>2.5812730886812325</v>
      </c>
      <c r="T3089" s="21">
        <v>2.4769124476509039</v>
      </c>
      <c r="U3089" s="21">
        <v>1.2033756043835324E-2</v>
      </c>
      <c r="V3089" s="21">
        <v>0.10877163667833742</v>
      </c>
      <c r="W3089" s="21">
        <v>9.6737880634502088E-2</v>
      </c>
      <c r="X3089" s="13" t="s">
        <v>22</v>
      </c>
      <c r="Y30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89" s="1">
        <v>38.874037559900003</v>
      </c>
      <c r="AA3089" s="1">
        <v>-82.960526266200006</v>
      </c>
      <c r="AB3089" s="1">
        <v>38.871682077300001</v>
      </c>
      <c r="AC3089" s="1">
        <v>-82.952086077600001</v>
      </c>
    </row>
    <row r="3090" spans="1:29" x14ac:dyDescent="0.25">
      <c r="A3090" s="13">
        <v>145</v>
      </c>
      <c r="B3090" s="22" t="s">
        <v>4935</v>
      </c>
      <c r="C3090" s="17">
        <v>9</v>
      </c>
      <c r="D3090" s="1" t="s">
        <v>1334</v>
      </c>
      <c r="E3090" s="1" t="s">
        <v>3353</v>
      </c>
      <c r="F3090" s="1" t="s">
        <v>3354</v>
      </c>
      <c r="G3090" s="1" t="s">
        <v>3748</v>
      </c>
      <c r="H3090" s="1">
        <v>1.2</v>
      </c>
      <c r="I3090" s="1">
        <v>1.7</v>
      </c>
      <c r="J3090" s="1" t="s">
        <v>3190</v>
      </c>
      <c r="K3090" s="1" t="s">
        <v>4974</v>
      </c>
      <c r="L3090" s="1">
        <v>0</v>
      </c>
      <c r="M3090" s="1">
        <v>1</v>
      </c>
      <c r="N3090" s="1">
        <v>4</v>
      </c>
      <c r="O3090" s="1">
        <v>2</v>
      </c>
      <c r="P3090" s="1">
        <v>8</v>
      </c>
      <c r="Q3090" s="16">
        <v>88.739189680232556</v>
      </c>
      <c r="R3090" s="21">
        <v>0.10436064103032842</v>
      </c>
      <c r="S3090" s="21">
        <v>2.4239098580902314</v>
      </c>
      <c r="T3090" s="21">
        <v>2.3195492170599028</v>
      </c>
      <c r="U3090" s="21">
        <v>1.2033756043835324E-2</v>
      </c>
      <c r="V3090" s="21">
        <v>0.10877163667833742</v>
      </c>
      <c r="W3090" s="21">
        <v>9.6737880634502088E-2</v>
      </c>
      <c r="X3090" s="13" t="s">
        <v>22</v>
      </c>
      <c r="Y30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0" s="1">
        <v>38.870448466399999</v>
      </c>
      <c r="AA3090" s="1">
        <v>-82.945040914200007</v>
      </c>
      <c r="AB3090" s="1">
        <v>38.865954254199998</v>
      </c>
      <c r="AC3090" s="1">
        <v>-82.938075942599994</v>
      </c>
    </row>
    <row r="3091" spans="1:29" x14ac:dyDescent="0.25">
      <c r="A3091" s="13">
        <v>146</v>
      </c>
      <c r="B3091" s="22" t="s">
        <v>4935</v>
      </c>
      <c r="C3091" s="17">
        <v>1</v>
      </c>
      <c r="D3091" s="1" t="s">
        <v>2384</v>
      </c>
      <c r="E3091" s="1" t="s">
        <v>3218</v>
      </c>
      <c r="F3091" s="1" t="s">
        <v>3310</v>
      </c>
      <c r="G3091" s="1" t="s">
        <v>3704</v>
      </c>
      <c r="H3091" s="1">
        <v>17</v>
      </c>
      <c r="I3091" s="1">
        <v>17.5</v>
      </c>
      <c r="J3091" s="1" t="s">
        <v>3190</v>
      </c>
      <c r="K3091" s="1" t="s">
        <v>4973</v>
      </c>
      <c r="L3091" s="1">
        <v>0</v>
      </c>
      <c r="M3091" s="1">
        <v>2</v>
      </c>
      <c r="N3091" s="1">
        <v>0</v>
      </c>
      <c r="O3091" s="1">
        <v>1</v>
      </c>
      <c r="P3091" s="1">
        <v>2</v>
      </c>
      <c r="Q3091" s="16">
        <v>97.790879360465112</v>
      </c>
      <c r="R3091" s="21">
        <v>8.0761224702156006E-2</v>
      </c>
      <c r="S3091" s="21">
        <v>1.3408885768555343</v>
      </c>
      <c r="T3091" s="21">
        <v>1.2601273521533782</v>
      </c>
      <c r="U3091" s="21">
        <v>8.0862320340690293E-3</v>
      </c>
      <c r="V3091" s="21">
        <v>0.10767517002603855</v>
      </c>
      <c r="W3091" s="21">
        <v>9.9588937991969523E-2</v>
      </c>
      <c r="X3091" s="13" t="s">
        <v>22</v>
      </c>
      <c r="Y30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1" s="1">
        <v>40.874382790299997</v>
      </c>
      <c r="AA3091" s="1">
        <v>-83.329786367099999</v>
      </c>
      <c r="AB3091" s="1">
        <v>40.881035018299997</v>
      </c>
      <c r="AC3091" s="1">
        <v>-83.333568260099995</v>
      </c>
    </row>
    <row r="3092" spans="1:29" x14ac:dyDescent="0.25">
      <c r="A3092" s="13">
        <v>147</v>
      </c>
      <c r="B3092" s="22" t="s">
        <v>4935</v>
      </c>
      <c r="C3092" s="17">
        <v>8</v>
      </c>
      <c r="D3092" s="1" t="s">
        <v>788</v>
      </c>
      <c r="E3092" s="1" t="s">
        <v>3355</v>
      </c>
      <c r="F3092" s="1" t="s">
        <v>3356</v>
      </c>
      <c r="G3092" s="1" t="s">
        <v>3749</v>
      </c>
      <c r="H3092" s="1">
        <v>2.7</v>
      </c>
      <c r="I3092" s="1">
        <v>3.2</v>
      </c>
      <c r="J3092" s="1" t="s">
        <v>3190</v>
      </c>
      <c r="K3092" s="1" t="s">
        <v>4974</v>
      </c>
      <c r="L3092" s="1">
        <v>1</v>
      </c>
      <c r="M3092" s="1">
        <v>1</v>
      </c>
      <c r="N3092" s="1">
        <v>2</v>
      </c>
      <c r="O3092" s="1">
        <v>2</v>
      </c>
      <c r="P3092" s="1">
        <v>7</v>
      </c>
      <c r="Q3092" s="16">
        <v>120.32212936046511</v>
      </c>
      <c r="R3092" s="21">
        <v>0.11998013191692473</v>
      </c>
      <c r="S3092" s="21">
        <v>2.2892082918345955</v>
      </c>
      <c r="T3092" s="21">
        <v>2.1692281599176706</v>
      </c>
      <c r="U3092" s="21">
        <v>1.3679039940663955E-2</v>
      </c>
      <c r="V3092" s="21">
        <v>0.10735403726182494</v>
      </c>
      <c r="W3092" s="21">
        <v>9.3674997321160983E-2</v>
      </c>
      <c r="X3092" s="13" t="s">
        <v>22</v>
      </c>
      <c r="Y30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2" s="1">
        <v>39.347917809800002</v>
      </c>
      <c r="AA3092" s="1">
        <v>-84.638695180499994</v>
      </c>
      <c r="AB3092" s="1">
        <v>39.354571143900003</v>
      </c>
      <c r="AC3092" s="1">
        <v>-84.639073023600005</v>
      </c>
    </row>
    <row r="3093" spans="1:29" x14ac:dyDescent="0.25">
      <c r="A3093" s="13">
        <v>148</v>
      </c>
      <c r="B3093" s="22" t="s">
        <v>4935</v>
      </c>
      <c r="C3093" s="17">
        <v>8</v>
      </c>
      <c r="D3093" s="1" t="s">
        <v>788</v>
      </c>
      <c r="E3093" s="1" t="s">
        <v>3355</v>
      </c>
      <c r="F3093" s="1" t="s">
        <v>3356</v>
      </c>
      <c r="G3093" s="1" t="s">
        <v>3749</v>
      </c>
      <c r="H3093" s="1">
        <v>4.7</v>
      </c>
      <c r="I3093" s="1">
        <v>5.2</v>
      </c>
      <c r="J3093" s="1" t="s">
        <v>3190</v>
      </c>
      <c r="K3093" s="1" t="s">
        <v>4974</v>
      </c>
      <c r="L3093" s="1">
        <v>0</v>
      </c>
      <c r="M3093" s="1">
        <v>1</v>
      </c>
      <c r="N3093" s="1">
        <v>2</v>
      </c>
      <c r="O3093" s="1">
        <v>3</v>
      </c>
      <c r="P3093" s="1">
        <v>9</v>
      </c>
      <c r="Q3093" s="16">
        <v>81.082939680232556</v>
      </c>
      <c r="R3093" s="21">
        <v>0.11998013191692473</v>
      </c>
      <c r="S3093" s="21">
        <v>2.6307975655097602</v>
      </c>
      <c r="T3093" s="21">
        <v>2.5108174335928353</v>
      </c>
      <c r="U3093" s="21">
        <v>1.3679039940663955E-2</v>
      </c>
      <c r="V3093" s="21">
        <v>0.10735403726182494</v>
      </c>
      <c r="W3093" s="21">
        <v>9.3674997321160983E-2</v>
      </c>
      <c r="X3093" s="13" t="s">
        <v>22</v>
      </c>
      <c r="Y30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3" s="1">
        <v>39.3704018723</v>
      </c>
      <c r="AA3093" s="1">
        <v>-84.656259358900002</v>
      </c>
      <c r="AB3093" s="1">
        <v>39.377644955699999</v>
      </c>
      <c r="AC3093" s="1">
        <v>-84.655917330799994</v>
      </c>
    </row>
    <row r="3094" spans="1:29" x14ac:dyDescent="0.25">
      <c r="A3094" s="13">
        <v>149</v>
      </c>
      <c r="B3094" s="22" t="s">
        <v>4935</v>
      </c>
      <c r="C3094" s="17">
        <v>11</v>
      </c>
      <c r="D3094" s="1" t="s">
        <v>3838</v>
      </c>
      <c r="E3094" s="1" t="s">
        <v>3318</v>
      </c>
      <c r="F3094" s="1" t="s">
        <v>3357</v>
      </c>
      <c r="G3094" s="1" t="s">
        <v>3734</v>
      </c>
      <c r="H3094" s="1">
        <v>11.3</v>
      </c>
      <c r="I3094" s="1">
        <v>11.8</v>
      </c>
      <c r="J3094" s="1" t="s">
        <v>3190</v>
      </c>
      <c r="K3094" s="1" t="s">
        <v>4974</v>
      </c>
      <c r="L3094" s="1">
        <v>0</v>
      </c>
      <c r="M3094" s="1">
        <v>1</v>
      </c>
      <c r="N3094" s="1">
        <v>6</v>
      </c>
      <c r="O3094" s="1">
        <v>3</v>
      </c>
      <c r="P3094" s="1">
        <v>5</v>
      </c>
      <c r="Q3094" s="16">
        <v>103.27043968023256</v>
      </c>
      <c r="R3094" s="21">
        <v>7.1554438653618394E-2</v>
      </c>
      <c r="S3094" s="21">
        <v>1.8251438615544351</v>
      </c>
      <c r="T3094" s="21">
        <v>1.7535894229008167</v>
      </c>
      <c r="U3094" s="21">
        <v>8.5076358209355361E-3</v>
      </c>
      <c r="V3094" s="21">
        <v>0.10712149310348906</v>
      </c>
      <c r="W3094" s="21">
        <v>9.8613857282553521E-2</v>
      </c>
      <c r="X3094" s="13" t="s">
        <v>22</v>
      </c>
      <c r="Y30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4" s="1">
        <v>40.431201127599998</v>
      </c>
      <c r="AA3094" s="1">
        <v>-80.767103696099994</v>
      </c>
      <c r="AB3094" s="1">
        <v>40.434856308199997</v>
      </c>
      <c r="AC3094" s="1">
        <v>-80.775309670599995</v>
      </c>
    </row>
    <row r="3095" spans="1:29" x14ac:dyDescent="0.25">
      <c r="A3095" s="13">
        <v>150</v>
      </c>
      <c r="B3095" s="22" t="s">
        <v>4935</v>
      </c>
      <c r="C3095" s="17">
        <v>3</v>
      </c>
      <c r="D3095" s="1" t="s">
        <v>791</v>
      </c>
      <c r="E3095" s="1" t="s">
        <v>3358</v>
      </c>
      <c r="F3095" s="1" t="s">
        <v>3359</v>
      </c>
      <c r="G3095" s="1" t="s">
        <v>3750</v>
      </c>
      <c r="H3095" s="1">
        <v>7.6</v>
      </c>
      <c r="I3095" s="1">
        <v>8.1</v>
      </c>
      <c r="J3095" s="1" t="s">
        <v>3190</v>
      </c>
      <c r="K3095" s="1" t="s">
        <v>4972</v>
      </c>
      <c r="L3095" s="1">
        <v>0</v>
      </c>
      <c r="M3095" s="1">
        <v>2</v>
      </c>
      <c r="N3095" s="1">
        <v>0</v>
      </c>
      <c r="O3095" s="1">
        <v>3</v>
      </c>
      <c r="P3095" s="1">
        <v>1</v>
      </c>
      <c r="Q3095" s="16">
        <v>105.66587936046511</v>
      </c>
      <c r="R3095" s="21">
        <v>4.5098147642986239E-2</v>
      </c>
      <c r="S3095" s="21">
        <v>1.1790070174833327</v>
      </c>
      <c r="T3095" s="21">
        <v>1.1339088698403466</v>
      </c>
      <c r="U3095" s="21">
        <v>4.730030270406649E-3</v>
      </c>
      <c r="V3095" s="21">
        <v>0.10686862234970194</v>
      </c>
      <c r="W3095" s="21">
        <v>0.10213859207929529</v>
      </c>
      <c r="X3095" s="13" t="s">
        <v>22</v>
      </c>
      <c r="Y30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5" s="1">
        <v>41.369863096899998</v>
      </c>
      <c r="AA3095" s="1">
        <v>-82.280903480000006</v>
      </c>
      <c r="AB3095" s="1">
        <v>41.377019967800003</v>
      </c>
      <c r="AC3095" s="1">
        <v>-82.282107890800006</v>
      </c>
    </row>
    <row r="3096" spans="1:29" x14ac:dyDescent="0.25">
      <c r="A3096" s="13">
        <v>151</v>
      </c>
      <c r="B3096" s="22" t="s">
        <v>4935</v>
      </c>
      <c r="C3096" s="17">
        <v>1</v>
      </c>
      <c r="D3096" s="1" t="s">
        <v>2384</v>
      </c>
      <c r="E3096" s="1" t="s">
        <v>3360</v>
      </c>
      <c r="F3096" s="1" t="s">
        <v>3361</v>
      </c>
      <c r="G3096" s="1" t="s">
        <v>3751</v>
      </c>
      <c r="H3096" s="1">
        <v>0.5</v>
      </c>
      <c r="I3096" s="1">
        <v>1</v>
      </c>
      <c r="J3096" s="1" t="s">
        <v>3190</v>
      </c>
      <c r="K3096" s="1" t="s">
        <v>4973</v>
      </c>
      <c r="L3096" s="1">
        <v>0</v>
      </c>
      <c r="M3096" s="1">
        <v>1</v>
      </c>
      <c r="N3096" s="1">
        <v>2</v>
      </c>
      <c r="O3096" s="1">
        <v>0</v>
      </c>
      <c r="P3096" s="1">
        <v>0</v>
      </c>
      <c r="Q3096" s="16">
        <v>58.770439680232556</v>
      </c>
      <c r="R3096" s="21">
        <v>7.9450208883099838E-2</v>
      </c>
      <c r="S3096" s="21">
        <v>0.8330282940217737</v>
      </c>
      <c r="T3096" s="21">
        <v>0.75357808513867386</v>
      </c>
      <c r="U3096" s="21">
        <v>7.9982554919510399E-3</v>
      </c>
      <c r="V3096" s="21">
        <v>0.1068444095810142</v>
      </c>
      <c r="W3096" s="21">
        <v>9.8846154089063151E-2</v>
      </c>
      <c r="X3096" s="13" t="s">
        <v>22</v>
      </c>
      <c r="Y30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6" s="1">
        <v>40.957360012099997</v>
      </c>
      <c r="AA3096" s="1">
        <v>-83.448857948400004</v>
      </c>
      <c r="AB3096" s="1">
        <v>40.954822245499997</v>
      </c>
      <c r="AC3096" s="1">
        <v>-83.439901583400001</v>
      </c>
    </row>
    <row r="3097" spans="1:29" x14ac:dyDescent="0.25">
      <c r="A3097" s="13">
        <v>152</v>
      </c>
      <c r="B3097" s="22" t="s">
        <v>4935</v>
      </c>
      <c r="C3097" s="17">
        <v>10</v>
      </c>
      <c r="D3097" s="1" t="s">
        <v>3834</v>
      </c>
      <c r="E3097" s="1" t="s">
        <v>3362</v>
      </c>
      <c r="F3097" s="1" t="s">
        <v>3363</v>
      </c>
      <c r="G3097" s="1" t="s">
        <v>3736</v>
      </c>
      <c r="H3097" s="1">
        <v>5</v>
      </c>
      <c r="I3097" s="1">
        <v>5.5</v>
      </c>
      <c r="J3097" s="1" t="s">
        <v>3190</v>
      </c>
      <c r="L3097" s="1">
        <v>0</v>
      </c>
      <c r="M3097" s="1">
        <v>1</v>
      </c>
      <c r="N3097" s="1">
        <v>1</v>
      </c>
      <c r="O3097" s="1">
        <v>2</v>
      </c>
      <c r="P3097" s="1">
        <v>0</v>
      </c>
      <c r="Q3097" s="16">
        <v>61.098564680232556</v>
      </c>
      <c r="R3097" s="21">
        <v>5.3416744287184043E-2</v>
      </c>
      <c r="S3097" s="21">
        <v>0.93672621125464861</v>
      </c>
      <c r="T3097" s="21">
        <v>0.8833094669674646</v>
      </c>
      <c r="U3097" s="21">
        <v>5.9742956783623282E-3</v>
      </c>
      <c r="V3097" s="21">
        <v>0.10670744779780975</v>
      </c>
      <c r="W3097" s="21">
        <v>0.10073315211944742</v>
      </c>
      <c r="X3097" s="13" t="s">
        <v>22</v>
      </c>
      <c r="Y30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7" s="1">
        <v>0</v>
      </c>
      <c r="AA3097" s="1">
        <v>0</v>
      </c>
      <c r="AB3097" s="1">
        <v>0</v>
      </c>
      <c r="AC3097" s="1">
        <v>0</v>
      </c>
    </row>
    <row r="3098" spans="1:29" x14ac:dyDescent="0.25">
      <c r="A3098" s="13">
        <v>153</v>
      </c>
      <c r="B3098" s="22" t="s">
        <v>4935</v>
      </c>
      <c r="C3098" s="17">
        <v>1</v>
      </c>
      <c r="D3098" s="1" t="s">
        <v>3839</v>
      </c>
      <c r="E3098" s="1" t="s">
        <v>3364</v>
      </c>
      <c r="F3098" s="1" t="s">
        <v>3365</v>
      </c>
      <c r="G3098" s="1" t="s">
        <v>3713</v>
      </c>
      <c r="H3098" s="1">
        <v>11.6</v>
      </c>
      <c r="I3098" s="1">
        <v>12.1</v>
      </c>
      <c r="J3098" s="1" t="s">
        <v>3190</v>
      </c>
      <c r="K3098" s="1" t="s">
        <v>4973</v>
      </c>
      <c r="L3098" s="1">
        <v>0</v>
      </c>
      <c r="M3098" s="1">
        <v>1</v>
      </c>
      <c r="N3098" s="1">
        <v>1</v>
      </c>
      <c r="O3098" s="1">
        <v>1</v>
      </c>
      <c r="P3098" s="1">
        <v>4</v>
      </c>
      <c r="Q3098" s="16">
        <v>60.661064680232556</v>
      </c>
      <c r="R3098" s="21">
        <v>7.8398507284145547E-2</v>
      </c>
      <c r="S3098" s="21">
        <v>1.9631360295759193</v>
      </c>
      <c r="T3098" s="21">
        <v>1.8847375222917737</v>
      </c>
      <c r="U3098" s="21">
        <v>7.9273162282729095E-3</v>
      </c>
      <c r="V3098" s="21">
        <v>0.10626888053428289</v>
      </c>
      <c r="W3098" s="21">
        <v>9.8341564306009988E-2</v>
      </c>
      <c r="X3098" s="13" t="s">
        <v>22</v>
      </c>
      <c r="Y30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8" s="1">
        <v>41.212164088800002</v>
      </c>
      <c r="AA3098" s="1">
        <v>-84.601065753100002</v>
      </c>
      <c r="AB3098" s="1">
        <v>41.215608513200003</v>
      </c>
      <c r="AC3098" s="1">
        <v>-84.592626761899993</v>
      </c>
    </row>
    <row r="3099" spans="1:29" x14ac:dyDescent="0.25">
      <c r="A3099" s="13">
        <v>154</v>
      </c>
      <c r="B3099" s="22" t="s">
        <v>4935</v>
      </c>
      <c r="C3099" s="17">
        <v>9</v>
      </c>
      <c r="D3099" s="1" t="s">
        <v>796</v>
      </c>
      <c r="E3099" s="1" t="s">
        <v>3251</v>
      </c>
      <c r="F3099" s="1" t="s">
        <v>3252</v>
      </c>
      <c r="G3099" s="1" t="s">
        <v>3715</v>
      </c>
      <c r="H3099" s="1">
        <v>3.5</v>
      </c>
      <c r="I3099" s="1">
        <v>4</v>
      </c>
      <c r="J3099" s="1" t="s">
        <v>3190</v>
      </c>
      <c r="K3099" s="1" t="s">
        <v>4973</v>
      </c>
      <c r="L3099" s="1">
        <v>0</v>
      </c>
      <c r="M3099" s="1">
        <v>1</v>
      </c>
      <c r="N3099" s="1">
        <v>2</v>
      </c>
      <c r="O3099" s="1">
        <v>0</v>
      </c>
      <c r="P3099" s="1">
        <v>3</v>
      </c>
      <c r="Q3099" s="16">
        <v>61.770439680232556</v>
      </c>
      <c r="R3099" s="21">
        <v>7.8047799390872794E-2</v>
      </c>
      <c r="S3099" s="21">
        <v>1.7204547852091805</v>
      </c>
      <c r="T3099" s="21">
        <v>1.6424069858183077</v>
      </c>
      <c r="U3099" s="21">
        <v>7.9035828276958764E-3</v>
      </c>
      <c r="V3099" s="21">
        <v>0.10616511922320032</v>
      </c>
      <c r="W3099" s="21">
        <v>9.8261536395504445E-2</v>
      </c>
      <c r="X3099" s="13" t="s">
        <v>22</v>
      </c>
      <c r="Y30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099" s="1">
        <v>39.457949329999998</v>
      </c>
      <c r="AA3099" s="1">
        <v>-83.235255298699997</v>
      </c>
      <c r="AB3099" s="1">
        <v>39.454355616900003</v>
      </c>
      <c r="AC3099" s="1">
        <v>-83.227135054100003</v>
      </c>
    </row>
    <row r="3100" spans="1:29" x14ac:dyDescent="0.25">
      <c r="A3100" s="13">
        <v>155</v>
      </c>
      <c r="B3100" s="22" t="s">
        <v>4935</v>
      </c>
      <c r="C3100" s="17">
        <v>8</v>
      </c>
      <c r="D3100" s="1" t="s">
        <v>806</v>
      </c>
      <c r="E3100" s="1" t="s">
        <v>3366</v>
      </c>
      <c r="F3100" s="1" t="s">
        <v>3367</v>
      </c>
      <c r="G3100" s="1" t="s">
        <v>3752</v>
      </c>
      <c r="H3100" s="1">
        <v>4.5999999999999996</v>
      </c>
      <c r="I3100" s="1">
        <v>5.0999999999999996</v>
      </c>
      <c r="J3100" s="1" t="s">
        <v>3190</v>
      </c>
      <c r="K3100" s="1" t="s">
        <v>4974</v>
      </c>
      <c r="L3100" s="1">
        <v>1</v>
      </c>
      <c r="M3100" s="1">
        <v>1</v>
      </c>
      <c r="N3100" s="1">
        <v>2</v>
      </c>
      <c r="O3100" s="1">
        <v>1</v>
      </c>
      <c r="P3100" s="1">
        <v>1</v>
      </c>
      <c r="Q3100" s="16">
        <v>109.88462936046511</v>
      </c>
      <c r="R3100" s="21">
        <v>0.14081023165117754</v>
      </c>
      <c r="S3100" s="21">
        <v>1.2461800668054825</v>
      </c>
      <c r="T3100" s="21">
        <v>1.1053698351543051</v>
      </c>
      <c r="U3100" s="21">
        <v>1.5846575863745299E-2</v>
      </c>
      <c r="V3100" s="21">
        <v>0.10591003655412551</v>
      </c>
      <c r="W3100" s="21">
        <v>9.0063460690380209E-2</v>
      </c>
      <c r="X3100" s="13" t="s">
        <v>22</v>
      </c>
      <c r="Y31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0" s="1">
        <v>39.285418335499998</v>
      </c>
      <c r="AA3100" s="1">
        <v>-84.012919780299995</v>
      </c>
      <c r="AB3100" s="1">
        <v>39.288172810600003</v>
      </c>
      <c r="AC3100" s="1">
        <v>-84.005006889300006</v>
      </c>
    </row>
    <row r="3101" spans="1:29" x14ac:dyDescent="0.25">
      <c r="A3101" s="13">
        <v>156</v>
      </c>
      <c r="B3101" s="22" t="s">
        <v>4935</v>
      </c>
      <c r="C3101" s="17">
        <v>2</v>
      </c>
      <c r="D3101" s="1" t="s">
        <v>2369</v>
      </c>
      <c r="E3101" s="1" t="s">
        <v>3287</v>
      </c>
      <c r="F3101" s="1" t="s">
        <v>3288</v>
      </c>
      <c r="G3101" s="1" t="s">
        <v>3713</v>
      </c>
      <c r="H3101" s="1">
        <v>18.899999999999999</v>
      </c>
      <c r="I3101" s="1">
        <v>19.399999999999999</v>
      </c>
      <c r="J3101" s="1" t="s">
        <v>3190</v>
      </c>
      <c r="L3101" s="1">
        <v>0</v>
      </c>
      <c r="M3101" s="1">
        <v>1</v>
      </c>
      <c r="N3101" s="1">
        <v>0</v>
      </c>
      <c r="O3101" s="1">
        <v>1</v>
      </c>
      <c r="P3101" s="1">
        <v>4</v>
      </c>
      <c r="Q3101" s="16">
        <v>54.114189680232556</v>
      </c>
      <c r="R3101" s="21">
        <v>0.13722326761615289</v>
      </c>
      <c r="S3101" s="21">
        <v>2.0636601043132887</v>
      </c>
      <c r="T3101" s="21">
        <v>1.9264368366971358</v>
      </c>
      <c r="U3101" s="21">
        <v>1.1835644022556576E-2</v>
      </c>
      <c r="V3101" s="21">
        <v>0.10582729288569721</v>
      </c>
      <c r="W3101" s="21">
        <v>9.3991648863140639E-2</v>
      </c>
      <c r="X3101" s="13" t="s">
        <v>22</v>
      </c>
      <c r="Y31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1" s="1">
        <v>0</v>
      </c>
      <c r="AA3101" s="1">
        <v>0</v>
      </c>
      <c r="AB3101" s="1">
        <v>0</v>
      </c>
      <c r="AC3101" s="1">
        <v>0</v>
      </c>
    </row>
    <row r="3102" spans="1:29" x14ac:dyDescent="0.25">
      <c r="A3102" s="13">
        <v>157</v>
      </c>
      <c r="B3102" s="22" t="s">
        <v>4935</v>
      </c>
      <c r="C3102" s="17">
        <v>4</v>
      </c>
      <c r="D3102" s="1" t="s">
        <v>801</v>
      </c>
      <c r="E3102" s="1" t="s">
        <v>3213</v>
      </c>
      <c r="F3102" s="1" t="s">
        <v>3214</v>
      </c>
      <c r="G3102" s="1" t="s">
        <v>3703</v>
      </c>
      <c r="H3102" s="1">
        <v>1.5</v>
      </c>
      <c r="I3102" s="1">
        <v>2</v>
      </c>
      <c r="J3102" s="1" t="s">
        <v>3190</v>
      </c>
      <c r="L3102" s="1">
        <v>0</v>
      </c>
      <c r="M3102" s="1">
        <v>1</v>
      </c>
      <c r="N3102" s="1">
        <v>1</v>
      </c>
      <c r="O3102" s="1">
        <v>0</v>
      </c>
      <c r="P3102" s="1">
        <v>7</v>
      </c>
      <c r="Q3102" s="16">
        <v>59.223564680232556</v>
      </c>
      <c r="R3102" s="21">
        <v>0.14600929098803725</v>
      </c>
      <c r="S3102" s="21">
        <v>2.6594612779750886</v>
      </c>
      <c r="T3102" s="21">
        <v>2.5134519869870515</v>
      </c>
      <c r="U3102" s="21">
        <v>1.3047581779892861E-2</v>
      </c>
      <c r="V3102" s="21">
        <v>0.10549656735754348</v>
      </c>
      <c r="W3102" s="21">
        <v>9.2448985577650619E-2</v>
      </c>
      <c r="X3102" s="13" t="s">
        <v>22</v>
      </c>
      <c r="Y31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2" s="1">
        <v>41.108821363300002</v>
      </c>
      <c r="AA3102" s="1">
        <v>-80.829806298799994</v>
      </c>
      <c r="AB3102" s="1">
        <v>41.111184348599998</v>
      </c>
      <c r="AC3102" s="1">
        <v>-80.821122204100007</v>
      </c>
    </row>
    <row r="3103" spans="1:29" x14ac:dyDescent="0.25">
      <c r="A3103" s="13">
        <v>158</v>
      </c>
      <c r="B3103" s="22" t="s">
        <v>4935</v>
      </c>
      <c r="C3103" s="17">
        <v>1</v>
      </c>
      <c r="D3103" s="1" t="s">
        <v>809</v>
      </c>
      <c r="E3103" s="1" t="s">
        <v>3364</v>
      </c>
      <c r="F3103" s="1" t="s">
        <v>3368</v>
      </c>
      <c r="G3103" s="1" t="s">
        <v>3713</v>
      </c>
      <c r="H3103" s="1">
        <v>12.6</v>
      </c>
      <c r="I3103" s="1">
        <v>13.1</v>
      </c>
      <c r="J3103" s="1" t="s">
        <v>3190</v>
      </c>
      <c r="K3103" s="1" t="s">
        <v>4973</v>
      </c>
      <c r="L3103" s="1">
        <v>1</v>
      </c>
      <c r="M3103" s="1">
        <v>1</v>
      </c>
      <c r="N3103" s="1">
        <v>0</v>
      </c>
      <c r="O3103" s="1">
        <v>0</v>
      </c>
      <c r="P3103" s="1">
        <v>2</v>
      </c>
      <c r="Q3103" s="16">
        <v>93.353379360465112</v>
      </c>
      <c r="R3103" s="21">
        <v>0.13931766531215153</v>
      </c>
      <c r="S3103" s="21">
        <v>1.2247556486042193</v>
      </c>
      <c r="T3103" s="21">
        <v>1.0854379832920678</v>
      </c>
      <c r="U3103" s="21">
        <v>1.1985142832391707E-2</v>
      </c>
      <c r="V3103" s="21">
        <v>0.10532013547066689</v>
      </c>
      <c r="W3103" s="21">
        <v>9.3334992638275188E-2</v>
      </c>
      <c r="X3103" s="13" t="s">
        <v>22</v>
      </c>
      <c r="Y31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3" s="1">
        <v>41.340615159499997</v>
      </c>
      <c r="AA3103" s="1">
        <v>-84.264983548299995</v>
      </c>
      <c r="AB3103" s="1">
        <v>41.344140900799999</v>
      </c>
      <c r="AC3103" s="1">
        <v>-84.256587080700001</v>
      </c>
    </row>
    <row r="3104" spans="1:29" x14ac:dyDescent="0.25">
      <c r="A3104" s="13">
        <v>159</v>
      </c>
      <c r="B3104" s="22" t="s">
        <v>4935</v>
      </c>
      <c r="C3104" s="17">
        <v>2</v>
      </c>
      <c r="D3104" s="1" t="s">
        <v>2365</v>
      </c>
      <c r="E3104" s="1" t="s">
        <v>3369</v>
      </c>
      <c r="F3104" s="1" t="s">
        <v>3370</v>
      </c>
      <c r="G3104" s="1" t="s">
        <v>3725</v>
      </c>
      <c r="H3104" s="1">
        <v>3.7</v>
      </c>
      <c r="I3104" s="1">
        <v>4.2</v>
      </c>
      <c r="J3104" s="1" t="s">
        <v>3190</v>
      </c>
      <c r="K3104" s="1" t="s">
        <v>4974</v>
      </c>
      <c r="L3104" s="1">
        <v>0</v>
      </c>
      <c r="M3104" s="1">
        <v>1</v>
      </c>
      <c r="N3104" s="1">
        <v>3</v>
      </c>
      <c r="O3104" s="1">
        <v>2</v>
      </c>
      <c r="P3104" s="1">
        <v>6</v>
      </c>
      <c r="Q3104" s="16">
        <v>80.192314680232556</v>
      </c>
      <c r="R3104" s="21">
        <v>0.11682239950125638</v>
      </c>
      <c r="S3104" s="21">
        <v>2.0984796052842545</v>
      </c>
      <c r="T3104" s="21">
        <v>1.9816572057829982</v>
      </c>
      <c r="U3104" s="21">
        <v>1.3347898696418531E-2</v>
      </c>
      <c r="V3104" s="21">
        <v>0.10490658100085483</v>
      </c>
      <c r="W3104" s="21">
        <v>9.1558682304436298E-2</v>
      </c>
      <c r="X3104" s="13" t="s">
        <v>22</v>
      </c>
      <c r="Y31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4" s="1">
        <v>41.602082326500003</v>
      </c>
      <c r="AA3104" s="1">
        <v>-84.555735356200003</v>
      </c>
      <c r="AB3104" s="1">
        <v>41.594842371299997</v>
      </c>
      <c r="AC3104" s="1">
        <v>-84.555883662599996</v>
      </c>
    </row>
    <row r="3105" spans="1:29" x14ac:dyDescent="0.25">
      <c r="A3105" s="13">
        <v>160</v>
      </c>
      <c r="B3105" s="22" t="s">
        <v>4935</v>
      </c>
      <c r="C3105" s="17">
        <v>5</v>
      </c>
      <c r="D3105" s="1" t="s">
        <v>793</v>
      </c>
      <c r="E3105" s="1" t="s">
        <v>3269</v>
      </c>
      <c r="F3105" s="1" t="s">
        <v>3270</v>
      </c>
      <c r="G3105" s="1" t="s">
        <v>3721</v>
      </c>
      <c r="H3105" s="1">
        <v>0.1</v>
      </c>
      <c r="I3105" s="1">
        <v>0.6</v>
      </c>
      <c r="J3105" s="1" t="s">
        <v>3190</v>
      </c>
      <c r="K3105" s="1" t="s">
        <v>4974</v>
      </c>
      <c r="L3105" s="1">
        <v>0</v>
      </c>
      <c r="M3105" s="1">
        <v>1</v>
      </c>
      <c r="N3105" s="1">
        <v>1</v>
      </c>
      <c r="O3105" s="1">
        <v>1</v>
      </c>
      <c r="P3105" s="1">
        <v>8</v>
      </c>
      <c r="Q3105" s="16">
        <v>64.661064680232556</v>
      </c>
      <c r="R3105" s="21">
        <v>0.22580530723304254</v>
      </c>
      <c r="S3105" s="21">
        <v>2.6784139167288394</v>
      </c>
      <c r="T3105" s="21">
        <v>2.4526086094957971</v>
      </c>
      <c r="U3105" s="21">
        <v>2.445582455183716E-2</v>
      </c>
      <c r="V3105" s="21">
        <v>0.10454865168577968</v>
      </c>
      <c r="W3105" s="21">
        <v>8.0092827133942515E-2</v>
      </c>
      <c r="X3105" s="13" t="s">
        <v>22</v>
      </c>
      <c r="Y31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5" s="1">
        <v>40.1212644923</v>
      </c>
      <c r="AA3105" s="1">
        <v>-82.760405277199993</v>
      </c>
      <c r="AB3105" s="1">
        <v>40.124303515299999</v>
      </c>
      <c r="AC3105" s="1">
        <v>-82.751868891599997</v>
      </c>
    </row>
    <row r="3106" spans="1:29" x14ac:dyDescent="0.25">
      <c r="A3106" s="13">
        <v>161</v>
      </c>
      <c r="B3106" s="22" t="s">
        <v>4935</v>
      </c>
      <c r="C3106" s="17">
        <v>5</v>
      </c>
      <c r="D3106" s="1" t="s">
        <v>793</v>
      </c>
      <c r="E3106" s="1" t="s">
        <v>3269</v>
      </c>
      <c r="F3106" s="1" t="s">
        <v>3270</v>
      </c>
      <c r="G3106" s="1" t="s">
        <v>3721</v>
      </c>
      <c r="H3106" s="1">
        <v>1.7</v>
      </c>
      <c r="I3106" s="1">
        <v>2.2000000000000002</v>
      </c>
      <c r="J3106" s="1" t="s">
        <v>3190</v>
      </c>
      <c r="K3106" s="1" t="s">
        <v>4974</v>
      </c>
      <c r="L3106" s="1">
        <v>0</v>
      </c>
      <c r="M3106" s="1">
        <v>1</v>
      </c>
      <c r="N3106" s="1">
        <v>1</v>
      </c>
      <c r="O3106" s="1">
        <v>1</v>
      </c>
      <c r="P3106" s="1">
        <v>5</v>
      </c>
      <c r="Q3106" s="16">
        <v>61.661064680232556</v>
      </c>
      <c r="R3106" s="21">
        <v>0.22580530723304254</v>
      </c>
      <c r="S3106" s="21">
        <v>1.9737708711283557</v>
      </c>
      <c r="T3106" s="21">
        <v>1.7479655638953131</v>
      </c>
      <c r="U3106" s="21">
        <v>2.445582455183716E-2</v>
      </c>
      <c r="V3106" s="21">
        <v>0.10454865168577968</v>
      </c>
      <c r="W3106" s="21">
        <v>8.0092827133942515E-2</v>
      </c>
      <c r="X3106" s="13" t="s">
        <v>22</v>
      </c>
      <c r="Y31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6" s="1">
        <v>40.132350637199998</v>
      </c>
      <c r="AA3106" s="1">
        <v>-82.733946210799999</v>
      </c>
      <c r="AB3106" s="1">
        <v>40.136140806</v>
      </c>
      <c r="AC3106" s="1">
        <v>-82.725894513</v>
      </c>
    </row>
    <row r="3107" spans="1:29" x14ac:dyDescent="0.25">
      <c r="A3107" s="13">
        <v>162</v>
      </c>
      <c r="B3107" s="22" t="s">
        <v>4935</v>
      </c>
      <c r="C3107" s="17">
        <v>3</v>
      </c>
      <c r="D3107" s="1" t="s">
        <v>805</v>
      </c>
      <c r="E3107" s="1" t="s">
        <v>3371</v>
      </c>
      <c r="F3107" s="1" t="s">
        <v>3372</v>
      </c>
      <c r="G3107" s="1" t="s">
        <v>3743</v>
      </c>
      <c r="H3107" s="1">
        <v>4.8</v>
      </c>
      <c r="I3107" s="1">
        <v>5.3</v>
      </c>
      <c r="J3107" s="1" t="s">
        <v>3190</v>
      </c>
      <c r="K3107" s="1" t="s">
        <v>4974</v>
      </c>
      <c r="L3107" s="1">
        <v>0</v>
      </c>
      <c r="M3107" s="1">
        <v>1</v>
      </c>
      <c r="N3107" s="1">
        <v>6</v>
      </c>
      <c r="O3107" s="1">
        <v>1</v>
      </c>
      <c r="P3107" s="1">
        <v>7</v>
      </c>
      <c r="Q3107" s="16">
        <v>96.395439680232556</v>
      </c>
      <c r="R3107" s="21">
        <v>8.690039851490651E-2</v>
      </c>
      <c r="S3107" s="21">
        <v>2.1727326340888311</v>
      </c>
      <c r="T3107" s="21">
        <v>2.0858322355739247</v>
      </c>
      <c r="U3107" s="21">
        <v>1.0170503140656133E-2</v>
      </c>
      <c r="V3107" s="21">
        <v>0.10426534289851849</v>
      </c>
      <c r="W3107" s="21">
        <v>9.4094839757862356E-2</v>
      </c>
      <c r="X3107" s="13" t="s">
        <v>22</v>
      </c>
      <c r="Y31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7" s="1">
        <v>41.045291346299997</v>
      </c>
      <c r="AA3107" s="1">
        <v>-81.864382549400005</v>
      </c>
      <c r="AB3107" s="1">
        <v>41.052531715599997</v>
      </c>
      <c r="AC3107" s="1">
        <v>-81.8643583514</v>
      </c>
    </row>
    <row r="3108" spans="1:29" x14ac:dyDescent="0.25">
      <c r="A3108" s="13">
        <v>163</v>
      </c>
      <c r="B3108" s="22" t="s">
        <v>4935</v>
      </c>
      <c r="C3108" s="17">
        <v>11</v>
      </c>
      <c r="D3108" s="1" t="s">
        <v>2372</v>
      </c>
      <c r="E3108" s="1" t="s">
        <v>3277</v>
      </c>
      <c r="F3108" s="1" t="s">
        <v>3278</v>
      </c>
      <c r="G3108" s="1" t="s">
        <v>3721</v>
      </c>
      <c r="H3108" s="1">
        <v>22.3</v>
      </c>
      <c r="I3108" s="1">
        <v>22.8</v>
      </c>
      <c r="J3108" s="1" t="s">
        <v>3190</v>
      </c>
      <c r="K3108" s="1" t="s">
        <v>4974</v>
      </c>
      <c r="L3108" s="1">
        <v>0</v>
      </c>
      <c r="M3108" s="1">
        <v>1</v>
      </c>
      <c r="N3108" s="1">
        <v>2</v>
      </c>
      <c r="O3108" s="1">
        <v>2</v>
      </c>
      <c r="P3108" s="1">
        <v>4</v>
      </c>
      <c r="Q3108" s="16">
        <v>71.645439680232556</v>
      </c>
      <c r="R3108" s="21">
        <v>0.13916730365890292</v>
      </c>
      <c r="S3108" s="21">
        <v>1.7114832904854984</v>
      </c>
      <c r="T3108" s="21">
        <v>1.5723159868265955</v>
      </c>
      <c r="U3108" s="21">
        <v>1.5676614693622318E-2</v>
      </c>
      <c r="V3108" s="21">
        <v>0.10426347049615417</v>
      </c>
      <c r="W3108" s="21">
        <v>8.8586855802531853E-2</v>
      </c>
      <c r="X3108" s="13" t="s">
        <v>22</v>
      </c>
      <c r="Y31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8" s="1">
        <v>40.5537643268</v>
      </c>
      <c r="AA3108" s="1">
        <v>-81.870005621299995</v>
      </c>
      <c r="AB3108" s="1">
        <v>40.553149638999997</v>
      </c>
      <c r="AC3108" s="1">
        <v>-81.860545565400002</v>
      </c>
    </row>
    <row r="3109" spans="1:29" x14ac:dyDescent="0.25">
      <c r="A3109" s="13">
        <v>164</v>
      </c>
      <c r="B3109" s="22" t="s">
        <v>4935</v>
      </c>
      <c r="C3109" s="17">
        <v>8</v>
      </c>
      <c r="D3109" s="1" t="s">
        <v>806</v>
      </c>
      <c r="E3109" s="1" t="s">
        <v>3373</v>
      </c>
      <c r="F3109" s="1" t="s">
        <v>3374</v>
      </c>
      <c r="G3109" s="1" t="s">
        <v>3716</v>
      </c>
      <c r="H3109" s="1">
        <v>16.7</v>
      </c>
      <c r="I3109" s="1">
        <v>17.2</v>
      </c>
      <c r="J3109" s="1" t="s">
        <v>3190</v>
      </c>
      <c r="K3109" s="1" t="s">
        <v>4974</v>
      </c>
      <c r="L3109" s="1">
        <v>0</v>
      </c>
      <c r="M3109" s="1">
        <v>3</v>
      </c>
      <c r="N3109" s="1">
        <v>3</v>
      </c>
      <c r="O3109" s="1">
        <v>2</v>
      </c>
      <c r="P3109" s="1">
        <v>3</v>
      </c>
      <c r="Q3109" s="16">
        <v>168.54569404069767</v>
      </c>
      <c r="R3109" s="21">
        <v>8.6059801716198578E-2</v>
      </c>
      <c r="S3109" s="21">
        <v>1.5953104994443377</v>
      </c>
      <c r="T3109" s="21">
        <v>1.509250697728139</v>
      </c>
      <c r="U3109" s="21">
        <v>1.0080075137690162E-2</v>
      </c>
      <c r="V3109" s="21">
        <v>0.10335007092136886</v>
      </c>
      <c r="W3109" s="21">
        <v>9.32699957836787E-2</v>
      </c>
      <c r="X3109" s="13" t="s">
        <v>22</v>
      </c>
      <c r="Y31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09" s="1">
        <v>39.493392040700002</v>
      </c>
      <c r="AA3109" s="1">
        <v>-84.130753672699996</v>
      </c>
      <c r="AB3109" s="1">
        <v>39.498849557500002</v>
      </c>
      <c r="AC3109" s="1">
        <v>-84.124604507000001</v>
      </c>
    </row>
    <row r="3110" spans="1:29" x14ac:dyDescent="0.25">
      <c r="A3110" s="13">
        <v>165</v>
      </c>
      <c r="B3110" s="22" t="s">
        <v>4935</v>
      </c>
      <c r="C3110" s="17">
        <v>8</v>
      </c>
      <c r="D3110" s="1" t="s">
        <v>2379</v>
      </c>
      <c r="E3110" s="1" t="s">
        <v>3273</v>
      </c>
      <c r="F3110" s="1" t="s">
        <v>3274</v>
      </c>
      <c r="G3110" s="1" t="s">
        <v>3722</v>
      </c>
      <c r="H3110" s="1">
        <v>16.3</v>
      </c>
      <c r="I3110" s="1">
        <v>16.8</v>
      </c>
      <c r="J3110" s="1" t="s">
        <v>3190</v>
      </c>
      <c r="K3110" s="1" t="s">
        <v>4974</v>
      </c>
      <c r="L3110" s="1">
        <v>0</v>
      </c>
      <c r="M3110" s="1">
        <v>1</v>
      </c>
      <c r="N3110" s="1">
        <v>3</v>
      </c>
      <c r="O3110" s="1">
        <v>2</v>
      </c>
      <c r="P3110" s="1">
        <v>3</v>
      </c>
      <c r="Q3110" s="16">
        <v>77.192314680232556</v>
      </c>
      <c r="R3110" s="21">
        <v>0.11470449293048098</v>
      </c>
      <c r="S3110" s="21">
        <v>1.5769773315870437</v>
      </c>
      <c r="T3110" s="21">
        <v>1.4622728386565627</v>
      </c>
      <c r="U3110" s="21">
        <v>1.3125394280988382E-2</v>
      </c>
      <c r="V3110" s="21">
        <v>0.10323928808480183</v>
      </c>
      <c r="W3110" s="21">
        <v>9.0113893803813447E-2</v>
      </c>
      <c r="X3110" s="13" t="s">
        <v>22</v>
      </c>
      <c r="Y31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0" s="1">
        <v>39.791942649799999</v>
      </c>
      <c r="AA3110" s="1">
        <v>-84.630938618800002</v>
      </c>
      <c r="AB3110" s="1">
        <v>39.799184955299999</v>
      </c>
      <c r="AC3110" s="1">
        <v>-84.630643425200006</v>
      </c>
    </row>
    <row r="3111" spans="1:29" x14ac:dyDescent="0.25">
      <c r="A3111" s="13">
        <v>166</v>
      </c>
      <c r="B3111" s="22" t="s">
        <v>4935</v>
      </c>
      <c r="C3111" s="17">
        <v>5</v>
      </c>
      <c r="D3111" s="1" t="s">
        <v>797</v>
      </c>
      <c r="E3111" s="1" t="s">
        <v>3283</v>
      </c>
      <c r="F3111" s="1" t="s">
        <v>3284</v>
      </c>
      <c r="G3111" s="1" t="s">
        <v>3708</v>
      </c>
      <c r="H3111" s="1">
        <v>7.9</v>
      </c>
      <c r="I3111" s="1">
        <v>8.4</v>
      </c>
      <c r="J3111" s="1" t="s">
        <v>3190</v>
      </c>
      <c r="K3111" s="1" t="s">
        <v>4974</v>
      </c>
      <c r="L3111" s="1">
        <v>0</v>
      </c>
      <c r="M3111" s="1">
        <v>1</v>
      </c>
      <c r="N3111" s="1">
        <v>4</v>
      </c>
      <c r="O3111" s="1">
        <v>0</v>
      </c>
      <c r="P3111" s="1">
        <v>3</v>
      </c>
      <c r="Q3111" s="16">
        <v>74.864189680232556</v>
      </c>
      <c r="R3111" s="21">
        <v>0.13725180086673069</v>
      </c>
      <c r="S3111" s="21">
        <v>1.5569077593898202</v>
      </c>
      <c r="T3111" s="21">
        <v>1.4196559585230895</v>
      </c>
      <c r="U3111" s="21">
        <v>1.5478249666119591E-2</v>
      </c>
      <c r="V3111" s="21">
        <v>0.10323374019312176</v>
      </c>
      <c r="W3111" s="21">
        <v>8.775549052700217E-2</v>
      </c>
      <c r="X3111" s="13" t="s">
        <v>22</v>
      </c>
      <c r="Y31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1" s="1">
        <v>39.818073703899998</v>
      </c>
      <c r="AA3111" s="1">
        <v>-82.570240129599995</v>
      </c>
      <c r="AB3111" s="1">
        <v>39.810831849800003</v>
      </c>
      <c r="AC3111" s="1">
        <v>-82.570683856900004</v>
      </c>
    </row>
    <row r="3112" spans="1:29" x14ac:dyDescent="0.25">
      <c r="A3112" s="13">
        <v>167</v>
      </c>
      <c r="B3112" s="22" t="s">
        <v>4935</v>
      </c>
      <c r="C3112" s="17">
        <v>7</v>
      </c>
      <c r="D3112" s="1" t="s">
        <v>2373</v>
      </c>
      <c r="E3112" s="1" t="s">
        <v>3375</v>
      </c>
      <c r="F3112" s="1" t="s">
        <v>3376</v>
      </c>
      <c r="G3112" s="1" t="s">
        <v>3747</v>
      </c>
      <c r="H3112" s="1">
        <v>5.2</v>
      </c>
      <c r="I3112" s="1">
        <v>5.7</v>
      </c>
      <c r="J3112" s="1" t="s">
        <v>3190</v>
      </c>
      <c r="K3112" s="1" t="s">
        <v>4974</v>
      </c>
      <c r="L3112" s="1">
        <v>1</v>
      </c>
      <c r="M3112" s="1">
        <v>0</v>
      </c>
      <c r="N3112" s="1">
        <v>3</v>
      </c>
      <c r="O3112" s="1">
        <v>1</v>
      </c>
      <c r="P3112" s="1">
        <v>5</v>
      </c>
      <c r="Q3112" s="16">
        <v>74.754814680232556</v>
      </c>
      <c r="R3112" s="21">
        <v>0.13536309856400136</v>
      </c>
      <c r="S3112" s="21">
        <v>1.9050481132877344</v>
      </c>
      <c r="T3112" s="21">
        <v>1.7696850147237331</v>
      </c>
      <c r="U3112" s="21">
        <v>1.528243983373781E-2</v>
      </c>
      <c r="V3112" s="21">
        <v>0.10194718777226572</v>
      </c>
      <c r="W3112" s="21">
        <v>8.6664747938527908E-2</v>
      </c>
      <c r="X3112" s="13" t="s">
        <v>22</v>
      </c>
      <c r="Y31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2" s="1">
        <v>40.316398063800001</v>
      </c>
      <c r="AA3112" s="1">
        <v>-83.760353033000001</v>
      </c>
      <c r="AB3112" s="1">
        <v>40.3236360744</v>
      </c>
      <c r="AC3112" s="1">
        <v>-83.760901125700002</v>
      </c>
    </row>
    <row r="3113" spans="1:29" x14ac:dyDescent="0.25">
      <c r="A3113" s="13">
        <v>168</v>
      </c>
      <c r="B3113" s="22" t="s">
        <v>4935</v>
      </c>
      <c r="C3113" s="17">
        <v>3</v>
      </c>
      <c r="D3113" s="1" t="s">
        <v>2361</v>
      </c>
      <c r="E3113" s="1" t="s">
        <v>3328</v>
      </c>
      <c r="F3113" s="1" t="s">
        <v>3329</v>
      </c>
      <c r="G3113" s="1" t="s">
        <v>3739</v>
      </c>
      <c r="H3113" s="1">
        <v>10.4</v>
      </c>
      <c r="I3113" s="1">
        <v>10.9</v>
      </c>
      <c r="J3113" s="1" t="s">
        <v>3190</v>
      </c>
      <c r="K3113" s="1" t="s">
        <v>4974</v>
      </c>
      <c r="L3113" s="1">
        <v>1</v>
      </c>
      <c r="M3113" s="1">
        <v>0</v>
      </c>
      <c r="N3113" s="1">
        <v>6</v>
      </c>
      <c r="O3113" s="1">
        <v>1</v>
      </c>
      <c r="P3113" s="1">
        <v>10</v>
      </c>
      <c r="Q3113" s="16">
        <v>99.395439680232556</v>
      </c>
      <c r="R3113" s="21">
        <v>8.4082060921400636E-2</v>
      </c>
      <c r="S3113" s="21">
        <v>2.5518667048939543</v>
      </c>
      <c r="T3113" s="21">
        <v>2.4677846439725535</v>
      </c>
      <c r="U3113" s="21">
        <v>9.8670334404253098E-3</v>
      </c>
      <c r="V3113" s="21">
        <v>0.10127731375566693</v>
      </c>
      <c r="W3113" s="21">
        <v>9.1410280315241621E-2</v>
      </c>
      <c r="X3113" s="13" t="s">
        <v>22</v>
      </c>
      <c r="Y31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3" s="1">
        <v>40.9144082854</v>
      </c>
      <c r="AA3113" s="1">
        <v>-81.791694322500007</v>
      </c>
      <c r="AB3113" s="1">
        <v>40.916638382400002</v>
      </c>
      <c r="AC3113" s="1">
        <v>-81.783219976300003</v>
      </c>
    </row>
    <row r="3114" spans="1:29" x14ac:dyDescent="0.25">
      <c r="A3114" s="13">
        <v>169</v>
      </c>
      <c r="B3114" s="22" t="s">
        <v>4935</v>
      </c>
      <c r="C3114" s="17">
        <v>3</v>
      </c>
      <c r="D3114" s="1" t="s">
        <v>2361</v>
      </c>
      <c r="E3114" s="1" t="s">
        <v>3328</v>
      </c>
      <c r="F3114" s="1" t="s">
        <v>3329</v>
      </c>
      <c r="G3114" s="1" t="s">
        <v>3739</v>
      </c>
      <c r="H3114" s="1">
        <v>11.7</v>
      </c>
      <c r="I3114" s="1">
        <v>12.2</v>
      </c>
      <c r="J3114" s="1" t="s">
        <v>3190</v>
      </c>
      <c r="K3114" s="1" t="s">
        <v>4974</v>
      </c>
      <c r="L3114" s="1">
        <v>0</v>
      </c>
      <c r="M3114" s="1">
        <v>0</v>
      </c>
      <c r="N3114" s="1">
        <v>7</v>
      </c>
      <c r="O3114" s="1">
        <v>1</v>
      </c>
      <c r="P3114" s="1">
        <v>6</v>
      </c>
      <c r="Q3114" s="16">
        <v>56.265625</v>
      </c>
      <c r="R3114" s="21">
        <v>8.4082060921400636E-2</v>
      </c>
      <c r="S3114" s="21">
        <v>1.9972119381296576</v>
      </c>
      <c r="T3114" s="21">
        <v>1.913129877208257</v>
      </c>
      <c r="U3114" s="21">
        <v>9.8670334404253098E-3</v>
      </c>
      <c r="V3114" s="21">
        <v>0.10127731375566693</v>
      </c>
      <c r="W3114" s="21">
        <v>9.1410280315241621E-2</v>
      </c>
      <c r="X3114" s="13" t="s">
        <v>22</v>
      </c>
      <c r="Y31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4" s="1">
        <v>40.921496652400002</v>
      </c>
      <c r="AA3114" s="1">
        <v>-81.770067956999995</v>
      </c>
      <c r="AB3114" s="1">
        <v>40.926108925699999</v>
      </c>
      <c r="AC3114" s="1">
        <v>-81.762717961099995</v>
      </c>
    </row>
    <row r="3115" spans="1:29" x14ac:dyDescent="0.25">
      <c r="A3115" s="13">
        <v>170</v>
      </c>
      <c r="B3115" s="22" t="s">
        <v>4935</v>
      </c>
      <c r="C3115" s="17">
        <v>8</v>
      </c>
      <c r="D3115" s="1" t="s">
        <v>2363</v>
      </c>
      <c r="E3115" s="1" t="s">
        <v>3377</v>
      </c>
      <c r="F3115" s="1" t="s">
        <v>3378</v>
      </c>
      <c r="G3115" s="1" t="s">
        <v>3753</v>
      </c>
      <c r="H3115" s="1">
        <v>0.8</v>
      </c>
      <c r="I3115" s="1">
        <v>1.3</v>
      </c>
      <c r="J3115" s="1" t="s">
        <v>3190</v>
      </c>
      <c r="K3115" s="1" t="s">
        <v>4974</v>
      </c>
      <c r="L3115" s="1">
        <v>0</v>
      </c>
      <c r="M3115" s="1">
        <v>1</v>
      </c>
      <c r="N3115" s="1">
        <v>8</v>
      </c>
      <c r="O3115" s="1">
        <v>2</v>
      </c>
      <c r="P3115" s="1">
        <v>9</v>
      </c>
      <c r="Q3115" s="16">
        <v>115.92668968023256</v>
      </c>
      <c r="R3115" s="21">
        <v>6.0674718963786393E-2</v>
      </c>
      <c r="S3115" s="21">
        <v>2.2424389737369039</v>
      </c>
      <c r="T3115" s="21">
        <v>2.1817642547731175</v>
      </c>
      <c r="U3115" s="21">
        <v>7.311323073938481E-3</v>
      </c>
      <c r="V3115" s="21">
        <v>0.10121973375352539</v>
      </c>
      <c r="W3115" s="21">
        <v>9.3908410679586912E-2</v>
      </c>
      <c r="X3115" s="13" t="s">
        <v>22</v>
      </c>
      <c r="Y31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5" s="1">
        <v>39.446076159699999</v>
      </c>
      <c r="AA3115" s="1">
        <v>-83.938825392699997</v>
      </c>
      <c r="AB3115" s="1">
        <v>39.4529402816</v>
      </c>
      <c r="AC3115" s="1">
        <v>-83.940925699600001</v>
      </c>
    </row>
    <row r="3116" spans="1:29" x14ac:dyDescent="0.25">
      <c r="A3116" s="13">
        <v>171</v>
      </c>
      <c r="B3116" s="22" t="s">
        <v>4935</v>
      </c>
      <c r="C3116" s="17">
        <v>9</v>
      </c>
      <c r="D3116" s="1" t="s">
        <v>796</v>
      </c>
      <c r="E3116" s="1" t="s">
        <v>3251</v>
      </c>
      <c r="F3116" s="1" t="s">
        <v>3268</v>
      </c>
      <c r="G3116" s="1" t="s">
        <v>3715</v>
      </c>
      <c r="H3116" s="1">
        <v>33.299999999999997</v>
      </c>
      <c r="I3116" s="1">
        <v>33.799999999999997</v>
      </c>
      <c r="J3116" s="1" t="s">
        <v>3190</v>
      </c>
      <c r="K3116" s="1" t="s">
        <v>4973</v>
      </c>
      <c r="L3116" s="1">
        <v>0</v>
      </c>
      <c r="M3116" s="1">
        <v>1</v>
      </c>
      <c r="N3116" s="1">
        <v>1</v>
      </c>
      <c r="O3116" s="1">
        <v>0</v>
      </c>
      <c r="P3116" s="1">
        <v>8</v>
      </c>
      <c r="Q3116" s="16">
        <v>60.223564680232556</v>
      </c>
      <c r="R3116" s="21">
        <v>0.12670663477712696</v>
      </c>
      <c r="S3116" s="21">
        <v>3.594359662090123</v>
      </c>
      <c r="T3116" s="21">
        <v>3.4676530273129962</v>
      </c>
      <c r="U3116" s="21">
        <v>1.1105261029814481E-2</v>
      </c>
      <c r="V3116" s="21">
        <v>0.10063408433303445</v>
      </c>
      <c r="W3116" s="21">
        <v>8.952882330321997E-2</v>
      </c>
      <c r="X3116" s="13" t="s">
        <v>22</v>
      </c>
      <c r="Y31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6" s="1">
        <v>39.208315715700003</v>
      </c>
      <c r="AA3116" s="1">
        <v>-82.821583749599995</v>
      </c>
      <c r="AB3116" s="1">
        <v>39.2014483337</v>
      </c>
      <c r="AC3116" s="1">
        <v>-82.819333581199999</v>
      </c>
    </row>
    <row r="3117" spans="1:29" x14ac:dyDescent="0.25">
      <c r="A3117" s="13">
        <v>172</v>
      </c>
      <c r="B3117" s="22" t="s">
        <v>4935</v>
      </c>
      <c r="C3117" s="17">
        <v>5</v>
      </c>
      <c r="D3117" s="1" t="s">
        <v>793</v>
      </c>
      <c r="E3117" s="1" t="s">
        <v>3254</v>
      </c>
      <c r="F3117" s="1" t="s">
        <v>3236</v>
      </c>
      <c r="G3117" s="1" t="s">
        <v>3708</v>
      </c>
      <c r="H3117" s="1">
        <v>24.2</v>
      </c>
      <c r="I3117" s="1">
        <v>24.7</v>
      </c>
      <c r="J3117" s="1" t="s">
        <v>3190</v>
      </c>
      <c r="K3117" s="1" t="s">
        <v>4974</v>
      </c>
      <c r="L3117" s="1">
        <v>0</v>
      </c>
      <c r="M3117" s="1">
        <v>2</v>
      </c>
      <c r="N3117" s="1">
        <v>5</v>
      </c>
      <c r="O3117" s="1">
        <v>0</v>
      </c>
      <c r="P3117" s="1">
        <v>10</v>
      </c>
      <c r="Q3117" s="16">
        <v>134.08775436046511</v>
      </c>
      <c r="R3117" s="21">
        <v>8.3743354148281129E-2</v>
      </c>
      <c r="S3117" s="21">
        <v>2.5348996773502326</v>
      </c>
      <c r="T3117" s="21">
        <v>2.4511563232019515</v>
      </c>
      <c r="U3117" s="21">
        <v>9.766963110399169E-3</v>
      </c>
      <c r="V3117" s="21">
        <v>0.10041699485187174</v>
      </c>
      <c r="W3117" s="21">
        <v>9.065003174147257E-2</v>
      </c>
      <c r="X3117" s="13" t="s">
        <v>22</v>
      </c>
      <c r="Y31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7" s="1">
        <v>39.9501085725</v>
      </c>
      <c r="AA3117" s="1">
        <v>-82.536425005400005</v>
      </c>
      <c r="AB3117" s="1">
        <v>39.9430336422</v>
      </c>
      <c r="AC3117" s="1">
        <v>-82.535364280099998</v>
      </c>
    </row>
    <row r="3118" spans="1:29" x14ac:dyDescent="0.25">
      <c r="A3118" s="13">
        <v>173</v>
      </c>
      <c r="B3118" s="22" t="s">
        <v>4935</v>
      </c>
      <c r="C3118" s="17">
        <v>7</v>
      </c>
      <c r="D3118" s="1" t="s">
        <v>1335</v>
      </c>
      <c r="E3118" s="1" t="s">
        <v>3275</v>
      </c>
      <c r="F3118" s="1" t="s">
        <v>3276</v>
      </c>
      <c r="G3118" s="1" t="s">
        <v>3723</v>
      </c>
      <c r="H3118" s="1">
        <v>13.9</v>
      </c>
      <c r="I3118" s="1">
        <v>14.4</v>
      </c>
      <c r="J3118" s="1" t="s">
        <v>3190</v>
      </c>
      <c r="K3118" s="1" t="s">
        <v>4972</v>
      </c>
      <c r="L3118" s="1">
        <v>0</v>
      </c>
      <c r="M3118" s="1">
        <v>1</v>
      </c>
      <c r="N3118" s="1">
        <v>2</v>
      </c>
      <c r="O3118" s="1">
        <v>0</v>
      </c>
      <c r="P3118" s="1">
        <v>7</v>
      </c>
      <c r="Q3118" s="16">
        <v>65.770439680232556</v>
      </c>
      <c r="R3118" s="21">
        <v>7.661792134843512E-2</v>
      </c>
      <c r="S3118" s="21">
        <v>2.4591181384674825</v>
      </c>
      <c r="T3118" s="21">
        <v>2.3825002171190475</v>
      </c>
      <c r="U3118" s="21">
        <v>7.4150859658988254E-3</v>
      </c>
      <c r="V3118" s="21">
        <v>0.10030818569668075</v>
      </c>
      <c r="W3118" s="21">
        <v>9.2893099730781928E-2</v>
      </c>
      <c r="X3118" s="13" t="s">
        <v>22</v>
      </c>
      <c r="Y31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8" s="1">
        <v>40.071465209700001</v>
      </c>
      <c r="AA3118" s="1">
        <v>-84.276338798799998</v>
      </c>
      <c r="AB3118" s="1">
        <v>40.076064489099998</v>
      </c>
      <c r="AC3118" s="1">
        <v>-84.283578032400001</v>
      </c>
    </row>
    <row r="3119" spans="1:29" x14ac:dyDescent="0.25">
      <c r="A3119" s="13">
        <v>174</v>
      </c>
      <c r="B3119" s="22" t="s">
        <v>4935</v>
      </c>
      <c r="C3119" s="17">
        <v>8</v>
      </c>
      <c r="D3119" s="1" t="s">
        <v>1329</v>
      </c>
      <c r="E3119" s="1" t="s">
        <v>3262</v>
      </c>
      <c r="F3119" s="1" t="s">
        <v>3263</v>
      </c>
      <c r="G3119" s="1" t="s">
        <v>3718</v>
      </c>
      <c r="H3119" s="1">
        <v>7.5</v>
      </c>
      <c r="I3119" s="1">
        <v>8</v>
      </c>
      <c r="J3119" s="1" t="s">
        <v>3190</v>
      </c>
      <c r="K3119" s="1" t="s">
        <v>4974</v>
      </c>
      <c r="L3119" s="1">
        <v>0</v>
      </c>
      <c r="M3119" s="1">
        <v>2</v>
      </c>
      <c r="N3119" s="1">
        <v>3</v>
      </c>
      <c r="O3119" s="1">
        <v>0</v>
      </c>
      <c r="P3119" s="1">
        <v>10</v>
      </c>
      <c r="Q3119" s="16">
        <v>120.99400436046511</v>
      </c>
      <c r="R3119" s="21">
        <v>0.13272005649948279</v>
      </c>
      <c r="S3119" s="21">
        <v>2.7996340125455874</v>
      </c>
      <c r="T3119" s="21">
        <v>2.6669139560461046</v>
      </c>
      <c r="U3119" s="21">
        <v>1.5008050972671322E-2</v>
      </c>
      <c r="V3119" s="21">
        <v>0.10022362900250727</v>
      </c>
      <c r="W3119" s="21">
        <v>8.5215578029835939E-2</v>
      </c>
      <c r="X3119" s="13" t="s">
        <v>22</v>
      </c>
      <c r="Y31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19" s="1">
        <v>39.175648717000001</v>
      </c>
      <c r="AA3119" s="1">
        <v>-84.136957449700006</v>
      </c>
      <c r="AB3119" s="1">
        <v>39.178166568599998</v>
      </c>
      <c r="AC3119" s="1">
        <v>-84.128238246199999</v>
      </c>
    </row>
    <row r="3120" spans="1:29" x14ac:dyDescent="0.25">
      <c r="A3120" s="13">
        <v>175</v>
      </c>
      <c r="B3120" s="22" t="s">
        <v>4935</v>
      </c>
      <c r="C3120" s="17">
        <v>3</v>
      </c>
      <c r="D3120" s="1" t="s">
        <v>3836</v>
      </c>
      <c r="E3120" s="1" t="s">
        <v>3379</v>
      </c>
      <c r="F3120" s="1" t="s">
        <v>3380</v>
      </c>
      <c r="G3120" s="1" t="s">
        <v>3741</v>
      </c>
      <c r="H3120" s="1">
        <v>15.4</v>
      </c>
      <c r="I3120" s="1">
        <v>15.9</v>
      </c>
      <c r="J3120" s="1" t="s">
        <v>3190</v>
      </c>
      <c r="K3120" s="1" t="s">
        <v>4973</v>
      </c>
      <c r="L3120" s="1">
        <v>1</v>
      </c>
      <c r="M3120" s="1">
        <v>1</v>
      </c>
      <c r="N3120" s="1">
        <v>1</v>
      </c>
      <c r="O3120" s="1">
        <v>0</v>
      </c>
      <c r="P3120" s="1">
        <v>2</v>
      </c>
      <c r="Q3120" s="16">
        <v>99.900254360465112</v>
      </c>
      <c r="R3120" s="21">
        <v>7.1247122919495864E-2</v>
      </c>
      <c r="S3120" s="21">
        <v>1.3311021474676623</v>
      </c>
      <c r="T3120" s="21">
        <v>1.2598550245481666</v>
      </c>
      <c r="U3120" s="21">
        <v>7.4337505423459896E-3</v>
      </c>
      <c r="V3120" s="21">
        <v>9.995704184784486E-2</v>
      </c>
      <c r="W3120" s="21">
        <v>9.252329130549887E-2</v>
      </c>
      <c r="X3120" s="13" t="s">
        <v>22</v>
      </c>
      <c r="Y31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0" s="1">
        <v>40.762719525500003</v>
      </c>
      <c r="AA3120" s="1">
        <v>-82.855911200899996</v>
      </c>
      <c r="AB3120" s="1">
        <v>40.762634011800003</v>
      </c>
      <c r="AC3120" s="1">
        <v>-82.846374208900002</v>
      </c>
    </row>
    <row r="3121" spans="1:29" x14ac:dyDescent="0.25">
      <c r="A3121" s="13">
        <v>176</v>
      </c>
      <c r="B3121" s="22" t="s">
        <v>4935</v>
      </c>
      <c r="C3121" s="17">
        <v>2</v>
      </c>
      <c r="D3121" s="1" t="s">
        <v>2362</v>
      </c>
      <c r="E3121" s="1" t="s">
        <v>3381</v>
      </c>
      <c r="F3121" s="1" t="s">
        <v>3382</v>
      </c>
      <c r="G3121" s="1" t="s">
        <v>3725</v>
      </c>
      <c r="H3121" s="1">
        <v>7</v>
      </c>
      <c r="I3121" s="1">
        <v>7.5</v>
      </c>
      <c r="J3121" s="1" t="s">
        <v>3190</v>
      </c>
      <c r="K3121" s="1" t="s">
        <v>4974</v>
      </c>
      <c r="L3121" s="1">
        <v>1</v>
      </c>
      <c r="M3121" s="1">
        <v>0</v>
      </c>
      <c r="N3121" s="1">
        <v>5</v>
      </c>
      <c r="O3121" s="1">
        <v>1</v>
      </c>
      <c r="P3121" s="1">
        <v>1</v>
      </c>
      <c r="Q3121" s="16">
        <v>83.848564680232556</v>
      </c>
      <c r="R3121" s="21">
        <v>9.435452387577882E-2</v>
      </c>
      <c r="S3121" s="21">
        <v>1.2631243866283237</v>
      </c>
      <c r="T3121" s="21">
        <v>1.1687698627525449</v>
      </c>
      <c r="U3121" s="21">
        <v>1.0969363194099351E-2</v>
      </c>
      <c r="V3121" s="21">
        <v>9.9585412590364422E-2</v>
      </c>
      <c r="W3121" s="21">
        <v>8.8616049396265079E-2</v>
      </c>
      <c r="X3121" s="13" t="s">
        <v>22</v>
      </c>
      <c r="Y31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1" s="1">
        <v>41.674241525699998</v>
      </c>
      <c r="AA3121" s="1">
        <v>-84.270716559600004</v>
      </c>
      <c r="AB3121" s="1">
        <v>41.675955089399999</v>
      </c>
      <c r="AC3121" s="1">
        <v>-84.261376483600003</v>
      </c>
    </row>
    <row r="3122" spans="1:29" x14ac:dyDescent="0.25">
      <c r="A3122" s="13">
        <v>177</v>
      </c>
      <c r="B3122" s="22" t="s">
        <v>4935</v>
      </c>
      <c r="C3122" s="17">
        <v>12</v>
      </c>
      <c r="D3122" s="1" t="s">
        <v>1332</v>
      </c>
      <c r="E3122" s="1" t="s">
        <v>3211</v>
      </c>
      <c r="F3122" s="1" t="s">
        <v>3212</v>
      </c>
      <c r="G3122" s="1" t="s">
        <v>3702</v>
      </c>
      <c r="H3122" s="1">
        <v>12.2</v>
      </c>
      <c r="I3122" s="1">
        <v>12.7</v>
      </c>
      <c r="J3122" s="1" t="s">
        <v>3190</v>
      </c>
      <c r="K3122" s="1" t="s">
        <v>4974</v>
      </c>
      <c r="L3122" s="1">
        <v>0</v>
      </c>
      <c r="M3122" s="1">
        <v>2</v>
      </c>
      <c r="N3122" s="1">
        <v>2</v>
      </c>
      <c r="O3122" s="1">
        <v>1</v>
      </c>
      <c r="P3122" s="1">
        <v>8</v>
      </c>
      <c r="Q3122" s="16">
        <v>116.88462936046511</v>
      </c>
      <c r="R3122" s="21">
        <v>0.13049486153073822</v>
      </c>
      <c r="S3122" s="21">
        <v>2.4628020314153325</v>
      </c>
      <c r="T3122" s="21">
        <v>2.3323071698845941</v>
      </c>
      <c r="U3122" s="21">
        <v>1.4776697224658771E-2</v>
      </c>
      <c r="V3122" s="21">
        <v>9.8916046774447042E-2</v>
      </c>
      <c r="W3122" s="21">
        <v>8.4139349549788273E-2</v>
      </c>
      <c r="X3122" s="13" t="s">
        <v>22</v>
      </c>
      <c r="Y31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2" s="1">
        <v>41.386689911200001</v>
      </c>
      <c r="AA3122" s="1">
        <v>-81.159452586599997</v>
      </c>
      <c r="AB3122" s="1">
        <v>41.386840794299999</v>
      </c>
      <c r="AC3122" s="1">
        <v>-81.149860978800007</v>
      </c>
    </row>
    <row r="3123" spans="1:29" x14ac:dyDescent="0.25">
      <c r="A3123" s="13">
        <v>178</v>
      </c>
      <c r="B3123" s="22" t="s">
        <v>4935</v>
      </c>
      <c r="C3123" s="17">
        <v>12</v>
      </c>
      <c r="D3123" s="1" t="s">
        <v>1332</v>
      </c>
      <c r="E3123" s="1" t="s">
        <v>3211</v>
      </c>
      <c r="F3123" s="1" t="s">
        <v>3212</v>
      </c>
      <c r="G3123" s="1" t="s">
        <v>3702</v>
      </c>
      <c r="H3123" s="1">
        <v>14.1</v>
      </c>
      <c r="I3123" s="1">
        <v>14.6</v>
      </c>
      <c r="J3123" s="1" t="s">
        <v>3190</v>
      </c>
      <c r="K3123" s="1" t="s">
        <v>4974</v>
      </c>
      <c r="L3123" s="1">
        <v>1</v>
      </c>
      <c r="M3123" s="1">
        <v>0</v>
      </c>
      <c r="N3123" s="1">
        <v>3</v>
      </c>
      <c r="O3123" s="1">
        <v>1</v>
      </c>
      <c r="P3123" s="1">
        <v>3</v>
      </c>
      <c r="Q3123" s="16">
        <v>72.754814680232556</v>
      </c>
      <c r="R3123" s="21">
        <v>0.13049486153073822</v>
      </c>
      <c r="S3123" s="21">
        <v>1.5440709136336876</v>
      </c>
      <c r="T3123" s="21">
        <v>1.4135760521029495</v>
      </c>
      <c r="U3123" s="21">
        <v>1.4776697224658771E-2</v>
      </c>
      <c r="V3123" s="21">
        <v>9.8916046774447042E-2</v>
      </c>
      <c r="W3123" s="21">
        <v>8.4139349549788273E-2</v>
      </c>
      <c r="X3123" s="13" t="s">
        <v>22</v>
      </c>
      <c r="Y31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3" s="1">
        <v>41.381820705199999</v>
      </c>
      <c r="AA3123" s="1">
        <v>-81.124289571800006</v>
      </c>
      <c r="AB3123" s="1">
        <v>41.378999033100001</v>
      </c>
      <c r="AC3123" s="1">
        <v>-81.115432158900006</v>
      </c>
    </row>
    <row r="3124" spans="1:29" x14ac:dyDescent="0.25">
      <c r="A3124" s="13">
        <v>179</v>
      </c>
      <c r="B3124" s="22" t="s">
        <v>4935</v>
      </c>
      <c r="C3124" s="17">
        <v>6</v>
      </c>
      <c r="D3124" s="1" t="s">
        <v>808</v>
      </c>
      <c r="E3124" s="1" t="s">
        <v>3271</v>
      </c>
      <c r="F3124" s="1" t="s">
        <v>3272</v>
      </c>
      <c r="G3124" s="1" t="s">
        <v>3721</v>
      </c>
      <c r="H3124" s="1">
        <v>1.6</v>
      </c>
      <c r="I3124" s="1">
        <v>2.1</v>
      </c>
      <c r="J3124" s="1" t="s">
        <v>3190</v>
      </c>
      <c r="K3124" s="1" t="s">
        <v>4974</v>
      </c>
      <c r="L3124" s="1">
        <v>0</v>
      </c>
      <c r="M3124" s="1">
        <v>1</v>
      </c>
      <c r="N3124" s="1">
        <v>0</v>
      </c>
      <c r="O3124" s="1">
        <v>3</v>
      </c>
      <c r="P3124" s="1">
        <v>3</v>
      </c>
      <c r="Q3124" s="16">
        <v>61.989189680232556</v>
      </c>
      <c r="R3124" s="21">
        <v>0.16178495428988027</v>
      </c>
      <c r="S3124" s="21">
        <v>1.5115121446127942</v>
      </c>
      <c r="T3124" s="21">
        <v>1.349727190322914</v>
      </c>
      <c r="U3124" s="21">
        <v>1.8002921373337775E-2</v>
      </c>
      <c r="V3124" s="21">
        <v>9.8900255540656193E-2</v>
      </c>
      <c r="W3124" s="21">
        <v>8.0897334167318424E-2</v>
      </c>
      <c r="X3124" s="13" t="s">
        <v>22</v>
      </c>
      <c r="Y31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4" s="1">
        <v>39.745040939799999</v>
      </c>
      <c r="AA3124" s="1">
        <v>-83.240964121999994</v>
      </c>
      <c r="AB3124" s="1">
        <v>39.7508681849</v>
      </c>
      <c r="AC3124" s="1">
        <v>-83.235481788200005</v>
      </c>
    </row>
    <row r="3125" spans="1:29" x14ac:dyDescent="0.25">
      <c r="A3125" s="13">
        <v>180</v>
      </c>
      <c r="B3125" s="22" t="s">
        <v>4935</v>
      </c>
      <c r="C3125" s="17">
        <v>8</v>
      </c>
      <c r="D3125" s="1" t="s">
        <v>2363</v>
      </c>
      <c r="E3125" s="1" t="s">
        <v>3330</v>
      </c>
      <c r="F3125" s="1" t="s">
        <v>3331</v>
      </c>
      <c r="G3125" s="1" t="s">
        <v>3740</v>
      </c>
      <c r="H3125" s="1">
        <v>2.6</v>
      </c>
      <c r="I3125" s="1">
        <v>3.1</v>
      </c>
      <c r="J3125" s="1" t="s">
        <v>3190</v>
      </c>
      <c r="K3125" s="1" t="s">
        <v>4974</v>
      </c>
      <c r="L3125" s="1">
        <v>0</v>
      </c>
      <c r="M3125" s="1">
        <v>3</v>
      </c>
      <c r="N3125" s="1">
        <v>4</v>
      </c>
      <c r="O3125" s="1">
        <v>0</v>
      </c>
      <c r="P3125" s="1">
        <v>9</v>
      </c>
      <c r="Q3125" s="16">
        <v>172.21756904069767</v>
      </c>
      <c r="R3125" s="21">
        <v>9.3178039536493354E-2</v>
      </c>
      <c r="S3125" s="21">
        <v>2.4781823122552975</v>
      </c>
      <c r="T3125" s="21">
        <v>2.3850042727188043</v>
      </c>
      <c r="U3125" s="21">
        <v>1.0843630262302147E-2</v>
      </c>
      <c r="V3125" s="21">
        <v>9.8579417922179613E-2</v>
      </c>
      <c r="W3125" s="21">
        <v>8.7735787659877468E-2</v>
      </c>
      <c r="X3125" s="13" t="s">
        <v>22</v>
      </c>
      <c r="Y31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5" s="1">
        <v>39.484760932900002</v>
      </c>
      <c r="AA3125" s="1">
        <v>-83.937872446399993</v>
      </c>
      <c r="AB3125" s="1">
        <v>39.483596601199999</v>
      </c>
      <c r="AC3125" s="1">
        <v>-83.928647683500003</v>
      </c>
    </row>
    <row r="3126" spans="1:29" x14ac:dyDescent="0.25">
      <c r="A3126" s="13">
        <v>181</v>
      </c>
      <c r="B3126" s="22" t="s">
        <v>4935</v>
      </c>
      <c r="C3126" s="17">
        <v>8</v>
      </c>
      <c r="D3126" s="1" t="s">
        <v>2363</v>
      </c>
      <c r="E3126" s="1" t="s">
        <v>3330</v>
      </c>
      <c r="F3126" s="1" t="s">
        <v>3331</v>
      </c>
      <c r="G3126" s="1" t="s">
        <v>3740</v>
      </c>
      <c r="H3126" s="1">
        <v>2.1</v>
      </c>
      <c r="I3126" s="1">
        <v>2.6</v>
      </c>
      <c r="J3126" s="1" t="s">
        <v>3190</v>
      </c>
      <c r="K3126" s="1" t="s">
        <v>4974</v>
      </c>
      <c r="L3126" s="1">
        <v>1</v>
      </c>
      <c r="M3126" s="1">
        <v>0</v>
      </c>
      <c r="N3126" s="1">
        <v>5</v>
      </c>
      <c r="O3126" s="1">
        <v>1</v>
      </c>
      <c r="P3126" s="1">
        <v>9</v>
      </c>
      <c r="Q3126" s="16">
        <v>91.848564680232556</v>
      </c>
      <c r="R3126" s="21">
        <v>9.3178039536493354E-2</v>
      </c>
      <c r="S3126" s="21">
        <v>2.4781823122552975</v>
      </c>
      <c r="T3126" s="21">
        <v>2.3850042727188043</v>
      </c>
      <c r="U3126" s="21">
        <v>1.0843630262302147E-2</v>
      </c>
      <c r="V3126" s="21">
        <v>9.8579417922179613E-2</v>
      </c>
      <c r="W3126" s="21">
        <v>8.7735787659877468E-2</v>
      </c>
      <c r="X3126" s="13" t="s">
        <v>22</v>
      </c>
      <c r="Y31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6" s="1">
        <v>39.486730349699997</v>
      </c>
      <c r="AA3126" s="1">
        <v>-83.946882611500001</v>
      </c>
      <c r="AB3126" s="1">
        <v>39.484760932900002</v>
      </c>
      <c r="AC3126" s="1">
        <v>-83.937872446399993</v>
      </c>
    </row>
    <row r="3127" spans="1:29" x14ac:dyDescent="0.25">
      <c r="A3127" s="13">
        <v>182</v>
      </c>
      <c r="B3127" s="22" t="s">
        <v>4935</v>
      </c>
      <c r="C3127" s="17">
        <v>11</v>
      </c>
      <c r="D3127" s="1" t="s">
        <v>2385</v>
      </c>
      <c r="E3127" s="1" t="s">
        <v>3318</v>
      </c>
      <c r="F3127" s="1" t="s">
        <v>3319</v>
      </c>
      <c r="G3127" s="1" t="s">
        <v>3734</v>
      </c>
      <c r="H3127" s="1">
        <v>14.7</v>
      </c>
      <c r="I3127" s="1">
        <v>15.2</v>
      </c>
      <c r="J3127" s="1" t="s">
        <v>3190</v>
      </c>
      <c r="K3127" s="1" t="s">
        <v>4974</v>
      </c>
      <c r="L3127" s="1">
        <v>0</v>
      </c>
      <c r="M3127" s="1">
        <v>1</v>
      </c>
      <c r="N3127" s="1">
        <v>2</v>
      </c>
      <c r="O3127" s="1">
        <v>2</v>
      </c>
      <c r="P3127" s="1">
        <v>7</v>
      </c>
      <c r="Q3127" s="16">
        <v>74.645439680232556</v>
      </c>
      <c r="R3127" s="21">
        <v>0.12984868083731402</v>
      </c>
      <c r="S3127" s="21">
        <v>2.2176581833253852</v>
      </c>
      <c r="T3127" s="21">
        <v>2.0878095024880712</v>
      </c>
      <c r="U3127" s="21">
        <v>1.4709453955335142E-2</v>
      </c>
      <c r="V3127" s="21">
        <v>9.8276333783121353E-2</v>
      </c>
      <c r="W3127" s="21">
        <v>8.3566879827786211E-2</v>
      </c>
      <c r="X3127" s="13" t="s">
        <v>22</v>
      </c>
      <c r="Y31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7" s="1">
        <v>40.598391142099999</v>
      </c>
      <c r="AA3127" s="1">
        <v>-81.096533391099996</v>
      </c>
      <c r="AB3127" s="1">
        <v>40.605520151299999</v>
      </c>
      <c r="AC3127" s="1">
        <v>-81.095954301199995</v>
      </c>
    </row>
    <row r="3128" spans="1:29" x14ac:dyDescent="0.25">
      <c r="A3128" s="13">
        <v>183</v>
      </c>
      <c r="B3128" s="22" t="s">
        <v>4935</v>
      </c>
      <c r="C3128" s="17">
        <v>11</v>
      </c>
      <c r="D3128" s="1" t="s">
        <v>1338</v>
      </c>
      <c r="E3128" s="1" t="s">
        <v>3383</v>
      </c>
      <c r="F3128" s="1" t="s">
        <v>3384</v>
      </c>
      <c r="G3128" s="1" t="s">
        <v>3754</v>
      </c>
      <c r="H3128" s="1">
        <v>0.6</v>
      </c>
      <c r="I3128" s="1">
        <v>1.1000000000000001</v>
      </c>
      <c r="J3128" s="1" t="s">
        <v>3190</v>
      </c>
      <c r="K3128" s="1" t="s">
        <v>4974</v>
      </c>
      <c r="L3128" s="1">
        <v>0</v>
      </c>
      <c r="M3128" s="1">
        <v>2</v>
      </c>
      <c r="N3128" s="1">
        <v>5</v>
      </c>
      <c r="O3128" s="1">
        <v>2</v>
      </c>
      <c r="P3128" s="1">
        <v>10</v>
      </c>
      <c r="Q3128" s="16">
        <v>142.96275436046511</v>
      </c>
      <c r="R3128" s="21">
        <v>7.2064549928395435E-2</v>
      </c>
      <c r="S3128" s="21">
        <v>2.3862697917839313</v>
      </c>
      <c r="T3128" s="21">
        <v>2.3142052418555359</v>
      </c>
      <c r="U3128" s="21">
        <v>8.56334609189577E-3</v>
      </c>
      <c r="V3128" s="21">
        <v>9.8094465085054844E-2</v>
      </c>
      <c r="W3128" s="21">
        <v>8.9531118993159076E-2</v>
      </c>
      <c r="X3128" s="13" t="s">
        <v>22</v>
      </c>
      <c r="Y31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8" s="1">
        <v>40.892460466000003</v>
      </c>
      <c r="AA3128" s="1">
        <v>-80.577913056200003</v>
      </c>
      <c r="AB3128" s="1">
        <v>40.886280545799998</v>
      </c>
      <c r="AC3128" s="1">
        <v>-80.573050989400002</v>
      </c>
    </row>
    <row r="3129" spans="1:29" x14ac:dyDescent="0.25">
      <c r="A3129" s="13">
        <v>184</v>
      </c>
      <c r="B3129" s="22" t="s">
        <v>4935</v>
      </c>
      <c r="C3129" s="17">
        <v>2</v>
      </c>
      <c r="D3129" s="1" t="s">
        <v>2365</v>
      </c>
      <c r="E3129" s="1" t="s">
        <v>3385</v>
      </c>
      <c r="F3129" s="1" t="s">
        <v>3386</v>
      </c>
      <c r="G3129" s="1" t="s">
        <v>3751</v>
      </c>
      <c r="H3129" s="1">
        <v>8.6999999999999993</v>
      </c>
      <c r="I3129" s="1">
        <v>9.1999999999999993</v>
      </c>
      <c r="J3129" s="1" t="s">
        <v>3190</v>
      </c>
      <c r="L3129" s="1">
        <v>0</v>
      </c>
      <c r="M3129" s="1">
        <v>1</v>
      </c>
      <c r="N3129" s="1">
        <v>3</v>
      </c>
      <c r="O3129" s="1">
        <v>1</v>
      </c>
      <c r="P3129" s="1">
        <v>2</v>
      </c>
      <c r="Q3129" s="16">
        <v>71.754814680232556</v>
      </c>
      <c r="R3129" s="21">
        <v>0.12938025064835001</v>
      </c>
      <c r="S3129" s="21">
        <v>1.3262557295775228</v>
      </c>
      <c r="T3129" s="21">
        <v>1.1968754789291727</v>
      </c>
      <c r="U3129" s="21">
        <v>1.4660690890501421E-2</v>
      </c>
      <c r="V3129" s="21">
        <v>9.7997414328566984E-2</v>
      </c>
      <c r="W3129" s="21">
        <v>8.3336723438065557E-2</v>
      </c>
      <c r="X3129" s="13" t="s">
        <v>22</v>
      </c>
      <c r="Y31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29" s="1">
        <v>0</v>
      </c>
      <c r="AA3129" s="1">
        <v>0</v>
      </c>
      <c r="AB3129" s="1">
        <v>0</v>
      </c>
      <c r="AC3129" s="1">
        <v>0</v>
      </c>
    </row>
    <row r="3130" spans="1:29" x14ac:dyDescent="0.25">
      <c r="A3130" s="13">
        <v>185</v>
      </c>
      <c r="B3130" s="22" t="s">
        <v>4935</v>
      </c>
      <c r="C3130" s="17">
        <v>1</v>
      </c>
      <c r="D3130" s="1" t="s">
        <v>2381</v>
      </c>
      <c r="E3130" s="1" t="s">
        <v>3387</v>
      </c>
      <c r="F3130" s="1" t="s">
        <v>3388</v>
      </c>
      <c r="G3130" s="1" t="s">
        <v>3747</v>
      </c>
      <c r="H3130" s="1">
        <v>19.100000000000001</v>
      </c>
      <c r="I3130" s="1">
        <v>19.600000000000001</v>
      </c>
      <c r="J3130" s="1" t="s">
        <v>3190</v>
      </c>
      <c r="K3130" s="1" t="s">
        <v>4974</v>
      </c>
      <c r="L3130" s="1">
        <v>0</v>
      </c>
      <c r="M3130" s="1">
        <v>2</v>
      </c>
      <c r="N3130" s="1">
        <v>1</v>
      </c>
      <c r="O3130" s="1">
        <v>2</v>
      </c>
      <c r="P3130" s="1">
        <v>4</v>
      </c>
      <c r="Q3130" s="16">
        <v>110.77525436046511</v>
      </c>
      <c r="R3130" s="21">
        <v>0.10668483666954566</v>
      </c>
      <c r="S3130" s="21">
        <v>1.6869682602723473</v>
      </c>
      <c r="T3130" s="21">
        <v>1.5802834236028016</v>
      </c>
      <c r="U3130" s="21">
        <v>1.2076119060348193E-2</v>
      </c>
      <c r="V3130" s="21">
        <v>9.7506381082941698E-2</v>
      </c>
      <c r="W3130" s="21">
        <v>8.5430262022593503E-2</v>
      </c>
      <c r="X3130" s="13" t="s">
        <v>22</v>
      </c>
      <c r="Y31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0" s="1">
        <v>40.781263962300002</v>
      </c>
      <c r="AA3130" s="1">
        <v>-83.641250924299996</v>
      </c>
      <c r="AB3130" s="1">
        <v>40.7883494943</v>
      </c>
      <c r="AC3130" s="1">
        <v>-83.643243159400001</v>
      </c>
    </row>
    <row r="3131" spans="1:29" x14ac:dyDescent="0.25">
      <c r="A3131" s="13">
        <v>186</v>
      </c>
      <c r="B3131" s="22" t="s">
        <v>4935</v>
      </c>
      <c r="C3131" s="17">
        <v>12</v>
      </c>
      <c r="D3131" s="1" t="s">
        <v>1332</v>
      </c>
      <c r="E3131" s="1" t="s">
        <v>3211</v>
      </c>
      <c r="F3131" s="1" t="s">
        <v>3212</v>
      </c>
      <c r="G3131" s="1" t="s">
        <v>3702</v>
      </c>
      <c r="H3131" s="1">
        <v>14.8</v>
      </c>
      <c r="I3131" s="1">
        <v>15.3</v>
      </c>
      <c r="J3131" s="1" t="s">
        <v>3190</v>
      </c>
      <c r="K3131" s="1" t="s">
        <v>4973</v>
      </c>
      <c r="L3131" s="1">
        <v>0</v>
      </c>
      <c r="M3131" s="1">
        <v>1</v>
      </c>
      <c r="N3131" s="1">
        <v>2</v>
      </c>
      <c r="O3131" s="1">
        <v>0</v>
      </c>
      <c r="P3131" s="1">
        <v>6</v>
      </c>
      <c r="Q3131" s="16">
        <v>64.770439680232556</v>
      </c>
      <c r="R3131" s="21">
        <v>8.9525795779677328E-2</v>
      </c>
      <c r="S3131" s="21">
        <v>2.2877510517168074</v>
      </c>
      <c r="T3131" s="21">
        <v>2.19822525593713</v>
      </c>
      <c r="U3131" s="21">
        <v>9.9996373731975133E-3</v>
      </c>
      <c r="V3131" s="21">
        <v>9.7129735072911005E-2</v>
      </c>
      <c r="W3131" s="21">
        <v>8.7130097699713499E-2</v>
      </c>
      <c r="X3131" s="13" t="s">
        <v>22</v>
      </c>
      <c r="Y31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1" s="1">
        <v>41.377868135999996</v>
      </c>
      <c r="AA3131" s="1">
        <v>-81.111902593699995</v>
      </c>
      <c r="AB3131" s="1">
        <v>41.3751821607</v>
      </c>
      <c r="AC3131" s="1">
        <v>-81.102989698100004</v>
      </c>
    </row>
    <row r="3132" spans="1:29" x14ac:dyDescent="0.25">
      <c r="A3132" s="13">
        <v>187</v>
      </c>
      <c r="B3132" s="22" t="s">
        <v>4935</v>
      </c>
      <c r="C3132" s="17">
        <v>2</v>
      </c>
      <c r="D3132" s="1" t="s">
        <v>3840</v>
      </c>
      <c r="E3132" s="1" t="s">
        <v>3389</v>
      </c>
      <c r="F3132" s="1" t="s">
        <v>3390</v>
      </c>
      <c r="G3132" s="1" t="s">
        <v>3725</v>
      </c>
      <c r="H3132" s="1">
        <v>14.1</v>
      </c>
      <c r="I3132" s="1">
        <v>14.6</v>
      </c>
      <c r="J3132" s="1" t="s">
        <v>3190</v>
      </c>
      <c r="L3132" s="1">
        <v>0</v>
      </c>
      <c r="M3132" s="1">
        <v>3</v>
      </c>
      <c r="N3132" s="1">
        <v>0</v>
      </c>
      <c r="O3132" s="1">
        <v>0</v>
      </c>
      <c r="P3132" s="1">
        <v>2</v>
      </c>
      <c r="Q3132" s="16">
        <v>139.03006904069767</v>
      </c>
      <c r="R3132" s="21">
        <v>6.7873740039211095E-2</v>
      </c>
      <c r="S3132" s="21">
        <v>1.3017444164983194</v>
      </c>
      <c r="T3132" s="21">
        <v>1.2338706764591083</v>
      </c>
      <c r="U3132" s="21">
        <v>7.1916240532749112E-3</v>
      </c>
      <c r="V3132" s="21">
        <v>9.6907620402279543E-2</v>
      </c>
      <c r="W3132" s="21">
        <v>8.9715996349004637E-2</v>
      </c>
      <c r="X3132" s="13" t="s">
        <v>22</v>
      </c>
      <c r="Y31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2" s="1">
        <v>0</v>
      </c>
      <c r="AA3132" s="1">
        <v>0</v>
      </c>
      <c r="AB3132" s="1">
        <v>0</v>
      </c>
      <c r="AC3132" s="1">
        <v>0</v>
      </c>
    </row>
    <row r="3133" spans="1:29" x14ac:dyDescent="0.25">
      <c r="A3133" s="13">
        <v>188</v>
      </c>
      <c r="B3133" s="22" t="s">
        <v>4935</v>
      </c>
      <c r="C3133" s="17">
        <v>4</v>
      </c>
      <c r="D3133" s="1" t="s">
        <v>801</v>
      </c>
      <c r="E3133" s="1" t="s">
        <v>3391</v>
      </c>
      <c r="F3133" s="1" t="s">
        <v>3392</v>
      </c>
      <c r="G3133" s="1" t="s">
        <v>3721</v>
      </c>
      <c r="H3133" s="1">
        <v>4.7</v>
      </c>
      <c r="I3133" s="1">
        <v>5.2</v>
      </c>
      <c r="J3133" s="1" t="s">
        <v>3190</v>
      </c>
      <c r="K3133" s="1" t="s">
        <v>4974</v>
      </c>
      <c r="L3133" s="1">
        <v>0</v>
      </c>
      <c r="M3133" s="1">
        <v>1</v>
      </c>
      <c r="N3133" s="1">
        <v>6</v>
      </c>
      <c r="O3133" s="1">
        <v>3</v>
      </c>
      <c r="P3133" s="1">
        <v>5</v>
      </c>
      <c r="Q3133" s="16">
        <v>103.27043968023256</v>
      </c>
      <c r="R3133" s="21">
        <v>6.3736480504692938E-2</v>
      </c>
      <c r="S3133" s="21">
        <v>1.7488560755790017</v>
      </c>
      <c r="T3133" s="21">
        <v>1.6851195950743088</v>
      </c>
      <c r="U3133" s="21">
        <v>7.6496278840621802E-3</v>
      </c>
      <c r="V3133" s="21">
        <v>9.6839955494657778E-2</v>
      </c>
      <c r="W3133" s="21">
        <v>8.9190327610595602E-2</v>
      </c>
      <c r="X3133" s="13" t="s">
        <v>22</v>
      </c>
      <c r="Y31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3" s="1">
        <v>40.986438848299997</v>
      </c>
      <c r="AA3133" s="1">
        <v>-80.805727281900005</v>
      </c>
      <c r="AB3133" s="1">
        <v>40.988696450399999</v>
      </c>
      <c r="AC3133" s="1">
        <v>-80.797094714599993</v>
      </c>
    </row>
    <row r="3134" spans="1:29" x14ac:dyDescent="0.25">
      <c r="A3134" s="13">
        <v>189</v>
      </c>
      <c r="B3134" s="22" t="s">
        <v>4935</v>
      </c>
      <c r="C3134" s="17">
        <v>3</v>
      </c>
      <c r="D3134" s="1" t="s">
        <v>2361</v>
      </c>
      <c r="E3134" s="1" t="s">
        <v>3379</v>
      </c>
      <c r="F3134" s="1" t="s">
        <v>3393</v>
      </c>
      <c r="G3134" s="1" t="s">
        <v>3741</v>
      </c>
      <c r="H3134" s="1">
        <v>21.3</v>
      </c>
      <c r="I3134" s="1">
        <v>21.8</v>
      </c>
      <c r="J3134" s="1" t="s">
        <v>3190</v>
      </c>
      <c r="K3134" s="1" t="s">
        <v>4973</v>
      </c>
      <c r="L3134" s="1">
        <v>0</v>
      </c>
      <c r="M3134" s="1">
        <v>1</v>
      </c>
      <c r="N3134" s="1">
        <v>1</v>
      </c>
      <c r="O3134" s="1">
        <v>0</v>
      </c>
      <c r="P3134" s="1">
        <v>4</v>
      </c>
      <c r="Q3134" s="16">
        <v>56.223564680232556</v>
      </c>
      <c r="R3134" s="21">
        <v>0.12184308571603612</v>
      </c>
      <c r="S3134" s="21">
        <v>1.8309241073120166</v>
      </c>
      <c r="T3134" s="21">
        <v>1.7090810215959804</v>
      </c>
      <c r="U3134" s="21">
        <v>1.0776913666816179E-2</v>
      </c>
      <c r="V3134" s="21">
        <v>9.6361190331600705E-2</v>
      </c>
      <c r="W3134" s="21">
        <v>8.558427666478452E-2</v>
      </c>
      <c r="X3134" s="13" t="s">
        <v>22</v>
      </c>
      <c r="Y31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4" s="1">
        <v>40.7979245338</v>
      </c>
      <c r="AA3134" s="1">
        <v>-81.743825012599999</v>
      </c>
      <c r="AB3134" s="1">
        <v>40.8000645885</v>
      </c>
      <c r="AC3134" s="1">
        <v>-81.734725777700007</v>
      </c>
    </row>
    <row r="3135" spans="1:29" x14ac:dyDescent="0.25">
      <c r="A3135" s="13">
        <v>190</v>
      </c>
      <c r="B3135" s="22" t="s">
        <v>4935</v>
      </c>
      <c r="C3135" s="17">
        <v>7</v>
      </c>
      <c r="D3135" s="1" t="s">
        <v>2371</v>
      </c>
      <c r="E3135" s="1" t="s">
        <v>3394</v>
      </c>
      <c r="F3135" s="1" t="s">
        <v>3395</v>
      </c>
      <c r="G3135" s="1" t="s">
        <v>3755</v>
      </c>
      <c r="H3135" s="1">
        <v>5.3</v>
      </c>
      <c r="I3135" s="1">
        <v>5.8</v>
      </c>
      <c r="J3135" s="1" t="s">
        <v>3190</v>
      </c>
      <c r="K3135" s="1" t="s">
        <v>4974</v>
      </c>
      <c r="L3135" s="1">
        <v>0</v>
      </c>
      <c r="M3135" s="1">
        <v>3</v>
      </c>
      <c r="N3135" s="1">
        <v>3</v>
      </c>
      <c r="O3135" s="1">
        <v>2</v>
      </c>
      <c r="P3135" s="1">
        <v>2</v>
      </c>
      <c r="Q3135" s="16">
        <v>167.54569404069767</v>
      </c>
      <c r="R3135" s="21">
        <v>7.9555006229469719E-2</v>
      </c>
      <c r="S3135" s="21">
        <v>1.382991077092393</v>
      </c>
      <c r="T3135" s="21">
        <v>1.3034360708629233</v>
      </c>
      <c r="U3135" s="21">
        <v>9.3778299168377332E-3</v>
      </c>
      <c r="V3135" s="21">
        <v>9.6352089320391548E-2</v>
      </c>
      <c r="W3135" s="21">
        <v>8.6974259403553814E-2</v>
      </c>
      <c r="X3135" s="13" t="s">
        <v>22</v>
      </c>
      <c r="Y31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5" s="1">
        <v>39.980613927100002</v>
      </c>
      <c r="AA3135" s="1">
        <v>-84.498326610800007</v>
      </c>
      <c r="AB3135" s="1">
        <v>39.985714758999997</v>
      </c>
      <c r="AC3135" s="1">
        <v>-84.505043410300004</v>
      </c>
    </row>
    <row r="3136" spans="1:29" x14ac:dyDescent="0.25">
      <c r="A3136" s="13">
        <v>191</v>
      </c>
      <c r="B3136" s="22" t="s">
        <v>4935</v>
      </c>
      <c r="C3136" s="17">
        <v>4</v>
      </c>
      <c r="D3136" s="1" t="s">
        <v>801</v>
      </c>
      <c r="E3136" s="1" t="s">
        <v>3396</v>
      </c>
      <c r="F3136" s="1" t="s">
        <v>3397</v>
      </c>
      <c r="G3136" s="1" t="s">
        <v>3756</v>
      </c>
      <c r="H3136" s="1">
        <v>4.5999999999999996</v>
      </c>
      <c r="I3136" s="1">
        <v>5.0999999999999996</v>
      </c>
      <c r="J3136" s="1" t="s">
        <v>3190</v>
      </c>
      <c r="K3136" s="1" t="s">
        <v>4974</v>
      </c>
      <c r="L3136" s="1">
        <v>0</v>
      </c>
      <c r="M3136" s="1">
        <v>1</v>
      </c>
      <c r="N3136" s="1">
        <v>3</v>
      </c>
      <c r="O3136" s="1">
        <v>2</v>
      </c>
      <c r="P3136" s="1">
        <v>5</v>
      </c>
      <c r="Q3136" s="16">
        <v>79.192314680232556</v>
      </c>
      <c r="R3136" s="21">
        <v>0.10561013661669408</v>
      </c>
      <c r="S3136" s="21">
        <v>1.8553999342572671</v>
      </c>
      <c r="T3136" s="21">
        <v>1.749789797640573</v>
      </c>
      <c r="U3136" s="21">
        <v>1.2166072047242611E-2</v>
      </c>
      <c r="V3136" s="21">
        <v>9.6103613107819078E-2</v>
      </c>
      <c r="W3136" s="21">
        <v>8.3937541060576465E-2</v>
      </c>
      <c r="X3136" s="13" t="s">
        <v>22</v>
      </c>
      <c r="Y31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6" s="1">
        <v>41.024579603900001</v>
      </c>
      <c r="AA3136" s="1">
        <v>-80.9147970163</v>
      </c>
      <c r="AB3136" s="1">
        <v>41.024095221400003</v>
      </c>
      <c r="AC3136" s="1">
        <v>-80.905308133600002</v>
      </c>
    </row>
    <row r="3137" spans="1:29" x14ac:dyDescent="0.25">
      <c r="A3137" s="13">
        <v>192</v>
      </c>
      <c r="B3137" s="22" t="s">
        <v>4935</v>
      </c>
      <c r="C3137" s="17">
        <v>5</v>
      </c>
      <c r="D3137" s="1" t="s">
        <v>1333</v>
      </c>
      <c r="E3137" s="1" t="s">
        <v>3348</v>
      </c>
      <c r="F3137" s="1" t="s">
        <v>3349</v>
      </c>
      <c r="G3137" s="1" t="s">
        <v>3746</v>
      </c>
      <c r="H3137" s="1">
        <v>0.8</v>
      </c>
      <c r="I3137" s="1">
        <v>1.3</v>
      </c>
      <c r="J3137" s="1" t="s">
        <v>3190</v>
      </c>
      <c r="K3137" s="1" t="s">
        <v>4974</v>
      </c>
      <c r="L3137" s="1">
        <v>0</v>
      </c>
      <c r="M3137" s="1">
        <v>2</v>
      </c>
      <c r="N3137" s="1">
        <v>4</v>
      </c>
      <c r="O3137" s="1">
        <v>0</v>
      </c>
      <c r="P3137" s="1">
        <v>16</v>
      </c>
      <c r="Q3137" s="16">
        <v>133.54087936046511</v>
      </c>
      <c r="R3137" s="21">
        <v>0.10553054007279582</v>
      </c>
      <c r="S3137" s="21">
        <v>3.652152596700319</v>
      </c>
      <c r="T3137" s="21">
        <v>3.5466220566275233</v>
      </c>
      <c r="U3137" s="21">
        <v>1.2157646934762989E-2</v>
      </c>
      <c r="V3137" s="21">
        <v>9.6056285075998796E-2</v>
      </c>
      <c r="W3137" s="21">
        <v>8.3898638141235812E-2</v>
      </c>
      <c r="X3137" s="13" t="s">
        <v>22</v>
      </c>
      <c r="Y31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7" s="1">
        <v>39.963298926900002</v>
      </c>
      <c r="AA3137" s="1">
        <v>-82.064998396999997</v>
      </c>
      <c r="AB3137" s="1">
        <v>0</v>
      </c>
      <c r="AC3137" s="1">
        <v>0</v>
      </c>
    </row>
    <row r="3138" spans="1:29" x14ac:dyDescent="0.25">
      <c r="A3138" s="13">
        <v>1</v>
      </c>
      <c r="B3138" s="22" t="s">
        <v>4936</v>
      </c>
      <c r="C3138" s="17">
        <v>6</v>
      </c>
      <c r="D3138" s="1" t="s">
        <v>1340</v>
      </c>
      <c r="E3138" s="1" t="s">
        <v>3842</v>
      </c>
      <c r="F3138" s="1" t="s">
        <v>3843</v>
      </c>
      <c r="G3138" s="1" t="s">
        <v>3916</v>
      </c>
      <c r="H3138" s="1">
        <v>10.1</v>
      </c>
      <c r="I3138" s="1">
        <v>10.6</v>
      </c>
      <c r="J3138" s="1" t="s">
        <v>3190</v>
      </c>
      <c r="K3138" s="1" t="s">
        <v>4976</v>
      </c>
      <c r="L3138" s="1">
        <v>1</v>
      </c>
      <c r="M3138" s="1">
        <v>1</v>
      </c>
      <c r="N3138" s="1">
        <v>3</v>
      </c>
      <c r="O3138" s="1">
        <v>3</v>
      </c>
      <c r="P3138" s="1">
        <v>11</v>
      </c>
      <c r="Q3138" s="16">
        <v>135.30650436046511</v>
      </c>
      <c r="R3138" s="21">
        <v>6.6681399898857172E-2</v>
      </c>
      <c r="S3138" s="21">
        <v>2.9947940861126048</v>
      </c>
      <c r="T3138" s="21">
        <v>2.9281126862137477</v>
      </c>
      <c r="U3138" s="21">
        <v>5.1577787504377736E-3</v>
      </c>
      <c r="V3138" s="21">
        <v>9.5869270474030183E-2</v>
      </c>
      <c r="W3138" s="21">
        <v>9.0711491723592413E-2</v>
      </c>
      <c r="X3138" s="13" t="s">
        <v>22</v>
      </c>
      <c r="Y31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8" s="1">
        <v>39.958804762299998</v>
      </c>
      <c r="AA3138" s="1">
        <v>-83.347938115600002</v>
      </c>
      <c r="AB3138" s="1">
        <v>39.959819571399997</v>
      </c>
      <c r="AC3138" s="1">
        <v>-83.338623845599997</v>
      </c>
    </row>
    <row r="3139" spans="1:29" x14ac:dyDescent="0.25">
      <c r="A3139" s="13">
        <v>193</v>
      </c>
      <c r="B3139" s="22" t="s">
        <v>4935</v>
      </c>
      <c r="C3139" s="17">
        <v>11</v>
      </c>
      <c r="D3139" s="1" t="s">
        <v>2372</v>
      </c>
      <c r="E3139" s="1" t="s">
        <v>3277</v>
      </c>
      <c r="F3139" s="1" t="s">
        <v>3278</v>
      </c>
      <c r="G3139" s="1" t="s">
        <v>3721</v>
      </c>
      <c r="H3139" s="1">
        <v>32.200000000000003</v>
      </c>
      <c r="I3139" s="1">
        <v>32.700000000000003</v>
      </c>
      <c r="J3139" s="1" t="s">
        <v>3190</v>
      </c>
      <c r="K3139" s="1" t="s">
        <v>4974</v>
      </c>
      <c r="L3139" s="1">
        <v>1</v>
      </c>
      <c r="M3139" s="1">
        <v>1</v>
      </c>
      <c r="N3139" s="1">
        <v>1</v>
      </c>
      <c r="O3139" s="1">
        <v>1</v>
      </c>
      <c r="P3139" s="1">
        <v>6</v>
      </c>
      <c r="Q3139" s="16">
        <v>108.33775436046511</v>
      </c>
      <c r="R3139" s="21">
        <v>0.15467998803602176</v>
      </c>
      <c r="S3139" s="21">
        <v>2.0377056655319601</v>
      </c>
      <c r="T3139" s="21">
        <v>1.8830256774959384</v>
      </c>
      <c r="U3139" s="21">
        <v>1.7275181073710965E-2</v>
      </c>
      <c r="V3139" s="21">
        <v>9.4932103622826863E-2</v>
      </c>
      <c r="W3139" s="21">
        <v>7.7656922549115895E-2</v>
      </c>
      <c r="X3139" s="13" t="s">
        <v>22</v>
      </c>
      <c r="Y31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39" s="1">
        <v>40.608988451999998</v>
      </c>
      <c r="AA3139" s="1">
        <v>-81.710881656799998</v>
      </c>
      <c r="AB3139" s="1">
        <v>40.611584671199999</v>
      </c>
      <c r="AC3139" s="1">
        <v>-81.702024706399996</v>
      </c>
    </row>
    <row r="3140" spans="1:29" x14ac:dyDescent="0.25">
      <c r="A3140" s="13">
        <v>194</v>
      </c>
      <c r="B3140" s="22" t="s">
        <v>4935</v>
      </c>
      <c r="C3140" s="17">
        <v>11</v>
      </c>
      <c r="D3140" s="1" t="s">
        <v>2372</v>
      </c>
      <c r="E3140" s="1" t="s">
        <v>3277</v>
      </c>
      <c r="F3140" s="1" t="s">
        <v>3278</v>
      </c>
      <c r="G3140" s="1" t="s">
        <v>3721</v>
      </c>
      <c r="H3140" s="1">
        <v>36</v>
      </c>
      <c r="I3140" s="1">
        <v>36.5</v>
      </c>
      <c r="J3140" s="1" t="s">
        <v>3190</v>
      </c>
      <c r="K3140" s="1" t="s">
        <v>4974</v>
      </c>
      <c r="L3140" s="1">
        <v>0</v>
      </c>
      <c r="M3140" s="1">
        <v>1</v>
      </c>
      <c r="N3140" s="1">
        <v>2</v>
      </c>
      <c r="O3140" s="1">
        <v>1</v>
      </c>
      <c r="P3140" s="1">
        <v>3</v>
      </c>
      <c r="Q3140" s="16">
        <v>66.207939680232556</v>
      </c>
      <c r="R3140" s="21">
        <v>0.15467998803602176</v>
      </c>
      <c r="S3140" s="21">
        <v>1.4500912629186262</v>
      </c>
      <c r="T3140" s="21">
        <v>1.2954112748826045</v>
      </c>
      <c r="U3140" s="21">
        <v>1.7275181073710965E-2</v>
      </c>
      <c r="V3140" s="21">
        <v>9.4932103622826863E-2</v>
      </c>
      <c r="W3140" s="21">
        <v>7.7656922549115895E-2</v>
      </c>
      <c r="X3140" s="13" t="s">
        <v>22</v>
      </c>
      <c r="Y31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0" s="1">
        <v>40.649105052499998</v>
      </c>
      <c r="AA3140" s="1">
        <v>-81.667075093600005</v>
      </c>
      <c r="AB3140" s="1">
        <v>40.654159097899999</v>
      </c>
      <c r="AC3140" s="1">
        <v>-81.660943125200006</v>
      </c>
    </row>
    <row r="3141" spans="1:29" x14ac:dyDescent="0.25">
      <c r="A3141" s="13">
        <v>195</v>
      </c>
      <c r="B3141" s="22" t="s">
        <v>4935</v>
      </c>
      <c r="C3141" s="17">
        <v>3</v>
      </c>
      <c r="D3141" s="1" t="s">
        <v>1330</v>
      </c>
      <c r="E3141" s="1" t="s">
        <v>3398</v>
      </c>
      <c r="F3141" s="1" t="s">
        <v>3399</v>
      </c>
      <c r="G3141" s="1" t="s">
        <v>3757</v>
      </c>
      <c r="H3141" s="1">
        <v>0</v>
      </c>
      <c r="I3141" s="1">
        <v>0.5</v>
      </c>
      <c r="J3141" s="1" t="s">
        <v>3190</v>
      </c>
      <c r="K3141" s="1" t="s">
        <v>4974</v>
      </c>
      <c r="L3141" s="1">
        <v>0</v>
      </c>
      <c r="M3141" s="1">
        <v>2</v>
      </c>
      <c r="N3141" s="1">
        <v>6</v>
      </c>
      <c r="O3141" s="1">
        <v>0</v>
      </c>
      <c r="P3141" s="1">
        <v>8</v>
      </c>
      <c r="Q3141" s="16">
        <v>138.63462936046511</v>
      </c>
      <c r="R3141" s="21">
        <v>7.8045235747949485E-2</v>
      </c>
      <c r="S3141" s="21">
        <v>2.1377156299919551</v>
      </c>
      <c r="T3141" s="21">
        <v>2.0596703942440056</v>
      </c>
      <c r="U3141" s="21">
        <v>9.2141836984437394E-3</v>
      </c>
      <c r="V3141" s="21">
        <v>9.466551964294817E-2</v>
      </c>
      <c r="W3141" s="21">
        <v>8.5451335944504436E-2</v>
      </c>
      <c r="X3141" s="13" t="s">
        <v>22</v>
      </c>
      <c r="Y31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1" s="1">
        <v>41.286233475899998</v>
      </c>
      <c r="AA3141" s="1">
        <v>-82.623305034500007</v>
      </c>
      <c r="AB3141" s="1">
        <v>41.291800479099997</v>
      </c>
      <c r="AC3141" s="1">
        <v>-82.617512635599994</v>
      </c>
    </row>
    <row r="3142" spans="1:29" x14ac:dyDescent="0.25">
      <c r="A3142" s="13">
        <v>196</v>
      </c>
      <c r="B3142" s="22" t="s">
        <v>4935</v>
      </c>
      <c r="C3142" s="17">
        <v>5</v>
      </c>
      <c r="D3142" s="1" t="s">
        <v>2376</v>
      </c>
      <c r="E3142" s="1" t="s">
        <v>3400</v>
      </c>
      <c r="F3142" s="1" t="s">
        <v>3401</v>
      </c>
      <c r="G3142" s="1" t="s">
        <v>3735</v>
      </c>
      <c r="H3142" s="1">
        <v>36.5</v>
      </c>
      <c r="I3142" s="1">
        <v>37</v>
      </c>
      <c r="J3142" s="1" t="s">
        <v>3190</v>
      </c>
      <c r="K3142" s="1" t="s">
        <v>4974</v>
      </c>
      <c r="L3142" s="1">
        <v>0</v>
      </c>
      <c r="M3142" s="1">
        <v>1</v>
      </c>
      <c r="N3142" s="1">
        <v>5</v>
      </c>
      <c r="O3142" s="1">
        <v>0</v>
      </c>
      <c r="P3142" s="1">
        <v>2</v>
      </c>
      <c r="Q3142" s="16">
        <v>80.411064680232556</v>
      </c>
      <c r="R3142" s="21">
        <v>0.10385400626810358</v>
      </c>
      <c r="S3142" s="21">
        <v>1.3134488466935073</v>
      </c>
      <c r="T3142" s="21">
        <v>1.2095948404254038</v>
      </c>
      <c r="U3142" s="21">
        <v>1.1980069108854605E-2</v>
      </c>
      <c r="V3142" s="21">
        <v>9.4454650773636739E-2</v>
      </c>
      <c r="W3142" s="21">
        <v>8.2474581664782137E-2</v>
      </c>
      <c r="X3142" s="13" t="s">
        <v>22</v>
      </c>
      <c r="Y31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2" s="1">
        <v>39.8769728587</v>
      </c>
      <c r="AA3142" s="1">
        <v>-82.396117951500003</v>
      </c>
      <c r="AB3142" s="1">
        <v>39.882641374099997</v>
      </c>
      <c r="AC3142" s="1">
        <v>-82.401988352900005</v>
      </c>
    </row>
    <row r="3143" spans="1:29" x14ac:dyDescent="0.25">
      <c r="A3143" s="13">
        <v>197</v>
      </c>
      <c r="B3143" s="22" t="s">
        <v>4935</v>
      </c>
      <c r="C3143" s="17">
        <v>4</v>
      </c>
      <c r="D3143" s="1" t="s">
        <v>800</v>
      </c>
      <c r="E3143" s="1" t="s">
        <v>3402</v>
      </c>
      <c r="F3143" s="1" t="s">
        <v>3333</v>
      </c>
      <c r="G3143" s="1" t="s">
        <v>3741</v>
      </c>
      <c r="H3143" s="1">
        <v>26.1</v>
      </c>
      <c r="I3143" s="1">
        <v>26.6</v>
      </c>
      <c r="J3143" s="1" t="s">
        <v>3190</v>
      </c>
      <c r="K3143" s="1" t="s">
        <v>4974</v>
      </c>
      <c r="L3143" s="1">
        <v>0</v>
      </c>
      <c r="M3143" s="1">
        <v>3</v>
      </c>
      <c r="N3143" s="1">
        <v>4</v>
      </c>
      <c r="O3143" s="1">
        <v>1</v>
      </c>
      <c r="P3143" s="1">
        <v>4</v>
      </c>
      <c r="Q3143" s="16">
        <v>171.65506904069767</v>
      </c>
      <c r="R3143" s="21">
        <v>7.6941306798368192E-2</v>
      </c>
      <c r="S3143" s="21">
        <v>1.6558269776392103</v>
      </c>
      <c r="T3143" s="21">
        <v>1.5788856708408421</v>
      </c>
      <c r="U3143" s="21">
        <v>9.0943647193672764E-3</v>
      </c>
      <c r="V3143" s="21">
        <v>9.3702624093214795E-2</v>
      </c>
      <c r="W3143" s="21">
        <v>8.4608259373847514E-2</v>
      </c>
      <c r="X3143" s="13" t="s">
        <v>22</v>
      </c>
      <c r="Y31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3" s="1">
        <v>40.762247584699999</v>
      </c>
      <c r="AA3143" s="1">
        <v>-81.197926336999998</v>
      </c>
      <c r="AB3143" s="1">
        <v>40.7631920603</v>
      </c>
      <c r="AC3143" s="1">
        <v>-81.188547180699999</v>
      </c>
    </row>
    <row r="3144" spans="1:29" x14ac:dyDescent="0.25">
      <c r="A3144" s="13">
        <v>198</v>
      </c>
      <c r="B3144" s="22" t="s">
        <v>4935</v>
      </c>
      <c r="C3144" s="17">
        <v>9</v>
      </c>
      <c r="D3144" s="1" t="s">
        <v>2380</v>
      </c>
      <c r="E3144" s="1" t="s">
        <v>3403</v>
      </c>
      <c r="F3144" s="1" t="s">
        <v>3404</v>
      </c>
      <c r="G3144" s="1" t="s">
        <v>3721</v>
      </c>
      <c r="H3144" s="1">
        <v>20</v>
      </c>
      <c r="I3144" s="1">
        <v>20.5</v>
      </c>
      <c r="J3144" s="1" t="s">
        <v>3190</v>
      </c>
      <c r="K3144" s="1" t="s">
        <v>4974</v>
      </c>
      <c r="L3144" s="1">
        <v>0</v>
      </c>
      <c r="M3144" s="1">
        <v>2</v>
      </c>
      <c r="N3144" s="1">
        <v>6</v>
      </c>
      <c r="O3144" s="1">
        <v>0</v>
      </c>
      <c r="P3144" s="1">
        <v>2</v>
      </c>
      <c r="Q3144" s="16">
        <v>132.63462936046511</v>
      </c>
      <c r="R3144" s="21">
        <v>7.6919022013149291E-2</v>
      </c>
      <c r="S3144" s="21">
        <v>1.3552339771061794</v>
      </c>
      <c r="T3144" s="21">
        <v>1.2783149550930302</v>
      </c>
      <c r="U3144" s="21">
        <v>9.091944527518039E-3</v>
      </c>
      <c r="V3144" s="21">
        <v>9.3509012015854487E-2</v>
      </c>
      <c r="W3144" s="21">
        <v>8.4417067488336453E-2</v>
      </c>
      <c r="X3144" s="13" t="s">
        <v>22</v>
      </c>
      <c r="Y31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4" s="1">
        <v>39.276232608800001</v>
      </c>
      <c r="AA3144" s="1">
        <v>-83.5936639791</v>
      </c>
      <c r="AB3144" s="1">
        <v>39.2832707122</v>
      </c>
      <c r="AC3144" s="1">
        <v>-83.592636507700007</v>
      </c>
    </row>
    <row r="3145" spans="1:29" x14ac:dyDescent="0.25">
      <c r="A3145" s="13">
        <v>199</v>
      </c>
      <c r="B3145" s="22" t="s">
        <v>4935</v>
      </c>
      <c r="C3145" s="17">
        <v>11</v>
      </c>
      <c r="D3145" s="1" t="s">
        <v>2372</v>
      </c>
      <c r="E3145" s="1" t="s">
        <v>3241</v>
      </c>
      <c r="F3145" s="1" t="s">
        <v>3242</v>
      </c>
      <c r="G3145" s="1" t="s">
        <v>3711</v>
      </c>
      <c r="H3145" s="1">
        <v>26.7</v>
      </c>
      <c r="I3145" s="1">
        <v>27.2</v>
      </c>
      <c r="J3145" s="1" t="s">
        <v>3190</v>
      </c>
      <c r="L3145" s="1">
        <v>2</v>
      </c>
      <c r="M3145" s="1">
        <v>0</v>
      </c>
      <c r="N3145" s="1">
        <v>1</v>
      </c>
      <c r="O3145" s="1">
        <v>1</v>
      </c>
      <c r="P3145" s="1">
        <v>5</v>
      </c>
      <c r="Q3145" s="16">
        <v>107.33775436046511</v>
      </c>
      <c r="R3145" s="21">
        <v>0.14995596309441722</v>
      </c>
      <c r="S3145" s="21">
        <v>1.8332713523351363</v>
      </c>
      <c r="T3145" s="21">
        <v>1.6833153892407191</v>
      </c>
      <c r="U3145" s="21">
        <v>1.6789816318847059E-2</v>
      </c>
      <c r="V3145" s="21">
        <v>9.248721739144726E-2</v>
      </c>
      <c r="W3145" s="21">
        <v>7.5697401072600201E-2</v>
      </c>
      <c r="X3145" s="13" t="s">
        <v>22</v>
      </c>
      <c r="Y31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5" s="1">
        <v>0</v>
      </c>
      <c r="AA3145" s="1">
        <v>0</v>
      </c>
      <c r="AB3145" s="1">
        <v>0</v>
      </c>
      <c r="AC3145" s="1">
        <v>0</v>
      </c>
    </row>
    <row r="3146" spans="1:29" x14ac:dyDescent="0.25">
      <c r="A3146" s="13">
        <v>200</v>
      </c>
      <c r="B3146" s="22" t="s">
        <v>4935</v>
      </c>
      <c r="C3146" s="17">
        <v>11</v>
      </c>
      <c r="D3146" s="1" t="s">
        <v>2372</v>
      </c>
      <c r="E3146" s="1" t="s">
        <v>3241</v>
      </c>
      <c r="F3146" s="1" t="s">
        <v>3242</v>
      </c>
      <c r="G3146" s="1" t="s">
        <v>3711</v>
      </c>
      <c r="H3146" s="1">
        <v>28.2</v>
      </c>
      <c r="I3146" s="1">
        <v>28.7</v>
      </c>
      <c r="J3146" s="1" t="s">
        <v>3190</v>
      </c>
      <c r="L3146" s="1">
        <v>0</v>
      </c>
      <c r="M3146" s="1">
        <v>1</v>
      </c>
      <c r="N3146" s="1">
        <v>3</v>
      </c>
      <c r="O3146" s="1">
        <v>0</v>
      </c>
      <c r="P3146" s="1">
        <v>1</v>
      </c>
      <c r="Q3146" s="16">
        <v>66.317314680232556</v>
      </c>
      <c r="R3146" s="21">
        <v>0.14995596309441722</v>
      </c>
      <c r="S3146" s="21">
        <v>1.053427975405973</v>
      </c>
      <c r="T3146" s="21">
        <v>0.90347201231155583</v>
      </c>
      <c r="U3146" s="21">
        <v>1.6789816318847059E-2</v>
      </c>
      <c r="V3146" s="21">
        <v>9.248721739144726E-2</v>
      </c>
      <c r="W3146" s="21">
        <v>7.5697401072600201E-2</v>
      </c>
      <c r="X3146" s="13" t="s">
        <v>22</v>
      </c>
      <c r="Y31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6" s="1">
        <v>0</v>
      </c>
      <c r="AA3146" s="1">
        <v>0</v>
      </c>
      <c r="AB3146" s="1">
        <v>0</v>
      </c>
      <c r="AC3146" s="1">
        <v>0</v>
      </c>
    </row>
    <row r="3147" spans="1:29" x14ac:dyDescent="0.25">
      <c r="A3147" s="13">
        <v>201</v>
      </c>
      <c r="B3147" s="22" t="s">
        <v>4935</v>
      </c>
      <c r="C3147" s="17">
        <v>10</v>
      </c>
      <c r="D3147" s="1" t="s">
        <v>3837</v>
      </c>
      <c r="E3147" s="1" t="s">
        <v>3405</v>
      </c>
      <c r="F3147" s="1" t="s">
        <v>3406</v>
      </c>
      <c r="G3147" s="1" t="s">
        <v>3715</v>
      </c>
      <c r="H3147" s="1">
        <v>8.5</v>
      </c>
      <c r="I3147" s="1">
        <v>9</v>
      </c>
      <c r="J3147" s="1" t="s">
        <v>3190</v>
      </c>
      <c r="K3147" s="1" t="s">
        <v>4973</v>
      </c>
      <c r="L3147" s="1">
        <v>0</v>
      </c>
      <c r="M3147" s="1">
        <v>1</v>
      </c>
      <c r="N3147" s="1">
        <v>1</v>
      </c>
      <c r="O3147" s="1">
        <v>0</v>
      </c>
      <c r="P3147" s="1">
        <v>4</v>
      </c>
      <c r="Q3147" s="16">
        <v>56.223564680232556</v>
      </c>
      <c r="R3147" s="21">
        <v>0.11135048926297095</v>
      </c>
      <c r="S3147" s="21">
        <v>2.0990049977502423</v>
      </c>
      <c r="T3147" s="21">
        <v>1.9876545084872714</v>
      </c>
      <c r="U3147" s="21">
        <v>1.0082886619443558E-2</v>
      </c>
      <c r="V3147" s="21">
        <v>9.2186567013103113E-2</v>
      </c>
      <c r="W3147" s="21">
        <v>8.2103680393659562E-2</v>
      </c>
      <c r="X3147" s="13" t="s">
        <v>22</v>
      </c>
      <c r="Y31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7" s="1">
        <v>38.878075738500002</v>
      </c>
      <c r="AA3147" s="1">
        <v>-82.305964050900002</v>
      </c>
      <c r="AB3147" s="1">
        <v>38.876642855699998</v>
      </c>
      <c r="AC3147" s="1">
        <v>-82.296873587199997</v>
      </c>
    </row>
    <row r="3148" spans="1:29" x14ac:dyDescent="0.25">
      <c r="A3148" s="13">
        <v>202</v>
      </c>
      <c r="B3148" s="22" t="s">
        <v>4935</v>
      </c>
      <c r="C3148" s="17">
        <v>8</v>
      </c>
      <c r="D3148" s="1" t="s">
        <v>787</v>
      </c>
      <c r="E3148" s="1" t="s">
        <v>3407</v>
      </c>
      <c r="F3148" s="1" t="s">
        <v>3408</v>
      </c>
      <c r="G3148" s="1" t="s">
        <v>3758</v>
      </c>
      <c r="H3148" s="1">
        <v>9.1999999999999993</v>
      </c>
      <c r="I3148" s="1">
        <v>9.6999999999999993</v>
      </c>
      <c r="J3148" s="1" t="s">
        <v>3190</v>
      </c>
      <c r="K3148" s="1" t="s">
        <v>4974</v>
      </c>
      <c r="L3148" s="1">
        <v>1</v>
      </c>
      <c r="M3148" s="1">
        <v>1</v>
      </c>
      <c r="N3148" s="1">
        <v>2</v>
      </c>
      <c r="O3148" s="1">
        <v>4</v>
      </c>
      <c r="P3148" s="1">
        <v>10</v>
      </c>
      <c r="Q3148" s="16">
        <v>132.19712936046511</v>
      </c>
      <c r="R3148" s="21">
        <v>7.5727123644587183E-2</v>
      </c>
      <c r="S3148" s="21">
        <v>2.3205327492599803</v>
      </c>
      <c r="T3148" s="21">
        <v>2.2448056256153932</v>
      </c>
      <c r="U3148" s="21">
        <v>8.9624175205620365E-3</v>
      </c>
      <c r="V3148" s="21">
        <v>9.2059381155414413E-2</v>
      </c>
      <c r="W3148" s="21">
        <v>8.3096963634852375E-2</v>
      </c>
      <c r="X3148" s="13" t="s">
        <v>22</v>
      </c>
      <c r="Y31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8" s="1">
        <v>39.232388419899998</v>
      </c>
      <c r="AA3148" s="1">
        <v>-84.801410391199994</v>
      </c>
      <c r="AB3148" s="1">
        <v>39.235704965799997</v>
      </c>
      <c r="AC3148" s="1">
        <v>-84.809068666399995</v>
      </c>
    </row>
    <row r="3149" spans="1:29" x14ac:dyDescent="0.25">
      <c r="A3149" s="13">
        <v>203</v>
      </c>
      <c r="B3149" s="22" t="s">
        <v>4935</v>
      </c>
      <c r="C3149" s="17">
        <v>8</v>
      </c>
      <c r="D3149" s="1" t="s">
        <v>787</v>
      </c>
      <c r="E3149" s="1" t="s">
        <v>3409</v>
      </c>
      <c r="F3149" s="1" t="s">
        <v>3410</v>
      </c>
      <c r="G3149" s="1" t="s">
        <v>3759</v>
      </c>
      <c r="H3149" s="1">
        <v>12.1</v>
      </c>
      <c r="I3149" s="1">
        <v>12.6</v>
      </c>
      <c r="J3149" s="1" t="s">
        <v>3190</v>
      </c>
      <c r="K3149" s="1" t="s">
        <v>4974</v>
      </c>
      <c r="L3149" s="1">
        <v>0</v>
      </c>
      <c r="M3149" s="1">
        <v>2</v>
      </c>
      <c r="N3149" s="1">
        <v>1</v>
      </c>
      <c r="O3149" s="1">
        <v>2</v>
      </c>
      <c r="P3149" s="1">
        <v>1</v>
      </c>
      <c r="Q3149" s="16">
        <v>107.77525436046511</v>
      </c>
      <c r="R3149" s="21">
        <v>0.11934590632958737</v>
      </c>
      <c r="S3149" s="21">
        <v>1.1012603675402606</v>
      </c>
      <c r="T3149" s="21">
        <v>0.98191446121067316</v>
      </c>
      <c r="U3149" s="21">
        <v>1.3612588127487005E-2</v>
      </c>
      <c r="V3149" s="21">
        <v>9.1300853535834281E-2</v>
      </c>
      <c r="W3149" s="21">
        <v>7.7688265408347279E-2</v>
      </c>
      <c r="X3149" s="13" t="s">
        <v>22</v>
      </c>
      <c r="Y31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49" s="1">
        <v>39.293338504799998</v>
      </c>
      <c r="AA3149" s="1">
        <v>-84.673991915800002</v>
      </c>
      <c r="AB3149" s="1">
        <v>39.298140899300002</v>
      </c>
      <c r="AC3149" s="1">
        <v>-84.667138193300005</v>
      </c>
    </row>
    <row r="3150" spans="1:29" x14ac:dyDescent="0.25">
      <c r="A3150" s="13">
        <v>204</v>
      </c>
      <c r="B3150" s="22" t="s">
        <v>4935</v>
      </c>
      <c r="C3150" s="17">
        <v>8</v>
      </c>
      <c r="D3150" s="1" t="s">
        <v>788</v>
      </c>
      <c r="E3150" s="1" t="s">
        <v>3409</v>
      </c>
      <c r="F3150" s="1" t="s">
        <v>3411</v>
      </c>
      <c r="G3150" s="1" t="s">
        <v>3759</v>
      </c>
      <c r="H3150" s="1">
        <v>5.5</v>
      </c>
      <c r="I3150" s="1">
        <v>6</v>
      </c>
      <c r="J3150" s="1" t="s">
        <v>3190</v>
      </c>
      <c r="K3150" s="1" t="s">
        <v>4974</v>
      </c>
      <c r="L3150" s="1">
        <v>1</v>
      </c>
      <c r="M3150" s="1">
        <v>1</v>
      </c>
      <c r="N3150" s="1">
        <v>4</v>
      </c>
      <c r="O3150" s="1">
        <v>1</v>
      </c>
      <c r="P3150" s="1">
        <v>14</v>
      </c>
      <c r="Q3150" s="16">
        <v>135.97837936046511</v>
      </c>
      <c r="R3150" s="21">
        <v>8.5445309046077972E-2</v>
      </c>
      <c r="S3150" s="21">
        <v>2.973615504993528</v>
      </c>
      <c r="T3150" s="21">
        <v>2.8881701959474499</v>
      </c>
      <c r="U3150" s="21">
        <v>1.0013925151245304E-2</v>
      </c>
      <c r="V3150" s="21">
        <v>9.1055109859605354E-2</v>
      </c>
      <c r="W3150" s="21">
        <v>8.1041184708360053E-2</v>
      </c>
      <c r="X3150" s="13" t="s">
        <v>22</v>
      </c>
      <c r="Y31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0" s="1">
        <v>39.355785170399997</v>
      </c>
      <c r="AA3150" s="1">
        <v>-84.590668483100004</v>
      </c>
      <c r="AB3150" s="1">
        <v>39.360336187100003</v>
      </c>
      <c r="AC3150" s="1">
        <v>-84.583710769800007</v>
      </c>
    </row>
    <row r="3151" spans="1:29" x14ac:dyDescent="0.25">
      <c r="A3151" s="13">
        <v>205</v>
      </c>
      <c r="B3151" s="22" t="s">
        <v>4935</v>
      </c>
      <c r="C3151" s="17">
        <v>3</v>
      </c>
      <c r="D3151" s="1" t="s">
        <v>805</v>
      </c>
      <c r="E3151" s="1" t="s">
        <v>3412</v>
      </c>
      <c r="F3151" s="1" t="s">
        <v>3413</v>
      </c>
      <c r="G3151" s="1" t="s">
        <v>3716</v>
      </c>
      <c r="H3151" s="1">
        <v>19.8</v>
      </c>
      <c r="I3151" s="1">
        <v>20.3</v>
      </c>
      <c r="J3151" s="1" t="s">
        <v>3190</v>
      </c>
      <c r="K3151" s="1" t="s">
        <v>4974</v>
      </c>
      <c r="L3151" s="1">
        <v>1</v>
      </c>
      <c r="M3151" s="1">
        <v>1</v>
      </c>
      <c r="N3151" s="1">
        <v>3</v>
      </c>
      <c r="O3151" s="1">
        <v>1</v>
      </c>
      <c r="P3151" s="1">
        <v>2</v>
      </c>
      <c r="Q3151" s="16">
        <v>117.43150436046511</v>
      </c>
      <c r="R3151" s="21">
        <v>9.945686908621755E-2</v>
      </c>
      <c r="S3151" s="21">
        <v>1.3022666750138245</v>
      </c>
      <c r="T3151" s="21">
        <v>1.2028098059276069</v>
      </c>
      <c r="U3151" s="21">
        <v>1.1513208753585523E-2</v>
      </c>
      <c r="V3151" s="21">
        <v>9.1026908161930362E-2</v>
      </c>
      <c r="W3151" s="21">
        <v>7.9513699408344837E-2</v>
      </c>
      <c r="X3151" s="13" t="s">
        <v>22</v>
      </c>
      <c r="Y31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1" s="1">
        <v>41.177068382000002</v>
      </c>
      <c r="AA3151" s="1">
        <v>-81.8567643911</v>
      </c>
      <c r="AB3151" s="1">
        <v>41.183083029700001</v>
      </c>
      <c r="AC3151" s="1">
        <v>-81.852127550800006</v>
      </c>
    </row>
    <row r="3152" spans="1:29" x14ac:dyDescent="0.25">
      <c r="A3152" s="13">
        <v>206</v>
      </c>
      <c r="B3152" s="22" t="s">
        <v>4935</v>
      </c>
      <c r="C3152" s="17">
        <v>3</v>
      </c>
      <c r="D3152" s="1" t="s">
        <v>1330</v>
      </c>
      <c r="E3152" s="1" t="s">
        <v>3414</v>
      </c>
      <c r="F3152" s="1" t="s">
        <v>3415</v>
      </c>
      <c r="G3152" s="1" t="s">
        <v>3760</v>
      </c>
      <c r="H3152" s="1">
        <v>0.7</v>
      </c>
      <c r="I3152" s="1">
        <v>1.2</v>
      </c>
      <c r="J3152" s="1" t="s">
        <v>3190</v>
      </c>
      <c r="K3152" s="1" t="s">
        <v>4974</v>
      </c>
      <c r="L3152" s="1">
        <v>0</v>
      </c>
      <c r="M3152" s="1">
        <v>0</v>
      </c>
      <c r="N3152" s="1">
        <v>8</v>
      </c>
      <c r="O3152" s="1">
        <v>1</v>
      </c>
      <c r="P3152" s="1">
        <v>9</v>
      </c>
      <c r="Q3152" s="16">
        <v>65.8125</v>
      </c>
      <c r="R3152" s="21">
        <v>6.5869086596854795E-2</v>
      </c>
      <c r="S3152" s="21">
        <v>2.2183288351406389</v>
      </c>
      <c r="T3152" s="21">
        <v>2.1524597485437842</v>
      </c>
      <c r="U3152" s="21">
        <v>7.8844845906247667E-3</v>
      </c>
      <c r="V3152" s="21">
        <v>9.0779002471914796E-2</v>
      </c>
      <c r="W3152" s="21">
        <v>8.2894517881290028E-2</v>
      </c>
      <c r="X3152" s="13" t="s">
        <v>22</v>
      </c>
      <c r="Y31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2" s="1">
        <v>41.4343600622</v>
      </c>
      <c r="AA3152" s="1">
        <v>-82.836206966899994</v>
      </c>
      <c r="AB3152" s="1">
        <v>41.436299929299999</v>
      </c>
      <c r="AC3152" s="1">
        <v>-82.8271016737</v>
      </c>
    </row>
    <row r="3153" spans="1:29" x14ac:dyDescent="0.25">
      <c r="A3153" s="13">
        <v>207</v>
      </c>
      <c r="B3153" s="22" t="s">
        <v>4935</v>
      </c>
      <c r="C3153" s="17">
        <v>5</v>
      </c>
      <c r="D3153" s="1" t="s">
        <v>793</v>
      </c>
      <c r="E3153" s="1" t="s">
        <v>3254</v>
      </c>
      <c r="F3153" s="1" t="s">
        <v>3236</v>
      </c>
      <c r="G3153" s="1" t="s">
        <v>3708</v>
      </c>
      <c r="H3153" s="1">
        <v>19.100000000000001</v>
      </c>
      <c r="I3153" s="1">
        <v>19.600000000000001</v>
      </c>
      <c r="J3153" s="1" t="s">
        <v>3190</v>
      </c>
      <c r="K3153" s="1" t="s">
        <v>4974</v>
      </c>
      <c r="L3153" s="1">
        <v>1</v>
      </c>
      <c r="M3153" s="1">
        <v>0</v>
      </c>
      <c r="N3153" s="1">
        <v>5</v>
      </c>
      <c r="O3153" s="1">
        <v>1</v>
      </c>
      <c r="P3153" s="1">
        <v>4</v>
      </c>
      <c r="Q3153" s="16">
        <v>86.848564680232556</v>
      </c>
      <c r="R3153" s="21">
        <v>8.5201933943238717E-2</v>
      </c>
      <c r="S3153" s="21">
        <v>1.5673039203982149</v>
      </c>
      <c r="T3153" s="21">
        <v>1.482101986454976</v>
      </c>
      <c r="U3153" s="21">
        <v>9.9877152154304281E-3</v>
      </c>
      <c r="V3153" s="21">
        <v>9.0762044259643918E-2</v>
      </c>
      <c r="W3153" s="21">
        <v>8.0774329044213486E-2</v>
      </c>
      <c r="X3153" s="13" t="s">
        <v>22</v>
      </c>
      <c r="Y31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3" s="1">
        <v>40.021849697599997</v>
      </c>
      <c r="AA3153" s="1">
        <v>-82.524329213499996</v>
      </c>
      <c r="AB3153" s="1">
        <v>40.014689112799999</v>
      </c>
      <c r="AC3153" s="1">
        <v>-82.523433410799996</v>
      </c>
    </row>
    <row r="3154" spans="1:29" x14ac:dyDescent="0.25">
      <c r="A3154" s="13">
        <v>208</v>
      </c>
      <c r="B3154" s="22" t="s">
        <v>4935</v>
      </c>
      <c r="C3154" s="17">
        <v>12</v>
      </c>
      <c r="D3154" s="1" t="s">
        <v>1332</v>
      </c>
      <c r="E3154" s="1" t="s">
        <v>3416</v>
      </c>
      <c r="F3154" s="1" t="s">
        <v>3417</v>
      </c>
      <c r="G3154" s="1" t="s">
        <v>3761</v>
      </c>
      <c r="H3154" s="1">
        <v>6.6</v>
      </c>
      <c r="I3154" s="1">
        <v>7.1</v>
      </c>
      <c r="J3154" s="1" t="s">
        <v>3190</v>
      </c>
      <c r="K3154" s="1" t="s">
        <v>4974</v>
      </c>
      <c r="L3154" s="1">
        <v>0</v>
      </c>
      <c r="M3154" s="1">
        <v>3</v>
      </c>
      <c r="N3154" s="1">
        <v>2</v>
      </c>
      <c r="O3154" s="1">
        <v>1</v>
      </c>
      <c r="P3154" s="1">
        <v>7</v>
      </c>
      <c r="Q3154" s="16">
        <v>161.56131904069767</v>
      </c>
      <c r="R3154" s="21">
        <v>9.9212821161724418E-2</v>
      </c>
      <c r="S3154" s="21">
        <v>2.0143322570082525</v>
      </c>
      <c r="T3154" s="21">
        <v>1.915119435846528</v>
      </c>
      <c r="U3154" s="21">
        <v>1.1487248828228937E-2</v>
      </c>
      <c r="V3154" s="21">
        <v>9.0616673402615741E-2</v>
      </c>
      <c r="W3154" s="21">
        <v>7.9129424574386806E-2</v>
      </c>
      <c r="X3154" s="13" t="s">
        <v>22</v>
      </c>
      <c r="Y31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4" s="1">
        <v>41.441560277800001</v>
      </c>
      <c r="AA3154" s="1">
        <v>-81.207992900299999</v>
      </c>
      <c r="AB3154" s="1">
        <v>41.448038831700003</v>
      </c>
      <c r="AC3154" s="1">
        <v>-81.205862969600005</v>
      </c>
    </row>
    <row r="3155" spans="1:29" x14ac:dyDescent="0.25">
      <c r="A3155" s="13">
        <v>209</v>
      </c>
      <c r="B3155" s="22" t="s">
        <v>4935</v>
      </c>
      <c r="C3155" s="17">
        <v>2</v>
      </c>
      <c r="D3155" s="1" t="s">
        <v>1336</v>
      </c>
      <c r="E3155" s="1" t="s">
        <v>3245</v>
      </c>
      <c r="F3155" s="1" t="s">
        <v>3246</v>
      </c>
      <c r="G3155" s="1" t="s">
        <v>3712</v>
      </c>
      <c r="H3155" s="1">
        <v>10.5</v>
      </c>
      <c r="I3155" s="1">
        <v>11</v>
      </c>
      <c r="J3155" s="1" t="s">
        <v>3190</v>
      </c>
      <c r="K3155" s="1" t="s">
        <v>4974</v>
      </c>
      <c r="L3155" s="1">
        <v>0</v>
      </c>
      <c r="M3155" s="1">
        <v>4</v>
      </c>
      <c r="N3155" s="1">
        <v>3</v>
      </c>
      <c r="O3155" s="1">
        <v>1</v>
      </c>
      <c r="P3155" s="1">
        <v>5</v>
      </c>
      <c r="Q3155" s="16">
        <v>211.78488372093022</v>
      </c>
      <c r="R3155" s="21">
        <v>7.4160010226321432E-2</v>
      </c>
      <c r="S3155" s="21">
        <v>1.6815396330363512</v>
      </c>
      <c r="T3155" s="21">
        <v>1.6073796228100299</v>
      </c>
      <c r="U3155" s="21">
        <v>8.7918622969101606E-3</v>
      </c>
      <c r="V3155" s="21">
        <v>9.0415172353888171E-2</v>
      </c>
      <c r="W3155" s="21">
        <v>8.162331005697801E-2</v>
      </c>
      <c r="X3155" s="13" t="s">
        <v>22</v>
      </c>
      <c r="Y31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5" s="1">
        <v>41.589569983899999</v>
      </c>
      <c r="AA3155" s="1">
        <v>-83.096649877600001</v>
      </c>
      <c r="AB3155" s="1">
        <v>41.582828870199997</v>
      </c>
      <c r="AC3155" s="1">
        <v>-83.093737897899999</v>
      </c>
    </row>
    <row r="3156" spans="1:29" x14ac:dyDescent="0.25">
      <c r="A3156" s="13">
        <v>210</v>
      </c>
      <c r="B3156" s="22" t="s">
        <v>4935</v>
      </c>
      <c r="C3156" s="17">
        <v>12</v>
      </c>
      <c r="D3156" s="1" t="s">
        <v>1332</v>
      </c>
      <c r="E3156" s="1" t="s">
        <v>3211</v>
      </c>
      <c r="F3156" s="1" t="s">
        <v>3309</v>
      </c>
      <c r="G3156" s="1" t="s">
        <v>3702</v>
      </c>
      <c r="H3156" s="1">
        <v>16.600000000000001</v>
      </c>
      <c r="I3156" s="1">
        <v>17.100000000000001</v>
      </c>
      <c r="J3156" s="1" t="s">
        <v>3190</v>
      </c>
      <c r="K3156" s="1" t="s">
        <v>4973</v>
      </c>
      <c r="L3156" s="1">
        <v>0</v>
      </c>
      <c r="M3156" s="1">
        <v>1</v>
      </c>
      <c r="N3156" s="1">
        <v>2</v>
      </c>
      <c r="O3156" s="1">
        <v>0</v>
      </c>
      <c r="P3156" s="1">
        <v>0</v>
      </c>
      <c r="Q3156" s="16">
        <v>58.770439680232556</v>
      </c>
      <c r="R3156" s="21">
        <v>6.0819579641178893E-2</v>
      </c>
      <c r="S3156" s="21">
        <v>0.76103706284973072</v>
      </c>
      <c r="T3156" s="21">
        <v>0.70021748320855182</v>
      </c>
      <c r="U3156" s="21">
        <v>6.6524457765954077E-3</v>
      </c>
      <c r="V3156" s="21">
        <v>9.0177846158783589E-2</v>
      </c>
      <c r="W3156" s="21">
        <v>8.3525400382188184E-2</v>
      </c>
      <c r="X3156" s="13" t="s">
        <v>22</v>
      </c>
      <c r="Y31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6" s="1">
        <v>41.370596090500001</v>
      </c>
      <c r="AA3156" s="1">
        <v>-81.078923511799999</v>
      </c>
      <c r="AB3156" s="1">
        <v>0</v>
      </c>
      <c r="AC3156" s="1">
        <v>0</v>
      </c>
    </row>
    <row r="3157" spans="1:29" x14ac:dyDescent="0.25">
      <c r="A3157" s="13">
        <v>211</v>
      </c>
      <c r="B3157" s="22" t="s">
        <v>4935</v>
      </c>
      <c r="C3157" s="17">
        <v>5</v>
      </c>
      <c r="D3157" s="1" t="s">
        <v>2366</v>
      </c>
      <c r="E3157" s="1" t="s">
        <v>3418</v>
      </c>
      <c r="F3157" s="1" t="s">
        <v>3419</v>
      </c>
      <c r="G3157" s="1" t="s">
        <v>3700</v>
      </c>
      <c r="H3157" s="1">
        <v>23.4</v>
      </c>
      <c r="I3157" s="1">
        <v>23.9</v>
      </c>
      <c r="J3157" s="1" t="s">
        <v>3190</v>
      </c>
      <c r="K3157" s="1" t="s">
        <v>4974</v>
      </c>
      <c r="L3157" s="1">
        <v>0</v>
      </c>
      <c r="M3157" s="1">
        <v>3</v>
      </c>
      <c r="N3157" s="1">
        <v>2</v>
      </c>
      <c r="O3157" s="1">
        <v>1</v>
      </c>
      <c r="P3157" s="1">
        <v>7</v>
      </c>
      <c r="Q3157" s="16">
        <v>161.56131904069767</v>
      </c>
      <c r="R3157" s="21">
        <v>9.7512063780870947E-2</v>
      </c>
      <c r="S3157" s="21">
        <v>2.0100838666072565</v>
      </c>
      <c r="T3157" s="21">
        <v>1.9125718028263856</v>
      </c>
      <c r="U3157" s="21">
        <v>1.1306190694110029E-2</v>
      </c>
      <c r="V3157" s="21">
        <v>8.9297187096085431E-2</v>
      </c>
      <c r="W3157" s="21">
        <v>7.7990996401975404E-2</v>
      </c>
      <c r="X3157" s="13" t="s">
        <v>22</v>
      </c>
      <c r="Y31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7" s="1">
        <v>40.4136537551</v>
      </c>
      <c r="AA3157" s="1">
        <v>-82.386295429</v>
      </c>
      <c r="AB3157" s="1">
        <v>40.411706980200002</v>
      </c>
      <c r="AC3157" s="1">
        <v>-82.377348661499994</v>
      </c>
    </row>
    <row r="3158" spans="1:29" x14ac:dyDescent="0.25">
      <c r="A3158" s="13">
        <v>212</v>
      </c>
      <c r="B3158" s="22" t="s">
        <v>4935</v>
      </c>
      <c r="C3158" s="17">
        <v>6</v>
      </c>
      <c r="D3158" s="1" t="s">
        <v>2367</v>
      </c>
      <c r="E3158" s="1" t="s">
        <v>3420</v>
      </c>
      <c r="F3158" s="1" t="s">
        <v>3421</v>
      </c>
      <c r="G3158" s="1" t="s">
        <v>3716</v>
      </c>
      <c r="H3158" s="1">
        <v>3.9</v>
      </c>
      <c r="I3158" s="1">
        <v>4.4000000000000004</v>
      </c>
      <c r="J3158" s="1" t="s">
        <v>3190</v>
      </c>
      <c r="K3158" s="1" t="s">
        <v>4974</v>
      </c>
      <c r="L3158" s="1">
        <v>0</v>
      </c>
      <c r="M3158" s="1">
        <v>2</v>
      </c>
      <c r="N3158" s="1">
        <v>3</v>
      </c>
      <c r="O3158" s="1">
        <v>2</v>
      </c>
      <c r="P3158" s="1">
        <v>7</v>
      </c>
      <c r="Q3158" s="16">
        <v>126.86900436046511</v>
      </c>
      <c r="R3158" s="21">
        <v>8.3613871667995263E-2</v>
      </c>
      <c r="S3158" s="21">
        <v>1.9608868740338166</v>
      </c>
      <c r="T3158" s="21">
        <v>1.8772730023658213</v>
      </c>
      <c r="U3158" s="21">
        <v>9.8165409862934899E-3</v>
      </c>
      <c r="V3158" s="21">
        <v>8.9269794771172972E-2</v>
      </c>
      <c r="W3158" s="21">
        <v>7.9453253784879482E-2</v>
      </c>
      <c r="X3158" s="13" t="s">
        <v>22</v>
      </c>
      <c r="Y31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8" s="1">
        <v>40.153176134699997</v>
      </c>
      <c r="AA3158" s="1">
        <v>-83.239542973699997</v>
      </c>
      <c r="AB3158" s="1">
        <v>40.158904786500003</v>
      </c>
      <c r="AC3158" s="1">
        <v>-83.233777254800003</v>
      </c>
    </row>
    <row r="3159" spans="1:29" x14ac:dyDescent="0.25">
      <c r="A3159" s="13">
        <v>213</v>
      </c>
      <c r="B3159" s="22" t="s">
        <v>4935</v>
      </c>
      <c r="C3159" s="17">
        <v>2</v>
      </c>
      <c r="D3159" s="1" t="s">
        <v>2362</v>
      </c>
      <c r="E3159" s="1" t="s">
        <v>3369</v>
      </c>
      <c r="F3159" s="1" t="s">
        <v>3422</v>
      </c>
      <c r="G3159" s="1" t="s">
        <v>3725</v>
      </c>
      <c r="H3159" s="1">
        <v>18.7</v>
      </c>
      <c r="I3159" s="1">
        <v>19.2</v>
      </c>
      <c r="J3159" s="1" t="s">
        <v>3190</v>
      </c>
      <c r="K3159" s="1" t="s">
        <v>4974</v>
      </c>
      <c r="L3159" s="1">
        <v>0</v>
      </c>
      <c r="M3159" s="1">
        <v>1</v>
      </c>
      <c r="N3159" s="1">
        <v>2</v>
      </c>
      <c r="O3159" s="1">
        <v>1</v>
      </c>
      <c r="P3159" s="1">
        <v>3</v>
      </c>
      <c r="Q3159" s="16">
        <v>66.207939680232556</v>
      </c>
      <c r="R3159" s="21">
        <v>0.1428870417230666</v>
      </c>
      <c r="S3159" s="21">
        <v>1.4338885444003509</v>
      </c>
      <c r="T3159" s="21">
        <v>1.2910015026772843</v>
      </c>
      <c r="U3159" s="21">
        <v>1.6061192151908391E-2</v>
      </c>
      <c r="V3159" s="21">
        <v>8.8802994411825611E-2</v>
      </c>
      <c r="W3159" s="21">
        <v>7.2741802259917221E-2</v>
      </c>
      <c r="X3159" s="13" t="s">
        <v>22</v>
      </c>
      <c r="Y31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59" s="1">
        <v>41.573582608899997</v>
      </c>
      <c r="AA3159" s="1">
        <v>-84.025675348899995</v>
      </c>
      <c r="AB3159" s="1">
        <v>41.573659274500002</v>
      </c>
      <c r="AC3159" s="1">
        <v>-84.016031207599994</v>
      </c>
    </row>
    <row r="3160" spans="1:29" x14ac:dyDescent="0.25">
      <c r="A3160" s="13">
        <v>2</v>
      </c>
      <c r="B3160" s="22" t="s">
        <v>4936</v>
      </c>
      <c r="C3160" s="17">
        <v>6</v>
      </c>
      <c r="D3160" s="1" t="s">
        <v>799</v>
      </c>
      <c r="E3160" s="1" t="s">
        <v>3844</v>
      </c>
      <c r="F3160" s="1" t="s">
        <v>3845</v>
      </c>
      <c r="G3160" s="1" t="s">
        <v>3917</v>
      </c>
      <c r="H3160" s="1">
        <v>8.8000000000000007</v>
      </c>
      <c r="I3160" s="1">
        <v>9.3000000000000007</v>
      </c>
      <c r="J3160" s="1" t="s">
        <v>3190</v>
      </c>
      <c r="K3160" s="1" t="s">
        <v>4976</v>
      </c>
      <c r="L3160" s="1">
        <v>0</v>
      </c>
      <c r="M3160" s="1">
        <v>2</v>
      </c>
      <c r="N3160" s="1">
        <v>5</v>
      </c>
      <c r="O3160" s="1">
        <v>3</v>
      </c>
      <c r="P3160" s="1">
        <v>22</v>
      </c>
      <c r="Q3160" s="16">
        <v>159.40025436046511</v>
      </c>
      <c r="R3160" s="21">
        <v>6.277245478948186E-2</v>
      </c>
      <c r="S3160" s="21">
        <v>4.150620659709559</v>
      </c>
      <c r="T3160" s="21">
        <v>4.0878482049200775</v>
      </c>
      <c r="U3160" s="21">
        <v>4.6478269367597469E-3</v>
      </c>
      <c r="V3160" s="21">
        <v>8.8493301935783933E-2</v>
      </c>
      <c r="W3160" s="21">
        <v>8.3845474999024186E-2</v>
      </c>
      <c r="X3160" s="13" t="s">
        <v>22</v>
      </c>
      <c r="Y31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0" s="1">
        <v>40.253790928699999</v>
      </c>
      <c r="AA3160" s="1">
        <v>-82.928383368599995</v>
      </c>
      <c r="AB3160" s="1">
        <v>40.261018695300002</v>
      </c>
      <c r="AC3160" s="1">
        <v>-82.927707773500003</v>
      </c>
    </row>
    <row r="3161" spans="1:29" x14ac:dyDescent="0.25">
      <c r="A3161" s="13">
        <v>214</v>
      </c>
      <c r="B3161" s="22" t="s">
        <v>4935</v>
      </c>
      <c r="C3161" s="17">
        <v>11</v>
      </c>
      <c r="D3161" s="1" t="s">
        <v>3835</v>
      </c>
      <c r="E3161" s="1" t="s">
        <v>3423</v>
      </c>
      <c r="F3161" s="1" t="s">
        <v>3424</v>
      </c>
      <c r="G3161" s="1" t="s">
        <v>3762</v>
      </c>
      <c r="H3161" s="1">
        <v>21.3</v>
      </c>
      <c r="I3161" s="1">
        <v>21.8</v>
      </c>
      <c r="J3161" s="1" t="s">
        <v>3190</v>
      </c>
      <c r="K3161" s="1" t="s">
        <v>4973</v>
      </c>
      <c r="L3161" s="1">
        <v>0</v>
      </c>
      <c r="M3161" s="1">
        <v>1</v>
      </c>
      <c r="N3161" s="1">
        <v>1</v>
      </c>
      <c r="O3161" s="1">
        <v>1</v>
      </c>
      <c r="P3161" s="1">
        <v>0</v>
      </c>
      <c r="Q3161" s="16">
        <v>56.661064680232556</v>
      </c>
      <c r="R3161" s="21">
        <v>5.909151698360067E-2</v>
      </c>
      <c r="S3161" s="21">
        <v>0.74681503882462641</v>
      </c>
      <c r="T3161" s="21">
        <v>0.6877235218410257</v>
      </c>
      <c r="U3161" s="21">
        <v>6.5097828674134037E-3</v>
      </c>
      <c r="V3161" s="21">
        <v>8.8320114981707637E-2</v>
      </c>
      <c r="W3161" s="21">
        <v>8.1810332114294226E-2</v>
      </c>
      <c r="X3161" s="13" t="s">
        <v>22</v>
      </c>
      <c r="Y31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1" s="1">
        <v>0</v>
      </c>
      <c r="AA3161" s="1">
        <v>0</v>
      </c>
      <c r="AB3161" s="1">
        <v>40.322515640100001</v>
      </c>
      <c r="AC3161" s="1">
        <v>-80.936537360100004</v>
      </c>
    </row>
    <row r="3162" spans="1:29" x14ac:dyDescent="0.25">
      <c r="A3162" s="13">
        <v>215</v>
      </c>
      <c r="B3162" s="22" t="s">
        <v>4935</v>
      </c>
      <c r="C3162" s="17">
        <v>9</v>
      </c>
      <c r="D3162" s="1" t="s">
        <v>1334</v>
      </c>
      <c r="E3162" s="1" t="s">
        <v>3218</v>
      </c>
      <c r="F3162" s="1" t="s">
        <v>3219</v>
      </c>
      <c r="G3162" s="1" t="s">
        <v>3704</v>
      </c>
      <c r="H3162" s="1">
        <v>8.5</v>
      </c>
      <c r="I3162" s="1">
        <v>9</v>
      </c>
      <c r="J3162" s="1" t="s">
        <v>3190</v>
      </c>
      <c r="K3162" s="1" t="s">
        <v>4972</v>
      </c>
      <c r="L3162" s="1">
        <v>0</v>
      </c>
      <c r="M3162" s="1">
        <v>2</v>
      </c>
      <c r="N3162" s="1">
        <v>0</v>
      </c>
      <c r="O3162" s="1">
        <v>0</v>
      </c>
      <c r="P3162" s="1">
        <v>0</v>
      </c>
      <c r="Q3162" s="16">
        <v>91.353379360465112</v>
      </c>
      <c r="R3162" s="21">
        <v>0.10758082159194467</v>
      </c>
      <c r="S3162" s="21">
        <v>0.54887773666650397</v>
      </c>
      <c r="T3162" s="21">
        <v>0.44129691507455931</v>
      </c>
      <c r="U3162" s="21">
        <v>9.7500513800224953E-3</v>
      </c>
      <c r="V3162" s="21">
        <v>8.8140202291935921E-2</v>
      </c>
      <c r="W3162" s="21">
        <v>7.8390150911913425E-2</v>
      </c>
      <c r="X3162" s="13" t="s">
        <v>22</v>
      </c>
      <c r="Y31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2" s="1">
        <v>38.844540541699999</v>
      </c>
      <c r="AA3162" s="1">
        <v>-82.985887726100003</v>
      </c>
      <c r="AB3162" s="1">
        <v>38.8517014747</v>
      </c>
      <c r="AC3162" s="1">
        <v>-82.9867087019</v>
      </c>
    </row>
    <row r="3163" spans="1:29" x14ac:dyDescent="0.25">
      <c r="A3163" s="13">
        <v>216</v>
      </c>
      <c r="B3163" s="22" t="s">
        <v>4935</v>
      </c>
      <c r="C3163" s="17">
        <v>6</v>
      </c>
      <c r="D3163" s="1" t="s">
        <v>3192</v>
      </c>
      <c r="E3163" s="1" t="s">
        <v>3259</v>
      </c>
      <c r="F3163" s="1" t="s">
        <v>3260</v>
      </c>
      <c r="G3163" s="1" t="s">
        <v>3717</v>
      </c>
      <c r="H3163" s="1">
        <v>0.8</v>
      </c>
      <c r="I3163" s="1">
        <v>1.3</v>
      </c>
      <c r="J3163" s="1" t="s">
        <v>3190</v>
      </c>
      <c r="K3163" s="1" t="s">
        <v>4974</v>
      </c>
      <c r="L3163" s="1">
        <v>0</v>
      </c>
      <c r="M3163" s="1">
        <v>1</v>
      </c>
      <c r="N3163" s="1">
        <v>2</v>
      </c>
      <c r="O3163" s="1">
        <v>0</v>
      </c>
      <c r="P3163" s="1">
        <v>16</v>
      </c>
      <c r="Q3163" s="16">
        <v>74.770439680232556</v>
      </c>
      <c r="R3163" s="21">
        <v>0.18517876514313023</v>
      </c>
      <c r="S3163" s="21">
        <v>4.180068515054951</v>
      </c>
      <c r="T3163" s="21">
        <v>3.9948897499118208</v>
      </c>
      <c r="U3163" s="21">
        <v>2.038138592916065E-2</v>
      </c>
      <c r="V3163" s="21">
        <v>8.8133768802137441E-2</v>
      </c>
      <c r="W3163" s="21">
        <v>6.7752382872976788E-2</v>
      </c>
      <c r="X3163" s="13" t="s">
        <v>22</v>
      </c>
      <c r="Y31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3" s="1">
        <v>40.365065578500001</v>
      </c>
      <c r="AA3163" s="1">
        <v>-82.830200239800007</v>
      </c>
      <c r="AB3163" s="1">
        <v>40.372278858800001</v>
      </c>
      <c r="AC3163" s="1">
        <v>-82.829423561799999</v>
      </c>
    </row>
    <row r="3164" spans="1:29" x14ac:dyDescent="0.25">
      <c r="A3164" s="13">
        <v>217</v>
      </c>
      <c r="B3164" s="22" t="s">
        <v>4935</v>
      </c>
      <c r="C3164" s="17">
        <v>11</v>
      </c>
      <c r="D3164" s="1" t="s">
        <v>1338</v>
      </c>
      <c r="E3164" s="1" t="s">
        <v>3425</v>
      </c>
      <c r="F3164" s="1" t="s">
        <v>3426</v>
      </c>
      <c r="G3164" s="1" t="s">
        <v>3741</v>
      </c>
      <c r="H3164" s="1">
        <v>26.7</v>
      </c>
      <c r="I3164" s="1">
        <v>27.2</v>
      </c>
      <c r="J3164" s="1" t="s">
        <v>3190</v>
      </c>
      <c r="K3164" s="1" t="s">
        <v>4973</v>
      </c>
      <c r="L3164" s="1">
        <v>0</v>
      </c>
      <c r="M3164" s="1">
        <v>2</v>
      </c>
      <c r="N3164" s="1">
        <v>0</v>
      </c>
      <c r="O3164" s="1">
        <v>1</v>
      </c>
      <c r="P3164" s="1">
        <v>1</v>
      </c>
      <c r="Q3164" s="16">
        <v>96.790879360465112</v>
      </c>
      <c r="R3164" s="21">
        <v>5.9086857800842406E-2</v>
      </c>
      <c r="S3164" s="21">
        <v>0.96141495604531158</v>
      </c>
      <c r="T3164" s="21">
        <v>0.90232809824446913</v>
      </c>
      <c r="U3164" s="21">
        <v>6.5093900834178996E-3</v>
      </c>
      <c r="V3164" s="21">
        <v>8.8111494743211768E-2</v>
      </c>
      <c r="W3164" s="21">
        <v>8.1602104659793867E-2</v>
      </c>
      <c r="X3164" s="13" t="s">
        <v>22</v>
      </c>
      <c r="Y31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4" s="1">
        <v>40.6941487036</v>
      </c>
      <c r="AA3164" s="1">
        <v>-80.6642360373</v>
      </c>
      <c r="AB3164" s="1">
        <v>40.689729554899998</v>
      </c>
      <c r="AC3164" s="1">
        <v>-80.657004063000002</v>
      </c>
    </row>
    <row r="3165" spans="1:29" x14ac:dyDescent="0.25">
      <c r="A3165" s="13">
        <v>218</v>
      </c>
      <c r="B3165" s="22" t="s">
        <v>4935</v>
      </c>
      <c r="C3165" s="17">
        <v>2</v>
      </c>
      <c r="D3165" s="1" t="s">
        <v>3840</v>
      </c>
      <c r="E3165" s="1" t="s">
        <v>3427</v>
      </c>
      <c r="F3165" s="1" t="s">
        <v>3428</v>
      </c>
      <c r="G3165" s="1" t="s">
        <v>3725</v>
      </c>
      <c r="H3165" s="1">
        <v>28.2</v>
      </c>
      <c r="I3165" s="1">
        <v>28.7</v>
      </c>
      <c r="J3165" s="1" t="s">
        <v>3190</v>
      </c>
      <c r="K3165" s="1" t="s">
        <v>4973</v>
      </c>
      <c r="L3165" s="1">
        <v>1</v>
      </c>
      <c r="M3165" s="1">
        <v>0</v>
      </c>
      <c r="N3165" s="1">
        <v>1</v>
      </c>
      <c r="O3165" s="1">
        <v>1</v>
      </c>
      <c r="P3165" s="1">
        <v>2</v>
      </c>
      <c r="Q3165" s="16">
        <v>58.661064680232556</v>
      </c>
      <c r="R3165" s="21">
        <v>5.8864217614606244E-2</v>
      </c>
      <c r="S3165" s="21">
        <v>1.2088232184636334</v>
      </c>
      <c r="T3165" s="21">
        <v>1.1499590008490272</v>
      </c>
      <c r="U3165" s="21">
        <v>6.490564173644014E-3</v>
      </c>
      <c r="V3165" s="21">
        <v>8.7963582851143932E-2</v>
      </c>
      <c r="W3165" s="21">
        <v>8.1473018677499912E-2</v>
      </c>
      <c r="X3165" s="13" t="s">
        <v>22</v>
      </c>
      <c r="Y31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5" s="1">
        <v>41.300213478099998</v>
      </c>
      <c r="AA3165" s="1">
        <v>-82.938848681500005</v>
      </c>
      <c r="AB3165" s="1">
        <v>41.297798986700002</v>
      </c>
      <c r="AC3165" s="1">
        <v>-82.929784567900001</v>
      </c>
    </row>
    <row r="3166" spans="1:29" x14ac:dyDescent="0.25">
      <c r="A3166" s="13">
        <v>219</v>
      </c>
      <c r="B3166" s="22" t="s">
        <v>4935</v>
      </c>
      <c r="C3166" s="17">
        <v>12</v>
      </c>
      <c r="D3166" s="1" t="s">
        <v>794</v>
      </c>
      <c r="E3166" s="1" t="s">
        <v>3429</v>
      </c>
      <c r="F3166" s="1" t="s">
        <v>3430</v>
      </c>
      <c r="G3166" s="1" t="s">
        <v>3763</v>
      </c>
      <c r="H3166" s="1">
        <v>1.6</v>
      </c>
      <c r="I3166" s="1">
        <v>2.1</v>
      </c>
      <c r="J3166" s="1" t="s">
        <v>3190</v>
      </c>
      <c r="K3166" s="1" t="s">
        <v>4974</v>
      </c>
      <c r="L3166" s="1">
        <v>0</v>
      </c>
      <c r="M3166" s="1">
        <v>3</v>
      </c>
      <c r="N3166" s="1">
        <v>1</v>
      </c>
      <c r="O3166" s="1">
        <v>1</v>
      </c>
      <c r="P3166" s="1">
        <v>4</v>
      </c>
      <c r="Q3166" s="16">
        <v>152.01444404069767</v>
      </c>
      <c r="R3166" s="21">
        <v>0.11421475350264346</v>
      </c>
      <c r="S3166" s="21">
        <v>1.5520336186195294</v>
      </c>
      <c r="T3166" s="21">
        <v>1.4378188651168859</v>
      </c>
      <c r="U3166" s="21">
        <v>1.3073895634939471E-2</v>
      </c>
      <c r="V3166" s="21">
        <v>8.7708460783460035E-2</v>
      </c>
      <c r="W3166" s="21">
        <v>7.4634565148520571E-2</v>
      </c>
      <c r="X3166" s="13" t="s">
        <v>22</v>
      </c>
      <c r="Y31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6" s="1">
        <v>41.736084161699999</v>
      </c>
      <c r="AA3166" s="1">
        <v>-81.046263833099999</v>
      </c>
      <c r="AB3166" s="1">
        <v>41.7429462112</v>
      </c>
      <c r="AC3166" s="1">
        <v>-81.047515468399993</v>
      </c>
    </row>
    <row r="3167" spans="1:29" x14ac:dyDescent="0.25">
      <c r="A3167" s="13">
        <v>220</v>
      </c>
      <c r="B3167" s="22" t="s">
        <v>4935</v>
      </c>
      <c r="C3167" s="17">
        <v>9</v>
      </c>
      <c r="D3167" s="1" t="s">
        <v>2380</v>
      </c>
      <c r="E3167" s="1" t="s">
        <v>3431</v>
      </c>
      <c r="F3167" s="1" t="s">
        <v>3432</v>
      </c>
      <c r="G3167" s="1" t="s">
        <v>3740</v>
      </c>
      <c r="H3167" s="1">
        <v>2.6</v>
      </c>
      <c r="I3167" s="1">
        <v>3.1</v>
      </c>
      <c r="J3167" s="1" t="s">
        <v>3190</v>
      </c>
      <c r="K3167" s="1" t="s">
        <v>4974</v>
      </c>
      <c r="L3167" s="1">
        <v>1</v>
      </c>
      <c r="M3167" s="1">
        <v>1</v>
      </c>
      <c r="N3167" s="1">
        <v>3</v>
      </c>
      <c r="O3167" s="1">
        <v>0</v>
      </c>
      <c r="P3167" s="1">
        <v>2</v>
      </c>
      <c r="Q3167" s="16">
        <v>112.99400436046511</v>
      </c>
      <c r="R3167" s="21">
        <v>0.11384049904240416</v>
      </c>
      <c r="S3167" s="21">
        <v>1.2618307668966835</v>
      </c>
      <c r="T3167" s="21">
        <v>1.1479902678542793</v>
      </c>
      <c r="U3167" s="21">
        <v>1.3034528749630533E-2</v>
      </c>
      <c r="V3167" s="21">
        <v>8.7700553808410311E-2</v>
      </c>
      <c r="W3167" s="21">
        <v>7.4666025058779784E-2</v>
      </c>
      <c r="X3167" s="13" t="s">
        <v>22</v>
      </c>
      <c r="Y31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7" s="1">
        <v>39.285052732700002</v>
      </c>
      <c r="AA3167" s="1">
        <v>-83.671587886599994</v>
      </c>
      <c r="AB3167" s="1">
        <v>39.2786203888</v>
      </c>
      <c r="AC3167" s="1">
        <v>-83.667297486999999</v>
      </c>
    </row>
    <row r="3168" spans="1:29" x14ac:dyDescent="0.25">
      <c r="A3168" s="13">
        <v>221</v>
      </c>
      <c r="B3168" s="22" t="s">
        <v>4935</v>
      </c>
      <c r="C3168" s="17">
        <v>11</v>
      </c>
      <c r="D3168" s="1" t="s">
        <v>3838</v>
      </c>
      <c r="E3168" s="1" t="s">
        <v>3318</v>
      </c>
      <c r="F3168" s="1" t="s">
        <v>3357</v>
      </c>
      <c r="G3168" s="1" t="s">
        <v>3734</v>
      </c>
      <c r="H3168" s="1">
        <v>16.7</v>
      </c>
      <c r="I3168" s="1">
        <v>17.2</v>
      </c>
      <c r="J3168" s="1" t="s">
        <v>3190</v>
      </c>
      <c r="K3168" s="1" t="s">
        <v>4974</v>
      </c>
      <c r="L3168" s="1">
        <v>0</v>
      </c>
      <c r="M3168" s="1">
        <v>2</v>
      </c>
      <c r="N3168" s="1">
        <v>4</v>
      </c>
      <c r="O3168" s="1">
        <v>2</v>
      </c>
      <c r="P3168" s="1">
        <v>16</v>
      </c>
      <c r="Q3168" s="16">
        <v>142.41587936046511</v>
      </c>
      <c r="R3168" s="21">
        <v>7.1554438653618394E-2</v>
      </c>
      <c r="S3168" s="21">
        <v>2.8915592649574613</v>
      </c>
      <c r="T3168" s="21">
        <v>2.8200048263038431</v>
      </c>
      <c r="U3168" s="21">
        <v>8.5076358209355361E-3</v>
      </c>
      <c r="V3168" s="21">
        <v>8.735202016703586E-2</v>
      </c>
      <c r="W3168" s="21">
        <v>7.8844384346100319E-2</v>
      </c>
      <c r="X3168" s="13" t="s">
        <v>22</v>
      </c>
      <c r="Y31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8" s="1">
        <v>40.450314864699997</v>
      </c>
      <c r="AA3168" s="1">
        <v>-80.858148705700003</v>
      </c>
      <c r="AB3168" s="1">
        <v>40.449005834600001</v>
      </c>
      <c r="AC3168" s="1">
        <v>-80.865783246500001</v>
      </c>
    </row>
    <row r="3169" spans="1:29" x14ac:dyDescent="0.25">
      <c r="A3169" s="13">
        <v>222</v>
      </c>
      <c r="B3169" s="22" t="s">
        <v>4935</v>
      </c>
      <c r="C3169" s="17">
        <v>6</v>
      </c>
      <c r="D3169" s="1" t="s">
        <v>808</v>
      </c>
      <c r="E3169" s="1" t="s">
        <v>3433</v>
      </c>
      <c r="F3169" s="1" t="s">
        <v>3434</v>
      </c>
      <c r="G3169" s="1" t="s">
        <v>3764</v>
      </c>
      <c r="H3169" s="1">
        <v>19.5</v>
      </c>
      <c r="I3169" s="1">
        <v>20</v>
      </c>
      <c r="J3169" s="1" t="s">
        <v>3190</v>
      </c>
      <c r="K3169" s="1" t="s">
        <v>4974</v>
      </c>
      <c r="L3169" s="1">
        <v>0</v>
      </c>
      <c r="M3169" s="1">
        <v>1</v>
      </c>
      <c r="N3169" s="1">
        <v>2</v>
      </c>
      <c r="O3169" s="1">
        <v>1</v>
      </c>
      <c r="P3169" s="1">
        <v>6</v>
      </c>
      <c r="Q3169" s="16">
        <v>69.207939680232556</v>
      </c>
      <c r="R3169" s="21">
        <v>0.13849374342041323</v>
      </c>
      <c r="S3169" s="21">
        <v>2.0138969354835554</v>
      </c>
      <c r="T3169" s="21">
        <v>1.8754031920631422</v>
      </c>
      <c r="U3169" s="21">
        <v>1.5606887784610859E-2</v>
      </c>
      <c r="V3169" s="21">
        <v>8.652096492759706E-2</v>
      </c>
      <c r="W3169" s="21">
        <v>7.0914077142986198E-2</v>
      </c>
      <c r="X3169" s="13" t="s">
        <v>22</v>
      </c>
      <c r="Y31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69" s="1">
        <v>39.776322054700003</v>
      </c>
      <c r="AA3169" s="1">
        <v>-83.026155430100005</v>
      </c>
      <c r="AB3169" s="1">
        <v>39.783574207699999</v>
      </c>
      <c r="AC3169" s="1">
        <v>-83.026749269500002</v>
      </c>
    </row>
    <row r="3170" spans="1:29" x14ac:dyDescent="0.25">
      <c r="A3170" s="13">
        <v>223</v>
      </c>
      <c r="B3170" s="22" t="s">
        <v>4935</v>
      </c>
      <c r="C3170" s="17">
        <v>10</v>
      </c>
      <c r="D3170" s="1" t="s">
        <v>3834</v>
      </c>
      <c r="E3170" s="1" t="s">
        <v>3215</v>
      </c>
      <c r="F3170" s="1" t="s">
        <v>3435</v>
      </c>
      <c r="G3170" s="1" t="s">
        <v>3701</v>
      </c>
      <c r="H3170" s="1">
        <v>6.2</v>
      </c>
      <c r="I3170" s="1">
        <v>6.7</v>
      </c>
      <c r="J3170" s="1" t="s">
        <v>3190</v>
      </c>
      <c r="K3170" s="1" t="s">
        <v>4973</v>
      </c>
      <c r="L3170" s="1">
        <v>0</v>
      </c>
      <c r="M3170" s="1">
        <v>1</v>
      </c>
      <c r="N3170" s="1">
        <v>1</v>
      </c>
      <c r="O3170" s="1">
        <v>0</v>
      </c>
      <c r="P3170" s="1">
        <v>2</v>
      </c>
      <c r="Q3170" s="16">
        <v>54.223564680232556</v>
      </c>
      <c r="R3170" s="21">
        <v>0.10272659182080769</v>
      </c>
      <c r="S3170" s="21">
        <v>1.2079140755949023</v>
      </c>
      <c r="T3170" s="21">
        <v>1.1051874837740945</v>
      </c>
      <c r="U3170" s="21">
        <v>9.5216707670874694E-3</v>
      </c>
      <c r="V3170" s="21">
        <v>8.6459470608778094E-2</v>
      </c>
      <c r="W3170" s="21">
        <v>7.6937799841690621E-2</v>
      </c>
      <c r="X3170" s="13" t="s">
        <v>22</v>
      </c>
      <c r="Y31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0" s="1">
        <v>39.4080387104</v>
      </c>
      <c r="AA3170" s="1">
        <v>-82.183005551899996</v>
      </c>
      <c r="AB3170" s="1">
        <v>39.405298249099999</v>
      </c>
      <c r="AC3170" s="1">
        <v>-82.174681333099997</v>
      </c>
    </row>
    <row r="3171" spans="1:29" x14ac:dyDescent="0.25">
      <c r="A3171" s="13">
        <v>224</v>
      </c>
      <c r="B3171" s="22" t="s">
        <v>4935</v>
      </c>
      <c r="C3171" s="17">
        <v>10</v>
      </c>
      <c r="D3171" s="1" t="s">
        <v>2386</v>
      </c>
      <c r="E3171" s="1" t="s">
        <v>3436</v>
      </c>
      <c r="F3171" s="1" t="s">
        <v>3437</v>
      </c>
      <c r="G3171" s="1" t="s">
        <v>3765</v>
      </c>
      <c r="H3171" s="1">
        <v>4.5</v>
      </c>
      <c r="I3171" s="1">
        <v>5</v>
      </c>
      <c r="J3171" s="1" t="s">
        <v>3190</v>
      </c>
      <c r="K3171" s="1" t="s">
        <v>4974</v>
      </c>
      <c r="L3171" s="1">
        <v>0</v>
      </c>
      <c r="M3171" s="1">
        <v>2</v>
      </c>
      <c r="N3171" s="1">
        <v>2</v>
      </c>
      <c r="O3171" s="1">
        <v>1</v>
      </c>
      <c r="P3171" s="1">
        <v>1</v>
      </c>
      <c r="Q3171" s="16">
        <v>109.88462936046511</v>
      </c>
      <c r="R3171" s="21">
        <v>0.11024314835545398</v>
      </c>
      <c r="S3171" s="21">
        <v>1.2186687387591357</v>
      </c>
      <c r="T3171" s="21">
        <v>1.1084255904036817</v>
      </c>
      <c r="U3171" s="21">
        <v>1.2655590907720117E-2</v>
      </c>
      <c r="V3171" s="21">
        <v>8.6112524936650572E-2</v>
      </c>
      <c r="W3171" s="21">
        <v>7.3456934028930457E-2</v>
      </c>
      <c r="X3171" s="13" t="s">
        <v>22</v>
      </c>
      <c r="Y31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1" s="1">
        <v>39.199061576200002</v>
      </c>
      <c r="AA3171" s="1">
        <v>-82.493866060299993</v>
      </c>
      <c r="AB3171" s="1">
        <v>39.203264822800001</v>
      </c>
      <c r="AC3171" s="1">
        <v>-82.486351239699999</v>
      </c>
    </row>
    <row r="3172" spans="1:29" x14ac:dyDescent="0.25">
      <c r="A3172" s="13">
        <v>225</v>
      </c>
      <c r="B3172" s="22" t="s">
        <v>4935</v>
      </c>
      <c r="C3172" s="17">
        <v>9</v>
      </c>
      <c r="D3172" s="1" t="s">
        <v>2383</v>
      </c>
      <c r="E3172" s="1" t="s">
        <v>3438</v>
      </c>
      <c r="F3172" s="1" t="s">
        <v>3439</v>
      </c>
      <c r="G3172" s="1" t="s">
        <v>3766</v>
      </c>
      <c r="H3172" s="1">
        <v>2.4</v>
      </c>
      <c r="I3172" s="1">
        <v>2.9</v>
      </c>
      <c r="J3172" s="1" t="s">
        <v>3190</v>
      </c>
      <c r="K3172" s="1" t="s">
        <v>4973</v>
      </c>
      <c r="L3172" s="1">
        <v>0</v>
      </c>
      <c r="M3172" s="1">
        <v>1</v>
      </c>
      <c r="N3172" s="1">
        <v>1</v>
      </c>
      <c r="O3172" s="1">
        <v>0</v>
      </c>
      <c r="P3172" s="1">
        <v>3</v>
      </c>
      <c r="Q3172" s="16">
        <v>55.223564680232556</v>
      </c>
      <c r="R3172" s="21">
        <v>0.10104948925216578</v>
      </c>
      <c r="S3172" s="21">
        <v>1.594350852519574</v>
      </c>
      <c r="T3172" s="21">
        <v>1.4933013632674081</v>
      </c>
      <c r="U3172" s="21">
        <v>9.4129821752010449E-3</v>
      </c>
      <c r="V3172" s="21">
        <v>8.606894927970575E-2</v>
      </c>
      <c r="W3172" s="21">
        <v>7.6655967104504702E-2</v>
      </c>
      <c r="X3172" s="13" t="s">
        <v>22</v>
      </c>
      <c r="Y31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2" s="1">
        <v>39.053595655400002</v>
      </c>
      <c r="AA3172" s="1">
        <v>-83.971299577300002</v>
      </c>
      <c r="AB3172" s="1">
        <v>39.051541276999998</v>
      </c>
      <c r="AC3172" s="1">
        <v>-83.962379325399993</v>
      </c>
    </row>
    <row r="3173" spans="1:29" x14ac:dyDescent="0.25">
      <c r="A3173" s="13">
        <v>226</v>
      </c>
      <c r="B3173" s="22" t="s">
        <v>4935</v>
      </c>
      <c r="C3173" s="17">
        <v>9</v>
      </c>
      <c r="D3173" s="1" t="s">
        <v>796</v>
      </c>
      <c r="E3173" s="1" t="s">
        <v>3320</v>
      </c>
      <c r="F3173" s="1" t="s">
        <v>3440</v>
      </c>
      <c r="G3173" s="1" t="s">
        <v>3736</v>
      </c>
      <c r="H3173" s="1">
        <v>31.5</v>
      </c>
      <c r="I3173" s="1">
        <v>32</v>
      </c>
      <c r="J3173" s="1" t="s">
        <v>3190</v>
      </c>
      <c r="K3173" s="1" t="s">
        <v>4974</v>
      </c>
      <c r="L3173" s="1">
        <v>0</v>
      </c>
      <c r="M3173" s="1">
        <v>4</v>
      </c>
      <c r="N3173" s="1">
        <v>3</v>
      </c>
      <c r="O3173" s="1">
        <v>1</v>
      </c>
      <c r="P3173" s="1">
        <v>9</v>
      </c>
      <c r="Q3173" s="16">
        <v>215.78488372093022</v>
      </c>
      <c r="R3173" s="21">
        <v>7.0008530417105821E-2</v>
      </c>
      <c r="S3173" s="21">
        <v>2.1145109183804598</v>
      </c>
      <c r="T3173" s="21">
        <v>2.0445023879633539</v>
      </c>
      <c r="U3173" s="21">
        <v>8.3386060529933789E-3</v>
      </c>
      <c r="V3173" s="21">
        <v>8.5916720501948596E-2</v>
      </c>
      <c r="W3173" s="21">
        <v>7.757811444895521E-2</v>
      </c>
      <c r="X3173" s="13" t="s">
        <v>22</v>
      </c>
      <c r="Y31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3" s="1">
        <v>39.284552897799998</v>
      </c>
      <c r="AA3173" s="1">
        <v>-82.861680106199998</v>
      </c>
      <c r="AB3173" s="1">
        <v>39.282987409599997</v>
      </c>
      <c r="AC3173" s="1">
        <v>-82.852617954600007</v>
      </c>
    </row>
    <row r="3174" spans="1:29" x14ac:dyDescent="0.25">
      <c r="A3174" s="13">
        <v>227</v>
      </c>
      <c r="B3174" s="22" t="s">
        <v>4935</v>
      </c>
      <c r="C3174" s="17">
        <v>4</v>
      </c>
      <c r="D3174" s="1" t="s">
        <v>800</v>
      </c>
      <c r="E3174" s="1" t="s">
        <v>3441</v>
      </c>
      <c r="F3174" s="1" t="s">
        <v>3442</v>
      </c>
      <c r="G3174" s="1" t="s">
        <v>3767</v>
      </c>
      <c r="H3174" s="1">
        <v>21.1</v>
      </c>
      <c r="I3174" s="1">
        <v>21.6</v>
      </c>
      <c r="J3174" s="1" t="s">
        <v>3190</v>
      </c>
      <c r="K3174" s="1" t="s">
        <v>4974</v>
      </c>
      <c r="L3174" s="1">
        <v>1</v>
      </c>
      <c r="M3174" s="1">
        <v>2</v>
      </c>
      <c r="N3174" s="1">
        <v>4</v>
      </c>
      <c r="O3174" s="1">
        <v>1</v>
      </c>
      <c r="P3174" s="1">
        <v>4</v>
      </c>
      <c r="Q3174" s="16">
        <v>171.65506904069767</v>
      </c>
      <c r="R3174" s="21">
        <v>6.9754823524638909E-2</v>
      </c>
      <c r="S3174" s="21">
        <v>1.4900607034602398</v>
      </c>
      <c r="T3174" s="21">
        <v>1.4203058799356008</v>
      </c>
      <c r="U3174" s="21">
        <v>8.3108369302569499E-3</v>
      </c>
      <c r="V3174" s="21">
        <v>8.5582099479015808E-2</v>
      </c>
      <c r="W3174" s="21">
        <v>7.7271262548758851E-2</v>
      </c>
      <c r="X3174" s="13" t="s">
        <v>22</v>
      </c>
      <c r="Y31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4" s="1">
        <v>40.794360857500003</v>
      </c>
      <c r="AA3174" s="1">
        <v>-81.254434490700007</v>
      </c>
      <c r="AB3174" s="1">
        <v>40.795750023300002</v>
      </c>
      <c r="AC3174" s="1">
        <v>-81.245148376499998</v>
      </c>
    </row>
    <row r="3175" spans="1:29" x14ac:dyDescent="0.25">
      <c r="A3175" s="13">
        <v>228</v>
      </c>
      <c r="B3175" s="22" t="s">
        <v>4935</v>
      </c>
      <c r="C3175" s="17">
        <v>3</v>
      </c>
      <c r="D3175" s="1" t="s">
        <v>3193</v>
      </c>
      <c r="E3175" s="1" t="s">
        <v>3443</v>
      </c>
      <c r="F3175" s="1" t="s">
        <v>3444</v>
      </c>
      <c r="G3175" s="1" t="s">
        <v>3768</v>
      </c>
      <c r="H3175" s="1">
        <v>13.1</v>
      </c>
      <c r="I3175" s="1">
        <v>13.6</v>
      </c>
      <c r="J3175" s="1" t="s">
        <v>3190</v>
      </c>
      <c r="K3175" s="1" t="s">
        <v>4974</v>
      </c>
      <c r="L3175" s="1">
        <v>0</v>
      </c>
      <c r="M3175" s="1">
        <v>1</v>
      </c>
      <c r="N3175" s="1">
        <v>5</v>
      </c>
      <c r="O3175" s="1">
        <v>1</v>
      </c>
      <c r="P3175" s="1">
        <v>2</v>
      </c>
      <c r="Q3175" s="16">
        <v>84.848564680232556</v>
      </c>
      <c r="R3175" s="21">
        <v>7.9621053087702037E-2</v>
      </c>
      <c r="S3175" s="21">
        <v>1.2516095261701037</v>
      </c>
      <c r="T3175" s="21">
        <v>1.1719884730824017</v>
      </c>
      <c r="U3175" s="21">
        <v>9.3849830414896081E-3</v>
      </c>
      <c r="V3175" s="21">
        <v>8.551676952496147E-2</v>
      </c>
      <c r="W3175" s="21">
        <v>7.6131786483471867E-2</v>
      </c>
      <c r="X3175" s="13" t="s">
        <v>22</v>
      </c>
      <c r="Y31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5" s="1">
        <v>40.8055060704</v>
      </c>
      <c r="AA3175" s="1">
        <v>-82.270919302099998</v>
      </c>
      <c r="AB3175" s="1">
        <v>40.812031825299997</v>
      </c>
      <c r="AC3175" s="1">
        <v>-82.274983531000004</v>
      </c>
    </row>
    <row r="3176" spans="1:29" x14ac:dyDescent="0.25">
      <c r="A3176" s="13">
        <v>229</v>
      </c>
      <c r="B3176" s="22" t="s">
        <v>4935</v>
      </c>
      <c r="C3176" s="17">
        <v>11</v>
      </c>
      <c r="D3176" s="1" t="s">
        <v>1338</v>
      </c>
      <c r="E3176" s="1" t="s">
        <v>3445</v>
      </c>
      <c r="F3176" s="1" t="s">
        <v>3446</v>
      </c>
      <c r="G3176" s="1" t="s">
        <v>3769</v>
      </c>
      <c r="H3176" s="1">
        <v>20.6</v>
      </c>
      <c r="I3176" s="1">
        <v>21.1</v>
      </c>
      <c r="J3176" s="1" t="s">
        <v>3190</v>
      </c>
      <c r="K3176" s="1" t="s">
        <v>4973</v>
      </c>
      <c r="L3176" s="1">
        <v>1</v>
      </c>
      <c r="M3176" s="1">
        <v>0</v>
      </c>
      <c r="N3176" s="1">
        <v>1</v>
      </c>
      <c r="O3176" s="1">
        <v>1</v>
      </c>
      <c r="P3176" s="1">
        <v>2</v>
      </c>
      <c r="Q3176" s="16">
        <v>58.661064680232556</v>
      </c>
      <c r="R3176" s="21">
        <v>5.5955049166404279E-2</v>
      </c>
      <c r="S3176" s="21">
        <v>1.1933423082250305</v>
      </c>
      <c r="T3176" s="21">
        <v>1.1373872590586263</v>
      </c>
      <c r="U3176" s="21">
        <v>6.2319748891872251E-3</v>
      </c>
      <c r="V3176" s="21">
        <v>8.4747119511187421E-2</v>
      </c>
      <c r="W3176" s="21">
        <v>7.8515144622000196E-2</v>
      </c>
      <c r="X3176" s="13" t="s">
        <v>22</v>
      </c>
      <c r="Y31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6" s="1">
        <v>40.836913489899999</v>
      </c>
      <c r="AA3176" s="1">
        <v>-80.736078634199998</v>
      </c>
      <c r="AB3176" s="1">
        <v>40.843578943399997</v>
      </c>
      <c r="AC3176" s="1">
        <v>-80.732389380800001</v>
      </c>
    </row>
    <row r="3177" spans="1:29" x14ac:dyDescent="0.25">
      <c r="A3177" s="13">
        <v>230</v>
      </c>
      <c r="B3177" s="22" t="s">
        <v>4935</v>
      </c>
      <c r="C3177" s="17">
        <v>4</v>
      </c>
      <c r="D3177" s="1" t="s">
        <v>800</v>
      </c>
      <c r="E3177" s="1" t="s">
        <v>3447</v>
      </c>
      <c r="F3177" s="1" t="s">
        <v>3448</v>
      </c>
      <c r="G3177" s="1" t="s">
        <v>3770</v>
      </c>
      <c r="H3177" s="1">
        <v>6.8</v>
      </c>
      <c r="I3177" s="1">
        <v>7.3</v>
      </c>
      <c r="J3177" s="1" t="s">
        <v>3190</v>
      </c>
      <c r="K3177" s="1" t="s">
        <v>4974</v>
      </c>
      <c r="L3177" s="1">
        <v>0</v>
      </c>
      <c r="M3177" s="1">
        <v>2</v>
      </c>
      <c r="N3177" s="1">
        <v>3</v>
      </c>
      <c r="O3177" s="1">
        <v>1</v>
      </c>
      <c r="P3177" s="1">
        <v>7</v>
      </c>
      <c r="Q3177" s="16">
        <v>122.43150436046511</v>
      </c>
      <c r="R3177" s="21">
        <v>9.1130745489542614E-2</v>
      </c>
      <c r="S3177" s="21">
        <v>1.9540357616960793</v>
      </c>
      <c r="T3177" s="21">
        <v>1.8629050162065366</v>
      </c>
      <c r="U3177" s="21">
        <v>1.0624523843902207E-2</v>
      </c>
      <c r="V3177" s="21">
        <v>8.4174459224640674E-2</v>
      </c>
      <c r="W3177" s="21">
        <v>7.3549935380738465E-2</v>
      </c>
      <c r="X3177" s="13" t="s">
        <v>22</v>
      </c>
      <c r="Y31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7" s="1">
        <v>40.751087257899997</v>
      </c>
      <c r="AA3177" s="1">
        <v>-81.091463668000003</v>
      </c>
      <c r="AB3177" s="1">
        <v>40.758069396800003</v>
      </c>
      <c r="AC3177" s="1">
        <v>-81.092955893600006</v>
      </c>
    </row>
    <row r="3178" spans="1:29" x14ac:dyDescent="0.25">
      <c r="A3178" s="13">
        <v>231</v>
      </c>
      <c r="B3178" s="22" t="s">
        <v>4935</v>
      </c>
      <c r="C3178" s="17">
        <v>4</v>
      </c>
      <c r="D3178" s="1" t="s">
        <v>798</v>
      </c>
      <c r="E3178" s="1" t="s">
        <v>3449</v>
      </c>
      <c r="F3178" s="1" t="s">
        <v>3450</v>
      </c>
      <c r="G3178" s="1" t="s">
        <v>3771</v>
      </c>
      <c r="H3178" s="1">
        <v>7.2</v>
      </c>
      <c r="I3178" s="1">
        <v>7.7</v>
      </c>
      <c r="J3178" s="1" t="s">
        <v>3190</v>
      </c>
      <c r="K3178" s="1" t="s">
        <v>4974</v>
      </c>
      <c r="L3178" s="1">
        <v>0</v>
      </c>
      <c r="M3178" s="1">
        <v>1</v>
      </c>
      <c r="N3178" s="1">
        <v>5</v>
      </c>
      <c r="O3178" s="1">
        <v>1</v>
      </c>
      <c r="P3178" s="1">
        <v>7</v>
      </c>
      <c r="Q3178" s="16">
        <v>89.848564680232556</v>
      </c>
      <c r="R3178" s="21">
        <v>7.8015673283787543E-2</v>
      </c>
      <c r="S3178" s="21">
        <v>1.8824409994431177</v>
      </c>
      <c r="T3178" s="21">
        <v>1.8044253261593302</v>
      </c>
      <c r="U3178" s="21">
        <v>9.2109768295449927E-3</v>
      </c>
      <c r="V3178" s="21">
        <v>8.3944483482611423E-2</v>
      </c>
      <c r="W3178" s="21">
        <v>7.4733506653066425E-2</v>
      </c>
      <c r="X3178" s="13" t="s">
        <v>22</v>
      </c>
      <c r="Y31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8" s="1">
        <v>41.233713823800002</v>
      </c>
      <c r="AA3178" s="1">
        <v>-81.148156249400003</v>
      </c>
      <c r="AB3178" s="1">
        <v>41.235843578800001</v>
      </c>
      <c r="AC3178" s="1">
        <v>-81.139789744200002</v>
      </c>
    </row>
    <row r="3179" spans="1:29" x14ac:dyDescent="0.25">
      <c r="A3179" s="13">
        <v>232</v>
      </c>
      <c r="B3179" s="22" t="s">
        <v>4935</v>
      </c>
      <c r="C3179" s="17">
        <v>2</v>
      </c>
      <c r="D3179" s="1" t="s">
        <v>786</v>
      </c>
      <c r="E3179" s="1" t="s">
        <v>3451</v>
      </c>
      <c r="F3179" s="1" t="s">
        <v>3452</v>
      </c>
      <c r="G3179" s="1" t="s">
        <v>3712</v>
      </c>
      <c r="H3179" s="1">
        <v>27.5</v>
      </c>
      <c r="I3179" s="1">
        <v>28</v>
      </c>
      <c r="J3179" s="1" t="s">
        <v>3190</v>
      </c>
      <c r="K3179" s="1" t="s">
        <v>4972</v>
      </c>
      <c r="L3179" s="1">
        <v>0</v>
      </c>
      <c r="M3179" s="1">
        <v>1</v>
      </c>
      <c r="N3179" s="1">
        <v>2</v>
      </c>
      <c r="O3179" s="1">
        <v>1</v>
      </c>
      <c r="P3179" s="1">
        <v>2</v>
      </c>
      <c r="Q3179" s="16">
        <v>65.207939680232556</v>
      </c>
      <c r="R3179" s="21">
        <v>5.4033728996174521E-2</v>
      </c>
      <c r="S3179" s="21">
        <v>1.1242941668426609</v>
      </c>
      <c r="T3179" s="21">
        <v>1.0702604378464864</v>
      </c>
      <c r="U3179" s="21">
        <v>6.0118853986927089E-3</v>
      </c>
      <c r="V3179" s="21">
        <v>8.3834013747081632E-2</v>
      </c>
      <c r="W3179" s="21">
        <v>7.7822128348388919E-2</v>
      </c>
      <c r="X3179" s="13" t="s">
        <v>22</v>
      </c>
      <c r="Y31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79" s="1">
        <v>41.6382408455</v>
      </c>
      <c r="AA3179" s="1">
        <v>-83.371204426700004</v>
      </c>
      <c r="AB3179" s="1">
        <v>41.638291239099999</v>
      </c>
      <c r="AC3179" s="1">
        <v>-83.361547092699993</v>
      </c>
    </row>
    <row r="3180" spans="1:29" x14ac:dyDescent="0.25">
      <c r="A3180" s="13">
        <v>233</v>
      </c>
      <c r="B3180" s="22" t="s">
        <v>4935</v>
      </c>
      <c r="C3180" s="17">
        <v>4</v>
      </c>
      <c r="D3180" s="1" t="s">
        <v>800</v>
      </c>
      <c r="E3180" s="1" t="s">
        <v>3402</v>
      </c>
      <c r="F3180" s="1" t="s">
        <v>3333</v>
      </c>
      <c r="G3180" s="1" t="s">
        <v>3741</v>
      </c>
      <c r="H3180" s="1">
        <v>30.1</v>
      </c>
      <c r="I3180" s="1">
        <v>30.6</v>
      </c>
      <c r="J3180" s="1" t="s">
        <v>3190</v>
      </c>
      <c r="K3180" s="1" t="s">
        <v>4974</v>
      </c>
      <c r="L3180" s="1">
        <v>1</v>
      </c>
      <c r="M3180" s="1">
        <v>0</v>
      </c>
      <c r="N3180" s="1">
        <v>5</v>
      </c>
      <c r="O3180" s="1">
        <v>1</v>
      </c>
      <c r="P3180" s="1">
        <v>9</v>
      </c>
      <c r="Q3180" s="16">
        <v>91.848564680232556</v>
      </c>
      <c r="R3180" s="21">
        <v>7.6941306798368192E-2</v>
      </c>
      <c r="S3180" s="21">
        <v>2.1898234738280697</v>
      </c>
      <c r="T3180" s="21">
        <v>2.1128821670297016</v>
      </c>
      <c r="U3180" s="21">
        <v>9.0943647193672764E-3</v>
      </c>
      <c r="V3180" s="21">
        <v>8.3099254603057796E-2</v>
      </c>
      <c r="W3180" s="21">
        <v>7.4004889883690514E-2</v>
      </c>
      <c r="X3180" s="13" t="s">
        <v>22</v>
      </c>
      <c r="Y31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0" s="1">
        <v>40.737662093200001</v>
      </c>
      <c r="AA3180" s="1">
        <v>-81.142735897700007</v>
      </c>
      <c r="AB3180" s="1">
        <v>40.735295857700002</v>
      </c>
      <c r="AC3180" s="1">
        <v>-81.133743950300001</v>
      </c>
    </row>
    <row r="3181" spans="1:29" x14ac:dyDescent="0.25">
      <c r="A3181" s="13">
        <v>234</v>
      </c>
      <c r="B3181" s="22" t="s">
        <v>4935</v>
      </c>
      <c r="C3181" s="17">
        <v>9</v>
      </c>
      <c r="D3181" s="1" t="s">
        <v>1334</v>
      </c>
      <c r="E3181" s="1" t="s">
        <v>3453</v>
      </c>
      <c r="F3181" s="1" t="s">
        <v>3454</v>
      </c>
      <c r="G3181" s="1" t="s">
        <v>3772</v>
      </c>
      <c r="H3181" s="1">
        <v>12.7</v>
      </c>
      <c r="I3181" s="1">
        <v>13.2</v>
      </c>
      <c r="J3181" s="1" t="s">
        <v>3190</v>
      </c>
      <c r="K3181" s="1" t="s">
        <v>4973</v>
      </c>
      <c r="L3181" s="1">
        <v>0</v>
      </c>
      <c r="M3181" s="1">
        <v>1</v>
      </c>
      <c r="N3181" s="1">
        <v>2</v>
      </c>
      <c r="O3181" s="1">
        <v>0</v>
      </c>
      <c r="P3181" s="1">
        <v>4</v>
      </c>
      <c r="Q3181" s="16">
        <v>62.770439680232556</v>
      </c>
      <c r="R3181" s="21">
        <v>5.4516767593210481E-2</v>
      </c>
      <c r="S3181" s="21">
        <v>1.6493832774150083</v>
      </c>
      <c r="T3181" s="21">
        <v>1.5948665098217978</v>
      </c>
      <c r="U3181" s="21">
        <v>6.0916028223230011E-3</v>
      </c>
      <c r="V3181" s="21">
        <v>8.2992388452048885E-2</v>
      </c>
      <c r="W3181" s="21">
        <v>7.6900785629725882E-2</v>
      </c>
      <c r="X3181" s="13" t="s">
        <v>22</v>
      </c>
      <c r="Y31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1" s="1">
        <v>38.876133886399998</v>
      </c>
      <c r="AA3181" s="1">
        <v>-82.944202485100007</v>
      </c>
      <c r="AB3181" s="1">
        <v>38.882533716200001</v>
      </c>
      <c r="AC3181" s="1">
        <v>-82.948423353400003</v>
      </c>
    </row>
    <row r="3182" spans="1:29" x14ac:dyDescent="0.25">
      <c r="A3182" s="13">
        <v>235</v>
      </c>
      <c r="B3182" s="22" t="s">
        <v>4935</v>
      </c>
      <c r="C3182" s="17">
        <v>9</v>
      </c>
      <c r="D3182" s="1" t="s">
        <v>1334</v>
      </c>
      <c r="E3182" s="1" t="s">
        <v>3455</v>
      </c>
      <c r="F3182" s="1" t="s">
        <v>3456</v>
      </c>
      <c r="G3182" s="1" t="s">
        <v>3772</v>
      </c>
      <c r="H3182" s="1">
        <v>4.5</v>
      </c>
      <c r="I3182" s="1">
        <v>5</v>
      </c>
      <c r="J3182" s="1" t="s">
        <v>3190</v>
      </c>
      <c r="K3182" s="1" t="s">
        <v>4973</v>
      </c>
      <c r="L3182" s="1">
        <v>0</v>
      </c>
      <c r="M3182" s="1">
        <v>1</v>
      </c>
      <c r="N3182" s="1">
        <v>1</v>
      </c>
      <c r="O3182" s="1">
        <v>1</v>
      </c>
      <c r="P3182" s="1">
        <v>3</v>
      </c>
      <c r="Q3182" s="16">
        <v>59.661064680232556</v>
      </c>
      <c r="R3182" s="21">
        <v>5.4516767593210481E-2</v>
      </c>
      <c r="S3182" s="21">
        <v>1.417055043496475</v>
      </c>
      <c r="T3182" s="21">
        <v>1.3625382759032645</v>
      </c>
      <c r="U3182" s="21">
        <v>6.0916028223230011E-3</v>
      </c>
      <c r="V3182" s="21">
        <v>8.2992388452048885E-2</v>
      </c>
      <c r="W3182" s="21">
        <v>7.6900785629725882E-2</v>
      </c>
      <c r="X3182" s="13" t="s">
        <v>22</v>
      </c>
      <c r="Y31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2" s="1">
        <v>38.808328558500001</v>
      </c>
      <c r="AA3182" s="1">
        <v>-82.863697770900004</v>
      </c>
      <c r="AB3182" s="1">
        <v>38.815149234000003</v>
      </c>
      <c r="AC3182" s="1">
        <v>-82.860792918399994</v>
      </c>
    </row>
    <row r="3183" spans="1:29" x14ac:dyDescent="0.25">
      <c r="A3183" s="13">
        <v>236</v>
      </c>
      <c r="B3183" s="22" t="s">
        <v>4935</v>
      </c>
      <c r="C3183" s="17">
        <v>9</v>
      </c>
      <c r="D3183" s="1" t="s">
        <v>1334</v>
      </c>
      <c r="E3183" s="1" t="s">
        <v>3455</v>
      </c>
      <c r="F3183" s="1" t="s">
        <v>3456</v>
      </c>
      <c r="G3183" s="1" t="s">
        <v>3772</v>
      </c>
      <c r="H3183" s="1">
        <v>8.9</v>
      </c>
      <c r="I3183" s="1">
        <v>9.4</v>
      </c>
      <c r="J3183" s="1" t="s">
        <v>3190</v>
      </c>
      <c r="K3183" s="1" t="s">
        <v>4973</v>
      </c>
      <c r="L3183" s="1">
        <v>1</v>
      </c>
      <c r="M3183" s="1">
        <v>0</v>
      </c>
      <c r="N3183" s="1">
        <v>0</v>
      </c>
      <c r="O3183" s="1">
        <v>2</v>
      </c>
      <c r="P3183" s="1">
        <v>2</v>
      </c>
      <c r="Q3183" s="16">
        <v>56.551689680232556</v>
      </c>
      <c r="R3183" s="21">
        <v>5.4516767593210481E-2</v>
      </c>
      <c r="S3183" s="21">
        <v>1.184726809577942</v>
      </c>
      <c r="T3183" s="21">
        <v>1.1302100419847314</v>
      </c>
      <c r="U3183" s="21">
        <v>6.0916028223230011E-3</v>
      </c>
      <c r="V3183" s="21">
        <v>8.2992388452048885E-2</v>
      </c>
      <c r="W3183" s="21">
        <v>7.6900785629725882E-2</v>
      </c>
      <c r="X3183" s="13" t="s">
        <v>22</v>
      </c>
      <c r="Y31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3" s="1">
        <v>38.856065649400001</v>
      </c>
      <c r="AA3183" s="1">
        <v>-82.884979661200006</v>
      </c>
      <c r="AB3183" s="1">
        <v>38.861019178299998</v>
      </c>
      <c r="AC3183" s="1">
        <v>-82.892386434299993</v>
      </c>
    </row>
    <row r="3184" spans="1:29" x14ac:dyDescent="0.25">
      <c r="A3184" s="13">
        <v>237</v>
      </c>
      <c r="B3184" s="22" t="s">
        <v>4935</v>
      </c>
      <c r="C3184" s="17">
        <v>11</v>
      </c>
      <c r="D3184" s="1" t="s">
        <v>2389</v>
      </c>
      <c r="E3184" s="1" t="s">
        <v>3457</v>
      </c>
      <c r="F3184" s="1" t="s">
        <v>3458</v>
      </c>
      <c r="G3184" s="1" t="s">
        <v>3773</v>
      </c>
      <c r="H3184" s="1">
        <v>12.7</v>
      </c>
      <c r="I3184" s="1">
        <v>13.2</v>
      </c>
      <c r="J3184" s="1" t="s">
        <v>3190</v>
      </c>
      <c r="K3184" s="1" t="s">
        <v>4974</v>
      </c>
      <c r="L3184" s="1">
        <v>1</v>
      </c>
      <c r="M3184" s="1">
        <v>2</v>
      </c>
      <c r="N3184" s="1">
        <v>2</v>
      </c>
      <c r="O3184" s="1">
        <v>1</v>
      </c>
      <c r="P3184" s="1">
        <v>2</v>
      </c>
      <c r="Q3184" s="16">
        <v>156.56131904069767</v>
      </c>
      <c r="R3184" s="21">
        <v>8.955980128513169E-2</v>
      </c>
      <c r="S3184" s="21">
        <v>1.1066103720753186</v>
      </c>
      <c r="T3184" s="21">
        <v>1.0170505707901869</v>
      </c>
      <c r="U3184" s="21">
        <v>1.045612679769869E-2</v>
      </c>
      <c r="V3184" s="21">
        <v>8.228617560863459E-2</v>
      </c>
      <c r="W3184" s="21">
        <v>7.1830048810935895E-2</v>
      </c>
      <c r="X3184" s="13" t="s">
        <v>22</v>
      </c>
      <c r="Y31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4" s="1">
        <v>40.562551029399998</v>
      </c>
      <c r="AA3184" s="1">
        <v>-81.338221670600007</v>
      </c>
      <c r="AB3184" s="1">
        <v>40.558239907199997</v>
      </c>
      <c r="AC3184" s="1">
        <v>-81.330755497400006</v>
      </c>
    </row>
    <row r="3185" spans="1:29" x14ac:dyDescent="0.25">
      <c r="A3185" s="13">
        <v>238</v>
      </c>
      <c r="B3185" s="22" t="s">
        <v>4935</v>
      </c>
      <c r="C3185" s="17">
        <v>4</v>
      </c>
      <c r="D3185" s="1" t="s">
        <v>798</v>
      </c>
      <c r="E3185" s="1" t="s">
        <v>3459</v>
      </c>
      <c r="F3185" s="1" t="s">
        <v>3460</v>
      </c>
      <c r="G3185" s="1" t="s">
        <v>3761</v>
      </c>
      <c r="H3185" s="1">
        <v>2.7</v>
      </c>
      <c r="I3185" s="1">
        <v>3.2</v>
      </c>
      <c r="J3185" s="1" t="s">
        <v>3190</v>
      </c>
      <c r="K3185" s="1" t="s">
        <v>4974</v>
      </c>
      <c r="L3185" s="1">
        <v>0</v>
      </c>
      <c r="M3185" s="1">
        <v>1</v>
      </c>
      <c r="N3185" s="1">
        <v>3</v>
      </c>
      <c r="O3185" s="1">
        <v>2</v>
      </c>
      <c r="P3185" s="1">
        <v>9</v>
      </c>
      <c r="Q3185" s="16">
        <v>83.192314680232556</v>
      </c>
      <c r="R3185" s="21">
        <v>8.8664744093885181E-2</v>
      </c>
      <c r="S3185" s="21">
        <v>2.2144461752165454</v>
      </c>
      <c r="T3185" s="21">
        <v>2.1257814311226602</v>
      </c>
      <c r="U3185" s="21">
        <v>1.0360074283032945E-2</v>
      </c>
      <c r="V3185" s="21">
        <v>8.216506233293594E-2</v>
      </c>
      <c r="W3185" s="21">
        <v>7.1804988049902999E-2</v>
      </c>
      <c r="X3185" s="13" t="s">
        <v>22</v>
      </c>
      <c r="Y31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5" s="1">
        <v>41.027333224800003</v>
      </c>
      <c r="AA3185" s="1">
        <v>-81.248348923899997</v>
      </c>
      <c r="AB3185" s="1">
        <v>41.034573205500003</v>
      </c>
      <c r="AC3185" s="1">
        <v>-81.248159497900005</v>
      </c>
    </row>
    <row r="3186" spans="1:29" x14ac:dyDescent="0.25">
      <c r="A3186" s="13">
        <v>239</v>
      </c>
      <c r="B3186" s="22" t="s">
        <v>4935</v>
      </c>
      <c r="C3186" s="17">
        <v>4</v>
      </c>
      <c r="D3186" s="1" t="s">
        <v>798</v>
      </c>
      <c r="E3186" s="1" t="s">
        <v>3459</v>
      </c>
      <c r="F3186" s="1" t="s">
        <v>3460</v>
      </c>
      <c r="G3186" s="1" t="s">
        <v>3761</v>
      </c>
      <c r="H3186" s="1">
        <v>5.0999999999999996</v>
      </c>
      <c r="I3186" s="1">
        <v>5.6</v>
      </c>
      <c r="J3186" s="1" t="s">
        <v>3190</v>
      </c>
      <c r="K3186" s="1" t="s">
        <v>4974</v>
      </c>
      <c r="L3186" s="1">
        <v>0</v>
      </c>
      <c r="M3186" s="1">
        <v>1</v>
      </c>
      <c r="N3186" s="1">
        <v>5</v>
      </c>
      <c r="O3186" s="1">
        <v>0</v>
      </c>
      <c r="P3186" s="1">
        <v>3</v>
      </c>
      <c r="Q3186" s="16">
        <v>81.411064680232556</v>
      </c>
      <c r="R3186" s="21">
        <v>8.8664744093885181E-2</v>
      </c>
      <c r="S3186" s="21">
        <v>1.3518586422547743</v>
      </c>
      <c r="T3186" s="21">
        <v>1.263193898160889</v>
      </c>
      <c r="U3186" s="21">
        <v>1.0360074283032945E-2</v>
      </c>
      <c r="V3186" s="21">
        <v>8.216506233293594E-2</v>
      </c>
      <c r="W3186" s="21">
        <v>7.1804988049902999E-2</v>
      </c>
      <c r="X3186" s="13" t="s">
        <v>22</v>
      </c>
      <c r="Y31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6" s="1">
        <v>41.062031086399998</v>
      </c>
      <c r="AA3186" s="1">
        <v>-81.246969283200002</v>
      </c>
      <c r="AB3186" s="1">
        <v>41.068570716000004</v>
      </c>
      <c r="AC3186" s="1">
        <v>-81.243519183000004</v>
      </c>
    </row>
    <row r="3187" spans="1:29" x14ac:dyDescent="0.25">
      <c r="A3187" s="13">
        <v>240</v>
      </c>
      <c r="B3187" s="22" t="s">
        <v>4935</v>
      </c>
      <c r="C3187" s="17">
        <v>3</v>
      </c>
      <c r="D3187" s="1" t="s">
        <v>1330</v>
      </c>
      <c r="E3187" s="1" t="s">
        <v>3461</v>
      </c>
      <c r="F3187" s="1" t="s">
        <v>3462</v>
      </c>
      <c r="G3187" s="1" t="s">
        <v>3729</v>
      </c>
      <c r="H3187" s="1">
        <v>5.2</v>
      </c>
      <c r="I3187" s="1">
        <v>5.7</v>
      </c>
      <c r="J3187" s="1" t="s">
        <v>3190</v>
      </c>
      <c r="K3187" s="1" t="s">
        <v>4974</v>
      </c>
      <c r="L3187" s="1">
        <v>0</v>
      </c>
      <c r="M3187" s="1">
        <v>1</v>
      </c>
      <c r="N3187" s="1">
        <v>4</v>
      </c>
      <c r="O3187" s="1">
        <v>1</v>
      </c>
      <c r="P3187" s="1">
        <v>5</v>
      </c>
      <c r="Q3187" s="16">
        <v>81.301689680232556</v>
      </c>
      <c r="R3187" s="21">
        <v>8.8523495947864184E-2</v>
      </c>
      <c r="S3187" s="21">
        <v>1.6271461862334011</v>
      </c>
      <c r="T3187" s="21">
        <v>1.5386226902855369</v>
      </c>
      <c r="U3187" s="21">
        <v>1.0344909151248218E-2</v>
      </c>
      <c r="V3187" s="21">
        <v>8.2007598143709573E-2</v>
      </c>
      <c r="W3187" s="21">
        <v>7.1662688992461351E-2</v>
      </c>
      <c r="X3187" s="13" t="s">
        <v>22</v>
      </c>
      <c r="Y31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7" s="1">
        <v>41.359623985399999</v>
      </c>
      <c r="AA3187" s="1">
        <v>-82.750126935200001</v>
      </c>
      <c r="AB3187" s="1">
        <v>41.366442937099997</v>
      </c>
      <c r="AC3187" s="1">
        <v>-82.746875152399994</v>
      </c>
    </row>
    <row r="3188" spans="1:29" x14ac:dyDescent="0.25">
      <c r="A3188" s="13">
        <v>241</v>
      </c>
      <c r="B3188" s="22" t="s">
        <v>4935</v>
      </c>
      <c r="C3188" s="17">
        <v>6</v>
      </c>
      <c r="D3188" s="1" t="s">
        <v>808</v>
      </c>
      <c r="E3188" s="1" t="s">
        <v>3463</v>
      </c>
      <c r="F3188" s="1" t="s">
        <v>3464</v>
      </c>
      <c r="G3188" s="1" t="s">
        <v>3774</v>
      </c>
      <c r="H3188" s="1">
        <v>26.3</v>
      </c>
      <c r="I3188" s="1">
        <v>26.8</v>
      </c>
      <c r="J3188" s="1" t="s">
        <v>3190</v>
      </c>
      <c r="K3188" s="1" t="s">
        <v>4974</v>
      </c>
      <c r="L3188" s="1">
        <v>0</v>
      </c>
      <c r="M3188" s="1">
        <v>2</v>
      </c>
      <c r="N3188" s="1">
        <v>2</v>
      </c>
      <c r="O3188" s="1">
        <v>1</v>
      </c>
      <c r="P3188" s="1">
        <v>4</v>
      </c>
      <c r="Q3188" s="16">
        <v>112.88462936046511</v>
      </c>
      <c r="R3188" s="21">
        <v>0.10432067558230805</v>
      </c>
      <c r="S3188" s="21">
        <v>1.6108963979333955</v>
      </c>
      <c r="T3188" s="21">
        <v>1.5065757223510874</v>
      </c>
      <c r="U3188" s="21">
        <v>1.2029521766217306E-2</v>
      </c>
      <c r="V3188" s="21">
        <v>8.1534260543116133E-2</v>
      </c>
      <c r="W3188" s="21">
        <v>6.9504738776898833E-2</v>
      </c>
      <c r="X3188" s="13" t="s">
        <v>22</v>
      </c>
      <c r="Y31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8" s="1">
        <v>39.534164654400001</v>
      </c>
      <c r="AA3188" s="1">
        <v>-82.841864047200005</v>
      </c>
      <c r="AB3188" s="1">
        <v>39.528207303599999</v>
      </c>
      <c r="AC3188" s="1">
        <v>-82.836777085400001</v>
      </c>
    </row>
    <row r="3189" spans="1:29" x14ac:dyDescent="0.25">
      <c r="A3189" s="13">
        <v>242</v>
      </c>
      <c r="B3189" s="22" t="s">
        <v>4935</v>
      </c>
      <c r="C3189" s="17">
        <v>9</v>
      </c>
      <c r="D3189" s="1" t="s">
        <v>2382</v>
      </c>
      <c r="E3189" s="1" t="s">
        <v>3438</v>
      </c>
      <c r="F3189" s="1" t="s">
        <v>3465</v>
      </c>
      <c r="G3189" s="1" t="s">
        <v>3766</v>
      </c>
      <c r="H3189" s="1">
        <v>4.7</v>
      </c>
      <c r="I3189" s="1">
        <v>5.2</v>
      </c>
      <c r="J3189" s="1" t="s">
        <v>3190</v>
      </c>
      <c r="K3189" s="1" t="s">
        <v>4973</v>
      </c>
      <c r="L3189" s="1">
        <v>0</v>
      </c>
      <c r="M3189" s="1">
        <v>2</v>
      </c>
      <c r="N3189" s="1">
        <v>1</v>
      </c>
      <c r="O3189" s="1">
        <v>0</v>
      </c>
      <c r="P3189" s="1">
        <v>3</v>
      </c>
      <c r="Q3189" s="16">
        <v>100.90025436046511</v>
      </c>
      <c r="R3189" s="21">
        <v>5.3401182537049272E-2</v>
      </c>
      <c r="S3189" s="21">
        <v>1.4001212945780619</v>
      </c>
      <c r="T3189" s="21">
        <v>1.3467201120410126</v>
      </c>
      <c r="U3189" s="21">
        <v>5.972545129611876E-3</v>
      </c>
      <c r="V3189" s="21">
        <v>8.1446029346660648E-2</v>
      </c>
      <c r="W3189" s="21">
        <v>7.5473484217048775E-2</v>
      </c>
      <c r="X3189" s="13" t="s">
        <v>22</v>
      </c>
      <c r="Y31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89" s="1">
        <v>38.933062532100003</v>
      </c>
      <c r="AA3189" s="1">
        <v>-83.598368518200004</v>
      </c>
      <c r="AB3189" s="1">
        <v>38.932737510999999</v>
      </c>
      <c r="AC3189" s="1">
        <v>-83.589094284300003</v>
      </c>
    </row>
    <row r="3190" spans="1:29" x14ac:dyDescent="0.25">
      <c r="A3190" s="13">
        <v>243</v>
      </c>
      <c r="B3190" s="22" t="s">
        <v>4935</v>
      </c>
      <c r="C3190" s="17">
        <v>11</v>
      </c>
      <c r="D3190" s="1" t="s">
        <v>2385</v>
      </c>
      <c r="E3190" s="1" t="s">
        <v>3318</v>
      </c>
      <c r="F3190" s="1" t="s">
        <v>3319</v>
      </c>
      <c r="G3190" s="1" t="s">
        <v>3734</v>
      </c>
      <c r="H3190" s="1">
        <v>21.4</v>
      </c>
      <c r="I3190" s="1">
        <v>21.9</v>
      </c>
      <c r="J3190" s="1" t="s">
        <v>3190</v>
      </c>
      <c r="K3190" s="1" t="s">
        <v>4974</v>
      </c>
      <c r="L3190" s="1">
        <v>0</v>
      </c>
      <c r="M3190" s="1">
        <v>1</v>
      </c>
      <c r="N3190" s="1">
        <v>2</v>
      </c>
      <c r="O3190" s="1">
        <v>1</v>
      </c>
      <c r="P3190" s="1">
        <v>1</v>
      </c>
      <c r="Q3190" s="16">
        <v>64.207939680232556</v>
      </c>
      <c r="R3190" s="21">
        <v>0.12984868083731402</v>
      </c>
      <c r="S3190" s="21">
        <v>0.96608540286178934</v>
      </c>
      <c r="T3190" s="21">
        <v>0.8362367220244753</v>
      </c>
      <c r="U3190" s="21">
        <v>1.4709453955335142E-2</v>
      </c>
      <c r="V3190" s="21">
        <v>8.1439721653923838E-2</v>
      </c>
      <c r="W3190" s="21">
        <v>6.6730267698588697E-2</v>
      </c>
      <c r="X3190" s="13" t="s">
        <v>22</v>
      </c>
      <c r="Y31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0" s="1">
        <v>40.682967131700003</v>
      </c>
      <c r="AA3190" s="1">
        <v>-81.147519352000003</v>
      </c>
      <c r="AB3190" s="1">
        <v>40.688258829799999</v>
      </c>
      <c r="AC3190" s="1">
        <v>-81.153246659000004</v>
      </c>
    </row>
    <row r="3191" spans="1:29" x14ac:dyDescent="0.25">
      <c r="A3191" s="13">
        <v>244</v>
      </c>
      <c r="B3191" s="22" t="s">
        <v>4935</v>
      </c>
      <c r="C3191" s="17">
        <v>10</v>
      </c>
      <c r="D3191" s="1" t="s">
        <v>3834</v>
      </c>
      <c r="E3191" s="1" t="s">
        <v>3466</v>
      </c>
      <c r="F3191" s="1" t="s">
        <v>3467</v>
      </c>
      <c r="G3191" s="1" t="s">
        <v>3736</v>
      </c>
      <c r="H3191" s="1">
        <v>4.0999999999999996</v>
      </c>
      <c r="I3191" s="1">
        <v>4.5999999999999996</v>
      </c>
      <c r="J3191" s="1" t="s">
        <v>3190</v>
      </c>
      <c r="K3191" s="1" t="s">
        <v>4973</v>
      </c>
      <c r="L3191" s="1">
        <v>0</v>
      </c>
      <c r="M3191" s="1">
        <v>1</v>
      </c>
      <c r="N3191" s="1">
        <v>1</v>
      </c>
      <c r="O3191" s="1">
        <v>1</v>
      </c>
      <c r="P3191" s="1">
        <v>0</v>
      </c>
      <c r="Q3191" s="16">
        <v>56.661064680232556</v>
      </c>
      <c r="R3191" s="21">
        <v>5.3416744287184043E-2</v>
      </c>
      <c r="S3191" s="21">
        <v>0.7082210959720967</v>
      </c>
      <c r="T3191" s="21">
        <v>0.65480435168491269</v>
      </c>
      <c r="U3191" s="21">
        <v>5.9742956783623282E-3</v>
      </c>
      <c r="V3191" s="21">
        <v>8.1429227526918779E-2</v>
      </c>
      <c r="W3191" s="21">
        <v>7.545493184855645E-2</v>
      </c>
      <c r="X3191" s="13" t="s">
        <v>22</v>
      </c>
      <c r="Y31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1" s="1">
        <v>39.227013720599999</v>
      </c>
      <c r="AA3191" s="1">
        <v>-82.1984552049</v>
      </c>
      <c r="AB3191" s="1">
        <v>39.233810791700002</v>
      </c>
      <c r="AC3191" s="1">
        <v>-82.195244232600004</v>
      </c>
    </row>
    <row r="3192" spans="1:29" x14ac:dyDescent="0.25">
      <c r="A3192" s="13">
        <v>245</v>
      </c>
      <c r="B3192" s="22" t="s">
        <v>4935</v>
      </c>
      <c r="C3192" s="17">
        <v>9</v>
      </c>
      <c r="D3192" s="1" t="s">
        <v>1334</v>
      </c>
      <c r="E3192" s="1" t="s">
        <v>3353</v>
      </c>
      <c r="F3192" s="1" t="s">
        <v>3354</v>
      </c>
      <c r="G3192" s="1" t="s">
        <v>3748</v>
      </c>
      <c r="H3192" s="1">
        <v>5</v>
      </c>
      <c r="I3192" s="1">
        <v>5.5</v>
      </c>
      <c r="J3192" s="1" t="s">
        <v>3190</v>
      </c>
      <c r="K3192" s="1" t="s">
        <v>4974</v>
      </c>
      <c r="L3192" s="1">
        <v>0</v>
      </c>
      <c r="M3192" s="1">
        <v>1</v>
      </c>
      <c r="N3192" s="1">
        <v>4</v>
      </c>
      <c r="O3192" s="1">
        <v>0</v>
      </c>
      <c r="P3192" s="1">
        <v>6</v>
      </c>
      <c r="Q3192" s="16">
        <v>77.864189680232556</v>
      </c>
      <c r="R3192" s="21">
        <v>0.10436064103032842</v>
      </c>
      <c r="S3192" s="21">
        <v>1.7944569357262274</v>
      </c>
      <c r="T3192" s="21">
        <v>1.6900962946958991</v>
      </c>
      <c r="U3192" s="21">
        <v>1.2033756043835324E-2</v>
      </c>
      <c r="V3192" s="21">
        <v>8.1013364735737212E-2</v>
      </c>
      <c r="W3192" s="21">
        <v>6.8979608691901895E-2</v>
      </c>
      <c r="X3192" s="13" t="s">
        <v>22</v>
      </c>
      <c r="Y31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2" s="1">
        <v>38.865787818800001</v>
      </c>
      <c r="AA3192" s="1">
        <v>-82.881796859199994</v>
      </c>
      <c r="AB3192" s="1">
        <v>38.867247746399997</v>
      </c>
      <c r="AC3192" s="1">
        <v>-82.873124801900005</v>
      </c>
    </row>
    <row r="3193" spans="1:29" x14ac:dyDescent="0.25">
      <c r="A3193" s="13">
        <v>246</v>
      </c>
      <c r="B3193" s="22" t="s">
        <v>4935</v>
      </c>
      <c r="C3193" s="17">
        <v>5</v>
      </c>
      <c r="D3193" s="1" t="s">
        <v>2366</v>
      </c>
      <c r="E3193" s="1" t="s">
        <v>3468</v>
      </c>
      <c r="F3193" s="1" t="s">
        <v>3419</v>
      </c>
      <c r="G3193" s="1" t="s">
        <v>3700</v>
      </c>
      <c r="H3193" s="1">
        <v>6.1</v>
      </c>
      <c r="I3193" s="1">
        <v>6.6</v>
      </c>
      <c r="J3193" s="1" t="s">
        <v>3190</v>
      </c>
      <c r="K3193" s="1" t="s">
        <v>4974</v>
      </c>
      <c r="L3193" s="1">
        <v>0</v>
      </c>
      <c r="M3193" s="1">
        <v>1</v>
      </c>
      <c r="N3193" s="1">
        <v>2</v>
      </c>
      <c r="O3193" s="1">
        <v>2</v>
      </c>
      <c r="P3193" s="1">
        <v>1</v>
      </c>
      <c r="Q3193" s="16">
        <v>68.645439680232556</v>
      </c>
      <c r="R3193" s="21">
        <v>0.10432067558230805</v>
      </c>
      <c r="S3193" s="21">
        <v>0.99731750033032818</v>
      </c>
      <c r="T3193" s="21">
        <v>0.89299682474802011</v>
      </c>
      <c r="U3193" s="21">
        <v>1.2029521766217306E-2</v>
      </c>
      <c r="V3193" s="21">
        <v>8.0919650156711584E-2</v>
      </c>
      <c r="W3193" s="21">
        <v>6.8890128390494271E-2</v>
      </c>
      <c r="X3193" s="13" t="s">
        <v>22</v>
      </c>
      <c r="Y31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3" s="1">
        <v>40.330028363099999</v>
      </c>
      <c r="AA3193" s="1">
        <v>-82.658530325900003</v>
      </c>
      <c r="AB3193" s="1">
        <v>40.335537655000003</v>
      </c>
      <c r="AC3193" s="1">
        <v>-82.652368619699999</v>
      </c>
    </row>
    <row r="3194" spans="1:29" x14ac:dyDescent="0.25">
      <c r="A3194" s="13">
        <v>247</v>
      </c>
      <c r="B3194" s="22" t="s">
        <v>4935</v>
      </c>
      <c r="C3194" s="17">
        <v>5</v>
      </c>
      <c r="D3194" s="1" t="s">
        <v>2376</v>
      </c>
      <c r="E3194" s="1" t="s">
        <v>3400</v>
      </c>
      <c r="F3194" s="1" t="s">
        <v>3401</v>
      </c>
      <c r="G3194" s="1" t="s">
        <v>3735</v>
      </c>
      <c r="H3194" s="1">
        <v>22.7</v>
      </c>
      <c r="I3194" s="1">
        <v>23.2</v>
      </c>
      <c r="J3194" s="1" t="s">
        <v>3190</v>
      </c>
      <c r="K3194" s="1" t="s">
        <v>4974</v>
      </c>
      <c r="L3194" s="1">
        <v>1</v>
      </c>
      <c r="M3194" s="1">
        <v>3</v>
      </c>
      <c r="N3194" s="1">
        <v>0</v>
      </c>
      <c r="O3194" s="1">
        <v>1</v>
      </c>
      <c r="P3194" s="1">
        <v>4</v>
      </c>
      <c r="Q3194" s="16">
        <v>191.14425872093022</v>
      </c>
      <c r="R3194" s="21">
        <v>0.10385400626810358</v>
      </c>
      <c r="S3194" s="21">
        <v>1.4697507777015821</v>
      </c>
      <c r="T3194" s="21">
        <v>1.3658967714334787</v>
      </c>
      <c r="U3194" s="21">
        <v>1.1980069108854605E-2</v>
      </c>
      <c r="V3194" s="21">
        <v>8.0639555466408205E-2</v>
      </c>
      <c r="W3194" s="21">
        <v>6.8659486357553604E-2</v>
      </c>
      <c r="X3194" s="13" t="s">
        <v>22</v>
      </c>
      <c r="Y31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4" s="1">
        <v>39.755962756599999</v>
      </c>
      <c r="AA3194" s="1">
        <v>-82.246641048699999</v>
      </c>
      <c r="AB3194" s="1">
        <v>39.7628835354</v>
      </c>
      <c r="AC3194" s="1">
        <v>-82.248137050899999</v>
      </c>
    </row>
    <row r="3195" spans="1:29" x14ac:dyDescent="0.25">
      <c r="A3195" s="13">
        <v>248</v>
      </c>
      <c r="B3195" s="22" t="s">
        <v>4935</v>
      </c>
      <c r="C3195" s="17">
        <v>3</v>
      </c>
      <c r="D3195" s="1" t="s">
        <v>802</v>
      </c>
      <c r="E3195" s="1" t="s">
        <v>3469</v>
      </c>
      <c r="F3195" s="1" t="s">
        <v>3470</v>
      </c>
      <c r="G3195" s="1" t="s">
        <v>3775</v>
      </c>
      <c r="H3195" s="1">
        <v>5.8</v>
      </c>
      <c r="I3195" s="1">
        <v>6.3</v>
      </c>
      <c r="J3195" s="1" t="s">
        <v>3190</v>
      </c>
      <c r="K3195" s="1" t="s">
        <v>4974</v>
      </c>
      <c r="L3195" s="1">
        <v>0</v>
      </c>
      <c r="M3195" s="1">
        <v>1</v>
      </c>
      <c r="N3195" s="1">
        <v>3</v>
      </c>
      <c r="O3195" s="1">
        <v>0</v>
      </c>
      <c r="P3195" s="1">
        <v>10</v>
      </c>
      <c r="Q3195" s="16">
        <v>75.317314680232556</v>
      </c>
      <c r="R3195" s="21">
        <v>0.12725233267017447</v>
      </c>
      <c r="S3195" s="21">
        <v>2.5888578528963206</v>
      </c>
      <c r="T3195" s="21">
        <v>2.4616055202261462</v>
      </c>
      <c r="U3195" s="21">
        <v>1.4438995647249058E-2</v>
      </c>
      <c r="V3195" s="21">
        <v>8.0117407524941481E-2</v>
      </c>
      <c r="W3195" s="21">
        <v>6.5678411877692425E-2</v>
      </c>
      <c r="X3195" s="13" t="s">
        <v>22</v>
      </c>
      <c r="Y31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5" s="1">
        <v>40.6556986481</v>
      </c>
      <c r="AA3195" s="1">
        <v>-82.548630723299993</v>
      </c>
      <c r="AB3195" s="1">
        <v>40.649216494900003</v>
      </c>
      <c r="AC3195" s="1">
        <v>-82.544447459500006</v>
      </c>
    </row>
    <row r="3196" spans="1:29" x14ac:dyDescent="0.25">
      <c r="A3196" s="13">
        <v>249</v>
      </c>
      <c r="B3196" s="22" t="s">
        <v>4935</v>
      </c>
      <c r="C3196" s="17">
        <v>6</v>
      </c>
      <c r="D3196" s="1" t="s">
        <v>1340</v>
      </c>
      <c r="E3196" s="1" t="s">
        <v>3471</v>
      </c>
      <c r="F3196" s="1" t="s">
        <v>3472</v>
      </c>
      <c r="G3196" s="1" t="s">
        <v>3706</v>
      </c>
      <c r="H3196" s="1">
        <v>8.4</v>
      </c>
      <c r="I3196" s="1">
        <v>8.9</v>
      </c>
      <c r="J3196" s="1" t="s">
        <v>3190</v>
      </c>
      <c r="K3196" s="1" t="s">
        <v>4973</v>
      </c>
      <c r="L3196" s="1">
        <v>0</v>
      </c>
      <c r="M3196" s="1">
        <v>1</v>
      </c>
      <c r="N3196" s="1">
        <v>2</v>
      </c>
      <c r="O3196" s="1">
        <v>0</v>
      </c>
      <c r="P3196" s="1">
        <v>0</v>
      </c>
      <c r="Q3196" s="16">
        <v>58.770439680232556</v>
      </c>
      <c r="R3196" s="21">
        <v>5.2506367724581338E-2</v>
      </c>
      <c r="S3196" s="21">
        <v>0.70610753052128217</v>
      </c>
      <c r="T3196" s="21">
        <v>0.65360116279670089</v>
      </c>
      <c r="U3196" s="21">
        <v>5.8649962598154729E-3</v>
      </c>
      <c r="V3196" s="21">
        <v>8.006868842701706E-2</v>
      </c>
      <c r="W3196" s="21">
        <v>7.4203692167201588E-2</v>
      </c>
      <c r="X3196" s="13" t="s">
        <v>22</v>
      </c>
      <c r="Y31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6" s="1">
        <v>39.938959556500002</v>
      </c>
      <c r="AA3196" s="1">
        <v>-83.380906230899996</v>
      </c>
      <c r="AB3196" s="1">
        <v>39.939430983000001</v>
      </c>
      <c r="AC3196" s="1">
        <v>-83.371501300999995</v>
      </c>
    </row>
    <row r="3197" spans="1:29" x14ac:dyDescent="0.25">
      <c r="A3197" s="13">
        <v>250</v>
      </c>
      <c r="B3197" s="22" t="s">
        <v>4935</v>
      </c>
      <c r="C3197" s="17">
        <v>6</v>
      </c>
      <c r="D3197" s="1" t="s">
        <v>1340</v>
      </c>
      <c r="E3197" s="1" t="s">
        <v>3471</v>
      </c>
      <c r="F3197" s="1" t="s">
        <v>3472</v>
      </c>
      <c r="G3197" s="1" t="s">
        <v>3706</v>
      </c>
      <c r="H3197" s="1">
        <v>12.2</v>
      </c>
      <c r="I3197" s="1">
        <v>12.7</v>
      </c>
      <c r="J3197" s="1" t="s">
        <v>3190</v>
      </c>
      <c r="K3197" s="1" t="s">
        <v>4973</v>
      </c>
      <c r="L3197" s="1">
        <v>0</v>
      </c>
      <c r="M3197" s="1">
        <v>1</v>
      </c>
      <c r="N3197" s="1">
        <v>0</v>
      </c>
      <c r="O3197" s="1">
        <v>2</v>
      </c>
      <c r="P3197" s="1">
        <v>2</v>
      </c>
      <c r="Q3197" s="16">
        <v>56.551689680232556</v>
      </c>
      <c r="R3197" s="21">
        <v>5.2506367724581338E-2</v>
      </c>
      <c r="S3197" s="21">
        <v>1.1617538917530879</v>
      </c>
      <c r="T3197" s="21">
        <v>1.1092475240285065</v>
      </c>
      <c r="U3197" s="21">
        <v>5.8649962598154729E-3</v>
      </c>
      <c r="V3197" s="21">
        <v>8.006868842701706E-2</v>
      </c>
      <c r="W3197" s="21">
        <v>7.4203692167201588E-2</v>
      </c>
      <c r="X3197" s="13" t="s">
        <v>22</v>
      </c>
      <c r="Y31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7" s="1">
        <v>39.942643355400001</v>
      </c>
      <c r="AA3197" s="1">
        <v>-83.309494147999999</v>
      </c>
      <c r="AB3197" s="1">
        <v>39.9431386758</v>
      </c>
      <c r="AC3197" s="1">
        <v>-83.300106465799999</v>
      </c>
    </row>
    <row r="3198" spans="1:29" x14ac:dyDescent="0.25">
      <c r="A3198" s="13">
        <v>251</v>
      </c>
      <c r="B3198" s="22" t="s">
        <v>4935</v>
      </c>
      <c r="C3198" s="17">
        <v>6</v>
      </c>
      <c r="D3198" s="1" t="s">
        <v>1340</v>
      </c>
      <c r="E3198" s="1" t="s">
        <v>3471</v>
      </c>
      <c r="F3198" s="1" t="s">
        <v>3472</v>
      </c>
      <c r="G3198" s="1" t="s">
        <v>3706</v>
      </c>
      <c r="H3198" s="1">
        <v>5.2</v>
      </c>
      <c r="I3198" s="1">
        <v>5.7</v>
      </c>
      <c r="J3198" s="1" t="s">
        <v>3190</v>
      </c>
      <c r="K3198" s="1" t="s">
        <v>4973</v>
      </c>
      <c r="L3198" s="1">
        <v>0</v>
      </c>
      <c r="M3198" s="1">
        <v>1</v>
      </c>
      <c r="N3198" s="1">
        <v>2</v>
      </c>
      <c r="O3198" s="1">
        <v>0</v>
      </c>
      <c r="P3198" s="1">
        <v>0</v>
      </c>
      <c r="Q3198" s="16">
        <v>58.770439680232556</v>
      </c>
      <c r="R3198" s="21">
        <v>5.2495978915872196E-2</v>
      </c>
      <c r="S3198" s="21">
        <v>0.70598691614650366</v>
      </c>
      <c r="T3198" s="21">
        <v>0.65349093723063145</v>
      </c>
      <c r="U3198" s="21">
        <v>5.8636397503667127E-3</v>
      </c>
      <c r="V3198" s="21">
        <v>8.0050402146457478E-2</v>
      </c>
      <c r="W3198" s="21">
        <v>7.4186762396090761E-2</v>
      </c>
      <c r="X3198" s="13" t="s">
        <v>22</v>
      </c>
      <c r="Y31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8" s="1">
        <v>39.936224940599999</v>
      </c>
      <c r="AA3198" s="1">
        <v>-83.440951558500004</v>
      </c>
      <c r="AB3198" s="1">
        <v>39.936665119099999</v>
      </c>
      <c r="AC3198" s="1">
        <v>-83.431561638600002</v>
      </c>
    </row>
    <row r="3199" spans="1:29" x14ac:dyDescent="0.25">
      <c r="A3199" s="13">
        <v>3</v>
      </c>
      <c r="B3199" s="22" t="s">
        <v>4936</v>
      </c>
      <c r="C3199" s="17">
        <v>7</v>
      </c>
      <c r="D3199" s="1" t="s">
        <v>789</v>
      </c>
      <c r="E3199" s="1" t="s">
        <v>3846</v>
      </c>
      <c r="F3199" s="1" t="s">
        <v>3847</v>
      </c>
      <c r="G3199" s="1" t="s">
        <v>3916</v>
      </c>
      <c r="H3199" s="1">
        <v>2.5</v>
      </c>
      <c r="I3199" s="1">
        <v>3</v>
      </c>
      <c r="J3199" s="1" t="s">
        <v>3190</v>
      </c>
      <c r="K3199" s="1" t="s">
        <v>4976</v>
      </c>
      <c r="L3199" s="1">
        <v>0</v>
      </c>
      <c r="M3199" s="1">
        <v>1</v>
      </c>
      <c r="N3199" s="1">
        <v>7</v>
      </c>
      <c r="O3199" s="1">
        <v>5</v>
      </c>
      <c r="P3199" s="1">
        <v>22</v>
      </c>
      <c r="Q3199" s="16">
        <v>135.69231468023256</v>
      </c>
      <c r="R3199" s="21">
        <v>5.3922090242012055E-2</v>
      </c>
      <c r="S3199" s="21">
        <v>3.5183975525829796</v>
      </c>
      <c r="T3199" s="21">
        <v>3.4644754623409675</v>
      </c>
      <c r="U3199" s="21">
        <v>3.9063804520809205E-3</v>
      </c>
      <c r="V3199" s="21">
        <v>8.0014895821483037E-2</v>
      </c>
      <c r="W3199" s="21">
        <v>7.6108515369402122E-2</v>
      </c>
      <c r="X3199" s="13" t="s">
        <v>22</v>
      </c>
      <c r="Y31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199" s="1">
        <v>39.864472366299999</v>
      </c>
      <c r="AA3199" s="1">
        <v>-84.005285818000004</v>
      </c>
      <c r="AB3199" s="1">
        <v>39.864991759600002</v>
      </c>
      <c r="AC3199" s="1">
        <v>-83.995907462100007</v>
      </c>
    </row>
    <row r="3200" spans="1:29" x14ac:dyDescent="0.25">
      <c r="A3200" s="13">
        <v>252</v>
      </c>
      <c r="B3200" s="22" t="s">
        <v>4935</v>
      </c>
      <c r="C3200" s="17">
        <v>8</v>
      </c>
      <c r="D3200" s="1" t="s">
        <v>806</v>
      </c>
      <c r="E3200" s="1" t="s">
        <v>3373</v>
      </c>
      <c r="F3200" s="1" t="s">
        <v>3374</v>
      </c>
      <c r="G3200" s="1" t="s">
        <v>3716</v>
      </c>
      <c r="H3200" s="1">
        <v>16</v>
      </c>
      <c r="I3200" s="1">
        <v>16.5</v>
      </c>
      <c r="J3200" s="1" t="s">
        <v>3190</v>
      </c>
      <c r="K3200" s="1" t="s">
        <v>4974</v>
      </c>
      <c r="L3200" s="1">
        <v>0</v>
      </c>
      <c r="M3200" s="1">
        <v>1</v>
      </c>
      <c r="N3200" s="1">
        <v>5</v>
      </c>
      <c r="O3200" s="1">
        <v>0</v>
      </c>
      <c r="P3200" s="1">
        <v>5</v>
      </c>
      <c r="Q3200" s="16">
        <v>83.411064680232556</v>
      </c>
      <c r="R3200" s="21">
        <v>8.6059801716198578E-2</v>
      </c>
      <c r="S3200" s="21">
        <v>1.5953104994443377</v>
      </c>
      <c r="T3200" s="21">
        <v>1.509250697728139</v>
      </c>
      <c r="U3200" s="21">
        <v>1.0080075137690162E-2</v>
      </c>
      <c r="V3200" s="21">
        <v>7.9959925780437674E-2</v>
      </c>
      <c r="W3200" s="21">
        <v>6.9879850642747515E-2</v>
      </c>
      <c r="X3200" s="13" t="s">
        <v>22</v>
      </c>
      <c r="Y32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0" s="1">
        <v>39.485796926399999</v>
      </c>
      <c r="AA3200" s="1">
        <v>-84.139432796099996</v>
      </c>
      <c r="AB3200" s="1">
        <v>39.491213160299999</v>
      </c>
      <c r="AC3200" s="1">
        <v>-84.133221964599997</v>
      </c>
    </row>
    <row r="3201" spans="1:29" x14ac:dyDescent="0.25">
      <c r="A3201" s="13">
        <v>253</v>
      </c>
      <c r="B3201" s="22" t="s">
        <v>4935</v>
      </c>
      <c r="C3201" s="17">
        <v>5</v>
      </c>
      <c r="D3201" s="1" t="s">
        <v>797</v>
      </c>
      <c r="E3201" s="1" t="s">
        <v>3473</v>
      </c>
      <c r="F3201" s="1" t="s">
        <v>3217</v>
      </c>
      <c r="G3201" s="1" t="s">
        <v>3701</v>
      </c>
      <c r="H3201" s="1">
        <v>18</v>
      </c>
      <c r="I3201" s="1">
        <v>18.5</v>
      </c>
      <c r="J3201" s="1" t="s">
        <v>3190</v>
      </c>
      <c r="K3201" s="1" t="s">
        <v>4973</v>
      </c>
      <c r="L3201" s="1">
        <v>0</v>
      </c>
      <c r="M3201" s="1">
        <v>1</v>
      </c>
      <c r="N3201" s="1">
        <v>1</v>
      </c>
      <c r="O3201" s="1">
        <v>0</v>
      </c>
      <c r="P3201" s="1">
        <v>3</v>
      </c>
      <c r="Q3201" s="16">
        <v>55.223564680232556</v>
      </c>
      <c r="R3201" s="21">
        <v>9.0564637413206611E-2</v>
      </c>
      <c r="S3201" s="21">
        <v>1.444375535246528</v>
      </c>
      <c r="T3201" s="21">
        <v>1.3538108978333214</v>
      </c>
      <c r="U3201" s="21">
        <v>8.7325727939793485E-3</v>
      </c>
      <c r="V3201" s="21">
        <v>7.991111895387823E-2</v>
      </c>
      <c r="W3201" s="21">
        <v>7.1178546159898881E-2</v>
      </c>
      <c r="X3201" s="13" t="s">
        <v>22</v>
      </c>
      <c r="Y32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1" s="1">
        <v>39.668331869600003</v>
      </c>
      <c r="AA3201" s="1">
        <v>-82.612898060899994</v>
      </c>
      <c r="AB3201" s="1">
        <v>39.667817920799997</v>
      </c>
      <c r="AC3201" s="1">
        <v>-82.6035515234</v>
      </c>
    </row>
    <row r="3202" spans="1:29" x14ac:dyDescent="0.25">
      <c r="A3202" s="13">
        <v>254</v>
      </c>
      <c r="B3202" s="22" t="s">
        <v>4935</v>
      </c>
      <c r="C3202" s="17">
        <v>6</v>
      </c>
      <c r="D3202" s="1" t="s">
        <v>799</v>
      </c>
      <c r="E3202" s="1" t="s">
        <v>3350</v>
      </c>
      <c r="F3202" s="1" t="s">
        <v>3208</v>
      </c>
      <c r="G3202" s="1" t="s">
        <v>3700</v>
      </c>
      <c r="H3202" s="1">
        <v>2.7</v>
      </c>
      <c r="I3202" s="1">
        <v>3.2</v>
      </c>
      <c r="J3202" s="1" t="s">
        <v>3190</v>
      </c>
      <c r="K3202" s="1" t="s">
        <v>4974</v>
      </c>
      <c r="L3202" s="1">
        <v>0</v>
      </c>
      <c r="M3202" s="1">
        <v>1</v>
      </c>
      <c r="N3202" s="1">
        <v>2</v>
      </c>
      <c r="O3202" s="1">
        <v>4</v>
      </c>
      <c r="P3202" s="1">
        <v>3</v>
      </c>
      <c r="Q3202" s="16">
        <v>79.520439680232556</v>
      </c>
      <c r="R3202" s="21">
        <v>7.3345558710025974E-2</v>
      </c>
      <c r="S3202" s="21">
        <v>1.3174921664600541</v>
      </c>
      <c r="T3202" s="21">
        <v>1.2441466077500281</v>
      </c>
      <c r="U3202" s="21">
        <v>8.7031070334361652E-3</v>
      </c>
      <c r="V3202" s="21">
        <v>7.949521868397548E-2</v>
      </c>
      <c r="W3202" s="21">
        <v>7.0792111650539308E-2</v>
      </c>
      <c r="X3202" s="13" t="s">
        <v>22</v>
      </c>
      <c r="Y32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2" s="1">
        <v>40.277305935299999</v>
      </c>
      <c r="AA3202" s="1">
        <v>-83.200997602499996</v>
      </c>
      <c r="AB3202" s="1">
        <v>40.280098779799999</v>
      </c>
      <c r="AC3202" s="1">
        <v>-83.192270219799994</v>
      </c>
    </row>
    <row r="3203" spans="1:29" x14ac:dyDescent="0.25">
      <c r="A3203" s="13">
        <v>255</v>
      </c>
      <c r="B3203" s="22" t="s">
        <v>4935</v>
      </c>
      <c r="C3203" s="17">
        <v>8</v>
      </c>
      <c r="D3203" s="1" t="s">
        <v>788</v>
      </c>
      <c r="E3203" s="1" t="s">
        <v>3409</v>
      </c>
      <c r="F3203" s="1" t="s">
        <v>3411</v>
      </c>
      <c r="G3203" s="1" t="s">
        <v>3759</v>
      </c>
      <c r="H3203" s="1">
        <v>4.9000000000000004</v>
      </c>
      <c r="I3203" s="1">
        <v>5.4</v>
      </c>
      <c r="J3203" s="1" t="s">
        <v>3190</v>
      </c>
      <c r="K3203" s="1" t="s">
        <v>4974</v>
      </c>
      <c r="L3203" s="1">
        <v>0</v>
      </c>
      <c r="M3203" s="1">
        <v>1</v>
      </c>
      <c r="N3203" s="1">
        <v>4</v>
      </c>
      <c r="O3203" s="1">
        <v>1</v>
      </c>
      <c r="P3203" s="1">
        <v>15</v>
      </c>
      <c r="Q3203" s="16">
        <v>91.301689680232556</v>
      </c>
      <c r="R3203" s="21">
        <v>8.5445309046077972E-2</v>
      </c>
      <c r="S3203" s="21">
        <v>2.973615504993528</v>
      </c>
      <c r="T3203" s="21">
        <v>2.8881701959474499</v>
      </c>
      <c r="U3203" s="21">
        <v>1.0013925151245304E-2</v>
      </c>
      <c r="V3203" s="21">
        <v>7.9436582371962813E-2</v>
      </c>
      <c r="W3203" s="21">
        <v>6.9422657220717512E-2</v>
      </c>
      <c r="X3203" s="13" t="s">
        <v>22</v>
      </c>
      <c r="Y32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3" s="1">
        <v>39.351033513399997</v>
      </c>
      <c r="AA3203" s="1">
        <v>-84.599031678000003</v>
      </c>
      <c r="AB3203" s="1">
        <v>39.355281985700003</v>
      </c>
      <c r="AC3203" s="1">
        <v>-84.592418837799997</v>
      </c>
    </row>
    <row r="3204" spans="1:29" x14ac:dyDescent="0.25">
      <c r="A3204" s="13">
        <v>256</v>
      </c>
      <c r="B3204" s="22" t="s">
        <v>4935</v>
      </c>
      <c r="C3204" s="17">
        <v>4</v>
      </c>
      <c r="D3204" s="1" t="s">
        <v>798</v>
      </c>
      <c r="E3204" s="1" t="s">
        <v>3459</v>
      </c>
      <c r="F3204" s="1" t="s">
        <v>3460</v>
      </c>
      <c r="G3204" s="1" t="s">
        <v>3761</v>
      </c>
      <c r="H3204" s="1">
        <v>16.100000000000001</v>
      </c>
      <c r="I3204" s="1">
        <v>16.600000000000001</v>
      </c>
      <c r="J3204" s="1" t="s">
        <v>3190</v>
      </c>
      <c r="K3204" s="1" t="s">
        <v>4974</v>
      </c>
      <c r="L3204" s="1">
        <v>0</v>
      </c>
      <c r="M3204" s="1">
        <v>2</v>
      </c>
      <c r="N3204" s="1">
        <v>3</v>
      </c>
      <c r="O3204" s="1">
        <v>1</v>
      </c>
      <c r="P3204" s="1">
        <v>1</v>
      </c>
      <c r="Q3204" s="16">
        <v>116.43150436046511</v>
      </c>
      <c r="R3204" s="21">
        <v>8.5115977467173698E-2</v>
      </c>
      <c r="S3204" s="21">
        <v>1.0257124121121357</v>
      </c>
      <c r="T3204" s="21">
        <v>0.94059643464496201</v>
      </c>
      <c r="U3204" s="21">
        <v>9.9784568030837229E-3</v>
      </c>
      <c r="V3204" s="21">
        <v>7.9161891274662846E-2</v>
      </c>
      <c r="W3204" s="21">
        <v>6.9183434471579125E-2</v>
      </c>
      <c r="X3204" s="13" t="s">
        <v>22</v>
      </c>
      <c r="Y32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4" s="1">
        <v>41.196833179199999</v>
      </c>
      <c r="AA3204" s="1">
        <v>-81.246158680299999</v>
      </c>
      <c r="AB3204" s="1">
        <v>41.204017808499998</v>
      </c>
      <c r="AC3204" s="1">
        <v>-81.245357086599995</v>
      </c>
    </row>
    <row r="3205" spans="1:29" x14ac:dyDescent="0.25">
      <c r="A3205" s="13">
        <v>257</v>
      </c>
      <c r="B3205" s="22" t="s">
        <v>4935</v>
      </c>
      <c r="C3205" s="17">
        <v>11</v>
      </c>
      <c r="D3205" s="1" t="s">
        <v>2385</v>
      </c>
      <c r="E3205" s="1" t="s">
        <v>3447</v>
      </c>
      <c r="F3205" s="1" t="s">
        <v>3474</v>
      </c>
      <c r="G3205" s="1" t="s">
        <v>3770</v>
      </c>
      <c r="H3205" s="1">
        <v>8.4</v>
      </c>
      <c r="I3205" s="1">
        <v>8.9</v>
      </c>
      <c r="J3205" s="1" t="s">
        <v>3190</v>
      </c>
      <c r="L3205" s="1">
        <v>0</v>
      </c>
      <c r="M3205" s="1">
        <v>1</v>
      </c>
      <c r="N3205" s="1">
        <v>2</v>
      </c>
      <c r="O3205" s="1">
        <v>2</v>
      </c>
      <c r="P3205" s="1">
        <v>11</v>
      </c>
      <c r="Q3205" s="16">
        <v>78.645439680232556</v>
      </c>
      <c r="R3205" s="21">
        <v>0.10197975565034004</v>
      </c>
      <c r="S3205" s="21">
        <v>2.4155852760230476</v>
      </c>
      <c r="T3205" s="21">
        <v>2.3136055203727075</v>
      </c>
      <c r="U3205" s="21">
        <v>1.1781273256814648E-2</v>
      </c>
      <c r="V3205" s="21">
        <v>7.9033197562483948E-2</v>
      </c>
      <c r="W3205" s="21">
        <v>6.72519243056693E-2</v>
      </c>
      <c r="X3205" s="13" t="s">
        <v>22</v>
      </c>
      <c r="Y32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5" s="1">
        <v>0</v>
      </c>
      <c r="AA3205" s="1">
        <v>0</v>
      </c>
      <c r="AB3205" s="1">
        <v>0</v>
      </c>
      <c r="AC3205" s="1">
        <v>0</v>
      </c>
    </row>
    <row r="3206" spans="1:29" x14ac:dyDescent="0.25">
      <c r="A3206" s="13">
        <v>258</v>
      </c>
      <c r="B3206" s="22" t="s">
        <v>4935</v>
      </c>
      <c r="C3206" s="17">
        <v>8</v>
      </c>
      <c r="D3206" s="1" t="s">
        <v>2379</v>
      </c>
      <c r="E3206" s="1" t="s">
        <v>3475</v>
      </c>
      <c r="F3206" s="1" t="s">
        <v>3476</v>
      </c>
      <c r="G3206" s="1" t="s">
        <v>3776</v>
      </c>
      <c r="H3206" s="1">
        <v>16.600000000000001</v>
      </c>
      <c r="I3206" s="1">
        <v>17.100000000000001</v>
      </c>
      <c r="J3206" s="1" t="s">
        <v>3190</v>
      </c>
      <c r="K3206" s="1" t="s">
        <v>4974</v>
      </c>
      <c r="L3206" s="1">
        <v>1</v>
      </c>
      <c r="M3206" s="1">
        <v>3</v>
      </c>
      <c r="N3206" s="1">
        <v>1</v>
      </c>
      <c r="O3206" s="1">
        <v>1</v>
      </c>
      <c r="P3206" s="1">
        <v>4</v>
      </c>
      <c r="Q3206" s="16">
        <v>197.69113372093022</v>
      </c>
      <c r="R3206" s="21">
        <v>8.4915291443766555E-2</v>
      </c>
      <c r="S3206" s="21">
        <v>1.4474731672431682</v>
      </c>
      <c r="T3206" s="21">
        <v>1.3625578757994017</v>
      </c>
      <c r="U3206" s="21">
        <v>9.9568378605210846E-3</v>
      </c>
      <c r="V3206" s="21">
        <v>7.9030416524395769E-2</v>
      </c>
      <c r="W3206" s="21">
        <v>6.9073578663874688E-2</v>
      </c>
      <c r="X3206" s="13" t="s">
        <v>22</v>
      </c>
      <c r="Y32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6" s="1">
        <v>39.795088115600002</v>
      </c>
      <c r="AA3206" s="1">
        <v>-84.535179688100001</v>
      </c>
      <c r="AB3206" s="1">
        <v>39.802209682099999</v>
      </c>
      <c r="AC3206" s="1">
        <v>-84.534638746900001</v>
      </c>
    </row>
    <row r="3207" spans="1:29" x14ac:dyDescent="0.25">
      <c r="A3207" s="13">
        <v>4</v>
      </c>
      <c r="B3207" s="22" t="s">
        <v>4936</v>
      </c>
      <c r="C3207" s="17">
        <v>6</v>
      </c>
      <c r="D3207" s="1" t="s">
        <v>2374</v>
      </c>
      <c r="E3207" s="1" t="s">
        <v>3848</v>
      </c>
      <c r="F3207" s="1" t="s">
        <v>3849</v>
      </c>
      <c r="G3207" s="1" t="s">
        <v>3917</v>
      </c>
      <c r="H3207" s="1">
        <v>13.2</v>
      </c>
      <c r="I3207" s="1">
        <v>13.7</v>
      </c>
      <c r="J3207" s="1" t="s">
        <v>3190</v>
      </c>
      <c r="K3207" s="1" t="s">
        <v>4977</v>
      </c>
      <c r="L3207" s="1">
        <v>0</v>
      </c>
      <c r="M3207" s="1">
        <v>0</v>
      </c>
      <c r="N3207" s="1">
        <v>6</v>
      </c>
      <c r="O3207" s="1">
        <v>7</v>
      </c>
      <c r="P3207" s="1">
        <v>32</v>
      </c>
      <c r="Q3207" s="16">
        <v>102.34375</v>
      </c>
      <c r="R3207" s="21">
        <v>4.0872242065588038E-2</v>
      </c>
      <c r="S3207" s="21">
        <v>6.6376813932731489</v>
      </c>
      <c r="T3207" s="21">
        <v>6.5968091512075606</v>
      </c>
      <c r="U3207" s="21">
        <v>2.4959286780260334E-3</v>
      </c>
      <c r="V3207" s="21">
        <v>7.8975909054427446E-2</v>
      </c>
      <c r="W3207" s="21">
        <v>7.6479980376401413E-2</v>
      </c>
      <c r="X3207" s="13" t="s">
        <v>22</v>
      </c>
      <c r="Y32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7" s="1">
        <v>39.694234806600001</v>
      </c>
      <c r="AA3207" s="1">
        <v>-83.460909910699996</v>
      </c>
      <c r="AB3207" s="1">
        <v>39.697803457900001</v>
      </c>
      <c r="AC3207" s="1">
        <v>-83.452750670200004</v>
      </c>
    </row>
    <row r="3208" spans="1:29" x14ac:dyDescent="0.25">
      <c r="A3208" s="13">
        <v>259</v>
      </c>
      <c r="B3208" s="22" t="s">
        <v>4935</v>
      </c>
      <c r="C3208" s="17">
        <v>9</v>
      </c>
      <c r="D3208" s="1" t="s">
        <v>2377</v>
      </c>
      <c r="E3208" s="1" t="s">
        <v>3341</v>
      </c>
      <c r="F3208" s="1" t="s">
        <v>3342</v>
      </c>
      <c r="G3208" s="1" t="s">
        <v>3715</v>
      </c>
      <c r="H3208" s="1">
        <v>22.6</v>
      </c>
      <c r="I3208" s="1">
        <v>23.1</v>
      </c>
      <c r="J3208" s="1" t="s">
        <v>3190</v>
      </c>
      <c r="K3208" s="1" t="s">
        <v>4973</v>
      </c>
      <c r="L3208" s="1">
        <v>0</v>
      </c>
      <c r="M3208" s="1">
        <v>1</v>
      </c>
      <c r="N3208" s="1">
        <v>1</v>
      </c>
      <c r="O3208" s="1">
        <v>0</v>
      </c>
      <c r="P3208" s="1">
        <v>3</v>
      </c>
      <c r="Q3208" s="16">
        <v>55.223564680232556</v>
      </c>
      <c r="R3208" s="21">
        <v>8.7728455874862499E-2</v>
      </c>
      <c r="S3208" s="21">
        <v>1.5535691784403165</v>
      </c>
      <c r="T3208" s="21">
        <v>1.4658407225654539</v>
      </c>
      <c r="U3208" s="21">
        <v>8.5471935658678454E-3</v>
      </c>
      <c r="V3208" s="21">
        <v>7.8918574956651402E-2</v>
      </c>
      <c r="W3208" s="21">
        <v>7.0371381390783555E-2</v>
      </c>
      <c r="X3208" s="13" t="s">
        <v>22</v>
      </c>
      <c r="Y32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8" s="1">
        <v>38.9577801975</v>
      </c>
      <c r="AA3208" s="1">
        <v>-82.491964078899997</v>
      </c>
      <c r="AB3208" s="1">
        <v>38.952898147799999</v>
      </c>
      <c r="AC3208" s="1">
        <v>-82.485313614600003</v>
      </c>
    </row>
    <row r="3209" spans="1:29" x14ac:dyDescent="0.25">
      <c r="A3209" s="13">
        <v>260</v>
      </c>
      <c r="B3209" s="22" t="s">
        <v>4935</v>
      </c>
      <c r="C3209" s="17">
        <v>3</v>
      </c>
      <c r="D3209" s="1" t="s">
        <v>805</v>
      </c>
      <c r="E3209" s="1" t="s">
        <v>3477</v>
      </c>
      <c r="F3209" s="1" t="s">
        <v>3478</v>
      </c>
      <c r="G3209" s="1" t="s">
        <v>3777</v>
      </c>
      <c r="H3209" s="1">
        <v>12.8</v>
      </c>
      <c r="I3209" s="1">
        <v>13.3</v>
      </c>
      <c r="J3209" s="1" t="s">
        <v>3190</v>
      </c>
      <c r="K3209" s="1" t="s">
        <v>4974</v>
      </c>
      <c r="L3209" s="1">
        <v>0</v>
      </c>
      <c r="M3209" s="1">
        <v>1</v>
      </c>
      <c r="N3209" s="1">
        <v>4</v>
      </c>
      <c r="O3209" s="1">
        <v>1</v>
      </c>
      <c r="P3209" s="1">
        <v>8</v>
      </c>
      <c r="Q3209" s="16">
        <v>84.301689680232556</v>
      </c>
      <c r="R3209" s="21">
        <v>8.4965478844644171E-2</v>
      </c>
      <c r="S3209" s="21">
        <v>1.9104563792637526</v>
      </c>
      <c r="T3209" s="21">
        <v>1.8254909004191084</v>
      </c>
      <c r="U3209" s="21">
        <v>9.962244697086918E-3</v>
      </c>
      <c r="V3209" s="21">
        <v>7.8777325870937304E-2</v>
      </c>
      <c r="W3209" s="21">
        <v>6.8815081173850379E-2</v>
      </c>
      <c r="X3209" s="13" t="s">
        <v>22</v>
      </c>
      <c r="Y32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09" s="1">
        <v>41.168015076800003</v>
      </c>
      <c r="AA3209" s="1">
        <v>-81.741751669500005</v>
      </c>
      <c r="AB3209" s="1">
        <v>41.175257793199997</v>
      </c>
      <c r="AC3209" s="1">
        <v>-81.7418488016</v>
      </c>
    </row>
    <row r="3210" spans="1:29" x14ac:dyDescent="0.25">
      <c r="A3210" s="13">
        <v>261</v>
      </c>
      <c r="B3210" s="22" t="s">
        <v>4935</v>
      </c>
      <c r="C3210" s="17">
        <v>6</v>
      </c>
      <c r="D3210" s="1" t="s">
        <v>808</v>
      </c>
      <c r="E3210" s="1" t="s">
        <v>3271</v>
      </c>
      <c r="F3210" s="1" t="s">
        <v>3272</v>
      </c>
      <c r="G3210" s="1" t="s">
        <v>3721</v>
      </c>
      <c r="H3210" s="1">
        <v>2.7</v>
      </c>
      <c r="I3210" s="1">
        <v>3.2</v>
      </c>
      <c r="J3210" s="1" t="s">
        <v>3190</v>
      </c>
      <c r="K3210" s="1" t="s">
        <v>4974</v>
      </c>
      <c r="L3210" s="1">
        <v>1</v>
      </c>
      <c r="M3210" s="1">
        <v>0</v>
      </c>
      <c r="N3210" s="1">
        <v>1</v>
      </c>
      <c r="O3210" s="1">
        <v>1</v>
      </c>
      <c r="P3210" s="1">
        <v>5</v>
      </c>
      <c r="Q3210" s="16">
        <v>61.661064680232556</v>
      </c>
      <c r="R3210" s="21">
        <v>0.16178495428988027</v>
      </c>
      <c r="S3210" s="21">
        <v>1.7156800542729023</v>
      </c>
      <c r="T3210" s="21">
        <v>1.5538950999830221</v>
      </c>
      <c r="U3210" s="21">
        <v>1.8002921373337775E-2</v>
      </c>
      <c r="V3210" s="21">
        <v>7.8453903217737639E-2</v>
      </c>
      <c r="W3210" s="21">
        <v>6.0450981844399863E-2</v>
      </c>
      <c r="X3210" s="13" t="s">
        <v>22</v>
      </c>
      <c r="Y32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0" s="1">
        <v>39.757705028899998</v>
      </c>
      <c r="AA3210" s="1">
        <v>-83.228551522999993</v>
      </c>
      <c r="AB3210" s="1">
        <v>39.763589787699999</v>
      </c>
      <c r="AC3210" s="1">
        <v>-83.223073375400006</v>
      </c>
    </row>
    <row r="3211" spans="1:29" x14ac:dyDescent="0.25">
      <c r="A3211" s="13">
        <v>262</v>
      </c>
      <c r="B3211" s="22" t="s">
        <v>4935</v>
      </c>
      <c r="C3211" s="17">
        <v>1</v>
      </c>
      <c r="D3211" s="1" t="s">
        <v>2381</v>
      </c>
      <c r="E3211" s="1" t="s">
        <v>3343</v>
      </c>
      <c r="F3211" s="1" t="s">
        <v>3479</v>
      </c>
      <c r="G3211" s="1" t="s">
        <v>3744</v>
      </c>
      <c r="H3211" s="1">
        <v>3.6</v>
      </c>
      <c r="I3211" s="1">
        <v>4.0999999999999996</v>
      </c>
      <c r="J3211" s="1" t="s">
        <v>3190</v>
      </c>
      <c r="L3211" s="1">
        <v>0</v>
      </c>
      <c r="M3211" s="1">
        <v>2</v>
      </c>
      <c r="N3211" s="1">
        <v>3</v>
      </c>
      <c r="O3211" s="1">
        <v>0</v>
      </c>
      <c r="P3211" s="1">
        <v>5</v>
      </c>
      <c r="Q3211" s="16">
        <v>115.99400436046511</v>
      </c>
      <c r="R3211" s="21">
        <v>9.9714243014171172E-2</v>
      </c>
      <c r="S3211" s="21">
        <v>1.6013270214884574</v>
      </c>
      <c r="T3211" s="21">
        <v>1.5016127784742863</v>
      </c>
      <c r="U3211" s="21">
        <v>1.1540580593150201E-2</v>
      </c>
      <c r="V3211" s="21">
        <v>7.7839870978530484E-2</v>
      </c>
      <c r="W3211" s="21">
        <v>6.629929038538028E-2</v>
      </c>
      <c r="X3211" s="13" t="s">
        <v>22</v>
      </c>
      <c r="Y32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1" s="1">
        <v>0</v>
      </c>
      <c r="AA3211" s="1">
        <v>0</v>
      </c>
      <c r="AB3211" s="1">
        <v>0</v>
      </c>
      <c r="AC3211" s="1">
        <v>0</v>
      </c>
    </row>
    <row r="3212" spans="1:29" x14ac:dyDescent="0.25">
      <c r="A3212" s="13">
        <v>263</v>
      </c>
      <c r="B3212" s="22" t="s">
        <v>4935</v>
      </c>
      <c r="C3212" s="17">
        <v>1</v>
      </c>
      <c r="D3212" s="1" t="s">
        <v>803</v>
      </c>
      <c r="E3212" s="1" t="s">
        <v>3480</v>
      </c>
      <c r="F3212" s="1" t="s">
        <v>3481</v>
      </c>
      <c r="G3212" s="1" t="s">
        <v>3778</v>
      </c>
      <c r="H3212" s="1">
        <v>0.2</v>
      </c>
      <c r="I3212" s="1">
        <v>0.7</v>
      </c>
      <c r="J3212" s="1" t="s">
        <v>3190</v>
      </c>
      <c r="K3212" s="1" t="s">
        <v>4974</v>
      </c>
      <c r="L3212" s="1">
        <v>2</v>
      </c>
      <c r="M3212" s="1">
        <v>1</v>
      </c>
      <c r="N3212" s="1">
        <v>2</v>
      </c>
      <c r="O3212" s="1">
        <v>1</v>
      </c>
      <c r="P3212" s="1">
        <v>1</v>
      </c>
      <c r="Q3212" s="16">
        <v>155.56131904069767</v>
      </c>
      <c r="R3212" s="21">
        <v>8.3318069496065225E-2</v>
      </c>
      <c r="S3212" s="21">
        <v>1.0109589801703502</v>
      </c>
      <c r="T3212" s="21">
        <v>0.927640910674285</v>
      </c>
      <c r="U3212" s="21">
        <v>9.7846280045361302E-3</v>
      </c>
      <c r="V3212" s="21">
        <v>7.7664982953012482E-2</v>
      </c>
      <c r="W3212" s="21">
        <v>6.7880354948476357E-2</v>
      </c>
      <c r="X3212" s="13" t="s">
        <v>22</v>
      </c>
      <c r="Y32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2" s="1">
        <v>40.800457170100003</v>
      </c>
      <c r="AA3212" s="1">
        <v>-84.108876040300004</v>
      </c>
      <c r="AB3212" s="1">
        <v>40.806683939499997</v>
      </c>
      <c r="AC3212" s="1">
        <v>-84.112530703100006</v>
      </c>
    </row>
    <row r="3213" spans="1:29" x14ac:dyDescent="0.25">
      <c r="A3213" s="13">
        <v>264</v>
      </c>
      <c r="B3213" s="22" t="s">
        <v>4935</v>
      </c>
      <c r="C3213" s="17">
        <v>2</v>
      </c>
      <c r="D3213" s="1" t="s">
        <v>807</v>
      </c>
      <c r="E3213" s="1" t="s">
        <v>3381</v>
      </c>
      <c r="F3213" s="1" t="s">
        <v>3482</v>
      </c>
      <c r="G3213" s="1" t="s">
        <v>3725</v>
      </c>
      <c r="H3213" s="1">
        <v>11.2</v>
      </c>
      <c r="I3213" s="1">
        <v>11.7</v>
      </c>
      <c r="J3213" s="1" t="s">
        <v>3190</v>
      </c>
      <c r="K3213" s="1" t="s">
        <v>4973</v>
      </c>
      <c r="L3213" s="1">
        <v>1</v>
      </c>
      <c r="M3213" s="1">
        <v>0</v>
      </c>
      <c r="N3213" s="1">
        <v>1</v>
      </c>
      <c r="O3213" s="1">
        <v>0</v>
      </c>
      <c r="P3213" s="1">
        <v>2</v>
      </c>
      <c r="Q3213" s="16">
        <v>54.223564680232556</v>
      </c>
      <c r="R3213" s="21">
        <v>8.6384049062308427E-2</v>
      </c>
      <c r="S3213" s="21">
        <v>1.1158542908260378</v>
      </c>
      <c r="T3213" s="21">
        <v>1.0294702417637294</v>
      </c>
      <c r="U3213" s="21">
        <v>8.4589461278244283E-3</v>
      </c>
      <c r="V3213" s="21">
        <v>7.7454819874825387E-2</v>
      </c>
      <c r="W3213" s="21">
        <v>6.899587374700096E-2</v>
      </c>
      <c r="X3213" s="13" t="s">
        <v>22</v>
      </c>
      <c r="Y32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3" s="1">
        <v>41.491227579300002</v>
      </c>
      <c r="AA3213" s="1">
        <v>-83.462664808200003</v>
      </c>
      <c r="AB3213" s="1">
        <v>41.4877510751</v>
      </c>
      <c r="AC3213" s="1">
        <v>-83.454207318000002</v>
      </c>
    </row>
    <row r="3214" spans="1:29" x14ac:dyDescent="0.25">
      <c r="A3214" s="13">
        <v>265</v>
      </c>
      <c r="B3214" s="22" t="s">
        <v>4935</v>
      </c>
      <c r="C3214" s="17">
        <v>12</v>
      </c>
      <c r="D3214" s="1" t="s">
        <v>1332</v>
      </c>
      <c r="E3214" s="1" t="s">
        <v>3416</v>
      </c>
      <c r="F3214" s="1" t="s">
        <v>3417</v>
      </c>
      <c r="G3214" s="1" t="s">
        <v>3761</v>
      </c>
      <c r="H3214" s="1">
        <v>7.9</v>
      </c>
      <c r="I3214" s="1">
        <v>8.4</v>
      </c>
      <c r="J3214" s="1" t="s">
        <v>3190</v>
      </c>
      <c r="K3214" s="1" t="s">
        <v>4974</v>
      </c>
      <c r="L3214" s="1">
        <v>1</v>
      </c>
      <c r="M3214" s="1">
        <v>1</v>
      </c>
      <c r="N3214" s="1">
        <v>1</v>
      </c>
      <c r="O3214" s="1">
        <v>2</v>
      </c>
      <c r="P3214" s="1">
        <v>4</v>
      </c>
      <c r="Q3214" s="16">
        <v>110.77525436046511</v>
      </c>
      <c r="R3214" s="21">
        <v>9.9212821161724418E-2</v>
      </c>
      <c r="S3214" s="21">
        <v>1.4131861795052099</v>
      </c>
      <c r="T3214" s="21">
        <v>1.3139733583434854</v>
      </c>
      <c r="U3214" s="21">
        <v>1.1487248828228937E-2</v>
      </c>
      <c r="V3214" s="21">
        <v>7.7362927089146244E-2</v>
      </c>
      <c r="W3214" s="21">
        <v>6.5875678260917309E-2</v>
      </c>
      <c r="X3214" s="13" t="s">
        <v>22</v>
      </c>
      <c r="Y32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4" s="1">
        <v>41.457102132899998</v>
      </c>
      <c r="AA3214" s="1">
        <v>-81.196994995099999</v>
      </c>
      <c r="AB3214" s="1">
        <v>41.463660546900002</v>
      </c>
      <c r="AC3214" s="1">
        <v>-81.193659146200005</v>
      </c>
    </row>
    <row r="3215" spans="1:29" x14ac:dyDescent="0.25">
      <c r="A3215" s="13">
        <v>266</v>
      </c>
      <c r="B3215" s="22" t="s">
        <v>4935</v>
      </c>
      <c r="C3215" s="17">
        <v>12</v>
      </c>
      <c r="D3215" s="1" t="s">
        <v>1332</v>
      </c>
      <c r="E3215" s="1" t="s">
        <v>3416</v>
      </c>
      <c r="F3215" s="1" t="s">
        <v>3417</v>
      </c>
      <c r="G3215" s="1" t="s">
        <v>3761</v>
      </c>
      <c r="H3215" s="1">
        <v>2.9</v>
      </c>
      <c r="I3215" s="1">
        <v>3.4</v>
      </c>
      <c r="J3215" s="1" t="s">
        <v>3190</v>
      </c>
      <c r="K3215" s="1" t="s">
        <v>4974</v>
      </c>
      <c r="L3215" s="1">
        <v>0</v>
      </c>
      <c r="M3215" s="1">
        <v>1</v>
      </c>
      <c r="N3215" s="1">
        <v>3</v>
      </c>
      <c r="O3215" s="1">
        <v>1</v>
      </c>
      <c r="P3215" s="1">
        <v>3</v>
      </c>
      <c r="Q3215" s="16">
        <v>72.754814680232556</v>
      </c>
      <c r="R3215" s="21">
        <v>9.9212821161724418E-2</v>
      </c>
      <c r="S3215" s="21">
        <v>1.2628996601294491</v>
      </c>
      <c r="T3215" s="21">
        <v>1.1636868389677246</v>
      </c>
      <c r="U3215" s="21">
        <v>1.1487248828228937E-2</v>
      </c>
      <c r="V3215" s="21">
        <v>7.7362927089146244E-2</v>
      </c>
      <c r="W3215" s="21">
        <v>6.5875678260917309E-2</v>
      </c>
      <c r="X3215" s="13" t="s">
        <v>22</v>
      </c>
      <c r="Y32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5" s="1">
        <v>41.388423539900003</v>
      </c>
      <c r="AA3215" s="1">
        <v>-81.216137990500002</v>
      </c>
      <c r="AB3215" s="1">
        <v>41.395615023600001</v>
      </c>
      <c r="AC3215" s="1">
        <v>-81.214937128900004</v>
      </c>
    </row>
    <row r="3216" spans="1:29" x14ac:dyDescent="0.25">
      <c r="A3216" s="13">
        <v>267</v>
      </c>
      <c r="B3216" s="22" t="s">
        <v>4935</v>
      </c>
      <c r="C3216" s="17">
        <v>3</v>
      </c>
      <c r="D3216" s="1" t="s">
        <v>3193</v>
      </c>
      <c r="E3216" s="1" t="s">
        <v>3483</v>
      </c>
      <c r="F3216" s="1" t="s">
        <v>3484</v>
      </c>
      <c r="G3216" s="1" t="s">
        <v>3779</v>
      </c>
      <c r="H3216" s="1">
        <v>1.2</v>
      </c>
      <c r="I3216" s="1">
        <v>1.7</v>
      </c>
      <c r="J3216" s="1" t="s">
        <v>3190</v>
      </c>
      <c r="K3216" s="1" t="s">
        <v>4974</v>
      </c>
      <c r="L3216" s="1">
        <v>0</v>
      </c>
      <c r="M3216" s="1">
        <v>1</v>
      </c>
      <c r="N3216" s="1">
        <v>5</v>
      </c>
      <c r="O3216" s="1">
        <v>1</v>
      </c>
      <c r="P3216" s="1">
        <v>7</v>
      </c>
      <c r="Q3216" s="16">
        <v>89.848564680232556</v>
      </c>
      <c r="R3216" s="21">
        <v>7.0905403335321124E-2</v>
      </c>
      <c r="S3216" s="21">
        <v>1.7651053388156488</v>
      </c>
      <c r="T3216" s="21">
        <v>1.6941999354803277</v>
      </c>
      <c r="U3216" s="21">
        <v>8.436706714658241E-3</v>
      </c>
      <c r="V3216" s="21">
        <v>7.7067241267148034E-2</v>
      </c>
      <c r="W3216" s="21">
        <v>6.8630534552489797E-2</v>
      </c>
      <c r="X3216" s="13" t="s">
        <v>22</v>
      </c>
      <c r="Y32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6" s="1">
        <v>40.885320226300003</v>
      </c>
      <c r="AA3216" s="1">
        <v>-82.393561280599997</v>
      </c>
      <c r="AB3216" s="1">
        <v>40.884647085899999</v>
      </c>
      <c r="AC3216" s="1">
        <v>-82.384103546899993</v>
      </c>
    </row>
    <row r="3217" spans="1:29" x14ac:dyDescent="0.25">
      <c r="A3217" s="13">
        <v>268</v>
      </c>
      <c r="B3217" s="22" t="s">
        <v>4935</v>
      </c>
      <c r="C3217" s="17">
        <v>8</v>
      </c>
      <c r="D3217" s="1" t="s">
        <v>1329</v>
      </c>
      <c r="E3217" s="1" t="s">
        <v>3485</v>
      </c>
      <c r="F3217" s="1" t="s">
        <v>3347</v>
      </c>
      <c r="G3217" s="1" t="s">
        <v>3745</v>
      </c>
      <c r="H3217" s="1">
        <v>3.1</v>
      </c>
      <c r="I3217" s="1">
        <v>3.6</v>
      </c>
      <c r="J3217" s="1" t="s">
        <v>3190</v>
      </c>
      <c r="K3217" s="1" t="s">
        <v>4974</v>
      </c>
      <c r="L3217" s="1">
        <v>1</v>
      </c>
      <c r="M3217" s="1">
        <v>0</v>
      </c>
      <c r="N3217" s="1">
        <v>4</v>
      </c>
      <c r="O3217" s="1">
        <v>1</v>
      </c>
      <c r="P3217" s="1">
        <v>6</v>
      </c>
      <c r="Q3217" s="16">
        <v>82.301689680232556</v>
      </c>
      <c r="R3217" s="21">
        <v>8.2014943432232534E-2</v>
      </c>
      <c r="S3217" s="21">
        <v>1.6812982705865371</v>
      </c>
      <c r="T3217" s="21">
        <v>1.5992833271543045</v>
      </c>
      <c r="U3217" s="21">
        <v>9.6439286144517945E-3</v>
      </c>
      <c r="V3217" s="21">
        <v>7.659720473919357E-2</v>
      </c>
      <c r="W3217" s="21">
        <v>6.6953276124741778E-2</v>
      </c>
      <c r="X3217" s="13" t="s">
        <v>22</v>
      </c>
      <c r="Y32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7" s="1">
        <v>38.950392535399999</v>
      </c>
      <c r="AA3217" s="1">
        <v>-84.228502963699995</v>
      </c>
      <c r="AB3217" s="1">
        <v>38.951400557900001</v>
      </c>
      <c r="AC3217" s="1">
        <v>-84.219905989400004</v>
      </c>
    </row>
    <row r="3218" spans="1:29" x14ac:dyDescent="0.25">
      <c r="A3218" s="13">
        <v>269</v>
      </c>
      <c r="B3218" s="22" t="s">
        <v>4935</v>
      </c>
      <c r="C3218" s="17">
        <v>4</v>
      </c>
      <c r="D3218" s="1" t="s">
        <v>3194</v>
      </c>
      <c r="E3218" s="1" t="s">
        <v>3486</v>
      </c>
      <c r="F3218" s="1" t="s">
        <v>3487</v>
      </c>
      <c r="G3218" s="1" t="s">
        <v>3780</v>
      </c>
      <c r="H3218" s="1">
        <v>7.8</v>
      </c>
      <c r="I3218" s="1">
        <v>8.3000000000000007</v>
      </c>
      <c r="J3218" s="1" t="s">
        <v>3190</v>
      </c>
      <c r="K3218" s="1" t="s">
        <v>4974</v>
      </c>
      <c r="L3218" s="1">
        <v>0</v>
      </c>
      <c r="M3218" s="1">
        <v>1</v>
      </c>
      <c r="N3218" s="1">
        <v>7</v>
      </c>
      <c r="O3218" s="1">
        <v>1</v>
      </c>
      <c r="P3218" s="1">
        <v>10</v>
      </c>
      <c r="Q3218" s="16">
        <v>105.94231468023256</v>
      </c>
      <c r="R3218" s="21">
        <v>5.4494544919833465E-2</v>
      </c>
      <c r="S3218" s="21">
        <v>2.0301880850694491</v>
      </c>
      <c r="T3218" s="21">
        <v>1.9756935401496156</v>
      </c>
      <c r="U3218" s="21">
        <v>6.6241377666881041E-3</v>
      </c>
      <c r="V3218" s="21">
        <v>7.6525473996853069E-2</v>
      </c>
      <c r="W3218" s="21">
        <v>6.9901336230164965E-2</v>
      </c>
      <c r="X3218" s="13" t="s">
        <v>22</v>
      </c>
      <c r="Y32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8" s="1">
        <v>41.752245797599997</v>
      </c>
      <c r="AA3218" s="1">
        <v>-80.619965023600002</v>
      </c>
      <c r="AB3218" s="1">
        <v>41.753083567300003</v>
      </c>
      <c r="AC3218" s="1">
        <v>-80.6110033243</v>
      </c>
    </row>
    <row r="3219" spans="1:29" x14ac:dyDescent="0.25">
      <c r="A3219" s="13">
        <v>270</v>
      </c>
      <c r="B3219" s="22" t="s">
        <v>4935</v>
      </c>
      <c r="C3219" s="17">
        <v>8</v>
      </c>
      <c r="D3219" s="1" t="s">
        <v>788</v>
      </c>
      <c r="E3219" s="1" t="s">
        <v>3355</v>
      </c>
      <c r="F3219" s="1" t="s">
        <v>3356</v>
      </c>
      <c r="G3219" s="1" t="s">
        <v>3749</v>
      </c>
      <c r="H3219" s="1">
        <v>3.3</v>
      </c>
      <c r="I3219" s="1">
        <v>3.8</v>
      </c>
      <c r="J3219" s="1" t="s">
        <v>3190</v>
      </c>
      <c r="K3219" s="1" t="s">
        <v>4974</v>
      </c>
      <c r="L3219" s="1">
        <v>1</v>
      </c>
      <c r="M3219" s="1">
        <v>0</v>
      </c>
      <c r="N3219" s="1">
        <v>1</v>
      </c>
      <c r="O3219" s="1">
        <v>2</v>
      </c>
      <c r="P3219" s="1">
        <v>13</v>
      </c>
      <c r="Q3219" s="16">
        <v>74.098564680232556</v>
      </c>
      <c r="R3219" s="21">
        <v>0.11998013191692473</v>
      </c>
      <c r="S3219" s="21">
        <v>2.9723868391849244</v>
      </c>
      <c r="T3219" s="21">
        <v>2.8524067072679995</v>
      </c>
      <c r="U3219" s="21">
        <v>1.3679039940663955E-2</v>
      </c>
      <c r="V3219" s="21">
        <v>7.5950474933439843E-2</v>
      </c>
      <c r="W3219" s="21">
        <v>6.227143499277589E-2</v>
      </c>
      <c r="X3219" s="13" t="s">
        <v>22</v>
      </c>
      <c r="Y32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19" s="1">
        <v>39.355536669800003</v>
      </c>
      <c r="AA3219" s="1">
        <v>-84.640462852100001</v>
      </c>
      <c r="AB3219" s="1">
        <v>39.360138643500001</v>
      </c>
      <c r="AC3219" s="1">
        <v>-84.647661269799997</v>
      </c>
    </row>
    <row r="3220" spans="1:29" x14ac:dyDescent="0.25">
      <c r="A3220" s="13">
        <v>271</v>
      </c>
      <c r="B3220" s="22" t="s">
        <v>4935</v>
      </c>
      <c r="C3220" s="17">
        <v>8</v>
      </c>
      <c r="D3220" s="1" t="s">
        <v>787</v>
      </c>
      <c r="E3220" s="1" t="s">
        <v>3409</v>
      </c>
      <c r="F3220" s="1" t="s">
        <v>3410</v>
      </c>
      <c r="G3220" s="1" t="s">
        <v>3759</v>
      </c>
      <c r="H3220" s="1">
        <v>9.5</v>
      </c>
      <c r="I3220" s="1">
        <v>10</v>
      </c>
      <c r="J3220" s="1" t="s">
        <v>3190</v>
      </c>
      <c r="K3220" s="1" t="s">
        <v>4974</v>
      </c>
      <c r="L3220" s="1">
        <v>1</v>
      </c>
      <c r="M3220" s="1">
        <v>0</v>
      </c>
      <c r="N3220" s="1">
        <v>3</v>
      </c>
      <c r="O3220" s="1">
        <v>0</v>
      </c>
      <c r="P3220" s="1">
        <v>3</v>
      </c>
      <c r="Q3220" s="16">
        <v>68.317314680232556</v>
      </c>
      <c r="R3220" s="21">
        <v>0.11934590632958737</v>
      </c>
      <c r="S3220" s="21">
        <v>1.2732441658551357</v>
      </c>
      <c r="T3220" s="21">
        <v>1.1538982595255483</v>
      </c>
      <c r="U3220" s="21">
        <v>1.3612588127487005E-2</v>
      </c>
      <c r="V3220" s="21">
        <v>7.5659274338956237E-2</v>
      </c>
      <c r="W3220" s="21">
        <v>6.2046686211469235E-2</v>
      </c>
      <c r="X3220" s="13" t="s">
        <v>22</v>
      </c>
      <c r="Y32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0" s="1">
        <v>39.261768819399997</v>
      </c>
      <c r="AA3220" s="1">
        <v>-84.697777718099999</v>
      </c>
      <c r="AB3220" s="1">
        <v>39.266411985700003</v>
      </c>
      <c r="AC3220" s="1">
        <v>-84.690615172799994</v>
      </c>
    </row>
    <row r="3221" spans="1:29" x14ac:dyDescent="0.25">
      <c r="A3221" s="13">
        <v>272</v>
      </c>
      <c r="B3221" s="22" t="s">
        <v>4935</v>
      </c>
      <c r="C3221" s="17">
        <v>9</v>
      </c>
      <c r="D3221" s="1" t="s">
        <v>2382</v>
      </c>
      <c r="E3221" s="1" t="s">
        <v>3488</v>
      </c>
      <c r="F3221" s="1" t="s">
        <v>3489</v>
      </c>
      <c r="G3221" s="1" t="s">
        <v>3781</v>
      </c>
      <c r="H3221" s="1">
        <v>10.5</v>
      </c>
      <c r="I3221" s="1">
        <v>11</v>
      </c>
      <c r="J3221" s="1" t="s">
        <v>3190</v>
      </c>
      <c r="K3221" s="1" t="s">
        <v>4974</v>
      </c>
      <c r="L3221" s="1">
        <v>1</v>
      </c>
      <c r="M3221" s="1">
        <v>0</v>
      </c>
      <c r="N3221" s="1">
        <v>5</v>
      </c>
      <c r="O3221" s="1">
        <v>1</v>
      </c>
      <c r="P3221" s="1">
        <v>7</v>
      </c>
      <c r="Q3221" s="16">
        <v>89.848564680232556</v>
      </c>
      <c r="R3221" s="21">
        <v>6.9354371302940088E-2</v>
      </c>
      <c r="S3221" s="21">
        <v>1.76561160276185</v>
      </c>
      <c r="T3221" s="21">
        <v>1.6962572314589099</v>
      </c>
      <c r="U3221" s="21">
        <v>8.2669893061547046E-3</v>
      </c>
      <c r="V3221" s="21">
        <v>7.5641401545994594E-2</v>
      </c>
      <c r="W3221" s="21">
        <v>6.7374412239839893E-2</v>
      </c>
      <c r="X3221" s="13" t="s">
        <v>22</v>
      </c>
      <c r="Y32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1" s="1">
        <v>38.826963212300001</v>
      </c>
      <c r="AA3221" s="1">
        <v>-83.611044390100005</v>
      </c>
      <c r="AB3221" s="1">
        <v>38.832218174499999</v>
      </c>
      <c r="AC3221" s="1">
        <v>-83.616306036500006</v>
      </c>
    </row>
    <row r="3222" spans="1:29" x14ac:dyDescent="0.25">
      <c r="A3222" s="13">
        <v>273</v>
      </c>
      <c r="B3222" s="22" t="s">
        <v>4935</v>
      </c>
      <c r="C3222" s="17">
        <v>9</v>
      </c>
      <c r="D3222" s="1" t="s">
        <v>2382</v>
      </c>
      <c r="E3222" s="1" t="s">
        <v>3488</v>
      </c>
      <c r="F3222" s="1" t="s">
        <v>3489</v>
      </c>
      <c r="G3222" s="1" t="s">
        <v>3781</v>
      </c>
      <c r="H3222" s="1">
        <v>12</v>
      </c>
      <c r="I3222" s="1">
        <v>12.5</v>
      </c>
      <c r="J3222" s="1" t="s">
        <v>3190</v>
      </c>
      <c r="K3222" s="1" t="s">
        <v>4974</v>
      </c>
      <c r="L3222" s="1">
        <v>1</v>
      </c>
      <c r="M3222" s="1">
        <v>0</v>
      </c>
      <c r="N3222" s="1">
        <v>3</v>
      </c>
      <c r="O3222" s="1">
        <v>3</v>
      </c>
      <c r="P3222" s="1">
        <v>9</v>
      </c>
      <c r="Q3222" s="16">
        <v>87.629814680232556</v>
      </c>
      <c r="R3222" s="21">
        <v>6.9354371302940088E-2</v>
      </c>
      <c r="S3222" s="21">
        <v>2.0107795974623293</v>
      </c>
      <c r="T3222" s="21">
        <v>1.9414252261593892</v>
      </c>
      <c r="U3222" s="21">
        <v>8.2669893061547046E-3</v>
      </c>
      <c r="V3222" s="21">
        <v>7.5641401545994594E-2</v>
      </c>
      <c r="W3222" s="21">
        <v>6.7374412239839893E-2</v>
      </c>
      <c r="X3222" s="13" t="s">
        <v>22</v>
      </c>
      <c r="Y32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2" s="1">
        <v>38.846510107999997</v>
      </c>
      <c r="AA3222" s="1">
        <v>-83.618418043999995</v>
      </c>
      <c r="AB3222" s="1">
        <v>38.853472760400003</v>
      </c>
      <c r="AC3222" s="1">
        <v>-83.618142512800006</v>
      </c>
    </row>
    <row r="3223" spans="1:29" x14ac:dyDescent="0.25">
      <c r="A3223" s="13">
        <v>274</v>
      </c>
      <c r="B3223" s="22" t="s">
        <v>4935</v>
      </c>
      <c r="C3223" s="17">
        <v>6</v>
      </c>
      <c r="D3223" s="1" t="s">
        <v>799</v>
      </c>
      <c r="E3223" s="1" t="s">
        <v>3490</v>
      </c>
      <c r="F3223" s="1" t="s">
        <v>3491</v>
      </c>
      <c r="G3223" s="1" t="s">
        <v>3742</v>
      </c>
      <c r="H3223" s="1">
        <v>3.7</v>
      </c>
      <c r="I3223" s="1">
        <v>4.2</v>
      </c>
      <c r="J3223" s="1" t="s">
        <v>3190</v>
      </c>
      <c r="K3223" s="1" t="s">
        <v>4974</v>
      </c>
      <c r="L3223" s="1">
        <v>0</v>
      </c>
      <c r="M3223" s="1">
        <v>2</v>
      </c>
      <c r="N3223" s="1">
        <v>5</v>
      </c>
      <c r="O3223" s="1">
        <v>1</v>
      </c>
      <c r="P3223" s="1">
        <v>1</v>
      </c>
      <c r="Q3223" s="16">
        <v>129.52525436046511</v>
      </c>
      <c r="R3223" s="21">
        <v>6.0868688158697053E-2</v>
      </c>
      <c r="S3223" s="21">
        <v>0.99705080003362678</v>
      </c>
      <c r="T3223" s="21">
        <v>0.93618211187492972</v>
      </c>
      <c r="U3223" s="21">
        <v>7.3327958446416357E-3</v>
      </c>
      <c r="V3223" s="21">
        <v>7.5575179121928571E-2</v>
      </c>
      <c r="W3223" s="21">
        <v>6.8242383277286933E-2</v>
      </c>
      <c r="X3223" s="13" t="s">
        <v>22</v>
      </c>
      <c r="Y32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3" s="1">
        <v>40.414774356499997</v>
      </c>
      <c r="AA3223" s="1">
        <v>-83.016679104800005</v>
      </c>
      <c r="AB3223" s="1">
        <v>40.412822277700002</v>
      </c>
      <c r="AC3223" s="1">
        <v>-83.007656757600003</v>
      </c>
    </row>
    <row r="3224" spans="1:29" x14ac:dyDescent="0.25">
      <c r="A3224" s="13">
        <v>275</v>
      </c>
      <c r="B3224" s="22" t="s">
        <v>4935</v>
      </c>
      <c r="C3224" s="17">
        <v>3</v>
      </c>
      <c r="D3224" s="1" t="s">
        <v>2361</v>
      </c>
      <c r="E3224" s="1" t="s">
        <v>3492</v>
      </c>
      <c r="F3224" s="1" t="s">
        <v>3493</v>
      </c>
      <c r="G3224" s="1" t="s">
        <v>3741</v>
      </c>
      <c r="H3224" s="1">
        <v>25.8</v>
      </c>
      <c r="I3224" s="1">
        <v>26.3</v>
      </c>
      <c r="J3224" s="1" t="s">
        <v>3190</v>
      </c>
      <c r="K3224" s="1" t="s">
        <v>4973</v>
      </c>
      <c r="L3224" s="1">
        <v>0</v>
      </c>
      <c r="M3224" s="1">
        <v>1</v>
      </c>
      <c r="N3224" s="1">
        <v>1</v>
      </c>
      <c r="O3224" s="1">
        <v>0</v>
      </c>
      <c r="P3224" s="1">
        <v>2</v>
      </c>
      <c r="Q3224" s="16">
        <v>54.223564680232556</v>
      </c>
      <c r="R3224" s="21">
        <v>8.2794998534953423E-2</v>
      </c>
      <c r="S3224" s="21">
        <v>1.1224761806999308</v>
      </c>
      <c r="T3224" s="21">
        <v>1.0396811821649774</v>
      </c>
      <c r="U3224" s="21">
        <v>8.2083178945662177E-3</v>
      </c>
      <c r="V3224" s="21">
        <v>7.5481871714425774E-2</v>
      </c>
      <c r="W3224" s="21">
        <v>6.7273553819859555E-2</v>
      </c>
      <c r="X3224" s="13" t="s">
        <v>22</v>
      </c>
      <c r="Y32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4" s="1">
        <v>40.797712991600001</v>
      </c>
      <c r="AA3224" s="1">
        <v>-81.660432111399999</v>
      </c>
      <c r="AB3224" s="1">
        <v>40.797397800100001</v>
      </c>
      <c r="AC3224" s="1">
        <v>-81.651057630899999</v>
      </c>
    </row>
    <row r="3225" spans="1:29" x14ac:dyDescent="0.25">
      <c r="A3225" s="13">
        <v>276</v>
      </c>
      <c r="B3225" s="22" t="s">
        <v>4935</v>
      </c>
      <c r="C3225" s="17">
        <v>9</v>
      </c>
      <c r="D3225" s="1" t="s">
        <v>2382</v>
      </c>
      <c r="E3225" s="1" t="s">
        <v>3324</v>
      </c>
      <c r="F3225" s="1" t="s">
        <v>3325</v>
      </c>
      <c r="G3225" s="1" t="s">
        <v>3723</v>
      </c>
      <c r="H3225" s="1">
        <v>17.399999999999999</v>
      </c>
      <c r="I3225" s="1">
        <v>17.899999999999999</v>
      </c>
      <c r="J3225" s="1" t="s">
        <v>3190</v>
      </c>
      <c r="K3225" s="1" t="s">
        <v>4974</v>
      </c>
      <c r="L3225" s="1">
        <v>0</v>
      </c>
      <c r="M3225" s="1">
        <v>2</v>
      </c>
      <c r="N3225" s="1">
        <v>1</v>
      </c>
      <c r="O3225" s="1">
        <v>2</v>
      </c>
      <c r="P3225" s="1">
        <v>2</v>
      </c>
      <c r="Q3225" s="16">
        <v>108.77525436046511</v>
      </c>
      <c r="R3225" s="21">
        <v>9.5828094749029022E-2</v>
      </c>
      <c r="S3225" s="21">
        <v>1.1211486936586175</v>
      </c>
      <c r="T3225" s="21">
        <v>1.0253205989095884</v>
      </c>
      <c r="U3225" s="21">
        <v>1.1126667003440456E-2</v>
      </c>
      <c r="V3225" s="21">
        <v>7.5187743257341205E-2</v>
      </c>
      <c r="W3225" s="21">
        <v>6.4061076253900756E-2</v>
      </c>
      <c r="X3225" s="13" t="s">
        <v>22</v>
      </c>
      <c r="Y32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5" s="1">
        <v>38.844193961899997</v>
      </c>
      <c r="AA3225" s="1">
        <v>-83.4911142224</v>
      </c>
      <c r="AB3225" s="1">
        <v>38.849381854100002</v>
      </c>
      <c r="AC3225" s="1">
        <v>-83.485741758900005</v>
      </c>
    </row>
    <row r="3226" spans="1:29" x14ac:dyDescent="0.25">
      <c r="A3226" s="13">
        <v>277</v>
      </c>
      <c r="B3226" s="22" t="s">
        <v>4935</v>
      </c>
      <c r="C3226" s="17">
        <v>9</v>
      </c>
      <c r="D3226" s="1" t="s">
        <v>2382</v>
      </c>
      <c r="E3226" s="1" t="s">
        <v>3324</v>
      </c>
      <c r="F3226" s="1" t="s">
        <v>3325</v>
      </c>
      <c r="G3226" s="1" t="s">
        <v>3723</v>
      </c>
      <c r="H3226" s="1">
        <v>11.6</v>
      </c>
      <c r="I3226" s="1">
        <v>12.1</v>
      </c>
      <c r="J3226" s="1" t="s">
        <v>3190</v>
      </c>
      <c r="K3226" s="1" t="s">
        <v>4974</v>
      </c>
      <c r="L3226" s="1">
        <v>0</v>
      </c>
      <c r="M3226" s="1">
        <v>1</v>
      </c>
      <c r="N3226" s="1">
        <v>2</v>
      </c>
      <c r="O3226" s="1">
        <v>2</v>
      </c>
      <c r="P3226" s="1">
        <v>4</v>
      </c>
      <c r="Q3226" s="16">
        <v>71.645439680232556</v>
      </c>
      <c r="R3226" s="21">
        <v>9.5828094749029022E-2</v>
      </c>
      <c r="S3226" s="21">
        <v>1.4240276166209984</v>
      </c>
      <c r="T3226" s="21">
        <v>1.3281995218719693</v>
      </c>
      <c r="U3226" s="21">
        <v>1.1126667003440456E-2</v>
      </c>
      <c r="V3226" s="21">
        <v>7.5187743257341205E-2</v>
      </c>
      <c r="W3226" s="21">
        <v>6.4061076253900756E-2</v>
      </c>
      <c r="X3226" s="13" t="s">
        <v>22</v>
      </c>
      <c r="Y32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6" s="1">
        <v>38.785832126000003</v>
      </c>
      <c r="AA3226" s="1">
        <v>-83.557909535999997</v>
      </c>
      <c r="AB3226" s="1">
        <v>38.791334397500002</v>
      </c>
      <c r="AC3226" s="1">
        <v>-83.552300599999995</v>
      </c>
    </row>
    <row r="3227" spans="1:29" x14ac:dyDescent="0.25">
      <c r="A3227" s="13">
        <v>278</v>
      </c>
      <c r="B3227" s="22" t="s">
        <v>4935</v>
      </c>
      <c r="C3227" s="17">
        <v>11</v>
      </c>
      <c r="D3227" s="1" t="s">
        <v>2375</v>
      </c>
      <c r="E3227" s="1" t="s">
        <v>3494</v>
      </c>
      <c r="F3227" s="1" t="s">
        <v>3495</v>
      </c>
      <c r="G3227" s="1" t="s">
        <v>3782</v>
      </c>
      <c r="H3227" s="1">
        <v>3.4</v>
      </c>
      <c r="I3227" s="1">
        <v>3.9</v>
      </c>
      <c r="J3227" s="1" t="s">
        <v>3190</v>
      </c>
      <c r="K3227" s="1" t="s">
        <v>4974</v>
      </c>
      <c r="L3227" s="1">
        <v>0</v>
      </c>
      <c r="M3227" s="1">
        <v>2</v>
      </c>
      <c r="N3227" s="1">
        <v>2</v>
      </c>
      <c r="O3227" s="1">
        <v>3</v>
      </c>
      <c r="P3227" s="1">
        <v>0</v>
      </c>
      <c r="Q3227" s="16">
        <v>117.75962936046511</v>
      </c>
      <c r="R3227" s="21">
        <v>6.8968539434154277E-2</v>
      </c>
      <c r="S3227" s="21">
        <v>0.87250833601173339</v>
      </c>
      <c r="T3227" s="21">
        <v>0.80353979657757912</v>
      </c>
      <c r="U3227" s="21">
        <v>8.2247230938175698E-3</v>
      </c>
      <c r="V3227" s="21">
        <v>7.5067931216108524E-2</v>
      </c>
      <c r="W3227" s="21">
        <v>6.6843208122290956E-2</v>
      </c>
      <c r="X3227" s="13" t="s">
        <v>22</v>
      </c>
      <c r="Y32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7" s="1">
        <v>39.909073821200003</v>
      </c>
      <c r="AA3227" s="1">
        <v>-81.136259035500004</v>
      </c>
      <c r="AB3227" s="1">
        <v>39.914131357899997</v>
      </c>
      <c r="AC3227" s="1">
        <v>-81.141960661400006</v>
      </c>
    </row>
    <row r="3228" spans="1:29" x14ac:dyDescent="0.25">
      <c r="A3228" s="13">
        <v>279</v>
      </c>
      <c r="B3228" s="22" t="s">
        <v>4935</v>
      </c>
      <c r="C3228" s="17">
        <v>6</v>
      </c>
      <c r="D3228" s="1" t="s">
        <v>3192</v>
      </c>
      <c r="E3228" s="1" t="s">
        <v>3496</v>
      </c>
      <c r="F3228" s="1" t="s">
        <v>3307</v>
      </c>
      <c r="G3228" s="1" t="s">
        <v>3732</v>
      </c>
      <c r="H3228" s="1">
        <v>2.7</v>
      </c>
      <c r="I3228" s="1">
        <v>3.2</v>
      </c>
      <c r="J3228" s="1" t="s">
        <v>3190</v>
      </c>
      <c r="K3228" s="1" t="s">
        <v>4974</v>
      </c>
      <c r="L3228" s="1">
        <v>0</v>
      </c>
      <c r="M3228" s="1">
        <v>1</v>
      </c>
      <c r="N3228" s="1">
        <v>2</v>
      </c>
      <c r="O3228" s="1">
        <v>2</v>
      </c>
      <c r="P3228" s="1">
        <v>2</v>
      </c>
      <c r="Q3228" s="16">
        <v>69.645439680232556</v>
      </c>
      <c r="R3228" s="21">
        <v>9.5649497315643997E-2</v>
      </c>
      <c r="S3228" s="21">
        <v>1.1010478941387629</v>
      </c>
      <c r="T3228" s="21">
        <v>1.0053983968231188</v>
      </c>
      <c r="U3228" s="21">
        <v>1.1107612231444096E-2</v>
      </c>
      <c r="V3228" s="21">
        <v>7.4962742194190843E-2</v>
      </c>
      <c r="W3228" s="21">
        <v>6.3855129962746754E-2</v>
      </c>
      <c r="X3228" s="13" t="s">
        <v>22</v>
      </c>
      <c r="Y32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8" s="1">
        <v>40.584662966800003</v>
      </c>
      <c r="AA3228" s="1">
        <v>-82.906929168800005</v>
      </c>
      <c r="AB3228" s="1">
        <v>40.579804744999997</v>
      </c>
      <c r="AC3228" s="1">
        <v>-82.899889592899996</v>
      </c>
    </row>
    <row r="3229" spans="1:29" x14ac:dyDescent="0.25">
      <c r="A3229" s="13">
        <v>280</v>
      </c>
      <c r="B3229" s="22" t="s">
        <v>4935</v>
      </c>
      <c r="C3229" s="17">
        <v>11</v>
      </c>
      <c r="D3229" s="1" t="s">
        <v>2372</v>
      </c>
      <c r="E3229" s="1" t="s">
        <v>3497</v>
      </c>
      <c r="F3229" s="1" t="s">
        <v>3498</v>
      </c>
      <c r="G3229" s="1" t="s">
        <v>3783</v>
      </c>
      <c r="H3229" s="1">
        <v>10</v>
      </c>
      <c r="I3229" s="1">
        <v>10.5</v>
      </c>
      <c r="J3229" s="1" t="s">
        <v>3190</v>
      </c>
      <c r="K3229" s="1" t="s">
        <v>4974</v>
      </c>
      <c r="L3229" s="1">
        <v>0</v>
      </c>
      <c r="M3229" s="1">
        <v>1</v>
      </c>
      <c r="N3229" s="1">
        <v>3</v>
      </c>
      <c r="O3229" s="1">
        <v>0</v>
      </c>
      <c r="P3229" s="1">
        <v>12</v>
      </c>
      <c r="Q3229" s="16">
        <v>77.317314680232556</v>
      </c>
      <c r="R3229" s="21">
        <v>0.11774227446944677</v>
      </c>
      <c r="S3229" s="21">
        <v>2.811408227310213</v>
      </c>
      <c r="T3229" s="21">
        <v>2.693665952840766</v>
      </c>
      <c r="U3229" s="21">
        <v>1.3444437196185446E-2</v>
      </c>
      <c r="V3229" s="21">
        <v>7.4787795916390301E-2</v>
      </c>
      <c r="W3229" s="21">
        <v>6.1343358720204855E-2</v>
      </c>
      <c r="X3229" s="13" t="s">
        <v>22</v>
      </c>
      <c r="Y32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29" s="1">
        <v>40.636800921400003</v>
      </c>
      <c r="AA3229" s="1">
        <v>-81.784354668899994</v>
      </c>
      <c r="AB3229" s="1">
        <v>40.643083552999997</v>
      </c>
      <c r="AC3229" s="1">
        <v>-81.781219788399994</v>
      </c>
    </row>
    <row r="3230" spans="1:29" x14ac:dyDescent="0.25">
      <c r="A3230" s="13">
        <v>281</v>
      </c>
      <c r="B3230" s="22" t="s">
        <v>4935</v>
      </c>
      <c r="C3230" s="17">
        <v>7</v>
      </c>
      <c r="D3230" s="1" t="s">
        <v>2371</v>
      </c>
      <c r="E3230" s="1" t="s">
        <v>3394</v>
      </c>
      <c r="F3230" s="1" t="s">
        <v>3395</v>
      </c>
      <c r="G3230" s="1" t="s">
        <v>3755</v>
      </c>
      <c r="H3230" s="1">
        <v>9</v>
      </c>
      <c r="I3230" s="1">
        <v>9.5</v>
      </c>
      <c r="J3230" s="1" t="s">
        <v>3190</v>
      </c>
      <c r="K3230" s="1" t="s">
        <v>4974</v>
      </c>
      <c r="L3230" s="1">
        <v>0</v>
      </c>
      <c r="M3230" s="1">
        <v>1</v>
      </c>
      <c r="N3230" s="1">
        <v>4</v>
      </c>
      <c r="O3230" s="1">
        <v>1</v>
      </c>
      <c r="P3230" s="1">
        <v>7</v>
      </c>
      <c r="Q3230" s="16">
        <v>83.301689680232556</v>
      </c>
      <c r="R3230" s="21">
        <v>7.9555006229469719E-2</v>
      </c>
      <c r="S3230" s="21">
        <v>1.7818050419017142</v>
      </c>
      <c r="T3230" s="21">
        <v>1.7022500356722445</v>
      </c>
      <c r="U3230" s="21">
        <v>9.3778299168377332E-3</v>
      </c>
      <c r="V3230" s="21">
        <v>7.4545724469896352E-2</v>
      </c>
      <c r="W3230" s="21">
        <v>6.5167894553058617E-2</v>
      </c>
      <c r="X3230" s="13" t="s">
        <v>22</v>
      </c>
      <c r="Y32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0" s="1">
        <v>40.017829843199998</v>
      </c>
      <c r="AA3230" s="1">
        <v>-84.548870341799997</v>
      </c>
      <c r="AB3230" s="1">
        <v>40.022555759699998</v>
      </c>
      <c r="AC3230" s="1">
        <v>-84.555913395999994</v>
      </c>
    </row>
    <row r="3231" spans="1:29" x14ac:dyDescent="0.25">
      <c r="A3231" s="13">
        <v>282</v>
      </c>
      <c r="B3231" s="22" t="s">
        <v>4935</v>
      </c>
      <c r="C3231" s="17">
        <v>9</v>
      </c>
      <c r="D3231" s="1" t="s">
        <v>2380</v>
      </c>
      <c r="E3231" s="1" t="s">
        <v>3499</v>
      </c>
      <c r="F3231" s="1" t="s">
        <v>3500</v>
      </c>
      <c r="G3231" s="1" t="s">
        <v>3736</v>
      </c>
      <c r="H3231" s="1">
        <v>18.600000000000001</v>
      </c>
      <c r="I3231" s="1">
        <v>19.100000000000001</v>
      </c>
      <c r="J3231" s="1" t="s">
        <v>3190</v>
      </c>
      <c r="K3231" s="1" t="s">
        <v>4974</v>
      </c>
      <c r="L3231" s="1">
        <v>2</v>
      </c>
      <c r="M3231" s="1">
        <v>1</v>
      </c>
      <c r="N3231" s="1">
        <v>1</v>
      </c>
      <c r="O3231" s="1">
        <v>2</v>
      </c>
      <c r="P3231" s="1">
        <v>4</v>
      </c>
      <c r="Q3231" s="16">
        <v>156.45194404069767</v>
      </c>
      <c r="R3231" s="21">
        <v>7.8959698079629104E-2</v>
      </c>
      <c r="S3231" s="21">
        <v>1.4727939835876602</v>
      </c>
      <c r="T3231" s="21">
        <v>1.393834285508031</v>
      </c>
      <c r="U3231" s="21">
        <v>9.3133339789884407E-3</v>
      </c>
      <c r="V3231" s="21">
        <v>7.4421460010833496E-2</v>
      </c>
      <c r="W3231" s="21">
        <v>6.5108126031845057E-2</v>
      </c>
      <c r="X3231" s="13" t="s">
        <v>22</v>
      </c>
      <c r="Y32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1" s="1">
        <v>39.2152624565</v>
      </c>
      <c r="AA3231" s="1">
        <v>-83.525513978199996</v>
      </c>
      <c r="AB3231" s="1">
        <v>39.214919887100002</v>
      </c>
      <c r="AC3231" s="1">
        <v>-83.516322804300003</v>
      </c>
    </row>
    <row r="3232" spans="1:29" x14ac:dyDescent="0.25">
      <c r="A3232" s="13">
        <v>283</v>
      </c>
      <c r="B3232" s="22" t="s">
        <v>4935</v>
      </c>
      <c r="C3232" s="17">
        <v>4</v>
      </c>
      <c r="D3232" s="1" t="s">
        <v>3194</v>
      </c>
      <c r="E3232" s="1" t="s">
        <v>3501</v>
      </c>
      <c r="F3232" s="1" t="s">
        <v>3502</v>
      </c>
      <c r="G3232" s="1" t="s">
        <v>3784</v>
      </c>
      <c r="H3232" s="1">
        <v>10.1</v>
      </c>
      <c r="I3232" s="1">
        <v>10.6</v>
      </c>
      <c r="J3232" s="1" t="s">
        <v>3190</v>
      </c>
      <c r="K3232" s="1" t="s">
        <v>4974</v>
      </c>
      <c r="L3232" s="1">
        <v>1</v>
      </c>
      <c r="M3232" s="1">
        <v>3</v>
      </c>
      <c r="N3232" s="1">
        <v>2</v>
      </c>
      <c r="O3232" s="1">
        <v>0</v>
      </c>
      <c r="P3232" s="1">
        <v>4</v>
      </c>
      <c r="Q3232" s="16">
        <v>199.80050872093022</v>
      </c>
      <c r="R3232" s="21">
        <v>7.9371439685142209E-2</v>
      </c>
      <c r="S3232" s="21">
        <v>1.3856755031216512</v>
      </c>
      <c r="T3232" s="21">
        <v>1.3063040634365091</v>
      </c>
      <c r="U3232" s="21">
        <v>9.3579464316587164E-3</v>
      </c>
      <c r="V3232" s="21">
        <v>7.4411535125754283E-2</v>
      </c>
      <c r="W3232" s="21">
        <v>6.5053588694095568E-2</v>
      </c>
      <c r="X3232" s="13" t="s">
        <v>22</v>
      </c>
      <c r="Y32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2" s="1">
        <v>41.647191707600001</v>
      </c>
      <c r="AA3232" s="1">
        <v>-80.865447072699993</v>
      </c>
      <c r="AB3232" s="1">
        <v>41.6541478611</v>
      </c>
      <c r="AC3232" s="1">
        <v>-80.8635664918</v>
      </c>
    </row>
    <row r="3233" spans="1:29" x14ac:dyDescent="0.25">
      <c r="A3233" s="13">
        <v>284</v>
      </c>
      <c r="B3233" s="22" t="s">
        <v>4935</v>
      </c>
      <c r="C3233" s="17">
        <v>1</v>
      </c>
      <c r="D3233" s="1" t="s">
        <v>2384</v>
      </c>
      <c r="E3233" s="1" t="s">
        <v>3218</v>
      </c>
      <c r="F3233" s="1" t="s">
        <v>3310</v>
      </c>
      <c r="G3233" s="1" t="s">
        <v>3704</v>
      </c>
      <c r="H3233" s="1">
        <v>4.0999999999999996</v>
      </c>
      <c r="I3233" s="1">
        <v>4.5999999999999996</v>
      </c>
      <c r="J3233" s="1" t="s">
        <v>3190</v>
      </c>
      <c r="K3233" s="1" t="s">
        <v>4973</v>
      </c>
      <c r="L3233" s="1">
        <v>0</v>
      </c>
      <c r="M3233" s="1">
        <v>1</v>
      </c>
      <c r="N3233" s="1">
        <v>0</v>
      </c>
      <c r="O3233" s="1">
        <v>1</v>
      </c>
      <c r="P3233" s="1">
        <v>6</v>
      </c>
      <c r="Q3233" s="16">
        <v>56.114189680232556</v>
      </c>
      <c r="R3233" s="21">
        <v>8.0495238317153467E-2</v>
      </c>
      <c r="S3233" s="21">
        <v>2.170824613240149</v>
      </c>
      <c r="T3233" s="21">
        <v>2.0903293749229954</v>
      </c>
      <c r="U3233" s="21">
        <v>8.068421322263649E-3</v>
      </c>
      <c r="V3233" s="21">
        <v>7.4224884528930224E-2</v>
      </c>
      <c r="W3233" s="21">
        <v>6.6156463206666571E-2</v>
      </c>
      <c r="X3233" s="13" t="s">
        <v>22</v>
      </c>
      <c r="Y32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3" s="1">
        <v>40.743795174100001</v>
      </c>
      <c r="AA3233" s="1">
        <v>-83.2167941246</v>
      </c>
      <c r="AB3233" s="1">
        <v>40.7479920814</v>
      </c>
      <c r="AC3233" s="1">
        <v>-83.224484698799998</v>
      </c>
    </row>
    <row r="3234" spans="1:29" x14ac:dyDescent="0.25">
      <c r="A3234" s="13">
        <v>285</v>
      </c>
      <c r="B3234" s="22" t="s">
        <v>4935</v>
      </c>
      <c r="C3234" s="17">
        <v>4</v>
      </c>
      <c r="D3234" s="1" t="s">
        <v>798</v>
      </c>
      <c r="E3234" s="1" t="s">
        <v>3503</v>
      </c>
      <c r="F3234" s="1" t="s">
        <v>3504</v>
      </c>
      <c r="G3234" s="1" t="s">
        <v>3785</v>
      </c>
      <c r="H3234" s="1">
        <v>0.8</v>
      </c>
      <c r="I3234" s="1">
        <v>1.3</v>
      </c>
      <c r="J3234" s="1" t="s">
        <v>3190</v>
      </c>
      <c r="K3234" s="1" t="s">
        <v>4974</v>
      </c>
      <c r="L3234" s="1">
        <v>0</v>
      </c>
      <c r="M3234" s="1">
        <v>2</v>
      </c>
      <c r="N3234" s="1">
        <v>2</v>
      </c>
      <c r="O3234" s="1">
        <v>0</v>
      </c>
      <c r="P3234" s="1">
        <v>3</v>
      </c>
      <c r="Q3234" s="16">
        <v>107.44712936046511</v>
      </c>
      <c r="R3234" s="21">
        <v>0.11664323423271926</v>
      </c>
      <c r="S3234" s="21">
        <v>1.2634580460542022</v>
      </c>
      <c r="T3234" s="21">
        <v>1.1468148118214829</v>
      </c>
      <c r="U3234" s="21">
        <v>1.3329088597296441E-2</v>
      </c>
      <c r="V3234" s="21">
        <v>7.4177399089635498E-2</v>
      </c>
      <c r="W3234" s="21">
        <v>6.0848310492339061E-2</v>
      </c>
      <c r="X3234" s="13" t="s">
        <v>22</v>
      </c>
      <c r="Y32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4" s="1">
        <v>40.999661032200002</v>
      </c>
      <c r="AA3234" s="1">
        <v>-81.098770720800005</v>
      </c>
      <c r="AB3234" s="1">
        <v>41.006909520000001</v>
      </c>
      <c r="AC3234" s="1">
        <v>-81.098742775100007</v>
      </c>
    </row>
    <row r="3235" spans="1:29" x14ac:dyDescent="0.25">
      <c r="A3235" s="13">
        <v>286</v>
      </c>
      <c r="B3235" s="22" t="s">
        <v>4935</v>
      </c>
      <c r="C3235" s="17">
        <v>4</v>
      </c>
      <c r="D3235" s="1" t="s">
        <v>798</v>
      </c>
      <c r="E3235" s="1" t="s">
        <v>3503</v>
      </c>
      <c r="F3235" s="1" t="s">
        <v>3504</v>
      </c>
      <c r="G3235" s="1" t="s">
        <v>3785</v>
      </c>
      <c r="H3235" s="1">
        <v>0</v>
      </c>
      <c r="I3235" s="1">
        <v>0.5</v>
      </c>
      <c r="J3235" s="1" t="s">
        <v>3190</v>
      </c>
      <c r="K3235" s="1" t="s">
        <v>4974</v>
      </c>
      <c r="L3235" s="1">
        <v>0</v>
      </c>
      <c r="M3235" s="1">
        <v>2</v>
      </c>
      <c r="N3235" s="1">
        <v>2</v>
      </c>
      <c r="O3235" s="1">
        <v>0</v>
      </c>
      <c r="P3235" s="1">
        <v>2</v>
      </c>
      <c r="Q3235" s="16">
        <v>106.44712936046511</v>
      </c>
      <c r="R3235" s="21">
        <v>0.11664323423271926</v>
      </c>
      <c r="S3235" s="21">
        <v>1.0927961105047446</v>
      </c>
      <c r="T3235" s="21">
        <v>0.97615287627202529</v>
      </c>
      <c r="U3235" s="21">
        <v>1.3329088597296441E-2</v>
      </c>
      <c r="V3235" s="21">
        <v>7.4177399089635498E-2</v>
      </c>
      <c r="W3235" s="21">
        <v>6.0848310492339061E-2</v>
      </c>
      <c r="X3235" s="13" t="s">
        <v>22</v>
      </c>
      <c r="Y32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5" s="1">
        <v>40.988071630199997</v>
      </c>
      <c r="AA3235" s="1">
        <v>-81.098821168399994</v>
      </c>
      <c r="AB3235" s="1">
        <v>40.995315590700002</v>
      </c>
      <c r="AC3235" s="1">
        <v>-81.098786941699998</v>
      </c>
    </row>
    <row r="3236" spans="1:29" x14ac:dyDescent="0.25">
      <c r="A3236" s="13">
        <v>287</v>
      </c>
      <c r="B3236" s="22" t="s">
        <v>4935</v>
      </c>
      <c r="C3236" s="17">
        <v>9</v>
      </c>
      <c r="D3236" s="1" t="s">
        <v>2382</v>
      </c>
      <c r="E3236" s="1" t="s">
        <v>3253</v>
      </c>
      <c r="F3236" s="1" t="s">
        <v>3505</v>
      </c>
      <c r="G3236" s="1" t="s">
        <v>3705</v>
      </c>
      <c r="H3236" s="1">
        <v>6.7</v>
      </c>
      <c r="I3236" s="1">
        <v>7.2</v>
      </c>
      <c r="J3236" s="1" t="s">
        <v>3190</v>
      </c>
      <c r="K3236" s="1" t="s">
        <v>4974</v>
      </c>
      <c r="L3236" s="1">
        <v>0</v>
      </c>
      <c r="M3236" s="1">
        <v>1</v>
      </c>
      <c r="N3236" s="1">
        <v>2</v>
      </c>
      <c r="O3236" s="1">
        <v>3</v>
      </c>
      <c r="P3236" s="1">
        <v>7</v>
      </c>
      <c r="Q3236" s="16">
        <v>79.082939680232556</v>
      </c>
      <c r="R3236" s="21">
        <v>7.8944978829555992E-2</v>
      </c>
      <c r="S3236" s="21">
        <v>1.7981563867916972</v>
      </c>
      <c r="T3236" s="21">
        <v>1.7192114079621412</v>
      </c>
      <c r="U3236" s="21">
        <v>9.3117387901795086E-3</v>
      </c>
      <c r="V3236" s="21">
        <v>7.4114316147975839E-2</v>
      </c>
      <c r="W3236" s="21">
        <v>6.4802577357796334E-2</v>
      </c>
      <c r="X3236" s="13" t="s">
        <v>22</v>
      </c>
      <c r="Y32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6" s="1">
        <v>38.806266215699999</v>
      </c>
      <c r="AA3236" s="1">
        <v>-83.574109083699994</v>
      </c>
      <c r="AB3236" s="1">
        <v>38.8017558218</v>
      </c>
      <c r="AC3236" s="1">
        <v>-83.567202367799993</v>
      </c>
    </row>
    <row r="3237" spans="1:29" x14ac:dyDescent="0.25">
      <c r="A3237" s="13">
        <v>288</v>
      </c>
      <c r="B3237" s="22" t="s">
        <v>4935</v>
      </c>
      <c r="C3237" s="17">
        <v>4</v>
      </c>
      <c r="D3237" s="1" t="s">
        <v>798</v>
      </c>
      <c r="E3237" s="1" t="s">
        <v>3304</v>
      </c>
      <c r="F3237" s="1" t="s">
        <v>3506</v>
      </c>
      <c r="G3237" s="1" t="s">
        <v>3731</v>
      </c>
      <c r="H3237" s="1">
        <v>11.9</v>
      </c>
      <c r="I3237" s="1">
        <v>12.4</v>
      </c>
      <c r="J3237" s="1" t="s">
        <v>3190</v>
      </c>
      <c r="K3237" s="1" t="s">
        <v>4974</v>
      </c>
      <c r="L3237" s="1">
        <v>0</v>
      </c>
      <c r="M3237" s="1">
        <v>1</v>
      </c>
      <c r="N3237" s="1">
        <v>4</v>
      </c>
      <c r="O3237" s="1">
        <v>1</v>
      </c>
      <c r="P3237" s="1">
        <v>4</v>
      </c>
      <c r="Q3237" s="16">
        <v>80.301689680232556</v>
      </c>
      <c r="R3237" s="21">
        <v>7.906270536225414E-2</v>
      </c>
      <c r="S3237" s="21">
        <v>1.3674762773833791</v>
      </c>
      <c r="T3237" s="21">
        <v>1.2884135720211249</v>
      </c>
      <c r="U3237" s="21">
        <v>9.3244966484024253E-3</v>
      </c>
      <c r="V3237" s="21">
        <v>7.4093274940916151E-2</v>
      </c>
      <c r="W3237" s="21">
        <v>6.4768778292513721E-2</v>
      </c>
      <c r="X3237" s="13" t="s">
        <v>22</v>
      </c>
      <c r="Y32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7" s="1">
        <v>41.238070887500001</v>
      </c>
      <c r="AA3237" s="1">
        <v>-81.170107008299993</v>
      </c>
      <c r="AB3237" s="1">
        <v>41.237766365799999</v>
      </c>
      <c r="AC3237" s="1">
        <v>-81.160523948800005</v>
      </c>
    </row>
    <row r="3238" spans="1:29" x14ac:dyDescent="0.25">
      <c r="A3238" s="13">
        <v>289</v>
      </c>
      <c r="B3238" s="22" t="s">
        <v>4935</v>
      </c>
      <c r="C3238" s="17">
        <v>11</v>
      </c>
      <c r="D3238" s="1" t="s">
        <v>2389</v>
      </c>
      <c r="E3238" s="1" t="s">
        <v>3507</v>
      </c>
      <c r="F3238" s="1" t="s">
        <v>3508</v>
      </c>
      <c r="G3238" s="1" t="s">
        <v>3711</v>
      </c>
      <c r="H3238" s="1">
        <v>7.5</v>
      </c>
      <c r="I3238" s="1">
        <v>8</v>
      </c>
      <c r="J3238" s="1" t="s">
        <v>3190</v>
      </c>
      <c r="K3238" s="1" t="s">
        <v>4974</v>
      </c>
      <c r="L3238" s="1">
        <v>0</v>
      </c>
      <c r="M3238" s="1">
        <v>1</v>
      </c>
      <c r="N3238" s="1">
        <v>4</v>
      </c>
      <c r="O3238" s="1">
        <v>0</v>
      </c>
      <c r="P3238" s="1">
        <v>8</v>
      </c>
      <c r="Q3238" s="16">
        <v>79.864189680232556</v>
      </c>
      <c r="R3238" s="21">
        <v>9.4009046485619557E-2</v>
      </c>
      <c r="S3238" s="21">
        <v>2.0018622123704017</v>
      </c>
      <c r="T3238" s="21">
        <v>1.9078531658847822</v>
      </c>
      <c r="U3238" s="21">
        <v>1.093245469531031E-2</v>
      </c>
      <c r="V3238" s="21">
        <v>7.3905986363790338E-2</v>
      </c>
      <c r="W3238" s="21">
        <v>6.2973531668480021E-2</v>
      </c>
      <c r="X3238" s="13" t="s">
        <v>22</v>
      </c>
      <c r="Y32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8" s="1">
        <v>40.508931031899998</v>
      </c>
      <c r="AA3238" s="1">
        <v>-81.530249362700005</v>
      </c>
      <c r="AB3238" s="1">
        <v>40.509202103299998</v>
      </c>
      <c r="AC3238" s="1">
        <v>-81.520968719199999</v>
      </c>
    </row>
    <row r="3239" spans="1:29" x14ac:dyDescent="0.25">
      <c r="A3239" s="13">
        <v>290</v>
      </c>
      <c r="B3239" s="22" t="s">
        <v>4935</v>
      </c>
      <c r="C3239" s="17">
        <v>3</v>
      </c>
      <c r="D3239" s="1" t="s">
        <v>3193</v>
      </c>
      <c r="E3239" s="1" t="s">
        <v>3256</v>
      </c>
      <c r="F3239" s="1" t="s">
        <v>3509</v>
      </c>
      <c r="G3239" s="1" t="s">
        <v>3716</v>
      </c>
      <c r="H3239" s="1">
        <v>0.5</v>
      </c>
      <c r="I3239" s="1">
        <v>1</v>
      </c>
      <c r="J3239" s="1" t="s">
        <v>3190</v>
      </c>
      <c r="K3239" s="1" t="s">
        <v>4974</v>
      </c>
      <c r="L3239" s="1">
        <v>1</v>
      </c>
      <c r="M3239" s="1">
        <v>1</v>
      </c>
      <c r="N3239" s="1">
        <v>2</v>
      </c>
      <c r="O3239" s="1">
        <v>1</v>
      </c>
      <c r="P3239" s="1">
        <v>4</v>
      </c>
      <c r="Q3239" s="16">
        <v>112.88462936046511</v>
      </c>
      <c r="R3239" s="21">
        <v>9.3967558690711356E-2</v>
      </c>
      <c r="S3239" s="21">
        <v>1.396080071198343</v>
      </c>
      <c r="T3239" s="21">
        <v>1.3021125125076316</v>
      </c>
      <c r="U3239" s="21">
        <v>1.0928021676251074E-2</v>
      </c>
      <c r="V3239" s="21">
        <v>7.3843933774070586E-2</v>
      </c>
      <c r="W3239" s="21">
        <v>6.2915912097819507E-2</v>
      </c>
      <c r="X3239" s="13" t="s">
        <v>22</v>
      </c>
      <c r="Y32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39" s="1">
        <v>40.818375439900002</v>
      </c>
      <c r="AA3239" s="1">
        <v>-82.4016443071</v>
      </c>
      <c r="AB3239" s="1">
        <v>40.822011651799997</v>
      </c>
      <c r="AC3239" s="1">
        <v>-82.393405921500005</v>
      </c>
    </row>
    <row r="3240" spans="1:29" x14ac:dyDescent="0.25">
      <c r="A3240" s="13">
        <v>291</v>
      </c>
      <c r="B3240" s="22" t="s">
        <v>4935</v>
      </c>
      <c r="C3240" s="17">
        <v>6</v>
      </c>
      <c r="D3240" s="1" t="s">
        <v>1340</v>
      </c>
      <c r="E3240" s="1" t="s">
        <v>3256</v>
      </c>
      <c r="F3240" s="1" t="s">
        <v>3257</v>
      </c>
      <c r="G3240" s="1" t="s">
        <v>3716</v>
      </c>
      <c r="H3240" s="1">
        <v>23.3</v>
      </c>
      <c r="I3240" s="1">
        <v>23.8</v>
      </c>
      <c r="J3240" s="1" t="s">
        <v>3190</v>
      </c>
      <c r="K3240" s="1" t="s">
        <v>4974</v>
      </c>
      <c r="L3240" s="1">
        <v>0</v>
      </c>
      <c r="M3240" s="1">
        <v>2</v>
      </c>
      <c r="N3240" s="1">
        <v>3</v>
      </c>
      <c r="O3240" s="1">
        <v>2</v>
      </c>
      <c r="P3240" s="1">
        <v>12</v>
      </c>
      <c r="Q3240" s="16">
        <v>131.86900436046511</v>
      </c>
      <c r="R3240" s="21">
        <v>6.7479687823115697E-2</v>
      </c>
      <c r="S3240" s="21">
        <v>2.2958228134192793</v>
      </c>
      <c r="T3240" s="21">
        <v>2.2283431255961634</v>
      </c>
      <c r="U3240" s="21">
        <v>8.0614447693827807E-3</v>
      </c>
      <c r="V3240" s="21">
        <v>7.3717390821382997E-2</v>
      </c>
      <c r="W3240" s="21">
        <v>6.5655946052000216E-2</v>
      </c>
      <c r="X3240" s="13" t="s">
        <v>22</v>
      </c>
      <c r="Y32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0" s="1">
        <v>40.082782274300001</v>
      </c>
      <c r="AA3240" s="1">
        <v>-83.284686203000007</v>
      </c>
      <c r="AB3240" s="1">
        <v>40.089794332899999</v>
      </c>
      <c r="AC3240" s="1">
        <v>-83.282313048099994</v>
      </c>
    </row>
    <row r="3241" spans="1:29" x14ac:dyDescent="0.25">
      <c r="A3241" s="13">
        <v>292</v>
      </c>
      <c r="B3241" s="22" t="s">
        <v>4935</v>
      </c>
      <c r="C3241" s="17">
        <v>8</v>
      </c>
      <c r="D3241" s="1" t="s">
        <v>2363</v>
      </c>
      <c r="E3241" s="1" t="s">
        <v>3330</v>
      </c>
      <c r="F3241" s="1" t="s">
        <v>3331</v>
      </c>
      <c r="G3241" s="1" t="s">
        <v>3740</v>
      </c>
      <c r="H3241" s="1">
        <v>1.1000000000000001</v>
      </c>
      <c r="I3241" s="1">
        <v>1.6</v>
      </c>
      <c r="J3241" s="1" t="s">
        <v>3190</v>
      </c>
      <c r="K3241" s="1" t="s">
        <v>4974</v>
      </c>
      <c r="L3241" s="1">
        <v>0</v>
      </c>
      <c r="M3241" s="1">
        <v>1</v>
      </c>
      <c r="N3241" s="1">
        <v>4</v>
      </c>
      <c r="O3241" s="1">
        <v>0</v>
      </c>
      <c r="P3241" s="1">
        <v>2</v>
      </c>
      <c r="Q3241" s="16">
        <v>73.864189680232556</v>
      </c>
      <c r="R3241" s="21">
        <v>9.3178039536493354E-2</v>
      </c>
      <c r="S3241" s="21">
        <v>1.1184761319057897</v>
      </c>
      <c r="T3241" s="21">
        <v>1.0252980923692963</v>
      </c>
      <c r="U3241" s="21">
        <v>1.0843630262302147E-2</v>
      </c>
      <c r="V3241" s="21">
        <v>7.3422176805000863E-2</v>
      </c>
      <c r="W3241" s="21">
        <v>6.2578546542698718E-2</v>
      </c>
      <c r="X3241" s="13" t="s">
        <v>22</v>
      </c>
      <c r="Y32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1" s="1">
        <v>39.492203973499997</v>
      </c>
      <c r="AA3241" s="1">
        <v>-83.963962094999999</v>
      </c>
      <c r="AB3241" s="1">
        <v>39.488537535500001</v>
      </c>
      <c r="AC3241" s="1">
        <v>-83.955906179600007</v>
      </c>
    </row>
    <row r="3242" spans="1:29" x14ac:dyDescent="0.25">
      <c r="A3242" s="13">
        <v>293</v>
      </c>
      <c r="B3242" s="22" t="s">
        <v>4935</v>
      </c>
      <c r="C3242" s="17">
        <v>11</v>
      </c>
      <c r="D3242" s="1" t="s">
        <v>2372</v>
      </c>
      <c r="E3242" s="1" t="s">
        <v>3241</v>
      </c>
      <c r="F3242" s="1" t="s">
        <v>3242</v>
      </c>
      <c r="G3242" s="1" t="s">
        <v>3711</v>
      </c>
      <c r="H3242" s="1">
        <v>26</v>
      </c>
      <c r="I3242" s="1">
        <v>26.5</v>
      </c>
      <c r="J3242" s="1" t="s">
        <v>3190</v>
      </c>
      <c r="L3242" s="1">
        <v>0</v>
      </c>
      <c r="M3242" s="1">
        <v>1</v>
      </c>
      <c r="N3242" s="1">
        <v>2</v>
      </c>
      <c r="O3242" s="1">
        <v>0</v>
      </c>
      <c r="P3242" s="1">
        <v>9</v>
      </c>
      <c r="Q3242" s="16">
        <v>67.770439680232556</v>
      </c>
      <c r="R3242" s="21">
        <v>0.14995596309441722</v>
      </c>
      <c r="S3242" s="21">
        <v>2.4181538850320083</v>
      </c>
      <c r="T3242" s="21">
        <v>2.268197921937591</v>
      </c>
      <c r="U3242" s="21">
        <v>1.6789816318847059E-2</v>
      </c>
      <c r="V3242" s="21">
        <v>7.3366677997345059E-2</v>
      </c>
      <c r="W3242" s="21">
        <v>5.6576861678498E-2</v>
      </c>
      <c r="X3242" s="13" t="s">
        <v>22</v>
      </c>
      <c r="Y32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2" s="1">
        <v>0</v>
      </c>
      <c r="AA3242" s="1">
        <v>0</v>
      </c>
      <c r="AB3242" s="1">
        <v>0</v>
      </c>
      <c r="AC3242" s="1">
        <v>0</v>
      </c>
    </row>
    <row r="3243" spans="1:29" x14ac:dyDescent="0.25">
      <c r="A3243" s="13">
        <v>294</v>
      </c>
      <c r="B3243" s="22" t="s">
        <v>4935</v>
      </c>
      <c r="C3243" s="17">
        <v>1</v>
      </c>
      <c r="D3243" s="1" t="s">
        <v>3839</v>
      </c>
      <c r="E3243" s="1" t="s">
        <v>3364</v>
      </c>
      <c r="F3243" s="1" t="s">
        <v>3510</v>
      </c>
      <c r="G3243" s="1" t="s">
        <v>3713</v>
      </c>
      <c r="H3243" s="1">
        <v>2.1</v>
      </c>
      <c r="I3243" s="1">
        <v>2.6</v>
      </c>
      <c r="J3243" s="1" t="s">
        <v>3190</v>
      </c>
      <c r="K3243" s="1" t="s">
        <v>4973</v>
      </c>
      <c r="L3243" s="1">
        <v>0</v>
      </c>
      <c r="M3243" s="1">
        <v>1</v>
      </c>
      <c r="N3243" s="1">
        <v>1</v>
      </c>
      <c r="O3243" s="1">
        <v>0</v>
      </c>
      <c r="P3243" s="1">
        <v>2</v>
      </c>
      <c r="Q3243" s="16">
        <v>54.223564680232556</v>
      </c>
      <c r="R3243" s="21">
        <v>7.8398507284145547E-2</v>
      </c>
      <c r="S3243" s="21">
        <v>1.1335679123193463</v>
      </c>
      <c r="T3243" s="21">
        <v>1.0551694050352007</v>
      </c>
      <c r="U3243" s="21">
        <v>7.9273162282729095E-3</v>
      </c>
      <c r="V3243" s="21">
        <v>7.3279642496889355E-2</v>
      </c>
      <c r="W3243" s="21">
        <v>6.5352326268616451E-2</v>
      </c>
      <c r="X3243" s="13" t="s">
        <v>22</v>
      </c>
      <c r="Y32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3" s="1">
        <v>41.1665839327</v>
      </c>
      <c r="AA3243" s="1">
        <v>-84.767299426700006</v>
      </c>
      <c r="AB3243" s="1">
        <v>41.1673246179</v>
      </c>
      <c r="AC3243" s="1">
        <v>-84.757762019599994</v>
      </c>
    </row>
    <row r="3244" spans="1:29" x14ac:dyDescent="0.25">
      <c r="A3244" s="13">
        <v>295</v>
      </c>
      <c r="B3244" s="22" t="s">
        <v>4935</v>
      </c>
      <c r="C3244" s="17">
        <v>1</v>
      </c>
      <c r="D3244" s="1" t="s">
        <v>3839</v>
      </c>
      <c r="E3244" s="1" t="s">
        <v>3364</v>
      </c>
      <c r="F3244" s="1" t="s">
        <v>3510</v>
      </c>
      <c r="G3244" s="1" t="s">
        <v>3713</v>
      </c>
      <c r="H3244" s="1">
        <v>7</v>
      </c>
      <c r="I3244" s="1">
        <v>7.5</v>
      </c>
      <c r="J3244" s="1" t="s">
        <v>3190</v>
      </c>
      <c r="K3244" s="1" t="s">
        <v>4973</v>
      </c>
      <c r="L3244" s="1">
        <v>0</v>
      </c>
      <c r="M3244" s="1">
        <v>1</v>
      </c>
      <c r="N3244" s="1">
        <v>1</v>
      </c>
      <c r="O3244" s="1">
        <v>0</v>
      </c>
      <c r="P3244" s="1">
        <v>2</v>
      </c>
      <c r="Q3244" s="16">
        <v>54.223564680232556</v>
      </c>
      <c r="R3244" s="21">
        <v>7.8398507284145547E-2</v>
      </c>
      <c r="S3244" s="21">
        <v>1.1335679123193463</v>
      </c>
      <c r="T3244" s="21">
        <v>1.0551694050352007</v>
      </c>
      <c r="U3244" s="21">
        <v>7.9273162282729095E-3</v>
      </c>
      <c r="V3244" s="21">
        <v>7.3279642496889355E-2</v>
      </c>
      <c r="W3244" s="21">
        <v>6.5352326268616451E-2</v>
      </c>
      <c r="X3244" s="13" t="s">
        <v>22</v>
      </c>
      <c r="Y32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4" s="1">
        <v>41.194620911400001</v>
      </c>
      <c r="AA3244" s="1">
        <v>-84.685369996000006</v>
      </c>
      <c r="AB3244" s="1">
        <v>41.197324252100003</v>
      </c>
      <c r="AC3244" s="1">
        <v>-84.676483115699995</v>
      </c>
    </row>
    <row r="3245" spans="1:29" x14ac:dyDescent="0.25">
      <c r="A3245" s="13">
        <v>296</v>
      </c>
      <c r="B3245" s="22" t="s">
        <v>4935</v>
      </c>
      <c r="C3245" s="17">
        <v>8</v>
      </c>
      <c r="D3245" s="1" t="s">
        <v>806</v>
      </c>
      <c r="E3245" s="1" t="s">
        <v>3511</v>
      </c>
      <c r="F3245" s="1" t="s">
        <v>3512</v>
      </c>
      <c r="G3245" s="1" t="s">
        <v>3786</v>
      </c>
      <c r="H3245" s="1">
        <v>11.8</v>
      </c>
      <c r="I3245" s="1">
        <v>12.3</v>
      </c>
      <c r="J3245" s="1" t="s">
        <v>3190</v>
      </c>
      <c r="K3245" s="1" t="s">
        <v>4974</v>
      </c>
      <c r="L3245" s="1">
        <v>0</v>
      </c>
      <c r="M3245" s="1">
        <v>1</v>
      </c>
      <c r="N3245" s="1">
        <v>3</v>
      </c>
      <c r="O3245" s="1">
        <v>3</v>
      </c>
      <c r="P3245" s="1">
        <v>4</v>
      </c>
      <c r="Q3245" s="16">
        <v>82.629814680232556</v>
      </c>
      <c r="R3245" s="21">
        <v>6.687929323033763E-2</v>
      </c>
      <c r="S3245" s="21">
        <v>1.3653212471625893</v>
      </c>
      <c r="T3245" s="21">
        <v>1.2984419539322516</v>
      </c>
      <c r="U3245" s="21">
        <v>7.9955186724104486E-3</v>
      </c>
      <c r="V3245" s="21">
        <v>7.3225113347404641E-2</v>
      </c>
      <c r="W3245" s="21">
        <v>6.5229594674994187E-2</v>
      </c>
      <c r="X3245" s="13" t="s">
        <v>22</v>
      </c>
      <c r="Y32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5" s="1">
        <v>39.499639746</v>
      </c>
      <c r="AA3245" s="1">
        <v>-84.244499675399993</v>
      </c>
      <c r="AB3245" s="1">
        <v>39.506218792699997</v>
      </c>
      <c r="AC3245" s="1">
        <v>-84.2405826201</v>
      </c>
    </row>
    <row r="3246" spans="1:29" x14ac:dyDescent="0.25">
      <c r="A3246" s="13">
        <v>297</v>
      </c>
      <c r="B3246" s="22" t="s">
        <v>4935</v>
      </c>
      <c r="C3246" s="17">
        <v>4</v>
      </c>
      <c r="D3246" s="1" t="s">
        <v>800</v>
      </c>
      <c r="E3246" s="1" t="s">
        <v>3313</v>
      </c>
      <c r="F3246" s="1" t="s">
        <v>3314</v>
      </c>
      <c r="G3246" s="1" t="s">
        <v>3734</v>
      </c>
      <c r="H3246" s="1">
        <v>3.1</v>
      </c>
      <c r="I3246" s="1">
        <v>3.6</v>
      </c>
      <c r="J3246" s="1" t="s">
        <v>3190</v>
      </c>
      <c r="K3246" s="1" t="s">
        <v>4974</v>
      </c>
      <c r="L3246" s="1">
        <v>0</v>
      </c>
      <c r="M3246" s="1">
        <v>4</v>
      </c>
      <c r="N3246" s="1">
        <v>1</v>
      </c>
      <c r="O3246" s="1">
        <v>0</v>
      </c>
      <c r="P3246" s="1">
        <v>4</v>
      </c>
      <c r="Q3246" s="16">
        <v>193.25363372093022</v>
      </c>
      <c r="R3246" s="21">
        <v>9.2886560743218174E-2</v>
      </c>
      <c r="S3246" s="21">
        <v>1.3763709554023855</v>
      </c>
      <c r="T3246" s="21">
        <v>1.2834843946591674</v>
      </c>
      <c r="U3246" s="21">
        <v>1.0812459549543168E-2</v>
      </c>
      <c r="V3246" s="21">
        <v>7.3047903757971544E-2</v>
      </c>
      <c r="W3246" s="21">
        <v>6.2235444208428373E-2</v>
      </c>
      <c r="X3246" s="13" t="s">
        <v>22</v>
      </c>
      <c r="Y32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6" s="1">
        <v>40.702462547099998</v>
      </c>
      <c r="AA3246" s="1">
        <v>-81.271595332800004</v>
      </c>
      <c r="AB3246" s="1">
        <v>40.709332895599999</v>
      </c>
      <c r="AC3246" s="1">
        <v>-81.274530186299998</v>
      </c>
    </row>
    <row r="3247" spans="1:29" x14ac:dyDescent="0.25">
      <c r="A3247" s="13">
        <v>298</v>
      </c>
      <c r="B3247" s="22" t="s">
        <v>4935</v>
      </c>
      <c r="C3247" s="17">
        <v>4</v>
      </c>
      <c r="D3247" s="1" t="s">
        <v>800</v>
      </c>
      <c r="E3247" s="1" t="s">
        <v>3313</v>
      </c>
      <c r="F3247" s="1" t="s">
        <v>3314</v>
      </c>
      <c r="G3247" s="1" t="s">
        <v>3734</v>
      </c>
      <c r="H3247" s="1">
        <v>2.5</v>
      </c>
      <c r="I3247" s="1">
        <v>3</v>
      </c>
      <c r="J3247" s="1" t="s">
        <v>3190</v>
      </c>
      <c r="K3247" s="1" t="s">
        <v>4974</v>
      </c>
      <c r="L3247" s="1">
        <v>1</v>
      </c>
      <c r="M3247" s="1">
        <v>1</v>
      </c>
      <c r="N3247" s="1">
        <v>3</v>
      </c>
      <c r="O3247" s="1">
        <v>0</v>
      </c>
      <c r="P3247" s="1">
        <v>4</v>
      </c>
      <c r="Q3247" s="16">
        <v>114.99400436046511</v>
      </c>
      <c r="R3247" s="21">
        <v>9.2886560743218174E-2</v>
      </c>
      <c r="S3247" s="21">
        <v>1.3763709554023855</v>
      </c>
      <c r="T3247" s="21">
        <v>1.2834843946591674</v>
      </c>
      <c r="U3247" s="21">
        <v>1.0812459549543168E-2</v>
      </c>
      <c r="V3247" s="21">
        <v>7.3047903757971544E-2</v>
      </c>
      <c r="W3247" s="21">
        <v>6.2235444208428373E-2</v>
      </c>
      <c r="X3247" s="13" t="s">
        <v>22</v>
      </c>
      <c r="Y32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7" s="1">
        <v>40.694963429799998</v>
      </c>
      <c r="AA3247" s="1">
        <v>-81.266328870500004</v>
      </c>
      <c r="AB3247" s="1">
        <v>40.701072592300001</v>
      </c>
      <c r="AC3247" s="1">
        <v>-81.271068724200006</v>
      </c>
    </row>
    <row r="3248" spans="1:29" x14ac:dyDescent="0.25">
      <c r="A3248" s="13">
        <v>299</v>
      </c>
      <c r="B3248" s="22" t="s">
        <v>4935</v>
      </c>
      <c r="C3248" s="17">
        <v>3</v>
      </c>
      <c r="D3248" s="1" t="s">
        <v>791</v>
      </c>
      <c r="E3248" s="1" t="s">
        <v>3475</v>
      </c>
      <c r="F3248" s="1" t="s">
        <v>3513</v>
      </c>
      <c r="G3248" s="1" t="s">
        <v>3787</v>
      </c>
      <c r="H3248" s="1">
        <v>8.5</v>
      </c>
      <c r="I3248" s="1">
        <v>9</v>
      </c>
      <c r="J3248" s="1" t="s">
        <v>3190</v>
      </c>
      <c r="K3248" s="1" t="s">
        <v>4974</v>
      </c>
      <c r="L3248" s="1">
        <v>0</v>
      </c>
      <c r="M3248" s="1">
        <v>2</v>
      </c>
      <c r="N3248" s="1">
        <v>2</v>
      </c>
      <c r="O3248" s="1">
        <v>2</v>
      </c>
      <c r="P3248" s="1">
        <v>4</v>
      </c>
      <c r="Q3248" s="16">
        <v>117.32212936046511</v>
      </c>
      <c r="R3248" s="21">
        <v>7.7675416187666629E-2</v>
      </c>
      <c r="S3248" s="21">
        <v>1.3326913149440434</v>
      </c>
      <c r="T3248" s="21">
        <v>1.2550158987563766</v>
      </c>
      <c r="U3248" s="21">
        <v>9.1740593998392919E-3</v>
      </c>
      <c r="V3248" s="21">
        <v>7.2853541492412896E-2</v>
      </c>
      <c r="W3248" s="21">
        <v>6.3679482092573597E-2</v>
      </c>
      <c r="X3248" s="13" t="s">
        <v>22</v>
      </c>
      <c r="Y32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8" s="1">
        <v>41.1868003473</v>
      </c>
      <c r="AA3248" s="1">
        <v>-82.217080504799995</v>
      </c>
      <c r="AB3248" s="1">
        <v>41.194033499600003</v>
      </c>
      <c r="AC3248" s="1">
        <v>-82.216871827899993</v>
      </c>
    </row>
    <row r="3249" spans="1:29" x14ac:dyDescent="0.25">
      <c r="A3249" s="13">
        <v>300</v>
      </c>
      <c r="B3249" s="22" t="s">
        <v>4935</v>
      </c>
      <c r="C3249" s="17">
        <v>3</v>
      </c>
      <c r="D3249" s="1" t="s">
        <v>791</v>
      </c>
      <c r="E3249" s="1" t="s">
        <v>3475</v>
      </c>
      <c r="F3249" s="1" t="s">
        <v>3513</v>
      </c>
      <c r="G3249" s="1" t="s">
        <v>3787</v>
      </c>
      <c r="H3249" s="1">
        <v>9</v>
      </c>
      <c r="I3249" s="1">
        <v>9.5</v>
      </c>
      <c r="J3249" s="1" t="s">
        <v>3190</v>
      </c>
      <c r="K3249" s="1" t="s">
        <v>4974</v>
      </c>
      <c r="L3249" s="1">
        <v>0</v>
      </c>
      <c r="M3249" s="1">
        <v>1</v>
      </c>
      <c r="N3249" s="1">
        <v>2</v>
      </c>
      <c r="O3249" s="1">
        <v>3</v>
      </c>
      <c r="P3249" s="1">
        <v>6</v>
      </c>
      <c r="Q3249" s="16">
        <v>78.082939680232556</v>
      </c>
      <c r="R3249" s="21">
        <v>7.7675416187666629E-2</v>
      </c>
      <c r="S3249" s="21">
        <v>1.5888973098022807</v>
      </c>
      <c r="T3249" s="21">
        <v>1.511221893614614</v>
      </c>
      <c r="U3249" s="21">
        <v>9.1740593998392919E-3</v>
      </c>
      <c r="V3249" s="21">
        <v>7.2853541492412896E-2</v>
      </c>
      <c r="W3249" s="21">
        <v>6.3679482092573597E-2</v>
      </c>
      <c r="X3249" s="13" t="s">
        <v>22</v>
      </c>
      <c r="Y32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49" s="1">
        <v>41.194033499600003</v>
      </c>
      <c r="AA3249" s="1">
        <v>-82.216871827899993</v>
      </c>
      <c r="AB3249" s="1">
        <v>41.2012922965</v>
      </c>
      <c r="AC3249" s="1">
        <v>-82.216595513300007</v>
      </c>
    </row>
    <row r="3250" spans="1:29" x14ac:dyDescent="0.25">
      <c r="A3250" s="13">
        <v>301</v>
      </c>
      <c r="B3250" s="22" t="s">
        <v>4935</v>
      </c>
      <c r="C3250" s="17">
        <v>9</v>
      </c>
      <c r="D3250" s="1" t="s">
        <v>2380</v>
      </c>
      <c r="E3250" s="1" t="s">
        <v>3431</v>
      </c>
      <c r="F3250" s="1" t="s">
        <v>3432</v>
      </c>
      <c r="G3250" s="1" t="s">
        <v>3740</v>
      </c>
      <c r="H3250" s="1">
        <v>0</v>
      </c>
      <c r="I3250" s="1">
        <v>0.5</v>
      </c>
      <c r="J3250" s="1" t="s">
        <v>3190</v>
      </c>
      <c r="K3250" s="1" t="s">
        <v>4974</v>
      </c>
      <c r="L3250" s="1">
        <v>0</v>
      </c>
      <c r="M3250" s="1">
        <v>2</v>
      </c>
      <c r="N3250" s="1">
        <v>1</v>
      </c>
      <c r="O3250" s="1">
        <v>1</v>
      </c>
      <c r="P3250" s="1">
        <v>4</v>
      </c>
      <c r="Q3250" s="16">
        <v>106.33775436046511</v>
      </c>
      <c r="R3250" s="21">
        <v>0.11384049904240416</v>
      </c>
      <c r="S3250" s="21">
        <v>1.4322728972760614</v>
      </c>
      <c r="T3250" s="21">
        <v>1.3184323982336572</v>
      </c>
      <c r="U3250" s="21">
        <v>1.3034528749630533E-2</v>
      </c>
      <c r="V3250" s="21">
        <v>7.267577468664764E-2</v>
      </c>
      <c r="W3250" s="21">
        <v>5.9641245937017105E-2</v>
      </c>
      <c r="X3250" s="13" t="s">
        <v>22</v>
      </c>
      <c r="Y32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0" s="1">
        <v>39.319199555899999</v>
      </c>
      <c r="AA3250" s="1">
        <v>-83.6915323769</v>
      </c>
      <c r="AB3250" s="1">
        <v>39.312280163099999</v>
      </c>
      <c r="AC3250" s="1">
        <v>-83.689017886399995</v>
      </c>
    </row>
    <row r="3251" spans="1:29" x14ac:dyDescent="0.25">
      <c r="A3251" s="13">
        <v>302</v>
      </c>
      <c r="B3251" s="22" t="s">
        <v>4935</v>
      </c>
      <c r="C3251" s="17">
        <v>9</v>
      </c>
      <c r="D3251" s="1" t="s">
        <v>2380</v>
      </c>
      <c r="E3251" s="1" t="s">
        <v>3431</v>
      </c>
      <c r="F3251" s="1" t="s">
        <v>3432</v>
      </c>
      <c r="G3251" s="1" t="s">
        <v>3740</v>
      </c>
      <c r="H3251" s="1">
        <v>4</v>
      </c>
      <c r="I3251" s="1">
        <v>4.5</v>
      </c>
      <c r="J3251" s="1" t="s">
        <v>3190</v>
      </c>
      <c r="K3251" s="1" t="s">
        <v>4974</v>
      </c>
      <c r="L3251" s="1">
        <v>0</v>
      </c>
      <c r="M3251" s="1">
        <v>1</v>
      </c>
      <c r="N3251" s="1">
        <v>2</v>
      </c>
      <c r="O3251" s="1">
        <v>1</v>
      </c>
      <c r="P3251" s="1">
        <v>3</v>
      </c>
      <c r="Q3251" s="16">
        <v>66.207939680232556</v>
      </c>
      <c r="R3251" s="21">
        <v>0.11384049904240416</v>
      </c>
      <c r="S3251" s="21">
        <v>1.2618307668966835</v>
      </c>
      <c r="T3251" s="21">
        <v>1.1479902678542793</v>
      </c>
      <c r="U3251" s="21">
        <v>1.3034528749630533E-2</v>
      </c>
      <c r="V3251" s="21">
        <v>7.267577468664764E-2</v>
      </c>
      <c r="W3251" s="21">
        <v>5.9641245937017105E-2</v>
      </c>
      <c r="X3251" s="13" t="s">
        <v>22</v>
      </c>
      <c r="Y32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1" s="1">
        <v>39.266700298799996</v>
      </c>
      <c r="AA3251" s="1">
        <v>-83.660460775000004</v>
      </c>
      <c r="AB3251" s="1">
        <v>39.259561565299997</v>
      </c>
      <c r="AC3251" s="1">
        <v>-83.659441772799994</v>
      </c>
    </row>
    <row r="3252" spans="1:29" x14ac:dyDescent="0.25">
      <c r="A3252" s="13">
        <v>303</v>
      </c>
      <c r="B3252" s="22" t="s">
        <v>4935</v>
      </c>
      <c r="C3252" s="17">
        <v>6</v>
      </c>
      <c r="D3252" s="1" t="s">
        <v>808</v>
      </c>
      <c r="E3252" s="1" t="s">
        <v>3227</v>
      </c>
      <c r="F3252" s="1" t="s">
        <v>3233</v>
      </c>
      <c r="G3252" s="1" t="s">
        <v>3704</v>
      </c>
      <c r="H3252" s="1">
        <v>1</v>
      </c>
      <c r="I3252" s="1">
        <v>1.5</v>
      </c>
      <c r="J3252" s="1" t="s">
        <v>3190</v>
      </c>
      <c r="K3252" s="1" t="s">
        <v>4973</v>
      </c>
      <c r="L3252" s="1">
        <v>1</v>
      </c>
      <c r="M3252" s="1">
        <v>0</v>
      </c>
      <c r="N3252" s="1">
        <v>0</v>
      </c>
      <c r="O3252" s="1">
        <v>0</v>
      </c>
      <c r="P3252" s="1">
        <v>9</v>
      </c>
      <c r="Q3252" s="16">
        <v>54.676689680232556</v>
      </c>
      <c r="R3252" s="21">
        <v>0.17960528553685684</v>
      </c>
      <c r="S3252" s="21">
        <v>3.4088881364442742</v>
      </c>
      <c r="T3252" s="21">
        <v>3.2292828509074174</v>
      </c>
      <c r="U3252" s="21">
        <v>1.5324780663321413E-2</v>
      </c>
      <c r="V3252" s="21">
        <v>7.246956274671576E-2</v>
      </c>
      <c r="W3252" s="21">
        <v>5.7144782083394345E-2</v>
      </c>
      <c r="X3252" s="13" t="s">
        <v>22</v>
      </c>
      <c r="Y32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2" s="1">
        <v>39.493437659199998</v>
      </c>
      <c r="AA3252" s="1">
        <v>-82.972920239600001</v>
      </c>
      <c r="AB3252" s="1">
        <v>39.500521944299997</v>
      </c>
      <c r="AC3252" s="1">
        <v>-82.974056287699995</v>
      </c>
    </row>
    <row r="3253" spans="1:29" x14ac:dyDescent="0.25">
      <c r="A3253" s="13">
        <v>304</v>
      </c>
      <c r="B3253" s="22" t="s">
        <v>4935</v>
      </c>
      <c r="C3253" s="17">
        <v>3</v>
      </c>
      <c r="D3253" s="1" t="s">
        <v>1330</v>
      </c>
      <c r="E3253" s="1" t="s">
        <v>3414</v>
      </c>
      <c r="F3253" s="1" t="s">
        <v>3415</v>
      </c>
      <c r="G3253" s="1" t="s">
        <v>3760</v>
      </c>
      <c r="H3253" s="1">
        <v>2</v>
      </c>
      <c r="I3253" s="1">
        <v>2.5</v>
      </c>
      <c r="J3253" s="1" t="s">
        <v>3190</v>
      </c>
      <c r="K3253" s="1" t="s">
        <v>4974</v>
      </c>
      <c r="L3253" s="1">
        <v>0</v>
      </c>
      <c r="M3253" s="1">
        <v>3</v>
      </c>
      <c r="N3253" s="1">
        <v>2</v>
      </c>
      <c r="O3253" s="1">
        <v>2</v>
      </c>
      <c r="P3253" s="1">
        <v>6</v>
      </c>
      <c r="Q3253" s="16">
        <v>164.99881904069767</v>
      </c>
      <c r="R3253" s="21">
        <v>6.5869086596854795E-2</v>
      </c>
      <c r="S3253" s="21">
        <v>1.6156295149225319</v>
      </c>
      <c r="T3253" s="21">
        <v>1.5497604283256772</v>
      </c>
      <c r="U3253" s="21">
        <v>7.8844845906247667E-3</v>
      </c>
      <c r="V3253" s="21">
        <v>7.2322473329354806E-2</v>
      </c>
      <c r="W3253" s="21">
        <v>6.4437988738730037E-2</v>
      </c>
      <c r="X3253" s="13" t="s">
        <v>22</v>
      </c>
      <c r="Y32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3" s="1">
        <v>41.441547706000001</v>
      </c>
      <c r="AA3253" s="1">
        <v>-82.813412578599994</v>
      </c>
      <c r="AB3253" s="1">
        <v>41.442204346899999</v>
      </c>
      <c r="AC3253" s="1">
        <v>-82.804115459100004</v>
      </c>
    </row>
    <row r="3254" spans="1:29" x14ac:dyDescent="0.25">
      <c r="A3254" s="13">
        <v>305</v>
      </c>
      <c r="B3254" s="22" t="s">
        <v>4935</v>
      </c>
      <c r="C3254" s="17">
        <v>8</v>
      </c>
      <c r="D3254" s="1" t="s">
        <v>1329</v>
      </c>
      <c r="E3254" s="1" t="s">
        <v>3320</v>
      </c>
      <c r="F3254" s="1" t="s">
        <v>3321</v>
      </c>
      <c r="G3254" s="1" t="s">
        <v>3736</v>
      </c>
      <c r="H3254" s="1">
        <v>6.2</v>
      </c>
      <c r="I3254" s="1">
        <v>6.7</v>
      </c>
      <c r="J3254" s="1" t="s">
        <v>3190</v>
      </c>
      <c r="K3254" s="1" t="s">
        <v>4974</v>
      </c>
      <c r="L3254" s="1">
        <v>0</v>
      </c>
      <c r="M3254" s="1">
        <v>2</v>
      </c>
      <c r="N3254" s="1">
        <v>1</v>
      </c>
      <c r="O3254" s="1">
        <v>0</v>
      </c>
      <c r="P3254" s="1">
        <v>5</v>
      </c>
      <c r="Q3254" s="16">
        <v>102.90025436046511</v>
      </c>
      <c r="R3254" s="21">
        <v>0.14594675086437048</v>
      </c>
      <c r="S3254" s="21">
        <v>1.6469760404640852</v>
      </c>
      <c r="T3254" s="21">
        <v>1.5010292895997148</v>
      </c>
      <c r="U3254" s="21">
        <v>1.6376920571824667E-2</v>
      </c>
      <c r="V3254" s="21">
        <v>7.1770175967396724E-2</v>
      </c>
      <c r="W3254" s="21">
        <v>5.5393255395572057E-2</v>
      </c>
      <c r="X3254" s="13" t="s">
        <v>22</v>
      </c>
      <c r="Y32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4" s="1">
        <v>39.131119443599999</v>
      </c>
      <c r="AA3254" s="1">
        <v>-84.219250413300003</v>
      </c>
      <c r="AB3254" s="1">
        <v>39.127797816200001</v>
      </c>
      <c r="AC3254" s="1">
        <v>-84.210976935800005</v>
      </c>
    </row>
    <row r="3255" spans="1:29" x14ac:dyDescent="0.25">
      <c r="A3255" s="13">
        <v>306</v>
      </c>
      <c r="B3255" s="22" t="s">
        <v>4935</v>
      </c>
      <c r="C3255" s="17">
        <v>3</v>
      </c>
      <c r="D3255" s="1" t="s">
        <v>791</v>
      </c>
      <c r="E3255" s="1" t="s">
        <v>3389</v>
      </c>
      <c r="F3255" s="1" t="s">
        <v>3514</v>
      </c>
      <c r="G3255" s="1" t="s">
        <v>3725</v>
      </c>
      <c r="H3255" s="1">
        <v>6.4</v>
      </c>
      <c r="I3255" s="1">
        <v>6.9</v>
      </c>
      <c r="J3255" s="1" t="s">
        <v>3190</v>
      </c>
      <c r="K3255" s="1" t="s">
        <v>4974</v>
      </c>
      <c r="L3255" s="1">
        <v>0</v>
      </c>
      <c r="M3255" s="1">
        <v>1</v>
      </c>
      <c r="N3255" s="1">
        <v>4</v>
      </c>
      <c r="O3255" s="1">
        <v>1</v>
      </c>
      <c r="P3255" s="1">
        <v>5</v>
      </c>
      <c r="Q3255" s="16">
        <v>81.301689680232556</v>
      </c>
      <c r="R3255" s="21">
        <v>7.618232119708071E-2</v>
      </c>
      <c r="S3255" s="21">
        <v>1.4528696281796032</v>
      </c>
      <c r="T3255" s="21">
        <v>1.3766873069825225</v>
      </c>
      <c r="U3255" s="21">
        <v>9.0119045389864816E-3</v>
      </c>
      <c r="V3255" s="21">
        <v>7.1641742278766241E-2</v>
      </c>
      <c r="W3255" s="21">
        <v>6.2629837739779759E-2</v>
      </c>
      <c r="X3255" s="13" t="s">
        <v>22</v>
      </c>
      <c r="Y32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5" s="1">
        <v>41.265331811099998</v>
      </c>
      <c r="AA3255" s="1">
        <v>-82.220642492899998</v>
      </c>
      <c r="AB3255" s="1">
        <v>41.266537106999998</v>
      </c>
      <c r="AC3255" s="1">
        <v>-82.2111942696</v>
      </c>
    </row>
    <row r="3256" spans="1:29" x14ac:dyDescent="0.25">
      <c r="A3256" s="13">
        <v>307</v>
      </c>
      <c r="B3256" s="22" t="s">
        <v>4935</v>
      </c>
      <c r="C3256" s="17">
        <v>3</v>
      </c>
      <c r="D3256" s="1" t="s">
        <v>791</v>
      </c>
      <c r="E3256" s="1" t="s">
        <v>3515</v>
      </c>
      <c r="F3256" s="1" t="s">
        <v>3516</v>
      </c>
      <c r="G3256" s="1" t="s">
        <v>3788</v>
      </c>
      <c r="H3256" s="1">
        <v>11.4</v>
      </c>
      <c r="I3256" s="1">
        <v>11.9</v>
      </c>
      <c r="J3256" s="1" t="s">
        <v>3190</v>
      </c>
      <c r="K3256" s="1" t="s">
        <v>4974</v>
      </c>
      <c r="L3256" s="1">
        <v>0</v>
      </c>
      <c r="M3256" s="1">
        <v>1</v>
      </c>
      <c r="N3256" s="1">
        <v>4</v>
      </c>
      <c r="O3256" s="1">
        <v>1</v>
      </c>
      <c r="P3256" s="1">
        <v>7</v>
      </c>
      <c r="Q3256" s="16">
        <v>83.301689680232556</v>
      </c>
      <c r="R3256" s="21">
        <v>7.5876476349062472E-2</v>
      </c>
      <c r="S3256" s="21">
        <v>1.7007176523998739</v>
      </c>
      <c r="T3256" s="21">
        <v>1.6248411760508115</v>
      </c>
      <c r="U3256" s="21">
        <v>8.9786571261512415E-3</v>
      </c>
      <c r="V3256" s="21">
        <v>7.1376888558010138E-2</v>
      </c>
      <c r="W3256" s="21">
        <v>6.2398231431858894E-2</v>
      </c>
      <c r="X3256" s="13" t="s">
        <v>22</v>
      </c>
      <c r="Y32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6" s="1">
        <v>41.301415549300003</v>
      </c>
      <c r="AA3256" s="1">
        <v>-82.117861556500003</v>
      </c>
      <c r="AB3256" s="1">
        <v>41.308658433399998</v>
      </c>
      <c r="AC3256" s="1">
        <v>-82.117735118599995</v>
      </c>
    </row>
    <row r="3257" spans="1:29" x14ac:dyDescent="0.25">
      <c r="A3257" s="13">
        <v>308</v>
      </c>
      <c r="B3257" s="22" t="s">
        <v>4935</v>
      </c>
      <c r="C3257" s="17">
        <v>11</v>
      </c>
      <c r="D3257" s="1" t="s">
        <v>1338</v>
      </c>
      <c r="E3257" s="1" t="s">
        <v>3517</v>
      </c>
      <c r="F3257" s="1" t="s">
        <v>3518</v>
      </c>
      <c r="G3257" s="1" t="s">
        <v>3767</v>
      </c>
      <c r="H3257" s="1">
        <v>12</v>
      </c>
      <c r="I3257" s="1">
        <v>12.5</v>
      </c>
      <c r="J3257" s="1" t="s">
        <v>3190</v>
      </c>
      <c r="K3257" s="1" t="s">
        <v>4974</v>
      </c>
      <c r="L3257" s="1">
        <v>0</v>
      </c>
      <c r="M3257" s="1">
        <v>5</v>
      </c>
      <c r="N3257" s="1">
        <v>4</v>
      </c>
      <c r="O3257" s="1">
        <v>0</v>
      </c>
      <c r="P3257" s="1">
        <v>12</v>
      </c>
      <c r="Q3257" s="16">
        <v>266.57094840116281</v>
      </c>
      <c r="R3257" s="21">
        <v>5.059502592283327E-2</v>
      </c>
      <c r="S3257" s="21">
        <v>2.0301377115646546</v>
      </c>
      <c r="T3257" s="21">
        <v>1.9795426856418215</v>
      </c>
      <c r="U3257" s="21">
        <v>6.1873159469478939E-3</v>
      </c>
      <c r="V3257" s="21">
        <v>7.1359246934241907E-2</v>
      </c>
      <c r="W3257" s="21">
        <v>6.5171930987294013E-2</v>
      </c>
      <c r="X3257" s="13" t="s">
        <v>22</v>
      </c>
      <c r="Y32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7" s="1">
        <v>40.791694966900003</v>
      </c>
      <c r="AA3257" s="1">
        <v>-80.869500587399997</v>
      </c>
      <c r="AB3257" s="1">
        <v>40.789955069500003</v>
      </c>
      <c r="AC3257" s="1">
        <v>-80.860842904999998</v>
      </c>
    </row>
    <row r="3258" spans="1:29" x14ac:dyDescent="0.25">
      <c r="A3258" s="13">
        <v>309</v>
      </c>
      <c r="B3258" s="22" t="s">
        <v>4935</v>
      </c>
      <c r="C3258" s="17">
        <v>8</v>
      </c>
      <c r="D3258" s="1" t="s">
        <v>2379</v>
      </c>
      <c r="E3258" s="1" t="s">
        <v>3519</v>
      </c>
      <c r="F3258" s="1" t="s">
        <v>3520</v>
      </c>
      <c r="G3258" s="1" t="s">
        <v>3789</v>
      </c>
      <c r="H3258" s="1">
        <v>6</v>
      </c>
      <c r="I3258" s="1">
        <v>6.5</v>
      </c>
      <c r="J3258" s="1" t="s">
        <v>3190</v>
      </c>
      <c r="K3258" s="1" t="s">
        <v>4974</v>
      </c>
      <c r="L3258" s="1">
        <v>0</v>
      </c>
      <c r="M3258" s="1">
        <v>2</v>
      </c>
      <c r="N3258" s="1">
        <v>4</v>
      </c>
      <c r="O3258" s="1">
        <v>2</v>
      </c>
      <c r="P3258" s="1">
        <v>6</v>
      </c>
      <c r="Q3258" s="16">
        <v>132.41587936046511</v>
      </c>
      <c r="R3258" s="21">
        <v>5.6846347359476253E-2</v>
      </c>
      <c r="S3258" s="21">
        <v>1.5328696626944973</v>
      </c>
      <c r="T3258" s="21">
        <v>1.4760233153350211</v>
      </c>
      <c r="U3258" s="21">
        <v>6.8863485883372466E-3</v>
      </c>
      <c r="V3258" s="21">
        <v>7.1340948033325358E-2</v>
      </c>
      <c r="W3258" s="21">
        <v>6.4454599444988117E-2</v>
      </c>
      <c r="X3258" s="13" t="s">
        <v>22</v>
      </c>
      <c r="Y32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8" s="1">
        <v>39.758709976200002</v>
      </c>
      <c r="AA3258" s="1">
        <v>-84.5498927971</v>
      </c>
      <c r="AB3258" s="1">
        <v>39.760183912099997</v>
      </c>
      <c r="AC3258" s="1">
        <v>-84.540980408199999</v>
      </c>
    </row>
    <row r="3259" spans="1:29" x14ac:dyDescent="0.25">
      <c r="A3259" s="13">
        <v>310</v>
      </c>
      <c r="B3259" s="22" t="s">
        <v>4935</v>
      </c>
      <c r="C3259" s="17">
        <v>12</v>
      </c>
      <c r="D3259" s="1" t="s">
        <v>1332</v>
      </c>
      <c r="E3259" s="1" t="s">
        <v>3521</v>
      </c>
      <c r="F3259" s="1" t="s">
        <v>3522</v>
      </c>
      <c r="G3259" s="1" t="s">
        <v>3790</v>
      </c>
      <c r="H3259" s="1">
        <v>4</v>
      </c>
      <c r="I3259" s="1">
        <v>4.5</v>
      </c>
      <c r="J3259" s="1" t="s">
        <v>3190</v>
      </c>
      <c r="K3259" s="1" t="s">
        <v>4974</v>
      </c>
      <c r="L3259" s="1">
        <v>0</v>
      </c>
      <c r="M3259" s="1">
        <v>1</v>
      </c>
      <c r="N3259" s="1">
        <v>3</v>
      </c>
      <c r="O3259" s="1">
        <v>1</v>
      </c>
      <c r="P3259" s="1">
        <v>6</v>
      </c>
      <c r="Q3259" s="16">
        <v>75.754814680232556</v>
      </c>
      <c r="R3259" s="21">
        <v>9.0276354368306402E-2</v>
      </c>
      <c r="S3259" s="21">
        <v>1.6572047043681539</v>
      </c>
      <c r="T3259" s="21">
        <v>1.5669283499998474</v>
      </c>
      <c r="U3259" s="21">
        <v>1.0532967058791989E-2</v>
      </c>
      <c r="V3259" s="21">
        <v>7.1278353976451783E-2</v>
      </c>
      <c r="W3259" s="21">
        <v>6.0745386917659794E-2</v>
      </c>
      <c r="X3259" s="13" t="s">
        <v>22</v>
      </c>
      <c r="Y32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59" s="1">
        <v>41.429791074699999</v>
      </c>
      <c r="AA3259" s="1">
        <v>-81.049484056300003</v>
      </c>
      <c r="AB3259" s="1">
        <v>41.4351174687</v>
      </c>
      <c r="AC3259" s="1">
        <v>-81.055878551899994</v>
      </c>
    </row>
    <row r="3260" spans="1:29" x14ac:dyDescent="0.25">
      <c r="A3260" s="13">
        <v>311</v>
      </c>
      <c r="B3260" s="22" t="s">
        <v>4935</v>
      </c>
      <c r="C3260" s="17">
        <v>8</v>
      </c>
      <c r="D3260" s="1" t="s">
        <v>806</v>
      </c>
      <c r="E3260" s="1" t="s">
        <v>3523</v>
      </c>
      <c r="F3260" s="1" t="s">
        <v>3524</v>
      </c>
      <c r="G3260" s="1" t="s">
        <v>3791</v>
      </c>
      <c r="H3260" s="1">
        <v>5.6</v>
      </c>
      <c r="I3260" s="1">
        <v>6.1</v>
      </c>
      <c r="J3260" s="1" t="s">
        <v>3190</v>
      </c>
      <c r="K3260" s="1" t="s">
        <v>4974</v>
      </c>
      <c r="L3260" s="1">
        <v>0</v>
      </c>
      <c r="M3260" s="1">
        <v>1</v>
      </c>
      <c r="N3260" s="1">
        <v>5</v>
      </c>
      <c r="O3260" s="1">
        <v>0</v>
      </c>
      <c r="P3260" s="1">
        <v>2</v>
      </c>
      <c r="Q3260" s="16">
        <v>80.411064680232556</v>
      </c>
      <c r="R3260" s="21">
        <v>7.5951113264927539E-2</v>
      </c>
      <c r="S3260" s="21">
        <v>1.0296821764449209</v>
      </c>
      <c r="T3260" s="21">
        <v>0.95373106317999334</v>
      </c>
      <c r="U3260" s="21">
        <v>8.9867716680306214E-3</v>
      </c>
      <c r="V3260" s="21">
        <v>7.1247565075556865E-2</v>
      </c>
      <c r="W3260" s="21">
        <v>6.2260793407526244E-2</v>
      </c>
      <c r="X3260" s="13" t="s">
        <v>22</v>
      </c>
      <c r="Y32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0" s="1">
        <v>39.489633194200003</v>
      </c>
      <c r="AA3260" s="1">
        <v>-84.234053533500003</v>
      </c>
      <c r="AB3260" s="1">
        <v>39.488080627400002</v>
      </c>
      <c r="AC3260" s="1">
        <v>-84.224929459199998</v>
      </c>
    </row>
    <row r="3261" spans="1:29" x14ac:dyDescent="0.25">
      <c r="A3261" s="13">
        <v>312</v>
      </c>
      <c r="B3261" s="22" t="s">
        <v>4935</v>
      </c>
      <c r="C3261" s="17">
        <v>10</v>
      </c>
      <c r="D3261" s="1" t="s">
        <v>3841</v>
      </c>
      <c r="E3261" s="1" t="s">
        <v>3525</v>
      </c>
      <c r="F3261" s="1" t="s">
        <v>3526</v>
      </c>
      <c r="G3261" s="1" t="s">
        <v>3792</v>
      </c>
      <c r="H3261" s="1">
        <v>24.2</v>
      </c>
      <c r="I3261" s="1">
        <v>24.7</v>
      </c>
      <c r="J3261" s="1" t="s">
        <v>3190</v>
      </c>
      <c r="K3261" s="1" t="s">
        <v>4974</v>
      </c>
      <c r="L3261" s="1">
        <v>0</v>
      </c>
      <c r="M3261" s="1">
        <v>1</v>
      </c>
      <c r="N3261" s="1">
        <v>2</v>
      </c>
      <c r="O3261" s="1">
        <v>3</v>
      </c>
      <c r="P3261" s="1">
        <v>5</v>
      </c>
      <c r="Q3261" s="16">
        <v>77.082939680232556</v>
      </c>
      <c r="R3261" s="21">
        <v>7.5697240459864742E-2</v>
      </c>
      <c r="S3261" s="21">
        <v>1.4315917138830667</v>
      </c>
      <c r="T3261" s="21">
        <v>1.3558944734232019</v>
      </c>
      <c r="U3261" s="21">
        <v>8.9591679125716993E-3</v>
      </c>
      <c r="V3261" s="21">
        <v>7.1177230910235326E-2</v>
      </c>
      <c r="W3261" s="21">
        <v>6.2218062997663623E-2</v>
      </c>
      <c r="X3261" s="13" t="s">
        <v>22</v>
      </c>
      <c r="Y32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1" s="1">
        <v>39.7543077021</v>
      </c>
      <c r="AA3261" s="1">
        <v>-80.9739318134</v>
      </c>
      <c r="AB3261" s="1">
        <v>39.755163697100002</v>
      </c>
      <c r="AC3261" s="1">
        <v>-80.965770991900001</v>
      </c>
    </row>
    <row r="3262" spans="1:29" x14ac:dyDescent="0.25">
      <c r="A3262" s="13">
        <v>313</v>
      </c>
      <c r="B3262" s="22" t="s">
        <v>4935</v>
      </c>
      <c r="C3262" s="17">
        <v>6</v>
      </c>
      <c r="D3262" s="1" t="s">
        <v>2374</v>
      </c>
      <c r="E3262" s="1" t="s">
        <v>3277</v>
      </c>
      <c r="F3262" s="1" t="s">
        <v>3527</v>
      </c>
      <c r="G3262" s="1" t="s">
        <v>3721</v>
      </c>
      <c r="H3262" s="1">
        <v>25.8</v>
      </c>
      <c r="I3262" s="1">
        <v>26.3</v>
      </c>
      <c r="J3262" s="1" t="s">
        <v>3190</v>
      </c>
      <c r="K3262" s="1" t="s">
        <v>4974</v>
      </c>
      <c r="L3262" s="1">
        <v>0</v>
      </c>
      <c r="M3262" s="1">
        <v>1</v>
      </c>
      <c r="N3262" s="1">
        <v>2</v>
      </c>
      <c r="O3262" s="1">
        <v>0</v>
      </c>
      <c r="P3262" s="1">
        <v>2</v>
      </c>
      <c r="Q3262" s="16">
        <v>60.770439680232556</v>
      </c>
      <c r="R3262" s="21">
        <v>0.14419440761653185</v>
      </c>
      <c r="S3262" s="21">
        <v>1.0370548682983483</v>
      </c>
      <c r="T3262" s="21">
        <v>0.89286046068181646</v>
      </c>
      <c r="U3262" s="21">
        <v>1.6196164464590136E-2</v>
      </c>
      <c r="V3262" s="21">
        <v>7.0921634602209918E-2</v>
      </c>
      <c r="W3262" s="21">
        <v>5.4725470137619782E-2</v>
      </c>
      <c r="X3262" s="13" t="s">
        <v>22</v>
      </c>
      <c r="Y32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2" s="1">
        <v>39.686028210899998</v>
      </c>
      <c r="AA3262" s="1">
        <v>-83.296584487800004</v>
      </c>
      <c r="AB3262" s="1">
        <v>39.691852103499997</v>
      </c>
      <c r="AC3262" s="1">
        <v>-83.291006326300007</v>
      </c>
    </row>
    <row r="3263" spans="1:29" x14ac:dyDescent="0.25">
      <c r="A3263" s="13">
        <v>314</v>
      </c>
      <c r="B3263" s="22" t="s">
        <v>4935</v>
      </c>
      <c r="C3263" s="17">
        <v>6</v>
      </c>
      <c r="D3263" s="1" t="s">
        <v>2374</v>
      </c>
      <c r="E3263" s="1" t="s">
        <v>3277</v>
      </c>
      <c r="F3263" s="1" t="s">
        <v>3527</v>
      </c>
      <c r="G3263" s="1" t="s">
        <v>3721</v>
      </c>
      <c r="H3263" s="1">
        <v>17.8</v>
      </c>
      <c r="I3263" s="1">
        <v>18.3</v>
      </c>
      <c r="J3263" s="1" t="s">
        <v>3190</v>
      </c>
      <c r="K3263" s="1" t="s">
        <v>4974</v>
      </c>
      <c r="L3263" s="1">
        <v>0</v>
      </c>
      <c r="M3263" s="1">
        <v>1</v>
      </c>
      <c r="N3263" s="1">
        <v>1</v>
      </c>
      <c r="O3263" s="1">
        <v>1</v>
      </c>
      <c r="P3263" s="1">
        <v>0</v>
      </c>
      <c r="Q3263" s="16">
        <v>56.661064680232556</v>
      </c>
      <c r="R3263" s="21">
        <v>0.14419440761653185</v>
      </c>
      <c r="S3263" s="21">
        <v>0.65319361274220156</v>
      </c>
      <c r="T3263" s="21">
        <v>0.50899920512566976</v>
      </c>
      <c r="U3263" s="21">
        <v>1.6196164464590136E-2</v>
      </c>
      <c r="V3263" s="21">
        <v>7.0921634602209918E-2</v>
      </c>
      <c r="W3263" s="21">
        <v>5.4725470137619782E-2</v>
      </c>
      <c r="X3263" s="13" t="s">
        <v>22</v>
      </c>
      <c r="Y32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3" s="1">
        <v>39.592788974199998</v>
      </c>
      <c r="AA3263" s="1">
        <v>-83.385762839500003</v>
      </c>
      <c r="AB3263" s="1">
        <v>39.598556926599997</v>
      </c>
      <c r="AC3263" s="1">
        <v>-83.380093814299997</v>
      </c>
    </row>
    <row r="3264" spans="1:29" x14ac:dyDescent="0.25">
      <c r="A3264" s="13">
        <v>315</v>
      </c>
      <c r="B3264" s="22" t="s">
        <v>4935</v>
      </c>
      <c r="C3264" s="17">
        <v>6</v>
      </c>
      <c r="D3264" s="1" t="s">
        <v>2367</v>
      </c>
      <c r="E3264" s="1" t="s">
        <v>3528</v>
      </c>
      <c r="F3264" s="1" t="s">
        <v>3421</v>
      </c>
      <c r="G3264" s="1" t="s">
        <v>3716</v>
      </c>
      <c r="H3264" s="1">
        <v>6</v>
      </c>
      <c r="I3264" s="1">
        <v>6.5</v>
      </c>
      <c r="J3264" s="1" t="s">
        <v>3190</v>
      </c>
      <c r="K3264" s="1" t="s">
        <v>4974</v>
      </c>
      <c r="L3264" s="1">
        <v>0</v>
      </c>
      <c r="M3264" s="1">
        <v>1</v>
      </c>
      <c r="N3264" s="1">
        <v>2</v>
      </c>
      <c r="O3264" s="1">
        <v>1</v>
      </c>
      <c r="P3264" s="1">
        <v>3</v>
      </c>
      <c r="Q3264" s="16">
        <v>66.207939680232556</v>
      </c>
      <c r="R3264" s="21">
        <v>0.11100633808597697</v>
      </c>
      <c r="S3264" s="21">
        <v>1.2090560934333408</v>
      </c>
      <c r="T3264" s="21">
        <v>1.0980497553473638</v>
      </c>
      <c r="U3264" s="21">
        <v>1.2736066650272096E-2</v>
      </c>
      <c r="V3264" s="21">
        <v>7.0909443667857786E-2</v>
      </c>
      <c r="W3264" s="21">
        <v>5.8173377017585688E-2</v>
      </c>
      <c r="X3264" s="13" t="s">
        <v>22</v>
      </c>
      <c r="Y32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4" s="1">
        <v>40.177267254199997</v>
      </c>
      <c r="AA3264" s="1">
        <v>-83.215335000099998</v>
      </c>
      <c r="AB3264" s="1">
        <v>40.183077525000002</v>
      </c>
      <c r="AC3264" s="1">
        <v>-83.209695940000003</v>
      </c>
    </row>
    <row r="3265" spans="1:29" x14ac:dyDescent="0.25">
      <c r="A3265" s="13">
        <v>316</v>
      </c>
      <c r="B3265" s="22" t="s">
        <v>4935</v>
      </c>
      <c r="C3265" s="17">
        <v>12</v>
      </c>
      <c r="D3265" s="1" t="s">
        <v>1332</v>
      </c>
      <c r="E3265" s="1" t="s">
        <v>3416</v>
      </c>
      <c r="F3265" s="1" t="s">
        <v>3417</v>
      </c>
      <c r="G3265" s="1" t="s">
        <v>3761</v>
      </c>
      <c r="H3265" s="1">
        <v>1.7</v>
      </c>
      <c r="I3265" s="1">
        <v>2.2000000000000002</v>
      </c>
      <c r="J3265" s="1" t="s">
        <v>3190</v>
      </c>
      <c r="K3265" s="1" t="s">
        <v>4974</v>
      </c>
      <c r="L3265" s="1">
        <v>0</v>
      </c>
      <c r="M3265" s="1">
        <v>1</v>
      </c>
      <c r="N3265" s="1">
        <v>3</v>
      </c>
      <c r="O3265" s="1">
        <v>0</v>
      </c>
      <c r="P3265" s="1">
        <v>4</v>
      </c>
      <c r="Q3265" s="16">
        <v>69.317314680232556</v>
      </c>
      <c r="R3265" s="21">
        <v>0.11124729789138466</v>
      </c>
      <c r="S3265" s="21">
        <v>1.3378074933664175</v>
      </c>
      <c r="T3265" s="21">
        <v>1.2265601954750327</v>
      </c>
      <c r="U3265" s="21">
        <v>1.2761465692046527E-2</v>
      </c>
      <c r="V3265" s="21">
        <v>7.0887872150889514E-2</v>
      </c>
      <c r="W3265" s="21">
        <v>5.8126406458842983E-2</v>
      </c>
      <c r="X3265" s="13" t="s">
        <v>22</v>
      </c>
      <c r="Y32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5" s="1">
        <v>41.371474292099997</v>
      </c>
      <c r="AA3265" s="1">
        <v>-81.220567712499999</v>
      </c>
      <c r="AB3265" s="1">
        <v>41.378367511599997</v>
      </c>
      <c r="AC3265" s="1">
        <v>-81.2178657778</v>
      </c>
    </row>
    <row r="3266" spans="1:29" x14ac:dyDescent="0.25">
      <c r="A3266" s="13">
        <v>317</v>
      </c>
      <c r="B3266" s="22" t="s">
        <v>4935</v>
      </c>
      <c r="C3266" s="17">
        <v>8</v>
      </c>
      <c r="D3266" s="1" t="s">
        <v>2379</v>
      </c>
      <c r="E3266" s="1" t="s">
        <v>3273</v>
      </c>
      <c r="F3266" s="1" t="s">
        <v>3274</v>
      </c>
      <c r="G3266" s="1" t="s">
        <v>3722</v>
      </c>
      <c r="H3266" s="1">
        <v>19.600000000000001</v>
      </c>
      <c r="I3266" s="1">
        <v>20.100000000000001</v>
      </c>
      <c r="J3266" s="1" t="s">
        <v>3190</v>
      </c>
      <c r="K3266" s="1" t="s">
        <v>4974</v>
      </c>
      <c r="L3266" s="1">
        <v>0</v>
      </c>
      <c r="M3266" s="1">
        <v>1</v>
      </c>
      <c r="N3266" s="1">
        <v>2</v>
      </c>
      <c r="O3266" s="1">
        <v>1</v>
      </c>
      <c r="P3266" s="1">
        <v>9</v>
      </c>
      <c r="Q3266" s="16">
        <v>72.207939680232556</v>
      </c>
      <c r="R3266" s="21">
        <v>7.8982724605372437E-2</v>
      </c>
      <c r="S3266" s="21">
        <v>2.1507394689598813</v>
      </c>
      <c r="T3266" s="21">
        <v>2.0717567443545089</v>
      </c>
      <c r="U3266" s="21">
        <v>8.8488413630915495E-3</v>
      </c>
      <c r="V3266" s="21">
        <v>7.0568610431593945E-2</v>
      </c>
      <c r="W3266" s="21">
        <v>6.1719769068502392E-2</v>
      </c>
      <c r="X3266" s="13" t="s">
        <v>22</v>
      </c>
      <c r="Y32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6" s="1">
        <v>39.839743677199998</v>
      </c>
      <c r="AA3266" s="1">
        <v>-84.629061359900007</v>
      </c>
      <c r="AB3266" s="1">
        <v>39.846998300300001</v>
      </c>
      <c r="AC3266" s="1">
        <v>-84.6287695611</v>
      </c>
    </row>
    <row r="3267" spans="1:29" x14ac:dyDescent="0.25">
      <c r="A3267" s="13">
        <v>318</v>
      </c>
      <c r="B3267" s="22" t="s">
        <v>4935</v>
      </c>
      <c r="C3267" s="17">
        <v>4</v>
      </c>
      <c r="D3267" s="1" t="s">
        <v>3194</v>
      </c>
      <c r="E3267" s="1" t="s">
        <v>3529</v>
      </c>
      <c r="F3267" s="1" t="s">
        <v>3530</v>
      </c>
      <c r="G3267" s="1" t="s">
        <v>3793</v>
      </c>
      <c r="H3267" s="1">
        <v>16.899999999999999</v>
      </c>
      <c r="I3267" s="1">
        <v>17.399999999999999</v>
      </c>
      <c r="J3267" s="1" t="s">
        <v>3190</v>
      </c>
      <c r="K3267" s="1" t="s">
        <v>4974</v>
      </c>
      <c r="L3267" s="1">
        <v>1</v>
      </c>
      <c r="M3267" s="1">
        <v>1</v>
      </c>
      <c r="N3267" s="1">
        <v>1</v>
      </c>
      <c r="O3267" s="1">
        <v>1</v>
      </c>
      <c r="P3267" s="1">
        <v>13</v>
      </c>
      <c r="Q3267" s="16">
        <v>115.33775436046511</v>
      </c>
      <c r="R3267" s="21">
        <v>6.3971256113002764E-2</v>
      </c>
      <c r="S3267" s="21">
        <v>2.8741755786874505</v>
      </c>
      <c r="T3267" s="21">
        <v>2.8102043225744477</v>
      </c>
      <c r="U3267" s="21">
        <v>7.4103769667016404E-3</v>
      </c>
      <c r="V3267" s="21">
        <v>7.049753431417112E-2</v>
      </c>
      <c r="W3267" s="21">
        <v>6.3087157347469475E-2</v>
      </c>
      <c r="X3267" s="13" t="s">
        <v>22</v>
      </c>
      <c r="Y32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7" s="1">
        <v>41.738178770499999</v>
      </c>
      <c r="AA3267" s="1">
        <v>-80.769481753199997</v>
      </c>
      <c r="AB3267" s="1">
        <v>41.745423365400001</v>
      </c>
      <c r="AC3267" s="1">
        <v>-80.769472575999998</v>
      </c>
    </row>
    <row r="3268" spans="1:29" x14ac:dyDescent="0.25">
      <c r="A3268" s="13">
        <v>319</v>
      </c>
      <c r="B3268" s="22" t="s">
        <v>4935</v>
      </c>
      <c r="C3268" s="17">
        <v>7</v>
      </c>
      <c r="D3268" s="1" t="s">
        <v>3195</v>
      </c>
      <c r="E3268" s="1" t="s">
        <v>3351</v>
      </c>
      <c r="F3268" s="1" t="s">
        <v>3531</v>
      </c>
      <c r="G3268" s="1" t="s">
        <v>3747</v>
      </c>
      <c r="H3268" s="1">
        <v>1.9</v>
      </c>
      <c r="I3268" s="1">
        <v>2.4</v>
      </c>
      <c r="J3268" s="1" t="s">
        <v>3190</v>
      </c>
      <c r="K3268" s="1" t="s">
        <v>4974</v>
      </c>
      <c r="L3268" s="1">
        <v>0</v>
      </c>
      <c r="M3268" s="1">
        <v>2</v>
      </c>
      <c r="N3268" s="1">
        <v>1</v>
      </c>
      <c r="O3268" s="1">
        <v>1</v>
      </c>
      <c r="P3268" s="1">
        <v>0</v>
      </c>
      <c r="Q3268" s="16">
        <v>102.33775436046511</v>
      </c>
      <c r="R3268" s="21">
        <v>0.1101778308793074</v>
      </c>
      <c r="S3268" s="21">
        <v>0.71324309884030002</v>
      </c>
      <c r="T3268" s="21">
        <v>0.60306526796099258</v>
      </c>
      <c r="U3268" s="21">
        <v>1.2648701306431712E-2</v>
      </c>
      <c r="V3268" s="21">
        <v>7.0419149119363311E-2</v>
      </c>
      <c r="W3268" s="21">
        <v>5.77704478129316E-2</v>
      </c>
      <c r="X3268" s="13" t="s">
        <v>22</v>
      </c>
      <c r="Y32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8" s="1">
        <v>40.0446830749</v>
      </c>
      <c r="AA3268" s="1">
        <v>-83.779520012500001</v>
      </c>
      <c r="AB3268" s="1">
        <v>40.051899800699999</v>
      </c>
      <c r="AC3268" s="1">
        <v>-83.778711359900001</v>
      </c>
    </row>
    <row r="3269" spans="1:29" x14ac:dyDescent="0.25">
      <c r="A3269" s="13">
        <v>320</v>
      </c>
      <c r="B3269" s="22" t="s">
        <v>4935</v>
      </c>
      <c r="C3269" s="17">
        <v>7</v>
      </c>
      <c r="D3269" s="1" t="s">
        <v>3195</v>
      </c>
      <c r="E3269" s="1" t="s">
        <v>3351</v>
      </c>
      <c r="F3269" s="1" t="s">
        <v>3531</v>
      </c>
      <c r="G3269" s="1" t="s">
        <v>3747</v>
      </c>
      <c r="H3269" s="1">
        <v>2.4</v>
      </c>
      <c r="I3269" s="1">
        <v>2.9</v>
      </c>
      <c r="J3269" s="1" t="s">
        <v>3190</v>
      </c>
      <c r="K3269" s="1" t="s">
        <v>4974</v>
      </c>
      <c r="L3269" s="1">
        <v>0</v>
      </c>
      <c r="M3269" s="1">
        <v>1</v>
      </c>
      <c r="N3269" s="1">
        <v>3</v>
      </c>
      <c r="O3269" s="1">
        <v>0</v>
      </c>
      <c r="P3269" s="1">
        <v>3</v>
      </c>
      <c r="Q3269" s="16">
        <v>68.317314680232556</v>
      </c>
      <c r="R3269" s="21">
        <v>0.1101778308793074</v>
      </c>
      <c r="S3269" s="21">
        <v>1.1991829967463985</v>
      </c>
      <c r="T3269" s="21">
        <v>1.0890051658670912</v>
      </c>
      <c r="U3269" s="21">
        <v>1.2648701306431712E-2</v>
      </c>
      <c r="V3269" s="21">
        <v>7.0419149119363311E-2</v>
      </c>
      <c r="W3269" s="21">
        <v>5.77704478129316E-2</v>
      </c>
      <c r="X3269" s="13" t="s">
        <v>22</v>
      </c>
      <c r="Y32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69" s="1">
        <v>40.051899800699999</v>
      </c>
      <c r="AA3269" s="1">
        <v>-83.778711359900001</v>
      </c>
      <c r="AB3269" s="1">
        <v>40.059115928700002</v>
      </c>
      <c r="AC3269" s="1">
        <v>-83.777825448499996</v>
      </c>
    </row>
    <row r="3270" spans="1:29" x14ac:dyDescent="0.25">
      <c r="A3270" s="13">
        <v>321</v>
      </c>
      <c r="B3270" s="22" t="s">
        <v>4935</v>
      </c>
      <c r="C3270" s="17">
        <v>5</v>
      </c>
      <c r="D3270" s="1" t="s">
        <v>2366</v>
      </c>
      <c r="E3270" s="1" t="s">
        <v>3532</v>
      </c>
      <c r="F3270" s="1" t="s">
        <v>3533</v>
      </c>
      <c r="G3270" s="1" t="s">
        <v>3732</v>
      </c>
      <c r="H3270" s="1">
        <v>5.8</v>
      </c>
      <c r="I3270" s="1">
        <v>6.3</v>
      </c>
      <c r="J3270" s="1" t="s">
        <v>3190</v>
      </c>
      <c r="K3270" s="1" t="s">
        <v>4974</v>
      </c>
      <c r="L3270" s="1">
        <v>0</v>
      </c>
      <c r="M3270" s="1">
        <v>1</v>
      </c>
      <c r="N3270" s="1">
        <v>3</v>
      </c>
      <c r="O3270" s="1">
        <v>2</v>
      </c>
      <c r="P3270" s="1">
        <v>3</v>
      </c>
      <c r="Q3270" s="16">
        <v>77.192314680232556</v>
      </c>
      <c r="R3270" s="21">
        <v>7.4693696323691147E-2</v>
      </c>
      <c r="S3270" s="21">
        <v>1.1839296388973308</v>
      </c>
      <c r="T3270" s="21">
        <v>1.1092359425736398</v>
      </c>
      <c r="U3270" s="21">
        <v>8.8499780458338208E-3</v>
      </c>
      <c r="V3270" s="21">
        <v>7.0395808367428717E-2</v>
      </c>
      <c r="W3270" s="21">
        <v>6.1545830321594899E-2</v>
      </c>
      <c r="X3270" s="13" t="s">
        <v>22</v>
      </c>
      <c r="Y32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0" s="1">
        <v>40.489312287499999</v>
      </c>
      <c r="AA3270" s="1">
        <v>-82.544623045999998</v>
      </c>
      <c r="AB3270" s="1">
        <v>40.495455040400003</v>
      </c>
      <c r="AC3270" s="1">
        <v>-82.541129884100002</v>
      </c>
    </row>
    <row r="3271" spans="1:29" x14ac:dyDescent="0.25">
      <c r="A3271" s="13">
        <v>322</v>
      </c>
      <c r="B3271" s="22" t="s">
        <v>4935</v>
      </c>
      <c r="C3271" s="17">
        <v>2</v>
      </c>
      <c r="D3271" s="1" t="s">
        <v>2362</v>
      </c>
      <c r="E3271" s="1" t="s">
        <v>3400</v>
      </c>
      <c r="F3271" s="1" t="s">
        <v>3422</v>
      </c>
      <c r="G3271" s="1" t="s">
        <v>3725</v>
      </c>
      <c r="H3271" s="1">
        <v>22.6</v>
      </c>
      <c r="I3271" s="1">
        <v>23.1</v>
      </c>
      <c r="J3271" s="1" t="s">
        <v>3190</v>
      </c>
      <c r="K3271" s="1" t="s">
        <v>4974</v>
      </c>
      <c r="L3271" s="1">
        <v>0</v>
      </c>
      <c r="M3271" s="1">
        <v>2</v>
      </c>
      <c r="N3271" s="1">
        <v>0</v>
      </c>
      <c r="O3271" s="1">
        <v>1</v>
      </c>
      <c r="P3271" s="1">
        <v>1</v>
      </c>
      <c r="Q3271" s="16">
        <v>96.790879360465112</v>
      </c>
      <c r="R3271" s="21">
        <v>0.14231521314373252</v>
      </c>
      <c r="S3271" s="21">
        <v>0.84290561088587446</v>
      </c>
      <c r="T3271" s="21">
        <v>0.70059039774214193</v>
      </c>
      <c r="U3271" s="21">
        <v>1.6002125157683299E-2</v>
      </c>
      <c r="V3271" s="21">
        <v>7.0137147757756563E-2</v>
      </c>
      <c r="W3271" s="21">
        <v>5.413502260007326E-2</v>
      </c>
      <c r="X3271" s="13" t="s">
        <v>22</v>
      </c>
      <c r="Y32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1" s="1">
        <v>41.574037648500003</v>
      </c>
      <c r="AA3271" s="1">
        <v>-83.951728911100005</v>
      </c>
      <c r="AB3271" s="1">
        <v>41.574071850700001</v>
      </c>
      <c r="AC3271" s="1">
        <v>-83.942077684799997</v>
      </c>
    </row>
    <row r="3272" spans="1:29" x14ac:dyDescent="0.25">
      <c r="A3272" s="13">
        <v>323</v>
      </c>
      <c r="B3272" s="22" t="s">
        <v>4935</v>
      </c>
      <c r="C3272" s="17">
        <v>3</v>
      </c>
      <c r="D3272" s="1" t="s">
        <v>1330</v>
      </c>
      <c r="E3272" s="1" t="s">
        <v>3461</v>
      </c>
      <c r="F3272" s="1" t="s">
        <v>3462</v>
      </c>
      <c r="G3272" s="1" t="s">
        <v>3729</v>
      </c>
      <c r="H3272" s="1">
        <v>2.5</v>
      </c>
      <c r="I3272" s="1">
        <v>3</v>
      </c>
      <c r="J3272" s="1" t="s">
        <v>3190</v>
      </c>
      <c r="K3272" s="1" t="s">
        <v>4974</v>
      </c>
      <c r="L3272" s="1">
        <v>1</v>
      </c>
      <c r="M3272" s="1">
        <v>1</v>
      </c>
      <c r="N3272" s="1">
        <v>3</v>
      </c>
      <c r="O3272" s="1">
        <v>0</v>
      </c>
      <c r="P3272" s="1">
        <v>6</v>
      </c>
      <c r="Q3272" s="16">
        <v>116.99400436046511</v>
      </c>
      <c r="R3272" s="21">
        <v>8.8523495947864184E-2</v>
      </c>
      <c r="S3272" s="21">
        <v>1.6271461862334011</v>
      </c>
      <c r="T3272" s="21">
        <v>1.5386226902855369</v>
      </c>
      <c r="U3272" s="21">
        <v>1.0344909151248218E-2</v>
      </c>
      <c r="V3272" s="21">
        <v>7.0013029586282208E-2</v>
      </c>
      <c r="W3272" s="21">
        <v>5.9668120435033986E-2</v>
      </c>
      <c r="X3272" s="13" t="s">
        <v>22</v>
      </c>
      <c r="Y32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2" s="1">
        <v>41.322805204200002</v>
      </c>
      <c r="AA3272" s="1">
        <v>-82.767676123399994</v>
      </c>
      <c r="AB3272" s="1">
        <v>41.329626747600003</v>
      </c>
      <c r="AC3272" s="1">
        <v>-82.764434962300001</v>
      </c>
    </row>
    <row r="3273" spans="1:29" x14ac:dyDescent="0.25">
      <c r="A3273" s="13">
        <v>324</v>
      </c>
      <c r="B3273" s="22" t="s">
        <v>4935</v>
      </c>
      <c r="C3273" s="17">
        <v>3</v>
      </c>
      <c r="D3273" s="1" t="s">
        <v>791</v>
      </c>
      <c r="E3273" s="1" t="s">
        <v>3534</v>
      </c>
      <c r="F3273" s="1" t="s">
        <v>3535</v>
      </c>
      <c r="G3273" s="1" t="s">
        <v>3731</v>
      </c>
      <c r="H3273" s="1">
        <v>18.7</v>
      </c>
      <c r="I3273" s="1">
        <v>19.2</v>
      </c>
      <c r="J3273" s="1" t="s">
        <v>3190</v>
      </c>
      <c r="L3273" s="1">
        <v>0</v>
      </c>
      <c r="M3273" s="1">
        <v>1</v>
      </c>
      <c r="N3273" s="1">
        <v>4</v>
      </c>
      <c r="O3273" s="1">
        <v>1</v>
      </c>
      <c r="P3273" s="1">
        <v>4</v>
      </c>
      <c r="Q3273" s="16">
        <v>80.301689680232556</v>
      </c>
      <c r="R3273" s="21">
        <v>7.3881347172581435E-2</v>
      </c>
      <c r="S3273" s="21">
        <v>1.3227403692409869</v>
      </c>
      <c r="T3273" s="21">
        <v>1.2488590220684055</v>
      </c>
      <c r="U3273" s="21">
        <v>8.7615038011057411E-3</v>
      </c>
      <c r="V3273" s="21">
        <v>6.9799886540297812E-2</v>
      </c>
      <c r="W3273" s="21">
        <v>6.1038382739192071E-2</v>
      </c>
      <c r="X3273" s="13" t="s">
        <v>22</v>
      </c>
      <c r="Y32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3" s="1">
        <v>0</v>
      </c>
      <c r="AA3273" s="1">
        <v>0</v>
      </c>
      <c r="AB3273" s="1">
        <v>0</v>
      </c>
      <c r="AC3273" s="1">
        <v>0</v>
      </c>
    </row>
    <row r="3274" spans="1:29" x14ac:dyDescent="0.25">
      <c r="A3274" s="13">
        <v>325</v>
      </c>
      <c r="B3274" s="22" t="s">
        <v>4935</v>
      </c>
      <c r="C3274" s="17">
        <v>7</v>
      </c>
      <c r="D3274" s="1" t="s">
        <v>1335</v>
      </c>
      <c r="E3274" s="1" t="s">
        <v>3536</v>
      </c>
      <c r="F3274" s="1" t="s">
        <v>3537</v>
      </c>
      <c r="G3274" s="1" t="s">
        <v>3794</v>
      </c>
      <c r="H3274" s="1">
        <v>4.9000000000000004</v>
      </c>
      <c r="I3274" s="1">
        <v>5.4</v>
      </c>
      <c r="J3274" s="1" t="s">
        <v>3190</v>
      </c>
      <c r="K3274" s="1" t="s">
        <v>4974</v>
      </c>
      <c r="L3274" s="1">
        <v>0</v>
      </c>
      <c r="M3274" s="1">
        <v>1</v>
      </c>
      <c r="N3274" s="1">
        <v>0</v>
      </c>
      <c r="O3274" s="1">
        <v>3</v>
      </c>
      <c r="P3274" s="1">
        <v>3</v>
      </c>
      <c r="Q3274" s="16">
        <v>61.989189680232556</v>
      </c>
      <c r="R3274" s="21">
        <v>0.10903907615656325</v>
      </c>
      <c r="S3274" s="21">
        <v>1.1910038995567143</v>
      </c>
      <c r="T3274" s="21">
        <v>1.0819648234001511</v>
      </c>
      <c r="U3274" s="21">
        <v>1.2528533479132065E-2</v>
      </c>
      <c r="V3274" s="21">
        <v>6.977024897343094E-2</v>
      </c>
      <c r="W3274" s="21">
        <v>5.7241715494298878E-2</v>
      </c>
      <c r="X3274" s="13" t="s">
        <v>22</v>
      </c>
      <c r="Y32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4" s="1">
        <v>40.109946150600003</v>
      </c>
      <c r="AA3274" s="1">
        <v>-84.2591470367</v>
      </c>
      <c r="AB3274" s="1">
        <v>40.1171932086</v>
      </c>
      <c r="AC3274" s="1">
        <v>-84.259254971999994</v>
      </c>
    </row>
    <row r="3275" spans="1:29" x14ac:dyDescent="0.25">
      <c r="A3275" s="13">
        <v>326</v>
      </c>
      <c r="B3275" s="22" t="s">
        <v>4935</v>
      </c>
      <c r="C3275" s="17">
        <v>8</v>
      </c>
      <c r="D3275" s="1" t="s">
        <v>2363</v>
      </c>
      <c r="E3275" s="1" t="s">
        <v>3351</v>
      </c>
      <c r="F3275" s="1" t="s">
        <v>3538</v>
      </c>
      <c r="G3275" s="1" t="s">
        <v>3747</v>
      </c>
      <c r="H3275" s="1">
        <v>22</v>
      </c>
      <c r="I3275" s="1">
        <v>22.5</v>
      </c>
      <c r="J3275" s="1" t="s">
        <v>3190</v>
      </c>
      <c r="K3275" s="1" t="s">
        <v>4974</v>
      </c>
      <c r="L3275" s="1">
        <v>0</v>
      </c>
      <c r="M3275" s="1">
        <v>2</v>
      </c>
      <c r="N3275" s="1">
        <v>3</v>
      </c>
      <c r="O3275" s="1">
        <v>1</v>
      </c>
      <c r="P3275" s="1">
        <v>3</v>
      </c>
      <c r="Q3275" s="16">
        <v>118.43150436046511</v>
      </c>
      <c r="R3275" s="21">
        <v>7.3828584851382065E-2</v>
      </c>
      <c r="S3275" s="21">
        <v>1.1914400867189048</v>
      </c>
      <c r="T3275" s="21">
        <v>1.1176115018675228</v>
      </c>
      <c r="U3275" s="21">
        <v>8.75575464950306E-3</v>
      </c>
      <c r="V3275" s="21">
        <v>6.9739834738423878E-2</v>
      </c>
      <c r="W3275" s="21">
        <v>6.0984080088920818E-2</v>
      </c>
      <c r="X3275" s="13" t="s">
        <v>22</v>
      </c>
      <c r="Y32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5" s="1">
        <v>39.542481543900003</v>
      </c>
      <c r="AA3275" s="1">
        <v>-83.850073833300002</v>
      </c>
      <c r="AB3275" s="1">
        <v>39.549700740200002</v>
      </c>
      <c r="AC3275" s="1">
        <v>-83.849482563099997</v>
      </c>
    </row>
    <row r="3276" spans="1:29" x14ac:dyDescent="0.25">
      <c r="A3276" s="13">
        <v>327</v>
      </c>
      <c r="B3276" s="22" t="s">
        <v>4935</v>
      </c>
      <c r="C3276" s="17">
        <v>8</v>
      </c>
      <c r="D3276" s="1" t="s">
        <v>806</v>
      </c>
      <c r="E3276" s="1" t="s">
        <v>3366</v>
      </c>
      <c r="F3276" s="1" t="s">
        <v>3367</v>
      </c>
      <c r="G3276" s="1" t="s">
        <v>3752</v>
      </c>
      <c r="H3276" s="1">
        <v>2.6</v>
      </c>
      <c r="I3276" s="1">
        <v>3.1</v>
      </c>
      <c r="J3276" s="1" t="s">
        <v>3190</v>
      </c>
      <c r="K3276" s="1" t="s">
        <v>4974</v>
      </c>
      <c r="L3276" s="1">
        <v>0</v>
      </c>
      <c r="M3276" s="1">
        <v>1</v>
      </c>
      <c r="N3276" s="1">
        <v>2</v>
      </c>
      <c r="O3276" s="1">
        <v>0</v>
      </c>
      <c r="P3276" s="1">
        <v>2</v>
      </c>
      <c r="Q3276" s="16">
        <v>60.770439680232556</v>
      </c>
      <c r="R3276" s="21">
        <v>0.14081023165117754</v>
      </c>
      <c r="S3276" s="21">
        <v>1.0515641634363311</v>
      </c>
      <c r="T3276" s="21">
        <v>0.91075393178515351</v>
      </c>
      <c r="U3276" s="21">
        <v>1.5846575863745299E-2</v>
      </c>
      <c r="V3276" s="21">
        <v>6.9621214262767406E-2</v>
      </c>
      <c r="W3276" s="21">
        <v>5.3774638399022107E-2</v>
      </c>
      <c r="X3276" s="13" t="s">
        <v>22</v>
      </c>
      <c r="Y32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6" s="1">
        <v>39.274453848599997</v>
      </c>
      <c r="AA3276" s="1">
        <v>-84.0474607612</v>
      </c>
      <c r="AB3276" s="1">
        <v>39.277191313400003</v>
      </c>
      <c r="AC3276" s="1">
        <v>-84.038820927399996</v>
      </c>
    </row>
    <row r="3277" spans="1:29" x14ac:dyDescent="0.25">
      <c r="A3277" s="13">
        <v>328</v>
      </c>
      <c r="B3277" s="22" t="s">
        <v>4935</v>
      </c>
      <c r="C3277" s="17">
        <v>6</v>
      </c>
      <c r="D3277" s="1" t="s">
        <v>2367</v>
      </c>
      <c r="E3277" s="1" t="s">
        <v>3539</v>
      </c>
      <c r="F3277" s="1" t="s">
        <v>3540</v>
      </c>
      <c r="G3277" s="1" t="s">
        <v>3708</v>
      </c>
      <c r="H3277" s="1">
        <v>8.4</v>
      </c>
      <c r="I3277" s="1">
        <v>8.9</v>
      </c>
      <c r="J3277" s="1" t="s">
        <v>3190</v>
      </c>
      <c r="K3277" s="1" t="s">
        <v>4974</v>
      </c>
      <c r="L3277" s="1">
        <v>0</v>
      </c>
      <c r="M3277" s="1">
        <v>0</v>
      </c>
      <c r="N3277" s="1">
        <v>7</v>
      </c>
      <c r="O3277" s="1">
        <v>0</v>
      </c>
      <c r="P3277" s="1">
        <v>8</v>
      </c>
      <c r="Q3277" s="16">
        <v>53.828125</v>
      </c>
      <c r="R3277" s="21">
        <v>6.3290975528789456E-2</v>
      </c>
      <c r="S3277" s="21">
        <v>1.714159301912797</v>
      </c>
      <c r="T3277" s="21">
        <v>1.6508683263840076</v>
      </c>
      <c r="U3277" s="21">
        <v>7.6004860061888967E-3</v>
      </c>
      <c r="V3277" s="21">
        <v>6.9516390491404359E-2</v>
      </c>
      <c r="W3277" s="21">
        <v>6.1915904485215459E-2</v>
      </c>
      <c r="X3277" s="13" t="s">
        <v>22</v>
      </c>
      <c r="Y32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7" s="1">
        <v>40.397680879900001</v>
      </c>
      <c r="AA3277" s="1">
        <v>-83.282028605500003</v>
      </c>
      <c r="AB3277" s="1">
        <v>40.395296204099999</v>
      </c>
      <c r="AC3277" s="1">
        <v>-83.273528367200001</v>
      </c>
    </row>
    <row r="3278" spans="1:29" x14ac:dyDescent="0.25">
      <c r="A3278" s="13">
        <v>329</v>
      </c>
      <c r="B3278" s="22" t="s">
        <v>4935</v>
      </c>
      <c r="C3278" s="17">
        <v>9</v>
      </c>
      <c r="D3278" s="1" t="s">
        <v>1334</v>
      </c>
      <c r="E3278" s="1" t="s">
        <v>3330</v>
      </c>
      <c r="F3278" s="1" t="s">
        <v>3541</v>
      </c>
      <c r="G3278" s="1" t="s">
        <v>3740</v>
      </c>
      <c r="H3278" s="1">
        <v>20</v>
      </c>
      <c r="I3278" s="1">
        <v>20.5</v>
      </c>
      <c r="J3278" s="1" t="s">
        <v>3190</v>
      </c>
      <c r="K3278" s="1" t="s">
        <v>4974</v>
      </c>
      <c r="L3278" s="1">
        <v>1</v>
      </c>
      <c r="M3278" s="1">
        <v>2</v>
      </c>
      <c r="N3278" s="1">
        <v>1</v>
      </c>
      <c r="O3278" s="1">
        <v>2</v>
      </c>
      <c r="P3278" s="1">
        <v>7</v>
      </c>
      <c r="Q3278" s="16">
        <v>159.45194404069767</v>
      </c>
      <c r="R3278" s="21">
        <v>7.344376530353118E-2</v>
      </c>
      <c r="S3278" s="21">
        <v>1.6674615846988501</v>
      </c>
      <c r="T3278" s="21">
        <v>1.5940178193953189</v>
      </c>
      <c r="U3278" s="21">
        <v>8.7138133721508127E-3</v>
      </c>
      <c r="V3278" s="21">
        <v>6.9338328029782195E-2</v>
      </c>
      <c r="W3278" s="21">
        <v>6.0624514657631384E-2</v>
      </c>
      <c r="X3278" s="13" t="s">
        <v>22</v>
      </c>
      <c r="Y32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8" s="1">
        <v>38.803411832400002</v>
      </c>
      <c r="AA3278" s="1">
        <v>-83.011916436600004</v>
      </c>
      <c r="AB3278" s="1">
        <v>38.7982162391</v>
      </c>
      <c r="AC3278" s="1">
        <v>-83.009732468699994</v>
      </c>
    </row>
    <row r="3279" spans="1:29" x14ac:dyDescent="0.25">
      <c r="A3279" s="13">
        <v>330</v>
      </c>
      <c r="B3279" s="22" t="s">
        <v>4935</v>
      </c>
      <c r="C3279" s="17">
        <v>9</v>
      </c>
      <c r="D3279" s="1" t="s">
        <v>1334</v>
      </c>
      <c r="E3279" s="1" t="s">
        <v>3330</v>
      </c>
      <c r="F3279" s="1" t="s">
        <v>3541</v>
      </c>
      <c r="G3279" s="1" t="s">
        <v>3740</v>
      </c>
      <c r="H3279" s="1">
        <v>14.9</v>
      </c>
      <c r="I3279" s="1">
        <v>15.4</v>
      </c>
      <c r="J3279" s="1" t="s">
        <v>3190</v>
      </c>
      <c r="K3279" s="1" t="s">
        <v>4974</v>
      </c>
      <c r="L3279" s="1">
        <v>1</v>
      </c>
      <c r="M3279" s="1">
        <v>1</v>
      </c>
      <c r="N3279" s="1">
        <v>3</v>
      </c>
      <c r="O3279" s="1">
        <v>1</v>
      </c>
      <c r="P3279" s="1">
        <v>8</v>
      </c>
      <c r="Q3279" s="16">
        <v>123.43150436046511</v>
      </c>
      <c r="R3279" s="21">
        <v>7.344376530353118E-2</v>
      </c>
      <c r="S3279" s="21">
        <v>1.7918685671543535</v>
      </c>
      <c r="T3279" s="21">
        <v>1.7184248018508224</v>
      </c>
      <c r="U3279" s="21">
        <v>8.7138133721508127E-3</v>
      </c>
      <c r="V3279" s="21">
        <v>6.9338328029782195E-2</v>
      </c>
      <c r="W3279" s="21">
        <v>6.0624514657631384E-2</v>
      </c>
      <c r="X3279" s="13" t="s">
        <v>22</v>
      </c>
      <c r="Y32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79" s="1">
        <v>38.808287624800002</v>
      </c>
      <c r="AA3279" s="1">
        <v>-83.101553642400006</v>
      </c>
      <c r="AB3279" s="1">
        <v>38.809032262599999</v>
      </c>
      <c r="AC3279" s="1">
        <v>-83.093180880399999</v>
      </c>
    </row>
    <row r="3280" spans="1:29" x14ac:dyDescent="0.25">
      <c r="A3280" s="13">
        <v>331</v>
      </c>
      <c r="B3280" s="22" t="s">
        <v>4935</v>
      </c>
      <c r="C3280" s="17">
        <v>8</v>
      </c>
      <c r="D3280" s="1" t="s">
        <v>1329</v>
      </c>
      <c r="E3280" s="1" t="s">
        <v>3542</v>
      </c>
      <c r="F3280" s="1" t="s">
        <v>3543</v>
      </c>
      <c r="G3280" s="1" t="s">
        <v>3795</v>
      </c>
      <c r="H3280" s="1">
        <v>1.8</v>
      </c>
      <c r="I3280" s="1">
        <v>2.2999999999999998</v>
      </c>
      <c r="J3280" s="1" t="s">
        <v>3190</v>
      </c>
      <c r="K3280" s="1" t="s">
        <v>4974</v>
      </c>
      <c r="L3280" s="1">
        <v>0</v>
      </c>
      <c r="M3280" s="1">
        <v>1</v>
      </c>
      <c r="N3280" s="1">
        <v>1</v>
      </c>
      <c r="O3280" s="1">
        <v>2</v>
      </c>
      <c r="P3280" s="1">
        <v>10</v>
      </c>
      <c r="Q3280" s="16">
        <v>71.098564680232556</v>
      </c>
      <c r="R3280" s="21">
        <v>0.10781706172941342</v>
      </c>
      <c r="S3280" s="21">
        <v>2.2956225934540484</v>
      </c>
      <c r="T3280" s="21">
        <v>2.187805531724635</v>
      </c>
      <c r="U3280" s="21">
        <v>1.2399466190702891E-2</v>
      </c>
      <c r="V3280" s="21">
        <v>6.9062712528018752E-2</v>
      </c>
      <c r="W3280" s="21">
        <v>5.6663246337315863E-2</v>
      </c>
      <c r="X3280" s="13" t="s">
        <v>22</v>
      </c>
      <c r="Y32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0" s="1">
        <v>39.011440278400002</v>
      </c>
      <c r="AA3280" s="1">
        <v>-84.270180369599998</v>
      </c>
      <c r="AB3280" s="1">
        <v>39.009434173499997</v>
      </c>
      <c r="AC3280" s="1">
        <v>-84.261152705200004</v>
      </c>
    </row>
    <row r="3281" spans="1:29" x14ac:dyDescent="0.25">
      <c r="A3281" s="13">
        <v>332</v>
      </c>
      <c r="B3281" s="22" t="s">
        <v>4935</v>
      </c>
      <c r="C3281" s="17">
        <v>4</v>
      </c>
      <c r="D3281" s="1" t="s">
        <v>800</v>
      </c>
      <c r="E3281" s="1" t="s">
        <v>3544</v>
      </c>
      <c r="F3281" s="1" t="s">
        <v>3545</v>
      </c>
      <c r="G3281" s="1" t="s">
        <v>3761</v>
      </c>
      <c r="H3281" s="1">
        <v>21.4</v>
      </c>
      <c r="I3281" s="1">
        <v>21.9</v>
      </c>
      <c r="J3281" s="1" t="s">
        <v>3190</v>
      </c>
      <c r="K3281" s="1" t="s">
        <v>4974</v>
      </c>
      <c r="L3281" s="1">
        <v>0</v>
      </c>
      <c r="M3281" s="1">
        <v>2</v>
      </c>
      <c r="N3281" s="1">
        <v>3</v>
      </c>
      <c r="O3281" s="1">
        <v>2</v>
      </c>
      <c r="P3281" s="1">
        <v>3</v>
      </c>
      <c r="Q3281" s="16">
        <v>122.86900436046511</v>
      </c>
      <c r="R3281" s="21">
        <v>6.2724520037875348E-2</v>
      </c>
      <c r="S3281" s="21">
        <v>1.1592414768739794</v>
      </c>
      <c r="T3281" s="21">
        <v>1.096516956836104</v>
      </c>
      <c r="U3281" s="21">
        <v>7.5379619603558245E-3</v>
      </c>
      <c r="V3281" s="21">
        <v>6.8996034380456719E-2</v>
      </c>
      <c r="W3281" s="21">
        <v>6.1458072420100894E-2</v>
      </c>
      <c r="X3281" s="13" t="s">
        <v>22</v>
      </c>
      <c r="Y32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1" s="1">
        <v>40.963501163700002</v>
      </c>
      <c r="AA3281" s="1">
        <v>-81.250986426099999</v>
      </c>
      <c r="AB3281" s="1">
        <v>40.9707238035</v>
      </c>
      <c r="AC3281" s="1">
        <v>-81.250297466700005</v>
      </c>
    </row>
    <row r="3282" spans="1:29" x14ac:dyDescent="0.25">
      <c r="A3282" s="13">
        <v>333</v>
      </c>
      <c r="B3282" s="22" t="s">
        <v>4935</v>
      </c>
      <c r="C3282" s="17">
        <v>6</v>
      </c>
      <c r="D3282" s="1" t="s">
        <v>808</v>
      </c>
      <c r="E3282" s="1" t="s">
        <v>3433</v>
      </c>
      <c r="F3282" s="1" t="s">
        <v>3434</v>
      </c>
      <c r="G3282" s="1" t="s">
        <v>3764</v>
      </c>
      <c r="H3282" s="1">
        <v>17.399999999999999</v>
      </c>
      <c r="I3282" s="1">
        <v>17.899999999999999</v>
      </c>
      <c r="J3282" s="1" t="s">
        <v>3190</v>
      </c>
      <c r="K3282" s="1" t="s">
        <v>4974</v>
      </c>
      <c r="L3282" s="1">
        <v>0</v>
      </c>
      <c r="M3282" s="1">
        <v>2</v>
      </c>
      <c r="N3282" s="1">
        <v>0</v>
      </c>
      <c r="O3282" s="1">
        <v>1</v>
      </c>
      <c r="P3282" s="1">
        <v>3</v>
      </c>
      <c r="Q3282" s="16">
        <v>98.790879360465112</v>
      </c>
      <c r="R3282" s="21">
        <v>0.13849374342041323</v>
      </c>
      <c r="S3282" s="21">
        <v>1.2395653823148707</v>
      </c>
      <c r="T3282" s="21">
        <v>1.1010716388944575</v>
      </c>
      <c r="U3282" s="21">
        <v>1.5606887784610859E-2</v>
      </c>
      <c r="V3282" s="21">
        <v>6.8633871284028994E-2</v>
      </c>
      <c r="W3282" s="21">
        <v>5.3026983499418132E-2</v>
      </c>
      <c r="X3282" s="13" t="s">
        <v>22</v>
      </c>
      <c r="Y32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2" s="1">
        <v>39.745934497199997</v>
      </c>
      <c r="AA3282" s="1">
        <v>-83.024022551100003</v>
      </c>
      <c r="AB3282" s="1">
        <v>39.753170550199997</v>
      </c>
      <c r="AC3282" s="1">
        <v>-83.0246273976</v>
      </c>
    </row>
    <row r="3283" spans="1:29" x14ac:dyDescent="0.25">
      <c r="A3283" s="13">
        <v>334</v>
      </c>
      <c r="B3283" s="22" t="s">
        <v>4935</v>
      </c>
      <c r="C3283" s="17">
        <v>6</v>
      </c>
      <c r="D3283" s="1" t="s">
        <v>808</v>
      </c>
      <c r="E3283" s="1" t="s">
        <v>3433</v>
      </c>
      <c r="F3283" s="1" t="s">
        <v>3434</v>
      </c>
      <c r="G3283" s="1" t="s">
        <v>3764</v>
      </c>
      <c r="H3283" s="1">
        <v>18.8</v>
      </c>
      <c r="I3283" s="1">
        <v>19.3</v>
      </c>
      <c r="J3283" s="1" t="s">
        <v>3190</v>
      </c>
      <c r="K3283" s="1" t="s">
        <v>4974</v>
      </c>
      <c r="L3283" s="1">
        <v>0</v>
      </c>
      <c r="M3283" s="1">
        <v>1</v>
      </c>
      <c r="N3283" s="1">
        <v>2</v>
      </c>
      <c r="O3283" s="1">
        <v>0</v>
      </c>
      <c r="P3283" s="1">
        <v>2</v>
      </c>
      <c r="Q3283" s="16">
        <v>60.770439680232556</v>
      </c>
      <c r="R3283" s="21">
        <v>0.13849374342041323</v>
      </c>
      <c r="S3283" s="21">
        <v>1.0459824940226996</v>
      </c>
      <c r="T3283" s="21">
        <v>0.9074887506022864</v>
      </c>
      <c r="U3283" s="21">
        <v>1.5606887784610859E-2</v>
      </c>
      <c r="V3283" s="21">
        <v>6.8633871284028994E-2</v>
      </c>
      <c r="W3283" s="21">
        <v>5.3026983499418132E-2</v>
      </c>
      <c r="X3283" s="13" t="s">
        <v>22</v>
      </c>
      <c r="Y32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3" s="1">
        <v>39.766198207599999</v>
      </c>
      <c r="AA3283" s="1">
        <v>-83.025495117999995</v>
      </c>
      <c r="AB3283" s="1">
        <v>39.7734330129</v>
      </c>
      <c r="AC3283" s="1">
        <v>-83.025931314800005</v>
      </c>
    </row>
    <row r="3284" spans="1:29" x14ac:dyDescent="0.25">
      <c r="A3284" s="13">
        <v>335</v>
      </c>
      <c r="B3284" s="22" t="s">
        <v>4935</v>
      </c>
      <c r="C3284" s="17">
        <v>1</v>
      </c>
      <c r="D3284" s="1" t="s">
        <v>2368</v>
      </c>
      <c r="E3284" s="1" t="s">
        <v>3379</v>
      </c>
      <c r="F3284" s="1" t="s">
        <v>3546</v>
      </c>
      <c r="G3284" s="1" t="s">
        <v>3741</v>
      </c>
      <c r="H3284" s="1">
        <v>3.5</v>
      </c>
      <c r="I3284" s="1">
        <v>4</v>
      </c>
      <c r="J3284" s="1" t="s">
        <v>3190</v>
      </c>
      <c r="K3284" s="1" t="s">
        <v>4973</v>
      </c>
      <c r="L3284" s="1">
        <v>0</v>
      </c>
      <c r="M3284" s="1">
        <v>1</v>
      </c>
      <c r="N3284" s="1">
        <v>1</v>
      </c>
      <c r="O3284" s="1">
        <v>0</v>
      </c>
      <c r="P3284" s="1">
        <v>3</v>
      </c>
      <c r="Q3284" s="16">
        <v>55.223564680232556</v>
      </c>
      <c r="R3284" s="21">
        <v>7.0853652236627068E-2</v>
      </c>
      <c r="S3284" s="21">
        <v>1.3087030618182756</v>
      </c>
      <c r="T3284" s="21">
        <v>1.2378494095816486</v>
      </c>
      <c r="U3284" s="21">
        <v>7.4058825524312083E-3</v>
      </c>
      <c r="V3284" s="21">
        <v>6.8603155759576609E-2</v>
      </c>
      <c r="W3284" s="21">
        <v>6.1197273207145401E-2</v>
      </c>
      <c r="X3284" s="13" t="s">
        <v>22</v>
      </c>
      <c r="Y32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4" s="1">
        <v>40.9568659858</v>
      </c>
      <c r="AA3284" s="1">
        <v>-84.732165308000006</v>
      </c>
      <c r="AB3284" s="1">
        <v>40.952328455999996</v>
      </c>
      <c r="AC3284" s="1">
        <v>-84.724711783100005</v>
      </c>
    </row>
    <row r="3285" spans="1:29" x14ac:dyDescent="0.25">
      <c r="A3285" s="13">
        <v>336</v>
      </c>
      <c r="B3285" s="22" t="s">
        <v>4935</v>
      </c>
      <c r="C3285" s="17">
        <v>11</v>
      </c>
      <c r="D3285" s="1" t="s">
        <v>2372</v>
      </c>
      <c r="E3285" s="1" t="s">
        <v>3277</v>
      </c>
      <c r="F3285" s="1" t="s">
        <v>3278</v>
      </c>
      <c r="G3285" s="1" t="s">
        <v>3721</v>
      </c>
      <c r="H3285" s="1">
        <v>22.9</v>
      </c>
      <c r="I3285" s="1">
        <v>23.4</v>
      </c>
      <c r="J3285" s="1" t="s">
        <v>3190</v>
      </c>
      <c r="K3285" s="1" t="s">
        <v>4974</v>
      </c>
      <c r="L3285" s="1">
        <v>1</v>
      </c>
      <c r="M3285" s="1">
        <v>0</v>
      </c>
      <c r="N3285" s="1">
        <v>1</v>
      </c>
      <c r="O3285" s="1">
        <v>1</v>
      </c>
      <c r="P3285" s="1">
        <v>2</v>
      </c>
      <c r="Q3285" s="16">
        <v>58.661064680232556</v>
      </c>
      <c r="R3285" s="21">
        <v>0.13916730365890292</v>
      </c>
      <c r="S3285" s="21">
        <v>0.98344654507408835</v>
      </c>
      <c r="T3285" s="21">
        <v>0.8442792414151854</v>
      </c>
      <c r="U3285" s="21">
        <v>1.5676614693622318E-2</v>
      </c>
      <c r="V3285" s="21">
        <v>6.8538824604057039E-2</v>
      </c>
      <c r="W3285" s="21">
        <v>5.2862209910434721E-2</v>
      </c>
      <c r="X3285" s="13" t="s">
        <v>22</v>
      </c>
      <c r="Y32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5" s="1">
        <v>40.553113873100003</v>
      </c>
      <c r="AA3285" s="1">
        <v>-81.858646935600007</v>
      </c>
      <c r="AB3285" s="1">
        <v>40.5529554465</v>
      </c>
      <c r="AC3285" s="1">
        <v>-81.849152426700002</v>
      </c>
    </row>
    <row r="3286" spans="1:29" x14ac:dyDescent="0.25">
      <c r="A3286" s="13">
        <v>337</v>
      </c>
      <c r="B3286" s="22" t="s">
        <v>4935</v>
      </c>
      <c r="C3286" s="17">
        <v>4</v>
      </c>
      <c r="D3286" s="1" t="s">
        <v>3194</v>
      </c>
      <c r="E3286" s="1" t="s">
        <v>3547</v>
      </c>
      <c r="F3286" s="1" t="s">
        <v>3548</v>
      </c>
      <c r="G3286" s="1" t="s">
        <v>3725</v>
      </c>
      <c r="H3286" s="1">
        <v>5.8</v>
      </c>
      <c r="I3286" s="1">
        <v>6.3</v>
      </c>
      <c r="J3286" s="1" t="s">
        <v>3190</v>
      </c>
      <c r="K3286" s="1" t="s">
        <v>4972</v>
      </c>
      <c r="L3286" s="1">
        <v>0</v>
      </c>
      <c r="M3286" s="1">
        <v>1</v>
      </c>
      <c r="N3286" s="1">
        <v>2</v>
      </c>
      <c r="O3286" s="1">
        <v>1</v>
      </c>
      <c r="P3286" s="1">
        <v>2</v>
      </c>
      <c r="Q3286" s="16">
        <v>65.207939680232556</v>
      </c>
      <c r="R3286" s="21">
        <v>3.4541834340960267E-2</v>
      </c>
      <c r="S3286" s="21">
        <v>1.0087422122019958</v>
      </c>
      <c r="T3286" s="21">
        <v>0.97420037786103553</v>
      </c>
      <c r="U3286" s="21">
        <v>3.708250845884776E-3</v>
      </c>
      <c r="V3286" s="21">
        <v>6.8431938340905066E-2</v>
      </c>
      <c r="W3286" s="21">
        <v>6.4723687495020291E-2</v>
      </c>
      <c r="X3286" s="13" t="s">
        <v>22</v>
      </c>
      <c r="Y32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6" s="1">
        <v>41.819122635500001</v>
      </c>
      <c r="AA3286" s="1">
        <v>-80.895788780800004</v>
      </c>
      <c r="AB3286" s="1">
        <v>41.821619229600003</v>
      </c>
      <c r="AC3286" s="1">
        <v>-80.886708963900006</v>
      </c>
    </row>
    <row r="3287" spans="1:29" x14ac:dyDescent="0.25">
      <c r="A3287" s="13">
        <v>338</v>
      </c>
      <c r="B3287" s="22" t="s">
        <v>4935</v>
      </c>
      <c r="C3287" s="17">
        <v>7</v>
      </c>
      <c r="D3287" s="1" t="s">
        <v>2373</v>
      </c>
      <c r="E3287" s="1" t="s">
        <v>3549</v>
      </c>
      <c r="F3287" s="1" t="s">
        <v>3550</v>
      </c>
      <c r="G3287" s="1" t="s">
        <v>3796</v>
      </c>
      <c r="H3287" s="1">
        <v>3.3</v>
      </c>
      <c r="I3287" s="1">
        <v>3.8</v>
      </c>
      <c r="J3287" s="1" t="s">
        <v>3190</v>
      </c>
      <c r="K3287" s="1" t="s">
        <v>4974</v>
      </c>
      <c r="L3287" s="1">
        <v>0</v>
      </c>
      <c r="M3287" s="1">
        <v>1</v>
      </c>
      <c r="N3287" s="1">
        <v>4</v>
      </c>
      <c r="O3287" s="1">
        <v>0</v>
      </c>
      <c r="P3287" s="1">
        <v>21</v>
      </c>
      <c r="Q3287" s="16">
        <v>92.864189680232556</v>
      </c>
      <c r="R3287" s="21">
        <v>8.6316565190554237E-2</v>
      </c>
      <c r="S3287" s="21">
        <v>3.6862774332007482</v>
      </c>
      <c r="T3287" s="21">
        <v>3.5999608680101938</v>
      </c>
      <c r="U3287" s="21">
        <v>1.0107704289131903E-2</v>
      </c>
      <c r="V3287" s="21">
        <v>6.8425469935652572E-2</v>
      </c>
      <c r="W3287" s="21">
        <v>5.8317765646520671E-2</v>
      </c>
      <c r="X3287" s="13" t="s">
        <v>22</v>
      </c>
      <c r="Y32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7" s="1">
        <v>40.343927705299997</v>
      </c>
      <c r="AA3287" s="1">
        <v>-83.709491621799998</v>
      </c>
      <c r="AB3287" s="1">
        <v>40.342675186000001</v>
      </c>
      <c r="AC3287" s="1">
        <v>-83.700471859000004</v>
      </c>
    </row>
    <row r="3288" spans="1:29" x14ac:dyDescent="0.25">
      <c r="A3288" s="13">
        <v>339</v>
      </c>
      <c r="B3288" s="22" t="s">
        <v>4935</v>
      </c>
      <c r="C3288" s="17">
        <v>7</v>
      </c>
      <c r="D3288" s="1" t="s">
        <v>3195</v>
      </c>
      <c r="E3288" s="1" t="s">
        <v>3461</v>
      </c>
      <c r="F3288" s="1" t="s">
        <v>3551</v>
      </c>
      <c r="G3288" s="1" t="s">
        <v>3729</v>
      </c>
      <c r="H3288" s="1">
        <v>0</v>
      </c>
      <c r="I3288" s="1">
        <v>0.5</v>
      </c>
      <c r="J3288" s="1" t="s">
        <v>3190</v>
      </c>
      <c r="K3288" s="1" t="s">
        <v>4974</v>
      </c>
      <c r="L3288" s="1">
        <v>0</v>
      </c>
      <c r="M3288" s="1">
        <v>1</v>
      </c>
      <c r="N3288" s="1">
        <v>4</v>
      </c>
      <c r="O3288" s="1">
        <v>0</v>
      </c>
      <c r="P3288" s="1">
        <v>2</v>
      </c>
      <c r="Q3288" s="16">
        <v>73.864189680232556</v>
      </c>
      <c r="R3288" s="21">
        <v>8.6102614644230413E-2</v>
      </c>
      <c r="S3288" s="21">
        <v>1.0274888077052142</v>
      </c>
      <c r="T3288" s="21">
        <v>0.94138619306098381</v>
      </c>
      <c r="U3288" s="21">
        <v>1.0084682506889663E-2</v>
      </c>
      <c r="V3288" s="21">
        <v>6.8251684848413485E-2</v>
      </c>
      <c r="W3288" s="21">
        <v>5.8167002341523819E-2</v>
      </c>
      <c r="X3288" s="13" t="s">
        <v>22</v>
      </c>
      <c r="Y32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8" s="1">
        <v>40.018919754599999</v>
      </c>
      <c r="AA3288" s="1">
        <v>-83.673392384600007</v>
      </c>
      <c r="AB3288" s="1">
        <v>40.021621334300001</v>
      </c>
      <c r="AC3288" s="1">
        <v>-83.664713901699997</v>
      </c>
    </row>
    <row r="3289" spans="1:29" x14ac:dyDescent="0.25">
      <c r="A3289" s="13">
        <v>340</v>
      </c>
      <c r="B3289" s="22" t="s">
        <v>4935</v>
      </c>
      <c r="C3289" s="17">
        <v>11</v>
      </c>
      <c r="D3289" s="1" t="s">
        <v>1338</v>
      </c>
      <c r="E3289" s="1" t="s">
        <v>3383</v>
      </c>
      <c r="F3289" s="1" t="s">
        <v>3384</v>
      </c>
      <c r="G3289" s="1" t="s">
        <v>3754</v>
      </c>
      <c r="H3289" s="1">
        <v>1.7</v>
      </c>
      <c r="I3289" s="1">
        <v>2.2000000000000002</v>
      </c>
      <c r="J3289" s="1" t="s">
        <v>3190</v>
      </c>
      <c r="K3289" s="1" t="s">
        <v>4974</v>
      </c>
      <c r="L3289" s="1">
        <v>1</v>
      </c>
      <c r="M3289" s="1">
        <v>0</v>
      </c>
      <c r="N3289" s="1">
        <v>3</v>
      </c>
      <c r="O3289" s="1">
        <v>2</v>
      </c>
      <c r="P3289" s="1">
        <v>3</v>
      </c>
      <c r="Q3289" s="16">
        <v>77.192314680232556</v>
      </c>
      <c r="R3289" s="21">
        <v>7.2064549928395435E-2</v>
      </c>
      <c r="S3289" s="21">
        <v>1.1564417284413511</v>
      </c>
      <c r="T3289" s="21">
        <v>1.0843771785129557</v>
      </c>
      <c r="U3289" s="21">
        <v>8.56334609189577E-3</v>
      </c>
      <c r="V3289" s="21">
        <v>6.8178681077740888E-2</v>
      </c>
      <c r="W3289" s="21">
        <v>5.961533498584512E-2</v>
      </c>
      <c r="X3289" s="13" t="s">
        <v>22</v>
      </c>
      <c r="Y32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89" s="1">
        <v>40.878980596799998</v>
      </c>
      <c r="AA3289" s="1">
        <v>-80.566858593999996</v>
      </c>
      <c r="AB3289" s="1">
        <v>40.872446606099999</v>
      </c>
      <c r="AC3289" s="1">
        <v>-80.562758775600003</v>
      </c>
    </row>
    <row r="3290" spans="1:29" x14ac:dyDescent="0.25">
      <c r="A3290" s="13">
        <v>341</v>
      </c>
      <c r="B3290" s="22" t="s">
        <v>4935</v>
      </c>
      <c r="C3290" s="17">
        <v>6</v>
      </c>
      <c r="D3290" s="1" t="s">
        <v>3192</v>
      </c>
      <c r="E3290" s="1" t="s">
        <v>3400</v>
      </c>
      <c r="F3290" s="1" t="s">
        <v>3552</v>
      </c>
      <c r="G3290" s="1" t="s">
        <v>3716</v>
      </c>
      <c r="H3290" s="1">
        <v>12.7</v>
      </c>
      <c r="I3290" s="1">
        <v>13.2</v>
      </c>
      <c r="J3290" s="1" t="s">
        <v>3190</v>
      </c>
      <c r="K3290" s="1" t="s">
        <v>4974</v>
      </c>
      <c r="L3290" s="1">
        <v>0</v>
      </c>
      <c r="M3290" s="1">
        <v>3</v>
      </c>
      <c r="N3290" s="1">
        <v>2</v>
      </c>
      <c r="O3290" s="1">
        <v>0</v>
      </c>
      <c r="P3290" s="1">
        <v>5</v>
      </c>
      <c r="Q3290" s="16">
        <v>155.12381904069767</v>
      </c>
      <c r="R3290" s="21">
        <v>8.5888473724927028E-2</v>
      </c>
      <c r="S3290" s="21">
        <v>1.4475514743551572</v>
      </c>
      <c r="T3290" s="21">
        <v>1.3616630006302302</v>
      </c>
      <c r="U3290" s="21">
        <v>1.0061635588437406E-2</v>
      </c>
      <c r="V3290" s="21">
        <v>6.8122010525281551E-2</v>
      </c>
      <c r="W3290" s="21">
        <v>5.8060374936844142E-2</v>
      </c>
      <c r="X3290" s="13" t="s">
        <v>22</v>
      </c>
      <c r="Y32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0" s="1">
        <v>40.538767374300001</v>
      </c>
      <c r="AA3290" s="1">
        <v>-82.830985441899998</v>
      </c>
      <c r="AB3290" s="1">
        <v>40.545893198100003</v>
      </c>
      <c r="AC3290" s="1">
        <v>-82.829269874399998</v>
      </c>
    </row>
    <row r="3291" spans="1:29" x14ac:dyDescent="0.25">
      <c r="A3291" s="13">
        <v>342</v>
      </c>
      <c r="B3291" s="22" t="s">
        <v>4935</v>
      </c>
      <c r="C3291" s="17">
        <v>3</v>
      </c>
      <c r="D3291" s="1" t="s">
        <v>805</v>
      </c>
      <c r="E3291" s="1" t="s">
        <v>3553</v>
      </c>
      <c r="F3291" s="1" t="s">
        <v>3372</v>
      </c>
      <c r="G3291" s="1" t="s">
        <v>3743</v>
      </c>
      <c r="H3291" s="1">
        <v>15</v>
      </c>
      <c r="I3291" s="1">
        <v>15.5</v>
      </c>
      <c r="J3291" s="1" t="s">
        <v>3190</v>
      </c>
      <c r="K3291" s="1" t="s">
        <v>4974</v>
      </c>
      <c r="L3291" s="1">
        <v>0</v>
      </c>
      <c r="M3291" s="1">
        <v>1</v>
      </c>
      <c r="N3291" s="1">
        <v>2</v>
      </c>
      <c r="O3291" s="1">
        <v>0</v>
      </c>
      <c r="P3291" s="1">
        <v>3</v>
      </c>
      <c r="Q3291" s="16">
        <v>61.770439680232556</v>
      </c>
      <c r="R3291" s="21">
        <v>0.13763204353437122</v>
      </c>
      <c r="S3291" s="21">
        <v>1.1900779714887944</v>
      </c>
      <c r="T3291" s="21">
        <v>1.0524459279544232</v>
      </c>
      <c r="U3291" s="21">
        <v>1.5517644499675021E-2</v>
      </c>
      <c r="V3291" s="21">
        <v>6.8036795201458916E-2</v>
      </c>
      <c r="W3291" s="21">
        <v>5.2519150701783895E-2</v>
      </c>
      <c r="X3291" s="13" t="s">
        <v>22</v>
      </c>
      <c r="Y32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1" s="1">
        <v>41.172097131599998</v>
      </c>
      <c r="AA3291" s="1">
        <v>-81.814987137499998</v>
      </c>
      <c r="AB3291" s="1">
        <v>41.178746766099998</v>
      </c>
      <c r="AC3291" s="1">
        <v>-81.812344507700004</v>
      </c>
    </row>
    <row r="3292" spans="1:29" x14ac:dyDescent="0.25">
      <c r="A3292" s="13">
        <v>343</v>
      </c>
      <c r="B3292" s="22" t="s">
        <v>4935</v>
      </c>
      <c r="C3292" s="17">
        <v>4</v>
      </c>
      <c r="D3292" s="1" t="s">
        <v>801</v>
      </c>
      <c r="E3292" s="1" t="s">
        <v>3396</v>
      </c>
      <c r="F3292" s="1" t="s">
        <v>3397</v>
      </c>
      <c r="G3292" s="1" t="s">
        <v>3756</v>
      </c>
      <c r="H3292" s="1">
        <v>5.6</v>
      </c>
      <c r="I3292" s="1">
        <v>6.1</v>
      </c>
      <c r="J3292" s="1" t="s">
        <v>3190</v>
      </c>
      <c r="K3292" s="1" t="s">
        <v>4974</v>
      </c>
      <c r="L3292" s="1">
        <v>0</v>
      </c>
      <c r="M3292" s="1">
        <v>1</v>
      </c>
      <c r="N3292" s="1">
        <v>1</v>
      </c>
      <c r="O3292" s="1">
        <v>2</v>
      </c>
      <c r="P3292" s="1">
        <v>1</v>
      </c>
      <c r="Q3292" s="16">
        <v>62.098564680232556</v>
      </c>
      <c r="R3292" s="21">
        <v>0.10561013661669408</v>
      </c>
      <c r="S3292" s="21">
        <v>0.87915451355044416</v>
      </c>
      <c r="T3292" s="21">
        <v>0.77354437693375011</v>
      </c>
      <c r="U3292" s="21">
        <v>1.2166072047242611E-2</v>
      </c>
      <c r="V3292" s="21">
        <v>6.799106251175871E-2</v>
      </c>
      <c r="W3292" s="21">
        <v>5.5824990464516097E-2</v>
      </c>
      <c r="X3292" s="13" t="s">
        <v>22</v>
      </c>
      <c r="Y32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2" s="1">
        <v>41.024122267199999</v>
      </c>
      <c r="AA3292" s="1">
        <v>-80.8957458836</v>
      </c>
      <c r="AB3292" s="1">
        <v>41.024219155200001</v>
      </c>
      <c r="AC3292" s="1">
        <v>-80.886183828499995</v>
      </c>
    </row>
    <row r="3293" spans="1:29" x14ac:dyDescent="0.25">
      <c r="A3293" s="13">
        <v>344</v>
      </c>
      <c r="B3293" s="22" t="s">
        <v>4935</v>
      </c>
      <c r="C3293" s="17">
        <v>4</v>
      </c>
      <c r="D3293" s="1" t="s">
        <v>801</v>
      </c>
      <c r="E3293" s="1" t="s">
        <v>3554</v>
      </c>
      <c r="F3293" s="1" t="s">
        <v>3555</v>
      </c>
      <c r="G3293" s="1" t="s">
        <v>3793</v>
      </c>
      <c r="H3293" s="1">
        <v>1.8</v>
      </c>
      <c r="I3293" s="1">
        <v>2.2999999999999998</v>
      </c>
      <c r="J3293" s="1" t="s">
        <v>3190</v>
      </c>
      <c r="K3293" s="1" t="s">
        <v>4974</v>
      </c>
      <c r="L3293" s="1">
        <v>0</v>
      </c>
      <c r="M3293" s="1">
        <v>1</v>
      </c>
      <c r="N3293" s="1">
        <v>2</v>
      </c>
      <c r="O3293" s="1">
        <v>3</v>
      </c>
      <c r="P3293" s="1">
        <v>2</v>
      </c>
      <c r="Q3293" s="16">
        <v>74.082939680232556</v>
      </c>
      <c r="R3293" s="21">
        <v>7.1401914551292134E-2</v>
      </c>
      <c r="S3293" s="21">
        <v>1.0850726315128809</v>
      </c>
      <c r="T3293" s="21">
        <v>1.0136707169615888</v>
      </c>
      <c r="U3293" s="21">
        <v>8.4909721061070375E-3</v>
      </c>
      <c r="V3293" s="21">
        <v>6.7892383842619683E-2</v>
      </c>
      <c r="W3293" s="21">
        <v>5.9401411736512644E-2</v>
      </c>
      <c r="X3293" s="13" t="s">
        <v>22</v>
      </c>
      <c r="Y32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3" s="1">
        <v>40.921364534299997</v>
      </c>
      <c r="AA3293" s="1">
        <v>-80.716437576800004</v>
      </c>
      <c r="AB3293" s="1">
        <v>40.928036322399997</v>
      </c>
      <c r="AC3293" s="1">
        <v>-80.720066342999999</v>
      </c>
    </row>
    <row r="3294" spans="1:29" x14ac:dyDescent="0.25">
      <c r="A3294" s="13">
        <v>345</v>
      </c>
      <c r="B3294" s="22" t="s">
        <v>4935</v>
      </c>
      <c r="C3294" s="17">
        <v>12</v>
      </c>
      <c r="D3294" s="1" t="s">
        <v>1332</v>
      </c>
      <c r="E3294" s="1" t="s">
        <v>3556</v>
      </c>
      <c r="F3294" s="1" t="s">
        <v>3557</v>
      </c>
      <c r="G3294" s="1" t="s">
        <v>3797</v>
      </c>
      <c r="H3294" s="1">
        <v>6.7</v>
      </c>
      <c r="I3294" s="1">
        <v>7.2</v>
      </c>
      <c r="J3294" s="1" t="s">
        <v>3190</v>
      </c>
      <c r="K3294" s="1" t="s">
        <v>4974</v>
      </c>
      <c r="L3294" s="1">
        <v>0</v>
      </c>
      <c r="M3294" s="1">
        <v>1</v>
      </c>
      <c r="N3294" s="1">
        <v>2</v>
      </c>
      <c r="O3294" s="1">
        <v>2</v>
      </c>
      <c r="P3294" s="1">
        <v>4</v>
      </c>
      <c r="Q3294" s="16">
        <v>71.645439680232556</v>
      </c>
      <c r="R3294" s="21">
        <v>8.5523994946139797E-2</v>
      </c>
      <c r="S3294" s="21">
        <v>1.2998170581375492</v>
      </c>
      <c r="T3294" s="21">
        <v>1.2142930631914095</v>
      </c>
      <c r="U3294" s="21">
        <v>1.0022397819984975E-2</v>
      </c>
      <c r="V3294" s="21">
        <v>6.7844137352286407E-2</v>
      </c>
      <c r="W3294" s="21">
        <v>5.7821739532301436E-2</v>
      </c>
      <c r="X3294" s="13" t="s">
        <v>22</v>
      </c>
      <c r="Y32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4" s="1">
        <v>41.524617179700002</v>
      </c>
      <c r="AA3294" s="1">
        <v>-81.262621011299998</v>
      </c>
      <c r="AB3294" s="1">
        <v>41.527584040000001</v>
      </c>
      <c r="AC3294" s="1">
        <v>-81.253988693699995</v>
      </c>
    </row>
    <row r="3295" spans="1:29" x14ac:dyDescent="0.25">
      <c r="A3295" s="13">
        <v>346</v>
      </c>
      <c r="B3295" s="22" t="s">
        <v>4935</v>
      </c>
      <c r="C3295" s="17">
        <v>11</v>
      </c>
      <c r="D3295" s="1" t="s">
        <v>3838</v>
      </c>
      <c r="E3295" s="1" t="s">
        <v>3318</v>
      </c>
      <c r="F3295" s="1" t="s">
        <v>3357</v>
      </c>
      <c r="G3295" s="1" t="s">
        <v>3734</v>
      </c>
      <c r="H3295" s="1">
        <v>11.8</v>
      </c>
      <c r="I3295" s="1">
        <v>12.3</v>
      </c>
      <c r="J3295" s="1" t="s">
        <v>3190</v>
      </c>
      <c r="K3295" s="1" t="s">
        <v>4974</v>
      </c>
      <c r="L3295" s="1">
        <v>0</v>
      </c>
      <c r="M3295" s="1">
        <v>1</v>
      </c>
      <c r="N3295" s="1">
        <v>3</v>
      </c>
      <c r="O3295" s="1">
        <v>2</v>
      </c>
      <c r="P3295" s="1">
        <v>10</v>
      </c>
      <c r="Q3295" s="16">
        <v>84.192314680232556</v>
      </c>
      <c r="R3295" s="21">
        <v>7.1554438653618394E-2</v>
      </c>
      <c r="S3295" s="21">
        <v>1.9436344619325492</v>
      </c>
      <c r="T3295" s="21">
        <v>1.8720800232789307</v>
      </c>
      <c r="U3295" s="21">
        <v>8.5076358209355361E-3</v>
      </c>
      <c r="V3295" s="21">
        <v>6.7582547230582685E-2</v>
      </c>
      <c r="W3295" s="21">
        <v>5.907491140964715E-2</v>
      </c>
      <c r="X3295" s="13" t="s">
        <v>22</v>
      </c>
      <c r="Y32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5" s="1">
        <v>40.434856308199997</v>
      </c>
      <c r="AA3295" s="1">
        <v>-80.775309670599995</v>
      </c>
      <c r="AB3295" s="1">
        <v>40.434093972299998</v>
      </c>
      <c r="AC3295" s="1">
        <v>-80.784073687499998</v>
      </c>
    </row>
    <row r="3296" spans="1:29" x14ac:dyDescent="0.25">
      <c r="A3296" s="13">
        <v>347</v>
      </c>
      <c r="B3296" s="22" t="s">
        <v>4935</v>
      </c>
      <c r="C3296" s="17">
        <v>8</v>
      </c>
      <c r="D3296" s="1" t="s">
        <v>2379</v>
      </c>
      <c r="E3296" s="1" t="s">
        <v>3475</v>
      </c>
      <c r="F3296" s="1" t="s">
        <v>3476</v>
      </c>
      <c r="G3296" s="1" t="s">
        <v>3776</v>
      </c>
      <c r="H3296" s="1">
        <v>17.3</v>
      </c>
      <c r="I3296" s="1">
        <v>17.8</v>
      </c>
      <c r="J3296" s="1" t="s">
        <v>3190</v>
      </c>
      <c r="K3296" s="1" t="s">
        <v>4974</v>
      </c>
      <c r="L3296" s="1">
        <v>0</v>
      </c>
      <c r="M3296" s="1">
        <v>2</v>
      </c>
      <c r="N3296" s="1">
        <v>2</v>
      </c>
      <c r="O3296" s="1">
        <v>1</v>
      </c>
      <c r="P3296" s="1">
        <v>2</v>
      </c>
      <c r="Q3296" s="16">
        <v>110.88462936046511</v>
      </c>
      <c r="R3296" s="21">
        <v>8.4915291443766555E-2</v>
      </c>
      <c r="S3296" s="21">
        <v>1.0300644634957701</v>
      </c>
      <c r="T3296" s="21">
        <v>0.94514917205200355</v>
      </c>
      <c r="U3296" s="21">
        <v>9.9568378605210846E-3</v>
      </c>
      <c r="V3296" s="21">
        <v>6.7471295533402365E-2</v>
      </c>
      <c r="W3296" s="21">
        <v>5.7514457672881283E-2</v>
      </c>
      <c r="X3296" s="13" t="s">
        <v>22</v>
      </c>
      <c r="Y32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6" s="1">
        <v>39.805085841699999</v>
      </c>
      <c r="AA3296" s="1">
        <v>-84.534927560699998</v>
      </c>
      <c r="AB3296" s="1">
        <v>39.812225183999999</v>
      </c>
      <c r="AC3296" s="1">
        <v>-84.535854423499998</v>
      </c>
    </row>
    <row r="3297" spans="1:29" x14ac:dyDescent="0.25">
      <c r="A3297" s="13">
        <v>348</v>
      </c>
      <c r="B3297" s="22" t="s">
        <v>4935</v>
      </c>
      <c r="C3297" s="17">
        <v>5</v>
      </c>
      <c r="D3297" s="1" t="s">
        <v>2366</v>
      </c>
      <c r="E3297" s="1" t="s">
        <v>3468</v>
      </c>
      <c r="F3297" s="1" t="s">
        <v>3419</v>
      </c>
      <c r="G3297" s="1" t="s">
        <v>3700</v>
      </c>
      <c r="H3297" s="1">
        <v>1.2</v>
      </c>
      <c r="I3297" s="1">
        <v>1.7</v>
      </c>
      <c r="J3297" s="1" t="s">
        <v>3190</v>
      </c>
      <c r="K3297" s="1" t="s">
        <v>4974</v>
      </c>
      <c r="L3297" s="1">
        <v>1</v>
      </c>
      <c r="M3297" s="1">
        <v>1</v>
      </c>
      <c r="N3297" s="1">
        <v>2</v>
      </c>
      <c r="O3297" s="1">
        <v>0</v>
      </c>
      <c r="P3297" s="1">
        <v>4</v>
      </c>
      <c r="Q3297" s="16">
        <v>108.44712936046511</v>
      </c>
      <c r="R3297" s="21">
        <v>0.10432067558230805</v>
      </c>
      <c r="S3297" s="21">
        <v>0.99731750033032818</v>
      </c>
      <c r="T3297" s="21">
        <v>0.89299682474802011</v>
      </c>
      <c r="U3297" s="21">
        <v>1.2029521766217306E-2</v>
      </c>
      <c r="V3297" s="21">
        <v>6.7056569281864167E-2</v>
      </c>
      <c r="W3297" s="21">
        <v>5.5027047515646861E-2</v>
      </c>
      <c r="X3297" s="13" t="s">
        <v>22</v>
      </c>
      <c r="Y32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7" s="1">
        <v>40.292777314600002</v>
      </c>
      <c r="AA3297" s="1">
        <v>-82.731576429</v>
      </c>
      <c r="AB3297" s="1">
        <v>40.293256442199997</v>
      </c>
      <c r="AC3297" s="1">
        <v>-82.722391363599996</v>
      </c>
    </row>
    <row r="3298" spans="1:29" x14ac:dyDescent="0.25">
      <c r="A3298" s="13">
        <v>349</v>
      </c>
      <c r="B3298" s="22" t="s">
        <v>4935</v>
      </c>
      <c r="C3298" s="17">
        <v>5</v>
      </c>
      <c r="D3298" s="1" t="s">
        <v>2366</v>
      </c>
      <c r="E3298" s="1" t="s">
        <v>3468</v>
      </c>
      <c r="F3298" s="1" t="s">
        <v>3419</v>
      </c>
      <c r="G3298" s="1" t="s">
        <v>3700</v>
      </c>
      <c r="H3298" s="1">
        <v>7.9</v>
      </c>
      <c r="I3298" s="1">
        <v>8.4</v>
      </c>
      <c r="J3298" s="1" t="s">
        <v>3190</v>
      </c>
      <c r="K3298" s="1" t="s">
        <v>4974</v>
      </c>
      <c r="L3298" s="1">
        <v>0</v>
      </c>
      <c r="M3298" s="1">
        <v>1</v>
      </c>
      <c r="N3298" s="1">
        <v>2</v>
      </c>
      <c r="O3298" s="1">
        <v>1</v>
      </c>
      <c r="P3298" s="1">
        <v>7</v>
      </c>
      <c r="Q3298" s="16">
        <v>70.207939680232556</v>
      </c>
      <c r="R3298" s="21">
        <v>0.10432067558230805</v>
      </c>
      <c r="S3298" s="21">
        <v>1.7760727197513881</v>
      </c>
      <c r="T3298" s="21">
        <v>1.6717520441690801</v>
      </c>
      <c r="U3298" s="21">
        <v>1.2029521766217306E-2</v>
      </c>
      <c r="V3298" s="21">
        <v>6.7056569281864167E-2</v>
      </c>
      <c r="W3298" s="21">
        <v>5.5027047515646861E-2</v>
      </c>
      <c r="X3298" s="13" t="s">
        <v>22</v>
      </c>
      <c r="Y32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8" s="1">
        <v>40.345755868300003</v>
      </c>
      <c r="AA3298" s="1">
        <v>-82.632172083699999</v>
      </c>
      <c r="AB3298" s="1">
        <v>40.349519184599998</v>
      </c>
      <c r="AC3298" s="1">
        <v>-82.624052481299998</v>
      </c>
    </row>
    <row r="3299" spans="1:29" x14ac:dyDescent="0.25">
      <c r="A3299" s="13">
        <v>350</v>
      </c>
      <c r="B3299" s="22" t="s">
        <v>4935</v>
      </c>
      <c r="C3299" s="17">
        <v>5</v>
      </c>
      <c r="D3299" s="1" t="s">
        <v>2366</v>
      </c>
      <c r="E3299" s="1" t="s">
        <v>3468</v>
      </c>
      <c r="F3299" s="1" t="s">
        <v>3419</v>
      </c>
      <c r="G3299" s="1" t="s">
        <v>3700</v>
      </c>
      <c r="H3299" s="1">
        <v>0.6</v>
      </c>
      <c r="I3299" s="1">
        <v>1.1000000000000001</v>
      </c>
      <c r="J3299" s="1" t="s">
        <v>3190</v>
      </c>
      <c r="K3299" s="1" t="s">
        <v>4974</v>
      </c>
      <c r="L3299" s="1">
        <v>1</v>
      </c>
      <c r="M3299" s="1">
        <v>0</v>
      </c>
      <c r="N3299" s="1">
        <v>2</v>
      </c>
      <c r="O3299" s="1">
        <v>1</v>
      </c>
      <c r="P3299" s="1">
        <v>1</v>
      </c>
      <c r="Q3299" s="16">
        <v>64.207939680232556</v>
      </c>
      <c r="R3299" s="21">
        <v>0.10432067558230805</v>
      </c>
      <c r="S3299" s="21">
        <v>0.84156645644611638</v>
      </c>
      <c r="T3299" s="21">
        <v>0.73724578086380832</v>
      </c>
      <c r="U3299" s="21">
        <v>1.2029521766217306E-2</v>
      </c>
      <c r="V3299" s="21">
        <v>6.7056569281864167E-2</v>
      </c>
      <c r="W3299" s="21">
        <v>5.5027047515646861E-2</v>
      </c>
      <c r="X3299" s="13" t="s">
        <v>22</v>
      </c>
      <c r="Y32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299" s="1">
        <v>40.289702281099999</v>
      </c>
      <c r="AA3299" s="1">
        <v>-82.741659010099994</v>
      </c>
      <c r="AB3299" s="1">
        <v>40.292661679799998</v>
      </c>
      <c r="AC3299" s="1">
        <v>-82.733490321100007</v>
      </c>
    </row>
    <row r="3300" spans="1:29" x14ac:dyDescent="0.25">
      <c r="A3300" s="13">
        <v>351</v>
      </c>
      <c r="B3300" s="22" t="s">
        <v>4935</v>
      </c>
      <c r="C3300" s="17">
        <v>7</v>
      </c>
      <c r="D3300" s="1" t="s">
        <v>2373</v>
      </c>
      <c r="E3300" s="1" t="s">
        <v>3375</v>
      </c>
      <c r="F3300" s="1" t="s">
        <v>3376</v>
      </c>
      <c r="G3300" s="1" t="s">
        <v>3747</v>
      </c>
      <c r="H3300" s="1">
        <v>1.8</v>
      </c>
      <c r="I3300" s="1">
        <v>2.2999999999999998</v>
      </c>
      <c r="J3300" s="1" t="s">
        <v>3190</v>
      </c>
      <c r="K3300" s="1" t="s">
        <v>4974</v>
      </c>
      <c r="L3300" s="1">
        <v>0</v>
      </c>
      <c r="M3300" s="1">
        <v>1</v>
      </c>
      <c r="N3300" s="1">
        <v>2</v>
      </c>
      <c r="O3300" s="1">
        <v>0</v>
      </c>
      <c r="P3300" s="1">
        <v>5</v>
      </c>
      <c r="Q3300" s="16">
        <v>63.770439680232556</v>
      </c>
      <c r="R3300" s="21">
        <v>0.13536309856400136</v>
      </c>
      <c r="S3300" s="21">
        <v>1.538808203381677</v>
      </c>
      <c r="T3300" s="21">
        <v>1.4034451048176757</v>
      </c>
      <c r="U3300" s="21">
        <v>1.528243983373781E-2</v>
      </c>
      <c r="V3300" s="21">
        <v>6.701618877973109E-2</v>
      </c>
      <c r="W3300" s="21">
        <v>5.173374894599328E-2</v>
      </c>
      <c r="X3300" s="13" t="s">
        <v>22</v>
      </c>
      <c r="Y33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0" s="1">
        <v>40.267510616800003</v>
      </c>
      <c r="AA3300" s="1">
        <v>-83.760181103600004</v>
      </c>
      <c r="AB3300" s="1">
        <v>40.274496751800001</v>
      </c>
      <c r="AC3300" s="1">
        <v>-83.762079361399998</v>
      </c>
    </row>
    <row r="3301" spans="1:29" x14ac:dyDescent="0.25">
      <c r="A3301" s="13">
        <v>352</v>
      </c>
      <c r="B3301" s="22" t="s">
        <v>4935</v>
      </c>
      <c r="C3301" s="17">
        <v>3</v>
      </c>
      <c r="D3301" s="1" t="s">
        <v>2361</v>
      </c>
      <c r="E3301" s="1" t="s">
        <v>3558</v>
      </c>
      <c r="F3301" s="1" t="s">
        <v>3559</v>
      </c>
      <c r="G3301" s="1" t="s">
        <v>3798</v>
      </c>
      <c r="H3301" s="1">
        <v>21.8</v>
      </c>
      <c r="I3301" s="1">
        <v>22.3</v>
      </c>
      <c r="J3301" s="1" t="s">
        <v>3190</v>
      </c>
      <c r="K3301" s="1" t="s">
        <v>4974</v>
      </c>
      <c r="L3301" s="1">
        <v>0</v>
      </c>
      <c r="M3301" s="1">
        <v>3</v>
      </c>
      <c r="N3301" s="1">
        <v>3</v>
      </c>
      <c r="O3301" s="1">
        <v>0</v>
      </c>
      <c r="P3301" s="1">
        <v>6</v>
      </c>
      <c r="Q3301" s="16">
        <v>162.67069404069767</v>
      </c>
      <c r="R3301" s="21">
        <v>7.0645193977273507E-2</v>
      </c>
      <c r="S3301" s="21">
        <v>1.5103191537625809</v>
      </c>
      <c r="T3301" s="21">
        <v>1.4396739597853074</v>
      </c>
      <c r="U3301" s="21">
        <v>8.4082552426278708E-3</v>
      </c>
      <c r="V3301" s="21">
        <v>6.699339669567371E-2</v>
      </c>
      <c r="W3301" s="21">
        <v>5.8585141453045837E-2</v>
      </c>
      <c r="X3301" s="13" t="s">
        <v>22</v>
      </c>
      <c r="Y33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1" s="1">
        <v>40.937806654600003</v>
      </c>
      <c r="AA3301" s="1">
        <v>-81.991961743199994</v>
      </c>
      <c r="AB3301" s="1">
        <v>40.944823914899999</v>
      </c>
      <c r="AC3301" s="1">
        <v>-81.993946676899995</v>
      </c>
    </row>
    <row r="3302" spans="1:29" x14ac:dyDescent="0.25">
      <c r="A3302" s="13">
        <v>353</v>
      </c>
      <c r="B3302" s="22" t="s">
        <v>4935</v>
      </c>
      <c r="C3302" s="17">
        <v>3</v>
      </c>
      <c r="D3302" s="1" t="s">
        <v>2361</v>
      </c>
      <c r="E3302" s="1" t="s">
        <v>3558</v>
      </c>
      <c r="F3302" s="1" t="s">
        <v>3559</v>
      </c>
      <c r="G3302" s="1" t="s">
        <v>3798</v>
      </c>
      <c r="H3302" s="1">
        <v>22.5</v>
      </c>
      <c r="I3302" s="1">
        <v>23</v>
      </c>
      <c r="J3302" s="1" t="s">
        <v>3190</v>
      </c>
      <c r="K3302" s="1" t="s">
        <v>4974</v>
      </c>
      <c r="L3302" s="1">
        <v>0</v>
      </c>
      <c r="M3302" s="1">
        <v>1</v>
      </c>
      <c r="N3302" s="1">
        <v>4</v>
      </c>
      <c r="O3302" s="1">
        <v>1</v>
      </c>
      <c r="P3302" s="1">
        <v>7</v>
      </c>
      <c r="Q3302" s="16">
        <v>83.301689680232556</v>
      </c>
      <c r="R3302" s="21">
        <v>7.0645193977273507E-2</v>
      </c>
      <c r="S3302" s="21">
        <v>1.6320868787615437</v>
      </c>
      <c r="T3302" s="21">
        <v>1.5614416847842703</v>
      </c>
      <c r="U3302" s="21">
        <v>8.4082552426278708E-3</v>
      </c>
      <c r="V3302" s="21">
        <v>6.699339669567371E-2</v>
      </c>
      <c r="W3302" s="21">
        <v>5.8585141453045837E-2</v>
      </c>
      <c r="X3302" s="13" t="s">
        <v>22</v>
      </c>
      <c r="Y33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2" s="1">
        <v>40.947720793499997</v>
      </c>
      <c r="AA3302" s="1">
        <v>-81.994061185999996</v>
      </c>
      <c r="AB3302" s="1">
        <v>40.954947915299996</v>
      </c>
      <c r="AC3302" s="1">
        <v>-81.994550042900002</v>
      </c>
    </row>
    <row r="3303" spans="1:29" x14ac:dyDescent="0.25">
      <c r="A3303" s="13">
        <v>354</v>
      </c>
      <c r="B3303" s="22" t="s">
        <v>4935</v>
      </c>
      <c r="C3303" s="17">
        <v>8</v>
      </c>
      <c r="D3303" s="1" t="s">
        <v>792</v>
      </c>
      <c r="E3303" s="1" t="s">
        <v>3560</v>
      </c>
      <c r="F3303" s="1" t="s">
        <v>3561</v>
      </c>
      <c r="G3303" s="1" t="s">
        <v>3799</v>
      </c>
      <c r="H3303" s="1">
        <v>12.6</v>
      </c>
      <c r="I3303" s="1">
        <v>13.1</v>
      </c>
      <c r="J3303" s="1" t="s">
        <v>3190</v>
      </c>
      <c r="K3303" s="1" t="s">
        <v>4974</v>
      </c>
      <c r="L3303" s="1">
        <v>0</v>
      </c>
      <c r="M3303" s="1">
        <v>2</v>
      </c>
      <c r="N3303" s="1">
        <v>5</v>
      </c>
      <c r="O3303" s="1">
        <v>3</v>
      </c>
      <c r="P3303" s="1">
        <v>2</v>
      </c>
      <c r="Q3303" s="16">
        <v>139.40025436046511</v>
      </c>
      <c r="R3303" s="21">
        <v>4.7099263256296077E-2</v>
      </c>
      <c r="S3303" s="21">
        <v>0.94256824943610495</v>
      </c>
      <c r="T3303" s="21">
        <v>0.89546898617980886</v>
      </c>
      <c r="U3303" s="21">
        <v>5.7933962384363229E-3</v>
      </c>
      <c r="V3303" s="21">
        <v>6.6936092085286156E-2</v>
      </c>
      <c r="W3303" s="21">
        <v>6.114269584684983E-2</v>
      </c>
      <c r="X3303" s="13" t="s">
        <v>22</v>
      </c>
      <c r="Y33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3" s="1">
        <v>39.718855460699999</v>
      </c>
      <c r="AA3303" s="1">
        <v>-83.776624485499994</v>
      </c>
      <c r="AB3303" s="1">
        <v>39.722683742199997</v>
      </c>
      <c r="AC3303" s="1">
        <v>-83.784137802299995</v>
      </c>
    </row>
    <row r="3304" spans="1:29" x14ac:dyDescent="0.25">
      <c r="A3304" s="13">
        <v>355</v>
      </c>
      <c r="B3304" s="22" t="s">
        <v>4935</v>
      </c>
      <c r="C3304" s="17">
        <v>3</v>
      </c>
      <c r="D3304" s="1" t="s">
        <v>2361</v>
      </c>
      <c r="E3304" s="1" t="s">
        <v>3328</v>
      </c>
      <c r="F3304" s="1" t="s">
        <v>3329</v>
      </c>
      <c r="G3304" s="1" t="s">
        <v>3739</v>
      </c>
      <c r="H3304" s="1">
        <v>13</v>
      </c>
      <c r="I3304" s="1">
        <v>13.5</v>
      </c>
      <c r="J3304" s="1" t="s">
        <v>3190</v>
      </c>
      <c r="K3304" s="1" t="s">
        <v>4974</v>
      </c>
      <c r="L3304" s="1">
        <v>1</v>
      </c>
      <c r="M3304" s="1">
        <v>1</v>
      </c>
      <c r="N3304" s="1">
        <v>2</v>
      </c>
      <c r="O3304" s="1">
        <v>1</v>
      </c>
      <c r="P3304" s="1">
        <v>1</v>
      </c>
      <c r="Q3304" s="16">
        <v>109.88462936046511</v>
      </c>
      <c r="R3304" s="21">
        <v>8.4082060921400636E-2</v>
      </c>
      <c r="S3304" s="21">
        <v>0.88790240460106329</v>
      </c>
      <c r="T3304" s="21">
        <v>0.80382034367966271</v>
      </c>
      <c r="U3304" s="21">
        <v>9.8670334404253098E-3</v>
      </c>
      <c r="V3304" s="21">
        <v>6.6895754355998233E-2</v>
      </c>
      <c r="W3304" s="21">
        <v>5.7028720915572921E-2</v>
      </c>
      <c r="X3304" s="13" t="s">
        <v>22</v>
      </c>
      <c r="Y33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4" s="1">
        <v>40.934465241399998</v>
      </c>
      <c r="AA3304" s="1">
        <v>-81.752152126699997</v>
      </c>
      <c r="AB3304" s="1">
        <v>40.940596070700003</v>
      </c>
      <c r="AC3304" s="1">
        <v>-81.747104010699999</v>
      </c>
    </row>
    <row r="3305" spans="1:29" x14ac:dyDescent="0.25">
      <c r="A3305" s="13">
        <v>356</v>
      </c>
      <c r="B3305" s="22" t="s">
        <v>4935</v>
      </c>
      <c r="C3305" s="17">
        <v>4</v>
      </c>
      <c r="D3305" s="1" t="s">
        <v>801</v>
      </c>
      <c r="E3305" s="1" t="s">
        <v>3266</v>
      </c>
      <c r="F3305" s="1" t="s">
        <v>3267</v>
      </c>
      <c r="G3305" s="1" t="s">
        <v>3720</v>
      </c>
      <c r="H3305" s="1">
        <v>4.5</v>
      </c>
      <c r="I3305" s="1">
        <v>5</v>
      </c>
      <c r="J3305" s="1" t="s">
        <v>3190</v>
      </c>
      <c r="K3305" s="1" t="s">
        <v>4974</v>
      </c>
      <c r="L3305" s="1">
        <v>0</v>
      </c>
      <c r="M3305" s="1">
        <v>1</v>
      </c>
      <c r="N3305" s="1">
        <v>2</v>
      </c>
      <c r="O3305" s="1">
        <v>1</v>
      </c>
      <c r="P3305" s="1">
        <v>3</v>
      </c>
      <c r="Q3305" s="16">
        <v>66.207939680232556</v>
      </c>
      <c r="R3305" s="21">
        <v>0.10398741678388873</v>
      </c>
      <c r="S3305" s="21">
        <v>1.1540504853367861</v>
      </c>
      <c r="T3305" s="21">
        <v>1.0500630685528973</v>
      </c>
      <c r="U3305" s="21">
        <v>1.1994208376591273E-2</v>
      </c>
      <c r="V3305" s="21">
        <v>6.6881734953104621E-2</v>
      </c>
      <c r="W3305" s="21">
        <v>5.488752657651335E-2</v>
      </c>
      <c r="X3305" s="13" t="s">
        <v>22</v>
      </c>
      <c r="Y33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5" s="1">
        <v>40.953209865799998</v>
      </c>
      <c r="AA3305" s="1">
        <v>-80.650986767199996</v>
      </c>
      <c r="AB3305" s="1">
        <v>40.957820650499997</v>
      </c>
      <c r="AC3305" s="1">
        <v>-80.643620109400004</v>
      </c>
    </row>
    <row r="3306" spans="1:29" x14ac:dyDescent="0.25">
      <c r="A3306" s="13">
        <v>357</v>
      </c>
      <c r="B3306" s="22" t="s">
        <v>4935</v>
      </c>
      <c r="C3306" s="17">
        <v>5</v>
      </c>
      <c r="D3306" s="1" t="s">
        <v>2376</v>
      </c>
      <c r="E3306" s="1" t="s">
        <v>3400</v>
      </c>
      <c r="F3306" s="1" t="s">
        <v>3401</v>
      </c>
      <c r="G3306" s="1" t="s">
        <v>3735</v>
      </c>
      <c r="H3306" s="1">
        <v>35.299999999999997</v>
      </c>
      <c r="I3306" s="1">
        <v>35.799999999999997</v>
      </c>
      <c r="J3306" s="1" t="s">
        <v>3190</v>
      </c>
      <c r="K3306" s="1" t="s">
        <v>4974</v>
      </c>
      <c r="L3306" s="1">
        <v>0</v>
      </c>
      <c r="M3306" s="1">
        <v>1</v>
      </c>
      <c r="N3306" s="1">
        <v>3</v>
      </c>
      <c r="O3306" s="1">
        <v>0</v>
      </c>
      <c r="P3306" s="1">
        <v>1</v>
      </c>
      <c r="Q3306" s="16">
        <v>66.317314680232556</v>
      </c>
      <c r="R3306" s="21">
        <v>0.10385400626810358</v>
      </c>
      <c r="S3306" s="21">
        <v>0.84454305366928295</v>
      </c>
      <c r="T3306" s="21">
        <v>0.74068904740117936</v>
      </c>
      <c r="U3306" s="21">
        <v>1.1980069108854605E-2</v>
      </c>
      <c r="V3306" s="21">
        <v>6.6824460159179686E-2</v>
      </c>
      <c r="W3306" s="21">
        <v>5.4844391050325084E-2</v>
      </c>
      <c r="X3306" s="13" t="s">
        <v>22</v>
      </c>
      <c r="Y33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6" s="1">
        <v>39.859961074200001</v>
      </c>
      <c r="AA3306" s="1">
        <v>-82.394379837200006</v>
      </c>
      <c r="AB3306" s="1">
        <v>39.867188842799997</v>
      </c>
      <c r="AC3306" s="1">
        <v>-82.393766685800003</v>
      </c>
    </row>
    <row r="3307" spans="1:29" x14ac:dyDescent="0.25">
      <c r="A3307" s="13">
        <v>358</v>
      </c>
      <c r="B3307" s="22" t="s">
        <v>4935</v>
      </c>
      <c r="C3307" s="17">
        <v>2</v>
      </c>
      <c r="D3307" s="1" t="s">
        <v>3840</v>
      </c>
      <c r="E3307" s="1" t="s">
        <v>3562</v>
      </c>
      <c r="F3307" s="1" t="s">
        <v>3563</v>
      </c>
      <c r="G3307" s="1" t="s">
        <v>3725</v>
      </c>
      <c r="H3307" s="1">
        <v>12.6</v>
      </c>
      <c r="I3307" s="1">
        <v>13.1</v>
      </c>
      <c r="J3307" s="1" t="s">
        <v>3190</v>
      </c>
      <c r="K3307" s="1" t="s">
        <v>4973</v>
      </c>
      <c r="L3307" s="1">
        <v>0</v>
      </c>
      <c r="M3307" s="1">
        <v>1</v>
      </c>
      <c r="N3307" s="1">
        <v>1</v>
      </c>
      <c r="O3307" s="1">
        <v>0</v>
      </c>
      <c r="P3307" s="1">
        <v>2</v>
      </c>
      <c r="Q3307" s="16">
        <v>54.223564680232556</v>
      </c>
      <c r="R3307" s="21">
        <v>6.7873740039211095E-2</v>
      </c>
      <c r="S3307" s="21">
        <v>1.0464687032677669</v>
      </c>
      <c r="T3307" s="21">
        <v>0.97859496322855577</v>
      </c>
      <c r="U3307" s="21">
        <v>7.1916240532749112E-3</v>
      </c>
      <c r="V3307" s="21">
        <v>6.6824415036651971E-2</v>
      </c>
      <c r="W3307" s="21">
        <v>5.9632790983377058E-2</v>
      </c>
      <c r="X3307" s="13" t="s">
        <v>22</v>
      </c>
      <c r="Y33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7" s="1">
        <v>41.384397554400003</v>
      </c>
      <c r="AA3307" s="1">
        <v>-83.202417043899999</v>
      </c>
      <c r="AB3307" s="1">
        <v>41.380884332599997</v>
      </c>
      <c r="AC3307" s="1">
        <v>-83.194002663000006</v>
      </c>
    </row>
    <row r="3308" spans="1:29" x14ac:dyDescent="0.25">
      <c r="A3308" s="13">
        <v>359</v>
      </c>
      <c r="B3308" s="22" t="s">
        <v>4935</v>
      </c>
      <c r="C3308" s="17">
        <v>8</v>
      </c>
      <c r="D3308" s="1" t="s">
        <v>788</v>
      </c>
      <c r="E3308" s="1" t="s">
        <v>3564</v>
      </c>
      <c r="F3308" s="1" t="s">
        <v>3565</v>
      </c>
      <c r="G3308" s="1" t="s">
        <v>3722</v>
      </c>
      <c r="H3308" s="1">
        <v>14.8</v>
      </c>
      <c r="I3308" s="1">
        <v>15.3</v>
      </c>
      <c r="J3308" s="1" t="s">
        <v>3190</v>
      </c>
      <c r="K3308" s="1" t="s">
        <v>4974</v>
      </c>
      <c r="L3308" s="1">
        <v>1</v>
      </c>
      <c r="M3308" s="1">
        <v>2</v>
      </c>
      <c r="N3308" s="1">
        <v>1</v>
      </c>
      <c r="O3308" s="1">
        <v>2</v>
      </c>
      <c r="P3308" s="1">
        <v>5</v>
      </c>
      <c r="Q3308" s="16">
        <v>157.45194404069767</v>
      </c>
      <c r="R3308" s="21">
        <v>7.0261908790765881E-2</v>
      </c>
      <c r="S3308" s="21">
        <v>1.3755094144198801</v>
      </c>
      <c r="T3308" s="21">
        <v>1.3052475056291142</v>
      </c>
      <c r="U3308" s="21">
        <v>8.3663310642700106E-3</v>
      </c>
      <c r="V3308" s="21">
        <v>6.6639930251608887E-2</v>
      </c>
      <c r="W3308" s="21">
        <v>5.8273599187338876E-2</v>
      </c>
      <c r="X3308" s="13" t="s">
        <v>22</v>
      </c>
      <c r="Y33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8" s="1">
        <v>39.501262005299999</v>
      </c>
      <c r="AA3308" s="1">
        <v>-84.579874808100001</v>
      </c>
      <c r="AB3308" s="1">
        <v>39.502005017400002</v>
      </c>
      <c r="AC3308" s="1">
        <v>-84.588819841000003</v>
      </c>
    </row>
    <row r="3309" spans="1:29" x14ac:dyDescent="0.25">
      <c r="A3309" s="13">
        <v>360</v>
      </c>
      <c r="B3309" s="22" t="s">
        <v>4935</v>
      </c>
      <c r="C3309" s="17">
        <v>2</v>
      </c>
      <c r="D3309" s="1" t="s">
        <v>2362</v>
      </c>
      <c r="E3309" s="1" t="s">
        <v>3566</v>
      </c>
      <c r="F3309" s="1" t="s">
        <v>3567</v>
      </c>
      <c r="G3309" s="1" t="s">
        <v>3800</v>
      </c>
      <c r="H3309" s="1">
        <v>3.8</v>
      </c>
      <c r="I3309" s="1">
        <v>4.3</v>
      </c>
      <c r="J3309" s="1" t="s">
        <v>3190</v>
      </c>
      <c r="K3309" s="1" t="s">
        <v>4974</v>
      </c>
      <c r="L3309" s="1">
        <v>0</v>
      </c>
      <c r="M3309" s="1">
        <v>1</v>
      </c>
      <c r="N3309" s="1">
        <v>4</v>
      </c>
      <c r="O3309" s="1">
        <v>1</v>
      </c>
      <c r="P3309" s="1">
        <v>5</v>
      </c>
      <c r="Q3309" s="16">
        <v>81.301689680232556</v>
      </c>
      <c r="R3309" s="21">
        <v>7.0215864339036677E-2</v>
      </c>
      <c r="S3309" s="21">
        <v>1.3850009674294546</v>
      </c>
      <c r="T3309" s="21">
        <v>1.3147851030904179</v>
      </c>
      <c r="U3309" s="21">
        <v>8.3612934212373268E-3</v>
      </c>
      <c r="V3309" s="21">
        <v>6.6636596881854818E-2</v>
      </c>
      <c r="W3309" s="21">
        <v>5.8275303460617489E-2</v>
      </c>
      <c r="X3309" s="13" t="s">
        <v>22</v>
      </c>
      <c r="Y33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09" s="1">
        <v>41.538798401299999</v>
      </c>
      <c r="AA3309" s="1">
        <v>-84.0037053912</v>
      </c>
      <c r="AB3309" s="1">
        <v>41.5449956605</v>
      </c>
      <c r="AC3309" s="1">
        <v>-84.001823106299994</v>
      </c>
    </row>
    <row r="3310" spans="1:29" x14ac:dyDescent="0.25">
      <c r="A3310" s="13">
        <v>361</v>
      </c>
      <c r="B3310" s="22" t="s">
        <v>4935</v>
      </c>
      <c r="C3310" s="17">
        <v>3</v>
      </c>
      <c r="D3310" s="1" t="s">
        <v>2361</v>
      </c>
      <c r="E3310" s="1" t="s">
        <v>3311</v>
      </c>
      <c r="F3310" s="1" t="s">
        <v>3568</v>
      </c>
      <c r="G3310" s="1" t="s">
        <v>3777</v>
      </c>
      <c r="H3310" s="1">
        <v>4.5</v>
      </c>
      <c r="I3310" s="1">
        <v>5</v>
      </c>
      <c r="J3310" s="1" t="s">
        <v>3190</v>
      </c>
      <c r="K3310" s="1" t="s">
        <v>4974</v>
      </c>
      <c r="L3310" s="1">
        <v>0</v>
      </c>
      <c r="M3310" s="1">
        <v>1</v>
      </c>
      <c r="N3310" s="1">
        <v>4</v>
      </c>
      <c r="O3310" s="1">
        <v>0</v>
      </c>
      <c r="P3310" s="1">
        <v>7</v>
      </c>
      <c r="Q3310" s="16">
        <v>78.864189680232556</v>
      </c>
      <c r="R3310" s="21">
        <v>8.3664337044968159E-2</v>
      </c>
      <c r="S3310" s="21">
        <v>1.7131477687038863</v>
      </c>
      <c r="T3310" s="21">
        <v>1.6294834316589182</v>
      </c>
      <c r="U3310" s="21">
        <v>9.821984589466301E-3</v>
      </c>
      <c r="V3310" s="21">
        <v>6.6595649459933515E-2</v>
      </c>
      <c r="W3310" s="21">
        <v>5.6773664870467214E-2</v>
      </c>
      <c r="X3310" s="13" t="s">
        <v>22</v>
      </c>
      <c r="Y33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0" s="1">
        <v>40.7574202427</v>
      </c>
      <c r="AA3310" s="1">
        <v>-81.691112741300003</v>
      </c>
      <c r="AB3310" s="1">
        <v>40.764404501999998</v>
      </c>
      <c r="AC3310" s="1">
        <v>-81.691744341399996</v>
      </c>
    </row>
    <row r="3311" spans="1:29" x14ac:dyDescent="0.25">
      <c r="A3311" s="13">
        <v>362</v>
      </c>
      <c r="B3311" s="22" t="s">
        <v>4935</v>
      </c>
      <c r="C3311" s="17">
        <v>4</v>
      </c>
      <c r="D3311" s="1" t="s">
        <v>798</v>
      </c>
      <c r="E3311" s="1" t="s">
        <v>3569</v>
      </c>
      <c r="F3311" s="1" t="s">
        <v>3570</v>
      </c>
      <c r="G3311" s="1" t="s">
        <v>3756</v>
      </c>
      <c r="H3311" s="1">
        <v>17.399999999999999</v>
      </c>
      <c r="I3311" s="1">
        <v>17.899999999999999</v>
      </c>
      <c r="J3311" s="1" t="s">
        <v>3190</v>
      </c>
      <c r="K3311" s="1" t="s">
        <v>4974</v>
      </c>
      <c r="L3311" s="1">
        <v>1</v>
      </c>
      <c r="M3311" s="1">
        <v>1</v>
      </c>
      <c r="N3311" s="1">
        <v>3</v>
      </c>
      <c r="O3311" s="1">
        <v>0</v>
      </c>
      <c r="P3311" s="1">
        <v>2</v>
      </c>
      <c r="Q3311" s="16">
        <v>112.99400436046511</v>
      </c>
      <c r="R3311" s="21">
        <v>8.3375816462740449E-2</v>
      </c>
      <c r="S3311" s="21">
        <v>1.0548815764846649</v>
      </c>
      <c r="T3311" s="21">
        <v>0.97150576002192435</v>
      </c>
      <c r="U3311" s="21">
        <v>9.7908588288398522E-3</v>
      </c>
      <c r="V3311" s="21">
        <v>6.6558318261567676E-2</v>
      </c>
      <c r="W3311" s="21">
        <v>5.6767459432727825E-2</v>
      </c>
      <c r="X3311" s="13" t="s">
        <v>22</v>
      </c>
      <c r="Y33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1" s="1">
        <v>41.024726463699999</v>
      </c>
      <c r="AA3311" s="1">
        <v>-81.073677477199993</v>
      </c>
      <c r="AB3311" s="1">
        <v>41.0247019034</v>
      </c>
      <c r="AC3311" s="1">
        <v>-81.064106791100002</v>
      </c>
    </row>
    <row r="3312" spans="1:29" x14ac:dyDescent="0.25">
      <c r="A3312" s="13">
        <v>363</v>
      </c>
      <c r="B3312" s="22" t="s">
        <v>4935</v>
      </c>
      <c r="C3312" s="17">
        <v>9</v>
      </c>
      <c r="D3312" s="1" t="s">
        <v>796</v>
      </c>
      <c r="E3312" s="1" t="s">
        <v>3320</v>
      </c>
      <c r="F3312" s="1" t="s">
        <v>3440</v>
      </c>
      <c r="G3312" s="1" t="s">
        <v>3736</v>
      </c>
      <c r="H3312" s="1">
        <v>33.6</v>
      </c>
      <c r="I3312" s="1">
        <v>34.1</v>
      </c>
      <c r="J3312" s="1" t="s">
        <v>3190</v>
      </c>
      <c r="K3312" s="1" t="s">
        <v>4974</v>
      </c>
      <c r="L3312" s="1">
        <v>1</v>
      </c>
      <c r="M3312" s="1">
        <v>1</v>
      </c>
      <c r="N3312" s="1">
        <v>4</v>
      </c>
      <c r="O3312" s="1">
        <v>0</v>
      </c>
      <c r="P3312" s="1">
        <v>6</v>
      </c>
      <c r="Q3312" s="16">
        <v>123.54087936046511</v>
      </c>
      <c r="R3312" s="21">
        <v>7.0008530417105821E-2</v>
      </c>
      <c r="S3312" s="21">
        <v>1.5070073464481377</v>
      </c>
      <c r="T3312" s="21">
        <v>1.4369988160310319</v>
      </c>
      <c r="U3312" s="21">
        <v>8.3386060529933789E-3</v>
      </c>
      <c r="V3312" s="21">
        <v>6.6472083989774847E-2</v>
      </c>
      <c r="W3312" s="21">
        <v>5.8133477936781468E-2</v>
      </c>
      <c r="X3312" s="13" t="s">
        <v>22</v>
      </c>
      <c r="Y33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2" s="1">
        <v>39.275932286600003</v>
      </c>
      <c r="AA3312" s="1">
        <v>-82.824489167099998</v>
      </c>
      <c r="AB3312" s="1">
        <v>39.272223435000001</v>
      </c>
      <c r="AC3312" s="1">
        <v>-82.8164661534</v>
      </c>
    </row>
    <row r="3313" spans="1:29" x14ac:dyDescent="0.25">
      <c r="A3313" s="13">
        <v>364</v>
      </c>
      <c r="B3313" s="22" t="s">
        <v>4935</v>
      </c>
      <c r="C3313" s="17">
        <v>1</v>
      </c>
      <c r="D3313" s="1" t="s">
        <v>2368</v>
      </c>
      <c r="E3313" s="1" t="s">
        <v>3379</v>
      </c>
      <c r="F3313" s="1" t="s">
        <v>3571</v>
      </c>
      <c r="G3313" s="1" t="s">
        <v>3741</v>
      </c>
      <c r="H3313" s="1">
        <v>19.899999999999999</v>
      </c>
      <c r="I3313" s="1">
        <v>20.399999999999999</v>
      </c>
      <c r="J3313" s="1" t="s">
        <v>3190</v>
      </c>
      <c r="K3313" s="1" t="s">
        <v>4973</v>
      </c>
      <c r="L3313" s="1">
        <v>1</v>
      </c>
      <c r="M3313" s="1">
        <v>0</v>
      </c>
      <c r="N3313" s="1">
        <v>0</v>
      </c>
      <c r="O3313" s="1">
        <v>1</v>
      </c>
      <c r="P3313" s="1">
        <v>4</v>
      </c>
      <c r="Q3313" s="16">
        <v>54.114189680232556</v>
      </c>
      <c r="R3313" s="21">
        <v>6.6842172047667681E-2</v>
      </c>
      <c r="S3313" s="21">
        <v>1.5660515867695228</v>
      </c>
      <c r="T3313" s="21">
        <v>1.4992094147218551</v>
      </c>
      <c r="U3313" s="21">
        <v>7.1159504351366309E-3</v>
      </c>
      <c r="V3313" s="21">
        <v>6.6239029938249483E-2</v>
      </c>
      <c r="W3313" s="21">
        <v>5.9123079503112852E-2</v>
      </c>
      <c r="X3313" s="13" t="s">
        <v>22</v>
      </c>
      <c r="Y33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3" s="1">
        <v>40.8695581546</v>
      </c>
      <c r="AA3313" s="1">
        <v>-84.458119818900002</v>
      </c>
      <c r="AB3313" s="1">
        <v>40.871948471000003</v>
      </c>
      <c r="AC3313" s="1">
        <v>-84.449240611899995</v>
      </c>
    </row>
    <row r="3314" spans="1:29" x14ac:dyDescent="0.25">
      <c r="A3314" s="13">
        <v>365</v>
      </c>
      <c r="B3314" s="22" t="s">
        <v>4935</v>
      </c>
      <c r="C3314" s="17">
        <v>9</v>
      </c>
      <c r="D3314" s="1" t="s">
        <v>1334</v>
      </c>
      <c r="E3314" s="1" t="s">
        <v>3218</v>
      </c>
      <c r="F3314" s="1" t="s">
        <v>3572</v>
      </c>
      <c r="G3314" s="1" t="s">
        <v>3704</v>
      </c>
      <c r="H3314" s="1">
        <v>12.1</v>
      </c>
      <c r="I3314" s="1">
        <v>12.6</v>
      </c>
      <c r="J3314" s="1" t="s">
        <v>3190</v>
      </c>
      <c r="K3314" s="1" t="s">
        <v>4973</v>
      </c>
      <c r="L3314" s="1">
        <v>0</v>
      </c>
      <c r="M3314" s="1">
        <v>1</v>
      </c>
      <c r="N3314" s="1">
        <v>1</v>
      </c>
      <c r="O3314" s="1">
        <v>0</v>
      </c>
      <c r="P3314" s="1">
        <v>3</v>
      </c>
      <c r="Q3314" s="16">
        <v>55.223564680232556</v>
      </c>
      <c r="R3314" s="21">
        <v>6.703357736905062E-2</v>
      </c>
      <c r="S3314" s="21">
        <v>1.2779205043113171</v>
      </c>
      <c r="T3314" s="21">
        <v>1.2108869269422664</v>
      </c>
      <c r="U3314" s="21">
        <v>7.1300569851211956E-3</v>
      </c>
      <c r="V3314" s="21">
        <v>6.6221339523742914E-2</v>
      </c>
      <c r="W3314" s="21">
        <v>5.9091282538621719E-2</v>
      </c>
      <c r="X3314" s="13" t="s">
        <v>22</v>
      </c>
      <c r="Y33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4" s="1">
        <v>38.894409979899997</v>
      </c>
      <c r="AA3314" s="1">
        <v>-83.001277005999995</v>
      </c>
      <c r="AB3314" s="1">
        <v>38.901162462099997</v>
      </c>
      <c r="AC3314" s="1">
        <v>-83.004733187799999</v>
      </c>
    </row>
    <row r="3315" spans="1:29" x14ac:dyDescent="0.25">
      <c r="A3315" s="13">
        <v>366</v>
      </c>
      <c r="B3315" s="22" t="s">
        <v>4935</v>
      </c>
      <c r="C3315" s="17">
        <v>7</v>
      </c>
      <c r="D3315" s="1" t="s">
        <v>2370</v>
      </c>
      <c r="E3315" s="1" t="s">
        <v>3473</v>
      </c>
      <c r="F3315" s="1" t="s">
        <v>3573</v>
      </c>
      <c r="G3315" s="1" t="s">
        <v>3701</v>
      </c>
      <c r="H3315" s="1">
        <v>11.8</v>
      </c>
      <c r="I3315" s="1">
        <v>12.3</v>
      </c>
      <c r="J3315" s="1" t="s">
        <v>3190</v>
      </c>
      <c r="K3315" s="1" t="s">
        <v>4974</v>
      </c>
      <c r="L3315" s="1">
        <v>2</v>
      </c>
      <c r="M3315" s="1">
        <v>0</v>
      </c>
      <c r="N3315" s="1">
        <v>1</v>
      </c>
      <c r="O3315" s="1">
        <v>1</v>
      </c>
      <c r="P3315" s="1">
        <v>1</v>
      </c>
      <c r="Q3315" s="16">
        <v>103.33775436046511</v>
      </c>
      <c r="R3315" s="21">
        <v>0.10255672032647251</v>
      </c>
      <c r="S3315" s="21">
        <v>0.84324835916210716</v>
      </c>
      <c r="T3315" s="21">
        <v>0.7406916388356346</v>
      </c>
      <c r="U3315" s="21">
        <v>1.1842501437138463E-2</v>
      </c>
      <c r="V3315" s="21">
        <v>6.6116117314590064E-2</v>
      </c>
      <c r="W3315" s="21">
        <v>5.4273615877451602E-2</v>
      </c>
      <c r="X3315" s="13" t="s">
        <v>22</v>
      </c>
      <c r="Y33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5" s="1">
        <v>40.642135471700001</v>
      </c>
      <c r="AA3315" s="1">
        <v>-84.557050046900002</v>
      </c>
      <c r="AB3315" s="1">
        <v>40.637535888899997</v>
      </c>
      <c r="AC3315" s="1">
        <v>-84.549734680100002</v>
      </c>
    </row>
    <row r="3316" spans="1:29" x14ac:dyDescent="0.25">
      <c r="A3316" s="13">
        <v>367</v>
      </c>
      <c r="B3316" s="22" t="s">
        <v>4935</v>
      </c>
      <c r="C3316" s="17">
        <v>7</v>
      </c>
      <c r="D3316" s="1" t="s">
        <v>2370</v>
      </c>
      <c r="E3316" s="1" t="s">
        <v>3473</v>
      </c>
      <c r="F3316" s="1" t="s">
        <v>3573</v>
      </c>
      <c r="G3316" s="1" t="s">
        <v>3701</v>
      </c>
      <c r="H3316" s="1">
        <v>12.8</v>
      </c>
      <c r="I3316" s="1">
        <v>13.3</v>
      </c>
      <c r="J3316" s="1" t="s">
        <v>3190</v>
      </c>
      <c r="K3316" s="1" t="s">
        <v>4974</v>
      </c>
      <c r="L3316" s="1">
        <v>0</v>
      </c>
      <c r="M3316" s="1">
        <v>1</v>
      </c>
      <c r="N3316" s="1">
        <v>2</v>
      </c>
      <c r="O3316" s="1">
        <v>1</v>
      </c>
      <c r="P3316" s="1">
        <v>3</v>
      </c>
      <c r="Q3316" s="16">
        <v>66.207939680232556</v>
      </c>
      <c r="R3316" s="21">
        <v>0.10255672032647251</v>
      </c>
      <c r="S3316" s="21">
        <v>1.1553729957541461</v>
      </c>
      <c r="T3316" s="21">
        <v>1.0528162754276735</v>
      </c>
      <c r="U3316" s="21">
        <v>1.1842501437138463E-2</v>
      </c>
      <c r="V3316" s="21">
        <v>6.6116117314590064E-2</v>
      </c>
      <c r="W3316" s="21">
        <v>5.4273615877451602E-2</v>
      </c>
      <c r="X3316" s="13" t="s">
        <v>22</v>
      </c>
      <c r="Y33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6" s="1">
        <v>40.632985910899997</v>
      </c>
      <c r="AA3316" s="1">
        <v>-84.542365551900005</v>
      </c>
      <c r="AB3316" s="1">
        <v>40.628828833100002</v>
      </c>
      <c r="AC3316" s="1">
        <v>-84.5345876624</v>
      </c>
    </row>
    <row r="3317" spans="1:29" x14ac:dyDescent="0.25">
      <c r="A3317" s="13">
        <v>368</v>
      </c>
      <c r="B3317" s="22" t="s">
        <v>4935</v>
      </c>
      <c r="C3317" s="17">
        <v>5</v>
      </c>
      <c r="D3317" s="1" t="s">
        <v>793</v>
      </c>
      <c r="E3317" s="1" t="s">
        <v>3574</v>
      </c>
      <c r="F3317" s="1" t="s">
        <v>3575</v>
      </c>
      <c r="G3317" s="1" t="s">
        <v>3801</v>
      </c>
      <c r="H3317" s="1">
        <v>7</v>
      </c>
      <c r="I3317" s="1">
        <v>7.5</v>
      </c>
      <c r="J3317" s="1" t="s">
        <v>3190</v>
      </c>
      <c r="K3317" s="1" t="s">
        <v>4974</v>
      </c>
      <c r="L3317" s="1">
        <v>1</v>
      </c>
      <c r="M3317" s="1">
        <v>0</v>
      </c>
      <c r="N3317" s="1">
        <v>4</v>
      </c>
      <c r="O3317" s="1">
        <v>0</v>
      </c>
      <c r="P3317" s="1">
        <v>2</v>
      </c>
      <c r="Q3317" s="16">
        <v>73.864189680232556</v>
      </c>
      <c r="R3317" s="21">
        <v>8.3505694857266666E-2</v>
      </c>
      <c r="S3317" s="21">
        <v>0.94290105687943448</v>
      </c>
      <c r="T3317" s="21">
        <v>0.85939536202216782</v>
      </c>
      <c r="U3317" s="21">
        <v>9.8048712626846533E-3</v>
      </c>
      <c r="V3317" s="21">
        <v>6.6070978706026795E-2</v>
      </c>
      <c r="W3317" s="21">
        <v>5.6266107443342143E-2</v>
      </c>
      <c r="X3317" s="13" t="s">
        <v>22</v>
      </c>
      <c r="Y33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7" s="1">
        <v>40.154604730999999</v>
      </c>
      <c r="AA3317" s="1">
        <v>-82.520009930300006</v>
      </c>
      <c r="AB3317" s="1">
        <v>40.161841698000003</v>
      </c>
      <c r="AC3317" s="1">
        <v>-82.5204224987</v>
      </c>
    </row>
    <row r="3318" spans="1:29" x14ac:dyDescent="0.25">
      <c r="A3318" s="13">
        <v>369</v>
      </c>
      <c r="B3318" s="22" t="s">
        <v>4935</v>
      </c>
      <c r="C3318" s="17">
        <v>5</v>
      </c>
      <c r="D3318" s="1" t="s">
        <v>793</v>
      </c>
      <c r="E3318" s="1" t="s">
        <v>3574</v>
      </c>
      <c r="F3318" s="1" t="s">
        <v>3575</v>
      </c>
      <c r="G3318" s="1" t="s">
        <v>3801</v>
      </c>
      <c r="H3318" s="1">
        <v>6.3</v>
      </c>
      <c r="I3318" s="1">
        <v>6.8</v>
      </c>
      <c r="J3318" s="1" t="s">
        <v>3190</v>
      </c>
      <c r="K3318" s="1" t="s">
        <v>4974</v>
      </c>
      <c r="L3318" s="1">
        <v>0</v>
      </c>
      <c r="M3318" s="1">
        <v>1</v>
      </c>
      <c r="N3318" s="1">
        <v>3</v>
      </c>
      <c r="O3318" s="1">
        <v>1</v>
      </c>
      <c r="P3318" s="1">
        <v>0</v>
      </c>
      <c r="Q3318" s="16">
        <v>69.754814680232556</v>
      </c>
      <c r="R3318" s="21">
        <v>8.3505694857266666E-2</v>
      </c>
      <c r="S3318" s="21">
        <v>0.68817582892078466</v>
      </c>
      <c r="T3318" s="21">
        <v>0.60467013406351799</v>
      </c>
      <c r="U3318" s="21">
        <v>9.8048712626846533E-3</v>
      </c>
      <c r="V3318" s="21">
        <v>6.6070978706026795E-2</v>
      </c>
      <c r="W3318" s="21">
        <v>5.6266107443342143E-2</v>
      </c>
      <c r="X3318" s="13" t="s">
        <v>22</v>
      </c>
      <c r="Y33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8" s="1">
        <v>40.144525794400003</v>
      </c>
      <c r="AA3318" s="1">
        <v>-82.5209428613</v>
      </c>
      <c r="AB3318" s="1">
        <v>40.151715319799997</v>
      </c>
      <c r="AC3318" s="1">
        <v>-82.520042651500006</v>
      </c>
    </row>
    <row r="3319" spans="1:29" x14ac:dyDescent="0.25">
      <c r="A3319" s="13">
        <v>370</v>
      </c>
      <c r="B3319" s="22" t="s">
        <v>4935</v>
      </c>
      <c r="C3319" s="17">
        <v>2</v>
      </c>
      <c r="D3319" s="1" t="s">
        <v>2362</v>
      </c>
      <c r="E3319" s="1" t="s">
        <v>3566</v>
      </c>
      <c r="F3319" s="1" t="s">
        <v>3567</v>
      </c>
      <c r="G3319" s="1" t="s">
        <v>3800</v>
      </c>
      <c r="H3319" s="1">
        <v>11.2</v>
      </c>
      <c r="I3319" s="1">
        <v>11.7</v>
      </c>
      <c r="J3319" s="1" t="s">
        <v>3190</v>
      </c>
      <c r="K3319" s="1" t="s">
        <v>4974</v>
      </c>
      <c r="L3319" s="1">
        <v>0</v>
      </c>
      <c r="M3319" s="1">
        <v>2</v>
      </c>
      <c r="N3319" s="1">
        <v>2</v>
      </c>
      <c r="O3319" s="1">
        <v>0</v>
      </c>
      <c r="P3319" s="1">
        <v>5</v>
      </c>
      <c r="Q3319" s="16">
        <v>109.44712936046511</v>
      </c>
      <c r="R3319" s="21">
        <v>0.10238241188545844</v>
      </c>
      <c r="S3319" s="21">
        <v>1.4757707732035403</v>
      </c>
      <c r="T3319" s="21">
        <v>1.373388361318082</v>
      </c>
      <c r="U3319" s="21">
        <v>1.1824006572806439E-2</v>
      </c>
      <c r="V3319" s="21">
        <v>6.6051710501467936E-2</v>
      </c>
      <c r="W3319" s="21">
        <v>5.4227703928661497E-2</v>
      </c>
      <c r="X3319" s="13" t="s">
        <v>22</v>
      </c>
      <c r="Y33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19" s="1">
        <v>41.618347729500002</v>
      </c>
      <c r="AA3319" s="1">
        <v>-84.037433191900007</v>
      </c>
      <c r="AB3319" s="1">
        <v>41.624864135499998</v>
      </c>
      <c r="AC3319" s="1">
        <v>-84.034472471399994</v>
      </c>
    </row>
    <row r="3320" spans="1:29" x14ac:dyDescent="0.25">
      <c r="A3320" s="13">
        <v>371</v>
      </c>
      <c r="B3320" s="22" t="s">
        <v>4935</v>
      </c>
      <c r="C3320" s="17">
        <v>9</v>
      </c>
      <c r="D3320" s="1" t="s">
        <v>1334</v>
      </c>
      <c r="E3320" s="1" t="s">
        <v>3576</v>
      </c>
      <c r="F3320" s="1" t="s">
        <v>3577</v>
      </c>
      <c r="G3320" s="1" t="s">
        <v>3802</v>
      </c>
      <c r="H3320" s="1">
        <v>1.3</v>
      </c>
      <c r="I3320" s="1">
        <v>1.8</v>
      </c>
      <c r="J3320" s="1" t="s">
        <v>3190</v>
      </c>
      <c r="K3320" s="1" t="s">
        <v>4974</v>
      </c>
      <c r="L3320" s="1">
        <v>1</v>
      </c>
      <c r="M3320" s="1">
        <v>0</v>
      </c>
      <c r="N3320" s="1">
        <v>1</v>
      </c>
      <c r="O3320" s="1">
        <v>2</v>
      </c>
      <c r="P3320" s="1">
        <v>5</v>
      </c>
      <c r="Q3320" s="16">
        <v>66.098564680232556</v>
      </c>
      <c r="R3320" s="21">
        <v>0.10238241188545844</v>
      </c>
      <c r="S3320" s="21">
        <v>1.4625426994321291</v>
      </c>
      <c r="T3320" s="21">
        <v>1.3601602875466707</v>
      </c>
      <c r="U3320" s="21">
        <v>1.1824006572806439E-2</v>
      </c>
      <c r="V3320" s="21">
        <v>6.6003837948626021E-2</v>
      </c>
      <c r="W3320" s="21">
        <v>5.4179831375819582E-2</v>
      </c>
      <c r="X3320" s="13" t="s">
        <v>22</v>
      </c>
      <c r="Y33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0" s="1">
        <v>38.783285829999997</v>
      </c>
      <c r="AA3320" s="1">
        <v>-82.963212461599994</v>
      </c>
      <c r="AB3320" s="1">
        <v>38.779283768699997</v>
      </c>
      <c r="AC3320" s="1">
        <v>-82.957006304000004</v>
      </c>
    </row>
    <row r="3321" spans="1:29" x14ac:dyDescent="0.25">
      <c r="A3321" s="13">
        <v>372</v>
      </c>
      <c r="B3321" s="22" t="s">
        <v>4935</v>
      </c>
      <c r="C3321" s="17">
        <v>6</v>
      </c>
      <c r="D3321" s="1" t="s">
        <v>1340</v>
      </c>
      <c r="E3321" s="1" t="s">
        <v>3578</v>
      </c>
      <c r="F3321" s="1" t="s">
        <v>3226</v>
      </c>
      <c r="G3321" s="1" t="s">
        <v>3706</v>
      </c>
      <c r="H3321" s="1">
        <v>15.3</v>
      </c>
      <c r="I3321" s="1">
        <v>15.8</v>
      </c>
      <c r="J3321" s="1" t="s">
        <v>3190</v>
      </c>
      <c r="K3321" s="1" t="s">
        <v>4973</v>
      </c>
      <c r="L3321" s="1">
        <v>0</v>
      </c>
      <c r="M3321" s="1">
        <v>1</v>
      </c>
      <c r="N3321" s="1">
        <v>1</v>
      </c>
      <c r="O3321" s="1">
        <v>0</v>
      </c>
      <c r="P3321" s="1">
        <v>6</v>
      </c>
      <c r="Q3321" s="16">
        <v>58.223564680232556</v>
      </c>
      <c r="R3321" s="21">
        <v>6.6390615817423587E-2</v>
      </c>
      <c r="S3321" s="21">
        <v>2.0871006763371205</v>
      </c>
      <c r="T3321" s="21">
        <v>2.020710060519697</v>
      </c>
      <c r="U3321" s="21">
        <v>7.0825468959411341E-3</v>
      </c>
      <c r="V3321" s="21">
        <v>6.5989342435968254E-2</v>
      </c>
      <c r="W3321" s="21">
        <v>5.8906795540027118E-2</v>
      </c>
      <c r="X3321" s="13" t="s">
        <v>22</v>
      </c>
      <c r="Y33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1" s="1">
        <v>39.9461515733</v>
      </c>
      <c r="AA3321" s="1">
        <v>-83.2514380569</v>
      </c>
      <c r="AB3321" s="1">
        <v>39.946933909599998</v>
      </c>
      <c r="AC3321" s="1">
        <v>-83.242084936500007</v>
      </c>
    </row>
    <row r="3322" spans="1:29" x14ac:dyDescent="0.25">
      <c r="A3322" s="13">
        <v>373</v>
      </c>
      <c r="B3322" s="22" t="s">
        <v>4935</v>
      </c>
      <c r="C3322" s="17">
        <v>6</v>
      </c>
      <c r="D3322" s="1" t="s">
        <v>1340</v>
      </c>
      <c r="E3322" s="1" t="s">
        <v>3579</v>
      </c>
      <c r="F3322" s="1" t="s">
        <v>3580</v>
      </c>
      <c r="G3322" s="1" t="s">
        <v>3721</v>
      </c>
      <c r="H3322" s="1">
        <v>2.1</v>
      </c>
      <c r="I3322" s="1">
        <v>2.6</v>
      </c>
      <c r="J3322" s="1" t="s">
        <v>3190</v>
      </c>
      <c r="K3322" s="1" t="s">
        <v>4974</v>
      </c>
      <c r="L3322" s="1">
        <v>0</v>
      </c>
      <c r="M3322" s="1">
        <v>2</v>
      </c>
      <c r="N3322" s="1">
        <v>0</v>
      </c>
      <c r="O3322" s="1">
        <v>1</v>
      </c>
      <c r="P3322" s="1">
        <v>1</v>
      </c>
      <c r="Q3322" s="16">
        <v>96.790879360465112</v>
      </c>
      <c r="R3322" s="21">
        <v>0.132927791459965</v>
      </c>
      <c r="S3322" s="21">
        <v>0.80272852602436551</v>
      </c>
      <c r="T3322" s="21">
        <v>0.66980073456440048</v>
      </c>
      <c r="U3322" s="21">
        <v>1.5029633046469214E-2</v>
      </c>
      <c r="V3322" s="21">
        <v>6.5986198968067372E-2</v>
      </c>
      <c r="W3322" s="21">
        <v>5.0956565921598154E-2</v>
      </c>
      <c r="X3322" s="13" t="s">
        <v>22</v>
      </c>
      <c r="Y33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2" s="1">
        <v>39.721095321100002</v>
      </c>
      <c r="AA3322" s="1">
        <v>-83.262329432599998</v>
      </c>
      <c r="AB3322" s="1">
        <v>39.724250971399997</v>
      </c>
      <c r="AC3322" s="1">
        <v>-83.254160974499996</v>
      </c>
    </row>
    <row r="3323" spans="1:29" x14ac:dyDescent="0.25">
      <c r="A3323" s="13">
        <v>374</v>
      </c>
      <c r="B3323" s="22" t="s">
        <v>4935</v>
      </c>
      <c r="C3323" s="17">
        <v>2</v>
      </c>
      <c r="D3323" s="1" t="s">
        <v>2362</v>
      </c>
      <c r="E3323" s="1" t="s">
        <v>3369</v>
      </c>
      <c r="F3323" s="1" t="s">
        <v>3422</v>
      </c>
      <c r="G3323" s="1" t="s">
        <v>3725</v>
      </c>
      <c r="H3323" s="1">
        <v>3.5</v>
      </c>
      <c r="I3323" s="1">
        <v>4</v>
      </c>
      <c r="J3323" s="1" t="s">
        <v>3190</v>
      </c>
      <c r="K3323" s="1" t="s">
        <v>4974</v>
      </c>
      <c r="L3323" s="1">
        <v>0</v>
      </c>
      <c r="M3323" s="1">
        <v>1</v>
      </c>
      <c r="N3323" s="1">
        <v>3</v>
      </c>
      <c r="O3323" s="1">
        <v>1</v>
      </c>
      <c r="P3323" s="1">
        <v>2</v>
      </c>
      <c r="Q3323" s="16">
        <v>71.754814680232556</v>
      </c>
      <c r="R3323" s="21">
        <v>8.2841108930500784E-2</v>
      </c>
      <c r="S3323" s="21">
        <v>1.0065205178355014</v>
      </c>
      <c r="T3323" s="21">
        <v>0.92367940890500067</v>
      </c>
      <c r="U3323" s="21">
        <v>9.7331511326779283E-3</v>
      </c>
      <c r="V3323" s="21">
        <v>6.596355386795702E-2</v>
      </c>
      <c r="W3323" s="21">
        <v>5.6230402735279093E-2</v>
      </c>
      <c r="X3323" s="13" t="s">
        <v>22</v>
      </c>
      <c r="Y33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3" s="1">
        <v>41.573322166600001</v>
      </c>
      <c r="AA3323" s="1">
        <v>-84.318604399899996</v>
      </c>
      <c r="AB3323" s="1">
        <v>41.572308397599997</v>
      </c>
      <c r="AC3323" s="1">
        <v>-84.309305492899995</v>
      </c>
    </row>
    <row r="3324" spans="1:29" x14ac:dyDescent="0.25">
      <c r="A3324" s="13">
        <v>375</v>
      </c>
      <c r="B3324" s="22" t="s">
        <v>4935</v>
      </c>
      <c r="C3324" s="17">
        <v>8</v>
      </c>
      <c r="D3324" s="1" t="s">
        <v>1329</v>
      </c>
      <c r="E3324" s="1" t="s">
        <v>3262</v>
      </c>
      <c r="F3324" s="1" t="s">
        <v>3263</v>
      </c>
      <c r="G3324" s="1" t="s">
        <v>3718</v>
      </c>
      <c r="H3324" s="1">
        <v>6.8</v>
      </c>
      <c r="I3324" s="1">
        <v>7.3</v>
      </c>
      <c r="J3324" s="1" t="s">
        <v>3190</v>
      </c>
      <c r="K3324" s="1" t="s">
        <v>4974</v>
      </c>
      <c r="L3324" s="1">
        <v>0</v>
      </c>
      <c r="M3324" s="1">
        <v>1</v>
      </c>
      <c r="N3324" s="1">
        <v>0</v>
      </c>
      <c r="O3324" s="1">
        <v>2</v>
      </c>
      <c r="P3324" s="1">
        <v>11</v>
      </c>
      <c r="Q3324" s="16">
        <v>65.551689680232556</v>
      </c>
      <c r="R3324" s="21">
        <v>0.13272005649948279</v>
      </c>
      <c r="S3324" s="21">
        <v>2.2543668881727381</v>
      </c>
      <c r="T3324" s="21">
        <v>2.1216468316732553</v>
      </c>
      <c r="U3324" s="21">
        <v>1.5008050972671322E-2</v>
      </c>
      <c r="V3324" s="21">
        <v>6.5883187051962777E-2</v>
      </c>
      <c r="W3324" s="21">
        <v>5.0875136079291457E-2</v>
      </c>
      <c r="X3324" s="13" t="s">
        <v>22</v>
      </c>
      <c r="Y33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4" s="1">
        <v>39.172612640200001</v>
      </c>
      <c r="AA3324" s="1">
        <v>-84.149495610800003</v>
      </c>
      <c r="AB3324" s="1">
        <v>39.174537022400003</v>
      </c>
      <c r="AC3324" s="1">
        <v>-84.140450412199996</v>
      </c>
    </row>
    <row r="3325" spans="1:29" x14ac:dyDescent="0.25">
      <c r="A3325" s="13">
        <v>376</v>
      </c>
      <c r="B3325" s="22" t="s">
        <v>4935</v>
      </c>
      <c r="C3325" s="17">
        <v>8</v>
      </c>
      <c r="D3325" s="1" t="s">
        <v>1329</v>
      </c>
      <c r="E3325" s="1" t="s">
        <v>3262</v>
      </c>
      <c r="F3325" s="1" t="s">
        <v>3263</v>
      </c>
      <c r="G3325" s="1" t="s">
        <v>3718</v>
      </c>
      <c r="H3325" s="1">
        <v>10.6</v>
      </c>
      <c r="I3325" s="1">
        <v>11.1</v>
      </c>
      <c r="J3325" s="1" t="s">
        <v>3190</v>
      </c>
      <c r="K3325" s="1" t="s">
        <v>4974</v>
      </c>
      <c r="L3325" s="1">
        <v>0</v>
      </c>
      <c r="M3325" s="1">
        <v>1</v>
      </c>
      <c r="N3325" s="1">
        <v>2</v>
      </c>
      <c r="O3325" s="1">
        <v>0</v>
      </c>
      <c r="P3325" s="1">
        <v>5</v>
      </c>
      <c r="Q3325" s="16">
        <v>63.770439680232556</v>
      </c>
      <c r="R3325" s="21">
        <v>0.13272005649948279</v>
      </c>
      <c r="S3325" s="21">
        <v>1.5273440556756051</v>
      </c>
      <c r="T3325" s="21">
        <v>1.3946239991761222</v>
      </c>
      <c r="U3325" s="21">
        <v>1.5008050972671322E-2</v>
      </c>
      <c r="V3325" s="21">
        <v>6.5883187051962777E-2</v>
      </c>
      <c r="W3325" s="21">
        <v>5.0875136079291457E-2</v>
      </c>
      <c r="X3325" s="13" t="s">
        <v>22</v>
      </c>
      <c r="Y33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5" s="1">
        <v>39.1818222124</v>
      </c>
      <c r="AA3325" s="1">
        <v>-84.084204501800002</v>
      </c>
      <c r="AB3325" s="1">
        <v>39.181379548400002</v>
      </c>
      <c r="AC3325" s="1">
        <v>-84.074856870100007</v>
      </c>
    </row>
    <row r="3326" spans="1:29" x14ac:dyDescent="0.25">
      <c r="A3326" s="13">
        <v>377</v>
      </c>
      <c r="B3326" s="22" t="s">
        <v>4935</v>
      </c>
      <c r="C3326" s="17">
        <v>9</v>
      </c>
      <c r="D3326" s="1" t="s">
        <v>796</v>
      </c>
      <c r="E3326" s="1" t="s">
        <v>3581</v>
      </c>
      <c r="F3326" s="1" t="s">
        <v>3582</v>
      </c>
      <c r="G3326" s="1" t="s">
        <v>3803</v>
      </c>
      <c r="H3326" s="1">
        <v>11.7</v>
      </c>
      <c r="I3326" s="1">
        <v>12.2</v>
      </c>
      <c r="J3326" s="1" t="s">
        <v>3190</v>
      </c>
      <c r="K3326" s="1" t="s">
        <v>4974</v>
      </c>
      <c r="L3326" s="1">
        <v>0</v>
      </c>
      <c r="M3326" s="1">
        <v>2</v>
      </c>
      <c r="N3326" s="1">
        <v>4</v>
      </c>
      <c r="O3326" s="1">
        <v>2</v>
      </c>
      <c r="P3326" s="1">
        <v>1</v>
      </c>
      <c r="Q3326" s="16">
        <v>127.41587936046511</v>
      </c>
      <c r="R3326" s="21">
        <v>5.2037510517823793E-2</v>
      </c>
      <c r="S3326" s="21">
        <v>0.92588686564204159</v>
      </c>
      <c r="T3326" s="21">
        <v>0.8738493551242178</v>
      </c>
      <c r="U3326" s="21">
        <v>6.3492101172619407E-3</v>
      </c>
      <c r="V3326" s="21">
        <v>6.5825120801879536E-2</v>
      </c>
      <c r="W3326" s="21">
        <v>5.9475910684617592E-2</v>
      </c>
      <c r="X3326" s="13" t="s">
        <v>22</v>
      </c>
      <c r="Y33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6" s="1">
        <v>39.302070468799997</v>
      </c>
      <c r="AA3326" s="1">
        <v>-83.033627209700001</v>
      </c>
      <c r="AB3326" s="1">
        <v>39.303057393400003</v>
      </c>
      <c r="AC3326" s="1">
        <v>-83.024484665200006</v>
      </c>
    </row>
    <row r="3327" spans="1:29" x14ac:dyDescent="0.25">
      <c r="A3327" s="13">
        <v>378</v>
      </c>
      <c r="B3327" s="22" t="s">
        <v>4935</v>
      </c>
      <c r="C3327" s="17">
        <v>4</v>
      </c>
      <c r="D3327" s="1" t="s">
        <v>798</v>
      </c>
      <c r="E3327" s="1" t="s">
        <v>3447</v>
      </c>
      <c r="F3327" s="1" t="s">
        <v>3583</v>
      </c>
      <c r="G3327" s="1" t="s">
        <v>3770</v>
      </c>
      <c r="H3327" s="1">
        <v>3.3</v>
      </c>
      <c r="I3327" s="1">
        <v>3.8</v>
      </c>
      <c r="J3327" s="1" t="s">
        <v>3190</v>
      </c>
      <c r="L3327" s="1">
        <v>0</v>
      </c>
      <c r="M3327" s="1">
        <v>1</v>
      </c>
      <c r="N3327" s="1">
        <v>4</v>
      </c>
      <c r="O3327" s="1">
        <v>1</v>
      </c>
      <c r="P3327" s="1">
        <v>5</v>
      </c>
      <c r="Q3327" s="16">
        <v>81.301689680232556</v>
      </c>
      <c r="R3327" s="21">
        <v>6.9292689897771223E-2</v>
      </c>
      <c r="S3327" s="21">
        <v>1.3513022580799161</v>
      </c>
      <c r="T3327" s="21">
        <v>1.2820095681821448</v>
      </c>
      <c r="U3327" s="21">
        <v>8.2602336598131595E-3</v>
      </c>
      <c r="V3327" s="21">
        <v>6.5775749537461445E-2</v>
      </c>
      <c r="W3327" s="21">
        <v>5.7515515877648284E-2</v>
      </c>
      <c r="X3327" s="13" t="s">
        <v>22</v>
      </c>
      <c r="Y33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7" s="1">
        <v>0</v>
      </c>
      <c r="AA3327" s="1">
        <v>0</v>
      </c>
      <c r="AB3327" s="1">
        <v>0</v>
      </c>
      <c r="AC3327" s="1">
        <v>0</v>
      </c>
    </row>
    <row r="3328" spans="1:29" x14ac:dyDescent="0.25">
      <c r="A3328" s="13">
        <v>379</v>
      </c>
      <c r="B3328" s="22" t="s">
        <v>4935</v>
      </c>
      <c r="C3328" s="17">
        <v>8</v>
      </c>
      <c r="D3328" s="1" t="s">
        <v>792</v>
      </c>
      <c r="E3328" s="1" t="s">
        <v>3351</v>
      </c>
      <c r="F3328" s="1" t="s">
        <v>3352</v>
      </c>
      <c r="G3328" s="1" t="s">
        <v>3747</v>
      </c>
      <c r="H3328" s="1">
        <v>19.399999999999999</v>
      </c>
      <c r="I3328" s="1">
        <v>19.899999999999999</v>
      </c>
      <c r="J3328" s="1" t="s">
        <v>3190</v>
      </c>
      <c r="K3328" s="1" t="s">
        <v>4974</v>
      </c>
      <c r="L3328" s="1">
        <v>0</v>
      </c>
      <c r="M3328" s="1">
        <v>1</v>
      </c>
      <c r="N3328" s="1">
        <v>2</v>
      </c>
      <c r="O3328" s="1">
        <v>2</v>
      </c>
      <c r="P3328" s="1">
        <v>5</v>
      </c>
      <c r="Q3328" s="16">
        <v>72.645439680232556</v>
      </c>
      <c r="R3328" s="21">
        <v>8.2508100236747789E-2</v>
      </c>
      <c r="S3328" s="21">
        <v>1.3926982452453889</v>
      </c>
      <c r="T3328" s="21">
        <v>1.3101901450086411</v>
      </c>
      <c r="U3328" s="21">
        <v>9.6971962784692545E-3</v>
      </c>
      <c r="V3328" s="21">
        <v>6.5662357487386844E-2</v>
      </c>
      <c r="W3328" s="21">
        <v>5.5965161208917591E-2</v>
      </c>
      <c r="X3328" s="13" t="s">
        <v>22</v>
      </c>
      <c r="Y33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8" s="1">
        <v>39.8114618651</v>
      </c>
      <c r="AA3328" s="1">
        <v>-83.881562187900002</v>
      </c>
      <c r="AB3328" s="1">
        <v>39.817973393199999</v>
      </c>
      <c r="AC3328" s="1">
        <v>-83.877440210700001</v>
      </c>
    </row>
    <row r="3329" spans="1:29" x14ac:dyDescent="0.25">
      <c r="A3329" s="13">
        <v>380</v>
      </c>
      <c r="B3329" s="22" t="s">
        <v>4935</v>
      </c>
      <c r="C3329" s="17">
        <v>5</v>
      </c>
      <c r="D3329" s="1" t="s">
        <v>797</v>
      </c>
      <c r="E3329" s="1" t="s">
        <v>3584</v>
      </c>
      <c r="F3329" s="1" t="s">
        <v>3585</v>
      </c>
      <c r="G3329" s="1" t="s">
        <v>3804</v>
      </c>
      <c r="H3329" s="1">
        <v>2.8</v>
      </c>
      <c r="I3329" s="1">
        <v>3.3</v>
      </c>
      <c r="J3329" s="1" t="s">
        <v>3190</v>
      </c>
      <c r="K3329" s="1" t="s">
        <v>4974</v>
      </c>
      <c r="L3329" s="1">
        <v>1</v>
      </c>
      <c r="M3329" s="1">
        <v>0</v>
      </c>
      <c r="N3329" s="1">
        <v>3</v>
      </c>
      <c r="O3329" s="1">
        <v>1</v>
      </c>
      <c r="P3329" s="1">
        <v>3</v>
      </c>
      <c r="Q3329" s="16">
        <v>72.754814680232556</v>
      </c>
      <c r="R3329" s="21">
        <v>8.217460998134804E-2</v>
      </c>
      <c r="S3329" s="21">
        <v>1.130577072720657</v>
      </c>
      <c r="T3329" s="21">
        <v>1.0484024627393089</v>
      </c>
      <c r="U3329" s="21">
        <v>9.6611776199187118E-3</v>
      </c>
      <c r="V3329" s="21">
        <v>6.546376356823938E-2</v>
      </c>
      <c r="W3329" s="21">
        <v>5.5802585948320667E-2</v>
      </c>
      <c r="X3329" s="13" t="s">
        <v>22</v>
      </c>
      <c r="Y33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29" s="1">
        <v>39.747455710499999</v>
      </c>
      <c r="AA3329" s="1">
        <v>-82.617411426900006</v>
      </c>
      <c r="AB3329" s="1">
        <v>39.754637576900002</v>
      </c>
      <c r="AC3329" s="1">
        <v>-82.617699353099994</v>
      </c>
    </row>
    <row r="3330" spans="1:29" x14ac:dyDescent="0.25">
      <c r="A3330" s="13">
        <v>381</v>
      </c>
      <c r="B3330" s="22" t="s">
        <v>4935</v>
      </c>
      <c r="C3330" s="17">
        <v>6</v>
      </c>
      <c r="D3330" s="1" t="s">
        <v>1331</v>
      </c>
      <c r="E3330" s="1" t="s">
        <v>3586</v>
      </c>
      <c r="F3330" s="1" t="s">
        <v>3587</v>
      </c>
      <c r="G3330" s="1" t="s">
        <v>3805</v>
      </c>
      <c r="H3330" s="1">
        <v>25.1</v>
      </c>
      <c r="I3330" s="1">
        <v>25.6</v>
      </c>
      <c r="J3330" s="1" t="s">
        <v>3190</v>
      </c>
      <c r="K3330" s="1" t="s">
        <v>4974</v>
      </c>
      <c r="L3330" s="1">
        <v>3</v>
      </c>
      <c r="M3330" s="1">
        <v>1</v>
      </c>
      <c r="N3330" s="1">
        <v>2</v>
      </c>
      <c r="O3330" s="1">
        <v>1</v>
      </c>
      <c r="P3330" s="1">
        <v>7</v>
      </c>
      <c r="Q3330" s="16">
        <v>207.23800872093022</v>
      </c>
      <c r="R3330" s="21">
        <v>5.9049553186615374E-2</v>
      </c>
      <c r="S3330" s="21">
        <v>1.5498128954650814</v>
      </c>
      <c r="T3330" s="21">
        <v>1.4907633422784661</v>
      </c>
      <c r="U3330" s="21">
        <v>7.1311931325531474E-3</v>
      </c>
      <c r="V3330" s="21">
        <v>6.5392173114134769E-2</v>
      </c>
      <c r="W3330" s="21">
        <v>5.8260979981581619E-2</v>
      </c>
      <c r="X3330" s="13" t="s">
        <v>22</v>
      </c>
      <c r="Y33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0" s="1">
        <v>40.629722992700003</v>
      </c>
      <c r="AA3330" s="1">
        <v>-82.989992180800002</v>
      </c>
      <c r="AB3330" s="1">
        <v>40.631128345</v>
      </c>
      <c r="AC3330" s="1">
        <v>-82.980808774600007</v>
      </c>
    </row>
    <row r="3331" spans="1:29" x14ac:dyDescent="0.25">
      <c r="A3331" s="13">
        <v>382</v>
      </c>
      <c r="B3331" s="22" t="s">
        <v>4935</v>
      </c>
      <c r="C3331" s="17">
        <v>1</v>
      </c>
      <c r="D3331" s="1" t="s">
        <v>804</v>
      </c>
      <c r="E3331" s="1" t="s">
        <v>3351</v>
      </c>
      <c r="F3331" s="1" t="s">
        <v>3588</v>
      </c>
      <c r="G3331" s="1" t="s">
        <v>3747</v>
      </c>
      <c r="H3331" s="1">
        <v>4.9000000000000004</v>
      </c>
      <c r="I3331" s="1">
        <v>5.4</v>
      </c>
      <c r="J3331" s="1" t="s">
        <v>3190</v>
      </c>
      <c r="K3331" s="1" t="s">
        <v>4974</v>
      </c>
      <c r="L3331" s="1">
        <v>0</v>
      </c>
      <c r="M3331" s="1">
        <v>2</v>
      </c>
      <c r="N3331" s="1">
        <v>3</v>
      </c>
      <c r="O3331" s="1">
        <v>1</v>
      </c>
      <c r="P3331" s="1">
        <v>9</v>
      </c>
      <c r="Q3331" s="16">
        <v>124.43150436046511</v>
      </c>
      <c r="R3331" s="21">
        <v>6.8713466977849094E-2</v>
      </c>
      <c r="S3331" s="21">
        <v>1.8430629209503948</v>
      </c>
      <c r="T3331" s="21">
        <v>1.7743494539725457</v>
      </c>
      <c r="U3331" s="21">
        <v>8.196770472866776E-3</v>
      </c>
      <c r="V3331" s="21">
        <v>6.5357540756476054E-2</v>
      </c>
      <c r="W3331" s="21">
        <v>5.7160770283609275E-2</v>
      </c>
      <c r="X3331" s="13" t="s">
        <v>22</v>
      </c>
      <c r="Y33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1" s="1">
        <v>40.890486284300003</v>
      </c>
      <c r="AA3331" s="1">
        <v>-83.651023674699999</v>
      </c>
      <c r="AB3331" s="1">
        <v>40.897739980600001</v>
      </c>
      <c r="AC3331" s="1">
        <v>-83.650931754599995</v>
      </c>
    </row>
    <row r="3332" spans="1:29" x14ac:dyDescent="0.25">
      <c r="A3332" s="13">
        <v>383</v>
      </c>
      <c r="B3332" s="22" t="s">
        <v>4935</v>
      </c>
      <c r="C3332" s="17">
        <v>6</v>
      </c>
      <c r="D3332" s="1" t="s">
        <v>2374</v>
      </c>
      <c r="E3332" s="1" t="s">
        <v>3251</v>
      </c>
      <c r="F3332" s="1" t="s">
        <v>3589</v>
      </c>
      <c r="G3332" s="1" t="s">
        <v>3715</v>
      </c>
      <c r="H3332" s="1">
        <v>21.8</v>
      </c>
      <c r="I3332" s="1">
        <v>22.3</v>
      </c>
      <c r="J3332" s="1" t="s">
        <v>3190</v>
      </c>
      <c r="K3332" s="1" t="s">
        <v>4973</v>
      </c>
      <c r="L3332" s="1">
        <v>1</v>
      </c>
      <c r="M3332" s="1">
        <v>0</v>
      </c>
      <c r="N3332" s="1">
        <v>1</v>
      </c>
      <c r="O3332" s="1">
        <v>0</v>
      </c>
      <c r="P3332" s="1">
        <v>2</v>
      </c>
      <c r="Q3332" s="16">
        <v>54.223564680232556</v>
      </c>
      <c r="R3332" s="21">
        <v>6.5511130182024854E-2</v>
      </c>
      <c r="S3332" s="21">
        <v>1.0342814511981644</v>
      </c>
      <c r="T3332" s="21">
        <v>0.96877032101613958</v>
      </c>
      <c r="U3332" s="21">
        <v>7.0169623875510284E-3</v>
      </c>
      <c r="V3332" s="21">
        <v>6.5328671656037132E-2</v>
      </c>
      <c r="W3332" s="21">
        <v>5.8311709268486105E-2</v>
      </c>
      <c r="X3332" s="13" t="s">
        <v>22</v>
      </c>
      <c r="Y33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2" s="1">
        <v>39.500281891100002</v>
      </c>
      <c r="AA3332" s="1">
        <v>-83.327471653000003</v>
      </c>
      <c r="AB3332" s="1">
        <v>39.497009214000002</v>
      </c>
      <c r="AC3332" s="1">
        <v>-83.319125233199998</v>
      </c>
    </row>
    <row r="3333" spans="1:29" x14ac:dyDescent="0.25">
      <c r="A3333" s="13">
        <v>384</v>
      </c>
      <c r="B3333" s="22" t="s">
        <v>4935</v>
      </c>
      <c r="C3333" s="17">
        <v>11</v>
      </c>
      <c r="D3333" s="1" t="s">
        <v>2372</v>
      </c>
      <c r="E3333" s="1" t="s">
        <v>3590</v>
      </c>
      <c r="F3333" s="1" t="s">
        <v>3591</v>
      </c>
      <c r="G3333" s="1" t="s">
        <v>3798</v>
      </c>
      <c r="H3333" s="1">
        <v>9.4</v>
      </c>
      <c r="I3333" s="1">
        <v>9.9</v>
      </c>
      <c r="J3333" s="1" t="s">
        <v>3190</v>
      </c>
      <c r="K3333" s="1" t="s">
        <v>4974</v>
      </c>
      <c r="L3333" s="1">
        <v>0</v>
      </c>
      <c r="M3333" s="1">
        <v>1</v>
      </c>
      <c r="N3333" s="1">
        <v>4</v>
      </c>
      <c r="O3333" s="1">
        <v>0</v>
      </c>
      <c r="P3333" s="1">
        <v>3</v>
      </c>
      <c r="Q3333" s="16">
        <v>74.864189680232556</v>
      </c>
      <c r="R3333" s="21">
        <v>8.192780570478668E-2</v>
      </c>
      <c r="S3333" s="21">
        <v>1.1298548319670412</v>
      </c>
      <c r="T3333" s="21">
        <v>1.0479270262622544</v>
      </c>
      <c r="U3333" s="21">
        <v>9.6345138514657112E-3</v>
      </c>
      <c r="V3333" s="21">
        <v>6.5295047379016716E-2</v>
      </c>
      <c r="W3333" s="21">
        <v>5.5660533527551001E-2</v>
      </c>
      <c r="X3333" s="13" t="s">
        <v>22</v>
      </c>
      <c r="Y33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3" s="1">
        <v>40.559455413199998</v>
      </c>
      <c r="AA3333" s="1">
        <v>-81.918325165799999</v>
      </c>
      <c r="AB3333" s="1">
        <v>40.566323435400001</v>
      </c>
      <c r="AC3333" s="1">
        <v>-81.921246386500002</v>
      </c>
    </row>
    <row r="3334" spans="1:29" x14ac:dyDescent="0.25">
      <c r="A3334" s="13">
        <v>385</v>
      </c>
      <c r="B3334" s="22" t="s">
        <v>4935</v>
      </c>
      <c r="C3334" s="17">
        <v>12</v>
      </c>
      <c r="D3334" s="1" t="s">
        <v>794</v>
      </c>
      <c r="E3334" s="1" t="s">
        <v>3592</v>
      </c>
      <c r="F3334" s="1" t="s">
        <v>3593</v>
      </c>
      <c r="G3334" s="1" t="s">
        <v>3806</v>
      </c>
      <c r="H3334" s="1">
        <v>0</v>
      </c>
      <c r="I3334" s="1">
        <v>0.5</v>
      </c>
      <c r="J3334" s="1" t="s">
        <v>3190</v>
      </c>
      <c r="K3334" s="1" t="s">
        <v>4974</v>
      </c>
      <c r="L3334" s="1">
        <v>0</v>
      </c>
      <c r="M3334" s="1">
        <v>1</v>
      </c>
      <c r="N3334" s="1">
        <v>4</v>
      </c>
      <c r="O3334" s="1">
        <v>1</v>
      </c>
      <c r="P3334" s="1">
        <v>4</v>
      </c>
      <c r="Q3334" s="16">
        <v>80.301689680232556</v>
      </c>
      <c r="R3334" s="21">
        <v>6.8566453341630765E-2</v>
      </c>
      <c r="S3334" s="21">
        <v>1.244968416913699</v>
      </c>
      <c r="T3334" s="21">
        <v>1.1764019635720682</v>
      </c>
      <c r="U3334" s="21">
        <v>8.1806558662918961E-3</v>
      </c>
      <c r="V3334" s="21">
        <v>6.5239942540574553E-2</v>
      </c>
      <c r="W3334" s="21">
        <v>5.7059286674282658E-2</v>
      </c>
      <c r="X3334" s="13" t="s">
        <v>22</v>
      </c>
      <c r="Y33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4" s="1">
        <v>41.641335042400001</v>
      </c>
      <c r="AA3334" s="1">
        <v>-81.178933689000004</v>
      </c>
      <c r="AB3334" s="1">
        <v>41.646729325800003</v>
      </c>
      <c r="AC3334" s="1">
        <v>-81.184891730999993</v>
      </c>
    </row>
    <row r="3335" spans="1:29" x14ac:dyDescent="0.25">
      <c r="A3335" s="13">
        <v>386</v>
      </c>
      <c r="B3335" s="22" t="s">
        <v>4935</v>
      </c>
      <c r="C3335" s="17">
        <v>2</v>
      </c>
      <c r="D3335" s="1" t="s">
        <v>786</v>
      </c>
      <c r="E3335" s="1" t="s">
        <v>3451</v>
      </c>
      <c r="F3335" s="1" t="s">
        <v>3452</v>
      </c>
      <c r="G3335" s="1" t="s">
        <v>3712</v>
      </c>
      <c r="H3335" s="1">
        <v>30.2</v>
      </c>
      <c r="I3335" s="1">
        <v>30.7</v>
      </c>
      <c r="J3335" s="1" t="s">
        <v>3190</v>
      </c>
      <c r="K3335" s="1" t="s">
        <v>4972</v>
      </c>
      <c r="L3335" s="1">
        <v>0</v>
      </c>
      <c r="M3335" s="1">
        <v>2</v>
      </c>
      <c r="N3335" s="1">
        <v>1</v>
      </c>
      <c r="O3335" s="1">
        <v>0</v>
      </c>
      <c r="P3335" s="1">
        <v>1</v>
      </c>
      <c r="Q3335" s="16">
        <v>98.900254360465112</v>
      </c>
      <c r="R3335" s="21">
        <v>5.2006976695175497E-2</v>
      </c>
      <c r="S3335" s="21">
        <v>0.76880273055192583</v>
      </c>
      <c r="T3335" s="21">
        <v>0.71679575385675032</v>
      </c>
      <c r="U3335" s="21">
        <v>5.7252541105293035E-3</v>
      </c>
      <c r="V3335" s="21">
        <v>6.5238914891016533E-2</v>
      </c>
      <c r="W3335" s="21">
        <v>5.9513660780487226E-2</v>
      </c>
      <c r="X3335" s="13" t="s">
        <v>22</v>
      </c>
      <c r="Y33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5" s="1">
        <v>41.638583234999999</v>
      </c>
      <c r="AA3335" s="1">
        <v>-83.3190437919</v>
      </c>
      <c r="AB3335" s="1">
        <v>41.638645257599997</v>
      </c>
      <c r="AC3335" s="1">
        <v>-83.309384037900003</v>
      </c>
    </row>
    <row r="3336" spans="1:29" x14ac:dyDescent="0.25">
      <c r="A3336" s="13">
        <v>387</v>
      </c>
      <c r="B3336" s="22" t="s">
        <v>4935</v>
      </c>
      <c r="C3336" s="17">
        <v>2</v>
      </c>
      <c r="D3336" s="1" t="s">
        <v>1337</v>
      </c>
      <c r="E3336" s="1" t="s">
        <v>3594</v>
      </c>
      <c r="F3336" s="1" t="s">
        <v>3595</v>
      </c>
      <c r="G3336" s="1" t="s">
        <v>3807</v>
      </c>
      <c r="H3336" s="1">
        <v>0.9</v>
      </c>
      <c r="I3336" s="1">
        <v>1.4</v>
      </c>
      <c r="J3336" s="1" t="s">
        <v>3190</v>
      </c>
      <c r="K3336" s="1" t="s">
        <v>4974</v>
      </c>
      <c r="L3336" s="1">
        <v>0</v>
      </c>
      <c r="M3336" s="1">
        <v>2</v>
      </c>
      <c r="N3336" s="1">
        <v>3</v>
      </c>
      <c r="O3336" s="1">
        <v>0</v>
      </c>
      <c r="P3336" s="1">
        <v>1</v>
      </c>
      <c r="Q3336" s="16">
        <v>111.99400436046511</v>
      </c>
      <c r="R3336" s="21">
        <v>8.1258643293116425E-2</v>
      </c>
      <c r="S3336" s="21">
        <v>0.88699620629073384</v>
      </c>
      <c r="T3336" s="21">
        <v>0.80573756299761745</v>
      </c>
      <c r="U3336" s="21">
        <v>9.5621872841201491E-3</v>
      </c>
      <c r="V3336" s="21">
        <v>6.4993084854276559E-2</v>
      </c>
      <c r="W3336" s="21">
        <v>5.5430897570156408E-2</v>
      </c>
      <c r="X3336" s="13" t="s">
        <v>22</v>
      </c>
      <c r="Y33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6" s="1">
        <v>41.003061199100003</v>
      </c>
      <c r="AA3336" s="1">
        <v>-83.247784565499998</v>
      </c>
      <c r="AB3336" s="1">
        <v>41.009103881900003</v>
      </c>
      <c r="AC3336" s="1">
        <v>-83.242539002499996</v>
      </c>
    </row>
    <row r="3337" spans="1:29" x14ac:dyDescent="0.25">
      <c r="A3337" s="13">
        <v>388</v>
      </c>
      <c r="B3337" s="22" t="s">
        <v>4935</v>
      </c>
      <c r="C3337" s="17">
        <v>2</v>
      </c>
      <c r="D3337" s="1" t="s">
        <v>1337</v>
      </c>
      <c r="E3337" s="1" t="s">
        <v>3594</v>
      </c>
      <c r="F3337" s="1" t="s">
        <v>3595</v>
      </c>
      <c r="G3337" s="1" t="s">
        <v>3807</v>
      </c>
      <c r="H3337" s="1">
        <v>5.0999999999999996</v>
      </c>
      <c r="I3337" s="1">
        <v>5.6</v>
      </c>
      <c r="J3337" s="1" t="s">
        <v>3190</v>
      </c>
      <c r="K3337" s="1" t="s">
        <v>4974</v>
      </c>
      <c r="L3337" s="1">
        <v>1</v>
      </c>
      <c r="M3337" s="1">
        <v>0</v>
      </c>
      <c r="N3337" s="1">
        <v>2</v>
      </c>
      <c r="O3337" s="1">
        <v>2</v>
      </c>
      <c r="P3337" s="1">
        <v>1</v>
      </c>
      <c r="Q3337" s="16">
        <v>68.645439680232556</v>
      </c>
      <c r="R3337" s="21">
        <v>8.1258643293116425E-2</v>
      </c>
      <c r="S3337" s="21">
        <v>0.88699620629073384</v>
      </c>
      <c r="T3337" s="21">
        <v>0.80573756299761745</v>
      </c>
      <c r="U3337" s="21">
        <v>9.5621872841201491E-3</v>
      </c>
      <c r="V3337" s="21">
        <v>6.4993084854276559E-2</v>
      </c>
      <c r="W3337" s="21">
        <v>5.5430897570156408E-2</v>
      </c>
      <c r="X3337" s="13" t="s">
        <v>22</v>
      </c>
      <c r="Y33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7" s="1">
        <v>41.059316224500002</v>
      </c>
      <c r="AA3337" s="1">
        <v>-83.217786156599999</v>
      </c>
      <c r="AB3337" s="1">
        <v>41.0661142947</v>
      </c>
      <c r="AC3337" s="1">
        <v>-83.214497080300006</v>
      </c>
    </row>
    <row r="3338" spans="1:29" x14ac:dyDescent="0.25">
      <c r="A3338" s="13">
        <v>389</v>
      </c>
      <c r="B3338" s="22" t="s">
        <v>4935</v>
      </c>
      <c r="C3338" s="17">
        <v>3</v>
      </c>
      <c r="D3338" s="1" t="s">
        <v>2361</v>
      </c>
      <c r="E3338" s="1" t="s">
        <v>3596</v>
      </c>
      <c r="F3338" s="1" t="s">
        <v>3597</v>
      </c>
      <c r="G3338" s="1" t="s">
        <v>3783</v>
      </c>
      <c r="H3338" s="1">
        <v>5.0999999999999996</v>
      </c>
      <c r="I3338" s="1">
        <v>5.6</v>
      </c>
      <c r="J3338" s="1" t="s">
        <v>3190</v>
      </c>
      <c r="K3338" s="1" t="s">
        <v>4974</v>
      </c>
      <c r="L3338" s="1">
        <v>0</v>
      </c>
      <c r="M3338" s="1">
        <v>1</v>
      </c>
      <c r="N3338" s="1">
        <v>3</v>
      </c>
      <c r="O3338" s="1">
        <v>1</v>
      </c>
      <c r="P3338" s="1">
        <v>6</v>
      </c>
      <c r="Q3338" s="16">
        <v>75.754814680232556</v>
      </c>
      <c r="R3338" s="21">
        <v>8.1244074424964285E-2</v>
      </c>
      <c r="S3338" s="21">
        <v>1.5603424526336036</v>
      </c>
      <c r="T3338" s="21">
        <v>1.4790983782086393</v>
      </c>
      <c r="U3338" s="21">
        <v>9.5606120682520564E-3</v>
      </c>
      <c r="V3338" s="21">
        <v>6.4921791339372634E-2</v>
      </c>
      <c r="W3338" s="21">
        <v>5.5361179271120581E-2</v>
      </c>
      <c r="X3338" s="13" t="s">
        <v>22</v>
      </c>
      <c r="Y33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8" s="1">
        <v>40.716265319800002</v>
      </c>
      <c r="AA3338" s="1">
        <v>-81.675753082499995</v>
      </c>
      <c r="AB3338" s="1">
        <v>40.722046136099998</v>
      </c>
      <c r="AC3338" s="1">
        <v>-81.670752941000003</v>
      </c>
    </row>
    <row r="3339" spans="1:29" x14ac:dyDescent="0.25">
      <c r="A3339" s="13">
        <v>390</v>
      </c>
      <c r="B3339" s="22" t="s">
        <v>4935</v>
      </c>
      <c r="C3339" s="17">
        <v>12</v>
      </c>
      <c r="D3339" s="1" t="s">
        <v>1332</v>
      </c>
      <c r="E3339" s="1" t="s">
        <v>3521</v>
      </c>
      <c r="F3339" s="1" t="s">
        <v>3598</v>
      </c>
      <c r="G3339" s="1" t="s">
        <v>3806</v>
      </c>
      <c r="H3339" s="1">
        <v>4.4000000000000004</v>
      </c>
      <c r="I3339" s="1">
        <v>4.9000000000000004</v>
      </c>
      <c r="J3339" s="1" t="s">
        <v>3190</v>
      </c>
      <c r="K3339" s="1" t="s">
        <v>4974</v>
      </c>
      <c r="L3339" s="1">
        <v>0</v>
      </c>
      <c r="M3339" s="1">
        <v>1</v>
      </c>
      <c r="N3339" s="1">
        <v>2</v>
      </c>
      <c r="O3339" s="1">
        <v>4</v>
      </c>
      <c r="P3339" s="1">
        <v>4</v>
      </c>
      <c r="Q3339" s="16">
        <v>80.520439680232556</v>
      </c>
      <c r="R3339" s="21">
        <v>5.8640766098331631E-2</v>
      </c>
      <c r="S3339" s="21">
        <v>1.197325285959679</v>
      </c>
      <c r="T3339" s="21">
        <v>1.1386845198613473</v>
      </c>
      <c r="U3339" s="21">
        <v>7.085821069851274E-3</v>
      </c>
      <c r="V3339" s="21">
        <v>6.4895004464822353E-2</v>
      </c>
      <c r="W3339" s="21">
        <v>5.7809183394971077E-2</v>
      </c>
      <c r="X3339" s="13" t="s">
        <v>22</v>
      </c>
      <c r="Y33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39" s="1">
        <v>41.494285199099998</v>
      </c>
      <c r="AA3339" s="1">
        <v>-81.087967343100004</v>
      </c>
      <c r="AB3339" s="1">
        <v>41.500280123099998</v>
      </c>
      <c r="AC3339" s="1">
        <v>-81.093326101900004</v>
      </c>
    </row>
    <row r="3340" spans="1:29" x14ac:dyDescent="0.25">
      <c r="A3340" s="13">
        <v>391</v>
      </c>
      <c r="B3340" s="22" t="s">
        <v>4935</v>
      </c>
      <c r="C3340" s="17">
        <v>4</v>
      </c>
      <c r="D3340" s="1" t="s">
        <v>800</v>
      </c>
      <c r="E3340" s="1" t="s">
        <v>3599</v>
      </c>
      <c r="F3340" s="1" t="s">
        <v>3600</v>
      </c>
      <c r="G3340" s="1" t="s">
        <v>3765</v>
      </c>
      <c r="H3340" s="1">
        <v>14.6</v>
      </c>
      <c r="I3340" s="1">
        <v>15.1</v>
      </c>
      <c r="J3340" s="1" t="s">
        <v>3190</v>
      </c>
      <c r="K3340" s="1" t="s">
        <v>4974</v>
      </c>
      <c r="L3340" s="1">
        <v>0</v>
      </c>
      <c r="M3340" s="1">
        <v>1</v>
      </c>
      <c r="N3340" s="1">
        <v>2</v>
      </c>
      <c r="O3340" s="1">
        <v>1</v>
      </c>
      <c r="P3340" s="1">
        <v>10</v>
      </c>
      <c r="Q3340" s="16">
        <v>73.207939680232556</v>
      </c>
      <c r="R3340" s="21">
        <v>9.9984906428847622E-2</v>
      </c>
      <c r="S3340" s="21">
        <v>2.3119858795117016</v>
      </c>
      <c r="T3340" s="21">
        <v>2.212000973082854</v>
      </c>
      <c r="U3340" s="21">
        <v>1.1569359588532233E-2</v>
      </c>
      <c r="V3340" s="21">
        <v>6.4865971294614785E-2</v>
      </c>
      <c r="W3340" s="21">
        <v>5.3296611706082554E-2</v>
      </c>
      <c r="X3340" s="13" t="s">
        <v>22</v>
      </c>
      <c r="Y33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0" s="1">
        <v>40.839602189899999</v>
      </c>
      <c r="AA3340" s="1">
        <v>-81.600496441100006</v>
      </c>
      <c r="AB3340" s="1">
        <v>40.846060806399997</v>
      </c>
      <c r="AC3340" s="1">
        <v>-81.602225576699993</v>
      </c>
    </row>
    <row r="3341" spans="1:29" x14ac:dyDescent="0.25">
      <c r="A3341" s="13">
        <v>392</v>
      </c>
      <c r="B3341" s="22" t="s">
        <v>4935</v>
      </c>
      <c r="C3341" s="17">
        <v>4</v>
      </c>
      <c r="D3341" s="1" t="s">
        <v>798</v>
      </c>
      <c r="E3341" s="1" t="s">
        <v>3601</v>
      </c>
      <c r="F3341" s="1" t="s">
        <v>3602</v>
      </c>
      <c r="G3341" s="1" t="s">
        <v>3808</v>
      </c>
      <c r="H3341" s="1">
        <v>6.2</v>
      </c>
      <c r="I3341" s="1">
        <v>6.7</v>
      </c>
      <c r="J3341" s="1" t="s">
        <v>3190</v>
      </c>
      <c r="K3341" s="1" t="s">
        <v>4974</v>
      </c>
      <c r="L3341" s="1">
        <v>0</v>
      </c>
      <c r="M3341" s="1">
        <v>1</v>
      </c>
      <c r="N3341" s="1">
        <v>6</v>
      </c>
      <c r="O3341" s="1">
        <v>1</v>
      </c>
      <c r="P3341" s="1">
        <v>22</v>
      </c>
      <c r="Q3341" s="16">
        <v>111.39543968023256</v>
      </c>
      <c r="R3341" s="21">
        <v>5.1146257730859908E-2</v>
      </c>
      <c r="S3341" s="21">
        <v>2.9378778851665301</v>
      </c>
      <c r="T3341" s="21">
        <v>2.8867316274356702</v>
      </c>
      <c r="U3341" s="21">
        <v>6.2492259437566663E-3</v>
      </c>
      <c r="V3341" s="21">
        <v>6.4781623348028269E-2</v>
      </c>
      <c r="W3341" s="21">
        <v>5.8532397404271602E-2</v>
      </c>
      <c r="X3341" s="13" t="s">
        <v>22</v>
      </c>
      <c r="Y33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1" s="1">
        <v>41.253896757699998</v>
      </c>
      <c r="AA3341" s="1">
        <v>-81.283828362999998</v>
      </c>
      <c r="AB3341" s="1">
        <v>41.260664436399999</v>
      </c>
      <c r="AC3341" s="1">
        <v>-81.281004857499994</v>
      </c>
    </row>
    <row r="3342" spans="1:29" x14ac:dyDescent="0.25">
      <c r="A3342" s="13">
        <v>393</v>
      </c>
      <c r="B3342" s="22" t="s">
        <v>4935</v>
      </c>
      <c r="C3342" s="17">
        <v>6</v>
      </c>
      <c r="D3342" s="1" t="s">
        <v>1340</v>
      </c>
      <c r="E3342" s="1" t="s">
        <v>3603</v>
      </c>
      <c r="F3342" s="1" t="s">
        <v>3604</v>
      </c>
      <c r="G3342" s="1" t="s">
        <v>3774</v>
      </c>
      <c r="H3342" s="1">
        <v>4.2</v>
      </c>
      <c r="I3342" s="1">
        <v>4.7</v>
      </c>
      <c r="J3342" s="1" t="s">
        <v>3190</v>
      </c>
      <c r="K3342" s="1" t="s">
        <v>4974</v>
      </c>
      <c r="L3342" s="1">
        <v>1</v>
      </c>
      <c r="M3342" s="1">
        <v>0</v>
      </c>
      <c r="N3342" s="1">
        <v>3</v>
      </c>
      <c r="O3342" s="1">
        <v>0</v>
      </c>
      <c r="P3342" s="1">
        <v>2</v>
      </c>
      <c r="Q3342" s="16">
        <v>67.317314680232556</v>
      </c>
      <c r="R3342" s="21">
        <v>0.10001195834650875</v>
      </c>
      <c r="S3342" s="21">
        <v>0.97975530563690327</v>
      </c>
      <c r="T3342" s="21">
        <v>0.8797433472903945</v>
      </c>
      <c r="U3342" s="21">
        <v>1.15722356064503E-2</v>
      </c>
      <c r="V3342" s="21">
        <v>6.4635124884473344E-2</v>
      </c>
      <c r="W3342" s="21">
        <v>5.3062889278023044E-2</v>
      </c>
      <c r="X3342" s="13" t="s">
        <v>22</v>
      </c>
      <c r="Y33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2" s="1">
        <v>39.926625211500003</v>
      </c>
      <c r="AA3342" s="1">
        <v>-83.487799281799994</v>
      </c>
      <c r="AB3342" s="1">
        <v>39.920243563699998</v>
      </c>
      <c r="AC3342" s="1">
        <v>-83.483347975000001</v>
      </c>
    </row>
    <row r="3343" spans="1:29" x14ac:dyDescent="0.25">
      <c r="A3343" s="13">
        <v>394</v>
      </c>
      <c r="B3343" s="22" t="s">
        <v>4935</v>
      </c>
      <c r="C3343" s="17">
        <v>11</v>
      </c>
      <c r="D3343" s="1" t="s">
        <v>2385</v>
      </c>
      <c r="E3343" s="1" t="s">
        <v>3318</v>
      </c>
      <c r="F3343" s="1" t="s">
        <v>3319</v>
      </c>
      <c r="G3343" s="1" t="s">
        <v>3734</v>
      </c>
      <c r="H3343" s="1">
        <v>22.9</v>
      </c>
      <c r="I3343" s="1">
        <v>23.4</v>
      </c>
      <c r="J3343" s="1" t="s">
        <v>3190</v>
      </c>
      <c r="K3343" s="1" t="s">
        <v>4974</v>
      </c>
      <c r="L3343" s="1">
        <v>0</v>
      </c>
      <c r="M3343" s="1">
        <v>1</v>
      </c>
      <c r="N3343" s="1">
        <v>1</v>
      </c>
      <c r="O3343" s="1">
        <v>1</v>
      </c>
      <c r="P3343" s="1">
        <v>5</v>
      </c>
      <c r="Q3343" s="16">
        <v>61.661064680232556</v>
      </c>
      <c r="R3343" s="21">
        <v>0.12984868083731402</v>
      </c>
      <c r="S3343" s="21">
        <v>1.5024737373461876</v>
      </c>
      <c r="T3343" s="21">
        <v>1.3726250565088736</v>
      </c>
      <c r="U3343" s="21">
        <v>1.4709453955335142E-2</v>
      </c>
      <c r="V3343" s="21">
        <v>6.460310952472631E-2</v>
      </c>
      <c r="W3343" s="21">
        <v>4.9893655569391168E-2</v>
      </c>
      <c r="X3343" s="13" t="s">
        <v>22</v>
      </c>
      <c r="Y33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3" s="1">
        <v>40.690505594000001</v>
      </c>
      <c r="AA3343" s="1">
        <v>-81.171505302499995</v>
      </c>
      <c r="AB3343" s="1">
        <v>40.691626958100002</v>
      </c>
      <c r="AC3343" s="1">
        <v>-81.180881989300005</v>
      </c>
    </row>
    <row r="3344" spans="1:29" x14ac:dyDescent="0.25">
      <c r="A3344" s="13">
        <v>395</v>
      </c>
      <c r="B3344" s="22" t="s">
        <v>4935</v>
      </c>
      <c r="C3344" s="17">
        <v>3</v>
      </c>
      <c r="D3344" s="1" t="s">
        <v>805</v>
      </c>
      <c r="E3344" s="1" t="s">
        <v>3412</v>
      </c>
      <c r="F3344" s="1" t="s">
        <v>3413</v>
      </c>
      <c r="G3344" s="1" t="s">
        <v>3716</v>
      </c>
      <c r="H3344" s="1">
        <v>21.1</v>
      </c>
      <c r="I3344" s="1">
        <v>21.6</v>
      </c>
      <c r="J3344" s="1" t="s">
        <v>3190</v>
      </c>
      <c r="K3344" s="1" t="s">
        <v>4974</v>
      </c>
      <c r="L3344" s="1">
        <v>0</v>
      </c>
      <c r="M3344" s="1">
        <v>1</v>
      </c>
      <c r="N3344" s="1">
        <v>2</v>
      </c>
      <c r="O3344" s="1">
        <v>1</v>
      </c>
      <c r="P3344" s="1">
        <v>8</v>
      </c>
      <c r="Q3344" s="16">
        <v>71.207939680232556</v>
      </c>
      <c r="R3344" s="21">
        <v>9.945686908621755E-2</v>
      </c>
      <c r="S3344" s="21">
        <v>1.922151633623479</v>
      </c>
      <c r="T3344" s="21">
        <v>1.8226947645372613</v>
      </c>
      <c r="U3344" s="21">
        <v>1.1513208753585523E-2</v>
      </c>
      <c r="V3344" s="21">
        <v>6.4399412290008715E-2</v>
      </c>
      <c r="W3344" s="21">
        <v>5.288620353642319E-2</v>
      </c>
      <c r="X3344" s="13" t="s">
        <v>22</v>
      </c>
      <c r="Y33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4" s="1">
        <v>41.1939292701</v>
      </c>
      <c r="AA3344" s="1">
        <v>-81.8470597357</v>
      </c>
      <c r="AB3344" s="1">
        <v>41.199658422299997</v>
      </c>
      <c r="AC3344" s="1">
        <v>-81.841725503600003</v>
      </c>
    </row>
    <row r="3345" spans="1:29" x14ac:dyDescent="0.25">
      <c r="A3345" s="13">
        <v>396</v>
      </c>
      <c r="B3345" s="22" t="s">
        <v>4935</v>
      </c>
      <c r="C3345" s="17">
        <v>11</v>
      </c>
      <c r="D3345" s="1" t="s">
        <v>1338</v>
      </c>
      <c r="E3345" s="1" t="s">
        <v>3605</v>
      </c>
      <c r="F3345" s="1" t="s">
        <v>3606</v>
      </c>
      <c r="G3345" s="1" t="s">
        <v>3784</v>
      </c>
      <c r="H3345" s="1">
        <v>21.1</v>
      </c>
      <c r="I3345" s="1">
        <v>21.6</v>
      </c>
      <c r="J3345" s="1" t="s">
        <v>3190</v>
      </c>
      <c r="K3345" s="1" t="s">
        <v>4974</v>
      </c>
      <c r="L3345" s="1">
        <v>1</v>
      </c>
      <c r="M3345" s="1">
        <v>1</v>
      </c>
      <c r="N3345" s="1">
        <v>4</v>
      </c>
      <c r="O3345" s="1">
        <v>1</v>
      </c>
      <c r="P3345" s="1">
        <v>5</v>
      </c>
      <c r="Q3345" s="16">
        <v>126.97837936046511</v>
      </c>
      <c r="R3345" s="21">
        <v>5.8058529296748325E-2</v>
      </c>
      <c r="S3345" s="21">
        <v>1.3047473799344484</v>
      </c>
      <c r="T3345" s="21">
        <v>1.2466888506377001</v>
      </c>
      <c r="U3345" s="21">
        <v>7.0211530926859948E-3</v>
      </c>
      <c r="V3345" s="21">
        <v>6.4356887275831956E-2</v>
      </c>
      <c r="W3345" s="21">
        <v>5.7335734183145963E-2</v>
      </c>
      <c r="X3345" s="13" t="s">
        <v>22</v>
      </c>
      <c r="Y33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5" s="1">
        <v>40.845189575100001</v>
      </c>
      <c r="AA3345" s="1">
        <v>-80.813928754000003</v>
      </c>
      <c r="AB3345" s="1">
        <v>40.849612279799999</v>
      </c>
      <c r="AC3345" s="1">
        <v>-80.821250107099999</v>
      </c>
    </row>
    <row r="3346" spans="1:29" x14ac:dyDescent="0.25">
      <c r="A3346" s="13">
        <v>397</v>
      </c>
      <c r="B3346" s="22" t="s">
        <v>4935</v>
      </c>
      <c r="C3346" s="17">
        <v>6</v>
      </c>
      <c r="D3346" s="1" t="s">
        <v>1340</v>
      </c>
      <c r="E3346" s="1" t="s">
        <v>3256</v>
      </c>
      <c r="F3346" s="1" t="s">
        <v>3257</v>
      </c>
      <c r="G3346" s="1" t="s">
        <v>3716</v>
      </c>
      <c r="H3346" s="1">
        <v>24.7</v>
      </c>
      <c r="I3346" s="1">
        <v>25.2</v>
      </c>
      <c r="J3346" s="1" t="s">
        <v>3190</v>
      </c>
      <c r="K3346" s="1" t="s">
        <v>4974</v>
      </c>
      <c r="L3346" s="1">
        <v>0</v>
      </c>
      <c r="M3346" s="1">
        <v>1</v>
      </c>
      <c r="N3346" s="1">
        <v>2</v>
      </c>
      <c r="O3346" s="1">
        <v>3</v>
      </c>
      <c r="P3346" s="1">
        <v>17</v>
      </c>
      <c r="Q3346" s="16">
        <v>89.082939680232556</v>
      </c>
      <c r="R3346" s="21">
        <v>6.7479687823115697E-2</v>
      </c>
      <c r="S3346" s="21">
        <v>2.7691083294370427</v>
      </c>
      <c r="T3346" s="21">
        <v>2.7016286416139268</v>
      </c>
      <c r="U3346" s="21">
        <v>8.0614447693827807E-3</v>
      </c>
      <c r="V3346" s="21">
        <v>6.4311136379472875E-2</v>
      </c>
      <c r="W3346" s="21">
        <v>5.6249691610090094E-2</v>
      </c>
      <c r="X3346" s="13" t="s">
        <v>22</v>
      </c>
      <c r="Y33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6" s="1">
        <v>40.102542772100001</v>
      </c>
      <c r="AA3346" s="1">
        <v>-83.278928805199996</v>
      </c>
      <c r="AB3346" s="1">
        <v>0</v>
      </c>
      <c r="AC3346" s="1">
        <v>0</v>
      </c>
    </row>
    <row r="3347" spans="1:29" x14ac:dyDescent="0.25">
      <c r="A3347" s="13">
        <v>398</v>
      </c>
      <c r="B3347" s="22" t="s">
        <v>4935</v>
      </c>
      <c r="C3347" s="17">
        <v>9</v>
      </c>
      <c r="D3347" s="1" t="s">
        <v>2383</v>
      </c>
      <c r="E3347" s="1" t="s">
        <v>3351</v>
      </c>
      <c r="F3347" s="1" t="s">
        <v>3607</v>
      </c>
      <c r="G3347" s="1" t="s">
        <v>3747</v>
      </c>
      <c r="H3347" s="1">
        <v>29.9</v>
      </c>
      <c r="I3347" s="1">
        <v>30.4</v>
      </c>
      <c r="J3347" s="1" t="s">
        <v>3190</v>
      </c>
      <c r="K3347" s="1" t="s">
        <v>4974</v>
      </c>
      <c r="L3347" s="1">
        <v>0</v>
      </c>
      <c r="M3347" s="1">
        <v>0</v>
      </c>
      <c r="N3347" s="1">
        <v>3</v>
      </c>
      <c r="O3347" s="1">
        <v>4</v>
      </c>
      <c r="P3347" s="1">
        <v>17</v>
      </c>
      <c r="Q3347" s="16">
        <v>54.390625</v>
      </c>
      <c r="R3347" s="21">
        <v>5.7910588256053039E-2</v>
      </c>
      <c r="S3347" s="21">
        <v>2.5759677039059108</v>
      </c>
      <c r="T3347" s="21">
        <v>2.5180571156498579</v>
      </c>
      <c r="U3347" s="21">
        <v>7.0047131812779381E-3</v>
      </c>
      <c r="V3347" s="21">
        <v>6.4233761541942935E-2</v>
      </c>
      <c r="W3347" s="21">
        <v>5.7229048360664996E-2</v>
      </c>
      <c r="X3347" s="13" t="s">
        <v>22</v>
      </c>
      <c r="Y33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7" s="1">
        <v>39.02600915</v>
      </c>
      <c r="AA3347" s="1">
        <v>-83.920461990299998</v>
      </c>
      <c r="AB3347" s="1">
        <v>39.033116165099997</v>
      </c>
      <c r="AC3347" s="1">
        <v>-83.919159195099994</v>
      </c>
    </row>
    <row r="3348" spans="1:29" x14ac:dyDescent="0.25">
      <c r="A3348" s="13">
        <v>399</v>
      </c>
      <c r="B3348" s="22" t="s">
        <v>4935</v>
      </c>
      <c r="C3348" s="17">
        <v>11</v>
      </c>
      <c r="D3348" s="1" t="s">
        <v>1338</v>
      </c>
      <c r="E3348" s="1" t="s">
        <v>3517</v>
      </c>
      <c r="F3348" s="1" t="s">
        <v>3518</v>
      </c>
      <c r="G3348" s="1" t="s">
        <v>3767</v>
      </c>
      <c r="H3348" s="1">
        <v>5.6</v>
      </c>
      <c r="I3348" s="1">
        <v>6.1</v>
      </c>
      <c r="J3348" s="1" t="s">
        <v>3190</v>
      </c>
      <c r="K3348" s="1" t="s">
        <v>4974</v>
      </c>
      <c r="L3348" s="1">
        <v>1</v>
      </c>
      <c r="M3348" s="1">
        <v>1</v>
      </c>
      <c r="N3348" s="1">
        <v>4</v>
      </c>
      <c r="O3348" s="1">
        <v>2</v>
      </c>
      <c r="P3348" s="1">
        <v>2</v>
      </c>
      <c r="Q3348" s="16">
        <v>128.41587936046511</v>
      </c>
      <c r="R3348" s="21">
        <v>5.059502592283327E-2</v>
      </c>
      <c r="S3348" s="21">
        <v>0.98676888577499222</v>
      </c>
      <c r="T3348" s="21">
        <v>0.93617385985215895</v>
      </c>
      <c r="U3348" s="21">
        <v>6.1873159469478939E-3</v>
      </c>
      <c r="V3348" s="21">
        <v>6.4105124368616456E-2</v>
      </c>
      <c r="W3348" s="21">
        <v>5.7917808421668562E-2</v>
      </c>
      <c r="X3348" s="13" t="s">
        <v>22</v>
      </c>
      <c r="Y33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8" s="1">
        <v>40.788480465900001</v>
      </c>
      <c r="AA3348" s="1">
        <v>-80.9876443932</v>
      </c>
      <c r="AB3348" s="1">
        <v>40.787730103999998</v>
      </c>
      <c r="AC3348" s="1">
        <v>-80.978271632100004</v>
      </c>
    </row>
    <row r="3349" spans="1:29" x14ac:dyDescent="0.25">
      <c r="A3349" s="13">
        <v>400</v>
      </c>
      <c r="B3349" s="22" t="s">
        <v>4935</v>
      </c>
      <c r="C3349" s="17">
        <v>4</v>
      </c>
      <c r="D3349" s="1" t="s">
        <v>795</v>
      </c>
      <c r="E3349" s="1" t="s">
        <v>3608</v>
      </c>
      <c r="F3349" s="1" t="s">
        <v>3609</v>
      </c>
      <c r="G3349" s="1" t="s">
        <v>3809</v>
      </c>
      <c r="H3349" s="1">
        <v>10</v>
      </c>
      <c r="I3349" s="1">
        <v>10.5</v>
      </c>
      <c r="J3349" s="1" t="s">
        <v>3190</v>
      </c>
      <c r="K3349" s="1" t="s">
        <v>4972</v>
      </c>
      <c r="L3349" s="1">
        <v>0</v>
      </c>
      <c r="M3349" s="1">
        <v>1</v>
      </c>
      <c r="N3349" s="1">
        <v>2</v>
      </c>
      <c r="O3349" s="1">
        <v>1</v>
      </c>
      <c r="P3349" s="1">
        <v>3</v>
      </c>
      <c r="Q3349" s="16">
        <v>66.207939680232556</v>
      </c>
      <c r="R3349" s="21">
        <v>3.2059760539913468E-2</v>
      </c>
      <c r="S3349" s="21">
        <v>1.1323260178072037</v>
      </c>
      <c r="T3349" s="21">
        <v>1.1002662572672901</v>
      </c>
      <c r="U3349" s="21">
        <v>3.4553076852305757E-3</v>
      </c>
      <c r="V3349" s="21">
        <v>6.3994946569295302E-2</v>
      </c>
      <c r="W3349" s="21">
        <v>6.0539638884064724E-2</v>
      </c>
      <c r="X3349" s="13" t="s">
        <v>22</v>
      </c>
      <c r="Y33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49" s="1">
        <v>41.218083210000003</v>
      </c>
      <c r="AA3349" s="1">
        <v>-81.561684740000004</v>
      </c>
      <c r="AB3349" s="1">
        <v>41.224624278199997</v>
      </c>
      <c r="AC3349" s="1">
        <v>-81.557550009500005</v>
      </c>
    </row>
    <row r="3350" spans="1:29" x14ac:dyDescent="0.25">
      <c r="A3350" s="13">
        <v>401</v>
      </c>
      <c r="B3350" s="22" t="s">
        <v>4935</v>
      </c>
      <c r="C3350" s="17">
        <v>9</v>
      </c>
      <c r="D3350" s="1" t="s">
        <v>810</v>
      </c>
      <c r="E3350" s="1" t="s">
        <v>3610</v>
      </c>
      <c r="F3350" s="1" t="s">
        <v>3611</v>
      </c>
      <c r="G3350" s="1" t="s">
        <v>3810</v>
      </c>
      <c r="H3350" s="1">
        <v>10.4</v>
      </c>
      <c r="I3350" s="1">
        <v>10.9</v>
      </c>
      <c r="J3350" s="1" t="s">
        <v>3190</v>
      </c>
      <c r="K3350" s="1" t="s">
        <v>4974</v>
      </c>
      <c r="L3350" s="1">
        <v>0</v>
      </c>
      <c r="M3350" s="1">
        <v>1</v>
      </c>
      <c r="N3350" s="1">
        <v>4</v>
      </c>
      <c r="O3350" s="1">
        <v>0</v>
      </c>
      <c r="P3350" s="1">
        <v>5</v>
      </c>
      <c r="Q3350" s="16">
        <v>76.864189680232556</v>
      </c>
      <c r="R3350" s="21">
        <v>7.9885044844127603E-2</v>
      </c>
      <c r="S3350" s="21">
        <v>1.380504120835758</v>
      </c>
      <c r="T3350" s="21">
        <v>1.3006190759916305</v>
      </c>
      <c r="U3350" s="21">
        <v>9.4135695406804484E-3</v>
      </c>
      <c r="V3350" s="21">
        <v>6.3856355846597254E-2</v>
      </c>
      <c r="W3350" s="21">
        <v>5.4442786305916806E-2</v>
      </c>
      <c r="X3350" s="13" t="s">
        <v>22</v>
      </c>
      <c r="Y33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0" s="1">
        <v>39.099631674999998</v>
      </c>
      <c r="AA3350" s="1">
        <v>-82.974443185799998</v>
      </c>
      <c r="AB3350" s="1">
        <v>39.094257423000002</v>
      </c>
      <c r="AC3350" s="1">
        <v>-82.973333173499995</v>
      </c>
    </row>
    <row r="3351" spans="1:29" x14ac:dyDescent="0.25">
      <c r="A3351" s="13">
        <v>402</v>
      </c>
      <c r="B3351" s="22" t="s">
        <v>4935</v>
      </c>
      <c r="C3351" s="17">
        <v>4</v>
      </c>
      <c r="D3351" s="1" t="s">
        <v>3194</v>
      </c>
      <c r="E3351" s="1" t="s">
        <v>3612</v>
      </c>
      <c r="F3351" s="1" t="s">
        <v>3613</v>
      </c>
      <c r="G3351" s="1" t="s">
        <v>3769</v>
      </c>
      <c r="H3351" s="1">
        <v>14</v>
      </c>
      <c r="I3351" s="1">
        <v>14.5</v>
      </c>
      <c r="J3351" s="1" t="s">
        <v>3190</v>
      </c>
      <c r="K3351" s="1" t="s">
        <v>4973</v>
      </c>
      <c r="L3351" s="1">
        <v>0</v>
      </c>
      <c r="M3351" s="1">
        <v>2</v>
      </c>
      <c r="N3351" s="1">
        <v>0</v>
      </c>
      <c r="O3351" s="1">
        <v>0</v>
      </c>
      <c r="P3351" s="1">
        <v>0</v>
      </c>
      <c r="Q3351" s="16">
        <v>91.353379360465112</v>
      </c>
      <c r="R3351" s="21">
        <v>6.2652681042209321E-2</v>
      </c>
      <c r="S3351" s="21">
        <v>0.54406852054337107</v>
      </c>
      <c r="T3351" s="21">
        <v>0.48141583950116174</v>
      </c>
      <c r="U3351" s="21">
        <v>6.7982449599018136E-3</v>
      </c>
      <c r="V3351" s="21">
        <v>6.3708374418440933E-2</v>
      </c>
      <c r="W3351" s="21">
        <v>5.691012945853912E-2</v>
      </c>
      <c r="X3351" s="13" t="s">
        <v>22</v>
      </c>
      <c r="Y33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1" s="1">
        <v>41.702383756300001</v>
      </c>
      <c r="AA3351" s="1">
        <v>-80.711207659799996</v>
      </c>
      <c r="AB3351" s="1">
        <v>41.709472816100003</v>
      </c>
      <c r="AC3351" s="1">
        <v>-80.709205283599999</v>
      </c>
    </row>
    <row r="3352" spans="1:29" x14ac:dyDescent="0.25">
      <c r="A3352" s="13">
        <v>403</v>
      </c>
      <c r="B3352" s="22" t="s">
        <v>4935</v>
      </c>
      <c r="C3352" s="17">
        <v>4</v>
      </c>
      <c r="D3352" s="1" t="s">
        <v>3194</v>
      </c>
      <c r="E3352" s="1" t="s">
        <v>3612</v>
      </c>
      <c r="F3352" s="1" t="s">
        <v>3613</v>
      </c>
      <c r="G3352" s="1" t="s">
        <v>3769</v>
      </c>
      <c r="H3352" s="1">
        <v>21</v>
      </c>
      <c r="I3352" s="1">
        <v>21.5</v>
      </c>
      <c r="J3352" s="1" t="s">
        <v>3190</v>
      </c>
      <c r="K3352" s="1" t="s">
        <v>4973</v>
      </c>
      <c r="L3352" s="1">
        <v>1</v>
      </c>
      <c r="M3352" s="1">
        <v>0</v>
      </c>
      <c r="N3352" s="1">
        <v>0</v>
      </c>
      <c r="O3352" s="1">
        <v>1</v>
      </c>
      <c r="P3352" s="1">
        <v>4</v>
      </c>
      <c r="Q3352" s="16">
        <v>54.114189680232556</v>
      </c>
      <c r="R3352" s="21">
        <v>6.2652681042209321E-2</v>
      </c>
      <c r="S3352" s="21">
        <v>1.5807022372660797</v>
      </c>
      <c r="T3352" s="21">
        <v>1.5180495562238705</v>
      </c>
      <c r="U3352" s="21">
        <v>6.7982449599018136E-3</v>
      </c>
      <c r="V3352" s="21">
        <v>6.3708374418440933E-2</v>
      </c>
      <c r="W3352" s="21">
        <v>5.691012945853912E-2</v>
      </c>
      <c r="X3352" s="13" t="s">
        <v>22</v>
      </c>
      <c r="Y33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2" s="1">
        <v>41.7969146573</v>
      </c>
      <c r="AA3352" s="1">
        <v>-80.744119850399997</v>
      </c>
      <c r="AB3352" s="1">
        <v>41.802156478900002</v>
      </c>
      <c r="AC3352" s="1">
        <v>-80.750792238100004</v>
      </c>
    </row>
    <row r="3353" spans="1:29" x14ac:dyDescent="0.25">
      <c r="A3353" s="13">
        <v>404</v>
      </c>
      <c r="B3353" s="22" t="s">
        <v>4935</v>
      </c>
      <c r="C3353" s="17">
        <v>7</v>
      </c>
      <c r="D3353" s="1" t="s">
        <v>2371</v>
      </c>
      <c r="E3353" s="1" t="s">
        <v>3394</v>
      </c>
      <c r="F3353" s="1" t="s">
        <v>3395</v>
      </c>
      <c r="G3353" s="1" t="s">
        <v>3755</v>
      </c>
      <c r="H3353" s="1">
        <v>10.6</v>
      </c>
      <c r="I3353" s="1">
        <v>11.1</v>
      </c>
      <c r="J3353" s="1" t="s">
        <v>3190</v>
      </c>
      <c r="K3353" s="1" t="s">
        <v>4974</v>
      </c>
      <c r="L3353" s="1">
        <v>0</v>
      </c>
      <c r="M3353" s="1">
        <v>2</v>
      </c>
      <c r="N3353" s="1">
        <v>2</v>
      </c>
      <c r="O3353" s="1">
        <v>1</v>
      </c>
      <c r="P3353" s="1">
        <v>3</v>
      </c>
      <c r="Q3353" s="16">
        <v>111.88462936046511</v>
      </c>
      <c r="R3353" s="21">
        <v>7.9555006229469719E-2</v>
      </c>
      <c r="S3353" s="21">
        <v>1.1171151005528452</v>
      </c>
      <c r="T3353" s="21">
        <v>1.0375600943233756</v>
      </c>
      <c r="U3353" s="21">
        <v>9.3778299168377332E-3</v>
      </c>
      <c r="V3353" s="21">
        <v>6.3642542044648753E-2</v>
      </c>
      <c r="W3353" s="21">
        <v>5.4264712127811018E-2</v>
      </c>
      <c r="X3353" s="13" t="s">
        <v>22</v>
      </c>
      <c r="Y33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3" s="1">
        <v>40.032979754800003</v>
      </c>
      <c r="AA3353" s="1">
        <v>-84.571458706000001</v>
      </c>
      <c r="AB3353" s="1">
        <v>40.037729396700001</v>
      </c>
      <c r="AC3353" s="1">
        <v>-84.578544948499996</v>
      </c>
    </row>
    <row r="3354" spans="1:29" x14ac:dyDescent="0.25">
      <c r="A3354" s="13">
        <v>405</v>
      </c>
      <c r="B3354" s="22" t="s">
        <v>4935</v>
      </c>
      <c r="C3354" s="17">
        <v>11</v>
      </c>
      <c r="D3354" s="1" t="s">
        <v>2375</v>
      </c>
      <c r="E3354" s="1" t="s">
        <v>3614</v>
      </c>
      <c r="F3354" s="1" t="s">
        <v>3615</v>
      </c>
      <c r="G3354" s="1" t="s">
        <v>3811</v>
      </c>
      <c r="H3354" s="1">
        <v>22.9</v>
      </c>
      <c r="I3354" s="1">
        <v>23.4</v>
      </c>
      <c r="J3354" s="1" t="s">
        <v>3190</v>
      </c>
      <c r="L3354" s="1">
        <v>0</v>
      </c>
      <c r="M3354" s="1">
        <v>1</v>
      </c>
      <c r="N3354" s="1">
        <v>3</v>
      </c>
      <c r="O3354" s="1">
        <v>2</v>
      </c>
      <c r="P3354" s="1">
        <v>2</v>
      </c>
      <c r="Q3354" s="16">
        <v>76.192314680232556</v>
      </c>
      <c r="R3354" s="21">
        <v>6.6253457073618502E-2</v>
      </c>
      <c r="S3354" s="21">
        <v>1.0012573045256756</v>
      </c>
      <c r="T3354" s="21">
        <v>0.93500384745205711</v>
      </c>
      <c r="U3354" s="21">
        <v>7.92674779618187E-3</v>
      </c>
      <c r="V3354" s="21">
        <v>6.3355152207543078E-2</v>
      </c>
      <c r="W3354" s="21">
        <v>5.542840441136121E-2</v>
      </c>
      <c r="X3354" s="13" t="s">
        <v>22</v>
      </c>
      <c r="Y33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4" s="1">
        <v>0</v>
      </c>
      <c r="AA3354" s="1">
        <v>0</v>
      </c>
      <c r="AB3354" s="1">
        <v>0</v>
      </c>
      <c r="AC3354" s="1">
        <v>0</v>
      </c>
    </row>
    <row r="3355" spans="1:29" x14ac:dyDescent="0.25">
      <c r="A3355" s="13">
        <v>5</v>
      </c>
      <c r="B3355" s="22" t="s">
        <v>4936</v>
      </c>
      <c r="C3355" s="17">
        <v>6</v>
      </c>
      <c r="D3355" s="1" t="s">
        <v>2374</v>
      </c>
      <c r="E3355" s="1" t="s">
        <v>3848</v>
      </c>
      <c r="F3355" s="1" t="s">
        <v>3850</v>
      </c>
      <c r="G3355" s="1" t="s">
        <v>3917</v>
      </c>
      <c r="H3355" s="1">
        <v>13.3</v>
      </c>
      <c r="I3355" s="1">
        <v>13.8</v>
      </c>
      <c r="J3355" s="1" t="s">
        <v>3190</v>
      </c>
      <c r="K3355" s="1" t="s">
        <v>4977</v>
      </c>
      <c r="L3355" s="1">
        <v>0</v>
      </c>
      <c r="M3355" s="1">
        <v>1</v>
      </c>
      <c r="N3355" s="1">
        <v>3</v>
      </c>
      <c r="O3355" s="1">
        <v>7</v>
      </c>
      <c r="P3355" s="1">
        <v>22</v>
      </c>
      <c r="Q3355" s="16">
        <v>118.37981468023256</v>
      </c>
      <c r="R3355" s="21">
        <v>3.9903040825520202E-2</v>
      </c>
      <c r="S3355" s="21">
        <v>4.6530192312017267</v>
      </c>
      <c r="T3355" s="21">
        <v>4.6131161903762061</v>
      </c>
      <c r="U3355" s="21">
        <v>2.4509254120138246E-3</v>
      </c>
      <c r="V3355" s="21">
        <v>6.3344785952512389E-2</v>
      </c>
      <c r="W3355" s="21">
        <v>6.0893860540498564E-2</v>
      </c>
      <c r="X3355" s="13" t="s">
        <v>22</v>
      </c>
      <c r="Y33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5" s="1">
        <v>39.695305402400002</v>
      </c>
      <c r="AA3355" s="1">
        <v>-83.459245810400006</v>
      </c>
      <c r="AB3355" s="1">
        <v>39.698874426099998</v>
      </c>
      <c r="AC3355" s="1">
        <v>-83.451077977500006</v>
      </c>
    </row>
    <row r="3356" spans="1:29" x14ac:dyDescent="0.25">
      <c r="A3356" s="13">
        <v>406</v>
      </c>
      <c r="B3356" s="22" t="s">
        <v>4935</v>
      </c>
      <c r="C3356" s="17">
        <v>5</v>
      </c>
      <c r="D3356" s="1" t="s">
        <v>2366</v>
      </c>
      <c r="E3356" s="1" t="s">
        <v>3418</v>
      </c>
      <c r="F3356" s="1" t="s">
        <v>3419</v>
      </c>
      <c r="G3356" s="1" t="s">
        <v>3700</v>
      </c>
      <c r="H3356" s="1">
        <v>21</v>
      </c>
      <c r="I3356" s="1">
        <v>21.5</v>
      </c>
      <c r="J3356" s="1" t="s">
        <v>3190</v>
      </c>
      <c r="K3356" s="1" t="s">
        <v>4974</v>
      </c>
      <c r="L3356" s="1">
        <v>1</v>
      </c>
      <c r="M3356" s="1">
        <v>1</v>
      </c>
      <c r="N3356" s="1">
        <v>2</v>
      </c>
      <c r="O3356" s="1">
        <v>0</v>
      </c>
      <c r="P3356" s="1">
        <v>6</v>
      </c>
      <c r="Q3356" s="16">
        <v>110.44712936046511</v>
      </c>
      <c r="R3356" s="21">
        <v>9.7512063780870947E-2</v>
      </c>
      <c r="S3356" s="21">
        <v>1.5601752079218523</v>
      </c>
      <c r="T3356" s="21">
        <v>1.4626631441409814</v>
      </c>
      <c r="U3356" s="21">
        <v>1.1306190694110029E-2</v>
      </c>
      <c r="V3356" s="21">
        <v>6.3175675020278529E-2</v>
      </c>
      <c r="W3356" s="21">
        <v>5.1869484326168502E-2</v>
      </c>
      <c r="X3356" s="13" t="s">
        <v>22</v>
      </c>
      <c r="Y33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6" s="1">
        <v>40.408243065400001</v>
      </c>
      <c r="AA3356" s="1">
        <v>-82.429122753000001</v>
      </c>
      <c r="AB3356" s="1">
        <v>40.411819762</v>
      </c>
      <c r="AC3356" s="1">
        <v>-82.421240114499994</v>
      </c>
    </row>
    <row r="3357" spans="1:29" x14ac:dyDescent="0.25">
      <c r="A3357" s="13">
        <v>407</v>
      </c>
      <c r="B3357" s="22" t="s">
        <v>4935</v>
      </c>
      <c r="C3357" s="17">
        <v>5</v>
      </c>
      <c r="D3357" s="1" t="s">
        <v>2366</v>
      </c>
      <c r="E3357" s="1" t="s">
        <v>3418</v>
      </c>
      <c r="F3357" s="1" t="s">
        <v>3419</v>
      </c>
      <c r="G3357" s="1" t="s">
        <v>3700</v>
      </c>
      <c r="H3357" s="1">
        <v>22.2</v>
      </c>
      <c r="I3357" s="1">
        <v>22.7</v>
      </c>
      <c r="J3357" s="1" t="s">
        <v>3190</v>
      </c>
      <c r="K3357" s="1" t="s">
        <v>4974</v>
      </c>
      <c r="L3357" s="1">
        <v>0</v>
      </c>
      <c r="M3357" s="1">
        <v>2</v>
      </c>
      <c r="N3357" s="1">
        <v>1</v>
      </c>
      <c r="O3357" s="1">
        <v>1</v>
      </c>
      <c r="P3357" s="1">
        <v>4</v>
      </c>
      <c r="Q3357" s="16">
        <v>106.33775436046511</v>
      </c>
      <c r="R3357" s="21">
        <v>9.7512063780870947E-2</v>
      </c>
      <c r="S3357" s="21">
        <v>1.2602361021315827</v>
      </c>
      <c r="T3357" s="21">
        <v>1.1627240383507118</v>
      </c>
      <c r="U3357" s="21">
        <v>1.1306190694110029E-2</v>
      </c>
      <c r="V3357" s="21">
        <v>6.3175675020278529E-2</v>
      </c>
      <c r="W3357" s="21">
        <v>5.1869484326168502E-2</v>
      </c>
      <c r="X3357" s="13" t="s">
        <v>22</v>
      </c>
      <c r="Y33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7" s="1">
        <v>40.411964579900001</v>
      </c>
      <c r="AA3357" s="1">
        <v>-82.4080096462</v>
      </c>
      <c r="AB3357" s="1">
        <v>40.411218096500001</v>
      </c>
      <c r="AC3357" s="1">
        <v>-82.398589145800003</v>
      </c>
    </row>
    <row r="3358" spans="1:29" x14ac:dyDescent="0.25">
      <c r="A3358" s="13">
        <v>408</v>
      </c>
      <c r="B3358" s="22" t="s">
        <v>4935</v>
      </c>
      <c r="C3358" s="17">
        <v>4</v>
      </c>
      <c r="D3358" s="1" t="s">
        <v>798</v>
      </c>
      <c r="E3358" s="1" t="s">
        <v>3616</v>
      </c>
      <c r="F3358" s="1" t="s">
        <v>3617</v>
      </c>
      <c r="G3358" s="1" t="s">
        <v>3770</v>
      </c>
      <c r="H3358" s="1">
        <v>1.1000000000000001</v>
      </c>
      <c r="I3358" s="1">
        <v>1.6</v>
      </c>
      <c r="J3358" s="1" t="s">
        <v>3190</v>
      </c>
      <c r="K3358" s="1" t="s">
        <v>4974</v>
      </c>
      <c r="L3358" s="1">
        <v>1</v>
      </c>
      <c r="M3358" s="1">
        <v>0</v>
      </c>
      <c r="N3358" s="1">
        <v>3</v>
      </c>
      <c r="O3358" s="1">
        <v>1</v>
      </c>
      <c r="P3358" s="1">
        <v>4</v>
      </c>
      <c r="Q3358" s="16">
        <v>73.754814680232556</v>
      </c>
      <c r="R3358" s="21">
        <v>7.8812461353985216E-2</v>
      </c>
      <c r="S3358" s="21">
        <v>1.2227853242579072</v>
      </c>
      <c r="T3358" s="21">
        <v>1.1439728629039221</v>
      </c>
      <c r="U3358" s="21">
        <v>9.2973762100596984E-3</v>
      </c>
      <c r="V3358" s="21">
        <v>6.3035922879045386E-2</v>
      </c>
      <c r="W3358" s="21">
        <v>5.3738546668985684E-2</v>
      </c>
      <c r="X3358" s="13" t="s">
        <v>22</v>
      </c>
      <c r="Y33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8" s="1">
        <v>41.003749825600003</v>
      </c>
      <c r="AA3358" s="1">
        <v>-81.148015557099995</v>
      </c>
      <c r="AB3358" s="1">
        <v>41.010997978299997</v>
      </c>
      <c r="AC3358" s="1">
        <v>-81.148013214299993</v>
      </c>
    </row>
    <row r="3359" spans="1:29" x14ac:dyDescent="0.25">
      <c r="A3359" s="13">
        <v>409</v>
      </c>
      <c r="B3359" s="22" t="s">
        <v>4935</v>
      </c>
      <c r="C3359" s="17">
        <v>8</v>
      </c>
      <c r="D3359" s="1" t="s">
        <v>1329</v>
      </c>
      <c r="E3359" s="1" t="s">
        <v>3618</v>
      </c>
      <c r="F3359" s="1" t="s">
        <v>3619</v>
      </c>
      <c r="G3359" s="1" t="s">
        <v>3812</v>
      </c>
      <c r="H3359" s="1">
        <v>6.1</v>
      </c>
      <c r="I3359" s="1">
        <v>6.6</v>
      </c>
      <c r="J3359" s="1" t="s">
        <v>3190</v>
      </c>
      <c r="K3359" s="1" t="s">
        <v>4973</v>
      </c>
      <c r="L3359" s="1">
        <v>0</v>
      </c>
      <c r="M3359" s="1">
        <v>2</v>
      </c>
      <c r="N3359" s="1">
        <v>0</v>
      </c>
      <c r="O3359" s="1">
        <v>0</v>
      </c>
      <c r="P3359" s="1">
        <v>0</v>
      </c>
      <c r="Q3359" s="16">
        <v>91.353379360465112</v>
      </c>
      <c r="R3359" s="21">
        <v>6.1813801273435103E-2</v>
      </c>
      <c r="S3359" s="21">
        <v>0.5087487639999726</v>
      </c>
      <c r="T3359" s="21">
        <v>0.44693496272653749</v>
      </c>
      <c r="U3359" s="21">
        <v>6.732143973078121E-3</v>
      </c>
      <c r="V3359" s="21">
        <v>6.2772456182742645E-2</v>
      </c>
      <c r="W3359" s="21">
        <v>5.6040312209664524E-2</v>
      </c>
      <c r="X3359" s="13" t="s">
        <v>22</v>
      </c>
      <c r="Y33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59" s="1">
        <v>38.946229551099997</v>
      </c>
      <c r="AA3359" s="1">
        <v>-84.274775947600006</v>
      </c>
      <c r="AB3359" s="1">
        <v>0</v>
      </c>
      <c r="AC3359" s="1">
        <v>0</v>
      </c>
    </row>
    <row r="3360" spans="1:29" x14ac:dyDescent="0.25">
      <c r="A3360" s="13">
        <v>410</v>
      </c>
      <c r="B3360" s="22" t="s">
        <v>4935</v>
      </c>
      <c r="C3360" s="17">
        <v>3</v>
      </c>
      <c r="D3360" s="1" t="s">
        <v>3193</v>
      </c>
      <c r="E3360" s="1" t="s">
        <v>3620</v>
      </c>
      <c r="F3360" s="1" t="s">
        <v>3621</v>
      </c>
      <c r="G3360" s="1" t="s">
        <v>3711</v>
      </c>
      <c r="H3360" s="1">
        <v>8.6999999999999993</v>
      </c>
      <c r="I3360" s="1">
        <v>9.1999999999999993</v>
      </c>
      <c r="J3360" s="1" t="s">
        <v>3190</v>
      </c>
      <c r="K3360" s="1" t="s">
        <v>4974</v>
      </c>
      <c r="L3360" s="1">
        <v>0</v>
      </c>
      <c r="M3360" s="1">
        <v>1</v>
      </c>
      <c r="N3360" s="1">
        <v>1</v>
      </c>
      <c r="O3360" s="1">
        <v>1</v>
      </c>
      <c r="P3360" s="1">
        <v>6</v>
      </c>
      <c r="Q3360" s="16">
        <v>62.661064680232556</v>
      </c>
      <c r="R3360" s="21">
        <v>8.0479334470201502E-2</v>
      </c>
      <c r="S3360" s="21">
        <v>1.7058935025124586</v>
      </c>
      <c r="T3360" s="21">
        <v>1.6254141680422571</v>
      </c>
      <c r="U3360" s="21">
        <v>8.8133736890179618E-3</v>
      </c>
      <c r="V3360" s="21">
        <v>6.2640869605899582E-2</v>
      </c>
      <c r="W3360" s="21">
        <v>5.3827495916881622E-2</v>
      </c>
      <c r="X3360" s="13" t="s">
        <v>22</v>
      </c>
      <c r="Y33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0" s="1">
        <v>40.6378393444</v>
      </c>
      <c r="AA3360" s="1">
        <v>-82.240930364999997</v>
      </c>
      <c r="AB3360" s="1">
        <v>40.635617337900001</v>
      </c>
      <c r="AC3360" s="1">
        <v>-82.234027925999996</v>
      </c>
    </row>
    <row r="3361" spans="1:29" x14ac:dyDescent="0.25">
      <c r="A3361" s="13">
        <v>411</v>
      </c>
      <c r="B3361" s="22" t="s">
        <v>4935</v>
      </c>
      <c r="C3361" s="17">
        <v>12</v>
      </c>
      <c r="D3361" s="1" t="s">
        <v>1332</v>
      </c>
      <c r="E3361" s="1" t="s">
        <v>3622</v>
      </c>
      <c r="F3361" s="1" t="s">
        <v>3623</v>
      </c>
      <c r="G3361" s="1" t="s">
        <v>3760</v>
      </c>
      <c r="H3361" s="1">
        <v>8.3000000000000007</v>
      </c>
      <c r="I3361" s="1">
        <v>8.8000000000000007</v>
      </c>
      <c r="J3361" s="1" t="s">
        <v>3190</v>
      </c>
      <c r="K3361" s="1" t="s">
        <v>4974</v>
      </c>
      <c r="L3361" s="1">
        <v>0</v>
      </c>
      <c r="M3361" s="1">
        <v>1</v>
      </c>
      <c r="N3361" s="1">
        <v>1</v>
      </c>
      <c r="O3361" s="1">
        <v>1</v>
      </c>
      <c r="P3361" s="1">
        <v>5</v>
      </c>
      <c r="Q3361" s="16">
        <v>61.661064680232556</v>
      </c>
      <c r="R3361" s="21">
        <v>0.12483684954816107</v>
      </c>
      <c r="S3361" s="21">
        <v>1.5335751989634085</v>
      </c>
      <c r="T3361" s="21">
        <v>1.4087383494152474</v>
      </c>
      <c r="U3361" s="21">
        <v>1.4186975349212086E-2</v>
      </c>
      <c r="V3361" s="21">
        <v>6.262838904943531E-2</v>
      </c>
      <c r="W3361" s="21">
        <v>4.8441413700223222E-2</v>
      </c>
      <c r="X3361" s="13" t="s">
        <v>22</v>
      </c>
      <c r="Y33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1" s="1">
        <v>41.602099185100002</v>
      </c>
      <c r="AA3361" s="1">
        <v>-81.150997247000006</v>
      </c>
      <c r="AB3361" s="1">
        <v>41.606553020500002</v>
      </c>
      <c r="AC3361" s="1">
        <v>-81.1434953415</v>
      </c>
    </row>
    <row r="3362" spans="1:29" x14ac:dyDescent="0.25">
      <c r="A3362" s="13">
        <v>412</v>
      </c>
      <c r="B3362" s="22" t="s">
        <v>4935</v>
      </c>
      <c r="C3362" s="17">
        <v>12</v>
      </c>
      <c r="D3362" s="1" t="s">
        <v>1332</v>
      </c>
      <c r="E3362" s="1" t="s">
        <v>3624</v>
      </c>
      <c r="F3362" s="1" t="s">
        <v>3625</v>
      </c>
      <c r="G3362" s="1" t="s">
        <v>3813</v>
      </c>
      <c r="H3362" s="1">
        <v>3.2</v>
      </c>
      <c r="I3362" s="1">
        <v>3.7</v>
      </c>
      <c r="J3362" s="1" t="s">
        <v>3190</v>
      </c>
      <c r="K3362" s="1" t="s">
        <v>4974</v>
      </c>
      <c r="L3362" s="1">
        <v>0</v>
      </c>
      <c r="M3362" s="1">
        <v>1</v>
      </c>
      <c r="N3362" s="1">
        <v>2</v>
      </c>
      <c r="O3362" s="1">
        <v>3</v>
      </c>
      <c r="P3362" s="1">
        <v>2</v>
      </c>
      <c r="Q3362" s="16">
        <v>74.082939680232556</v>
      </c>
      <c r="R3362" s="21">
        <v>6.5420949397708109E-2</v>
      </c>
      <c r="S3362" s="21">
        <v>0.96312709900253723</v>
      </c>
      <c r="T3362" s="21">
        <v>0.89770614960482908</v>
      </c>
      <c r="U3362" s="21">
        <v>7.8351846586330251E-3</v>
      </c>
      <c r="V3362" s="21">
        <v>6.2502192676787222E-2</v>
      </c>
      <c r="W3362" s="21">
        <v>5.4667008018154196E-2</v>
      </c>
      <c r="X3362" s="13" t="s">
        <v>22</v>
      </c>
      <c r="Y33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2" s="1">
        <v>41.4626976769</v>
      </c>
      <c r="AA3362" s="1">
        <v>-81.3310588306</v>
      </c>
      <c r="AB3362" s="1">
        <v>41.462735275699998</v>
      </c>
      <c r="AC3362" s="1">
        <v>-81.321429648899993</v>
      </c>
    </row>
    <row r="3363" spans="1:29" x14ac:dyDescent="0.25">
      <c r="A3363" s="13">
        <v>413</v>
      </c>
      <c r="B3363" s="22" t="s">
        <v>4935</v>
      </c>
      <c r="C3363" s="17">
        <v>8</v>
      </c>
      <c r="D3363" s="1" t="s">
        <v>788</v>
      </c>
      <c r="E3363" s="1" t="s">
        <v>3626</v>
      </c>
      <c r="F3363" s="1" t="s">
        <v>3627</v>
      </c>
      <c r="G3363" s="1" t="s">
        <v>3814</v>
      </c>
      <c r="H3363" s="1">
        <v>4</v>
      </c>
      <c r="I3363" s="1">
        <v>4.5</v>
      </c>
      <c r="J3363" s="1" t="s">
        <v>3190</v>
      </c>
      <c r="K3363" s="1" t="s">
        <v>4974</v>
      </c>
      <c r="L3363" s="1">
        <v>1</v>
      </c>
      <c r="M3363" s="1">
        <v>1</v>
      </c>
      <c r="N3363" s="1">
        <v>1</v>
      </c>
      <c r="O3363" s="1">
        <v>1</v>
      </c>
      <c r="P3363" s="1">
        <v>2</v>
      </c>
      <c r="Q3363" s="16">
        <v>104.33775436046511</v>
      </c>
      <c r="R3363" s="21">
        <v>9.6239789100615161E-2</v>
      </c>
      <c r="S3363" s="21">
        <v>0.96285268210292319</v>
      </c>
      <c r="T3363" s="21">
        <v>0.86661289300230804</v>
      </c>
      <c r="U3363" s="21">
        <v>1.1170580188154262E-2</v>
      </c>
      <c r="V3363" s="21">
        <v>6.2496281760426181E-2</v>
      </c>
      <c r="W3363" s="21">
        <v>5.1325701572271919E-2</v>
      </c>
      <c r="X3363" s="13" t="s">
        <v>22</v>
      </c>
      <c r="Y33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3" s="1">
        <v>39.463984159500001</v>
      </c>
      <c r="AA3363" s="1">
        <v>-84.722365297300001</v>
      </c>
      <c r="AB3363" s="1">
        <v>39.4595463319</v>
      </c>
      <c r="AC3363" s="1">
        <v>-84.715004863000004</v>
      </c>
    </row>
    <row r="3364" spans="1:29" x14ac:dyDescent="0.25">
      <c r="A3364" s="13">
        <v>414</v>
      </c>
      <c r="B3364" s="22" t="s">
        <v>4935</v>
      </c>
      <c r="C3364" s="17">
        <v>6</v>
      </c>
      <c r="D3364" s="1" t="s">
        <v>2367</v>
      </c>
      <c r="E3364" s="1" t="s">
        <v>3628</v>
      </c>
      <c r="F3364" s="1" t="s">
        <v>3629</v>
      </c>
      <c r="G3364" s="1" t="s">
        <v>3727</v>
      </c>
      <c r="H3364" s="1">
        <v>4.5999999999999996</v>
      </c>
      <c r="I3364" s="1">
        <v>5.0999999999999996</v>
      </c>
      <c r="J3364" s="1" t="s">
        <v>3190</v>
      </c>
      <c r="K3364" s="1" t="s">
        <v>4974</v>
      </c>
      <c r="L3364" s="1">
        <v>0</v>
      </c>
      <c r="M3364" s="1">
        <v>1</v>
      </c>
      <c r="N3364" s="1">
        <v>3</v>
      </c>
      <c r="O3364" s="1">
        <v>0</v>
      </c>
      <c r="P3364" s="1">
        <v>9</v>
      </c>
      <c r="Q3364" s="16">
        <v>74.317314680232556</v>
      </c>
      <c r="R3364" s="21">
        <v>9.5814360714908842E-2</v>
      </c>
      <c r="S3364" s="21">
        <v>2.040209947005807</v>
      </c>
      <c r="T3364" s="21">
        <v>1.9443955862908981</v>
      </c>
      <c r="U3364" s="21">
        <v>1.1125201805459648E-2</v>
      </c>
      <c r="V3364" s="21">
        <v>6.2324109309659918E-2</v>
      </c>
      <c r="W3364" s="21">
        <v>5.1198907504200267E-2</v>
      </c>
      <c r="X3364" s="13" t="s">
        <v>22</v>
      </c>
      <c r="Y33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4" s="1">
        <v>40.300498023099998</v>
      </c>
      <c r="AA3364" s="1">
        <v>-83.382087905299997</v>
      </c>
      <c r="AB3364" s="1">
        <v>40.307544217199997</v>
      </c>
      <c r="AC3364" s="1">
        <v>-83.3842557575</v>
      </c>
    </row>
    <row r="3365" spans="1:29" x14ac:dyDescent="0.25">
      <c r="A3365" s="13">
        <v>415</v>
      </c>
      <c r="B3365" s="22" t="s">
        <v>4935</v>
      </c>
      <c r="C3365" s="17">
        <v>6</v>
      </c>
      <c r="D3365" s="1" t="s">
        <v>2367</v>
      </c>
      <c r="E3365" s="1" t="s">
        <v>3628</v>
      </c>
      <c r="F3365" s="1" t="s">
        <v>3629</v>
      </c>
      <c r="G3365" s="1" t="s">
        <v>3727</v>
      </c>
      <c r="H3365" s="1">
        <v>6.9</v>
      </c>
      <c r="I3365" s="1">
        <v>7.4</v>
      </c>
      <c r="J3365" s="1" t="s">
        <v>3190</v>
      </c>
      <c r="K3365" s="1" t="s">
        <v>4974</v>
      </c>
      <c r="L3365" s="1">
        <v>0</v>
      </c>
      <c r="M3365" s="1">
        <v>1</v>
      </c>
      <c r="N3365" s="1">
        <v>1</v>
      </c>
      <c r="O3365" s="1">
        <v>2</v>
      </c>
      <c r="P3365" s="1">
        <v>1</v>
      </c>
      <c r="Q3365" s="16">
        <v>62.098564680232556</v>
      </c>
      <c r="R3365" s="21">
        <v>9.5814360714908842E-2</v>
      </c>
      <c r="S3365" s="21">
        <v>0.82247220522251929</v>
      </c>
      <c r="T3365" s="21">
        <v>0.7266578445076104</v>
      </c>
      <c r="U3365" s="21">
        <v>1.1125201805459648E-2</v>
      </c>
      <c r="V3365" s="21">
        <v>6.2324109309659918E-2</v>
      </c>
      <c r="W3365" s="21">
        <v>5.1198907504200267E-2</v>
      </c>
      <c r="X3365" s="13" t="s">
        <v>22</v>
      </c>
      <c r="Y33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5" s="1">
        <v>40.332930926400003</v>
      </c>
      <c r="AA3365" s="1">
        <v>-83.392064294799994</v>
      </c>
      <c r="AB3365" s="1">
        <v>40.339983312199998</v>
      </c>
      <c r="AC3365" s="1">
        <v>-83.394236434700005</v>
      </c>
    </row>
    <row r="3366" spans="1:29" x14ac:dyDescent="0.25">
      <c r="A3366" s="13">
        <v>416</v>
      </c>
      <c r="B3366" s="22" t="s">
        <v>4935</v>
      </c>
      <c r="C3366" s="17">
        <v>3</v>
      </c>
      <c r="D3366" s="1" t="s">
        <v>791</v>
      </c>
      <c r="E3366" s="1" t="s">
        <v>3475</v>
      </c>
      <c r="F3366" s="1" t="s">
        <v>3513</v>
      </c>
      <c r="G3366" s="1" t="s">
        <v>3787</v>
      </c>
      <c r="H3366" s="1">
        <v>11</v>
      </c>
      <c r="I3366" s="1">
        <v>11.5</v>
      </c>
      <c r="J3366" s="1" t="s">
        <v>3190</v>
      </c>
      <c r="K3366" s="1" t="s">
        <v>4974</v>
      </c>
      <c r="L3366" s="1">
        <v>0</v>
      </c>
      <c r="M3366" s="1">
        <v>1</v>
      </c>
      <c r="N3366" s="1">
        <v>2</v>
      </c>
      <c r="O3366" s="1">
        <v>2</v>
      </c>
      <c r="P3366" s="1">
        <v>4</v>
      </c>
      <c r="Q3366" s="16">
        <v>71.645439680232556</v>
      </c>
      <c r="R3366" s="21">
        <v>7.7675416187666629E-2</v>
      </c>
      <c r="S3366" s="21">
        <v>1.2045883175149248</v>
      </c>
      <c r="T3366" s="21">
        <v>1.1269129013272581</v>
      </c>
      <c r="U3366" s="21">
        <v>9.1740593998392919E-3</v>
      </c>
      <c r="V3366" s="21">
        <v>6.2197860581592886E-2</v>
      </c>
      <c r="W3366" s="21">
        <v>5.3023801181753594E-2</v>
      </c>
      <c r="X3366" s="13" t="s">
        <v>22</v>
      </c>
      <c r="Y33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6" s="1">
        <v>41.222496105700003</v>
      </c>
      <c r="AA3366" s="1">
        <v>-82.2189530367</v>
      </c>
      <c r="AB3366" s="1">
        <v>41.229743655699998</v>
      </c>
      <c r="AC3366" s="1">
        <v>-82.218700583100002</v>
      </c>
    </row>
    <row r="3367" spans="1:29" x14ac:dyDescent="0.25">
      <c r="A3367" s="13">
        <v>417</v>
      </c>
      <c r="B3367" s="22" t="s">
        <v>4935</v>
      </c>
      <c r="C3367" s="17">
        <v>11</v>
      </c>
      <c r="D3367" s="1" t="s">
        <v>2375</v>
      </c>
      <c r="E3367" s="1" t="s">
        <v>3630</v>
      </c>
      <c r="F3367" s="1" t="s">
        <v>3631</v>
      </c>
      <c r="G3367" s="1" t="s">
        <v>3728</v>
      </c>
      <c r="H3367" s="1">
        <v>1.1000000000000001</v>
      </c>
      <c r="I3367" s="1">
        <v>1.6</v>
      </c>
      <c r="J3367" s="1" t="s">
        <v>3190</v>
      </c>
      <c r="K3367" s="1" t="s">
        <v>4974</v>
      </c>
      <c r="L3367" s="1">
        <v>0</v>
      </c>
      <c r="M3367" s="1">
        <v>3</v>
      </c>
      <c r="N3367" s="1">
        <v>1</v>
      </c>
      <c r="O3367" s="1">
        <v>2</v>
      </c>
      <c r="P3367" s="1">
        <v>6</v>
      </c>
      <c r="Q3367" s="16">
        <v>158.45194404069767</v>
      </c>
      <c r="R3367" s="21">
        <v>6.5050605131396003E-2</v>
      </c>
      <c r="S3367" s="21">
        <v>1.4070289893384591</v>
      </c>
      <c r="T3367" s="21">
        <v>1.3419783842070632</v>
      </c>
      <c r="U3367" s="21">
        <v>7.7944220990467774E-3</v>
      </c>
      <c r="V3367" s="21">
        <v>6.2156285309846515E-2</v>
      </c>
      <c r="W3367" s="21">
        <v>5.4361863210799735E-2</v>
      </c>
      <c r="X3367" s="13" t="s">
        <v>22</v>
      </c>
      <c r="Y33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7" s="1">
        <v>40.145854352800001</v>
      </c>
      <c r="AA3367" s="1">
        <v>-80.838587515699999</v>
      </c>
      <c r="AB3367" s="1">
        <v>40.141230982000003</v>
      </c>
      <c r="AC3367" s="1">
        <v>-80.831886893100005</v>
      </c>
    </row>
    <row r="3368" spans="1:29" x14ac:dyDescent="0.25">
      <c r="A3368" s="13">
        <v>418</v>
      </c>
      <c r="B3368" s="22" t="s">
        <v>4935</v>
      </c>
      <c r="C3368" s="17">
        <v>6</v>
      </c>
      <c r="D3368" s="1" t="s">
        <v>3192</v>
      </c>
      <c r="E3368" s="1" t="s">
        <v>3496</v>
      </c>
      <c r="F3368" s="1" t="s">
        <v>3307</v>
      </c>
      <c r="G3368" s="1" t="s">
        <v>3732</v>
      </c>
      <c r="H3368" s="1">
        <v>2.1</v>
      </c>
      <c r="I3368" s="1">
        <v>2.6</v>
      </c>
      <c r="J3368" s="1" t="s">
        <v>3190</v>
      </c>
      <c r="K3368" s="1" t="s">
        <v>4974</v>
      </c>
      <c r="L3368" s="1">
        <v>0</v>
      </c>
      <c r="M3368" s="1">
        <v>1</v>
      </c>
      <c r="N3368" s="1">
        <v>2</v>
      </c>
      <c r="O3368" s="1">
        <v>1</v>
      </c>
      <c r="P3368" s="1">
        <v>5</v>
      </c>
      <c r="Q3368" s="16">
        <v>68.207939680232556</v>
      </c>
      <c r="R3368" s="21">
        <v>9.5649497315643997E-2</v>
      </c>
      <c r="S3368" s="21">
        <v>1.3984965752931735</v>
      </c>
      <c r="T3368" s="21">
        <v>1.3028470779775294</v>
      </c>
      <c r="U3368" s="21">
        <v>1.1107612231444096E-2</v>
      </c>
      <c r="V3368" s="21">
        <v>6.2120193374147412E-2</v>
      </c>
      <c r="W3368" s="21">
        <v>5.1012581142703316E-2</v>
      </c>
      <c r="X3368" s="13" t="s">
        <v>22</v>
      </c>
      <c r="Y33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8" s="1">
        <v>40.586821266500003</v>
      </c>
      <c r="AA3368" s="1">
        <v>-82.917632851400001</v>
      </c>
      <c r="AB3368" s="1">
        <v>40.585596511399999</v>
      </c>
      <c r="AC3368" s="1">
        <v>-82.908398639200001</v>
      </c>
    </row>
    <row r="3369" spans="1:29" x14ac:dyDescent="0.25">
      <c r="A3369" s="13">
        <v>419</v>
      </c>
      <c r="B3369" s="22" t="s">
        <v>4935</v>
      </c>
      <c r="C3369" s="17">
        <v>11</v>
      </c>
      <c r="D3369" s="1" t="s">
        <v>1338</v>
      </c>
      <c r="E3369" s="1" t="s">
        <v>3632</v>
      </c>
      <c r="F3369" s="1" t="s">
        <v>3633</v>
      </c>
      <c r="G3369" s="1" t="s">
        <v>3721</v>
      </c>
      <c r="H3369" s="1">
        <v>6.5</v>
      </c>
      <c r="I3369" s="1">
        <v>7</v>
      </c>
      <c r="J3369" s="1" t="s">
        <v>3190</v>
      </c>
      <c r="K3369" s="1" t="s">
        <v>4974</v>
      </c>
      <c r="L3369" s="1">
        <v>0</v>
      </c>
      <c r="M3369" s="1">
        <v>2</v>
      </c>
      <c r="N3369" s="1">
        <v>2</v>
      </c>
      <c r="O3369" s="1">
        <v>1</v>
      </c>
      <c r="P3369" s="1">
        <v>7</v>
      </c>
      <c r="Q3369" s="16">
        <v>115.88462936046511</v>
      </c>
      <c r="R3369" s="21">
        <v>7.7260468880413685E-2</v>
      </c>
      <c r="S3369" s="21">
        <v>1.5833035180124175</v>
      </c>
      <c r="T3369" s="21">
        <v>1.5060430491320038</v>
      </c>
      <c r="U3369" s="21">
        <v>9.1290204045767261E-3</v>
      </c>
      <c r="V3369" s="21">
        <v>6.1900967962099582E-2</v>
      </c>
      <c r="W3369" s="21">
        <v>5.2771947557522854E-2</v>
      </c>
      <c r="X3369" s="13" t="s">
        <v>22</v>
      </c>
      <c r="Y33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69" s="1">
        <v>40.901406680400001</v>
      </c>
      <c r="AA3369" s="1">
        <v>-80.962565112099995</v>
      </c>
      <c r="AB3369" s="1">
        <v>40.901381555999997</v>
      </c>
      <c r="AC3369" s="1">
        <v>-80.952996500300003</v>
      </c>
    </row>
    <row r="3370" spans="1:29" x14ac:dyDescent="0.25">
      <c r="A3370" s="13">
        <v>420</v>
      </c>
      <c r="B3370" s="22" t="s">
        <v>4935</v>
      </c>
      <c r="C3370" s="17">
        <v>4</v>
      </c>
      <c r="D3370" s="1" t="s">
        <v>800</v>
      </c>
      <c r="E3370" s="1" t="s">
        <v>3402</v>
      </c>
      <c r="F3370" s="1" t="s">
        <v>3333</v>
      </c>
      <c r="G3370" s="1" t="s">
        <v>3741</v>
      </c>
      <c r="H3370" s="1">
        <v>32.5</v>
      </c>
      <c r="I3370" s="1">
        <v>33</v>
      </c>
      <c r="J3370" s="1" t="s">
        <v>3190</v>
      </c>
      <c r="K3370" s="1" t="s">
        <v>4974</v>
      </c>
      <c r="L3370" s="1">
        <v>0</v>
      </c>
      <c r="M3370" s="1">
        <v>1</v>
      </c>
      <c r="N3370" s="1">
        <v>1</v>
      </c>
      <c r="O3370" s="1">
        <v>3</v>
      </c>
      <c r="P3370" s="1">
        <v>16</v>
      </c>
      <c r="Q3370" s="16">
        <v>81.536064680232556</v>
      </c>
      <c r="R3370" s="21">
        <v>7.6941306798368192E-2</v>
      </c>
      <c r="S3370" s="21">
        <v>2.8573190940641449</v>
      </c>
      <c r="T3370" s="21">
        <v>2.7803777872657767</v>
      </c>
      <c r="U3370" s="21">
        <v>9.0943647193672764E-3</v>
      </c>
      <c r="V3370" s="21">
        <v>6.1892515622743775E-2</v>
      </c>
      <c r="W3370" s="21">
        <v>5.2798150903376501E-2</v>
      </c>
      <c r="X3370" s="13" t="s">
        <v>22</v>
      </c>
      <c r="Y33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0" s="1">
        <v>40.730159714000003</v>
      </c>
      <c r="AA3370" s="1">
        <v>-81.102846350299998</v>
      </c>
      <c r="AB3370" s="1">
        <v>40.733973608900001</v>
      </c>
      <c r="AC3370" s="1">
        <v>-81.094819309399995</v>
      </c>
    </row>
    <row r="3371" spans="1:29" x14ac:dyDescent="0.25">
      <c r="A3371" s="13">
        <v>6</v>
      </c>
      <c r="B3371" s="22" t="s">
        <v>4936</v>
      </c>
      <c r="C3371" s="17">
        <v>7</v>
      </c>
      <c r="D3371" s="1" t="s">
        <v>789</v>
      </c>
      <c r="E3371" s="1" t="s">
        <v>3846</v>
      </c>
      <c r="F3371" s="1" t="s">
        <v>3847</v>
      </c>
      <c r="G3371" s="1" t="s">
        <v>3916</v>
      </c>
      <c r="H3371" s="1">
        <v>6</v>
      </c>
      <c r="I3371" s="1">
        <v>6.5</v>
      </c>
      <c r="J3371" s="1" t="s">
        <v>3190</v>
      </c>
      <c r="K3371" s="1" t="s">
        <v>4976</v>
      </c>
      <c r="L3371" s="1">
        <v>1</v>
      </c>
      <c r="M3371" s="1">
        <v>1</v>
      </c>
      <c r="N3371" s="1">
        <v>5</v>
      </c>
      <c r="O3371" s="1">
        <v>2</v>
      </c>
      <c r="P3371" s="1">
        <v>10</v>
      </c>
      <c r="Q3371" s="16">
        <v>142.96275436046511</v>
      </c>
      <c r="R3371" s="21">
        <v>4.999461041038146E-2</v>
      </c>
      <c r="S3371" s="21">
        <v>2.2599863930249082</v>
      </c>
      <c r="T3371" s="21">
        <v>2.2099917826145266</v>
      </c>
      <c r="U3371" s="21">
        <v>3.2380973113179867E-3</v>
      </c>
      <c r="V3371" s="21">
        <v>6.1392599004249912E-2</v>
      </c>
      <c r="W3371" s="21">
        <v>5.8154501692931924E-2</v>
      </c>
      <c r="X3371" s="13" t="s">
        <v>22</v>
      </c>
      <c r="Y33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1" s="1">
        <v>39.8850645817</v>
      </c>
      <c r="AA3371" s="1">
        <v>-83.946012610300002</v>
      </c>
      <c r="AB3371" s="1">
        <v>39.887717842199997</v>
      </c>
      <c r="AC3371" s="1">
        <v>-83.9372717169</v>
      </c>
    </row>
    <row r="3372" spans="1:29" x14ac:dyDescent="0.25">
      <c r="A3372" s="13">
        <v>421</v>
      </c>
      <c r="B3372" s="22" t="s">
        <v>4935</v>
      </c>
      <c r="C3372" s="17">
        <v>3</v>
      </c>
      <c r="D3372" s="1" t="s">
        <v>791</v>
      </c>
      <c r="E3372" s="1" t="s">
        <v>3389</v>
      </c>
      <c r="F3372" s="1" t="s">
        <v>3634</v>
      </c>
      <c r="G3372" s="1" t="s">
        <v>3725</v>
      </c>
      <c r="H3372" s="1">
        <v>9.4</v>
      </c>
      <c r="I3372" s="1">
        <v>9.9</v>
      </c>
      <c r="J3372" s="1" t="s">
        <v>3190</v>
      </c>
      <c r="K3372" s="1" t="s">
        <v>4973</v>
      </c>
      <c r="L3372" s="1">
        <v>0</v>
      </c>
      <c r="M3372" s="1">
        <v>1</v>
      </c>
      <c r="N3372" s="1">
        <v>1</v>
      </c>
      <c r="O3372" s="1">
        <v>0</v>
      </c>
      <c r="P3372" s="1">
        <v>4</v>
      </c>
      <c r="Q3372" s="16">
        <v>56.223564680232556</v>
      </c>
      <c r="R3372" s="21">
        <v>6.0248621504278295E-2</v>
      </c>
      <c r="S3372" s="21">
        <v>1.3723445363066991</v>
      </c>
      <c r="T3372" s="21">
        <v>1.3120959148024207</v>
      </c>
      <c r="U3372" s="21">
        <v>6.6059357541556089E-3</v>
      </c>
      <c r="V3372" s="21">
        <v>6.1368215846000676E-2</v>
      </c>
      <c r="W3372" s="21">
        <v>5.476228009184507E-2</v>
      </c>
      <c r="X3372" s="13" t="s">
        <v>22</v>
      </c>
      <c r="Y33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2" s="1">
        <v>41.289261788600001</v>
      </c>
      <c r="AA3372" s="1">
        <v>-82.174785494600002</v>
      </c>
      <c r="AB3372" s="1">
        <v>41.294123916799997</v>
      </c>
      <c r="AC3372" s="1">
        <v>-82.167664336399994</v>
      </c>
    </row>
    <row r="3373" spans="1:29" x14ac:dyDescent="0.25">
      <c r="A3373" s="13">
        <v>422</v>
      </c>
      <c r="B3373" s="22" t="s">
        <v>4935</v>
      </c>
      <c r="C3373" s="17">
        <v>11</v>
      </c>
      <c r="D3373" s="1" t="s">
        <v>2389</v>
      </c>
      <c r="E3373" s="1" t="s">
        <v>3635</v>
      </c>
      <c r="F3373" s="1" t="s">
        <v>3636</v>
      </c>
      <c r="G3373" s="1" t="s">
        <v>3728</v>
      </c>
      <c r="H3373" s="1">
        <v>24.6</v>
      </c>
      <c r="I3373" s="1">
        <v>25.1</v>
      </c>
      <c r="J3373" s="1" t="s">
        <v>3190</v>
      </c>
      <c r="K3373" s="1" t="s">
        <v>4974</v>
      </c>
      <c r="L3373" s="1">
        <v>1</v>
      </c>
      <c r="M3373" s="1">
        <v>0</v>
      </c>
      <c r="N3373" s="1">
        <v>3</v>
      </c>
      <c r="O3373" s="1">
        <v>1</v>
      </c>
      <c r="P3373" s="1">
        <v>4</v>
      </c>
      <c r="Q3373" s="16">
        <v>73.754814680232556</v>
      </c>
      <c r="R3373" s="21">
        <v>7.6331354436118784E-2</v>
      </c>
      <c r="S3373" s="21">
        <v>1.2007186320140295</v>
      </c>
      <c r="T3373" s="21">
        <v>1.1243872775779107</v>
      </c>
      <c r="U3373" s="21">
        <v>9.0281015351300828E-3</v>
      </c>
      <c r="V3373" s="21">
        <v>6.1274296917912877E-2</v>
      </c>
      <c r="W3373" s="21">
        <v>5.2246195382782794E-2</v>
      </c>
      <c r="X3373" s="13" t="s">
        <v>22</v>
      </c>
      <c r="Y33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3" s="1">
        <v>40.406176793999997</v>
      </c>
      <c r="AA3373" s="1">
        <v>-81.308695094599997</v>
      </c>
      <c r="AB3373" s="1">
        <v>40.403283527100001</v>
      </c>
      <c r="AC3373" s="1">
        <v>-81.301211776200006</v>
      </c>
    </row>
    <row r="3374" spans="1:29" x14ac:dyDescent="0.25">
      <c r="A3374" s="13">
        <v>423</v>
      </c>
      <c r="B3374" s="22" t="s">
        <v>4935</v>
      </c>
      <c r="C3374" s="17">
        <v>4</v>
      </c>
      <c r="D3374" s="1" t="s">
        <v>795</v>
      </c>
      <c r="E3374" s="1" t="s">
        <v>3304</v>
      </c>
      <c r="F3374" s="1" t="s">
        <v>3305</v>
      </c>
      <c r="G3374" s="1" t="s">
        <v>3731</v>
      </c>
      <c r="H3374" s="1">
        <v>4</v>
      </c>
      <c r="I3374" s="1">
        <v>4.5</v>
      </c>
      <c r="J3374" s="1" t="s">
        <v>3190</v>
      </c>
      <c r="K3374" s="1" t="s">
        <v>4974</v>
      </c>
      <c r="L3374" s="1">
        <v>0</v>
      </c>
      <c r="M3374" s="1">
        <v>1</v>
      </c>
      <c r="N3374" s="1">
        <v>0</v>
      </c>
      <c r="O3374" s="1">
        <v>1</v>
      </c>
      <c r="P3374" s="1">
        <v>7</v>
      </c>
      <c r="Q3374" s="16">
        <v>57.114189680232556</v>
      </c>
      <c r="R3374" s="21">
        <v>0.17101785731353608</v>
      </c>
      <c r="S3374" s="21">
        <v>2.0303391867297771</v>
      </c>
      <c r="T3374" s="21">
        <v>1.859321329416241</v>
      </c>
      <c r="U3374" s="21">
        <v>1.8944766157306919E-2</v>
      </c>
      <c r="V3374" s="21">
        <v>6.1046999796952821E-2</v>
      </c>
      <c r="W3374" s="21">
        <v>4.2102233639645902E-2</v>
      </c>
      <c r="X3374" s="13" t="s">
        <v>22</v>
      </c>
      <c r="Y33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4" s="1">
        <v>41.242903496099999</v>
      </c>
      <c r="AA3374" s="1">
        <v>-81.610327127399998</v>
      </c>
      <c r="AB3374" s="1">
        <v>41.244439109799998</v>
      </c>
      <c r="AC3374" s="1">
        <v>-81.600910880599997</v>
      </c>
    </row>
    <row r="3375" spans="1:29" x14ac:dyDescent="0.25">
      <c r="A3375" s="13">
        <v>424</v>
      </c>
      <c r="B3375" s="22" t="s">
        <v>4935</v>
      </c>
      <c r="C3375" s="17">
        <v>7</v>
      </c>
      <c r="D3375" s="1" t="s">
        <v>2378</v>
      </c>
      <c r="E3375" s="1" t="s">
        <v>3343</v>
      </c>
      <c r="F3375" s="1" t="s">
        <v>3637</v>
      </c>
      <c r="G3375" s="1" t="s">
        <v>3744</v>
      </c>
      <c r="H3375" s="1">
        <v>0.3</v>
      </c>
      <c r="I3375" s="1">
        <v>0.8</v>
      </c>
      <c r="J3375" s="1" t="s">
        <v>3190</v>
      </c>
      <c r="K3375" s="1" t="s">
        <v>4974</v>
      </c>
      <c r="L3375" s="1">
        <v>1</v>
      </c>
      <c r="M3375" s="1">
        <v>1</v>
      </c>
      <c r="N3375" s="1">
        <v>1</v>
      </c>
      <c r="O3375" s="1">
        <v>1</v>
      </c>
      <c r="P3375" s="1">
        <v>3</v>
      </c>
      <c r="Q3375" s="16">
        <v>105.33775436046511</v>
      </c>
      <c r="R3375" s="21">
        <v>9.3870728337633214E-2</v>
      </c>
      <c r="S3375" s="21">
        <v>1.0695841493331852</v>
      </c>
      <c r="T3375" s="21">
        <v>0.97571342099555203</v>
      </c>
      <c r="U3375" s="21">
        <v>1.0917674622160858E-2</v>
      </c>
      <c r="V3375" s="21">
        <v>6.1008383085545917E-2</v>
      </c>
      <c r="W3375" s="21">
        <v>5.0090708463385057E-2</v>
      </c>
      <c r="X3375" s="13" t="s">
        <v>22</v>
      </c>
      <c r="Y33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5" s="1">
        <v>40.640938270100001</v>
      </c>
      <c r="AA3375" s="1">
        <v>-83.926613532100006</v>
      </c>
      <c r="AB3375" s="1">
        <v>40.635423238100003</v>
      </c>
      <c r="AC3375" s="1">
        <v>-83.920449278299998</v>
      </c>
    </row>
    <row r="3376" spans="1:29" x14ac:dyDescent="0.25">
      <c r="A3376" s="13">
        <v>425</v>
      </c>
      <c r="B3376" s="22" t="s">
        <v>4935</v>
      </c>
      <c r="C3376" s="17">
        <v>5</v>
      </c>
      <c r="D3376" s="1" t="s">
        <v>793</v>
      </c>
      <c r="E3376" s="1" t="s">
        <v>3638</v>
      </c>
      <c r="F3376" s="1" t="s">
        <v>3270</v>
      </c>
      <c r="G3376" s="1" t="s">
        <v>3721</v>
      </c>
      <c r="H3376" s="1">
        <v>10.4</v>
      </c>
      <c r="I3376" s="1">
        <v>10.9</v>
      </c>
      <c r="J3376" s="1" t="s">
        <v>3190</v>
      </c>
      <c r="K3376" s="1" t="s">
        <v>4974</v>
      </c>
      <c r="L3376" s="1">
        <v>0</v>
      </c>
      <c r="M3376" s="1">
        <v>1</v>
      </c>
      <c r="N3376" s="1">
        <v>3</v>
      </c>
      <c r="O3376" s="1">
        <v>0</v>
      </c>
      <c r="P3376" s="1">
        <v>2</v>
      </c>
      <c r="Q3376" s="16">
        <v>67.317314680232556</v>
      </c>
      <c r="R3376" s="21">
        <v>9.3690805647341974E-2</v>
      </c>
      <c r="S3376" s="21">
        <v>0.91285913780751882</v>
      </c>
      <c r="T3376" s="21">
        <v>0.81916833216017682</v>
      </c>
      <c r="U3376" s="21">
        <v>1.0898446222650441E-2</v>
      </c>
      <c r="V3376" s="21">
        <v>6.0845421909401787E-2</v>
      </c>
      <c r="W3376" s="21">
        <v>4.9946975686751348E-2</v>
      </c>
      <c r="X3376" s="13" t="s">
        <v>22</v>
      </c>
      <c r="Y33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6" s="1">
        <v>40.1964290652</v>
      </c>
      <c r="AA3376" s="1">
        <v>-82.592828277300001</v>
      </c>
      <c r="AB3376" s="1">
        <v>40.200112442399998</v>
      </c>
      <c r="AC3376" s="1">
        <v>-82.584674218200007</v>
      </c>
    </row>
    <row r="3377" spans="1:29" x14ac:dyDescent="0.25">
      <c r="A3377" s="13">
        <v>426</v>
      </c>
      <c r="B3377" s="22" t="s">
        <v>4935</v>
      </c>
      <c r="C3377" s="17">
        <v>12</v>
      </c>
      <c r="D3377" s="1" t="s">
        <v>785</v>
      </c>
      <c r="E3377" s="1" t="s">
        <v>3639</v>
      </c>
      <c r="F3377" s="1" t="s">
        <v>3640</v>
      </c>
      <c r="G3377" s="1" t="s">
        <v>3815</v>
      </c>
      <c r="H3377" s="1">
        <v>7.7</v>
      </c>
      <c r="I3377" s="1">
        <v>8.1999999999999993</v>
      </c>
      <c r="J3377" s="1" t="s">
        <v>3190</v>
      </c>
      <c r="K3377" s="1" t="s">
        <v>4974</v>
      </c>
      <c r="L3377" s="1">
        <v>0</v>
      </c>
      <c r="M3377" s="1">
        <v>1</v>
      </c>
      <c r="N3377" s="1">
        <v>2</v>
      </c>
      <c r="O3377" s="1">
        <v>3</v>
      </c>
      <c r="P3377" s="1">
        <v>2</v>
      </c>
      <c r="Q3377" s="16">
        <v>74.082939680232556</v>
      </c>
      <c r="R3377" s="21">
        <v>6.3450212865336794E-2</v>
      </c>
      <c r="S3377" s="21">
        <v>0.92077442057198866</v>
      </c>
      <c r="T3377" s="21">
        <v>0.85732420770665185</v>
      </c>
      <c r="U3377" s="21">
        <v>7.6180540571546187E-3</v>
      </c>
      <c r="V3377" s="21">
        <v>6.0707967972511795E-2</v>
      </c>
      <c r="W3377" s="21">
        <v>5.3089913915357174E-2</v>
      </c>
      <c r="X3377" s="13" t="s">
        <v>22</v>
      </c>
      <c r="Y33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7" s="1">
        <v>41.280712186800002</v>
      </c>
      <c r="AA3377" s="1">
        <v>-81.717268400899997</v>
      </c>
      <c r="AB3377" s="1">
        <v>41.2806664473</v>
      </c>
      <c r="AC3377" s="1">
        <v>-81.707669671199994</v>
      </c>
    </row>
    <row r="3378" spans="1:29" x14ac:dyDescent="0.25">
      <c r="A3378" s="13">
        <v>427</v>
      </c>
      <c r="B3378" s="22" t="s">
        <v>4935</v>
      </c>
      <c r="C3378" s="17">
        <v>4</v>
      </c>
      <c r="D3378" s="1" t="s">
        <v>800</v>
      </c>
      <c r="E3378" s="1" t="s">
        <v>3313</v>
      </c>
      <c r="F3378" s="1" t="s">
        <v>3314</v>
      </c>
      <c r="G3378" s="1" t="s">
        <v>3734</v>
      </c>
      <c r="H3378" s="1">
        <v>4.3</v>
      </c>
      <c r="I3378" s="1">
        <v>4.8</v>
      </c>
      <c r="J3378" s="1" t="s">
        <v>3190</v>
      </c>
      <c r="K3378" s="1" t="s">
        <v>4974</v>
      </c>
      <c r="L3378" s="1">
        <v>1</v>
      </c>
      <c r="M3378" s="1">
        <v>1</v>
      </c>
      <c r="N3378" s="1">
        <v>2</v>
      </c>
      <c r="O3378" s="1">
        <v>0</v>
      </c>
      <c r="P3378" s="1">
        <v>5</v>
      </c>
      <c r="Q3378" s="16">
        <v>109.44712936046511</v>
      </c>
      <c r="R3378" s="21">
        <v>9.2886560743218174E-2</v>
      </c>
      <c r="S3378" s="21">
        <v>1.3763709554023855</v>
      </c>
      <c r="T3378" s="21">
        <v>1.2834843946591674</v>
      </c>
      <c r="U3378" s="21">
        <v>1.0812459549543168E-2</v>
      </c>
      <c r="V3378" s="21">
        <v>6.0533403317427598E-2</v>
      </c>
      <c r="W3378" s="21">
        <v>4.9720943767884426E-2</v>
      </c>
      <c r="X3378" s="13" t="s">
        <v>22</v>
      </c>
      <c r="Y33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8" s="1">
        <v>40.715077455299998</v>
      </c>
      <c r="AA3378" s="1">
        <v>-81.285288172999998</v>
      </c>
      <c r="AB3378" s="1">
        <v>40.714623952799997</v>
      </c>
      <c r="AC3378" s="1">
        <v>-81.294648549100003</v>
      </c>
    </row>
    <row r="3379" spans="1:29" x14ac:dyDescent="0.25">
      <c r="A3379" s="13">
        <v>428</v>
      </c>
      <c r="B3379" s="22" t="s">
        <v>4935</v>
      </c>
      <c r="C3379" s="17">
        <v>4</v>
      </c>
      <c r="D3379" s="1" t="s">
        <v>800</v>
      </c>
      <c r="E3379" s="1" t="s">
        <v>3313</v>
      </c>
      <c r="F3379" s="1" t="s">
        <v>3314</v>
      </c>
      <c r="G3379" s="1" t="s">
        <v>3734</v>
      </c>
      <c r="H3379" s="1">
        <v>0.8</v>
      </c>
      <c r="I3379" s="1">
        <v>1.3</v>
      </c>
      <c r="J3379" s="1" t="s">
        <v>3190</v>
      </c>
      <c r="K3379" s="1" t="s">
        <v>4974</v>
      </c>
      <c r="L3379" s="1">
        <v>0</v>
      </c>
      <c r="M3379" s="1">
        <v>1</v>
      </c>
      <c r="N3379" s="1">
        <v>3</v>
      </c>
      <c r="O3379" s="1">
        <v>0</v>
      </c>
      <c r="P3379" s="1">
        <v>8</v>
      </c>
      <c r="Q3379" s="16">
        <v>73.317314680232556</v>
      </c>
      <c r="R3379" s="21">
        <v>9.2886560743218174E-2</v>
      </c>
      <c r="S3379" s="21">
        <v>1.8154850719791651</v>
      </c>
      <c r="T3379" s="21">
        <v>1.722598511235947</v>
      </c>
      <c r="U3379" s="21">
        <v>1.0812459549543168E-2</v>
      </c>
      <c r="V3379" s="21">
        <v>6.0533403317427598E-2</v>
      </c>
      <c r="W3379" s="21">
        <v>4.9720943767884426E-2</v>
      </c>
      <c r="X3379" s="13" t="s">
        <v>22</v>
      </c>
      <c r="Y33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79" s="1">
        <v>40.676290637000001</v>
      </c>
      <c r="AA3379" s="1">
        <v>-81.254392494499996</v>
      </c>
      <c r="AB3379" s="1">
        <v>40.678439216999998</v>
      </c>
      <c r="AC3379" s="1">
        <v>-81.261064611799995</v>
      </c>
    </row>
    <row r="3380" spans="1:29" x14ac:dyDescent="0.25">
      <c r="A3380" s="13">
        <v>429</v>
      </c>
      <c r="B3380" s="22" t="s">
        <v>4935</v>
      </c>
      <c r="C3380" s="17">
        <v>3</v>
      </c>
      <c r="D3380" s="1" t="s">
        <v>1330</v>
      </c>
      <c r="E3380" s="1" t="s">
        <v>3641</v>
      </c>
      <c r="F3380" s="1" t="s">
        <v>3642</v>
      </c>
      <c r="G3380" s="1" t="s">
        <v>3735</v>
      </c>
      <c r="H3380" s="1">
        <v>2.4</v>
      </c>
      <c r="I3380" s="1">
        <v>2.9</v>
      </c>
      <c r="J3380" s="1" t="s">
        <v>3190</v>
      </c>
      <c r="K3380" s="1" t="s">
        <v>4974</v>
      </c>
      <c r="L3380" s="1">
        <v>0</v>
      </c>
      <c r="M3380" s="1">
        <v>1</v>
      </c>
      <c r="N3380" s="1">
        <v>2</v>
      </c>
      <c r="O3380" s="1">
        <v>1</v>
      </c>
      <c r="P3380" s="1">
        <v>2</v>
      </c>
      <c r="Q3380" s="16">
        <v>65.207939680232556</v>
      </c>
      <c r="R3380" s="21">
        <v>9.3025400918879037E-2</v>
      </c>
      <c r="S3380" s="21">
        <v>0.91724230946126262</v>
      </c>
      <c r="T3380" s="21">
        <v>0.82421690854238361</v>
      </c>
      <c r="U3380" s="21">
        <v>1.0827308092926072E-2</v>
      </c>
      <c r="V3380" s="21">
        <v>6.0505891328325678E-2</v>
      </c>
      <c r="W3380" s="21">
        <v>4.9678583235399608E-2</v>
      </c>
      <c r="X3380" s="13" t="s">
        <v>22</v>
      </c>
      <c r="Y33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0" s="1">
        <v>41.317485529400003</v>
      </c>
      <c r="AA3380" s="1">
        <v>-82.599849273299995</v>
      </c>
      <c r="AB3380" s="1">
        <v>41.323626015899997</v>
      </c>
      <c r="AC3380" s="1">
        <v>-82.594799017499994</v>
      </c>
    </row>
    <row r="3381" spans="1:29" x14ac:dyDescent="0.25">
      <c r="A3381" s="13">
        <v>430</v>
      </c>
      <c r="B3381" s="22" t="s">
        <v>4935</v>
      </c>
      <c r="C3381" s="17">
        <v>3</v>
      </c>
      <c r="D3381" s="1" t="s">
        <v>791</v>
      </c>
      <c r="E3381" s="1" t="s">
        <v>3643</v>
      </c>
      <c r="F3381" s="1" t="s">
        <v>3513</v>
      </c>
      <c r="G3381" s="1" t="s">
        <v>3787</v>
      </c>
      <c r="H3381" s="1">
        <v>17</v>
      </c>
      <c r="I3381" s="1">
        <v>17.5</v>
      </c>
      <c r="J3381" s="1" t="s">
        <v>3190</v>
      </c>
      <c r="K3381" s="1" t="s">
        <v>4974</v>
      </c>
      <c r="L3381" s="1">
        <v>0</v>
      </c>
      <c r="M3381" s="1">
        <v>1</v>
      </c>
      <c r="N3381" s="1">
        <v>4</v>
      </c>
      <c r="O3381" s="1">
        <v>0</v>
      </c>
      <c r="P3381" s="1">
        <v>5</v>
      </c>
      <c r="Q3381" s="16">
        <v>76.864189680232556</v>
      </c>
      <c r="R3381" s="21">
        <v>7.51061789137875E-2</v>
      </c>
      <c r="S3381" s="21">
        <v>1.342038517552844</v>
      </c>
      <c r="T3381" s="21">
        <v>1.2669323386390565</v>
      </c>
      <c r="U3381" s="21">
        <v>8.8948722323711326E-3</v>
      </c>
      <c r="V3381" s="21">
        <v>6.0489500147671522E-2</v>
      </c>
      <c r="W3381" s="21">
        <v>5.1594627915300388E-2</v>
      </c>
      <c r="X3381" s="13" t="s">
        <v>22</v>
      </c>
      <c r="Y33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1" s="1">
        <v>41.309336483700001</v>
      </c>
      <c r="AA3381" s="1">
        <v>-82.216833688099996</v>
      </c>
      <c r="AB3381" s="1">
        <v>41.316592687000004</v>
      </c>
      <c r="AC3381" s="1">
        <v>-82.216669869599997</v>
      </c>
    </row>
    <row r="3382" spans="1:29" x14ac:dyDescent="0.25">
      <c r="A3382" s="13">
        <v>431</v>
      </c>
      <c r="B3382" s="22" t="s">
        <v>4935</v>
      </c>
      <c r="C3382" s="17">
        <v>3</v>
      </c>
      <c r="D3382" s="1" t="s">
        <v>791</v>
      </c>
      <c r="E3382" s="1" t="s">
        <v>3643</v>
      </c>
      <c r="F3382" s="1" t="s">
        <v>3513</v>
      </c>
      <c r="G3382" s="1" t="s">
        <v>3787</v>
      </c>
      <c r="H3382" s="1">
        <v>20</v>
      </c>
      <c r="I3382" s="1">
        <v>20.5</v>
      </c>
      <c r="J3382" s="1" t="s">
        <v>3190</v>
      </c>
      <c r="K3382" s="1" t="s">
        <v>4974</v>
      </c>
      <c r="L3382" s="1">
        <v>0</v>
      </c>
      <c r="M3382" s="1">
        <v>1</v>
      </c>
      <c r="N3382" s="1">
        <v>1</v>
      </c>
      <c r="O3382" s="1">
        <v>3</v>
      </c>
      <c r="P3382" s="1">
        <v>8</v>
      </c>
      <c r="Q3382" s="16">
        <v>73.536064680232556</v>
      </c>
      <c r="R3382" s="21">
        <v>7.51061789137875E-2</v>
      </c>
      <c r="S3382" s="21">
        <v>1.7290429682520707</v>
      </c>
      <c r="T3382" s="21">
        <v>1.6539367893382833</v>
      </c>
      <c r="U3382" s="21">
        <v>8.8948722323711326E-3</v>
      </c>
      <c r="V3382" s="21">
        <v>6.0489500147671522E-2</v>
      </c>
      <c r="W3382" s="21">
        <v>5.1594627915300388E-2</v>
      </c>
      <c r="X3382" s="13" t="s">
        <v>22</v>
      </c>
      <c r="Y33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2" s="1">
        <v>41.352533035500002</v>
      </c>
      <c r="AA3382" s="1">
        <v>-82.213776264900005</v>
      </c>
      <c r="AB3382" s="1">
        <v>41.359294130400002</v>
      </c>
      <c r="AC3382" s="1">
        <v>-82.210486549899997</v>
      </c>
    </row>
    <row r="3383" spans="1:29" x14ac:dyDescent="0.25">
      <c r="A3383" s="13">
        <v>432</v>
      </c>
      <c r="B3383" s="22" t="s">
        <v>4935</v>
      </c>
      <c r="C3383" s="17">
        <v>2</v>
      </c>
      <c r="D3383" s="1" t="s">
        <v>1336</v>
      </c>
      <c r="E3383" s="1" t="s">
        <v>3594</v>
      </c>
      <c r="F3383" s="1" t="s">
        <v>3644</v>
      </c>
      <c r="G3383" s="1" t="s">
        <v>3807</v>
      </c>
      <c r="H3383" s="1">
        <v>4.5</v>
      </c>
      <c r="I3383" s="1">
        <v>5</v>
      </c>
      <c r="J3383" s="1" t="s">
        <v>3190</v>
      </c>
      <c r="K3383" s="1" t="s">
        <v>4974</v>
      </c>
      <c r="L3383" s="1">
        <v>0</v>
      </c>
      <c r="M3383" s="1">
        <v>2</v>
      </c>
      <c r="N3383" s="1">
        <v>3</v>
      </c>
      <c r="O3383" s="1">
        <v>1</v>
      </c>
      <c r="P3383" s="1">
        <v>2</v>
      </c>
      <c r="Q3383" s="16">
        <v>117.43150436046511</v>
      </c>
      <c r="R3383" s="21">
        <v>6.3187394365422089E-2</v>
      </c>
      <c r="S3383" s="21">
        <v>0.91979134434721543</v>
      </c>
      <c r="T3383" s="21">
        <v>0.85660394998179334</v>
      </c>
      <c r="U3383" s="21">
        <v>7.5890563634693287E-3</v>
      </c>
      <c r="V3383" s="21">
        <v>6.048926299981993E-2</v>
      </c>
      <c r="W3383" s="21">
        <v>5.2900206636350602E-2</v>
      </c>
      <c r="X3383" s="13" t="s">
        <v>22</v>
      </c>
      <c r="Y33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3" s="1">
        <v>41.494649375599998</v>
      </c>
      <c r="AA3383" s="1">
        <v>-82.982335649999996</v>
      </c>
      <c r="AB3383" s="1">
        <v>41.4982133217</v>
      </c>
      <c r="AC3383" s="1">
        <v>-82.973945248800007</v>
      </c>
    </row>
    <row r="3384" spans="1:29" x14ac:dyDescent="0.25">
      <c r="A3384" s="13">
        <v>433</v>
      </c>
      <c r="B3384" s="22" t="s">
        <v>4935</v>
      </c>
      <c r="C3384" s="17">
        <v>8</v>
      </c>
      <c r="D3384" s="1" t="s">
        <v>1329</v>
      </c>
      <c r="E3384" s="1" t="s">
        <v>3645</v>
      </c>
      <c r="F3384" s="1" t="s">
        <v>3646</v>
      </c>
      <c r="G3384" s="1" t="s">
        <v>3816</v>
      </c>
      <c r="H3384" s="1">
        <v>28.2</v>
      </c>
      <c r="I3384" s="1">
        <v>28.7</v>
      </c>
      <c r="J3384" s="1" t="s">
        <v>3190</v>
      </c>
      <c r="K3384" s="1" t="s">
        <v>4974</v>
      </c>
      <c r="L3384" s="1">
        <v>0</v>
      </c>
      <c r="M3384" s="1">
        <v>2</v>
      </c>
      <c r="N3384" s="1">
        <v>3</v>
      </c>
      <c r="O3384" s="1">
        <v>0</v>
      </c>
      <c r="P3384" s="1">
        <v>2</v>
      </c>
      <c r="Q3384" s="16">
        <v>112.99400436046511</v>
      </c>
      <c r="R3384" s="21">
        <v>7.5203556322939805E-2</v>
      </c>
      <c r="S3384" s="21">
        <v>0.9335534888734025</v>
      </c>
      <c r="T3384" s="21">
        <v>0.85834993255046266</v>
      </c>
      <c r="U3384" s="21">
        <v>8.9054677660942161E-3</v>
      </c>
      <c r="V3384" s="21">
        <v>6.0452784977306516E-2</v>
      </c>
      <c r="W3384" s="21">
        <v>5.15473172112123E-2</v>
      </c>
      <c r="X3384" s="13" t="s">
        <v>22</v>
      </c>
      <c r="Y33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4" s="1">
        <v>39.110431561200002</v>
      </c>
      <c r="AA3384" s="1">
        <v>-84.190762523399997</v>
      </c>
      <c r="AB3384" s="1">
        <v>39.115925314099997</v>
      </c>
      <c r="AC3384" s="1">
        <v>-84.195724336400005</v>
      </c>
    </row>
    <row r="3385" spans="1:29" x14ac:dyDescent="0.25">
      <c r="A3385" s="13">
        <v>434</v>
      </c>
      <c r="B3385" s="22" t="s">
        <v>4935</v>
      </c>
      <c r="C3385" s="17">
        <v>1</v>
      </c>
      <c r="D3385" s="1" t="s">
        <v>804</v>
      </c>
      <c r="E3385" s="1" t="s">
        <v>3647</v>
      </c>
      <c r="F3385" s="1" t="s">
        <v>3648</v>
      </c>
      <c r="G3385" s="1" t="s">
        <v>3817</v>
      </c>
      <c r="H3385" s="1">
        <v>19.3</v>
      </c>
      <c r="I3385" s="1">
        <v>19.8</v>
      </c>
      <c r="J3385" s="1" t="s">
        <v>3190</v>
      </c>
      <c r="K3385" s="1" t="s">
        <v>4974</v>
      </c>
      <c r="L3385" s="1">
        <v>0</v>
      </c>
      <c r="M3385" s="1">
        <v>1</v>
      </c>
      <c r="N3385" s="1">
        <v>0</v>
      </c>
      <c r="O3385" s="1">
        <v>2</v>
      </c>
      <c r="P3385" s="1">
        <v>2</v>
      </c>
      <c r="Q3385" s="16">
        <v>56.551689680232556</v>
      </c>
      <c r="R3385" s="21">
        <v>0.12042337684723306</v>
      </c>
      <c r="S3385" s="21">
        <v>0.92441673795697432</v>
      </c>
      <c r="T3385" s="21">
        <v>0.80399336110974129</v>
      </c>
      <c r="U3385" s="21">
        <v>1.3725464568519381E-2</v>
      </c>
      <c r="V3385" s="21">
        <v>6.0442890088805157E-2</v>
      </c>
      <c r="W3385" s="21">
        <v>4.671742552028578E-2</v>
      </c>
      <c r="X3385" s="13" t="s">
        <v>22</v>
      </c>
      <c r="Y33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5" s="1">
        <v>41.085827411799997</v>
      </c>
      <c r="AA3385" s="1">
        <v>-83.561203305099994</v>
      </c>
      <c r="AB3385" s="1">
        <v>41.089735002799998</v>
      </c>
      <c r="AC3385" s="1">
        <v>-83.553146131199995</v>
      </c>
    </row>
    <row r="3386" spans="1:29" x14ac:dyDescent="0.25">
      <c r="A3386" s="13">
        <v>435</v>
      </c>
      <c r="B3386" s="22" t="s">
        <v>4935</v>
      </c>
      <c r="C3386" s="17">
        <v>9</v>
      </c>
      <c r="D3386" s="1" t="s">
        <v>2383</v>
      </c>
      <c r="E3386" s="1" t="s">
        <v>3649</v>
      </c>
      <c r="F3386" s="1" t="s">
        <v>3650</v>
      </c>
      <c r="G3386" s="1" t="s">
        <v>3818</v>
      </c>
      <c r="H3386" s="1">
        <v>3.6</v>
      </c>
      <c r="I3386" s="1">
        <v>4.0999999999999996</v>
      </c>
      <c r="J3386" s="1" t="s">
        <v>3190</v>
      </c>
      <c r="K3386" s="1" t="s">
        <v>4974</v>
      </c>
      <c r="L3386" s="1">
        <v>0</v>
      </c>
      <c r="M3386" s="1">
        <v>2</v>
      </c>
      <c r="N3386" s="1">
        <v>3</v>
      </c>
      <c r="O3386" s="1">
        <v>3</v>
      </c>
      <c r="P3386" s="1">
        <v>8</v>
      </c>
      <c r="Q3386" s="16">
        <v>132.30650436046511</v>
      </c>
      <c r="R3386" s="21">
        <v>4.7240845597965514E-2</v>
      </c>
      <c r="S3386" s="21">
        <v>1.4875383479072195</v>
      </c>
      <c r="T3386" s="21">
        <v>1.4402975023092539</v>
      </c>
      <c r="U3386" s="21">
        <v>5.8093954539821585E-3</v>
      </c>
      <c r="V3386" s="21">
        <v>6.028886347646905E-2</v>
      </c>
      <c r="W3386" s="21">
        <v>5.447946802248689E-2</v>
      </c>
      <c r="X3386" s="13" t="s">
        <v>22</v>
      </c>
      <c r="Y33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6" s="1">
        <v>39.082392472099997</v>
      </c>
      <c r="AA3386" s="1">
        <v>-83.955303324699997</v>
      </c>
      <c r="AB3386" s="1">
        <v>39.080567358700002</v>
      </c>
      <c r="AC3386" s="1">
        <v>-83.946635365500001</v>
      </c>
    </row>
    <row r="3387" spans="1:29" x14ac:dyDescent="0.25">
      <c r="A3387" s="13">
        <v>436</v>
      </c>
      <c r="B3387" s="22" t="s">
        <v>4935</v>
      </c>
      <c r="C3387" s="17">
        <v>2</v>
      </c>
      <c r="D3387" s="1" t="s">
        <v>1337</v>
      </c>
      <c r="E3387" s="1" t="s">
        <v>3594</v>
      </c>
      <c r="F3387" s="1" t="s">
        <v>3595</v>
      </c>
      <c r="G3387" s="1" t="s">
        <v>3807</v>
      </c>
      <c r="H3387" s="1">
        <v>14.7</v>
      </c>
      <c r="I3387" s="1">
        <v>15.2</v>
      </c>
      <c r="J3387" s="1" t="s">
        <v>3190</v>
      </c>
      <c r="K3387" s="1" t="s">
        <v>4974</v>
      </c>
      <c r="L3387" s="1">
        <v>2</v>
      </c>
      <c r="M3387" s="1">
        <v>0</v>
      </c>
      <c r="N3387" s="1">
        <v>0</v>
      </c>
      <c r="O3387" s="1">
        <v>1</v>
      </c>
      <c r="P3387" s="1">
        <v>2</v>
      </c>
      <c r="Q3387" s="16">
        <v>97.790879360465112</v>
      </c>
      <c r="R3387" s="21">
        <v>0.1198660599800583</v>
      </c>
      <c r="S3387" s="21">
        <v>0.92148663254341923</v>
      </c>
      <c r="T3387" s="21">
        <v>0.80162057256336094</v>
      </c>
      <c r="U3387" s="21">
        <v>1.3667090012573005E-2</v>
      </c>
      <c r="V3387" s="21">
        <v>6.0193241064639406E-2</v>
      </c>
      <c r="W3387" s="21">
        <v>4.6526151052066402E-2</v>
      </c>
      <c r="X3387" s="13" t="s">
        <v>22</v>
      </c>
      <c r="Y33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7" s="1">
        <v>41.189786001599998</v>
      </c>
      <c r="AA3387" s="1">
        <v>-83.168234758599993</v>
      </c>
      <c r="AB3387" s="1">
        <v>41.197022361999998</v>
      </c>
      <c r="AC3387" s="1">
        <v>-83.167815046800001</v>
      </c>
    </row>
    <row r="3388" spans="1:29" x14ac:dyDescent="0.25">
      <c r="A3388" s="13">
        <v>437</v>
      </c>
      <c r="B3388" s="22" t="s">
        <v>4935</v>
      </c>
      <c r="C3388" s="17">
        <v>2</v>
      </c>
      <c r="D3388" s="1" t="s">
        <v>1337</v>
      </c>
      <c r="E3388" s="1" t="s">
        <v>3594</v>
      </c>
      <c r="F3388" s="1" t="s">
        <v>3595</v>
      </c>
      <c r="G3388" s="1" t="s">
        <v>3807</v>
      </c>
      <c r="H3388" s="1">
        <v>14.1</v>
      </c>
      <c r="I3388" s="1">
        <v>14.6</v>
      </c>
      <c r="J3388" s="1" t="s">
        <v>3190</v>
      </c>
      <c r="K3388" s="1" t="s">
        <v>4974</v>
      </c>
      <c r="L3388" s="1">
        <v>0</v>
      </c>
      <c r="M3388" s="1">
        <v>1</v>
      </c>
      <c r="N3388" s="1">
        <v>2</v>
      </c>
      <c r="O3388" s="1">
        <v>0</v>
      </c>
      <c r="P3388" s="1">
        <v>5</v>
      </c>
      <c r="Q3388" s="16">
        <v>63.770439680232556</v>
      </c>
      <c r="R3388" s="21">
        <v>0.1198660599800583</v>
      </c>
      <c r="S3388" s="21">
        <v>1.4331129117682524</v>
      </c>
      <c r="T3388" s="21">
        <v>1.3132468517881941</v>
      </c>
      <c r="U3388" s="21">
        <v>1.3667090012573005E-2</v>
      </c>
      <c r="V3388" s="21">
        <v>6.0193241064639406E-2</v>
      </c>
      <c r="W3388" s="21">
        <v>4.6526151052066402E-2</v>
      </c>
      <c r="X3388" s="13" t="s">
        <v>22</v>
      </c>
      <c r="Y33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8" s="1">
        <v>41.181100776999997</v>
      </c>
      <c r="AA3388" s="1">
        <v>-83.168633377899994</v>
      </c>
      <c r="AB3388" s="1">
        <v>41.188338724600001</v>
      </c>
      <c r="AC3388" s="1">
        <v>-83.168320280000003</v>
      </c>
    </row>
    <row r="3389" spans="1:29" x14ac:dyDescent="0.25">
      <c r="A3389" s="13">
        <v>438</v>
      </c>
      <c r="B3389" s="22" t="s">
        <v>4935</v>
      </c>
      <c r="C3389" s="17">
        <v>2</v>
      </c>
      <c r="D3389" s="1" t="s">
        <v>1337</v>
      </c>
      <c r="E3389" s="1" t="s">
        <v>3594</v>
      </c>
      <c r="F3389" s="1" t="s">
        <v>3595</v>
      </c>
      <c r="G3389" s="1" t="s">
        <v>3807</v>
      </c>
      <c r="H3389" s="1">
        <v>17.7</v>
      </c>
      <c r="I3389" s="1">
        <v>18.2</v>
      </c>
      <c r="J3389" s="1" t="s">
        <v>3190</v>
      </c>
      <c r="K3389" s="1" t="s">
        <v>4974</v>
      </c>
      <c r="L3389" s="1">
        <v>0</v>
      </c>
      <c r="M3389" s="1">
        <v>1</v>
      </c>
      <c r="N3389" s="1">
        <v>1</v>
      </c>
      <c r="O3389" s="1">
        <v>1</v>
      </c>
      <c r="P3389" s="1">
        <v>7</v>
      </c>
      <c r="Q3389" s="16">
        <v>63.661064680232556</v>
      </c>
      <c r="R3389" s="21">
        <v>0.1198660599800583</v>
      </c>
      <c r="S3389" s="21">
        <v>1.7741970979181414</v>
      </c>
      <c r="T3389" s="21">
        <v>1.6543310379380831</v>
      </c>
      <c r="U3389" s="21">
        <v>1.3667090012573005E-2</v>
      </c>
      <c r="V3389" s="21">
        <v>6.0193241064639406E-2</v>
      </c>
      <c r="W3389" s="21">
        <v>4.6526151052066402E-2</v>
      </c>
      <c r="X3389" s="13" t="s">
        <v>22</v>
      </c>
      <c r="Y33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89" s="1">
        <v>41.233249179799998</v>
      </c>
      <c r="AA3389" s="1">
        <v>-83.167916893300003</v>
      </c>
      <c r="AB3389" s="1">
        <v>41.240483297399997</v>
      </c>
      <c r="AC3389" s="1">
        <v>-83.168050948900003</v>
      </c>
    </row>
    <row r="3390" spans="1:29" x14ac:dyDescent="0.25">
      <c r="A3390" s="13">
        <v>439</v>
      </c>
      <c r="B3390" s="22" t="s">
        <v>4935</v>
      </c>
      <c r="C3390" s="17">
        <v>8</v>
      </c>
      <c r="D3390" s="1" t="s">
        <v>787</v>
      </c>
      <c r="E3390" s="1" t="s">
        <v>3409</v>
      </c>
      <c r="F3390" s="1" t="s">
        <v>3410</v>
      </c>
      <c r="G3390" s="1" t="s">
        <v>3759</v>
      </c>
      <c r="H3390" s="1">
        <v>7.5</v>
      </c>
      <c r="I3390" s="1">
        <v>8</v>
      </c>
      <c r="J3390" s="1" t="s">
        <v>3190</v>
      </c>
      <c r="K3390" s="1" t="s">
        <v>4974</v>
      </c>
      <c r="L3390" s="1">
        <v>1</v>
      </c>
      <c r="M3390" s="1">
        <v>1</v>
      </c>
      <c r="N3390" s="1">
        <v>0</v>
      </c>
      <c r="O3390" s="1">
        <v>1</v>
      </c>
      <c r="P3390" s="1">
        <v>1</v>
      </c>
      <c r="Q3390" s="16">
        <v>96.790879360465112</v>
      </c>
      <c r="R3390" s="21">
        <v>0.11934590632958737</v>
      </c>
      <c r="S3390" s="21">
        <v>0.7572927709105105</v>
      </c>
      <c r="T3390" s="21">
        <v>0.63794686458092309</v>
      </c>
      <c r="U3390" s="21">
        <v>1.3612588127487005E-2</v>
      </c>
      <c r="V3390" s="21">
        <v>6.0017695142078185E-2</v>
      </c>
      <c r="W3390" s="21">
        <v>4.6405107014591176E-2</v>
      </c>
      <c r="X3390" s="13" t="s">
        <v>22</v>
      </c>
      <c r="Y33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0" s="1">
        <v>39.240451523700003</v>
      </c>
      <c r="AA3390" s="1">
        <v>-84.717323184799994</v>
      </c>
      <c r="AB3390" s="1">
        <v>39.247347077999997</v>
      </c>
      <c r="AC3390" s="1">
        <v>-84.718537493300005</v>
      </c>
    </row>
    <row r="3391" spans="1:29" x14ac:dyDescent="0.25">
      <c r="A3391" s="13">
        <v>440</v>
      </c>
      <c r="B3391" s="22" t="s">
        <v>4935</v>
      </c>
      <c r="C3391" s="17">
        <v>4</v>
      </c>
      <c r="D3391" s="1" t="s">
        <v>800</v>
      </c>
      <c r="E3391" s="1" t="s">
        <v>3651</v>
      </c>
      <c r="F3391" s="1" t="s">
        <v>3652</v>
      </c>
      <c r="G3391" s="1" t="s">
        <v>3819</v>
      </c>
      <c r="H3391" s="1">
        <v>1.8</v>
      </c>
      <c r="I3391" s="1">
        <v>2.2999999999999998</v>
      </c>
      <c r="J3391" s="1" t="s">
        <v>3190</v>
      </c>
      <c r="K3391" s="1" t="s">
        <v>4974</v>
      </c>
      <c r="L3391" s="1">
        <v>0</v>
      </c>
      <c r="M3391" s="1">
        <v>2</v>
      </c>
      <c r="N3391" s="1">
        <v>1</v>
      </c>
      <c r="O3391" s="1">
        <v>1</v>
      </c>
      <c r="P3391" s="1">
        <v>8</v>
      </c>
      <c r="Q3391" s="16">
        <v>110.33775436046511</v>
      </c>
      <c r="R3391" s="21">
        <v>9.1898648115880957E-2</v>
      </c>
      <c r="S3391" s="21">
        <v>1.7961041101045601</v>
      </c>
      <c r="T3391" s="21">
        <v>1.7042054619886791</v>
      </c>
      <c r="U3391" s="21">
        <v>1.0706753029147286E-2</v>
      </c>
      <c r="V3391" s="21">
        <v>5.9941357620200919E-2</v>
      </c>
      <c r="W3391" s="21">
        <v>4.9234604591053631E-2</v>
      </c>
      <c r="X3391" s="13" t="s">
        <v>22</v>
      </c>
      <c r="Y33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1" s="1">
        <v>40.900467150300003</v>
      </c>
      <c r="AA3391" s="1">
        <v>-81.220822190000007</v>
      </c>
      <c r="AB3391" s="1">
        <v>40.9001381028</v>
      </c>
      <c r="AC3391" s="1">
        <v>-81.211289182800002</v>
      </c>
    </row>
    <row r="3392" spans="1:29" x14ac:dyDescent="0.25">
      <c r="A3392" s="13">
        <v>441</v>
      </c>
      <c r="B3392" s="22" t="s">
        <v>4935</v>
      </c>
      <c r="C3392" s="17">
        <v>12</v>
      </c>
      <c r="D3392" s="1" t="s">
        <v>1332</v>
      </c>
      <c r="E3392" s="1" t="s">
        <v>3653</v>
      </c>
      <c r="F3392" s="1" t="s">
        <v>3654</v>
      </c>
      <c r="G3392" s="1" t="s">
        <v>3820</v>
      </c>
      <c r="H3392" s="1">
        <v>7</v>
      </c>
      <c r="I3392" s="1">
        <v>7.5</v>
      </c>
      <c r="J3392" s="1" t="s">
        <v>3190</v>
      </c>
      <c r="K3392" s="1" t="s">
        <v>4974</v>
      </c>
      <c r="L3392" s="1">
        <v>0</v>
      </c>
      <c r="M3392" s="1">
        <v>2</v>
      </c>
      <c r="N3392" s="1">
        <v>2</v>
      </c>
      <c r="O3392" s="1">
        <v>2</v>
      </c>
      <c r="P3392" s="1">
        <v>3</v>
      </c>
      <c r="Q3392" s="16">
        <v>116.32212936046511</v>
      </c>
      <c r="R3392" s="21">
        <v>6.234853416649129E-2</v>
      </c>
      <c r="S3392" s="21">
        <v>1.048894651259165</v>
      </c>
      <c r="T3392" s="21">
        <v>0.9865461170926737</v>
      </c>
      <c r="U3392" s="21">
        <v>7.4964362139446688E-3</v>
      </c>
      <c r="V3392" s="21">
        <v>5.989117599098677E-2</v>
      </c>
      <c r="W3392" s="21">
        <v>5.23947397770421E-2</v>
      </c>
      <c r="X3392" s="13" t="s">
        <v>22</v>
      </c>
      <c r="Y33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2" s="1">
        <v>41.666130373199998</v>
      </c>
      <c r="AA3392" s="1">
        <v>-81.037387806200002</v>
      </c>
      <c r="AB3392" s="1">
        <v>41.6662333461</v>
      </c>
      <c r="AC3392" s="1">
        <v>-81.027739316099996</v>
      </c>
    </row>
    <row r="3393" spans="1:29" x14ac:dyDescent="0.25">
      <c r="A3393" s="13">
        <v>442</v>
      </c>
      <c r="B3393" s="22" t="s">
        <v>4935</v>
      </c>
      <c r="C3393" s="17">
        <v>5</v>
      </c>
      <c r="D3393" s="1" t="s">
        <v>1333</v>
      </c>
      <c r="E3393" s="1" t="s">
        <v>3655</v>
      </c>
      <c r="F3393" s="1" t="s">
        <v>3656</v>
      </c>
      <c r="G3393" s="1" t="s">
        <v>3762</v>
      </c>
      <c r="H3393" s="1">
        <v>21.7</v>
      </c>
      <c r="I3393" s="1">
        <v>22.2</v>
      </c>
      <c r="J3393" s="1" t="s">
        <v>3190</v>
      </c>
      <c r="K3393" s="1" t="s">
        <v>4974</v>
      </c>
      <c r="L3393" s="1">
        <v>0</v>
      </c>
      <c r="M3393" s="1">
        <v>1</v>
      </c>
      <c r="N3393" s="1">
        <v>4</v>
      </c>
      <c r="O3393" s="1">
        <v>0</v>
      </c>
      <c r="P3393" s="1">
        <v>3</v>
      </c>
      <c r="Q3393" s="16">
        <v>74.864189680232556</v>
      </c>
      <c r="R3393" s="21">
        <v>7.4250306971462718E-2</v>
      </c>
      <c r="S3393" s="21">
        <v>1.0635327785817161</v>
      </c>
      <c r="T3393" s="21">
        <v>0.9892824716102534</v>
      </c>
      <c r="U3393" s="21">
        <v>8.8016975413634235E-3</v>
      </c>
      <c r="V3393" s="21">
        <v>5.9821551568592736E-2</v>
      </c>
      <c r="W3393" s="21">
        <v>5.1019854027229312E-2</v>
      </c>
      <c r="X3393" s="13" t="s">
        <v>22</v>
      </c>
      <c r="Y33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3" s="1">
        <v>39.974050113099999</v>
      </c>
      <c r="AA3393" s="1">
        <v>-81.833876203399996</v>
      </c>
      <c r="AB3393" s="1">
        <v>39.9759000305</v>
      </c>
      <c r="AC3393" s="1">
        <v>-81.824775699100002</v>
      </c>
    </row>
    <row r="3394" spans="1:29" x14ac:dyDescent="0.25">
      <c r="A3394" s="13">
        <v>443</v>
      </c>
      <c r="B3394" s="22" t="s">
        <v>4935</v>
      </c>
      <c r="C3394" s="17">
        <v>9</v>
      </c>
      <c r="D3394" s="1" t="s">
        <v>2383</v>
      </c>
      <c r="E3394" s="1" t="s">
        <v>3253</v>
      </c>
      <c r="F3394" s="1" t="s">
        <v>3657</v>
      </c>
      <c r="G3394" s="1" t="s">
        <v>3705</v>
      </c>
      <c r="H3394" s="1">
        <v>8</v>
      </c>
      <c r="I3394" s="1">
        <v>8.5</v>
      </c>
      <c r="J3394" s="1" t="s">
        <v>3190</v>
      </c>
      <c r="K3394" s="1" t="s">
        <v>4973</v>
      </c>
      <c r="L3394" s="1">
        <v>0</v>
      </c>
      <c r="M3394" s="1">
        <v>2</v>
      </c>
      <c r="N3394" s="1">
        <v>0</v>
      </c>
      <c r="O3394" s="1">
        <v>0</v>
      </c>
      <c r="P3394" s="1">
        <v>1</v>
      </c>
      <c r="Q3394" s="16">
        <v>92.353379360465112</v>
      </c>
      <c r="R3394" s="21">
        <v>5.7661122205830827E-2</v>
      </c>
      <c r="S3394" s="21">
        <v>0.73287937552738869</v>
      </c>
      <c r="T3394" s="21">
        <v>0.67521825332155783</v>
      </c>
      <c r="U3394" s="21">
        <v>6.3867386825872596E-3</v>
      </c>
      <c r="V3394" s="21">
        <v>5.978177456855583E-2</v>
      </c>
      <c r="W3394" s="21">
        <v>5.339503588596857E-2</v>
      </c>
      <c r="X3394" s="13" t="s">
        <v>22</v>
      </c>
      <c r="Y33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4" s="1">
        <v>38.872827590299998</v>
      </c>
      <c r="AA3394" s="1">
        <v>-83.9196945021</v>
      </c>
      <c r="AB3394" s="1">
        <v>38.868960115999997</v>
      </c>
      <c r="AC3394" s="1">
        <v>-83.912352196699999</v>
      </c>
    </row>
    <row r="3395" spans="1:29" x14ac:dyDescent="0.25">
      <c r="A3395" s="13">
        <v>444</v>
      </c>
      <c r="B3395" s="22" t="s">
        <v>4935</v>
      </c>
      <c r="C3395" s="17">
        <v>5</v>
      </c>
      <c r="D3395" s="1" t="s">
        <v>793</v>
      </c>
      <c r="E3395" s="1" t="s">
        <v>3658</v>
      </c>
      <c r="F3395" s="1" t="s">
        <v>3659</v>
      </c>
      <c r="G3395" s="1" t="s">
        <v>3821</v>
      </c>
      <c r="H3395" s="1">
        <v>12.8</v>
      </c>
      <c r="I3395" s="1">
        <v>13.3</v>
      </c>
      <c r="J3395" s="1" t="s">
        <v>3190</v>
      </c>
      <c r="K3395" s="1" t="s">
        <v>4974</v>
      </c>
      <c r="L3395" s="1">
        <v>0</v>
      </c>
      <c r="M3395" s="1">
        <v>1</v>
      </c>
      <c r="N3395" s="1">
        <v>3</v>
      </c>
      <c r="O3395" s="1">
        <v>1</v>
      </c>
      <c r="P3395" s="1">
        <v>3</v>
      </c>
      <c r="Q3395" s="16">
        <v>72.754814680232556</v>
      </c>
      <c r="R3395" s="21">
        <v>7.4227736469975575E-2</v>
      </c>
      <c r="S3395" s="21">
        <v>1.0494408694218835</v>
      </c>
      <c r="T3395" s="21">
        <v>0.97521313295190792</v>
      </c>
      <c r="U3395" s="21">
        <v>8.7992392226843921E-3</v>
      </c>
      <c r="V3395" s="21">
        <v>5.9747414987236271E-2</v>
      </c>
      <c r="W3395" s="21">
        <v>5.0948175764551878E-2</v>
      </c>
      <c r="X3395" s="13" t="s">
        <v>22</v>
      </c>
      <c r="Y33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5" s="1">
        <v>40.1167563395</v>
      </c>
      <c r="AA3395" s="1">
        <v>-82.660543392099996</v>
      </c>
      <c r="AB3395" s="1">
        <v>40.1238685609</v>
      </c>
      <c r="AC3395" s="1">
        <v>-82.6588737788</v>
      </c>
    </row>
    <row r="3396" spans="1:29" x14ac:dyDescent="0.25">
      <c r="A3396" s="13">
        <v>445</v>
      </c>
      <c r="B3396" s="22" t="s">
        <v>4935</v>
      </c>
      <c r="C3396" s="17">
        <v>6</v>
      </c>
      <c r="D3396" s="1" t="s">
        <v>2367</v>
      </c>
      <c r="E3396" s="1" t="s">
        <v>3660</v>
      </c>
      <c r="F3396" s="1" t="s">
        <v>3661</v>
      </c>
      <c r="G3396" s="1" t="s">
        <v>3822</v>
      </c>
      <c r="H3396" s="1">
        <v>0.7</v>
      </c>
      <c r="I3396" s="1">
        <v>1.2</v>
      </c>
      <c r="J3396" s="1" t="s">
        <v>3190</v>
      </c>
      <c r="K3396" s="1" t="s">
        <v>4974</v>
      </c>
      <c r="L3396" s="1">
        <v>0</v>
      </c>
      <c r="M3396" s="1">
        <v>0</v>
      </c>
      <c r="N3396" s="1">
        <v>4</v>
      </c>
      <c r="O3396" s="1">
        <v>4</v>
      </c>
      <c r="P3396" s="1">
        <v>10</v>
      </c>
      <c r="Q3396" s="16">
        <v>53.9375</v>
      </c>
      <c r="R3396" s="21">
        <v>4.6753516097777253E-2</v>
      </c>
      <c r="S3396" s="21">
        <v>1.6314781553589757</v>
      </c>
      <c r="T3396" s="21">
        <v>1.5847246392611984</v>
      </c>
      <c r="U3396" s="21">
        <v>5.7543093664733499E-3</v>
      </c>
      <c r="V3396" s="21">
        <v>5.9666393848516582E-2</v>
      </c>
      <c r="W3396" s="21">
        <v>5.3912084482043231E-2</v>
      </c>
      <c r="X3396" s="13" t="s">
        <v>22</v>
      </c>
      <c r="Y33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6" s="1">
        <v>40.228287475099997</v>
      </c>
      <c r="AA3396" s="1">
        <v>-83.517218961799998</v>
      </c>
      <c r="AB3396" s="1">
        <v>40.2294876841</v>
      </c>
      <c r="AC3396" s="1">
        <v>-83.508482731599997</v>
      </c>
    </row>
    <row r="3397" spans="1:29" x14ac:dyDescent="0.25">
      <c r="A3397" s="13">
        <v>446</v>
      </c>
      <c r="B3397" s="22" t="s">
        <v>4935</v>
      </c>
      <c r="C3397" s="17">
        <v>9</v>
      </c>
      <c r="D3397" s="1" t="s">
        <v>810</v>
      </c>
      <c r="E3397" s="1" t="s">
        <v>3662</v>
      </c>
      <c r="F3397" s="1" t="s">
        <v>3663</v>
      </c>
      <c r="G3397" s="1" t="s">
        <v>3823</v>
      </c>
      <c r="H3397" s="1">
        <v>10.9</v>
      </c>
      <c r="I3397" s="1">
        <v>11.4</v>
      </c>
      <c r="J3397" s="1" t="s">
        <v>3190</v>
      </c>
      <c r="K3397" s="1" t="s">
        <v>4974</v>
      </c>
      <c r="L3397" s="1">
        <v>0</v>
      </c>
      <c r="M3397" s="1">
        <v>2</v>
      </c>
      <c r="N3397" s="1">
        <v>3</v>
      </c>
      <c r="O3397" s="1">
        <v>0</v>
      </c>
      <c r="P3397" s="1">
        <v>3</v>
      </c>
      <c r="Q3397" s="16">
        <v>113.99400436046511</v>
      </c>
      <c r="R3397" s="21">
        <v>7.3640037718464529E-2</v>
      </c>
      <c r="S3397" s="21">
        <v>1.0836674272426281</v>
      </c>
      <c r="T3397" s="21">
        <v>1.0100273895241636</v>
      </c>
      <c r="U3397" s="21">
        <v>8.735207221644694E-3</v>
      </c>
      <c r="V3397" s="21">
        <v>5.9488928836866017E-2</v>
      </c>
      <c r="W3397" s="21">
        <v>5.075372161522132E-2</v>
      </c>
      <c r="X3397" s="13" t="s">
        <v>22</v>
      </c>
      <c r="Y33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7" s="1">
        <v>39.093374464599997</v>
      </c>
      <c r="AA3397" s="1">
        <v>-83.202606525600004</v>
      </c>
      <c r="AB3397" s="1">
        <v>39.092762731199997</v>
      </c>
      <c r="AC3397" s="1">
        <v>-83.193343188200004</v>
      </c>
    </row>
    <row r="3398" spans="1:29" x14ac:dyDescent="0.25">
      <c r="A3398" s="13">
        <v>447</v>
      </c>
      <c r="B3398" s="22" t="s">
        <v>4935</v>
      </c>
      <c r="C3398" s="17">
        <v>5</v>
      </c>
      <c r="D3398" s="1" t="s">
        <v>2376</v>
      </c>
      <c r="E3398" s="1" t="s">
        <v>3664</v>
      </c>
      <c r="F3398" s="1" t="s">
        <v>3665</v>
      </c>
      <c r="G3398" s="1" t="s">
        <v>3824</v>
      </c>
      <c r="H3398" s="1">
        <v>0.1</v>
      </c>
      <c r="I3398" s="1">
        <v>0.6</v>
      </c>
      <c r="J3398" s="1" t="s">
        <v>3190</v>
      </c>
      <c r="K3398" s="1" t="s">
        <v>4974</v>
      </c>
      <c r="L3398" s="1">
        <v>0</v>
      </c>
      <c r="M3398" s="1">
        <v>1</v>
      </c>
      <c r="N3398" s="1">
        <v>4</v>
      </c>
      <c r="O3398" s="1">
        <v>3</v>
      </c>
      <c r="P3398" s="1">
        <v>28</v>
      </c>
      <c r="Q3398" s="16">
        <v>113.17668968023256</v>
      </c>
      <c r="R3398" s="21">
        <v>4.651361608389757E-2</v>
      </c>
      <c r="S3398" s="21">
        <v>3.2037443848587426</v>
      </c>
      <c r="T3398" s="21">
        <v>3.1572307687748449</v>
      </c>
      <c r="U3398" s="21">
        <v>5.7271747770318892E-3</v>
      </c>
      <c r="V3398" s="21">
        <v>5.9376881317617348E-2</v>
      </c>
      <c r="W3398" s="21">
        <v>5.3649706540585457E-2</v>
      </c>
      <c r="X3398" s="13" t="s">
        <v>22</v>
      </c>
      <c r="Y33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8" s="1">
        <v>39.719994732099998</v>
      </c>
      <c r="AA3398" s="1">
        <v>-82.208705839299995</v>
      </c>
      <c r="AB3398" s="1">
        <v>39.724262813800003</v>
      </c>
      <c r="AC3398" s="1">
        <v>-82.203884400600003</v>
      </c>
    </row>
    <row r="3399" spans="1:29" x14ac:dyDescent="0.25">
      <c r="A3399" s="13">
        <v>448</v>
      </c>
      <c r="B3399" s="22" t="s">
        <v>4935</v>
      </c>
      <c r="C3399" s="17">
        <v>11</v>
      </c>
      <c r="D3399" s="1" t="s">
        <v>2372</v>
      </c>
      <c r="E3399" s="1" t="s">
        <v>3497</v>
      </c>
      <c r="F3399" s="1" t="s">
        <v>3498</v>
      </c>
      <c r="G3399" s="1" t="s">
        <v>3783</v>
      </c>
      <c r="H3399" s="1">
        <v>1.3</v>
      </c>
      <c r="I3399" s="1">
        <v>1.8</v>
      </c>
      <c r="J3399" s="1" t="s">
        <v>3190</v>
      </c>
      <c r="K3399" s="1" t="s">
        <v>4974</v>
      </c>
      <c r="L3399" s="1">
        <v>2</v>
      </c>
      <c r="M3399" s="1">
        <v>0</v>
      </c>
      <c r="N3399" s="1">
        <v>1</v>
      </c>
      <c r="O3399" s="1">
        <v>0</v>
      </c>
      <c r="P3399" s="1">
        <v>1</v>
      </c>
      <c r="Q3399" s="16">
        <v>98.900254360465112</v>
      </c>
      <c r="R3399" s="21">
        <v>0.11774227446944677</v>
      </c>
      <c r="S3399" s="21">
        <v>0.75469156404999727</v>
      </c>
      <c r="T3399" s="21">
        <v>0.63694928958055053</v>
      </c>
      <c r="U3399" s="21">
        <v>1.3444437196185446E-2</v>
      </c>
      <c r="V3399" s="21">
        <v>5.9326383643977673E-2</v>
      </c>
      <c r="W3399" s="21">
        <v>4.5881946447792227E-2</v>
      </c>
      <c r="X3399" s="13" t="s">
        <v>22</v>
      </c>
      <c r="Y33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399" s="1">
        <v>40.569028985800003</v>
      </c>
      <c r="AA3399" s="1">
        <v>-81.902638457400002</v>
      </c>
      <c r="AB3399" s="1">
        <v>40.573784721099997</v>
      </c>
      <c r="AC3399" s="1">
        <v>-81.895808142299998</v>
      </c>
    </row>
    <row r="3400" spans="1:29" x14ac:dyDescent="0.25">
      <c r="A3400" s="13">
        <v>449</v>
      </c>
      <c r="B3400" s="22" t="s">
        <v>4935</v>
      </c>
      <c r="C3400" s="17">
        <v>11</v>
      </c>
      <c r="D3400" s="1" t="s">
        <v>2372</v>
      </c>
      <c r="E3400" s="1" t="s">
        <v>3497</v>
      </c>
      <c r="F3400" s="1" t="s">
        <v>3498</v>
      </c>
      <c r="G3400" s="1" t="s">
        <v>3783</v>
      </c>
      <c r="H3400" s="1">
        <v>0</v>
      </c>
      <c r="I3400" s="1">
        <v>0.5</v>
      </c>
      <c r="J3400" s="1" t="s">
        <v>3190</v>
      </c>
      <c r="K3400" s="1" t="s">
        <v>4974</v>
      </c>
      <c r="L3400" s="1">
        <v>0</v>
      </c>
      <c r="M3400" s="1">
        <v>1</v>
      </c>
      <c r="N3400" s="1">
        <v>1</v>
      </c>
      <c r="O3400" s="1">
        <v>1</v>
      </c>
      <c r="P3400" s="1">
        <v>8</v>
      </c>
      <c r="Q3400" s="16">
        <v>64.661064680232556</v>
      </c>
      <c r="R3400" s="21">
        <v>0.11774227446944677</v>
      </c>
      <c r="S3400" s="21">
        <v>1.95444295095179</v>
      </c>
      <c r="T3400" s="21">
        <v>1.8367006764823433</v>
      </c>
      <c r="U3400" s="21">
        <v>1.3444437196185446E-2</v>
      </c>
      <c r="V3400" s="21">
        <v>5.9326383643977673E-2</v>
      </c>
      <c r="W3400" s="21">
        <v>4.5881946447792227E-2</v>
      </c>
      <c r="X3400" s="13" t="s">
        <v>22</v>
      </c>
      <c r="Y34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0" s="1">
        <v>40.554106553799997</v>
      </c>
      <c r="AA3400" s="1">
        <v>-81.915072031999998</v>
      </c>
      <c r="AB3400" s="1">
        <v>40.559879237799997</v>
      </c>
      <c r="AC3400" s="1">
        <v>-81.911143433399999</v>
      </c>
    </row>
    <row r="3401" spans="1:29" x14ac:dyDescent="0.25">
      <c r="A3401" s="13">
        <v>450</v>
      </c>
      <c r="B3401" s="22" t="s">
        <v>4935</v>
      </c>
      <c r="C3401" s="17">
        <v>11</v>
      </c>
      <c r="D3401" s="1" t="s">
        <v>2372</v>
      </c>
      <c r="E3401" s="1" t="s">
        <v>3497</v>
      </c>
      <c r="F3401" s="1" t="s">
        <v>3498</v>
      </c>
      <c r="G3401" s="1" t="s">
        <v>3783</v>
      </c>
      <c r="H3401" s="1">
        <v>6.9</v>
      </c>
      <c r="I3401" s="1">
        <v>7.4</v>
      </c>
      <c r="J3401" s="1" t="s">
        <v>3190</v>
      </c>
      <c r="K3401" s="1" t="s">
        <v>4974</v>
      </c>
      <c r="L3401" s="1">
        <v>0</v>
      </c>
      <c r="M3401" s="1">
        <v>1</v>
      </c>
      <c r="N3401" s="1">
        <v>0</v>
      </c>
      <c r="O3401" s="1">
        <v>2</v>
      </c>
      <c r="P3401" s="1">
        <v>5</v>
      </c>
      <c r="Q3401" s="16">
        <v>59.551689680232556</v>
      </c>
      <c r="R3401" s="21">
        <v>0.11774227446944677</v>
      </c>
      <c r="S3401" s="21">
        <v>1.4402637851367359</v>
      </c>
      <c r="T3401" s="21">
        <v>1.3225215106672892</v>
      </c>
      <c r="U3401" s="21">
        <v>1.3444437196185446E-2</v>
      </c>
      <c r="V3401" s="21">
        <v>5.9326383643977673E-2</v>
      </c>
      <c r="W3401" s="21">
        <v>4.5881946447792227E-2</v>
      </c>
      <c r="X3401" s="13" t="s">
        <v>22</v>
      </c>
      <c r="Y34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1" s="1">
        <v>40.616062080900001</v>
      </c>
      <c r="AA3401" s="1">
        <v>-81.822947596999995</v>
      </c>
      <c r="AB3401" s="1">
        <v>40.620779572099998</v>
      </c>
      <c r="AC3401" s="1">
        <v>-81.8158111109</v>
      </c>
    </row>
    <row r="3402" spans="1:29" x14ac:dyDescent="0.25">
      <c r="A3402" s="13">
        <v>451</v>
      </c>
      <c r="B3402" s="22" t="s">
        <v>4935</v>
      </c>
      <c r="C3402" s="17">
        <v>8</v>
      </c>
      <c r="D3402" s="1" t="s">
        <v>2363</v>
      </c>
      <c r="E3402" s="1" t="s">
        <v>3666</v>
      </c>
      <c r="F3402" s="1" t="s">
        <v>3667</v>
      </c>
      <c r="G3402" s="1" t="s">
        <v>3825</v>
      </c>
      <c r="H3402" s="1">
        <v>1.5</v>
      </c>
      <c r="I3402" s="1">
        <v>2</v>
      </c>
      <c r="J3402" s="1" t="s">
        <v>3190</v>
      </c>
      <c r="K3402" s="1" t="s">
        <v>4974</v>
      </c>
      <c r="L3402" s="1">
        <v>1</v>
      </c>
      <c r="M3402" s="1">
        <v>1</v>
      </c>
      <c r="N3402" s="1">
        <v>3</v>
      </c>
      <c r="O3402" s="1">
        <v>2</v>
      </c>
      <c r="P3402" s="1">
        <v>3</v>
      </c>
      <c r="Q3402" s="16">
        <v>122.86900436046511</v>
      </c>
      <c r="R3402" s="21">
        <v>5.2974277793075106E-2</v>
      </c>
      <c r="S3402" s="21">
        <v>1.0283396644547866</v>
      </c>
      <c r="T3402" s="21">
        <v>0.97536538666171158</v>
      </c>
      <c r="U3402" s="21">
        <v>6.4541505513134988E-3</v>
      </c>
      <c r="V3402" s="21">
        <v>5.9283224380424118E-2</v>
      </c>
      <c r="W3402" s="21">
        <v>5.2829073829110618E-2</v>
      </c>
      <c r="X3402" s="13" t="s">
        <v>22</v>
      </c>
      <c r="Y34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2" s="1">
        <v>39.3482239732</v>
      </c>
      <c r="AA3402" s="1">
        <v>-83.945577631600003</v>
      </c>
      <c r="AB3402" s="1">
        <v>39.354262818899997</v>
      </c>
      <c r="AC3402" s="1">
        <v>-83.941937848500004</v>
      </c>
    </row>
    <row r="3403" spans="1:29" x14ac:dyDescent="0.25">
      <c r="A3403" s="13">
        <v>452</v>
      </c>
      <c r="B3403" s="22" t="s">
        <v>4935</v>
      </c>
      <c r="C3403" s="17">
        <v>3</v>
      </c>
      <c r="D3403" s="1" t="s">
        <v>3193</v>
      </c>
      <c r="E3403" s="1" t="s">
        <v>3668</v>
      </c>
      <c r="F3403" s="1" t="s">
        <v>3621</v>
      </c>
      <c r="G3403" s="1" t="s">
        <v>3711</v>
      </c>
      <c r="H3403" s="1">
        <v>6.6</v>
      </c>
      <c r="I3403" s="1">
        <v>7.1</v>
      </c>
      <c r="J3403" s="1" t="s">
        <v>3190</v>
      </c>
      <c r="K3403" s="1" t="s">
        <v>4974</v>
      </c>
      <c r="L3403" s="1">
        <v>1</v>
      </c>
      <c r="M3403" s="1">
        <v>1</v>
      </c>
      <c r="N3403" s="1">
        <v>3</v>
      </c>
      <c r="O3403" s="1">
        <v>0</v>
      </c>
      <c r="P3403" s="1">
        <v>2</v>
      </c>
      <c r="Q3403" s="16">
        <v>112.99400436046511</v>
      </c>
      <c r="R3403" s="21">
        <v>7.3338002408505062E-2</v>
      </c>
      <c r="S3403" s="21">
        <v>0.93126641145258415</v>
      </c>
      <c r="T3403" s="21">
        <v>0.85792840904407908</v>
      </c>
      <c r="U3403" s="21">
        <v>8.7022832083269112E-3</v>
      </c>
      <c r="V3403" s="21">
        <v>5.9173404972992602E-2</v>
      </c>
      <c r="W3403" s="21">
        <v>5.0471121764665693E-2</v>
      </c>
      <c r="X3403" s="13" t="s">
        <v>22</v>
      </c>
      <c r="Y34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3" s="1">
        <v>40.652976277500002</v>
      </c>
      <c r="AA3403" s="1">
        <v>-82.270702920399998</v>
      </c>
      <c r="AB3403" s="1">
        <v>40.653133796600002</v>
      </c>
      <c r="AC3403" s="1">
        <v>-82.261458487100001</v>
      </c>
    </row>
    <row r="3404" spans="1:29" x14ac:dyDescent="0.25">
      <c r="A3404" s="13">
        <v>453</v>
      </c>
      <c r="B3404" s="22" t="s">
        <v>4935</v>
      </c>
      <c r="C3404" s="17">
        <v>1</v>
      </c>
      <c r="D3404" s="1" t="s">
        <v>2381</v>
      </c>
      <c r="E3404" s="1" t="s">
        <v>3400</v>
      </c>
      <c r="F3404" s="1" t="s">
        <v>3388</v>
      </c>
      <c r="G3404" s="1" t="s">
        <v>3747</v>
      </c>
      <c r="H3404" s="1">
        <v>21.3</v>
      </c>
      <c r="I3404" s="1">
        <v>21.8</v>
      </c>
      <c r="J3404" s="1" t="s">
        <v>3190</v>
      </c>
      <c r="K3404" s="1" t="s">
        <v>4974</v>
      </c>
      <c r="L3404" s="1">
        <v>0</v>
      </c>
      <c r="M3404" s="1">
        <v>1</v>
      </c>
      <c r="N3404" s="1">
        <v>2</v>
      </c>
      <c r="O3404" s="1">
        <v>0</v>
      </c>
      <c r="P3404" s="1">
        <v>1</v>
      </c>
      <c r="Q3404" s="16">
        <v>59.770439680232556</v>
      </c>
      <c r="R3404" s="21">
        <v>0.117257106605724</v>
      </c>
      <c r="S3404" s="21">
        <v>0.75996818734727301</v>
      </c>
      <c r="T3404" s="21">
        <v>0.64271108074154903</v>
      </c>
      <c r="U3404" s="21">
        <v>1.3393527745523446E-2</v>
      </c>
      <c r="V3404" s="21">
        <v>5.9156056731598558E-2</v>
      </c>
      <c r="W3404" s="21">
        <v>4.5762528986075114E-2</v>
      </c>
      <c r="X3404" s="13" t="s">
        <v>22</v>
      </c>
      <c r="Y34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4" s="1">
        <v>40.8124183905</v>
      </c>
      <c r="AA3404" s="1">
        <v>-83.650033628800003</v>
      </c>
      <c r="AB3404" s="1">
        <v>0</v>
      </c>
      <c r="AC3404" s="1">
        <v>0</v>
      </c>
    </row>
    <row r="3405" spans="1:29" x14ac:dyDescent="0.25">
      <c r="A3405" s="13">
        <v>454</v>
      </c>
      <c r="B3405" s="22" t="s">
        <v>4935</v>
      </c>
      <c r="C3405" s="17">
        <v>10</v>
      </c>
      <c r="D3405" s="1" t="s">
        <v>2386</v>
      </c>
      <c r="E3405" s="1" t="s">
        <v>3499</v>
      </c>
      <c r="F3405" s="1" t="s">
        <v>3669</v>
      </c>
      <c r="G3405" s="1" t="s">
        <v>3736</v>
      </c>
      <c r="H3405" s="1">
        <v>11.7</v>
      </c>
      <c r="I3405" s="1">
        <v>12.2</v>
      </c>
      <c r="J3405" s="1" t="s">
        <v>3190</v>
      </c>
      <c r="K3405" s="1" t="s">
        <v>4974</v>
      </c>
      <c r="L3405" s="1">
        <v>0</v>
      </c>
      <c r="M3405" s="1">
        <v>1</v>
      </c>
      <c r="N3405" s="1">
        <v>4</v>
      </c>
      <c r="O3405" s="1">
        <v>0</v>
      </c>
      <c r="P3405" s="1">
        <v>2</v>
      </c>
      <c r="Q3405" s="16">
        <v>73.864189680232556</v>
      </c>
      <c r="R3405" s="21">
        <v>7.2747748739229734E-2</v>
      </c>
      <c r="S3405" s="21">
        <v>0.92831233564677618</v>
      </c>
      <c r="T3405" s="21">
        <v>0.85556458690754644</v>
      </c>
      <c r="U3405" s="21">
        <v>8.6379094966329822E-3</v>
      </c>
      <c r="V3405" s="21">
        <v>5.875699371656086E-2</v>
      </c>
      <c r="W3405" s="21">
        <v>5.0119084219927876E-2</v>
      </c>
      <c r="X3405" s="13" t="s">
        <v>22</v>
      </c>
      <c r="Y34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5" s="1">
        <v>39.271494073100001</v>
      </c>
      <c r="AA3405" s="1">
        <v>-82.566160107300007</v>
      </c>
      <c r="AB3405" s="1">
        <v>39.273276774199999</v>
      </c>
      <c r="AC3405" s="1">
        <v>-82.557407003999998</v>
      </c>
    </row>
    <row r="3406" spans="1:29" x14ac:dyDescent="0.25">
      <c r="A3406" s="13">
        <v>455</v>
      </c>
      <c r="B3406" s="22" t="s">
        <v>4935</v>
      </c>
      <c r="C3406" s="17">
        <v>3</v>
      </c>
      <c r="D3406" s="1" t="s">
        <v>791</v>
      </c>
      <c r="E3406" s="1" t="s">
        <v>3670</v>
      </c>
      <c r="F3406" s="1" t="s">
        <v>3671</v>
      </c>
      <c r="G3406" s="1" t="s">
        <v>3826</v>
      </c>
      <c r="H3406" s="1">
        <v>1.5</v>
      </c>
      <c r="I3406" s="1">
        <v>2</v>
      </c>
      <c r="J3406" s="1" t="s">
        <v>3190</v>
      </c>
      <c r="K3406" s="1" t="s">
        <v>4974</v>
      </c>
      <c r="L3406" s="1">
        <v>1</v>
      </c>
      <c r="M3406" s="1">
        <v>0</v>
      </c>
      <c r="N3406" s="1">
        <v>2</v>
      </c>
      <c r="O3406" s="1">
        <v>1</v>
      </c>
      <c r="P3406" s="1">
        <v>3</v>
      </c>
      <c r="Q3406" s="16">
        <v>66.207939680232556</v>
      </c>
      <c r="R3406" s="21">
        <v>8.9630142079826572E-2</v>
      </c>
      <c r="S3406" s="21">
        <v>1.0771676832883503</v>
      </c>
      <c r="T3406" s="21">
        <v>0.98753754120852377</v>
      </c>
      <c r="U3406" s="21">
        <v>1.0463672063990327E-2</v>
      </c>
      <c r="V3406" s="21">
        <v>5.8716496663774848E-2</v>
      </c>
      <c r="W3406" s="21">
        <v>4.825282459978452E-2</v>
      </c>
      <c r="X3406" s="13" t="s">
        <v>22</v>
      </c>
      <c r="Y34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6" s="1">
        <v>41.296210918200003</v>
      </c>
      <c r="AA3406" s="1">
        <v>-81.911999625799993</v>
      </c>
      <c r="AB3406" s="1">
        <v>41.303441699499999</v>
      </c>
      <c r="AC3406" s="1">
        <v>-81.912499920900004</v>
      </c>
    </row>
    <row r="3407" spans="1:29" x14ac:dyDescent="0.25">
      <c r="A3407" s="13">
        <v>456</v>
      </c>
      <c r="B3407" s="22" t="s">
        <v>4935</v>
      </c>
      <c r="C3407" s="17">
        <v>5</v>
      </c>
      <c r="D3407" s="1" t="s">
        <v>797</v>
      </c>
      <c r="E3407" s="1" t="s">
        <v>3672</v>
      </c>
      <c r="F3407" s="1" t="s">
        <v>3284</v>
      </c>
      <c r="G3407" s="1" t="s">
        <v>3708</v>
      </c>
      <c r="H3407" s="1">
        <v>20.9</v>
      </c>
      <c r="I3407" s="1">
        <v>21.4</v>
      </c>
      <c r="J3407" s="1" t="s">
        <v>3190</v>
      </c>
      <c r="K3407" s="1" t="s">
        <v>4974</v>
      </c>
      <c r="L3407" s="1">
        <v>0</v>
      </c>
      <c r="M3407" s="1">
        <v>1</v>
      </c>
      <c r="N3407" s="1">
        <v>2</v>
      </c>
      <c r="O3407" s="1">
        <v>0</v>
      </c>
      <c r="P3407" s="1">
        <v>1</v>
      </c>
      <c r="Q3407" s="16">
        <v>59.770439680232556</v>
      </c>
      <c r="R3407" s="21">
        <v>0.11637430153614436</v>
      </c>
      <c r="S3407" s="21">
        <v>0.72969315391035738</v>
      </c>
      <c r="T3407" s="21">
        <v>0.61331885237421302</v>
      </c>
      <c r="U3407" s="21">
        <v>1.3300849642646669E-2</v>
      </c>
      <c r="V3407" s="21">
        <v>5.8584550708577966E-2</v>
      </c>
      <c r="W3407" s="21">
        <v>4.5283701065931298E-2</v>
      </c>
      <c r="X3407" s="13" t="s">
        <v>22</v>
      </c>
      <c r="Y34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7" s="1">
        <v>39.719766028400002</v>
      </c>
      <c r="AA3407" s="1">
        <v>-82.500284775400004</v>
      </c>
      <c r="AB3407" s="1">
        <v>39.717617968100001</v>
      </c>
      <c r="AC3407" s="1">
        <v>-82.491331167300004</v>
      </c>
    </row>
    <row r="3408" spans="1:29" x14ac:dyDescent="0.25">
      <c r="A3408" s="13">
        <v>457</v>
      </c>
      <c r="B3408" s="22" t="s">
        <v>4935</v>
      </c>
      <c r="C3408" s="17">
        <v>5</v>
      </c>
      <c r="D3408" s="1" t="s">
        <v>797</v>
      </c>
      <c r="E3408" s="1" t="s">
        <v>3672</v>
      </c>
      <c r="F3408" s="1" t="s">
        <v>3284</v>
      </c>
      <c r="G3408" s="1" t="s">
        <v>3708</v>
      </c>
      <c r="H3408" s="1">
        <v>25.6</v>
      </c>
      <c r="I3408" s="1">
        <v>26.1</v>
      </c>
      <c r="J3408" s="1" t="s">
        <v>3190</v>
      </c>
      <c r="K3408" s="1" t="s">
        <v>4974</v>
      </c>
      <c r="L3408" s="1">
        <v>0</v>
      </c>
      <c r="M3408" s="1">
        <v>1</v>
      </c>
      <c r="N3408" s="1">
        <v>1</v>
      </c>
      <c r="O3408" s="1">
        <v>1</v>
      </c>
      <c r="P3408" s="1">
        <v>3</v>
      </c>
      <c r="Q3408" s="16">
        <v>59.661064680232556</v>
      </c>
      <c r="R3408" s="21">
        <v>0.11637430153614436</v>
      </c>
      <c r="S3408" s="21">
        <v>1.0611248142521772</v>
      </c>
      <c r="T3408" s="21">
        <v>0.94475051271603283</v>
      </c>
      <c r="U3408" s="21">
        <v>1.3300849642646669E-2</v>
      </c>
      <c r="V3408" s="21">
        <v>5.8584550708577966E-2</v>
      </c>
      <c r="W3408" s="21">
        <v>4.5283701065931298E-2</v>
      </c>
      <c r="X3408" s="13" t="s">
        <v>22</v>
      </c>
      <c r="Y34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8" s="1">
        <v>39.720242758399998</v>
      </c>
      <c r="AA3408" s="1">
        <v>-82.413385697500004</v>
      </c>
      <c r="AB3408" s="1">
        <v>39.719134237900001</v>
      </c>
      <c r="AC3408" s="1">
        <v>-82.404164563899997</v>
      </c>
    </row>
    <row r="3409" spans="1:29" x14ac:dyDescent="0.25">
      <c r="A3409" s="13">
        <v>458</v>
      </c>
      <c r="B3409" s="22" t="s">
        <v>4935</v>
      </c>
      <c r="C3409" s="17">
        <v>5</v>
      </c>
      <c r="D3409" s="1" t="s">
        <v>797</v>
      </c>
      <c r="E3409" s="1" t="s">
        <v>3672</v>
      </c>
      <c r="F3409" s="1" t="s">
        <v>3284</v>
      </c>
      <c r="G3409" s="1" t="s">
        <v>3708</v>
      </c>
      <c r="H3409" s="1">
        <v>26.7</v>
      </c>
      <c r="I3409" s="1">
        <v>27.2</v>
      </c>
      <c r="J3409" s="1" t="s">
        <v>3190</v>
      </c>
      <c r="K3409" s="1" t="s">
        <v>4974</v>
      </c>
      <c r="L3409" s="1">
        <v>1</v>
      </c>
      <c r="M3409" s="1">
        <v>0</v>
      </c>
      <c r="N3409" s="1">
        <v>2</v>
      </c>
      <c r="O3409" s="1">
        <v>0</v>
      </c>
      <c r="P3409" s="1">
        <v>0</v>
      </c>
      <c r="Q3409" s="16">
        <v>58.770439680232556</v>
      </c>
      <c r="R3409" s="21">
        <v>0.11637430153614436</v>
      </c>
      <c r="S3409" s="21">
        <v>0.56397732373944742</v>
      </c>
      <c r="T3409" s="21">
        <v>0.44760302220330306</v>
      </c>
      <c r="U3409" s="21">
        <v>1.3300849642646669E-2</v>
      </c>
      <c r="V3409" s="21">
        <v>5.8584550708577966E-2</v>
      </c>
      <c r="W3409" s="21">
        <v>4.5283701065931298E-2</v>
      </c>
      <c r="X3409" s="13" t="s">
        <v>22</v>
      </c>
      <c r="Y34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09" s="1">
        <v>39.722937074100003</v>
      </c>
      <c r="AA3409" s="1">
        <v>-82.394498804600005</v>
      </c>
      <c r="AB3409" s="1">
        <v>39.722397115</v>
      </c>
      <c r="AC3409" s="1">
        <v>-82.385145940300006</v>
      </c>
    </row>
    <row r="3410" spans="1:29" x14ac:dyDescent="0.25">
      <c r="A3410" s="13">
        <v>459</v>
      </c>
      <c r="B3410" s="22" t="s">
        <v>4935</v>
      </c>
      <c r="C3410" s="17">
        <v>6</v>
      </c>
      <c r="D3410" s="1" t="s">
        <v>799</v>
      </c>
      <c r="E3410" s="1" t="s">
        <v>3490</v>
      </c>
      <c r="F3410" s="1" t="s">
        <v>3491</v>
      </c>
      <c r="G3410" s="1" t="s">
        <v>3742</v>
      </c>
      <c r="H3410" s="1">
        <v>4.4000000000000004</v>
      </c>
      <c r="I3410" s="1">
        <v>4.9000000000000004</v>
      </c>
      <c r="J3410" s="1" t="s">
        <v>3190</v>
      </c>
      <c r="K3410" s="1" t="s">
        <v>4974</v>
      </c>
      <c r="L3410" s="1">
        <v>0</v>
      </c>
      <c r="M3410" s="1">
        <v>3</v>
      </c>
      <c r="N3410" s="1">
        <v>2</v>
      </c>
      <c r="O3410" s="1">
        <v>1</v>
      </c>
      <c r="P3410" s="1">
        <v>3</v>
      </c>
      <c r="Q3410" s="16">
        <v>157.56131904069767</v>
      </c>
      <c r="R3410" s="21">
        <v>6.0868688158697053E-2</v>
      </c>
      <c r="S3410" s="21">
        <v>0.99705080003362678</v>
      </c>
      <c r="T3410" s="21">
        <v>0.93618211187492972</v>
      </c>
      <c r="U3410" s="21">
        <v>7.3327958446416357E-3</v>
      </c>
      <c r="V3410" s="21">
        <v>5.8471035961168677E-2</v>
      </c>
      <c r="W3410" s="21">
        <v>5.1138240116527039E-2</v>
      </c>
      <c r="X3410" s="13" t="s">
        <v>22</v>
      </c>
      <c r="Y34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0" s="1">
        <v>40.412316265000001</v>
      </c>
      <c r="AA3410" s="1">
        <v>-83.003924894500003</v>
      </c>
      <c r="AB3410" s="1">
        <v>40.411178802099997</v>
      </c>
      <c r="AC3410" s="1">
        <v>-82.994557073199999</v>
      </c>
    </row>
    <row r="3411" spans="1:29" x14ac:dyDescent="0.25">
      <c r="A3411" s="13">
        <v>460</v>
      </c>
      <c r="B3411" s="22" t="s">
        <v>4935</v>
      </c>
      <c r="C3411" s="17">
        <v>11</v>
      </c>
      <c r="D3411" s="1" t="s">
        <v>1338</v>
      </c>
      <c r="E3411" s="1" t="s">
        <v>3445</v>
      </c>
      <c r="F3411" s="1" t="s">
        <v>3446</v>
      </c>
      <c r="G3411" s="1" t="s">
        <v>3769</v>
      </c>
      <c r="H3411" s="1">
        <v>19.8</v>
      </c>
      <c r="I3411" s="1">
        <v>20.3</v>
      </c>
      <c r="J3411" s="1" t="s">
        <v>3190</v>
      </c>
      <c r="K3411" s="1" t="s">
        <v>4973</v>
      </c>
      <c r="L3411" s="1">
        <v>0</v>
      </c>
      <c r="M3411" s="1">
        <v>1</v>
      </c>
      <c r="N3411" s="1">
        <v>1</v>
      </c>
      <c r="O3411" s="1">
        <v>0</v>
      </c>
      <c r="P3411" s="1">
        <v>3</v>
      </c>
      <c r="Q3411" s="16">
        <v>55.223564680232556</v>
      </c>
      <c r="R3411" s="21">
        <v>5.5955049166404279E-2</v>
      </c>
      <c r="S3411" s="21">
        <v>1.1933423082250305</v>
      </c>
      <c r="T3411" s="21">
        <v>1.1373872590586263</v>
      </c>
      <c r="U3411" s="21">
        <v>6.2319748891872251E-3</v>
      </c>
      <c r="V3411" s="21">
        <v>5.8438920116576518E-2</v>
      </c>
      <c r="W3411" s="21">
        <v>5.2206945227389293E-2</v>
      </c>
      <c r="X3411" s="13" t="s">
        <v>22</v>
      </c>
      <c r="Y34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1" s="1">
        <v>40.826315536999999</v>
      </c>
      <c r="AA3411" s="1">
        <v>-80.742256205499999</v>
      </c>
      <c r="AB3411" s="1">
        <v>40.832938171000002</v>
      </c>
      <c r="AC3411" s="1">
        <v>-80.738391943300002</v>
      </c>
    </row>
    <row r="3412" spans="1:29" x14ac:dyDescent="0.25">
      <c r="A3412" s="13">
        <v>461</v>
      </c>
      <c r="B3412" s="22" t="s">
        <v>4935</v>
      </c>
      <c r="C3412" s="17">
        <v>11</v>
      </c>
      <c r="D3412" s="1" t="s">
        <v>1338</v>
      </c>
      <c r="E3412" s="1" t="s">
        <v>3445</v>
      </c>
      <c r="F3412" s="1" t="s">
        <v>3446</v>
      </c>
      <c r="G3412" s="1" t="s">
        <v>3769</v>
      </c>
      <c r="H3412" s="1">
        <v>18.600000000000001</v>
      </c>
      <c r="I3412" s="1">
        <v>19.100000000000001</v>
      </c>
      <c r="J3412" s="1" t="s">
        <v>3190</v>
      </c>
      <c r="K3412" s="1" t="s">
        <v>4973</v>
      </c>
      <c r="L3412" s="1">
        <v>0</v>
      </c>
      <c r="M3412" s="1">
        <v>1</v>
      </c>
      <c r="N3412" s="1">
        <v>1</v>
      </c>
      <c r="O3412" s="1">
        <v>0</v>
      </c>
      <c r="P3412" s="1">
        <v>2</v>
      </c>
      <c r="Q3412" s="16">
        <v>54.223564680232556</v>
      </c>
      <c r="R3412" s="21">
        <v>5.5955049166404279E-2</v>
      </c>
      <c r="S3412" s="21">
        <v>0.95932455097603542</v>
      </c>
      <c r="T3412" s="21">
        <v>0.90336950180963116</v>
      </c>
      <c r="U3412" s="21">
        <v>6.2319748891872251E-3</v>
      </c>
      <c r="V3412" s="21">
        <v>5.8438920116576518E-2</v>
      </c>
      <c r="W3412" s="21">
        <v>5.2206945227389293E-2</v>
      </c>
      <c r="X3412" s="13" t="s">
        <v>22</v>
      </c>
      <c r="Y34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2" s="1">
        <v>40.8092733485</v>
      </c>
      <c r="AA3412" s="1">
        <v>-80.745793850200002</v>
      </c>
      <c r="AB3412" s="1">
        <v>40.816504821300001</v>
      </c>
      <c r="AC3412" s="1">
        <v>-80.745414470100002</v>
      </c>
    </row>
    <row r="3413" spans="1:29" x14ac:dyDescent="0.25">
      <c r="A3413" s="13">
        <v>462</v>
      </c>
      <c r="B3413" s="22" t="s">
        <v>4935</v>
      </c>
      <c r="C3413" s="17">
        <v>4</v>
      </c>
      <c r="D3413" s="1" t="s">
        <v>3194</v>
      </c>
      <c r="E3413" s="1" t="s">
        <v>3673</v>
      </c>
      <c r="F3413" s="1" t="s">
        <v>3530</v>
      </c>
      <c r="G3413" s="1" t="s">
        <v>3793</v>
      </c>
      <c r="H3413" s="1">
        <v>14.9</v>
      </c>
      <c r="I3413" s="1">
        <v>15.4</v>
      </c>
      <c r="J3413" s="1" t="s">
        <v>3190</v>
      </c>
      <c r="K3413" s="1" t="s">
        <v>4974</v>
      </c>
      <c r="L3413" s="1">
        <v>0</v>
      </c>
      <c r="M3413" s="1">
        <v>2</v>
      </c>
      <c r="N3413" s="1">
        <v>3</v>
      </c>
      <c r="O3413" s="1">
        <v>0</v>
      </c>
      <c r="P3413" s="1">
        <v>0</v>
      </c>
      <c r="Q3413" s="16">
        <v>110.99400436046511</v>
      </c>
      <c r="R3413" s="21">
        <v>7.230013457297095E-2</v>
      </c>
      <c r="S3413" s="21">
        <v>0.66955767935716537</v>
      </c>
      <c r="T3413" s="21">
        <v>0.59725754478419446</v>
      </c>
      <c r="U3413" s="21">
        <v>8.5890639413092364E-3</v>
      </c>
      <c r="V3413" s="21">
        <v>5.8400248290429384E-2</v>
      </c>
      <c r="W3413" s="21">
        <v>4.9811184349120144E-2</v>
      </c>
      <c r="X3413" s="13" t="s">
        <v>22</v>
      </c>
      <c r="Y34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3" s="1">
        <v>41.712700454199997</v>
      </c>
      <c r="AA3413" s="1">
        <v>-80.781012450899993</v>
      </c>
      <c r="AB3413" s="1">
        <v>41.718397635599999</v>
      </c>
      <c r="AC3413" s="1">
        <v>-80.775877125600005</v>
      </c>
    </row>
    <row r="3414" spans="1:29" x14ac:dyDescent="0.25">
      <c r="A3414" s="13">
        <v>463</v>
      </c>
      <c r="B3414" s="22" t="s">
        <v>4935</v>
      </c>
      <c r="C3414" s="17">
        <v>4</v>
      </c>
      <c r="D3414" s="1" t="s">
        <v>3194</v>
      </c>
      <c r="E3414" s="1" t="s">
        <v>3475</v>
      </c>
      <c r="F3414" s="1" t="s">
        <v>3502</v>
      </c>
      <c r="G3414" s="1" t="s">
        <v>3784</v>
      </c>
      <c r="H3414" s="1">
        <v>11.8</v>
      </c>
      <c r="I3414" s="1">
        <v>12.3</v>
      </c>
      <c r="J3414" s="1" t="s">
        <v>3190</v>
      </c>
      <c r="K3414" s="1" t="s">
        <v>4974</v>
      </c>
      <c r="L3414" s="1">
        <v>1</v>
      </c>
      <c r="M3414" s="1">
        <v>0</v>
      </c>
      <c r="N3414" s="1">
        <v>3</v>
      </c>
      <c r="O3414" s="1">
        <v>1</v>
      </c>
      <c r="P3414" s="1">
        <v>4</v>
      </c>
      <c r="Q3414" s="16">
        <v>73.754814680232556</v>
      </c>
      <c r="R3414" s="21">
        <v>7.2140575041380814E-2</v>
      </c>
      <c r="S3414" s="21">
        <v>1.1566486430547243</v>
      </c>
      <c r="T3414" s="21">
        <v>1.0845080680133434</v>
      </c>
      <c r="U3414" s="21">
        <v>8.5716461995243801E-3</v>
      </c>
      <c r="V3414" s="21">
        <v>5.8259413174704143E-2</v>
      </c>
      <c r="W3414" s="21">
        <v>4.9687766975179765E-2</v>
      </c>
      <c r="X3414" s="13" t="s">
        <v>22</v>
      </c>
      <c r="Y34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4" s="1">
        <v>41.670813328000001</v>
      </c>
      <c r="AA3414" s="1">
        <v>-80.857225340799999</v>
      </c>
      <c r="AB3414" s="1">
        <v>41.677910550100002</v>
      </c>
      <c r="AC3414" s="1">
        <v>-80.855438344700005</v>
      </c>
    </row>
    <row r="3415" spans="1:29" x14ac:dyDescent="0.25">
      <c r="A3415" s="13">
        <v>464</v>
      </c>
      <c r="B3415" s="22" t="s">
        <v>4935</v>
      </c>
      <c r="C3415" s="17">
        <v>4</v>
      </c>
      <c r="D3415" s="1" t="s">
        <v>798</v>
      </c>
      <c r="E3415" s="1" t="s">
        <v>3459</v>
      </c>
      <c r="F3415" s="1" t="s">
        <v>3460</v>
      </c>
      <c r="G3415" s="1" t="s">
        <v>3761</v>
      </c>
      <c r="H3415" s="1">
        <v>5.6</v>
      </c>
      <c r="I3415" s="1">
        <v>6.1</v>
      </c>
      <c r="J3415" s="1" t="s">
        <v>3190</v>
      </c>
      <c r="K3415" s="1" t="s">
        <v>4974</v>
      </c>
      <c r="L3415" s="1">
        <v>2</v>
      </c>
      <c r="M3415" s="1">
        <v>0</v>
      </c>
      <c r="N3415" s="1">
        <v>1</v>
      </c>
      <c r="O3415" s="1">
        <v>1</v>
      </c>
      <c r="P3415" s="1">
        <v>6</v>
      </c>
      <c r="Q3415" s="16">
        <v>108.33775436046511</v>
      </c>
      <c r="R3415" s="21">
        <v>8.8664744093885181E-2</v>
      </c>
      <c r="S3415" s="21">
        <v>1.4956232310817361</v>
      </c>
      <c r="T3415" s="21">
        <v>1.4069584869878509</v>
      </c>
      <c r="U3415" s="21">
        <v>1.0360074283032945E-2</v>
      </c>
      <c r="V3415" s="21">
        <v>5.8129863266365329E-2</v>
      </c>
      <c r="W3415" s="21">
        <v>4.7769788983332381E-2</v>
      </c>
      <c r="X3415" s="13" t="s">
        <v>22</v>
      </c>
      <c r="Y34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5" s="1">
        <v>41.068570716000004</v>
      </c>
      <c r="AA3415" s="1">
        <v>-81.243519183000004</v>
      </c>
      <c r="AB3415" s="1">
        <v>41.075816255200003</v>
      </c>
      <c r="AC3415" s="1">
        <v>-81.243283223399999</v>
      </c>
    </row>
    <row r="3416" spans="1:29" x14ac:dyDescent="0.25">
      <c r="A3416" s="13">
        <v>465</v>
      </c>
      <c r="B3416" s="22" t="s">
        <v>4935</v>
      </c>
      <c r="C3416" s="17">
        <v>12</v>
      </c>
      <c r="D3416" s="1" t="s">
        <v>794</v>
      </c>
      <c r="E3416" s="1" t="s">
        <v>3674</v>
      </c>
      <c r="F3416" s="1" t="s">
        <v>3675</v>
      </c>
      <c r="G3416" s="1" t="s">
        <v>3827</v>
      </c>
      <c r="H3416" s="1">
        <v>9.4</v>
      </c>
      <c r="I3416" s="1">
        <v>9.9</v>
      </c>
      <c r="J3416" s="1" t="s">
        <v>3190</v>
      </c>
      <c r="K3416" s="1" t="s">
        <v>4974</v>
      </c>
      <c r="L3416" s="1">
        <v>1</v>
      </c>
      <c r="M3416" s="1">
        <v>0</v>
      </c>
      <c r="N3416" s="1">
        <v>2</v>
      </c>
      <c r="O3416" s="1">
        <v>1</v>
      </c>
      <c r="P3416" s="1">
        <v>3</v>
      </c>
      <c r="Q3416" s="16">
        <v>66.207939680232556</v>
      </c>
      <c r="R3416" s="21">
        <v>8.8671804387307221E-2</v>
      </c>
      <c r="S3416" s="21">
        <v>1.0544946464551568</v>
      </c>
      <c r="T3416" s="21">
        <v>0.96582284206784952</v>
      </c>
      <c r="U3416" s="21">
        <v>1.0360832261165055E-2</v>
      </c>
      <c r="V3416" s="21">
        <v>5.8091822786777658E-2</v>
      </c>
      <c r="W3416" s="21">
        <v>4.7730990525612603E-2</v>
      </c>
      <c r="X3416" s="13" t="s">
        <v>22</v>
      </c>
      <c r="Y34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6" s="1">
        <v>41.658195388499998</v>
      </c>
      <c r="AA3416" s="1">
        <v>-81.113249698299995</v>
      </c>
      <c r="AB3416" s="1">
        <v>41.656558133200001</v>
      </c>
      <c r="AC3416" s="1">
        <v>-81.1040802789</v>
      </c>
    </row>
    <row r="3417" spans="1:29" x14ac:dyDescent="0.25">
      <c r="A3417" s="13">
        <v>466</v>
      </c>
      <c r="B3417" s="22" t="s">
        <v>4935</v>
      </c>
      <c r="C3417" s="17">
        <v>5</v>
      </c>
      <c r="D3417" s="1" t="s">
        <v>793</v>
      </c>
      <c r="E3417" s="1" t="s">
        <v>3239</v>
      </c>
      <c r="F3417" s="1" t="s">
        <v>3676</v>
      </c>
      <c r="G3417" s="1" t="s">
        <v>3710</v>
      </c>
      <c r="H3417" s="1">
        <v>28.7</v>
      </c>
      <c r="I3417" s="1">
        <v>29.2</v>
      </c>
      <c r="J3417" s="1" t="s">
        <v>3190</v>
      </c>
      <c r="K3417" s="1" t="s">
        <v>4973</v>
      </c>
      <c r="L3417" s="1">
        <v>1</v>
      </c>
      <c r="M3417" s="1">
        <v>0</v>
      </c>
      <c r="N3417" s="1">
        <v>1</v>
      </c>
      <c r="O3417" s="1">
        <v>0</v>
      </c>
      <c r="P3417" s="1">
        <v>4</v>
      </c>
      <c r="Q3417" s="16">
        <v>56.223564680232556</v>
      </c>
      <c r="R3417" s="21">
        <v>5.5431342197298825E-2</v>
      </c>
      <c r="S3417" s="21">
        <v>1.1925645507302347</v>
      </c>
      <c r="T3417" s="21">
        <v>1.137133208532936</v>
      </c>
      <c r="U3417" s="21">
        <v>6.1821510995634212E-3</v>
      </c>
      <c r="V3417" s="21">
        <v>5.8020835874887204E-2</v>
      </c>
      <c r="W3417" s="21">
        <v>5.183868477532378E-2</v>
      </c>
      <c r="X3417" s="13" t="s">
        <v>22</v>
      </c>
      <c r="Y34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7" s="1">
        <v>40.065458358800001</v>
      </c>
      <c r="AA3417" s="1">
        <v>-82.265775072599993</v>
      </c>
      <c r="AB3417" s="1">
        <v>40.0703406234</v>
      </c>
      <c r="AC3417" s="1">
        <v>-82.258836402699998</v>
      </c>
    </row>
    <row r="3418" spans="1:29" x14ac:dyDescent="0.25">
      <c r="A3418" s="13">
        <v>467</v>
      </c>
      <c r="B3418" s="22" t="s">
        <v>4935</v>
      </c>
      <c r="C3418" s="17">
        <v>6</v>
      </c>
      <c r="D3418" s="1" t="s">
        <v>808</v>
      </c>
      <c r="E3418" s="1" t="s">
        <v>3271</v>
      </c>
      <c r="F3418" s="1" t="s">
        <v>3272</v>
      </c>
      <c r="G3418" s="1" t="s">
        <v>3721</v>
      </c>
      <c r="H3418" s="1">
        <v>4.4000000000000004</v>
      </c>
      <c r="I3418" s="1">
        <v>4.9000000000000004</v>
      </c>
      <c r="J3418" s="1" t="s">
        <v>3190</v>
      </c>
      <c r="K3418" s="1" t="s">
        <v>4974</v>
      </c>
      <c r="L3418" s="1">
        <v>0</v>
      </c>
      <c r="M3418" s="1">
        <v>1</v>
      </c>
      <c r="N3418" s="1">
        <v>1</v>
      </c>
      <c r="O3418" s="1">
        <v>0</v>
      </c>
      <c r="P3418" s="1">
        <v>2</v>
      </c>
      <c r="Q3418" s="16">
        <v>54.223564680232556</v>
      </c>
      <c r="R3418" s="21">
        <v>0.16178495428988027</v>
      </c>
      <c r="S3418" s="21">
        <v>0.8990084156324698</v>
      </c>
      <c r="T3418" s="21">
        <v>0.73722346134258954</v>
      </c>
      <c r="U3418" s="21">
        <v>1.8002921373337775E-2</v>
      </c>
      <c r="V3418" s="21">
        <v>5.8007550894819092E-2</v>
      </c>
      <c r="W3418" s="21">
        <v>4.0004629521481316E-2</v>
      </c>
      <c r="X3418" s="13" t="s">
        <v>22</v>
      </c>
      <c r="Y34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8" s="1">
        <v>39.7777556562</v>
      </c>
      <c r="AA3418" s="1">
        <v>-83.209990431999998</v>
      </c>
      <c r="AB3418" s="1">
        <v>39.783646851999997</v>
      </c>
      <c r="AC3418" s="1">
        <v>-83.204522306000001</v>
      </c>
    </row>
    <row r="3419" spans="1:29" x14ac:dyDescent="0.25">
      <c r="A3419" s="13">
        <v>468</v>
      </c>
      <c r="B3419" s="22" t="s">
        <v>4935</v>
      </c>
      <c r="C3419" s="17">
        <v>3</v>
      </c>
      <c r="D3419" s="1" t="s">
        <v>805</v>
      </c>
      <c r="E3419" s="1" t="s">
        <v>3677</v>
      </c>
      <c r="F3419" s="1" t="s">
        <v>3678</v>
      </c>
      <c r="G3419" s="1" t="s">
        <v>3828</v>
      </c>
      <c r="H3419" s="1">
        <v>0.2</v>
      </c>
      <c r="I3419" s="1">
        <v>0.7</v>
      </c>
      <c r="J3419" s="1" t="s">
        <v>3190</v>
      </c>
      <c r="K3419" s="1" t="s">
        <v>4972</v>
      </c>
      <c r="L3419" s="1">
        <v>0</v>
      </c>
      <c r="M3419" s="1">
        <v>1</v>
      </c>
      <c r="N3419" s="1">
        <v>1</v>
      </c>
      <c r="O3419" s="1">
        <v>1</v>
      </c>
      <c r="P3419" s="1">
        <v>6</v>
      </c>
      <c r="Q3419" s="16">
        <v>62.661064680232556</v>
      </c>
      <c r="R3419" s="21">
        <v>5.4612889180694582E-2</v>
      </c>
      <c r="S3419" s="21">
        <v>1.5523961659278152</v>
      </c>
      <c r="T3419" s="21">
        <v>1.4977832767471206</v>
      </c>
      <c r="U3419" s="21">
        <v>6.1791707037225571E-3</v>
      </c>
      <c r="V3419" s="21">
        <v>5.7968864931312182E-2</v>
      </c>
      <c r="W3419" s="21">
        <v>5.1789694227589625E-2</v>
      </c>
      <c r="X3419" s="13" t="s">
        <v>22</v>
      </c>
      <c r="Y34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19" s="1">
        <v>41.029306672799997</v>
      </c>
      <c r="AA3419" s="1">
        <v>-81.906428485500001</v>
      </c>
      <c r="AB3419" s="1">
        <v>41.0365449269</v>
      </c>
      <c r="AC3419" s="1">
        <v>-81.906142661299995</v>
      </c>
    </row>
    <row r="3420" spans="1:29" x14ac:dyDescent="0.25">
      <c r="A3420" s="13">
        <v>469</v>
      </c>
      <c r="B3420" s="22" t="s">
        <v>4935</v>
      </c>
      <c r="C3420" s="17">
        <v>9</v>
      </c>
      <c r="D3420" s="1" t="s">
        <v>2380</v>
      </c>
      <c r="E3420" s="1" t="s">
        <v>3431</v>
      </c>
      <c r="F3420" s="1" t="s">
        <v>3432</v>
      </c>
      <c r="G3420" s="1" t="s">
        <v>3740</v>
      </c>
      <c r="H3420" s="1">
        <v>1.7</v>
      </c>
      <c r="I3420" s="1">
        <v>2.2000000000000002</v>
      </c>
      <c r="J3420" s="1" t="s">
        <v>3190</v>
      </c>
      <c r="K3420" s="1" t="s">
        <v>4974</v>
      </c>
      <c r="L3420" s="1">
        <v>0</v>
      </c>
      <c r="M3420" s="1">
        <v>1</v>
      </c>
      <c r="N3420" s="1">
        <v>1</v>
      </c>
      <c r="O3420" s="1">
        <v>1</v>
      </c>
      <c r="P3420" s="1">
        <v>4</v>
      </c>
      <c r="Q3420" s="16">
        <v>60.661064680232556</v>
      </c>
      <c r="R3420" s="21">
        <v>0.11384049904240416</v>
      </c>
      <c r="S3420" s="21">
        <v>1.2618307668966835</v>
      </c>
      <c r="T3420" s="21">
        <v>1.1479902678542793</v>
      </c>
      <c r="U3420" s="21">
        <v>1.3034528749630533E-2</v>
      </c>
      <c r="V3420" s="21">
        <v>5.7650995564884962E-2</v>
      </c>
      <c r="W3420" s="21">
        <v>4.4616466815254427E-2</v>
      </c>
      <c r="X3420" s="13" t="s">
        <v>22</v>
      </c>
      <c r="Y34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0" s="1">
        <v>39.296667932699997</v>
      </c>
      <c r="AA3420" s="1">
        <v>-83.679224462999997</v>
      </c>
      <c r="AB3420" s="1">
        <v>39.290189881300002</v>
      </c>
      <c r="AC3420" s="1">
        <v>-83.675046907099997</v>
      </c>
    </row>
    <row r="3421" spans="1:29" x14ac:dyDescent="0.25">
      <c r="A3421" s="13">
        <v>470</v>
      </c>
      <c r="B3421" s="22" t="s">
        <v>4935</v>
      </c>
      <c r="C3421" s="17">
        <v>3</v>
      </c>
      <c r="D3421" s="1" t="s">
        <v>2360</v>
      </c>
      <c r="E3421" s="1" t="s">
        <v>3679</v>
      </c>
      <c r="F3421" s="1" t="s">
        <v>3680</v>
      </c>
      <c r="G3421" s="1" t="s">
        <v>3728</v>
      </c>
      <c r="H3421" s="1">
        <v>14.9</v>
      </c>
      <c r="I3421" s="1">
        <v>15.4</v>
      </c>
      <c r="J3421" s="1" t="s">
        <v>3190</v>
      </c>
      <c r="K3421" s="1" t="s">
        <v>4974</v>
      </c>
      <c r="L3421" s="1">
        <v>0</v>
      </c>
      <c r="M3421" s="1">
        <v>1</v>
      </c>
      <c r="N3421" s="1">
        <v>3</v>
      </c>
      <c r="O3421" s="1">
        <v>1</v>
      </c>
      <c r="P3421" s="1">
        <v>3</v>
      </c>
      <c r="Q3421" s="16">
        <v>72.754814680232556</v>
      </c>
      <c r="R3421" s="21">
        <v>7.1020092985566483E-2</v>
      </c>
      <c r="S3421" s="21">
        <v>1.0392067608875439</v>
      </c>
      <c r="T3421" s="21">
        <v>0.96818666790197749</v>
      </c>
      <c r="U3421" s="21">
        <v>8.4492442673411352E-3</v>
      </c>
      <c r="V3421" s="21">
        <v>5.7516840303160024E-2</v>
      </c>
      <c r="W3421" s="21">
        <v>4.9067596035818888E-2</v>
      </c>
      <c r="X3421" s="13" t="s">
        <v>22</v>
      </c>
      <c r="Y34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1" s="1">
        <v>41.101846492900002</v>
      </c>
      <c r="AA3421" s="1">
        <v>-82.494618627500003</v>
      </c>
      <c r="AB3421" s="1">
        <v>41.095802901900001</v>
      </c>
      <c r="AC3421" s="1">
        <v>-82.489320531999994</v>
      </c>
    </row>
    <row r="3422" spans="1:29" x14ac:dyDescent="0.25">
      <c r="A3422" s="13">
        <v>471</v>
      </c>
      <c r="B3422" s="22" t="s">
        <v>4935</v>
      </c>
      <c r="C3422" s="17">
        <v>6</v>
      </c>
      <c r="D3422" s="1" t="s">
        <v>2374</v>
      </c>
      <c r="E3422" s="1" t="s">
        <v>3277</v>
      </c>
      <c r="F3422" s="1" t="s">
        <v>3527</v>
      </c>
      <c r="G3422" s="1" t="s">
        <v>3721</v>
      </c>
      <c r="H3422" s="1">
        <v>5.4</v>
      </c>
      <c r="I3422" s="1">
        <v>5.9</v>
      </c>
      <c r="J3422" s="1" t="s">
        <v>3190</v>
      </c>
      <c r="K3422" s="1" t="s">
        <v>4974</v>
      </c>
      <c r="L3422" s="1">
        <v>0</v>
      </c>
      <c r="M3422" s="1">
        <v>1</v>
      </c>
      <c r="N3422" s="1">
        <v>1</v>
      </c>
      <c r="O3422" s="1">
        <v>3</v>
      </c>
      <c r="P3422" s="1">
        <v>1</v>
      </c>
      <c r="Q3422" s="16">
        <v>66.536064680232556</v>
      </c>
      <c r="R3422" s="21">
        <v>7.1012449071258116E-2</v>
      </c>
      <c r="S3422" s="21">
        <v>0.77815594250639597</v>
      </c>
      <c r="T3422" s="21">
        <v>0.70714349343513783</v>
      </c>
      <c r="U3422" s="21">
        <v>8.4484087071088499E-3</v>
      </c>
      <c r="V3422" s="21">
        <v>5.7437623620470571E-2</v>
      </c>
      <c r="W3422" s="21">
        <v>4.8989214913361723E-2</v>
      </c>
      <c r="X3422" s="13" t="s">
        <v>22</v>
      </c>
      <c r="Y34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2" s="1">
        <v>39.448066058599998</v>
      </c>
      <c r="AA3422" s="1">
        <v>-83.500827353399998</v>
      </c>
      <c r="AB3422" s="1">
        <v>39.4522015923</v>
      </c>
      <c r="AC3422" s="1">
        <v>-83.493296221199998</v>
      </c>
    </row>
    <row r="3423" spans="1:29" x14ac:dyDescent="0.25">
      <c r="A3423" s="13">
        <v>472</v>
      </c>
      <c r="B3423" s="22" t="s">
        <v>4935</v>
      </c>
      <c r="C3423" s="17">
        <v>4</v>
      </c>
      <c r="D3423" s="1" t="s">
        <v>790</v>
      </c>
      <c r="E3423" s="1" t="s">
        <v>3681</v>
      </c>
      <c r="F3423" s="1" t="s">
        <v>3682</v>
      </c>
      <c r="G3423" s="1" t="s">
        <v>3813</v>
      </c>
      <c r="H3423" s="1">
        <v>18.399999999999999</v>
      </c>
      <c r="I3423" s="1">
        <v>18.899999999999999</v>
      </c>
      <c r="J3423" s="1" t="s">
        <v>3190</v>
      </c>
      <c r="K3423" s="1" t="s">
        <v>4974</v>
      </c>
      <c r="L3423" s="1">
        <v>1</v>
      </c>
      <c r="M3423" s="1">
        <v>2</v>
      </c>
      <c r="N3423" s="1">
        <v>6</v>
      </c>
      <c r="O3423" s="1">
        <v>3</v>
      </c>
      <c r="P3423" s="1">
        <v>5</v>
      </c>
      <c r="Q3423" s="16">
        <v>194.62381904069767</v>
      </c>
      <c r="R3423" s="21">
        <v>2.9628090936587938E-2</v>
      </c>
      <c r="S3423" s="21">
        <v>1.0830036085706309</v>
      </c>
      <c r="T3423" s="21">
        <v>1.0533755176340429</v>
      </c>
      <c r="U3423" s="21">
        <v>3.7841483841091492E-3</v>
      </c>
      <c r="V3423" s="21">
        <v>5.7394560459219028E-2</v>
      </c>
      <c r="W3423" s="21">
        <v>5.361041207510988E-2</v>
      </c>
      <c r="X3423" s="13" t="s">
        <v>22</v>
      </c>
      <c r="Y34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3" s="1">
        <v>41.462308666600002</v>
      </c>
      <c r="AA3423" s="1">
        <v>-80.6499473553</v>
      </c>
      <c r="AB3423" s="1">
        <v>41.460849769100001</v>
      </c>
      <c r="AC3423" s="1">
        <v>-80.641383625900005</v>
      </c>
    </row>
    <row r="3424" spans="1:29" x14ac:dyDescent="0.25">
      <c r="A3424" s="13">
        <v>473</v>
      </c>
      <c r="B3424" s="22" t="s">
        <v>4935</v>
      </c>
      <c r="C3424" s="17">
        <v>8</v>
      </c>
      <c r="D3424" s="1" t="s">
        <v>806</v>
      </c>
      <c r="E3424" s="1" t="s">
        <v>3511</v>
      </c>
      <c r="F3424" s="1" t="s">
        <v>3512</v>
      </c>
      <c r="G3424" s="1" t="s">
        <v>3786</v>
      </c>
      <c r="H3424" s="1">
        <v>8.6</v>
      </c>
      <c r="I3424" s="1">
        <v>9.1</v>
      </c>
      <c r="J3424" s="1" t="s">
        <v>3190</v>
      </c>
      <c r="K3424" s="1" t="s">
        <v>4974</v>
      </c>
      <c r="L3424" s="1">
        <v>0</v>
      </c>
      <c r="M3424" s="1">
        <v>1</v>
      </c>
      <c r="N3424" s="1">
        <v>3</v>
      </c>
      <c r="O3424" s="1">
        <v>1</v>
      </c>
      <c r="P3424" s="1">
        <v>4</v>
      </c>
      <c r="Q3424" s="16">
        <v>73.754814680232556</v>
      </c>
      <c r="R3424" s="21">
        <v>7.0775341440365264E-2</v>
      </c>
      <c r="S3424" s="21">
        <v>1.1560038361335689</v>
      </c>
      <c r="T3424" s="21">
        <v>1.0852284946932036</v>
      </c>
      <c r="U3424" s="21">
        <v>8.4224867183404408E-3</v>
      </c>
      <c r="V3424" s="21">
        <v>5.7324230671542131E-2</v>
      </c>
      <c r="W3424" s="21">
        <v>4.8901743953201689E-2</v>
      </c>
      <c r="X3424" s="13" t="s">
        <v>22</v>
      </c>
      <c r="Y34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4" s="1">
        <v>39.459958131699999</v>
      </c>
      <c r="AA3424" s="1">
        <v>-84.273093289800002</v>
      </c>
      <c r="AB3424" s="1">
        <v>39.4648323662</v>
      </c>
      <c r="AC3424" s="1">
        <v>-84.266876450400005</v>
      </c>
    </row>
    <row r="3425" spans="1:29" x14ac:dyDescent="0.25">
      <c r="A3425" s="13">
        <v>474</v>
      </c>
      <c r="B3425" s="22" t="s">
        <v>4935</v>
      </c>
      <c r="C3425" s="17">
        <v>10</v>
      </c>
      <c r="D3425" s="1" t="s">
        <v>2386</v>
      </c>
      <c r="E3425" s="1" t="s">
        <v>3499</v>
      </c>
      <c r="F3425" s="1" t="s">
        <v>3669</v>
      </c>
      <c r="G3425" s="1" t="s">
        <v>3736</v>
      </c>
      <c r="H3425" s="1">
        <v>13.8</v>
      </c>
      <c r="I3425" s="1">
        <v>14.3</v>
      </c>
      <c r="J3425" s="1" t="s">
        <v>3190</v>
      </c>
      <c r="K3425" s="1" t="s">
        <v>4974</v>
      </c>
      <c r="L3425" s="1">
        <v>0</v>
      </c>
      <c r="M3425" s="1">
        <v>2</v>
      </c>
      <c r="N3425" s="1">
        <v>1</v>
      </c>
      <c r="O3425" s="1">
        <v>0</v>
      </c>
      <c r="P3425" s="1">
        <v>6</v>
      </c>
      <c r="Q3425" s="16">
        <v>103.90025436046511</v>
      </c>
      <c r="R3425" s="21">
        <v>0.11201452127398694</v>
      </c>
      <c r="S3425" s="21">
        <v>1.7675514987059702</v>
      </c>
      <c r="T3425" s="21">
        <v>1.6555369774319832</v>
      </c>
      <c r="U3425" s="21">
        <v>1.2842307316384569E-2</v>
      </c>
      <c r="V3425" s="21">
        <v>5.7318889757946197E-2</v>
      </c>
      <c r="W3425" s="21">
        <v>4.4476582441561628E-2</v>
      </c>
      <c r="X3425" s="13" t="s">
        <v>22</v>
      </c>
      <c r="Y34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5" s="1">
        <v>39.277700884600002</v>
      </c>
      <c r="AA3425" s="1">
        <v>-82.531097473900005</v>
      </c>
      <c r="AB3425" s="1">
        <v>39.2738623726</v>
      </c>
      <c r="AC3425" s="1">
        <v>-82.523395099400005</v>
      </c>
    </row>
    <row r="3426" spans="1:29" x14ac:dyDescent="0.25">
      <c r="A3426" s="13">
        <v>475</v>
      </c>
      <c r="B3426" s="22" t="s">
        <v>4935</v>
      </c>
      <c r="C3426" s="17">
        <v>9</v>
      </c>
      <c r="D3426" s="1" t="s">
        <v>1334</v>
      </c>
      <c r="E3426" s="1" t="s">
        <v>3453</v>
      </c>
      <c r="F3426" s="1" t="s">
        <v>3454</v>
      </c>
      <c r="G3426" s="1" t="s">
        <v>3772</v>
      </c>
      <c r="H3426" s="1">
        <v>16.399999999999999</v>
      </c>
      <c r="I3426" s="1">
        <v>16.899999999999999</v>
      </c>
      <c r="J3426" s="1" t="s">
        <v>3190</v>
      </c>
      <c r="K3426" s="1" t="s">
        <v>4973</v>
      </c>
      <c r="L3426" s="1">
        <v>1</v>
      </c>
      <c r="M3426" s="1">
        <v>0</v>
      </c>
      <c r="N3426" s="1">
        <v>1</v>
      </c>
      <c r="O3426" s="1">
        <v>0</v>
      </c>
      <c r="P3426" s="1">
        <v>4</v>
      </c>
      <c r="Q3426" s="16">
        <v>56.223564680232556</v>
      </c>
      <c r="R3426" s="21">
        <v>5.4516767593210481E-2</v>
      </c>
      <c r="S3426" s="21">
        <v>1.417055043496475</v>
      </c>
      <c r="T3426" s="21">
        <v>1.3625382759032645</v>
      </c>
      <c r="U3426" s="21">
        <v>6.0916028223230011E-3</v>
      </c>
      <c r="V3426" s="21">
        <v>5.7228913348410952E-2</v>
      </c>
      <c r="W3426" s="21">
        <v>5.1137310526087949E-2</v>
      </c>
      <c r="X3426" s="13" t="s">
        <v>22</v>
      </c>
      <c r="Y34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6" s="1">
        <v>38.891977617400002</v>
      </c>
      <c r="AA3426" s="1">
        <v>-82.995236394499997</v>
      </c>
      <c r="AB3426" s="1">
        <v>38.893484120899998</v>
      </c>
      <c r="AC3426" s="1">
        <v>-83.003325808900001</v>
      </c>
    </row>
    <row r="3427" spans="1:29" x14ac:dyDescent="0.25">
      <c r="A3427" s="13">
        <v>476</v>
      </c>
      <c r="B3427" s="22" t="s">
        <v>4935</v>
      </c>
      <c r="C3427" s="17">
        <v>8</v>
      </c>
      <c r="D3427" s="1" t="s">
        <v>792</v>
      </c>
      <c r="E3427" s="1" t="s">
        <v>3683</v>
      </c>
      <c r="F3427" s="1" t="s">
        <v>3684</v>
      </c>
      <c r="G3427" s="1" t="s">
        <v>3829</v>
      </c>
      <c r="H3427" s="1">
        <v>4.0999999999999996</v>
      </c>
      <c r="I3427" s="1">
        <v>4.5999999999999996</v>
      </c>
      <c r="J3427" s="1" t="s">
        <v>3190</v>
      </c>
      <c r="K3427" s="1" t="s">
        <v>4974</v>
      </c>
      <c r="L3427" s="1">
        <v>0</v>
      </c>
      <c r="M3427" s="1">
        <v>2</v>
      </c>
      <c r="N3427" s="1">
        <v>2</v>
      </c>
      <c r="O3427" s="1">
        <v>2</v>
      </c>
      <c r="P3427" s="1">
        <v>6</v>
      </c>
      <c r="Q3427" s="16">
        <v>119.32212936046511</v>
      </c>
      <c r="R3427" s="21">
        <v>5.8951536848639956E-2</v>
      </c>
      <c r="S3427" s="21">
        <v>1.4053055865415167</v>
      </c>
      <c r="T3427" s="21">
        <v>1.3463540496928768</v>
      </c>
      <c r="U3427" s="21">
        <v>7.1203164422383291E-3</v>
      </c>
      <c r="V3427" s="21">
        <v>5.7187496049650108E-2</v>
      </c>
      <c r="W3427" s="21">
        <v>5.0067179607411777E-2</v>
      </c>
      <c r="X3427" s="13" t="s">
        <v>22</v>
      </c>
      <c r="Y34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7" s="1">
        <v>39.662304015399997</v>
      </c>
      <c r="AA3427" s="1">
        <v>-83.841823755999997</v>
      </c>
      <c r="AB3427" s="1">
        <v>39.660313968300002</v>
      </c>
      <c r="AC3427" s="1">
        <v>-83.832863963899996</v>
      </c>
    </row>
    <row r="3428" spans="1:29" x14ac:dyDescent="0.25">
      <c r="A3428" s="13">
        <v>477</v>
      </c>
      <c r="B3428" s="22" t="s">
        <v>4935</v>
      </c>
      <c r="C3428" s="17">
        <v>11</v>
      </c>
      <c r="D3428" s="1" t="s">
        <v>3835</v>
      </c>
      <c r="E3428" s="1" t="s">
        <v>3685</v>
      </c>
      <c r="F3428" s="1" t="s">
        <v>3686</v>
      </c>
      <c r="G3428" s="1" t="s">
        <v>3728</v>
      </c>
      <c r="H3428" s="1">
        <v>3.9</v>
      </c>
      <c r="I3428" s="1">
        <v>4.4000000000000004</v>
      </c>
      <c r="J3428" s="1" t="s">
        <v>3190</v>
      </c>
      <c r="K3428" s="1" t="s">
        <v>4974</v>
      </c>
      <c r="L3428" s="1">
        <v>0</v>
      </c>
      <c r="M3428" s="1">
        <v>2</v>
      </c>
      <c r="N3428" s="1">
        <v>1</v>
      </c>
      <c r="O3428" s="1">
        <v>2</v>
      </c>
      <c r="P3428" s="1">
        <v>2</v>
      </c>
      <c r="Q3428" s="16">
        <v>108.77525436046511</v>
      </c>
      <c r="R3428" s="21">
        <v>7.0514960675429061E-2</v>
      </c>
      <c r="S3428" s="21">
        <v>0.91299499507390225</v>
      </c>
      <c r="T3428" s="21">
        <v>0.84248003439847319</v>
      </c>
      <c r="U3428" s="21">
        <v>8.3940122494948304E-3</v>
      </c>
      <c r="V3428" s="21">
        <v>5.7159194178149346E-2</v>
      </c>
      <c r="W3428" s="21">
        <v>4.8765181928654519E-2</v>
      </c>
      <c r="X3428" s="13" t="s">
        <v>22</v>
      </c>
      <c r="Y34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8" s="1">
        <v>40.3604390717</v>
      </c>
      <c r="AA3428" s="1">
        <v>-81.222193903900006</v>
      </c>
      <c r="AB3428" s="1">
        <v>40.358259098700003</v>
      </c>
      <c r="AC3428" s="1">
        <v>-81.213162178299996</v>
      </c>
    </row>
    <row r="3429" spans="1:29" x14ac:dyDescent="0.25">
      <c r="A3429" s="13">
        <v>478</v>
      </c>
      <c r="B3429" s="22" t="s">
        <v>4935</v>
      </c>
      <c r="C3429" s="17">
        <v>10</v>
      </c>
      <c r="D3429" s="1" t="s">
        <v>3834</v>
      </c>
      <c r="E3429" s="1" t="s">
        <v>3466</v>
      </c>
      <c r="F3429" s="1" t="s">
        <v>3467</v>
      </c>
      <c r="G3429" s="1" t="s">
        <v>3736</v>
      </c>
      <c r="H3429" s="1">
        <v>21.4</v>
      </c>
      <c r="I3429" s="1">
        <v>21.9</v>
      </c>
      <c r="J3429" s="1" t="s">
        <v>3190</v>
      </c>
      <c r="K3429" s="1" t="s">
        <v>4973</v>
      </c>
      <c r="L3429" s="1">
        <v>1</v>
      </c>
      <c r="M3429" s="1">
        <v>0</v>
      </c>
      <c r="N3429" s="1">
        <v>1</v>
      </c>
      <c r="O3429" s="1">
        <v>0</v>
      </c>
      <c r="P3429" s="1">
        <v>2</v>
      </c>
      <c r="Q3429" s="16">
        <v>54.223564680232556</v>
      </c>
      <c r="R3429" s="21">
        <v>5.4299241056442481E-2</v>
      </c>
      <c r="S3429" s="21">
        <v>0.93759240547546463</v>
      </c>
      <c r="T3429" s="21">
        <v>0.88329316441902217</v>
      </c>
      <c r="U3429" s="21">
        <v>6.0692584068229539E-3</v>
      </c>
      <c r="V3429" s="21">
        <v>5.6954639759383335E-2</v>
      </c>
      <c r="W3429" s="21">
        <v>5.0885381352560384E-2</v>
      </c>
      <c r="X3429" s="13" t="s">
        <v>22</v>
      </c>
      <c r="Y34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29" s="1">
        <v>39.3054167831</v>
      </c>
      <c r="AA3429" s="1">
        <v>-81.964368178300006</v>
      </c>
      <c r="AB3429" s="1">
        <v>39.306347823999999</v>
      </c>
      <c r="AC3429" s="1">
        <v>-81.9558088263</v>
      </c>
    </row>
    <row r="3430" spans="1:29" x14ac:dyDescent="0.25">
      <c r="A3430" s="13">
        <v>479</v>
      </c>
      <c r="B3430" s="22" t="s">
        <v>4935</v>
      </c>
      <c r="C3430" s="17">
        <v>7</v>
      </c>
      <c r="D3430" s="1" t="s">
        <v>2370</v>
      </c>
      <c r="E3430" s="1" t="s">
        <v>3687</v>
      </c>
      <c r="F3430" s="1" t="s">
        <v>3688</v>
      </c>
      <c r="G3430" s="1" t="s">
        <v>3722</v>
      </c>
      <c r="H3430" s="1">
        <v>22.2</v>
      </c>
      <c r="I3430" s="1">
        <v>22.7</v>
      </c>
      <c r="J3430" s="1" t="s">
        <v>3190</v>
      </c>
      <c r="K3430" s="1" t="s">
        <v>4974</v>
      </c>
      <c r="L3430" s="1">
        <v>1</v>
      </c>
      <c r="M3430" s="1">
        <v>1</v>
      </c>
      <c r="N3430" s="1">
        <v>3</v>
      </c>
      <c r="O3430" s="1">
        <v>0</v>
      </c>
      <c r="P3430" s="1">
        <v>0</v>
      </c>
      <c r="Q3430" s="16">
        <v>110.99400436046511</v>
      </c>
      <c r="R3430" s="21">
        <v>7.0093026276380657E-2</v>
      </c>
      <c r="S3430" s="21">
        <v>0.65776522169389762</v>
      </c>
      <c r="T3430" s="21">
        <v>0.58767219541751692</v>
      </c>
      <c r="U3430" s="21">
        <v>8.3478526105310504E-3</v>
      </c>
      <c r="V3430" s="21">
        <v>5.6815671845601913E-2</v>
      </c>
      <c r="W3430" s="21">
        <v>4.8467819235070861E-2</v>
      </c>
      <c r="X3430" s="13" t="s">
        <v>22</v>
      </c>
      <c r="Y34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0" s="1">
        <v>40.670939003800001</v>
      </c>
      <c r="AA3430" s="1">
        <v>-84.580430461899994</v>
      </c>
      <c r="AB3430" s="1">
        <v>40.678185827900002</v>
      </c>
      <c r="AC3430" s="1">
        <v>-84.580501054300001</v>
      </c>
    </row>
    <row r="3431" spans="1:29" x14ac:dyDescent="0.25">
      <c r="A3431" s="13">
        <v>480</v>
      </c>
      <c r="B3431" s="22" t="s">
        <v>4935</v>
      </c>
      <c r="C3431" s="17">
        <v>11</v>
      </c>
      <c r="D3431" s="1" t="s">
        <v>2372</v>
      </c>
      <c r="E3431" s="1" t="s">
        <v>3689</v>
      </c>
      <c r="F3431" s="1" t="s">
        <v>3591</v>
      </c>
      <c r="G3431" s="1" t="s">
        <v>3798</v>
      </c>
      <c r="H3431" s="1">
        <v>4.0999999999999996</v>
      </c>
      <c r="I3431" s="1">
        <v>4.5999999999999996</v>
      </c>
      <c r="J3431" s="1" t="s">
        <v>3190</v>
      </c>
      <c r="K3431" s="1" t="s">
        <v>4974</v>
      </c>
      <c r="L3431" s="1">
        <v>0</v>
      </c>
      <c r="M3431" s="1">
        <v>1</v>
      </c>
      <c r="N3431" s="1">
        <v>3</v>
      </c>
      <c r="O3431" s="1">
        <v>1</v>
      </c>
      <c r="P3431" s="1">
        <v>5</v>
      </c>
      <c r="Q3431" s="16">
        <v>74.754814680232556</v>
      </c>
      <c r="R3431" s="21">
        <v>7.0062304727964209E-2</v>
      </c>
      <c r="S3431" s="21">
        <v>1.2684047025222329</v>
      </c>
      <c r="T3431" s="21">
        <v>1.1983423977942687</v>
      </c>
      <c r="U3431" s="21">
        <v>8.3444907923877331E-3</v>
      </c>
      <c r="V3431" s="21">
        <v>5.680110986226037E-2</v>
      </c>
      <c r="W3431" s="21">
        <v>4.8456619069872635E-2</v>
      </c>
      <c r="X3431" s="13" t="s">
        <v>22</v>
      </c>
      <c r="Y34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1" s="1">
        <v>40.504813312800003</v>
      </c>
      <c r="AA3431" s="1">
        <v>-81.889135963000001</v>
      </c>
      <c r="AB3431" s="1">
        <v>40.506102354600003</v>
      </c>
      <c r="AC3431" s="1">
        <v>-81.895596407599996</v>
      </c>
    </row>
    <row r="3432" spans="1:29" x14ac:dyDescent="0.25">
      <c r="A3432" s="13">
        <v>481</v>
      </c>
      <c r="B3432" s="22" t="s">
        <v>4935</v>
      </c>
      <c r="C3432" s="17">
        <v>11</v>
      </c>
      <c r="D3432" s="1" t="s">
        <v>1338</v>
      </c>
      <c r="E3432" s="1" t="s">
        <v>3690</v>
      </c>
      <c r="F3432" s="1" t="s">
        <v>3691</v>
      </c>
      <c r="G3432" s="1" t="s">
        <v>3730</v>
      </c>
      <c r="H3432" s="1">
        <v>12.8</v>
      </c>
      <c r="I3432" s="1">
        <v>13.3</v>
      </c>
      <c r="J3432" s="1" t="s">
        <v>3190</v>
      </c>
      <c r="K3432" s="1" t="s">
        <v>4974</v>
      </c>
      <c r="L3432" s="1">
        <v>1</v>
      </c>
      <c r="M3432" s="1">
        <v>0</v>
      </c>
      <c r="N3432" s="1">
        <v>2</v>
      </c>
      <c r="O3432" s="1">
        <v>1</v>
      </c>
      <c r="P3432" s="1">
        <v>7</v>
      </c>
      <c r="Q3432" s="16">
        <v>70.207939680232556</v>
      </c>
      <c r="R3432" s="21">
        <v>8.6052665487399579E-2</v>
      </c>
      <c r="S3432" s="21">
        <v>1.6716923950587557</v>
      </c>
      <c r="T3432" s="21">
        <v>1.585639729571356</v>
      </c>
      <c r="U3432" s="21">
        <v>1.007930714500883E-2</v>
      </c>
      <c r="V3432" s="21">
        <v>5.676740972084135E-2</v>
      </c>
      <c r="W3432" s="21">
        <v>4.6688102575832516E-2</v>
      </c>
      <c r="X3432" s="13" t="s">
        <v>22</v>
      </c>
      <c r="Y34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2" s="1">
        <v>40.879287076300002</v>
      </c>
      <c r="AA3432" s="1">
        <v>-80.6314432498</v>
      </c>
      <c r="AB3432" s="1">
        <v>40.878135889299998</v>
      </c>
      <c r="AC3432" s="1">
        <v>-80.622394524499995</v>
      </c>
    </row>
    <row r="3433" spans="1:29" x14ac:dyDescent="0.25">
      <c r="A3433" s="13">
        <v>482</v>
      </c>
      <c r="B3433" s="22" t="s">
        <v>4935</v>
      </c>
      <c r="C3433" s="17">
        <v>8</v>
      </c>
      <c r="D3433" s="1" t="s">
        <v>806</v>
      </c>
      <c r="E3433" s="1" t="s">
        <v>3373</v>
      </c>
      <c r="F3433" s="1" t="s">
        <v>3374</v>
      </c>
      <c r="G3433" s="1" t="s">
        <v>3716</v>
      </c>
      <c r="H3433" s="1">
        <v>15.5</v>
      </c>
      <c r="I3433" s="1">
        <v>16</v>
      </c>
      <c r="J3433" s="1" t="s">
        <v>3190</v>
      </c>
      <c r="K3433" s="1" t="s">
        <v>4974</v>
      </c>
      <c r="L3433" s="1">
        <v>0</v>
      </c>
      <c r="M3433" s="1">
        <v>1</v>
      </c>
      <c r="N3433" s="1">
        <v>1</v>
      </c>
      <c r="O3433" s="1">
        <v>2</v>
      </c>
      <c r="P3433" s="1">
        <v>5</v>
      </c>
      <c r="Q3433" s="16">
        <v>66.098564680232556</v>
      </c>
      <c r="R3433" s="21">
        <v>8.6059801716198578E-2</v>
      </c>
      <c r="S3433" s="21">
        <v>1.3155119609670622</v>
      </c>
      <c r="T3433" s="21">
        <v>1.2294521592508636</v>
      </c>
      <c r="U3433" s="21">
        <v>1.0080075137690162E-2</v>
      </c>
      <c r="V3433" s="21">
        <v>5.6569780639506489E-2</v>
      </c>
      <c r="W3433" s="21">
        <v>4.6489705501816331E-2</v>
      </c>
      <c r="X3433" s="13" t="s">
        <v>22</v>
      </c>
      <c r="Y34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3" s="1">
        <v>39.480289734099998</v>
      </c>
      <c r="AA3433" s="1">
        <v>-84.145528283900006</v>
      </c>
      <c r="AB3433" s="1">
        <v>39.485796926399999</v>
      </c>
      <c r="AC3433" s="1">
        <v>-84.139432796099996</v>
      </c>
    </row>
    <row r="3434" spans="1:29" x14ac:dyDescent="0.25">
      <c r="A3434" s="13">
        <v>483</v>
      </c>
      <c r="B3434" s="22" t="s">
        <v>4935</v>
      </c>
      <c r="C3434" s="17">
        <v>8</v>
      </c>
      <c r="D3434" s="1" t="s">
        <v>806</v>
      </c>
      <c r="E3434" s="1" t="s">
        <v>3373</v>
      </c>
      <c r="F3434" s="1" t="s">
        <v>3374</v>
      </c>
      <c r="G3434" s="1" t="s">
        <v>3716</v>
      </c>
      <c r="H3434" s="1">
        <v>17.2</v>
      </c>
      <c r="I3434" s="1">
        <v>17.7</v>
      </c>
      <c r="J3434" s="1" t="s">
        <v>3190</v>
      </c>
      <c r="K3434" s="1" t="s">
        <v>4974</v>
      </c>
      <c r="L3434" s="1">
        <v>0</v>
      </c>
      <c r="M3434" s="1">
        <v>1</v>
      </c>
      <c r="N3434" s="1">
        <v>1</v>
      </c>
      <c r="O3434" s="1">
        <v>2</v>
      </c>
      <c r="P3434" s="1">
        <v>4</v>
      </c>
      <c r="Q3434" s="16">
        <v>65.098564680232556</v>
      </c>
      <c r="R3434" s="21">
        <v>8.6059801716198578E-2</v>
      </c>
      <c r="S3434" s="21">
        <v>1.1756126917284244</v>
      </c>
      <c r="T3434" s="21">
        <v>1.0895528900122258</v>
      </c>
      <c r="U3434" s="21">
        <v>1.0080075137690162E-2</v>
      </c>
      <c r="V3434" s="21">
        <v>5.6569780639506489E-2</v>
      </c>
      <c r="W3434" s="21">
        <v>4.6489705501816331E-2</v>
      </c>
      <c r="X3434" s="13" t="s">
        <v>22</v>
      </c>
      <c r="Y34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4" s="1">
        <v>39.498849557500002</v>
      </c>
      <c r="AA3434" s="1">
        <v>-84.124604507000001</v>
      </c>
      <c r="AB3434" s="1">
        <v>39.504325188199999</v>
      </c>
      <c r="AC3434" s="1">
        <v>-84.118481704999994</v>
      </c>
    </row>
    <row r="3435" spans="1:29" x14ac:dyDescent="0.25">
      <c r="A3435" s="13">
        <v>484</v>
      </c>
      <c r="B3435" s="22" t="s">
        <v>4935</v>
      </c>
      <c r="C3435" s="17">
        <v>7</v>
      </c>
      <c r="D3435" s="1" t="s">
        <v>3195</v>
      </c>
      <c r="E3435" s="1" t="s">
        <v>3461</v>
      </c>
      <c r="F3435" s="1" t="s">
        <v>3551</v>
      </c>
      <c r="G3435" s="1" t="s">
        <v>3729</v>
      </c>
      <c r="H3435" s="1">
        <v>7.1</v>
      </c>
      <c r="I3435" s="1">
        <v>7.6</v>
      </c>
      <c r="J3435" s="1" t="s">
        <v>3190</v>
      </c>
      <c r="K3435" s="1" t="s">
        <v>4974</v>
      </c>
      <c r="L3435" s="1">
        <v>1</v>
      </c>
      <c r="M3435" s="1">
        <v>0</v>
      </c>
      <c r="N3435" s="1">
        <v>1</v>
      </c>
      <c r="O3435" s="1">
        <v>2</v>
      </c>
      <c r="P3435" s="1">
        <v>8</v>
      </c>
      <c r="Q3435" s="16">
        <v>69.098564680232556</v>
      </c>
      <c r="R3435" s="21">
        <v>8.6102614644230413E-2</v>
      </c>
      <c r="S3435" s="21">
        <v>1.7214304436226349</v>
      </c>
      <c r="T3435" s="21">
        <v>1.6353278289784043</v>
      </c>
      <c r="U3435" s="21">
        <v>1.0084682506889663E-2</v>
      </c>
      <c r="V3435" s="21">
        <v>5.6558868269674531E-2</v>
      </c>
      <c r="W3435" s="21">
        <v>4.6474185762784864E-2</v>
      </c>
      <c r="X3435" s="13" t="s">
        <v>22</v>
      </c>
      <c r="Y34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5" s="1">
        <v>40.068593585000002</v>
      </c>
      <c r="AA3435" s="1">
        <v>-83.561186900999999</v>
      </c>
      <c r="AB3435" s="1">
        <v>40.073304017399998</v>
      </c>
      <c r="AC3435" s="1">
        <v>-83.554025659999994</v>
      </c>
    </row>
    <row r="3436" spans="1:29" x14ac:dyDescent="0.25">
      <c r="A3436" s="13">
        <v>485</v>
      </c>
      <c r="B3436" s="22" t="s">
        <v>4935</v>
      </c>
      <c r="C3436" s="17">
        <v>4</v>
      </c>
      <c r="D3436" s="1" t="s">
        <v>800</v>
      </c>
      <c r="E3436" s="1" t="s">
        <v>3441</v>
      </c>
      <c r="F3436" s="1" t="s">
        <v>3442</v>
      </c>
      <c r="G3436" s="1" t="s">
        <v>3767</v>
      </c>
      <c r="H3436" s="1">
        <v>23</v>
      </c>
      <c r="I3436" s="1">
        <v>23.5</v>
      </c>
      <c r="J3436" s="1" t="s">
        <v>3190</v>
      </c>
      <c r="K3436" s="1" t="s">
        <v>4974</v>
      </c>
      <c r="L3436" s="1">
        <v>0</v>
      </c>
      <c r="M3436" s="1">
        <v>1</v>
      </c>
      <c r="N3436" s="1">
        <v>2</v>
      </c>
      <c r="O3436" s="1">
        <v>2</v>
      </c>
      <c r="P3436" s="1">
        <v>6</v>
      </c>
      <c r="Q3436" s="16">
        <v>73.645439680232556</v>
      </c>
      <c r="R3436" s="21">
        <v>6.9754823524638909E-2</v>
      </c>
      <c r="S3436" s="21">
        <v>1.3699262924526772</v>
      </c>
      <c r="T3436" s="21">
        <v>1.3001714689280384</v>
      </c>
      <c r="U3436" s="21">
        <v>8.3108369302569499E-3</v>
      </c>
      <c r="V3436" s="21">
        <v>5.6528741647223081E-2</v>
      </c>
      <c r="W3436" s="21">
        <v>4.8217904716966131E-2</v>
      </c>
      <c r="X3436" s="13" t="s">
        <v>22</v>
      </c>
      <c r="Y34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6" s="1">
        <v>40.7964178127</v>
      </c>
      <c r="AA3436" s="1">
        <v>-81.218867889799995</v>
      </c>
      <c r="AB3436" s="1">
        <v>40.7985984488</v>
      </c>
      <c r="AC3436" s="1">
        <v>-81.209945279799996</v>
      </c>
    </row>
    <row r="3437" spans="1:29" x14ac:dyDescent="0.25">
      <c r="A3437" s="13">
        <v>486</v>
      </c>
      <c r="B3437" s="22" t="s">
        <v>4935</v>
      </c>
      <c r="C3437" s="17">
        <v>7</v>
      </c>
      <c r="D3437" s="1" t="s">
        <v>789</v>
      </c>
      <c r="E3437" s="1" t="s">
        <v>3692</v>
      </c>
      <c r="F3437" s="1" t="s">
        <v>3693</v>
      </c>
      <c r="G3437" s="1" t="s">
        <v>3830</v>
      </c>
      <c r="H3437" s="1">
        <v>1.4</v>
      </c>
      <c r="I3437" s="1">
        <v>1.9</v>
      </c>
      <c r="J3437" s="1" t="s">
        <v>3190</v>
      </c>
      <c r="K3437" s="1" t="s">
        <v>4974</v>
      </c>
      <c r="L3437" s="1">
        <v>1</v>
      </c>
      <c r="M3437" s="1">
        <v>0</v>
      </c>
      <c r="N3437" s="1">
        <v>2</v>
      </c>
      <c r="O3437" s="1">
        <v>1</v>
      </c>
      <c r="P3437" s="1">
        <v>5</v>
      </c>
      <c r="Q3437" s="16">
        <v>68.207939680232556</v>
      </c>
      <c r="R3437" s="21">
        <v>8.5817050972700495E-2</v>
      </c>
      <c r="S3437" s="21">
        <v>1.307895993745539</v>
      </c>
      <c r="T3437" s="21">
        <v>1.2220789427728385</v>
      </c>
      <c r="U3437" s="21">
        <v>1.0053947677006089E-2</v>
      </c>
      <c r="V3437" s="21">
        <v>5.6410169838845475E-2</v>
      </c>
      <c r="W3437" s="21">
        <v>4.6356222161839385E-2</v>
      </c>
      <c r="X3437" s="13" t="s">
        <v>22</v>
      </c>
      <c r="Y34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7" s="1">
        <v>39.901707665799997</v>
      </c>
      <c r="AA3437" s="1">
        <v>-84.010462643699995</v>
      </c>
      <c r="AB3437" s="1">
        <v>39.908932914899999</v>
      </c>
      <c r="AC3437" s="1">
        <v>-84.009720605599995</v>
      </c>
    </row>
    <row r="3438" spans="1:29" x14ac:dyDescent="0.25">
      <c r="A3438" s="13">
        <v>487</v>
      </c>
      <c r="B3438" s="22" t="s">
        <v>4935</v>
      </c>
      <c r="C3438" s="17">
        <v>9</v>
      </c>
      <c r="D3438" s="1" t="s">
        <v>2382</v>
      </c>
      <c r="E3438" s="1" t="s">
        <v>3488</v>
      </c>
      <c r="F3438" s="1" t="s">
        <v>3489</v>
      </c>
      <c r="G3438" s="1" t="s">
        <v>3781</v>
      </c>
      <c r="H3438" s="1">
        <v>15.7</v>
      </c>
      <c r="I3438" s="1">
        <v>16.2</v>
      </c>
      <c r="J3438" s="1" t="s">
        <v>3190</v>
      </c>
      <c r="K3438" s="1" t="s">
        <v>4974</v>
      </c>
      <c r="L3438" s="1">
        <v>0</v>
      </c>
      <c r="M3438" s="1">
        <v>3</v>
      </c>
      <c r="N3438" s="1">
        <v>1</v>
      </c>
      <c r="O3438" s="1">
        <v>1</v>
      </c>
      <c r="P3438" s="1">
        <v>4</v>
      </c>
      <c r="Q3438" s="16">
        <v>152.01444404069767</v>
      </c>
      <c r="R3438" s="21">
        <v>6.9354371302940088E-2</v>
      </c>
      <c r="S3438" s="21">
        <v>1.1526916160106526</v>
      </c>
      <c r="T3438" s="21">
        <v>1.0833372447077125</v>
      </c>
      <c r="U3438" s="21">
        <v>8.2669893061547046E-3</v>
      </c>
      <c r="V3438" s="21">
        <v>5.6337889542747328E-2</v>
      </c>
      <c r="W3438" s="21">
        <v>4.807090023659262E-2</v>
      </c>
      <c r="X3438" s="13" t="s">
        <v>22</v>
      </c>
      <c r="Y34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8" s="1">
        <v>38.898713640899999</v>
      </c>
      <c r="AA3438" s="1">
        <v>-83.617382609000003</v>
      </c>
      <c r="AB3438" s="1">
        <v>38.904023101500002</v>
      </c>
      <c r="AC3438" s="1">
        <v>-83.6236938407</v>
      </c>
    </row>
    <row r="3439" spans="1:29" x14ac:dyDescent="0.25">
      <c r="A3439" s="13">
        <v>488</v>
      </c>
      <c r="B3439" s="22" t="s">
        <v>4935</v>
      </c>
      <c r="C3439" s="17">
        <v>11</v>
      </c>
      <c r="D3439" s="1" t="s">
        <v>2372</v>
      </c>
      <c r="E3439" s="1" t="s">
        <v>3249</v>
      </c>
      <c r="F3439" s="1" t="s">
        <v>3694</v>
      </c>
      <c r="G3439" s="1" t="s">
        <v>3711</v>
      </c>
      <c r="H3439" s="1">
        <v>6.9</v>
      </c>
      <c r="I3439" s="1">
        <v>7.4</v>
      </c>
      <c r="J3439" s="1" t="s">
        <v>3190</v>
      </c>
      <c r="K3439" s="1" t="s">
        <v>4974</v>
      </c>
      <c r="L3439" s="1">
        <v>1</v>
      </c>
      <c r="M3439" s="1">
        <v>0</v>
      </c>
      <c r="N3439" s="1">
        <v>4</v>
      </c>
      <c r="O3439" s="1">
        <v>1</v>
      </c>
      <c r="P3439" s="1">
        <v>7</v>
      </c>
      <c r="Q3439" s="16">
        <v>83.301689680232556</v>
      </c>
      <c r="R3439" s="21">
        <v>5.8673506516548027E-2</v>
      </c>
      <c r="S3439" s="21">
        <v>1.2956483977237125</v>
      </c>
      <c r="T3439" s="21">
        <v>1.2369748912071645</v>
      </c>
      <c r="U3439" s="21">
        <v>7.0894559354057777E-3</v>
      </c>
      <c r="V3439" s="21">
        <v>5.630127653054625E-2</v>
      </c>
      <c r="W3439" s="21">
        <v>4.9211820595140475E-2</v>
      </c>
      <c r="X3439" s="13" t="s">
        <v>22</v>
      </c>
      <c r="Y34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39" s="1">
        <v>40.5947087634</v>
      </c>
      <c r="AA3439" s="1">
        <v>-82.105573216899998</v>
      </c>
      <c r="AB3439" s="1">
        <v>40.5942789717</v>
      </c>
      <c r="AC3439" s="1">
        <v>-82.096349705500003</v>
      </c>
    </row>
    <row r="3440" spans="1:29" x14ac:dyDescent="0.25">
      <c r="A3440" s="13">
        <v>489</v>
      </c>
      <c r="B3440" s="22" t="s">
        <v>4935</v>
      </c>
      <c r="C3440" s="17">
        <v>6</v>
      </c>
      <c r="D3440" s="1" t="s">
        <v>2367</v>
      </c>
      <c r="E3440" s="1" t="s">
        <v>3528</v>
      </c>
      <c r="F3440" s="1" t="s">
        <v>3421</v>
      </c>
      <c r="G3440" s="1" t="s">
        <v>3716</v>
      </c>
      <c r="H3440" s="1">
        <v>5.0999999999999996</v>
      </c>
      <c r="I3440" s="1">
        <v>5.6</v>
      </c>
      <c r="J3440" s="1" t="s">
        <v>3190</v>
      </c>
      <c r="K3440" s="1" t="s">
        <v>4974</v>
      </c>
      <c r="L3440" s="1">
        <v>0</v>
      </c>
      <c r="M3440" s="1">
        <v>2</v>
      </c>
      <c r="N3440" s="1">
        <v>1</v>
      </c>
      <c r="O3440" s="1">
        <v>0</v>
      </c>
      <c r="P3440" s="1">
        <v>0</v>
      </c>
      <c r="Q3440" s="16">
        <v>97.900254360465112</v>
      </c>
      <c r="R3440" s="21">
        <v>0.11100633808597697</v>
      </c>
      <c r="S3440" s="21">
        <v>0.55580178479174525</v>
      </c>
      <c r="T3440" s="21">
        <v>0.44479544670576826</v>
      </c>
      <c r="U3440" s="21">
        <v>1.2736066650272096E-2</v>
      </c>
      <c r="V3440" s="21">
        <v>5.6249830703974567E-2</v>
      </c>
      <c r="W3440" s="21">
        <v>4.3513764053702469E-2</v>
      </c>
      <c r="X3440" s="13" t="s">
        <v>22</v>
      </c>
      <c r="Y34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0" s="1">
        <v>40.166887373100003</v>
      </c>
      <c r="AA3440" s="1">
        <v>-83.2256253714</v>
      </c>
      <c r="AB3440" s="1">
        <v>40.172645258700001</v>
      </c>
      <c r="AC3440" s="1">
        <v>-83.219895486300004</v>
      </c>
    </row>
    <row r="3441" spans="1:29" x14ac:dyDescent="0.25">
      <c r="A3441" s="13">
        <v>490</v>
      </c>
      <c r="B3441" s="22" t="s">
        <v>4935</v>
      </c>
      <c r="C3441" s="17">
        <v>6</v>
      </c>
      <c r="D3441" s="1" t="s">
        <v>2367</v>
      </c>
      <c r="E3441" s="1" t="s">
        <v>3528</v>
      </c>
      <c r="F3441" s="1" t="s">
        <v>3421</v>
      </c>
      <c r="G3441" s="1" t="s">
        <v>3716</v>
      </c>
      <c r="H3441" s="1">
        <v>9</v>
      </c>
      <c r="I3441" s="1">
        <v>9.5</v>
      </c>
      <c r="J3441" s="1" t="s">
        <v>3190</v>
      </c>
      <c r="K3441" s="1" t="s">
        <v>4974</v>
      </c>
      <c r="L3441" s="1">
        <v>0</v>
      </c>
      <c r="M3441" s="1">
        <v>1</v>
      </c>
      <c r="N3441" s="1">
        <v>1</v>
      </c>
      <c r="O3441" s="1">
        <v>1</v>
      </c>
      <c r="P3441" s="1">
        <v>1</v>
      </c>
      <c r="Q3441" s="16">
        <v>57.661064680232556</v>
      </c>
      <c r="R3441" s="21">
        <v>0.11100633808597697</v>
      </c>
      <c r="S3441" s="21">
        <v>0.71911536195214409</v>
      </c>
      <c r="T3441" s="21">
        <v>0.60810902386616716</v>
      </c>
      <c r="U3441" s="21">
        <v>1.2736066650272096E-2</v>
      </c>
      <c r="V3441" s="21">
        <v>5.6249830703974567E-2</v>
      </c>
      <c r="W3441" s="21">
        <v>4.3513764053702469E-2</v>
      </c>
      <c r="X3441" s="13" t="s">
        <v>22</v>
      </c>
      <c r="Y34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1" s="1">
        <v>40.212228859</v>
      </c>
      <c r="AA3441" s="1">
        <v>-83.181626098999999</v>
      </c>
      <c r="AB3441" s="1">
        <v>40.218043469100003</v>
      </c>
      <c r="AC3441" s="1">
        <v>-83.175977205999999</v>
      </c>
    </row>
    <row r="3442" spans="1:29" x14ac:dyDescent="0.25">
      <c r="A3442" s="13">
        <v>491</v>
      </c>
      <c r="B3442" s="22" t="s">
        <v>4935</v>
      </c>
      <c r="C3442" s="17">
        <v>12</v>
      </c>
      <c r="D3442" s="1" t="s">
        <v>1332</v>
      </c>
      <c r="E3442" s="1" t="s">
        <v>3416</v>
      </c>
      <c r="F3442" s="1" t="s">
        <v>3417</v>
      </c>
      <c r="G3442" s="1" t="s">
        <v>3761</v>
      </c>
      <c r="H3442" s="1">
        <v>0</v>
      </c>
      <c r="I3442" s="1">
        <v>0.5</v>
      </c>
      <c r="J3442" s="1" t="s">
        <v>3190</v>
      </c>
      <c r="K3442" s="1" t="s">
        <v>4974</v>
      </c>
      <c r="L3442" s="1">
        <v>0</v>
      </c>
      <c r="M3442" s="1">
        <v>1</v>
      </c>
      <c r="N3442" s="1">
        <v>2</v>
      </c>
      <c r="O3442" s="1">
        <v>0</v>
      </c>
      <c r="P3442" s="1">
        <v>2</v>
      </c>
      <c r="Q3442" s="16">
        <v>60.770439680232556</v>
      </c>
      <c r="R3442" s="21">
        <v>0.11124729789138466</v>
      </c>
      <c r="S3442" s="21">
        <v>0.8602055790094808</v>
      </c>
      <c r="T3442" s="21">
        <v>0.74895828111809615</v>
      </c>
      <c r="U3442" s="21">
        <v>1.2761465692046527E-2</v>
      </c>
      <c r="V3442" s="21">
        <v>5.6232718819933046E-2</v>
      </c>
      <c r="W3442" s="21">
        <v>4.3471253127886522E-2</v>
      </c>
      <c r="X3442" s="13" t="s">
        <v>22</v>
      </c>
      <c r="Y34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2" s="1">
        <v>41.347490971500001</v>
      </c>
      <c r="AA3442" s="1">
        <v>-81.223835567899997</v>
      </c>
      <c r="AB3442" s="1">
        <v>41.3547295503</v>
      </c>
      <c r="AC3442" s="1">
        <v>-81.223550779500002</v>
      </c>
    </row>
    <row r="3443" spans="1:29" x14ac:dyDescent="0.25">
      <c r="A3443" s="13">
        <v>492</v>
      </c>
      <c r="B3443" s="22" t="s">
        <v>4935</v>
      </c>
      <c r="C3443" s="17">
        <v>12</v>
      </c>
      <c r="D3443" s="1" t="s">
        <v>1332</v>
      </c>
      <c r="E3443" s="1" t="s">
        <v>3556</v>
      </c>
      <c r="F3443" s="1" t="s">
        <v>3557</v>
      </c>
      <c r="G3443" s="1" t="s">
        <v>3797</v>
      </c>
      <c r="H3443" s="1">
        <v>5</v>
      </c>
      <c r="I3443" s="1">
        <v>5.5</v>
      </c>
      <c r="J3443" s="1" t="s">
        <v>3190</v>
      </c>
      <c r="K3443" s="1" t="s">
        <v>4974</v>
      </c>
      <c r="L3443" s="1">
        <v>0</v>
      </c>
      <c r="M3443" s="1">
        <v>1</v>
      </c>
      <c r="N3443" s="1">
        <v>1</v>
      </c>
      <c r="O3443" s="1">
        <v>2</v>
      </c>
      <c r="P3443" s="1">
        <v>1</v>
      </c>
      <c r="Q3443" s="16">
        <v>62.098564680232556</v>
      </c>
      <c r="R3443" s="21">
        <v>8.5523994946139797E-2</v>
      </c>
      <c r="S3443" s="21">
        <v>0.74689633381762166</v>
      </c>
      <c r="T3443" s="21">
        <v>0.66137233887148184</v>
      </c>
      <c r="U3443" s="21">
        <v>1.0022397819984975E-2</v>
      </c>
      <c r="V3443" s="21">
        <v>5.6221141439951834E-2</v>
      </c>
      <c r="W3443" s="21">
        <v>4.6198743619966856E-2</v>
      </c>
      <c r="X3443" s="13" t="s">
        <v>22</v>
      </c>
      <c r="Y34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3" s="1">
        <v>41.521452710299997</v>
      </c>
      <c r="AA3443" s="1">
        <v>-81.294446173899999</v>
      </c>
      <c r="AB3443" s="1">
        <v>41.521473828399998</v>
      </c>
      <c r="AC3443" s="1">
        <v>-81.284816726299994</v>
      </c>
    </row>
    <row r="3444" spans="1:29" x14ac:dyDescent="0.25">
      <c r="A3444" s="13">
        <v>493</v>
      </c>
      <c r="B3444" s="22" t="s">
        <v>4935</v>
      </c>
      <c r="C3444" s="17">
        <v>1</v>
      </c>
      <c r="D3444" s="1" t="s">
        <v>804</v>
      </c>
      <c r="E3444" s="1" t="s">
        <v>3695</v>
      </c>
      <c r="F3444" s="1" t="s">
        <v>3696</v>
      </c>
      <c r="G3444" s="1" t="s">
        <v>3831</v>
      </c>
      <c r="H3444" s="1">
        <v>9.5</v>
      </c>
      <c r="I3444" s="1">
        <v>10</v>
      </c>
      <c r="J3444" s="1" t="s">
        <v>3190</v>
      </c>
      <c r="K3444" s="1" t="s">
        <v>4974</v>
      </c>
      <c r="L3444" s="1">
        <v>0</v>
      </c>
      <c r="M3444" s="1">
        <v>1</v>
      </c>
      <c r="N3444" s="1">
        <v>2</v>
      </c>
      <c r="O3444" s="1">
        <v>0</v>
      </c>
      <c r="P3444" s="1">
        <v>0</v>
      </c>
      <c r="Q3444" s="16">
        <v>58.770439680232556</v>
      </c>
      <c r="R3444" s="21">
        <v>0.11094769795058919</v>
      </c>
      <c r="S3444" s="21">
        <v>0.54820135421328886</v>
      </c>
      <c r="T3444" s="21">
        <v>0.43725365626269969</v>
      </c>
      <c r="U3444" s="21">
        <v>1.2729884845975238E-2</v>
      </c>
      <c r="V3444" s="21">
        <v>5.6160957807278485E-2</v>
      </c>
      <c r="W3444" s="21">
        <v>4.3431072961303246E-2</v>
      </c>
      <c r="X3444" s="13" t="s">
        <v>22</v>
      </c>
      <c r="Y34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4" s="1">
        <v>41.004697309400001</v>
      </c>
      <c r="AA3444" s="1">
        <v>-83.485279857799995</v>
      </c>
      <c r="AB3444" s="1">
        <v>41.0019671178</v>
      </c>
      <c r="AC3444" s="1">
        <v>-83.476422101599994</v>
      </c>
    </row>
    <row r="3445" spans="1:29" x14ac:dyDescent="0.25">
      <c r="A3445" s="13">
        <v>494</v>
      </c>
      <c r="B3445" s="22" t="s">
        <v>4935</v>
      </c>
      <c r="C3445" s="17">
        <v>4</v>
      </c>
      <c r="D3445" s="1" t="s">
        <v>798</v>
      </c>
      <c r="E3445" s="1" t="s">
        <v>3447</v>
      </c>
      <c r="F3445" s="1" t="s">
        <v>3583</v>
      </c>
      <c r="G3445" s="1" t="s">
        <v>3770</v>
      </c>
      <c r="H3445" s="1">
        <v>4</v>
      </c>
      <c r="I3445" s="1">
        <v>4.5</v>
      </c>
      <c r="J3445" s="1" t="s">
        <v>3190</v>
      </c>
      <c r="L3445" s="1">
        <v>0</v>
      </c>
      <c r="M3445" s="1">
        <v>1</v>
      </c>
      <c r="N3445" s="1">
        <v>3</v>
      </c>
      <c r="O3445" s="1">
        <v>1</v>
      </c>
      <c r="P3445" s="1">
        <v>10</v>
      </c>
      <c r="Q3445" s="16">
        <v>79.754814680232556</v>
      </c>
      <c r="R3445" s="21">
        <v>6.9292689897771223E-2</v>
      </c>
      <c r="S3445" s="21">
        <v>1.8253070326783352</v>
      </c>
      <c r="T3445" s="21">
        <v>1.7560143427805639</v>
      </c>
      <c r="U3445" s="21">
        <v>8.2602336598131595E-3</v>
      </c>
      <c r="V3445" s="21">
        <v>5.6155278323797825E-2</v>
      </c>
      <c r="W3445" s="21">
        <v>4.7895044663984664E-2</v>
      </c>
      <c r="X3445" s="13" t="s">
        <v>22</v>
      </c>
      <c r="Y34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5" s="1">
        <v>0</v>
      </c>
      <c r="AA3445" s="1">
        <v>0</v>
      </c>
      <c r="AB3445" s="1">
        <v>0</v>
      </c>
      <c r="AC3445" s="1">
        <v>0</v>
      </c>
    </row>
    <row r="3446" spans="1:29" x14ac:dyDescent="0.25">
      <c r="A3446" s="13">
        <v>495</v>
      </c>
      <c r="B3446" s="22" t="s">
        <v>4935</v>
      </c>
      <c r="C3446" s="17">
        <v>4</v>
      </c>
      <c r="D3446" s="1" t="s">
        <v>798</v>
      </c>
      <c r="E3446" s="1" t="s">
        <v>3447</v>
      </c>
      <c r="F3446" s="1" t="s">
        <v>3583</v>
      </c>
      <c r="G3446" s="1" t="s">
        <v>3770</v>
      </c>
      <c r="H3446" s="1">
        <v>5.9</v>
      </c>
      <c r="I3446" s="1">
        <v>6.4</v>
      </c>
      <c r="J3446" s="1" t="s">
        <v>3190</v>
      </c>
      <c r="L3446" s="1">
        <v>0</v>
      </c>
      <c r="M3446" s="1">
        <v>1</v>
      </c>
      <c r="N3446" s="1">
        <v>1</v>
      </c>
      <c r="O3446" s="1">
        <v>3</v>
      </c>
      <c r="P3446" s="1">
        <v>1</v>
      </c>
      <c r="Q3446" s="16">
        <v>66.536064680232556</v>
      </c>
      <c r="R3446" s="21">
        <v>6.9292689897771223E-2</v>
      </c>
      <c r="S3446" s="21">
        <v>0.75879628983189151</v>
      </c>
      <c r="T3446" s="21">
        <v>0.68950359993412025</v>
      </c>
      <c r="U3446" s="21">
        <v>8.2602336598131595E-3</v>
      </c>
      <c r="V3446" s="21">
        <v>5.6155278323797825E-2</v>
      </c>
      <c r="W3446" s="21">
        <v>4.7895044663984664E-2</v>
      </c>
      <c r="X3446" s="13" t="s">
        <v>22</v>
      </c>
      <c r="Y34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6" s="1">
        <v>0</v>
      </c>
      <c r="AA3446" s="1">
        <v>0</v>
      </c>
      <c r="AB3446" s="1">
        <v>0</v>
      </c>
      <c r="AC3446" s="1">
        <v>0</v>
      </c>
    </row>
    <row r="3447" spans="1:29" x14ac:dyDescent="0.25">
      <c r="A3447" s="13">
        <v>496</v>
      </c>
      <c r="B3447" s="22" t="s">
        <v>4935</v>
      </c>
      <c r="C3447" s="17">
        <v>5</v>
      </c>
      <c r="D3447" s="1" t="s">
        <v>1333</v>
      </c>
      <c r="E3447" s="1" t="s">
        <v>3697</v>
      </c>
      <c r="F3447" s="1" t="s">
        <v>3698</v>
      </c>
      <c r="G3447" s="1" t="s">
        <v>3832</v>
      </c>
      <c r="H3447" s="1">
        <v>8</v>
      </c>
      <c r="I3447" s="1">
        <v>8.5</v>
      </c>
      <c r="J3447" s="1" t="s">
        <v>3190</v>
      </c>
      <c r="K3447" s="1" t="s">
        <v>4974</v>
      </c>
      <c r="L3447" s="1">
        <v>0</v>
      </c>
      <c r="M3447" s="1">
        <v>1</v>
      </c>
      <c r="N3447" s="1">
        <v>2</v>
      </c>
      <c r="O3447" s="1">
        <v>0</v>
      </c>
      <c r="P3447" s="1">
        <v>1</v>
      </c>
      <c r="Q3447" s="16">
        <v>59.770439680232556</v>
      </c>
      <c r="R3447" s="21">
        <v>0.10966787789782516</v>
      </c>
      <c r="S3447" s="21">
        <v>0.77859395627444727</v>
      </c>
      <c r="T3447" s="21">
        <v>0.6689260783766221</v>
      </c>
      <c r="U3447" s="21">
        <v>1.2594900719480223E-2</v>
      </c>
      <c r="V3447" s="21">
        <v>5.6054918118251612E-2</v>
      </c>
      <c r="W3447" s="21">
        <v>4.3460017398771388E-2</v>
      </c>
      <c r="X3447" s="13" t="s">
        <v>22</v>
      </c>
      <c r="Y34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7" s="1">
        <v>40.0797318929</v>
      </c>
      <c r="AA3447" s="1">
        <v>-82.025893000699995</v>
      </c>
      <c r="AB3447" s="1">
        <v>40.086813501599998</v>
      </c>
      <c r="AC3447" s="1">
        <v>-82.024161659699999</v>
      </c>
    </row>
    <row r="3448" spans="1:29" x14ac:dyDescent="0.25">
      <c r="A3448" s="13">
        <v>497</v>
      </c>
      <c r="B3448" s="22" t="s">
        <v>4935</v>
      </c>
      <c r="C3448" s="17">
        <v>5</v>
      </c>
      <c r="D3448" s="1" t="s">
        <v>793</v>
      </c>
      <c r="E3448" s="1" t="s">
        <v>3254</v>
      </c>
      <c r="F3448" s="1" t="s">
        <v>3236</v>
      </c>
      <c r="G3448" s="1" t="s">
        <v>3708</v>
      </c>
      <c r="H3448" s="1">
        <v>19.8</v>
      </c>
      <c r="I3448" s="1">
        <v>20.3</v>
      </c>
      <c r="J3448" s="1" t="s">
        <v>3190</v>
      </c>
      <c r="K3448" s="1" t="s">
        <v>4974</v>
      </c>
      <c r="L3448" s="1">
        <v>0</v>
      </c>
      <c r="M3448" s="1">
        <v>1</v>
      </c>
      <c r="N3448" s="1">
        <v>2</v>
      </c>
      <c r="O3448" s="1">
        <v>1</v>
      </c>
      <c r="P3448" s="1">
        <v>3</v>
      </c>
      <c r="Q3448" s="16">
        <v>66.207939680232556</v>
      </c>
      <c r="R3448" s="21">
        <v>8.5201933943238717E-2</v>
      </c>
      <c r="S3448" s="21">
        <v>1.0175308869606878</v>
      </c>
      <c r="T3448" s="21">
        <v>0.93232895301744911</v>
      </c>
      <c r="U3448" s="21">
        <v>9.9877152154304281E-3</v>
      </c>
      <c r="V3448" s="21">
        <v>5.6018646299071544E-2</v>
      </c>
      <c r="W3448" s="21">
        <v>4.6030931083641119E-2</v>
      </c>
      <c r="X3448" s="13" t="s">
        <v>22</v>
      </c>
      <c r="Y34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8" s="1">
        <v>40.011841635899998</v>
      </c>
      <c r="AA3448" s="1">
        <v>-82.522739574499994</v>
      </c>
      <c r="AB3448" s="1">
        <v>40.004664220000002</v>
      </c>
      <c r="AC3448" s="1">
        <v>-82.523710035299999</v>
      </c>
    </row>
    <row r="3449" spans="1:29" x14ac:dyDescent="0.25">
      <c r="A3449" s="13">
        <v>498</v>
      </c>
      <c r="B3449" s="22" t="s">
        <v>4935</v>
      </c>
      <c r="C3449" s="17">
        <v>4</v>
      </c>
      <c r="D3449" s="1" t="s">
        <v>798</v>
      </c>
      <c r="E3449" s="1" t="s">
        <v>3459</v>
      </c>
      <c r="F3449" s="1" t="s">
        <v>3460</v>
      </c>
      <c r="G3449" s="1" t="s">
        <v>3761</v>
      </c>
      <c r="H3449" s="1">
        <v>15.5</v>
      </c>
      <c r="I3449" s="1">
        <v>16</v>
      </c>
      <c r="J3449" s="1" t="s">
        <v>3190</v>
      </c>
      <c r="K3449" s="1" t="s">
        <v>4974</v>
      </c>
      <c r="L3449" s="1">
        <v>0</v>
      </c>
      <c r="M3449" s="1">
        <v>2</v>
      </c>
      <c r="N3449" s="1">
        <v>2</v>
      </c>
      <c r="O3449" s="1">
        <v>0</v>
      </c>
      <c r="P3449" s="1">
        <v>6</v>
      </c>
      <c r="Q3449" s="16">
        <v>110.44712936046511</v>
      </c>
      <c r="R3449" s="21">
        <v>8.5115977467173698E-2</v>
      </c>
      <c r="S3449" s="21">
        <v>1.4413575523243747</v>
      </c>
      <c r="T3449" s="21">
        <v>1.356241574857201</v>
      </c>
      <c r="U3449" s="21">
        <v>9.9784568030837229E-3</v>
      </c>
      <c r="V3449" s="21">
        <v>5.6005189858639552E-2</v>
      </c>
      <c r="W3449" s="21">
        <v>4.6026733055555831E-2</v>
      </c>
      <c r="X3449" s="13" t="s">
        <v>22</v>
      </c>
      <c r="Y34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49" s="1">
        <v>41.188145931800001</v>
      </c>
      <c r="AA3449" s="1">
        <v>-81.246380450100006</v>
      </c>
      <c r="AB3449" s="1">
        <v>41.195385503700003</v>
      </c>
      <c r="AC3449" s="1">
        <v>-81.246182924899998</v>
      </c>
    </row>
    <row r="3450" spans="1:29" x14ac:dyDescent="0.25">
      <c r="A3450" s="13">
        <v>499</v>
      </c>
      <c r="B3450" s="22" t="s">
        <v>4935</v>
      </c>
      <c r="C3450" s="17">
        <v>4</v>
      </c>
      <c r="D3450" s="1" t="s">
        <v>798</v>
      </c>
      <c r="E3450" s="1" t="s">
        <v>3459</v>
      </c>
      <c r="F3450" s="1" t="s">
        <v>3460</v>
      </c>
      <c r="G3450" s="1" t="s">
        <v>3761</v>
      </c>
      <c r="H3450" s="1">
        <v>14.7</v>
      </c>
      <c r="I3450" s="1">
        <v>15.2</v>
      </c>
      <c r="J3450" s="1" t="s">
        <v>3190</v>
      </c>
      <c r="K3450" s="1" t="s">
        <v>4975</v>
      </c>
      <c r="L3450" s="1">
        <v>1</v>
      </c>
      <c r="M3450" s="1">
        <v>0</v>
      </c>
      <c r="N3450" s="1">
        <v>0</v>
      </c>
      <c r="O3450" s="1">
        <v>3</v>
      </c>
      <c r="P3450" s="1">
        <v>1</v>
      </c>
      <c r="Q3450" s="16">
        <v>59.989189680232556</v>
      </c>
      <c r="R3450" s="21">
        <v>8.5115977467173698E-2</v>
      </c>
      <c r="S3450" s="21">
        <v>0.7486156519706435</v>
      </c>
      <c r="T3450" s="21">
        <v>0.66349967450346981</v>
      </c>
      <c r="U3450" s="21">
        <v>9.9784568030837229E-3</v>
      </c>
      <c r="V3450" s="21">
        <v>5.6005189858639552E-2</v>
      </c>
      <c r="W3450" s="21">
        <v>4.6026733055555831E-2</v>
      </c>
      <c r="X3450" s="13" t="s">
        <v>22</v>
      </c>
      <c r="Y34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0" s="1">
        <v>41.1789996507</v>
      </c>
      <c r="AA3450" s="1">
        <v>-81.242685029800001</v>
      </c>
      <c r="AB3450" s="1">
        <v>41.183800731799998</v>
      </c>
      <c r="AC3450" s="1">
        <v>-81.246355719500002</v>
      </c>
    </row>
    <row r="3451" spans="1:29" x14ac:dyDescent="0.25">
      <c r="A3451" s="13">
        <v>500</v>
      </c>
      <c r="B3451" s="22" t="s">
        <v>4935</v>
      </c>
      <c r="C3451" s="17">
        <v>3</v>
      </c>
      <c r="D3451" s="1" t="s">
        <v>805</v>
      </c>
      <c r="E3451" s="1" t="s">
        <v>3699</v>
      </c>
      <c r="F3451" s="1" t="s">
        <v>3232</v>
      </c>
      <c r="G3451" s="1" t="s">
        <v>3707</v>
      </c>
      <c r="H3451" s="1">
        <v>7.7</v>
      </c>
      <c r="I3451" s="1">
        <v>8.1999999999999993</v>
      </c>
      <c r="J3451" s="1" t="s">
        <v>3190</v>
      </c>
      <c r="K3451" s="1" t="s">
        <v>4974</v>
      </c>
      <c r="L3451" s="1">
        <v>0</v>
      </c>
      <c r="M3451" s="1">
        <v>1</v>
      </c>
      <c r="N3451" s="1">
        <v>1</v>
      </c>
      <c r="O3451" s="1">
        <v>3</v>
      </c>
      <c r="P3451" s="1">
        <v>5</v>
      </c>
      <c r="Q3451" s="16">
        <v>70.536064680232556</v>
      </c>
      <c r="R3451" s="21">
        <v>6.89376395551584E-2</v>
      </c>
      <c r="S3451" s="21">
        <v>1.2479122131553102</v>
      </c>
      <c r="T3451" s="21">
        <v>1.1789745736001518</v>
      </c>
      <c r="U3451" s="21">
        <v>8.2213373167363581E-3</v>
      </c>
      <c r="V3451" s="21">
        <v>5.5962383151134991E-2</v>
      </c>
      <c r="W3451" s="21">
        <v>4.7741045834398629E-2</v>
      </c>
      <c r="X3451" s="13" t="s">
        <v>22</v>
      </c>
      <c r="Y34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1" s="1">
        <v>41.167247044699998</v>
      </c>
      <c r="AA3451" s="1">
        <v>-81.926053701000001</v>
      </c>
      <c r="AB3451" s="1">
        <v>41.164964835799999</v>
      </c>
      <c r="AC3451" s="1">
        <v>-81.917636327799997</v>
      </c>
    </row>
    <row r="3452" spans="1:29" x14ac:dyDescent="0.25">
      <c r="A3452" s="13">
        <v>7</v>
      </c>
      <c r="B3452" s="22" t="s">
        <v>4936</v>
      </c>
      <c r="C3452" s="17">
        <v>6</v>
      </c>
      <c r="D3452" s="1" t="s">
        <v>799</v>
      </c>
      <c r="E3452" s="1" t="s">
        <v>3844</v>
      </c>
      <c r="F3452" s="1" t="s">
        <v>3851</v>
      </c>
      <c r="G3452" s="1" t="s">
        <v>3917</v>
      </c>
      <c r="H3452" s="1">
        <v>8.9</v>
      </c>
      <c r="I3452" s="1">
        <v>9.4</v>
      </c>
      <c r="J3452" s="1" t="s">
        <v>3190</v>
      </c>
      <c r="K3452" s="1" t="s">
        <v>4978</v>
      </c>
      <c r="L3452" s="1">
        <v>0</v>
      </c>
      <c r="M3452" s="1">
        <v>0</v>
      </c>
      <c r="N3452" s="1">
        <v>5</v>
      </c>
      <c r="O3452" s="1">
        <v>4</v>
      </c>
      <c r="P3452" s="1">
        <v>24</v>
      </c>
      <c r="Q3452" s="16">
        <v>74.484375</v>
      </c>
      <c r="R3452" s="21">
        <v>6.2568058602641405E-2</v>
      </c>
      <c r="S3452" s="21">
        <v>3.1112770058129122</v>
      </c>
      <c r="T3452" s="21">
        <v>3.0487089472102706</v>
      </c>
      <c r="U3452" s="21">
        <v>4.6118252875441135E-3</v>
      </c>
      <c r="V3452" s="21">
        <v>5.4270542711746549E-2</v>
      </c>
      <c r="W3452" s="21">
        <v>4.9658717424202435E-2</v>
      </c>
      <c r="X3452" s="13" t="s">
        <v>22</v>
      </c>
      <c r="Y34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2" s="1">
        <v>40.255239923799998</v>
      </c>
      <c r="AA3452" s="1">
        <v>-82.928596698700005</v>
      </c>
      <c r="AB3452" s="1">
        <v>40.262462608299998</v>
      </c>
      <c r="AC3452" s="1">
        <v>-82.927921145799999</v>
      </c>
    </row>
    <row r="3453" spans="1:29" x14ac:dyDescent="0.25">
      <c r="A3453" s="13">
        <v>8</v>
      </c>
      <c r="B3453" s="22" t="s">
        <v>4936</v>
      </c>
      <c r="C3453" s="17">
        <v>6</v>
      </c>
      <c r="D3453" s="1" t="s">
        <v>799</v>
      </c>
      <c r="E3453" s="1" t="s">
        <v>3844</v>
      </c>
      <c r="F3453" s="1" t="s">
        <v>3845</v>
      </c>
      <c r="G3453" s="1" t="s">
        <v>3917</v>
      </c>
      <c r="H3453" s="1">
        <v>9.6</v>
      </c>
      <c r="I3453" s="1">
        <v>10.1</v>
      </c>
      <c r="J3453" s="1" t="s">
        <v>3190</v>
      </c>
      <c r="K3453" s="1" t="s">
        <v>4976</v>
      </c>
      <c r="L3453" s="1">
        <v>0</v>
      </c>
      <c r="M3453" s="1">
        <v>0</v>
      </c>
      <c r="N3453" s="1">
        <v>4</v>
      </c>
      <c r="O3453" s="1">
        <v>1</v>
      </c>
      <c r="P3453" s="1">
        <v>16</v>
      </c>
      <c r="Q3453" s="16">
        <v>46.625</v>
      </c>
      <c r="R3453" s="21">
        <v>6.1601212416378788E-2</v>
      </c>
      <c r="S3453" s="21">
        <v>3.0201693319668594</v>
      </c>
      <c r="T3453" s="21">
        <v>2.9585681195504807</v>
      </c>
      <c r="U3453" s="21">
        <v>4.5553007055043554E-3</v>
      </c>
      <c r="V3453" s="21">
        <v>5.2688550425077786E-2</v>
      </c>
      <c r="W3453" s="21">
        <v>4.8133249719573432E-2</v>
      </c>
      <c r="X3453" s="13" t="s">
        <v>22</v>
      </c>
      <c r="Y34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3" s="1">
        <v>40.265356469899999</v>
      </c>
      <c r="AA3453" s="1">
        <v>-82.927301051399994</v>
      </c>
      <c r="AB3453" s="1">
        <v>40.272583959199999</v>
      </c>
      <c r="AC3453" s="1">
        <v>-82.926618460200004</v>
      </c>
    </row>
    <row r="3454" spans="1:29" x14ac:dyDescent="0.25">
      <c r="A3454" s="13">
        <v>9</v>
      </c>
      <c r="B3454" s="22" t="s">
        <v>4936</v>
      </c>
      <c r="C3454" s="17">
        <v>2</v>
      </c>
      <c r="D3454" s="1" t="s">
        <v>807</v>
      </c>
      <c r="E3454" s="1" t="s">
        <v>3852</v>
      </c>
      <c r="F3454" s="1" t="s">
        <v>3853</v>
      </c>
      <c r="G3454" s="1" t="s">
        <v>3918</v>
      </c>
      <c r="H3454" s="1">
        <v>0.2</v>
      </c>
      <c r="I3454" s="1">
        <v>0.7</v>
      </c>
      <c r="J3454" s="1" t="s">
        <v>3190</v>
      </c>
      <c r="K3454" s="1" t="s">
        <v>4976</v>
      </c>
      <c r="L3454" s="1">
        <v>0</v>
      </c>
      <c r="M3454" s="1">
        <v>1</v>
      </c>
      <c r="N3454" s="1">
        <v>5</v>
      </c>
      <c r="O3454" s="1">
        <v>2</v>
      </c>
      <c r="P3454" s="1">
        <v>3</v>
      </c>
      <c r="Q3454" s="16">
        <v>90.286064680232556</v>
      </c>
      <c r="R3454" s="21">
        <v>4.42730059870124E-2</v>
      </c>
      <c r="S3454" s="21">
        <v>1.2376854772562502</v>
      </c>
      <c r="T3454" s="21">
        <v>1.1934124712692378</v>
      </c>
      <c r="U3454" s="21">
        <v>2.6560149531445801E-3</v>
      </c>
      <c r="V3454" s="21">
        <v>4.6057487041073902E-2</v>
      </c>
      <c r="W3454" s="21">
        <v>4.340147208792932E-2</v>
      </c>
      <c r="X3454" s="13" t="s">
        <v>22</v>
      </c>
      <c r="Y34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4" s="1">
        <v>41.170671501199998</v>
      </c>
      <c r="AA3454" s="1">
        <v>-83.649201550800001</v>
      </c>
      <c r="AB3454" s="1">
        <v>41.177917838799999</v>
      </c>
      <c r="AC3454" s="1">
        <v>-83.649303790800005</v>
      </c>
    </row>
    <row r="3455" spans="1:29" x14ac:dyDescent="0.25">
      <c r="A3455" s="13">
        <v>10</v>
      </c>
      <c r="B3455" s="22" t="s">
        <v>4936</v>
      </c>
      <c r="C3455" s="17">
        <v>6</v>
      </c>
      <c r="D3455" s="1" t="s">
        <v>799</v>
      </c>
      <c r="E3455" s="1" t="s">
        <v>3844</v>
      </c>
      <c r="F3455" s="1" t="s">
        <v>3851</v>
      </c>
      <c r="G3455" s="1" t="s">
        <v>3917</v>
      </c>
      <c r="H3455" s="1">
        <v>9.8000000000000007</v>
      </c>
      <c r="I3455" s="1">
        <v>10.3</v>
      </c>
      <c r="J3455" s="1" t="s">
        <v>3190</v>
      </c>
      <c r="K3455" s="1" t="s">
        <v>4978</v>
      </c>
      <c r="L3455" s="1">
        <v>0</v>
      </c>
      <c r="M3455" s="1">
        <v>2</v>
      </c>
      <c r="N3455" s="1">
        <v>4</v>
      </c>
      <c r="O3455" s="1">
        <v>2</v>
      </c>
      <c r="P3455" s="1">
        <v>21</v>
      </c>
      <c r="Q3455" s="16">
        <v>147.41587936046511</v>
      </c>
      <c r="R3455" s="21">
        <v>5.1570304026240993E-2</v>
      </c>
      <c r="S3455" s="21">
        <v>2.7368417954240201</v>
      </c>
      <c r="T3455" s="21">
        <v>2.6852714913977791</v>
      </c>
      <c r="U3455" s="21">
        <v>3.6619691726194467E-3</v>
      </c>
      <c r="V3455" s="21">
        <v>4.5981991104378742E-2</v>
      </c>
      <c r="W3455" s="21">
        <v>4.2320021931759294E-2</v>
      </c>
      <c r="X3455" s="13" t="s">
        <v>22</v>
      </c>
      <c r="Y34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5" s="1">
        <v>40.268247364399997</v>
      </c>
      <c r="AA3455" s="1">
        <v>-82.927373511300004</v>
      </c>
      <c r="AB3455" s="1">
        <v>40.275476357599999</v>
      </c>
      <c r="AC3455" s="1">
        <v>-82.9266923287</v>
      </c>
    </row>
    <row r="3456" spans="1:29" x14ac:dyDescent="0.25">
      <c r="A3456" s="13">
        <v>11</v>
      </c>
      <c r="B3456" s="22" t="s">
        <v>4936</v>
      </c>
      <c r="C3456" s="17">
        <v>2</v>
      </c>
      <c r="D3456" s="1" t="s">
        <v>807</v>
      </c>
      <c r="E3456" s="1" t="s">
        <v>3852</v>
      </c>
      <c r="F3456" s="1" t="s">
        <v>3853</v>
      </c>
      <c r="G3456" s="1" t="s">
        <v>3918</v>
      </c>
      <c r="H3456" s="1">
        <v>20.2</v>
      </c>
      <c r="I3456" s="1">
        <v>20.7</v>
      </c>
      <c r="J3456" s="1" t="s">
        <v>3190</v>
      </c>
      <c r="K3456" s="1" t="s">
        <v>4976</v>
      </c>
      <c r="L3456" s="1">
        <v>1</v>
      </c>
      <c r="M3456" s="1">
        <v>0</v>
      </c>
      <c r="N3456" s="1">
        <v>4</v>
      </c>
      <c r="O3456" s="1">
        <v>0</v>
      </c>
      <c r="P3456" s="1">
        <v>14</v>
      </c>
      <c r="Q3456" s="16">
        <v>85.864189680232556</v>
      </c>
      <c r="R3456" s="21">
        <v>5.5691157717926446E-2</v>
      </c>
      <c r="S3456" s="21">
        <v>2.6559706736631696</v>
      </c>
      <c r="T3456" s="21">
        <v>2.600279515945243</v>
      </c>
      <c r="U3456" s="21">
        <v>3.7979643108348635E-3</v>
      </c>
      <c r="V3456" s="21">
        <v>4.5809038506237826E-2</v>
      </c>
      <c r="W3456" s="21">
        <v>4.201107419540296E-2</v>
      </c>
      <c r="X3456" s="13" t="s">
        <v>22</v>
      </c>
      <c r="Y34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6" s="1">
        <v>41.454779830299998</v>
      </c>
      <c r="AA3456" s="1">
        <v>-83.622045079100005</v>
      </c>
      <c r="AB3456" s="1">
        <v>41.462026918600003</v>
      </c>
      <c r="AC3456" s="1">
        <v>-83.622013508699993</v>
      </c>
    </row>
    <row r="3457" spans="1:29" x14ac:dyDescent="0.25">
      <c r="A3457" s="13">
        <v>12</v>
      </c>
      <c r="B3457" s="22" t="s">
        <v>4936</v>
      </c>
      <c r="C3457" s="17">
        <v>6</v>
      </c>
      <c r="D3457" s="1" t="s">
        <v>3192</v>
      </c>
      <c r="E3457" s="1" t="s">
        <v>3848</v>
      </c>
      <c r="F3457" s="1" t="s">
        <v>3854</v>
      </c>
      <c r="G3457" s="1" t="s">
        <v>3917</v>
      </c>
      <c r="H3457" s="1">
        <v>1.6</v>
      </c>
      <c r="I3457" s="1">
        <v>2.1</v>
      </c>
      <c r="J3457" s="1" t="s">
        <v>3190</v>
      </c>
      <c r="K3457" s="1" t="s">
        <v>4976</v>
      </c>
      <c r="L3457" s="1">
        <v>0</v>
      </c>
      <c r="M3457" s="1">
        <v>0</v>
      </c>
      <c r="N3457" s="1">
        <v>3</v>
      </c>
      <c r="O3457" s="1">
        <v>1</v>
      </c>
      <c r="P3457" s="1">
        <v>20</v>
      </c>
      <c r="Q3457" s="16">
        <v>44.078125</v>
      </c>
      <c r="R3457" s="21">
        <v>6.2907759307531189E-2</v>
      </c>
      <c r="S3457" s="21">
        <v>3.5905565816658687</v>
      </c>
      <c r="T3457" s="21">
        <v>3.5276488223583375</v>
      </c>
      <c r="U3457" s="21">
        <v>4.6716590144095325E-3</v>
      </c>
      <c r="V3457" s="21">
        <v>4.5741074694958812E-2</v>
      </c>
      <c r="W3457" s="21">
        <v>4.1069415680549282E-2</v>
      </c>
      <c r="X3457" s="13" t="s">
        <v>22</v>
      </c>
      <c r="Y34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7" s="1">
        <v>40.370404305999998</v>
      </c>
      <c r="AA3457" s="1">
        <v>-82.834127381399995</v>
      </c>
      <c r="AB3457" s="1">
        <v>40.375610059899998</v>
      </c>
      <c r="AC3457" s="1">
        <v>-82.8275814199</v>
      </c>
    </row>
    <row r="3458" spans="1:29" x14ac:dyDescent="0.25">
      <c r="A3458" s="13">
        <v>13</v>
      </c>
      <c r="B3458" s="22" t="s">
        <v>4936</v>
      </c>
      <c r="C3458" s="17">
        <v>2</v>
      </c>
      <c r="D3458" s="1" t="s">
        <v>807</v>
      </c>
      <c r="E3458" s="1" t="s">
        <v>3852</v>
      </c>
      <c r="F3458" s="1" t="s">
        <v>3853</v>
      </c>
      <c r="G3458" s="1" t="s">
        <v>3918</v>
      </c>
      <c r="H3458" s="1">
        <v>5</v>
      </c>
      <c r="I3458" s="1">
        <v>5.5</v>
      </c>
      <c r="J3458" s="1" t="s">
        <v>3190</v>
      </c>
      <c r="K3458" s="1" t="s">
        <v>4976</v>
      </c>
      <c r="L3458" s="1">
        <v>0</v>
      </c>
      <c r="M3458" s="1">
        <v>0</v>
      </c>
      <c r="N3458" s="1">
        <v>8</v>
      </c>
      <c r="O3458" s="1">
        <v>1</v>
      </c>
      <c r="P3458" s="1">
        <v>19</v>
      </c>
      <c r="Q3458" s="16">
        <v>75.8125</v>
      </c>
      <c r="R3458" s="21">
        <v>4.1566825466912399E-2</v>
      </c>
      <c r="S3458" s="21">
        <v>2.7896458823878039</v>
      </c>
      <c r="T3458" s="21">
        <v>2.7480790569208913</v>
      </c>
      <c r="U3458" s="21">
        <v>2.4630435122229627E-3</v>
      </c>
      <c r="V3458" s="21">
        <v>4.4467856743448123E-2</v>
      </c>
      <c r="W3458" s="21">
        <v>4.2004813231225159E-2</v>
      </c>
      <c r="X3458" s="13" t="s">
        <v>22</v>
      </c>
      <c r="Y34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8" s="1">
        <v>41.239742525099999</v>
      </c>
      <c r="AA3458" s="1">
        <v>-83.653101929800002</v>
      </c>
      <c r="AB3458" s="1">
        <v>41.246473656500001</v>
      </c>
      <c r="AC3458" s="1">
        <v>-83.649605511499999</v>
      </c>
    </row>
    <row r="3459" spans="1:29" x14ac:dyDescent="0.25">
      <c r="A3459" s="13">
        <v>14</v>
      </c>
      <c r="B3459" s="22" t="s">
        <v>4936</v>
      </c>
      <c r="C3459" s="17">
        <v>6</v>
      </c>
      <c r="D3459" s="1" t="s">
        <v>799</v>
      </c>
      <c r="E3459" s="1" t="s">
        <v>3844</v>
      </c>
      <c r="F3459" s="1" t="s">
        <v>3851</v>
      </c>
      <c r="G3459" s="1" t="s">
        <v>3917</v>
      </c>
      <c r="H3459" s="1">
        <v>7.9</v>
      </c>
      <c r="I3459" s="1">
        <v>8.4</v>
      </c>
      <c r="J3459" s="1" t="s">
        <v>3190</v>
      </c>
      <c r="K3459" s="1" t="s">
        <v>4978</v>
      </c>
      <c r="L3459" s="1">
        <v>0</v>
      </c>
      <c r="M3459" s="1">
        <v>0</v>
      </c>
      <c r="N3459" s="1">
        <v>4</v>
      </c>
      <c r="O3459" s="1">
        <v>6</v>
      </c>
      <c r="P3459" s="1">
        <v>11</v>
      </c>
      <c r="Q3459" s="16">
        <v>63.8125</v>
      </c>
      <c r="R3459" s="21">
        <v>6.2427956052037152E-2</v>
      </c>
      <c r="S3459" s="21">
        <v>1.377026992877195</v>
      </c>
      <c r="T3459" s="21">
        <v>1.3145990368251579</v>
      </c>
      <c r="U3459" s="21">
        <v>4.587148100757811E-3</v>
      </c>
      <c r="V3459" s="21">
        <v>4.0152299821650167E-2</v>
      </c>
      <c r="W3459" s="21">
        <v>3.5565151720892356E-2</v>
      </c>
      <c r="X3459" s="13" t="s">
        <v>22</v>
      </c>
      <c r="Y34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59" s="1">
        <v>40.240756957400002</v>
      </c>
      <c r="AA3459" s="1">
        <v>-82.928697465400006</v>
      </c>
      <c r="AB3459" s="1">
        <v>40.247999157800002</v>
      </c>
      <c r="AC3459" s="1">
        <v>-82.928966087700005</v>
      </c>
    </row>
    <row r="3460" spans="1:29" x14ac:dyDescent="0.25">
      <c r="A3460" s="13">
        <v>15</v>
      </c>
      <c r="B3460" s="22" t="s">
        <v>4936</v>
      </c>
      <c r="C3460" s="17">
        <v>6</v>
      </c>
      <c r="D3460" s="1" t="s">
        <v>784</v>
      </c>
      <c r="E3460" s="1" t="s">
        <v>3848</v>
      </c>
      <c r="F3460" s="1" t="s">
        <v>3855</v>
      </c>
      <c r="G3460" s="1" t="s">
        <v>3917</v>
      </c>
      <c r="H3460" s="1">
        <v>3.4</v>
      </c>
      <c r="I3460" s="1">
        <v>3.9</v>
      </c>
      <c r="J3460" s="1" t="s">
        <v>3190</v>
      </c>
      <c r="K3460" s="1" t="s">
        <v>4977</v>
      </c>
      <c r="L3460" s="1">
        <v>0</v>
      </c>
      <c r="M3460" s="1">
        <v>1</v>
      </c>
      <c r="N3460" s="1">
        <v>2</v>
      </c>
      <c r="O3460" s="1">
        <v>3</v>
      </c>
      <c r="P3460" s="1">
        <v>16</v>
      </c>
      <c r="Q3460" s="16">
        <v>88.082939680232556</v>
      </c>
      <c r="R3460" s="21">
        <v>5.1070779241672914E-2</v>
      </c>
      <c r="S3460" s="21">
        <v>3.1717601164033256</v>
      </c>
      <c r="T3460" s="21">
        <v>3.1206893371616529</v>
      </c>
      <c r="U3460" s="21">
        <v>3.2667221295406383E-3</v>
      </c>
      <c r="V3460" s="21">
        <v>3.8496861072517582E-2</v>
      </c>
      <c r="W3460" s="21">
        <v>3.5230138942976941E-2</v>
      </c>
      <c r="X3460" s="13" t="s">
        <v>22</v>
      </c>
      <c r="Y34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0" s="1">
        <v>39.824676308800001</v>
      </c>
      <c r="AA3460" s="1">
        <v>-83.136179536499995</v>
      </c>
      <c r="AB3460" s="1">
        <v>39.825568779500003</v>
      </c>
      <c r="AC3460" s="1">
        <v>-83.126884323300004</v>
      </c>
    </row>
    <row r="3461" spans="1:29" x14ac:dyDescent="0.25">
      <c r="A3461" s="13">
        <v>16</v>
      </c>
      <c r="B3461" s="22" t="s">
        <v>4936</v>
      </c>
      <c r="C3461" s="17">
        <v>8</v>
      </c>
      <c r="D3461" s="1" t="s">
        <v>806</v>
      </c>
      <c r="E3461" s="1" t="s">
        <v>3856</v>
      </c>
      <c r="F3461" s="1" t="s">
        <v>3857</v>
      </c>
      <c r="G3461" s="1" t="s">
        <v>3917</v>
      </c>
      <c r="H3461" s="1">
        <v>12.2</v>
      </c>
      <c r="I3461" s="1">
        <v>12.7</v>
      </c>
      <c r="J3461" s="1" t="s">
        <v>3190</v>
      </c>
      <c r="K3461" s="1" t="s">
        <v>4977</v>
      </c>
      <c r="L3461" s="1">
        <v>0</v>
      </c>
      <c r="M3461" s="1">
        <v>1</v>
      </c>
      <c r="N3461" s="1">
        <v>3</v>
      </c>
      <c r="O3461" s="1">
        <v>2</v>
      </c>
      <c r="P3461" s="1">
        <v>11</v>
      </c>
      <c r="Q3461" s="16">
        <v>85.192314680232556</v>
      </c>
      <c r="R3461" s="21">
        <v>4.2667586145377481E-2</v>
      </c>
      <c r="S3461" s="21">
        <v>2.2438649867897591</v>
      </c>
      <c r="T3461" s="21">
        <v>2.2011974006443817</v>
      </c>
      <c r="U3461" s="21">
        <v>2.677246192307785E-3</v>
      </c>
      <c r="V3461" s="21">
        <v>3.4628817558646059E-2</v>
      </c>
      <c r="W3461" s="21">
        <v>3.1951571366338277E-2</v>
      </c>
      <c r="X3461" s="13" t="s">
        <v>22</v>
      </c>
      <c r="Y34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1" s="1">
        <v>39.412241572500001</v>
      </c>
      <c r="AA3461" s="1">
        <v>-84.160984257400003</v>
      </c>
      <c r="AB3461" s="1">
        <v>39.412862281400002</v>
      </c>
      <c r="AC3461" s="1">
        <v>-84.151686930500006</v>
      </c>
    </row>
    <row r="3462" spans="1:29" x14ac:dyDescent="0.25">
      <c r="A3462" s="13">
        <v>17</v>
      </c>
      <c r="B3462" s="22" t="s">
        <v>4936</v>
      </c>
      <c r="C3462" s="17">
        <v>2</v>
      </c>
      <c r="D3462" s="1" t="s">
        <v>807</v>
      </c>
      <c r="E3462" s="1" t="s">
        <v>3852</v>
      </c>
      <c r="F3462" s="1" t="s">
        <v>3853</v>
      </c>
      <c r="G3462" s="1" t="s">
        <v>3918</v>
      </c>
      <c r="H3462" s="1">
        <v>0.9</v>
      </c>
      <c r="I3462" s="1">
        <v>1.4</v>
      </c>
      <c r="J3462" s="1" t="s">
        <v>3190</v>
      </c>
      <c r="K3462" s="1" t="s">
        <v>4976</v>
      </c>
      <c r="L3462" s="1">
        <v>0</v>
      </c>
      <c r="M3462" s="1">
        <v>1</v>
      </c>
      <c r="N3462" s="1">
        <v>5</v>
      </c>
      <c r="O3462" s="1">
        <v>1</v>
      </c>
      <c r="P3462" s="1">
        <v>13</v>
      </c>
      <c r="Q3462" s="16">
        <v>95.848564680232556</v>
      </c>
      <c r="R3462" s="21">
        <v>4.1408222788556215E-2</v>
      </c>
      <c r="S3462" s="21">
        <v>1.9394294462121111</v>
      </c>
      <c r="T3462" s="21">
        <v>1.8980212234235549</v>
      </c>
      <c r="U3462" s="21">
        <v>2.4676429987346331E-3</v>
      </c>
      <c r="V3462" s="21">
        <v>3.4043884212789595E-2</v>
      </c>
      <c r="W3462" s="21">
        <v>3.1576241214054959E-2</v>
      </c>
      <c r="X3462" s="13" t="s">
        <v>22</v>
      </c>
      <c r="Y34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2" s="1">
        <v>41.180810944000001</v>
      </c>
      <c r="AA3462" s="1">
        <v>-83.649388828900001</v>
      </c>
      <c r="AB3462" s="1">
        <v>41.188057660699997</v>
      </c>
      <c r="AC3462" s="1">
        <v>-83.6494381105</v>
      </c>
    </row>
    <row r="3463" spans="1:29" x14ac:dyDescent="0.25">
      <c r="A3463" s="13">
        <v>18</v>
      </c>
      <c r="B3463" s="22" t="s">
        <v>4936</v>
      </c>
      <c r="C3463" s="17">
        <v>5</v>
      </c>
      <c r="D3463" s="1" t="s">
        <v>793</v>
      </c>
      <c r="E3463" s="1" t="s">
        <v>3842</v>
      </c>
      <c r="F3463" s="1" t="s">
        <v>3858</v>
      </c>
      <c r="G3463" s="1" t="s">
        <v>3916</v>
      </c>
      <c r="H3463" s="1">
        <v>12.6</v>
      </c>
      <c r="I3463" s="1">
        <v>13.1</v>
      </c>
      <c r="J3463" s="1" t="s">
        <v>3190</v>
      </c>
      <c r="K3463" s="1" t="s">
        <v>4977</v>
      </c>
      <c r="L3463" s="1">
        <v>0</v>
      </c>
      <c r="M3463" s="1">
        <v>0</v>
      </c>
      <c r="N3463" s="1">
        <v>2</v>
      </c>
      <c r="O3463" s="1">
        <v>3</v>
      </c>
      <c r="P3463" s="1">
        <v>20</v>
      </c>
      <c r="Q3463" s="16">
        <v>46.40625</v>
      </c>
      <c r="R3463" s="21">
        <v>4.5066980481279113E-2</v>
      </c>
      <c r="S3463" s="21">
        <v>3.4373644493425841</v>
      </c>
      <c r="T3463" s="21">
        <v>3.392297468861305</v>
      </c>
      <c r="U3463" s="21">
        <v>2.7736248846893029E-3</v>
      </c>
      <c r="V3463" s="21">
        <v>3.1149312334240429E-2</v>
      </c>
      <c r="W3463" s="21">
        <v>2.8375687449551126E-2</v>
      </c>
      <c r="X3463" s="13" t="s">
        <v>22</v>
      </c>
      <c r="Y34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3" s="1">
        <v>39.942295939200001</v>
      </c>
      <c r="AA3463" s="1">
        <v>-82.536405092500004</v>
      </c>
      <c r="AB3463" s="1">
        <v>39.941875743399997</v>
      </c>
      <c r="AC3463" s="1">
        <v>-82.527009488900006</v>
      </c>
    </row>
    <row r="3464" spans="1:29" x14ac:dyDescent="0.25">
      <c r="A3464" s="13">
        <v>19</v>
      </c>
      <c r="B3464" s="22" t="s">
        <v>4936</v>
      </c>
      <c r="C3464" s="17">
        <v>2</v>
      </c>
      <c r="D3464" s="1" t="s">
        <v>807</v>
      </c>
      <c r="E3464" s="1" t="s">
        <v>3859</v>
      </c>
      <c r="F3464" s="1" t="s">
        <v>3860</v>
      </c>
      <c r="G3464" s="1" t="s">
        <v>3919</v>
      </c>
      <c r="H3464" s="1">
        <v>8.6999999999999993</v>
      </c>
      <c r="I3464" s="1">
        <v>9.1999999999999993</v>
      </c>
      <c r="J3464" s="1" t="s">
        <v>3190</v>
      </c>
      <c r="K3464" s="1" t="s">
        <v>4976</v>
      </c>
      <c r="L3464" s="1">
        <v>0</v>
      </c>
      <c r="M3464" s="1">
        <v>1</v>
      </c>
      <c r="N3464" s="1">
        <v>7</v>
      </c>
      <c r="O3464" s="1">
        <v>1</v>
      </c>
      <c r="P3464" s="1">
        <v>68</v>
      </c>
      <c r="Q3464" s="16">
        <v>163.94231468023256</v>
      </c>
      <c r="R3464" s="21">
        <v>3.103789530290408E-2</v>
      </c>
      <c r="S3464" s="21">
        <v>6.8044045963163695</v>
      </c>
      <c r="T3464" s="21">
        <v>6.7733667010134653</v>
      </c>
      <c r="U3464" s="21">
        <v>1.406450428468702E-3</v>
      </c>
      <c r="V3464" s="21">
        <v>2.9754319027765052E-2</v>
      </c>
      <c r="W3464" s="21">
        <v>2.834786859929635E-2</v>
      </c>
      <c r="X3464" s="13" t="s">
        <v>22</v>
      </c>
      <c r="Y34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4" s="1">
        <v>41.524196949599997</v>
      </c>
      <c r="AA3464" s="1">
        <v>-83.458983636100001</v>
      </c>
      <c r="AB3464" s="1">
        <v>41.5209372988</v>
      </c>
      <c r="AC3464" s="1">
        <v>-83.450359950500001</v>
      </c>
    </row>
    <row r="3465" spans="1:29" x14ac:dyDescent="0.25">
      <c r="A3465" s="13">
        <v>20</v>
      </c>
      <c r="B3465" s="22" t="s">
        <v>4936</v>
      </c>
      <c r="C3465" s="17">
        <v>8</v>
      </c>
      <c r="D3465" s="1" t="s">
        <v>806</v>
      </c>
      <c r="E3465" s="1" t="s">
        <v>3856</v>
      </c>
      <c r="F3465" s="1" t="s">
        <v>3857</v>
      </c>
      <c r="G3465" s="1" t="s">
        <v>3917</v>
      </c>
      <c r="H3465" s="1">
        <v>12.9</v>
      </c>
      <c r="I3465" s="1">
        <v>13.4</v>
      </c>
      <c r="J3465" s="1" t="s">
        <v>3190</v>
      </c>
      <c r="K3465" s="1" t="s">
        <v>4979</v>
      </c>
      <c r="L3465" s="1">
        <v>0</v>
      </c>
      <c r="M3465" s="1">
        <v>0</v>
      </c>
      <c r="N3465" s="1">
        <v>3</v>
      </c>
      <c r="O3465" s="1">
        <v>5</v>
      </c>
      <c r="P3465" s="1">
        <v>10</v>
      </c>
      <c r="Q3465" s="16">
        <v>51.828125</v>
      </c>
      <c r="R3465" s="21">
        <v>3.5827886442799717E-2</v>
      </c>
      <c r="S3465" s="21">
        <v>1.657543640742871</v>
      </c>
      <c r="T3465" s="21">
        <v>1.6217157543000713</v>
      </c>
      <c r="U3465" s="21">
        <v>2.3359184098758843E-3</v>
      </c>
      <c r="V3465" s="21">
        <v>2.9501872014044764E-2</v>
      </c>
      <c r="W3465" s="21">
        <v>2.7165953604168881E-2</v>
      </c>
      <c r="X3465" s="13" t="s">
        <v>22</v>
      </c>
      <c r="Y34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5" s="1">
        <v>39.413109526500001</v>
      </c>
      <c r="AA3465" s="1">
        <v>-84.147944414299999</v>
      </c>
      <c r="AB3465" s="1">
        <v>39.4137309479</v>
      </c>
      <c r="AC3465" s="1">
        <v>-84.138635501799996</v>
      </c>
    </row>
    <row r="3466" spans="1:29" x14ac:dyDescent="0.25">
      <c r="A3466" s="13">
        <v>21</v>
      </c>
      <c r="B3466" s="22" t="s">
        <v>4936</v>
      </c>
      <c r="C3466" s="17">
        <v>6</v>
      </c>
      <c r="D3466" s="1" t="s">
        <v>2374</v>
      </c>
      <c r="E3466" s="1" t="s">
        <v>3848</v>
      </c>
      <c r="F3466" s="1" t="s">
        <v>3850</v>
      </c>
      <c r="G3466" s="1" t="s">
        <v>3917</v>
      </c>
      <c r="H3466" s="1">
        <v>10.1</v>
      </c>
      <c r="I3466" s="1">
        <v>10.6</v>
      </c>
      <c r="J3466" s="1" t="s">
        <v>3190</v>
      </c>
      <c r="K3466" s="1" t="s">
        <v>4979</v>
      </c>
      <c r="L3466" s="1">
        <v>0</v>
      </c>
      <c r="M3466" s="1">
        <v>1</v>
      </c>
      <c r="N3466" s="1">
        <v>4</v>
      </c>
      <c r="O3466" s="1">
        <v>8</v>
      </c>
      <c r="P3466" s="1">
        <v>37</v>
      </c>
      <c r="Q3466" s="16">
        <v>144.36418968023256</v>
      </c>
      <c r="R3466" s="21">
        <v>2.8891415261881062E-2</v>
      </c>
      <c r="S3466" s="21">
        <v>3.0497159850738829</v>
      </c>
      <c r="T3466" s="21">
        <v>3.0208245698120018</v>
      </c>
      <c r="U3466" s="21">
        <v>1.9491528735036967E-3</v>
      </c>
      <c r="V3466" s="21">
        <v>2.9444902195630365E-2</v>
      </c>
      <c r="W3466" s="21">
        <v>2.7495749322126669E-2</v>
      </c>
      <c r="X3466" s="13" t="s">
        <v>22</v>
      </c>
      <c r="Y34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6" s="1">
        <v>39.668129863700003</v>
      </c>
      <c r="AA3466" s="1">
        <v>-83.5077542967</v>
      </c>
      <c r="AB3466" s="1">
        <v>39.6726077354</v>
      </c>
      <c r="AC3466" s="1">
        <v>-83.500379773199995</v>
      </c>
    </row>
    <row r="3467" spans="1:29" x14ac:dyDescent="0.25">
      <c r="A3467" s="13">
        <v>22</v>
      </c>
      <c r="B3467" s="22" t="s">
        <v>4936</v>
      </c>
      <c r="C3467" s="17">
        <v>6</v>
      </c>
      <c r="D3467" s="1" t="s">
        <v>3192</v>
      </c>
      <c r="E3467" s="1" t="s">
        <v>3848</v>
      </c>
      <c r="F3467" s="1" t="s">
        <v>3854</v>
      </c>
      <c r="G3467" s="1" t="s">
        <v>3917</v>
      </c>
      <c r="H3467" s="1">
        <v>12.5</v>
      </c>
      <c r="I3467" s="1">
        <v>13</v>
      </c>
      <c r="J3467" s="1" t="s">
        <v>3190</v>
      </c>
      <c r="K3467" s="1" t="s">
        <v>4976</v>
      </c>
      <c r="L3467" s="1">
        <v>0</v>
      </c>
      <c r="M3467" s="1">
        <v>0</v>
      </c>
      <c r="N3467" s="1">
        <v>1</v>
      </c>
      <c r="O3467" s="1">
        <v>3</v>
      </c>
      <c r="P3467" s="1">
        <v>30</v>
      </c>
      <c r="Q3467" s="16">
        <v>49.859375</v>
      </c>
      <c r="R3467" s="21">
        <v>4.6937758042417295E-2</v>
      </c>
      <c r="S3467" s="21">
        <v>4.156357151182835</v>
      </c>
      <c r="T3467" s="21">
        <v>4.1094193931404179</v>
      </c>
      <c r="U3467" s="21">
        <v>2.8402645169613625E-3</v>
      </c>
      <c r="V3467" s="21">
        <v>2.8075337518011213E-2</v>
      </c>
      <c r="W3467" s="21">
        <v>2.5235073001049851E-2</v>
      </c>
      <c r="X3467" s="13" t="s">
        <v>22</v>
      </c>
      <c r="Y34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7" s="1">
        <v>40.493282845400003</v>
      </c>
      <c r="AA3467" s="1">
        <v>-82.723377569199997</v>
      </c>
      <c r="AB3467" s="1">
        <v>40.497583004799999</v>
      </c>
      <c r="AC3467" s="1">
        <v>-82.715751913600002</v>
      </c>
    </row>
    <row r="3468" spans="1:29" x14ac:dyDescent="0.25">
      <c r="A3468" s="13">
        <v>23</v>
      </c>
      <c r="B3468" s="22" t="s">
        <v>4936</v>
      </c>
      <c r="C3468" s="17">
        <v>3</v>
      </c>
      <c r="D3468" s="1" t="s">
        <v>802</v>
      </c>
      <c r="E3468" s="1" t="s">
        <v>3848</v>
      </c>
      <c r="F3468" s="1" t="s">
        <v>3861</v>
      </c>
      <c r="G3468" s="1" t="s">
        <v>3917</v>
      </c>
      <c r="H3468" s="1">
        <v>7.3</v>
      </c>
      <c r="I3468" s="1">
        <v>7.8</v>
      </c>
      <c r="J3468" s="1" t="s">
        <v>3190</v>
      </c>
      <c r="K3468" s="1" t="s">
        <v>4976</v>
      </c>
      <c r="L3468" s="1">
        <v>0</v>
      </c>
      <c r="M3468" s="1">
        <v>0</v>
      </c>
      <c r="N3468" s="1">
        <v>1</v>
      </c>
      <c r="O3468" s="1">
        <v>5</v>
      </c>
      <c r="P3468" s="1">
        <v>8</v>
      </c>
      <c r="Q3468" s="16">
        <v>36.734375</v>
      </c>
      <c r="R3468" s="21">
        <v>3.7972471288080512E-2</v>
      </c>
      <c r="S3468" s="21">
        <v>1.422521066976155</v>
      </c>
      <c r="T3468" s="21">
        <v>1.3845485956880745</v>
      </c>
      <c r="U3468" s="21">
        <v>2.0155123946323785E-3</v>
      </c>
      <c r="V3468" s="21">
        <v>2.8009667874602216E-2</v>
      </c>
      <c r="W3468" s="21">
        <v>2.5994155479969836E-2</v>
      </c>
      <c r="X3468" s="13" t="s">
        <v>22</v>
      </c>
      <c r="Y34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8" s="1">
        <v>40.652015499999997</v>
      </c>
      <c r="AA3468" s="1">
        <v>-82.543772589300005</v>
      </c>
      <c r="AB3468" s="1">
        <v>40.658711929399999</v>
      </c>
      <c r="AC3468" s="1">
        <v>-82.540142659899999</v>
      </c>
    </row>
    <row r="3469" spans="1:29" x14ac:dyDescent="0.25">
      <c r="A3469" s="13">
        <v>24</v>
      </c>
      <c r="B3469" s="22" t="s">
        <v>4936</v>
      </c>
      <c r="C3469" s="17">
        <v>7</v>
      </c>
      <c r="D3469" s="1" t="s">
        <v>789</v>
      </c>
      <c r="E3469" s="1" t="s">
        <v>3846</v>
      </c>
      <c r="F3469" s="1" t="s">
        <v>3847</v>
      </c>
      <c r="G3469" s="1" t="s">
        <v>3916</v>
      </c>
      <c r="H3469" s="1">
        <v>1.7</v>
      </c>
      <c r="I3469" s="1">
        <v>2.2000000000000002</v>
      </c>
      <c r="J3469" s="1" t="s">
        <v>3190</v>
      </c>
      <c r="K3469" s="1" t="s">
        <v>4978</v>
      </c>
      <c r="L3469" s="1">
        <v>0</v>
      </c>
      <c r="M3469" s="1">
        <v>1</v>
      </c>
      <c r="N3469" s="1">
        <v>5</v>
      </c>
      <c r="O3469" s="1">
        <v>4</v>
      </c>
      <c r="P3469" s="1">
        <v>18</v>
      </c>
      <c r="Q3469" s="16">
        <v>114.16106468023256</v>
      </c>
      <c r="R3469" s="21">
        <v>4.294503359780364E-2</v>
      </c>
      <c r="S3469" s="21">
        <v>1.3112440836936634</v>
      </c>
      <c r="T3469" s="21">
        <v>1.2682990500958597</v>
      </c>
      <c r="U3469" s="21">
        <v>2.8870383988107888E-3</v>
      </c>
      <c r="V3469" s="21">
        <v>2.5348433994299896E-2</v>
      </c>
      <c r="W3469" s="21">
        <v>2.2461395595489108E-2</v>
      </c>
      <c r="X3469" s="13" t="s">
        <v>22</v>
      </c>
      <c r="Y34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69" s="1">
        <v>39.864453669500001</v>
      </c>
      <c r="AA3469" s="1">
        <v>-84.020321130200003</v>
      </c>
      <c r="AB3469" s="1">
        <v>39.864266022199999</v>
      </c>
      <c r="AC3469" s="1">
        <v>-84.010919790900005</v>
      </c>
    </row>
    <row r="3470" spans="1:29" x14ac:dyDescent="0.25">
      <c r="A3470" s="13">
        <v>25</v>
      </c>
      <c r="B3470" s="22" t="s">
        <v>4936</v>
      </c>
      <c r="C3470" s="17">
        <v>3</v>
      </c>
      <c r="D3470" s="1" t="s">
        <v>805</v>
      </c>
      <c r="E3470" s="1" t="s">
        <v>3862</v>
      </c>
      <c r="F3470" s="1" t="s">
        <v>3863</v>
      </c>
      <c r="G3470" s="1" t="s">
        <v>3917</v>
      </c>
      <c r="H3470" s="1">
        <v>1.8</v>
      </c>
      <c r="I3470" s="1">
        <v>2.2999999999999998</v>
      </c>
      <c r="J3470" s="1" t="s">
        <v>3190</v>
      </c>
      <c r="K3470" s="1" t="s">
        <v>4976</v>
      </c>
      <c r="L3470" s="1">
        <v>0</v>
      </c>
      <c r="M3470" s="1">
        <v>0</v>
      </c>
      <c r="N3470" s="1">
        <v>3</v>
      </c>
      <c r="O3470" s="1">
        <v>1</v>
      </c>
      <c r="P3470" s="1">
        <v>9</v>
      </c>
      <c r="Q3470" s="16">
        <v>33.078125</v>
      </c>
      <c r="R3470" s="21">
        <v>4.4019150596519008E-2</v>
      </c>
      <c r="S3470" s="21">
        <v>1.5289198576372462</v>
      </c>
      <c r="T3470" s="21">
        <v>1.4849007070407272</v>
      </c>
      <c r="U3470" s="21">
        <v>2.5467297091979237E-3</v>
      </c>
      <c r="V3470" s="21">
        <v>2.5201537121194335E-2</v>
      </c>
      <c r="W3470" s="21">
        <v>2.2654807411996412E-2</v>
      </c>
      <c r="X3470" s="13" t="s">
        <v>22</v>
      </c>
      <c r="Y34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0" s="1">
        <v>40.9972867193</v>
      </c>
      <c r="AA3470" s="1">
        <v>-81.997691719200006</v>
      </c>
      <c r="AB3470" s="1">
        <v>40.997564019400002</v>
      </c>
      <c r="AC3470" s="1">
        <v>-81.988135854399999</v>
      </c>
    </row>
    <row r="3471" spans="1:29" x14ac:dyDescent="0.25">
      <c r="A3471" s="13">
        <v>26</v>
      </c>
      <c r="B3471" s="22" t="s">
        <v>4936</v>
      </c>
      <c r="C3471" s="17">
        <v>6</v>
      </c>
      <c r="D3471" s="1" t="s">
        <v>1340</v>
      </c>
      <c r="E3471" s="1" t="s">
        <v>3848</v>
      </c>
      <c r="F3471" s="1" t="s">
        <v>3864</v>
      </c>
      <c r="G3471" s="1" t="s">
        <v>3917</v>
      </c>
      <c r="H3471" s="1">
        <v>4.4000000000000004</v>
      </c>
      <c r="I3471" s="1">
        <v>4.9000000000000004</v>
      </c>
      <c r="J3471" s="1" t="s">
        <v>3190</v>
      </c>
      <c r="K3471" s="1" t="s">
        <v>4979</v>
      </c>
      <c r="L3471" s="1">
        <v>0</v>
      </c>
      <c r="M3471" s="1">
        <v>2</v>
      </c>
      <c r="N3471" s="1">
        <v>6</v>
      </c>
      <c r="O3471" s="1">
        <v>3</v>
      </c>
      <c r="P3471" s="1">
        <v>43</v>
      </c>
      <c r="Q3471" s="16">
        <v>186.94712936046511</v>
      </c>
      <c r="R3471" s="21">
        <v>2.8446585141641455E-2</v>
      </c>
      <c r="S3471" s="21">
        <v>3.2462418800702211</v>
      </c>
      <c r="T3471" s="21">
        <v>3.2177952949285795</v>
      </c>
      <c r="U3471" s="21">
        <v>1.9189637291515639E-3</v>
      </c>
      <c r="V3471" s="21">
        <v>2.4824281149000673E-2</v>
      </c>
      <c r="W3471" s="21">
        <v>2.2905317419849108E-2</v>
      </c>
      <c r="X3471" s="13" t="s">
        <v>22</v>
      </c>
      <c r="Y34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1" s="1">
        <v>39.732782143400001</v>
      </c>
      <c r="AA3471" s="1">
        <v>-83.363367420800003</v>
      </c>
      <c r="AB3471" s="1">
        <v>39.735655196300002</v>
      </c>
      <c r="AC3471" s="1">
        <v>-83.354748058699997</v>
      </c>
    </row>
    <row r="3472" spans="1:29" x14ac:dyDescent="0.25">
      <c r="A3472" s="13">
        <v>27</v>
      </c>
      <c r="B3472" s="22" t="s">
        <v>4936</v>
      </c>
      <c r="C3472" s="17">
        <v>8</v>
      </c>
      <c r="D3472" s="1" t="s">
        <v>2379</v>
      </c>
      <c r="E3472" s="1" t="s">
        <v>3865</v>
      </c>
      <c r="F3472" s="1" t="s">
        <v>3866</v>
      </c>
      <c r="G3472" s="1" t="s">
        <v>3916</v>
      </c>
      <c r="H3472" s="1">
        <v>14.4</v>
      </c>
      <c r="I3472" s="1">
        <v>14.9</v>
      </c>
      <c r="J3472" s="1" t="s">
        <v>3190</v>
      </c>
      <c r="K3472" s="1" t="s">
        <v>4977</v>
      </c>
      <c r="L3472" s="1">
        <v>0</v>
      </c>
      <c r="M3472" s="1">
        <v>1</v>
      </c>
      <c r="N3472" s="1">
        <v>2</v>
      </c>
      <c r="O3472" s="1">
        <v>3</v>
      </c>
      <c r="P3472" s="1">
        <v>7</v>
      </c>
      <c r="Q3472" s="16">
        <v>79.082939680232556</v>
      </c>
      <c r="R3472" s="21">
        <v>2.6823131762350141E-2</v>
      </c>
      <c r="S3472" s="21">
        <v>1.3737528846691487</v>
      </c>
      <c r="T3472" s="21">
        <v>1.3469297529067985</v>
      </c>
      <c r="U3472" s="21">
        <v>1.6067123420812966E-3</v>
      </c>
      <c r="V3472" s="21">
        <v>2.4393911279801991E-2</v>
      </c>
      <c r="W3472" s="21">
        <v>2.2787198937720694E-2</v>
      </c>
      <c r="X3472" s="13" t="s">
        <v>22</v>
      </c>
      <c r="Y34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2" s="1">
        <v>39.8371324839</v>
      </c>
      <c r="AA3472" s="1">
        <v>-84.544999192299997</v>
      </c>
      <c r="AB3472" s="1">
        <v>39.837231382900001</v>
      </c>
      <c r="AC3472" s="1">
        <v>-84.535609760200003</v>
      </c>
    </row>
    <row r="3473" spans="1:29" x14ac:dyDescent="0.25">
      <c r="A3473" s="13">
        <v>28</v>
      </c>
      <c r="B3473" s="22" t="s">
        <v>4936</v>
      </c>
      <c r="C3473" s="17">
        <v>6</v>
      </c>
      <c r="D3473" s="1" t="s">
        <v>1340</v>
      </c>
      <c r="E3473" s="1" t="s">
        <v>3842</v>
      </c>
      <c r="F3473" s="1" t="s">
        <v>3843</v>
      </c>
      <c r="G3473" s="1" t="s">
        <v>3916</v>
      </c>
      <c r="H3473" s="1">
        <v>8.3000000000000007</v>
      </c>
      <c r="I3473" s="1">
        <v>8.8000000000000007</v>
      </c>
      <c r="J3473" s="1" t="s">
        <v>3190</v>
      </c>
      <c r="K3473" s="1" t="s">
        <v>4976</v>
      </c>
      <c r="L3473" s="1">
        <v>0</v>
      </c>
      <c r="M3473" s="1">
        <v>0</v>
      </c>
      <c r="N3473" s="1">
        <v>3</v>
      </c>
      <c r="O3473" s="1">
        <v>0</v>
      </c>
      <c r="P3473" s="1">
        <v>12</v>
      </c>
      <c r="Q3473" s="16">
        <v>31.640625</v>
      </c>
      <c r="R3473" s="21">
        <v>5.0655817422162172E-2</v>
      </c>
      <c r="S3473" s="21">
        <v>1.8989490722836817</v>
      </c>
      <c r="T3473" s="21">
        <v>1.8482932548615196</v>
      </c>
      <c r="U3473" s="21">
        <v>3.2906711905733473E-3</v>
      </c>
      <c r="V3473" s="21">
        <v>2.4016614808913549E-2</v>
      </c>
      <c r="W3473" s="21">
        <v>2.0725943618340202E-2</v>
      </c>
      <c r="X3473" s="13" t="s">
        <v>22</v>
      </c>
      <c r="Y34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3" s="1">
        <v>39.955040650900003</v>
      </c>
      <c r="AA3473" s="1">
        <v>-83.381474558099995</v>
      </c>
      <c r="AB3473" s="1">
        <v>39.956165764799998</v>
      </c>
      <c r="AC3473" s="1">
        <v>-83.372178734000002</v>
      </c>
    </row>
    <row r="3474" spans="1:29" x14ac:dyDescent="0.25">
      <c r="A3474" s="13">
        <v>29</v>
      </c>
      <c r="B3474" s="22" t="s">
        <v>4936</v>
      </c>
      <c r="C3474" s="17">
        <v>7</v>
      </c>
      <c r="D3474" s="1" t="s">
        <v>789</v>
      </c>
      <c r="E3474" s="1" t="s">
        <v>3846</v>
      </c>
      <c r="F3474" s="1" t="s">
        <v>3847</v>
      </c>
      <c r="G3474" s="1" t="s">
        <v>3916</v>
      </c>
      <c r="H3474" s="1">
        <v>24.9</v>
      </c>
      <c r="I3474" s="1">
        <v>25.4</v>
      </c>
      <c r="J3474" s="1" t="s">
        <v>3190</v>
      </c>
      <c r="K3474" s="1" t="s">
        <v>4976</v>
      </c>
      <c r="L3474" s="1">
        <v>0</v>
      </c>
      <c r="M3474" s="1">
        <v>2</v>
      </c>
      <c r="N3474" s="1">
        <v>1</v>
      </c>
      <c r="O3474" s="1">
        <v>0</v>
      </c>
      <c r="P3474" s="1">
        <v>11</v>
      </c>
      <c r="Q3474" s="16">
        <v>108.90025436046511</v>
      </c>
      <c r="R3474" s="21">
        <v>4.9458860449626968E-2</v>
      </c>
      <c r="S3474" s="21">
        <v>1.8182720562604526</v>
      </c>
      <c r="T3474" s="21">
        <v>1.7688131958108257</v>
      </c>
      <c r="U3474" s="21">
        <v>3.1043343187547117E-3</v>
      </c>
      <c r="V3474" s="21">
        <v>2.377204985916415E-2</v>
      </c>
      <c r="W3474" s="21">
        <v>2.0667715540409439E-2</v>
      </c>
      <c r="X3474" s="13" t="s">
        <v>22</v>
      </c>
      <c r="Y34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4" s="1">
        <v>39.9329449584</v>
      </c>
      <c r="AA3474" s="1">
        <v>-83.616073530099996</v>
      </c>
      <c r="AB3474" s="1">
        <v>39.932331720500002</v>
      </c>
      <c r="AC3474" s="1">
        <v>-83.606683209500005</v>
      </c>
    </row>
    <row r="3475" spans="1:29" x14ac:dyDescent="0.25">
      <c r="A3475" s="13">
        <v>30</v>
      </c>
      <c r="B3475" s="22" t="s">
        <v>4936</v>
      </c>
      <c r="C3475" s="17">
        <v>3</v>
      </c>
      <c r="D3475" s="1" t="s">
        <v>802</v>
      </c>
      <c r="E3475" s="1" t="s">
        <v>3848</v>
      </c>
      <c r="F3475" s="1" t="s">
        <v>3861</v>
      </c>
      <c r="G3475" s="1" t="s">
        <v>3917</v>
      </c>
      <c r="H3475" s="1">
        <v>6.7</v>
      </c>
      <c r="I3475" s="1">
        <v>7.2</v>
      </c>
      <c r="J3475" s="1" t="s">
        <v>3190</v>
      </c>
      <c r="K3475" s="1" t="s">
        <v>4976</v>
      </c>
      <c r="L3475" s="1">
        <v>0</v>
      </c>
      <c r="M3475" s="1">
        <v>0</v>
      </c>
      <c r="N3475" s="1">
        <v>3</v>
      </c>
      <c r="O3475" s="1">
        <v>2</v>
      </c>
      <c r="P3475" s="1">
        <v>26</v>
      </c>
      <c r="Q3475" s="16">
        <v>54.515625</v>
      </c>
      <c r="R3475" s="21">
        <v>3.7840152907909423E-2</v>
      </c>
      <c r="S3475" s="21">
        <v>3.0125551971639424</v>
      </c>
      <c r="T3475" s="21">
        <v>2.9747150442560328</v>
      </c>
      <c r="U3475" s="21">
        <v>2.0338062545525626E-3</v>
      </c>
      <c r="V3475" s="21">
        <v>2.3008135940028571E-2</v>
      </c>
      <c r="W3475" s="21">
        <v>2.0974329685476009E-2</v>
      </c>
      <c r="X3475" s="13" t="s">
        <v>22</v>
      </c>
      <c r="Y34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5" s="1">
        <v>40.643976955299998</v>
      </c>
      <c r="AA3475" s="1">
        <v>-82.548118911800003</v>
      </c>
      <c r="AB3475" s="1">
        <v>40.650675405299999</v>
      </c>
      <c r="AC3475" s="1">
        <v>-82.544497441700003</v>
      </c>
    </row>
    <row r="3476" spans="1:29" x14ac:dyDescent="0.25">
      <c r="A3476" s="13">
        <v>31</v>
      </c>
      <c r="B3476" s="22" t="s">
        <v>4936</v>
      </c>
      <c r="C3476" s="17">
        <v>6</v>
      </c>
      <c r="D3476" s="1" t="s">
        <v>799</v>
      </c>
      <c r="E3476" s="1" t="s">
        <v>3844</v>
      </c>
      <c r="F3476" s="1" t="s">
        <v>3845</v>
      </c>
      <c r="G3476" s="1" t="s">
        <v>3917</v>
      </c>
      <c r="H3476" s="1">
        <v>10.8</v>
      </c>
      <c r="I3476" s="1">
        <v>11.3</v>
      </c>
      <c r="J3476" s="1" t="s">
        <v>3190</v>
      </c>
      <c r="K3476" s="1" t="s">
        <v>4978</v>
      </c>
      <c r="L3476" s="1">
        <v>0</v>
      </c>
      <c r="M3476" s="1">
        <v>0</v>
      </c>
      <c r="N3476" s="1">
        <v>5</v>
      </c>
      <c r="O3476" s="1">
        <v>4</v>
      </c>
      <c r="P3476" s="1">
        <v>11</v>
      </c>
      <c r="Q3476" s="16">
        <v>61.484375</v>
      </c>
      <c r="R3476" s="21">
        <v>4.1834422353460195E-2</v>
      </c>
      <c r="S3476" s="21">
        <v>0.92510741682290765</v>
      </c>
      <c r="T3476" s="21">
        <v>0.8832729944694474</v>
      </c>
      <c r="U3476" s="21">
        <v>2.7949120965840941E-3</v>
      </c>
      <c r="V3476" s="21">
        <v>2.2366576177827811E-2</v>
      </c>
      <c r="W3476" s="21">
        <v>1.9571664081243716E-2</v>
      </c>
      <c r="X3476" s="13" t="s">
        <v>22</v>
      </c>
      <c r="Y34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6" s="1">
        <v>40.282702792899997</v>
      </c>
      <c r="AA3476" s="1">
        <v>-82.925668679599994</v>
      </c>
      <c r="AB3476" s="1">
        <v>40.289930564199999</v>
      </c>
      <c r="AC3476" s="1">
        <v>-82.924989840699993</v>
      </c>
    </row>
    <row r="3477" spans="1:29" x14ac:dyDescent="0.25">
      <c r="A3477" s="13">
        <v>32</v>
      </c>
      <c r="B3477" s="22" t="s">
        <v>4936</v>
      </c>
      <c r="C3477" s="17">
        <v>4</v>
      </c>
      <c r="D3477" s="1" t="s">
        <v>801</v>
      </c>
      <c r="E3477" s="1" t="s">
        <v>3867</v>
      </c>
      <c r="F3477" s="1" t="s">
        <v>3868</v>
      </c>
      <c r="G3477" s="1" t="s">
        <v>3919</v>
      </c>
      <c r="H3477" s="1">
        <v>0.6</v>
      </c>
      <c r="I3477" s="1">
        <v>1.1000000000000001</v>
      </c>
      <c r="J3477" s="1" t="s">
        <v>3190</v>
      </c>
      <c r="K3477" s="1" t="s">
        <v>4976</v>
      </c>
      <c r="L3477" s="1">
        <v>0</v>
      </c>
      <c r="M3477" s="1">
        <v>1</v>
      </c>
      <c r="N3477" s="1">
        <v>3</v>
      </c>
      <c r="O3477" s="1">
        <v>0</v>
      </c>
      <c r="P3477" s="1">
        <v>9</v>
      </c>
      <c r="Q3477" s="16">
        <v>74.317314680232556</v>
      </c>
      <c r="R3477" s="21">
        <v>4.2829040359507263E-2</v>
      </c>
      <c r="S3477" s="21">
        <v>1.3160296347374913</v>
      </c>
      <c r="T3477" s="21">
        <v>1.2732005943779841</v>
      </c>
      <c r="U3477" s="21">
        <v>2.5924965773591376E-3</v>
      </c>
      <c r="V3477" s="21">
        <v>2.1903159773756967E-2</v>
      </c>
      <c r="W3477" s="21">
        <v>1.9310663196397827E-2</v>
      </c>
      <c r="X3477" s="13" t="s">
        <v>22</v>
      </c>
      <c r="Y34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7" s="1">
        <v>41.110786511900002</v>
      </c>
      <c r="AA3477" s="1">
        <v>-80.826465025000005</v>
      </c>
      <c r="AB3477" s="1">
        <v>41.111469663699999</v>
      </c>
      <c r="AC3477" s="1">
        <v>-80.816938013200001</v>
      </c>
    </row>
    <row r="3478" spans="1:29" x14ac:dyDescent="0.25">
      <c r="A3478" s="13">
        <v>33</v>
      </c>
      <c r="B3478" s="22" t="s">
        <v>4936</v>
      </c>
      <c r="C3478" s="17">
        <v>6</v>
      </c>
      <c r="D3478" s="1" t="s">
        <v>1340</v>
      </c>
      <c r="E3478" s="1" t="s">
        <v>3842</v>
      </c>
      <c r="F3478" s="1" t="s">
        <v>3843</v>
      </c>
      <c r="G3478" s="1" t="s">
        <v>3916</v>
      </c>
      <c r="H3478" s="1">
        <v>1.6</v>
      </c>
      <c r="I3478" s="1">
        <v>2.1</v>
      </c>
      <c r="J3478" s="1" t="s">
        <v>3190</v>
      </c>
      <c r="K3478" s="1" t="s">
        <v>4976</v>
      </c>
      <c r="L3478" s="1">
        <v>0</v>
      </c>
      <c r="M3478" s="1">
        <v>0</v>
      </c>
      <c r="N3478" s="1">
        <v>3</v>
      </c>
      <c r="O3478" s="1">
        <v>0</v>
      </c>
      <c r="P3478" s="1">
        <v>10</v>
      </c>
      <c r="Q3478" s="16">
        <v>29.640625</v>
      </c>
      <c r="R3478" s="21">
        <v>4.8396690510894756E-2</v>
      </c>
      <c r="S3478" s="21">
        <v>1.5587345941755104</v>
      </c>
      <c r="T3478" s="21">
        <v>1.5103379036646156</v>
      </c>
      <c r="U3478" s="21">
        <v>3.082208193605232E-3</v>
      </c>
      <c r="V3478" s="21">
        <v>2.1857098439602755E-2</v>
      </c>
      <c r="W3478" s="21">
        <v>1.8774890245997523E-2</v>
      </c>
      <c r="X3478" s="13" t="s">
        <v>22</v>
      </c>
      <c r="Y34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8" s="1">
        <v>39.942212916099997</v>
      </c>
      <c r="AA3478" s="1">
        <v>-83.505233645600001</v>
      </c>
      <c r="AB3478" s="1">
        <v>39.942120573700002</v>
      </c>
      <c r="AC3478" s="1">
        <v>-83.495821442099995</v>
      </c>
    </row>
    <row r="3479" spans="1:29" x14ac:dyDescent="0.25">
      <c r="A3479" s="13">
        <v>34</v>
      </c>
      <c r="B3479" s="22" t="s">
        <v>4936</v>
      </c>
      <c r="C3479" s="17">
        <v>8</v>
      </c>
      <c r="D3479" s="1" t="s">
        <v>2363</v>
      </c>
      <c r="E3479" s="1" t="s">
        <v>3848</v>
      </c>
      <c r="F3479" s="1" t="s">
        <v>3869</v>
      </c>
      <c r="G3479" s="1" t="s">
        <v>3917</v>
      </c>
      <c r="H3479" s="1">
        <v>2.6</v>
      </c>
      <c r="I3479" s="1">
        <v>3.1</v>
      </c>
      <c r="J3479" s="1" t="s">
        <v>3190</v>
      </c>
      <c r="K3479" s="1" t="s">
        <v>4977</v>
      </c>
      <c r="L3479" s="1">
        <v>0</v>
      </c>
      <c r="M3479" s="1">
        <v>0</v>
      </c>
      <c r="N3479" s="1">
        <v>5</v>
      </c>
      <c r="O3479" s="1">
        <v>0</v>
      </c>
      <c r="P3479" s="1">
        <v>15</v>
      </c>
      <c r="Q3479" s="16">
        <v>47.734375</v>
      </c>
      <c r="R3479" s="21">
        <v>2.9705700977044169E-2</v>
      </c>
      <c r="S3479" s="21">
        <v>2.1192169679377244</v>
      </c>
      <c r="T3479" s="21">
        <v>2.0895112669606801</v>
      </c>
      <c r="U3479" s="21">
        <v>1.8233029166817112E-3</v>
      </c>
      <c r="V3479" s="21">
        <v>2.1306446319912162E-2</v>
      </c>
      <c r="W3479" s="21">
        <v>1.948314340323045E-2</v>
      </c>
      <c r="X3479" s="13" t="s">
        <v>22</v>
      </c>
      <c r="Y34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79" s="1">
        <v>39.483580166000003</v>
      </c>
      <c r="AA3479" s="1">
        <v>-83.947963776199998</v>
      </c>
      <c r="AB3479" s="1">
        <v>39.486541344899997</v>
      </c>
      <c r="AC3479" s="1">
        <v>-83.939431536300006</v>
      </c>
    </row>
    <row r="3480" spans="1:29" x14ac:dyDescent="0.25">
      <c r="A3480" s="13">
        <v>35</v>
      </c>
      <c r="B3480" s="22" t="s">
        <v>4936</v>
      </c>
      <c r="C3480" s="17">
        <v>5</v>
      </c>
      <c r="D3480" s="1" t="s">
        <v>793</v>
      </c>
      <c r="E3480" s="1" t="s">
        <v>3842</v>
      </c>
      <c r="F3480" s="1" t="s">
        <v>3858</v>
      </c>
      <c r="G3480" s="1" t="s">
        <v>3916</v>
      </c>
      <c r="H3480" s="1">
        <v>14.4</v>
      </c>
      <c r="I3480" s="1">
        <v>14.9</v>
      </c>
      <c r="J3480" s="1" t="s">
        <v>3190</v>
      </c>
      <c r="K3480" s="1" t="s">
        <v>4979</v>
      </c>
      <c r="L3480" s="1">
        <v>0</v>
      </c>
      <c r="M3480" s="1">
        <v>0</v>
      </c>
      <c r="N3480" s="1">
        <v>8</v>
      </c>
      <c r="O3480" s="1">
        <v>0</v>
      </c>
      <c r="P3480" s="1">
        <v>7</v>
      </c>
      <c r="Q3480" s="16">
        <v>59.375</v>
      </c>
      <c r="R3480" s="21">
        <v>3.1865637975151018E-2</v>
      </c>
      <c r="S3480" s="21">
        <v>1.0046270789755962</v>
      </c>
      <c r="T3480" s="21">
        <v>0.97276144100044526</v>
      </c>
      <c r="U3480" s="21">
        <v>2.1510732369229386E-3</v>
      </c>
      <c r="V3480" s="21">
        <v>2.0803195396826211E-2</v>
      </c>
      <c r="W3480" s="21">
        <v>1.8652122159903271E-2</v>
      </c>
      <c r="X3480" s="13" t="s">
        <v>22</v>
      </c>
      <c r="Y34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0" s="1">
        <v>39.943297813199997</v>
      </c>
      <c r="AA3480" s="1">
        <v>-82.502626704899996</v>
      </c>
      <c r="AB3480" s="1">
        <v>39.944063244600002</v>
      </c>
      <c r="AC3480" s="1">
        <v>-82.493261827400005</v>
      </c>
    </row>
    <row r="3481" spans="1:29" x14ac:dyDescent="0.25">
      <c r="A3481" s="13">
        <v>36</v>
      </c>
      <c r="B3481" s="22" t="s">
        <v>4936</v>
      </c>
      <c r="C3481" s="17">
        <v>8</v>
      </c>
      <c r="D3481" s="1" t="s">
        <v>806</v>
      </c>
      <c r="E3481" s="1" t="s">
        <v>3856</v>
      </c>
      <c r="F3481" s="1" t="s">
        <v>3857</v>
      </c>
      <c r="G3481" s="1" t="s">
        <v>3917</v>
      </c>
      <c r="H3481" s="1">
        <v>15.2</v>
      </c>
      <c r="I3481" s="1">
        <v>15.7</v>
      </c>
      <c r="J3481" s="1" t="s">
        <v>3190</v>
      </c>
      <c r="K3481" s="1" t="s">
        <v>4979</v>
      </c>
      <c r="L3481" s="1">
        <v>1</v>
      </c>
      <c r="M3481" s="1">
        <v>1</v>
      </c>
      <c r="N3481" s="1">
        <v>3</v>
      </c>
      <c r="O3481" s="1">
        <v>3</v>
      </c>
      <c r="P3481" s="1">
        <v>8</v>
      </c>
      <c r="Q3481" s="16">
        <v>132.30650436046511</v>
      </c>
      <c r="R3481" s="21">
        <v>3.1246971799206092E-2</v>
      </c>
      <c r="S3481" s="21">
        <v>1.0461336188032486</v>
      </c>
      <c r="T3481" s="21">
        <v>1.0148866470040425</v>
      </c>
      <c r="U3481" s="21">
        <v>2.1090622210715401E-3</v>
      </c>
      <c r="V3481" s="21">
        <v>2.0394868294946796E-2</v>
      </c>
      <c r="W3481" s="21">
        <v>1.8285806073875255E-2</v>
      </c>
      <c r="X3481" s="13" t="s">
        <v>22</v>
      </c>
      <c r="Y34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1" s="1">
        <v>39.418626740400001</v>
      </c>
      <c r="AA3481" s="1">
        <v>-84.105863194999998</v>
      </c>
      <c r="AB3481" s="1">
        <v>39.421522229099999</v>
      </c>
      <c r="AC3481" s="1">
        <v>-84.097300592099998</v>
      </c>
    </row>
    <row r="3482" spans="1:29" x14ac:dyDescent="0.25">
      <c r="A3482" s="13">
        <v>37</v>
      </c>
      <c r="B3482" s="22" t="s">
        <v>4936</v>
      </c>
      <c r="C3482" s="17">
        <v>12</v>
      </c>
      <c r="D3482" s="1" t="s">
        <v>794</v>
      </c>
      <c r="E3482" s="1" t="s">
        <v>3870</v>
      </c>
      <c r="F3482" s="1" t="s">
        <v>3871</v>
      </c>
      <c r="G3482" s="1" t="s">
        <v>3920</v>
      </c>
      <c r="H3482" s="1">
        <v>9.8000000000000007</v>
      </c>
      <c r="I3482" s="1">
        <v>10.3</v>
      </c>
      <c r="J3482" s="1" t="s">
        <v>3190</v>
      </c>
      <c r="K3482" s="1" t="s">
        <v>4979</v>
      </c>
      <c r="L3482" s="1">
        <v>1</v>
      </c>
      <c r="M3482" s="1">
        <v>0</v>
      </c>
      <c r="N3482" s="1">
        <v>5</v>
      </c>
      <c r="O3482" s="1">
        <v>1</v>
      </c>
      <c r="P3482" s="1">
        <v>20</v>
      </c>
      <c r="Q3482" s="16">
        <v>102.84856468023256</v>
      </c>
      <c r="R3482" s="21">
        <v>3.447464213136784E-2</v>
      </c>
      <c r="S3482" s="21">
        <v>1.9055787636612331</v>
      </c>
      <c r="T3482" s="21">
        <v>1.8711041215298654</v>
      </c>
      <c r="U3482" s="21">
        <v>2.3282925334050493E-3</v>
      </c>
      <c r="V3482" s="21">
        <v>1.9981525874258034E-2</v>
      </c>
      <c r="W3482" s="21">
        <v>1.7653233340852986E-2</v>
      </c>
      <c r="X3482" s="13" t="s">
        <v>22</v>
      </c>
      <c r="Y34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2" s="1">
        <v>41.646765804099999</v>
      </c>
      <c r="AA3482" s="1">
        <v>-81.333650419899996</v>
      </c>
      <c r="AB3482" s="1">
        <v>41.647594719600001</v>
      </c>
      <c r="AC3482" s="1">
        <v>-81.3240695227</v>
      </c>
    </row>
    <row r="3483" spans="1:29" x14ac:dyDescent="0.25">
      <c r="A3483" s="13">
        <v>38</v>
      </c>
      <c r="B3483" s="22" t="s">
        <v>4936</v>
      </c>
      <c r="C3483" s="17">
        <v>12</v>
      </c>
      <c r="D3483" s="1" t="s">
        <v>794</v>
      </c>
      <c r="E3483" s="1" t="s">
        <v>3870</v>
      </c>
      <c r="F3483" s="1" t="s">
        <v>3871</v>
      </c>
      <c r="G3483" s="1" t="s">
        <v>3920</v>
      </c>
      <c r="H3483" s="1">
        <v>10.4</v>
      </c>
      <c r="I3483" s="1">
        <v>10.9</v>
      </c>
      <c r="J3483" s="1" t="s">
        <v>3190</v>
      </c>
      <c r="K3483" s="1" t="s">
        <v>4979</v>
      </c>
      <c r="L3483" s="1">
        <v>0</v>
      </c>
      <c r="M3483" s="1">
        <v>1</v>
      </c>
      <c r="N3483" s="1">
        <v>3</v>
      </c>
      <c r="O3483" s="1">
        <v>3</v>
      </c>
      <c r="P3483" s="1">
        <v>8</v>
      </c>
      <c r="Q3483" s="16">
        <v>86.629814680232556</v>
      </c>
      <c r="R3483" s="21">
        <v>3.447464213136784E-2</v>
      </c>
      <c r="S3483" s="21">
        <v>1.0714397098078396</v>
      </c>
      <c r="T3483" s="21">
        <v>1.0369650676764719</v>
      </c>
      <c r="U3483" s="21">
        <v>2.3282925334050493E-3</v>
      </c>
      <c r="V3483" s="21">
        <v>1.9981525874258034E-2</v>
      </c>
      <c r="W3483" s="21">
        <v>1.7653233340852986E-2</v>
      </c>
      <c r="X3483" s="13" t="s">
        <v>22</v>
      </c>
      <c r="Y34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3" s="1">
        <v>41.6475599133</v>
      </c>
      <c r="AA3483" s="1">
        <v>-81.322138586799994</v>
      </c>
      <c r="AB3483" s="1">
        <v>41.647298085899997</v>
      </c>
      <c r="AC3483" s="1">
        <v>-81.312487238299994</v>
      </c>
    </row>
    <row r="3484" spans="1:29" x14ac:dyDescent="0.25">
      <c r="A3484" s="13">
        <v>39</v>
      </c>
      <c r="B3484" s="22" t="s">
        <v>4936</v>
      </c>
      <c r="C3484" s="17">
        <v>6</v>
      </c>
      <c r="D3484" s="1" t="s">
        <v>2374</v>
      </c>
      <c r="E3484" s="1" t="s">
        <v>3848</v>
      </c>
      <c r="F3484" s="1" t="s">
        <v>3850</v>
      </c>
      <c r="G3484" s="1" t="s">
        <v>3917</v>
      </c>
      <c r="H3484" s="1">
        <v>7.5</v>
      </c>
      <c r="I3484" s="1">
        <v>8</v>
      </c>
      <c r="J3484" s="1" t="s">
        <v>3190</v>
      </c>
      <c r="K3484" s="1" t="s">
        <v>4976</v>
      </c>
      <c r="L3484" s="1">
        <v>0</v>
      </c>
      <c r="M3484" s="1">
        <v>1</v>
      </c>
      <c r="N3484" s="1">
        <v>1</v>
      </c>
      <c r="O3484" s="1">
        <v>2</v>
      </c>
      <c r="P3484" s="1">
        <v>16</v>
      </c>
      <c r="Q3484" s="16">
        <v>77.098564680232556</v>
      </c>
      <c r="R3484" s="21">
        <v>3.7418239460021978E-2</v>
      </c>
      <c r="S3484" s="21">
        <v>2.1263336000940436</v>
      </c>
      <c r="T3484" s="21">
        <v>2.0889153606340218</v>
      </c>
      <c r="U3484" s="21">
        <v>1.9323574037521164E-3</v>
      </c>
      <c r="V3484" s="21">
        <v>1.9218120072434532E-2</v>
      </c>
      <c r="W3484" s="21">
        <v>1.7285762668682415E-2</v>
      </c>
      <c r="X3484" s="13" t="s">
        <v>22</v>
      </c>
      <c r="Y34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4" s="1">
        <v>39.646430107699999</v>
      </c>
      <c r="AA3484" s="1">
        <v>-83.547516918400007</v>
      </c>
      <c r="AB3484" s="1">
        <v>39.649859498200001</v>
      </c>
      <c r="AC3484" s="1">
        <v>-83.539253266700001</v>
      </c>
    </row>
    <row r="3485" spans="1:29" x14ac:dyDescent="0.25">
      <c r="A3485" s="13">
        <v>40</v>
      </c>
      <c r="B3485" s="22" t="s">
        <v>4936</v>
      </c>
      <c r="C3485" s="17">
        <v>6</v>
      </c>
      <c r="D3485" s="1" t="s">
        <v>1340</v>
      </c>
      <c r="E3485" s="1" t="s">
        <v>3842</v>
      </c>
      <c r="F3485" s="1" t="s">
        <v>3843</v>
      </c>
      <c r="G3485" s="1" t="s">
        <v>3916</v>
      </c>
      <c r="H3485" s="1">
        <v>14.1</v>
      </c>
      <c r="I3485" s="1">
        <v>14.6</v>
      </c>
      <c r="J3485" s="1" t="s">
        <v>3190</v>
      </c>
      <c r="K3485" s="1" t="s">
        <v>4978</v>
      </c>
      <c r="L3485" s="1">
        <v>0</v>
      </c>
      <c r="M3485" s="1">
        <v>1</v>
      </c>
      <c r="N3485" s="1">
        <v>1</v>
      </c>
      <c r="O3485" s="1">
        <v>5</v>
      </c>
      <c r="P3485" s="1">
        <v>18</v>
      </c>
      <c r="Q3485" s="16">
        <v>92.411064680232556</v>
      </c>
      <c r="R3485" s="21">
        <v>4.393441139561443E-2</v>
      </c>
      <c r="S3485" s="21">
        <v>1.2018401738870488</v>
      </c>
      <c r="T3485" s="21">
        <v>1.1579057624914344</v>
      </c>
      <c r="U3485" s="21">
        <v>2.9695871605596369E-3</v>
      </c>
      <c r="V3485" s="21">
        <v>1.9137262978960561E-2</v>
      </c>
      <c r="W3485" s="21">
        <v>1.6167675818400923E-2</v>
      </c>
      <c r="X3485" s="13" t="s">
        <v>22</v>
      </c>
      <c r="Y34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5" s="1">
        <v>39.973063481700002</v>
      </c>
      <c r="AA3485" s="1">
        <v>-83.275419148400005</v>
      </c>
      <c r="AB3485" s="1">
        <v>39.975731820999997</v>
      </c>
      <c r="AC3485" s="1">
        <v>-83.266661220299994</v>
      </c>
    </row>
    <row r="3486" spans="1:29" x14ac:dyDescent="0.25">
      <c r="A3486" s="13">
        <v>41</v>
      </c>
      <c r="B3486" s="22" t="s">
        <v>4936</v>
      </c>
      <c r="C3486" s="17">
        <v>6</v>
      </c>
      <c r="D3486" s="1" t="s">
        <v>799</v>
      </c>
      <c r="E3486" s="1" t="s">
        <v>3844</v>
      </c>
      <c r="F3486" s="1" t="s">
        <v>3845</v>
      </c>
      <c r="G3486" s="1" t="s">
        <v>3917</v>
      </c>
      <c r="H3486" s="1">
        <v>8.1999999999999993</v>
      </c>
      <c r="I3486" s="1">
        <v>8.6999999999999993</v>
      </c>
      <c r="J3486" s="1" t="s">
        <v>3190</v>
      </c>
      <c r="K3486" s="1" t="s">
        <v>4978</v>
      </c>
      <c r="L3486" s="1">
        <v>0</v>
      </c>
      <c r="M3486" s="1">
        <v>0</v>
      </c>
      <c r="N3486" s="1">
        <v>3</v>
      </c>
      <c r="O3486" s="1">
        <v>1</v>
      </c>
      <c r="P3486" s="1">
        <v>4</v>
      </c>
      <c r="Q3486" s="16">
        <v>28.078125</v>
      </c>
      <c r="R3486" s="21">
        <v>6.2427956052037152E-2</v>
      </c>
      <c r="S3486" s="21">
        <v>0.55743094108064795</v>
      </c>
      <c r="T3486" s="21">
        <v>0.49500298502861079</v>
      </c>
      <c r="U3486" s="21">
        <v>4.587148100757811E-3</v>
      </c>
      <c r="V3486" s="21">
        <v>1.8790135831637165E-2</v>
      </c>
      <c r="W3486" s="21">
        <v>1.4202987730879354E-2</v>
      </c>
      <c r="X3486" s="13" t="s">
        <v>22</v>
      </c>
      <c r="Y34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6" s="1">
        <v>40.245102854000002</v>
      </c>
      <c r="AA3486" s="1">
        <v>-82.928519745399996</v>
      </c>
      <c r="AB3486" s="1">
        <v>40.252345668499999</v>
      </c>
      <c r="AC3486" s="1">
        <v>-82.928508328700005</v>
      </c>
    </row>
    <row r="3487" spans="1:29" x14ac:dyDescent="0.25">
      <c r="A3487" s="13">
        <v>42</v>
      </c>
      <c r="B3487" s="22" t="s">
        <v>4936</v>
      </c>
      <c r="C3487" s="17">
        <v>7</v>
      </c>
      <c r="D3487" s="1" t="s">
        <v>789</v>
      </c>
      <c r="E3487" s="1" t="s">
        <v>3846</v>
      </c>
      <c r="F3487" s="1" t="s">
        <v>3847</v>
      </c>
      <c r="G3487" s="1" t="s">
        <v>3916</v>
      </c>
      <c r="H3487" s="1">
        <v>4.5999999999999996</v>
      </c>
      <c r="I3487" s="1">
        <v>5.0999999999999996</v>
      </c>
      <c r="J3487" s="1" t="s">
        <v>3190</v>
      </c>
      <c r="K3487" s="1" t="s">
        <v>4978</v>
      </c>
      <c r="L3487" s="1">
        <v>2</v>
      </c>
      <c r="M3487" s="1">
        <v>1</v>
      </c>
      <c r="N3487" s="1">
        <v>3</v>
      </c>
      <c r="O3487" s="1">
        <v>1</v>
      </c>
      <c r="P3487" s="1">
        <v>15</v>
      </c>
      <c r="Q3487" s="16">
        <v>176.10819404069767</v>
      </c>
      <c r="R3487" s="21">
        <v>4.294503359780364E-2</v>
      </c>
      <c r="S3487" s="21">
        <v>1.0384629640790339</v>
      </c>
      <c r="T3487" s="21">
        <v>0.99551793048123027</v>
      </c>
      <c r="U3487" s="21">
        <v>2.8870383988107888E-3</v>
      </c>
      <c r="V3487" s="21">
        <v>1.860539055368135E-2</v>
      </c>
      <c r="W3487" s="21">
        <v>1.5718352154870562E-2</v>
      </c>
      <c r="X3487" s="13" t="s">
        <v>22</v>
      </c>
      <c r="Y34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7" s="1">
        <v>39.875287855899998</v>
      </c>
      <c r="AA3487" s="1">
        <v>-83.969082305300006</v>
      </c>
      <c r="AB3487" s="1">
        <v>39.878794201700003</v>
      </c>
      <c r="AC3487" s="1">
        <v>-83.960849429800007</v>
      </c>
    </row>
    <row r="3488" spans="1:29" x14ac:dyDescent="0.25">
      <c r="A3488" s="13">
        <v>43</v>
      </c>
      <c r="B3488" s="22" t="s">
        <v>4936</v>
      </c>
      <c r="C3488" s="17">
        <v>7</v>
      </c>
      <c r="D3488" s="1" t="s">
        <v>789</v>
      </c>
      <c r="E3488" s="1" t="s">
        <v>3846</v>
      </c>
      <c r="F3488" s="1" t="s">
        <v>3847</v>
      </c>
      <c r="G3488" s="1" t="s">
        <v>3916</v>
      </c>
      <c r="H3488" s="1">
        <v>5.2</v>
      </c>
      <c r="I3488" s="1">
        <v>5.7</v>
      </c>
      <c r="J3488" s="1" t="s">
        <v>3190</v>
      </c>
      <c r="K3488" s="1" t="s">
        <v>4978</v>
      </c>
      <c r="L3488" s="1">
        <v>0</v>
      </c>
      <c r="M3488" s="1">
        <v>1</v>
      </c>
      <c r="N3488" s="1">
        <v>5</v>
      </c>
      <c r="O3488" s="1">
        <v>1</v>
      </c>
      <c r="P3488" s="1">
        <v>11</v>
      </c>
      <c r="Q3488" s="16">
        <v>93.848564680232556</v>
      </c>
      <c r="R3488" s="21">
        <v>4.294503359780364E-2</v>
      </c>
      <c r="S3488" s="21">
        <v>0.85660888433594751</v>
      </c>
      <c r="T3488" s="21">
        <v>0.81366385073814385</v>
      </c>
      <c r="U3488" s="21">
        <v>2.8870383988107888E-3</v>
      </c>
      <c r="V3488" s="21">
        <v>1.860539055368135E-2</v>
      </c>
      <c r="W3488" s="21">
        <v>1.5718352154870562E-2</v>
      </c>
      <c r="X3488" s="13" t="s">
        <v>22</v>
      </c>
      <c r="Y34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8" s="1">
        <v>39.879494976499998</v>
      </c>
      <c r="AA3488" s="1">
        <v>-83.959203131400002</v>
      </c>
      <c r="AB3488" s="1">
        <v>39.883001643500002</v>
      </c>
      <c r="AC3488" s="1">
        <v>-83.9509750207</v>
      </c>
    </row>
    <row r="3489" spans="1:29" x14ac:dyDescent="0.25">
      <c r="A3489" s="13">
        <v>44</v>
      </c>
      <c r="B3489" s="22" t="s">
        <v>4936</v>
      </c>
      <c r="C3489" s="17">
        <v>3</v>
      </c>
      <c r="D3489" s="1" t="s">
        <v>1330</v>
      </c>
      <c r="E3489" s="1" t="s">
        <v>3859</v>
      </c>
      <c r="F3489" s="1" t="s">
        <v>3872</v>
      </c>
      <c r="G3489" s="1" t="s">
        <v>3919</v>
      </c>
      <c r="H3489" s="1">
        <v>8</v>
      </c>
      <c r="I3489" s="1">
        <v>8.5</v>
      </c>
      <c r="J3489" s="1" t="s">
        <v>3190</v>
      </c>
      <c r="K3489" s="1" t="s">
        <v>4978</v>
      </c>
      <c r="L3489" s="1">
        <v>0</v>
      </c>
      <c r="M3489" s="1">
        <v>0</v>
      </c>
      <c r="N3489" s="1">
        <v>12</v>
      </c>
      <c r="O3489" s="1">
        <v>3</v>
      </c>
      <c r="P3489" s="1">
        <v>39</v>
      </c>
      <c r="Q3489" s="16">
        <v>130.875</v>
      </c>
      <c r="R3489" s="21">
        <v>2.4455866630660687E-2</v>
      </c>
      <c r="S3489" s="21">
        <v>1.4918273107706339</v>
      </c>
      <c r="T3489" s="21">
        <v>1.4673714441399732</v>
      </c>
      <c r="U3489" s="21">
        <v>1.438100210249668E-3</v>
      </c>
      <c r="V3489" s="21">
        <v>1.827498303237178E-2</v>
      </c>
      <c r="W3489" s="21">
        <v>1.6836882822122111E-2</v>
      </c>
      <c r="X3489" s="13" t="s">
        <v>22</v>
      </c>
      <c r="Y34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89" s="1">
        <v>41.335474621700001</v>
      </c>
      <c r="AA3489" s="1">
        <v>-82.6918962843</v>
      </c>
      <c r="AB3489" s="1">
        <v>41.3350780285</v>
      </c>
      <c r="AC3489" s="1">
        <v>-82.682301358999993</v>
      </c>
    </row>
    <row r="3490" spans="1:29" x14ac:dyDescent="0.25">
      <c r="A3490" s="13">
        <v>45</v>
      </c>
      <c r="B3490" s="22" t="s">
        <v>4936</v>
      </c>
      <c r="C3490" s="17">
        <v>6</v>
      </c>
      <c r="D3490" s="1" t="s">
        <v>784</v>
      </c>
      <c r="E3490" s="1" t="s">
        <v>3848</v>
      </c>
      <c r="F3490" s="1" t="s">
        <v>3873</v>
      </c>
      <c r="G3490" s="1" t="s">
        <v>3917</v>
      </c>
      <c r="H3490" s="1">
        <v>2.7</v>
      </c>
      <c r="I3490" s="1">
        <v>3.2</v>
      </c>
      <c r="J3490" s="1" t="s">
        <v>3190</v>
      </c>
      <c r="K3490" s="1" t="s">
        <v>4979</v>
      </c>
      <c r="L3490" s="1">
        <v>0</v>
      </c>
      <c r="M3490" s="1">
        <v>0</v>
      </c>
      <c r="N3490" s="1">
        <v>2</v>
      </c>
      <c r="O3490" s="1">
        <v>3</v>
      </c>
      <c r="P3490" s="1">
        <v>12</v>
      </c>
      <c r="Q3490" s="16">
        <v>38.40625</v>
      </c>
      <c r="R3490" s="21">
        <v>3.3086436848317642E-2</v>
      </c>
      <c r="S3490" s="21">
        <v>1.5119333985674521</v>
      </c>
      <c r="T3490" s="21">
        <v>1.4788469617191344</v>
      </c>
      <c r="U3490" s="21">
        <v>2.1469138123111058E-3</v>
      </c>
      <c r="V3490" s="21">
        <v>1.8199533458354723E-2</v>
      </c>
      <c r="W3490" s="21">
        <v>1.6052619646043619E-2</v>
      </c>
      <c r="X3490" s="13" t="s">
        <v>22</v>
      </c>
      <c r="Y34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0" s="1">
        <v>39.825067467099998</v>
      </c>
      <c r="AA3490" s="1">
        <v>-83.148499656599995</v>
      </c>
      <c r="AB3490" s="1">
        <v>39.824546104200003</v>
      </c>
      <c r="AC3490" s="1">
        <v>-83.139122455099994</v>
      </c>
    </row>
    <row r="3491" spans="1:29" x14ac:dyDescent="0.25">
      <c r="A3491" s="13">
        <v>46</v>
      </c>
      <c r="B3491" s="22" t="s">
        <v>4936</v>
      </c>
      <c r="C3491" s="17">
        <v>5</v>
      </c>
      <c r="D3491" s="1" t="s">
        <v>1333</v>
      </c>
      <c r="E3491" s="1" t="s">
        <v>3842</v>
      </c>
      <c r="F3491" s="1" t="s">
        <v>3874</v>
      </c>
      <c r="G3491" s="1" t="s">
        <v>3916</v>
      </c>
      <c r="H3491" s="1">
        <v>26.9</v>
      </c>
      <c r="I3491" s="1">
        <v>27.4</v>
      </c>
      <c r="J3491" s="1" t="s">
        <v>3190</v>
      </c>
      <c r="K3491" s="1" t="s">
        <v>4977</v>
      </c>
      <c r="L3491" s="1">
        <v>0</v>
      </c>
      <c r="M3491" s="1">
        <v>0</v>
      </c>
      <c r="N3491" s="1">
        <v>2</v>
      </c>
      <c r="O3491" s="1">
        <v>2</v>
      </c>
      <c r="P3491" s="1">
        <v>5</v>
      </c>
      <c r="Q3491" s="16">
        <v>26.96875</v>
      </c>
      <c r="R3491" s="21">
        <v>2.887301456128194E-2</v>
      </c>
      <c r="S3491" s="21">
        <v>1.0154728526493422</v>
      </c>
      <c r="T3491" s="21">
        <v>0.98659983808806029</v>
      </c>
      <c r="U3491" s="21">
        <v>1.735342178233951E-3</v>
      </c>
      <c r="V3491" s="21">
        <v>1.8127378729540514E-2</v>
      </c>
      <c r="W3491" s="21">
        <v>1.6392036551306562E-2</v>
      </c>
      <c r="X3491" s="13" t="s">
        <v>22</v>
      </c>
      <c r="Y34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1" s="1">
        <v>39.980598041500002</v>
      </c>
      <c r="AA3491" s="1">
        <v>-81.734175362800002</v>
      </c>
      <c r="AB3491" s="1">
        <v>0</v>
      </c>
      <c r="AC3491" s="1">
        <v>0</v>
      </c>
    </row>
    <row r="3492" spans="1:29" x14ac:dyDescent="0.25">
      <c r="A3492" s="13">
        <v>47</v>
      </c>
      <c r="B3492" s="22" t="s">
        <v>4936</v>
      </c>
      <c r="C3492" s="17">
        <v>6</v>
      </c>
      <c r="D3492" s="1" t="s">
        <v>2374</v>
      </c>
      <c r="E3492" s="1" t="s">
        <v>3848</v>
      </c>
      <c r="F3492" s="1" t="s">
        <v>3850</v>
      </c>
      <c r="G3492" s="1" t="s">
        <v>3917</v>
      </c>
      <c r="H3492" s="1">
        <v>9.4</v>
      </c>
      <c r="I3492" s="1">
        <v>9.9</v>
      </c>
      <c r="J3492" s="1" t="s">
        <v>3190</v>
      </c>
      <c r="K3492" s="1" t="s">
        <v>4979</v>
      </c>
      <c r="L3492" s="1">
        <v>0</v>
      </c>
      <c r="M3492" s="1">
        <v>2</v>
      </c>
      <c r="N3492" s="1">
        <v>2</v>
      </c>
      <c r="O3492" s="1">
        <v>4</v>
      </c>
      <c r="P3492" s="1">
        <v>14</v>
      </c>
      <c r="Q3492" s="16">
        <v>136.19712936046511</v>
      </c>
      <c r="R3492" s="21">
        <v>2.8688565186855607E-2</v>
      </c>
      <c r="S3492" s="21">
        <v>1.2888868188679972</v>
      </c>
      <c r="T3492" s="21">
        <v>1.2601982536811416</v>
      </c>
      <c r="U3492" s="21">
        <v>1.9157670420934753E-3</v>
      </c>
      <c r="V3492" s="21">
        <v>1.8077220403244647E-2</v>
      </c>
      <c r="W3492" s="21">
        <v>1.6161453361151171E-2</v>
      </c>
      <c r="X3492" s="13" t="s">
        <v>22</v>
      </c>
      <c r="Y34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2" s="1">
        <v>39.661884901000001</v>
      </c>
      <c r="AA3492" s="1">
        <v>-83.518101317599999</v>
      </c>
      <c r="AB3492" s="1">
        <v>39.666337342299997</v>
      </c>
      <c r="AC3492" s="1">
        <v>-83.510702138100001</v>
      </c>
    </row>
    <row r="3493" spans="1:29" x14ac:dyDescent="0.25">
      <c r="A3493" s="13">
        <v>48</v>
      </c>
      <c r="B3493" s="22" t="s">
        <v>4936</v>
      </c>
      <c r="C3493" s="17">
        <v>6</v>
      </c>
      <c r="D3493" s="1" t="s">
        <v>784</v>
      </c>
      <c r="E3493" s="1" t="s">
        <v>3848</v>
      </c>
      <c r="F3493" s="1" t="s">
        <v>3855</v>
      </c>
      <c r="G3493" s="1" t="s">
        <v>3917</v>
      </c>
      <c r="H3493" s="1">
        <v>2.9</v>
      </c>
      <c r="I3493" s="1">
        <v>3.4</v>
      </c>
      <c r="J3493" s="1" t="s">
        <v>3190</v>
      </c>
      <c r="K3493" s="1" t="s">
        <v>4977</v>
      </c>
      <c r="L3493" s="1">
        <v>0</v>
      </c>
      <c r="M3493" s="1">
        <v>0</v>
      </c>
      <c r="N3493" s="1">
        <v>3</v>
      </c>
      <c r="O3493" s="1">
        <v>0</v>
      </c>
      <c r="P3493" s="1">
        <v>4</v>
      </c>
      <c r="Q3493" s="16">
        <v>23.640625</v>
      </c>
      <c r="R3493" s="21">
        <v>4.5363931986512181E-2</v>
      </c>
      <c r="S3493" s="21">
        <v>0.92080388506801902</v>
      </c>
      <c r="T3493" s="21">
        <v>0.87543995308150679</v>
      </c>
      <c r="U3493" s="21">
        <v>2.894466368237052E-3</v>
      </c>
      <c r="V3493" s="21">
        <v>1.7997934857210397E-2</v>
      </c>
      <c r="W3493" s="21">
        <v>1.5103468488973345E-2</v>
      </c>
      <c r="X3493" s="13" t="s">
        <v>22</v>
      </c>
      <c r="Y34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3" s="1">
        <v>39.825271195600003</v>
      </c>
      <c r="AA3493" s="1">
        <v>-83.145545344699997</v>
      </c>
      <c r="AB3493" s="1">
        <v>39.824676308800001</v>
      </c>
      <c r="AC3493" s="1">
        <v>-83.136179536499995</v>
      </c>
    </row>
    <row r="3494" spans="1:29" x14ac:dyDescent="0.25">
      <c r="A3494" s="13">
        <v>49</v>
      </c>
      <c r="B3494" s="22" t="s">
        <v>4936</v>
      </c>
      <c r="C3494" s="17">
        <v>11</v>
      </c>
      <c r="D3494" s="1" t="s">
        <v>2375</v>
      </c>
      <c r="E3494" s="1" t="s">
        <v>3842</v>
      </c>
      <c r="F3494" s="1" t="s">
        <v>3875</v>
      </c>
      <c r="G3494" s="1" t="s">
        <v>3916</v>
      </c>
      <c r="H3494" s="1">
        <v>14.5</v>
      </c>
      <c r="I3494" s="1">
        <v>15</v>
      </c>
      <c r="J3494" s="1" t="s">
        <v>3190</v>
      </c>
      <c r="K3494" s="1" t="s">
        <v>4977</v>
      </c>
      <c r="L3494" s="1">
        <v>0</v>
      </c>
      <c r="M3494" s="1">
        <v>0</v>
      </c>
      <c r="N3494" s="1">
        <v>2</v>
      </c>
      <c r="O3494" s="1">
        <v>3</v>
      </c>
      <c r="P3494" s="1">
        <v>10</v>
      </c>
      <c r="Q3494" s="16">
        <v>36.40625</v>
      </c>
      <c r="R3494" s="21">
        <v>2.7792932447666154E-2</v>
      </c>
      <c r="S3494" s="21">
        <v>1.3260353944680727</v>
      </c>
      <c r="T3494" s="21">
        <v>1.2982424620204065</v>
      </c>
      <c r="U3494" s="21">
        <v>1.7467119804053723E-3</v>
      </c>
      <c r="V3494" s="21">
        <v>1.7585316326190974E-2</v>
      </c>
      <c r="W3494" s="21">
        <v>1.5838604345785601E-2</v>
      </c>
      <c r="X3494" s="13" t="s">
        <v>22</v>
      </c>
      <c r="Y34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4" s="1">
        <v>40.074027556700003</v>
      </c>
      <c r="AA3494" s="1">
        <v>-80.966712783800006</v>
      </c>
      <c r="AB3494" s="1">
        <v>40.077438034700002</v>
      </c>
      <c r="AC3494" s="1">
        <v>-80.958553176799995</v>
      </c>
    </row>
    <row r="3495" spans="1:29" x14ac:dyDescent="0.25">
      <c r="A3495" s="13">
        <v>50</v>
      </c>
      <c r="B3495" s="22" t="s">
        <v>4936</v>
      </c>
      <c r="C3495" s="17">
        <v>12</v>
      </c>
      <c r="D3495" s="1" t="s">
        <v>794</v>
      </c>
      <c r="E3495" s="1" t="s">
        <v>3870</v>
      </c>
      <c r="F3495" s="1" t="s">
        <v>3871</v>
      </c>
      <c r="G3495" s="1" t="s">
        <v>3920</v>
      </c>
      <c r="H3495" s="1">
        <v>13.7</v>
      </c>
      <c r="I3495" s="1">
        <v>14.2</v>
      </c>
      <c r="J3495" s="1" t="s">
        <v>3190</v>
      </c>
      <c r="K3495" s="1" t="s">
        <v>4979</v>
      </c>
      <c r="L3495" s="1">
        <v>0</v>
      </c>
      <c r="M3495" s="1">
        <v>1</v>
      </c>
      <c r="N3495" s="1">
        <v>2</v>
      </c>
      <c r="O3495" s="1">
        <v>3</v>
      </c>
      <c r="P3495" s="1">
        <v>14</v>
      </c>
      <c r="Q3495" s="16">
        <v>86.082939680232556</v>
      </c>
      <c r="R3495" s="21">
        <v>3.447464213136784E-2</v>
      </c>
      <c r="S3495" s="21">
        <v>1.4189976489134204</v>
      </c>
      <c r="T3495" s="21">
        <v>1.3845230067820526</v>
      </c>
      <c r="U3495" s="21">
        <v>2.3282925334050493E-3</v>
      </c>
      <c r="V3495" s="21">
        <v>1.7457636043036365E-2</v>
      </c>
      <c r="W3495" s="21">
        <v>1.5129343509631316E-2</v>
      </c>
      <c r="X3495" s="13" t="s">
        <v>22</v>
      </c>
      <c r="Y34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5" s="1">
        <v>41.662685804100001</v>
      </c>
      <c r="AA3495" s="1">
        <v>-81.263323597999999</v>
      </c>
      <c r="AB3495" s="1">
        <v>41.666427882500003</v>
      </c>
      <c r="AC3495" s="1">
        <v>-81.255004302900005</v>
      </c>
    </row>
    <row r="3496" spans="1:29" x14ac:dyDescent="0.25">
      <c r="A3496" s="13">
        <v>51</v>
      </c>
      <c r="B3496" s="22" t="s">
        <v>4936</v>
      </c>
      <c r="C3496" s="17">
        <v>8</v>
      </c>
      <c r="D3496" s="1" t="s">
        <v>806</v>
      </c>
      <c r="E3496" s="1" t="s">
        <v>3856</v>
      </c>
      <c r="F3496" s="1" t="s">
        <v>3857</v>
      </c>
      <c r="G3496" s="1" t="s">
        <v>3917</v>
      </c>
      <c r="H3496" s="1">
        <v>16.8</v>
      </c>
      <c r="I3496" s="1">
        <v>17.3</v>
      </c>
      <c r="J3496" s="1" t="s">
        <v>3190</v>
      </c>
      <c r="K3496" s="1" t="s">
        <v>4977</v>
      </c>
      <c r="L3496" s="1">
        <v>0</v>
      </c>
      <c r="M3496" s="1">
        <v>1</v>
      </c>
      <c r="N3496" s="1">
        <v>0</v>
      </c>
      <c r="O3496" s="1">
        <v>2</v>
      </c>
      <c r="P3496" s="1">
        <v>6</v>
      </c>
      <c r="Q3496" s="16">
        <v>60.551689680232556</v>
      </c>
      <c r="R3496" s="21">
        <v>3.7750905937813037E-2</v>
      </c>
      <c r="S3496" s="21">
        <v>1.1482041391923887</v>
      </c>
      <c r="T3496" s="21">
        <v>1.1104532332545758</v>
      </c>
      <c r="U3496" s="21">
        <v>2.3364572221755047E-3</v>
      </c>
      <c r="V3496" s="21">
        <v>1.7141421728204431E-2</v>
      </c>
      <c r="W3496" s="21">
        <v>1.4804964506028927E-2</v>
      </c>
      <c r="X3496" s="13" t="s">
        <v>22</v>
      </c>
      <c r="Y34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6" s="1">
        <v>39.429485246799999</v>
      </c>
      <c r="AA3496" s="1">
        <v>-84.079626272100001</v>
      </c>
      <c r="AB3496" s="1">
        <v>39.433887655299998</v>
      </c>
      <c r="AC3496" s="1">
        <v>-84.072211998200004</v>
      </c>
    </row>
    <row r="3497" spans="1:29" x14ac:dyDescent="0.25">
      <c r="A3497" s="13">
        <v>52</v>
      </c>
      <c r="B3497" s="22" t="s">
        <v>4936</v>
      </c>
      <c r="C3497" s="17">
        <v>7</v>
      </c>
      <c r="D3497" s="1" t="s">
        <v>2388</v>
      </c>
      <c r="E3497" s="1" t="s">
        <v>3852</v>
      </c>
      <c r="F3497" s="1" t="s">
        <v>3876</v>
      </c>
      <c r="G3497" s="1" t="s">
        <v>3918</v>
      </c>
      <c r="H3497" s="1">
        <v>19.3</v>
      </c>
      <c r="I3497" s="1">
        <v>19.8</v>
      </c>
      <c r="J3497" s="1" t="s">
        <v>3190</v>
      </c>
      <c r="K3497" s="1" t="s">
        <v>4979</v>
      </c>
      <c r="L3497" s="1">
        <v>0</v>
      </c>
      <c r="M3497" s="1">
        <v>1</v>
      </c>
      <c r="N3497" s="1">
        <v>2</v>
      </c>
      <c r="O3497" s="1">
        <v>2</v>
      </c>
      <c r="P3497" s="1">
        <v>5</v>
      </c>
      <c r="Q3497" s="16">
        <v>72.645439680232556</v>
      </c>
      <c r="R3497" s="21">
        <v>2.8119938319563338E-2</v>
      </c>
      <c r="S3497" s="21">
        <v>0.87491138645086919</v>
      </c>
      <c r="T3497" s="21">
        <v>0.8467914481313058</v>
      </c>
      <c r="U3497" s="21">
        <v>1.7839611460755908E-3</v>
      </c>
      <c r="V3497" s="21">
        <v>1.7035289019261816E-2</v>
      </c>
      <c r="W3497" s="21">
        <v>1.5251327873186225E-2</v>
      </c>
      <c r="X3497" s="13" t="s">
        <v>22</v>
      </c>
      <c r="Y34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7" s="1">
        <v>40.464281380300001</v>
      </c>
      <c r="AA3497" s="1">
        <v>-84.169157189200007</v>
      </c>
      <c r="AB3497" s="1">
        <v>40.471526364600003</v>
      </c>
      <c r="AC3497" s="1">
        <v>-84.169147022100006</v>
      </c>
    </row>
    <row r="3498" spans="1:29" x14ac:dyDescent="0.25">
      <c r="A3498" s="13">
        <v>53</v>
      </c>
      <c r="B3498" s="22" t="s">
        <v>4936</v>
      </c>
      <c r="C3498" s="17">
        <v>6</v>
      </c>
      <c r="D3498" s="1" t="s">
        <v>1340</v>
      </c>
      <c r="E3498" s="1" t="s">
        <v>3842</v>
      </c>
      <c r="F3498" s="1" t="s">
        <v>3843</v>
      </c>
      <c r="G3498" s="1" t="s">
        <v>3916</v>
      </c>
      <c r="H3498" s="1">
        <v>10.9</v>
      </c>
      <c r="I3498" s="1">
        <v>11.4</v>
      </c>
      <c r="J3498" s="1" t="s">
        <v>3190</v>
      </c>
      <c r="K3498" s="1" t="s">
        <v>4978</v>
      </c>
      <c r="L3498" s="1">
        <v>0</v>
      </c>
      <c r="M3498" s="1">
        <v>1</v>
      </c>
      <c r="N3498" s="1">
        <v>3</v>
      </c>
      <c r="O3498" s="1">
        <v>2</v>
      </c>
      <c r="P3498" s="1">
        <v>6</v>
      </c>
      <c r="Q3498" s="16">
        <v>80.192314680232556</v>
      </c>
      <c r="R3498" s="21">
        <v>4.393441139561443E-2</v>
      </c>
      <c r="S3498" s="21">
        <v>0.597238419945049</v>
      </c>
      <c r="T3498" s="21">
        <v>0.55330400854943462</v>
      </c>
      <c r="U3498" s="21">
        <v>2.9695871605596369E-3</v>
      </c>
      <c r="V3498" s="21">
        <v>1.6825327355978102E-2</v>
      </c>
      <c r="W3498" s="21">
        <v>1.3855740195418464E-2</v>
      </c>
      <c r="X3498" s="13" t="s">
        <v>22</v>
      </c>
      <c r="Y34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8" s="1">
        <v>39.960428811699998</v>
      </c>
      <c r="AA3498" s="1">
        <v>-83.333031336100007</v>
      </c>
      <c r="AB3498" s="1">
        <v>39.961444441499999</v>
      </c>
      <c r="AC3498" s="1">
        <v>-83.3237076976</v>
      </c>
    </row>
    <row r="3499" spans="1:29" x14ac:dyDescent="0.25">
      <c r="A3499" s="13">
        <v>54</v>
      </c>
      <c r="B3499" s="22" t="s">
        <v>4936</v>
      </c>
      <c r="C3499" s="17">
        <v>6</v>
      </c>
      <c r="D3499" s="1" t="s">
        <v>2374</v>
      </c>
      <c r="E3499" s="1" t="s">
        <v>3848</v>
      </c>
      <c r="F3499" s="1" t="s">
        <v>3849</v>
      </c>
      <c r="G3499" s="1" t="s">
        <v>3917</v>
      </c>
      <c r="H3499" s="1">
        <v>10.1</v>
      </c>
      <c r="I3499" s="1">
        <v>10.6</v>
      </c>
      <c r="J3499" s="1" t="s">
        <v>3190</v>
      </c>
      <c r="K3499" s="1" t="s">
        <v>4979</v>
      </c>
      <c r="L3499" s="1">
        <v>0</v>
      </c>
      <c r="M3499" s="1">
        <v>1</v>
      </c>
      <c r="N3499" s="1">
        <v>3</v>
      </c>
      <c r="O3499" s="1">
        <v>3</v>
      </c>
      <c r="P3499" s="1">
        <v>22</v>
      </c>
      <c r="Q3499" s="16">
        <v>100.62981468023256</v>
      </c>
      <c r="R3499" s="21">
        <v>2.8891415261881062E-2</v>
      </c>
      <c r="S3499" s="21">
        <v>1.7793495540187345</v>
      </c>
      <c r="T3499" s="21">
        <v>1.7504581387568534</v>
      </c>
      <c r="U3499" s="21">
        <v>1.9491528735036967E-3</v>
      </c>
      <c r="V3499" s="21">
        <v>1.6750358397261751E-2</v>
      </c>
      <c r="W3499" s="21">
        <v>1.4801205523758054E-2</v>
      </c>
      <c r="X3499" s="13" t="s">
        <v>22</v>
      </c>
      <c r="Y34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499" s="1">
        <v>39.667749956000002</v>
      </c>
      <c r="AA3499" s="1">
        <v>-83.507756969200003</v>
      </c>
      <c r="AB3499" s="1">
        <v>39.672226746</v>
      </c>
      <c r="AC3499" s="1">
        <v>-83.500382169000005</v>
      </c>
    </row>
    <row r="3500" spans="1:29" x14ac:dyDescent="0.25">
      <c r="A3500" s="13">
        <v>55</v>
      </c>
      <c r="B3500" s="22" t="s">
        <v>4936</v>
      </c>
      <c r="C3500" s="17">
        <v>5</v>
      </c>
      <c r="D3500" s="1" t="s">
        <v>793</v>
      </c>
      <c r="E3500" s="1" t="s">
        <v>3842</v>
      </c>
      <c r="F3500" s="1" t="s">
        <v>3858</v>
      </c>
      <c r="G3500" s="1" t="s">
        <v>3916</v>
      </c>
      <c r="H3500" s="1">
        <v>11.3</v>
      </c>
      <c r="I3500" s="1">
        <v>11.8</v>
      </c>
      <c r="J3500" s="1" t="s">
        <v>3190</v>
      </c>
      <c r="K3500" s="1" t="s">
        <v>4979</v>
      </c>
      <c r="L3500" s="1">
        <v>0</v>
      </c>
      <c r="M3500" s="1">
        <v>0</v>
      </c>
      <c r="N3500" s="1">
        <v>3</v>
      </c>
      <c r="O3500" s="1">
        <v>3</v>
      </c>
      <c r="P3500" s="1">
        <v>11</v>
      </c>
      <c r="Q3500" s="16">
        <v>43.953125</v>
      </c>
      <c r="R3500" s="21">
        <v>3.2697790263424523E-2</v>
      </c>
      <c r="S3500" s="21">
        <v>1.1534892166391066</v>
      </c>
      <c r="T3500" s="21">
        <v>1.1207914263756822</v>
      </c>
      <c r="U3500" s="21">
        <v>2.2075889034833766E-3</v>
      </c>
      <c r="V3500" s="21">
        <v>1.6555435446117643E-2</v>
      </c>
      <c r="W3500" s="21">
        <v>1.4347846542634267E-2</v>
      </c>
      <c r="X3500" s="13" t="s">
        <v>22</v>
      </c>
      <c r="Y35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0" s="1">
        <v>39.943278596500001</v>
      </c>
      <c r="AA3500" s="1">
        <v>-82.560852918099997</v>
      </c>
      <c r="AB3500" s="1">
        <v>39.942913177500003</v>
      </c>
      <c r="AC3500" s="1">
        <v>-82.551449768699996</v>
      </c>
    </row>
    <row r="3501" spans="1:29" x14ac:dyDescent="0.25">
      <c r="A3501" s="13">
        <v>56</v>
      </c>
      <c r="B3501" s="22" t="s">
        <v>4936</v>
      </c>
      <c r="C3501" s="17">
        <v>6</v>
      </c>
      <c r="D3501" s="1" t="s">
        <v>784</v>
      </c>
      <c r="E3501" s="1" t="s">
        <v>3848</v>
      </c>
      <c r="F3501" s="1" t="s">
        <v>3873</v>
      </c>
      <c r="G3501" s="1" t="s">
        <v>3917</v>
      </c>
      <c r="H3501" s="1">
        <v>3.4</v>
      </c>
      <c r="I3501" s="1">
        <v>3.9</v>
      </c>
      <c r="J3501" s="1" t="s">
        <v>3190</v>
      </c>
      <c r="K3501" s="1" t="s">
        <v>4979</v>
      </c>
      <c r="L3501" s="1">
        <v>0</v>
      </c>
      <c r="M3501" s="1">
        <v>0</v>
      </c>
      <c r="N3501" s="1">
        <v>4</v>
      </c>
      <c r="O3501" s="1">
        <v>0</v>
      </c>
      <c r="P3501" s="1">
        <v>17</v>
      </c>
      <c r="Q3501" s="16">
        <v>43.1875</v>
      </c>
      <c r="R3501" s="21">
        <v>3.9308968360384916E-2</v>
      </c>
      <c r="S3501" s="21">
        <v>2.0518759982635695</v>
      </c>
      <c r="T3501" s="21">
        <v>2.0125670299031846</v>
      </c>
      <c r="U3501" s="21">
        <v>2.6032125748729242E-3</v>
      </c>
      <c r="V3501" s="21">
        <v>1.6498891593467836E-2</v>
      </c>
      <c r="W3501" s="21">
        <v>1.3895679018594911E-2</v>
      </c>
      <c r="X3501" s="13" t="s">
        <v>22</v>
      </c>
      <c r="Y35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1" s="1">
        <v>39.824372411799999</v>
      </c>
      <c r="AA3501" s="1">
        <v>-83.1353744205</v>
      </c>
      <c r="AB3501" s="1">
        <v>39.8254411271</v>
      </c>
      <c r="AC3501" s="1">
        <v>-83.126119778800003</v>
      </c>
    </row>
    <row r="3502" spans="1:29" x14ac:dyDescent="0.25">
      <c r="A3502" s="13">
        <v>57</v>
      </c>
      <c r="B3502" s="22" t="s">
        <v>4936</v>
      </c>
      <c r="C3502" s="17">
        <v>7</v>
      </c>
      <c r="D3502" s="1" t="s">
        <v>789</v>
      </c>
      <c r="E3502" s="1" t="s">
        <v>3846</v>
      </c>
      <c r="F3502" s="1" t="s">
        <v>3847</v>
      </c>
      <c r="G3502" s="1" t="s">
        <v>3916</v>
      </c>
      <c r="H3502" s="1">
        <v>3.4</v>
      </c>
      <c r="I3502" s="1">
        <v>3.9</v>
      </c>
      <c r="J3502" s="1" t="s">
        <v>3190</v>
      </c>
      <c r="K3502" s="1" t="s">
        <v>4978</v>
      </c>
      <c r="L3502" s="1">
        <v>0</v>
      </c>
      <c r="M3502" s="1">
        <v>1</v>
      </c>
      <c r="N3502" s="1">
        <v>2</v>
      </c>
      <c r="O3502" s="1">
        <v>3</v>
      </c>
      <c r="P3502" s="1">
        <v>17</v>
      </c>
      <c r="Q3502" s="16">
        <v>89.082939680232556</v>
      </c>
      <c r="R3502" s="21">
        <v>4.294503359780364E-2</v>
      </c>
      <c r="S3502" s="21">
        <v>1.0384629640790339</v>
      </c>
      <c r="T3502" s="21">
        <v>0.99551793048123027</v>
      </c>
      <c r="U3502" s="21">
        <v>2.8870383988107888E-3</v>
      </c>
      <c r="V3502" s="21">
        <v>1.6357709406808505E-2</v>
      </c>
      <c r="W3502" s="21">
        <v>1.3470671007997717E-2</v>
      </c>
      <c r="X3502" s="13" t="s">
        <v>22</v>
      </c>
      <c r="Y35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2" s="1">
        <v>39.8668715791</v>
      </c>
      <c r="AA3502" s="1">
        <v>-83.988841956399995</v>
      </c>
      <c r="AB3502" s="1">
        <v>39.870376801900001</v>
      </c>
      <c r="AC3502" s="1">
        <v>-83.980605038500002</v>
      </c>
    </row>
    <row r="3503" spans="1:29" x14ac:dyDescent="0.25">
      <c r="A3503" s="13">
        <v>58</v>
      </c>
      <c r="B3503" s="22" t="s">
        <v>4936</v>
      </c>
      <c r="C3503" s="17">
        <v>7</v>
      </c>
      <c r="D3503" s="1" t="s">
        <v>789</v>
      </c>
      <c r="E3503" s="1" t="s">
        <v>3846</v>
      </c>
      <c r="F3503" s="1" t="s">
        <v>3847</v>
      </c>
      <c r="G3503" s="1" t="s">
        <v>3916</v>
      </c>
      <c r="H3503" s="1">
        <v>1.1000000000000001</v>
      </c>
      <c r="I3503" s="1">
        <v>1.6</v>
      </c>
      <c r="J3503" s="1" t="s">
        <v>3190</v>
      </c>
      <c r="K3503" s="1" t="s">
        <v>4978</v>
      </c>
      <c r="L3503" s="1">
        <v>0</v>
      </c>
      <c r="M3503" s="1">
        <v>0</v>
      </c>
      <c r="N3503" s="1">
        <v>6</v>
      </c>
      <c r="O3503" s="1">
        <v>0</v>
      </c>
      <c r="P3503" s="1">
        <v>10</v>
      </c>
      <c r="Q3503" s="16">
        <v>49.28125</v>
      </c>
      <c r="R3503" s="21">
        <v>4.294503359780364E-2</v>
      </c>
      <c r="S3503" s="21">
        <v>0.76568184446440435</v>
      </c>
      <c r="T3503" s="21">
        <v>0.72273681086660069</v>
      </c>
      <c r="U3503" s="21">
        <v>2.8870383988107888E-3</v>
      </c>
      <c r="V3503" s="21">
        <v>1.6357709406808505E-2</v>
      </c>
      <c r="W3503" s="21">
        <v>1.3470671007997717E-2</v>
      </c>
      <c r="X3503" s="13" t="s">
        <v>22</v>
      </c>
      <c r="Y35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3" s="1">
        <v>39.8647080836</v>
      </c>
      <c r="AA3503" s="1">
        <v>-84.031601957899994</v>
      </c>
      <c r="AB3503" s="1">
        <v>39.864497434299999</v>
      </c>
      <c r="AC3503" s="1">
        <v>-84.022201015700006</v>
      </c>
    </row>
    <row r="3504" spans="1:29" x14ac:dyDescent="0.25">
      <c r="A3504" s="13">
        <v>59</v>
      </c>
      <c r="B3504" s="22" t="s">
        <v>4936</v>
      </c>
      <c r="C3504" s="17">
        <v>3</v>
      </c>
      <c r="D3504" s="1" t="s">
        <v>802</v>
      </c>
      <c r="E3504" s="1" t="s">
        <v>3848</v>
      </c>
      <c r="F3504" s="1" t="s">
        <v>3861</v>
      </c>
      <c r="G3504" s="1" t="s">
        <v>3917</v>
      </c>
      <c r="H3504" s="1">
        <v>5.9</v>
      </c>
      <c r="I3504" s="1">
        <v>6.4</v>
      </c>
      <c r="J3504" s="1" t="s">
        <v>3190</v>
      </c>
      <c r="K3504" s="1" t="s">
        <v>4978</v>
      </c>
      <c r="L3504" s="1">
        <v>1</v>
      </c>
      <c r="M3504" s="1">
        <v>1</v>
      </c>
      <c r="N3504" s="1">
        <v>5</v>
      </c>
      <c r="O3504" s="1">
        <v>2</v>
      </c>
      <c r="P3504" s="1">
        <v>13</v>
      </c>
      <c r="Q3504" s="16">
        <v>145.96275436046511</v>
      </c>
      <c r="R3504" s="21">
        <v>3.2203133831382569E-2</v>
      </c>
      <c r="S3504" s="21">
        <v>0.79980717746408259</v>
      </c>
      <c r="T3504" s="21">
        <v>0.76760404363270007</v>
      </c>
      <c r="U3504" s="21">
        <v>2.0217025006847868E-3</v>
      </c>
      <c r="V3504" s="21">
        <v>1.6201825168480222E-2</v>
      </c>
      <c r="W3504" s="21">
        <v>1.4180122667795435E-2</v>
      </c>
      <c r="X3504" s="13" t="s">
        <v>22</v>
      </c>
      <c r="Y35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4" s="1">
        <v>40.633526872399997</v>
      </c>
      <c r="AA3504" s="1">
        <v>-82.554635051000005</v>
      </c>
      <c r="AB3504" s="1">
        <v>40.6399564715</v>
      </c>
      <c r="AC3504" s="1">
        <v>-82.550287899400004</v>
      </c>
    </row>
    <row r="3505" spans="1:29" x14ac:dyDescent="0.25">
      <c r="A3505" s="13">
        <v>60</v>
      </c>
      <c r="B3505" s="22" t="s">
        <v>4936</v>
      </c>
      <c r="C3505" s="17">
        <v>6</v>
      </c>
      <c r="D3505" s="1" t="s">
        <v>2374</v>
      </c>
      <c r="E3505" s="1" t="s">
        <v>3848</v>
      </c>
      <c r="F3505" s="1" t="s">
        <v>3850</v>
      </c>
      <c r="G3505" s="1" t="s">
        <v>3917</v>
      </c>
      <c r="H3505" s="1">
        <v>12.8</v>
      </c>
      <c r="I3505" s="1">
        <v>13.3</v>
      </c>
      <c r="J3505" s="1" t="s">
        <v>3190</v>
      </c>
      <c r="K3505" s="1" t="s">
        <v>4979</v>
      </c>
      <c r="L3505" s="1">
        <v>0</v>
      </c>
      <c r="M3505" s="1">
        <v>0</v>
      </c>
      <c r="N3505" s="1">
        <v>4</v>
      </c>
      <c r="O3505" s="1">
        <v>0</v>
      </c>
      <c r="P3505" s="1">
        <v>19</v>
      </c>
      <c r="Q3505" s="16">
        <v>45.1875</v>
      </c>
      <c r="R3505" s="21">
        <v>3.3707707636971271E-2</v>
      </c>
      <c r="S3505" s="21">
        <v>2.2125487981315333</v>
      </c>
      <c r="T3505" s="21">
        <v>2.1788410904945619</v>
      </c>
      <c r="U3505" s="21">
        <v>2.1689567469216761E-3</v>
      </c>
      <c r="V3505" s="21">
        <v>1.603384448436727E-2</v>
      </c>
      <c r="W3505" s="21">
        <v>1.3864887737445594E-2</v>
      </c>
      <c r="X3505" s="13" t="s">
        <v>22</v>
      </c>
      <c r="Y35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5" s="1">
        <v>39.691732470300003</v>
      </c>
      <c r="AA3505" s="1">
        <v>-83.467409012499999</v>
      </c>
      <c r="AB3505" s="1">
        <v>39.695305402400002</v>
      </c>
      <c r="AC3505" s="1">
        <v>-83.459245810400006</v>
      </c>
    </row>
    <row r="3506" spans="1:29" x14ac:dyDescent="0.25">
      <c r="A3506" s="13">
        <v>61</v>
      </c>
      <c r="B3506" s="22" t="s">
        <v>4936</v>
      </c>
      <c r="C3506" s="17">
        <v>4</v>
      </c>
      <c r="D3506" s="1" t="s">
        <v>801</v>
      </c>
      <c r="E3506" s="1" t="s">
        <v>3867</v>
      </c>
      <c r="F3506" s="1" t="s">
        <v>3877</v>
      </c>
      <c r="G3506" s="1" t="s">
        <v>3921</v>
      </c>
      <c r="H3506" s="1">
        <v>5.9</v>
      </c>
      <c r="I3506" s="1">
        <v>6.4</v>
      </c>
      <c r="J3506" s="1" t="s">
        <v>3190</v>
      </c>
      <c r="K3506" s="1" t="s">
        <v>4977</v>
      </c>
      <c r="L3506" s="1">
        <v>0</v>
      </c>
      <c r="M3506" s="1">
        <v>0</v>
      </c>
      <c r="N3506" s="1">
        <v>3</v>
      </c>
      <c r="O3506" s="1">
        <v>0</v>
      </c>
      <c r="P3506" s="1">
        <v>13</v>
      </c>
      <c r="Q3506" s="16">
        <v>32.640625</v>
      </c>
      <c r="R3506" s="21">
        <v>3.2623815073262265E-2</v>
      </c>
      <c r="S3506" s="21">
        <v>2.0259670012162982</v>
      </c>
      <c r="T3506" s="21">
        <v>1.993343186143036</v>
      </c>
      <c r="U3506" s="21">
        <v>1.9717703401304818E-3</v>
      </c>
      <c r="V3506" s="21">
        <v>1.5937145009754069E-2</v>
      </c>
      <c r="W3506" s="21">
        <v>1.3965374669623587E-2</v>
      </c>
      <c r="X3506" s="13" t="s">
        <v>22</v>
      </c>
      <c r="Y35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6" s="1">
        <v>41.107009512700003</v>
      </c>
      <c r="AA3506" s="1">
        <v>-80.890283673900001</v>
      </c>
      <c r="AB3506" s="1">
        <v>41.106934434800003</v>
      </c>
      <c r="AC3506" s="1">
        <v>-80.880714825799998</v>
      </c>
    </row>
    <row r="3507" spans="1:29" x14ac:dyDescent="0.25">
      <c r="A3507" s="13">
        <v>62</v>
      </c>
      <c r="B3507" s="22" t="s">
        <v>4936</v>
      </c>
      <c r="C3507" s="17">
        <v>6</v>
      </c>
      <c r="D3507" s="1" t="s">
        <v>799</v>
      </c>
      <c r="E3507" s="1" t="s">
        <v>3844</v>
      </c>
      <c r="F3507" s="1" t="s">
        <v>3851</v>
      </c>
      <c r="G3507" s="1" t="s">
        <v>3917</v>
      </c>
      <c r="H3507" s="1">
        <v>10.7</v>
      </c>
      <c r="I3507" s="1">
        <v>11.2</v>
      </c>
      <c r="J3507" s="1" t="s">
        <v>3190</v>
      </c>
      <c r="K3507" s="1" t="s">
        <v>4978</v>
      </c>
      <c r="L3507" s="1">
        <v>0</v>
      </c>
      <c r="M3507" s="1">
        <v>0</v>
      </c>
      <c r="N3507" s="1">
        <v>3</v>
      </c>
      <c r="O3507" s="1">
        <v>3</v>
      </c>
      <c r="P3507" s="1">
        <v>9</v>
      </c>
      <c r="Q3507" s="16">
        <v>41.953125</v>
      </c>
      <c r="R3507" s="21">
        <v>4.1834422353460195E-2</v>
      </c>
      <c r="S3507" s="21">
        <v>0.70317050439061202</v>
      </c>
      <c r="T3507" s="21">
        <v>0.66133608203715177</v>
      </c>
      <c r="U3507" s="21">
        <v>2.7949120965840941E-3</v>
      </c>
      <c r="V3507" s="21">
        <v>1.5837836799457529E-2</v>
      </c>
      <c r="W3507" s="21">
        <v>1.3042924702873434E-2</v>
      </c>
      <c r="X3507" s="13" t="s">
        <v>22</v>
      </c>
      <c r="Y35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7" s="1">
        <v>40.281257805700001</v>
      </c>
      <c r="AA3507" s="1">
        <v>-82.926152477100004</v>
      </c>
      <c r="AB3507" s="1">
        <v>40.288485225800002</v>
      </c>
      <c r="AC3507" s="1">
        <v>-82.925476624200002</v>
      </c>
    </row>
    <row r="3508" spans="1:29" x14ac:dyDescent="0.25">
      <c r="A3508" s="13">
        <v>63</v>
      </c>
      <c r="B3508" s="22" t="s">
        <v>4936</v>
      </c>
      <c r="C3508" s="17">
        <v>6</v>
      </c>
      <c r="D3508" s="1" t="s">
        <v>799</v>
      </c>
      <c r="E3508" s="1" t="s">
        <v>3844</v>
      </c>
      <c r="F3508" s="1" t="s">
        <v>3845</v>
      </c>
      <c r="G3508" s="1" t="s">
        <v>3917</v>
      </c>
      <c r="H3508" s="1">
        <v>12.8</v>
      </c>
      <c r="I3508" s="1">
        <v>13.3</v>
      </c>
      <c r="J3508" s="1" t="s">
        <v>3190</v>
      </c>
      <c r="K3508" s="1" t="s">
        <v>4978</v>
      </c>
      <c r="L3508" s="1">
        <v>0</v>
      </c>
      <c r="M3508" s="1">
        <v>0</v>
      </c>
      <c r="N3508" s="1">
        <v>1</v>
      </c>
      <c r="O3508" s="1">
        <v>5</v>
      </c>
      <c r="P3508" s="1">
        <v>13</v>
      </c>
      <c r="Q3508" s="16">
        <v>41.734375</v>
      </c>
      <c r="R3508" s="21">
        <v>4.1834422353460195E-2</v>
      </c>
      <c r="S3508" s="21">
        <v>0.88072003433644841</v>
      </c>
      <c r="T3508" s="21">
        <v>0.83888561198298817</v>
      </c>
      <c r="U3508" s="21">
        <v>2.7949120965840941E-3</v>
      </c>
      <c r="V3508" s="21">
        <v>1.5837836799457529E-2</v>
      </c>
      <c r="W3508" s="21">
        <v>1.3042924702873434E-2</v>
      </c>
      <c r="X3508" s="13" t="s">
        <v>22</v>
      </c>
      <c r="Y35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8" s="1">
        <v>40.310450633899997</v>
      </c>
      <c r="AA3508" s="1">
        <v>-82.9169859</v>
      </c>
      <c r="AB3508" s="1">
        <v>40.315921605200003</v>
      </c>
      <c r="AC3508" s="1">
        <v>-82.910808787700006</v>
      </c>
    </row>
    <row r="3509" spans="1:29" x14ac:dyDescent="0.25">
      <c r="A3509" s="13">
        <v>64</v>
      </c>
      <c r="B3509" s="22" t="s">
        <v>4936</v>
      </c>
      <c r="C3509" s="17">
        <v>5</v>
      </c>
      <c r="D3509" s="1" t="s">
        <v>793</v>
      </c>
      <c r="E3509" s="1" t="s">
        <v>3842</v>
      </c>
      <c r="F3509" s="1" t="s">
        <v>3858</v>
      </c>
      <c r="G3509" s="1" t="s">
        <v>3916</v>
      </c>
      <c r="H3509" s="1">
        <v>6.8</v>
      </c>
      <c r="I3509" s="1">
        <v>7.3</v>
      </c>
      <c r="J3509" s="1" t="s">
        <v>3190</v>
      </c>
      <c r="K3509" s="1" t="s">
        <v>4979</v>
      </c>
      <c r="L3509" s="1">
        <v>0</v>
      </c>
      <c r="M3509" s="1">
        <v>1</v>
      </c>
      <c r="N3509" s="1">
        <v>3</v>
      </c>
      <c r="O3509" s="1">
        <v>1</v>
      </c>
      <c r="P3509" s="1">
        <v>2</v>
      </c>
      <c r="Q3509" s="16">
        <v>71.754814680232556</v>
      </c>
      <c r="R3509" s="21">
        <v>3.5175712712403634E-2</v>
      </c>
      <c r="S3509" s="21">
        <v>0.59245935871485189</v>
      </c>
      <c r="T3509" s="21">
        <v>0.55728364600244829</v>
      </c>
      <c r="U3509" s="21">
        <v>2.3759274672011952E-3</v>
      </c>
      <c r="V3509" s="21">
        <v>1.5235249222032104E-2</v>
      </c>
      <c r="W3509" s="21">
        <v>1.285932175483091E-2</v>
      </c>
      <c r="X3509" s="13" t="s">
        <v>22</v>
      </c>
      <c r="Y35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09" s="1">
        <v>39.9468024349</v>
      </c>
      <c r="AA3509" s="1">
        <v>-82.645399592100006</v>
      </c>
      <c r="AB3509" s="1">
        <v>39.946380692399998</v>
      </c>
      <c r="AC3509" s="1">
        <v>-82.635999761099995</v>
      </c>
    </row>
    <row r="3510" spans="1:29" x14ac:dyDescent="0.25">
      <c r="A3510" s="13">
        <v>65</v>
      </c>
      <c r="B3510" s="22" t="s">
        <v>4936</v>
      </c>
      <c r="C3510" s="17">
        <v>6</v>
      </c>
      <c r="D3510" s="1" t="s">
        <v>1340</v>
      </c>
      <c r="E3510" s="1" t="s">
        <v>3848</v>
      </c>
      <c r="F3510" s="1" t="s">
        <v>3864</v>
      </c>
      <c r="G3510" s="1" t="s">
        <v>3917</v>
      </c>
      <c r="H3510" s="1">
        <v>7.5</v>
      </c>
      <c r="I3510" s="1">
        <v>8</v>
      </c>
      <c r="J3510" s="1" t="s">
        <v>3190</v>
      </c>
      <c r="K3510" s="1" t="s">
        <v>4979</v>
      </c>
      <c r="L3510" s="1">
        <v>0</v>
      </c>
      <c r="M3510" s="1">
        <v>0</v>
      </c>
      <c r="N3510" s="1">
        <v>2</v>
      </c>
      <c r="O3510" s="1">
        <v>2</v>
      </c>
      <c r="P3510" s="1">
        <v>8</v>
      </c>
      <c r="Q3510" s="16">
        <v>29.96875</v>
      </c>
      <c r="R3510" s="21">
        <v>3.3039888579770776E-2</v>
      </c>
      <c r="S3510" s="21">
        <v>1.1052042542625664</v>
      </c>
      <c r="T3510" s="21">
        <v>1.0721643656827957</v>
      </c>
      <c r="U3510" s="21">
        <v>2.1378145028075738E-3</v>
      </c>
      <c r="V3510" s="21">
        <v>1.5170814489718607E-2</v>
      </c>
      <c r="W3510" s="21">
        <v>1.3032999986911034E-2</v>
      </c>
      <c r="X3510" s="13" t="s">
        <v>22</v>
      </c>
      <c r="Y35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0" s="1">
        <v>39.753746341700001</v>
      </c>
      <c r="AA3510" s="1">
        <v>-83.312003895399997</v>
      </c>
      <c r="AB3510" s="1">
        <v>39.7574603638</v>
      </c>
      <c r="AC3510" s="1">
        <v>-83.303941414199997</v>
      </c>
    </row>
    <row r="3511" spans="1:29" x14ac:dyDescent="0.25">
      <c r="A3511" s="13">
        <v>66</v>
      </c>
      <c r="B3511" s="22" t="s">
        <v>4936</v>
      </c>
      <c r="C3511" s="17">
        <v>3</v>
      </c>
      <c r="D3511" s="1" t="s">
        <v>2361</v>
      </c>
      <c r="E3511" s="1" t="s">
        <v>3848</v>
      </c>
      <c r="F3511" s="1" t="s">
        <v>3878</v>
      </c>
      <c r="G3511" s="1" t="s">
        <v>3917</v>
      </c>
      <c r="H3511" s="1">
        <v>0.7</v>
      </c>
      <c r="I3511" s="1">
        <v>1.2</v>
      </c>
      <c r="J3511" s="1" t="s">
        <v>3190</v>
      </c>
      <c r="K3511" s="1" t="s">
        <v>4978</v>
      </c>
      <c r="L3511" s="1">
        <v>1</v>
      </c>
      <c r="M3511" s="1">
        <v>1</v>
      </c>
      <c r="N3511" s="1">
        <v>2</v>
      </c>
      <c r="O3511" s="1">
        <v>0</v>
      </c>
      <c r="P3511" s="1">
        <v>12</v>
      </c>
      <c r="Q3511" s="16">
        <v>116.44712936046511</v>
      </c>
      <c r="R3511" s="21">
        <v>3.6380477042341861E-2</v>
      </c>
      <c r="S3511" s="21">
        <v>1.181558927042917</v>
      </c>
      <c r="T3511" s="21">
        <v>1.1451784500005751</v>
      </c>
      <c r="U3511" s="21">
        <v>2.1399705942098408E-3</v>
      </c>
      <c r="V3511" s="21">
        <v>1.4962782726861464E-2</v>
      </c>
      <c r="W3511" s="21">
        <v>1.2822812132651623E-2</v>
      </c>
      <c r="X3511" s="13" t="s">
        <v>22</v>
      </c>
      <c r="Y35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1" s="1">
        <v>40.9292684272</v>
      </c>
      <c r="AA3511" s="1">
        <v>-82.119924572599999</v>
      </c>
      <c r="AB3511" s="1">
        <v>40.933814243900002</v>
      </c>
      <c r="AC3511" s="1">
        <v>-82.112525378599997</v>
      </c>
    </row>
    <row r="3512" spans="1:29" x14ac:dyDescent="0.25">
      <c r="A3512" s="13">
        <v>67</v>
      </c>
      <c r="B3512" s="22" t="s">
        <v>4936</v>
      </c>
      <c r="C3512" s="17">
        <v>3</v>
      </c>
      <c r="D3512" s="1" t="s">
        <v>1330</v>
      </c>
      <c r="E3512" s="1" t="s">
        <v>3859</v>
      </c>
      <c r="F3512" s="1" t="s">
        <v>3872</v>
      </c>
      <c r="G3512" s="1" t="s">
        <v>3919</v>
      </c>
      <c r="H3512" s="1">
        <v>8.6</v>
      </c>
      <c r="I3512" s="1">
        <v>9.1</v>
      </c>
      <c r="J3512" s="1" t="s">
        <v>3190</v>
      </c>
      <c r="K3512" s="1" t="s">
        <v>4978</v>
      </c>
      <c r="L3512" s="1">
        <v>0</v>
      </c>
      <c r="M3512" s="1">
        <v>0</v>
      </c>
      <c r="N3512" s="1">
        <v>9</v>
      </c>
      <c r="O3512" s="1">
        <v>3</v>
      </c>
      <c r="P3512" s="1">
        <v>12</v>
      </c>
      <c r="Q3512" s="16">
        <v>84.234375</v>
      </c>
      <c r="R3512" s="21">
        <v>2.4455866630660687E-2</v>
      </c>
      <c r="S3512" s="21">
        <v>0.67575415086654167</v>
      </c>
      <c r="T3512" s="21">
        <v>0.65129828423588099</v>
      </c>
      <c r="U3512" s="21">
        <v>1.438100210249668E-3</v>
      </c>
      <c r="V3512" s="21">
        <v>1.4906859264980492E-2</v>
      </c>
      <c r="W3512" s="21">
        <v>1.3468759054730824E-2</v>
      </c>
      <c r="X3512" s="13" t="s">
        <v>22</v>
      </c>
      <c r="Y35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2" s="1">
        <v>41.334879964700001</v>
      </c>
      <c r="AA3512" s="1">
        <v>-82.680395885899998</v>
      </c>
      <c r="AB3512" s="1">
        <v>41.333270673599998</v>
      </c>
      <c r="AC3512" s="1">
        <v>-82.6710316084</v>
      </c>
    </row>
    <row r="3513" spans="1:29" x14ac:dyDescent="0.25">
      <c r="A3513" s="13">
        <v>68</v>
      </c>
      <c r="B3513" s="22" t="s">
        <v>4936</v>
      </c>
      <c r="C3513" s="17">
        <v>6</v>
      </c>
      <c r="D3513" s="1" t="s">
        <v>1340</v>
      </c>
      <c r="E3513" s="1" t="s">
        <v>3842</v>
      </c>
      <c r="F3513" s="1" t="s">
        <v>3843</v>
      </c>
      <c r="G3513" s="1" t="s">
        <v>3916</v>
      </c>
      <c r="H3513" s="1">
        <v>4.2</v>
      </c>
      <c r="I3513" s="1">
        <v>4.7</v>
      </c>
      <c r="J3513" s="1" t="s">
        <v>3190</v>
      </c>
      <c r="K3513" s="1" t="s">
        <v>4978</v>
      </c>
      <c r="L3513" s="1">
        <v>0</v>
      </c>
      <c r="M3513" s="1">
        <v>0</v>
      </c>
      <c r="N3513" s="1">
        <v>4</v>
      </c>
      <c r="O3513" s="1">
        <v>3</v>
      </c>
      <c r="P3513" s="1">
        <v>7</v>
      </c>
      <c r="Q3513" s="16">
        <v>46.5</v>
      </c>
      <c r="R3513" s="21">
        <v>3.5643598955140181E-2</v>
      </c>
      <c r="S3513" s="21">
        <v>0.57186350696326305</v>
      </c>
      <c r="T3513" s="21">
        <v>0.53621990800812291</v>
      </c>
      <c r="U3513" s="21">
        <v>2.2923496834681054E-3</v>
      </c>
      <c r="V3513" s="21">
        <v>1.4791025602278001E-2</v>
      </c>
      <c r="W3513" s="21">
        <v>1.2498675918809895E-2</v>
      </c>
      <c r="X3513" s="13" t="s">
        <v>22</v>
      </c>
      <c r="Y35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3" s="1">
        <v>39.941717505</v>
      </c>
      <c r="AA3513" s="1">
        <v>-83.456286869400003</v>
      </c>
      <c r="AB3513" s="1">
        <v>39.941641991899999</v>
      </c>
      <c r="AC3513" s="1">
        <v>-83.446872490199993</v>
      </c>
    </row>
    <row r="3514" spans="1:29" x14ac:dyDescent="0.25">
      <c r="A3514" s="13">
        <v>69</v>
      </c>
      <c r="B3514" s="22" t="s">
        <v>4936</v>
      </c>
      <c r="C3514" s="17">
        <v>6</v>
      </c>
      <c r="D3514" s="1" t="s">
        <v>1340</v>
      </c>
      <c r="E3514" s="1" t="s">
        <v>3848</v>
      </c>
      <c r="F3514" s="1" t="s">
        <v>3864</v>
      </c>
      <c r="G3514" s="1" t="s">
        <v>3917</v>
      </c>
      <c r="H3514" s="1">
        <v>8.4</v>
      </c>
      <c r="I3514" s="1">
        <v>8.9</v>
      </c>
      <c r="J3514" s="1" t="s">
        <v>3190</v>
      </c>
      <c r="K3514" s="1" t="s">
        <v>4979</v>
      </c>
      <c r="L3514" s="1">
        <v>1</v>
      </c>
      <c r="M3514" s="1">
        <v>0</v>
      </c>
      <c r="N3514" s="1">
        <v>3</v>
      </c>
      <c r="O3514" s="1">
        <v>2</v>
      </c>
      <c r="P3514" s="1">
        <v>5</v>
      </c>
      <c r="Q3514" s="16">
        <v>79.192314680232556</v>
      </c>
      <c r="R3514" s="21">
        <v>2.8948511464011305E-2</v>
      </c>
      <c r="S3514" s="21">
        <v>0.6902595535177134</v>
      </c>
      <c r="T3514" s="21">
        <v>0.66131104205370206</v>
      </c>
      <c r="U3514" s="21">
        <v>1.95302800630756E-3</v>
      </c>
      <c r="V3514" s="21">
        <v>1.4662524879129404E-2</v>
      </c>
      <c r="W3514" s="21">
        <v>1.2709496872821845E-2</v>
      </c>
      <c r="X3514" s="13" t="s">
        <v>22</v>
      </c>
      <c r="Y35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4" s="1">
        <v>39.760432476699997</v>
      </c>
      <c r="AA3514" s="1">
        <v>-83.297492883100006</v>
      </c>
      <c r="AB3514" s="1">
        <v>39.764147826600002</v>
      </c>
      <c r="AC3514" s="1">
        <v>-83.289425377599997</v>
      </c>
    </row>
    <row r="3515" spans="1:29" x14ac:dyDescent="0.25">
      <c r="A3515" s="13">
        <v>70</v>
      </c>
      <c r="B3515" s="22" t="s">
        <v>4936</v>
      </c>
      <c r="C3515" s="17">
        <v>6</v>
      </c>
      <c r="D3515" s="1" t="s">
        <v>3192</v>
      </c>
      <c r="E3515" s="1" t="s">
        <v>3848</v>
      </c>
      <c r="F3515" s="1" t="s">
        <v>3854</v>
      </c>
      <c r="G3515" s="1" t="s">
        <v>3917</v>
      </c>
      <c r="H3515" s="1">
        <v>17.899999999999999</v>
      </c>
      <c r="I3515" s="1">
        <v>18.399999999999999</v>
      </c>
      <c r="J3515" s="1" t="s">
        <v>3190</v>
      </c>
      <c r="K3515" s="1" t="s">
        <v>4978</v>
      </c>
      <c r="L3515" s="1">
        <v>0</v>
      </c>
      <c r="M3515" s="1">
        <v>0</v>
      </c>
      <c r="N3515" s="1">
        <v>5</v>
      </c>
      <c r="O3515" s="1">
        <v>3</v>
      </c>
      <c r="P3515" s="1">
        <v>13</v>
      </c>
      <c r="Q3515" s="16">
        <v>59.046875</v>
      </c>
      <c r="R3515" s="21">
        <v>3.2203133831382569E-2</v>
      </c>
      <c r="S3515" s="21">
        <v>0.7645333435322208</v>
      </c>
      <c r="T3515" s="21">
        <v>0.73233020970083818</v>
      </c>
      <c r="U3515" s="21">
        <v>2.0217025006847868E-3</v>
      </c>
      <c r="V3515" s="21">
        <v>1.4625129585331837E-2</v>
      </c>
      <c r="W3515" s="21">
        <v>1.260342708464705E-2</v>
      </c>
      <c r="X3515" s="13" t="s">
        <v>22</v>
      </c>
      <c r="Y35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5" s="1">
        <v>40.549511574699999</v>
      </c>
      <c r="AA3515" s="1">
        <v>-82.653030780400002</v>
      </c>
      <c r="AB3515" s="1">
        <v>40.555335566899998</v>
      </c>
      <c r="AC3515" s="1">
        <v>-82.647396396100007</v>
      </c>
    </row>
    <row r="3516" spans="1:29" x14ac:dyDescent="0.25">
      <c r="A3516" s="13">
        <v>71</v>
      </c>
      <c r="B3516" s="22" t="s">
        <v>4936</v>
      </c>
      <c r="C3516" s="17">
        <v>6</v>
      </c>
      <c r="D3516" s="1" t="s">
        <v>1340</v>
      </c>
      <c r="E3516" s="1" t="s">
        <v>3842</v>
      </c>
      <c r="F3516" s="1" t="s">
        <v>3843</v>
      </c>
      <c r="G3516" s="1" t="s">
        <v>3916</v>
      </c>
      <c r="H3516" s="1">
        <v>12</v>
      </c>
      <c r="I3516" s="1">
        <v>12.5</v>
      </c>
      <c r="J3516" s="1" t="s">
        <v>3190</v>
      </c>
      <c r="K3516" s="1" t="s">
        <v>4978</v>
      </c>
      <c r="L3516" s="1">
        <v>0</v>
      </c>
      <c r="M3516" s="1">
        <v>2</v>
      </c>
      <c r="N3516" s="1">
        <v>3</v>
      </c>
      <c r="O3516" s="1">
        <v>0</v>
      </c>
      <c r="P3516" s="1">
        <v>9</v>
      </c>
      <c r="Q3516" s="16">
        <v>119.99400436046511</v>
      </c>
      <c r="R3516" s="21">
        <v>4.393441139561443E-2</v>
      </c>
      <c r="S3516" s="21">
        <v>0.6902540743976644</v>
      </c>
      <c r="T3516" s="21">
        <v>0.64631966300205002</v>
      </c>
      <c r="U3516" s="21">
        <v>2.9695871605596369E-3</v>
      </c>
      <c r="V3516" s="21">
        <v>1.4513391732995642E-2</v>
      </c>
      <c r="W3516" s="21">
        <v>1.1543804572436006E-2</v>
      </c>
      <c r="X3516" s="13" t="s">
        <v>22</v>
      </c>
      <c r="Y35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6" s="1">
        <v>39.962647197700001</v>
      </c>
      <c r="AA3516" s="1">
        <v>-83.312513612900005</v>
      </c>
      <c r="AB3516" s="1">
        <v>39.964504420399997</v>
      </c>
      <c r="AC3516" s="1">
        <v>-83.303431102800005</v>
      </c>
    </row>
    <row r="3517" spans="1:29" x14ac:dyDescent="0.25">
      <c r="A3517" s="13">
        <v>72</v>
      </c>
      <c r="B3517" s="22" t="s">
        <v>4936</v>
      </c>
      <c r="C3517" s="17">
        <v>6</v>
      </c>
      <c r="D3517" s="1" t="s">
        <v>1340</v>
      </c>
      <c r="E3517" s="1" t="s">
        <v>3848</v>
      </c>
      <c r="F3517" s="1" t="s">
        <v>3864</v>
      </c>
      <c r="G3517" s="1" t="s">
        <v>3917</v>
      </c>
      <c r="H3517" s="1">
        <v>6.7</v>
      </c>
      <c r="I3517" s="1">
        <v>7.2</v>
      </c>
      <c r="J3517" s="1" t="s">
        <v>3190</v>
      </c>
      <c r="K3517" s="1" t="s">
        <v>4979</v>
      </c>
      <c r="L3517" s="1">
        <v>0</v>
      </c>
      <c r="M3517" s="1">
        <v>1</v>
      </c>
      <c r="N3517" s="1">
        <v>4</v>
      </c>
      <c r="O3517" s="1">
        <v>1</v>
      </c>
      <c r="P3517" s="1">
        <v>10</v>
      </c>
      <c r="Q3517" s="16">
        <v>86.301689680232556</v>
      </c>
      <c r="R3517" s="21">
        <v>2.8446585141641455E-2</v>
      </c>
      <c r="S3517" s="21">
        <v>0.97922273605300714</v>
      </c>
      <c r="T3517" s="21">
        <v>0.95077615091136569</v>
      </c>
      <c r="U3517" s="21">
        <v>1.9189637291515639E-3</v>
      </c>
      <c r="V3517" s="21">
        <v>1.4408752126738209E-2</v>
      </c>
      <c r="W3517" s="21">
        <v>1.2489788397586646E-2</v>
      </c>
      <c r="X3517" s="13" t="s">
        <v>22</v>
      </c>
      <c r="Y35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7" s="1">
        <v>39.7477992074</v>
      </c>
      <c r="AA3517" s="1">
        <v>-83.324901069000006</v>
      </c>
      <c r="AB3517" s="1">
        <v>39.751517544099997</v>
      </c>
      <c r="AC3517" s="1">
        <v>-83.316841962799998</v>
      </c>
    </row>
    <row r="3518" spans="1:29" x14ac:dyDescent="0.25">
      <c r="A3518" s="13">
        <v>73</v>
      </c>
      <c r="B3518" s="22" t="s">
        <v>4936</v>
      </c>
      <c r="C3518" s="17">
        <v>1</v>
      </c>
      <c r="D3518" s="1" t="s">
        <v>804</v>
      </c>
      <c r="E3518" s="1" t="s">
        <v>3852</v>
      </c>
      <c r="F3518" s="1" t="s">
        <v>3879</v>
      </c>
      <c r="G3518" s="1" t="s">
        <v>3918</v>
      </c>
      <c r="H3518" s="1">
        <v>1.1000000000000001</v>
      </c>
      <c r="I3518" s="1">
        <v>1.6</v>
      </c>
      <c r="J3518" s="1" t="s">
        <v>3190</v>
      </c>
      <c r="K3518" s="1" t="s">
        <v>4979</v>
      </c>
      <c r="L3518" s="1">
        <v>0</v>
      </c>
      <c r="M3518" s="1">
        <v>0</v>
      </c>
      <c r="N3518" s="1">
        <v>6</v>
      </c>
      <c r="O3518" s="1">
        <v>3</v>
      </c>
      <c r="P3518" s="1">
        <v>30</v>
      </c>
      <c r="Q3518" s="16">
        <v>82.59375</v>
      </c>
      <c r="R3518" s="21">
        <v>1.577564100544853E-2</v>
      </c>
      <c r="S3518" s="21">
        <v>1.7808273531000587</v>
      </c>
      <c r="T3518" s="21">
        <v>1.7650517120946101</v>
      </c>
      <c r="U3518" s="21">
        <v>1.018165553017266E-3</v>
      </c>
      <c r="V3518" s="21">
        <v>1.4291391767517727E-2</v>
      </c>
      <c r="W3518" s="21">
        <v>1.3273226214500462E-2</v>
      </c>
      <c r="X3518" s="13" t="s">
        <v>22</v>
      </c>
      <c r="Y35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8" s="1">
        <v>40.894471037000002</v>
      </c>
      <c r="AA3518" s="1">
        <v>-83.864287509500002</v>
      </c>
      <c r="AB3518" s="1">
        <v>40.899687782100003</v>
      </c>
      <c r="AC3518" s="1">
        <v>-83.857661326699997</v>
      </c>
    </row>
    <row r="3519" spans="1:29" x14ac:dyDescent="0.25">
      <c r="A3519" s="13">
        <v>74</v>
      </c>
      <c r="B3519" s="22" t="s">
        <v>4936</v>
      </c>
      <c r="C3519" s="17">
        <v>7</v>
      </c>
      <c r="D3519" s="1" t="s">
        <v>2388</v>
      </c>
      <c r="E3519" s="1" t="s">
        <v>3852</v>
      </c>
      <c r="F3519" s="1" t="s">
        <v>3876</v>
      </c>
      <c r="G3519" s="1" t="s">
        <v>3918</v>
      </c>
      <c r="H3519" s="1">
        <v>17.399999999999999</v>
      </c>
      <c r="I3519" s="1">
        <v>17.899999999999999</v>
      </c>
      <c r="J3519" s="1" t="s">
        <v>3190</v>
      </c>
      <c r="K3519" s="1" t="s">
        <v>4977</v>
      </c>
      <c r="L3519" s="1">
        <v>1</v>
      </c>
      <c r="M3519" s="1">
        <v>0</v>
      </c>
      <c r="N3519" s="1">
        <v>2</v>
      </c>
      <c r="O3519" s="1">
        <v>0</v>
      </c>
      <c r="P3519" s="1">
        <v>9</v>
      </c>
      <c r="Q3519" s="16">
        <v>67.770439680232556</v>
      </c>
      <c r="R3519" s="21">
        <v>3.1661282999807777E-2</v>
      </c>
      <c r="S3519" s="21">
        <v>1.3254789560238118</v>
      </c>
      <c r="T3519" s="21">
        <v>1.2938176730240041</v>
      </c>
      <c r="U3519" s="21">
        <v>1.9532605813838912E-3</v>
      </c>
      <c r="V3519" s="21">
        <v>1.4121051570250483E-2</v>
      </c>
      <c r="W3519" s="21">
        <v>1.2167790988866592E-2</v>
      </c>
      <c r="X3519" s="13" t="s">
        <v>22</v>
      </c>
      <c r="Y35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19" s="1">
        <v>40.436756883800001</v>
      </c>
      <c r="AA3519" s="1">
        <v>-84.169172662700007</v>
      </c>
      <c r="AB3519" s="1">
        <v>40.444001524000001</v>
      </c>
      <c r="AC3519" s="1">
        <v>-84.169163740599998</v>
      </c>
    </row>
    <row r="3520" spans="1:29" x14ac:dyDescent="0.25">
      <c r="A3520" s="13">
        <v>75</v>
      </c>
      <c r="B3520" s="22" t="s">
        <v>4936</v>
      </c>
      <c r="C3520" s="17">
        <v>7</v>
      </c>
      <c r="D3520" s="1" t="s">
        <v>2388</v>
      </c>
      <c r="E3520" s="1" t="s">
        <v>3852</v>
      </c>
      <c r="F3520" s="1" t="s">
        <v>3876</v>
      </c>
      <c r="G3520" s="1" t="s">
        <v>3918</v>
      </c>
      <c r="H3520" s="1">
        <v>12.4</v>
      </c>
      <c r="I3520" s="1">
        <v>12.9</v>
      </c>
      <c r="J3520" s="1" t="s">
        <v>3190</v>
      </c>
      <c r="K3520" s="1" t="s">
        <v>4979</v>
      </c>
      <c r="L3520" s="1">
        <v>0</v>
      </c>
      <c r="M3520" s="1">
        <v>0</v>
      </c>
      <c r="N3520" s="1">
        <v>5</v>
      </c>
      <c r="O3520" s="1">
        <v>2</v>
      </c>
      <c r="P3520" s="1">
        <v>7</v>
      </c>
      <c r="Q3520" s="16">
        <v>48.609375</v>
      </c>
      <c r="R3520" s="21">
        <v>2.4186291198424477E-2</v>
      </c>
      <c r="S3520" s="21">
        <v>0.73866453699429047</v>
      </c>
      <c r="T3520" s="21">
        <v>0.71447824579586594</v>
      </c>
      <c r="U3520" s="21">
        <v>1.6299821825466001E-3</v>
      </c>
      <c r="V3520" s="21">
        <v>1.4013331042967141E-2</v>
      </c>
      <c r="W3520" s="21">
        <v>1.2383348860420541E-2</v>
      </c>
      <c r="X3520" s="13" t="s">
        <v>22</v>
      </c>
      <c r="Y35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0" s="1">
        <v>40.365105153099996</v>
      </c>
      <c r="AA3520" s="1">
        <v>-84.160213832599993</v>
      </c>
      <c r="AB3520" s="1">
        <v>40.372350961999999</v>
      </c>
      <c r="AC3520" s="1">
        <v>-84.160395386600001</v>
      </c>
    </row>
    <row r="3521" spans="1:29" x14ac:dyDescent="0.25">
      <c r="A3521" s="13">
        <v>76</v>
      </c>
      <c r="B3521" s="22" t="s">
        <v>4936</v>
      </c>
      <c r="C3521" s="17">
        <v>6</v>
      </c>
      <c r="D3521" s="1" t="s">
        <v>784</v>
      </c>
      <c r="E3521" s="1" t="s">
        <v>3848</v>
      </c>
      <c r="F3521" s="1" t="s">
        <v>3873</v>
      </c>
      <c r="G3521" s="1" t="s">
        <v>3917</v>
      </c>
      <c r="H3521" s="1">
        <v>3.9</v>
      </c>
      <c r="I3521" s="1">
        <v>4.4000000000000004</v>
      </c>
      <c r="J3521" s="1" t="s">
        <v>3190</v>
      </c>
      <c r="K3521" s="1" t="s">
        <v>4979</v>
      </c>
      <c r="L3521" s="1">
        <v>0</v>
      </c>
      <c r="M3521" s="1">
        <v>0</v>
      </c>
      <c r="N3521" s="1">
        <v>3</v>
      </c>
      <c r="O3521" s="1">
        <v>1</v>
      </c>
      <c r="P3521" s="1">
        <v>6</v>
      </c>
      <c r="Q3521" s="16">
        <v>30.078125</v>
      </c>
      <c r="R3521" s="21">
        <v>3.8694170199701769E-2</v>
      </c>
      <c r="S3521" s="21">
        <v>0.80212186420635712</v>
      </c>
      <c r="T3521" s="21">
        <v>0.76342769400665533</v>
      </c>
      <c r="U3521" s="21">
        <v>2.6150764623775759E-3</v>
      </c>
      <c r="V3521" s="21">
        <v>1.3931850471356264E-2</v>
      </c>
      <c r="W3521" s="21">
        <v>1.1316774008978688E-2</v>
      </c>
      <c r="X3521" s="13" t="s">
        <v>22</v>
      </c>
      <c r="Y35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1" s="1">
        <v>39.8254411271</v>
      </c>
      <c r="AA3521" s="1">
        <v>-83.126119778800003</v>
      </c>
      <c r="AB3521" s="1">
        <v>39.828138372600002</v>
      </c>
      <c r="AC3521" s="1">
        <v>-83.117396037899994</v>
      </c>
    </row>
    <row r="3522" spans="1:29" x14ac:dyDescent="0.25">
      <c r="A3522" s="13">
        <v>77</v>
      </c>
      <c r="B3522" s="22" t="s">
        <v>4936</v>
      </c>
      <c r="C3522" s="17">
        <v>6</v>
      </c>
      <c r="D3522" s="1" t="s">
        <v>1340</v>
      </c>
      <c r="E3522" s="1" t="s">
        <v>3842</v>
      </c>
      <c r="F3522" s="1" t="s">
        <v>3843</v>
      </c>
      <c r="G3522" s="1" t="s">
        <v>3916</v>
      </c>
      <c r="H3522" s="1">
        <v>15</v>
      </c>
      <c r="I3522" s="1">
        <v>15.5</v>
      </c>
      <c r="J3522" s="1" t="s">
        <v>3190</v>
      </c>
      <c r="K3522" s="1" t="s">
        <v>4978</v>
      </c>
      <c r="L3522" s="1">
        <v>0</v>
      </c>
      <c r="M3522" s="1">
        <v>0</v>
      </c>
      <c r="N3522" s="1">
        <v>4</v>
      </c>
      <c r="O3522" s="1">
        <v>0</v>
      </c>
      <c r="P3522" s="1">
        <v>19</v>
      </c>
      <c r="Q3522" s="16">
        <v>45.1875</v>
      </c>
      <c r="R3522" s="21">
        <v>4.8774675004036545E-2</v>
      </c>
      <c r="S3522" s="21">
        <v>1.2175227920829621</v>
      </c>
      <c r="T3522" s="21">
        <v>1.1687481170789256</v>
      </c>
      <c r="U3522" s="21">
        <v>3.3796861899896701E-3</v>
      </c>
      <c r="V3522" s="21">
        <v>1.3877044902140576E-2</v>
      </c>
      <c r="W3522" s="21">
        <v>1.0497358712150906E-2</v>
      </c>
      <c r="X3522" s="13" t="s">
        <v>22</v>
      </c>
      <c r="Y35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2" s="1">
        <v>39.977874878199998</v>
      </c>
      <c r="AA3522" s="1">
        <v>-83.2596521997</v>
      </c>
      <c r="AB3522" s="1">
        <v>39.980282594999998</v>
      </c>
      <c r="AC3522" s="1">
        <v>-83.250625085099998</v>
      </c>
    </row>
    <row r="3523" spans="1:29" x14ac:dyDescent="0.25">
      <c r="A3523" s="13">
        <v>78</v>
      </c>
      <c r="B3523" s="22" t="s">
        <v>4936</v>
      </c>
      <c r="C3523" s="17">
        <v>4</v>
      </c>
      <c r="D3523" s="1" t="s">
        <v>801</v>
      </c>
      <c r="E3523" s="1" t="s">
        <v>3867</v>
      </c>
      <c r="F3523" s="1" t="s">
        <v>3877</v>
      </c>
      <c r="G3523" s="1" t="s">
        <v>3921</v>
      </c>
      <c r="H3523" s="1">
        <v>2.5</v>
      </c>
      <c r="I3523" s="1">
        <v>3</v>
      </c>
      <c r="J3523" s="1" t="s">
        <v>3190</v>
      </c>
      <c r="K3523" s="1" t="s">
        <v>4977</v>
      </c>
      <c r="L3523" s="1">
        <v>0</v>
      </c>
      <c r="M3523" s="1">
        <v>0</v>
      </c>
      <c r="N3523" s="1">
        <v>3</v>
      </c>
      <c r="O3523" s="1">
        <v>1</v>
      </c>
      <c r="P3523" s="1">
        <v>6</v>
      </c>
      <c r="Q3523" s="16">
        <v>30.078125</v>
      </c>
      <c r="R3523" s="21">
        <v>2.2066288508726155E-2</v>
      </c>
      <c r="S3523" s="21">
        <v>0.91760072722427555</v>
      </c>
      <c r="T3523" s="21">
        <v>0.89553443871554939</v>
      </c>
      <c r="U3523" s="21">
        <v>1.3100148647192875E-3</v>
      </c>
      <c r="V3523" s="21">
        <v>1.3717342757509823E-2</v>
      </c>
      <c r="W3523" s="21">
        <v>1.2407327892790535E-2</v>
      </c>
      <c r="X3523" s="13" t="s">
        <v>22</v>
      </c>
      <c r="Y35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3" s="1">
        <v>41.104041290600001</v>
      </c>
      <c r="AA3523" s="1">
        <v>-80.955222514799999</v>
      </c>
      <c r="AB3523" s="1">
        <v>41.104139426899998</v>
      </c>
      <c r="AC3523" s="1">
        <v>-80.945653139300006</v>
      </c>
    </row>
    <row r="3524" spans="1:29" x14ac:dyDescent="0.25">
      <c r="A3524" s="13">
        <v>79</v>
      </c>
      <c r="B3524" s="22" t="s">
        <v>4936</v>
      </c>
      <c r="C3524" s="17">
        <v>12</v>
      </c>
      <c r="D3524" s="1" t="s">
        <v>794</v>
      </c>
      <c r="E3524" s="1" t="s">
        <v>3870</v>
      </c>
      <c r="F3524" s="1" t="s">
        <v>3871</v>
      </c>
      <c r="G3524" s="1" t="s">
        <v>3920</v>
      </c>
      <c r="H3524" s="1">
        <v>18.899999999999999</v>
      </c>
      <c r="I3524" s="1">
        <v>19.399999999999999</v>
      </c>
      <c r="J3524" s="1" t="s">
        <v>3190</v>
      </c>
      <c r="K3524" s="1" t="s">
        <v>4977</v>
      </c>
      <c r="L3524" s="1">
        <v>0</v>
      </c>
      <c r="M3524" s="1">
        <v>0</v>
      </c>
      <c r="N3524" s="1">
        <v>2</v>
      </c>
      <c r="O3524" s="1">
        <v>1</v>
      </c>
      <c r="P3524" s="1">
        <v>9</v>
      </c>
      <c r="Q3524" s="16">
        <v>26.53125</v>
      </c>
      <c r="R3524" s="21">
        <v>3.4615998897646438E-2</v>
      </c>
      <c r="S3524" s="21">
        <v>1.255834954997987</v>
      </c>
      <c r="T3524" s="21">
        <v>1.2212189561003406</v>
      </c>
      <c r="U3524" s="21">
        <v>2.1975627916789617E-3</v>
      </c>
      <c r="V3524" s="21">
        <v>1.3711367692388555E-2</v>
      </c>
      <c r="W3524" s="21">
        <v>1.1513804900709593E-2</v>
      </c>
      <c r="X3524" s="13" t="s">
        <v>22</v>
      </c>
      <c r="Y35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4" s="1">
        <v>41.705339612099998</v>
      </c>
      <c r="AA3524" s="1">
        <v>-81.180819741500002</v>
      </c>
      <c r="AB3524" s="1">
        <v>41.709991406699999</v>
      </c>
      <c r="AC3524" s="1">
        <v>-81.173135072799994</v>
      </c>
    </row>
    <row r="3525" spans="1:29" x14ac:dyDescent="0.25">
      <c r="A3525" s="13">
        <v>80</v>
      </c>
      <c r="B3525" s="22" t="s">
        <v>4936</v>
      </c>
      <c r="C3525" s="17">
        <v>6</v>
      </c>
      <c r="D3525" s="1" t="s">
        <v>799</v>
      </c>
      <c r="E3525" s="1" t="s">
        <v>3844</v>
      </c>
      <c r="F3525" s="1" t="s">
        <v>3851</v>
      </c>
      <c r="G3525" s="1" t="s">
        <v>3917</v>
      </c>
      <c r="H3525" s="1">
        <v>11.8</v>
      </c>
      <c r="I3525" s="1">
        <v>12.3</v>
      </c>
      <c r="J3525" s="1" t="s">
        <v>3190</v>
      </c>
      <c r="K3525" s="1" t="s">
        <v>4978</v>
      </c>
      <c r="L3525" s="1">
        <v>0</v>
      </c>
      <c r="M3525" s="1">
        <v>1</v>
      </c>
      <c r="N3525" s="1">
        <v>2</v>
      </c>
      <c r="O3525" s="1">
        <v>2</v>
      </c>
      <c r="P3525" s="1">
        <v>9</v>
      </c>
      <c r="Q3525" s="16">
        <v>76.645439680232556</v>
      </c>
      <c r="R3525" s="21">
        <v>4.1834422353460195E-2</v>
      </c>
      <c r="S3525" s="21">
        <v>0.65878312190415278</v>
      </c>
      <c r="T3525" s="21">
        <v>0.61694869955069254</v>
      </c>
      <c r="U3525" s="21">
        <v>2.7949120965840941E-3</v>
      </c>
      <c r="V3525" s="21">
        <v>1.3661590340000768E-2</v>
      </c>
      <c r="W3525" s="21">
        <v>1.0866678243416673E-2</v>
      </c>
      <c r="X3525" s="13" t="s">
        <v>22</v>
      </c>
      <c r="Y35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5" s="1">
        <v>40.297140768299997</v>
      </c>
      <c r="AA3525" s="1">
        <v>-82.924442069600005</v>
      </c>
      <c r="AB3525" s="1">
        <v>40.304094864500001</v>
      </c>
      <c r="AC3525" s="1">
        <v>-82.921846525000007</v>
      </c>
    </row>
    <row r="3526" spans="1:29" x14ac:dyDescent="0.25">
      <c r="A3526" s="13">
        <v>81</v>
      </c>
      <c r="B3526" s="22" t="s">
        <v>4936</v>
      </c>
      <c r="C3526" s="17">
        <v>6</v>
      </c>
      <c r="D3526" s="1" t="s">
        <v>799</v>
      </c>
      <c r="E3526" s="1" t="s">
        <v>3844</v>
      </c>
      <c r="F3526" s="1" t="s">
        <v>3851</v>
      </c>
      <c r="G3526" s="1" t="s">
        <v>3917</v>
      </c>
      <c r="H3526" s="1">
        <v>16.2</v>
      </c>
      <c r="I3526" s="1">
        <v>16.7</v>
      </c>
      <c r="J3526" s="1" t="s">
        <v>3190</v>
      </c>
      <c r="K3526" s="1" t="s">
        <v>4978</v>
      </c>
      <c r="L3526" s="1">
        <v>0</v>
      </c>
      <c r="M3526" s="1">
        <v>0</v>
      </c>
      <c r="N3526" s="1">
        <v>3</v>
      </c>
      <c r="O3526" s="1">
        <v>2</v>
      </c>
      <c r="P3526" s="1">
        <v>9</v>
      </c>
      <c r="Q3526" s="16">
        <v>37.515625</v>
      </c>
      <c r="R3526" s="21">
        <v>4.1834422353460195E-2</v>
      </c>
      <c r="S3526" s="21">
        <v>0.65878312190415278</v>
      </c>
      <c r="T3526" s="21">
        <v>0.61694869955069254</v>
      </c>
      <c r="U3526" s="21">
        <v>2.7949120965840941E-3</v>
      </c>
      <c r="V3526" s="21">
        <v>1.3661590340000768E-2</v>
      </c>
      <c r="W3526" s="21">
        <v>1.0866678243416673E-2</v>
      </c>
      <c r="X3526" s="13" t="s">
        <v>22</v>
      </c>
      <c r="Y35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6" s="1">
        <v>40.344586032400002</v>
      </c>
      <c r="AA3526" s="1">
        <v>-82.8710336165</v>
      </c>
      <c r="AB3526" s="1">
        <v>40.349515583600002</v>
      </c>
      <c r="AC3526" s="1">
        <v>-82.864093903599993</v>
      </c>
    </row>
    <row r="3527" spans="1:29" x14ac:dyDescent="0.25">
      <c r="A3527" s="13">
        <v>82</v>
      </c>
      <c r="B3527" s="22" t="s">
        <v>4936</v>
      </c>
      <c r="C3527" s="17">
        <v>6</v>
      </c>
      <c r="D3527" s="1" t="s">
        <v>799</v>
      </c>
      <c r="E3527" s="1" t="s">
        <v>3844</v>
      </c>
      <c r="F3527" s="1" t="s">
        <v>3845</v>
      </c>
      <c r="G3527" s="1" t="s">
        <v>3917</v>
      </c>
      <c r="H3527" s="1">
        <v>15.6</v>
      </c>
      <c r="I3527" s="1">
        <v>16.100000000000001</v>
      </c>
      <c r="J3527" s="1" t="s">
        <v>3190</v>
      </c>
      <c r="K3527" s="1" t="s">
        <v>4978</v>
      </c>
      <c r="L3527" s="1">
        <v>0</v>
      </c>
      <c r="M3527" s="1">
        <v>0</v>
      </c>
      <c r="N3527" s="1">
        <v>3</v>
      </c>
      <c r="O3527" s="1">
        <v>2</v>
      </c>
      <c r="P3527" s="1">
        <v>8</v>
      </c>
      <c r="Q3527" s="16">
        <v>36.515625</v>
      </c>
      <c r="R3527" s="21">
        <v>4.1834422353460195E-2</v>
      </c>
      <c r="S3527" s="21">
        <v>0.61439573941769388</v>
      </c>
      <c r="T3527" s="21">
        <v>0.57256131706423363</v>
      </c>
      <c r="U3527" s="21">
        <v>2.7949120965840941E-3</v>
      </c>
      <c r="V3527" s="21">
        <v>1.3661590340000768E-2</v>
      </c>
      <c r="W3527" s="21">
        <v>1.0866678243416673E-2</v>
      </c>
      <c r="X3527" s="13" t="s">
        <v>22</v>
      </c>
      <c r="Y35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7" s="1">
        <v>40.338620627700003</v>
      </c>
      <c r="AA3527" s="1">
        <v>-82.878917200900005</v>
      </c>
      <c r="AB3527" s="1">
        <v>40.343552435399999</v>
      </c>
      <c r="AC3527" s="1">
        <v>-82.871979554199996</v>
      </c>
    </row>
    <row r="3528" spans="1:29" x14ac:dyDescent="0.25">
      <c r="A3528" s="13">
        <v>83</v>
      </c>
      <c r="B3528" s="22" t="s">
        <v>4936</v>
      </c>
      <c r="C3528" s="17">
        <v>3</v>
      </c>
      <c r="D3528" s="1" t="s">
        <v>3193</v>
      </c>
      <c r="E3528" s="1" t="s">
        <v>3848</v>
      </c>
      <c r="F3528" s="1" t="s">
        <v>3880</v>
      </c>
      <c r="G3528" s="1" t="s">
        <v>3917</v>
      </c>
      <c r="H3528" s="1">
        <v>4.2</v>
      </c>
      <c r="I3528" s="1">
        <v>4.7</v>
      </c>
      <c r="J3528" s="1" t="s">
        <v>3190</v>
      </c>
      <c r="K3528" s="1" t="s">
        <v>4978</v>
      </c>
      <c r="L3528" s="1">
        <v>0</v>
      </c>
      <c r="M3528" s="1">
        <v>0</v>
      </c>
      <c r="N3528" s="1">
        <v>5</v>
      </c>
      <c r="O3528" s="1">
        <v>2</v>
      </c>
      <c r="P3528" s="1">
        <v>10</v>
      </c>
      <c r="Q3528" s="16">
        <v>51.609375</v>
      </c>
      <c r="R3528" s="21">
        <v>3.3330073972510171E-2</v>
      </c>
      <c r="S3528" s="21">
        <v>0.6461999717943947</v>
      </c>
      <c r="T3528" s="21">
        <v>0.6128698978218845</v>
      </c>
      <c r="U3528" s="21">
        <v>2.1096320778235455E-3</v>
      </c>
      <c r="V3528" s="21">
        <v>1.3616057768044193E-2</v>
      </c>
      <c r="W3528" s="21">
        <v>1.1506425690220649E-2</v>
      </c>
      <c r="X3528" s="13" t="s">
        <v>22</v>
      </c>
      <c r="Y35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8" s="1">
        <v>40.8295716716</v>
      </c>
      <c r="AA3528" s="1">
        <v>-82.317523667200007</v>
      </c>
      <c r="AB3528" s="1">
        <v>40.8326479431</v>
      </c>
      <c r="AC3528" s="1">
        <v>-82.308886687400005</v>
      </c>
    </row>
    <row r="3529" spans="1:29" x14ac:dyDescent="0.25">
      <c r="A3529" s="13">
        <v>84</v>
      </c>
      <c r="B3529" s="22" t="s">
        <v>4936</v>
      </c>
      <c r="C3529" s="17">
        <v>6</v>
      </c>
      <c r="D3529" s="1" t="s">
        <v>3192</v>
      </c>
      <c r="E3529" s="1" t="s">
        <v>3848</v>
      </c>
      <c r="F3529" s="1" t="s">
        <v>3854</v>
      </c>
      <c r="G3529" s="1" t="s">
        <v>3917</v>
      </c>
      <c r="H3529" s="1">
        <v>7.8</v>
      </c>
      <c r="I3529" s="1">
        <v>8.3000000000000007</v>
      </c>
      <c r="J3529" s="1" t="s">
        <v>3190</v>
      </c>
      <c r="K3529" s="1" t="s">
        <v>4978</v>
      </c>
      <c r="L3529" s="1">
        <v>1</v>
      </c>
      <c r="M3529" s="1">
        <v>1</v>
      </c>
      <c r="N3529" s="1">
        <v>2</v>
      </c>
      <c r="O3529" s="1">
        <v>2</v>
      </c>
      <c r="P3529" s="1">
        <v>11</v>
      </c>
      <c r="Q3529" s="16">
        <v>124.32212936046511</v>
      </c>
      <c r="R3529" s="21">
        <v>3.686903616984219E-2</v>
      </c>
      <c r="S3529" s="21">
        <v>0.70829728281868853</v>
      </c>
      <c r="T3529" s="21">
        <v>0.67142824664884637</v>
      </c>
      <c r="U3529" s="21">
        <v>2.3902928998814628E-3</v>
      </c>
      <c r="V3529" s="21">
        <v>1.3556727658920032E-2</v>
      </c>
      <c r="W3529" s="21">
        <v>1.1166434759038569E-2</v>
      </c>
      <c r="X3529" s="13" t="s">
        <v>22</v>
      </c>
      <c r="Y35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29" s="1">
        <v>40.448599552899999</v>
      </c>
      <c r="AA3529" s="1">
        <v>-82.7906566435</v>
      </c>
      <c r="AB3529" s="1">
        <v>40.453168216599998</v>
      </c>
      <c r="AC3529" s="1">
        <v>-82.783295303700001</v>
      </c>
    </row>
    <row r="3530" spans="1:29" x14ac:dyDescent="0.25">
      <c r="A3530" s="13">
        <v>85</v>
      </c>
      <c r="B3530" s="22" t="s">
        <v>4936</v>
      </c>
      <c r="C3530" s="17">
        <v>6</v>
      </c>
      <c r="D3530" s="1" t="s">
        <v>3192</v>
      </c>
      <c r="E3530" s="1" t="s">
        <v>3848</v>
      </c>
      <c r="F3530" s="1" t="s">
        <v>3854</v>
      </c>
      <c r="G3530" s="1" t="s">
        <v>3917</v>
      </c>
      <c r="H3530" s="1">
        <v>8.6</v>
      </c>
      <c r="I3530" s="1">
        <v>9.1</v>
      </c>
      <c r="J3530" s="1" t="s">
        <v>3190</v>
      </c>
      <c r="K3530" s="1" t="s">
        <v>4978</v>
      </c>
      <c r="L3530" s="1">
        <v>0</v>
      </c>
      <c r="M3530" s="1">
        <v>0</v>
      </c>
      <c r="N3530" s="1">
        <v>5</v>
      </c>
      <c r="O3530" s="1">
        <v>1</v>
      </c>
      <c r="P3530" s="1">
        <v>14</v>
      </c>
      <c r="Q3530" s="16">
        <v>51.171875</v>
      </c>
      <c r="R3530" s="21">
        <v>3.686903616984219E-2</v>
      </c>
      <c r="S3530" s="21">
        <v>0.82739438569750257</v>
      </c>
      <c r="T3530" s="21">
        <v>0.7905253495276604</v>
      </c>
      <c r="U3530" s="21">
        <v>2.3902928998814628E-3</v>
      </c>
      <c r="V3530" s="21">
        <v>1.3556727658920032E-2</v>
      </c>
      <c r="W3530" s="21">
        <v>1.1166434759038569E-2</v>
      </c>
      <c r="X3530" s="13" t="s">
        <v>22</v>
      </c>
      <c r="Y35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0" s="1">
        <v>40.455900378099997</v>
      </c>
      <c r="AA3530" s="1">
        <v>-82.778866895899995</v>
      </c>
      <c r="AB3530" s="1">
        <v>40.460496474700001</v>
      </c>
      <c r="AC3530" s="1">
        <v>-82.771535406200002</v>
      </c>
    </row>
    <row r="3531" spans="1:29" x14ac:dyDescent="0.25">
      <c r="A3531" s="13">
        <v>86</v>
      </c>
      <c r="B3531" s="22" t="s">
        <v>4936</v>
      </c>
      <c r="C3531" s="17">
        <v>8</v>
      </c>
      <c r="D3531" s="1" t="s">
        <v>806</v>
      </c>
      <c r="E3531" s="1" t="s">
        <v>3856</v>
      </c>
      <c r="F3531" s="1" t="s">
        <v>3857</v>
      </c>
      <c r="G3531" s="1" t="s">
        <v>3917</v>
      </c>
      <c r="H3531" s="1">
        <v>14.6</v>
      </c>
      <c r="I3531" s="1">
        <v>15.1</v>
      </c>
      <c r="J3531" s="1" t="s">
        <v>3190</v>
      </c>
      <c r="K3531" s="1" t="s">
        <v>4979</v>
      </c>
      <c r="L3531" s="1">
        <v>0</v>
      </c>
      <c r="M3531" s="1">
        <v>1</v>
      </c>
      <c r="N3531" s="1">
        <v>2</v>
      </c>
      <c r="O3531" s="1">
        <v>2</v>
      </c>
      <c r="P3531" s="1">
        <v>10</v>
      </c>
      <c r="Q3531" s="16">
        <v>77.645439680232556</v>
      </c>
      <c r="R3531" s="21">
        <v>3.1246971799206092E-2</v>
      </c>
      <c r="S3531" s="21">
        <v>0.98239872576514753</v>
      </c>
      <c r="T3531" s="21">
        <v>0.95115175396594143</v>
      </c>
      <c r="U3531" s="21">
        <v>2.1090622210715401E-3</v>
      </c>
      <c r="V3531" s="21">
        <v>1.3533266442439613E-2</v>
      </c>
      <c r="W3531" s="21">
        <v>1.1424204221368073E-2</v>
      </c>
      <c r="X3531" s="13" t="s">
        <v>22</v>
      </c>
      <c r="Y35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1" s="1">
        <v>39.4156292033</v>
      </c>
      <c r="AA3531" s="1">
        <v>-84.116363905100002</v>
      </c>
      <c r="AB3531" s="1">
        <v>39.418048981200002</v>
      </c>
      <c r="AC3531" s="1">
        <v>-84.1075753139</v>
      </c>
    </row>
    <row r="3532" spans="1:29" x14ac:dyDescent="0.25">
      <c r="A3532" s="13">
        <v>87</v>
      </c>
      <c r="B3532" s="22" t="s">
        <v>4936</v>
      </c>
      <c r="C3532" s="17">
        <v>11</v>
      </c>
      <c r="D3532" s="1" t="s">
        <v>2375</v>
      </c>
      <c r="E3532" s="1" t="s">
        <v>3842</v>
      </c>
      <c r="F3532" s="1" t="s">
        <v>3875</v>
      </c>
      <c r="G3532" s="1" t="s">
        <v>3916</v>
      </c>
      <c r="H3532" s="1">
        <v>15.4</v>
      </c>
      <c r="I3532" s="1">
        <v>15.9</v>
      </c>
      <c r="J3532" s="1" t="s">
        <v>3190</v>
      </c>
      <c r="K3532" s="1" t="s">
        <v>4979</v>
      </c>
      <c r="L3532" s="1">
        <v>0</v>
      </c>
      <c r="M3532" s="1">
        <v>0</v>
      </c>
      <c r="N3532" s="1">
        <v>3</v>
      </c>
      <c r="O3532" s="1">
        <v>4</v>
      </c>
      <c r="P3532" s="1">
        <v>8</v>
      </c>
      <c r="Q3532" s="16">
        <v>45.390625</v>
      </c>
      <c r="R3532" s="21">
        <v>2.3114746509937476E-2</v>
      </c>
      <c r="S3532" s="21">
        <v>0.75333486432805263</v>
      </c>
      <c r="T3532" s="21">
        <v>0.73022011781811513</v>
      </c>
      <c r="U3532" s="21">
        <v>1.557344004232006E-3</v>
      </c>
      <c r="V3532" s="21">
        <v>1.3387866635608947E-2</v>
      </c>
      <c r="W3532" s="21">
        <v>1.1830522631376942E-2</v>
      </c>
      <c r="X3532" s="13" t="s">
        <v>22</v>
      </c>
      <c r="Y35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2" s="1">
        <v>40.077665816500001</v>
      </c>
      <c r="AA3532" s="1">
        <v>-80.951019847300003</v>
      </c>
      <c r="AB3532" s="1">
        <v>40.077807819999997</v>
      </c>
      <c r="AC3532" s="1">
        <v>-80.941590547100006</v>
      </c>
    </row>
    <row r="3533" spans="1:29" x14ac:dyDescent="0.25">
      <c r="A3533" s="13">
        <v>88</v>
      </c>
      <c r="B3533" s="22" t="s">
        <v>4936</v>
      </c>
      <c r="C3533" s="17">
        <v>1</v>
      </c>
      <c r="D3533" s="1" t="s">
        <v>804</v>
      </c>
      <c r="E3533" s="1" t="s">
        <v>3852</v>
      </c>
      <c r="F3533" s="1" t="s">
        <v>3879</v>
      </c>
      <c r="G3533" s="1" t="s">
        <v>3918</v>
      </c>
      <c r="H3533" s="1">
        <v>23.3</v>
      </c>
      <c r="I3533" s="1">
        <v>23.8</v>
      </c>
      <c r="J3533" s="1" t="s">
        <v>3190</v>
      </c>
      <c r="K3533" s="1" t="s">
        <v>4978</v>
      </c>
      <c r="L3533" s="1">
        <v>0</v>
      </c>
      <c r="M3533" s="1">
        <v>1</v>
      </c>
      <c r="N3533" s="1">
        <v>2</v>
      </c>
      <c r="O3533" s="1">
        <v>4</v>
      </c>
      <c r="P3533" s="1">
        <v>5</v>
      </c>
      <c r="Q3533" s="16">
        <v>81.520439680232556</v>
      </c>
      <c r="R3533" s="21">
        <v>3.247939475275477E-2</v>
      </c>
      <c r="S3533" s="21">
        <v>0.45421421951190272</v>
      </c>
      <c r="T3533" s="21">
        <v>0.42173482475914792</v>
      </c>
      <c r="U3533" s="21">
        <v>2.0431911052797907E-3</v>
      </c>
      <c r="V3533" s="21">
        <v>1.3188823269349993E-2</v>
      </c>
      <c r="W3533" s="21">
        <v>1.1145632164070201E-2</v>
      </c>
      <c r="X3533" s="13" t="s">
        <v>22</v>
      </c>
      <c r="Y35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3" s="1">
        <v>41.141235717100002</v>
      </c>
      <c r="AA3533" s="1">
        <v>-83.658741325899996</v>
      </c>
      <c r="AB3533" s="1">
        <v>41.148478562199998</v>
      </c>
      <c r="AC3533" s="1">
        <v>-83.658675405699995</v>
      </c>
    </row>
    <row r="3534" spans="1:29" x14ac:dyDescent="0.25">
      <c r="A3534" s="13">
        <v>89</v>
      </c>
      <c r="B3534" s="22" t="s">
        <v>4936</v>
      </c>
      <c r="C3534" s="17">
        <v>1</v>
      </c>
      <c r="D3534" s="1" t="s">
        <v>804</v>
      </c>
      <c r="E3534" s="1" t="s">
        <v>3852</v>
      </c>
      <c r="F3534" s="1" t="s">
        <v>3879</v>
      </c>
      <c r="G3534" s="1" t="s">
        <v>3918</v>
      </c>
      <c r="H3534" s="1">
        <v>24.3</v>
      </c>
      <c r="I3534" s="1">
        <v>24.8</v>
      </c>
      <c r="J3534" s="1" t="s">
        <v>3190</v>
      </c>
      <c r="K3534" s="1" t="s">
        <v>4978</v>
      </c>
      <c r="L3534" s="1">
        <v>0</v>
      </c>
      <c r="M3534" s="1">
        <v>0</v>
      </c>
      <c r="N3534" s="1">
        <v>6</v>
      </c>
      <c r="O3534" s="1">
        <v>1</v>
      </c>
      <c r="P3534" s="1">
        <v>5</v>
      </c>
      <c r="Q3534" s="16">
        <v>48.71875</v>
      </c>
      <c r="R3534" s="21">
        <v>3.247939475275477E-2</v>
      </c>
      <c r="S3534" s="21">
        <v>0.45421421951190272</v>
      </c>
      <c r="T3534" s="21">
        <v>0.42173482475914792</v>
      </c>
      <c r="U3534" s="21">
        <v>2.0431911052797907E-3</v>
      </c>
      <c r="V3534" s="21">
        <v>1.3188823269349993E-2</v>
      </c>
      <c r="W3534" s="21">
        <v>1.1145632164070201E-2</v>
      </c>
      <c r="X3534" s="13" t="s">
        <v>22</v>
      </c>
      <c r="Y35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4" s="1">
        <v>41.155402461599998</v>
      </c>
      <c r="AA3534" s="1">
        <v>-83.656097007300005</v>
      </c>
      <c r="AB3534" s="1">
        <v>41.161812294400001</v>
      </c>
      <c r="AC3534" s="1">
        <v>-83.651696383499996</v>
      </c>
    </row>
    <row r="3535" spans="1:29" x14ac:dyDescent="0.25">
      <c r="A3535" s="13">
        <v>90</v>
      </c>
      <c r="B3535" s="22" t="s">
        <v>4936</v>
      </c>
      <c r="C3535" s="17">
        <v>6</v>
      </c>
      <c r="D3535" s="1" t="s">
        <v>2374</v>
      </c>
      <c r="E3535" s="1" t="s">
        <v>3848</v>
      </c>
      <c r="F3535" s="1" t="s">
        <v>3849</v>
      </c>
      <c r="G3535" s="1" t="s">
        <v>3917</v>
      </c>
      <c r="H3535" s="1">
        <v>3.4</v>
      </c>
      <c r="I3535" s="1">
        <v>3.9</v>
      </c>
      <c r="J3535" s="1" t="s">
        <v>3190</v>
      </c>
      <c r="K3535" s="1" t="s">
        <v>4976</v>
      </c>
      <c r="L3535" s="1">
        <v>0</v>
      </c>
      <c r="M3535" s="1">
        <v>1</v>
      </c>
      <c r="N3535" s="1">
        <v>2</v>
      </c>
      <c r="O3535" s="1">
        <v>0</v>
      </c>
      <c r="P3535" s="1">
        <v>10</v>
      </c>
      <c r="Q3535" s="16">
        <v>68.770439680232556</v>
      </c>
      <c r="R3535" s="21">
        <v>3.5146864047154093E-2</v>
      </c>
      <c r="S3535" s="21">
        <v>1.2569795120512801</v>
      </c>
      <c r="T3535" s="21">
        <v>1.2218326480041259</v>
      </c>
      <c r="U3535" s="21">
        <v>1.7967943900608222E-3</v>
      </c>
      <c r="V3535" s="21">
        <v>1.3103266781244466E-2</v>
      </c>
      <c r="W3535" s="21">
        <v>1.1306472391183642E-2</v>
      </c>
      <c r="X3535" s="13" t="s">
        <v>22</v>
      </c>
      <c r="Y35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5" s="1">
        <v>39.6160938027</v>
      </c>
      <c r="AA3535" s="1">
        <v>-83.613658928700005</v>
      </c>
      <c r="AB3535" s="1">
        <v>39.620327771500001</v>
      </c>
      <c r="AC3535" s="1">
        <v>-83.606052450299998</v>
      </c>
    </row>
    <row r="3536" spans="1:29" x14ac:dyDescent="0.25">
      <c r="A3536" s="13">
        <v>91</v>
      </c>
      <c r="B3536" s="22" t="s">
        <v>4936</v>
      </c>
      <c r="C3536" s="17">
        <v>7</v>
      </c>
      <c r="D3536" s="1" t="s">
        <v>2388</v>
      </c>
      <c r="E3536" s="1" t="s">
        <v>3852</v>
      </c>
      <c r="F3536" s="1" t="s">
        <v>3876</v>
      </c>
      <c r="G3536" s="1" t="s">
        <v>3918</v>
      </c>
      <c r="H3536" s="1">
        <v>16.8</v>
      </c>
      <c r="I3536" s="1">
        <v>17.3</v>
      </c>
      <c r="J3536" s="1" t="s">
        <v>3190</v>
      </c>
      <c r="K3536" s="1" t="s">
        <v>4979</v>
      </c>
      <c r="L3536" s="1">
        <v>0</v>
      </c>
      <c r="M3536" s="1">
        <v>0</v>
      </c>
      <c r="N3536" s="1">
        <v>5</v>
      </c>
      <c r="O3536" s="1">
        <v>1</v>
      </c>
      <c r="P3536" s="1">
        <v>9</v>
      </c>
      <c r="Q3536" s="16">
        <v>46.171875</v>
      </c>
      <c r="R3536" s="21">
        <v>2.4935768506467101E-2</v>
      </c>
      <c r="S3536" s="21">
        <v>0.84344932849672949</v>
      </c>
      <c r="T3536" s="21">
        <v>0.81851355999026243</v>
      </c>
      <c r="U3536" s="21">
        <v>1.671361162716146E-3</v>
      </c>
      <c r="V3536" s="21">
        <v>1.3068286694512609E-2</v>
      </c>
      <c r="W3536" s="21">
        <v>1.1396925531796463E-2</v>
      </c>
      <c r="X3536" s="13" t="s">
        <v>22</v>
      </c>
      <c r="Y35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6" s="1">
        <v>40.4280600142</v>
      </c>
      <c r="AA3536" s="1">
        <v>-84.169177184800006</v>
      </c>
      <c r="AB3536" s="1">
        <v>40.435307547000001</v>
      </c>
      <c r="AC3536" s="1">
        <v>-84.169170841799996</v>
      </c>
    </row>
    <row r="3537" spans="1:29" x14ac:dyDescent="0.25">
      <c r="A3537" s="13">
        <v>92</v>
      </c>
      <c r="B3537" s="22" t="s">
        <v>4936</v>
      </c>
      <c r="C3537" s="17">
        <v>3</v>
      </c>
      <c r="D3537" s="1" t="s">
        <v>802</v>
      </c>
      <c r="E3537" s="1" t="s">
        <v>3848</v>
      </c>
      <c r="F3537" s="1" t="s">
        <v>3861</v>
      </c>
      <c r="G3537" s="1" t="s">
        <v>3917</v>
      </c>
      <c r="H3537" s="1">
        <v>1</v>
      </c>
      <c r="I3537" s="1">
        <v>1.5</v>
      </c>
      <c r="J3537" s="1" t="s">
        <v>3190</v>
      </c>
      <c r="K3537" s="1" t="s">
        <v>4978</v>
      </c>
      <c r="L3537" s="1">
        <v>1</v>
      </c>
      <c r="M3537" s="1">
        <v>0</v>
      </c>
      <c r="N3537" s="1">
        <v>1</v>
      </c>
      <c r="O3537" s="1">
        <v>5</v>
      </c>
      <c r="P3537" s="1">
        <v>10</v>
      </c>
      <c r="Q3537" s="16">
        <v>84.411064680232556</v>
      </c>
      <c r="R3537" s="21">
        <v>3.2203133831382569E-2</v>
      </c>
      <c r="S3537" s="21">
        <v>0.62473088290571388</v>
      </c>
      <c r="T3537" s="21">
        <v>0.59252774907433126</v>
      </c>
      <c r="U3537" s="21">
        <v>2.0217025006847868E-3</v>
      </c>
      <c r="V3537" s="21">
        <v>1.3048980997847128E-2</v>
      </c>
      <c r="W3537" s="21">
        <v>1.1027278497162341E-2</v>
      </c>
      <c r="X3537" s="13" t="s">
        <v>22</v>
      </c>
      <c r="Y35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7" s="1">
        <v>40.575580591200001</v>
      </c>
      <c r="AA3537" s="1">
        <v>-82.607819731000006</v>
      </c>
      <c r="AB3537" s="1">
        <v>40.580909308800003</v>
      </c>
      <c r="AC3537" s="1">
        <v>-82.601406455200006</v>
      </c>
    </row>
    <row r="3538" spans="1:29" x14ac:dyDescent="0.25">
      <c r="A3538" s="13">
        <v>93</v>
      </c>
      <c r="B3538" s="22" t="s">
        <v>4936</v>
      </c>
      <c r="C3538" s="17">
        <v>2</v>
      </c>
      <c r="D3538" s="1" t="s">
        <v>3840</v>
      </c>
      <c r="E3538" s="1" t="s">
        <v>3881</v>
      </c>
      <c r="F3538" s="1" t="s">
        <v>3882</v>
      </c>
      <c r="G3538" s="1" t="s">
        <v>3919</v>
      </c>
      <c r="H3538" s="1">
        <v>21.1</v>
      </c>
      <c r="I3538" s="1">
        <v>21.6</v>
      </c>
      <c r="J3538" s="1" t="s">
        <v>3190</v>
      </c>
      <c r="K3538" s="1" t="s">
        <v>4978</v>
      </c>
      <c r="L3538" s="1">
        <v>0</v>
      </c>
      <c r="M3538" s="1">
        <v>0</v>
      </c>
      <c r="N3538" s="1">
        <v>6</v>
      </c>
      <c r="O3538" s="1">
        <v>4</v>
      </c>
      <c r="P3538" s="1">
        <v>68</v>
      </c>
      <c r="Q3538" s="16">
        <v>125.03125</v>
      </c>
      <c r="R3538" s="21">
        <v>2.501529423418376E-2</v>
      </c>
      <c r="S3538" s="21">
        <v>2.1887323793759692</v>
      </c>
      <c r="T3538" s="21">
        <v>2.1637170851417853</v>
      </c>
      <c r="U3538" s="21">
        <v>1.4789274919587286E-3</v>
      </c>
      <c r="V3538" s="21">
        <v>1.3019396123345506E-2</v>
      </c>
      <c r="W3538" s="21">
        <v>1.1540468631386778E-2</v>
      </c>
      <c r="X3538" s="13" t="s">
        <v>22</v>
      </c>
      <c r="Y35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8" s="1">
        <v>41.369363399100003</v>
      </c>
      <c r="AA3538" s="1">
        <v>-82.961528397099997</v>
      </c>
      <c r="AB3538" s="1">
        <v>41.367076468800001</v>
      </c>
      <c r="AC3538" s="1">
        <v>-82.952410631700005</v>
      </c>
    </row>
    <row r="3539" spans="1:29" x14ac:dyDescent="0.25">
      <c r="A3539" s="13">
        <v>94</v>
      </c>
      <c r="B3539" s="22" t="s">
        <v>4936</v>
      </c>
      <c r="C3539" s="17">
        <v>5</v>
      </c>
      <c r="D3539" s="1" t="s">
        <v>1339</v>
      </c>
      <c r="E3539" s="1" t="s">
        <v>3842</v>
      </c>
      <c r="F3539" s="1" t="s">
        <v>3883</v>
      </c>
      <c r="G3539" s="1" t="s">
        <v>3916</v>
      </c>
      <c r="H3539" s="1">
        <v>0.8</v>
      </c>
      <c r="I3539" s="1">
        <v>1.3</v>
      </c>
      <c r="J3539" s="1" t="s">
        <v>3190</v>
      </c>
      <c r="K3539" s="1" t="s">
        <v>4979</v>
      </c>
      <c r="L3539" s="1">
        <v>1</v>
      </c>
      <c r="M3539" s="1">
        <v>1</v>
      </c>
      <c r="N3539" s="1">
        <v>4</v>
      </c>
      <c r="O3539" s="1">
        <v>2</v>
      </c>
      <c r="P3539" s="1">
        <v>6</v>
      </c>
      <c r="Q3539" s="16">
        <v>132.41587936046511</v>
      </c>
      <c r="R3539" s="21">
        <v>1.9752881466847751E-2</v>
      </c>
      <c r="S3539" s="21">
        <v>0.61683331452832668</v>
      </c>
      <c r="T3539" s="21">
        <v>0.59708043306147895</v>
      </c>
      <c r="U3539" s="21">
        <v>1.3295848333649885E-3</v>
      </c>
      <c r="V3539" s="21">
        <v>1.2884416885568786E-2</v>
      </c>
      <c r="W3539" s="21">
        <v>1.1554832052203798E-2</v>
      </c>
      <c r="X3539" s="13" t="s">
        <v>22</v>
      </c>
      <c r="Y35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39" s="1">
        <v>39.9850203321</v>
      </c>
      <c r="AA3539" s="1">
        <v>-81.711399669399995</v>
      </c>
      <c r="AB3539" s="1">
        <v>39.985188540099998</v>
      </c>
      <c r="AC3539" s="1">
        <v>-81.702029465699994</v>
      </c>
    </row>
    <row r="3540" spans="1:29" x14ac:dyDescent="0.25">
      <c r="A3540" s="13">
        <v>95</v>
      </c>
      <c r="B3540" s="22" t="s">
        <v>4936</v>
      </c>
      <c r="C3540" s="17">
        <v>6</v>
      </c>
      <c r="D3540" s="1" t="s">
        <v>1340</v>
      </c>
      <c r="E3540" s="1" t="s">
        <v>3842</v>
      </c>
      <c r="F3540" s="1" t="s">
        <v>3843</v>
      </c>
      <c r="G3540" s="1" t="s">
        <v>3916</v>
      </c>
      <c r="H3540" s="1">
        <v>9.1999999999999993</v>
      </c>
      <c r="I3540" s="1">
        <v>9.6999999999999993</v>
      </c>
      <c r="J3540" s="1" t="s">
        <v>3190</v>
      </c>
      <c r="K3540" s="1" t="s">
        <v>4978</v>
      </c>
      <c r="L3540" s="1">
        <v>0</v>
      </c>
      <c r="M3540" s="1">
        <v>0</v>
      </c>
      <c r="N3540" s="1">
        <v>5</v>
      </c>
      <c r="O3540" s="1">
        <v>0</v>
      </c>
      <c r="P3540" s="1">
        <v>18</v>
      </c>
      <c r="Q3540" s="16">
        <v>50.734375</v>
      </c>
      <c r="R3540" s="21">
        <v>3.9389259935774718E-2</v>
      </c>
      <c r="S3540" s="21">
        <v>1.0051530885264901</v>
      </c>
      <c r="T3540" s="21">
        <v>0.96576382859071541</v>
      </c>
      <c r="U3540" s="21">
        <v>2.5941434600276259E-3</v>
      </c>
      <c r="V3540" s="21">
        <v>1.2686809075876423E-2</v>
      </c>
      <c r="W3540" s="21">
        <v>1.0092665615848798E-2</v>
      </c>
      <c r="X3540" s="13" t="s">
        <v>22</v>
      </c>
      <c r="Y35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0" s="1">
        <v>39.956976643399997</v>
      </c>
      <c r="AA3540" s="1">
        <v>-83.364721418200006</v>
      </c>
      <c r="AB3540" s="1">
        <v>39.957989114999997</v>
      </c>
      <c r="AC3540" s="1">
        <v>-83.355396752900006</v>
      </c>
    </row>
    <row r="3541" spans="1:29" x14ac:dyDescent="0.25">
      <c r="A3541" s="13">
        <v>96</v>
      </c>
      <c r="B3541" s="22" t="s">
        <v>4936</v>
      </c>
      <c r="C3541" s="17">
        <v>5</v>
      </c>
      <c r="D3541" s="1" t="s">
        <v>793</v>
      </c>
      <c r="E3541" s="1" t="s">
        <v>3842</v>
      </c>
      <c r="F3541" s="1" t="s">
        <v>3858</v>
      </c>
      <c r="G3541" s="1" t="s">
        <v>3916</v>
      </c>
      <c r="H3541" s="1">
        <v>5.6</v>
      </c>
      <c r="I3541" s="1">
        <v>6.1</v>
      </c>
      <c r="J3541" s="1" t="s">
        <v>3190</v>
      </c>
      <c r="K3541" s="1" t="s">
        <v>4979</v>
      </c>
      <c r="L3541" s="1">
        <v>0</v>
      </c>
      <c r="M3541" s="1">
        <v>1</v>
      </c>
      <c r="N3541" s="1">
        <v>3</v>
      </c>
      <c r="O3541" s="1">
        <v>0</v>
      </c>
      <c r="P3541" s="1">
        <v>5</v>
      </c>
      <c r="Q3541" s="16">
        <v>70.317314680232556</v>
      </c>
      <c r="R3541" s="21">
        <v>3.5175712712403634E-2</v>
      </c>
      <c r="S3541" s="21">
        <v>0.66287431216103099</v>
      </c>
      <c r="T3541" s="21">
        <v>0.62769859944862738</v>
      </c>
      <c r="U3541" s="21">
        <v>2.3759274672011952E-3</v>
      </c>
      <c r="V3541" s="21">
        <v>1.2660403631232282E-2</v>
      </c>
      <c r="W3541" s="21">
        <v>1.0284476164031088E-2</v>
      </c>
      <c r="X3541" s="13" t="s">
        <v>22</v>
      </c>
      <c r="Y35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1" s="1">
        <v>39.947848028099997</v>
      </c>
      <c r="AA3541" s="1">
        <v>-82.667957556399998</v>
      </c>
      <c r="AB3541" s="1">
        <v>39.947393982000001</v>
      </c>
      <c r="AC3541" s="1">
        <v>-82.658558564399996</v>
      </c>
    </row>
    <row r="3542" spans="1:29" x14ac:dyDescent="0.25">
      <c r="A3542" s="13">
        <v>97</v>
      </c>
      <c r="B3542" s="22" t="s">
        <v>4936</v>
      </c>
      <c r="C3542" s="17">
        <v>5</v>
      </c>
      <c r="D3542" s="1" t="s">
        <v>793</v>
      </c>
      <c r="E3542" s="1" t="s">
        <v>3842</v>
      </c>
      <c r="F3542" s="1" t="s">
        <v>3858</v>
      </c>
      <c r="G3542" s="1" t="s">
        <v>3916</v>
      </c>
      <c r="H3542" s="1">
        <v>6.2</v>
      </c>
      <c r="I3542" s="1">
        <v>6.7</v>
      </c>
      <c r="J3542" s="1" t="s">
        <v>3190</v>
      </c>
      <c r="K3542" s="1" t="s">
        <v>4979</v>
      </c>
      <c r="L3542" s="1">
        <v>0</v>
      </c>
      <c r="M3542" s="1">
        <v>0</v>
      </c>
      <c r="N3542" s="1">
        <v>2</v>
      </c>
      <c r="O3542" s="1">
        <v>2</v>
      </c>
      <c r="P3542" s="1">
        <v>5</v>
      </c>
      <c r="Q3542" s="16">
        <v>26.96875</v>
      </c>
      <c r="R3542" s="21">
        <v>3.5175712712403634E-2</v>
      </c>
      <c r="S3542" s="21">
        <v>0.66287431216103099</v>
      </c>
      <c r="T3542" s="21">
        <v>0.62769859944862738</v>
      </c>
      <c r="U3542" s="21">
        <v>2.3759274672011952E-3</v>
      </c>
      <c r="V3542" s="21">
        <v>1.2660403631232282E-2</v>
      </c>
      <c r="W3542" s="21">
        <v>1.0284476164031088E-2</v>
      </c>
      <c r="X3542" s="13" t="s">
        <v>22</v>
      </c>
      <c r="Y35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2" s="1">
        <v>39.947305800700001</v>
      </c>
      <c r="AA3542" s="1">
        <v>-82.656680434199998</v>
      </c>
      <c r="AB3542" s="1">
        <v>39.946885667300002</v>
      </c>
      <c r="AC3542" s="1">
        <v>-82.647279961799995</v>
      </c>
    </row>
    <row r="3543" spans="1:29" x14ac:dyDescent="0.25">
      <c r="A3543" s="13">
        <v>98</v>
      </c>
      <c r="B3543" s="22" t="s">
        <v>4936</v>
      </c>
      <c r="C3543" s="17">
        <v>7</v>
      </c>
      <c r="D3543" s="1" t="s">
        <v>789</v>
      </c>
      <c r="E3543" s="1" t="s">
        <v>3846</v>
      </c>
      <c r="F3543" s="1" t="s">
        <v>3847</v>
      </c>
      <c r="G3543" s="1" t="s">
        <v>3916</v>
      </c>
      <c r="H3543" s="1">
        <v>28.5</v>
      </c>
      <c r="I3543" s="1">
        <v>29</v>
      </c>
      <c r="J3543" s="1" t="s">
        <v>3190</v>
      </c>
      <c r="K3543" s="1" t="s">
        <v>4978</v>
      </c>
      <c r="L3543" s="1">
        <v>0</v>
      </c>
      <c r="M3543" s="1">
        <v>0</v>
      </c>
      <c r="N3543" s="1">
        <v>4</v>
      </c>
      <c r="O3543" s="1">
        <v>2</v>
      </c>
      <c r="P3543" s="1">
        <v>18</v>
      </c>
      <c r="Q3543" s="16">
        <v>53.0625</v>
      </c>
      <c r="R3543" s="21">
        <v>3.4761724798860145E-2</v>
      </c>
      <c r="S3543" s="21">
        <v>0.93586742630110675</v>
      </c>
      <c r="T3543" s="21">
        <v>0.90110570150224656</v>
      </c>
      <c r="U3543" s="21">
        <v>2.222357968409801E-3</v>
      </c>
      <c r="V3543" s="21">
        <v>1.2608904522289214E-2</v>
      </c>
      <c r="W3543" s="21">
        <v>1.0386546553879413E-2</v>
      </c>
      <c r="X3543" s="13" t="s">
        <v>22</v>
      </c>
      <c r="Y35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3" s="1">
        <v>39.939505146499997</v>
      </c>
      <c r="AA3543" s="1">
        <v>-83.5493611741</v>
      </c>
      <c r="AB3543" s="1">
        <v>39.9401489786</v>
      </c>
      <c r="AC3543" s="1">
        <v>-83.539984529500003</v>
      </c>
    </row>
    <row r="3544" spans="1:29" x14ac:dyDescent="0.25">
      <c r="A3544" s="13">
        <v>99</v>
      </c>
      <c r="B3544" s="22" t="s">
        <v>4936</v>
      </c>
      <c r="C3544" s="17">
        <v>6</v>
      </c>
      <c r="D3544" s="1" t="s">
        <v>2374</v>
      </c>
      <c r="E3544" s="1" t="s">
        <v>3848</v>
      </c>
      <c r="F3544" s="1" t="s">
        <v>3850</v>
      </c>
      <c r="G3544" s="1" t="s">
        <v>3917</v>
      </c>
      <c r="H3544" s="1">
        <v>11.8</v>
      </c>
      <c r="I3544" s="1">
        <v>12.3</v>
      </c>
      <c r="J3544" s="1" t="s">
        <v>3190</v>
      </c>
      <c r="K3544" s="1" t="s">
        <v>4979</v>
      </c>
      <c r="L3544" s="1">
        <v>0</v>
      </c>
      <c r="M3544" s="1">
        <v>0</v>
      </c>
      <c r="N3544" s="1">
        <v>3</v>
      </c>
      <c r="O3544" s="1">
        <v>2</v>
      </c>
      <c r="P3544" s="1">
        <v>19</v>
      </c>
      <c r="Q3544" s="16">
        <v>47.515625</v>
      </c>
      <c r="R3544" s="21">
        <v>2.8891415261881062E-2</v>
      </c>
      <c r="S3544" s="21">
        <v>1.4768813561484611</v>
      </c>
      <c r="T3544" s="21">
        <v>1.44798994088658</v>
      </c>
      <c r="U3544" s="21">
        <v>1.9491528735036967E-3</v>
      </c>
      <c r="V3544" s="21">
        <v>1.2518843797805546E-2</v>
      </c>
      <c r="W3544" s="21">
        <v>1.0569690924301848E-2</v>
      </c>
      <c r="X3544" s="13" t="s">
        <v>22</v>
      </c>
      <c r="Y35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4" s="1">
        <v>39.6833537272</v>
      </c>
      <c r="AA3544" s="1">
        <v>-83.482676709900005</v>
      </c>
      <c r="AB3544" s="1">
        <v>39.6878332625</v>
      </c>
      <c r="AC3544" s="1">
        <v>-83.475302659799993</v>
      </c>
    </row>
    <row r="3545" spans="1:29" x14ac:dyDescent="0.25">
      <c r="A3545" s="13">
        <v>100</v>
      </c>
      <c r="B3545" s="22" t="s">
        <v>4936</v>
      </c>
      <c r="C3545" s="17">
        <v>12</v>
      </c>
      <c r="D3545" s="1" t="s">
        <v>794</v>
      </c>
      <c r="E3545" s="1" t="s">
        <v>3870</v>
      </c>
      <c r="F3545" s="1" t="s">
        <v>3871</v>
      </c>
      <c r="G3545" s="1" t="s">
        <v>3920</v>
      </c>
      <c r="H3545" s="1">
        <v>15.9</v>
      </c>
      <c r="I3545" s="1">
        <v>16.399999999999999</v>
      </c>
      <c r="J3545" s="1" t="s">
        <v>3190</v>
      </c>
      <c r="K3545" s="1" t="s">
        <v>4979</v>
      </c>
      <c r="L3545" s="1">
        <v>0</v>
      </c>
      <c r="M3545" s="1">
        <v>0</v>
      </c>
      <c r="N3545" s="1">
        <v>4</v>
      </c>
      <c r="O3545" s="1">
        <v>1</v>
      </c>
      <c r="P3545" s="1">
        <v>5</v>
      </c>
      <c r="Q3545" s="16">
        <v>35.625</v>
      </c>
      <c r="R3545" s="21">
        <v>2.8876905262084127E-2</v>
      </c>
      <c r="S3545" s="21">
        <v>0.62422962938425863</v>
      </c>
      <c r="T3545" s="21">
        <v>0.59535272412217455</v>
      </c>
      <c r="U3545" s="21">
        <v>1.9481680836937053E-3</v>
      </c>
      <c r="V3545" s="21">
        <v>1.2508697510576799E-2</v>
      </c>
      <c r="W3545" s="21">
        <v>1.0560529426883094E-2</v>
      </c>
      <c r="X3545" s="13" t="s">
        <v>22</v>
      </c>
      <c r="Y35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5" s="1">
        <v>41.678492911200003</v>
      </c>
      <c r="AA3545" s="1">
        <v>-81.226374040699994</v>
      </c>
      <c r="AB3545" s="1">
        <v>41.682591675799998</v>
      </c>
      <c r="AC3545" s="1">
        <v>-81.218426207899995</v>
      </c>
    </row>
    <row r="3546" spans="1:29" x14ac:dyDescent="0.25">
      <c r="A3546" s="13">
        <v>101</v>
      </c>
      <c r="B3546" s="22" t="s">
        <v>4936</v>
      </c>
      <c r="C3546" s="17">
        <v>7</v>
      </c>
      <c r="D3546" s="1" t="s">
        <v>2388</v>
      </c>
      <c r="E3546" s="1" t="s">
        <v>3852</v>
      </c>
      <c r="F3546" s="1" t="s">
        <v>3876</v>
      </c>
      <c r="G3546" s="1" t="s">
        <v>3918</v>
      </c>
      <c r="H3546" s="1">
        <v>13.8</v>
      </c>
      <c r="I3546" s="1">
        <v>14.3</v>
      </c>
      <c r="J3546" s="1" t="s">
        <v>3190</v>
      </c>
      <c r="K3546" s="1" t="s">
        <v>4979</v>
      </c>
      <c r="L3546" s="1">
        <v>0</v>
      </c>
      <c r="M3546" s="1">
        <v>1</v>
      </c>
      <c r="N3546" s="1">
        <v>3</v>
      </c>
      <c r="O3546" s="1">
        <v>0</v>
      </c>
      <c r="P3546" s="1">
        <v>11</v>
      </c>
      <c r="Q3546" s="16">
        <v>76.317314680232556</v>
      </c>
      <c r="R3546" s="21">
        <v>2.7436713859648101E-2</v>
      </c>
      <c r="S3546" s="21">
        <v>1.1576496756087638</v>
      </c>
      <c r="T3546" s="21">
        <v>1.1302129617491157</v>
      </c>
      <c r="U3546" s="21">
        <v>1.7711025712755868E-3</v>
      </c>
      <c r="V3546" s="21">
        <v>1.2504684344561845E-2</v>
      </c>
      <c r="W3546" s="21">
        <v>1.0733581773286257E-2</v>
      </c>
      <c r="X3546" s="13" t="s">
        <v>22</v>
      </c>
      <c r="Y35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6" s="1">
        <v>40.385393279699997</v>
      </c>
      <c r="AA3546" s="1">
        <v>-84.160705435699995</v>
      </c>
      <c r="AB3546" s="1">
        <v>40.392637284000003</v>
      </c>
      <c r="AC3546" s="1">
        <v>-84.160876907000002</v>
      </c>
    </row>
    <row r="3547" spans="1:29" x14ac:dyDescent="0.25">
      <c r="A3547" s="13">
        <v>102</v>
      </c>
      <c r="B3547" s="22" t="s">
        <v>4936</v>
      </c>
      <c r="C3547" s="17">
        <v>6</v>
      </c>
      <c r="D3547" s="1" t="s">
        <v>1340</v>
      </c>
      <c r="E3547" s="1" t="s">
        <v>3848</v>
      </c>
      <c r="F3547" s="1" t="s">
        <v>3864</v>
      </c>
      <c r="G3547" s="1" t="s">
        <v>3917</v>
      </c>
      <c r="H3547" s="1">
        <v>5.6</v>
      </c>
      <c r="I3547" s="1">
        <v>6.1</v>
      </c>
      <c r="J3547" s="1" t="s">
        <v>3190</v>
      </c>
      <c r="K3547" s="1" t="s">
        <v>4979</v>
      </c>
      <c r="L3547" s="1">
        <v>0</v>
      </c>
      <c r="M3547" s="1">
        <v>1</v>
      </c>
      <c r="N3547" s="1">
        <v>2</v>
      </c>
      <c r="O3547" s="1">
        <v>2</v>
      </c>
      <c r="P3547" s="1">
        <v>9</v>
      </c>
      <c r="Q3547" s="16">
        <v>76.645439680232556</v>
      </c>
      <c r="R3547" s="21">
        <v>2.8446585141641455E-2</v>
      </c>
      <c r="S3547" s="21">
        <v>0.85990593899946965</v>
      </c>
      <c r="T3547" s="21">
        <v>0.83145935385782821</v>
      </c>
      <c r="U3547" s="21">
        <v>1.9189637291515639E-3</v>
      </c>
      <c r="V3547" s="21">
        <v>1.2325646322285715E-2</v>
      </c>
      <c r="W3547" s="21">
        <v>1.040668259313415E-2</v>
      </c>
      <c r="X3547" s="13" t="s">
        <v>22</v>
      </c>
      <c r="Y35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7" s="1">
        <v>39.739722256999997</v>
      </c>
      <c r="AA3547" s="1">
        <v>-83.342708415100006</v>
      </c>
      <c r="AB3547" s="1">
        <v>39.743341253200001</v>
      </c>
      <c r="AC3547" s="1">
        <v>-83.334577138200004</v>
      </c>
    </row>
    <row r="3548" spans="1:29" x14ac:dyDescent="0.25">
      <c r="A3548" s="13">
        <v>103</v>
      </c>
      <c r="B3548" s="22" t="s">
        <v>4936</v>
      </c>
      <c r="C3548" s="17">
        <v>6</v>
      </c>
      <c r="D3548" s="1" t="s">
        <v>1340</v>
      </c>
      <c r="E3548" s="1" t="s">
        <v>3848</v>
      </c>
      <c r="F3548" s="1" t="s">
        <v>3864</v>
      </c>
      <c r="G3548" s="1" t="s">
        <v>3917</v>
      </c>
      <c r="H3548" s="1">
        <v>4.9000000000000004</v>
      </c>
      <c r="I3548" s="1">
        <v>5.4</v>
      </c>
      <c r="J3548" s="1" t="s">
        <v>3190</v>
      </c>
      <c r="K3548" s="1" t="s">
        <v>4979</v>
      </c>
      <c r="L3548" s="1">
        <v>0</v>
      </c>
      <c r="M3548" s="1">
        <v>0</v>
      </c>
      <c r="N3548" s="1">
        <v>4</v>
      </c>
      <c r="O3548" s="1">
        <v>1</v>
      </c>
      <c r="P3548" s="1">
        <v>10</v>
      </c>
      <c r="Q3548" s="16">
        <v>40.625</v>
      </c>
      <c r="R3548" s="21">
        <v>2.8446585141641455E-2</v>
      </c>
      <c r="S3548" s="21">
        <v>0.91956433752623834</v>
      </c>
      <c r="T3548" s="21">
        <v>0.8911177523845969</v>
      </c>
      <c r="U3548" s="21">
        <v>1.9189637291515639E-3</v>
      </c>
      <c r="V3548" s="21">
        <v>1.2325646322285715E-2</v>
      </c>
      <c r="W3548" s="21">
        <v>1.040668259313415E-2</v>
      </c>
      <c r="X3548" s="13" t="s">
        <v>22</v>
      </c>
      <c r="Y35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8" s="1">
        <v>39.735655196300002</v>
      </c>
      <c r="AA3548" s="1">
        <v>-83.354748058699997</v>
      </c>
      <c r="AB3548" s="1">
        <v>39.738532255499997</v>
      </c>
      <c r="AC3548" s="1">
        <v>-83.346131783199993</v>
      </c>
    </row>
    <row r="3549" spans="1:29" x14ac:dyDescent="0.25">
      <c r="A3549" s="13">
        <v>104</v>
      </c>
      <c r="B3549" s="22" t="s">
        <v>4936</v>
      </c>
      <c r="C3549" s="17">
        <v>7</v>
      </c>
      <c r="D3549" s="1" t="s">
        <v>2388</v>
      </c>
      <c r="E3549" s="1" t="s">
        <v>3852</v>
      </c>
      <c r="F3549" s="1" t="s">
        <v>3876</v>
      </c>
      <c r="G3549" s="1" t="s">
        <v>3918</v>
      </c>
      <c r="H3549" s="1">
        <v>10.3</v>
      </c>
      <c r="I3549" s="1">
        <v>10.8</v>
      </c>
      <c r="J3549" s="1" t="s">
        <v>3190</v>
      </c>
      <c r="K3549" s="1" t="s">
        <v>4979</v>
      </c>
      <c r="L3549" s="1">
        <v>0</v>
      </c>
      <c r="M3549" s="1">
        <v>1</v>
      </c>
      <c r="N3549" s="1">
        <v>4</v>
      </c>
      <c r="O3549" s="1">
        <v>1</v>
      </c>
      <c r="P3549" s="1">
        <v>6</v>
      </c>
      <c r="Q3549" s="16">
        <v>82.301689680232556</v>
      </c>
      <c r="R3549" s="21">
        <v>2.4186291198424477E-2</v>
      </c>
      <c r="S3549" s="21">
        <v>0.6361706680093393</v>
      </c>
      <c r="T3549" s="21">
        <v>0.61198437681091478</v>
      </c>
      <c r="U3549" s="21">
        <v>1.6299821825466001E-3</v>
      </c>
      <c r="V3549" s="21">
        <v>1.2243290859677035E-2</v>
      </c>
      <c r="W3549" s="21">
        <v>1.0613308677130435E-2</v>
      </c>
      <c r="X3549" s="13" t="s">
        <v>22</v>
      </c>
      <c r="Y35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49" s="1">
        <v>40.334684590000002</v>
      </c>
      <c r="AA3549" s="1">
        <v>-84.158976851600002</v>
      </c>
      <c r="AB3549" s="1">
        <v>40.341925525100002</v>
      </c>
      <c r="AC3549" s="1">
        <v>-84.159375831099993</v>
      </c>
    </row>
    <row r="3550" spans="1:29" x14ac:dyDescent="0.25">
      <c r="A3550" s="13">
        <v>105</v>
      </c>
      <c r="B3550" s="22" t="s">
        <v>4936</v>
      </c>
      <c r="C3550" s="17">
        <v>6</v>
      </c>
      <c r="D3550" s="1" t="s">
        <v>1340</v>
      </c>
      <c r="E3550" s="1" t="s">
        <v>3842</v>
      </c>
      <c r="F3550" s="1" t="s">
        <v>3843</v>
      </c>
      <c r="G3550" s="1" t="s">
        <v>3916</v>
      </c>
      <c r="H3550" s="1">
        <v>13.1</v>
      </c>
      <c r="I3550" s="1">
        <v>13.6</v>
      </c>
      <c r="J3550" s="1" t="s">
        <v>3190</v>
      </c>
      <c r="K3550" s="1" t="s">
        <v>4978</v>
      </c>
      <c r="L3550" s="1">
        <v>1</v>
      </c>
      <c r="M3550" s="1">
        <v>1</v>
      </c>
      <c r="N3550" s="1">
        <v>2</v>
      </c>
      <c r="O3550" s="1">
        <v>0</v>
      </c>
      <c r="P3550" s="1">
        <v>4</v>
      </c>
      <c r="Q3550" s="16">
        <v>108.44712936046511</v>
      </c>
      <c r="R3550" s="21">
        <v>4.393441139561443E-2</v>
      </c>
      <c r="S3550" s="21">
        <v>0.41120711103981827</v>
      </c>
      <c r="T3550" s="21">
        <v>0.36727269964420384</v>
      </c>
      <c r="U3550" s="21">
        <v>2.9695871605596369E-3</v>
      </c>
      <c r="V3550" s="21">
        <v>1.220145611001318E-2</v>
      </c>
      <c r="W3550" s="21">
        <v>9.2318689494535443E-3</v>
      </c>
      <c r="X3550" s="13" t="s">
        <v>22</v>
      </c>
      <c r="Y35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0" s="1">
        <v>39.967713676700001</v>
      </c>
      <c r="AA3550" s="1">
        <v>-83.292926693499993</v>
      </c>
      <c r="AB3550" s="1">
        <v>39.970390416599997</v>
      </c>
      <c r="AC3550" s="1">
        <v>-83.284173096999993</v>
      </c>
    </row>
    <row r="3551" spans="1:29" x14ac:dyDescent="0.25">
      <c r="A3551" s="13">
        <v>106</v>
      </c>
      <c r="B3551" s="22" t="s">
        <v>4936</v>
      </c>
      <c r="C3551" s="17">
        <v>6</v>
      </c>
      <c r="D3551" s="1" t="s">
        <v>1340</v>
      </c>
      <c r="E3551" s="1" t="s">
        <v>3842</v>
      </c>
      <c r="F3551" s="1" t="s">
        <v>3843</v>
      </c>
      <c r="G3551" s="1" t="s">
        <v>3916</v>
      </c>
      <c r="H3551" s="1">
        <v>13.6</v>
      </c>
      <c r="I3551" s="1">
        <v>14.1</v>
      </c>
      <c r="J3551" s="1" t="s">
        <v>3190</v>
      </c>
      <c r="K3551" s="1" t="s">
        <v>4978</v>
      </c>
      <c r="L3551" s="1">
        <v>0</v>
      </c>
      <c r="M3551" s="1">
        <v>0</v>
      </c>
      <c r="N3551" s="1">
        <v>4</v>
      </c>
      <c r="O3551" s="1">
        <v>0</v>
      </c>
      <c r="P3551" s="1">
        <v>9</v>
      </c>
      <c r="Q3551" s="16">
        <v>35.1875</v>
      </c>
      <c r="R3551" s="21">
        <v>4.393441139561443E-2</v>
      </c>
      <c r="S3551" s="21">
        <v>0.64374624717135676</v>
      </c>
      <c r="T3551" s="21">
        <v>0.59981183577574237</v>
      </c>
      <c r="U3551" s="21">
        <v>2.9695871605596369E-3</v>
      </c>
      <c r="V3551" s="21">
        <v>1.220145611001318E-2</v>
      </c>
      <c r="W3551" s="21">
        <v>9.2318689494535443E-3</v>
      </c>
      <c r="X3551" s="13" t="s">
        <v>22</v>
      </c>
      <c r="Y35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1" s="1">
        <v>39.970390416599997</v>
      </c>
      <c r="AA3551" s="1">
        <v>-83.284173096999993</v>
      </c>
      <c r="AB3551" s="1">
        <v>39.973063481700002</v>
      </c>
      <c r="AC3551" s="1">
        <v>-83.275419148400005</v>
      </c>
    </row>
    <row r="3552" spans="1:29" x14ac:dyDescent="0.25">
      <c r="A3552" s="13">
        <v>107</v>
      </c>
      <c r="B3552" s="22" t="s">
        <v>4936</v>
      </c>
      <c r="C3552" s="17">
        <v>5</v>
      </c>
      <c r="D3552" s="1" t="s">
        <v>793</v>
      </c>
      <c r="E3552" s="1" t="s">
        <v>3842</v>
      </c>
      <c r="F3552" s="1" t="s">
        <v>3858</v>
      </c>
      <c r="G3552" s="1" t="s">
        <v>3916</v>
      </c>
      <c r="H3552" s="1">
        <v>9.6</v>
      </c>
      <c r="I3552" s="1">
        <v>10.1</v>
      </c>
      <c r="J3552" s="1" t="s">
        <v>3190</v>
      </c>
      <c r="K3552" s="1" t="s">
        <v>4979</v>
      </c>
      <c r="L3552" s="1">
        <v>0</v>
      </c>
      <c r="M3552" s="1">
        <v>0</v>
      </c>
      <c r="N3552" s="1">
        <v>4</v>
      </c>
      <c r="O3552" s="1">
        <v>0</v>
      </c>
      <c r="P3552" s="1">
        <v>8</v>
      </c>
      <c r="Q3552" s="16">
        <v>34.1875</v>
      </c>
      <c r="R3552" s="21">
        <v>3.3088321687735463E-2</v>
      </c>
      <c r="S3552" s="21">
        <v>0.84900936881475864</v>
      </c>
      <c r="T3552" s="21">
        <v>0.81592104712702318</v>
      </c>
      <c r="U3552" s="21">
        <v>2.2269734551768079E-3</v>
      </c>
      <c r="V3552" s="21">
        <v>1.2144867525317951E-2</v>
      </c>
      <c r="W3552" s="21">
        <v>9.9178940701411429E-3</v>
      </c>
      <c r="X3552" s="13" t="s">
        <v>22</v>
      </c>
      <c r="Y35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2" s="1">
        <v>39.9445822291</v>
      </c>
      <c r="AA3552" s="1">
        <v>-82.592822961899998</v>
      </c>
      <c r="AB3552" s="1">
        <v>39.9441970277</v>
      </c>
      <c r="AC3552" s="1">
        <v>-82.583419869099998</v>
      </c>
    </row>
    <row r="3553" spans="1:29" x14ac:dyDescent="0.25">
      <c r="A3553" s="13">
        <v>108</v>
      </c>
      <c r="B3553" s="22" t="s">
        <v>4936</v>
      </c>
      <c r="C3553" s="17">
        <v>5</v>
      </c>
      <c r="D3553" s="1" t="s">
        <v>793</v>
      </c>
      <c r="E3553" s="1" t="s">
        <v>3842</v>
      </c>
      <c r="F3553" s="1" t="s">
        <v>3858</v>
      </c>
      <c r="G3553" s="1" t="s">
        <v>3916</v>
      </c>
      <c r="H3553" s="1">
        <v>27.3</v>
      </c>
      <c r="I3553" s="1">
        <v>27.8</v>
      </c>
      <c r="J3553" s="1" t="s">
        <v>3190</v>
      </c>
      <c r="K3553" s="1" t="s">
        <v>4979</v>
      </c>
      <c r="L3553" s="1">
        <v>0</v>
      </c>
      <c r="M3553" s="1">
        <v>1</v>
      </c>
      <c r="N3553" s="1">
        <v>2</v>
      </c>
      <c r="O3553" s="1">
        <v>2</v>
      </c>
      <c r="P3553" s="1">
        <v>9</v>
      </c>
      <c r="Q3553" s="16">
        <v>76.645439680232556</v>
      </c>
      <c r="R3553" s="21">
        <v>2.0680140830371362E-2</v>
      </c>
      <c r="S3553" s="21">
        <v>0.91077515522411034</v>
      </c>
      <c r="T3553" s="21">
        <v>0.89009501439373895</v>
      </c>
      <c r="U3553" s="21">
        <v>1.3083787599720163E-3</v>
      </c>
      <c r="V3553" s="21">
        <v>1.2112365095525724E-2</v>
      </c>
      <c r="W3553" s="21">
        <v>1.0803986335553708E-2</v>
      </c>
      <c r="X3553" s="13" t="s">
        <v>22</v>
      </c>
      <c r="Y35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3" s="1">
        <v>39.936102158600001</v>
      </c>
      <c r="AA3553" s="1">
        <v>-82.260440671699996</v>
      </c>
      <c r="AB3553" s="1">
        <v>39.935861975999998</v>
      </c>
      <c r="AC3553" s="1">
        <v>-82.251045212799994</v>
      </c>
    </row>
    <row r="3554" spans="1:29" x14ac:dyDescent="0.25">
      <c r="A3554" s="13">
        <v>109</v>
      </c>
      <c r="B3554" s="22" t="s">
        <v>4936</v>
      </c>
      <c r="C3554" s="17">
        <v>11</v>
      </c>
      <c r="D3554" s="1" t="s">
        <v>2389</v>
      </c>
      <c r="E3554" s="1" t="s">
        <v>3884</v>
      </c>
      <c r="F3554" s="1" t="s">
        <v>3885</v>
      </c>
      <c r="G3554" s="1" t="s">
        <v>3922</v>
      </c>
      <c r="H3554" s="1">
        <v>33.200000000000003</v>
      </c>
      <c r="I3554" s="1">
        <v>33.700000000000003</v>
      </c>
      <c r="J3554" s="1" t="s">
        <v>3190</v>
      </c>
      <c r="K3554" s="1" t="s">
        <v>4977</v>
      </c>
      <c r="L3554" s="1">
        <v>0</v>
      </c>
      <c r="M3554" s="1">
        <v>1</v>
      </c>
      <c r="N3554" s="1">
        <v>1</v>
      </c>
      <c r="O3554" s="1">
        <v>2</v>
      </c>
      <c r="P3554" s="1">
        <v>2</v>
      </c>
      <c r="Q3554" s="16">
        <v>63.098564680232556</v>
      </c>
      <c r="R3554" s="21">
        <v>1.9514921438278501E-2</v>
      </c>
      <c r="S3554" s="21">
        <v>0.50438851797373396</v>
      </c>
      <c r="T3554" s="21">
        <v>0.48487359653545548</v>
      </c>
      <c r="U3554" s="21">
        <v>1.1520478114787813E-3</v>
      </c>
      <c r="V3554" s="21">
        <v>1.2073080031307233E-2</v>
      </c>
      <c r="W3554" s="21">
        <v>1.0921032219828451E-2</v>
      </c>
      <c r="X3554" s="13" t="s">
        <v>22</v>
      </c>
      <c r="Y35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4" s="1">
        <v>40.640462303600003</v>
      </c>
      <c r="AA3554" s="1">
        <v>-81.453305764199996</v>
      </c>
      <c r="AB3554" s="1">
        <v>40.647404288700002</v>
      </c>
      <c r="AC3554" s="1">
        <v>-81.450588675800006</v>
      </c>
    </row>
    <row r="3555" spans="1:29" x14ac:dyDescent="0.25">
      <c r="A3555" s="13">
        <v>110</v>
      </c>
      <c r="B3555" s="22" t="s">
        <v>4936</v>
      </c>
      <c r="C3555" s="17">
        <v>2</v>
      </c>
      <c r="D3555" s="1" t="s">
        <v>807</v>
      </c>
      <c r="E3555" s="1" t="s">
        <v>3852</v>
      </c>
      <c r="F3555" s="1" t="s">
        <v>3853</v>
      </c>
      <c r="G3555" s="1" t="s">
        <v>3918</v>
      </c>
      <c r="H3555" s="1">
        <v>22</v>
      </c>
      <c r="I3555" s="1">
        <v>22.5</v>
      </c>
      <c r="J3555" s="1" t="s">
        <v>3190</v>
      </c>
      <c r="K3555" s="1" t="s">
        <v>4978</v>
      </c>
      <c r="L3555" s="1">
        <v>1</v>
      </c>
      <c r="M3555" s="1">
        <v>0</v>
      </c>
      <c r="N3555" s="1">
        <v>3</v>
      </c>
      <c r="O3555" s="1">
        <v>1</v>
      </c>
      <c r="P3555" s="1">
        <v>5</v>
      </c>
      <c r="Q3555" s="16">
        <v>74.754814680232556</v>
      </c>
      <c r="R3555" s="21">
        <v>3.7761021296222129E-2</v>
      </c>
      <c r="S3555" s="21">
        <v>0.43998231960853201</v>
      </c>
      <c r="T3555" s="21">
        <v>0.40222129831230991</v>
      </c>
      <c r="U3555" s="21">
        <v>2.4620747257924121E-3</v>
      </c>
      <c r="V3555" s="21">
        <v>1.2043805193648663E-2</v>
      </c>
      <c r="W3555" s="21">
        <v>9.5817304678562504E-3</v>
      </c>
      <c r="X3555" s="13" t="s">
        <v>22</v>
      </c>
      <c r="Y35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5" s="1">
        <v>41.480867329799999</v>
      </c>
      <c r="AA3555" s="1">
        <v>-83.621930227700005</v>
      </c>
      <c r="AB3555" s="1">
        <v>41.488113665900002</v>
      </c>
      <c r="AC3555" s="1">
        <v>-83.6218941586</v>
      </c>
    </row>
    <row r="3556" spans="1:29" x14ac:dyDescent="0.25">
      <c r="A3556" s="13">
        <v>111</v>
      </c>
      <c r="B3556" s="22" t="s">
        <v>4936</v>
      </c>
      <c r="C3556" s="17">
        <v>2</v>
      </c>
      <c r="D3556" s="1" t="s">
        <v>807</v>
      </c>
      <c r="E3556" s="1" t="s">
        <v>3852</v>
      </c>
      <c r="F3556" s="1" t="s">
        <v>3853</v>
      </c>
      <c r="G3556" s="1" t="s">
        <v>3918</v>
      </c>
      <c r="H3556" s="1">
        <v>23.9</v>
      </c>
      <c r="I3556" s="1">
        <v>24.4</v>
      </c>
      <c r="J3556" s="1" t="s">
        <v>3190</v>
      </c>
      <c r="K3556" s="1" t="s">
        <v>4978</v>
      </c>
      <c r="L3556" s="1">
        <v>0</v>
      </c>
      <c r="M3556" s="1">
        <v>1</v>
      </c>
      <c r="N3556" s="1">
        <v>2</v>
      </c>
      <c r="O3556" s="1">
        <v>2</v>
      </c>
      <c r="P3556" s="1">
        <v>6</v>
      </c>
      <c r="Q3556" s="16">
        <v>73.645439680232556</v>
      </c>
      <c r="R3556" s="21">
        <v>3.7761021296222129E-2</v>
      </c>
      <c r="S3556" s="21">
        <v>0.48056482223115654</v>
      </c>
      <c r="T3556" s="21">
        <v>0.44280380093493443</v>
      </c>
      <c r="U3556" s="21">
        <v>2.4620747257924121E-3</v>
      </c>
      <c r="V3556" s="21">
        <v>1.2043805193648663E-2</v>
      </c>
      <c r="W3556" s="21">
        <v>9.5817304678562504E-3</v>
      </c>
      <c r="X3556" s="13" t="s">
        <v>22</v>
      </c>
      <c r="Y35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6" s="1">
        <v>41.508404509400002</v>
      </c>
      <c r="AA3556" s="1">
        <v>-83.621812844000004</v>
      </c>
      <c r="AB3556" s="1">
        <v>41.515650455799999</v>
      </c>
      <c r="AC3556" s="1">
        <v>-83.621780290800004</v>
      </c>
    </row>
    <row r="3557" spans="1:29" x14ac:dyDescent="0.25">
      <c r="A3557" s="13">
        <v>112</v>
      </c>
      <c r="B3557" s="22" t="s">
        <v>4936</v>
      </c>
      <c r="C3557" s="17">
        <v>3</v>
      </c>
      <c r="D3557" s="1" t="s">
        <v>3193</v>
      </c>
      <c r="E3557" s="1" t="s">
        <v>3848</v>
      </c>
      <c r="F3557" s="1" t="s">
        <v>3880</v>
      </c>
      <c r="G3557" s="1" t="s">
        <v>3917</v>
      </c>
      <c r="H3557" s="1">
        <v>1.2</v>
      </c>
      <c r="I3557" s="1">
        <v>1.7</v>
      </c>
      <c r="J3557" s="1" t="s">
        <v>3190</v>
      </c>
      <c r="K3557" s="1" t="s">
        <v>4978</v>
      </c>
      <c r="L3557" s="1">
        <v>0</v>
      </c>
      <c r="M3557" s="1">
        <v>0</v>
      </c>
      <c r="N3557" s="1">
        <v>5</v>
      </c>
      <c r="O3557" s="1">
        <v>1</v>
      </c>
      <c r="P3557" s="1">
        <v>11</v>
      </c>
      <c r="Q3557" s="16">
        <v>48.171875</v>
      </c>
      <c r="R3557" s="21">
        <v>3.3330073972510171E-2</v>
      </c>
      <c r="S3557" s="21">
        <v>0.6461999717943947</v>
      </c>
      <c r="T3557" s="21">
        <v>0.6128698978218845</v>
      </c>
      <c r="U3557" s="21">
        <v>2.1096320778235455E-3</v>
      </c>
      <c r="V3557" s="21">
        <v>1.1971128237988781E-2</v>
      </c>
      <c r="W3557" s="21">
        <v>9.8614961601652361E-3</v>
      </c>
      <c r="X3557" s="13" t="s">
        <v>22</v>
      </c>
      <c r="Y35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7" s="1">
        <v>40.809160998899998</v>
      </c>
      <c r="AA3557" s="1">
        <v>-82.368036662400002</v>
      </c>
      <c r="AB3557" s="1">
        <v>40.812762640499997</v>
      </c>
      <c r="AC3557" s="1">
        <v>-82.359762105100003</v>
      </c>
    </row>
    <row r="3558" spans="1:29" x14ac:dyDescent="0.25">
      <c r="A3558" s="13">
        <v>113</v>
      </c>
      <c r="B3558" s="22" t="s">
        <v>4936</v>
      </c>
      <c r="C3558" s="17">
        <v>8</v>
      </c>
      <c r="D3558" s="1" t="s">
        <v>2379</v>
      </c>
      <c r="E3558" s="1" t="s">
        <v>3865</v>
      </c>
      <c r="F3558" s="1" t="s">
        <v>3866</v>
      </c>
      <c r="G3558" s="1" t="s">
        <v>3916</v>
      </c>
      <c r="H3558" s="1">
        <v>13.6</v>
      </c>
      <c r="I3558" s="1">
        <v>14.1</v>
      </c>
      <c r="J3558" s="1" t="s">
        <v>3190</v>
      </c>
      <c r="K3558" s="1" t="s">
        <v>4979</v>
      </c>
      <c r="L3558" s="1">
        <v>0</v>
      </c>
      <c r="M3558" s="1">
        <v>0</v>
      </c>
      <c r="N3558" s="1">
        <v>3</v>
      </c>
      <c r="O3558" s="1">
        <v>4</v>
      </c>
      <c r="P3558" s="1">
        <v>8</v>
      </c>
      <c r="Q3558" s="16">
        <v>45.390625</v>
      </c>
      <c r="R3558" s="21">
        <v>2.048182084680673E-2</v>
      </c>
      <c r="S3558" s="21">
        <v>0.67960533136050505</v>
      </c>
      <c r="T3558" s="21">
        <v>0.65912351051369833</v>
      </c>
      <c r="U3558" s="21">
        <v>1.3789504138898212E-3</v>
      </c>
      <c r="V3558" s="21">
        <v>1.1861626648753133E-2</v>
      </c>
      <c r="W3558" s="21">
        <v>1.0482676234863313E-2</v>
      </c>
      <c r="X3558" s="13" t="s">
        <v>22</v>
      </c>
      <c r="Y35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8" s="1">
        <v>39.836657531500002</v>
      </c>
      <c r="AA3558" s="1">
        <v>-84.5600240598</v>
      </c>
      <c r="AB3558" s="1">
        <v>39.837055268999997</v>
      </c>
      <c r="AC3558" s="1">
        <v>-84.550637398099994</v>
      </c>
    </row>
    <row r="3559" spans="1:29" x14ac:dyDescent="0.25">
      <c r="A3559" s="13">
        <v>114</v>
      </c>
      <c r="B3559" s="22" t="s">
        <v>4936</v>
      </c>
      <c r="C3559" s="17">
        <v>6</v>
      </c>
      <c r="D3559" s="1" t="s">
        <v>2374</v>
      </c>
      <c r="E3559" s="1" t="s">
        <v>3848</v>
      </c>
      <c r="F3559" s="1" t="s">
        <v>3849</v>
      </c>
      <c r="G3559" s="1" t="s">
        <v>3917</v>
      </c>
      <c r="H3559" s="1">
        <v>7.3</v>
      </c>
      <c r="I3559" s="1">
        <v>7.8</v>
      </c>
      <c r="J3559" s="1" t="s">
        <v>3190</v>
      </c>
      <c r="K3559" s="1" t="s">
        <v>4978</v>
      </c>
      <c r="L3559" s="1">
        <v>0</v>
      </c>
      <c r="M3559" s="1">
        <v>0</v>
      </c>
      <c r="N3559" s="1">
        <v>4</v>
      </c>
      <c r="O3559" s="1">
        <v>1</v>
      </c>
      <c r="P3559" s="1">
        <v>10</v>
      </c>
      <c r="Q3559" s="16">
        <v>40.625</v>
      </c>
      <c r="R3559" s="21">
        <v>2.950058568895746E-2</v>
      </c>
      <c r="S3559" s="21">
        <v>0.76659513711856908</v>
      </c>
      <c r="T3559" s="21">
        <v>0.73709455142961167</v>
      </c>
      <c r="U3559" s="21">
        <v>1.6795338612807138E-3</v>
      </c>
      <c r="V3559" s="21">
        <v>1.1696694332692036E-2</v>
      </c>
      <c r="W3559" s="21">
        <v>1.0017160471411322E-2</v>
      </c>
      <c r="X3559" s="13" t="s">
        <v>22</v>
      </c>
      <c r="Y35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59" s="1">
        <v>39.644811636900002</v>
      </c>
      <c r="AA3559" s="1">
        <v>-83.550898460100001</v>
      </c>
      <c r="AB3559" s="1">
        <v>39.648094944900002</v>
      </c>
      <c r="AC3559" s="1">
        <v>-83.542545399999995</v>
      </c>
    </row>
    <row r="3560" spans="1:29" x14ac:dyDescent="0.25">
      <c r="A3560" s="13">
        <v>115</v>
      </c>
      <c r="B3560" s="22" t="s">
        <v>4936</v>
      </c>
      <c r="C3560" s="17">
        <v>6</v>
      </c>
      <c r="D3560" s="1" t="s">
        <v>3192</v>
      </c>
      <c r="E3560" s="1" t="s">
        <v>3848</v>
      </c>
      <c r="F3560" s="1" t="s">
        <v>3854</v>
      </c>
      <c r="G3560" s="1" t="s">
        <v>3917</v>
      </c>
      <c r="H3560" s="1">
        <v>2.6</v>
      </c>
      <c r="I3560" s="1">
        <v>3.1</v>
      </c>
      <c r="J3560" s="1" t="s">
        <v>3190</v>
      </c>
      <c r="K3560" s="1" t="s">
        <v>4978</v>
      </c>
      <c r="L3560" s="1">
        <v>0</v>
      </c>
      <c r="M3560" s="1">
        <v>0</v>
      </c>
      <c r="N3560" s="1">
        <v>4</v>
      </c>
      <c r="O3560" s="1">
        <v>1</v>
      </c>
      <c r="P3560" s="1">
        <v>9</v>
      </c>
      <c r="Q3560" s="16">
        <v>39.625</v>
      </c>
      <c r="R3560" s="21">
        <v>3.686903616984219E-2</v>
      </c>
      <c r="S3560" s="21">
        <v>0.58920017993987439</v>
      </c>
      <c r="T3560" s="21">
        <v>0.55233114377003223</v>
      </c>
      <c r="U3560" s="21">
        <v>2.3902928998814628E-3</v>
      </c>
      <c r="V3560" s="21">
        <v>1.1693923985469194E-2</v>
      </c>
      <c r="W3560" s="21">
        <v>9.3036310855877311E-3</v>
      </c>
      <c r="X3560" s="13" t="s">
        <v>22</v>
      </c>
      <c r="Y35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0" s="1">
        <v>40.382275631600002</v>
      </c>
      <c r="AA3560" s="1">
        <v>-82.824104244400004</v>
      </c>
      <c r="AB3560" s="1">
        <v>40.389500372100002</v>
      </c>
      <c r="AC3560" s="1">
        <v>-82.823390259000007</v>
      </c>
    </row>
    <row r="3561" spans="1:29" x14ac:dyDescent="0.25">
      <c r="A3561" s="13">
        <v>116</v>
      </c>
      <c r="B3561" s="22" t="s">
        <v>4936</v>
      </c>
      <c r="C3561" s="17">
        <v>6</v>
      </c>
      <c r="D3561" s="1" t="s">
        <v>3192</v>
      </c>
      <c r="E3561" s="1" t="s">
        <v>3848</v>
      </c>
      <c r="F3561" s="1" t="s">
        <v>3854</v>
      </c>
      <c r="G3561" s="1" t="s">
        <v>3917</v>
      </c>
      <c r="H3561" s="1">
        <v>9.6</v>
      </c>
      <c r="I3561" s="1">
        <v>10.1</v>
      </c>
      <c r="J3561" s="1" t="s">
        <v>3190</v>
      </c>
      <c r="K3561" s="1" t="s">
        <v>4978</v>
      </c>
      <c r="L3561" s="1">
        <v>0</v>
      </c>
      <c r="M3561" s="1">
        <v>0</v>
      </c>
      <c r="N3561" s="1">
        <v>3</v>
      </c>
      <c r="O3561" s="1">
        <v>2</v>
      </c>
      <c r="P3561" s="1">
        <v>8</v>
      </c>
      <c r="Q3561" s="16">
        <v>36.515625</v>
      </c>
      <c r="R3561" s="21">
        <v>3.686903616984219E-2</v>
      </c>
      <c r="S3561" s="21">
        <v>0.54950114564693642</v>
      </c>
      <c r="T3561" s="21">
        <v>0.51263210947709426</v>
      </c>
      <c r="U3561" s="21">
        <v>2.3902928998814628E-3</v>
      </c>
      <c r="V3561" s="21">
        <v>1.1693923985469194E-2</v>
      </c>
      <c r="W3561" s="21">
        <v>9.3036310855877311E-3</v>
      </c>
      <c r="X3561" s="13" t="s">
        <v>22</v>
      </c>
      <c r="Y35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1" s="1">
        <v>40.465150892600001</v>
      </c>
      <c r="AA3561" s="1">
        <v>-82.764269715400005</v>
      </c>
      <c r="AB3561" s="1">
        <v>40.469993120700003</v>
      </c>
      <c r="AC3561" s="1">
        <v>-82.757211752900005</v>
      </c>
    </row>
    <row r="3562" spans="1:29" x14ac:dyDescent="0.25">
      <c r="A3562" s="13">
        <v>117</v>
      </c>
      <c r="B3562" s="22" t="s">
        <v>4936</v>
      </c>
      <c r="C3562" s="17">
        <v>6</v>
      </c>
      <c r="D3562" s="1" t="s">
        <v>799</v>
      </c>
      <c r="E3562" s="1" t="s">
        <v>3844</v>
      </c>
      <c r="F3562" s="1" t="s">
        <v>3845</v>
      </c>
      <c r="G3562" s="1" t="s">
        <v>3917</v>
      </c>
      <c r="H3562" s="1">
        <v>7.6</v>
      </c>
      <c r="I3562" s="1">
        <v>8.1</v>
      </c>
      <c r="J3562" s="1" t="s">
        <v>3190</v>
      </c>
      <c r="K3562" s="1" t="s">
        <v>4980</v>
      </c>
      <c r="L3562" s="1">
        <v>0</v>
      </c>
      <c r="M3562" s="1">
        <v>0</v>
      </c>
      <c r="N3562" s="1">
        <v>1</v>
      </c>
      <c r="O3562" s="1">
        <v>1</v>
      </c>
      <c r="P3562" s="1">
        <v>12</v>
      </c>
      <c r="Q3562" s="16">
        <v>22.984375</v>
      </c>
      <c r="R3562" s="21">
        <v>6.2427956052037152E-2</v>
      </c>
      <c r="S3562" s="21">
        <v>0.93570604190982376</v>
      </c>
      <c r="T3562" s="21">
        <v>0.87327808585778666</v>
      </c>
      <c r="U3562" s="21">
        <v>4.587148100757811E-3</v>
      </c>
      <c r="V3562" s="21">
        <v>1.1669414501632832E-2</v>
      </c>
      <c r="W3562" s="21">
        <v>7.0822664008750209E-3</v>
      </c>
      <c r="X3562" s="13" t="s">
        <v>22</v>
      </c>
      <c r="Y35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2" s="1">
        <v>40.236412997599999</v>
      </c>
      <c r="AA3562" s="1">
        <v>-82.928230224700002</v>
      </c>
      <c r="AB3562" s="1">
        <v>40.243654754799998</v>
      </c>
      <c r="AC3562" s="1">
        <v>-82.928462439200004</v>
      </c>
    </row>
    <row r="3563" spans="1:29" x14ac:dyDescent="0.25">
      <c r="A3563" s="13">
        <v>118</v>
      </c>
      <c r="B3563" s="22" t="s">
        <v>4936</v>
      </c>
      <c r="C3563" s="17">
        <v>6</v>
      </c>
      <c r="D3563" s="1" t="s">
        <v>799</v>
      </c>
      <c r="E3563" s="1" t="s">
        <v>3844</v>
      </c>
      <c r="F3563" s="1" t="s">
        <v>3851</v>
      </c>
      <c r="G3563" s="1" t="s">
        <v>3917</v>
      </c>
      <c r="H3563" s="1">
        <v>8.4</v>
      </c>
      <c r="I3563" s="1">
        <v>8.9</v>
      </c>
      <c r="J3563" s="1" t="s">
        <v>3190</v>
      </c>
      <c r="K3563" s="1" t="s">
        <v>4978</v>
      </c>
      <c r="L3563" s="1">
        <v>0</v>
      </c>
      <c r="M3563" s="1">
        <v>0</v>
      </c>
      <c r="N3563" s="1">
        <v>0</v>
      </c>
      <c r="O3563" s="1">
        <v>2</v>
      </c>
      <c r="P3563" s="1">
        <v>10</v>
      </c>
      <c r="Q3563" s="16">
        <v>18.875</v>
      </c>
      <c r="R3563" s="21">
        <v>6.2427956052037152E-2</v>
      </c>
      <c r="S3563" s="21">
        <v>0.80961434163343171</v>
      </c>
      <c r="T3563" s="21">
        <v>0.74718638558139461</v>
      </c>
      <c r="U3563" s="21">
        <v>4.587148100757811E-3</v>
      </c>
      <c r="V3563" s="21">
        <v>1.1669414501632832E-2</v>
      </c>
      <c r="W3563" s="21">
        <v>7.0822664008750209E-3</v>
      </c>
      <c r="X3563" s="13" t="s">
        <v>22</v>
      </c>
      <c r="Y35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3" s="1">
        <v>40.247999157800002</v>
      </c>
      <c r="AA3563" s="1">
        <v>-82.928966087700005</v>
      </c>
      <c r="AB3563" s="1">
        <v>40.255239923799998</v>
      </c>
      <c r="AC3563" s="1">
        <v>-82.928596698700005</v>
      </c>
    </row>
    <row r="3564" spans="1:29" x14ac:dyDescent="0.25">
      <c r="A3564" s="13">
        <v>119</v>
      </c>
      <c r="B3564" s="22" t="s">
        <v>4936</v>
      </c>
      <c r="C3564" s="17">
        <v>6</v>
      </c>
      <c r="D3564" s="1" t="s">
        <v>799</v>
      </c>
      <c r="E3564" s="1" t="s">
        <v>3844</v>
      </c>
      <c r="F3564" s="1" t="s">
        <v>3845</v>
      </c>
      <c r="G3564" s="1" t="s">
        <v>3917</v>
      </c>
      <c r="H3564" s="1">
        <v>13.6</v>
      </c>
      <c r="I3564" s="1">
        <v>14.1</v>
      </c>
      <c r="J3564" s="1" t="s">
        <v>3190</v>
      </c>
      <c r="K3564" s="1" t="s">
        <v>4978</v>
      </c>
      <c r="L3564" s="1">
        <v>1</v>
      </c>
      <c r="M3564" s="1">
        <v>2</v>
      </c>
      <c r="N3564" s="1">
        <v>1</v>
      </c>
      <c r="O3564" s="1">
        <v>0</v>
      </c>
      <c r="P3564" s="1">
        <v>10</v>
      </c>
      <c r="Q3564" s="16">
        <v>153.57694404069767</v>
      </c>
      <c r="R3564" s="21">
        <v>4.1834422353460195E-2</v>
      </c>
      <c r="S3564" s="21">
        <v>0.65878312190415278</v>
      </c>
      <c r="T3564" s="21">
        <v>0.61694869955069254</v>
      </c>
      <c r="U3564" s="21">
        <v>2.7949120965840941E-3</v>
      </c>
      <c r="V3564" s="21">
        <v>1.1485343880544006E-2</v>
      </c>
      <c r="W3564" s="21">
        <v>8.6904317839599128E-3</v>
      </c>
      <c r="X3564" s="13" t="s">
        <v>22</v>
      </c>
      <c r="Y35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4" s="1">
        <v>40.318887462200003</v>
      </c>
      <c r="AA3564" s="1">
        <v>-82.906655320900001</v>
      </c>
      <c r="AB3564" s="1">
        <v>40.3238209238</v>
      </c>
      <c r="AC3564" s="1">
        <v>-82.899721692400007</v>
      </c>
    </row>
    <row r="3565" spans="1:29" x14ac:dyDescent="0.25">
      <c r="A3565" s="13">
        <v>120</v>
      </c>
      <c r="B3565" s="22" t="s">
        <v>4936</v>
      </c>
      <c r="C3565" s="17">
        <v>6</v>
      </c>
      <c r="D3565" s="1" t="s">
        <v>799</v>
      </c>
      <c r="E3565" s="1" t="s">
        <v>3844</v>
      </c>
      <c r="F3565" s="1" t="s">
        <v>3851</v>
      </c>
      <c r="G3565" s="1" t="s">
        <v>3917</v>
      </c>
      <c r="H3565" s="1">
        <v>16.7</v>
      </c>
      <c r="I3565" s="1">
        <v>17.2</v>
      </c>
      <c r="J3565" s="1" t="s">
        <v>3190</v>
      </c>
      <c r="K3565" s="1" t="s">
        <v>4978</v>
      </c>
      <c r="L3565" s="1">
        <v>0</v>
      </c>
      <c r="M3565" s="1">
        <v>0</v>
      </c>
      <c r="N3565" s="1">
        <v>3</v>
      </c>
      <c r="O3565" s="1">
        <v>1</v>
      </c>
      <c r="P3565" s="1">
        <v>11</v>
      </c>
      <c r="Q3565" s="16">
        <v>35.078125</v>
      </c>
      <c r="R3565" s="21">
        <v>4.1834422353460195E-2</v>
      </c>
      <c r="S3565" s="21">
        <v>0.70317050439061202</v>
      </c>
      <c r="T3565" s="21">
        <v>0.66133608203715177</v>
      </c>
      <c r="U3565" s="21">
        <v>2.7949120965840941E-3</v>
      </c>
      <c r="V3565" s="21">
        <v>1.1485343880544006E-2</v>
      </c>
      <c r="W3565" s="21">
        <v>8.6904317839599128E-3</v>
      </c>
      <c r="X3565" s="13" t="s">
        <v>22</v>
      </c>
      <c r="Y35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5" s="1">
        <v>40.349515583600002</v>
      </c>
      <c r="AA3565" s="1">
        <v>-82.864093903599993</v>
      </c>
      <c r="AB3565" s="1">
        <v>40.354439160399998</v>
      </c>
      <c r="AC3565" s="1">
        <v>-82.857159859199996</v>
      </c>
    </row>
    <row r="3566" spans="1:29" x14ac:dyDescent="0.25">
      <c r="A3566" s="13">
        <v>121</v>
      </c>
      <c r="B3566" s="22" t="s">
        <v>4936</v>
      </c>
      <c r="C3566" s="17">
        <v>6</v>
      </c>
      <c r="D3566" s="1" t="s">
        <v>799</v>
      </c>
      <c r="E3566" s="1" t="s">
        <v>3844</v>
      </c>
      <c r="F3566" s="1" t="s">
        <v>3851</v>
      </c>
      <c r="G3566" s="1" t="s">
        <v>3917</v>
      </c>
      <c r="H3566" s="1">
        <v>13</v>
      </c>
      <c r="I3566" s="1">
        <v>13.5</v>
      </c>
      <c r="J3566" s="1" t="s">
        <v>3190</v>
      </c>
      <c r="K3566" s="1" t="s">
        <v>4978</v>
      </c>
      <c r="L3566" s="1">
        <v>0</v>
      </c>
      <c r="M3566" s="1">
        <v>0</v>
      </c>
      <c r="N3566" s="1">
        <v>2</v>
      </c>
      <c r="O3566" s="1">
        <v>2</v>
      </c>
      <c r="P3566" s="1">
        <v>12</v>
      </c>
      <c r="Q3566" s="16">
        <v>33.96875</v>
      </c>
      <c r="R3566" s="21">
        <v>4.1834422353460195E-2</v>
      </c>
      <c r="S3566" s="21">
        <v>0.74755788687707114</v>
      </c>
      <c r="T3566" s="21">
        <v>0.7057234645236109</v>
      </c>
      <c r="U3566" s="21">
        <v>2.7949120965840941E-3</v>
      </c>
      <c r="V3566" s="21">
        <v>1.1485343880544006E-2</v>
      </c>
      <c r="W3566" s="21">
        <v>8.6904317839599128E-3</v>
      </c>
      <c r="X3566" s="13" t="s">
        <v>22</v>
      </c>
      <c r="Y35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6" s="1">
        <v>40.312791627400003</v>
      </c>
      <c r="AA3566" s="1">
        <v>-82.915122468000007</v>
      </c>
      <c r="AB3566" s="1">
        <v>40.317947701500003</v>
      </c>
      <c r="AC3566" s="1">
        <v>-82.908483561400004</v>
      </c>
    </row>
    <row r="3567" spans="1:29" x14ac:dyDescent="0.25">
      <c r="A3567" s="13">
        <v>122</v>
      </c>
      <c r="B3567" s="22" t="s">
        <v>4936</v>
      </c>
      <c r="C3567" s="17">
        <v>6</v>
      </c>
      <c r="D3567" s="1" t="s">
        <v>3192</v>
      </c>
      <c r="E3567" s="1" t="s">
        <v>3848</v>
      </c>
      <c r="F3567" s="1" t="s">
        <v>3854</v>
      </c>
      <c r="G3567" s="1" t="s">
        <v>3917</v>
      </c>
      <c r="H3567" s="1">
        <v>0</v>
      </c>
      <c r="I3567" s="1">
        <v>0.5</v>
      </c>
      <c r="J3567" s="1" t="s">
        <v>3190</v>
      </c>
      <c r="K3567" s="1" t="s">
        <v>4978</v>
      </c>
      <c r="L3567" s="1">
        <v>0</v>
      </c>
      <c r="M3567" s="1">
        <v>0</v>
      </c>
      <c r="N3567" s="1">
        <v>4</v>
      </c>
      <c r="O3567" s="1">
        <v>0</v>
      </c>
      <c r="P3567" s="1">
        <v>7</v>
      </c>
      <c r="Q3567" s="16">
        <v>33.1875</v>
      </c>
      <c r="R3567" s="21">
        <v>4.1834422353460195E-2</v>
      </c>
      <c r="S3567" s="21">
        <v>0.52562097444477551</v>
      </c>
      <c r="T3567" s="21">
        <v>0.48378655209131532</v>
      </c>
      <c r="U3567" s="21">
        <v>2.7949120965840941E-3</v>
      </c>
      <c r="V3567" s="21">
        <v>1.1485343880544006E-2</v>
      </c>
      <c r="W3567" s="21">
        <v>8.6904317839599128E-3</v>
      </c>
      <c r="X3567" s="13" t="s">
        <v>22</v>
      </c>
      <c r="Y35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7" s="1">
        <v>40.354689979500002</v>
      </c>
      <c r="AA3567" s="1">
        <v>-82.856315664700006</v>
      </c>
      <c r="AB3567" s="1">
        <v>40.3595879282</v>
      </c>
      <c r="AC3567" s="1">
        <v>-82.849368133799999</v>
      </c>
    </row>
    <row r="3568" spans="1:29" x14ac:dyDescent="0.25">
      <c r="A3568" s="13">
        <v>123</v>
      </c>
      <c r="B3568" s="22" t="s">
        <v>4936</v>
      </c>
      <c r="C3568" s="17">
        <v>6</v>
      </c>
      <c r="D3568" s="1" t="s">
        <v>799</v>
      </c>
      <c r="E3568" s="1" t="s">
        <v>3844</v>
      </c>
      <c r="F3568" s="1" t="s">
        <v>3845</v>
      </c>
      <c r="G3568" s="1" t="s">
        <v>3917</v>
      </c>
      <c r="H3568" s="1">
        <v>14.1</v>
      </c>
      <c r="I3568" s="1">
        <v>14.6</v>
      </c>
      <c r="J3568" s="1" t="s">
        <v>3190</v>
      </c>
      <c r="K3568" s="1" t="s">
        <v>4978</v>
      </c>
      <c r="L3568" s="1">
        <v>0</v>
      </c>
      <c r="M3568" s="1">
        <v>0</v>
      </c>
      <c r="N3568" s="1">
        <v>2</v>
      </c>
      <c r="O3568" s="1">
        <v>2</v>
      </c>
      <c r="P3568" s="1">
        <v>6</v>
      </c>
      <c r="Q3568" s="16">
        <v>27.96875</v>
      </c>
      <c r="R3568" s="21">
        <v>4.1834422353460195E-2</v>
      </c>
      <c r="S3568" s="21">
        <v>0.48123359195831639</v>
      </c>
      <c r="T3568" s="21">
        <v>0.4393991696048562</v>
      </c>
      <c r="U3568" s="21">
        <v>2.7949120965840941E-3</v>
      </c>
      <c r="V3568" s="21">
        <v>1.1485343880544006E-2</v>
      </c>
      <c r="W3568" s="21">
        <v>8.6904317839599128E-3</v>
      </c>
      <c r="X3568" s="13" t="s">
        <v>22</v>
      </c>
      <c r="Y35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8" s="1">
        <v>40.3238209238</v>
      </c>
      <c r="AA3568" s="1">
        <v>-82.899721692400007</v>
      </c>
      <c r="AB3568" s="1">
        <v>40.328754121400003</v>
      </c>
      <c r="AC3568" s="1">
        <v>-82.892787847299999</v>
      </c>
    </row>
    <row r="3569" spans="1:29" x14ac:dyDescent="0.25">
      <c r="A3569" s="13">
        <v>124</v>
      </c>
      <c r="B3569" s="22" t="s">
        <v>4936</v>
      </c>
      <c r="C3569" s="17">
        <v>6</v>
      </c>
      <c r="D3569" s="1" t="s">
        <v>799</v>
      </c>
      <c r="E3569" s="1" t="s">
        <v>3844</v>
      </c>
      <c r="F3569" s="1" t="s">
        <v>3845</v>
      </c>
      <c r="G3569" s="1" t="s">
        <v>3917</v>
      </c>
      <c r="H3569" s="1">
        <v>14.8</v>
      </c>
      <c r="I3569" s="1">
        <v>15.3</v>
      </c>
      <c r="J3569" s="1" t="s">
        <v>3190</v>
      </c>
      <c r="K3569" s="1" t="s">
        <v>4978</v>
      </c>
      <c r="L3569" s="1">
        <v>0</v>
      </c>
      <c r="M3569" s="1">
        <v>0</v>
      </c>
      <c r="N3569" s="1">
        <v>2</v>
      </c>
      <c r="O3569" s="1">
        <v>2</v>
      </c>
      <c r="P3569" s="1">
        <v>6</v>
      </c>
      <c r="Q3569" s="16">
        <v>27.96875</v>
      </c>
      <c r="R3569" s="21">
        <v>4.1834422353460195E-2</v>
      </c>
      <c r="S3569" s="21">
        <v>0.48123359195831639</v>
      </c>
      <c r="T3569" s="21">
        <v>0.4393991696048562</v>
      </c>
      <c r="U3569" s="21">
        <v>2.7949120965840941E-3</v>
      </c>
      <c r="V3569" s="21">
        <v>1.1485343880544006E-2</v>
      </c>
      <c r="W3569" s="21">
        <v>8.6904317839599128E-3</v>
      </c>
      <c r="X3569" s="13" t="s">
        <v>22</v>
      </c>
      <c r="Y35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69" s="1">
        <v>40.330728422299998</v>
      </c>
      <c r="AA3569" s="1">
        <v>-82.890015307699997</v>
      </c>
      <c r="AB3569" s="1">
        <v>40.335661186199999</v>
      </c>
      <c r="AC3569" s="1">
        <v>-82.883079551899996</v>
      </c>
    </row>
    <row r="3570" spans="1:29" x14ac:dyDescent="0.25">
      <c r="A3570" s="13">
        <v>125</v>
      </c>
      <c r="B3570" s="22" t="s">
        <v>4936</v>
      </c>
      <c r="C3570" s="17">
        <v>6</v>
      </c>
      <c r="D3570" s="1" t="s">
        <v>799</v>
      </c>
      <c r="E3570" s="1" t="s">
        <v>3844</v>
      </c>
      <c r="F3570" s="1" t="s">
        <v>3845</v>
      </c>
      <c r="G3570" s="1" t="s">
        <v>3917</v>
      </c>
      <c r="H3570" s="1">
        <v>12</v>
      </c>
      <c r="I3570" s="1">
        <v>12.5</v>
      </c>
      <c r="J3570" s="1" t="s">
        <v>3190</v>
      </c>
      <c r="K3570" s="1" t="s">
        <v>4978</v>
      </c>
      <c r="L3570" s="1">
        <v>0</v>
      </c>
      <c r="M3570" s="1">
        <v>0</v>
      </c>
      <c r="N3570" s="1">
        <v>2</v>
      </c>
      <c r="O3570" s="1">
        <v>2</v>
      </c>
      <c r="P3570" s="1">
        <v>5</v>
      </c>
      <c r="Q3570" s="16">
        <v>26.96875</v>
      </c>
      <c r="R3570" s="21">
        <v>4.1834422353460195E-2</v>
      </c>
      <c r="S3570" s="21">
        <v>0.43684620947185732</v>
      </c>
      <c r="T3570" s="21">
        <v>0.39501178711839713</v>
      </c>
      <c r="U3570" s="21">
        <v>2.7949120965840941E-3</v>
      </c>
      <c r="V3570" s="21">
        <v>1.1485343880544006E-2</v>
      </c>
      <c r="W3570" s="21">
        <v>8.6904317839599128E-3</v>
      </c>
      <c r="X3570" s="13" t="s">
        <v>22</v>
      </c>
      <c r="Y35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0" s="1">
        <v>40.299970051499997</v>
      </c>
      <c r="AA3570" s="1">
        <v>-82.923279525599995</v>
      </c>
      <c r="AB3570" s="1">
        <v>40.306720855599998</v>
      </c>
      <c r="AC3570" s="1">
        <v>-82.919894318800004</v>
      </c>
    </row>
    <row r="3571" spans="1:29" x14ac:dyDescent="0.25">
      <c r="A3571" s="13">
        <v>126</v>
      </c>
      <c r="B3571" s="22" t="s">
        <v>4936</v>
      </c>
      <c r="C3571" s="17">
        <v>6</v>
      </c>
      <c r="D3571" s="1" t="s">
        <v>3192</v>
      </c>
      <c r="E3571" s="1" t="s">
        <v>3848</v>
      </c>
      <c r="F3571" s="1" t="s">
        <v>3854</v>
      </c>
      <c r="G3571" s="1" t="s">
        <v>3917</v>
      </c>
      <c r="H3571" s="1">
        <v>18.600000000000001</v>
      </c>
      <c r="I3571" s="1">
        <v>19.100000000000001</v>
      </c>
      <c r="J3571" s="1" t="s">
        <v>3190</v>
      </c>
      <c r="K3571" s="1" t="s">
        <v>4978</v>
      </c>
      <c r="L3571" s="1">
        <v>1</v>
      </c>
      <c r="M3571" s="1">
        <v>1</v>
      </c>
      <c r="N3571" s="1">
        <v>2</v>
      </c>
      <c r="O3571" s="1">
        <v>2</v>
      </c>
      <c r="P3571" s="1">
        <v>13</v>
      </c>
      <c r="Q3571" s="16">
        <v>126.32212936046511</v>
      </c>
      <c r="R3571" s="21">
        <v>3.2203133831382569E-2</v>
      </c>
      <c r="S3571" s="21">
        <v>0.69452650292370888</v>
      </c>
      <c r="T3571" s="21">
        <v>0.66232336909232625</v>
      </c>
      <c r="U3571" s="21">
        <v>2.0217025006847868E-3</v>
      </c>
      <c r="V3571" s="21">
        <v>1.1472344373487108E-2</v>
      </c>
      <c r="W3571" s="21">
        <v>9.4506418728023209E-3</v>
      </c>
      <c r="X3571" s="13" t="s">
        <v>22</v>
      </c>
      <c r="Y35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1" s="1">
        <v>40.557411134200002</v>
      </c>
      <c r="AA3571" s="1">
        <v>-82.644747823900005</v>
      </c>
      <c r="AB3571" s="1">
        <v>40.561780278900002</v>
      </c>
      <c r="AC3571" s="1">
        <v>-82.637194625500001</v>
      </c>
    </row>
    <row r="3572" spans="1:29" x14ac:dyDescent="0.25">
      <c r="A3572" s="13">
        <v>127</v>
      </c>
      <c r="B3572" s="22" t="s">
        <v>4936</v>
      </c>
      <c r="C3572" s="17">
        <v>6</v>
      </c>
      <c r="D3572" s="1" t="s">
        <v>3192</v>
      </c>
      <c r="E3572" s="1" t="s">
        <v>3848</v>
      </c>
      <c r="F3572" s="1" t="s">
        <v>3854</v>
      </c>
      <c r="G3572" s="1" t="s">
        <v>3917</v>
      </c>
      <c r="H3572" s="1">
        <v>19.2</v>
      </c>
      <c r="I3572" s="1">
        <v>19.7</v>
      </c>
      <c r="J3572" s="1" t="s">
        <v>3190</v>
      </c>
      <c r="K3572" s="1" t="s">
        <v>4978</v>
      </c>
      <c r="L3572" s="1">
        <v>0</v>
      </c>
      <c r="M3572" s="1">
        <v>0</v>
      </c>
      <c r="N3572" s="1">
        <v>4</v>
      </c>
      <c r="O3572" s="1">
        <v>2</v>
      </c>
      <c r="P3572" s="1">
        <v>20</v>
      </c>
      <c r="Q3572" s="16">
        <v>55.0625</v>
      </c>
      <c r="R3572" s="21">
        <v>3.2203133831382569E-2</v>
      </c>
      <c r="S3572" s="21">
        <v>0.93955044505350094</v>
      </c>
      <c r="T3572" s="21">
        <v>0.90734731122211842</v>
      </c>
      <c r="U3572" s="21">
        <v>2.0217025006847868E-3</v>
      </c>
      <c r="V3572" s="21">
        <v>1.1472344373487108E-2</v>
      </c>
      <c r="W3572" s="21">
        <v>9.4506418728023209E-3</v>
      </c>
      <c r="X3572" s="13" t="s">
        <v>22</v>
      </c>
      <c r="Y35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2" s="1">
        <v>40.562511848100002</v>
      </c>
      <c r="AA3572" s="1">
        <v>-82.635553496</v>
      </c>
      <c r="AB3572" s="1">
        <v>40.566157812599997</v>
      </c>
      <c r="AC3572" s="1">
        <v>-82.627344386399997</v>
      </c>
    </row>
    <row r="3573" spans="1:29" x14ac:dyDescent="0.25">
      <c r="A3573" s="13">
        <v>128</v>
      </c>
      <c r="B3573" s="22" t="s">
        <v>4936</v>
      </c>
      <c r="C3573" s="17">
        <v>5</v>
      </c>
      <c r="D3573" s="1" t="s">
        <v>1333</v>
      </c>
      <c r="E3573" s="1" t="s">
        <v>3842</v>
      </c>
      <c r="F3573" s="1" t="s">
        <v>3874</v>
      </c>
      <c r="G3573" s="1" t="s">
        <v>3916</v>
      </c>
      <c r="H3573" s="1">
        <v>21.7</v>
      </c>
      <c r="I3573" s="1">
        <v>22.2</v>
      </c>
      <c r="J3573" s="1" t="s">
        <v>3190</v>
      </c>
      <c r="K3573" s="1" t="s">
        <v>4979</v>
      </c>
      <c r="L3573" s="1">
        <v>0</v>
      </c>
      <c r="M3573" s="1">
        <v>1</v>
      </c>
      <c r="N3573" s="1">
        <v>4</v>
      </c>
      <c r="O3573" s="1">
        <v>0</v>
      </c>
      <c r="P3573" s="1">
        <v>3</v>
      </c>
      <c r="Q3573" s="16">
        <v>74.864189680232556</v>
      </c>
      <c r="R3573" s="21">
        <v>2.3669867502653069E-2</v>
      </c>
      <c r="S3573" s="21">
        <v>0.47438845052985806</v>
      </c>
      <c r="T3573" s="21">
        <v>0.45071858302720502</v>
      </c>
      <c r="U3573" s="21">
        <v>1.562632306625236E-3</v>
      </c>
      <c r="V3573" s="21">
        <v>1.1346541553257164E-2</v>
      </c>
      <c r="W3573" s="21">
        <v>9.783909246631927E-3</v>
      </c>
      <c r="X3573" s="13" t="s">
        <v>22</v>
      </c>
      <c r="Y35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3" s="1">
        <v>39.972393898999997</v>
      </c>
      <c r="AA3573" s="1">
        <v>-81.829819494199995</v>
      </c>
      <c r="AB3573" s="1">
        <v>39.971344523500001</v>
      </c>
      <c r="AC3573" s="1">
        <v>-81.820503746399993</v>
      </c>
    </row>
    <row r="3574" spans="1:29" x14ac:dyDescent="0.25">
      <c r="A3574" s="13">
        <v>129</v>
      </c>
      <c r="B3574" s="22" t="s">
        <v>4936</v>
      </c>
      <c r="C3574" s="17">
        <v>3</v>
      </c>
      <c r="D3574" s="1" t="s">
        <v>805</v>
      </c>
      <c r="E3574" s="1" t="s">
        <v>3862</v>
      </c>
      <c r="F3574" s="1" t="s">
        <v>3863</v>
      </c>
      <c r="G3574" s="1" t="s">
        <v>3917</v>
      </c>
      <c r="H3574" s="1">
        <v>10.8</v>
      </c>
      <c r="I3574" s="1">
        <v>11.3</v>
      </c>
      <c r="J3574" s="1" t="s">
        <v>3190</v>
      </c>
      <c r="K3574" s="1" t="s">
        <v>4978</v>
      </c>
      <c r="L3574" s="1">
        <v>0</v>
      </c>
      <c r="M3574" s="1">
        <v>0</v>
      </c>
      <c r="N3574" s="1">
        <v>3</v>
      </c>
      <c r="O3574" s="1">
        <v>6</v>
      </c>
      <c r="P3574" s="1">
        <v>13</v>
      </c>
      <c r="Q3574" s="16">
        <v>59.265625</v>
      </c>
      <c r="R3574" s="21">
        <v>2.4073552418942854E-2</v>
      </c>
      <c r="S3574" s="21">
        <v>0.61044276705046951</v>
      </c>
      <c r="T3574" s="21">
        <v>0.58636921463152669</v>
      </c>
      <c r="U3574" s="21">
        <v>1.410325886339355E-3</v>
      </c>
      <c r="V3574" s="21">
        <v>1.1314768033801511E-2</v>
      </c>
      <c r="W3574" s="21">
        <v>9.9044421474621565E-3</v>
      </c>
      <c r="X3574" s="13" t="s">
        <v>22</v>
      </c>
      <c r="Y35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4" s="1">
        <v>41.061149363200002</v>
      </c>
      <c r="AA3574" s="1">
        <v>-81.854104891899993</v>
      </c>
      <c r="AB3574" s="1">
        <v>41.066944850799999</v>
      </c>
      <c r="AC3574" s="1">
        <v>-81.848371831999998</v>
      </c>
    </row>
    <row r="3575" spans="1:29" x14ac:dyDescent="0.25">
      <c r="A3575" s="13">
        <v>130</v>
      </c>
      <c r="B3575" s="22" t="s">
        <v>4936</v>
      </c>
      <c r="C3575" s="17">
        <v>6</v>
      </c>
      <c r="D3575" s="1" t="s">
        <v>1340</v>
      </c>
      <c r="E3575" s="1" t="s">
        <v>3842</v>
      </c>
      <c r="F3575" s="1" t="s">
        <v>3843</v>
      </c>
      <c r="G3575" s="1" t="s">
        <v>3916</v>
      </c>
      <c r="H3575" s="1">
        <v>6.2</v>
      </c>
      <c r="I3575" s="1">
        <v>6.7</v>
      </c>
      <c r="J3575" s="1" t="s">
        <v>3190</v>
      </c>
      <c r="K3575" s="1" t="s">
        <v>4978</v>
      </c>
      <c r="L3575" s="1">
        <v>0</v>
      </c>
      <c r="M3575" s="1">
        <v>2</v>
      </c>
      <c r="N3575" s="1">
        <v>3</v>
      </c>
      <c r="O3575" s="1">
        <v>0</v>
      </c>
      <c r="P3575" s="1">
        <v>9</v>
      </c>
      <c r="Q3575" s="16">
        <v>119.99400436046511</v>
      </c>
      <c r="R3575" s="21">
        <v>3.5643598955140181E-2</v>
      </c>
      <c r="S3575" s="21">
        <v>0.57186350696326305</v>
      </c>
      <c r="T3575" s="21">
        <v>0.53621990800812291</v>
      </c>
      <c r="U3575" s="21">
        <v>2.2923496834681054E-3</v>
      </c>
      <c r="V3575" s="21">
        <v>1.1217275371856133E-2</v>
      </c>
      <c r="W3575" s="21">
        <v>8.9249256883880274E-3</v>
      </c>
      <c r="X3575" s="13" t="s">
        <v>22</v>
      </c>
      <c r="Y35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5" s="1">
        <v>39.946607131100002</v>
      </c>
      <c r="AA3575" s="1">
        <v>-83.419468046700004</v>
      </c>
      <c r="AB3575" s="1">
        <v>39.9486277508</v>
      </c>
      <c r="AC3575" s="1">
        <v>-83.410427018999997</v>
      </c>
    </row>
    <row r="3576" spans="1:29" x14ac:dyDescent="0.25">
      <c r="A3576" s="13">
        <v>131</v>
      </c>
      <c r="B3576" s="22" t="s">
        <v>4936</v>
      </c>
      <c r="C3576" s="17">
        <v>6</v>
      </c>
      <c r="D3576" s="1" t="s">
        <v>1340</v>
      </c>
      <c r="E3576" s="1" t="s">
        <v>3842</v>
      </c>
      <c r="F3576" s="1" t="s">
        <v>3843</v>
      </c>
      <c r="G3576" s="1" t="s">
        <v>3916</v>
      </c>
      <c r="H3576" s="1">
        <v>7.4</v>
      </c>
      <c r="I3576" s="1">
        <v>7.9</v>
      </c>
      <c r="J3576" s="1" t="s">
        <v>3190</v>
      </c>
      <c r="K3576" s="1" t="s">
        <v>4978</v>
      </c>
      <c r="L3576" s="1">
        <v>0</v>
      </c>
      <c r="M3576" s="1">
        <v>1</v>
      </c>
      <c r="N3576" s="1">
        <v>1</v>
      </c>
      <c r="O3576" s="1">
        <v>3</v>
      </c>
      <c r="P3576" s="1">
        <v>13</v>
      </c>
      <c r="Q3576" s="16">
        <v>78.536064680232556</v>
      </c>
      <c r="R3576" s="21">
        <v>3.5643598955140181E-2</v>
      </c>
      <c r="S3576" s="21">
        <v>0.72598721395962595</v>
      </c>
      <c r="T3576" s="21">
        <v>0.69034361500448582</v>
      </c>
      <c r="U3576" s="21">
        <v>2.2923496834681054E-3</v>
      </c>
      <c r="V3576" s="21">
        <v>1.1217275371856133E-2</v>
      </c>
      <c r="W3576" s="21">
        <v>8.9249256883880274E-3</v>
      </c>
      <c r="X3576" s="13" t="s">
        <v>22</v>
      </c>
      <c r="Y35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6" s="1">
        <v>39.9514737322</v>
      </c>
      <c r="AA3576" s="1">
        <v>-83.397774841100002</v>
      </c>
      <c r="AB3576" s="1">
        <v>39.953499332900002</v>
      </c>
      <c r="AC3576" s="1">
        <v>-83.388734598499994</v>
      </c>
    </row>
    <row r="3577" spans="1:29" x14ac:dyDescent="0.25">
      <c r="A3577" s="13">
        <v>132</v>
      </c>
      <c r="B3577" s="22" t="s">
        <v>4936</v>
      </c>
      <c r="C3577" s="17">
        <v>6</v>
      </c>
      <c r="D3577" s="1" t="s">
        <v>1340</v>
      </c>
      <c r="E3577" s="1" t="s">
        <v>3842</v>
      </c>
      <c r="F3577" s="1" t="s">
        <v>3843</v>
      </c>
      <c r="G3577" s="1" t="s">
        <v>3916</v>
      </c>
      <c r="H3577" s="1">
        <v>5.3</v>
      </c>
      <c r="I3577" s="1">
        <v>5.8</v>
      </c>
      <c r="J3577" s="1" t="s">
        <v>3190</v>
      </c>
      <c r="K3577" s="1" t="s">
        <v>4978</v>
      </c>
      <c r="L3577" s="1">
        <v>0</v>
      </c>
      <c r="M3577" s="1">
        <v>1</v>
      </c>
      <c r="N3577" s="1">
        <v>1</v>
      </c>
      <c r="O3577" s="1">
        <v>3</v>
      </c>
      <c r="P3577" s="1">
        <v>11</v>
      </c>
      <c r="Q3577" s="16">
        <v>76.536064680232556</v>
      </c>
      <c r="R3577" s="21">
        <v>3.5643598955140181E-2</v>
      </c>
      <c r="S3577" s="21">
        <v>0.64892536046144444</v>
      </c>
      <c r="T3577" s="21">
        <v>0.61328176150630431</v>
      </c>
      <c r="U3577" s="21">
        <v>2.2923496834681054E-3</v>
      </c>
      <c r="V3577" s="21">
        <v>1.1217275371856133E-2</v>
      </c>
      <c r="W3577" s="21">
        <v>8.9249256883880274E-3</v>
      </c>
      <c r="X3577" s="13" t="s">
        <v>22</v>
      </c>
      <c r="Y35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7" s="1">
        <v>39.942952570499997</v>
      </c>
      <c r="AA3577" s="1">
        <v>-83.435736938000005</v>
      </c>
      <c r="AB3577" s="1">
        <v>39.9449825027</v>
      </c>
      <c r="AC3577" s="1">
        <v>-83.426698576500002</v>
      </c>
    </row>
    <row r="3578" spans="1:29" x14ac:dyDescent="0.25">
      <c r="A3578" s="13">
        <v>133</v>
      </c>
      <c r="B3578" s="22" t="s">
        <v>4936</v>
      </c>
      <c r="C3578" s="17">
        <v>5</v>
      </c>
      <c r="D3578" s="1" t="s">
        <v>793</v>
      </c>
      <c r="E3578" s="1" t="s">
        <v>3842</v>
      </c>
      <c r="F3578" s="1" t="s">
        <v>3858</v>
      </c>
      <c r="G3578" s="1" t="s">
        <v>3916</v>
      </c>
      <c r="H3578" s="1">
        <v>24.9</v>
      </c>
      <c r="I3578" s="1">
        <v>25.4</v>
      </c>
      <c r="J3578" s="1" t="s">
        <v>3190</v>
      </c>
      <c r="K3578" s="1" t="s">
        <v>4979</v>
      </c>
      <c r="L3578" s="1">
        <v>0</v>
      </c>
      <c r="M3578" s="1">
        <v>3</v>
      </c>
      <c r="N3578" s="1">
        <v>2</v>
      </c>
      <c r="O3578" s="1">
        <v>2</v>
      </c>
      <c r="P3578" s="1">
        <v>8</v>
      </c>
      <c r="Q3578" s="16">
        <v>166.99881904069767</v>
      </c>
      <c r="R3578" s="21">
        <v>1.9246191317980412E-2</v>
      </c>
      <c r="S3578" s="21">
        <v>0.64300747480277354</v>
      </c>
      <c r="T3578" s="21">
        <v>0.62376128348479309</v>
      </c>
      <c r="U3578" s="21">
        <v>1.2952769415530137E-3</v>
      </c>
      <c r="V3578" s="21">
        <v>1.1144480893613602E-2</v>
      </c>
      <c r="W3578" s="21">
        <v>9.8492039520605874E-3</v>
      </c>
      <c r="X3578" s="13" t="s">
        <v>22</v>
      </c>
      <c r="Y35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8" s="1">
        <v>39.938136142899999</v>
      </c>
      <c r="AA3578" s="1">
        <v>-82.305552177899997</v>
      </c>
      <c r="AB3578" s="1">
        <v>39.9377184445</v>
      </c>
      <c r="AC3578" s="1">
        <v>-82.296153118500001</v>
      </c>
    </row>
    <row r="3579" spans="1:29" x14ac:dyDescent="0.25">
      <c r="A3579" s="13">
        <v>134</v>
      </c>
      <c r="B3579" s="22" t="s">
        <v>4936</v>
      </c>
      <c r="C3579" s="17">
        <v>3</v>
      </c>
      <c r="D3579" s="1" t="s">
        <v>805</v>
      </c>
      <c r="E3579" s="1" t="s">
        <v>3862</v>
      </c>
      <c r="F3579" s="1" t="s">
        <v>3863</v>
      </c>
      <c r="G3579" s="1" t="s">
        <v>3917</v>
      </c>
      <c r="H3579" s="1">
        <v>2.4</v>
      </c>
      <c r="I3579" s="1">
        <v>2.9</v>
      </c>
      <c r="J3579" s="1" t="s">
        <v>3190</v>
      </c>
      <c r="K3579" s="1" t="s">
        <v>4978</v>
      </c>
      <c r="L3579" s="1">
        <v>0</v>
      </c>
      <c r="M3579" s="1">
        <v>1</v>
      </c>
      <c r="N3579" s="1">
        <v>4</v>
      </c>
      <c r="O3579" s="1">
        <v>1</v>
      </c>
      <c r="P3579" s="1">
        <v>10</v>
      </c>
      <c r="Q3579" s="16">
        <v>86.301689680232556</v>
      </c>
      <c r="R3579" s="21">
        <v>3.1216055754196007E-2</v>
      </c>
      <c r="S3579" s="21">
        <v>0.57256345566301536</v>
      </c>
      <c r="T3579" s="21">
        <v>0.5413473999088193</v>
      </c>
      <c r="U3579" s="21">
        <v>1.9452835957980796E-3</v>
      </c>
      <c r="V3579" s="21">
        <v>1.1039898257446527E-2</v>
      </c>
      <c r="W3579" s="21">
        <v>9.094614661648447E-3</v>
      </c>
      <c r="X3579" s="13" t="s">
        <v>22</v>
      </c>
      <c r="Y35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79" s="1">
        <v>40.997619403900003</v>
      </c>
      <c r="AA3579" s="1">
        <v>-81.986224785600001</v>
      </c>
      <c r="AB3579" s="1">
        <v>40.9983695811</v>
      </c>
      <c r="AC3579" s="1">
        <v>-81.976731784099997</v>
      </c>
    </row>
    <row r="3580" spans="1:29" x14ac:dyDescent="0.25">
      <c r="A3580" s="13">
        <v>135</v>
      </c>
      <c r="B3580" s="22" t="s">
        <v>4936</v>
      </c>
      <c r="C3580" s="17">
        <v>5</v>
      </c>
      <c r="D3580" s="1" t="s">
        <v>1333</v>
      </c>
      <c r="E3580" s="1" t="s">
        <v>3842</v>
      </c>
      <c r="F3580" s="1" t="s">
        <v>3874</v>
      </c>
      <c r="G3580" s="1" t="s">
        <v>3916</v>
      </c>
      <c r="H3580" s="1">
        <v>25.9</v>
      </c>
      <c r="I3580" s="1">
        <v>26.4</v>
      </c>
      <c r="J3580" s="1" t="s">
        <v>3190</v>
      </c>
      <c r="K3580" s="1" t="s">
        <v>4979</v>
      </c>
      <c r="L3580" s="1">
        <v>0</v>
      </c>
      <c r="M3580" s="1">
        <v>0</v>
      </c>
      <c r="N3580" s="1">
        <v>5</v>
      </c>
      <c r="O3580" s="1">
        <v>1</v>
      </c>
      <c r="P3580" s="1">
        <v>8</v>
      </c>
      <c r="Q3580" s="16">
        <v>45.171875</v>
      </c>
      <c r="R3580" s="21">
        <v>2.1692637813652226E-2</v>
      </c>
      <c r="S3580" s="21">
        <v>0.66925836032887087</v>
      </c>
      <c r="T3580" s="21">
        <v>0.6475657225152186</v>
      </c>
      <c r="U3580" s="21">
        <v>1.4609730821960676E-3</v>
      </c>
      <c r="V3580" s="21">
        <v>1.0977658576509125E-2</v>
      </c>
      <c r="W3580" s="21">
        <v>9.5166854943130562E-3</v>
      </c>
      <c r="X3580" s="13" t="s">
        <v>22</v>
      </c>
      <c r="Y35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0" s="1">
        <v>39.978374174899997</v>
      </c>
      <c r="AA3580" s="1">
        <v>-81.752499500699997</v>
      </c>
      <c r="AB3580" s="1">
        <v>39.980501705499996</v>
      </c>
      <c r="AC3580" s="1">
        <v>-81.743500821400005</v>
      </c>
    </row>
    <row r="3581" spans="1:29" x14ac:dyDescent="0.25">
      <c r="A3581" s="13">
        <v>136</v>
      </c>
      <c r="B3581" s="22" t="s">
        <v>4936</v>
      </c>
      <c r="C3581" s="17">
        <v>7</v>
      </c>
      <c r="D3581" s="1" t="s">
        <v>789</v>
      </c>
      <c r="E3581" s="1" t="s">
        <v>3846</v>
      </c>
      <c r="F3581" s="1" t="s">
        <v>3847</v>
      </c>
      <c r="G3581" s="1" t="s">
        <v>3916</v>
      </c>
      <c r="H3581" s="1">
        <v>26.8</v>
      </c>
      <c r="I3581" s="1">
        <v>27.3</v>
      </c>
      <c r="J3581" s="1" t="s">
        <v>3190</v>
      </c>
      <c r="K3581" s="1" t="s">
        <v>4978</v>
      </c>
      <c r="L3581" s="1">
        <v>0</v>
      </c>
      <c r="M3581" s="1">
        <v>1</v>
      </c>
      <c r="N3581" s="1">
        <v>4</v>
      </c>
      <c r="O3581" s="1">
        <v>0</v>
      </c>
      <c r="P3581" s="1">
        <v>8</v>
      </c>
      <c r="Q3581" s="16">
        <v>79.864189680232556</v>
      </c>
      <c r="R3581" s="21">
        <v>3.4761724798860145E-2</v>
      </c>
      <c r="S3581" s="21">
        <v>0.5214613312546369</v>
      </c>
      <c r="T3581" s="21">
        <v>0.48669960645577676</v>
      </c>
      <c r="U3581" s="21">
        <v>2.222357968409801E-3</v>
      </c>
      <c r="V3581" s="21">
        <v>1.0876339389076065E-2</v>
      </c>
      <c r="W3581" s="21">
        <v>8.6539814206662638E-3</v>
      </c>
      <c r="X3581" s="13" t="s">
        <v>22</v>
      </c>
      <c r="Y35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1" s="1">
        <v>39.935587276299998</v>
      </c>
      <c r="AA3581" s="1">
        <v>-83.580889342899994</v>
      </c>
      <c r="AB3581" s="1">
        <v>39.937329256300004</v>
      </c>
      <c r="AC3581" s="1">
        <v>-83.571755342299994</v>
      </c>
    </row>
    <row r="3582" spans="1:29" x14ac:dyDescent="0.25">
      <c r="A3582" s="13">
        <v>137</v>
      </c>
      <c r="B3582" s="22" t="s">
        <v>4936</v>
      </c>
      <c r="C3582" s="17">
        <v>11</v>
      </c>
      <c r="D3582" s="1" t="s">
        <v>2375</v>
      </c>
      <c r="E3582" s="1" t="s">
        <v>3842</v>
      </c>
      <c r="F3582" s="1" t="s">
        <v>3875</v>
      </c>
      <c r="G3582" s="1" t="s">
        <v>3916</v>
      </c>
      <c r="H3582" s="1">
        <v>14</v>
      </c>
      <c r="I3582" s="1">
        <v>14.5</v>
      </c>
      <c r="J3582" s="1" t="s">
        <v>3190</v>
      </c>
      <c r="K3582" s="1" t="s">
        <v>4977</v>
      </c>
      <c r="L3582" s="1">
        <v>0</v>
      </c>
      <c r="M3582" s="1">
        <v>0</v>
      </c>
      <c r="N3582" s="1">
        <v>1</v>
      </c>
      <c r="O3582" s="1">
        <v>1</v>
      </c>
      <c r="P3582" s="1">
        <v>10</v>
      </c>
      <c r="Q3582" s="16">
        <v>20.984375</v>
      </c>
      <c r="R3582" s="21">
        <v>3.1322090260338664E-2</v>
      </c>
      <c r="S3582" s="21">
        <v>1.4069662870976321</v>
      </c>
      <c r="T3582" s="21">
        <v>1.3756441968372934</v>
      </c>
      <c r="U3582" s="21">
        <v>1.8895685238344033E-3</v>
      </c>
      <c r="V3582" s="21">
        <v>1.078826040410562E-2</v>
      </c>
      <c r="W3582" s="21">
        <v>8.8986918802712173E-3</v>
      </c>
      <c r="X3582" s="13" t="s">
        <v>22</v>
      </c>
      <c r="Y35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2" s="1">
        <v>40.069194036699997</v>
      </c>
      <c r="AA3582" s="1">
        <v>-80.973717840999996</v>
      </c>
      <c r="AB3582" s="1">
        <v>40.074027556700003</v>
      </c>
      <c r="AC3582" s="1">
        <v>-80.966712783800006</v>
      </c>
    </row>
    <row r="3583" spans="1:29" x14ac:dyDescent="0.25">
      <c r="A3583" s="13">
        <v>138</v>
      </c>
      <c r="B3583" s="22" t="s">
        <v>4936</v>
      </c>
      <c r="C3583" s="17">
        <v>7</v>
      </c>
      <c r="D3583" s="1" t="s">
        <v>789</v>
      </c>
      <c r="E3583" s="1" t="s">
        <v>3846</v>
      </c>
      <c r="F3583" s="1" t="s">
        <v>3847</v>
      </c>
      <c r="G3583" s="1" t="s">
        <v>3916</v>
      </c>
      <c r="H3583" s="1">
        <v>8.6</v>
      </c>
      <c r="I3583" s="1">
        <v>9.1</v>
      </c>
      <c r="J3583" s="1" t="s">
        <v>3190</v>
      </c>
      <c r="K3583" s="1" t="s">
        <v>4978</v>
      </c>
      <c r="L3583" s="1">
        <v>0</v>
      </c>
      <c r="M3583" s="1">
        <v>1</v>
      </c>
      <c r="N3583" s="1">
        <v>3</v>
      </c>
      <c r="O3583" s="1">
        <v>0</v>
      </c>
      <c r="P3583" s="1">
        <v>16</v>
      </c>
      <c r="Q3583" s="16">
        <v>81.317314680232556</v>
      </c>
      <c r="R3583" s="21">
        <v>3.9646226794095511E-2</v>
      </c>
      <c r="S3583" s="21">
        <v>0.88419023082451365</v>
      </c>
      <c r="T3583" s="21">
        <v>0.84454400403041818</v>
      </c>
      <c r="U3583" s="21">
        <v>2.6151066489298377E-3</v>
      </c>
      <c r="V3583" s="21">
        <v>1.0751875471054974E-2</v>
      </c>
      <c r="W3583" s="21">
        <v>8.1367688221251361E-3</v>
      </c>
      <c r="X3583" s="13" t="s">
        <v>22</v>
      </c>
      <c r="Y35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3" s="1">
        <v>39.892709271699999</v>
      </c>
      <c r="AA3583" s="1">
        <v>-83.899050422800002</v>
      </c>
      <c r="AB3583" s="1">
        <v>39.892204371299997</v>
      </c>
      <c r="AC3583" s="1">
        <v>-83.889666615899998</v>
      </c>
    </row>
    <row r="3584" spans="1:29" x14ac:dyDescent="0.25">
      <c r="A3584" s="13">
        <v>139</v>
      </c>
      <c r="B3584" s="22" t="s">
        <v>4936</v>
      </c>
      <c r="C3584" s="17">
        <v>5</v>
      </c>
      <c r="D3584" s="1" t="s">
        <v>1333</v>
      </c>
      <c r="E3584" s="1" t="s">
        <v>3842</v>
      </c>
      <c r="F3584" s="1" t="s">
        <v>3874</v>
      </c>
      <c r="G3584" s="1" t="s">
        <v>3916</v>
      </c>
      <c r="H3584" s="1">
        <v>1.8</v>
      </c>
      <c r="I3584" s="1">
        <v>2.2999999999999998</v>
      </c>
      <c r="J3584" s="1" t="s">
        <v>3190</v>
      </c>
      <c r="K3584" s="1" t="s">
        <v>4979</v>
      </c>
      <c r="L3584" s="1">
        <v>0</v>
      </c>
      <c r="M3584" s="1">
        <v>0</v>
      </c>
      <c r="N3584" s="1">
        <v>4</v>
      </c>
      <c r="O3584" s="1">
        <v>3</v>
      </c>
      <c r="P3584" s="1">
        <v>7</v>
      </c>
      <c r="Q3584" s="16">
        <v>46.5</v>
      </c>
      <c r="R3584" s="21">
        <v>1.8526537591716227E-2</v>
      </c>
      <c r="S3584" s="21">
        <v>0.58105057064396826</v>
      </c>
      <c r="T3584" s="21">
        <v>0.56252403305225207</v>
      </c>
      <c r="U3584" s="21">
        <v>1.2465586831480657E-3</v>
      </c>
      <c r="V3584" s="21">
        <v>1.0726717462751814E-2</v>
      </c>
      <c r="W3584" s="21">
        <v>9.4801587796037486E-3</v>
      </c>
      <c r="X3584" s="13" t="s">
        <v>22</v>
      </c>
      <c r="Y35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4" s="1">
        <v>39.953151527700001</v>
      </c>
      <c r="AA3584" s="1">
        <v>-82.192433883800007</v>
      </c>
      <c r="AB3584" s="1">
        <v>39.952181266399997</v>
      </c>
      <c r="AC3584" s="1">
        <v>-82.183141638600006</v>
      </c>
    </row>
    <row r="3585" spans="1:29" x14ac:dyDescent="0.25">
      <c r="A3585" s="13">
        <v>140</v>
      </c>
      <c r="B3585" s="22" t="s">
        <v>4936</v>
      </c>
      <c r="C3585" s="17">
        <v>3</v>
      </c>
      <c r="D3585" s="1" t="s">
        <v>1330</v>
      </c>
      <c r="E3585" s="1" t="s">
        <v>3859</v>
      </c>
      <c r="F3585" s="1" t="s">
        <v>3872</v>
      </c>
      <c r="G3585" s="1" t="s">
        <v>3919</v>
      </c>
      <c r="H3585" s="1">
        <v>25.3</v>
      </c>
      <c r="I3585" s="1">
        <v>25.8</v>
      </c>
      <c r="J3585" s="1" t="s">
        <v>3190</v>
      </c>
      <c r="K3585" s="1" t="s">
        <v>4978</v>
      </c>
      <c r="L3585" s="1">
        <v>0</v>
      </c>
      <c r="M3585" s="1">
        <v>0</v>
      </c>
      <c r="N3585" s="1">
        <v>6</v>
      </c>
      <c r="O3585" s="1">
        <v>2</v>
      </c>
      <c r="P3585" s="1">
        <v>10</v>
      </c>
      <c r="Q3585" s="16">
        <v>58.15625</v>
      </c>
      <c r="R3585" s="21">
        <v>2.5005137786380922E-2</v>
      </c>
      <c r="S3585" s="21">
        <v>0.52356112538967503</v>
      </c>
      <c r="T3585" s="21">
        <v>0.49855598760329412</v>
      </c>
      <c r="U3585" s="21">
        <v>1.4781843186303311E-3</v>
      </c>
      <c r="V3585" s="21">
        <v>1.0705839764046392E-2</v>
      </c>
      <c r="W3585" s="21">
        <v>9.2276554454160612E-3</v>
      </c>
      <c r="X3585" s="13" t="s">
        <v>22</v>
      </c>
      <c r="Y35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5" s="1">
        <v>41.3368935182</v>
      </c>
      <c r="AA3585" s="1">
        <v>-82.363428042699994</v>
      </c>
      <c r="AB3585" s="1">
        <v>41.340137198199997</v>
      </c>
      <c r="AC3585" s="1">
        <v>-82.354841883199995</v>
      </c>
    </row>
    <row r="3586" spans="1:29" x14ac:dyDescent="0.25">
      <c r="A3586" s="13">
        <v>141</v>
      </c>
      <c r="B3586" s="22" t="s">
        <v>4936</v>
      </c>
      <c r="C3586" s="17">
        <v>4</v>
      </c>
      <c r="D3586" s="1" t="s">
        <v>798</v>
      </c>
      <c r="E3586" s="1" t="s">
        <v>3886</v>
      </c>
      <c r="F3586" s="1" t="s">
        <v>3887</v>
      </c>
      <c r="G3586" s="1" t="s">
        <v>3921</v>
      </c>
      <c r="H3586" s="1">
        <v>18.600000000000001</v>
      </c>
      <c r="I3586" s="1">
        <v>19.100000000000001</v>
      </c>
      <c r="J3586" s="1" t="s">
        <v>3190</v>
      </c>
      <c r="K3586" s="1" t="s">
        <v>4977</v>
      </c>
      <c r="L3586" s="1">
        <v>0</v>
      </c>
      <c r="M3586" s="1">
        <v>0</v>
      </c>
      <c r="N3586" s="1">
        <v>3</v>
      </c>
      <c r="O3586" s="1">
        <v>1</v>
      </c>
      <c r="P3586" s="1">
        <v>4</v>
      </c>
      <c r="Q3586" s="16">
        <v>28.078125</v>
      </c>
      <c r="R3586" s="21">
        <v>1.9539287375835462E-2</v>
      </c>
      <c r="S3586" s="21">
        <v>0.58734678866655676</v>
      </c>
      <c r="T3586" s="21">
        <v>0.56780750129072133</v>
      </c>
      <c r="U3586" s="21">
        <v>1.1977338757391586E-3</v>
      </c>
      <c r="V3586" s="21">
        <v>1.0689174405322438E-2</v>
      </c>
      <c r="W3586" s="21">
        <v>9.4914405295832803E-3</v>
      </c>
      <c r="X3586" s="13" t="s">
        <v>22</v>
      </c>
      <c r="Y35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6" s="1">
        <v>41.105875759699998</v>
      </c>
      <c r="AA3586" s="1">
        <v>-81.050984882400002</v>
      </c>
      <c r="AB3586" s="1">
        <v>41.105656445800001</v>
      </c>
      <c r="AC3586" s="1">
        <v>-81.041414299600007</v>
      </c>
    </row>
    <row r="3587" spans="1:29" x14ac:dyDescent="0.25">
      <c r="A3587" s="13">
        <v>142</v>
      </c>
      <c r="B3587" s="22" t="s">
        <v>4936</v>
      </c>
      <c r="C3587" s="17">
        <v>4</v>
      </c>
      <c r="D3587" s="1" t="s">
        <v>801</v>
      </c>
      <c r="E3587" s="1" t="s">
        <v>3888</v>
      </c>
      <c r="F3587" s="1" t="s">
        <v>3889</v>
      </c>
      <c r="G3587" s="1" t="s">
        <v>3919</v>
      </c>
      <c r="H3587" s="1">
        <v>1.8</v>
      </c>
      <c r="I3587" s="1">
        <v>2.2999999999999998</v>
      </c>
      <c r="J3587" s="1" t="s">
        <v>3190</v>
      </c>
      <c r="K3587" s="1" t="s">
        <v>4977</v>
      </c>
      <c r="L3587" s="1">
        <v>0</v>
      </c>
      <c r="M3587" s="1">
        <v>0</v>
      </c>
      <c r="N3587" s="1">
        <v>4</v>
      </c>
      <c r="O3587" s="1">
        <v>1</v>
      </c>
      <c r="P3587" s="1">
        <v>25</v>
      </c>
      <c r="Q3587" s="16">
        <v>55.625</v>
      </c>
      <c r="R3587" s="21">
        <v>1.7281711872252345E-2</v>
      </c>
      <c r="S3587" s="21">
        <v>2.0097660365857521</v>
      </c>
      <c r="T3587" s="21">
        <v>1.9924843247134998</v>
      </c>
      <c r="U3587" s="21">
        <v>8.4466534924454255E-4</v>
      </c>
      <c r="V3587" s="21">
        <v>1.0685055082303028E-2</v>
      </c>
      <c r="W3587" s="21">
        <v>9.8403897330584852E-3</v>
      </c>
      <c r="X3587" s="13" t="s">
        <v>22</v>
      </c>
      <c r="Y35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7" s="1">
        <v>41.1155142267</v>
      </c>
      <c r="AA3587" s="1">
        <v>-80.8424604593</v>
      </c>
      <c r="AB3587" s="1">
        <v>0</v>
      </c>
      <c r="AC3587" s="1">
        <v>0</v>
      </c>
    </row>
    <row r="3588" spans="1:29" x14ac:dyDescent="0.25">
      <c r="A3588" s="13">
        <v>143</v>
      </c>
      <c r="B3588" s="22" t="s">
        <v>4936</v>
      </c>
      <c r="C3588" s="17">
        <v>2</v>
      </c>
      <c r="D3588" s="1" t="s">
        <v>807</v>
      </c>
      <c r="E3588" s="1" t="s">
        <v>3852</v>
      </c>
      <c r="F3588" s="1" t="s">
        <v>3853</v>
      </c>
      <c r="G3588" s="1" t="s">
        <v>3918</v>
      </c>
      <c r="H3588" s="1">
        <v>11.8</v>
      </c>
      <c r="I3588" s="1">
        <v>12.3</v>
      </c>
      <c r="J3588" s="1" t="s">
        <v>3190</v>
      </c>
      <c r="K3588" s="1" t="s">
        <v>4978</v>
      </c>
      <c r="L3588" s="1">
        <v>0</v>
      </c>
      <c r="M3588" s="1">
        <v>0</v>
      </c>
      <c r="N3588" s="1">
        <v>1</v>
      </c>
      <c r="O3588" s="1">
        <v>5</v>
      </c>
      <c r="P3588" s="1">
        <v>16</v>
      </c>
      <c r="Q3588" s="16">
        <v>44.734375</v>
      </c>
      <c r="R3588" s="21">
        <v>3.0332375953760007E-2</v>
      </c>
      <c r="S3588" s="21">
        <v>0.75925192929076257</v>
      </c>
      <c r="T3588" s="21">
        <v>0.72891955333700253</v>
      </c>
      <c r="U3588" s="21">
        <v>1.8773549025615124E-3</v>
      </c>
      <c r="V3588" s="21">
        <v>1.0657979440809758E-2</v>
      </c>
      <c r="W3588" s="21">
        <v>8.7806245382482453E-3</v>
      </c>
      <c r="X3588" s="13" t="s">
        <v>22</v>
      </c>
      <c r="Y35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8" s="1">
        <v>41.334567521099999</v>
      </c>
      <c r="AA3588" s="1">
        <v>-83.625680248500004</v>
      </c>
      <c r="AB3588" s="1">
        <v>41.341762856300001</v>
      </c>
      <c r="AC3588" s="1">
        <v>-83.624662827400002</v>
      </c>
    </row>
    <row r="3589" spans="1:29" x14ac:dyDescent="0.25">
      <c r="A3589" s="13">
        <v>144</v>
      </c>
      <c r="B3589" s="22" t="s">
        <v>4936</v>
      </c>
      <c r="C3589" s="17">
        <v>2</v>
      </c>
      <c r="D3589" s="1" t="s">
        <v>807</v>
      </c>
      <c r="E3589" s="1" t="s">
        <v>3852</v>
      </c>
      <c r="F3589" s="1" t="s">
        <v>3853</v>
      </c>
      <c r="G3589" s="1" t="s">
        <v>3918</v>
      </c>
      <c r="H3589" s="1">
        <v>7.3</v>
      </c>
      <c r="I3589" s="1">
        <v>7.8</v>
      </c>
      <c r="J3589" s="1" t="s">
        <v>3190</v>
      </c>
      <c r="K3589" s="1" t="s">
        <v>4978</v>
      </c>
      <c r="L3589" s="1">
        <v>0</v>
      </c>
      <c r="M3589" s="1">
        <v>0</v>
      </c>
      <c r="N3589" s="1">
        <v>2</v>
      </c>
      <c r="O3589" s="1">
        <v>4</v>
      </c>
      <c r="P3589" s="1">
        <v>8</v>
      </c>
      <c r="Q3589" s="16">
        <v>38.84375</v>
      </c>
      <c r="R3589" s="21">
        <v>3.0332375953760007E-2</v>
      </c>
      <c r="S3589" s="21">
        <v>0.49333380669929339</v>
      </c>
      <c r="T3589" s="21">
        <v>0.4630014307455334</v>
      </c>
      <c r="U3589" s="21">
        <v>1.8773549025615124E-3</v>
      </c>
      <c r="V3589" s="21">
        <v>1.0657979440809758E-2</v>
      </c>
      <c r="W3589" s="21">
        <v>8.7806245382482453E-3</v>
      </c>
      <c r="X3589" s="13" t="s">
        <v>22</v>
      </c>
      <c r="Y35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89" s="1">
        <v>41.271738875399997</v>
      </c>
      <c r="AA3589" s="1">
        <v>-83.644483190200006</v>
      </c>
      <c r="AB3589" s="1">
        <v>41.278360147699999</v>
      </c>
      <c r="AC3589" s="1">
        <v>-83.640681332200003</v>
      </c>
    </row>
    <row r="3590" spans="1:29" x14ac:dyDescent="0.25">
      <c r="A3590" s="13">
        <v>145</v>
      </c>
      <c r="B3590" s="22" t="s">
        <v>4936</v>
      </c>
      <c r="C3590" s="17">
        <v>3</v>
      </c>
      <c r="D3590" s="1" t="s">
        <v>2361</v>
      </c>
      <c r="E3590" s="1" t="s">
        <v>3848</v>
      </c>
      <c r="F3590" s="1" t="s">
        <v>3878</v>
      </c>
      <c r="G3590" s="1" t="s">
        <v>3917</v>
      </c>
      <c r="H3590" s="1">
        <v>3.6</v>
      </c>
      <c r="I3590" s="1">
        <v>4.0999999999999996</v>
      </c>
      <c r="J3590" s="1" t="s">
        <v>3190</v>
      </c>
      <c r="K3590" s="1" t="s">
        <v>4978</v>
      </c>
      <c r="L3590" s="1">
        <v>0</v>
      </c>
      <c r="M3590" s="1">
        <v>0</v>
      </c>
      <c r="N3590" s="1">
        <v>3</v>
      </c>
      <c r="O3590" s="1">
        <v>3</v>
      </c>
      <c r="P3590" s="1">
        <v>5</v>
      </c>
      <c r="Q3590" s="16">
        <v>37.953125</v>
      </c>
      <c r="R3590" s="21">
        <v>3.0206294993934291E-2</v>
      </c>
      <c r="S3590" s="21">
        <v>0.39063949297402356</v>
      </c>
      <c r="T3590" s="21">
        <v>0.36043319798008927</v>
      </c>
      <c r="U3590" s="21">
        <v>1.8677010076832055E-3</v>
      </c>
      <c r="V3590" s="21">
        <v>1.0601224667534966E-2</v>
      </c>
      <c r="W3590" s="21">
        <v>8.73352365985176E-3</v>
      </c>
      <c r="X3590" s="13" t="s">
        <v>22</v>
      </c>
      <c r="Y35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0" s="1">
        <v>40.9515676133</v>
      </c>
      <c r="AA3590" s="1">
        <v>-82.073129565100004</v>
      </c>
      <c r="AB3590" s="1">
        <v>40.956693315800003</v>
      </c>
      <c r="AC3590" s="1">
        <v>-82.066441730899996</v>
      </c>
    </row>
    <row r="3591" spans="1:29" x14ac:dyDescent="0.25">
      <c r="A3591" s="13">
        <v>146</v>
      </c>
      <c r="B3591" s="22" t="s">
        <v>4936</v>
      </c>
      <c r="C3591" s="17">
        <v>2</v>
      </c>
      <c r="D3591" s="1" t="s">
        <v>3840</v>
      </c>
      <c r="E3591" s="1" t="s">
        <v>3881</v>
      </c>
      <c r="F3591" s="1" t="s">
        <v>3882</v>
      </c>
      <c r="G3591" s="1" t="s">
        <v>3919</v>
      </c>
      <c r="H3591" s="1">
        <v>1.1000000000000001</v>
      </c>
      <c r="I3591" s="1">
        <v>1.6</v>
      </c>
      <c r="J3591" s="1" t="s">
        <v>3190</v>
      </c>
      <c r="K3591" s="1" t="s">
        <v>4978</v>
      </c>
      <c r="L3591" s="1">
        <v>0</v>
      </c>
      <c r="M3591" s="1">
        <v>0</v>
      </c>
      <c r="N3591" s="1">
        <v>5</v>
      </c>
      <c r="O3591" s="1">
        <v>2</v>
      </c>
      <c r="P3591" s="1">
        <v>53</v>
      </c>
      <c r="Q3591" s="16">
        <v>94.609375</v>
      </c>
      <c r="R3591" s="21">
        <v>2.6876431711464414E-2</v>
      </c>
      <c r="S3591" s="21">
        <v>1.8082025785072295</v>
      </c>
      <c r="T3591" s="21">
        <v>1.7813261467957651</v>
      </c>
      <c r="U3591" s="21">
        <v>1.6163006550648537E-3</v>
      </c>
      <c r="V3591" s="21">
        <v>1.0441753824827269E-2</v>
      </c>
      <c r="W3591" s="21">
        <v>8.8254531697624147E-3</v>
      </c>
      <c r="X3591" s="13" t="s">
        <v>22</v>
      </c>
      <c r="Y35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1" s="1">
        <v>41.492249276499997</v>
      </c>
      <c r="AA3591" s="1">
        <v>-83.373040416899997</v>
      </c>
      <c r="AB3591" s="1">
        <v>41.4885004542</v>
      </c>
      <c r="AC3591" s="1">
        <v>-83.364798687700002</v>
      </c>
    </row>
    <row r="3592" spans="1:29" x14ac:dyDescent="0.25">
      <c r="A3592" s="13">
        <v>147</v>
      </c>
      <c r="B3592" s="22" t="s">
        <v>4936</v>
      </c>
      <c r="C3592" s="17">
        <v>1</v>
      </c>
      <c r="D3592" s="1" t="s">
        <v>804</v>
      </c>
      <c r="E3592" s="1" t="s">
        <v>3852</v>
      </c>
      <c r="F3592" s="1" t="s">
        <v>3879</v>
      </c>
      <c r="G3592" s="1" t="s">
        <v>3918</v>
      </c>
      <c r="H3592" s="1">
        <v>3.1</v>
      </c>
      <c r="I3592" s="1">
        <v>3.6</v>
      </c>
      <c r="J3592" s="1" t="s">
        <v>3190</v>
      </c>
      <c r="K3592" s="1" t="s">
        <v>4979</v>
      </c>
      <c r="L3592" s="1">
        <v>0</v>
      </c>
      <c r="M3592" s="1">
        <v>0</v>
      </c>
      <c r="N3592" s="1">
        <v>5</v>
      </c>
      <c r="O3592" s="1">
        <v>1</v>
      </c>
      <c r="P3592" s="1">
        <v>20</v>
      </c>
      <c r="Q3592" s="16">
        <v>57.171875</v>
      </c>
      <c r="R3592" s="21">
        <v>1.6351357329867672E-2</v>
      </c>
      <c r="S3592" s="21">
        <v>1.2633457188780113</v>
      </c>
      <c r="T3592" s="21">
        <v>1.2469943615481436</v>
      </c>
      <c r="U3592" s="21">
        <v>1.0490723948087324E-3</v>
      </c>
      <c r="V3592" s="21">
        <v>1.0439894603113694E-2</v>
      </c>
      <c r="W3592" s="21">
        <v>9.3908222083049619E-3</v>
      </c>
      <c r="X3592" s="13" t="s">
        <v>22</v>
      </c>
      <c r="Y35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2" s="1">
        <v>40.913843257800004</v>
      </c>
      <c r="AA3592" s="1">
        <v>-83.836469643300006</v>
      </c>
      <c r="AB3592" s="1">
        <v>40.913967058600001</v>
      </c>
      <c r="AC3592" s="1">
        <v>-83.826923861200001</v>
      </c>
    </row>
    <row r="3593" spans="1:29" x14ac:dyDescent="0.25">
      <c r="A3593" s="13">
        <v>148</v>
      </c>
      <c r="B3593" s="22" t="s">
        <v>4936</v>
      </c>
      <c r="C3593" s="17">
        <v>2</v>
      </c>
      <c r="D3593" s="1" t="s">
        <v>1336</v>
      </c>
      <c r="E3593" s="1" t="s">
        <v>3859</v>
      </c>
      <c r="F3593" s="1" t="s">
        <v>3890</v>
      </c>
      <c r="G3593" s="1" t="s">
        <v>3919</v>
      </c>
      <c r="H3593" s="1">
        <v>4.0999999999999996</v>
      </c>
      <c r="I3593" s="1">
        <v>4.5999999999999996</v>
      </c>
      <c r="J3593" s="1" t="s">
        <v>3190</v>
      </c>
      <c r="K3593" s="1" t="s">
        <v>4976</v>
      </c>
      <c r="L3593" s="1">
        <v>0</v>
      </c>
      <c r="M3593" s="1">
        <v>0</v>
      </c>
      <c r="N3593" s="1">
        <v>2</v>
      </c>
      <c r="O3593" s="1">
        <v>0</v>
      </c>
      <c r="P3593" s="1">
        <v>2</v>
      </c>
      <c r="Q3593" s="16">
        <v>15.09375</v>
      </c>
      <c r="R3593" s="21">
        <v>3.7165502350300188E-2</v>
      </c>
      <c r="S3593" s="21">
        <v>0.43935514176395946</v>
      </c>
      <c r="T3593" s="21">
        <v>0.40218963941365926</v>
      </c>
      <c r="U3593" s="21">
        <v>1.9102315519555165E-3</v>
      </c>
      <c r="V3593" s="21">
        <v>1.0436859749072248E-2</v>
      </c>
      <c r="W3593" s="21">
        <v>8.5266281971167323E-3</v>
      </c>
      <c r="X3593" s="13" t="s">
        <v>22</v>
      </c>
      <c r="Y35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3" s="1">
        <v>41.461495681199999</v>
      </c>
      <c r="AA3593" s="1">
        <v>-83.290573542199994</v>
      </c>
      <c r="AB3593" s="1">
        <v>0</v>
      </c>
      <c r="AC3593" s="1">
        <v>0</v>
      </c>
    </row>
    <row r="3594" spans="1:29" x14ac:dyDescent="0.25">
      <c r="A3594" s="13">
        <v>149</v>
      </c>
      <c r="B3594" s="22" t="s">
        <v>4936</v>
      </c>
      <c r="C3594" s="17">
        <v>6</v>
      </c>
      <c r="D3594" s="1" t="s">
        <v>1340</v>
      </c>
      <c r="E3594" s="1" t="s">
        <v>3848</v>
      </c>
      <c r="F3594" s="1" t="s">
        <v>3864</v>
      </c>
      <c r="G3594" s="1" t="s">
        <v>3917</v>
      </c>
      <c r="H3594" s="1">
        <v>11.2</v>
      </c>
      <c r="I3594" s="1">
        <v>11.7</v>
      </c>
      <c r="J3594" s="1" t="s">
        <v>3190</v>
      </c>
      <c r="K3594" s="1" t="s">
        <v>4979</v>
      </c>
      <c r="L3594" s="1">
        <v>0</v>
      </c>
      <c r="M3594" s="1">
        <v>2</v>
      </c>
      <c r="N3594" s="1">
        <v>2</v>
      </c>
      <c r="O3594" s="1">
        <v>0</v>
      </c>
      <c r="P3594" s="1">
        <v>3</v>
      </c>
      <c r="Q3594" s="16">
        <v>107.44712936046511</v>
      </c>
      <c r="R3594" s="21">
        <v>2.8948511464011305E-2</v>
      </c>
      <c r="S3594" s="21">
        <v>0.44835665852494005</v>
      </c>
      <c r="T3594" s="21">
        <v>0.41940814706092877</v>
      </c>
      <c r="U3594" s="21">
        <v>1.95302800630756E-3</v>
      </c>
      <c r="V3594" s="21">
        <v>1.0422936271457529E-2</v>
      </c>
      <c r="W3594" s="21">
        <v>8.4699082651499696E-3</v>
      </c>
      <c r="X3594" s="13" t="s">
        <v>22</v>
      </c>
      <c r="Y35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4" s="1">
        <v>39.782403458600001</v>
      </c>
      <c r="AA3594" s="1">
        <v>-83.253289522399996</v>
      </c>
      <c r="AB3594" s="1">
        <v>0</v>
      </c>
      <c r="AC3594" s="1">
        <v>0</v>
      </c>
    </row>
    <row r="3595" spans="1:29" x14ac:dyDescent="0.25">
      <c r="A3595" s="13">
        <v>150</v>
      </c>
      <c r="B3595" s="22" t="s">
        <v>4936</v>
      </c>
      <c r="C3595" s="17">
        <v>6</v>
      </c>
      <c r="D3595" s="1" t="s">
        <v>808</v>
      </c>
      <c r="E3595" s="1" t="s">
        <v>3856</v>
      </c>
      <c r="F3595" s="1" t="s">
        <v>3891</v>
      </c>
      <c r="G3595" s="1" t="s">
        <v>3917</v>
      </c>
      <c r="H3595" s="1">
        <v>0.6</v>
      </c>
      <c r="I3595" s="1">
        <v>1.1000000000000001</v>
      </c>
      <c r="J3595" s="1" t="s">
        <v>3190</v>
      </c>
      <c r="K3595" s="1" t="s">
        <v>4979</v>
      </c>
      <c r="L3595" s="1">
        <v>0</v>
      </c>
      <c r="M3595" s="1">
        <v>0</v>
      </c>
      <c r="N3595" s="1">
        <v>3</v>
      </c>
      <c r="O3595" s="1">
        <v>1</v>
      </c>
      <c r="P3595" s="1">
        <v>7</v>
      </c>
      <c r="Q3595" s="16">
        <v>31.078125</v>
      </c>
      <c r="R3595" s="21">
        <v>2.8948511464011305E-2</v>
      </c>
      <c r="S3595" s="21">
        <v>0.6902595535177134</v>
      </c>
      <c r="T3595" s="21">
        <v>0.66131104205370206</v>
      </c>
      <c r="U3595" s="21">
        <v>1.95302800630756E-3</v>
      </c>
      <c r="V3595" s="21">
        <v>1.0422936271457529E-2</v>
      </c>
      <c r="W3595" s="21">
        <v>8.4699082651499696E-3</v>
      </c>
      <c r="X3595" s="13" t="s">
        <v>22</v>
      </c>
      <c r="Y35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5" s="1">
        <v>39.7904060567</v>
      </c>
      <c r="AA3595" s="1">
        <v>-83.235959973099995</v>
      </c>
      <c r="AB3595" s="1">
        <v>39.794120933899997</v>
      </c>
      <c r="AC3595" s="1">
        <v>-83.227896643099996</v>
      </c>
    </row>
    <row r="3596" spans="1:29" x14ac:dyDescent="0.25">
      <c r="A3596" s="13">
        <v>151</v>
      </c>
      <c r="B3596" s="22" t="s">
        <v>4936</v>
      </c>
      <c r="C3596" s="17">
        <v>6</v>
      </c>
      <c r="D3596" s="1" t="s">
        <v>1340</v>
      </c>
      <c r="E3596" s="1" t="s">
        <v>3848</v>
      </c>
      <c r="F3596" s="1" t="s">
        <v>3864</v>
      </c>
      <c r="G3596" s="1" t="s">
        <v>3917</v>
      </c>
      <c r="H3596" s="1">
        <v>10.6</v>
      </c>
      <c r="I3596" s="1">
        <v>11.1</v>
      </c>
      <c r="J3596" s="1" t="s">
        <v>3190</v>
      </c>
      <c r="K3596" s="1" t="s">
        <v>4979</v>
      </c>
      <c r="L3596" s="1">
        <v>0</v>
      </c>
      <c r="M3596" s="1">
        <v>0</v>
      </c>
      <c r="N3596" s="1">
        <v>4</v>
      </c>
      <c r="O3596" s="1">
        <v>0</v>
      </c>
      <c r="P3596" s="1">
        <v>2</v>
      </c>
      <c r="Q3596" s="16">
        <v>28.1875</v>
      </c>
      <c r="R3596" s="21">
        <v>2.8948511464011305E-2</v>
      </c>
      <c r="S3596" s="21">
        <v>0.38788093477674668</v>
      </c>
      <c r="T3596" s="21">
        <v>0.35893242331273539</v>
      </c>
      <c r="U3596" s="21">
        <v>1.95302800630756E-3</v>
      </c>
      <c r="V3596" s="21">
        <v>1.0422936271457529E-2</v>
      </c>
      <c r="W3596" s="21">
        <v>8.4699082651499696E-3</v>
      </c>
      <c r="X3596" s="13" t="s">
        <v>22</v>
      </c>
      <c r="Y35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6" s="1">
        <v>39.777914670800001</v>
      </c>
      <c r="AA3596" s="1">
        <v>-83.262964249600003</v>
      </c>
      <c r="AB3596" s="1">
        <v>39.781659093400002</v>
      </c>
      <c r="AC3596" s="1">
        <v>-83.254902107899994</v>
      </c>
    </row>
    <row r="3597" spans="1:29" x14ac:dyDescent="0.25">
      <c r="A3597" s="13">
        <v>152</v>
      </c>
      <c r="B3597" s="22" t="s">
        <v>4936</v>
      </c>
      <c r="C3597" s="17">
        <v>6</v>
      </c>
      <c r="D3597" s="1" t="s">
        <v>2374</v>
      </c>
      <c r="E3597" s="1" t="s">
        <v>3848</v>
      </c>
      <c r="F3597" s="1" t="s">
        <v>3849</v>
      </c>
      <c r="G3597" s="1" t="s">
        <v>3917</v>
      </c>
      <c r="H3597" s="1">
        <v>11.8</v>
      </c>
      <c r="I3597" s="1">
        <v>12.3</v>
      </c>
      <c r="J3597" s="1" t="s">
        <v>3190</v>
      </c>
      <c r="K3597" s="1" t="s">
        <v>4979</v>
      </c>
      <c r="L3597" s="1">
        <v>0</v>
      </c>
      <c r="M3597" s="1">
        <v>0</v>
      </c>
      <c r="N3597" s="1">
        <v>3</v>
      </c>
      <c r="O3597" s="1">
        <v>1</v>
      </c>
      <c r="P3597" s="1">
        <v>14</v>
      </c>
      <c r="Q3597" s="16">
        <v>38.078125</v>
      </c>
      <c r="R3597" s="21">
        <v>2.8891415261881062E-2</v>
      </c>
      <c r="S3597" s="21">
        <v>1.1139195187041329</v>
      </c>
      <c r="T3597" s="21">
        <v>1.0850281034422518</v>
      </c>
      <c r="U3597" s="21">
        <v>1.9491528735036967E-3</v>
      </c>
      <c r="V3597" s="21">
        <v>1.0403086498077443E-2</v>
      </c>
      <c r="W3597" s="21">
        <v>8.4539336245737454E-3</v>
      </c>
      <c r="X3597" s="13" t="s">
        <v>22</v>
      </c>
      <c r="Y35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7" s="1">
        <v>39.682969902499998</v>
      </c>
      <c r="AA3597" s="1">
        <v>-83.482680663300002</v>
      </c>
      <c r="AB3597" s="1">
        <v>39.687448904100002</v>
      </c>
      <c r="AC3597" s="1">
        <v>-83.475305618799993</v>
      </c>
    </row>
    <row r="3598" spans="1:29" x14ac:dyDescent="0.25">
      <c r="A3598" s="13">
        <v>153</v>
      </c>
      <c r="B3598" s="22" t="s">
        <v>4936</v>
      </c>
      <c r="C3598" s="17">
        <v>4</v>
      </c>
      <c r="D3598" s="1" t="s">
        <v>801</v>
      </c>
      <c r="E3598" s="1" t="s">
        <v>3867</v>
      </c>
      <c r="F3598" s="1" t="s">
        <v>3877</v>
      </c>
      <c r="G3598" s="1" t="s">
        <v>3921</v>
      </c>
      <c r="H3598" s="1">
        <v>6.6</v>
      </c>
      <c r="I3598" s="1">
        <v>7.1</v>
      </c>
      <c r="J3598" s="1" t="s">
        <v>3190</v>
      </c>
      <c r="K3598" s="1" t="s">
        <v>4979</v>
      </c>
      <c r="L3598" s="1">
        <v>0</v>
      </c>
      <c r="M3598" s="1">
        <v>0</v>
      </c>
      <c r="N3598" s="1">
        <v>4</v>
      </c>
      <c r="O3598" s="1">
        <v>1</v>
      </c>
      <c r="P3598" s="1">
        <v>14</v>
      </c>
      <c r="Q3598" s="16">
        <v>44.625</v>
      </c>
      <c r="R3598" s="21">
        <v>2.3944149866138891E-2</v>
      </c>
      <c r="S3598" s="21">
        <v>0.98927653549046524</v>
      </c>
      <c r="T3598" s="21">
        <v>0.96533238562432633</v>
      </c>
      <c r="U3598" s="21">
        <v>1.6135661154016265E-3</v>
      </c>
      <c r="V3598" s="21">
        <v>1.036935080649512E-2</v>
      </c>
      <c r="W3598" s="21">
        <v>8.755784691093494E-3</v>
      </c>
      <c r="X3598" s="13" t="s">
        <v>22</v>
      </c>
      <c r="Y35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8" s="1">
        <v>41.106894861800001</v>
      </c>
      <c r="AA3598" s="1">
        <v>-80.876885805399994</v>
      </c>
      <c r="AB3598" s="1">
        <v>41.107186895200002</v>
      </c>
      <c r="AC3598" s="1">
        <v>-80.867323581400001</v>
      </c>
    </row>
    <row r="3599" spans="1:29" x14ac:dyDescent="0.25">
      <c r="A3599" s="13">
        <v>154</v>
      </c>
      <c r="B3599" s="22" t="s">
        <v>4936</v>
      </c>
      <c r="C3599" s="17">
        <v>3</v>
      </c>
      <c r="D3599" s="1" t="s">
        <v>802</v>
      </c>
      <c r="E3599" s="1" t="s">
        <v>3848</v>
      </c>
      <c r="F3599" s="1" t="s">
        <v>3861</v>
      </c>
      <c r="G3599" s="1" t="s">
        <v>3917</v>
      </c>
      <c r="H3599" s="1">
        <v>19.5</v>
      </c>
      <c r="I3599" s="1">
        <v>20</v>
      </c>
      <c r="J3599" s="1" t="s">
        <v>3190</v>
      </c>
      <c r="K3599" s="1" t="s">
        <v>4978</v>
      </c>
      <c r="L3599" s="1">
        <v>0</v>
      </c>
      <c r="M3599" s="1">
        <v>1</v>
      </c>
      <c r="N3599" s="1">
        <v>3</v>
      </c>
      <c r="O3599" s="1">
        <v>1</v>
      </c>
      <c r="P3599" s="1">
        <v>6</v>
      </c>
      <c r="Q3599" s="16">
        <v>75.754814680232556</v>
      </c>
      <c r="R3599" s="21">
        <v>3.3330073972510171E-2</v>
      </c>
      <c r="S3599" s="21">
        <v>0.42888855076277027</v>
      </c>
      <c r="T3599" s="21">
        <v>0.39555847679026013</v>
      </c>
      <c r="U3599" s="21">
        <v>2.1096320778235455E-3</v>
      </c>
      <c r="V3599" s="21">
        <v>1.0326198707933368E-2</v>
      </c>
      <c r="W3599" s="21">
        <v>8.2165666301098235E-3</v>
      </c>
      <c r="X3599" s="13" t="s">
        <v>22</v>
      </c>
      <c r="Y35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599" s="1">
        <v>40.790705594000002</v>
      </c>
      <c r="AA3599" s="1">
        <v>-82.405087182200006</v>
      </c>
      <c r="AB3599" s="1">
        <v>40.795732459299998</v>
      </c>
      <c r="AC3599" s="1">
        <v>-82.398253684400004</v>
      </c>
    </row>
    <row r="3600" spans="1:29" x14ac:dyDescent="0.25">
      <c r="A3600" s="13">
        <v>155</v>
      </c>
      <c r="B3600" s="22" t="s">
        <v>4936</v>
      </c>
      <c r="C3600" s="17">
        <v>7</v>
      </c>
      <c r="D3600" s="1" t="s">
        <v>2378</v>
      </c>
      <c r="E3600" s="1" t="s">
        <v>3852</v>
      </c>
      <c r="F3600" s="1" t="s">
        <v>3892</v>
      </c>
      <c r="G3600" s="1" t="s">
        <v>3918</v>
      </c>
      <c r="H3600" s="1">
        <v>1.8</v>
      </c>
      <c r="I3600" s="1">
        <v>2.2999999999999998</v>
      </c>
      <c r="J3600" s="1" t="s">
        <v>3190</v>
      </c>
      <c r="K3600" s="1" t="s">
        <v>4979</v>
      </c>
      <c r="L3600" s="1">
        <v>0</v>
      </c>
      <c r="M3600" s="1">
        <v>1</v>
      </c>
      <c r="N3600" s="1">
        <v>3</v>
      </c>
      <c r="O3600" s="1">
        <v>1</v>
      </c>
      <c r="P3600" s="1">
        <v>5</v>
      </c>
      <c r="Q3600" s="16">
        <v>74.754814680232556</v>
      </c>
      <c r="R3600" s="21">
        <v>2.3678370689426048E-2</v>
      </c>
      <c r="S3600" s="21">
        <v>0.52461796586065235</v>
      </c>
      <c r="T3600" s="21">
        <v>0.50093959517122633</v>
      </c>
      <c r="U3600" s="21">
        <v>1.5955486590665401E-3</v>
      </c>
      <c r="V3600" s="21">
        <v>1.0253460891687299E-2</v>
      </c>
      <c r="W3600" s="21">
        <v>8.6579122326207597E-3</v>
      </c>
      <c r="X3600" s="13" t="s">
        <v>22</v>
      </c>
      <c r="Y36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0" s="1">
        <v>40.508486759</v>
      </c>
      <c r="AA3600" s="1">
        <v>-84.169138910300006</v>
      </c>
      <c r="AB3600" s="1">
        <v>40.515731710899999</v>
      </c>
      <c r="AC3600" s="1">
        <v>-84.169172165000006</v>
      </c>
    </row>
    <row r="3601" spans="1:29" x14ac:dyDescent="0.25">
      <c r="A3601" s="13">
        <v>156</v>
      </c>
      <c r="B3601" s="22" t="s">
        <v>4936</v>
      </c>
      <c r="C3601" s="17">
        <v>7</v>
      </c>
      <c r="D3601" s="1" t="s">
        <v>2378</v>
      </c>
      <c r="E3601" s="1" t="s">
        <v>3852</v>
      </c>
      <c r="F3601" s="1" t="s">
        <v>3892</v>
      </c>
      <c r="G3601" s="1" t="s">
        <v>3918</v>
      </c>
      <c r="H3601" s="1">
        <v>0.1</v>
      </c>
      <c r="I3601" s="1">
        <v>0.6</v>
      </c>
      <c r="J3601" s="1" t="s">
        <v>3190</v>
      </c>
      <c r="K3601" s="1" t="s">
        <v>4979</v>
      </c>
      <c r="L3601" s="1">
        <v>0</v>
      </c>
      <c r="M3601" s="1">
        <v>0</v>
      </c>
      <c r="N3601" s="1">
        <v>4</v>
      </c>
      <c r="O3601" s="1">
        <v>1</v>
      </c>
      <c r="P3601" s="1">
        <v>6</v>
      </c>
      <c r="Q3601" s="16">
        <v>36.625</v>
      </c>
      <c r="R3601" s="21">
        <v>2.3678370689426048E-2</v>
      </c>
      <c r="S3601" s="21">
        <v>0.57499501537673614</v>
      </c>
      <c r="T3601" s="21">
        <v>0.55131664468731012</v>
      </c>
      <c r="U3601" s="21">
        <v>1.5955486590665401E-3</v>
      </c>
      <c r="V3601" s="21">
        <v>1.0253460891687299E-2</v>
      </c>
      <c r="W3601" s="21">
        <v>8.6579122326207597E-3</v>
      </c>
      <c r="X3601" s="13" t="s">
        <v>22</v>
      </c>
      <c r="Y36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1" s="1">
        <v>40.483851953200002</v>
      </c>
      <c r="AA3601" s="1">
        <v>-84.169155076400003</v>
      </c>
      <c r="AB3601" s="1">
        <v>40.491097974799999</v>
      </c>
      <c r="AC3601" s="1">
        <v>-84.169147266400003</v>
      </c>
    </row>
    <row r="3602" spans="1:29" x14ac:dyDescent="0.25">
      <c r="A3602" s="13">
        <v>157</v>
      </c>
      <c r="B3602" s="22" t="s">
        <v>4936</v>
      </c>
      <c r="C3602" s="17">
        <v>6</v>
      </c>
      <c r="D3602" s="1" t="s">
        <v>1340</v>
      </c>
      <c r="E3602" s="1" t="s">
        <v>3848</v>
      </c>
      <c r="F3602" s="1" t="s">
        <v>3864</v>
      </c>
      <c r="G3602" s="1" t="s">
        <v>3917</v>
      </c>
      <c r="H3602" s="1">
        <v>2.7</v>
      </c>
      <c r="I3602" s="1">
        <v>3.2</v>
      </c>
      <c r="J3602" s="1" t="s">
        <v>3190</v>
      </c>
      <c r="K3602" s="1" t="s">
        <v>4979</v>
      </c>
      <c r="L3602" s="1">
        <v>0</v>
      </c>
      <c r="M3602" s="1">
        <v>0</v>
      </c>
      <c r="N3602" s="1">
        <v>4</v>
      </c>
      <c r="O3602" s="1">
        <v>0</v>
      </c>
      <c r="P3602" s="1">
        <v>4</v>
      </c>
      <c r="Q3602" s="16">
        <v>30.1875</v>
      </c>
      <c r="R3602" s="21">
        <v>2.8446585141641455E-2</v>
      </c>
      <c r="S3602" s="21">
        <v>0.50195554783885687</v>
      </c>
      <c r="T3602" s="21">
        <v>0.47350896269721543</v>
      </c>
      <c r="U3602" s="21">
        <v>1.9189637291515639E-3</v>
      </c>
      <c r="V3602" s="21">
        <v>1.0242540517833222E-2</v>
      </c>
      <c r="W3602" s="21">
        <v>8.3235767886816574E-3</v>
      </c>
      <c r="X3602" s="13" t="s">
        <v>22</v>
      </c>
      <c r="Y36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2" s="1">
        <v>39.723838067800003</v>
      </c>
      <c r="AA3602" s="1">
        <v>-83.393058139700003</v>
      </c>
      <c r="AB3602" s="1">
        <v>39.726792014600001</v>
      </c>
      <c r="AC3602" s="1">
        <v>-83.384505290600003</v>
      </c>
    </row>
    <row r="3603" spans="1:29" x14ac:dyDescent="0.25">
      <c r="A3603" s="13">
        <v>158</v>
      </c>
      <c r="B3603" s="22" t="s">
        <v>4936</v>
      </c>
      <c r="C3603" s="17">
        <v>2</v>
      </c>
      <c r="D3603" s="1" t="s">
        <v>807</v>
      </c>
      <c r="E3603" s="1" t="s">
        <v>3859</v>
      </c>
      <c r="F3603" s="1" t="s">
        <v>3860</v>
      </c>
      <c r="G3603" s="1" t="s">
        <v>3919</v>
      </c>
      <c r="H3603" s="1">
        <v>8</v>
      </c>
      <c r="I3603" s="1">
        <v>8.5</v>
      </c>
      <c r="J3603" s="1" t="s">
        <v>3190</v>
      </c>
      <c r="K3603" s="1" t="s">
        <v>4978</v>
      </c>
      <c r="L3603" s="1">
        <v>0</v>
      </c>
      <c r="M3603" s="1">
        <v>0</v>
      </c>
      <c r="N3603" s="1">
        <v>5</v>
      </c>
      <c r="O3603" s="1">
        <v>2</v>
      </c>
      <c r="P3603" s="1">
        <v>10</v>
      </c>
      <c r="Q3603" s="16">
        <v>51.609375</v>
      </c>
      <c r="R3603" s="21">
        <v>2.3956055856724202E-2</v>
      </c>
      <c r="S3603" s="21">
        <v>0.57083862658397488</v>
      </c>
      <c r="T3603" s="21">
        <v>0.54688257072725066</v>
      </c>
      <c r="U3603" s="21">
        <v>1.3471547214068615E-3</v>
      </c>
      <c r="V3603" s="21">
        <v>1.0202618037880163E-2</v>
      </c>
      <c r="W3603" s="21">
        <v>8.8554633164733016E-3</v>
      </c>
      <c r="X3603" s="13" t="s">
        <v>22</v>
      </c>
      <c r="Y36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3" s="1">
        <v>41.528745189600002</v>
      </c>
      <c r="AA3603" s="1">
        <v>-83.471048376900001</v>
      </c>
      <c r="AB3603" s="1">
        <v>41.525499696899999</v>
      </c>
      <c r="AC3603" s="1">
        <v>-83.462428590800002</v>
      </c>
    </row>
    <row r="3604" spans="1:29" x14ac:dyDescent="0.25">
      <c r="A3604" s="13">
        <v>159</v>
      </c>
      <c r="B3604" s="22" t="s">
        <v>4936</v>
      </c>
      <c r="C3604" s="17">
        <v>4</v>
      </c>
      <c r="D3604" s="1" t="s">
        <v>801</v>
      </c>
      <c r="E3604" s="1" t="s">
        <v>3867</v>
      </c>
      <c r="F3604" s="1" t="s">
        <v>3877</v>
      </c>
      <c r="G3604" s="1" t="s">
        <v>3921</v>
      </c>
      <c r="H3604" s="1">
        <v>3</v>
      </c>
      <c r="I3604" s="1">
        <v>3.5</v>
      </c>
      <c r="J3604" s="1" t="s">
        <v>3190</v>
      </c>
      <c r="K3604" s="1" t="s">
        <v>4979</v>
      </c>
      <c r="L3604" s="1">
        <v>0</v>
      </c>
      <c r="M3604" s="1">
        <v>1</v>
      </c>
      <c r="N3604" s="1">
        <v>2</v>
      </c>
      <c r="O3604" s="1">
        <v>1</v>
      </c>
      <c r="P3604" s="1">
        <v>3</v>
      </c>
      <c r="Q3604" s="16">
        <v>66.207939680232556</v>
      </c>
      <c r="R3604" s="21">
        <v>2.0848946385426656E-2</v>
      </c>
      <c r="S3604" s="21">
        <v>0.47070356485498704</v>
      </c>
      <c r="T3604" s="21">
        <v>0.44985461846956037</v>
      </c>
      <c r="U3604" s="21">
        <v>1.3252097925495314E-3</v>
      </c>
      <c r="V3604" s="21">
        <v>1.011958168776526E-2</v>
      </c>
      <c r="W3604" s="21">
        <v>8.7943718952157284E-3</v>
      </c>
      <c r="X3604" s="13" t="s">
        <v>22</v>
      </c>
      <c r="Y36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4" s="1">
        <v>41.104139426899998</v>
      </c>
      <c r="AA3604" s="1">
        <v>-80.945653139300006</v>
      </c>
      <c r="AB3604" s="1">
        <v>41.104119136999998</v>
      </c>
      <c r="AC3604" s="1">
        <v>-80.936080843499994</v>
      </c>
    </row>
    <row r="3605" spans="1:29" x14ac:dyDescent="0.25">
      <c r="A3605" s="13">
        <v>160</v>
      </c>
      <c r="B3605" s="22" t="s">
        <v>4936</v>
      </c>
      <c r="C3605" s="17">
        <v>5</v>
      </c>
      <c r="D3605" s="1" t="s">
        <v>793</v>
      </c>
      <c r="E3605" s="1" t="s">
        <v>3842</v>
      </c>
      <c r="F3605" s="1" t="s">
        <v>3858</v>
      </c>
      <c r="G3605" s="1" t="s">
        <v>3916</v>
      </c>
      <c r="H3605" s="1">
        <v>7.3</v>
      </c>
      <c r="I3605" s="1">
        <v>7.8</v>
      </c>
      <c r="J3605" s="1" t="s">
        <v>3190</v>
      </c>
      <c r="K3605" s="1" t="s">
        <v>4979</v>
      </c>
      <c r="L3605" s="1">
        <v>0</v>
      </c>
      <c r="M3605" s="1">
        <v>0</v>
      </c>
      <c r="N3605" s="1">
        <v>3</v>
      </c>
      <c r="O3605" s="1">
        <v>0</v>
      </c>
      <c r="P3605" s="1">
        <v>1</v>
      </c>
      <c r="Q3605" s="16">
        <v>20.640625</v>
      </c>
      <c r="R3605" s="21">
        <v>3.5175712712403634E-2</v>
      </c>
      <c r="S3605" s="21">
        <v>0.31079954493013484</v>
      </c>
      <c r="T3605" s="21">
        <v>0.27562383221773123</v>
      </c>
      <c r="U3605" s="21">
        <v>2.3759274672011952E-3</v>
      </c>
      <c r="V3605" s="21">
        <v>1.0085558040432464E-2</v>
      </c>
      <c r="W3605" s="21">
        <v>7.7096305732312692E-3</v>
      </c>
      <c r="X3605" s="13" t="s">
        <v>22</v>
      </c>
      <c r="Y36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5" s="1">
        <v>39.946380692399998</v>
      </c>
      <c r="AA3605" s="1">
        <v>-82.635999761099995</v>
      </c>
      <c r="AB3605" s="1">
        <v>39.945955556100003</v>
      </c>
      <c r="AC3605" s="1">
        <v>-82.626600562500002</v>
      </c>
    </row>
    <row r="3606" spans="1:29" x14ac:dyDescent="0.25">
      <c r="A3606" s="13">
        <v>161</v>
      </c>
      <c r="B3606" s="22" t="s">
        <v>4936</v>
      </c>
      <c r="C3606" s="17">
        <v>5</v>
      </c>
      <c r="D3606" s="1" t="s">
        <v>793</v>
      </c>
      <c r="E3606" s="1" t="s">
        <v>3842</v>
      </c>
      <c r="F3606" s="1" t="s">
        <v>3858</v>
      </c>
      <c r="G3606" s="1" t="s">
        <v>3916</v>
      </c>
      <c r="H3606" s="1">
        <v>8.8000000000000007</v>
      </c>
      <c r="I3606" s="1">
        <v>9.3000000000000007</v>
      </c>
      <c r="J3606" s="1" t="s">
        <v>3190</v>
      </c>
      <c r="K3606" s="1" t="s">
        <v>4977</v>
      </c>
      <c r="L3606" s="1">
        <v>0</v>
      </c>
      <c r="M3606" s="1">
        <v>0</v>
      </c>
      <c r="N3606" s="1">
        <v>0</v>
      </c>
      <c r="O3606" s="1">
        <v>1</v>
      </c>
      <c r="P3606" s="1">
        <v>5</v>
      </c>
      <c r="Q3606" s="16">
        <v>9.4375</v>
      </c>
      <c r="R3606" s="21">
        <v>4.8969932943047093E-2</v>
      </c>
      <c r="S3606" s="21">
        <v>0.96418960200374815</v>
      </c>
      <c r="T3606" s="21">
        <v>0.91521966906070107</v>
      </c>
      <c r="U3606" s="21">
        <v>3.0152785573763427E-3</v>
      </c>
      <c r="V3606" s="21">
        <v>1.0032902064704989E-2</v>
      </c>
      <c r="W3606" s="21">
        <v>7.0176235073286467E-3</v>
      </c>
      <c r="X3606" s="13" t="s">
        <v>22</v>
      </c>
      <c r="Y36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6" s="1">
        <v>39.945554549900002</v>
      </c>
      <c r="AA3606" s="1">
        <v>-82.607795641799996</v>
      </c>
      <c r="AB3606" s="1">
        <v>39.944871385100001</v>
      </c>
      <c r="AC3606" s="1">
        <v>-82.598456819899994</v>
      </c>
    </row>
    <row r="3607" spans="1:29" x14ac:dyDescent="0.25">
      <c r="A3607" s="13">
        <v>162</v>
      </c>
      <c r="B3607" s="22" t="s">
        <v>4936</v>
      </c>
      <c r="C3607" s="17">
        <v>6</v>
      </c>
      <c r="D3607" s="1" t="s">
        <v>2374</v>
      </c>
      <c r="E3607" s="1" t="s">
        <v>3848</v>
      </c>
      <c r="F3607" s="1" t="s">
        <v>3849</v>
      </c>
      <c r="G3607" s="1" t="s">
        <v>3917</v>
      </c>
      <c r="H3607" s="1">
        <v>3.9</v>
      </c>
      <c r="I3607" s="1">
        <v>4.4000000000000004</v>
      </c>
      <c r="J3607" s="1" t="s">
        <v>3190</v>
      </c>
      <c r="K3607" s="1" t="s">
        <v>4976</v>
      </c>
      <c r="L3607" s="1">
        <v>0</v>
      </c>
      <c r="M3607" s="1">
        <v>0</v>
      </c>
      <c r="N3607" s="1">
        <v>2</v>
      </c>
      <c r="O3607" s="1">
        <v>1</v>
      </c>
      <c r="P3607" s="1">
        <v>4</v>
      </c>
      <c r="Q3607" s="16">
        <v>21.53125</v>
      </c>
      <c r="R3607" s="21">
        <v>3.1978187902923776E-2</v>
      </c>
      <c r="S3607" s="21">
        <v>0.51217786937860876</v>
      </c>
      <c r="T3607" s="21">
        <v>0.48019968147568498</v>
      </c>
      <c r="U3607" s="21">
        <v>1.7263324220009387E-3</v>
      </c>
      <c r="V3607" s="21">
        <v>1.0001221997002992E-2</v>
      </c>
      <c r="W3607" s="21">
        <v>8.2748895750020535E-3</v>
      </c>
      <c r="X3607" s="13" t="s">
        <v>22</v>
      </c>
      <c r="Y36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7" s="1">
        <v>39.620327771500001</v>
      </c>
      <c r="AA3607" s="1">
        <v>-83.606052450299998</v>
      </c>
      <c r="AB3607" s="1">
        <v>39.624560336199998</v>
      </c>
      <c r="AC3607" s="1">
        <v>-83.598441335700002</v>
      </c>
    </row>
    <row r="3608" spans="1:29" x14ac:dyDescent="0.25">
      <c r="A3608" s="13">
        <v>163</v>
      </c>
      <c r="B3608" s="22" t="s">
        <v>4936</v>
      </c>
      <c r="C3608" s="17">
        <v>3</v>
      </c>
      <c r="D3608" s="1" t="s">
        <v>802</v>
      </c>
      <c r="E3608" s="1" t="s">
        <v>3848</v>
      </c>
      <c r="F3608" s="1" t="s">
        <v>3861</v>
      </c>
      <c r="G3608" s="1" t="s">
        <v>3917</v>
      </c>
      <c r="H3608" s="1">
        <v>1.7</v>
      </c>
      <c r="I3608" s="1">
        <v>2.2000000000000002</v>
      </c>
      <c r="J3608" s="1" t="s">
        <v>3190</v>
      </c>
      <c r="K3608" s="1" t="s">
        <v>4978</v>
      </c>
      <c r="L3608" s="1">
        <v>0</v>
      </c>
      <c r="M3608" s="1">
        <v>1</v>
      </c>
      <c r="N3608" s="1">
        <v>4</v>
      </c>
      <c r="O3608" s="1">
        <v>0</v>
      </c>
      <c r="P3608" s="1">
        <v>10</v>
      </c>
      <c r="Q3608" s="16">
        <v>81.864189680232556</v>
      </c>
      <c r="R3608" s="21">
        <v>3.2203133831382569E-2</v>
      </c>
      <c r="S3608" s="21">
        <v>0.55470036508236631</v>
      </c>
      <c r="T3608" s="21">
        <v>0.52249723125098368</v>
      </c>
      <c r="U3608" s="21">
        <v>2.0217025006847868E-3</v>
      </c>
      <c r="V3608" s="21">
        <v>9.8961368272140349E-3</v>
      </c>
      <c r="W3608" s="21">
        <v>7.8744343265292477E-3</v>
      </c>
      <c r="X3608" s="13" t="s">
        <v>22</v>
      </c>
      <c r="Y36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8" s="1">
        <v>40.583318976900003</v>
      </c>
      <c r="AA3608" s="1">
        <v>-82.599298020299997</v>
      </c>
      <c r="AB3608" s="1">
        <v>40.5895608286</v>
      </c>
      <c r="AC3608" s="1">
        <v>-82.594474432799998</v>
      </c>
    </row>
    <row r="3609" spans="1:29" x14ac:dyDescent="0.25">
      <c r="A3609" s="13">
        <v>164</v>
      </c>
      <c r="B3609" s="22" t="s">
        <v>4936</v>
      </c>
      <c r="C3609" s="17">
        <v>6</v>
      </c>
      <c r="D3609" s="1" t="s">
        <v>3192</v>
      </c>
      <c r="E3609" s="1" t="s">
        <v>3848</v>
      </c>
      <c r="F3609" s="1" t="s">
        <v>3854</v>
      </c>
      <c r="G3609" s="1" t="s">
        <v>3917</v>
      </c>
      <c r="H3609" s="1">
        <v>15</v>
      </c>
      <c r="I3609" s="1">
        <v>15.5</v>
      </c>
      <c r="J3609" s="1" t="s">
        <v>3190</v>
      </c>
      <c r="K3609" s="1" t="s">
        <v>4978</v>
      </c>
      <c r="L3609" s="1">
        <v>0</v>
      </c>
      <c r="M3609" s="1">
        <v>1</v>
      </c>
      <c r="N3609" s="1">
        <v>1</v>
      </c>
      <c r="O3609" s="1">
        <v>3</v>
      </c>
      <c r="P3609" s="1">
        <v>5</v>
      </c>
      <c r="Q3609" s="16">
        <v>70.536064680232556</v>
      </c>
      <c r="R3609" s="21">
        <v>3.2203133831382569E-2</v>
      </c>
      <c r="S3609" s="21">
        <v>0.37949572018540434</v>
      </c>
      <c r="T3609" s="21">
        <v>0.34729258635402177</v>
      </c>
      <c r="U3609" s="21">
        <v>2.0217025006847868E-3</v>
      </c>
      <c r="V3609" s="21">
        <v>9.8959517675647427E-3</v>
      </c>
      <c r="W3609" s="21">
        <v>7.8742492668799555E-3</v>
      </c>
      <c r="X3609" s="13" t="s">
        <v>22</v>
      </c>
      <c r="Y36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09" s="1">
        <v>40.517200268400003</v>
      </c>
      <c r="AA3609" s="1">
        <v>-82.688066977399998</v>
      </c>
      <c r="AB3609" s="1">
        <v>40.522542997899997</v>
      </c>
      <c r="AC3609" s="1">
        <v>-82.681653260499999</v>
      </c>
    </row>
    <row r="3610" spans="1:29" x14ac:dyDescent="0.25">
      <c r="A3610" s="13">
        <v>165</v>
      </c>
      <c r="B3610" s="22" t="s">
        <v>4936</v>
      </c>
      <c r="C3610" s="17">
        <v>6</v>
      </c>
      <c r="D3610" s="1" t="s">
        <v>3192</v>
      </c>
      <c r="E3610" s="1" t="s">
        <v>3848</v>
      </c>
      <c r="F3610" s="1" t="s">
        <v>3854</v>
      </c>
      <c r="G3610" s="1" t="s">
        <v>3917</v>
      </c>
      <c r="H3610" s="1">
        <v>13.8</v>
      </c>
      <c r="I3610" s="1">
        <v>14.3</v>
      </c>
      <c r="J3610" s="1" t="s">
        <v>3190</v>
      </c>
      <c r="K3610" s="1" t="s">
        <v>4978</v>
      </c>
      <c r="L3610" s="1">
        <v>0</v>
      </c>
      <c r="M3610" s="1">
        <v>0</v>
      </c>
      <c r="N3610" s="1">
        <v>4</v>
      </c>
      <c r="O3610" s="1">
        <v>1</v>
      </c>
      <c r="P3610" s="1">
        <v>4</v>
      </c>
      <c r="Q3610" s="16">
        <v>34.625</v>
      </c>
      <c r="R3610" s="21">
        <v>3.2203133831382569E-2</v>
      </c>
      <c r="S3610" s="21">
        <v>0.34449229988114827</v>
      </c>
      <c r="T3610" s="21">
        <v>0.3122891660497657</v>
      </c>
      <c r="U3610" s="21">
        <v>2.0217025006847868E-3</v>
      </c>
      <c r="V3610" s="21">
        <v>9.8959517675647427E-3</v>
      </c>
      <c r="W3610" s="21">
        <v>7.8742492668799555E-3</v>
      </c>
      <c r="X3610" s="13" t="s">
        <v>22</v>
      </c>
      <c r="Y36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0" s="1">
        <v>40.5044303918</v>
      </c>
      <c r="AA3610" s="1">
        <v>-82.703525020599997</v>
      </c>
      <c r="AB3610" s="1">
        <v>40.509714579899999</v>
      </c>
      <c r="AC3610" s="1">
        <v>-82.697034952300001</v>
      </c>
    </row>
    <row r="3611" spans="1:29" x14ac:dyDescent="0.25">
      <c r="A3611" s="13">
        <v>166</v>
      </c>
      <c r="B3611" s="22" t="s">
        <v>4936</v>
      </c>
      <c r="C3611" s="17">
        <v>6</v>
      </c>
      <c r="D3611" s="1" t="s">
        <v>1340</v>
      </c>
      <c r="E3611" s="1" t="s">
        <v>3842</v>
      </c>
      <c r="F3611" s="1" t="s">
        <v>3843</v>
      </c>
      <c r="G3611" s="1" t="s">
        <v>3916</v>
      </c>
      <c r="H3611" s="1">
        <v>12.6</v>
      </c>
      <c r="I3611" s="1">
        <v>13.1</v>
      </c>
      <c r="J3611" s="1" t="s">
        <v>3190</v>
      </c>
      <c r="K3611" s="1" t="s">
        <v>4978</v>
      </c>
      <c r="L3611" s="1">
        <v>0</v>
      </c>
      <c r="M3611" s="1">
        <v>1</v>
      </c>
      <c r="N3611" s="1">
        <v>0</v>
      </c>
      <c r="O3611" s="1">
        <v>2</v>
      </c>
      <c r="P3611" s="1">
        <v>12</v>
      </c>
      <c r="Q3611" s="16">
        <v>66.551689680232556</v>
      </c>
      <c r="R3611" s="21">
        <v>4.393441139561443E-2</v>
      </c>
      <c r="S3611" s="21">
        <v>0.73676190162397204</v>
      </c>
      <c r="T3611" s="21">
        <v>0.69282749022835766</v>
      </c>
      <c r="U3611" s="21">
        <v>2.9695871605596369E-3</v>
      </c>
      <c r="V3611" s="21">
        <v>9.8895204870307202E-3</v>
      </c>
      <c r="W3611" s="21">
        <v>6.9199333264710833E-3</v>
      </c>
      <c r="X3611" s="13" t="s">
        <v>22</v>
      </c>
      <c r="Y36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1" s="1">
        <v>39.965037817800003</v>
      </c>
      <c r="AA3611" s="1">
        <v>-83.301679741100003</v>
      </c>
      <c r="AB3611" s="1">
        <v>39.967713676700001</v>
      </c>
      <c r="AC3611" s="1">
        <v>-83.292926693499993</v>
      </c>
    </row>
    <row r="3612" spans="1:29" x14ac:dyDescent="0.25">
      <c r="A3612" s="13">
        <v>167</v>
      </c>
      <c r="B3612" s="22" t="s">
        <v>4936</v>
      </c>
      <c r="C3612" s="17">
        <v>12</v>
      </c>
      <c r="D3612" s="1" t="s">
        <v>794</v>
      </c>
      <c r="E3612" s="1" t="s">
        <v>3870</v>
      </c>
      <c r="F3612" s="1" t="s">
        <v>3871</v>
      </c>
      <c r="G3612" s="1" t="s">
        <v>3920</v>
      </c>
      <c r="H3612" s="1">
        <v>11.2</v>
      </c>
      <c r="I3612" s="1">
        <v>11.7</v>
      </c>
      <c r="J3612" s="1" t="s">
        <v>3190</v>
      </c>
      <c r="K3612" s="1" t="s">
        <v>4979</v>
      </c>
      <c r="L3612" s="1">
        <v>0</v>
      </c>
      <c r="M3612" s="1">
        <v>0</v>
      </c>
      <c r="N3612" s="1">
        <v>1</v>
      </c>
      <c r="O3612" s="1">
        <v>2</v>
      </c>
      <c r="P3612" s="1">
        <v>6</v>
      </c>
      <c r="Q3612" s="16">
        <v>21.421875</v>
      </c>
      <c r="R3612" s="21">
        <v>3.447464213136784E-2</v>
      </c>
      <c r="S3612" s="21">
        <v>0.65437018288114279</v>
      </c>
      <c r="T3612" s="21">
        <v>0.61989554074977493</v>
      </c>
      <c r="U3612" s="21">
        <v>2.3282925334050493E-3</v>
      </c>
      <c r="V3612" s="21">
        <v>9.8859665493713552E-3</v>
      </c>
      <c r="W3612" s="21">
        <v>7.5576740159663059E-3</v>
      </c>
      <c r="X3612" s="13" t="s">
        <v>22</v>
      </c>
      <c r="Y36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2" s="1">
        <v>41.647359820799998</v>
      </c>
      <c r="AA3612" s="1">
        <v>-81.306696219200006</v>
      </c>
      <c r="AB3612" s="1">
        <v>41.648689288200003</v>
      </c>
      <c r="AC3612" s="1">
        <v>-81.297220740100002</v>
      </c>
    </row>
    <row r="3613" spans="1:29" x14ac:dyDescent="0.25">
      <c r="A3613" s="13">
        <v>168</v>
      </c>
      <c r="B3613" s="22" t="s">
        <v>4936</v>
      </c>
      <c r="C3613" s="17">
        <v>6</v>
      </c>
      <c r="D3613" s="1" t="s">
        <v>3192</v>
      </c>
      <c r="E3613" s="1" t="s">
        <v>3848</v>
      </c>
      <c r="F3613" s="1" t="s">
        <v>3854</v>
      </c>
      <c r="G3613" s="1" t="s">
        <v>3917</v>
      </c>
      <c r="H3613" s="1">
        <v>11.7</v>
      </c>
      <c r="I3613" s="1">
        <v>12.2</v>
      </c>
      <c r="J3613" s="1" t="s">
        <v>3190</v>
      </c>
      <c r="K3613" s="1" t="s">
        <v>4978</v>
      </c>
      <c r="L3613" s="1">
        <v>1</v>
      </c>
      <c r="M3613" s="1">
        <v>1</v>
      </c>
      <c r="N3613" s="1">
        <v>2</v>
      </c>
      <c r="O3613" s="1">
        <v>0</v>
      </c>
      <c r="P3613" s="1">
        <v>17</v>
      </c>
      <c r="Q3613" s="16">
        <v>121.44712936046511</v>
      </c>
      <c r="R3613" s="21">
        <v>3.686903616984219E-2</v>
      </c>
      <c r="S3613" s="21">
        <v>0.86709341999044054</v>
      </c>
      <c r="T3613" s="21">
        <v>0.83022438382059838</v>
      </c>
      <c r="U3613" s="21">
        <v>2.3902928998814628E-3</v>
      </c>
      <c r="V3613" s="21">
        <v>9.8311203120183561E-3</v>
      </c>
      <c r="W3613" s="21">
        <v>7.4408274121368929E-3</v>
      </c>
      <c r="X3613" s="13" t="s">
        <v>22</v>
      </c>
      <c r="Y36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3" s="1">
        <v>40.485513866700003</v>
      </c>
      <c r="AA3613" s="1">
        <v>-82.734662100700007</v>
      </c>
      <c r="AB3613" s="1">
        <v>40.490365324400003</v>
      </c>
      <c r="AC3613" s="1">
        <v>-82.727604720200006</v>
      </c>
    </row>
    <row r="3614" spans="1:29" x14ac:dyDescent="0.25">
      <c r="A3614" s="13">
        <v>169</v>
      </c>
      <c r="B3614" s="22" t="s">
        <v>4936</v>
      </c>
      <c r="C3614" s="17">
        <v>6</v>
      </c>
      <c r="D3614" s="1" t="s">
        <v>3192</v>
      </c>
      <c r="E3614" s="1" t="s">
        <v>3848</v>
      </c>
      <c r="F3614" s="1" t="s">
        <v>3854</v>
      </c>
      <c r="G3614" s="1" t="s">
        <v>3917</v>
      </c>
      <c r="H3614" s="1">
        <v>10.6</v>
      </c>
      <c r="I3614" s="1">
        <v>11.1</v>
      </c>
      <c r="J3614" s="1" t="s">
        <v>3190</v>
      </c>
      <c r="K3614" s="1" t="s">
        <v>4978</v>
      </c>
      <c r="L3614" s="1">
        <v>1</v>
      </c>
      <c r="M3614" s="1">
        <v>0</v>
      </c>
      <c r="N3614" s="1">
        <v>3</v>
      </c>
      <c r="O3614" s="1">
        <v>0</v>
      </c>
      <c r="P3614" s="1">
        <v>11</v>
      </c>
      <c r="Q3614" s="16">
        <v>76.317314680232556</v>
      </c>
      <c r="R3614" s="21">
        <v>3.686903616984219E-2</v>
      </c>
      <c r="S3614" s="21">
        <v>0.62889921423281248</v>
      </c>
      <c r="T3614" s="21">
        <v>0.59203017806297031</v>
      </c>
      <c r="U3614" s="21">
        <v>2.3902928998814628E-3</v>
      </c>
      <c r="V3614" s="21">
        <v>9.8311203120183561E-3</v>
      </c>
      <c r="W3614" s="21">
        <v>7.4408274121368929E-3</v>
      </c>
      <c r="X3614" s="13" t="s">
        <v>22</v>
      </c>
      <c r="Y36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4" s="1">
        <v>40.474847824599998</v>
      </c>
      <c r="AA3614" s="1">
        <v>-82.750169370699993</v>
      </c>
      <c r="AB3614" s="1">
        <v>40.479697554300003</v>
      </c>
      <c r="AC3614" s="1">
        <v>-82.743118958400004</v>
      </c>
    </row>
    <row r="3615" spans="1:29" x14ac:dyDescent="0.25">
      <c r="A3615" s="13">
        <v>170</v>
      </c>
      <c r="B3615" s="22" t="s">
        <v>4936</v>
      </c>
      <c r="C3615" s="17">
        <v>6</v>
      </c>
      <c r="D3615" s="1" t="s">
        <v>3192</v>
      </c>
      <c r="E3615" s="1" t="s">
        <v>3848</v>
      </c>
      <c r="F3615" s="1" t="s">
        <v>3854</v>
      </c>
      <c r="G3615" s="1" t="s">
        <v>3917</v>
      </c>
      <c r="H3615" s="1">
        <v>4.8</v>
      </c>
      <c r="I3615" s="1">
        <v>5.3</v>
      </c>
      <c r="J3615" s="1" t="s">
        <v>3190</v>
      </c>
      <c r="K3615" s="1" t="s">
        <v>4978</v>
      </c>
      <c r="L3615" s="1">
        <v>0</v>
      </c>
      <c r="M3615" s="1">
        <v>1</v>
      </c>
      <c r="N3615" s="1">
        <v>2</v>
      </c>
      <c r="O3615" s="1">
        <v>1</v>
      </c>
      <c r="P3615" s="1">
        <v>11</v>
      </c>
      <c r="Q3615" s="16">
        <v>74.207939680232556</v>
      </c>
      <c r="R3615" s="21">
        <v>3.686903616984219E-2</v>
      </c>
      <c r="S3615" s="21">
        <v>0.62889921423281248</v>
      </c>
      <c r="T3615" s="21">
        <v>0.59203017806297031</v>
      </c>
      <c r="U3615" s="21">
        <v>2.3902928998814628E-3</v>
      </c>
      <c r="V3615" s="21">
        <v>9.8311203120183561E-3</v>
      </c>
      <c r="W3615" s="21">
        <v>7.4408274121368929E-3</v>
      </c>
      <c r="X3615" s="13" t="s">
        <v>22</v>
      </c>
      <c r="Y36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5" s="1">
        <v>40.4140791636</v>
      </c>
      <c r="AA3615" s="1">
        <v>-82.821191390699994</v>
      </c>
      <c r="AB3615" s="1">
        <v>40.421258434899997</v>
      </c>
      <c r="AC3615" s="1">
        <v>-82.819992616799993</v>
      </c>
    </row>
    <row r="3616" spans="1:29" x14ac:dyDescent="0.25">
      <c r="A3616" s="13">
        <v>171</v>
      </c>
      <c r="B3616" s="22" t="s">
        <v>4936</v>
      </c>
      <c r="C3616" s="17">
        <v>4</v>
      </c>
      <c r="D3616" s="1" t="s">
        <v>801</v>
      </c>
      <c r="E3616" s="1" t="s">
        <v>3867</v>
      </c>
      <c r="F3616" s="1" t="s">
        <v>3893</v>
      </c>
      <c r="G3616" s="1" t="s">
        <v>3921</v>
      </c>
      <c r="H3616" s="1">
        <v>19.7</v>
      </c>
      <c r="I3616" s="1">
        <v>20.2</v>
      </c>
      <c r="J3616" s="1" t="s">
        <v>3190</v>
      </c>
      <c r="K3616" s="1" t="s">
        <v>4979</v>
      </c>
      <c r="L3616" s="1">
        <v>0</v>
      </c>
      <c r="M3616" s="1">
        <v>1</v>
      </c>
      <c r="N3616" s="1">
        <v>6</v>
      </c>
      <c r="O3616" s="1">
        <v>5</v>
      </c>
      <c r="P3616" s="1">
        <v>40</v>
      </c>
      <c r="Q3616" s="16">
        <v>147.14543968023256</v>
      </c>
      <c r="R3616" s="21">
        <v>1.0409531687180722E-2</v>
      </c>
      <c r="S3616" s="21">
        <v>1.2400301352315288</v>
      </c>
      <c r="T3616" s="21">
        <v>1.2296206035443482</v>
      </c>
      <c r="U3616" s="21">
        <v>6.9798562307421433E-4</v>
      </c>
      <c r="V3616" s="21">
        <v>9.8135876736389679E-3</v>
      </c>
      <c r="W3616" s="21">
        <v>9.1156020505647542E-3</v>
      </c>
      <c r="X3616" s="13" t="s">
        <v>22</v>
      </c>
      <c r="Y36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6" s="1">
        <v>40.926886604800004</v>
      </c>
      <c r="AA3616" s="1">
        <v>-80.562309284700007</v>
      </c>
      <c r="AB3616" s="1">
        <v>40.923132820900001</v>
      </c>
      <c r="AC3616" s="1">
        <v>-80.554173176700004</v>
      </c>
    </row>
    <row r="3617" spans="1:29" x14ac:dyDescent="0.25">
      <c r="A3617" s="13">
        <v>172</v>
      </c>
      <c r="B3617" s="22" t="s">
        <v>4936</v>
      </c>
      <c r="C3617" s="17">
        <v>8</v>
      </c>
      <c r="D3617" s="1" t="s">
        <v>2379</v>
      </c>
      <c r="E3617" s="1" t="s">
        <v>3865</v>
      </c>
      <c r="F3617" s="1" t="s">
        <v>3866</v>
      </c>
      <c r="G3617" s="1" t="s">
        <v>3916</v>
      </c>
      <c r="H3617" s="1">
        <v>9.5</v>
      </c>
      <c r="I3617" s="1">
        <v>10</v>
      </c>
      <c r="J3617" s="1" t="s">
        <v>3190</v>
      </c>
      <c r="K3617" s="1" t="s">
        <v>4977</v>
      </c>
      <c r="L3617" s="1">
        <v>0</v>
      </c>
      <c r="M3617" s="1">
        <v>2</v>
      </c>
      <c r="N3617" s="1">
        <v>1</v>
      </c>
      <c r="O3617" s="1">
        <v>0</v>
      </c>
      <c r="P3617" s="1">
        <v>6</v>
      </c>
      <c r="Q3617" s="16">
        <v>103.90025436046511</v>
      </c>
      <c r="R3617" s="21">
        <v>2.1579969226733945E-2</v>
      </c>
      <c r="S3617" s="21">
        <v>0.7552642918262904</v>
      </c>
      <c r="T3617" s="21">
        <v>0.7336843225995564</v>
      </c>
      <c r="U3617" s="21">
        <v>1.3028021477664092E-3</v>
      </c>
      <c r="V3617" s="21">
        <v>9.7739892306619169E-3</v>
      </c>
      <c r="W3617" s="21">
        <v>8.471187082895508E-3</v>
      </c>
      <c r="X3617" s="13" t="s">
        <v>22</v>
      </c>
      <c r="Y36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7" s="1">
        <v>39.835280215300003</v>
      </c>
      <c r="AA3617" s="1">
        <v>-84.637077278700005</v>
      </c>
      <c r="AB3617" s="1">
        <v>39.835351451599998</v>
      </c>
      <c r="AC3617" s="1">
        <v>-84.627677840299995</v>
      </c>
    </row>
    <row r="3618" spans="1:29" x14ac:dyDescent="0.25">
      <c r="A3618" s="13">
        <v>173</v>
      </c>
      <c r="B3618" s="22" t="s">
        <v>4936</v>
      </c>
      <c r="C3618" s="17">
        <v>8</v>
      </c>
      <c r="D3618" s="1" t="s">
        <v>787</v>
      </c>
      <c r="E3618" s="1" t="s">
        <v>3894</v>
      </c>
      <c r="F3618" s="1" t="s">
        <v>3895</v>
      </c>
      <c r="G3618" s="1" t="s">
        <v>3923</v>
      </c>
      <c r="H3618" s="1">
        <v>3.8</v>
      </c>
      <c r="I3618" s="1">
        <v>4.3</v>
      </c>
      <c r="J3618" s="1" t="s">
        <v>3190</v>
      </c>
      <c r="K3618" s="1" t="s">
        <v>4977</v>
      </c>
      <c r="L3618" s="1">
        <v>0</v>
      </c>
      <c r="M3618" s="1">
        <v>0</v>
      </c>
      <c r="N3618" s="1">
        <v>0</v>
      </c>
      <c r="O3618" s="1">
        <v>2</v>
      </c>
      <c r="P3618" s="1">
        <v>7</v>
      </c>
      <c r="Q3618" s="16">
        <v>15.875</v>
      </c>
      <c r="R3618" s="21">
        <v>3.2202691370839018E-2</v>
      </c>
      <c r="S3618" s="21">
        <v>0.97893623803038676</v>
      </c>
      <c r="T3618" s="21">
        <v>0.94673354665954779</v>
      </c>
      <c r="U3618" s="21">
        <v>2.0126702552631546E-3</v>
      </c>
      <c r="V3618" s="21">
        <v>9.766136178921192E-3</v>
      </c>
      <c r="W3618" s="21">
        <v>7.7534659236580374E-3</v>
      </c>
      <c r="X3618" s="13" t="s">
        <v>22</v>
      </c>
      <c r="Y36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8" s="1">
        <v>39.185075488800003</v>
      </c>
      <c r="AA3618" s="1">
        <v>-84.781474044199996</v>
      </c>
      <c r="AB3618" s="1">
        <v>39.188946196700002</v>
      </c>
      <c r="AC3618" s="1">
        <v>-84.7737509743</v>
      </c>
    </row>
    <row r="3619" spans="1:29" x14ac:dyDescent="0.25">
      <c r="A3619" s="13">
        <v>174</v>
      </c>
      <c r="B3619" s="22" t="s">
        <v>4936</v>
      </c>
      <c r="C3619" s="17">
        <v>3</v>
      </c>
      <c r="D3619" s="1" t="s">
        <v>3193</v>
      </c>
      <c r="E3619" s="1" t="s">
        <v>3848</v>
      </c>
      <c r="F3619" s="1" t="s">
        <v>3880</v>
      </c>
      <c r="G3619" s="1" t="s">
        <v>3917</v>
      </c>
      <c r="H3619" s="1">
        <v>15.2</v>
      </c>
      <c r="I3619" s="1">
        <v>15.7</v>
      </c>
      <c r="J3619" s="1" t="s">
        <v>3190</v>
      </c>
      <c r="K3619" s="1" t="s">
        <v>4978</v>
      </c>
      <c r="L3619" s="1">
        <v>0</v>
      </c>
      <c r="M3619" s="1">
        <v>0</v>
      </c>
      <c r="N3619" s="1">
        <v>3</v>
      </c>
      <c r="O3619" s="1">
        <v>3</v>
      </c>
      <c r="P3619" s="1">
        <v>12</v>
      </c>
      <c r="Q3619" s="16">
        <v>44.953125</v>
      </c>
      <c r="R3619" s="21">
        <v>2.812628984733646E-2</v>
      </c>
      <c r="S3619" s="21">
        <v>0.57989202250625915</v>
      </c>
      <c r="T3619" s="21">
        <v>0.5517657326589227</v>
      </c>
      <c r="U3619" s="21">
        <v>1.7098424445320868E-3</v>
      </c>
      <c r="V3619" s="21">
        <v>9.7062234217649805E-3</v>
      </c>
      <c r="W3619" s="21">
        <v>7.9963809772328944E-3</v>
      </c>
      <c r="X3619" s="13" t="s">
        <v>22</v>
      </c>
      <c r="Y36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19" s="1">
        <v>40.911524163599999</v>
      </c>
      <c r="AA3619" s="1">
        <v>-82.140859873099998</v>
      </c>
      <c r="AB3619" s="1">
        <v>40.916208098299997</v>
      </c>
      <c r="AC3619" s="1">
        <v>-82.133593039700003</v>
      </c>
    </row>
    <row r="3620" spans="1:29" x14ac:dyDescent="0.25">
      <c r="A3620" s="13">
        <v>175</v>
      </c>
      <c r="B3620" s="22" t="s">
        <v>4936</v>
      </c>
      <c r="C3620" s="17">
        <v>3</v>
      </c>
      <c r="D3620" s="1" t="s">
        <v>3193</v>
      </c>
      <c r="E3620" s="1" t="s">
        <v>3848</v>
      </c>
      <c r="F3620" s="1" t="s">
        <v>3880</v>
      </c>
      <c r="G3620" s="1" t="s">
        <v>3917</v>
      </c>
      <c r="H3620" s="1">
        <v>13.3</v>
      </c>
      <c r="I3620" s="1">
        <v>13.8</v>
      </c>
      <c r="J3620" s="1" t="s">
        <v>3190</v>
      </c>
      <c r="K3620" s="1" t="s">
        <v>4978</v>
      </c>
      <c r="L3620" s="1">
        <v>0</v>
      </c>
      <c r="M3620" s="1">
        <v>0</v>
      </c>
      <c r="N3620" s="1">
        <v>3</v>
      </c>
      <c r="O3620" s="1">
        <v>3</v>
      </c>
      <c r="P3620" s="1">
        <v>11</v>
      </c>
      <c r="Q3620" s="16">
        <v>43.953125</v>
      </c>
      <c r="R3620" s="21">
        <v>2.812628984733646E-2</v>
      </c>
      <c r="S3620" s="21">
        <v>0.5491149280727291</v>
      </c>
      <c r="T3620" s="21">
        <v>0.52098863822539265</v>
      </c>
      <c r="U3620" s="21">
        <v>1.7098424445320868E-3</v>
      </c>
      <c r="V3620" s="21">
        <v>9.7062234217649805E-3</v>
      </c>
      <c r="W3620" s="21">
        <v>7.9963809772328944E-3</v>
      </c>
      <c r="X3620" s="13" t="s">
        <v>22</v>
      </c>
      <c r="Y36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0" s="1">
        <v>40.899461604099997</v>
      </c>
      <c r="AA3620" s="1">
        <v>-82.1733498169</v>
      </c>
      <c r="AB3620" s="1">
        <v>40.903180861899997</v>
      </c>
      <c r="AC3620" s="1">
        <v>-82.165189370899995</v>
      </c>
    </row>
    <row r="3621" spans="1:29" x14ac:dyDescent="0.25">
      <c r="A3621" s="13">
        <v>176</v>
      </c>
      <c r="B3621" s="22" t="s">
        <v>4936</v>
      </c>
      <c r="C3621" s="17">
        <v>3</v>
      </c>
      <c r="D3621" s="1" t="s">
        <v>1330</v>
      </c>
      <c r="E3621" s="1" t="s">
        <v>3859</v>
      </c>
      <c r="F3621" s="1" t="s">
        <v>3872</v>
      </c>
      <c r="G3621" s="1" t="s">
        <v>3919</v>
      </c>
      <c r="H3621" s="1">
        <v>12.4</v>
      </c>
      <c r="I3621" s="1">
        <v>12.9</v>
      </c>
      <c r="J3621" s="1" t="s">
        <v>3190</v>
      </c>
      <c r="K3621" s="1" t="s">
        <v>4978</v>
      </c>
      <c r="L3621" s="1">
        <v>0</v>
      </c>
      <c r="M3621" s="1">
        <v>0</v>
      </c>
      <c r="N3621" s="1">
        <v>3</v>
      </c>
      <c r="O3621" s="1">
        <v>1</v>
      </c>
      <c r="P3621" s="1">
        <v>17</v>
      </c>
      <c r="Q3621" s="16">
        <v>41.078125</v>
      </c>
      <c r="R3621" s="21">
        <v>2.8373315649255097E-2</v>
      </c>
      <c r="S3621" s="21">
        <v>1.1227286129614651</v>
      </c>
      <c r="T3621" s="21">
        <v>1.0943552973122099</v>
      </c>
      <c r="U3621" s="21">
        <v>1.5421147260246946E-3</v>
      </c>
      <c r="V3621" s="21">
        <v>9.6935883509115181E-3</v>
      </c>
      <c r="W3621" s="21">
        <v>8.1514736248868239E-3</v>
      </c>
      <c r="X3621" s="13" t="s">
        <v>22</v>
      </c>
      <c r="Y36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1" s="1">
        <v>41.3229880998</v>
      </c>
      <c r="AA3621" s="1">
        <v>-82.609381870799993</v>
      </c>
      <c r="AB3621" s="1">
        <v>41.324353161799998</v>
      </c>
      <c r="AC3621" s="1">
        <v>-82.599951219499999</v>
      </c>
    </row>
    <row r="3622" spans="1:29" x14ac:dyDescent="0.25">
      <c r="A3622" s="13">
        <v>177</v>
      </c>
      <c r="B3622" s="22" t="s">
        <v>4936</v>
      </c>
      <c r="C3622" s="17">
        <v>8</v>
      </c>
      <c r="D3622" s="1" t="s">
        <v>2363</v>
      </c>
      <c r="E3622" s="1" t="s">
        <v>3848</v>
      </c>
      <c r="F3622" s="1" t="s">
        <v>3869</v>
      </c>
      <c r="G3622" s="1" t="s">
        <v>3917</v>
      </c>
      <c r="H3622" s="1">
        <v>0.7</v>
      </c>
      <c r="I3622" s="1">
        <v>1.2</v>
      </c>
      <c r="J3622" s="1" t="s">
        <v>3190</v>
      </c>
      <c r="K3622" s="1" t="s">
        <v>4979</v>
      </c>
      <c r="L3622" s="1">
        <v>0</v>
      </c>
      <c r="M3622" s="1">
        <v>1</v>
      </c>
      <c r="N3622" s="1">
        <v>2</v>
      </c>
      <c r="O3622" s="1">
        <v>1</v>
      </c>
      <c r="P3622" s="1">
        <v>8</v>
      </c>
      <c r="Q3622" s="16">
        <v>71.207939680232556</v>
      </c>
      <c r="R3622" s="21">
        <v>2.6742262285587411E-2</v>
      </c>
      <c r="S3622" s="21">
        <v>0.6923831697435151</v>
      </c>
      <c r="T3622" s="21">
        <v>0.6656409074579277</v>
      </c>
      <c r="U3622" s="21">
        <v>1.8033236218423184E-3</v>
      </c>
      <c r="V3622" s="21">
        <v>9.6234370512401687E-3</v>
      </c>
      <c r="W3622" s="21">
        <v>7.8201134293978507E-3</v>
      </c>
      <c r="X3622" s="13" t="s">
        <v>22</v>
      </c>
      <c r="Y36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2" s="1">
        <v>39.467489926299997</v>
      </c>
      <c r="AA3622" s="1">
        <v>-83.976559273500001</v>
      </c>
      <c r="AB3622" s="1">
        <v>39.472047586499997</v>
      </c>
      <c r="AC3622" s="1">
        <v>-83.969324447000005</v>
      </c>
    </row>
    <row r="3623" spans="1:29" x14ac:dyDescent="0.25">
      <c r="A3623" s="13">
        <v>178</v>
      </c>
      <c r="B3623" s="22" t="s">
        <v>4936</v>
      </c>
      <c r="C3623" s="17">
        <v>8</v>
      </c>
      <c r="D3623" s="1" t="s">
        <v>806</v>
      </c>
      <c r="E3623" s="1" t="s">
        <v>3856</v>
      </c>
      <c r="F3623" s="1" t="s">
        <v>3857</v>
      </c>
      <c r="G3623" s="1" t="s">
        <v>3917</v>
      </c>
      <c r="H3623" s="1">
        <v>19.100000000000001</v>
      </c>
      <c r="I3623" s="1">
        <v>19.600000000000001</v>
      </c>
      <c r="J3623" s="1" t="s">
        <v>3190</v>
      </c>
      <c r="K3623" s="1" t="s">
        <v>4979</v>
      </c>
      <c r="L3623" s="1">
        <v>0</v>
      </c>
      <c r="M3623" s="1">
        <v>2</v>
      </c>
      <c r="N3623" s="1">
        <v>1</v>
      </c>
      <c r="O3623" s="1">
        <v>1</v>
      </c>
      <c r="P3623" s="1">
        <v>5</v>
      </c>
      <c r="Q3623" s="16">
        <v>107.33775436046511</v>
      </c>
      <c r="R3623" s="21">
        <v>2.6742262285587411E-2</v>
      </c>
      <c r="S3623" s="21">
        <v>0.52492163570024142</v>
      </c>
      <c r="T3623" s="21">
        <v>0.49817937341465401</v>
      </c>
      <c r="U3623" s="21">
        <v>1.8033236218423184E-3</v>
      </c>
      <c r="V3623" s="21">
        <v>9.6233490058361092E-3</v>
      </c>
      <c r="W3623" s="21">
        <v>7.8200253839937912E-3</v>
      </c>
      <c r="X3623" s="13" t="s">
        <v>22</v>
      </c>
      <c r="Y36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3" s="1">
        <v>39.443426028300003</v>
      </c>
      <c r="AA3623" s="1">
        <v>-84.040974396600006</v>
      </c>
      <c r="AB3623" s="1">
        <v>39.446104482099997</v>
      </c>
      <c r="AC3623" s="1">
        <v>-84.032287294300005</v>
      </c>
    </row>
    <row r="3624" spans="1:29" x14ac:dyDescent="0.25">
      <c r="A3624" s="13">
        <v>179</v>
      </c>
      <c r="B3624" s="22" t="s">
        <v>4936</v>
      </c>
      <c r="C3624" s="17">
        <v>8</v>
      </c>
      <c r="D3624" s="1" t="s">
        <v>806</v>
      </c>
      <c r="E3624" s="1" t="s">
        <v>3856</v>
      </c>
      <c r="F3624" s="1" t="s">
        <v>3857</v>
      </c>
      <c r="G3624" s="1" t="s">
        <v>3917</v>
      </c>
      <c r="H3624" s="1">
        <v>19.600000000000001</v>
      </c>
      <c r="I3624" s="1">
        <v>20.100000000000001</v>
      </c>
      <c r="J3624" s="1" t="s">
        <v>3190</v>
      </c>
      <c r="K3624" s="1" t="s">
        <v>4979</v>
      </c>
      <c r="L3624" s="1">
        <v>0</v>
      </c>
      <c r="M3624" s="1">
        <v>0</v>
      </c>
      <c r="N3624" s="1">
        <v>2</v>
      </c>
      <c r="O3624" s="1">
        <v>2</v>
      </c>
      <c r="P3624" s="1">
        <v>4</v>
      </c>
      <c r="Q3624" s="16">
        <v>25.96875</v>
      </c>
      <c r="R3624" s="21">
        <v>2.6742262285587411E-2</v>
      </c>
      <c r="S3624" s="21">
        <v>0.46916094040308293</v>
      </c>
      <c r="T3624" s="21">
        <v>0.44241867811749552</v>
      </c>
      <c r="U3624" s="21">
        <v>1.8033236218423184E-3</v>
      </c>
      <c r="V3624" s="21">
        <v>9.6233490058361092E-3</v>
      </c>
      <c r="W3624" s="21">
        <v>7.8200253839937912E-3</v>
      </c>
      <c r="X3624" s="13" t="s">
        <v>22</v>
      </c>
      <c r="Y36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4" s="1">
        <v>39.446104482099997</v>
      </c>
      <c r="AA3624" s="1">
        <v>-84.032287294300005</v>
      </c>
      <c r="AB3624" s="1">
        <v>39.448782303599998</v>
      </c>
      <c r="AC3624" s="1">
        <v>-84.023598867999993</v>
      </c>
    </row>
    <row r="3625" spans="1:29" x14ac:dyDescent="0.25">
      <c r="A3625" s="13">
        <v>180</v>
      </c>
      <c r="B3625" s="22" t="s">
        <v>4936</v>
      </c>
      <c r="C3625" s="17">
        <v>7</v>
      </c>
      <c r="D3625" s="1" t="s">
        <v>789</v>
      </c>
      <c r="E3625" s="1" t="s">
        <v>3846</v>
      </c>
      <c r="F3625" s="1" t="s">
        <v>3847</v>
      </c>
      <c r="G3625" s="1" t="s">
        <v>3916</v>
      </c>
      <c r="H3625" s="1">
        <v>3.9</v>
      </c>
      <c r="I3625" s="1">
        <v>4.4000000000000004</v>
      </c>
      <c r="J3625" s="1" t="s">
        <v>3190</v>
      </c>
      <c r="K3625" s="1" t="s">
        <v>4978</v>
      </c>
      <c r="L3625" s="1">
        <v>0</v>
      </c>
      <c r="M3625" s="1">
        <v>0</v>
      </c>
      <c r="N3625" s="1">
        <v>2</v>
      </c>
      <c r="O3625" s="1">
        <v>1</v>
      </c>
      <c r="P3625" s="1">
        <v>6</v>
      </c>
      <c r="Q3625" s="16">
        <v>23.53125</v>
      </c>
      <c r="R3625" s="21">
        <v>4.294503359780364E-2</v>
      </c>
      <c r="S3625" s="21">
        <v>0.49290072484977476</v>
      </c>
      <c r="T3625" s="21">
        <v>0.4499556912519711</v>
      </c>
      <c r="U3625" s="21">
        <v>2.8870383988107888E-3</v>
      </c>
      <c r="V3625" s="21">
        <v>9.614665966189961E-3</v>
      </c>
      <c r="W3625" s="21">
        <v>6.7276275673791722E-3</v>
      </c>
      <c r="X3625" s="13" t="s">
        <v>22</v>
      </c>
      <c r="Y36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5" s="1">
        <v>39.870376801900001</v>
      </c>
      <c r="AA3625" s="1">
        <v>-83.980605038500002</v>
      </c>
      <c r="AB3625" s="1">
        <v>39.873884774099999</v>
      </c>
      <c r="AC3625" s="1">
        <v>-83.972375142800004</v>
      </c>
    </row>
    <row r="3626" spans="1:29" x14ac:dyDescent="0.25">
      <c r="A3626" s="13">
        <v>181</v>
      </c>
      <c r="B3626" s="22" t="s">
        <v>4936</v>
      </c>
      <c r="C3626" s="17">
        <v>7</v>
      </c>
      <c r="D3626" s="1" t="s">
        <v>1335</v>
      </c>
      <c r="E3626" s="1" t="s">
        <v>3852</v>
      </c>
      <c r="F3626" s="1" t="s">
        <v>3896</v>
      </c>
      <c r="G3626" s="1" t="s">
        <v>3918</v>
      </c>
      <c r="H3626" s="1">
        <v>19.399999999999999</v>
      </c>
      <c r="I3626" s="1">
        <v>19.899999999999999</v>
      </c>
      <c r="J3626" s="1" t="s">
        <v>3190</v>
      </c>
      <c r="K3626" s="1" t="s">
        <v>4979</v>
      </c>
      <c r="L3626" s="1">
        <v>0</v>
      </c>
      <c r="M3626" s="1">
        <v>1</v>
      </c>
      <c r="N3626" s="1">
        <v>2</v>
      </c>
      <c r="O3626" s="1">
        <v>0</v>
      </c>
      <c r="P3626" s="1">
        <v>6</v>
      </c>
      <c r="Q3626" s="16">
        <v>64.770439680232556</v>
      </c>
      <c r="R3626" s="21">
        <v>3.3140330517838573E-2</v>
      </c>
      <c r="S3626" s="21">
        <v>0.62914722331428419</v>
      </c>
      <c r="T3626" s="21">
        <v>0.59600689279644559</v>
      </c>
      <c r="U3626" s="21">
        <v>2.2376475800134363E-3</v>
      </c>
      <c r="V3626" s="21">
        <v>9.5011452980872727E-3</v>
      </c>
      <c r="W3626" s="21">
        <v>7.2634977180738363E-3</v>
      </c>
      <c r="X3626" s="13" t="s">
        <v>22</v>
      </c>
      <c r="Y36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6" s="1">
        <v>40.187404230600002</v>
      </c>
      <c r="AA3626" s="1">
        <v>-84.211897926399999</v>
      </c>
      <c r="AB3626" s="1">
        <v>40.194136664600002</v>
      </c>
      <c r="AC3626" s="1">
        <v>-84.208401230500002</v>
      </c>
    </row>
    <row r="3627" spans="1:29" x14ac:dyDescent="0.25">
      <c r="A3627" s="13">
        <v>182</v>
      </c>
      <c r="B3627" s="22" t="s">
        <v>4936</v>
      </c>
      <c r="C3627" s="17">
        <v>7</v>
      </c>
      <c r="D3627" s="1" t="s">
        <v>2388</v>
      </c>
      <c r="E3627" s="1" t="s">
        <v>3852</v>
      </c>
      <c r="F3627" s="1" t="s">
        <v>3876</v>
      </c>
      <c r="G3627" s="1" t="s">
        <v>3918</v>
      </c>
      <c r="H3627" s="1">
        <v>0</v>
      </c>
      <c r="I3627" s="1">
        <v>0.5</v>
      </c>
      <c r="J3627" s="1" t="s">
        <v>3190</v>
      </c>
      <c r="K3627" s="1" t="s">
        <v>4979</v>
      </c>
      <c r="L3627" s="1">
        <v>0</v>
      </c>
      <c r="M3627" s="1">
        <v>0</v>
      </c>
      <c r="N3627" s="1">
        <v>3</v>
      </c>
      <c r="O3627" s="1">
        <v>0</v>
      </c>
      <c r="P3627" s="1">
        <v>5</v>
      </c>
      <c r="Q3627" s="16">
        <v>24.640625</v>
      </c>
      <c r="R3627" s="21">
        <v>3.3140330517838573E-2</v>
      </c>
      <c r="S3627" s="21">
        <v>0.56231498735684948</v>
      </c>
      <c r="T3627" s="21">
        <v>0.52917465683901088</v>
      </c>
      <c r="U3627" s="21">
        <v>2.2376475800134363E-3</v>
      </c>
      <c r="V3627" s="21">
        <v>9.5011452980872727E-3</v>
      </c>
      <c r="W3627" s="21">
        <v>7.2634977180738363E-3</v>
      </c>
      <c r="X3627" s="13" t="s">
        <v>22</v>
      </c>
      <c r="Y36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7" s="1">
        <v>40.194863568199999</v>
      </c>
      <c r="AA3627" s="1">
        <v>-84.208022253799996</v>
      </c>
      <c r="AB3627" s="1">
        <v>40.201824870599999</v>
      </c>
      <c r="AC3627" s="1">
        <v>-84.205464207600002</v>
      </c>
    </row>
    <row r="3628" spans="1:29" x14ac:dyDescent="0.25">
      <c r="A3628" s="13">
        <v>183</v>
      </c>
      <c r="B3628" s="22" t="s">
        <v>4936</v>
      </c>
      <c r="C3628" s="17">
        <v>8</v>
      </c>
      <c r="D3628" s="1" t="s">
        <v>792</v>
      </c>
      <c r="E3628" s="1" t="s">
        <v>3848</v>
      </c>
      <c r="F3628" s="1" t="s">
        <v>3897</v>
      </c>
      <c r="G3628" s="1" t="s">
        <v>3917</v>
      </c>
      <c r="H3628" s="1">
        <v>0</v>
      </c>
      <c r="I3628" s="1">
        <v>0.5</v>
      </c>
      <c r="J3628" s="1" t="s">
        <v>3190</v>
      </c>
      <c r="K3628" s="1" t="s">
        <v>4977</v>
      </c>
      <c r="L3628" s="1">
        <v>0</v>
      </c>
      <c r="M3628" s="1">
        <v>0</v>
      </c>
      <c r="N3628" s="1">
        <v>1</v>
      </c>
      <c r="O3628" s="1">
        <v>1</v>
      </c>
      <c r="P3628" s="1">
        <v>5</v>
      </c>
      <c r="Q3628" s="16">
        <v>15.984375</v>
      </c>
      <c r="R3628" s="21">
        <v>3.1068089715442986E-2</v>
      </c>
      <c r="S3628" s="21">
        <v>0.73553686103873572</v>
      </c>
      <c r="T3628" s="21">
        <v>0.70446877132329278</v>
      </c>
      <c r="U3628" s="21">
        <v>1.9352104124433596E-3</v>
      </c>
      <c r="V3628" s="21">
        <v>9.4549480690343003E-3</v>
      </c>
      <c r="W3628" s="21">
        <v>7.5197376565909408E-3</v>
      </c>
      <c r="X3628" s="13" t="s">
        <v>22</v>
      </c>
      <c r="Y36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8" s="1">
        <v>39.553989756999997</v>
      </c>
      <c r="AA3628" s="1">
        <v>-83.726721725700003</v>
      </c>
      <c r="AB3628" s="1">
        <v>39.557578985500001</v>
      </c>
      <c r="AC3628" s="1">
        <v>-83.718578375500002</v>
      </c>
    </row>
    <row r="3629" spans="1:29" x14ac:dyDescent="0.25">
      <c r="A3629" s="13">
        <v>184</v>
      </c>
      <c r="B3629" s="22" t="s">
        <v>4936</v>
      </c>
      <c r="C3629" s="17">
        <v>6</v>
      </c>
      <c r="D3629" s="1" t="s">
        <v>1340</v>
      </c>
      <c r="E3629" s="1" t="s">
        <v>3842</v>
      </c>
      <c r="F3629" s="1" t="s">
        <v>3843</v>
      </c>
      <c r="G3629" s="1" t="s">
        <v>3916</v>
      </c>
      <c r="H3629" s="1">
        <v>4.8</v>
      </c>
      <c r="I3629" s="1">
        <v>5.3</v>
      </c>
      <c r="J3629" s="1" t="s">
        <v>3190</v>
      </c>
      <c r="K3629" s="1" t="s">
        <v>4978</v>
      </c>
      <c r="L3629" s="1">
        <v>0</v>
      </c>
      <c r="M3629" s="1">
        <v>0</v>
      </c>
      <c r="N3629" s="1">
        <v>2</v>
      </c>
      <c r="O3629" s="1">
        <v>2</v>
      </c>
      <c r="P3629" s="1">
        <v>4</v>
      </c>
      <c r="Q3629" s="16">
        <v>25.96875</v>
      </c>
      <c r="R3629" s="21">
        <v>3.5643598955140181E-2</v>
      </c>
      <c r="S3629" s="21">
        <v>0.34067794646871857</v>
      </c>
      <c r="T3629" s="21">
        <v>0.30503434751357839</v>
      </c>
      <c r="U3629" s="21">
        <v>2.2923496834681054E-3</v>
      </c>
      <c r="V3629" s="21">
        <v>9.4304002566451984E-3</v>
      </c>
      <c r="W3629" s="21">
        <v>7.1380505731770925E-3</v>
      </c>
      <c r="X3629" s="13" t="s">
        <v>22</v>
      </c>
      <c r="Y36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29" s="1">
        <v>39.9417081733</v>
      </c>
      <c r="AA3629" s="1">
        <v>-83.444992695400003</v>
      </c>
      <c r="AB3629" s="1">
        <v>39.942952570499997</v>
      </c>
      <c r="AC3629" s="1">
        <v>-83.435736938000005</v>
      </c>
    </row>
    <row r="3630" spans="1:29" x14ac:dyDescent="0.25">
      <c r="A3630" s="13">
        <v>185</v>
      </c>
      <c r="B3630" s="22" t="s">
        <v>4936</v>
      </c>
      <c r="C3630" s="17">
        <v>6</v>
      </c>
      <c r="D3630" s="1" t="s">
        <v>799</v>
      </c>
      <c r="E3630" s="1" t="s">
        <v>3844</v>
      </c>
      <c r="F3630" s="1" t="s">
        <v>3851</v>
      </c>
      <c r="G3630" s="1" t="s">
        <v>3917</v>
      </c>
      <c r="H3630" s="1">
        <v>14.8</v>
      </c>
      <c r="I3630" s="1">
        <v>15.3</v>
      </c>
      <c r="J3630" s="1" t="s">
        <v>3190</v>
      </c>
      <c r="K3630" s="1" t="s">
        <v>4978</v>
      </c>
      <c r="L3630" s="1">
        <v>0</v>
      </c>
      <c r="M3630" s="1">
        <v>0</v>
      </c>
      <c r="N3630" s="1">
        <v>2</v>
      </c>
      <c r="O3630" s="1">
        <v>1</v>
      </c>
      <c r="P3630" s="1">
        <v>13</v>
      </c>
      <c r="Q3630" s="16">
        <v>30.53125</v>
      </c>
      <c r="R3630" s="21">
        <v>4.1834422353460195E-2</v>
      </c>
      <c r="S3630" s="21">
        <v>0.74755788687707114</v>
      </c>
      <c r="T3630" s="21">
        <v>0.7057234645236109</v>
      </c>
      <c r="U3630" s="21">
        <v>2.7949120965840941E-3</v>
      </c>
      <c r="V3630" s="21">
        <v>9.3090974210872455E-3</v>
      </c>
      <c r="W3630" s="21">
        <v>6.5141853245031514E-3</v>
      </c>
      <c r="X3630" s="13" t="s">
        <v>22</v>
      </c>
      <c r="Y36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0" s="1">
        <v>40.330772031999999</v>
      </c>
      <c r="AA3630" s="1">
        <v>-82.890452455800002</v>
      </c>
      <c r="AB3630" s="1">
        <v>40.3357078043</v>
      </c>
      <c r="AC3630" s="1">
        <v>-82.883520649900007</v>
      </c>
    </row>
    <row r="3631" spans="1:29" x14ac:dyDescent="0.25">
      <c r="A3631" s="13">
        <v>186</v>
      </c>
      <c r="B3631" s="22" t="s">
        <v>4936</v>
      </c>
      <c r="C3631" s="17">
        <v>6</v>
      </c>
      <c r="D3631" s="1" t="s">
        <v>799</v>
      </c>
      <c r="E3631" s="1" t="s">
        <v>3844</v>
      </c>
      <c r="F3631" s="1" t="s">
        <v>3851</v>
      </c>
      <c r="G3631" s="1" t="s">
        <v>3917</v>
      </c>
      <c r="H3631" s="1">
        <v>14.2</v>
      </c>
      <c r="I3631" s="1">
        <v>14.7</v>
      </c>
      <c r="J3631" s="1" t="s">
        <v>3190</v>
      </c>
      <c r="K3631" s="1" t="s">
        <v>4978</v>
      </c>
      <c r="L3631" s="1">
        <v>0</v>
      </c>
      <c r="M3631" s="1">
        <v>0</v>
      </c>
      <c r="N3631" s="1">
        <v>0</v>
      </c>
      <c r="O3631" s="1">
        <v>3</v>
      </c>
      <c r="P3631" s="1">
        <v>12</v>
      </c>
      <c r="Q3631" s="16">
        <v>25.3125</v>
      </c>
      <c r="R3631" s="21">
        <v>4.1834422353460195E-2</v>
      </c>
      <c r="S3631" s="21">
        <v>0.70317050439061202</v>
      </c>
      <c r="T3631" s="21">
        <v>0.66133608203715177</v>
      </c>
      <c r="U3631" s="21">
        <v>2.7949120965840941E-3</v>
      </c>
      <c r="V3631" s="21">
        <v>9.3090974210872455E-3</v>
      </c>
      <c r="W3631" s="21">
        <v>6.5141853245031514E-3</v>
      </c>
      <c r="X3631" s="13" t="s">
        <v>22</v>
      </c>
      <c r="Y36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1" s="1">
        <v>40.324851330900003</v>
      </c>
      <c r="AA3631" s="1">
        <v>-82.898772562100007</v>
      </c>
      <c r="AB3631" s="1">
        <v>40.329785393400002</v>
      </c>
      <c r="AC3631" s="1">
        <v>-82.891839519200005</v>
      </c>
    </row>
    <row r="3632" spans="1:29" x14ac:dyDescent="0.25">
      <c r="A3632" s="13">
        <v>187</v>
      </c>
      <c r="B3632" s="22" t="s">
        <v>4936</v>
      </c>
      <c r="C3632" s="17">
        <v>6</v>
      </c>
      <c r="D3632" s="1" t="s">
        <v>799</v>
      </c>
      <c r="E3632" s="1" t="s">
        <v>3844</v>
      </c>
      <c r="F3632" s="1" t="s">
        <v>3845</v>
      </c>
      <c r="G3632" s="1" t="s">
        <v>3917</v>
      </c>
      <c r="H3632" s="1">
        <v>10.199999999999999</v>
      </c>
      <c r="I3632" s="1">
        <v>10.7</v>
      </c>
      <c r="J3632" s="1" t="s">
        <v>3190</v>
      </c>
      <c r="K3632" s="1" t="s">
        <v>4978</v>
      </c>
      <c r="L3632" s="1">
        <v>0</v>
      </c>
      <c r="M3632" s="1">
        <v>0</v>
      </c>
      <c r="N3632" s="1">
        <v>0</v>
      </c>
      <c r="O3632" s="1">
        <v>3</v>
      </c>
      <c r="P3632" s="1">
        <v>11</v>
      </c>
      <c r="Q3632" s="16">
        <v>24.3125</v>
      </c>
      <c r="R3632" s="21">
        <v>4.1834422353460195E-2</v>
      </c>
      <c r="S3632" s="21">
        <v>0.65878312190415278</v>
      </c>
      <c r="T3632" s="21">
        <v>0.61694869955069254</v>
      </c>
      <c r="U3632" s="21">
        <v>2.7949120965840941E-3</v>
      </c>
      <c r="V3632" s="21">
        <v>9.3090974210872455E-3</v>
      </c>
      <c r="W3632" s="21">
        <v>6.5141853245031514E-3</v>
      </c>
      <c r="X3632" s="13" t="s">
        <v>22</v>
      </c>
      <c r="Y36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2" s="1">
        <v>40.274029793099999</v>
      </c>
      <c r="AA3632" s="1">
        <v>-82.926486797699994</v>
      </c>
      <c r="AB3632" s="1">
        <v>40.281257491799998</v>
      </c>
      <c r="AC3632" s="1">
        <v>-82.925804362899996</v>
      </c>
    </row>
    <row r="3633" spans="1:29" x14ac:dyDescent="0.25">
      <c r="A3633" s="13">
        <v>188</v>
      </c>
      <c r="B3633" s="22" t="s">
        <v>4936</v>
      </c>
      <c r="C3633" s="17">
        <v>6</v>
      </c>
      <c r="D3633" s="1" t="s">
        <v>799</v>
      </c>
      <c r="E3633" s="1" t="s">
        <v>3844</v>
      </c>
      <c r="F3633" s="1" t="s">
        <v>3845</v>
      </c>
      <c r="G3633" s="1" t="s">
        <v>3917</v>
      </c>
      <c r="H3633" s="1">
        <v>16.600000000000001</v>
      </c>
      <c r="I3633" s="1">
        <v>17.100000000000001</v>
      </c>
      <c r="J3633" s="1" t="s">
        <v>3190</v>
      </c>
      <c r="K3633" s="1" t="s">
        <v>4978</v>
      </c>
      <c r="L3633" s="1">
        <v>0</v>
      </c>
      <c r="M3633" s="1">
        <v>0</v>
      </c>
      <c r="N3633" s="1">
        <v>3</v>
      </c>
      <c r="O3633" s="1">
        <v>0</v>
      </c>
      <c r="P3633" s="1">
        <v>4</v>
      </c>
      <c r="Q3633" s="16">
        <v>23.640625</v>
      </c>
      <c r="R3633" s="21">
        <v>4.1834422353460195E-2</v>
      </c>
      <c r="S3633" s="21">
        <v>0.34807144449893912</v>
      </c>
      <c r="T3633" s="21">
        <v>0.30623702214547893</v>
      </c>
      <c r="U3633" s="21">
        <v>2.7949120965840941E-3</v>
      </c>
      <c r="V3633" s="21">
        <v>9.3090974210872455E-3</v>
      </c>
      <c r="W3633" s="21">
        <v>6.5141853245031514E-3</v>
      </c>
      <c r="X3633" s="13" t="s">
        <v>22</v>
      </c>
      <c r="Y36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3" s="1">
        <v>40.348485476999997</v>
      </c>
      <c r="AA3633" s="1">
        <v>-82.865044909600002</v>
      </c>
      <c r="AB3633" s="1">
        <v>40.353415710599997</v>
      </c>
      <c r="AC3633" s="1">
        <v>-82.858103294100005</v>
      </c>
    </row>
    <row r="3634" spans="1:29" x14ac:dyDescent="0.25">
      <c r="A3634" s="13">
        <v>189</v>
      </c>
      <c r="B3634" s="22" t="s">
        <v>4936</v>
      </c>
      <c r="C3634" s="17">
        <v>4</v>
      </c>
      <c r="D3634" s="1" t="s">
        <v>795</v>
      </c>
      <c r="E3634" s="1" t="s">
        <v>3898</v>
      </c>
      <c r="F3634" s="1" t="s">
        <v>3899</v>
      </c>
      <c r="G3634" s="1" t="s">
        <v>3924</v>
      </c>
      <c r="H3634" s="1">
        <v>6.2</v>
      </c>
      <c r="I3634" s="1">
        <v>6.7</v>
      </c>
      <c r="J3634" s="1" t="s">
        <v>3190</v>
      </c>
      <c r="K3634" s="1" t="s">
        <v>4979</v>
      </c>
      <c r="L3634" s="1">
        <v>0</v>
      </c>
      <c r="M3634" s="1">
        <v>0</v>
      </c>
      <c r="N3634" s="1">
        <v>2</v>
      </c>
      <c r="O3634" s="1">
        <v>3</v>
      </c>
      <c r="P3634" s="1">
        <v>17</v>
      </c>
      <c r="Q3634" s="16">
        <v>43.40625</v>
      </c>
      <c r="R3634" s="21">
        <v>2.1460892470288873E-2</v>
      </c>
      <c r="S3634" s="21">
        <v>1.0349632240978337</v>
      </c>
      <c r="T3634" s="21">
        <v>1.0135023316275449</v>
      </c>
      <c r="U3634" s="21">
        <v>1.4452721081345272E-3</v>
      </c>
      <c r="V3634" s="21">
        <v>9.2913303687770041E-3</v>
      </c>
      <c r="W3634" s="21">
        <v>7.8460582606424776E-3</v>
      </c>
      <c r="X3634" s="13" t="s">
        <v>22</v>
      </c>
      <c r="Y36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4" s="1">
        <v>41.2477381255</v>
      </c>
      <c r="AA3634" s="1">
        <v>-81.588729715499994</v>
      </c>
      <c r="AB3634" s="1">
        <v>41.2537733578</v>
      </c>
      <c r="AC3634" s="1">
        <v>-81.583918254400004</v>
      </c>
    </row>
    <row r="3635" spans="1:29" x14ac:dyDescent="0.25">
      <c r="A3635" s="13">
        <v>190</v>
      </c>
      <c r="B3635" s="22" t="s">
        <v>4936</v>
      </c>
      <c r="C3635" s="17">
        <v>11</v>
      </c>
      <c r="D3635" s="1" t="s">
        <v>2389</v>
      </c>
      <c r="E3635" s="1" t="s">
        <v>3884</v>
      </c>
      <c r="F3635" s="1" t="s">
        <v>3885</v>
      </c>
      <c r="G3635" s="1" t="s">
        <v>3922</v>
      </c>
      <c r="H3635" s="1">
        <v>28.7</v>
      </c>
      <c r="I3635" s="1">
        <v>29.2</v>
      </c>
      <c r="J3635" s="1" t="s">
        <v>3190</v>
      </c>
      <c r="K3635" s="1" t="s">
        <v>4979</v>
      </c>
      <c r="L3635" s="1">
        <v>0</v>
      </c>
      <c r="M3635" s="1">
        <v>1</v>
      </c>
      <c r="N3635" s="1">
        <v>4</v>
      </c>
      <c r="O3635" s="1">
        <v>2</v>
      </c>
      <c r="P3635" s="1">
        <v>4</v>
      </c>
      <c r="Q3635" s="16">
        <v>84.739189680232556</v>
      </c>
      <c r="R3635" s="21">
        <v>1.598191350586468E-2</v>
      </c>
      <c r="S3635" s="21">
        <v>0.40188477282948876</v>
      </c>
      <c r="T3635" s="21">
        <v>0.38590285932362406</v>
      </c>
      <c r="U3635" s="21">
        <v>1.0743900865349538E-3</v>
      </c>
      <c r="V3635" s="21">
        <v>9.2490593177910613E-3</v>
      </c>
      <c r="W3635" s="21">
        <v>8.174669231256107E-3</v>
      </c>
      <c r="X3635" s="13" t="s">
        <v>22</v>
      </c>
      <c r="Y36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5" s="1">
        <v>40.594913066499998</v>
      </c>
      <c r="AA3635" s="1">
        <v>-81.509542779399993</v>
      </c>
      <c r="AB3635" s="1">
        <v>40.600896626500003</v>
      </c>
      <c r="AC3635" s="1">
        <v>-81.504183682000004</v>
      </c>
    </row>
    <row r="3636" spans="1:29" x14ac:dyDescent="0.25">
      <c r="A3636" s="13">
        <v>191</v>
      </c>
      <c r="B3636" s="22" t="s">
        <v>4936</v>
      </c>
      <c r="C3636" s="17">
        <v>2</v>
      </c>
      <c r="D3636" s="1" t="s">
        <v>807</v>
      </c>
      <c r="E3636" s="1" t="s">
        <v>3852</v>
      </c>
      <c r="F3636" s="1" t="s">
        <v>3853</v>
      </c>
      <c r="G3636" s="1" t="s">
        <v>3918</v>
      </c>
      <c r="H3636" s="1">
        <v>9.6</v>
      </c>
      <c r="I3636" s="1">
        <v>10.1</v>
      </c>
      <c r="J3636" s="1" t="s">
        <v>3190</v>
      </c>
      <c r="K3636" s="1" t="s">
        <v>4978</v>
      </c>
      <c r="L3636" s="1">
        <v>0</v>
      </c>
      <c r="M3636" s="1">
        <v>0</v>
      </c>
      <c r="N3636" s="1">
        <v>3</v>
      </c>
      <c r="O3636" s="1">
        <v>2</v>
      </c>
      <c r="P3636" s="1">
        <v>9</v>
      </c>
      <c r="Q3636" s="16">
        <v>37.515625</v>
      </c>
      <c r="R3636" s="21">
        <v>3.0332375953760007E-2</v>
      </c>
      <c r="S3636" s="21">
        <v>0.49333380669929339</v>
      </c>
      <c r="T3636" s="21">
        <v>0.4630014307455334</v>
      </c>
      <c r="U3636" s="21">
        <v>1.8773549025615124E-3</v>
      </c>
      <c r="V3636" s="21">
        <v>9.1934871419738669E-3</v>
      </c>
      <c r="W3636" s="21">
        <v>7.316132239412354E-3</v>
      </c>
      <c r="X3636" s="13" t="s">
        <v>22</v>
      </c>
      <c r="Y36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6" s="1">
        <v>41.302962125299999</v>
      </c>
      <c r="AA3636" s="1">
        <v>-83.629216599499998</v>
      </c>
      <c r="AB3636" s="1">
        <v>41.309955681600002</v>
      </c>
      <c r="AC3636" s="1">
        <v>-83.626763348099999</v>
      </c>
    </row>
    <row r="3637" spans="1:29" x14ac:dyDescent="0.25">
      <c r="A3637" s="13">
        <v>192</v>
      </c>
      <c r="B3637" s="22" t="s">
        <v>4936</v>
      </c>
      <c r="C3637" s="17">
        <v>7</v>
      </c>
      <c r="D3637" s="1" t="s">
        <v>789</v>
      </c>
      <c r="E3637" s="1" t="s">
        <v>3846</v>
      </c>
      <c r="F3637" s="1" t="s">
        <v>3847</v>
      </c>
      <c r="G3637" s="1" t="s">
        <v>3916</v>
      </c>
      <c r="H3637" s="1">
        <v>27.6</v>
      </c>
      <c r="I3637" s="1">
        <v>28.1</v>
      </c>
      <c r="J3637" s="1" t="s">
        <v>3190</v>
      </c>
      <c r="K3637" s="1" t="s">
        <v>4978</v>
      </c>
      <c r="L3637" s="1">
        <v>0</v>
      </c>
      <c r="M3637" s="1">
        <v>0</v>
      </c>
      <c r="N3637" s="1">
        <v>3</v>
      </c>
      <c r="O3637" s="1">
        <v>1</v>
      </c>
      <c r="P3637" s="1">
        <v>8</v>
      </c>
      <c r="Q3637" s="16">
        <v>32.078125</v>
      </c>
      <c r="R3637" s="21">
        <v>3.4761724798860145E-2</v>
      </c>
      <c r="S3637" s="21">
        <v>0.48378804988677593</v>
      </c>
      <c r="T3637" s="21">
        <v>0.44902632508791579</v>
      </c>
      <c r="U3637" s="21">
        <v>2.222357968409801E-3</v>
      </c>
      <c r="V3637" s="21">
        <v>9.1437742558629145E-3</v>
      </c>
      <c r="W3637" s="21">
        <v>6.9214162874531131E-3</v>
      </c>
      <c r="X3637" s="13" t="s">
        <v>22</v>
      </c>
      <c r="Y36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7" s="1">
        <v>39.938120127600001</v>
      </c>
      <c r="AA3637" s="1">
        <v>-83.566202583299997</v>
      </c>
      <c r="AB3637" s="1">
        <v>39.938992271399997</v>
      </c>
      <c r="AC3637" s="1">
        <v>-83.556860888599999</v>
      </c>
    </row>
    <row r="3638" spans="1:29" x14ac:dyDescent="0.25">
      <c r="A3638" s="13">
        <v>193</v>
      </c>
      <c r="B3638" s="22" t="s">
        <v>4936</v>
      </c>
      <c r="C3638" s="17">
        <v>8</v>
      </c>
      <c r="D3638" s="1" t="s">
        <v>806</v>
      </c>
      <c r="E3638" s="1" t="s">
        <v>3856</v>
      </c>
      <c r="F3638" s="1" t="s">
        <v>3857</v>
      </c>
      <c r="G3638" s="1" t="s">
        <v>3917</v>
      </c>
      <c r="H3638" s="1">
        <v>11.7</v>
      </c>
      <c r="I3638" s="1">
        <v>12.2</v>
      </c>
      <c r="J3638" s="1" t="s">
        <v>3190</v>
      </c>
      <c r="K3638" s="1" t="s">
        <v>4979</v>
      </c>
      <c r="L3638" s="1">
        <v>0</v>
      </c>
      <c r="M3638" s="1">
        <v>0</v>
      </c>
      <c r="N3638" s="1">
        <v>2</v>
      </c>
      <c r="O3638" s="1">
        <v>1</v>
      </c>
      <c r="P3638" s="1">
        <v>6</v>
      </c>
      <c r="Q3638" s="16">
        <v>23.53125</v>
      </c>
      <c r="R3638" s="21">
        <v>3.1743777982758695E-2</v>
      </c>
      <c r="S3638" s="21">
        <v>0.60934939778690067</v>
      </c>
      <c r="T3638" s="21">
        <v>0.57760561980414193</v>
      </c>
      <c r="U3638" s="21">
        <v>2.1427978474545801E-3</v>
      </c>
      <c r="V3638" s="21">
        <v>9.102070441124082E-3</v>
      </c>
      <c r="W3638" s="21">
        <v>6.9592725936695014E-3</v>
      </c>
      <c r="X3638" s="13" t="s">
        <v>22</v>
      </c>
      <c r="Y36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8" s="1">
        <v>39.409387265900001</v>
      </c>
      <c r="AA3638" s="1">
        <v>-84.169377569299996</v>
      </c>
      <c r="AB3638" s="1">
        <v>39.412241572500001</v>
      </c>
      <c r="AC3638" s="1">
        <v>-84.160984257400003</v>
      </c>
    </row>
    <row r="3639" spans="1:29" x14ac:dyDescent="0.25">
      <c r="A3639" s="13">
        <v>194</v>
      </c>
      <c r="B3639" s="22" t="s">
        <v>4936</v>
      </c>
      <c r="C3639" s="17">
        <v>8</v>
      </c>
      <c r="D3639" s="1" t="s">
        <v>806</v>
      </c>
      <c r="E3639" s="1" t="s">
        <v>3856</v>
      </c>
      <c r="F3639" s="1" t="s">
        <v>3857</v>
      </c>
      <c r="G3639" s="1" t="s">
        <v>3917</v>
      </c>
      <c r="H3639" s="1">
        <v>10.4</v>
      </c>
      <c r="I3639" s="1">
        <v>10.9</v>
      </c>
      <c r="J3639" s="1" t="s">
        <v>3190</v>
      </c>
      <c r="K3639" s="1" t="s">
        <v>4979</v>
      </c>
      <c r="L3639" s="1">
        <v>0</v>
      </c>
      <c r="M3639" s="1">
        <v>0</v>
      </c>
      <c r="N3639" s="1">
        <v>2</v>
      </c>
      <c r="O3639" s="1">
        <v>1</v>
      </c>
      <c r="P3639" s="1">
        <v>4</v>
      </c>
      <c r="Q3639" s="16">
        <v>21.53125</v>
      </c>
      <c r="R3639" s="21">
        <v>3.1743777982758695E-2</v>
      </c>
      <c r="S3639" s="21">
        <v>0.47989104138222971</v>
      </c>
      <c r="T3639" s="21">
        <v>0.44814726339947103</v>
      </c>
      <c r="U3639" s="21">
        <v>2.1427978474545801E-3</v>
      </c>
      <c r="V3639" s="21">
        <v>9.102070441124082E-3</v>
      </c>
      <c r="W3639" s="21">
        <v>6.9592725936695014E-3</v>
      </c>
      <c r="X3639" s="13" t="s">
        <v>22</v>
      </c>
      <c r="Y36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39" s="1">
        <v>39.397374224099998</v>
      </c>
      <c r="AA3639" s="1">
        <v>-84.187985266699997</v>
      </c>
      <c r="AB3639" s="1">
        <v>39.4014384679</v>
      </c>
      <c r="AC3639" s="1">
        <v>-84.180249956400004</v>
      </c>
    </row>
    <row r="3640" spans="1:29" x14ac:dyDescent="0.25">
      <c r="A3640" s="13">
        <v>195</v>
      </c>
      <c r="B3640" s="22" t="s">
        <v>4936</v>
      </c>
      <c r="C3640" s="17">
        <v>6</v>
      </c>
      <c r="D3640" s="1" t="s">
        <v>2374</v>
      </c>
      <c r="E3640" s="1" t="s">
        <v>3848</v>
      </c>
      <c r="F3640" s="1" t="s">
        <v>3850</v>
      </c>
      <c r="G3640" s="1" t="s">
        <v>3917</v>
      </c>
      <c r="H3640" s="1">
        <v>3.1</v>
      </c>
      <c r="I3640" s="1">
        <v>3.6</v>
      </c>
      <c r="J3640" s="1" t="s">
        <v>3190</v>
      </c>
      <c r="K3640" s="1" t="s">
        <v>4976</v>
      </c>
      <c r="L3640" s="1">
        <v>0</v>
      </c>
      <c r="M3640" s="1">
        <v>0</v>
      </c>
      <c r="N3640" s="1">
        <v>2</v>
      </c>
      <c r="O3640" s="1">
        <v>1</v>
      </c>
      <c r="P3640" s="1">
        <v>14</v>
      </c>
      <c r="Q3640" s="16">
        <v>31.53125</v>
      </c>
      <c r="R3640" s="21">
        <v>3.0185080575417023E-2</v>
      </c>
      <c r="S3640" s="21">
        <v>1.1008523443725922</v>
      </c>
      <c r="T3640" s="21">
        <v>1.070667263797175</v>
      </c>
      <c r="U3640" s="21">
        <v>1.6167099087729933E-3</v>
      </c>
      <c r="V3640" s="21">
        <v>9.0423783893493342E-3</v>
      </c>
      <c r="W3640" s="21">
        <v>7.4256684805763407E-3</v>
      </c>
      <c r="X3640" s="13" t="s">
        <v>22</v>
      </c>
      <c r="Y36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0" s="1">
        <v>39.613895297299997</v>
      </c>
      <c r="AA3640" s="1">
        <v>-83.618190000400006</v>
      </c>
      <c r="AB3640" s="1">
        <v>39.618129770000003</v>
      </c>
      <c r="AC3640" s="1">
        <v>-83.610585872000001</v>
      </c>
    </row>
    <row r="3641" spans="1:29" x14ac:dyDescent="0.25">
      <c r="A3641" s="13">
        <v>196</v>
      </c>
      <c r="B3641" s="22" t="s">
        <v>4936</v>
      </c>
      <c r="C3641" s="17">
        <v>8</v>
      </c>
      <c r="D3641" s="1" t="s">
        <v>792</v>
      </c>
      <c r="E3641" s="1" t="s">
        <v>3848</v>
      </c>
      <c r="F3641" s="1" t="s">
        <v>3897</v>
      </c>
      <c r="G3641" s="1" t="s">
        <v>3917</v>
      </c>
      <c r="H3641" s="1">
        <v>0.8</v>
      </c>
      <c r="I3641" s="1">
        <v>1.3</v>
      </c>
      <c r="J3641" s="1" t="s">
        <v>3190</v>
      </c>
      <c r="K3641" s="1" t="s">
        <v>4979</v>
      </c>
      <c r="L3641" s="1">
        <v>0</v>
      </c>
      <c r="M3641" s="1">
        <v>1</v>
      </c>
      <c r="N3641" s="1">
        <v>2</v>
      </c>
      <c r="O3641" s="1">
        <v>1</v>
      </c>
      <c r="P3641" s="1">
        <v>2</v>
      </c>
      <c r="Q3641" s="16">
        <v>65.207939680232556</v>
      </c>
      <c r="R3641" s="21">
        <v>2.5008788760139421E-2</v>
      </c>
      <c r="S3641" s="21">
        <v>0.33839598322507225</v>
      </c>
      <c r="T3641" s="21">
        <v>0.31338719446493285</v>
      </c>
      <c r="U3641" s="21">
        <v>1.6857510404370551E-3</v>
      </c>
      <c r="V3641" s="21">
        <v>8.9996264889840999E-3</v>
      </c>
      <c r="W3641" s="21">
        <v>7.3138754485470451E-3</v>
      </c>
      <c r="X3641" s="13" t="s">
        <v>22</v>
      </c>
      <c r="Y36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1" s="1">
        <v>39.560087921099999</v>
      </c>
      <c r="AA3641" s="1">
        <v>-83.713991592100001</v>
      </c>
      <c r="AB3641" s="1">
        <v>39.564747716500001</v>
      </c>
      <c r="AC3641" s="1">
        <v>-83.706823268799994</v>
      </c>
    </row>
    <row r="3642" spans="1:29" x14ac:dyDescent="0.25">
      <c r="A3642" s="13">
        <v>197</v>
      </c>
      <c r="B3642" s="22" t="s">
        <v>4936</v>
      </c>
      <c r="C3642" s="17">
        <v>7</v>
      </c>
      <c r="D3642" s="1" t="s">
        <v>789</v>
      </c>
      <c r="E3642" s="1" t="s">
        <v>3846</v>
      </c>
      <c r="F3642" s="1" t="s">
        <v>3847</v>
      </c>
      <c r="G3642" s="1" t="s">
        <v>3916</v>
      </c>
      <c r="H3642" s="1">
        <v>24.4</v>
      </c>
      <c r="I3642" s="1">
        <v>24.9</v>
      </c>
      <c r="J3642" s="1" t="s">
        <v>3190</v>
      </c>
      <c r="K3642" s="1" t="s">
        <v>4978</v>
      </c>
      <c r="L3642" s="1">
        <v>0</v>
      </c>
      <c r="M3642" s="1">
        <v>0</v>
      </c>
      <c r="N3642" s="1">
        <v>2</v>
      </c>
      <c r="O3642" s="1">
        <v>1</v>
      </c>
      <c r="P3642" s="1">
        <v>14</v>
      </c>
      <c r="Q3642" s="16">
        <v>31.53125</v>
      </c>
      <c r="R3642" s="21">
        <v>3.619259755423121E-2</v>
      </c>
      <c r="S3642" s="21">
        <v>0.85752982928658006</v>
      </c>
      <c r="T3642" s="21">
        <v>0.82133723173234885</v>
      </c>
      <c r="U3642" s="21">
        <v>2.2985710814090107E-3</v>
      </c>
      <c r="V3642" s="21">
        <v>8.9932777733999145E-3</v>
      </c>
      <c r="W3642" s="21">
        <v>6.6947066919909037E-3</v>
      </c>
      <c r="X3642" s="13" t="s">
        <v>22</v>
      </c>
      <c r="Y36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2" s="1">
        <v>39.933544921399999</v>
      </c>
      <c r="AA3642" s="1">
        <v>-83.625454114700005</v>
      </c>
      <c r="AB3642" s="1">
        <v>39.9329449584</v>
      </c>
      <c r="AC3642" s="1">
        <v>-83.616073530099996</v>
      </c>
    </row>
    <row r="3643" spans="1:29" x14ac:dyDescent="0.25">
      <c r="A3643" s="13">
        <v>198</v>
      </c>
      <c r="B3643" s="22" t="s">
        <v>4936</v>
      </c>
      <c r="C3643" s="17">
        <v>8</v>
      </c>
      <c r="D3643" s="1" t="s">
        <v>806</v>
      </c>
      <c r="E3643" s="1" t="s">
        <v>3856</v>
      </c>
      <c r="F3643" s="1" t="s">
        <v>3857</v>
      </c>
      <c r="G3643" s="1" t="s">
        <v>3917</v>
      </c>
      <c r="H3643" s="1">
        <v>15.7</v>
      </c>
      <c r="I3643" s="1">
        <v>16.2</v>
      </c>
      <c r="J3643" s="1" t="s">
        <v>3190</v>
      </c>
      <c r="K3643" s="1" t="s">
        <v>4979</v>
      </c>
      <c r="L3643" s="1">
        <v>0</v>
      </c>
      <c r="M3643" s="1">
        <v>0</v>
      </c>
      <c r="N3643" s="1">
        <v>0</v>
      </c>
      <c r="O3643" s="1">
        <v>3</v>
      </c>
      <c r="P3643" s="1">
        <v>3</v>
      </c>
      <c r="Q3643" s="16">
        <v>16.3125</v>
      </c>
      <c r="R3643" s="21">
        <v>3.1246971799206092E-2</v>
      </c>
      <c r="S3643" s="21">
        <v>0.40878468842223853</v>
      </c>
      <c r="T3643" s="21">
        <v>0.37753771662303243</v>
      </c>
      <c r="U3643" s="21">
        <v>2.1090622210715401E-3</v>
      </c>
      <c r="V3643" s="21">
        <v>8.9588652074348261E-3</v>
      </c>
      <c r="W3643" s="21">
        <v>6.8498029863632865E-3</v>
      </c>
      <c r="X3643" s="13" t="s">
        <v>22</v>
      </c>
      <c r="Y36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3" s="1">
        <v>39.421522229099999</v>
      </c>
      <c r="AA3643" s="1">
        <v>-84.097300592099998</v>
      </c>
      <c r="AB3643" s="1">
        <v>39.424523712999999</v>
      </c>
      <c r="AC3643" s="1">
        <v>-84.088801301499998</v>
      </c>
    </row>
    <row r="3644" spans="1:29" x14ac:dyDescent="0.25">
      <c r="A3644" s="13">
        <v>199</v>
      </c>
      <c r="B3644" s="22" t="s">
        <v>4936</v>
      </c>
      <c r="C3644" s="17">
        <v>4</v>
      </c>
      <c r="D3644" s="1" t="s">
        <v>3194</v>
      </c>
      <c r="E3644" s="1" t="s">
        <v>3900</v>
      </c>
      <c r="F3644" s="1" t="s">
        <v>3901</v>
      </c>
      <c r="G3644" s="1" t="s">
        <v>3920</v>
      </c>
      <c r="H3644" s="1">
        <v>7.3</v>
      </c>
      <c r="I3644" s="1">
        <v>7.8</v>
      </c>
      <c r="J3644" s="1" t="s">
        <v>3190</v>
      </c>
      <c r="K3644" s="1" t="s">
        <v>4979</v>
      </c>
      <c r="L3644" s="1">
        <v>0</v>
      </c>
      <c r="M3644" s="1">
        <v>0</v>
      </c>
      <c r="N3644" s="1">
        <v>1</v>
      </c>
      <c r="O3644" s="1">
        <v>3</v>
      </c>
      <c r="P3644" s="1">
        <v>8</v>
      </c>
      <c r="Q3644" s="16">
        <v>27.859375</v>
      </c>
      <c r="R3644" s="21">
        <v>1.9683738923321304E-2</v>
      </c>
      <c r="S3644" s="21">
        <v>0.69689215304973484</v>
      </c>
      <c r="T3644" s="21">
        <v>0.67720841412641353</v>
      </c>
      <c r="U3644" s="21">
        <v>1.2679977028293445E-3</v>
      </c>
      <c r="V3644" s="21">
        <v>8.9030332330555829E-3</v>
      </c>
      <c r="W3644" s="21">
        <v>7.635035530226238E-3</v>
      </c>
      <c r="X3644" s="13" t="s">
        <v>22</v>
      </c>
      <c r="Y36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4" s="1">
        <v>41.780697754099997</v>
      </c>
      <c r="AA3644" s="1">
        <v>-80.865623232299995</v>
      </c>
      <c r="AB3644" s="1">
        <v>41.785108151700001</v>
      </c>
      <c r="AC3644" s="1">
        <v>-80.857948110099997</v>
      </c>
    </row>
    <row r="3645" spans="1:29" x14ac:dyDescent="0.25">
      <c r="A3645" s="13">
        <v>200</v>
      </c>
      <c r="B3645" s="22" t="s">
        <v>4936</v>
      </c>
      <c r="C3645" s="17">
        <v>4</v>
      </c>
      <c r="D3645" s="1" t="s">
        <v>801</v>
      </c>
      <c r="E3645" s="1" t="s">
        <v>3867</v>
      </c>
      <c r="F3645" s="1" t="s">
        <v>3877</v>
      </c>
      <c r="G3645" s="1" t="s">
        <v>3921</v>
      </c>
      <c r="H3645" s="1">
        <v>0.7</v>
      </c>
      <c r="I3645" s="1">
        <v>1.2</v>
      </c>
      <c r="J3645" s="1" t="s">
        <v>3190</v>
      </c>
      <c r="K3645" s="1" t="s">
        <v>4979</v>
      </c>
      <c r="L3645" s="1">
        <v>0</v>
      </c>
      <c r="M3645" s="1">
        <v>1</v>
      </c>
      <c r="N3645" s="1">
        <v>3</v>
      </c>
      <c r="O3645" s="1">
        <v>2</v>
      </c>
      <c r="P3645" s="1">
        <v>7</v>
      </c>
      <c r="Q3645" s="16">
        <v>81.192314680232556</v>
      </c>
      <c r="R3645" s="21">
        <v>1.7589239882867463E-2</v>
      </c>
      <c r="S3645" s="21">
        <v>0.51833129154499358</v>
      </c>
      <c r="T3645" s="21">
        <v>0.50074205166212615</v>
      </c>
      <c r="U3645" s="21">
        <v>1.1831237288867618E-3</v>
      </c>
      <c r="V3645" s="21">
        <v>8.8977718473731149E-3</v>
      </c>
      <c r="W3645" s="21">
        <v>7.7146481184863528E-3</v>
      </c>
      <c r="X3645" s="13" t="s">
        <v>22</v>
      </c>
      <c r="Y36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5" s="1">
        <v>41.100027633099998</v>
      </c>
      <c r="AA3645" s="1">
        <v>-80.988993372600007</v>
      </c>
      <c r="AB3645" s="1">
        <v>41.100128521000002</v>
      </c>
      <c r="AC3645" s="1">
        <v>-80.979417042400001</v>
      </c>
    </row>
    <row r="3646" spans="1:29" x14ac:dyDescent="0.25">
      <c r="A3646" s="13">
        <v>201</v>
      </c>
      <c r="B3646" s="22" t="s">
        <v>4936</v>
      </c>
      <c r="C3646" s="17">
        <v>7</v>
      </c>
      <c r="D3646" s="1" t="s">
        <v>2388</v>
      </c>
      <c r="E3646" s="1" t="s">
        <v>3852</v>
      </c>
      <c r="F3646" s="1" t="s">
        <v>3876</v>
      </c>
      <c r="G3646" s="1" t="s">
        <v>3918</v>
      </c>
      <c r="H3646" s="1">
        <v>15.5</v>
      </c>
      <c r="I3646" s="1">
        <v>16</v>
      </c>
      <c r="J3646" s="1" t="s">
        <v>3190</v>
      </c>
      <c r="K3646" s="1" t="s">
        <v>4979</v>
      </c>
      <c r="L3646" s="1">
        <v>0</v>
      </c>
      <c r="M3646" s="1">
        <v>0</v>
      </c>
      <c r="N3646" s="1">
        <v>3</v>
      </c>
      <c r="O3646" s="1">
        <v>1</v>
      </c>
      <c r="P3646" s="1">
        <v>7</v>
      </c>
      <c r="Q3646" s="16">
        <v>31.078125</v>
      </c>
      <c r="R3646" s="21">
        <v>2.4563851020918584E-2</v>
      </c>
      <c r="S3646" s="21">
        <v>0.59296695040137692</v>
      </c>
      <c r="T3646" s="21">
        <v>0.5684030993804583</v>
      </c>
      <c r="U3646" s="21">
        <v>1.6555809649616763E-3</v>
      </c>
      <c r="V3646" s="21">
        <v>8.8393306218379122E-3</v>
      </c>
      <c r="W3646" s="21">
        <v>7.1837496568762354E-3</v>
      </c>
      <c r="X3646" s="13" t="s">
        <v>22</v>
      </c>
      <c r="Y36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6" s="1">
        <v>40.409541434099999</v>
      </c>
      <c r="AA3646" s="1">
        <v>-84.165712532800001</v>
      </c>
      <c r="AB3646" s="1">
        <v>40.416507101000001</v>
      </c>
      <c r="AC3646" s="1">
        <v>-84.168311082200006</v>
      </c>
    </row>
    <row r="3647" spans="1:29" x14ac:dyDescent="0.25">
      <c r="A3647" s="13">
        <v>202</v>
      </c>
      <c r="B3647" s="22" t="s">
        <v>4936</v>
      </c>
      <c r="C3647" s="17">
        <v>3</v>
      </c>
      <c r="D3647" s="1" t="s">
        <v>805</v>
      </c>
      <c r="E3647" s="1" t="s">
        <v>3902</v>
      </c>
      <c r="F3647" s="1" t="s">
        <v>3903</v>
      </c>
      <c r="G3647" s="1" t="s">
        <v>3924</v>
      </c>
      <c r="H3647" s="1">
        <v>3.5</v>
      </c>
      <c r="I3647" s="1">
        <v>4</v>
      </c>
      <c r="J3647" s="1" t="s">
        <v>3190</v>
      </c>
      <c r="K3647" s="1" t="s">
        <v>4977</v>
      </c>
      <c r="L3647" s="1">
        <v>0</v>
      </c>
      <c r="M3647" s="1">
        <v>2</v>
      </c>
      <c r="N3647" s="1">
        <v>0</v>
      </c>
      <c r="O3647" s="1">
        <v>1</v>
      </c>
      <c r="P3647" s="1">
        <v>3</v>
      </c>
      <c r="Q3647" s="16">
        <v>98.790879360465112</v>
      </c>
      <c r="R3647" s="21">
        <v>1.8478820157923223E-2</v>
      </c>
      <c r="S3647" s="21">
        <v>0.48944623734889853</v>
      </c>
      <c r="T3647" s="21">
        <v>0.47096741719097529</v>
      </c>
      <c r="U3647" s="21">
        <v>1.0881609968419349E-3</v>
      </c>
      <c r="V3647" s="21">
        <v>8.8303006232956366E-3</v>
      </c>
      <c r="W3647" s="21">
        <v>7.7421396264537017E-3</v>
      </c>
      <c r="X3647" s="13" t="s">
        <v>22</v>
      </c>
      <c r="Y36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7" s="1">
        <v>41.191504934500003</v>
      </c>
      <c r="AA3647" s="1">
        <v>-81.745705356299993</v>
      </c>
      <c r="AB3647" s="1">
        <v>41.194181407899997</v>
      </c>
      <c r="AC3647" s="1">
        <v>-81.736844732799995</v>
      </c>
    </row>
    <row r="3648" spans="1:29" x14ac:dyDescent="0.25">
      <c r="A3648" s="13">
        <v>203</v>
      </c>
      <c r="B3648" s="22" t="s">
        <v>4936</v>
      </c>
      <c r="C3648" s="17">
        <v>5</v>
      </c>
      <c r="D3648" s="1" t="s">
        <v>793</v>
      </c>
      <c r="E3648" s="1" t="s">
        <v>3842</v>
      </c>
      <c r="F3648" s="1" t="s">
        <v>3858</v>
      </c>
      <c r="G3648" s="1" t="s">
        <v>3916</v>
      </c>
      <c r="H3648" s="1">
        <v>13.4</v>
      </c>
      <c r="I3648" s="1">
        <v>13.9</v>
      </c>
      <c r="J3648" s="1" t="s">
        <v>3190</v>
      </c>
      <c r="K3648" s="1" t="s">
        <v>4978</v>
      </c>
      <c r="L3648" s="1">
        <v>0</v>
      </c>
      <c r="M3648" s="1">
        <v>1</v>
      </c>
      <c r="N3648" s="1">
        <v>4</v>
      </c>
      <c r="O3648" s="1">
        <v>0</v>
      </c>
      <c r="P3648" s="1">
        <v>14</v>
      </c>
      <c r="Q3648" s="16">
        <v>85.864189680232556</v>
      </c>
      <c r="R3648" s="21">
        <v>2.9293239158297148E-2</v>
      </c>
      <c r="S3648" s="21">
        <v>0.63791716341649696</v>
      </c>
      <c r="T3648" s="21">
        <v>0.60862392425819978</v>
      </c>
      <c r="U3648" s="21">
        <v>1.7980768823513456E-3</v>
      </c>
      <c r="V3648" s="21">
        <v>8.8059905648057175E-3</v>
      </c>
      <c r="W3648" s="21">
        <v>7.0079136824543718E-3</v>
      </c>
      <c r="X3648" s="13" t="s">
        <v>22</v>
      </c>
      <c r="Y36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8" s="1">
        <v>39.941811260500003</v>
      </c>
      <c r="AA3648" s="1">
        <v>-82.521359720899994</v>
      </c>
      <c r="AB3648" s="1">
        <v>39.942530717399997</v>
      </c>
      <c r="AC3648" s="1">
        <v>-82.511990962599995</v>
      </c>
    </row>
    <row r="3649" spans="1:29" x14ac:dyDescent="0.25">
      <c r="A3649" s="13">
        <v>204</v>
      </c>
      <c r="B3649" s="22" t="s">
        <v>4936</v>
      </c>
      <c r="C3649" s="17">
        <v>4</v>
      </c>
      <c r="D3649" s="1" t="s">
        <v>3194</v>
      </c>
      <c r="E3649" s="1" t="s">
        <v>3900</v>
      </c>
      <c r="F3649" s="1" t="s">
        <v>3904</v>
      </c>
      <c r="G3649" s="1" t="s">
        <v>3920</v>
      </c>
      <c r="H3649" s="1">
        <v>20</v>
      </c>
      <c r="I3649" s="1">
        <v>20.5</v>
      </c>
      <c r="J3649" s="1" t="s">
        <v>3190</v>
      </c>
      <c r="K3649" s="1" t="s">
        <v>4977</v>
      </c>
      <c r="L3649" s="1">
        <v>0</v>
      </c>
      <c r="M3649" s="1">
        <v>0</v>
      </c>
      <c r="N3649" s="1">
        <v>2</v>
      </c>
      <c r="O3649" s="1">
        <v>2</v>
      </c>
      <c r="P3649" s="1">
        <v>1</v>
      </c>
      <c r="Q3649" s="16">
        <v>22.96875</v>
      </c>
      <c r="R3649" s="21">
        <v>1.5102444252882201E-2</v>
      </c>
      <c r="S3649" s="21">
        <v>0.32654318390882414</v>
      </c>
      <c r="T3649" s="21">
        <v>0.31144073965594193</v>
      </c>
      <c r="U3649" s="21">
        <v>8.973339799030767E-4</v>
      </c>
      <c r="V3649" s="21">
        <v>8.7859062139483655E-3</v>
      </c>
      <c r="W3649" s="21">
        <v>7.8885722340452883E-3</v>
      </c>
      <c r="X3649" s="13" t="s">
        <v>22</v>
      </c>
      <c r="Y36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49" s="1">
        <v>41.879753413300001</v>
      </c>
      <c r="AA3649" s="1">
        <v>-80.668154247800004</v>
      </c>
      <c r="AB3649" s="1">
        <v>41.8842052205</v>
      </c>
      <c r="AC3649" s="1">
        <v>-80.660510385099997</v>
      </c>
    </row>
    <row r="3650" spans="1:29" x14ac:dyDescent="0.25">
      <c r="A3650" s="13">
        <v>205</v>
      </c>
      <c r="B3650" s="22" t="s">
        <v>4936</v>
      </c>
      <c r="C3650" s="17">
        <v>1</v>
      </c>
      <c r="D3650" s="1" t="s">
        <v>803</v>
      </c>
      <c r="E3650" s="1" t="s">
        <v>3852</v>
      </c>
      <c r="F3650" s="1" t="s">
        <v>3905</v>
      </c>
      <c r="G3650" s="1" t="s">
        <v>3918</v>
      </c>
      <c r="H3650" s="1">
        <v>12</v>
      </c>
      <c r="I3650" s="1">
        <v>12.5</v>
      </c>
      <c r="J3650" s="1" t="s">
        <v>3190</v>
      </c>
      <c r="K3650" s="1" t="s">
        <v>4979</v>
      </c>
      <c r="L3650" s="1">
        <v>0</v>
      </c>
      <c r="M3650" s="1">
        <v>2</v>
      </c>
      <c r="N3650" s="1">
        <v>3</v>
      </c>
      <c r="O3650" s="1">
        <v>1</v>
      </c>
      <c r="P3650" s="1">
        <v>13</v>
      </c>
      <c r="Q3650" s="16">
        <v>128.43150436046511</v>
      </c>
      <c r="R3650" s="21">
        <v>1.7306247979813592E-2</v>
      </c>
      <c r="S3650" s="21">
        <v>0.73715511798679545</v>
      </c>
      <c r="T3650" s="21">
        <v>0.71984887000698183</v>
      </c>
      <c r="U3650" s="21">
        <v>1.163975186432043E-3</v>
      </c>
      <c r="V3650" s="21">
        <v>8.7533830743132656E-3</v>
      </c>
      <c r="W3650" s="21">
        <v>7.5894078878812228E-3</v>
      </c>
      <c r="X3650" s="13" t="s">
        <v>22</v>
      </c>
      <c r="Y36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0" s="1">
        <v>40.790984047000002</v>
      </c>
      <c r="AA3650" s="1">
        <v>-84.039715617900001</v>
      </c>
      <c r="AB3650" s="1">
        <v>40.795726417600001</v>
      </c>
      <c r="AC3650" s="1">
        <v>-84.032508523299995</v>
      </c>
    </row>
    <row r="3651" spans="1:29" x14ac:dyDescent="0.25">
      <c r="A3651" s="13">
        <v>206</v>
      </c>
      <c r="B3651" s="22" t="s">
        <v>4936</v>
      </c>
      <c r="C3651" s="17">
        <v>2</v>
      </c>
      <c r="D3651" s="1" t="s">
        <v>807</v>
      </c>
      <c r="E3651" s="1" t="s">
        <v>3852</v>
      </c>
      <c r="F3651" s="1" t="s">
        <v>3853</v>
      </c>
      <c r="G3651" s="1" t="s">
        <v>3918</v>
      </c>
      <c r="H3651" s="1">
        <v>16.3</v>
      </c>
      <c r="I3651" s="1">
        <v>16.8</v>
      </c>
      <c r="J3651" s="1" t="s">
        <v>3190</v>
      </c>
      <c r="K3651" s="1" t="s">
        <v>4978</v>
      </c>
      <c r="L3651" s="1">
        <v>1</v>
      </c>
      <c r="M3651" s="1">
        <v>1</v>
      </c>
      <c r="N3651" s="1">
        <v>1</v>
      </c>
      <c r="O3651" s="1">
        <v>1</v>
      </c>
      <c r="P3651" s="1">
        <v>7</v>
      </c>
      <c r="Q3651" s="16">
        <v>109.33775436046511</v>
      </c>
      <c r="R3651" s="21">
        <v>3.3494476403952082E-2</v>
      </c>
      <c r="S3651" s="21">
        <v>0.43127764244681238</v>
      </c>
      <c r="T3651" s="21">
        <v>0.39778316604286029</v>
      </c>
      <c r="U3651" s="21">
        <v>2.1225193467939445E-3</v>
      </c>
      <c r="V3651" s="21">
        <v>8.7346128389679707E-3</v>
      </c>
      <c r="W3651" s="21">
        <v>6.6120934921740267E-3</v>
      </c>
      <c r="X3651" s="13" t="s">
        <v>22</v>
      </c>
      <c r="Y36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1" s="1">
        <v>41.399014522999998</v>
      </c>
      <c r="AA3651" s="1">
        <v>-83.615713760199995</v>
      </c>
      <c r="AB3651" s="1">
        <v>41.4062596168</v>
      </c>
      <c r="AC3651" s="1">
        <v>-83.615645088500003</v>
      </c>
    </row>
    <row r="3652" spans="1:29" x14ac:dyDescent="0.25">
      <c r="A3652" s="13">
        <v>207</v>
      </c>
      <c r="B3652" s="22" t="s">
        <v>4936</v>
      </c>
      <c r="C3652" s="17">
        <v>2</v>
      </c>
      <c r="D3652" s="1" t="s">
        <v>807</v>
      </c>
      <c r="E3652" s="1" t="s">
        <v>3852</v>
      </c>
      <c r="F3652" s="1" t="s">
        <v>3853</v>
      </c>
      <c r="G3652" s="1" t="s">
        <v>3918</v>
      </c>
      <c r="H3652" s="1">
        <v>18.100000000000001</v>
      </c>
      <c r="I3652" s="1">
        <v>18.600000000000001</v>
      </c>
      <c r="J3652" s="1" t="s">
        <v>3190</v>
      </c>
      <c r="K3652" s="1" t="s">
        <v>4978</v>
      </c>
      <c r="L3652" s="1">
        <v>0</v>
      </c>
      <c r="M3652" s="1">
        <v>0</v>
      </c>
      <c r="N3652" s="1">
        <v>3</v>
      </c>
      <c r="O3652" s="1">
        <v>1</v>
      </c>
      <c r="P3652" s="1">
        <v>6</v>
      </c>
      <c r="Q3652" s="16">
        <v>30.078125</v>
      </c>
      <c r="R3652" s="21">
        <v>3.3494476403952082E-2</v>
      </c>
      <c r="S3652" s="21">
        <v>0.39485731943103769</v>
      </c>
      <c r="T3652" s="21">
        <v>0.3613628430270856</v>
      </c>
      <c r="U3652" s="21">
        <v>2.1225193467939445E-3</v>
      </c>
      <c r="V3652" s="21">
        <v>8.7346128389679707E-3</v>
      </c>
      <c r="W3652" s="21">
        <v>6.6120934921740267E-3</v>
      </c>
      <c r="X3652" s="13" t="s">
        <v>22</v>
      </c>
      <c r="Y36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2" s="1">
        <v>41.425095499800001</v>
      </c>
      <c r="AA3652" s="1">
        <v>-83.615457941599999</v>
      </c>
      <c r="AB3652" s="1">
        <v>41.4322632525</v>
      </c>
      <c r="AC3652" s="1">
        <v>-83.616545661200007</v>
      </c>
    </row>
    <row r="3653" spans="1:29" x14ac:dyDescent="0.25">
      <c r="A3653" s="13">
        <v>208</v>
      </c>
      <c r="B3653" s="22" t="s">
        <v>4936</v>
      </c>
      <c r="C3653" s="17">
        <v>7</v>
      </c>
      <c r="D3653" s="1" t="s">
        <v>789</v>
      </c>
      <c r="E3653" s="1" t="s">
        <v>3846</v>
      </c>
      <c r="F3653" s="1" t="s">
        <v>3847</v>
      </c>
      <c r="G3653" s="1" t="s">
        <v>3916</v>
      </c>
      <c r="H3653" s="1">
        <v>9.1999999999999993</v>
      </c>
      <c r="I3653" s="1">
        <v>9.6999999999999993</v>
      </c>
      <c r="J3653" s="1" t="s">
        <v>3190</v>
      </c>
      <c r="K3653" s="1" t="s">
        <v>4978</v>
      </c>
      <c r="L3653" s="1">
        <v>0</v>
      </c>
      <c r="M3653" s="1">
        <v>1</v>
      </c>
      <c r="N3653" s="1">
        <v>2</v>
      </c>
      <c r="O3653" s="1">
        <v>0</v>
      </c>
      <c r="P3653" s="1">
        <v>7</v>
      </c>
      <c r="Q3653" s="16">
        <v>65.770439680232556</v>
      </c>
      <c r="R3653" s="21">
        <v>3.9646226794095511E-2</v>
      </c>
      <c r="S3653" s="21">
        <v>0.45994879407132366</v>
      </c>
      <c r="T3653" s="21">
        <v>0.42030256727722815</v>
      </c>
      <c r="U3653" s="21">
        <v>2.6151066489298377E-3</v>
      </c>
      <c r="V3653" s="21">
        <v>8.7146068294045951E-3</v>
      </c>
      <c r="W3653" s="21">
        <v>6.0995001804747574E-3</v>
      </c>
      <c r="X3653" s="13" t="s">
        <v>22</v>
      </c>
      <c r="Y36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3" s="1">
        <v>39.8921696373</v>
      </c>
      <c r="AA3653" s="1">
        <v>-83.8877846858</v>
      </c>
      <c r="AB3653" s="1">
        <v>39.892854650700002</v>
      </c>
      <c r="AC3653" s="1">
        <v>-83.878432170899998</v>
      </c>
    </row>
    <row r="3654" spans="1:29" x14ac:dyDescent="0.25">
      <c r="A3654" s="13">
        <v>209</v>
      </c>
      <c r="B3654" s="22" t="s">
        <v>4936</v>
      </c>
      <c r="C3654" s="17">
        <v>3</v>
      </c>
      <c r="D3654" s="1" t="s">
        <v>3193</v>
      </c>
      <c r="E3654" s="1" t="s">
        <v>3848</v>
      </c>
      <c r="F3654" s="1" t="s">
        <v>3880</v>
      </c>
      <c r="G3654" s="1" t="s">
        <v>3917</v>
      </c>
      <c r="H3654" s="1">
        <v>0.5</v>
      </c>
      <c r="I3654" s="1">
        <v>1</v>
      </c>
      <c r="J3654" s="1" t="s">
        <v>3190</v>
      </c>
      <c r="K3654" s="1" t="s">
        <v>4978</v>
      </c>
      <c r="L3654" s="1">
        <v>0</v>
      </c>
      <c r="M3654" s="1">
        <v>0</v>
      </c>
      <c r="N3654" s="1">
        <v>2</v>
      </c>
      <c r="O3654" s="1">
        <v>2</v>
      </c>
      <c r="P3654" s="1">
        <v>8</v>
      </c>
      <c r="Q3654" s="16">
        <v>29.96875</v>
      </c>
      <c r="R3654" s="21">
        <v>3.3330073972510171E-2</v>
      </c>
      <c r="S3654" s="21">
        <v>0.46510712093470769</v>
      </c>
      <c r="T3654" s="21">
        <v>0.43177704696219754</v>
      </c>
      <c r="U3654" s="21">
        <v>2.1096320778235455E-3</v>
      </c>
      <c r="V3654" s="21">
        <v>8.6812691778779573E-3</v>
      </c>
      <c r="W3654" s="21">
        <v>6.5716371000544118E-3</v>
      </c>
      <c r="X3654" s="13" t="s">
        <v>22</v>
      </c>
      <c r="Y36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4" s="1">
        <v>40.804144696100003</v>
      </c>
      <c r="AA3654" s="1">
        <v>-82.379640350900004</v>
      </c>
      <c r="AB3654" s="1">
        <v>40.8077267882</v>
      </c>
      <c r="AC3654" s="1">
        <v>-82.371350732500005</v>
      </c>
    </row>
    <row r="3655" spans="1:29" x14ac:dyDescent="0.25">
      <c r="A3655" s="13">
        <v>210</v>
      </c>
      <c r="B3655" s="22" t="s">
        <v>4936</v>
      </c>
      <c r="C3655" s="17">
        <v>4</v>
      </c>
      <c r="D3655" s="1" t="s">
        <v>801</v>
      </c>
      <c r="E3655" s="1" t="s">
        <v>3867</v>
      </c>
      <c r="F3655" s="1" t="s">
        <v>3877</v>
      </c>
      <c r="G3655" s="1" t="s">
        <v>3921</v>
      </c>
      <c r="H3655" s="1">
        <v>4.5999999999999996</v>
      </c>
      <c r="I3655" s="1">
        <v>5.0999999999999996</v>
      </c>
      <c r="J3655" s="1" t="s">
        <v>3190</v>
      </c>
      <c r="K3655" s="1" t="s">
        <v>4979</v>
      </c>
      <c r="L3655" s="1">
        <v>0</v>
      </c>
      <c r="M3655" s="1">
        <v>1</v>
      </c>
      <c r="N3655" s="1">
        <v>2</v>
      </c>
      <c r="O3655" s="1">
        <v>2</v>
      </c>
      <c r="P3655" s="1">
        <v>5</v>
      </c>
      <c r="Q3655" s="16">
        <v>72.645439680232556</v>
      </c>
      <c r="R3655" s="21">
        <v>1.9868920055116951E-2</v>
      </c>
      <c r="S3655" s="21">
        <v>0.44904685394280763</v>
      </c>
      <c r="T3655" s="21">
        <v>0.42917793388769065</v>
      </c>
      <c r="U3655" s="21">
        <v>1.3374425322829045E-3</v>
      </c>
      <c r="V3655" s="21">
        <v>8.6006442736254411E-3</v>
      </c>
      <c r="W3655" s="21">
        <v>7.2632017413425363E-3</v>
      </c>
      <c r="X3655" s="13" t="s">
        <v>22</v>
      </c>
      <c r="Y36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5" s="1">
        <v>41.105391784799998</v>
      </c>
      <c r="AA3655" s="1">
        <v>-80.915086842500003</v>
      </c>
      <c r="AB3655" s="1">
        <v>41.106034801900002</v>
      </c>
      <c r="AC3655" s="1">
        <v>-80.905537470699997</v>
      </c>
    </row>
    <row r="3656" spans="1:29" x14ac:dyDescent="0.25">
      <c r="A3656" s="13">
        <v>211</v>
      </c>
      <c r="B3656" s="22" t="s">
        <v>4936</v>
      </c>
      <c r="C3656" s="17">
        <v>3</v>
      </c>
      <c r="D3656" s="1" t="s">
        <v>1330</v>
      </c>
      <c r="E3656" s="1" t="s">
        <v>3859</v>
      </c>
      <c r="F3656" s="1" t="s">
        <v>3872</v>
      </c>
      <c r="G3656" s="1" t="s">
        <v>3919</v>
      </c>
      <c r="H3656" s="1">
        <v>25.8</v>
      </c>
      <c r="I3656" s="1">
        <v>26.3</v>
      </c>
      <c r="J3656" s="1" t="s">
        <v>3190</v>
      </c>
      <c r="K3656" s="1" t="s">
        <v>4978</v>
      </c>
      <c r="L3656" s="1">
        <v>1</v>
      </c>
      <c r="M3656" s="1">
        <v>0</v>
      </c>
      <c r="N3656" s="1">
        <v>3</v>
      </c>
      <c r="O3656" s="1">
        <v>2</v>
      </c>
      <c r="P3656" s="1">
        <v>14</v>
      </c>
      <c r="Q3656" s="16">
        <v>88.192314680232556</v>
      </c>
      <c r="R3656" s="21">
        <v>2.5005137786380922E-2</v>
      </c>
      <c r="S3656" s="21">
        <v>0.57913592060137953</v>
      </c>
      <c r="T3656" s="21">
        <v>0.55413078281499861</v>
      </c>
      <c r="U3656" s="21">
        <v>1.4781843186303311E-3</v>
      </c>
      <c r="V3656" s="21">
        <v>8.3979481934775054E-3</v>
      </c>
      <c r="W3656" s="21">
        <v>6.9197638748471745E-3</v>
      </c>
      <c r="X3656" s="13" t="s">
        <v>22</v>
      </c>
      <c r="Y36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6" s="1">
        <v>41.340137198199997</v>
      </c>
      <c r="AA3656" s="1">
        <v>-82.354841883199995</v>
      </c>
      <c r="AB3656" s="1">
        <v>41.342913143499999</v>
      </c>
      <c r="AC3656" s="1">
        <v>-82.345966255999997</v>
      </c>
    </row>
    <row r="3657" spans="1:29" x14ac:dyDescent="0.25">
      <c r="A3657" s="13">
        <v>212</v>
      </c>
      <c r="B3657" s="22" t="s">
        <v>4936</v>
      </c>
      <c r="C3657" s="17">
        <v>3</v>
      </c>
      <c r="D3657" s="1" t="s">
        <v>1330</v>
      </c>
      <c r="E3657" s="1" t="s">
        <v>3859</v>
      </c>
      <c r="F3657" s="1" t="s">
        <v>3872</v>
      </c>
      <c r="G3657" s="1" t="s">
        <v>3919</v>
      </c>
      <c r="H3657" s="1">
        <v>24.5</v>
      </c>
      <c r="I3657" s="1">
        <v>25</v>
      </c>
      <c r="J3657" s="1" t="s">
        <v>3190</v>
      </c>
      <c r="K3657" s="1" t="s">
        <v>4978</v>
      </c>
      <c r="L3657" s="1">
        <v>0</v>
      </c>
      <c r="M3657" s="1">
        <v>1</v>
      </c>
      <c r="N3657" s="1">
        <v>4</v>
      </c>
      <c r="O3657" s="1">
        <v>1</v>
      </c>
      <c r="P3657" s="1">
        <v>10</v>
      </c>
      <c r="Q3657" s="16">
        <v>86.301689680232556</v>
      </c>
      <c r="R3657" s="21">
        <v>2.5005137786380922E-2</v>
      </c>
      <c r="S3657" s="21">
        <v>0.46798633017797048</v>
      </c>
      <c r="T3657" s="21">
        <v>0.44298119239158956</v>
      </c>
      <c r="U3657" s="21">
        <v>1.4781843186303311E-3</v>
      </c>
      <c r="V3657" s="21">
        <v>8.3979481934775054E-3</v>
      </c>
      <c r="W3657" s="21">
        <v>6.9197638748471745E-3</v>
      </c>
      <c r="X3657" s="13" t="s">
        <v>22</v>
      </c>
      <c r="Y36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7" s="1">
        <v>41.334479988600002</v>
      </c>
      <c r="AA3657" s="1">
        <v>-82.378038497600002</v>
      </c>
      <c r="AB3657" s="1">
        <v>41.334920038100002</v>
      </c>
      <c r="AC3657" s="1">
        <v>-82.368561256099994</v>
      </c>
    </row>
    <row r="3658" spans="1:29" x14ac:dyDescent="0.25">
      <c r="A3658" s="13">
        <v>213</v>
      </c>
      <c r="B3658" s="22" t="s">
        <v>4936</v>
      </c>
      <c r="C3658" s="17">
        <v>3</v>
      </c>
      <c r="D3658" s="1" t="s">
        <v>1330</v>
      </c>
      <c r="E3658" s="1" t="s">
        <v>3859</v>
      </c>
      <c r="F3658" s="1" t="s">
        <v>3872</v>
      </c>
      <c r="G3658" s="1" t="s">
        <v>3919</v>
      </c>
      <c r="H3658" s="1">
        <v>20.100000000000001</v>
      </c>
      <c r="I3658" s="1">
        <v>20.6</v>
      </c>
      <c r="J3658" s="1" t="s">
        <v>3190</v>
      </c>
      <c r="K3658" s="1" t="s">
        <v>4978</v>
      </c>
      <c r="L3658" s="1">
        <v>0</v>
      </c>
      <c r="M3658" s="1">
        <v>0</v>
      </c>
      <c r="N3658" s="1">
        <v>4</v>
      </c>
      <c r="O3658" s="1">
        <v>2</v>
      </c>
      <c r="P3658" s="1">
        <v>6</v>
      </c>
      <c r="Q3658" s="16">
        <v>41.0625</v>
      </c>
      <c r="R3658" s="21">
        <v>2.5005137786380922E-2</v>
      </c>
      <c r="S3658" s="21">
        <v>0.35683673975456132</v>
      </c>
      <c r="T3658" s="21">
        <v>0.3318316019681804</v>
      </c>
      <c r="U3658" s="21">
        <v>1.4781843186303311E-3</v>
      </c>
      <c r="V3658" s="21">
        <v>8.3979481934775054E-3</v>
      </c>
      <c r="W3658" s="21">
        <v>6.9197638748471745E-3</v>
      </c>
      <c r="X3658" s="13" t="s">
        <v>22</v>
      </c>
      <c r="Y36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8" s="1">
        <v>41.330101764699997</v>
      </c>
      <c r="AA3658" s="1">
        <v>-82.462290334599999</v>
      </c>
      <c r="AB3658" s="1">
        <v>41.330723716599998</v>
      </c>
      <c r="AC3658" s="1">
        <v>-82.452717645299998</v>
      </c>
    </row>
    <row r="3659" spans="1:29" x14ac:dyDescent="0.25">
      <c r="A3659" s="13">
        <v>214</v>
      </c>
      <c r="B3659" s="22" t="s">
        <v>4936</v>
      </c>
      <c r="C3659" s="17">
        <v>3</v>
      </c>
      <c r="D3659" s="1" t="s">
        <v>3193</v>
      </c>
      <c r="E3659" s="1" t="s">
        <v>3848</v>
      </c>
      <c r="F3659" s="1" t="s">
        <v>3880</v>
      </c>
      <c r="G3659" s="1" t="s">
        <v>3917</v>
      </c>
      <c r="H3659" s="1">
        <v>14</v>
      </c>
      <c r="I3659" s="1">
        <v>14.5</v>
      </c>
      <c r="J3659" s="1" t="s">
        <v>3190</v>
      </c>
      <c r="K3659" s="1" t="s">
        <v>4978</v>
      </c>
      <c r="L3659" s="1">
        <v>0</v>
      </c>
      <c r="M3659" s="1">
        <v>0</v>
      </c>
      <c r="N3659" s="1">
        <v>4</v>
      </c>
      <c r="O3659" s="1">
        <v>1</v>
      </c>
      <c r="P3659" s="1">
        <v>12</v>
      </c>
      <c r="Q3659" s="16">
        <v>42.625</v>
      </c>
      <c r="R3659" s="21">
        <v>2.812628984733646E-2</v>
      </c>
      <c r="S3659" s="21">
        <v>0.5491149280727291</v>
      </c>
      <c r="T3659" s="21">
        <v>0.52098863822539265</v>
      </c>
      <c r="U3659" s="21">
        <v>1.7098424445320868E-3</v>
      </c>
      <c r="V3659" s="21">
        <v>8.3725100729169881E-3</v>
      </c>
      <c r="W3659" s="21">
        <v>6.6626676283849011E-3</v>
      </c>
      <c r="X3659" s="13" t="s">
        <v>22</v>
      </c>
      <c r="Y36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59" s="1">
        <v>40.904314040599999</v>
      </c>
      <c r="AA3659" s="1">
        <v>-82.161662381200003</v>
      </c>
      <c r="AB3659" s="1">
        <v>40.907025383099999</v>
      </c>
      <c r="AC3659" s="1">
        <v>-82.152805658999995</v>
      </c>
    </row>
    <row r="3660" spans="1:29" x14ac:dyDescent="0.25">
      <c r="A3660" s="13">
        <v>215</v>
      </c>
      <c r="B3660" s="22" t="s">
        <v>4936</v>
      </c>
      <c r="C3660" s="17">
        <v>6</v>
      </c>
      <c r="D3660" s="1" t="s">
        <v>1340</v>
      </c>
      <c r="E3660" s="1" t="s">
        <v>3842</v>
      </c>
      <c r="F3660" s="1" t="s">
        <v>3843</v>
      </c>
      <c r="G3660" s="1" t="s">
        <v>3916</v>
      </c>
      <c r="H3660" s="1">
        <v>2.1</v>
      </c>
      <c r="I3660" s="1">
        <v>2.6</v>
      </c>
      <c r="J3660" s="1" t="s">
        <v>3190</v>
      </c>
      <c r="K3660" s="1" t="s">
        <v>4978</v>
      </c>
      <c r="L3660" s="1">
        <v>0</v>
      </c>
      <c r="M3660" s="1">
        <v>0</v>
      </c>
      <c r="N3660" s="1">
        <v>1</v>
      </c>
      <c r="O3660" s="1">
        <v>1</v>
      </c>
      <c r="P3660" s="1">
        <v>10</v>
      </c>
      <c r="Q3660" s="16">
        <v>20.984375</v>
      </c>
      <c r="R3660" s="21">
        <v>3.9439211547032102E-2</v>
      </c>
      <c r="S3660" s="21">
        <v>0.77056407408491501</v>
      </c>
      <c r="T3660" s="21">
        <v>0.73112486253788289</v>
      </c>
      <c r="U3660" s="21">
        <v>2.5280281841943207E-3</v>
      </c>
      <c r="V3660" s="21">
        <v>8.3400180008911043E-3</v>
      </c>
      <c r="W3660" s="21">
        <v>5.8119898166967832E-3</v>
      </c>
      <c r="X3660" s="13" t="s">
        <v>22</v>
      </c>
      <c r="Y36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0" s="1">
        <v>39.942120573700002</v>
      </c>
      <c r="AA3660" s="1">
        <v>-83.495821442099995</v>
      </c>
      <c r="AB3660" s="1">
        <v>39.942027041000003</v>
      </c>
      <c r="AC3660" s="1">
        <v>-83.486408776900007</v>
      </c>
    </row>
    <row r="3661" spans="1:29" x14ac:dyDescent="0.25">
      <c r="A3661" s="13">
        <v>216</v>
      </c>
      <c r="B3661" s="22" t="s">
        <v>4936</v>
      </c>
      <c r="C3661" s="17">
        <v>5</v>
      </c>
      <c r="D3661" s="1" t="s">
        <v>793</v>
      </c>
      <c r="E3661" s="1" t="s">
        <v>3842</v>
      </c>
      <c r="F3661" s="1" t="s">
        <v>3858</v>
      </c>
      <c r="G3661" s="1" t="s">
        <v>3916</v>
      </c>
      <c r="H3661" s="1">
        <v>25.7</v>
      </c>
      <c r="I3661" s="1">
        <v>26.2</v>
      </c>
      <c r="J3661" s="1" t="s">
        <v>3190</v>
      </c>
      <c r="K3661" s="1" t="s">
        <v>4979</v>
      </c>
      <c r="L3661" s="1">
        <v>0</v>
      </c>
      <c r="M3661" s="1">
        <v>1</v>
      </c>
      <c r="N3661" s="1">
        <v>2</v>
      </c>
      <c r="O3661" s="1">
        <v>2</v>
      </c>
      <c r="P3661" s="1">
        <v>5</v>
      </c>
      <c r="Q3661" s="16">
        <v>72.645439680232556</v>
      </c>
      <c r="R3661" s="21">
        <v>1.9246191317980412E-2</v>
      </c>
      <c r="S3661" s="21">
        <v>0.43442611392338565</v>
      </c>
      <c r="T3661" s="21">
        <v>0.41517992260540526</v>
      </c>
      <c r="U3661" s="21">
        <v>1.2952769415530137E-3</v>
      </c>
      <c r="V3661" s="21">
        <v>8.3291361418024595E-3</v>
      </c>
      <c r="W3661" s="21">
        <v>7.0338592002494454E-3</v>
      </c>
      <c r="X3661" s="13" t="s">
        <v>22</v>
      </c>
      <c r="Y36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1" s="1">
        <v>39.937469538099997</v>
      </c>
      <c r="AA3661" s="1">
        <v>-82.290514037799994</v>
      </c>
      <c r="AB3661" s="1">
        <v>39.937043218200003</v>
      </c>
      <c r="AC3661" s="1">
        <v>-82.281115530899996</v>
      </c>
    </row>
    <row r="3662" spans="1:29" x14ac:dyDescent="0.25">
      <c r="A3662" s="13">
        <v>217</v>
      </c>
      <c r="B3662" s="22" t="s">
        <v>4936</v>
      </c>
      <c r="C3662" s="17">
        <v>3</v>
      </c>
      <c r="D3662" s="1" t="s">
        <v>802</v>
      </c>
      <c r="E3662" s="1" t="s">
        <v>3848</v>
      </c>
      <c r="F3662" s="1" t="s">
        <v>3861</v>
      </c>
      <c r="G3662" s="1" t="s">
        <v>3917</v>
      </c>
      <c r="H3662" s="1">
        <v>3.3</v>
      </c>
      <c r="I3662" s="1">
        <v>3.8</v>
      </c>
      <c r="J3662" s="1" t="s">
        <v>3190</v>
      </c>
      <c r="K3662" s="1" t="s">
        <v>4978</v>
      </c>
      <c r="L3662" s="1">
        <v>0</v>
      </c>
      <c r="M3662" s="1">
        <v>0</v>
      </c>
      <c r="N3662" s="1">
        <v>2</v>
      </c>
      <c r="O3662" s="1">
        <v>2</v>
      </c>
      <c r="P3662" s="1">
        <v>12</v>
      </c>
      <c r="Q3662" s="16">
        <v>33.96875</v>
      </c>
      <c r="R3662" s="21">
        <v>3.2203133831382569E-2</v>
      </c>
      <c r="S3662" s="21">
        <v>0.58971562399404009</v>
      </c>
      <c r="T3662" s="21">
        <v>0.55751249016265758</v>
      </c>
      <c r="U3662" s="21">
        <v>2.0217025006847868E-3</v>
      </c>
      <c r="V3662" s="21">
        <v>8.3197147418974868E-3</v>
      </c>
      <c r="W3662" s="21">
        <v>6.2980122412126995E-3</v>
      </c>
      <c r="X3662" s="13" t="s">
        <v>22</v>
      </c>
      <c r="Y36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2" s="1">
        <v>40.603302597999999</v>
      </c>
      <c r="AA3662" s="1">
        <v>-82.583876699300006</v>
      </c>
      <c r="AB3662" s="1">
        <v>40.609548453400002</v>
      </c>
      <c r="AC3662" s="1">
        <v>-82.579059069500005</v>
      </c>
    </row>
    <row r="3663" spans="1:29" x14ac:dyDescent="0.25">
      <c r="A3663" s="13">
        <v>218</v>
      </c>
      <c r="B3663" s="22" t="s">
        <v>4936</v>
      </c>
      <c r="C3663" s="17">
        <v>6</v>
      </c>
      <c r="D3663" s="1" t="s">
        <v>3192</v>
      </c>
      <c r="E3663" s="1" t="s">
        <v>3848</v>
      </c>
      <c r="F3663" s="1" t="s">
        <v>3854</v>
      </c>
      <c r="G3663" s="1" t="s">
        <v>3917</v>
      </c>
      <c r="H3663" s="1">
        <v>16.8</v>
      </c>
      <c r="I3663" s="1">
        <v>17.3</v>
      </c>
      <c r="J3663" s="1" t="s">
        <v>3190</v>
      </c>
      <c r="K3663" s="1" t="s">
        <v>4978</v>
      </c>
      <c r="L3663" s="1">
        <v>0</v>
      </c>
      <c r="M3663" s="1">
        <v>2</v>
      </c>
      <c r="N3663" s="1">
        <v>2</v>
      </c>
      <c r="O3663" s="1">
        <v>0</v>
      </c>
      <c r="P3663" s="1">
        <v>13</v>
      </c>
      <c r="Q3663" s="16">
        <v>117.44712936046511</v>
      </c>
      <c r="R3663" s="21">
        <v>3.2203133831382569E-2</v>
      </c>
      <c r="S3663" s="21">
        <v>0.62451966231519662</v>
      </c>
      <c r="T3663" s="21">
        <v>0.59231652848381411</v>
      </c>
      <c r="U3663" s="21">
        <v>2.0217025006847868E-3</v>
      </c>
      <c r="V3663" s="21">
        <v>8.3195591616423772E-3</v>
      </c>
      <c r="W3663" s="21">
        <v>6.29785666095759E-3</v>
      </c>
      <c r="X3663" s="13" t="s">
        <v>22</v>
      </c>
      <c r="Y36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3" s="1">
        <v>40.536488541499999</v>
      </c>
      <c r="AA3663" s="1">
        <v>-82.665059172699998</v>
      </c>
      <c r="AB3663" s="1">
        <v>40.542309880200001</v>
      </c>
      <c r="AC3663" s="1">
        <v>-82.659413888200007</v>
      </c>
    </row>
    <row r="3664" spans="1:29" x14ac:dyDescent="0.25">
      <c r="A3664" s="13">
        <v>219</v>
      </c>
      <c r="B3664" s="22" t="s">
        <v>4936</v>
      </c>
      <c r="C3664" s="17">
        <v>6</v>
      </c>
      <c r="D3664" s="1" t="s">
        <v>808</v>
      </c>
      <c r="E3664" s="1" t="s">
        <v>3856</v>
      </c>
      <c r="F3664" s="1" t="s">
        <v>3891</v>
      </c>
      <c r="G3664" s="1" t="s">
        <v>3917</v>
      </c>
      <c r="H3664" s="1">
        <v>0</v>
      </c>
      <c r="I3664" s="1">
        <v>0.5</v>
      </c>
      <c r="J3664" s="1" t="s">
        <v>3190</v>
      </c>
      <c r="K3664" s="1" t="s">
        <v>4979</v>
      </c>
      <c r="L3664" s="1">
        <v>0</v>
      </c>
      <c r="M3664" s="1">
        <v>1</v>
      </c>
      <c r="N3664" s="1">
        <v>2</v>
      </c>
      <c r="O3664" s="1">
        <v>0</v>
      </c>
      <c r="P3664" s="1">
        <v>8</v>
      </c>
      <c r="Q3664" s="16">
        <v>66.770439680232556</v>
      </c>
      <c r="R3664" s="21">
        <v>2.8948511464011305E-2</v>
      </c>
      <c r="S3664" s="21">
        <v>0.6902595535177134</v>
      </c>
      <c r="T3664" s="21">
        <v>0.66131104205370206</v>
      </c>
      <c r="U3664" s="21">
        <v>1.95302800630756E-3</v>
      </c>
      <c r="V3664" s="21">
        <v>8.3031419676215905E-3</v>
      </c>
      <c r="W3664" s="21">
        <v>6.3501139613140302E-3</v>
      </c>
      <c r="X3664" s="13" t="s">
        <v>22</v>
      </c>
      <c r="Y36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4" s="1">
        <v>39.785943637199999</v>
      </c>
      <c r="AA3664" s="1">
        <v>-83.245631184299995</v>
      </c>
      <c r="AB3664" s="1">
        <v>39.789659462199999</v>
      </c>
      <c r="AC3664" s="1">
        <v>-83.237570927299998</v>
      </c>
    </row>
    <row r="3665" spans="1:29" x14ac:dyDescent="0.25">
      <c r="A3665" s="13">
        <v>220</v>
      </c>
      <c r="B3665" s="22" t="s">
        <v>4936</v>
      </c>
      <c r="C3665" s="17">
        <v>6</v>
      </c>
      <c r="D3665" s="1" t="s">
        <v>808</v>
      </c>
      <c r="E3665" s="1" t="s">
        <v>3856</v>
      </c>
      <c r="F3665" s="1" t="s">
        <v>3891</v>
      </c>
      <c r="G3665" s="1" t="s">
        <v>3917</v>
      </c>
      <c r="H3665" s="1">
        <v>2</v>
      </c>
      <c r="I3665" s="1">
        <v>2.5</v>
      </c>
      <c r="J3665" s="1" t="s">
        <v>3190</v>
      </c>
      <c r="K3665" s="1" t="s">
        <v>4979</v>
      </c>
      <c r="L3665" s="1">
        <v>1</v>
      </c>
      <c r="M3665" s="1">
        <v>0</v>
      </c>
      <c r="N3665" s="1">
        <v>2</v>
      </c>
      <c r="O3665" s="1">
        <v>0</v>
      </c>
      <c r="P3665" s="1">
        <v>8</v>
      </c>
      <c r="Q3665" s="16">
        <v>66.770439680232556</v>
      </c>
      <c r="R3665" s="21">
        <v>2.8948511464011305E-2</v>
      </c>
      <c r="S3665" s="21">
        <v>0.6902595535177134</v>
      </c>
      <c r="T3665" s="21">
        <v>0.66131104205370206</v>
      </c>
      <c r="U3665" s="21">
        <v>1.95302800630756E-3</v>
      </c>
      <c r="V3665" s="21">
        <v>8.3031419676215905E-3</v>
      </c>
      <c r="W3665" s="21">
        <v>6.3501139613140302E-3</v>
      </c>
      <c r="X3665" s="13" t="s">
        <v>22</v>
      </c>
      <c r="Y36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5" s="1">
        <v>39.800812647199997</v>
      </c>
      <c r="AA3665" s="1">
        <v>-83.213384879800003</v>
      </c>
      <c r="AB3665" s="1">
        <v>39.804530292199999</v>
      </c>
      <c r="AC3665" s="1">
        <v>-83.205323425399996</v>
      </c>
    </row>
    <row r="3666" spans="1:29" x14ac:dyDescent="0.25">
      <c r="A3666" s="13">
        <v>221</v>
      </c>
      <c r="B3666" s="22" t="s">
        <v>4936</v>
      </c>
      <c r="C3666" s="17">
        <v>6</v>
      </c>
      <c r="D3666" s="1" t="s">
        <v>1340</v>
      </c>
      <c r="E3666" s="1" t="s">
        <v>3848</v>
      </c>
      <c r="F3666" s="1" t="s">
        <v>3864</v>
      </c>
      <c r="G3666" s="1" t="s">
        <v>3917</v>
      </c>
      <c r="H3666" s="1">
        <v>9.8000000000000007</v>
      </c>
      <c r="I3666" s="1">
        <v>10.3</v>
      </c>
      <c r="J3666" s="1" t="s">
        <v>3190</v>
      </c>
      <c r="K3666" s="1" t="s">
        <v>4979</v>
      </c>
      <c r="L3666" s="1">
        <v>0</v>
      </c>
      <c r="M3666" s="1">
        <v>1</v>
      </c>
      <c r="N3666" s="1">
        <v>2</v>
      </c>
      <c r="O3666" s="1">
        <v>0</v>
      </c>
      <c r="P3666" s="1">
        <v>7</v>
      </c>
      <c r="Q3666" s="16">
        <v>65.770439680232556</v>
      </c>
      <c r="R3666" s="21">
        <v>2.8948511464011305E-2</v>
      </c>
      <c r="S3666" s="21">
        <v>0.62978382976952008</v>
      </c>
      <c r="T3666" s="21">
        <v>0.60083531830550874</v>
      </c>
      <c r="U3666" s="21">
        <v>1.95302800630756E-3</v>
      </c>
      <c r="V3666" s="21">
        <v>8.3031419676215905E-3</v>
      </c>
      <c r="W3666" s="21">
        <v>6.3501139613140302E-3</v>
      </c>
      <c r="X3666" s="13" t="s">
        <v>22</v>
      </c>
      <c r="Y36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6" s="1">
        <v>39.771284162199997</v>
      </c>
      <c r="AA3666" s="1">
        <v>-83.275279752399996</v>
      </c>
      <c r="AB3666" s="1">
        <v>39.775448951999998</v>
      </c>
      <c r="AC3666" s="1">
        <v>-83.267589127899996</v>
      </c>
    </row>
    <row r="3667" spans="1:29" x14ac:dyDescent="0.25">
      <c r="A3667" s="13">
        <v>222</v>
      </c>
      <c r="B3667" s="22" t="s">
        <v>4936</v>
      </c>
      <c r="C3667" s="17">
        <v>6</v>
      </c>
      <c r="D3667" s="1" t="s">
        <v>784</v>
      </c>
      <c r="E3667" s="1" t="s">
        <v>3848</v>
      </c>
      <c r="F3667" s="1" t="s">
        <v>3855</v>
      </c>
      <c r="G3667" s="1" t="s">
        <v>3917</v>
      </c>
      <c r="H3667" s="1">
        <v>0.7</v>
      </c>
      <c r="I3667" s="1">
        <v>1.2</v>
      </c>
      <c r="J3667" s="1" t="s">
        <v>3190</v>
      </c>
      <c r="K3667" s="1" t="s">
        <v>4979</v>
      </c>
      <c r="L3667" s="1">
        <v>0</v>
      </c>
      <c r="M3667" s="1">
        <v>1</v>
      </c>
      <c r="N3667" s="1">
        <v>0</v>
      </c>
      <c r="O3667" s="1">
        <v>2</v>
      </c>
      <c r="P3667" s="1">
        <v>7</v>
      </c>
      <c r="Q3667" s="16">
        <v>61.551689680232556</v>
      </c>
      <c r="R3667" s="21">
        <v>2.8948511464011305E-2</v>
      </c>
      <c r="S3667" s="21">
        <v>0.62978382976952008</v>
      </c>
      <c r="T3667" s="21">
        <v>0.60083531830550874</v>
      </c>
      <c r="U3667" s="21">
        <v>1.95302800630756E-3</v>
      </c>
      <c r="V3667" s="21">
        <v>8.3031419676215905E-3</v>
      </c>
      <c r="W3667" s="21">
        <v>6.3501139613140302E-3</v>
      </c>
      <c r="X3667" s="13" t="s">
        <v>22</v>
      </c>
      <c r="Y36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7" s="1">
        <v>39.814819025699997</v>
      </c>
      <c r="AA3667" s="1">
        <v>-83.183719338900005</v>
      </c>
      <c r="AB3667" s="1">
        <v>39.818529654499997</v>
      </c>
      <c r="AC3667" s="1">
        <v>-83.175642574500003</v>
      </c>
    </row>
    <row r="3668" spans="1:29" x14ac:dyDescent="0.25">
      <c r="A3668" s="13">
        <v>223</v>
      </c>
      <c r="B3668" s="22" t="s">
        <v>4936</v>
      </c>
      <c r="C3668" s="17">
        <v>6</v>
      </c>
      <c r="D3668" s="1" t="s">
        <v>784</v>
      </c>
      <c r="E3668" s="1" t="s">
        <v>3848</v>
      </c>
      <c r="F3668" s="1" t="s">
        <v>3873</v>
      </c>
      <c r="G3668" s="1" t="s">
        <v>3917</v>
      </c>
      <c r="H3668" s="1">
        <v>0.7</v>
      </c>
      <c r="I3668" s="1">
        <v>1.2</v>
      </c>
      <c r="J3668" s="1" t="s">
        <v>3190</v>
      </c>
      <c r="K3668" s="1" t="s">
        <v>4979</v>
      </c>
      <c r="L3668" s="1">
        <v>0</v>
      </c>
      <c r="M3668" s="1">
        <v>1</v>
      </c>
      <c r="N3668" s="1">
        <v>0</v>
      </c>
      <c r="O3668" s="1">
        <v>2</v>
      </c>
      <c r="P3668" s="1">
        <v>1</v>
      </c>
      <c r="Q3668" s="16">
        <v>55.551689680232556</v>
      </c>
      <c r="R3668" s="21">
        <v>2.8948511464011305E-2</v>
      </c>
      <c r="S3668" s="21">
        <v>0.26692948728035998</v>
      </c>
      <c r="T3668" s="21">
        <v>0.23798097581634867</v>
      </c>
      <c r="U3668" s="21">
        <v>1.95302800630756E-3</v>
      </c>
      <c r="V3668" s="21">
        <v>8.3031419676215905E-3</v>
      </c>
      <c r="W3668" s="21">
        <v>6.3501139613140302E-3</v>
      </c>
      <c r="X3668" s="13" t="s">
        <v>22</v>
      </c>
      <c r="Y36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8" s="1">
        <v>39.814803973700002</v>
      </c>
      <c r="AA3668" s="1">
        <v>-83.183010534000005</v>
      </c>
      <c r="AB3668" s="1">
        <v>39.818513630600002</v>
      </c>
      <c r="AC3668" s="1">
        <v>-83.174937289200003</v>
      </c>
    </row>
    <row r="3669" spans="1:29" x14ac:dyDescent="0.25">
      <c r="A3669" s="13">
        <v>224</v>
      </c>
      <c r="B3669" s="22" t="s">
        <v>4936</v>
      </c>
      <c r="C3669" s="17">
        <v>6</v>
      </c>
      <c r="D3669" s="1" t="s">
        <v>2374</v>
      </c>
      <c r="E3669" s="1" t="s">
        <v>3848</v>
      </c>
      <c r="F3669" s="1" t="s">
        <v>3849</v>
      </c>
      <c r="G3669" s="1" t="s">
        <v>3917</v>
      </c>
      <c r="H3669" s="1">
        <v>9.1999999999999993</v>
      </c>
      <c r="I3669" s="1">
        <v>9.6999999999999993</v>
      </c>
      <c r="J3669" s="1" t="s">
        <v>3190</v>
      </c>
      <c r="K3669" s="1" t="s">
        <v>4978</v>
      </c>
      <c r="L3669" s="1">
        <v>0</v>
      </c>
      <c r="M3669" s="1">
        <v>0</v>
      </c>
      <c r="N3669" s="1">
        <v>4</v>
      </c>
      <c r="O3669" s="1">
        <v>0</v>
      </c>
      <c r="P3669" s="1">
        <v>19</v>
      </c>
      <c r="Q3669" s="16">
        <v>45.1875</v>
      </c>
      <c r="R3669" s="21">
        <v>2.7804138859744601E-2</v>
      </c>
      <c r="S3669" s="21">
        <v>1.039179187731059</v>
      </c>
      <c r="T3669" s="21">
        <v>1.0113750488713145</v>
      </c>
      <c r="U3669" s="21">
        <v>1.7702048171449093E-3</v>
      </c>
      <c r="V3669" s="21">
        <v>8.2941065610417017E-3</v>
      </c>
      <c r="W3669" s="21">
        <v>6.5239017438967926E-3</v>
      </c>
      <c r="X3669" s="13" t="s">
        <v>22</v>
      </c>
      <c r="Y36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69" s="1">
        <v>39.659815858800002</v>
      </c>
      <c r="AA3669" s="1">
        <v>-83.521153491099994</v>
      </c>
      <c r="AB3669" s="1">
        <v>39.664165660899997</v>
      </c>
      <c r="AC3669" s="1">
        <v>-83.513653826899997</v>
      </c>
    </row>
    <row r="3670" spans="1:29" x14ac:dyDescent="0.25">
      <c r="A3670" s="13">
        <v>225</v>
      </c>
      <c r="B3670" s="22" t="s">
        <v>4936</v>
      </c>
      <c r="C3670" s="17">
        <v>6</v>
      </c>
      <c r="D3670" s="1" t="s">
        <v>2374</v>
      </c>
      <c r="E3670" s="1" t="s">
        <v>3848</v>
      </c>
      <c r="F3670" s="1" t="s">
        <v>3849</v>
      </c>
      <c r="G3670" s="1" t="s">
        <v>3917</v>
      </c>
      <c r="H3670" s="1">
        <v>11</v>
      </c>
      <c r="I3670" s="1">
        <v>11.5</v>
      </c>
      <c r="J3670" s="1" t="s">
        <v>3190</v>
      </c>
      <c r="K3670" s="1" t="s">
        <v>4979</v>
      </c>
      <c r="L3670" s="1">
        <v>0</v>
      </c>
      <c r="M3670" s="1">
        <v>0</v>
      </c>
      <c r="N3670" s="1">
        <v>1</v>
      </c>
      <c r="O3670" s="1">
        <v>2</v>
      </c>
      <c r="P3670" s="1">
        <v>4</v>
      </c>
      <c r="Q3670" s="16">
        <v>19.421875</v>
      </c>
      <c r="R3670" s="21">
        <v>2.8891415261881062E-2</v>
      </c>
      <c r="S3670" s="21">
        <v>0.44848948338953121</v>
      </c>
      <c r="T3670" s="21">
        <v>0.41959806812765016</v>
      </c>
      <c r="U3670" s="21">
        <v>1.9491528735036967E-3</v>
      </c>
      <c r="V3670" s="21">
        <v>8.28732919834934E-3</v>
      </c>
      <c r="W3670" s="21">
        <v>6.3381763248456435E-3</v>
      </c>
      <c r="X3670" s="13" t="s">
        <v>22</v>
      </c>
      <c r="Y36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0" s="1">
        <v>39.675808613699999</v>
      </c>
      <c r="AA3670" s="1">
        <v>-83.494483783299998</v>
      </c>
      <c r="AB3670" s="1">
        <v>39.680284322200002</v>
      </c>
      <c r="AC3670" s="1">
        <v>-83.487107165799998</v>
      </c>
    </row>
    <row r="3671" spans="1:29" x14ac:dyDescent="0.25">
      <c r="A3671" s="13">
        <v>226</v>
      </c>
      <c r="B3671" s="22" t="s">
        <v>4936</v>
      </c>
      <c r="C3671" s="17">
        <v>8</v>
      </c>
      <c r="D3671" s="1" t="s">
        <v>2363</v>
      </c>
      <c r="E3671" s="1" t="s">
        <v>3848</v>
      </c>
      <c r="F3671" s="1" t="s">
        <v>3869</v>
      </c>
      <c r="G3671" s="1" t="s">
        <v>3917</v>
      </c>
      <c r="H3671" s="1">
        <v>7.3</v>
      </c>
      <c r="I3671" s="1">
        <v>7.8</v>
      </c>
      <c r="J3671" s="1" t="s">
        <v>3190</v>
      </c>
      <c r="K3671" s="1" t="s">
        <v>4979</v>
      </c>
      <c r="L3671" s="1">
        <v>0</v>
      </c>
      <c r="M3671" s="1">
        <v>2</v>
      </c>
      <c r="N3671" s="1">
        <v>2</v>
      </c>
      <c r="O3671" s="1">
        <v>0</v>
      </c>
      <c r="P3671" s="1">
        <v>8</v>
      </c>
      <c r="Q3671" s="16">
        <v>112.44712936046511</v>
      </c>
      <c r="R3671" s="21">
        <v>2.3023192838236031E-2</v>
      </c>
      <c r="S3671" s="21">
        <v>0.60793788451289776</v>
      </c>
      <c r="T3671" s="21">
        <v>0.5849146916746617</v>
      </c>
      <c r="U3671" s="21">
        <v>1.5511386622034731E-3</v>
      </c>
      <c r="V3671" s="21">
        <v>8.2833461091649831E-3</v>
      </c>
      <c r="W3671" s="21">
        <v>6.7322074469615099E-3</v>
      </c>
      <c r="X3671" s="13" t="s">
        <v>22</v>
      </c>
      <c r="Y36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1" s="1">
        <v>39.511288335099998</v>
      </c>
      <c r="AA3671" s="1">
        <v>-83.867648841800005</v>
      </c>
      <c r="AB3671" s="1">
        <v>39.514314010699998</v>
      </c>
      <c r="AC3671" s="1">
        <v>-83.859145966100002</v>
      </c>
    </row>
    <row r="3672" spans="1:29" x14ac:dyDescent="0.25">
      <c r="A3672" s="13">
        <v>227</v>
      </c>
      <c r="B3672" s="22" t="s">
        <v>4936</v>
      </c>
      <c r="C3672" s="17">
        <v>12</v>
      </c>
      <c r="D3672" s="1" t="s">
        <v>794</v>
      </c>
      <c r="E3672" s="1" t="s">
        <v>3870</v>
      </c>
      <c r="F3672" s="1" t="s">
        <v>3871</v>
      </c>
      <c r="G3672" s="1" t="s">
        <v>3920</v>
      </c>
      <c r="H3672" s="1">
        <v>17.600000000000001</v>
      </c>
      <c r="I3672" s="1">
        <v>18.100000000000001</v>
      </c>
      <c r="J3672" s="1" t="s">
        <v>3190</v>
      </c>
      <c r="K3672" s="1" t="s">
        <v>4979</v>
      </c>
      <c r="L3672" s="1">
        <v>0</v>
      </c>
      <c r="M3672" s="1">
        <v>0</v>
      </c>
      <c r="N3672" s="1">
        <v>2</v>
      </c>
      <c r="O3672" s="1">
        <v>1</v>
      </c>
      <c r="P3672" s="1">
        <v>7</v>
      </c>
      <c r="Q3672" s="16">
        <v>24.53125</v>
      </c>
      <c r="R3672" s="21">
        <v>2.8876905262084127E-2</v>
      </c>
      <c r="S3672" s="21">
        <v>0.62422962938425863</v>
      </c>
      <c r="T3672" s="21">
        <v>0.59535272412217455</v>
      </c>
      <c r="U3672" s="21">
        <v>1.9481680836937053E-3</v>
      </c>
      <c r="V3672" s="21">
        <v>8.28061247404447E-3</v>
      </c>
      <c r="W3672" s="21">
        <v>6.3324443903507652E-3</v>
      </c>
      <c r="X3672" s="13" t="s">
        <v>22</v>
      </c>
      <c r="Y36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2" s="1">
        <v>41.693516042200002</v>
      </c>
      <c r="AA3672" s="1">
        <v>-81.200382248300002</v>
      </c>
      <c r="AB3672" s="1">
        <v>41.698063296000001</v>
      </c>
      <c r="AC3672" s="1">
        <v>-81.192858617900001</v>
      </c>
    </row>
    <row r="3673" spans="1:29" x14ac:dyDescent="0.25">
      <c r="A3673" s="13">
        <v>228</v>
      </c>
      <c r="B3673" s="22" t="s">
        <v>4936</v>
      </c>
      <c r="C3673" s="17">
        <v>3</v>
      </c>
      <c r="D3673" s="1" t="s">
        <v>802</v>
      </c>
      <c r="E3673" s="1" t="s">
        <v>3848</v>
      </c>
      <c r="F3673" s="1" t="s">
        <v>3861</v>
      </c>
      <c r="G3673" s="1" t="s">
        <v>3917</v>
      </c>
      <c r="H3673" s="1">
        <v>8.6999999999999993</v>
      </c>
      <c r="I3673" s="1">
        <v>9.1999999999999993</v>
      </c>
      <c r="J3673" s="1" t="s">
        <v>3190</v>
      </c>
      <c r="K3673" s="1" t="s">
        <v>4978</v>
      </c>
      <c r="L3673" s="1">
        <v>0</v>
      </c>
      <c r="M3673" s="1">
        <v>0</v>
      </c>
      <c r="N3673" s="1">
        <v>4</v>
      </c>
      <c r="O3673" s="1">
        <v>1</v>
      </c>
      <c r="P3673" s="1">
        <v>8</v>
      </c>
      <c r="Q3673" s="16">
        <v>38.625</v>
      </c>
      <c r="R3673" s="21">
        <v>2.7733763749765647E-2</v>
      </c>
      <c r="S3673" s="21">
        <v>0.4211321006565556</v>
      </c>
      <c r="T3673" s="21">
        <v>0.39339833690678994</v>
      </c>
      <c r="U3673" s="21">
        <v>1.6803563993291648E-3</v>
      </c>
      <c r="V3673" s="21">
        <v>8.2292177524480991E-3</v>
      </c>
      <c r="W3673" s="21">
        <v>6.5488613531189347E-3</v>
      </c>
      <c r="X3673" s="13" t="s">
        <v>22</v>
      </c>
      <c r="Y36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3" s="1">
        <v>40.670650676100003</v>
      </c>
      <c r="AA3673" s="1">
        <v>-82.533260050199999</v>
      </c>
      <c r="AB3673" s="1">
        <v>40.677242313900003</v>
      </c>
      <c r="AC3673" s="1">
        <v>-82.529307498899996</v>
      </c>
    </row>
    <row r="3674" spans="1:29" x14ac:dyDescent="0.25">
      <c r="A3674" s="13">
        <v>229</v>
      </c>
      <c r="B3674" s="22" t="s">
        <v>4936</v>
      </c>
      <c r="C3674" s="17">
        <v>2</v>
      </c>
      <c r="D3674" s="1" t="s">
        <v>807</v>
      </c>
      <c r="E3674" s="1" t="s">
        <v>3852</v>
      </c>
      <c r="F3674" s="1" t="s">
        <v>3853</v>
      </c>
      <c r="G3674" s="1" t="s">
        <v>3918</v>
      </c>
      <c r="H3674" s="1">
        <v>21.2</v>
      </c>
      <c r="I3674" s="1">
        <v>21.7</v>
      </c>
      <c r="J3674" s="1" t="s">
        <v>3190</v>
      </c>
      <c r="K3674" s="1" t="s">
        <v>4978</v>
      </c>
      <c r="L3674" s="1">
        <v>0</v>
      </c>
      <c r="M3674" s="1">
        <v>0</v>
      </c>
      <c r="N3674" s="1">
        <v>3</v>
      </c>
      <c r="O3674" s="1">
        <v>0</v>
      </c>
      <c r="P3674" s="1">
        <v>6</v>
      </c>
      <c r="Q3674" s="16">
        <v>25.640625</v>
      </c>
      <c r="R3674" s="21">
        <v>3.7761021296222129E-2</v>
      </c>
      <c r="S3674" s="21">
        <v>0.39939981698590743</v>
      </c>
      <c r="T3674" s="21">
        <v>0.36163879568968532</v>
      </c>
      <c r="U3674" s="21">
        <v>2.4620747257924121E-3</v>
      </c>
      <c r="V3674" s="21">
        <v>8.2067279927137485E-3</v>
      </c>
      <c r="W3674" s="21">
        <v>5.7446532669213363E-3</v>
      </c>
      <c r="X3674" s="13" t="s">
        <v>22</v>
      </c>
      <c r="Y36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4" s="1">
        <v>41.469273154600003</v>
      </c>
      <c r="AA3674" s="1">
        <v>-83.621983404399998</v>
      </c>
      <c r="AB3674" s="1">
        <v>41.476520049400001</v>
      </c>
      <c r="AC3674" s="1">
        <v>-83.621948000000003</v>
      </c>
    </row>
    <row r="3675" spans="1:29" x14ac:dyDescent="0.25">
      <c r="A3675" s="13">
        <v>230</v>
      </c>
      <c r="B3675" s="22" t="s">
        <v>4936</v>
      </c>
      <c r="C3675" s="17">
        <v>2</v>
      </c>
      <c r="D3675" s="1" t="s">
        <v>807</v>
      </c>
      <c r="E3675" s="1" t="s">
        <v>3852</v>
      </c>
      <c r="F3675" s="1" t="s">
        <v>3853</v>
      </c>
      <c r="G3675" s="1" t="s">
        <v>3918</v>
      </c>
      <c r="H3675" s="1">
        <v>22.9</v>
      </c>
      <c r="I3675" s="1">
        <v>23.4</v>
      </c>
      <c r="J3675" s="1" t="s">
        <v>3190</v>
      </c>
      <c r="K3675" s="1" t="s">
        <v>4978</v>
      </c>
      <c r="L3675" s="1">
        <v>0</v>
      </c>
      <c r="M3675" s="1">
        <v>0</v>
      </c>
      <c r="N3675" s="1">
        <v>1</v>
      </c>
      <c r="O3675" s="1">
        <v>2</v>
      </c>
      <c r="P3675" s="1">
        <v>8</v>
      </c>
      <c r="Q3675" s="16">
        <v>23.421875</v>
      </c>
      <c r="R3675" s="21">
        <v>3.7761021296222129E-2</v>
      </c>
      <c r="S3675" s="21">
        <v>0.48056482223115654</v>
      </c>
      <c r="T3675" s="21">
        <v>0.44280380093493443</v>
      </c>
      <c r="U3675" s="21">
        <v>2.4620747257924121E-3</v>
      </c>
      <c r="V3675" s="21">
        <v>8.2067279927137485E-3</v>
      </c>
      <c r="W3675" s="21">
        <v>5.7446532669213363E-3</v>
      </c>
      <c r="X3675" s="13" t="s">
        <v>22</v>
      </c>
      <c r="Y36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5" s="1">
        <v>41.493911992100003</v>
      </c>
      <c r="AA3675" s="1">
        <v>-83.621877612500001</v>
      </c>
      <c r="AB3675" s="1">
        <v>41.501158241699997</v>
      </c>
      <c r="AC3675" s="1">
        <v>-83.621845758199996</v>
      </c>
    </row>
    <row r="3676" spans="1:29" x14ac:dyDescent="0.25">
      <c r="A3676" s="13">
        <v>231</v>
      </c>
      <c r="B3676" s="22" t="s">
        <v>4936</v>
      </c>
      <c r="C3676" s="17">
        <v>7</v>
      </c>
      <c r="D3676" s="1" t="s">
        <v>2378</v>
      </c>
      <c r="E3676" s="1" t="s">
        <v>3852</v>
      </c>
      <c r="F3676" s="1" t="s">
        <v>3892</v>
      </c>
      <c r="G3676" s="1" t="s">
        <v>3918</v>
      </c>
      <c r="H3676" s="1">
        <v>9.1</v>
      </c>
      <c r="I3676" s="1">
        <v>9.6</v>
      </c>
      <c r="J3676" s="1" t="s">
        <v>3190</v>
      </c>
      <c r="K3676" s="1" t="s">
        <v>4979</v>
      </c>
      <c r="L3676" s="1">
        <v>0</v>
      </c>
      <c r="M3676" s="1">
        <v>1</v>
      </c>
      <c r="N3676" s="1">
        <v>2</v>
      </c>
      <c r="O3676" s="1">
        <v>1</v>
      </c>
      <c r="P3676" s="1">
        <v>4</v>
      </c>
      <c r="Q3676" s="16">
        <v>67.207939680232556</v>
      </c>
      <c r="R3676" s="21">
        <v>2.2782323396836682E-2</v>
      </c>
      <c r="S3676" s="21">
        <v>0.40916127528316648</v>
      </c>
      <c r="T3676" s="21">
        <v>0.38637895188632981</v>
      </c>
      <c r="U3676" s="21">
        <v>1.5348136769290628E-3</v>
      </c>
      <c r="V3676" s="21">
        <v>8.1971557941171429E-3</v>
      </c>
      <c r="W3676" s="21">
        <v>6.6623421171880803E-3</v>
      </c>
      <c r="X3676" s="13" t="s">
        <v>22</v>
      </c>
      <c r="Y36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6" s="1">
        <v>40.611338157200002</v>
      </c>
      <c r="AA3676" s="1">
        <v>-84.150364364300003</v>
      </c>
      <c r="AB3676" s="1">
        <v>40.617801896899998</v>
      </c>
      <c r="AC3676" s="1">
        <v>-84.146072496800002</v>
      </c>
    </row>
    <row r="3677" spans="1:29" x14ac:dyDescent="0.25">
      <c r="A3677" s="13">
        <v>232</v>
      </c>
      <c r="B3677" s="22" t="s">
        <v>4936</v>
      </c>
      <c r="C3677" s="17">
        <v>6</v>
      </c>
      <c r="D3677" s="1" t="s">
        <v>1340</v>
      </c>
      <c r="E3677" s="1" t="s">
        <v>3848</v>
      </c>
      <c r="F3677" s="1" t="s">
        <v>3864</v>
      </c>
      <c r="G3677" s="1" t="s">
        <v>3917</v>
      </c>
      <c r="H3677" s="1">
        <v>3.8</v>
      </c>
      <c r="I3677" s="1">
        <v>4.3</v>
      </c>
      <c r="J3677" s="1" t="s">
        <v>3190</v>
      </c>
      <c r="K3677" s="1" t="s">
        <v>4979</v>
      </c>
      <c r="L3677" s="1">
        <v>0</v>
      </c>
      <c r="M3677" s="1">
        <v>0</v>
      </c>
      <c r="N3677" s="1">
        <v>1</v>
      </c>
      <c r="O3677" s="1">
        <v>2</v>
      </c>
      <c r="P3677" s="1">
        <v>12</v>
      </c>
      <c r="Q3677" s="16">
        <v>27.421875</v>
      </c>
      <c r="R3677" s="21">
        <v>2.8446585141641455E-2</v>
      </c>
      <c r="S3677" s="21">
        <v>0.91956433752623834</v>
      </c>
      <c r="T3677" s="21">
        <v>0.8911177523845969</v>
      </c>
      <c r="U3677" s="21">
        <v>1.9189637291515639E-3</v>
      </c>
      <c r="V3677" s="21">
        <v>8.1594347133807296E-3</v>
      </c>
      <c r="W3677" s="21">
        <v>6.2404709842291657E-3</v>
      </c>
      <c r="X3677" s="13" t="s">
        <v>22</v>
      </c>
      <c r="Y36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7" s="1">
        <v>39.729609214</v>
      </c>
      <c r="AA3677" s="1">
        <v>-83.373848304199996</v>
      </c>
      <c r="AB3677" s="1">
        <v>39.732206742499997</v>
      </c>
      <c r="AC3677" s="1">
        <v>-83.365090772200006</v>
      </c>
    </row>
    <row r="3678" spans="1:29" x14ac:dyDescent="0.25">
      <c r="A3678" s="13">
        <v>233</v>
      </c>
      <c r="B3678" s="22" t="s">
        <v>4936</v>
      </c>
      <c r="C3678" s="17">
        <v>6</v>
      </c>
      <c r="D3678" s="1" t="s">
        <v>1340</v>
      </c>
      <c r="E3678" s="1" t="s">
        <v>3848</v>
      </c>
      <c r="F3678" s="1" t="s">
        <v>3864</v>
      </c>
      <c r="G3678" s="1" t="s">
        <v>3917</v>
      </c>
      <c r="H3678" s="1">
        <v>6.1</v>
      </c>
      <c r="I3678" s="1">
        <v>6.6</v>
      </c>
      <c r="J3678" s="1" t="s">
        <v>3190</v>
      </c>
      <c r="K3678" s="1" t="s">
        <v>4979</v>
      </c>
      <c r="L3678" s="1">
        <v>0</v>
      </c>
      <c r="M3678" s="1">
        <v>0</v>
      </c>
      <c r="N3678" s="1">
        <v>2</v>
      </c>
      <c r="O3678" s="1">
        <v>1</v>
      </c>
      <c r="P3678" s="1">
        <v>1</v>
      </c>
      <c r="Q3678" s="16">
        <v>18.53125</v>
      </c>
      <c r="R3678" s="21">
        <v>2.8446585141641455E-2</v>
      </c>
      <c r="S3678" s="21">
        <v>0.26332195373178169</v>
      </c>
      <c r="T3678" s="21">
        <v>0.23487536859014024</v>
      </c>
      <c r="U3678" s="21">
        <v>1.9189637291515639E-3</v>
      </c>
      <c r="V3678" s="21">
        <v>8.1594347133807296E-3</v>
      </c>
      <c r="W3678" s="21">
        <v>6.2404709842291657E-3</v>
      </c>
      <c r="X3678" s="13" t="s">
        <v>22</v>
      </c>
      <c r="Y36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8" s="1">
        <v>39.743341253200001</v>
      </c>
      <c r="AA3678" s="1">
        <v>-83.334577138200004</v>
      </c>
      <c r="AB3678" s="1">
        <v>39.747055765100001</v>
      </c>
      <c r="AC3678" s="1">
        <v>-83.326513139799999</v>
      </c>
    </row>
    <row r="3679" spans="1:29" x14ac:dyDescent="0.25">
      <c r="A3679" s="13">
        <v>234</v>
      </c>
      <c r="B3679" s="22" t="s">
        <v>4936</v>
      </c>
      <c r="C3679" s="17">
        <v>2</v>
      </c>
      <c r="D3679" s="1" t="s">
        <v>807</v>
      </c>
      <c r="E3679" s="1" t="s">
        <v>3852</v>
      </c>
      <c r="F3679" s="1" t="s">
        <v>3853</v>
      </c>
      <c r="G3679" s="1" t="s">
        <v>3918</v>
      </c>
      <c r="H3679" s="1">
        <v>4.0999999999999996</v>
      </c>
      <c r="I3679" s="1">
        <v>4.5999999999999996</v>
      </c>
      <c r="J3679" s="1" t="s">
        <v>3190</v>
      </c>
      <c r="K3679" s="1" t="s">
        <v>4978</v>
      </c>
      <c r="L3679" s="1">
        <v>1</v>
      </c>
      <c r="M3679" s="1">
        <v>0</v>
      </c>
      <c r="N3679" s="1">
        <v>1</v>
      </c>
      <c r="O3679" s="1">
        <v>2</v>
      </c>
      <c r="P3679" s="1">
        <v>9</v>
      </c>
      <c r="Q3679" s="16">
        <v>70.098564680232556</v>
      </c>
      <c r="R3679" s="21">
        <v>3.1542313855395611E-2</v>
      </c>
      <c r="S3679" s="21">
        <v>0.47677970778409595</v>
      </c>
      <c r="T3679" s="21">
        <v>0.44523739392870032</v>
      </c>
      <c r="U3679" s="21">
        <v>1.9704796168259916E-3</v>
      </c>
      <c r="V3679" s="21">
        <v>8.1108568083486238E-3</v>
      </c>
      <c r="W3679" s="21">
        <v>6.1403771915226318E-3</v>
      </c>
      <c r="X3679" s="13" t="s">
        <v>22</v>
      </c>
      <c r="Y36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79" s="1">
        <v>41.226867022199997</v>
      </c>
      <c r="AA3679" s="1">
        <v>-83.653049608299995</v>
      </c>
      <c r="AB3679" s="1">
        <v>41.234039642399999</v>
      </c>
      <c r="AC3679" s="1">
        <v>-83.654242666200005</v>
      </c>
    </row>
    <row r="3680" spans="1:29" x14ac:dyDescent="0.25">
      <c r="A3680" s="13">
        <v>235</v>
      </c>
      <c r="B3680" s="22" t="s">
        <v>4936</v>
      </c>
      <c r="C3680" s="17">
        <v>2</v>
      </c>
      <c r="D3680" s="1" t="s">
        <v>807</v>
      </c>
      <c r="E3680" s="1" t="s">
        <v>3852</v>
      </c>
      <c r="F3680" s="1" t="s">
        <v>3853</v>
      </c>
      <c r="G3680" s="1" t="s">
        <v>3918</v>
      </c>
      <c r="H3680" s="1">
        <v>1.6</v>
      </c>
      <c r="I3680" s="1">
        <v>2.1</v>
      </c>
      <c r="J3680" s="1" t="s">
        <v>3190</v>
      </c>
      <c r="K3680" s="1" t="s">
        <v>4978</v>
      </c>
      <c r="L3680" s="1">
        <v>0</v>
      </c>
      <c r="M3680" s="1">
        <v>0</v>
      </c>
      <c r="N3680" s="1">
        <v>2</v>
      </c>
      <c r="O3680" s="1">
        <v>2</v>
      </c>
      <c r="P3680" s="1">
        <v>3</v>
      </c>
      <c r="Q3680" s="16">
        <v>24.96875</v>
      </c>
      <c r="R3680" s="21">
        <v>3.1542313855395611E-2</v>
      </c>
      <c r="S3680" s="21">
        <v>0.27010832098783449</v>
      </c>
      <c r="T3680" s="21">
        <v>0.23856600713243889</v>
      </c>
      <c r="U3680" s="21">
        <v>1.9704796168259916E-3</v>
      </c>
      <c r="V3680" s="21">
        <v>8.1108568083486238E-3</v>
      </c>
      <c r="W3680" s="21">
        <v>6.1403771915226318E-3</v>
      </c>
      <c r="X3680" s="13" t="s">
        <v>22</v>
      </c>
      <c r="Y36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0" s="1">
        <v>41.190956339099998</v>
      </c>
      <c r="AA3680" s="1">
        <v>-83.649470191999995</v>
      </c>
      <c r="AB3680" s="1">
        <v>41.198201588300002</v>
      </c>
      <c r="AC3680" s="1">
        <v>-83.649541126599999</v>
      </c>
    </row>
    <row r="3681" spans="1:29" x14ac:dyDescent="0.25">
      <c r="A3681" s="13">
        <v>236</v>
      </c>
      <c r="B3681" s="22" t="s">
        <v>4936</v>
      </c>
      <c r="C3681" s="17">
        <v>4</v>
      </c>
      <c r="D3681" s="1" t="s">
        <v>800</v>
      </c>
      <c r="E3681" s="1" t="s">
        <v>3884</v>
      </c>
      <c r="F3681" s="1" t="s">
        <v>3906</v>
      </c>
      <c r="G3681" s="1" t="s">
        <v>3922</v>
      </c>
      <c r="H3681" s="1">
        <v>0.5</v>
      </c>
      <c r="I3681" s="1">
        <v>1</v>
      </c>
      <c r="J3681" s="1" t="s">
        <v>3190</v>
      </c>
      <c r="K3681" s="1" t="s">
        <v>4979</v>
      </c>
      <c r="L3681" s="1">
        <v>0</v>
      </c>
      <c r="M3681" s="1">
        <v>0</v>
      </c>
      <c r="N3681" s="1">
        <v>4</v>
      </c>
      <c r="O3681" s="1">
        <v>1</v>
      </c>
      <c r="P3681" s="1">
        <v>4</v>
      </c>
      <c r="Q3681" s="16">
        <v>34.625</v>
      </c>
      <c r="R3681" s="21">
        <v>1.8727990444618123E-2</v>
      </c>
      <c r="S3681" s="21">
        <v>0.38251055680640972</v>
      </c>
      <c r="T3681" s="21">
        <v>0.36378256636179157</v>
      </c>
      <c r="U3681" s="21">
        <v>1.2601952712491054E-3</v>
      </c>
      <c r="V3681" s="21">
        <v>8.1038164040129756E-3</v>
      </c>
      <c r="W3681" s="21">
        <v>6.8436211327638705E-3</v>
      </c>
      <c r="X3681" s="13" t="s">
        <v>22</v>
      </c>
      <c r="Y36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1" s="1">
        <v>40.670037143800002</v>
      </c>
      <c r="AA3681" s="1">
        <v>-81.436276998699995</v>
      </c>
      <c r="AB3681" s="1">
        <v>40.677138571100002</v>
      </c>
      <c r="AC3681" s="1">
        <v>-81.4344814273</v>
      </c>
    </row>
    <row r="3682" spans="1:29" x14ac:dyDescent="0.25">
      <c r="A3682" s="13">
        <v>237</v>
      </c>
      <c r="B3682" s="22" t="s">
        <v>4936</v>
      </c>
      <c r="C3682" s="17">
        <v>4</v>
      </c>
      <c r="D3682" s="1" t="s">
        <v>3194</v>
      </c>
      <c r="E3682" s="1" t="s">
        <v>3900</v>
      </c>
      <c r="F3682" s="1" t="s">
        <v>3901</v>
      </c>
      <c r="G3682" s="1" t="s">
        <v>3920</v>
      </c>
      <c r="H3682" s="1">
        <v>3.2</v>
      </c>
      <c r="I3682" s="1">
        <v>3.7</v>
      </c>
      <c r="J3682" s="1" t="s">
        <v>3190</v>
      </c>
      <c r="K3682" s="1" t="s">
        <v>4979</v>
      </c>
      <c r="L3682" s="1">
        <v>0</v>
      </c>
      <c r="M3682" s="1">
        <v>0</v>
      </c>
      <c r="N3682" s="1">
        <v>2</v>
      </c>
      <c r="O3682" s="1">
        <v>3</v>
      </c>
      <c r="P3682" s="1">
        <v>5</v>
      </c>
      <c r="Q3682" s="16">
        <v>31.40625</v>
      </c>
      <c r="R3682" s="21">
        <v>1.8671912111192519E-2</v>
      </c>
      <c r="S3682" s="21">
        <v>0.42396726737702312</v>
      </c>
      <c r="T3682" s="21">
        <v>0.4052953552658306</v>
      </c>
      <c r="U3682" s="21">
        <v>1.2563991719356225E-3</v>
      </c>
      <c r="V3682" s="21">
        <v>8.0807561969673362E-3</v>
      </c>
      <c r="W3682" s="21">
        <v>6.8243570250317142E-3</v>
      </c>
      <c r="X3682" s="13" t="s">
        <v>22</v>
      </c>
      <c r="Y36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2" s="1">
        <v>41.769382440100003</v>
      </c>
      <c r="AA3682" s="1">
        <v>-80.941779926300001</v>
      </c>
      <c r="AB3682" s="1">
        <v>41.769702072500003</v>
      </c>
      <c r="AC3682" s="1">
        <v>-80.932112101800001</v>
      </c>
    </row>
    <row r="3683" spans="1:29" x14ac:dyDescent="0.25">
      <c r="A3683" s="13">
        <v>238</v>
      </c>
      <c r="B3683" s="22" t="s">
        <v>4936</v>
      </c>
      <c r="C3683" s="17">
        <v>5</v>
      </c>
      <c r="D3683" s="1" t="s">
        <v>1333</v>
      </c>
      <c r="E3683" s="1" t="s">
        <v>3842</v>
      </c>
      <c r="F3683" s="1" t="s">
        <v>3874</v>
      </c>
      <c r="G3683" s="1" t="s">
        <v>3916</v>
      </c>
      <c r="H3683" s="1">
        <v>5</v>
      </c>
      <c r="I3683" s="1">
        <v>5.5</v>
      </c>
      <c r="J3683" s="1" t="s">
        <v>3190</v>
      </c>
      <c r="K3683" s="1" t="s">
        <v>4979</v>
      </c>
      <c r="L3683" s="1">
        <v>0</v>
      </c>
      <c r="M3683" s="1">
        <v>0</v>
      </c>
      <c r="N3683" s="1">
        <v>3</v>
      </c>
      <c r="O3683" s="1">
        <v>2</v>
      </c>
      <c r="P3683" s="1">
        <v>7</v>
      </c>
      <c r="Q3683" s="16">
        <v>35.515625</v>
      </c>
      <c r="R3683" s="21">
        <v>1.8526537591716227E-2</v>
      </c>
      <c r="S3683" s="21">
        <v>0.50042652809341281</v>
      </c>
      <c r="T3683" s="21">
        <v>0.48189999050169657</v>
      </c>
      <c r="U3683" s="21">
        <v>1.2465586831480657E-3</v>
      </c>
      <c r="V3683" s="21">
        <v>8.0169090830519464E-3</v>
      </c>
      <c r="W3683" s="21">
        <v>6.7703503999038805E-3</v>
      </c>
      <c r="X3683" s="13" t="s">
        <v>22</v>
      </c>
      <c r="Y36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3" s="1">
        <v>39.946216247599999</v>
      </c>
      <c r="AA3683" s="1">
        <v>-82.132988149200003</v>
      </c>
      <c r="AB3683" s="1">
        <v>39.945816618899997</v>
      </c>
      <c r="AC3683" s="1">
        <v>-82.123586818899994</v>
      </c>
    </row>
    <row r="3684" spans="1:29" x14ac:dyDescent="0.25">
      <c r="A3684" s="13">
        <v>239</v>
      </c>
      <c r="B3684" s="22" t="s">
        <v>4936</v>
      </c>
      <c r="C3684" s="17">
        <v>6</v>
      </c>
      <c r="D3684" s="1" t="s">
        <v>3192</v>
      </c>
      <c r="E3684" s="1" t="s">
        <v>3848</v>
      </c>
      <c r="F3684" s="1" t="s">
        <v>3854</v>
      </c>
      <c r="G3684" s="1" t="s">
        <v>3917</v>
      </c>
      <c r="H3684" s="1">
        <v>6.9</v>
      </c>
      <c r="I3684" s="1">
        <v>7.4</v>
      </c>
      <c r="J3684" s="1" t="s">
        <v>3190</v>
      </c>
      <c r="K3684" s="1" t="s">
        <v>4978</v>
      </c>
      <c r="L3684" s="1">
        <v>0</v>
      </c>
      <c r="M3684" s="1">
        <v>0</v>
      </c>
      <c r="N3684" s="1">
        <v>3</v>
      </c>
      <c r="O3684" s="1">
        <v>0</v>
      </c>
      <c r="P3684" s="1">
        <v>14</v>
      </c>
      <c r="Q3684" s="16">
        <v>33.640625</v>
      </c>
      <c r="R3684" s="21">
        <v>3.686903616984219E-2</v>
      </c>
      <c r="S3684" s="21">
        <v>0.70829728281868853</v>
      </c>
      <c r="T3684" s="21">
        <v>0.67142824664884637</v>
      </c>
      <c r="U3684" s="21">
        <v>2.3902928998814628E-3</v>
      </c>
      <c r="V3684" s="21">
        <v>7.9683166385675179E-3</v>
      </c>
      <c r="W3684" s="21">
        <v>5.5780237386860547E-3</v>
      </c>
      <c r="X3684" s="13" t="s">
        <v>22</v>
      </c>
      <c r="Y36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4" s="1">
        <v>40.4403901031</v>
      </c>
      <c r="AA3684" s="1">
        <v>-82.803922342000007</v>
      </c>
      <c r="AB3684" s="1">
        <v>40.444953512600001</v>
      </c>
      <c r="AC3684" s="1">
        <v>-82.796555960000006</v>
      </c>
    </row>
    <row r="3685" spans="1:29" x14ac:dyDescent="0.25">
      <c r="A3685" s="13">
        <v>240</v>
      </c>
      <c r="B3685" s="22" t="s">
        <v>4936</v>
      </c>
      <c r="C3685" s="17">
        <v>3</v>
      </c>
      <c r="D3685" s="1" t="s">
        <v>805</v>
      </c>
      <c r="E3685" s="1" t="s">
        <v>3862</v>
      </c>
      <c r="F3685" s="1" t="s">
        <v>3863</v>
      </c>
      <c r="G3685" s="1" t="s">
        <v>3917</v>
      </c>
      <c r="H3685" s="1">
        <v>0.4</v>
      </c>
      <c r="I3685" s="1">
        <v>0.9</v>
      </c>
      <c r="J3685" s="1" t="s">
        <v>3190</v>
      </c>
      <c r="K3685" s="1" t="s">
        <v>4978</v>
      </c>
      <c r="L3685" s="1">
        <v>0</v>
      </c>
      <c r="M3685" s="1">
        <v>2</v>
      </c>
      <c r="N3685" s="1">
        <v>2</v>
      </c>
      <c r="O3685" s="1">
        <v>0</v>
      </c>
      <c r="P3685" s="1">
        <v>4</v>
      </c>
      <c r="Q3685" s="16">
        <v>108.44712936046511</v>
      </c>
      <c r="R3685" s="21">
        <v>3.0986112638448787E-2</v>
      </c>
      <c r="S3685" s="21">
        <v>0.29874217377119289</v>
      </c>
      <c r="T3685" s="21">
        <v>0.26775606113274408</v>
      </c>
      <c r="U3685" s="21">
        <v>1.9275632526471165E-3</v>
      </c>
      <c r="V3685" s="21">
        <v>7.9335709285769957E-3</v>
      </c>
      <c r="W3685" s="21">
        <v>6.0060076759298787E-3</v>
      </c>
      <c r="X3685" s="13" t="s">
        <v>22</v>
      </c>
      <c r="Y36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5" s="1">
        <v>40.993551961800001</v>
      </c>
      <c r="AA3685" s="1">
        <v>-82.023708330299996</v>
      </c>
      <c r="AB3685" s="1">
        <v>40.996113229599999</v>
      </c>
      <c r="AC3685" s="1">
        <v>-82.014788863500002</v>
      </c>
    </row>
    <row r="3686" spans="1:29" x14ac:dyDescent="0.25">
      <c r="A3686" s="13">
        <v>241</v>
      </c>
      <c r="B3686" s="22" t="s">
        <v>4936</v>
      </c>
      <c r="C3686" s="17">
        <v>6</v>
      </c>
      <c r="D3686" s="1" t="s">
        <v>2374</v>
      </c>
      <c r="E3686" s="1" t="s">
        <v>3848</v>
      </c>
      <c r="F3686" s="1" t="s">
        <v>3850</v>
      </c>
      <c r="G3686" s="1" t="s">
        <v>3917</v>
      </c>
      <c r="H3686" s="1">
        <v>0.5</v>
      </c>
      <c r="I3686" s="1">
        <v>1</v>
      </c>
      <c r="J3686" s="1" t="s">
        <v>3190</v>
      </c>
      <c r="K3686" s="1" t="s">
        <v>4978</v>
      </c>
      <c r="L3686" s="1">
        <v>0</v>
      </c>
      <c r="M3686" s="1">
        <v>0</v>
      </c>
      <c r="N3686" s="1">
        <v>5</v>
      </c>
      <c r="O3686" s="1">
        <v>1</v>
      </c>
      <c r="P3686" s="1">
        <v>3</v>
      </c>
      <c r="Q3686" s="16">
        <v>40.171875</v>
      </c>
      <c r="R3686" s="21">
        <v>2.3645704410102018E-2</v>
      </c>
      <c r="S3686" s="21">
        <v>0.25891704549193445</v>
      </c>
      <c r="T3686" s="21">
        <v>0.23527134108183242</v>
      </c>
      <c r="U3686" s="21">
        <v>1.3793677975372394E-3</v>
      </c>
      <c r="V3686" s="21">
        <v>7.8370355795715479E-3</v>
      </c>
      <c r="W3686" s="21">
        <v>6.4576677820343082E-3</v>
      </c>
      <c r="X3686" s="13" t="s">
        <v>22</v>
      </c>
      <c r="Y36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6" s="1">
        <v>39.592723190299999</v>
      </c>
      <c r="AA3686" s="1">
        <v>-83.658459464200007</v>
      </c>
      <c r="AB3686" s="1">
        <v>39.596658766499999</v>
      </c>
      <c r="AC3686" s="1">
        <v>-83.6506040644</v>
      </c>
    </row>
    <row r="3687" spans="1:29" x14ac:dyDescent="0.25">
      <c r="A3687" s="13">
        <v>242</v>
      </c>
      <c r="B3687" s="22" t="s">
        <v>4936</v>
      </c>
      <c r="C3687" s="17">
        <v>4</v>
      </c>
      <c r="D3687" s="1" t="s">
        <v>798</v>
      </c>
      <c r="E3687" s="1" t="s">
        <v>3859</v>
      </c>
      <c r="F3687" s="1" t="s">
        <v>3907</v>
      </c>
      <c r="G3687" s="1" t="s">
        <v>3919</v>
      </c>
      <c r="H3687" s="1">
        <v>9.1999999999999993</v>
      </c>
      <c r="I3687" s="1">
        <v>9.6999999999999993</v>
      </c>
      <c r="J3687" s="1" t="s">
        <v>3190</v>
      </c>
      <c r="K3687" s="1" t="s">
        <v>4978</v>
      </c>
      <c r="L3687" s="1">
        <v>0</v>
      </c>
      <c r="M3687" s="1">
        <v>2</v>
      </c>
      <c r="N3687" s="1">
        <v>3</v>
      </c>
      <c r="O3687" s="1">
        <v>2</v>
      </c>
      <c r="P3687" s="1">
        <v>9</v>
      </c>
      <c r="Q3687" s="16">
        <v>128.86900436046511</v>
      </c>
      <c r="R3687" s="21">
        <v>2.1219442467485285E-2</v>
      </c>
      <c r="S3687" s="21">
        <v>0.40032567436859134</v>
      </c>
      <c r="T3687" s="21">
        <v>0.37910623190110604</v>
      </c>
      <c r="U3687" s="21">
        <v>1.2063792617637444E-3</v>
      </c>
      <c r="V3687" s="21">
        <v>7.7986267703136153E-3</v>
      </c>
      <c r="W3687" s="21">
        <v>6.5922475085498713E-3</v>
      </c>
      <c r="X3687" s="13" t="s">
        <v>22</v>
      </c>
      <c r="Y36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7" s="1">
        <v>41.243996723800002</v>
      </c>
      <c r="AA3687" s="1">
        <v>-81.217063434899998</v>
      </c>
      <c r="AB3687" s="1">
        <v>41.243655561200001</v>
      </c>
      <c r="AC3687" s="1">
        <v>-81.207476746300003</v>
      </c>
    </row>
    <row r="3688" spans="1:29" x14ac:dyDescent="0.25">
      <c r="A3688" s="13">
        <v>243</v>
      </c>
      <c r="B3688" s="22" t="s">
        <v>4936</v>
      </c>
      <c r="C3688" s="17">
        <v>4</v>
      </c>
      <c r="D3688" s="1" t="s">
        <v>798</v>
      </c>
      <c r="E3688" s="1" t="s">
        <v>3859</v>
      </c>
      <c r="F3688" s="1" t="s">
        <v>3907</v>
      </c>
      <c r="G3688" s="1" t="s">
        <v>3919</v>
      </c>
      <c r="H3688" s="1">
        <v>17</v>
      </c>
      <c r="I3688" s="1">
        <v>17.5</v>
      </c>
      <c r="J3688" s="1" t="s">
        <v>3190</v>
      </c>
      <c r="K3688" s="1" t="s">
        <v>4978</v>
      </c>
      <c r="L3688" s="1">
        <v>0</v>
      </c>
      <c r="M3688" s="1">
        <v>0</v>
      </c>
      <c r="N3688" s="1">
        <v>3</v>
      </c>
      <c r="O3688" s="1">
        <v>4</v>
      </c>
      <c r="P3688" s="1">
        <v>14</v>
      </c>
      <c r="Q3688" s="16">
        <v>51.390625</v>
      </c>
      <c r="R3688" s="21">
        <v>2.1219442467485285E-2</v>
      </c>
      <c r="S3688" s="21">
        <v>0.51917539249262978</v>
      </c>
      <c r="T3688" s="21">
        <v>0.49795595002514448</v>
      </c>
      <c r="U3688" s="21">
        <v>1.2063792617637444E-3</v>
      </c>
      <c r="V3688" s="21">
        <v>7.7986267703136153E-3</v>
      </c>
      <c r="W3688" s="21">
        <v>6.5922475085498713E-3</v>
      </c>
      <c r="X3688" s="13" t="s">
        <v>22</v>
      </c>
      <c r="Y36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8" s="1">
        <v>41.242406858999999</v>
      </c>
      <c r="AA3688" s="1">
        <v>-81.067579090500004</v>
      </c>
      <c r="AB3688" s="1">
        <v>41.241906046499999</v>
      </c>
      <c r="AC3688" s="1">
        <v>-81.058034996399996</v>
      </c>
    </row>
    <row r="3689" spans="1:29" x14ac:dyDescent="0.25">
      <c r="A3689" s="13">
        <v>244</v>
      </c>
      <c r="B3689" s="22" t="s">
        <v>4936</v>
      </c>
      <c r="C3689" s="17">
        <v>2</v>
      </c>
      <c r="D3689" s="1" t="s">
        <v>807</v>
      </c>
      <c r="E3689" s="1" t="s">
        <v>3852</v>
      </c>
      <c r="F3689" s="1" t="s">
        <v>3853</v>
      </c>
      <c r="G3689" s="1" t="s">
        <v>3918</v>
      </c>
      <c r="H3689" s="1">
        <v>11</v>
      </c>
      <c r="I3689" s="1">
        <v>11.5</v>
      </c>
      <c r="J3689" s="1" t="s">
        <v>3190</v>
      </c>
      <c r="K3689" s="1" t="s">
        <v>4978</v>
      </c>
      <c r="L3689" s="1">
        <v>0</v>
      </c>
      <c r="M3689" s="1">
        <v>0</v>
      </c>
      <c r="N3689" s="1">
        <v>3</v>
      </c>
      <c r="O3689" s="1">
        <v>1</v>
      </c>
      <c r="P3689" s="1">
        <v>16</v>
      </c>
      <c r="Q3689" s="16">
        <v>40.078125</v>
      </c>
      <c r="R3689" s="21">
        <v>3.0332375953760007E-2</v>
      </c>
      <c r="S3689" s="21">
        <v>0.6927723986428953</v>
      </c>
      <c r="T3689" s="21">
        <v>0.66244002268913527</v>
      </c>
      <c r="U3689" s="21">
        <v>1.8773549025615124E-3</v>
      </c>
      <c r="V3689" s="21">
        <v>7.7289948431379747E-3</v>
      </c>
      <c r="W3689" s="21">
        <v>5.8516399405764627E-3</v>
      </c>
      <c r="X3689" s="13" t="s">
        <v>22</v>
      </c>
      <c r="Y36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89" s="1">
        <v>41.322975778299998</v>
      </c>
      <c r="AA3689" s="1">
        <v>-83.626001505800005</v>
      </c>
      <c r="AB3689" s="1">
        <v>41.330220943999997</v>
      </c>
      <c r="AC3689" s="1">
        <v>-83.625805093599993</v>
      </c>
    </row>
    <row r="3690" spans="1:29" x14ac:dyDescent="0.25">
      <c r="A3690" s="13">
        <v>245</v>
      </c>
      <c r="B3690" s="22" t="s">
        <v>4936</v>
      </c>
      <c r="C3690" s="17">
        <v>2</v>
      </c>
      <c r="D3690" s="1" t="s">
        <v>807</v>
      </c>
      <c r="E3690" s="1" t="s">
        <v>3852</v>
      </c>
      <c r="F3690" s="1" t="s">
        <v>3853</v>
      </c>
      <c r="G3690" s="1" t="s">
        <v>3918</v>
      </c>
      <c r="H3690" s="1">
        <v>7.9</v>
      </c>
      <c r="I3690" s="1">
        <v>8.4</v>
      </c>
      <c r="J3690" s="1" t="s">
        <v>3190</v>
      </c>
      <c r="K3690" s="1" t="s">
        <v>4978</v>
      </c>
      <c r="L3690" s="1">
        <v>0</v>
      </c>
      <c r="M3690" s="1">
        <v>0</v>
      </c>
      <c r="N3690" s="1">
        <v>0</v>
      </c>
      <c r="O3690" s="1">
        <v>4</v>
      </c>
      <c r="P3690" s="1">
        <v>12</v>
      </c>
      <c r="Q3690" s="16">
        <v>29.75</v>
      </c>
      <c r="R3690" s="21">
        <v>3.0332375953760007E-2</v>
      </c>
      <c r="S3690" s="21">
        <v>0.55981333734716066</v>
      </c>
      <c r="T3690" s="21">
        <v>0.52948096139340062</v>
      </c>
      <c r="U3690" s="21">
        <v>1.8773549025615124E-3</v>
      </c>
      <c r="V3690" s="21">
        <v>7.7289948431379747E-3</v>
      </c>
      <c r="W3690" s="21">
        <v>5.8516399405764627E-3</v>
      </c>
      <c r="X3690" s="13" t="s">
        <v>22</v>
      </c>
      <c r="Y36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0" s="1">
        <v>41.279728045799999</v>
      </c>
      <c r="AA3690" s="1">
        <v>-83.640044771600003</v>
      </c>
      <c r="AB3690" s="1">
        <v>41.286563237199999</v>
      </c>
      <c r="AC3690" s="1">
        <v>-83.636852940599994</v>
      </c>
    </row>
    <row r="3691" spans="1:29" x14ac:dyDescent="0.25">
      <c r="A3691" s="13">
        <v>246</v>
      </c>
      <c r="B3691" s="22" t="s">
        <v>4936</v>
      </c>
      <c r="C3691" s="17">
        <v>2</v>
      </c>
      <c r="D3691" s="1" t="s">
        <v>3840</v>
      </c>
      <c r="E3691" s="1" t="s">
        <v>3881</v>
      </c>
      <c r="F3691" s="1" t="s">
        <v>3882</v>
      </c>
      <c r="G3691" s="1" t="s">
        <v>3919</v>
      </c>
      <c r="H3691" s="1">
        <v>11</v>
      </c>
      <c r="I3691" s="1">
        <v>11.5</v>
      </c>
      <c r="J3691" s="1" t="s">
        <v>3190</v>
      </c>
      <c r="K3691" s="1" t="s">
        <v>4978</v>
      </c>
      <c r="L3691" s="1">
        <v>0</v>
      </c>
      <c r="M3691" s="1">
        <v>0</v>
      </c>
      <c r="N3691" s="1">
        <v>2</v>
      </c>
      <c r="O3691" s="1">
        <v>3</v>
      </c>
      <c r="P3691" s="1">
        <v>11</v>
      </c>
      <c r="Q3691" s="16">
        <v>37.40625</v>
      </c>
      <c r="R3691" s="21">
        <v>2.6269815294324816E-2</v>
      </c>
      <c r="S3691" s="21">
        <v>0.48956238513246247</v>
      </c>
      <c r="T3691" s="21">
        <v>0.46329256983813766</v>
      </c>
      <c r="U3691" s="21">
        <v>1.5712688702527143E-3</v>
      </c>
      <c r="V3691" s="21">
        <v>7.6985008812720541E-3</v>
      </c>
      <c r="W3691" s="21">
        <v>6.1272320110193398E-3</v>
      </c>
      <c r="X3691" s="13" t="s">
        <v>22</v>
      </c>
      <c r="Y36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1" s="1">
        <v>41.412205456199999</v>
      </c>
      <c r="AA3691" s="1">
        <v>-83.146740678900002</v>
      </c>
      <c r="AB3691" s="1">
        <v>41.4087329344</v>
      </c>
      <c r="AC3691" s="1">
        <v>-83.138305132799999</v>
      </c>
    </row>
    <row r="3692" spans="1:29" x14ac:dyDescent="0.25">
      <c r="A3692" s="13">
        <v>247</v>
      </c>
      <c r="B3692" s="22" t="s">
        <v>4936</v>
      </c>
      <c r="C3692" s="17">
        <v>8</v>
      </c>
      <c r="D3692" s="1" t="s">
        <v>806</v>
      </c>
      <c r="E3692" s="1" t="s">
        <v>3856</v>
      </c>
      <c r="F3692" s="1" t="s">
        <v>3857</v>
      </c>
      <c r="G3692" s="1" t="s">
        <v>3917</v>
      </c>
      <c r="H3692" s="1">
        <v>20.2</v>
      </c>
      <c r="I3692" s="1">
        <v>20.7</v>
      </c>
      <c r="J3692" s="1" t="s">
        <v>3190</v>
      </c>
      <c r="K3692" s="1" t="s">
        <v>4979</v>
      </c>
      <c r="L3692" s="1">
        <v>0</v>
      </c>
      <c r="M3692" s="1">
        <v>2</v>
      </c>
      <c r="N3692" s="1">
        <v>0</v>
      </c>
      <c r="O3692" s="1">
        <v>1</v>
      </c>
      <c r="P3692" s="1">
        <v>3</v>
      </c>
      <c r="Q3692" s="16">
        <v>98.790879360465112</v>
      </c>
      <c r="R3692" s="21">
        <v>2.6742262285587411E-2</v>
      </c>
      <c r="S3692" s="21">
        <v>0.357639549808766</v>
      </c>
      <c r="T3692" s="21">
        <v>0.3308972875231786</v>
      </c>
      <c r="U3692" s="21">
        <v>1.8033236218423184E-3</v>
      </c>
      <c r="V3692" s="21">
        <v>7.6661730359264416E-3</v>
      </c>
      <c r="W3692" s="21">
        <v>5.8628494140841227E-3</v>
      </c>
      <c r="X3692" s="13" t="s">
        <v>22</v>
      </c>
      <c r="Y36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2" s="1">
        <v>39.449319284600001</v>
      </c>
      <c r="AA3692" s="1">
        <v>-84.021862078699996</v>
      </c>
      <c r="AB3692" s="1">
        <v>39.4519966051</v>
      </c>
      <c r="AC3692" s="1">
        <v>-84.013174007100005</v>
      </c>
    </row>
    <row r="3693" spans="1:29" x14ac:dyDescent="0.25">
      <c r="A3693" s="13">
        <v>248</v>
      </c>
      <c r="B3693" s="22" t="s">
        <v>4936</v>
      </c>
      <c r="C3693" s="17">
        <v>8</v>
      </c>
      <c r="D3693" s="1" t="s">
        <v>806</v>
      </c>
      <c r="E3693" s="1" t="s">
        <v>3856</v>
      </c>
      <c r="F3693" s="1" t="s">
        <v>3857</v>
      </c>
      <c r="G3693" s="1" t="s">
        <v>3917</v>
      </c>
      <c r="H3693" s="1">
        <v>20.9</v>
      </c>
      <c r="I3693" s="1">
        <v>21.4</v>
      </c>
      <c r="J3693" s="1" t="s">
        <v>3190</v>
      </c>
      <c r="K3693" s="1" t="s">
        <v>4979</v>
      </c>
      <c r="L3693" s="1">
        <v>0</v>
      </c>
      <c r="M3693" s="1">
        <v>0</v>
      </c>
      <c r="N3693" s="1">
        <v>3</v>
      </c>
      <c r="O3693" s="1">
        <v>0</v>
      </c>
      <c r="P3693" s="1">
        <v>9</v>
      </c>
      <c r="Q3693" s="16">
        <v>28.640625</v>
      </c>
      <c r="R3693" s="21">
        <v>2.6742262285587411E-2</v>
      </c>
      <c r="S3693" s="21">
        <v>0.69220372159171673</v>
      </c>
      <c r="T3693" s="21">
        <v>0.66546145930612932</v>
      </c>
      <c r="U3693" s="21">
        <v>1.8033236218423184E-3</v>
      </c>
      <c r="V3693" s="21">
        <v>7.6661730359264416E-3</v>
      </c>
      <c r="W3693" s="21">
        <v>5.8628494140841227E-3</v>
      </c>
      <c r="X3693" s="13" t="s">
        <v>22</v>
      </c>
      <c r="Y36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3" s="1">
        <v>39.453066154699997</v>
      </c>
      <c r="AA3693" s="1">
        <v>-84.0096971416</v>
      </c>
      <c r="AB3693" s="1">
        <v>39.455743675900003</v>
      </c>
      <c r="AC3693" s="1">
        <v>-84.001009236200005</v>
      </c>
    </row>
    <row r="3694" spans="1:29" x14ac:dyDescent="0.25">
      <c r="A3694" s="13">
        <v>249</v>
      </c>
      <c r="B3694" s="22" t="s">
        <v>4936</v>
      </c>
      <c r="C3694" s="17">
        <v>8</v>
      </c>
      <c r="D3694" s="1" t="s">
        <v>806</v>
      </c>
      <c r="E3694" s="1" t="s">
        <v>3856</v>
      </c>
      <c r="F3694" s="1" t="s">
        <v>3857</v>
      </c>
      <c r="G3694" s="1" t="s">
        <v>3917</v>
      </c>
      <c r="H3694" s="1">
        <v>17.899999999999999</v>
      </c>
      <c r="I3694" s="1">
        <v>18.399999999999999</v>
      </c>
      <c r="J3694" s="1" t="s">
        <v>3190</v>
      </c>
      <c r="K3694" s="1" t="s">
        <v>4979</v>
      </c>
      <c r="L3694" s="1">
        <v>0</v>
      </c>
      <c r="M3694" s="1">
        <v>0</v>
      </c>
      <c r="N3694" s="1">
        <v>1</v>
      </c>
      <c r="O3694" s="1">
        <v>2</v>
      </c>
      <c r="P3694" s="1">
        <v>11</v>
      </c>
      <c r="Q3694" s="16">
        <v>26.421875</v>
      </c>
      <c r="R3694" s="21">
        <v>2.6742262285587411E-2</v>
      </c>
      <c r="S3694" s="21">
        <v>0.80372511218603371</v>
      </c>
      <c r="T3694" s="21">
        <v>0.7769828499004463</v>
      </c>
      <c r="U3694" s="21">
        <v>1.8033236218423184E-3</v>
      </c>
      <c r="V3694" s="21">
        <v>7.6661730359264416E-3</v>
      </c>
      <c r="W3694" s="21">
        <v>5.8628494140841227E-3</v>
      </c>
      <c r="X3694" s="13" t="s">
        <v>22</v>
      </c>
      <c r="Y36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4" s="1">
        <v>39.437562670699997</v>
      </c>
      <c r="AA3694" s="1">
        <v>-84.062080820800006</v>
      </c>
      <c r="AB3694" s="1">
        <v>39.439724044099997</v>
      </c>
      <c r="AC3694" s="1">
        <v>-84.053158716599995</v>
      </c>
    </row>
    <row r="3695" spans="1:29" x14ac:dyDescent="0.25">
      <c r="A3695" s="13">
        <v>250</v>
      </c>
      <c r="B3695" s="22" t="s">
        <v>4936</v>
      </c>
      <c r="C3695" s="17">
        <v>8</v>
      </c>
      <c r="D3695" s="1" t="s">
        <v>806</v>
      </c>
      <c r="E3695" s="1" t="s">
        <v>3856</v>
      </c>
      <c r="F3695" s="1" t="s">
        <v>3857</v>
      </c>
      <c r="G3695" s="1" t="s">
        <v>3917</v>
      </c>
      <c r="H3695" s="1">
        <v>21.6</v>
      </c>
      <c r="I3695" s="1">
        <v>22.1</v>
      </c>
      <c r="J3695" s="1" t="s">
        <v>3190</v>
      </c>
      <c r="K3695" s="1" t="s">
        <v>4979</v>
      </c>
      <c r="L3695" s="1">
        <v>0</v>
      </c>
      <c r="M3695" s="1">
        <v>0</v>
      </c>
      <c r="N3695" s="1">
        <v>1</v>
      </c>
      <c r="O3695" s="1">
        <v>2</v>
      </c>
      <c r="P3695" s="1">
        <v>6</v>
      </c>
      <c r="Q3695" s="16">
        <v>21.421875</v>
      </c>
      <c r="R3695" s="21">
        <v>2.6742262285587411E-2</v>
      </c>
      <c r="S3695" s="21">
        <v>0.52492163570024142</v>
      </c>
      <c r="T3695" s="21">
        <v>0.49817937341465401</v>
      </c>
      <c r="U3695" s="21">
        <v>1.8033236218423184E-3</v>
      </c>
      <c r="V3695" s="21">
        <v>7.6661730359264416E-3</v>
      </c>
      <c r="W3695" s="21">
        <v>5.8628494140841227E-3</v>
      </c>
      <c r="X3695" s="13" t="s">
        <v>22</v>
      </c>
      <c r="Y36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5" s="1">
        <v>39.4568658476</v>
      </c>
      <c r="AA3695" s="1">
        <v>-83.9975607728</v>
      </c>
      <c r="AB3695" s="1">
        <v>39.460236686899997</v>
      </c>
      <c r="AC3695" s="1">
        <v>-83.9892680138</v>
      </c>
    </row>
    <row r="3696" spans="1:29" x14ac:dyDescent="0.25">
      <c r="A3696" s="13">
        <v>251</v>
      </c>
      <c r="B3696" s="22" t="s">
        <v>4936</v>
      </c>
      <c r="C3696" s="17">
        <v>6</v>
      </c>
      <c r="D3696" s="1" t="s">
        <v>1340</v>
      </c>
      <c r="E3696" s="1" t="s">
        <v>3842</v>
      </c>
      <c r="F3696" s="1" t="s">
        <v>3843</v>
      </c>
      <c r="G3696" s="1" t="s">
        <v>3916</v>
      </c>
      <c r="H3696" s="1">
        <v>3.2</v>
      </c>
      <c r="I3696" s="1">
        <v>3.7</v>
      </c>
      <c r="J3696" s="1" t="s">
        <v>3190</v>
      </c>
      <c r="K3696" s="1" t="s">
        <v>4978</v>
      </c>
      <c r="L3696" s="1">
        <v>0</v>
      </c>
      <c r="M3696" s="1">
        <v>0</v>
      </c>
      <c r="N3696" s="1">
        <v>1</v>
      </c>
      <c r="O3696" s="1">
        <v>2</v>
      </c>
      <c r="P3696" s="1">
        <v>6</v>
      </c>
      <c r="Q3696" s="16">
        <v>21.421875</v>
      </c>
      <c r="R3696" s="21">
        <v>3.5643598955140181E-2</v>
      </c>
      <c r="S3696" s="21">
        <v>0.37920887321780933</v>
      </c>
      <c r="T3696" s="21">
        <v>0.34356527426266914</v>
      </c>
      <c r="U3696" s="21">
        <v>2.2923496834681054E-3</v>
      </c>
      <c r="V3696" s="21">
        <v>7.6435251414342636E-3</v>
      </c>
      <c r="W3696" s="21">
        <v>5.3511754579661577E-3</v>
      </c>
      <c r="X3696" s="13" t="s">
        <v>22</v>
      </c>
      <c r="Y36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6" s="1">
        <v>39.941914039099998</v>
      </c>
      <c r="AA3696" s="1">
        <v>-83.475112208799999</v>
      </c>
      <c r="AB3696" s="1">
        <v>39.941812670399997</v>
      </c>
      <c r="AC3696" s="1">
        <v>-83.465699637900002</v>
      </c>
    </row>
    <row r="3697" spans="1:29" x14ac:dyDescent="0.25">
      <c r="A3697" s="13">
        <v>252</v>
      </c>
      <c r="B3697" s="22" t="s">
        <v>4936</v>
      </c>
      <c r="C3697" s="17">
        <v>4</v>
      </c>
      <c r="D3697" s="1" t="s">
        <v>3194</v>
      </c>
      <c r="E3697" s="1" t="s">
        <v>3900</v>
      </c>
      <c r="F3697" s="1" t="s">
        <v>3901</v>
      </c>
      <c r="G3697" s="1" t="s">
        <v>3920</v>
      </c>
      <c r="H3697" s="1">
        <v>11.2</v>
      </c>
      <c r="I3697" s="1">
        <v>11.7</v>
      </c>
      <c r="J3697" s="1" t="s">
        <v>3190</v>
      </c>
      <c r="K3697" s="1" t="s">
        <v>4979</v>
      </c>
      <c r="L3697" s="1">
        <v>0</v>
      </c>
      <c r="M3697" s="1">
        <v>0</v>
      </c>
      <c r="N3697" s="1">
        <v>3</v>
      </c>
      <c r="O3697" s="1">
        <v>2</v>
      </c>
      <c r="P3697" s="1">
        <v>4</v>
      </c>
      <c r="Q3697" s="16">
        <v>32.515625</v>
      </c>
      <c r="R3697" s="21">
        <v>1.7408308602079967E-2</v>
      </c>
      <c r="S3697" s="21">
        <v>0.36102421426216103</v>
      </c>
      <c r="T3697" s="21">
        <v>0.34361590566008104</v>
      </c>
      <c r="U3697" s="21">
        <v>1.1708808655432063E-3</v>
      </c>
      <c r="V3697" s="21">
        <v>7.5333373160043062E-3</v>
      </c>
      <c r="W3697" s="21">
        <v>6.3624564504610997E-3</v>
      </c>
      <c r="X3697" s="13" t="s">
        <v>22</v>
      </c>
      <c r="Y36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7" s="1">
        <v>41.815757627099998</v>
      </c>
      <c r="AA3697" s="1">
        <v>-80.806478254599995</v>
      </c>
      <c r="AB3697" s="1">
        <v>41.820824102300001</v>
      </c>
      <c r="AC3697" s="1">
        <v>-80.799554749199999</v>
      </c>
    </row>
    <row r="3698" spans="1:29" x14ac:dyDescent="0.25">
      <c r="A3698" s="13">
        <v>253</v>
      </c>
      <c r="B3698" s="22" t="s">
        <v>4936</v>
      </c>
      <c r="C3698" s="17">
        <v>5</v>
      </c>
      <c r="D3698" s="1" t="s">
        <v>1333</v>
      </c>
      <c r="E3698" s="1" t="s">
        <v>3842</v>
      </c>
      <c r="F3698" s="1" t="s">
        <v>3874</v>
      </c>
      <c r="G3698" s="1" t="s">
        <v>3916</v>
      </c>
      <c r="H3698" s="1">
        <v>20.3</v>
      </c>
      <c r="I3698" s="1">
        <v>20.8</v>
      </c>
      <c r="J3698" s="1" t="s">
        <v>3190</v>
      </c>
      <c r="K3698" s="1" t="s">
        <v>4979</v>
      </c>
      <c r="L3698" s="1">
        <v>0</v>
      </c>
      <c r="M3698" s="1">
        <v>1</v>
      </c>
      <c r="N3698" s="1">
        <v>1</v>
      </c>
      <c r="O3698" s="1">
        <v>1</v>
      </c>
      <c r="P3698" s="1">
        <v>5</v>
      </c>
      <c r="Q3698" s="16">
        <v>61.661064680232556</v>
      </c>
      <c r="R3698" s="21">
        <v>2.6267542815611833E-2</v>
      </c>
      <c r="S3698" s="21">
        <v>0.46282711237852392</v>
      </c>
      <c r="T3698" s="21">
        <v>0.43655956956291209</v>
      </c>
      <c r="U3698" s="21">
        <v>1.7711211656128104E-3</v>
      </c>
      <c r="V3698" s="21">
        <v>7.5304217707354831E-3</v>
      </c>
      <c r="W3698" s="21">
        <v>5.7593006051226726E-3</v>
      </c>
      <c r="X3698" s="13" t="s">
        <v>22</v>
      </c>
      <c r="Y36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8" s="1">
        <v>39.973773412600003</v>
      </c>
      <c r="AA3698" s="1">
        <v>-81.8548006101</v>
      </c>
      <c r="AB3698" s="1">
        <v>39.975783634300001</v>
      </c>
      <c r="AC3698" s="1">
        <v>-81.845753244799994</v>
      </c>
    </row>
    <row r="3699" spans="1:29" x14ac:dyDescent="0.25">
      <c r="A3699" s="13">
        <v>254</v>
      </c>
      <c r="B3699" s="22" t="s">
        <v>4936</v>
      </c>
      <c r="C3699" s="17">
        <v>1</v>
      </c>
      <c r="D3699" s="1" t="s">
        <v>803</v>
      </c>
      <c r="E3699" s="1" t="s">
        <v>3852</v>
      </c>
      <c r="F3699" s="1" t="s">
        <v>3905</v>
      </c>
      <c r="G3699" s="1" t="s">
        <v>3918</v>
      </c>
      <c r="H3699" s="1">
        <v>15.3</v>
      </c>
      <c r="I3699" s="1">
        <v>15.8</v>
      </c>
      <c r="J3699" s="1" t="s">
        <v>3190</v>
      </c>
      <c r="K3699" s="1" t="s">
        <v>4979</v>
      </c>
      <c r="L3699" s="1">
        <v>1</v>
      </c>
      <c r="M3699" s="1">
        <v>0</v>
      </c>
      <c r="N3699" s="1">
        <v>2</v>
      </c>
      <c r="O3699" s="1">
        <v>2</v>
      </c>
      <c r="P3699" s="1">
        <v>8</v>
      </c>
      <c r="Q3699" s="16">
        <v>75.645439680232556</v>
      </c>
      <c r="R3699" s="21">
        <v>1.7306247979813592E-2</v>
      </c>
      <c r="S3699" s="21">
        <v>0.50933139664987903</v>
      </c>
      <c r="T3699" s="21">
        <v>0.49202514867006542</v>
      </c>
      <c r="U3699" s="21">
        <v>1.163975186432043E-3</v>
      </c>
      <c r="V3699" s="21">
        <v>7.4878867335953876E-3</v>
      </c>
      <c r="W3699" s="21">
        <v>6.3239115471633448E-3</v>
      </c>
      <c r="X3699" s="13" t="s">
        <v>22</v>
      </c>
      <c r="Y36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699" s="1">
        <v>40.8222768718</v>
      </c>
      <c r="AA3699" s="1">
        <v>-83.992111444900004</v>
      </c>
      <c r="AB3699" s="1">
        <v>40.826751216300003</v>
      </c>
      <c r="AC3699" s="1">
        <v>-83.984642801299998</v>
      </c>
    </row>
    <row r="3700" spans="1:29" x14ac:dyDescent="0.25">
      <c r="A3700" s="13">
        <v>255</v>
      </c>
      <c r="B3700" s="22" t="s">
        <v>4936</v>
      </c>
      <c r="C3700" s="17">
        <v>4</v>
      </c>
      <c r="D3700" s="1" t="s">
        <v>3194</v>
      </c>
      <c r="E3700" s="1" t="s">
        <v>3900</v>
      </c>
      <c r="F3700" s="1" t="s">
        <v>3901</v>
      </c>
      <c r="G3700" s="1" t="s">
        <v>3920</v>
      </c>
      <c r="H3700" s="1">
        <v>20.100000000000001</v>
      </c>
      <c r="I3700" s="1">
        <v>20.6</v>
      </c>
      <c r="J3700" s="1" t="s">
        <v>3190</v>
      </c>
      <c r="K3700" s="1" t="s">
        <v>4977</v>
      </c>
      <c r="L3700" s="1">
        <v>0</v>
      </c>
      <c r="M3700" s="1">
        <v>0</v>
      </c>
      <c r="N3700" s="1">
        <v>3</v>
      </c>
      <c r="O3700" s="1">
        <v>1</v>
      </c>
      <c r="P3700" s="1">
        <v>7</v>
      </c>
      <c r="Q3700" s="16">
        <v>31.078125</v>
      </c>
      <c r="R3700" s="21">
        <v>1.4348045102651991E-2</v>
      </c>
      <c r="S3700" s="21">
        <v>0.58610566311130918</v>
      </c>
      <c r="T3700" s="21">
        <v>0.57175761800865721</v>
      </c>
      <c r="U3700" s="21">
        <v>8.8128125472174525E-4</v>
      </c>
      <c r="V3700" s="21">
        <v>7.4687399903338178E-3</v>
      </c>
      <c r="W3700" s="21">
        <v>6.5874587356120722E-3</v>
      </c>
      <c r="X3700" s="13" t="s">
        <v>22</v>
      </c>
      <c r="Y37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0" s="1">
        <v>41.880346898299997</v>
      </c>
      <c r="AA3700" s="1">
        <v>-80.666631682499997</v>
      </c>
      <c r="AB3700" s="1">
        <v>41.884667151999999</v>
      </c>
      <c r="AC3700" s="1">
        <v>-80.658872431199995</v>
      </c>
    </row>
    <row r="3701" spans="1:29" x14ac:dyDescent="0.25">
      <c r="A3701" s="13">
        <v>256</v>
      </c>
      <c r="B3701" s="22" t="s">
        <v>4936</v>
      </c>
      <c r="C3701" s="17">
        <v>6</v>
      </c>
      <c r="D3701" s="1" t="s">
        <v>1340</v>
      </c>
      <c r="E3701" s="1" t="s">
        <v>3842</v>
      </c>
      <c r="F3701" s="1" t="s">
        <v>3843</v>
      </c>
      <c r="G3701" s="1" t="s">
        <v>3916</v>
      </c>
      <c r="H3701" s="1">
        <v>1.1000000000000001</v>
      </c>
      <c r="I3701" s="1">
        <v>1.6</v>
      </c>
      <c r="J3701" s="1" t="s">
        <v>3190</v>
      </c>
      <c r="K3701" s="1" t="s">
        <v>4978</v>
      </c>
      <c r="L3701" s="1">
        <v>0</v>
      </c>
      <c r="M3701" s="1">
        <v>1</v>
      </c>
      <c r="N3701" s="1">
        <v>2</v>
      </c>
      <c r="O3701" s="1">
        <v>0</v>
      </c>
      <c r="P3701" s="1">
        <v>12</v>
      </c>
      <c r="Q3701" s="16">
        <v>70.770439680232556</v>
      </c>
      <c r="R3701" s="21">
        <v>3.4761724798860145E-2</v>
      </c>
      <c r="S3701" s="21">
        <v>0.59680789399035861</v>
      </c>
      <c r="T3701" s="21">
        <v>0.56204616919149841</v>
      </c>
      <c r="U3701" s="21">
        <v>2.222357968409801E-3</v>
      </c>
      <c r="V3701" s="21">
        <v>7.4112091226497655E-3</v>
      </c>
      <c r="W3701" s="21">
        <v>5.1888511542399641E-3</v>
      </c>
      <c r="X3701" s="13" t="s">
        <v>22</v>
      </c>
      <c r="Y37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1" s="1">
        <v>39.941903939500001</v>
      </c>
      <c r="AA3701" s="1">
        <v>-83.514632220699994</v>
      </c>
      <c r="AB3701" s="1">
        <v>39.942212916099997</v>
      </c>
      <c r="AC3701" s="1">
        <v>-83.505233645600001</v>
      </c>
    </row>
    <row r="3702" spans="1:29" x14ac:dyDescent="0.25">
      <c r="A3702" s="13">
        <v>257</v>
      </c>
      <c r="B3702" s="22" t="s">
        <v>4936</v>
      </c>
      <c r="C3702" s="17">
        <v>6</v>
      </c>
      <c r="D3702" s="1" t="s">
        <v>1340</v>
      </c>
      <c r="E3702" s="1" t="s">
        <v>3842</v>
      </c>
      <c r="F3702" s="1" t="s">
        <v>3843</v>
      </c>
      <c r="G3702" s="1" t="s">
        <v>3916</v>
      </c>
      <c r="H3702" s="1">
        <v>0.5</v>
      </c>
      <c r="I3702" s="1">
        <v>1</v>
      </c>
      <c r="J3702" s="1" t="s">
        <v>3190</v>
      </c>
      <c r="K3702" s="1" t="s">
        <v>4978</v>
      </c>
      <c r="L3702" s="1">
        <v>0</v>
      </c>
      <c r="M3702" s="1">
        <v>0</v>
      </c>
      <c r="N3702" s="1">
        <v>3</v>
      </c>
      <c r="O3702" s="1">
        <v>0</v>
      </c>
      <c r="P3702" s="1">
        <v>17</v>
      </c>
      <c r="Q3702" s="16">
        <v>36.640625</v>
      </c>
      <c r="R3702" s="21">
        <v>3.4761724798860145E-2</v>
      </c>
      <c r="S3702" s="21">
        <v>0.78517430082966311</v>
      </c>
      <c r="T3702" s="21">
        <v>0.75041257603080291</v>
      </c>
      <c r="U3702" s="21">
        <v>2.222357968409801E-3</v>
      </c>
      <c r="V3702" s="21">
        <v>7.4112091226497655E-3</v>
      </c>
      <c r="W3702" s="21">
        <v>5.1888511542399641E-3</v>
      </c>
      <c r="X3702" s="13" t="s">
        <v>22</v>
      </c>
      <c r="Y37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2" s="1">
        <v>39.941135896299997</v>
      </c>
      <c r="AA3702" s="1">
        <v>-83.525887594699995</v>
      </c>
      <c r="AB3702" s="1">
        <v>39.941774922900002</v>
      </c>
      <c r="AC3702" s="1">
        <v>-83.516508071000004</v>
      </c>
    </row>
    <row r="3703" spans="1:29" x14ac:dyDescent="0.25">
      <c r="A3703" s="13">
        <v>258</v>
      </c>
      <c r="B3703" s="22" t="s">
        <v>4936</v>
      </c>
      <c r="C3703" s="17">
        <v>8</v>
      </c>
      <c r="D3703" s="1" t="s">
        <v>2379</v>
      </c>
      <c r="E3703" s="1" t="s">
        <v>3865</v>
      </c>
      <c r="F3703" s="1" t="s">
        <v>3866</v>
      </c>
      <c r="G3703" s="1" t="s">
        <v>3916</v>
      </c>
      <c r="H3703" s="1">
        <v>12.7</v>
      </c>
      <c r="I3703" s="1">
        <v>13.2</v>
      </c>
      <c r="J3703" s="1" t="s">
        <v>3190</v>
      </c>
      <c r="K3703" s="1" t="s">
        <v>4979</v>
      </c>
      <c r="L3703" s="1">
        <v>0</v>
      </c>
      <c r="M3703" s="1">
        <v>1</v>
      </c>
      <c r="N3703" s="1">
        <v>1</v>
      </c>
      <c r="O3703" s="1">
        <v>2</v>
      </c>
      <c r="P3703" s="1">
        <v>4</v>
      </c>
      <c r="Q3703" s="16">
        <v>65.098564680232556</v>
      </c>
      <c r="R3703" s="21">
        <v>2.048182084680673E-2</v>
      </c>
      <c r="S3703" s="21">
        <v>0.37097096146090647</v>
      </c>
      <c r="T3703" s="21">
        <v>0.35048914061409975</v>
      </c>
      <c r="U3703" s="21">
        <v>1.3789504138898212E-3</v>
      </c>
      <c r="V3703" s="21">
        <v>7.3668589715102329E-3</v>
      </c>
      <c r="W3703" s="21">
        <v>5.9879085576204118E-3</v>
      </c>
      <c r="X3703" s="13" t="s">
        <v>22</v>
      </c>
      <c r="Y37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3" s="1">
        <v>39.836009359800002</v>
      </c>
      <c r="AA3703" s="1">
        <v>-84.576922073600002</v>
      </c>
      <c r="AB3703" s="1">
        <v>39.836289439799998</v>
      </c>
      <c r="AC3703" s="1">
        <v>-84.567528951300005</v>
      </c>
    </row>
    <row r="3704" spans="1:29" x14ac:dyDescent="0.25">
      <c r="A3704" s="13">
        <v>259</v>
      </c>
      <c r="B3704" s="22" t="s">
        <v>4936</v>
      </c>
      <c r="C3704" s="17">
        <v>4</v>
      </c>
      <c r="D3704" s="1" t="s">
        <v>3194</v>
      </c>
      <c r="E3704" s="1" t="s">
        <v>3900</v>
      </c>
      <c r="F3704" s="1" t="s">
        <v>3901</v>
      </c>
      <c r="G3704" s="1" t="s">
        <v>3920</v>
      </c>
      <c r="H3704" s="1">
        <v>13.4</v>
      </c>
      <c r="I3704" s="1">
        <v>13.9</v>
      </c>
      <c r="J3704" s="1" t="s">
        <v>3190</v>
      </c>
      <c r="K3704" s="1" t="s">
        <v>4977</v>
      </c>
      <c r="L3704" s="1">
        <v>0</v>
      </c>
      <c r="M3704" s="1">
        <v>1</v>
      </c>
      <c r="N3704" s="1">
        <v>1</v>
      </c>
      <c r="O3704" s="1">
        <v>1</v>
      </c>
      <c r="P3704" s="1">
        <v>8</v>
      </c>
      <c r="Q3704" s="16">
        <v>64.661064680232556</v>
      </c>
      <c r="R3704" s="21">
        <v>1.5509112544803173E-2</v>
      </c>
      <c r="S3704" s="21">
        <v>0.76678352142421724</v>
      </c>
      <c r="T3704" s="21">
        <v>0.7512744088794141</v>
      </c>
      <c r="U3704" s="21">
        <v>9.0598740207113824E-4</v>
      </c>
      <c r="V3704" s="21">
        <v>7.3598647816015949E-3</v>
      </c>
      <c r="W3704" s="21">
        <v>6.4538773795304568E-3</v>
      </c>
      <c r="X3704" s="13" t="s">
        <v>22</v>
      </c>
      <c r="Y37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4" s="1">
        <v>41.827849012000001</v>
      </c>
      <c r="AA3704" s="1">
        <v>-80.769817868600001</v>
      </c>
      <c r="AB3704" s="1">
        <v>41.827867806199997</v>
      </c>
      <c r="AC3704" s="1">
        <v>-80.760128887899995</v>
      </c>
    </row>
    <row r="3705" spans="1:29" x14ac:dyDescent="0.25">
      <c r="A3705" s="13">
        <v>260</v>
      </c>
      <c r="B3705" s="22" t="s">
        <v>4936</v>
      </c>
      <c r="C3705" s="17">
        <v>1</v>
      </c>
      <c r="D3705" s="1" t="s">
        <v>803</v>
      </c>
      <c r="E3705" s="1" t="s">
        <v>3852</v>
      </c>
      <c r="F3705" s="1" t="s">
        <v>3905</v>
      </c>
      <c r="G3705" s="1" t="s">
        <v>3918</v>
      </c>
      <c r="H3705" s="1">
        <v>17</v>
      </c>
      <c r="I3705" s="1">
        <v>17.5</v>
      </c>
      <c r="J3705" s="1" t="s">
        <v>3190</v>
      </c>
      <c r="K3705" s="1" t="s">
        <v>4977</v>
      </c>
      <c r="L3705" s="1">
        <v>0</v>
      </c>
      <c r="M3705" s="1">
        <v>0</v>
      </c>
      <c r="N3705" s="1">
        <v>1</v>
      </c>
      <c r="O3705" s="1">
        <v>1</v>
      </c>
      <c r="P3705" s="1">
        <v>6</v>
      </c>
      <c r="Q3705" s="16">
        <v>16.984375</v>
      </c>
      <c r="R3705" s="21">
        <v>2.1612119852636613E-2</v>
      </c>
      <c r="S3705" s="21">
        <v>0.72969689755496381</v>
      </c>
      <c r="T3705" s="21">
        <v>0.70808477770232714</v>
      </c>
      <c r="U3705" s="21">
        <v>1.281830987965739E-3</v>
      </c>
      <c r="V3705" s="21">
        <v>7.3497613771987278E-3</v>
      </c>
      <c r="W3705" s="21">
        <v>6.0679303892329887E-3</v>
      </c>
      <c r="X3705" s="13" t="s">
        <v>22</v>
      </c>
      <c r="Y37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5" s="1">
        <v>40.829844674</v>
      </c>
      <c r="AA3705" s="1">
        <v>-83.9627715182</v>
      </c>
      <c r="AB3705" s="1">
        <v>40.836857893900003</v>
      </c>
      <c r="AC3705" s="1">
        <v>-83.961097855299997</v>
      </c>
    </row>
    <row r="3706" spans="1:29" x14ac:dyDescent="0.25">
      <c r="A3706" s="13">
        <v>261</v>
      </c>
      <c r="B3706" s="22" t="s">
        <v>4936</v>
      </c>
      <c r="C3706" s="17">
        <v>4</v>
      </c>
      <c r="D3706" s="1" t="s">
        <v>798</v>
      </c>
      <c r="E3706" s="1" t="s">
        <v>3886</v>
      </c>
      <c r="F3706" s="1" t="s">
        <v>3887</v>
      </c>
      <c r="G3706" s="1" t="s">
        <v>3921</v>
      </c>
      <c r="H3706" s="1">
        <v>19.3</v>
      </c>
      <c r="I3706" s="1">
        <v>19.8</v>
      </c>
      <c r="J3706" s="1" t="s">
        <v>3190</v>
      </c>
      <c r="K3706" s="1" t="s">
        <v>4979</v>
      </c>
      <c r="L3706" s="1">
        <v>0</v>
      </c>
      <c r="M3706" s="1">
        <v>1</v>
      </c>
      <c r="N3706" s="1">
        <v>3</v>
      </c>
      <c r="O3706" s="1">
        <v>1</v>
      </c>
      <c r="P3706" s="1">
        <v>5</v>
      </c>
      <c r="Q3706" s="16">
        <v>74.754814680232556</v>
      </c>
      <c r="R3706" s="21">
        <v>1.6765849667697768E-2</v>
      </c>
      <c r="S3706" s="21">
        <v>0.38502251188482611</v>
      </c>
      <c r="T3706" s="21">
        <v>0.36825666221712833</v>
      </c>
      <c r="U3706" s="21">
        <v>1.1274145832643196E-3</v>
      </c>
      <c r="V3706" s="21">
        <v>7.2539234057780195E-3</v>
      </c>
      <c r="W3706" s="21">
        <v>6.1265088225136996E-3</v>
      </c>
      <c r="X3706" s="13" t="s">
        <v>22</v>
      </c>
      <c r="Y37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6" s="1">
        <v>41.105195346599999</v>
      </c>
      <c r="AA3706" s="1">
        <v>-81.037633518800007</v>
      </c>
      <c r="AB3706" s="1">
        <v>41.102927773300003</v>
      </c>
      <c r="AC3706" s="1">
        <v>-81.028557194499996</v>
      </c>
    </row>
    <row r="3707" spans="1:29" x14ac:dyDescent="0.25">
      <c r="A3707" s="13">
        <v>262</v>
      </c>
      <c r="B3707" s="22" t="s">
        <v>4936</v>
      </c>
      <c r="C3707" s="17">
        <v>2</v>
      </c>
      <c r="D3707" s="1" t="s">
        <v>3840</v>
      </c>
      <c r="E3707" s="1" t="s">
        <v>3881</v>
      </c>
      <c r="F3707" s="1" t="s">
        <v>3882</v>
      </c>
      <c r="G3707" s="1" t="s">
        <v>3919</v>
      </c>
      <c r="H3707" s="1">
        <v>24.3</v>
      </c>
      <c r="I3707" s="1">
        <v>24.8</v>
      </c>
      <c r="J3707" s="1" t="s">
        <v>3190</v>
      </c>
      <c r="K3707" s="1" t="s">
        <v>4978</v>
      </c>
      <c r="L3707" s="1">
        <v>0</v>
      </c>
      <c r="M3707" s="1">
        <v>0</v>
      </c>
      <c r="N3707" s="1">
        <v>5</v>
      </c>
      <c r="O3707" s="1">
        <v>0</v>
      </c>
      <c r="P3707" s="1">
        <v>4</v>
      </c>
      <c r="Q3707" s="16">
        <v>36.734375</v>
      </c>
      <c r="R3707" s="21">
        <v>2.501529423418376E-2</v>
      </c>
      <c r="S3707" s="21">
        <v>0.27321582742639994</v>
      </c>
      <c r="T3707" s="21">
        <v>0.24820053319221619</v>
      </c>
      <c r="U3707" s="21">
        <v>1.4789274919587286E-3</v>
      </c>
      <c r="V3707" s="21">
        <v>7.2471556731675104E-3</v>
      </c>
      <c r="W3707" s="21">
        <v>5.7682281812087817E-3</v>
      </c>
      <c r="X3707" s="13" t="s">
        <v>22</v>
      </c>
      <c r="Y37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7" s="1">
        <v>41.358486875300002</v>
      </c>
      <c r="AA3707" s="1">
        <v>-82.902048667599999</v>
      </c>
      <c r="AB3707" s="1">
        <v>41.357099662400003</v>
      </c>
      <c r="AC3707" s="1">
        <v>-82.892617423399997</v>
      </c>
    </row>
    <row r="3708" spans="1:29" x14ac:dyDescent="0.25">
      <c r="A3708" s="13">
        <v>263</v>
      </c>
      <c r="B3708" s="22" t="s">
        <v>4936</v>
      </c>
      <c r="C3708" s="17">
        <v>3</v>
      </c>
      <c r="D3708" s="1" t="s">
        <v>791</v>
      </c>
      <c r="E3708" s="1" t="s">
        <v>3908</v>
      </c>
      <c r="F3708" s="1" t="s">
        <v>3909</v>
      </c>
      <c r="G3708" s="1" t="s">
        <v>3919</v>
      </c>
      <c r="H3708" s="1">
        <v>0.4</v>
      </c>
      <c r="I3708" s="1">
        <v>0.9</v>
      </c>
      <c r="J3708" s="1" t="s">
        <v>3190</v>
      </c>
      <c r="K3708" s="1" t="s">
        <v>4978</v>
      </c>
      <c r="L3708" s="1">
        <v>1</v>
      </c>
      <c r="M3708" s="1">
        <v>0</v>
      </c>
      <c r="N3708" s="1">
        <v>4</v>
      </c>
      <c r="O3708" s="1">
        <v>0</v>
      </c>
      <c r="P3708" s="1">
        <v>7</v>
      </c>
      <c r="Q3708" s="16">
        <v>78.864189680232556</v>
      </c>
      <c r="R3708" s="21">
        <v>2.5005137786380922E-2</v>
      </c>
      <c r="S3708" s="21">
        <v>0.35683673975456132</v>
      </c>
      <c r="T3708" s="21">
        <v>0.3318316019681804</v>
      </c>
      <c r="U3708" s="21">
        <v>1.4781843186303311E-3</v>
      </c>
      <c r="V3708" s="21">
        <v>7.2440024081930612E-3</v>
      </c>
      <c r="W3708" s="21">
        <v>5.7658180895627303E-3</v>
      </c>
      <c r="X3708" s="13" t="s">
        <v>22</v>
      </c>
      <c r="Y37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8" s="1">
        <v>41.344599222900001</v>
      </c>
      <c r="AA3708" s="1">
        <v>-82.337189072499996</v>
      </c>
      <c r="AB3708" s="1">
        <v>41.345518066799997</v>
      </c>
      <c r="AC3708" s="1">
        <v>-82.327652211599997</v>
      </c>
    </row>
    <row r="3709" spans="1:29" x14ac:dyDescent="0.25">
      <c r="A3709" s="13">
        <v>264</v>
      </c>
      <c r="B3709" s="22" t="s">
        <v>4936</v>
      </c>
      <c r="C3709" s="17">
        <v>3</v>
      </c>
      <c r="D3709" s="1" t="s">
        <v>1330</v>
      </c>
      <c r="E3709" s="1" t="s">
        <v>3859</v>
      </c>
      <c r="F3709" s="1" t="s">
        <v>3872</v>
      </c>
      <c r="G3709" s="1" t="s">
        <v>3919</v>
      </c>
      <c r="H3709" s="1">
        <v>3.9</v>
      </c>
      <c r="I3709" s="1">
        <v>4.4000000000000004</v>
      </c>
      <c r="J3709" s="1" t="s">
        <v>3190</v>
      </c>
      <c r="K3709" s="1" t="s">
        <v>4976</v>
      </c>
      <c r="L3709" s="1">
        <v>0</v>
      </c>
      <c r="M3709" s="1">
        <v>0</v>
      </c>
      <c r="N3709" s="1">
        <v>2</v>
      </c>
      <c r="O3709" s="1">
        <v>0</v>
      </c>
      <c r="P3709" s="1">
        <v>6</v>
      </c>
      <c r="Q3709" s="16">
        <v>19.09375</v>
      </c>
      <c r="R3709" s="21">
        <v>3.1173320244201674E-2</v>
      </c>
      <c r="S3709" s="21">
        <v>0.61281483977683182</v>
      </c>
      <c r="T3709" s="21">
        <v>0.5816415195326301</v>
      </c>
      <c r="U3709" s="21">
        <v>1.5961440845693362E-3</v>
      </c>
      <c r="V3709" s="21">
        <v>7.2321143265640913E-3</v>
      </c>
      <c r="W3709" s="21">
        <v>5.6359702419947547E-3</v>
      </c>
      <c r="X3709" s="13" t="s">
        <v>22</v>
      </c>
      <c r="Y37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09" s="1">
        <v>41.341490501400003</v>
      </c>
      <c r="AA3709" s="1">
        <v>-82.770148309500001</v>
      </c>
      <c r="AB3709" s="1">
        <v>41.340263499499997</v>
      </c>
      <c r="AC3709" s="1">
        <v>-82.760681192899995</v>
      </c>
    </row>
    <row r="3710" spans="1:29" x14ac:dyDescent="0.25">
      <c r="A3710" s="13">
        <v>265</v>
      </c>
      <c r="B3710" s="22" t="s">
        <v>4936</v>
      </c>
      <c r="C3710" s="17">
        <v>8</v>
      </c>
      <c r="D3710" s="1" t="s">
        <v>792</v>
      </c>
      <c r="E3710" s="1" t="s">
        <v>3848</v>
      </c>
      <c r="F3710" s="1" t="s">
        <v>3897</v>
      </c>
      <c r="G3710" s="1" t="s">
        <v>3917</v>
      </c>
      <c r="H3710" s="1">
        <v>2.5</v>
      </c>
      <c r="I3710" s="1">
        <v>3</v>
      </c>
      <c r="J3710" s="1" t="s">
        <v>3190</v>
      </c>
      <c r="K3710" s="1" t="s">
        <v>4979</v>
      </c>
      <c r="L3710" s="1">
        <v>0</v>
      </c>
      <c r="M3710" s="1">
        <v>0</v>
      </c>
      <c r="N3710" s="1">
        <v>3</v>
      </c>
      <c r="O3710" s="1">
        <v>0</v>
      </c>
      <c r="P3710" s="1">
        <v>11</v>
      </c>
      <c r="Q3710" s="16">
        <v>30.640625</v>
      </c>
      <c r="R3710" s="21">
        <v>2.5008788760139421E-2</v>
      </c>
      <c r="S3710" s="21">
        <v>0.76047895073770178</v>
      </c>
      <c r="T3710" s="21">
        <v>0.73547016197756232</v>
      </c>
      <c r="U3710" s="21">
        <v>1.6857510404370551E-3</v>
      </c>
      <c r="V3710" s="21">
        <v>7.1693018596144052E-3</v>
      </c>
      <c r="W3710" s="21">
        <v>5.4835508191773503E-3</v>
      </c>
      <c r="X3710" s="13" t="s">
        <v>22</v>
      </c>
      <c r="Y37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0" s="1">
        <v>39.575545139200003</v>
      </c>
      <c r="AA3710" s="1">
        <v>-83.689213996700005</v>
      </c>
      <c r="AB3710" s="1">
        <v>39.579933902100002</v>
      </c>
      <c r="AC3710" s="1">
        <v>-83.681762093200007</v>
      </c>
    </row>
    <row r="3711" spans="1:29" x14ac:dyDescent="0.25">
      <c r="A3711" s="13">
        <v>266</v>
      </c>
      <c r="B3711" s="22" t="s">
        <v>4936</v>
      </c>
      <c r="C3711" s="17">
        <v>2</v>
      </c>
      <c r="D3711" s="1" t="s">
        <v>807</v>
      </c>
      <c r="E3711" s="1" t="s">
        <v>3852</v>
      </c>
      <c r="F3711" s="1" t="s">
        <v>3853</v>
      </c>
      <c r="G3711" s="1" t="s">
        <v>3918</v>
      </c>
      <c r="H3711" s="1">
        <v>18.7</v>
      </c>
      <c r="I3711" s="1">
        <v>19.2</v>
      </c>
      <c r="J3711" s="1" t="s">
        <v>3190</v>
      </c>
      <c r="K3711" s="1" t="s">
        <v>4978</v>
      </c>
      <c r="L3711" s="1">
        <v>0</v>
      </c>
      <c r="M3711" s="1">
        <v>0</v>
      </c>
      <c r="N3711" s="1">
        <v>3</v>
      </c>
      <c r="O3711" s="1">
        <v>0</v>
      </c>
      <c r="P3711" s="1">
        <v>10</v>
      </c>
      <c r="Q3711" s="16">
        <v>29.640625</v>
      </c>
      <c r="R3711" s="21">
        <v>3.3494476403952082E-2</v>
      </c>
      <c r="S3711" s="21">
        <v>0.50411828847836193</v>
      </c>
      <c r="T3711" s="21">
        <v>0.47062381207440984</v>
      </c>
      <c r="U3711" s="21">
        <v>2.1225193467939445E-3</v>
      </c>
      <c r="V3711" s="21">
        <v>7.0795757357489733E-3</v>
      </c>
      <c r="W3711" s="21">
        <v>4.9570563889550293E-3</v>
      </c>
      <c r="X3711" s="13" t="s">
        <v>22</v>
      </c>
      <c r="Y37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1" s="1">
        <v>41.433640339199997</v>
      </c>
      <c r="AA3711" s="1">
        <v>-83.617144532099999</v>
      </c>
      <c r="AB3711" s="1">
        <v>41.440419198900003</v>
      </c>
      <c r="AC3711" s="1">
        <v>-83.620539698499996</v>
      </c>
    </row>
    <row r="3712" spans="1:29" x14ac:dyDescent="0.25">
      <c r="A3712" s="13">
        <v>267</v>
      </c>
      <c r="B3712" s="22" t="s">
        <v>4936</v>
      </c>
      <c r="C3712" s="17">
        <v>2</v>
      </c>
      <c r="D3712" s="1" t="s">
        <v>807</v>
      </c>
      <c r="E3712" s="1" t="s">
        <v>3852</v>
      </c>
      <c r="F3712" s="1" t="s">
        <v>3853</v>
      </c>
      <c r="G3712" s="1" t="s">
        <v>3918</v>
      </c>
      <c r="H3712" s="1">
        <v>16.8</v>
      </c>
      <c r="I3712" s="1">
        <v>17.3</v>
      </c>
      <c r="J3712" s="1" t="s">
        <v>3190</v>
      </c>
      <c r="K3712" s="1" t="s">
        <v>4978</v>
      </c>
      <c r="L3712" s="1">
        <v>0</v>
      </c>
      <c r="M3712" s="1">
        <v>0</v>
      </c>
      <c r="N3712" s="1">
        <v>3</v>
      </c>
      <c r="O3712" s="1">
        <v>0</v>
      </c>
      <c r="P3712" s="1">
        <v>7</v>
      </c>
      <c r="Q3712" s="16">
        <v>26.640625</v>
      </c>
      <c r="R3712" s="21">
        <v>3.3494476403952082E-2</v>
      </c>
      <c r="S3712" s="21">
        <v>0.39485731943103769</v>
      </c>
      <c r="T3712" s="21">
        <v>0.3613628430270856</v>
      </c>
      <c r="U3712" s="21">
        <v>2.1225193467939445E-3</v>
      </c>
      <c r="V3712" s="21">
        <v>7.0795757357489733E-3</v>
      </c>
      <c r="W3712" s="21">
        <v>4.9570563889550293E-3</v>
      </c>
      <c r="X3712" s="13" t="s">
        <v>22</v>
      </c>
      <c r="Y37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2" s="1">
        <v>41.4062596168</v>
      </c>
      <c r="AA3712" s="1">
        <v>-83.615645088500003</v>
      </c>
      <c r="AB3712" s="1">
        <v>41.413503367200001</v>
      </c>
      <c r="AC3712" s="1">
        <v>-83.615572678899994</v>
      </c>
    </row>
    <row r="3713" spans="1:29" x14ac:dyDescent="0.25">
      <c r="A3713" s="13">
        <v>268</v>
      </c>
      <c r="B3713" s="22" t="s">
        <v>4936</v>
      </c>
      <c r="C3713" s="17">
        <v>7</v>
      </c>
      <c r="D3713" s="1" t="s">
        <v>2388</v>
      </c>
      <c r="E3713" s="1" t="s">
        <v>3852</v>
      </c>
      <c r="F3713" s="1" t="s">
        <v>3876</v>
      </c>
      <c r="G3713" s="1" t="s">
        <v>3918</v>
      </c>
      <c r="H3713" s="1">
        <v>1.1000000000000001</v>
      </c>
      <c r="I3713" s="1">
        <v>1.6</v>
      </c>
      <c r="J3713" s="1" t="s">
        <v>3190</v>
      </c>
      <c r="K3713" s="1" t="s">
        <v>4979</v>
      </c>
      <c r="L3713" s="1">
        <v>0</v>
      </c>
      <c r="M3713" s="1">
        <v>0</v>
      </c>
      <c r="N3713" s="1">
        <v>1</v>
      </c>
      <c r="O3713" s="1">
        <v>1</v>
      </c>
      <c r="P3713" s="1">
        <v>6</v>
      </c>
      <c r="Q3713" s="16">
        <v>16.984375</v>
      </c>
      <c r="R3713" s="21">
        <v>3.3140330517838573E-2</v>
      </c>
      <c r="S3713" s="21">
        <v>0.56231498735684948</v>
      </c>
      <c r="T3713" s="21">
        <v>0.52917465683901088</v>
      </c>
      <c r="U3713" s="21">
        <v>2.2376475800134363E-3</v>
      </c>
      <c r="V3713" s="21">
        <v>7.0755004324037085E-3</v>
      </c>
      <c r="W3713" s="21">
        <v>4.8378528523902722E-3</v>
      </c>
      <c r="X3713" s="13" t="s">
        <v>22</v>
      </c>
      <c r="Y37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3" s="1">
        <v>40.210308004300003</v>
      </c>
      <c r="AA3713" s="1">
        <v>-84.202980140400001</v>
      </c>
      <c r="AB3713" s="1">
        <v>40.2173765394</v>
      </c>
      <c r="AC3713" s="1">
        <v>-84.200904809299999</v>
      </c>
    </row>
    <row r="3714" spans="1:29" x14ac:dyDescent="0.25">
      <c r="A3714" s="13">
        <v>269</v>
      </c>
      <c r="B3714" s="22" t="s">
        <v>4936</v>
      </c>
      <c r="C3714" s="17">
        <v>3</v>
      </c>
      <c r="D3714" s="1" t="s">
        <v>1330</v>
      </c>
      <c r="E3714" s="1" t="s">
        <v>3859</v>
      </c>
      <c r="F3714" s="1" t="s">
        <v>3872</v>
      </c>
      <c r="G3714" s="1" t="s">
        <v>3919</v>
      </c>
      <c r="H3714" s="1">
        <v>10.8</v>
      </c>
      <c r="I3714" s="1">
        <v>11.3</v>
      </c>
      <c r="J3714" s="1" t="s">
        <v>3190</v>
      </c>
      <c r="K3714" s="1" t="s">
        <v>4978</v>
      </c>
      <c r="L3714" s="1">
        <v>0</v>
      </c>
      <c r="M3714" s="1">
        <v>0</v>
      </c>
      <c r="N3714" s="1">
        <v>4</v>
      </c>
      <c r="O3714" s="1">
        <v>1</v>
      </c>
      <c r="P3714" s="1">
        <v>5</v>
      </c>
      <c r="Q3714" s="16">
        <v>35.625</v>
      </c>
      <c r="R3714" s="21">
        <v>2.4455866630660687E-2</v>
      </c>
      <c r="S3714" s="21">
        <v>0.29492000957796527</v>
      </c>
      <c r="T3714" s="21">
        <v>0.27046414294730459</v>
      </c>
      <c r="U3714" s="21">
        <v>1.438100210249668E-3</v>
      </c>
      <c r="V3714" s="21">
        <v>7.0479038077341516E-3</v>
      </c>
      <c r="W3714" s="21">
        <v>5.6098035974844838E-3</v>
      </c>
      <c r="X3714" s="13" t="s">
        <v>22</v>
      </c>
      <c r="Y37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4" s="1">
        <v>41.327181948000003</v>
      </c>
      <c r="AA3714" s="1">
        <v>-82.639380916500002</v>
      </c>
      <c r="AB3714" s="1">
        <v>41.325299472700003</v>
      </c>
      <c r="AC3714" s="1">
        <v>-82.630103433399995</v>
      </c>
    </row>
    <row r="3715" spans="1:29" x14ac:dyDescent="0.25">
      <c r="A3715" s="13">
        <v>270</v>
      </c>
      <c r="B3715" s="22" t="s">
        <v>4936</v>
      </c>
      <c r="C3715" s="17">
        <v>3</v>
      </c>
      <c r="D3715" s="1" t="s">
        <v>802</v>
      </c>
      <c r="E3715" s="1" t="s">
        <v>3848</v>
      </c>
      <c r="F3715" s="1" t="s">
        <v>3861</v>
      </c>
      <c r="G3715" s="1" t="s">
        <v>3917</v>
      </c>
      <c r="H3715" s="1">
        <v>20.100000000000001</v>
      </c>
      <c r="I3715" s="1">
        <v>20.6</v>
      </c>
      <c r="J3715" s="1" t="s">
        <v>3190</v>
      </c>
      <c r="K3715" s="1" t="s">
        <v>4978</v>
      </c>
      <c r="L3715" s="1">
        <v>0</v>
      </c>
      <c r="M3715" s="1">
        <v>1</v>
      </c>
      <c r="N3715" s="1">
        <v>2</v>
      </c>
      <c r="O3715" s="1">
        <v>0</v>
      </c>
      <c r="P3715" s="1">
        <v>12</v>
      </c>
      <c r="Q3715" s="16">
        <v>70.770439680232556</v>
      </c>
      <c r="R3715" s="21">
        <v>3.3330073972510171E-2</v>
      </c>
      <c r="S3715" s="21">
        <v>0.57376283145051987</v>
      </c>
      <c r="T3715" s="21">
        <v>0.54043275747800967</v>
      </c>
      <c r="U3715" s="21">
        <v>2.1096320778235455E-3</v>
      </c>
      <c r="V3715" s="21">
        <v>7.0363396478225464E-3</v>
      </c>
      <c r="W3715" s="21">
        <v>4.9267075699990009E-3</v>
      </c>
      <c r="X3715" s="13" t="s">
        <v>22</v>
      </c>
      <c r="Y37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5" s="1">
        <v>40.796595741799997</v>
      </c>
      <c r="AA3715" s="1">
        <v>-82.396712963200002</v>
      </c>
      <c r="AB3715" s="1">
        <v>40.800320579299999</v>
      </c>
      <c r="AC3715" s="1">
        <v>-82.388537383200003</v>
      </c>
    </row>
    <row r="3716" spans="1:29" x14ac:dyDescent="0.25">
      <c r="A3716" s="13">
        <v>271</v>
      </c>
      <c r="B3716" s="22" t="s">
        <v>4936</v>
      </c>
      <c r="C3716" s="17">
        <v>5</v>
      </c>
      <c r="D3716" s="1" t="s">
        <v>793</v>
      </c>
      <c r="E3716" s="1" t="s">
        <v>3842</v>
      </c>
      <c r="F3716" s="1" t="s">
        <v>3858</v>
      </c>
      <c r="G3716" s="1" t="s">
        <v>3916</v>
      </c>
      <c r="H3716" s="1">
        <v>10.6</v>
      </c>
      <c r="I3716" s="1">
        <v>11.1</v>
      </c>
      <c r="J3716" s="1" t="s">
        <v>3190</v>
      </c>
      <c r="K3716" s="1" t="s">
        <v>4979</v>
      </c>
      <c r="L3716" s="1">
        <v>0</v>
      </c>
      <c r="M3716" s="1">
        <v>0</v>
      </c>
      <c r="N3716" s="1">
        <v>2</v>
      </c>
      <c r="O3716" s="1">
        <v>0</v>
      </c>
      <c r="P3716" s="1">
        <v>8</v>
      </c>
      <c r="Q3716" s="16">
        <v>21.09375</v>
      </c>
      <c r="R3716" s="21">
        <v>3.2697790263424523E-2</v>
      </c>
      <c r="S3716" s="21">
        <v>0.68981034169933564</v>
      </c>
      <c r="T3716" s="21">
        <v>0.65711255143591107</v>
      </c>
      <c r="U3716" s="21">
        <v>2.2075889034833766E-3</v>
      </c>
      <c r="V3716" s="21">
        <v>6.9816088247131374E-3</v>
      </c>
      <c r="W3716" s="21">
        <v>4.7740199212297609E-3</v>
      </c>
      <c r="X3716" s="13" t="s">
        <v>22</v>
      </c>
      <c r="Y37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6" s="1">
        <v>39.943809567800002</v>
      </c>
      <c r="AA3716" s="1">
        <v>-82.574017594699995</v>
      </c>
      <c r="AB3716" s="1">
        <v>39.943429341399998</v>
      </c>
      <c r="AC3716" s="1">
        <v>-82.564614849600005</v>
      </c>
    </row>
    <row r="3717" spans="1:29" x14ac:dyDescent="0.25">
      <c r="A3717" s="13">
        <v>272</v>
      </c>
      <c r="B3717" s="22" t="s">
        <v>4936</v>
      </c>
      <c r="C3717" s="17">
        <v>5</v>
      </c>
      <c r="D3717" s="1" t="s">
        <v>793</v>
      </c>
      <c r="E3717" s="1" t="s">
        <v>3842</v>
      </c>
      <c r="F3717" s="1" t="s">
        <v>3858</v>
      </c>
      <c r="G3717" s="1" t="s">
        <v>3916</v>
      </c>
      <c r="H3717" s="1">
        <v>10.1</v>
      </c>
      <c r="I3717" s="1">
        <v>10.6</v>
      </c>
      <c r="J3717" s="1" t="s">
        <v>3190</v>
      </c>
      <c r="K3717" s="1" t="s">
        <v>4979</v>
      </c>
      <c r="L3717" s="1">
        <v>0</v>
      </c>
      <c r="M3717" s="1">
        <v>0</v>
      </c>
      <c r="N3717" s="1">
        <v>0</v>
      </c>
      <c r="O3717" s="1">
        <v>2</v>
      </c>
      <c r="P3717" s="1">
        <v>1</v>
      </c>
      <c r="Q3717" s="16">
        <v>9.875</v>
      </c>
      <c r="R3717" s="21">
        <v>3.2697790263424523E-2</v>
      </c>
      <c r="S3717" s="21">
        <v>0.22613146675956494</v>
      </c>
      <c r="T3717" s="21">
        <v>0.19343367649614041</v>
      </c>
      <c r="U3717" s="21">
        <v>2.2075889034833766E-3</v>
      </c>
      <c r="V3717" s="21">
        <v>6.9816088247131374E-3</v>
      </c>
      <c r="W3717" s="21">
        <v>4.7740199212297609E-3</v>
      </c>
      <c r="X3717" s="13" t="s">
        <v>22</v>
      </c>
      <c r="Y37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7" s="1">
        <v>39.9441970277</v>
      </c>
      <c r="AA3717" s="1">
        <v>-82.583419869099998</v>
      </c>
      <c r="AB3717" s="1">
        <v>39.943809567800002</v>
      </c>
      <c r="AC3717" s="1">
        <v>-82.574017594699995</v>
      </c>
    </row>
    <row r="3718" spans="1:29" x14ac:dyDescent="0.25">
      <c r="A3718" s="13">
        <v>273</v>
      </c>
      <c r="B3718" s="22" t="s">
        <v>4936</v>
      </c>
      <c r="C3718" s="17">
        <v>7</v>
      </c>
      <c r="D3718" s="1" t="s">
        <v>2388</v>
      </c>
      <c r="E3718" s="1" t="s">
        <v>3852</v>
      </c>
      <c r="F3718" s="1" t="s">
        <v>3876</v>
      </c>
      <c r="G3718" s="1" t="s">
        <v>3918</v>
      </c>
      <c r="H3718" s="1">
        <v>13.1</v>
      </c>
      <c r="I3718" s="1">
        <v>13.6</v>
      </c>
      <c r="J3718" s="1" t="s">
        <v>3190</v>
      </c>
      <c r="K3718" s="1" t="s">
        <v>4979</v>
      </c>
      <c r="L3718" s="1">
        <v>0</v>
      </c>
      <c r="M3718" s="1">
        <v>0</v>
      </c>
      <c r="N3718" s="1">
        <v>1</v>
      </c>
      <c r="O3718" s="1">
        <v>2</v>
      </c>
      <c r="P3718" s="1">
        <v>2</v>
      </c>
      <c r="Q3718" s="16">
        <v>17.421875</v>
      </c>
      <c r="R3718" s="21">
        <v>2.4186291198424477E-2</v>
      </c>
      <c r="S3718" s="21">
        <v>0.27744212656201012</v>
      </c>
      <c r="T3718" s="21">
        <v>0.25325583536358565</v>
      </c>
      <c r="U3718" s="21">
        <v>1.6299821825466001E-3</v>
      </c>
      <c r="V3718" s="21">
        <v>6.9331703098067131E-3</v>
      </c>
      <c r="W3718" s="21">
        <v>5.3031881272601125E-3</v>
      </c>
      <c r="X3718" s="13" t="s">
        <v>22</v>
      </c>
      <c r="Y37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8" s="1">
        <v>40.375248807299997</v>
      </c>
      <c r="AA3718" s="1">
        <v>-84.160460741799994</v>
      </c>
      <c r="AB3718" s="1">
        <v>40.3824949332</v>
      </c>
      <c r="AC3718" s="1">
        <v>-84.160638667499995</v>
      </c>
    </row>
    <row r="3719" spans="1:29" x14ac:dyDescent="0.25">
      <c r="A3719" s="13">
        <v>274</v>
      </c>
      <c r="B3719" s="22" t="s">
        <v>4936</v>
      </c>
      <c r="C3719" s="17">
        <v>5</v>
      </c>
      <c r="D3719" s="1" t="s">
        <v>793</v>
      </c>
      <c r="E3719" s="1" t="s">
        <v>3842</v>
      </c>
      <c r="F3719" s="1" t="s">
        <v>3858</v>
      </c>
      <c r="G3719" s="1" t="s">
        <v>3916</v>
      </c>
      <c r="H3719" s="1">
        <v>24.1</v>
      </c>
      <c r="I3719" s="1">
        <v>24.6</v>
      </c>
      <c r="J3719" s="1" t="s">
        <v>3190</v>
      </c>
      <c r="K3719" s="1" t="s">
        <v>4979</v>
      </c>
      <c r="L3719" s="1">
        <v>0</v>
      </c>
      <c r="M3719" s="1">
        <v>1</v>
      </c>
      <c r="N3719" s="1">
        <v>2</v>
      </c>
      <c r="O3719" s="1">
        <v>1</v>
      </c>
      <c r="P3719" s="1">
        <v>6</v>
      </c>
      <c r="Q3719" s="16">
        <v>69.207939680232556</v>
      </c>
      <c r="R3719" s="21">
        <v>1.9246191317980412E-2</v>
      </c>
      <c r="S3719" s="21">
        <v>0.43442611392338565</v>
      </c>
      <c r="T3719" s="21">
        <v>0.41517992260540526</v>
      </c>
      <c r="U3719" s="21">
        <v>1.2952769415530137E-3</v>
      </c>
      <c r="V3719" s="21">
        <v>6.9214637658968877E-3</v>
      </c>
      <c r="W3719" s="21">
        <v>5.6261868243438744E-3</v>
      </c>
      <c r="X3719" s="13" t="s">
        <v>22</v>
      </c>
      <c r="Y37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19" s="1">
        <v>39.938927104699999</v>
      </c>
      <c r="AA3719" s="1">
        <v>-82.320580362000001</v>
      </c>
      <c r="AB3719" s="1">
        <v>39.938408729599999</v>
      </c>
      <c r="AC3719" s="1">
        <v>-82.311190925399998</v>
      </c>
    </row>
    <row r="3720" spans="1:29" x14ac:dyDescent="0.25">
      <c r="A3720" s="13">
        <v>275</v>
      </c>
      <c r="B3720" s="22" t="s">
        <v>4936</v>
      </c>
      <c r="C3720" s="17">
        <v>11</v>
      </c>
      <c r="D3720" s="1" t="s">
        <v>2389</v>
      </c>
      <c r="E3720" s="1" t="s">
        <v>3884</v>
      </c>
      <c r="F3720" s="1" t="s">
        <v>3885</v>
      </c>
      <c r="G3720" s="1" t="s">
        <v>3922</v>
      </c>
      <c r="H3720" s="1">
        <v>29.8</v>
      </c>
      <c r="I3720" s="1">
        <v>30.3</v>
      </c>
      <c r="J3720" s="1" t="s">
        <v>3190</v>
      </c>
      <c r="K3720" s="1" t="s">
        <v>4979</v>
      </c>
      <c r="L3720" s="1">
        <v>1</v>
      </c>
      <c r="M3720" s="1">
        <v>2</v>
      </c>
      <c r="N3720" s="1">
        <v>2</v>
      </c>
      <c r="O3720" s="1">
        <v>0</v>
      </c>
      <c r="P3720" s="1">
        <v>5</v>
      </c>
      <c r="Q3720" s="16">
        <v>155.12381904069767</v>
      </c>
      <c r="R3720" s="21">
        <v>1.598191350586468E-2</v>
      </c>
      <c r="S3720" s="21">
        <v>0.36667443437581326</v>
      </c>
      <c r="T3720" s="21">
        <v>0.35069252086994857</v>
      </c>
      <c r="U3720" s="21">
        <v>1.0743900865349538E-3</v>
      </c>
      <c r="V3720" s="21">
        <v>6.9125403845085795E-3</v>
      </c>
      <c r="W3720" s="21">
        <v>5.8381502979736252E-3</v>
      </c>
      <c r="X3720" s="13" t="s">
        <v>22</v>
      </c>
      <c r="Y37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0" s="1">
        <v>40.608057216399999</v>
      </c>
      <c r="AA3720" s="1">
        <v>-81.497717481899997</v>
      </c>
      <c r="AB3720" s="1">
        <v>40.6110048066</v>
      </c>
      <c r="AC3720" s="1">
        <v>-81.489356126700002</v>
      </c>
    </row>
    <row r="3721" spans="1:29" x14ac:dyDescent="0.25">
      <c r="A3721" s="13">
        <v>276</v>
      </c>
      <c r="B3721" s="22" t="s">
        <v>4936</v>
      </c>
      <c r="C3721" s="17">
        <v>4</v>
      </c>
      <c r="D3721" s="1" t="s">
        <v>3194</v>
      </c>
      <c r="E3721" s="1" t="s">
        <v>3900</v>
      </c>
      <c r="F3721" s="1" t="s">
        <v>3901</v>
      </c>
      <c r="G3721" s="1" t="s">
        <v>3920</v>
      </c>
      <c r="H3721" s="1">
        <v>1.2</v>
      </c>
      <c r="I3721" s="1">
        <v>1.7</v>
      </c>
      <c r="J3721" s="1" t="s">
        <v>3190</v>
      </c>
      <c r="K3721" s="1" t="s">
        <v>4979</v>
      </c>
      <c r="L3721" s="1">
        <v>0</v>
      </c>
      <c r="M3721" s="1">
        <v>0</v>
      </c>
      <c r="N3721" s="1">
        <v>3</v>
      </c>
      <c r="O3721" s="1">
        <v>0</v>
      </c>
      <c r="P3721" s="1">
        <v>3</v>
      </c>
      <c r="Q3721" s="16">
        <v>22.640625</v>
      </c>
      <c r="R3721" s="21">
        <v>2.4108827049941946E-2</v>
      </c>
      <c r="S3721" s="21">
        <v>0.32914725897491964</v>
      </c>
      <c r="T3721" s="21">
        <v>0.3050384319249777</v>
      </c>
      <c r="U3721" s="21">
        <v>1.6247303622219514E-3</v>
      </c>
      <c r="V3721" s="21">
        <v>6.9119330785933535E-3</v>
      </c>
      <c r="W3721" s="21">
        <v>5.2872027163714018E-3</v>
      </c>
      <c r="X3721" s="13" t="s">
        <v>22</v>
      </c>
      <c r="Y37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1" s="1">
        <v>41.7681250069</v>
      </c>
      <c r="AA3721" s="1">
        <v>-80.980455257700001</v>
      </c>
      <c r="AB3721" s="1">
        <v>41.768507858900001</v>
      </c>
      <c r="AC3721" s="1">
        <v>-80.970791866400006</v>
      </c>
    </row>
    <row r="3722" spans="1:29" x14ac:dyDescent="0.25">
      <c r="A3722" s="13">
        <v>277</v>
      </c>
      <c r="B3722" s="22" t="s">
        <v>4936</v>
      </c>
      <c r="C3722" s="17">
        <v>3</v>
      </c>
      <c r="D3722" s="1" t="s">
        <v>2361</v>
      </c>
      <c r="E3722" s="1" t="s">
        <v>3848</v>
      </c>
      <c r="F3722" s="1" t="s">
        <v>3878</v>
      </c>
      <c r="G3722" s="1" t="s">
        <v>3917</v>
      </c>
      <c r="H3722" s="1">
        <v>2.6</v>
      </c>
      <c r="I3722" s="1">
        <v>3.1</v>
      </c>
      <c r="J3722" s="1" t="s">
        <v>3190</v>
      </c>
      <c r="K3722" s="1" t="s">
        <v>4976</v>
      </c>
      <c r="L3722" s="1">
        <v>0</v>
      </c>
      <c r="M3722" s="1">
        <v>0</v>
      </c>
      <c r="N3722" s="1">
        <v>1</v>
      </c>
      <c r="O3722" s="1">
        <v>0</v>
      </c>
      <c r="P3722" s="1">
        <v>10</v>
      </c>
      <c r="Q3722" s="16">
        <v>16.546875</v>
      </c>
      <c r="R3722" s="21">
        <v>4.0529927325887033E-2</v>
      </c>
      <c r="S3722" s="21">
        <v>1.1182800306234286</v>
      </c>
      <c r="T3722" s="21">
        <v>1.0777501032975416</v>
      </c>
      <c r="U3722" s="21">
        <v>2.3229533932520329E-3</v>
      </c>
      <c r="V3722" s="21">
        <v>6.8952331805050143E-3</v>
      </c>
      <c r="W3722" s="21">
        <v>4.5722797872529818E-3</v>
      </c>
      <c r="X3722" s="13" t="s">
        <v>22</v>
      </c>
      <c r="Y37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2" s="1">
        <v>40.9439444729</v>
      </c>
      <c r="AA3722" s="1">
        <v>-82.089327775200005</v>
      </c>
      <c r="AB3722" s="1">
        <v>40.947549562500001</v>
      </c>
      <c r="AC3722" s="1">
        <v>-82.081038172999996</v>
      </c>
    </row>
    <row r="3723" spans="1:29" x14ac:dyDescent="0.25">
      <c r="A3723" s="13">
        <v>278</v>
      </c>
      <c r="B3723" s="22" t="s">
        <v>4936</v>
      </c>
      <c r="C3723" s="17">
        <v>7</v>
      </c>
      <c r="D3723" s="1" t="s">
        <v>2388</v>
      </c>
      <c r="E3723" s="1" t="s">
        <v>3852</v>
      </c>
      <c r="F3723" s="1" t="s">
        <v>3876</v>
      </c>
      <c r="G3723" s="1" t="s">
        <v>3918</v>
      </c>
      <c r="H3723" s="1">
        <v>14.3</v>
      </c>
      <c r="I3723" s="1">
        <v>14.8</v>
      </c>
      <c r="J3723" s="1" t="s">
        <v>3190</v>
      </c>
      <c r="K3723" s="1" t="s">
        <v>4977</v>
      </c>
      <c r="L3723" s="1">
        <v>0</v>
      </c>
      <c r="M3723" s="1">
        <v>0</v>
      </c>
      <c r="N3723" s="1">
        <v>1</v>
      </c>
      <c r="O3723" s="1">
        <v>0</v>
      </c>
      <c r="P3723" s="1">
        <v>7</v>
      </c>
      <c r="Q3723" s="16">
        <v>13.546875</v>
      </c>
      <c r="R3723" s="21">
        <v>3.3860168166351921E-2</v>
      </c>
      <c r="S3723" s="21">
        <v>1.0232236970546393</v>
      </c>
      <c r="T3723" s="21">
        <v>0.98936352888828738</v>
      </c>
      <c r="U3723" s="21">
        <v>2.049983339478108E-3</v>
      </c>
      <c r="V3723" s="21">
        <v>6.8656099477942831E-3</v>
      </c>
      <c r="W3723" s="21">
        <v>4.8156266083161751E-3</v>
      </c>
      <c r="X3723" s="13" t="s">
        <v>22</v>
      </c>
      <c r="Y37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3" s="1">
        <v>40.392637284000003</v>
      </c>
      <c r="AA3723" s="1">
        <v>-84.160876907000002</v>
      </c>
      <c r="AB3723" s="1">
        <v>40.399822511000004</v>
      </c>
      <c r="AC3723" s="1">
        <v>-84.161911542499993</v>
      </c>
    </row>
    <row r="3724" spans="1:29" x14ac:dyDescent="0.25">
      <c r="A3724" s="13">
        <v>279</v>
      </c>
      <c r="B3724" s="22" t="s">
        <v>4936</v>
      </c>
      <c r="C3724" s="17">
        <v>4</v>
      </c>
      <c r="D3724" s="1" t="s">
        <v>798</v>
      </c>
      <c r="E3724" s="1" t="s">
        <v>3859</v>
      </c>
      <c r="F3724" s="1" t="s">
        <v>3907</v>
      </c>
      <c r="G3724" s="1" t="s">
        <v>3919</v>
      </c>
      <c r="H3724" s="1">
        <v>11.5</v>
      </c>
      <c r="I3724" s="1">
        <v>12</v>
      </c>
      <c r="J3724" s="1" t="s">
        <v>3190</v>
      </c>
      <c r="K3724" s="1" t="s">
        <v>4978</v>
      </c>
      <c r="L3724" s="1">
        <v>0</v>
      </c>
      <c r="M3724" s="1">
        <v>0</v>
      </c>
      <c r="N3724" s="1">
        <v>4</v>
      </c>
      <c r="O3724" s="1">
        <v>2</v>
      </c>
      <c r="P3724" s="1">
        <v>10</v>
      </c>
      <c r="Q3724" s="16">
        <v>45.0625</v>
      </c>
      <c r="R3724" s="21">
        <v>2.1219442467485285E-2</v>
      </c>
      <c r="S3724" s="21">
        <v>0.40032567436859134</v>
      </c>
      <c r="T3724" s="21">
        <v>0.37910623190110604</v>
      </c>
      <c r="U3724" s="21">
        <v>1.2063792617637444E-3</v>
      </c>
      <c r="V3724" s="21">
        <v>6.8564897959482243E-3</v>
      </c>
      <c r="W3724" s="21">
        <v>5.6501105341844795E-3</v>
      </c>
      <c r="X3724" s="13" t="s">
        <v>22</v>
      </c>
      <c r="Y37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4" s="1">
        <v>41.2434183425</v>
      </c>
      <c r="AA3724" s="1">
        <v>-81.172914797800004</v>
      </c>
      <c r="AB3724" s="1">
        <v>41.243347580200002</v>
      </c>
      <c r="AC3724" s="1">
        <v>-81.163315830100004</v>
      </c>
    </row>
    <row r="3725" spans="1:29" x14ac:dyDescent="0.25">
      <c r="A3725" s="13">
        <v>280</v>
      </c>
      <c r="B3725" s="22" t="s">
        <v>4936</v>
      </c>
      <c r="C3725" s="17">
        <v>4</v>
      </c>
      <c r="D3725" s="1" t="s">
        <v>798</v>
      </c>
      <c r="E3725" s="1" t="s">
        <v>3859</v>
      </c>
      <c r="F3725" s="1" t="s">
        <v>3907</v>
      </c>
      <c r="G3725" s="1" t="s">
        <v>3919</v>
      </c>
      <c r="H3725" s="1">
        <v>6.9</v>
      </c>
      <c r="I3725" s="1">
        <v>7.4</v>
      </c>
      <c r="J3725" s="1" t="s">
        <v>3190</v>
      </c>
      <c r="K3725" s="1" t="s">
        <v>4978</v>
      </c>
      <c r="L3725" s="1">
        <v>0</v>
      </c>
      <c r="M3725" s="1">
        <v>1</v>
      </c>
      <c r="N3725" s="1">
        <v>3</v>
      </c>
      <c r="O3725" s="1">
        <v>2</v>
      </c>
      <c r="P3725" s="1">
        <v>10</v>
      </c>
      <c r="Q3725" s="16">
        <v>84.192314680232556</v>
      </c>
      <c r="R3725" s="21">
        <v>2.1219442467485285E-2</v>
      </c>
      <c r="S3725" s="21">
        <v>0.39975204720203844</v>
      </c>
      <c r="T3725" s="21">
        <v>0.37853260473455314</v>
      </c>
      <c r="U3725" s="21">
        <v>1.2063792617637444E-3</v>
      </c>
      <c r="V3725" s="21">
        <v>6.8560128780896469E-3</v>
      </c>
      <c r="W3725" s="21">
        <v>5.6496336163259029E-3</v>
      </c>
      <c r="X3725" s="13" t="s">
        <v>22</v>
      </c>
      <c r="Y37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5" s="1">
        <v>41.246424425400001</v>
      </c>
      <c r="AA3725" s="1">
        <v>-81.261091778600004</v>
      </c>
      <c r="AB3725" s="1">
        <v>41.245798177399998</v>
      </c>
      <c r="AC3725" s="1">
        <v>-81.251530839300003</v>
      </c>
    </row>
    <row r="3726" spans="1:29" x14ac:dyDescent="0.25">
      <c r="A3726" s="13">
        <v>281</v>
      </c>
      <c r="B3726" s="22" t="s">
        <v>4936</v>
      </c>
      <c r="C3726" s="17">
        <v>12</v>
      </c>
      <c r="D3726" s="1" t="s">
        <v>794</v>
      </c>
      <c r="E3726" s="1" t="s">
        <v>3870</v>
      </c>
      <c r="F3726" s="1" t="s">
        <v>3871</v>
      </c>
      <c r="G3726" s="1" t="s">
        <v>3920</v>
      </c>
      <c r="H3726" s="1">
        <v>20.9</v>
      </c>
      <c r="I3726" s="1">
        <v>21.4</v>
      </c>
      <c r="J3726" s="1" t="s">
        <v>3190</v>
      </c>
      <c r="K3726" s="1" t="s">
        <v>4979</v>
      </c>
      <c r="L3726" s="1">
        <v>0</v>
      </c>
      <c r="M3726" s="1">
        <v>1</v>
      </c>
      <c r="N3726" s="1">
        <v>2</v>
      </c>
      <c r="O3726" s="1">
        <v>0</v>
      </c>
      <c r="P3726" s="1">
        <v>2</v>
      </c>
      <c r="Q3726" s="16">
        <v>60.770439680232556</v>
      </c>
      <c r="R3726" s="21">
        <v>2.3812497491306539E-2</v>
      </c>
      <c r="S3726" s="21">
        <v>0.2740634969565332</v>
      </c>
      <c r="T3726" s="21">
        <v>0.25025099946522666</v>
      </c>
      <c r="U3726" s="21">
        <v>1.6046411083523091E-3</v>
      </c>
      <c r="V3726" s="21">
        <v>6.826167660506156E-3</v>
      </c>
      <c r="W3726" s="21">
        <v>5.2215265521538467E-3</v>
      </c>
      <c r="X3726" s="13" t="s">
        <v>22</v>
      </c>
      <c r="Y37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6" s="1">
        <v>41.718363988</v>
      </c>
      <c r="AA3726" s="1">
        <v>-81.147074429</v>
      </c>
      <c r="AB3726" s="1">
        <v>41.719635880799999</v>
      </c>
      <c r="AC3726" s="1">
        <v>-81.137593683199995</v>
      </c>
    </row>
    <row r="3727" spans="1:29" x14ac:dyDescent="0.25">
      <c r="A3727" s="13">
        <v>282</v>
      </c>
      <c r="B3727" s="22" t="s">
        <v>4936</v>
      </c>
      <c r="C3727" s="17">
        <v>12</v>
      </c>
      <c r="D3727" s="1" t="s">
        <v>794</v>
      </c>
      <c r="E3727" s="1" t="s">
        <v>3870</v>
      </c>
      <c r="F3727" s="1" t="s">
        <v>3871</v>
      </c>
      <c r="G3727" s="1" t="s">
        <v>3920</v>
      </c>
      <c r="H3727" s="1">
        <v>24.5</v>
      </c>
      <c r="I3727" s="1">
        <v>25</v>
      </c>
      <c r="J3727" s="1" t="s">
        <v>3190</v>
      </c>
      <c r="K3727" s="1" t="s">
        <v>4979</v>
      </c>
      <c r="L3727" s="1">
        <v>0</v>
      </c>
      <c r="M3727" s="1">
        <v>1</v>
      </c>
      <c r="N3727" s="1">
        <v>1</v>
      </c>
      <c r="O3727" s="1">
        <v>1</v>
      </c>
      <c r="P3727" s="1">
        <v>0</v>
      </c>
      <c r="Q3727" s="16">
        <v>56.661064680232556</v>
      </c>
      <c r="R3727" s="21">
        <v>2.3812497491306539E-2</v>
      </c>
      <c r="S3727" s="21">
        <v>0.17281777591660952</v>
      </c>
      <c r="T3727" s="21">
        <v>0.14900527842530298</v>
      </c>
      <c r="U3727" s="21">
        <v>1.6046411083523091E-3</v>
      </c>
      <c r="V3727" s="21">
        <v>6.826167660506156E-3</v>
      </c>
      <c r="W3727" s="21">
        <v>5.2215265521538467E-3</v>
      </c>
      <c r="X3727" s="13" t="s">
        <v>22</v>
      </c>
      <c r="Y37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7" s="1">
        <v>41.742931568499998</v>
      </c>
      <c r="AA3727" s="1">
        <v>-81.087651396699997</v>
      </c>
      <c r="AB3727" s="1">
        <v>41.746316180599997</v>
      </c>
      <c r="AC3727" s="1">
        <v>-81.079142556099995</v>
      </c>
    </row>
    <row r="3728" spans="1:29" x14ac:dyDescent="0.25">
      <c r="A3728" s="13">
        <v>283</v>
      </c>
      <c r="B3728" s="22" t="s">
        <v>4936</v>
      </c>
      <c r="C3728" s="17">
        <v>7</v>
      </c>
      <c r="D3728" s="1" t="s">
        <v>2378</v>
      </c>
      <c r="E3728" s="1" t="s">
        <v>3852</v>
      </c>
      <c r="F3728" s="1" t="s">
        <v>3892</v>
      </c>
      <c r="G3728" s="1" t="s">
        <v>3918</v>
      </c>
      <c r="H3728" s="1">
        <v>1.1000000000000001</v>
      </c>
      <c r="I3728" s="1">
        <v>1.6</v>
      </c>
      <c r="J3728" s="1" t="s">
        <v>3190</v>
      </c>
      <c r="K3728" s="1" t="s">
        <v>4979</v>
      </c>
      <c r="L3728" s="1">
        <v>0</v>
      </c>
      <c r="M3728" s="1">
        <v>1</v>
      </c>
      <c r="N3728" s="1">
        <v>2</v>
      </c>
      <c r="O3728" s="1">
        <v>0</v>
      </c>
      <c r="P3728" s="1">
        <v>13</v>
      </c>
      <c r="Q3728" s="16">
        <v>71.770439680232556</v>
      </c>
      <c r="R3728" s="21">
        <v>2.3678370689426048E-2</v>
      </c>
      <c r="S3728" s="21">
        <v>0.82688026295715455</v>
      </c>
      <c r="T3728" s="21">
        <v>0.80320189226772853</v>
      </c>
      <c r="U3728" s="21">
        <v>1.5955486590665401E-3</v>
      </c>
      <c r="V3728" s="21">
        <v>6.7876720250082834E-3</v>
      </c>
      <c r="W3728" s="21">
        <v>5.1921233659417438E-3</v>
      </c>
      <c r="X3728" s="13" t="s">
        <v>22</v>
      </c>
      <c r="Y37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8" s="1">
        <v>40.498342327300001</v>
      </c>
      <c r="AA3728" s="1">
        <v>-84.169142810799997</v>
      </c>
      <c r="AB3728" s="1">
        <v>40.505588535599998</v>
      </c>
      <c r="AC3728" s="1">
        <v>-84.169140873100005</v>
      </c>
    </row>
    <row r="3729" spans="1:29" x14ac:dyDescent="0.25">
      <c r="A3729" s="13">
        <v>284</v>
      </c>
      <c r="B3729" s="22" t="s">
        <v>4936</v>
      </c>
      <c r="C3729" s="17">
        <v>7</v>
      </c>
      <c r="D3729" s="1" t="s">
        <v>2378</v>
      </c>
      <c r="E3729" s="1" t="s">
        <v>3852</v>
      </c>
      <c r="F3729" s="1" t="s">
        <v>3892</v>
      </c>
      <c r="G3729" s="1" t="s">
        <v>3918</v>
      </c>
      <c r="H3729" s="1">
        <v>3.8</v>
      </c>
      <c r="I3729" s="1">
        <v>4.3</v>
      </c>
      <c r="J3729" s="1" t="s">
        <v>3190</v>
      </c>
      <c r="K3729" s="1" t="s">
        <v>4979</v>
      </c>
      <c r="L3729" s="1">
        <v>0</v>
      </c>
      <c r="M3729" s="1">
        <v>0</v>
      </c>
      <c r="N3729" s="1">
        <v>2</v>
      </c>
      <c r="O3729" s="1">
        <v>1</v>
      </c>
      <c r="P3729" s="1">
        <v>13</v>
      </c>
      <c r="Q3729" s="16">
        <v>30.53125</v>
      </c>
      <c r="R3729" s="21">
        <v>2.3678370689426048E-2</v>
      </c>
      <c r="S3729" s="21">
        <v>0.82688026295715455</v>
      </c>
      <c r="T3729" s="21">
        <v>0.80320189226772853</v>
      </c>
      <c r="U3729" s="21">
        <v>1.5955486590665401E-3</v>
      </c>
      <c r="V3729" s="21">
        <v>6.7876720250082834E-3</v>
      </c>
      <c r="W3729" s="21">
        <v>5.1921233659417438E-3</v>
      </c>
      <c r="X3729" s="13" t="s">
        <v>22</v>
      </c>
      <c r="Y37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29" s="1">
        <v>40.537466305199999</v>
      </c>
      <c r="AA3729" s="1">
        <v>-84.169485417399997</v>
      </c>
      <c r="AB3729" s="1">
        <v>40.544711269399997</v>
      </c>
      <c r="AC3729" s="1">
        <v>-84.169590172699998</v>
      </c>
    </row>
    <row r="3730" spans="1:29" x14ac:dyDescent="0.25">
      <c r="A3730" s="13">
        <v>285</v>
      </c>
      <c r="B3730" s="22" t="s">
        <v>4936</v>
      </c>
      <c r="C3730" s="17">
        <v>4</v>
      </c>
      <c r="D3730" s="1" t="s">
        <v>801</v>
      </c>
      <c r="E3730" s="1" t="s">
        <v>3867</v>
      </c>
      <c r="F3730" s="1" t="s">
        <v>3868</v>
      </c>
      <c r="G3730" s="1" t="s">
        <v>3919</v>
      </c>
      <c r="H3730" s="1">
        <v>1.2</v>
      </c>
      <c r="I3730" s="1">
        <v>1.7</v>
      </c>
      <c r="J3730" s="1" t="s">
        <v>3190</v>
      </c>
      <c r="K3730" s="1" t="s">
        <v>4978</v>
      </c>
      <c r="L3730" s="1">
        <v>0</v>
      </c>
      <c r="M3730" s="1">
        <v>0</v>
      </c>
      <c r="N3730" s="1">
        <v>0</v>
      </c>
      <c r="O3730" s="1">
        <v>3</v>
      </c>
      <c r="P3730" s="1">
        <v>7</v>
      </c>
      <c r="Q3730" s="16">
        <v>20.3125</v>
      </c>
      <c r="R3730" s="21">
        <v>3.2362828612723916E-2</v>
      </c>
      <c r="S3730" s="21">
        <v>0.38139552416150241</v>
      </c>
      <c r="T3730" s="21">
        <v>0.34903269554877847</v>
      </c>
      <c r="U3730" s="21">
        <v>2.034118835327461E-3</v>
      </c>
      <c r="V3730" s="21">
        <v>6.7846232096816618E-3</v>
      </c>
      <c r="W3730" s="21">
        <v>4.7505043743542013E-3</v>
      </c>
      <c r="X3730" s="13" t="s">
        <v>22</v>
      </c>
      <c r="Y37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0" s="1">
        <v>41.111931267700001</v>
      </c>
      <c r="AA3730" s="1">
        <v>-80.815125999900005</v>
      </c>
      <c r="AB3730" s="1">
        <v>41.114849530999997</v>
      </c>
      <c r="AC3730" s="1">
        <v>-80.806359876399995</v>
      </c>
    </row>
    <row r="3731" spans="1:29" x14ac:dyDescent="0.25">
      <c r="A3731" s="13">
        <v>286</v>
      </c>
      <c r="B3731" s="22" t="s">
        <v>4936</v>
      </c>
      <c r="C3731" s="17">
        <v>8</v>
      </c>
      <c r="D3731" s="1" t="s">
        <v>806</v>
      </c>
      <c r="E3731" s="1" t="s">
        <v>3856</v>
      </c>
      <c r="F3731" s="1" t="s">
        <v>3857</v>
      </c>
      <c r="G3731" s="1" t="s">
        <v>3917</v>
      </c>
      <c r="H3731" s="1">
        <v>11.2</v>
      </c>
      <c r="I3731" s="1">
        <v>11.7</v>
      </c>
      <c r="J3731" s="1" t="s">
        <v>3190</v>
      </c>
      <c r="K3731" s="1" t="s">
        <v>4979</v>
      </c>
      <c r="L3731" s="1">
        <v>1</v>
      </c>
      <c r="M3731" s="1">
        <v>0</v>
      </c>
      <c r="N3731" s="1">
        <v>1</v>
      </c>
      <c r="O3731" s="1">
        <v>0</v>
      </c>
      <c r="P3731" s="1">
        <v>9</v>
      </c>
      <c r="Q3731" s="16">
        <v>61.223564680232556</v>
      </c>
      <c r="R3731" s="21">
        <v>3.1743777982758695E-2</v>
      </c>
      <c r="S3731" s="21">
        <v>0.73880775419157185</v>
      </c>
      <c r="T3731" s="21">
        <v>0.70706397620881312</v>
      </c>
      <c r="U3731" s="21">
        <v>2.1427978474545801E-3</v>
      </c>
      <c r="V3731" s="21">
        <v>6.7783094902156386E-3</v>
      </c>
      <c r="W3731" s="21">
        <v>4.6355116427610581E-3</v>
      </c>
      <c r="X3731" s="13" t="s">
        <v>22</v>
      </c>
      <c r="Y37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1" s="1">
        <v>39.404295554199997</v>
      </c>
      <c r="AA3731" s="1">
        <v>-84.176028400999996</v>
      </c>
      <c r="AB3731" s="1">
        <v>39.409387265900001</v>
      </c>
      <c r="AC3731" s="1">
        <v>-84.169377569299996</v>
      </c>
    </row>
    <row r="3732" spans="1:29" x14ac:dyDescent="0.25">
      <c r="A3732" s="13">
        <v>287</v>
      </c>
      <c r="B3732" s="22" t="s">
        <v>4936</v>
      </c>
      <c r="C3732" s="17">
        <v>8</v>
      </c>
      <c r="D3732" s="1" t="s">
        <v>806</v>
      </c>
      <c r="E3732" s="1" t="s">
        <v>3856</v>
      </c>
      <c r="F3732" s="1" t="s">
        <v>3857</v>
      </c>
      <c r="G3732" s="1" t="s">
        <v>3917</v>
      </c>
      <c r="H3732" s="1">
        <v>9.9</v>
      </c>
      <c r="I3732" s="1">
        <v>10.4</v>
      </c>
      <c r="J3732" s="1" t="s">
        <v>3190</v>
      </c>
      <c r="K3732" s="1" t="s">
        <v>4979</v>
      </c>
      <c r="L3732" s="1">
        <v>0</v>
      </c>
      <c r="M3732" s="1">
        <v>0</v>
      </c>
      <c r="N3732" s="1">
        <v>2</v>
      </c>
      <c r="O3732" s="1">
        <v>0</v>
      </c>
      <c r="P3732" s="1">
        <v>8</v>
      </c>
      <c r="Q3732" s="16">
        <v>21.09375</v>
      </c>
      <c r="R3732" s="21">
        <v>3.1743777982758695E-2</v>
      </c>
      <c r="S3732" s="21">
        <v>0.67407857598923626</v>
      </c>
      <c r="T3732" s="21">
        <v>0.64233479800647753</v>
      </c>
      <c r="U3732" s="21">
        <v>2.1427978474545801E-3</v>
      </c>
      <c r="V3732" s="21">
        <v>6.7783094902156386E-3</v>
      </c>
      <c r="W3732" s="21">
        <v>4.6355116427610581E-3</v>
      </c>
      <c r="X3732" s="13" t="s">
        <v>22</v>
      </c>
      <c r="Y37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2" s="1">
        <v>39.393371702400003</v>
      </c>
      <c r="AA3732" s="1">
        <v>-84.195773450900006</v>
      </c>
      <c r="AB3732" s="1">
        <v>39.397374224099998</v>
      </c>
      <c r="AC3732" s="1">
        <v>-84.187985266699997</v>
      </c>
    </row>
    <row r="3733" spans="1:29" x14ac:dyDescent="0.25">
      <c r="A3733" s="13">
        <v>288</v>
      </c>
      <c r="B3733" s="22" t="s">
        <v>4936</v>
      </c>
      <c r="C3733" s="17">
        <v>3</v>
      </c>
      <c r="D3733" s="1" t="s">
        <v>802</v>
      </c>
      <c r="E3733" s="1" t="s">
        <v>3848</v>
      </c>
      <c r="F3733" s="1" t="s">
        <v>3861</v>
      </c>
      <c r="G3733" s="1" t="s">
        <v>3917</v>
      </c>
      <c r="H3733" s="1">
        <v>0.1</v>
      </c>
      <c r="I3733" s="1">
        <v>0.6</v>
      </c>
      <c r="J3733" s="1" t="s">
        <v>3190</v>
      </c>
      <c r="K3733" s="1" t="s">
        <v>4978</v>
      </c>
      <c r="L3733" s="1">
        <v>0</v>
      </c>
      <c r="M3733" s="1">
        <v>0</v>
      </c>
      <c r="N3733" s="1">
        <v>3</v>
      </c>
      <c r="O3733" s="1">
        <v>0</v>
      </c>
      <c r="P3733" s="1">
        <v>12</v>
      </c>
      <c r="Q3733" s="16">
        <v>31.640625</v>
      </c>
      <c r="R3733" s="21">
        <v>3.2203133831382569E-2</v>
      </c>
      <c r="S3733" s="21">
        <v>0.55470036508236631</v>
      </c>
      <c r="T3733" s="21">
        <v>0.52249723125098368</v>
      </c>
      <c r="U3733" s="21">
        <v>2.0217025006847868E-3</v>
      </c>
      <c r="V3733" s="21">
        <v>6.7432926565809412E-3</v>
      </c>
      <c r="W3733" s="21">
        <v>4.7215901558961548E-3</v>
      </c>
      <c r="X3733" s="13" t="s">
        <v>22</v>
      </c>
      <c r="Y37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3" s="1">
        <v>40.568479779500002</v>
      </c>
      <c r="AA3733" s="1">
        <v>-82.622125517800001</v>
      </c>
      <c r="AB3733" s="1">
        <v>40.5721390263</v>
      </c>
      <c r="AC3733" s="1">
        <v>-82.613924851500002</v>
      </c>
    </row>
    <row r="3734" spans="1:29" x14ac:dyDescent="0.25">
      <c r="A3734" s="13">
        <v>289</v>
      </c>
      <c r="B3734" s="22" t="s">
        <v>4936</v>
      </c>
      <c r="C3734" s="17">
        <v>3</v>
      </c>
      <c r="D3734" s="1" t="s">
        <v>802</v>
      </c>
      <c r="E3734" s="1" t="s">
        <v>3848</v>
      </c>
      <c r="F3734" s="1" t="s">
        <v>3861</v>
      </c>
      <c r="G3734" s="1" t="s">
        <v>3917</v>
      </c>
      <c r="H3734" s="1">
        <v>5.4</v>
      </c>
      <c r="I3734" s="1">
        <v>5.9</v>
      </c>
      <c r="J3734" s="1" t="s">
        <v>3190</v>
      </c>
      <c r="K3734" s="1" t="s">
        <v>4978</v>
      </c>
      <c r="L3734" s="1">
        <v>0</v>
      </c>
      <c r="M3734" s="1">
        <v>0</v>
      </c>
      <c r="N3734" s="1">
        <v>0</v>
      </c>
      <c r="O3734" s="1">
        <v>3</v>
      </c>
      <c r="P3734" s="1">
        <v>7</v>
      </c>
      <c r="Q3734" s="16">
        <v>20.3125</v>
      </c>
      <c r="R3734" s="21">
        <v>3.2203133831382569E-2</v>
      </c>
      <c r="S3734" s="21">
        <v>0.3796240705239976</v>
      </c>
      <c r="T3734" s="21">
        <v>0.34742093669261503</v>
      </c>
      <c r="U3734" s="21">
        <v>2.0217025006847868E-3</v>
      </c>
      <c r="V3734" s="21">
        <v>6.7432926565809412E-3</v>
      </c>
      <c r="W3734" s="21">
        <v>4.7215901558961548E-3</v>
      </c>
      <c r="X3734" s="13" t="s">
        <v>22</v>
      </c>
      <c r="Y37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4" s="1">
        <v>40.627869082499998</v>
      </c>
      <c r="AA3734" s="1">
        <v>-82.5605596738</v>
      </c>
      <c r="AB3734" s="1">
        <v>40.633526872399997</v>
      </c>
      <c r="AC3734" s="1">
        <v>-82.554635051000005</v>
      </c>
    </row>
    <row r="3735" spans="1:29" x14ac:dyDescent="0.25">
      <c r="A3735" s="13">
        <v>290</v>
      </c>
      <c r="B3735" s="22" t="s">
        <v>4936</v>
      </c>
      <c r="C3735" s="17">
        <v>6</v>
      </c>
      <c r="D3735" s="1" t="s">
        <v>3192</v>
      </c>
      <c r="E3735" s="1" t="s">
        <v>3848</v>
      </c>
      <c r="F3735" s="1" t="s">
        <v>3854</v>
      </c>
      <c r="G3735" s="1" t="s">
        <v>3917</v>
      </c>
      <c r="H3735" s="1">
        <v>13.2</v>
      </c>
      <c r="I3735" s="1">
        <v>13.7</v>
      </c>
      <c r="J3735" s="1" t="s">
        <v>3190</v>
      </c>
      <c r="K3735" s="1" t="s">
        <v>4978</v>
      </c>
      <c r="L3735" s="1">
        <v>0</v>
      </c>
      <c r="M3735" s="1">
        <v>0</v>
      </c>
      <c r="N3735" s="1">
        <v>3</v>
      </c>
      <c r="O3735" s="1">
        <v>0</v>
      </c>
      <c r="P3735" s="1">
        <v>7</v>
      </c>
      <c r="Q3735" s="16">
        <v>26.640625</v>
      </c>
      <c r="R3735" s="21">
        <v>3.2203133831382569E-2</v>
      </c>
      <c r="S3735" s="21">
        <v>0.37949572018540434</v>
      </c>
      <c r="T3735" s="21">
        <v>0.34729258635402177</v>
      </c>
      <c r="U3735" s="21">
        <v>2.0217025006847868E-3</v>
      </c>
      <c r="V3735" s="21">
        <v>6.7431665557200118E-3</v>
      </c>
      <c r="W3735" s="21">
        <v>4.7214640550352245E-3</v>
      </c>
      <c r="X3735" s="13" t="s">
        <v>22</v>
      </c>
      <c r="Y37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5" s="1">
        <v>40.499199749100001</v>
      </c>
      <c r="AA3735" s="1">
        <v>-82.712600037800001</v>
      </c>
      <c r="AB3735" s="1">
        <v>40.503452989800003</v>
      </c>
      <c r="AC3735" s="1">
        <v>-82.704926518199997</v>
      </c>
    </row>
    <row r="3736" spans="1:29" x14ac:dyDescent="0.25">
      <c r="A3736" s="13">
        <v>291</v>
      </c>
      <c r="B3736" s="22" t="s">
        <v>4936</v>
      </c>
      <c r="C3736" s="17">
        <v>4</v>
      </c>
      <c r="D3736" s="1" t="s">
        <v>798</v>
      </c>
      <c r="E3736" s="1" t="s">
        <v>3886</v>
      </c>
      <c r="F3736" s="1" t="s">
        <v>3887</v>
      </c>
      <c r="G3736" s="1" t="s">
        <v>3921</v>
      </c>
      <c r="H3736" s="1">
        <v>13</v>
      </c>
      <c r="I3736" s="1">
        <v>13.5</v>
      </c>
      <c r="J3736" s="1" t="s">
        <v>3190</v>
      </c>
      <c r="K3736" s="1" t="s">
        <v>4977</v>
      </c>
      <c r="L3736" s="1">
        <v>1</v>
      </c>
      <c r="M3736" s="1">
        <v>0</v>
      </c>
      <c r="N3736" s="1">
        <v>1</v>
      </c>
      <c r="O3736" s="1">
        <v>0</v>
      </c>
      <c r="P3736" s="1">
        <v>10</v>
      </c>
      <c r="Q3736" s="16">
        <v>62.223564680232556</v>
      </c>
      <c r="R3736" s="21">
        <v>2.0468912164572677E-2</v>
      </c>
      <c r="S3736" s="21">
        <v>0.99502729649436261</v>
      </c>
      <c r="T3736" s="21">
        <v>0.97455838432978992</v>
      </c>
      <c r="U3736" s="21">
        <v>1.2252805372483283E-3</v>
      </c>
      <c r="V3736" s="21">
        <v>6.7204018123798396E-3</v>
      </c>
      <c r="W3736" s="21">
        <v>5.4951212751315117E-3</v>
      </c>
      <c r="X3736" s="13" t="s">
        <v>22</v>
      </c>
      <c r="Y37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6" s="1">
        <v>41.10570714</v>
      </c>
      <c r="AA3736" s="1">
        <v>-81.158142386600005</v>
      </c>
      <c r="AB3736" s="1">
        <v>41.105815337599999</v>
      </c>
      <c r="AC3736" s="1">
        <v>-81.148565618899994</v>
      </c>
    </row>
    <row r="3737" spans="1:29" x14ac:dyDescent="0.25">
      <c r="A3737" s="13">
        <v>292</v>
      </c>
      <c r="B3737" s="22" t="s">
        <v>4936</v>
      </c>
      <c r="C3737" s="17">
        <v>7</v>
      </c>
      <c r="D3737" s="1" t="s">
        <v>789</v>
      </c>
      <c r="E3737" s="1" t="s">
        <v>3846</v>
      </c>
      <c r="F3737" s="1" t="s">
        <v>3847</v>
      </c>
      <c r="G3737" s="1" t="s">
        <v>3916</v>
      </c>
      <c r="H3737" s="1">
        <v>8.1</v>
      </c>
      <c r="I3737" s="1">
        <v>8.6</v>
      </c>
      <c r="J3737" s="1" t="s">
        <v>3190</v>
      </c>
      <c r="K3737" s="1" t="s">
        <v>4978</v>
      </c>
      <c r="L3737" s="1">
        <v>0</v>
      </c>
      <c r="M3737" s="1">
        <v>0</v>
      </c>
      <c r="N3737" s="1">
        <v>2</v>
      </c>
      <c r="O3737" s="1">
        <v>0</v>
      </c>
      <c r="P3737" s="1">
        <v>4</v>
      </c>
      <c r="Q3737" s="16">
        <v>17.09375</v>
      </c>
      <c r="R3737" s="21">
        <v>3.9646226794095511E-2</v>
      </c>
      <c r="S3737" s="21">
        <v>0.29025221937004764</v>
      </c>
      <c r="T3737" s="21">
        <v>0.25060599257595212</v>
      </c>
      <c r="U3737" s="21">
        <v>2.6151066489298377E-3</v>
      </c>
      <c r="V3737" s="21">
        <v>6.6773381877542155E-3</v>
      </c>
      <c r="W3737" s="21">
        <v>4.0622315388243778E-3</v>
      </c>
      <c r="X3737" s="13" t="s">
        <v>22</v>
      </c>
      <c r="Y37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7" s="1">
        <v>39.893233800200001</v>
      </c>
      <c r="AA3737" s="1">
        <v>-83.908433477700001</v>
      </c>
      <c r="AB3737" s="1">
        <v>39.892709271699999</v>
      </c>
      <c r="AC3737" s="1">
        <v>-83.899050422800002</v>
      </c>
    </row>
    <row r="3738" spans="1:29" x14ac:dyDescent="0.25">
      <c r="A3738" s="13">
        <v>293</v>
      </c>
      <c r="B3738" s="22" t="s">
        <v>4936</v>
      </c>
      <c r="C3738" s="17">
        <v>8</v>
      </c>
      <c r="D3738" s="1" t="s">
        <v>806</v>
      </c>
      <c r="E3738" s="1" t="s">
        <v>3856</v>
      </c>
      <c r="F3738" s="1" t="s">
        <v>3857</v>
      </c>
      <c r="G3738" s="1" t="s">
        <v>3917</v>
      </c>
      <c r="H3738" s="1">
        <v>13.9</v>
      </c>
      <c r="I3738" s="1">
        <v>14.4</v>
      </c>
      <c r="J3738" s="1" t="s">
        <v>3190</v>
      </c>
      <c r="K3738" s="1" t="s">
        <v>4979</v>
      </c>
      <c r="L3738" s="1">
        <v>0</v>
      </c>
      <c r="M3738" s="1">
        <v>0</v>
      </c>
      <c r="N3738" s="1">
        <v>2</v>
      </c>
      <c r="O3738" s="1">
        <v>0</v>
      </c>
      <c r="P3738" s="1">
        <v>17</v>
      </c>
      <c r="Q3738" s="16">
        <v>30.09375</v>
      </c>
      <c r="R3738" s="21">
        <v>3.1246971799206092E-2</v>
      </c>
      <c r="S3738" s="21">
        <v>1.2373382979175516</v>
      </c>
      <c r="T3738" s="21">
        <v>1.2060913261183455</v>
      </c>
      <c r="U3738" s="21">
        <v>2.1090622210715401E-3</v>
      </c>
      <c r="V3738" s="21">
        <v>6.6716645899324309E-3</v>
      </c>
      <c r="W3738" s="21">
        <v>4.5626023688608904E-3</v>
      </c>
      <c r="X3738" s="13" t="s">
        <v>22</v>
      </c>
      <c r="Y37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8" s="1">
        <v>39.414351840599998</v>
      </c>
      <c r="AA3738" s="1">
        <v>-84.129329776500001</v>
      </c>
      <c r="AB3738" s="1">
        <v>39.415057819499999</v>
      </c>
      <c r="AC3738" s="1">
        <v>-84.120028123300003</v>
      </c>
    </row>
    <row r="3739" spans="1:29" x14ac:dyDescent="0.25">
      <c r="A3739" s="13">
        <v>294</v>
      </c>
      <c r="B3739" s="22" t="s">
        <v>4936</v>
      </c>
      <c r="C3739" s="17">
        <v>8</v>
      </c>
      <c r="D3739" s="1" t="s">
        <v>806</v>
      </c>
      <c r="E3739" s="1" t="s">
        <v>3856</v>
      </c>
      <c r="F3739" s="1" t="s">
        <v>3857</v>
      </c>
      <c r="G3739" s="1" t="s">
        <v>3917</v>
      </c>
      <c r="H3739" s="1">
        <v>13.4</v>
      </c>
      <c r="I3739" s="1">
        <v>13.9</v>
      </c>
      <c r="J3739" s="1" t="s">
        <v>3190</v>
      </c>
      <c r="K3739" s="1" t="s">
        <v>4979</v>
      </c>
      <c r="L3739" s="1">
        <v>0</v>
      </c>
      <c r="M3739" s="1">
        <v>0</v>
      </c>
      <c r="N3739" s="1">
        <v>1</v>
      </c>
      <c r="O3739" s="1">
        <v>1</v>
      </c>
      <c r="P3739" s="1">
        <v>4</v>
      </c>
      <c r="Q3739" s="16">
        <v>14.984375</v>
      </c>
      <c r="R3739" s="21">
        <v>3.1246971799206092E-2</v>
      </c>
      <c r="S3739" s="21">
        <v>0.40878468842223853</v>
      </c>
      <c r="T3739" s="21">
        <v>0.37753771662303243</v>
      </c>
      <c r="U3739" s="21">
        <v>2.1090622210715401E-3</v>
      </c>
      <c r="V3739" s="21">
        <v>6.6716645899324309E-3</v>
      </c>
      <c r="W3739" s="21">
        <v>4.5626023688608904E-3</v>
      </c>
      <c r="X3739" s="13" t="s">
        <v>22</v>
      </c>
      <c r="Y37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39" s="1">
        <v>39.4137309479</v>
      </c>
      <c r="AA3739" s="1">
        <v>-84.138635501799996</v>
      </c>
      <c r="AB3739" s="1">
        <v>39.414351840599998</v>
      </c>
      <c r="AC3739" s="1">
        <v>-84.129329776500001</v>
      </c>
    </row>
    <row r="3740" spans="1:29" x14ac:dyDescent="0.25">
      <c r="A3740" s="13">
        <v>295</v>
      </c>
      <c r="B3740" s="22" t="s">
        <v>4936</v>
      </c>
      <c r="C3740" s="17">
        <v>11</v>
      </c>
      <c r="D3740" s="1" t="s">
        <v>2375</v>
      </c>
      <c r="E3740" s="1" t="s">
        <v>3842</v>
      </c>
      <c r="F3740" s="1" t="s">
        <v>3875</v>
      </c>
      <c r="G3740" s="1" t="s">
        <v>3916</v>
      </c>
      <c r="H3740" s="1">
        <v>15.9</v>
      </c>
      <c r="I3740" s="1">
        <v>16.399999999999999</v>
      </c>
      <c r="J3740" s="1" t="s">
        <v>3190</v>
      </c>
      <c r="K3740" s="1" t="s">
        <v>4979</v>
      </c>
      <c r="L3740" s="1">
        <v>0</v>
      </c>
      <c r="M3740" s="1">
        <v>0</v>
      </c>
      <c r="N3740" s="1">
        <v>1</v>
      </c>
      <c r="O3740" s="1">
        <v>1</v>
      </c>
      <c r="P3740" s="1">
        <v>4</v>
      </c>
      <c r="Q3740" s="16">
        <v>14.984375</v>
      </c>
      <c r="R3740" s="21">
        <v>2.6389161732976639E-2</v>
      </c>
      <c r="S3740" s="21">
        <v>0.4386884557765019</v>
      </c>
      <c r="T3740" s="21">
        <v>0.41229929404352528</v>
      </c>
      <c r="U3740" s="21">
        <v>1.7128709649516629E-3</v>
      </c>
      <c r="V3740" s="21">
        <v>6.6337498453047554E-3</v>
      </c>
      <c r="W3740" s="21">
        <v>4.9208788803530926E-3</v>
      </c>
      <c r="X3740" s="13" t="s">
        <v>22</v>
      </c>
      <c r="Y37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0" s="1">
        <v>40.077807819999997</v>
      </c>
      <c r="AA3740" s="1">
        <v>-80.941590547100006</v>
      </c>
      <c r="AB3740" s="1">
        <v>40.077425480599999</v>
      </c>
      <c r="AC3740" s="1">
        <v>-80.932219635600006</v>
      </c>
    </row>
    <row r="3741" spans="1:29" x14ac:dyDescent="0.25">
      <c r="A3741" s="13">
        <v>296</v>
      </c>
      <c r="B3741" s="22" t="s">
        <v>4936</v>
      </c>
      <c r="C3741" s="17">
        <v>8</v>
      </c>
      <c r="D3741" s="1" t="s">
        <v>2363</v>
      </c>
      <c r="E3741" s="1" t="s">
        <v>3848</v>
      </c>
      <c r="F3741" s="1" t="s">
        <v>3869</v>
      </c>
      <c r="G3741" s="1" t="s">
        <v>3917</v>
      </c>
      <c r="H3741" s="1">
        <v>5.9</v>
      </c>
      <c r="I3741" s="1">
        <v>6.4</v>
      </c>
      <c r="J3741" s="1" t="s">
        <v>3190</v>
      </c>
      <c r="K3741" s="1" t="s">
        <v>4979</v>
      </c>
      <c r="L3741" s="1">
        <v>0</v>
      </c>
      <c r="M3741" s="1">
        <v>0</v>
      </c>
      <c r="N3741" s="1">
        <v>2</v>
      </c>
      <c r="O3741" s="1">
        <v>1</v>
      </c>
      <c r="P3741" s="1">
        <v>3</v>
      </c>
      <c r="Q3741" s="16">
        <v>20.53125</v>
      </c>
      <c r="R3741" s="21">
        <v>2.3023192838236031E-2</v>
      </c>
      <c r="S3741" s="21">
        <v>0.31410208374627741</v>
      </c>
      <c r="T3741" s="21">
        <v>0.2910788909080414</v>
      </c>
      <c r="U3741" s="21">
        <v>1.5511386622034731E-3</v>
      </c>
      <c r="V3741" s="21">
        <v>6.5986970389223243E-3</v>
      </c>
      <c r="W3741" s="21">
        <v>5.0475583767188512E-3</v>
      </c>
      <c r="X3741" s="13" t="s">
        <v>22</v>
      </c>
      <c r="Y37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1" s="1">
        <v>39.502801040199998</v>
      </c>
      <c r="AA3741" s="1">
        <v>-83.891447721800006</v>
      </c>
      <c r="AB3741" s="1">
        <v>39.505826853899997</v>
      </c>
      <c r="AC3741" s="1">
        <v>-83.882948437500005</v>
      </c>
    </row>
    <row r="3742" spans="1:29" x14ac:dyDescent="0.25">
      <c r="A3742" s="13">
        <v>297</v>
      </c>
      <c r="B3742" s="22" t="s">
        <v>4936</v>
      </c>
      <c r="C3742" s="17">
        <v>8</v>
      </c>
      <c r="D3742" s="1" t="s">
        <v>2363</v>
      </c>
      <c r="E3742" s="1" t="s">
        <v>3848</v>
      </c>
      <c r="F3742" s="1" t="s">
        <v>3869</v>
      </c>
      <c r="G3742" s="1" t="s">
        <v>3917</v>
      </c>
      <c r="H3742" s="1">
        <v>5.2</v>
      </c>
      <c r="I3742" s="1">
        <v>5.7</v>
      </c>
      <c r="J3742" s="1" t="s">
        <v>3190</v>
      </c>
      <c r="K3742" s="1" t="s">
        <v>4979</v>
      </c>
      <c r="L3742" s="1">
        <v>0</v>
      </c>
      <c r="M3742" s="1">
        <v>0</v>
      </c>
      <c r="N3742" s="1">
        <v>1</v>
      </c>
      <c r="O3742" s="1">
        <v>2</v>
      </c>
      <c r="P3742" s="1">
        <v>2</v>
      </c>
      <c r="Q3742" s="16">
        <v>17.421875</v>
      </c>
      <c r="R3742" s="21">
        <v>2.3023192838236031E-2</v>
      </c>
      <c r="S3742" s="21">
        <v>0.26512945028517398</v>
      </c>
      <c r="T3742" s="21">
        <v>0.24210625744693795</v>
      </c>
      <c r="U3742" s="21">
        <v>1.5511386622034731E-3</v>
      </c>
      <c r="V3742" s="21">
        <v>6.5986970389223243E-3</v>
      </c>
      <c r="W3742" s="21">
        <v>5.0475583767188512E-3</v>
      </c>
      <c r="X3742" s="13" t="s">
        <v>22</v>
      </c>
      <c r="Y37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2" s="1">
        <v>39.498642350300003</v>
      </c>
      <c r="AA3742" s="1">
        <v>-83.903390309700001</v>
      </c>
      <c r="AB3742" s="1">
        <v>39.501598207000001</v>
      </c>
      <c r="AC3742" s="1">
        <v>-83.894851417699996</v>
      </c>
    </row>
    <row r="3743" spans="1:29" x14ac:dyDescent="0.25">
      <c r="A3743" s="13">
        <v>298</v>
      </c>
      <c r="B3743" s="22" t="s">
        <v>4936</v>
      </c>
      <c r="C3743" s="17">
        <v>11</v>
      </c>
      <c r="D3743" s="1" t="s">
        <v>2375</v>
      </c>
      <c r="E3743" s="1" t="s">
        <v>3842</v>
      </c>
      <c r="F3743" s="1" t="s">
        <v>3875</v>
      </c>
      <c r="G3743" s="1" t="s">
        <v>3916</v>
      </c>
      <c r="H3743" s="1">
        <v>13.1</v>
      </c>
      <c r="I3743" s="1">
        <v>13.6</v>
      </c>
      <c r="J3743" s="1" t="s">
        <v>3190</v>
      </c>
      <c r="K3743" s="1" t="s">
        <v>4979</v>
      </c>
      <c r="L3743" s="1">
        <v>1</v>
      </c>
      <c r="M3743" s="1">
        <v>1</v>
      </c>
      <c r="N3743" s="1">
        <v>2</v>
      </c>
      <c r="O3743" s="1">
        <v>0</v>
      </c>
      <c r="P3743" s="1">
        <v>5</v>
      </c>
      <c r="Q3743" s="16">
        <v>109.44712936046511</v>
      </c>
      <c r="R3743" s="21">
        <v>1.8303368696472505E-2</v>
      </c>
      <c r="S3743" s="21">
        <v>0.37360146598875243</v>
      </c>
      <c r="T3743" s="21">
        <v>0.3552980972922799</v>
      </c>
      <c r="U3743" s="21">
        <v>1.2314531495834374E-3</v>
      </c>
      <c r="V3743" s="21">
        <v>6.5804910209831492E-3</v>
      </c>
      <c r="W3743" s="21">
        <v>5.349037871399712E-3</v>
      </c>
      <c r="X3743" s="13" t="s">
        <v>22</v>
      </c>
      <c r="Y37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3" s="1">
        <v>40.0646099167</v>
      </c>
      <c r="AA3743" s="1">
        <v>-80.989067739700005</v>
      </c>
      <c r="AB3743" s="1">
        <v>40.065838282800001</v>
      </c>
      <c r="AC3743" s="1">
        <v>-80.979809452599994</v>
      </c>
    </row>
    <row r="3744" spans="1:29" x14ac:dyDescent="0.25">
      <c r="A3744" s="13">
        <v>299</v>
      </c>
      <c r="B3744" s="22" t="s">
        <v>4936</v>
      </c>
      <c r="C3744" s="17">
        <v>11</v>
      </c>
      <c r="D3744" s="1" t="s">
        <v>2375</v>
      </c>
      <c r="E3744" s="1" t="s">
        <v>3842</v>
      </c>
      <c r="F3744" s="1" t="s">
        <v>3875</v>
      </c>
      <c r="G3744" s="1" t="s">
        <v>3916</v>
      </c>
      <c r="H3744" s="1">
        <v>10.199999999999999</v>
      </c>
      <c r="I3744" s="1">
        <v>10.7</v>
      </c>
      <c r="J3744" s="1" t="s">
        <v>3190</v>
      </c>
      <c r="K3744" s="1" t="s">
        <v>4979</v>
      </c>
      <c r="L3744" s="1">
        <v>0</v>
      </c>
      <c r="M3744" s="1">
        <v>0</v>
      </c>
      <c r="N3744" s="1">
        <v>3</v>
      </c>
      <c r="O3744" s="1">
        <v>1</v>
      </c>
      <c r="P3744" s="1">
        <v>4</v>
      </c>
      <c r="Q3744" s="16">
        <v>28.078125</v>
      </c>
      <c r="R3744" s="21">
        <v>1.8303368696472505E-2</v>
      </c>
      <c r="S3744" s="21">
        <v>0.3339150135913761</v>
      </c>
      <c r="T3744" s="21">
        <v>0.31561164489490356</v>
      </c>
      <c r="U3744" s="21">
        <v>1.2314531495834374E-3</v>
      </c>
      <c r="V3744" s="21">
        <v>6.5804910209831492E-3</v>
      </c>
      <c r="W3744" s="21">
        <v>5.349037871399712E-3</v>
      </c>
      <c r="X3744" s="13" t="s">
        <v>22</v>
      </c>
      <c r="Y37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4" s="1">
        <v>40.063060599300002</v>
      </c>
      <c r="AA3744" s="1">
        <v>-81.043245426400006</v>
      </c>
      <c r="AB3744" s="1">
        <v>40.064866682999998</v>
      </c>
      <c r="AC3744" s="1">
        <v>-81.034186974099995</v>
      </c>
    </row>
    <row r="3745" spans="1:29" x14ac:dyDescent="0.25">
      <c r="A3745" s="13">
        <v>300</v>
      </c>
      <c r="B3745" s="22" t="s">
        <v>4936</v>
      </c>
      <c r="C3745" s="17">
        <v>8</v>
      </c>
      <c r="D3745" s="1" t="s">
        <v>2379</v>
      </c>
      <c r="E3745" s="1" t="s">
        <v>3865</v>
      </c>
      <c r="F3745" s="1" t="s">
        <v>3866</v>
      </c>
      <c r="G3745" s="1" t="s">
        <v>3916</v>
      </c>
      <c r="H3745" s="1">
        <v>17</v>
      </c>
      <c r="I3745" s="1">
        <v>17.5</v>
      </c>
      <c r="J3745" s="1" t="s">
        <v>3190</v>
      </c>
      <c r="K3745" s="1" t="s">
        <v>4979</v>
      </c>
      <c r="L3745" s="1">
        <v>1</v>
      </c>
      <c r="M3745" s="1">
        <v>0</v>
      </c>
      <c r="N3745" s="1">
        <v>1</v>
      </c>
      <c r="O3745" s="1">
        <v>1</v>
      </c>
      <c r="P3745" s="1">
        <v>6</v>
      </c>
      <c r="Q3745" s="16">
        <v>62.661064680232556</v>
      </c>
      <c r="R3745" s="21">
        <v>2.2953262865641751E-2</v>
      </c>
      <c r="S3745" s="21">
        <v>0.45916486416264451</v>
      </c>
      <c r="T3745" s="21">
        <v>0.43621160129700276</v>
      </c>
      <c r="U3745" s="21">
        <v>1.5463990350986711E-3</v>
      </c>
      <c r="V3745" s="21">
        <v>6.5783091139322665E-3</v>
      </c>
      <c r="W3745" s="21">
        <v>5.0319100788335956E-3</v>
      </c>
      <c r="X3745" s="13" t="s">
        <v>22</v>
      </c>
      <c r="Y37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5" s="1">
        <v>39.837635994899998</v>
      </c>
      <c r="AA3745" s="1">
        <v>-84.496125742900006</v>
      </c>
      <c r="AB3745" s="1">
        <v>39.837730513799997</v>
      </c>
      <c r="AC3745" s="1">
        <v>-84.486734393800006</v>
      </c>
    </row>
    <row r="3746" spans="1:29" x14ac:dyDescent="0.25">
      <c r="A3746" s="13">
        <v>301</v>
      </c>
      <c r="B3746" s="22" t="s">
        <v>4936</v>
      </c>
      <c r="C3746" s="17">
        <v>7</v>
      </c>
      <c r="D3746" s="1" t="s">
        <v>3196</v>
      </c>
      <c r="E3746" s="1" t="s">
        <v>3910</v>
      </c>
      <c r="F3746" s="1" t="s">
        <v>3911</v>
      </c>
      <c r="G3746" s="1" t="s">
        <v>3916</v>
      </c>
      <c r="H3746" s="1">
        <v>0.8</v>
      </c>
      <c r="I3746" s="1">
        <v>1.3</v>
      </c>
      <c r="J3746" s="1" t="s">
        <v>3190</v>
      </c>
      <c r="K3746" s="1" t="s">
        <v>4979</v>
      </c>
      <c r="L3746" s="1">
        <v>0</v>
      </c>
      <c r="M3746" s="1">
        <v>0</v>
      </c>
      <c r="N3746" s="1">
        <v>3</v>
      </c>
      <c r="O3746" s="1">
        <v>0</v>
      </c>
      <c r="P3746" s="1">
        <v>6</v>
      </c>
      <c r="Q3746" s="16">
        <v>25.640625</v>
      </c>
      <c r="R3746" s="21">
        <v>2.2953262865641751E-2</v>
      </c>
      <c r="S3746" s="21">
        <v>0.45916486416264451</v>
      </c>
      <c r="T3746" s="21">
        <v>0.43621160129700276</v>
      </c>
      <c r="U3746" s="21">
        <v>1.5463990350986711E-3</v>
      </c>
      <c r="V3746" s="21">
        <v>6.5783091139322665E-3</v>
      </c>
      <c r="W3746" s="21">
        <v>5.0319100788335956E-3</v>
      </c>
      <c r="X3746" s="13" t="s">
        <v>22</v>
      </c>
      <c r="Y37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6" s="1">
        <v>39.837922496399997</v>
      </c>
      <c r="AA3746" s="1">
        <v>-84.468698303400004</v>
      </c>
      <c r="AB3746" s="1">
        <v>39.8380164382</v>
      </c>
      <c r="AC3746" s="1">
        <v>-84.459298133700003</v>
      </c>
    </row>
    <row r="3747" spans="1:29" x14ac:dyDescent="0.25">
      <c r="A3747" s="13">
        <v>302</v>
      </c>
      <c r="B3747" s="22" t="s">
        <v>4936</v>
      </c>
      <c r="C3747" s="17">
        <v>2</v>
      </c>
      <c r="D3747" s="1" t="s">
        <v>807</v>
      </c>
      <c r="E3747" s="1" t="s">
        <v>3852</v>
      </c>
      <c r="F3747" s="1" t="s">
        <v>3853</v>
      </c>
      <c r="G3747" s="1" t="s">
        <v>3918</v>
      </c>
      <c r="H3747" s="1">
        <v>3.6</v>
      </c>
      <c r="I3747" s="1">
        <v>4.0999999999999996</v>
      </c>
      <c r="J3747" s="1" t="s">
        <v>3190</v>
      </c>
      <c r="K3747" s="1" t="s">
        <v>4978</v>
      </c>
      <c r="L3747" s="1">
        <v>0</v>
      </c>
      <c r="M3747" s="1">
        <v>0</v>
      </c>
      <c r="N3747" s="1">
        <v>3</v>
      </c>
      <c r="O3747" s="1">
        <v>0</v>
      </c>
      <c r="P3747" s="1">
        <v>5</v>
      </c>
      <c r="Q3747" s="16">
        <v>24.640625</v>
      </c>
      <c r="R3747" s="21">
        <v>3.1542313855395611E-2</v>
      </c>
      <c r="S3747" s="21">
        <v>0.30455355212054475</v>
      </c>
      <c r="T3747" s="21">
        <v>0.27301123826514911</v>
      </c>
      <c r="U3747" s="21">
        <v>1.9704796168259916E-3</v>
      </c>
      <c r="V3747" s="21">
        <v>6.5740091879451529E-3</v>
      </c>
      <c r="W3747" s="21">
        <v>4.6035295711191609E-3</v>
      </c>
      <c r="X3747" s="13" t="s">
        <v>22</v>
      </c>
      <c r="Y37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7" s="1">
        <v>41.2198791418</v>
      </c>
      <c r="AA3747" s="1">
        <v>-83.650524632699998</v>
      </c>
      <c r="AB3747" s="1">
        <v>41.226867022199997</v>
      </c>
      <c r="AC3747" s="1">
        <v>-83.653049608299995</v>
      </c>
    </row>
    <row r="3748" spans="1:29" x14ac:dyDescent="0.25">
      <c r="A3748" s="13">
        <v>303</v>
      </c>
      <c r="B3748" s="22" t="s">
        <v>4936</v>
      </c>
      <c r="C3748" s="17">
        <v>2</v>
      </c>
      <c r="D3748" s="1" t="s">
        <v>807</v>
      </c>
      <c r="E3748" s="1" t="s">
        <v>3852</v>
      </c>
      <c r="F3748" s="1" t="s">
        <v>3853</v>
      </c>
      <c r="G3748" s="1" t="s">
        <v>3918</v>
      </c>
      <c r="H3748" s="1">
        <v>2.8</v>
      </c>
      <c r="I3748" s="1">
        <v>3.3</v>
      </c>
      <c r="J3748" s="1" t="s">
        <v>3190</v>
      </c>
      <c r="K3748" s="1" t="s">
        <v>4978</v>
      </c>
      <c r="L3748" s="1">
        <v>0</v>
      </c>
      <c r="M3748" s="1">
        <v>0</v>
      </c>
      <c r="N3748" s="1">
        <v>2</v>
      </c>
      <c r="O3748" s="1">
        <v>1</v>
      </c>
      <c r="P3748" s="1">
        <v>7</v>
      </c>
      <c r="Q3748" s="16">
        <v>24.53125</v>
      </c>
      <c r="R3748" s="21">
        <v>3.1542313855395611E-2</v>
      </c>
      <c r="S3748" s="21">
        <v>0.37344401438596525</v>
      </c>
      <c r="T3748" s="21">
        <v>0.34190170053056962</v>
      </c>
      <c r="U3748" s="21">
        <v>1.9704796168259916E-3</v>
      </c>
      <c r="V3748" s="21">
        <v>6.5740091879451529E-3</v>
      </c>
      <c r="W3748" s="21">
        <v>4.6035295711191609E-3</v>
      </c>
      <c r="X3748" s="13" t="s">
        <v>22</v>
      </c>
      <c r="Y37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8" s="1">
        <v>41.208345325400003</v>
      </c>
      <c r="AA3748" s="1">
        <v>-83.649647986600002</v>
      </c>
      <c r="AB3748" s="1">
        <v>41.215590928300003</v>
      </c>
      <c r="AC3748" s="1">
        <v>-83.649717837799997</v>
      </c>
    </row>
    <row r="3749" spans="1:29" x14ac:dyDescent="0.25">
      <c r="A3749" s="13">
        <v>304</v>
      </c>
      <c r="B3749" s="22" t="s">
        <v>4936</v>
      </c>
      <c r="C3749" s="17">
        <v>7</v>
      </c>
      <c r="D3749" s="1" t="s">
        <v>2378</v>
      </c>
      <c r="E3749" s="1" t="s">
        <v>3852</v>
      </c>
      <c r="F3749" s="1" t="s">
        <v>3892</v>
      </c>
      <c r="G3749" s="1" t="s">
        <v>3918</v>
      </c>
      <c r="H3749" s="1">
        <v>9.9</v>
      </c>
      <c r="I3749" s="1">
        <v>10.4</v>
      </c>
      <c r="J3749" s="1" t="s">
        <v>3190</v>
      </c>
      <c r="K3749" s="1" t="s">
        <v>4979</v>
      </c>
      <c r="L3749" s="1">
        <v>0</v>
      </c>
      <c r="M3749" s="1">
        <v>0</v>
      </c>
      <c r="N3749" s="1">
        <v>2</v>
      </c>
      <c r="O3749" s="1">
        <v>1</v>
      </c>
      <c r="P3749" s="1">
        <v>11</v>
      </c>
      <c r="Q3749" s="16">
        <v>28.53125</v>
      </c>
      <c r="R3749" s="21">
        <v>2.2782323396836682E-2</v>
      </c>
      <c r="S3749" s="21">
        <v>0.70093898182701875</v>
      </c>
      <c r="T3749" s="21">
        <v>0.67815665843018202</v>
      </c>
      <c r="U3749" s="21">
        <v>1.5348136769290628E-3</v>
      </c>
      <c r="V3749" s="21">
        <v>6.5300359242961127E-3</v>
      </c>
      <c r="W3749" s="21">
        <v>4.9952222473670501E-3</v>
      </c>
      <c r="X3749" s="13" t="s">
        <v>22</v>
      </c>
      <c r="Y37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49" s="1">
        <v>40.621681688199999</v>
      </c>
      <c r="AA3749" s="1">
        <v>-84.143498683399997</v>
      </c>
      <c r="AB3749" s="1">
        <v>40.6281473186</v>
      </c>
      <c r="AC3749" s="1">
        <v>-84.139209732799998</v>
      </c>
    </row>
    <row r="3750" spans="1:29" x14ac:dyDescent="0.25">
      <c r="A3750" s="13">
        <v>305</v>
      </c>
      <c r="B3750" s="22" t="s">
        <v>4936</v>
      </c>
      <c r="C3750" s="17">
        <v>8</v>
      </c>
      <c r="D3750" s="1" t="s">
        <v>2379</v>
      </c>
      <c r="E3750" s="1" t="s">
        <v>3865</v>
      </c>
      <c r="F3750" s="1" t="s">
        <v>3866</v>
      </c>
      <c r="G3750" s="1" t="s">
        <v>3916</v>
      </c>
      <c r="H3750" s="1">
        <v>10</v>
      </c>
      <c r="I3750" s="1">
        <v>10.5</v>
      </c>
      <c r="J3750" s="1" t="s">
        <v>3190</v>
      </c>
      <c r="K3750" s="1" t="s">
        <v>4977</v>
      </c>
      <c r="L3750" s="1">
        <v>0</v>
      </c>
      <c r="M3750" s="1">
        <v>1</v>
      </c>
      <c r="N3750" s="1">
        <v>0</v>
      </c>
      <c r="O3750" s="1">
        <v>1</v>
      </c>
      <c r="P3750" s="1">
        <v>10</v>
      </c>
      <c r="Q3750" s="16">
        <v>60.114189680232556</v>
      </c>
      <c r="R3750" s="21">
        <v>2.1757100040604035E-2</v>
      </c>
      <c r="S3750" s="21">
        <v>0.91810748462168346</v>
      </c>
      <c r="T3750" s="21">
        <v>0.89635038458107941</v>
      </c>
      <c r="U3750" s="21">
        <v>1.349382463632514E-3</v>
      </c>
      <c r="V3750" s="21">
        <v>6.525455002788747E-3</v>
      </c>
      <c r="W3750" s="21">
        <v>5.176072539156233E-3</v>
      </c>
      <c r="X3750" s="13" t="s">
        <v>22</v>
      </c>
      <c r="Y37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0" s="1">
        <v>39.835351451599998</v>
      </c>
      <c r="AA3750" s="1">
        <v>-84.627677840299995</v>
      </c>
      <c r="AB3750" s="1">
        <v>39.835464511399998</v>
      </c>
      <c r="AC3750" s="1">
        <v>-84.618279014500004</v>
      </c>
    </row>
    <row r="3751" spans="1:29" x14ac:dyDescent="0.25">
      <c r="A3751" s="13">
        <v>306</v>
      </c>
      <c r="B3751" s="22" t="s">
        <v>4936</v>
      </c>
      <c r="C3751" s="17">
        <v>3</v>
      </c>
      <c r="D3751" s="1" t="s">
        <v>805</v>
      </c>
      <c r="E3751" s="1" t="s">
        <v>3862</v>
      </c>
      <c r="F3751" s="1" t="s">
        <v>3863</v>
      </c>
      <c r="G3751" s="1" t="s">
        <v>3917</v>
      </c>
      <c r="H3751" s="1">
        <v>3.8</v>
      </c>
      <c r="I3751" s="1">
        <v>4.3</v>
      </c>
      <c r="J3751" s="1" t="s">
        <v>3190</v>
      </c>
      <c r="K3751" s="1" t="s">
        <v>4978</v>
      </c>
      <c r="L3751" s="1">
        <v>0</v>
      </c>
      <c r="M3751" s="1">
        <v>1</v>
      </c>
      <c r="N3751" s="1">
        <v>1</v>
      </c>
      <c r="O3751" s="1">
        <v>1</v>
      </c>
      <c r="P3751" s="1">
        <v>11</v>
      </c>
      <c r="Q3751" s="16">
        <v>67.661064680232556</v>
      </c>
      <c r="R3751" s="21">
        <v>3.1216055754196007E-2</v>
      </c>
      <c r="S3751" s="21">
        <v>0.50456980981853716</v>
      </c>
      <c r="T3751" s="21">
        <v>0.47335375406434116</v>
      </c>
      <c r="U3751" s="21">
        <v>1.9452835957980796E-3</v>
      </c>
      <c r="V3751" s="21">
        <v>6.4889851877360421E-3</v>
      </c>
      <c r="W3751" s="21">
        <v>4.5437015919379629E-3</v>
      </c>
      <c r="X3751" s="13" t="s">
        <v>22</v>
      </c>
      <c r="Y37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1" s="1">
        <v>41.003191914399999</v>
      </c>
      <c r="AA3751" s="1">
        <v>-81.960816744499994</v>
      </c>
      <c r="AB3751" s="1">
        <v>41.006496804100003</v>
      </c>
      <c r="AC3751" s="1">
        <v>-81.952308671099999</v>
      </c>
    </row>
    <row r="3752" spans="1:29" x14ac:dyDescent="0.25">
      <c r="A3752" s="13">
        <v>307</v>
      </c>
      <c r="B3752" s="22" t="s">
        <v>4936</v>
      </c>
      <c r="C3752" s="17">
        <v>3</v>
      </c>
      <c r="D3752" s="1" t="s">
        <v>805</v>
      </c>
      <c r="E3752" s="1" t="s">
        <v>3862</v>
      </c>
      <c r="F3752" s="1" t="s">
        <v>3863</v>
      </c>
      <c r="G3752" s="1" t="s">
        <v>3917</v>
      </c>
      <c r="H3752" s="1">
        <v>4.4000000000000004</v>
      </c>
      <c r="I3752" s="1">
        <v>4.9000000000000004</v>
      </c>
      <c r="J3752" s="1" t="s">
        <v>3190</v>
      </c>
      <c r="K3752" s="1" t="s">
        <v>4978</v>
      </c>
      <c r="L3752" s="1">
        <v>0</v>
      </c>
      <c r="M3752" s="1">
        <v>0</v>
      </c>
      <c r="N3752" s="1">
        <v>1</v>
      </c>
      <c r="O3752" s="1">
        <v>2</v>
      </c>
      <c r="P3752" s="1">
        <v>7</v>
      </c>
      <c r="Q3752" s="16">
        <v>22.421875</v>
      </c>
      <c r="R3752" s="21">
        <v>3.1216055754196007E-2</v>
      </c>
      <c r="S3752" s="21">
        <v>0.36858251812958076</v>
      </c>
      <c r="T3752" s="21">
        <v>0.33736646237538476</v>
      </c>
      <c r="U3752" s="21">
        <v>1.9452835957980796E-3</v>
      </c>
      <c r="V3752" s="21">
        <v>6.4889851877360421E-3</v>
      </c>
      <c r="W3752" s="21">
        <v>4.5437015919379629E-3</v>
      </c>
      <c r="X3752" s="13" t="s">
        <v>22</v>
      </c>
      <c r="Y37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2" s="1">
        <v>41.007157392300002</v>
      </c>
      <c r="AA3752" s="1">
        <v>-81.950590370900002</v>
      </c>
      <c r="AB3752" s="1">
        <v>41.010437469300001</v>
      </c>
      <c r="AC3752" s="1">
        <v>-81.942082688300005</v>
      </c>
    </row>
    <row r="3753" spans="1:29" x14ac:dyDescent="0.25">
      <c r="A3753" s="13">
        <v>308</v>
      </c>
      <c r="B3753" s="22" t="s">
        <v>4936</v>
      </c>
      <c r="C3753" s="17">
        <v>1</v>
      </c>
      <c r="D3753" s="1" t="s">
        <v>804</v>
      </c>
      <c r="E3753" s="1" t="s">
        <v>3852</v>
      </c>
      <c r="F3753" s="1" t="s">
        <v>3879</v>
      </c>
      <c r="G3753" s="1" t="s">
        <v>3918</v>
      </c>
      <c r="H3753" s="1">
        <v>2.2000000000000002</v>
      </c>
      <c r="I3753" s="1">
        <v>2.7</v>
      </c>
      <c r="J3753" s="1" t="s">
        <v>3190</v>
      </c>
      <c r="K3753" s="1" t="s">
        <v>4979</v>
      </c>
      <c r="L3753" s="1">
        <v>0</v>
      </c>
      <c r="M3753" s="1">
        <v>0</v>
      </c>
      <c r="N3753" s="1">
        <v>4</v>
      </c>
      <c r="O3753" s="1">
        <v>1</v>
      </c>
      <c r="P3753" s="1">
        <v>3</v>
      </c>
      <c r="Q3753" s="16">
        <v>33.625</v>
      </c>
      <c r="R3753" s="21">
        <v>1.4984537819510112E-2</v>
      </c>
      <c r="S3753" s="21">
        <v>0.28095168327721032</v>
      </c>
      <c r="T3753" s="21">
        <v>0.26596714545770023</v>
      </c>
      <c r="U3753" s="21">
        <v>1.0069514789517679E-3</v>
      </c>
      <c r="V3753" s="21">
        <v>6.4810977196955175E-3</v>
      </c>
      <c r="W3753" s="21">
        <v>5.4741462407437496E-3</v>
      </c>
      <c r="X3753" s="13" t="s">
        <v>22</v>
      </c>
      <c r="Y37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3" s="1">
        <v>40.905926073300002</v>
      </c>
      <c r="AA3753" s="1">
        <v>-83.849684605899995</v>
      </c>
      <c r="AB3753" s="1">
        <v>40.911123583200002</v>
      </c>
      <c r="AC3753" s="1">
        <v>-83.843033059099994</v>
      </c>
    </row>
    <row r="3754" spans="1:29" x14ac:dyDescent="0.25">
      <c r="A3754" s="13">
        <v>309</v>
      </c>
      <c r="B3754" s="22" t="s">
        <v>4936</v>
      </c>
      <c r="C3754" s="17">
        <v>2</v>
      </c>
      <c r="D3754" s="1" t="s">
        <v>3840</v>
      </c>
      <c r="E3754" s="1" t="s">
        <v>3881</v>
      </c>
      <c r="F3754" s="1" t="s">
        <v>3882</v>
      </c>
      <c r="G3754" s="1" t="s">
        <v>3919</v>
      </c>
      <c r="H3754" s="1">
        <v>5.3</v>
      </c>
      <c r="I3754" s="1">
        <v>5.8</v>
      </c>
      <c r="J3754" s="1" t="s">
        <v>3190</v>
      </c>
      <c r="K3754" s="1" t="s">
        <v>4978</v>
      </c>
      <c r="L3754" s="1">
        <v>1</v>
      </c>
      <c r="M3754" s="1">
        <v>0</v>
      </c>
      <c r="N3754" s="1">
        <v>3</v>
      </c>
      <c r="O3754" s="1">
        <v>0</v>
      </c>
      <c r="P3754" s="1">
        <v>5</v>
      </c>
      <c r="Q3754" s="16">
        <v>70.317314680232556</v>
      </c>
      <c r="R3754" s="21">
        <v>2.6269815294324816E-2</v>
      </c>
      <c r="S3754" s="21">
        <v>0.28608282515556638</v>
      </c>
      <c r="T3754" s="21">
        <v>0.25981300986124156</v>
      </c>
      <c r="U3754" s="21">
        <v>1.5712688702527143E-3</v>
      </c>
      <c r="V3754" s="21">
        <v>6.4721549823660999E-3</v>
      </c>
      <c r="W3754" s="21">
        <v>4.9008861121133855E-3</v>
      </c>
      <c r="X3754" s="13" t="s">
        <v>22</v>
      </c>
      <c r="Y37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4" s="1">
        <v>41.443649858000001</v>
      </c>
      <c r="AA3754" s="1">
        <v>-83.247861707400006</v>
      </c>
      <c r="AB3754" s="1">
        <v>41.4409625121</v>
      </c>
      <c r="AC3754" s="1">
        <v>-83.238919929199994</v>
      </c>
    </row>
    <row r="3755" spans="1:29" x14ac:dyDescent="0.25">
      <c r="A3755" s="13">
        <v>310</v>
      </c>
      <c r="B3755" s="22" t="s">
        <v>4936</v>
      </c>
      <c r="C3755" s="17">
        <v>5</v>
      </c>
      <c r="D3755" s="1" t="s">
        <v>793</v>
      </c>
      <c r="E3755" s="1" t="s">
        <v>3842</v>
      </c>
      <c r="F3755" s="1" t="s">
        <v>3858</v>
      </c>
      <c r="G3755" s="1" t="s">
        <v>3916</v>
      </c>
      <c r="H3755" s="1">
        <v>13.9</v>
      </c>
      <c r="I3755" s="1">
        <v>14.4</v>
      </c>
      <c r="J3755" s="1" t="s">
        <v>3190</v>
      </c>
      <c r="K3755" s="1" t="s">
        <v>4979</v>
      </c>
      <c r="L3755" s="1">
        <v>0</v>
      </c>
      <c r="M3755" s="1">
        <v>0</v>
      </c>
      <c r="N3755" s="1">
        <v>2</v>
      </c>
      <c r="O3755" s="1">
        <v>0</v>
      </c>
      <c r="P3755" s="1">
        <v>5</v>
      </c>
      <c r="Q3755" s="16">
        <v>18.09375</v>
      </c>
      <c r="R3755" s="21">
        <v>3.1407750985751028E-2</v>
      </c>
      <c r="S3755" s="21">
        <v>0.44255276903788271</v>
      </c>
      <c r="T3755" s="21">
        <v>0.41114501805213166</v>
      </c>
      <c r="U3755" s="21">
        <v>2.0882398858091946E-3</v>
      </c>
      <c r="V3755" s="21">
        <v>6.3816171478519729E-3</v>
      </c>
      <c r="W3755" s="21">
        <v>4.2933772620427782E-3</v>
      </c>
      <c r="X3755" s="13" t="s">
        <v>22</v>
      </c>
      <c r="Y37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5" s="1">
        <v>39.942530717399997</v>
      </c>
      <c r="AA3755" s="1">
        <v>-82.511990962599995</v>
      </c>
      <c r="AB3755" s="1">
        <v>39.943297813199997</v>
      </c>
      <c r="AC3755" s="1">
        <v>-82.502626704899996</v>
      </c>
    </row>
    <row r="3756" spans="1:29" x14ac:dyDescent="0.25">
      <c r="A3756" s="13">
        <v>311</v>
      </c>
      <c r="B3756" s="22" t="s">
        <v>4936</v>
      </c>
      <c r="C3756" s="17">
        <v>4</v>
      </c>
      <c r="D3756" s="1" t="s">
        <v>798</v>
      </c>
      <c r="E3756" s="1" t="s">
        <v>3859</v>
      </c>
      <c r="F3756" s="1" t="s">
        <v>3907</v>
      </c>
      <c r="G3756" s="1" t="s">
        <v>3919</v>
      </c>
      <c r="H3756" s="1">
        <v>8.1999999999999993</v>
      </c>
      <c r="I3756" s="1">
        <v>8.6999999999999993</v>
      </c>
      <c r="J3756" s="1" t="s">
        <v>3190</v>
      </c>
      <c r="K3756" s="1" t="s">
        <v>4978</v>
      </c>
      <c r="L3756" s="1">
        <v>0</v>
      </c>
      <c r="M3756" s="1">
        <v>0</v>
      </c>
      <c r="N3756" s="1">
        <v>4</v>
      </c>
      <c r="O3756" s="1">
        <v>0</v>
      </c>
      <c r="P3756" s="1">
        <v>5</v>
      </c>
      <c r="Q3756" s="16">
        <v>31.1875</v>
      </c>
      <c r="R3756" s="21">
        <v>2.2573510144168196E-2</v>
      </c>
      <c r="S3756" s="21">
        <v>0.33250090629537343</v>
      </c>
      <c r="T3756" s="21">
        <v>0.30992739615120524</v>
      </c>
      <c r="U3756" s="21">
        <v>1.2021048086121356E-3</v>
      </c>
      <c r="V3756" s="21">
        <v>6.3512359348315795E-3</v>
      </c>
      <c r="W3756" s="21">
        <v>5.1491311262194441E-3</v>
      </c>
      <c r="X3756" s="13" t="s">
        <v>22</v>
      </c>
      <c r="Y37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6" s="1">
        <v>41.244985839000002</v>
      </c>
      <c r="AA3756" s="1">
        <v>-81.236219119899999</v>
      </c>
      <c r="AB3756" s="1">
        <v>41.244491989099998</v>
      </c>
      <c r="AC3756" s="1">
        <v>-81.226643655700002</v>
      </c>
    </row>
    <row r="3757" spans="1:29" x14ac:dyDescent="0.25">
      <c r="A3757" s="13">
        <v>312</v>
      </c>
      <c r="B3757" s="22" t="s">
        <v>4936</v>
      </c>
      <c r="C3757" s="17">
        <v>8</v>
      </c>
      <c r="D3757" s="1" t="s">
        <v>2363</v>
      </c>
      <c r="E3757" s="1" t="s">
        <v>3848</v>
      </c>
      <c r="F3757" s="1" t="s">
        <v>3869</v>
      </c>
      <c r="G3757" s="1" t="s">
        <v>3917</v>
      </c>
      <c r="H3757" s="1">
        <v>8.1999999999999993</v>
      </c>
      <c r="I3757" s="1">
        <v>8.6999999999999993</v>
      </c>
      <c r="J3757" s="1" t="s">
        <v>3190</v>
      </c>
      <c r="K3757" s="1" t="s">
        <v>4977</v>
      </c>
      <c r="L3757" s="1">
        <v>0</v>
      </c>
      <c r="M3757" s="1">
        <v>0</v>
      </c>
      <c r="N3757" s="1">
        <v>0</v>
      </c>
      <c r="O3757" s="1">
        <v>1</v>
      </c>
      <c r="P3757" s="1">
        <v>6</v>
      </c>
      <c r="Q3757" s="16">
        <v>10.4375</v>
      </c>
      <c r="R3757" s="21">
        <v>3.1163108934566596E-2</v>
      </c>
      <c r="S3757" s="21">
        <v>0.84117951611441677</v>
      </c>
      <c r="T3757" s="21">
        <v>0.81001640717985013</v>
      </c>
      <c r="U3757" s="21">
        <v>1.8795396966124467E-3</v>
      </c>
      <c r="V3757" s="21">
        <v>6.2991340774165658E-3</v>
      </c>
      <c r="W3757" s="21">
        <v>4.4195943808041189E-3</v>
      </c>
      <c r="X3757" s="13" t="s">
        <v>22</v>
      </c>
      <c r="Y37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7" s="1">
        <v>39.5167378266</v>
      </c>
      <c r="AA3757" s="1">
        <v>-83.852344077200001</v>
      </c>
      <c r="AB3757" s="1">
        <v>39.519766970100001</v>
      </c>
      <c r="AC3757" s="1">
        <v>-83.843847068399995</v>
      </c>
    </row>
    <row r="3758" spans="1:29" x14ac:dyDescent="0.25">
      <c r="A3758" s="13">
        <v>313</v>
      </c>
      <c r="B3758" s="22" t="s">
        <v>4936</v>
      </c>
      <c r="C3758" s="17">
        <v>4</v>
      </c>
      <c r="D3758" s="1" t="s">
        <v>798</v>
      </c>
      <c r="E3758" s="1" t="s">
        <v>3886</v>
      </c>
      <c r="F3758" s="1" t="s">
        <v>3887</v>
      </c>
      <c r="G3758" s="1" t="s">
        <v>3921</v>
      </c>
      <c r="H3758" s="1">
        <v>11</v>
      </c>
      <c r="I3758" s="1">
        <v>11.5</v>
      </c>
      <c r="J3758" s="1" t="s">
        <v>3190</v>
      </c>
      <c r="K3758" s="1" t="s">
        <v>4979</v>
      </c>
      <c r="L3758" s="1">
        <v>0</v>
      </c>
      <c r="M3758" s="1">
        <v>0</v>
      </c>
      <c r="N3758" s="1">
        <v>3</v>
      </c>
      <c r="O3758" s="1">
        <v>1</v>
      </c>
      <c r="P3758" s="1">
        <v>7</v>
      </c>
      <c r="Q3758" s="16">
        <v>31.078125</v>
      </c>
      <c r="R3758" s="21">
        <v>1.7516301264717583E-2</v>
      </c>
      <c r="S3758" s="21">
        <v>0.43817210934927475</v>
      </c>
      <c r="T3758" s="21">
        <v>0.42065580808455716</v>
      </c>
      <c r="U3758" s="21">
        <v>1.1781881861266535E-3</v>
      </c>
      <c r="V3758" s="21">
        <v>6.2981405205892182E-3</v>
      </c>
      <c r="W3758" s="21">
        <v>5.1199523344625649E-3</v>
      </c>
      <c r="X3758" s="13" t="s">
        <v>22</v>
      </c>
      <c r="Y37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8" s="1">
        <v>41.106015165099997</v>
      </c>
      <c r="AA3758" s="1">
        <v>-81.196409707699999</v>
      </c>
      <c r="AB3758" s="1">
        <v>41.1061546392</v>
      </c>
      <c r="AC3758" s="1">
        <v>-81.186836590799999</v>
      </c>
    </row>
    <row r="3759" spans="1:29" x14ac:dyDescent="0.25">
      <c r="A3759" s="13">
        <v>314</v>
      </c>
      <c r="B3759" s="22" t="s">
        <v>4936</v>
      </c>
      <c r="C3759" s="17">
        <v>2</v>
      </c>
      <c r="D3759" s="1" t="s">
        <v>807</v>
      </c>
      <c r="E3759" s="1" t="s">
        <v>3852</v>
      </c>
      <c r="F3759" s="1" t="s">
        <v>3853</v>
      </c>
      <c r="G3759" s="1" t="s">
        <v>3918</v>
      </c>
      <c r="H3759" s="1">
        <v>24.4</v>
      </c>
      <c r="I3759" s="1">
        <v>24.9</v>
      </c>
      <c r="J3759" s="1" t="s">
        <v>3190</v>
      </c>
      <c r="K3759" s="1" t="s">
        <v>4978</v>
      </c>
      <c r="L3759" s="1">
        <v>0</v>
      </c>
      <c r="M3759" s="1">
        <v>0</v>
      </c>
      <c r="N3759" s="1">
        <v>1</v>
      </c>
      <c r="O3759" s="1">
        <v>1</v>
      </c>
      <c r="P3759" s="1">
        <v>4</v>
      </c>
      <c r="Q3759" s="16">
        <v>14.984375</v>
      </c>
      <c r="R3759" s="21">
        <v>3.7761021296222129E-2</v>
      </c>
      <c r="S3759" s="21">
        <v>0.27765230911803379</v>
      </c>
      <c r="T3759" s="21">
        <v>0.23989128782181166</v>
      </c>
      <c r="U3759" s="21">
        <v>2.4620747257924121E-3</v>
      </c>
      <c r="V3759" s="21">
        <v>6.2881893922462906E-3</v>
      </c>
      <c r="W3759" s="21">
        <v>3.8261146664538784E-3</v>
      </c>
      <c r="X3759" s="13" t="s">
        <v>22</v>
      </c>
      <c r="Y375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59" s="1">
        <v>41.515650455799999</v>
      </c>
      <c r="AA3759" s="1">
        <v>-83.621780290800004</v>
      </c>
      <c r="AB3759" s="1">
        <v>41.522896181</v>
      </c>
      <c r="AC3759" s="1">
        <v>-83.621725373199993</v>
      </c>
    </row>
    <row r="3760" spans="1:29" x14ac:dyDescent="0.25">
      <c r="A3760" s="13">
        <v>315</v>
      </c>
      <c r="B3760" s="22" t="s">
        <v>4936</v>
      </c>
      <c r="C3760" s="17">
        <v>2</v>
      </c>
      <c r="D3760" s="1" t="s">
        <v>807</v>
      </c>
      <c r="E3760" s="1" t="s">
        <v>3852</v>
      </c>
      <c r="F3760" s="1" t="s">
        <v>3853</v>
      </c>
      <c r="G3760" s="1" t="s">
        <v>3918</v>
      </c>
      <c r="H3760" s="1">
        <v>8.6999999999999993</v>
      </c>
      <c r="I3760" s="1">
        <v>9.1999999999999993</v>
      </c>
      <c r="J3760" s="1" t="s">
        <v>3190</v>
      </c>
      <c r="K3760" s="1" t="s">
        <v>4978</v>
      </c>
      <c r="L3760" s="1">
        <v>0</v>
      </c>
      <c r="M3760" s="1">
        <v>1</v>
      </c>
      <c r="N3760" s="1">
        <v>1</v>
      </c>
      <c r="O3760" s="1">
        <v>1</v>
      </c>
      <c r="P3760" s="1">
        <v>5</v>
      </c>
      <c r="Q3760" s="16">
        <v>61.661064680232556</v>
      </c>
      <c r="R3760" s="21">
        <v>3.0332375953760007E-2</v>
      </c>
      <c r="S3760" s="21">
        <v>0.29389521475569147</v>
      </c>
      <c r="T3760" s="21">
        <v>0.26356283880193149</v>
      </c>
      <c r="U3760" s="21">
        <v>1.8773549025615124E-3</v>
      </c>
      <c r="V3760" s="21">
        <v>6.2645025443020842E-3</v>
      </c>
      <c r="W3760" s="21">
        <v>4.3871476417405714E-3</v>
      </c>
      <c r="X3760" s="13" t="s">
        <v>22</v>
      </c>
      <c r="Y376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0" s="1">
        <v>41.290660941500001</v>
      </c>
      <c r="AA3760" s="1">
        <v>-83.634946132600007</v>
      </c>
      <c r="AB3760" s="1">
        <v>41.297492264500001</v>
      </c>
      <c r="AC3760" s="1">
        <v>-83.631765238599996</v>
      </c>
    </row>
    <row r="3761" spans="1:29" x14ac:dyDescent="0.25">
      <c r="A3761" s="13">
        <v>316</v>
      </c>
      <c r="B3761" s="22" t="s">
        <v>4936</v>
      </c>
      <c r="C3761" s="17">
        <v>4</v>
      </c>
      <c r="D3761" s="1" t="s">
        <v>3194</v>
      </c>
      <c r="E3761" s="1" t="s">
        <v>3900</v>
      </c>
      <c r="F3761" s="1" t="s">
        <v>3901</v>
      </c>
      <c r="G3761" s="1" t="s">
        <v>3920</v>
      </c>
      <c r="H3761" s="1">
        <v>12.3</v>
      </c>
      <c r="I3761" s="1">
        <v>12.8</v>
      </c>
      <c r="J3761" s="1" t="s">
        <v>3190</v>
      </c>
      <c r="K3761" s="1" t="s">
        <v>4979</v>
      </c>
      <c r="L3761" s="1">
        <v>0</v>
      </c>
      <c r="M3761" s="1">
        <v>0</v>
      </c>
      <c r="N3761" s="1">
        <v>3</v>
      </c>
      <c r="O3761" s="1">
        <v>1</v>
      </c>
      <c r="P3761" s="1">
        <v>6</v>
      </c>
      <c r="Q3761" s="16">
        <v>30.078125</v>
      </c>
      <c r="R3761" s="21">
        <v>1.7408308602079967E-2</v>
      </c>
      <c r="S3761" s="21">
        <v>0.39937462666136392</v>
      </c>
      <c r="T3761" s="21">
        <v>0.38196631805928394</v>
      </c>
      <c r="U3761" s="21">
        <v>1.1708808655432063E-3</v>
      </c>
      <c r="V3761" s="21">
        <v>6.2601595629242527E-3</v>
      </c>
      <c r="W3761" s="21">
        <v>5.0892786973810462E-3</v>
      </c>
      <c r="X3761" s="13" t="s">
        <v>22</v>
      </c>
      <c r="Y376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1" s="1">
        <v>41.826523428999998</v>
      </c>
      <c r="AA3761" s="1">
        <v>-80.790836520300005</v>
      </c>
      <c r="AB3761" s="1">
        <v>41.827862432400003</v>
      </c>
      <c r="AC3761" s="1">
        <v>-80.781441293100002</v>
      </c>
    </row>
    <row r="3762" spans="1:29" x14ac:dyDescent="0.25">
      <c r="A3762" s="13">
        <v>317</v>
      </c>
      <c r="B3762" s="22" t="s">
        <v>4936</v>
      </c>
      <c r="C3762" s="17">
        <v>6</v>
      </c>
      <c r="D3762" s="1" t="s">
        <v>2374</v>
      </c>
      <c r="E3762" s="1" t="s">
        <v>3848</v>
      </c>
      <c r="F3762" s="1" t="s">
        <v>3849</v>
      </c>
      <c r="G3762" s="1" t="s">
        <v>3917</v>
      </c>
      <c r="H3762" s="1">
        <v>7.8</v>
      </c>
      <c r="I3762" s="1">
        <v>8.3000000000000007</v>
      </c>
      <c r="J3762" s="1" t="s">
        <v>3190</v>
      </c>
      <c r="K3762" s="1" t="s">
        <v>4976</v>
      </c>
      <c r="L3762" s="1">
        <v>0</v>
      </c>
      <c r="M3762" s="1">
        <v>0</v>
      </c>
      <c r="N3762" s="1">
        <v>0</v>
      </c>
      <c r="O3762" s="1">
        <v>1</v>
      </c>
      <c r="P3762" s="1">
        <v>9</v>
      </c>
      <c r="Q3762" s="16">
        <v>13.4375</v>
      </c>
      <c r="R3762" s="21">
        <v>3.7418239460021978E-2</v>
      </c>
      <c r="S3762" s="21">
        <v>1.077564526925715</v>
      </c>
      <c r="T3762" s="21">
        <v>1.040146287465693</v>
      </c>
      <c r="U3762" s="21">
        <v>1.9323574037521164E-3</v>
      </c>
      <c r="V3762" s="21">
        <v>6.2410489602155528E-3</v>
      </c>
      <c r="W3762" s="21">
        <v>4.308691556463436E-3</v>
      </c>
      <c r="X3762" s="13" t="s">
        <v>22</v>
      </c>
      <c r="Y376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2" s="1">
        <v>39.648094944900002</v>
      </c>
      <c r="AA3762" s="1">
        <v>-83.542545399999995</v>
      </c>
      <c r="AB3762" s="1">
        <v>39.652043039200002</v>
      </c>
      <c r="AC3762" s="1">
        <v>-83.534705992900001</v>
      </c>
    </row>
    <row r="3763" spans="1:29" x14ac:dyDescent="0.25">
      <c r="A3763" s="13">
        <v>318</v>
      </c>
      <c r="B3763" s="22" t="s">
        <v>4936</v>
      </c>
      <c r="C3763" s="17">
        <v>3</v>
      </c>
      <c r="D3763" s="1" t="s">
        <v>2361</v>
      </c>
      <c r="E3763" s="1" t="s">
        <v>3848</v>
      </c>
      <c r="F3763" s="1" t="s">
        <v>3878</v>
      </c>
      <c r="G3763" s="1" t="s">
        <v>3917</v>
      </c>
      <c r="H3763" s="1">
        <v>1.9</v>
      </c>
      <c r="I3763" s="1">
        <v>2.4</v>
      </c>
      <c r="J3763" s="1" t="s">
        <v>3190</v>
      </c>
      <c r="K3763" s="1" t="s">
        <v>4978</v>
      </c>
      <c r="L3763" s="1">
        <v>1</v>
      </c>
      <c r="M3763" s="1">
        <v>1</v>
      </c>
      <c r="N3763" s="1">
        <v>1</v>
      </c>
      <c r="O3763" s="1">
        <v>0</v>
      </c>
      <c r="P3763" s="1">
        <v>5</v>
      </c>
      <c r="Q3763" s="16">
        <v>102.90025436046511</v>
      </c>
      <c r="R3763" s="21">
        <v>3.0206294993934291E-2</v>
      </c>
      <c r="S3763" s="21">
        <v>0.29169234780389586</v>
      </c>
      <c r="T3763" s="21">
        <v>0.26148605280996157</v>
      </c>
      <c r="U3763" s="21">
        <v>1.8677010076832055E-3</v>
      </c>
      <c r="V3763" s="21">
        <v>6.231165391806499E-3</v>
      </c>
      <c r="W3763" s="21">
        <v>4.3634643841232931E-3</v>
      </c>
      <c r="X3763" s="13" t="s">
        <v>22</v>
      </c>
      <c r="Y376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3" s="1">
        <v>40.938900863199997</v>
      </c>
      <c r="AA3763" s="1">
        <v>-82.100943935100005</v>
      </c>
      <c r="AB3763" s="1">
        <v>40.942497987700001</v>
      </c>
      <c r="AC3763" s="1">
        <v>-82.092656226499997</v>
      </c>
    </row>
    <row r="3764" spans="1:29" x14ac:dyDescent="0.25">
      <c r="A3764" s="13">
        <v>319</v>
      </c>
      <c r="B3764" s="22" t="s">
        <v>4936</v>
      </c>
      <c r="C3764" s="17">
        <v>3</v>
      </c>
      <c r="D3764" s="1" t="s">
        <v>2361</v>
      </c>
      <c r="E3764" s="1" t="s">
        <v>3848</v>
      </c>
      <c r="F3764" s="1" t="s">
        <v>3878</v>
      </c>
      <c r="G3764" s="1" t="s">
        <v>3917</v>
      </c>
      <c r="H3764" s="1">
        <v>5</v>
      </c>
      <c r="I3764" s="1">
        <v>5.5</v>
      </c>
      <c r="J3764" s="1" t="s">
        <v>3190</v>
      </c>
      <c r="K3764" s="1" t="s">
        <v>4978</v>
      </c>
      <c r="L3764" s="1">
        <v>0</v>
      </c>
      <c r="M3764" s="1">
        <v>1</v>
      </c>
      <c r="N3764" s="1">
        <v>2</v>
      </c>
      <c r="O3764" s="1">
        <v>0</v>
      </c>
      <c r="P3764" s="1">
        <v>10</v>
      </c>
      <c r="Q3764" s="16">
        <v>68.770439680232556</v>
      </c>
      <c r="R3764" s="21">
        <v>3.0206294993934291E-2</v>
      </c>
      <c r="S3764" s="21">
        <v>0.45661655793902239</v>
      </c>
      <c r="T3764" s="21">
        <v>0.4264102629450881</v>
      </c>
      <c r="U3764" s="21">
        <v>1.8677010076832055E-3</v>
      </c>
      <c r="V3764" s="21">
        <v>6.2311434612267562E-3</v>
      </c>
      <c r="W3764" s="21">
        <v>4.3634424535435503E-3</v>
      </c>
      <c r="X3764" s="13" t="s">
        <v>22</v>
      </c>
      <c r="Y376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4" s="1">
        <v>40.966441203899997</v>
      </c>
      <c r="AA3764" s="1">
        <v>-82.055101860500002</v>
      </c>
      <c r="AB3764" s="1">
        <v>40.971982754899997</v>
      </c>
      <c r="AC3764" s="1">
        <v>-82.0490070213</v>
      </c>
    </row>
    <row r="3765" spans="1:29" x14ac:dyDescent="0.25">
      <c r="A3765" s="13">
        <v>320</v>
      </c>
      <c r="B3765" s="22" t="s">
        <v>4936</v>
      </c>
      <c r="C3765" s="17">
        <v>3</v>
      </c>
      <c r="D3765" s="1" t="s">
        <v>2361</v>
      </c>
      <c r="E3765" s="1" t="s">
        <v>3848</v>
      </c>
      <c r="F3765" s="1" t="s">
        <v>3878</v>
      </c>
      <c r="G3765" s="1" t="s">
        <v>3917</v>
      </c>
      <c r="H3765" s="1">
        <v>1.3</v>
      </c>
      <c r="I3765" s="1">
        <v>1.8</v>
      </c>
      <c r="J3765" s="1" t="s">
        <v>3190</v>
      </c>
      <c r="K3765" s="1" t="s">
        <v>4978</v>
      </c>
      <c r="L3765" s="1">
        <v>0</v>
      </c>
      <c r="M3765" s="1">
        <v>0</v>
      </c>
      <c r="N3765" s="1">
        <v>1</v>
      </c>
      <c r="O3765" s="1">
        <v>1</v>
      </c>
      <c r="P3765" s="1">
        <v>16</v>
      </c>
      <c r="Q3765" s="16">
        <v>26.984375</v>
      </c>
      <c r="R3765" s="21">
        <v>3.2705963839443429E-2</v>
      </c>
      <c r="S3765" s="21">
        <v>0.90021620099340394</v>
      </c>
      <c r="T3765" s="21">
        <v>0.86751023715396047</v>
      </c>
      <c r="U3765" s="21">
        <v>1.9779316095158515E-3</v>
      </c>
      <c r="V3765" s="21">
        <v>6.2096159485119833E-3</v>
      </c>
      <c r="W3765" s="21">
        <v>4.2316843389961318E-3</v>
      </c>
      <c r="X3765" s="13" t="s">
        <v>22</v>
      </c>
      <c r="Y376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5" s="1">
        <v>40.934572982299997</v>
      </c>
      <c r="AA3765" s="1">
        <v>-82.110897010599999</v>
      </c>
      <c r="AB3765" s="1">
        <v>40.938181757300001</v>
      </c>
      <c r="AC3765" s="1">
        <v>-82.102604812199999</v>
      </c>
    </row>
    <row r="3766" spans="1:29" x14ac:dyDescent="0.25">
      <c r="A3766" s="13">
        <v>321</v>
      </c>
      <c r="B3766" s="22" t="s">
        <v>4936</v>
      </c>
      <c r="C3766" s="17">
        <v>6</v>
      </c>
      <c r="D3766" s="1" t="s">
        <v>808</v>
      </c>
      <c r="E3766" s="1" t="s">
        <v>3856</v>
      </c>
      <c r="F3766" s="1" t="s">
        <v>3891</v>
      </c>
      <c r="G3766" s="1" t="s">
        <v>3917</v>
      </c>
      <c r="H3766" s="1">
        <v>1.1000000000000001</v>
      </c>
      <c r="I3766" s="1">
        <v>1.6</v>
      </c>
      <c r="J3766" s="1" t="s">
        <v>3190</v>
      </c>
      <c r="K3766" s="1" t="s">
        <v>4979</v>
      </c>
      <c r="L3766" s="1">
        <v>0</v>
      </c>
      <c r="M3766" s="1">
        <v>0</v>
      </c>
      <c r="N3766" s="1">
        <v>2</v>
      </c>
      <c r="O3766" s="1">
        <v>0</v>
      </c>
      <c r="P3766" s="1">
        <v>4</v>
      </c>
      <c r="Q3766" s="16">
        <v>17.09375</v>
      </c>
      <c r="R3766" s="21">
        <v>2.8948511464011305E-2</v>
      </c>
      <c r="S3766" s="21">
        <v>0.38788093477674668</v>
      </c>
      <c r="T3766" s="21">
        <v>0.35893242331273539</v>
      </c>
      <c r="U3766" s="21">
        <v>1.95302800630756E-3</v>
      </c>
      <c r="V3766" s="21">
        <v>6.1833476637856519E-3</v>
      </c>
      <c r="W3766" s="21">
        <v>4.2303196574780917E-3</v>
      </c>
      <c r="X3766" s="13" t="s">
        <v>22</v>
      </c>
      <c r="Y376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6" s="1">
        <v>39.794120933899997</v>
      </c>
      <c r="AA3766" s="1">
        <v>-83.227896643099996</v>
      </c>
      <c r="AB3766" s="1">
        <v>39.797839293999999</v>
      </c>
      <c r="AC3766" s="1">
        <v>-83.219835369199998</v>
      </c>
    </row>
    <row r="3767" spans="1:29" x14ac:dyDescent="0.25">
      <c r="A3767" s="13">
        <v>322</v>
      </c>
      <c r="B3767" s="22" t="s">
        <v>4936</v>
      </c>
      <c r="C3767" s="17">
        <v>6</v>
      </c>
      <c r="D3767" s="1" t="s">
        <v>784</v>
      </c>
      <c r="E3767" s="1" t="s">
        <v>3848</v>
      </c>
      <c r="F3767" s="1" t="s">
        <v>3873</v>
      </c>
      <c r="G3767" s="1" t="s">
        <v>3917</v>
      </c>
      <c r="H3767" s="1">
        <v>0.1</v>
      </c>
      <c r="I3767" s="1">
        <v>0.6</v>
      </c>
      <c r="J3767" s="1" t="s">
        <v>3190</v>
      </c>
      <c r="K3767" s="1" t="s">
        <v>4979</v>
      </c>
      <c r="L3767" s="1">
        <v>0</v>
      </c>
      <c r="M3767" s="1">
        <v>0</v>
      </c>
      <c r="N3767" s="1">
        <v>1</v>
      </c>
      <c r="O3767" s="1">
        <v>1</v>
      </c>
      <c r="P3767" s="1">
        <v>4</v>
      </c>
      <c r="Q3767" s="16">
        <v>14.984375</v>
      </c>
      <c r="R3767" s="21">
        <v>2.8948511464011305E-2</v>
      </c>
      <c r="S3767" s="21">
        <v>0.38788093477674668</v>
      </c>
      <c r="T3767" s="21">
        <v>0.35893242331273539</v>
      </c>
      <c r="U3767" s="21">
        <v>1.95302800630756E-3</v>
      </c>
      <c r="V3767" s="21">
        <v>6.1833476637856519E-3</v>
      </c>
      <c r="W3767" s="21">
        <v>4.2303196574780917E-3</v>
      </c>
      <c r="X3767" s="13" t="s">
        <v>22</v>
      </c>
      <c r="Y376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7" s="1">
        <v>39.810347361799998</v>
      </c>
      <c r="AA3767" s="1">
        <v>-83.192693525699994</v>
      </c>
      <c r="AB3767" s="1">
        <v>39.814062499800002</v>
      </c>
      <c r="AC3767" s="1">
        <v>-83.1846256627</v>
      </c>
    </row>
    <row r="3768" spans="1:29" x14ac:dyDescent="0.25">
      <c r="A3768" s="13">
        <v>323</v>
      </c>
      <c r="B3768" s="22" t="s">
        <v>4936</v>
      </c>
      <c r="C3768" s="17">
        <v>6</v>
      </c>
      <c r="D3768" s="1" t="s">
        <v>784</v>
      </c>
      <c r="E3768" s="1" t="s">
        <v>3848</v>
      </c>
      <c r="F3768" s="1" t="s">
        <v>3855</v>
      </c>
      <c r="G3768" s="1" t="s">
        <v>3917</v>
      </c>
      <c r="H3768" s="1">
        <v>2.4</v>
      </c>
      <c r="I3768" s="1">
        <v>2.9</v>
      </c>
      <c r="J3768" s="1" t="s">
        <v>3190</v>
      </c>
      <c r="K3768" s="1" t="s">
        <v>4979</v>
      </c>
      <c r="L3768" s="1">
        <v>0</v>
      </c>
      <c r="M3768" s="1">
        <v>1</v>
      </c>
      <c r="N3768" s="1">
        <v>0</v>
      </c>
      <c r="O3768" s="1">
        <v>1</v>
      </c>
      <c r="P3768" s="1">
        <v>5</v>
      </c>
      <c r="Q3768" s="16">
        <v>55.114189680232556</v>
      </c>
      <c r="R3768" s="21">
        <v>2.8948511464011305E-2</v>
      </c>
      <c r="S3768" s="21">
        <v>0.44065830051783561</v>
      </c>
      <c r="T3768" s="21">
        <v>0.41170978905382433</v>
      </c>
      <c r="U3768" s="21">
        <v>1.95302800630756E-3</v>
      </c>
      <c r="V3768" s="21">
        <v>6.1795426335043034E-3</v>
      </c>
      <c r="W3768" s="21">
        <v>4.2265146271967431E-3</v>
      </c>
      <c r="X3768" s="13" t="s">
        <v>22</v>
      </c>
      <c r="Y376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8" s="1">
        <v>39.825021219</v>
      </c>
      <c r="AA3768" s="1">
        <v>-83.154925222299994</v>
      </c>
      <c r="AB3768" s="1">
        <v>39.825271195600003</v>
      </c>
      <c r="AC3768" s="1">
        <v>-83.145545344699997</v>
      </c>
    </row>
    <row r="3769" spans="1:29" x14ac:dyDescent="0.25">
      <c r="A3769" s="13">
        <v>324</v>
      </c>
      <c r="B3769" s="22" t="s">
        <v>4936</v>
      </c>
      <c r="C3769" s="17">
        <v>6</v>
      </c>
      <c r="D3769" s="1" t="s">
        <v>2374</v>
      </c>
      <c r="E3769" s="1" t="s">
        <v>3848</v>
      </c>
      <c r="F3769" s="1" t="s">
        <v>3850</v>
      </c>
      <c r="G3769" s="1" t="s">
        <v>3917</v>
      </c>
      <c r="H3769" s="1">
        <v>10.6</v>
      </c>
      <c r="I3769" s="1">
        <v>11.1</v>
      </c>
      <c r="J3769" s="1" t="s">
        <v>3190</v>
      </c>
      <c r="K3769" s="1" t="s">
        <v>4979</v>
      </c>
      <c r="L3769" s="1">
        <v>0</v>
      </c>
      <c r="M3769" s="1">
        <v>0</v>
      </c>
      <c r="N3769" s="1">
        <v>1</v>
      </c>
      <c r="O3769" s="1">
        <v>1</v>
      </c>
      <c r="P3769" s="1">
        <v>3</v>
      </c>
      <c r="Q3769" s="16">
        <v>13.984375</v>
      </c>
      <c r="R3769" s="21">
        <v>2.8891415261881062E-2</v>
      </c>
      <c r="S3769" s="21">
        <v>0.32750220424142185</v>
      </c>
      <c r="T3769" s="21">
        <v>0.2986107889795408</v>
      </c>
      <c r="U3769" s="21">
        <v>1.9491528735036967E-3</v>
      </c>
      <c r="V3769" s="21">
        <v>6.1715718986212371E-3</v>
      </c>
      <c r="W3769" s="21">
        <v>4.2224190251175407E-3</v>
      </c>
      <c r="X3769" s="13" t="s">
        <v>22</v>
      </c>
      <c r="Y376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69" s="1">
        <v>39.6726077354</v>
      </c>
      <c r="AA3769" s="1">
        <v>-83.500379773199995</v>
      </c>
      <c r="AB3769" s="1">
        <v>39.677086613999997</v>
      </c>
      <c r="AC3769" s="1">
        <v>-83.493003959700005</v>
      </c>
    </row>
    <row r="3770" spans="1:29" x14ac:dyDescent="0.25">
      <c r="A3770" s="13">
        <v>325</v>
      </c>
      <c r="B3770" s="22" t="s">
        <v>4936</v>
      </c>
      <c r="C3770" s="17">
        <v>11</v>
      </c>
      <c r="D3770" s="1" t="s">
        <v>2375</v>
      </c>
      <c r="E3770" s="1" t="s">
        <v>3842</v>
      </c>
      <c r="F3770" s="1" t="s">
        <v>3875</v>
      </c>
      <c r="G3770" s="1" t="s">
        <v>3916</v>
      </c>
      <c r="H3770" s="1">
        <v>6.8</v>
      </c>
      <c r="I3770" s="1">
        <v>7.3</v>
      </c>
      <c r="J3770" s="1" t="s">
        <v>3190</v>
      </c>
      <c r="K3770" s="1" t="s">
        <v>4979</v>
      </c>
      <c r="L3770" s="1">
        <v>0</v>
      </c>
      <c r="M3770" s="1">
        <v>1</v>
      </c>
      <c r="N3770" s="1">
        <v>2</v>
      </c>
      <c r="O3770" s="1">
        <v>1</v>
      </c>
      <c r="P3770" s="1">
        <v>1</v>
      </c>
      <c r="Q3770" s="16">
        <v>64.207939680232556</v>
      </c>
      <c r="R3770" s="21">
        <v>1.7154752049196441E-2</v>
      </c>
      <c r="S3770" s="21">
        <v>0.20370063617970596</v>
      </c>
      <c r="T3770" s="21">
        <v>0.18654588413050952</v>
      </c>
      <c r="U3770" s="21">
        <v>1.1537250409494033E-3</v>
      </c>
      <c r="V3770" s="21">
        <v>6.1675282317477705E-3</v>
      </c>
      <c r="W3770" s="21">
        <v>5.0138031907983674E-3</v>
      </c>
      <c r="X3770" s="13" t="s">
        <v>22</v>
      </c>
      <c r="Y377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0" s="1">
        <v>40.0591155499</v>
      </c>
      <c r="AA3770" s="1">
        <v>-81.104885071400005</v>
      </c>
      <c r="AB3770" s="1">
        <v>40.059887191400001</v>
      </c>
      <c r="AC3770" s="1">
        <v>-81.095775530099999</v>
      </c>
    </row>
    <row r="3771" spans="1:29" x14ac:dyDescent="0.25">
      <c r="A3771" s="13">
        <v>326</v>
      </c>
      <c r="B3771" s="22" t="s">
        <v>4936</v>
      </c>
      <c r="C3771" s="17">
        <v>12</v>
      </c>
      <c r="D3771" s="1" t="s">
        <v>794</v>
      </c>
      <c r="E3771" s="1" t="s">
        <v>3870</v>
      </c>
      <c r="F3771" s="1" t="s">
        <v>3871</v>
      </c>
      <c r="G3771" s="1" t="s">
        <v>3920</v>
      </c>
      <c r="H3771" s="1">
        <v>16.600000000000001</v>
      </c>
      <c r="I3771" s="1">
        <v>17.100000000000001</v>
      </c>
      <c r="J3771" s="1" t="s">
        <v>3190</v>
      </c>
      <c r="K3771" s="1" t="s">
        <v>4979</v>
      </c>
      <c r="L3771" s="1">
        <v>0</v>
      </c>
      <c r="M3771" s="1">
        <v>0</v>
      </c>
      <c r="N3771" s="1">
        <v>2</v>
      </c>
      <c r="O3771" s="1">
        <v>0</v>
      </c>
      <c r="P3771" s="1">
        <v>12</v>
      </c>
      <c r="Q3771" s="16">
        <v>25.09375</v>
      </c>
      <c r="R3771" s="21">
        <v>2.8876905262084127E-2</v>
      </c>
      <c r="S3771" s="21">
        <v>0.86399913020421515</v>
      </c>
      <c r="T3771" s="21">
        <v>0.83512222494213106</v>
      </c>
      <c r="U3771" s="21">
        <v>1.9481680836937053E-3</v>
      </c>
      <c r="V3771" s="21">
        <v>6.1665699557783057E-3</v>
      </c>
      <c r="W3771" s="21">
        <v>4.2184018720846008E-3</v>
      </c>
      <c r="X3771" s="13" t="s">
        <v>22</v>
      </c>
      <c r="Y377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1" s="1">
        <v>41.684412508199998</v>
      </c>
      <c r="AA3771" s="1">
        <v>-81.215418870299999</v>
      </c>
      <c r="AB3771" s="1">
        <v>41.688958621799998</v>
      </c>
      <c r="AC3771" s="1">
        <v>-81.207895301899995</v>
      </c>
    </row>
    <row r="3772" spans="1:29" x14ac:dyDescent="0.25">
      <c r="A3772" s="13">
        <v>327</v>
      </c>
      <c r="B3772" s="22" t="s">
        <v>4936</v>
      </c>
      <c r="C3772" s="17">
        <v>6</v>
      </c>
      <c r="D3772" s="1" t="s">
        <v>3192</v>
      </c>
      <c r="E3772" s="1" t="s">
        <v>3848</v>
      </c>
      <c r="F3772" s="1" t="s">
        <v>3854</v>
      </c>
      <c r="G3772" s="1" t="s">
        <v>3917</v>
      </c>
      <c r="H3772" s="1">
        <v>6</v>
      </c>
      <c r="I3772" s="1">
        <v>6.5</v>
      </c>
      <c r="J3772" s="1" t="s">
        <v>3190</v>
      </c>
      <c r="K3772" s="1" t="s">
        <v>4978</v>
      </c>
      <c r="L3772" s="1">
        <v>0</v>
      </c>
      <c r="M3772" s="1">
        <v>1</v>
      </c>
      <c r="N3772" s="1">
        <v>1</v>
      </c>
      <c r="O3772" s="1">
        <v>0</v>
      </c>
      <c r="P3772" s="1">
        <v>4</v>
      </c>
      <c r="Q3772" s="16">
        <v>56.223564680232556</v>
      </c>
      <c r="R3772" s="21">
        <v>3.686903616984219E-2</v>
      </c>
      <c r="S3772" s="21">
        <v>0.27160790559637016</v>
      </c>
      <c r="T3772" s="21">
        <v>0.23473886942652797</v>
      </c>
      <c r="U3772" s="21">
        <v>2.3902928998814628E-3</v>
      </c>
      <c r="V3772" s="21">
        <v>6.1055129651166789E-3</v>
      </c>
      <c r="W3772" s="21">
        <v>3.7152200652352161E-3</v>
      </c>
      <c r="X3772" s="13" t="s">
        <v>22</v>
      </c>
      <c r="Y377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2" s="1">
        <v>40.430654108799999</v>
      </c>
      <c r="AA3772" s="1">
        <v>-82.815126688099994</v>
      </c>
      <c r="AB3772" s="1">
        <v>40.436469385199999</v>
      </c>
      <c r="AC3772" s="1">
        <v>-82.809497734900006</v>
      </c>
    </row>
    <row r="3773" spans="1:29" x14ac:dyDescent="0.25">
      <c r="A3773" s="13">
        <v>328</v>
      </c>
      <c r="B3773" s="22" t="s">
        <v>4936</v>
      </c>
      <c r="C3773" s="17">
        <v>6</v>
      </c>
      <c r="D3773" s="1" t="s">
        <v>3192</v>
      </c>
      <c r="E3773" s="1" t="s">
        <v>3848</v>
      </c>
      <c r="F3773" s="1" t="s">
        <v>3854</v>
      </c>
      <c r="G3773" s="1" t="s">
        <v>3917</v>
      </c>
      <c r="H3773" s="1">
        <v>5.4</v>
      </c>
      <c r="I3773" s="1">
        <v>5.9</v>
      </c>
      <c r="J3773" s="1" t="s">
        <v>3190</v>
      </c>
      <c r="K3773" s="1" t="s">
        <v>4978</v>
      </c>
      <c r="L3773" s="1">
        <v>0</v>
      </c>
      <c r="M3773" s="1">
        <v>0</v>
      </c>
      <c r="N3773" s="1">
        <v>1</v>
      </c>
      <c r="O3773" s="1">
        <v>1</v>
      </c>
      <c r="P3773" s="1">
        <v>11</v>
      </c>
      <c r="Q3773" s="16">
        <v>21.984375</v>
      </c>
      <c r="R3773" s="21">
        <v>3.686903616984219E-2</v>
      </c>
      <c r="S3773" s="21">
        <v>0.54950114564693642</v>
      </c>
      <c r="T3773" s="21">
        <v>0.51263210947709426</v>
      </c>
      <c r="U3773" s="21">
        <v>2.3902928998814628E-3</v>
      </c>
      <c r="V3773" s="21">
        <v>6.1055129651166789E-3</v>
      </c>
      <c r="W3773" s="21">
        <v>3.7152200652352161E-3</v>
      </c>
      <c r="X3773" s="13" t="s">
        <v>22</v>
      </c>
      <c r="Y377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3" s="1">
        <v>40.422661958399999</v>
      </c>
      <c r="AA3773" s="1">
        <v>-82.819527867100007</v>
      </c>
      <c r="AB3773" s="1">
        <v>40.4293849855</v>
      </c>
      <c r="AC3773" s="1">
        <v>-82.816040649300007</v>
      </c>
    </row>
    <row r="3774" spans="1:29" x14ac:dyDescent="0.25">
      <c r="A3774" s="13">
        <v>329</v>
      </c>
      <c r="B3774" s="22" t="s">
        <v>4936</v>
      </c>
      <c r="C3774" s="17">
        <v>6</v>
      </c>
      <c r="D3774" s="1" t="s">
        <v>3192</v>
      </c>
      <c r="E3774" s="1" t="s">
        <v>3848</v>
      </c>
      <c r="F3774" s="1" t="s">
        <v>3854</v>
      </c>
      <c r="G3774" s="1" t="s">
        <v>3917</v>
      </c>
      <c r="H3774" s="1">
        <v>3.7</v>
      </c>
      <c r="I3774" s="1">
        <v>4.2</v>
      </c>
      <c r="J3774" s="1" t="s">
        <v>3190</v>
      </c>
      <c r="K3774" s="1" t="s">
        <v>4978</v>
      </c>
      <c r="L3774" s="1">
        <v>0</v>
      </c>
      <c r="M3774" s="1">
        <v>0</v>
      </c>
      <c r="N3774" s="1">
        <v>2</v>
      </c>
      <c r="O3774" s="1">
        <v>0</v>
      </c>
      <c r="P3774" s="1">
        <v>7</v>
      </c>
      <c r="Q3774" s="16">
        <v>20.09375</v>
      </c>
      <c r="R3774" s="21">
        <v>3.686903616984219E-2</v>
      </c>
      <c r="S3774" s="21">
        <v>0.39070500847518425</v>
      </c>
      <c r="T3774" s="21">
        <v>0.35383597230534203</v>
      </c>
      <c r="U3774" s="21">
        <v>2.3902928998814628E-3</v>
      </c>
      <c r="V3774" s="21">
        <v>6.1055129651166789E-3</v>
      </c>
      <c r="W3774" s="21">
        <v>3.7152200652352161E-3</v>
      </c>
      <c r="X3774" s="13" t="s">
        <v>22</v>
      </c>
      <c r="Y377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4" s="1">
        <v>40.398175416299999</v>
      </c>
      <c r="AA3774" s="1">
        <v>-82.822609863699995</v>
      </c>
      <c r="AB3774" s="1">
        <v>40.405403795700003</v>
      </c>
      <c r="AC3774" s="1">
        <v>-82.821957653599995</v>
      </c>
    </row>
    <row r="3775" spans="1:29" x14ac:dyDescent="0.25">
      <c r="A3775" s="13">
        <v>330</v>
      </c>
      <c r="B3775" s="22" t="s">
        <v>4936</v>
      </c>
      <c r="C3775" s="17">
        <v>6</v>
      </c>
      <c r="D3775" s="1" t="s">
        <v>3192</v>
      </c>
      <c r="E3775" s="1" t="s">
        <v>3848</v>
      </c>
      <c r="F3775" s="1" t="s">
        <v>3854</v>
      </c>
      <c r="G3775" s="1" t="s">
        <v>3917</v>
      </c>
      <c r="H3775" s="1">
        <v>11.2</v>
      </c>
      <c r="I3775" s="1">
        <v>11.7</v>
      </c>
      <c r="J3775" s="1" t="s">
        <v>3190</v>
      </c>
      <c r="K3775" s="1" t="s">
        <v>4978</v>
      </c>
      <c r="L3775" s="1">
        <v>0</v>
      </c>
      <c r="M3775" s="1">
        <v>0</v>
      </c>
      <c r="N3775" s="1">
        <v>2</v>
      </c>
      <c r="O3775" s="1">
        <v>0</v>
      </c>
      <c r="P3775" s="1">
        <v>6</v>
      </c>
      <c r="Q3775" s="16">
        <v>19.09375</v>
      </c>
      <c r="R3775" s="21">
        <v>3.686903616984219E-2</v>
      </c>
      <c r="S3775" s="21">
        <v>0.35100597418224622</v>
      </c>
      <c r="T3775" s="21">
        <v>0.31413693801240405</v>
      </c>
      <c r="U3775" s="21">
        <v>2.3902928998814628E-3</v>
      </c>
      <c r="V3775" s="21">
        <v>6.1055129651166789E-3</v>
      </c>
      <c r="W3775" s="21">
        <v>3.7152200652352161E-3</v>
      </c>
      <c r="X3775" s="13" t="s">
        <v>22</v>
      </c>
      <c r="Y377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5" s="1">
        <v>40.480665171399998</v>
      </c>
      <c r="AA3775" s="1">
        <v>-82.741708720199995</v>
      </c>
      <c r="AB3775" s="1">
        <v>40.485513866700003</v>
      </c>
      <c r="AC3775" s="1">
        <v>-82.734662100700007</v>
      </c>
    </row>
    <row r="3776" spans="1:29" x14ac:dyDescent="0.25">
      <c r="A3776" s="13">
        <v>331</v>
      </c>
      <c r="B3776" s="22" t="s">
        <v>4936</v>
      </c>
      <c r="C3776" s="17">
        <v>3</v>
      </c>
      <c r="D3776" s="1" t="s">
        <v>1330</v>
      </c>
      <c r="E3776" s="1" t="s">
        <v>3859</v>
      </c>
      <c r="F3776" s="1" t="s">
        <v>3872</v>
      </c>
      <c r="G3776" s="1" t="s">
        <v>3919</v>
      </c>
      <c r="H3776" s="1">
        <v>0.1</v>
      </c>
      <c r="I3776" s="1">
        <v>0.6</v>
      </c>
      <c r="J3776" s="1" t="s">
        <v>3190</v>
      </c>
      <c r="K3776" s="1" t="s">
        <v>4978</v>
      </c>
      <c r="L3776" s="1">
        <v>1</v>
      </c>
      <c r="M3776" s="1">
        <v>1</v>
      </c>
      <c r="N3776" s="1">
        <v>1</v>
      </c>
      <c r="O3776" s="1">
        <v>1</v>
      </c>
      <c r="P3776" s="1">
        <v>6</v>
      </c>
      <c r="Q3776" s="16">
        <v>108.33775436046511</v>
      </c>
      <c r="R3776" s="21">
        <v>2.501529423418376E-2</v>
      </c>
      <c r="S3776" s="21">
        <v>0.30097693687494442</v>
      </c>
      <c r="T3776" s="21">
        <v>0.27596164264076067</v>
      </c>
      <c r="U3776" s="21">
        <v>1.4789274919587286E-3</v>
      </c>
      <c r="V3776" s="21">
        <v>6.0927075831319118E-3</v>
      </c>
      <c r="W3776" s="21">
        <v>4.6137800911731832E-3</v>
      </c>
      <c r="X3776" s="13" t="s">
        <v>22</v>
      </c>
      <c r="Y377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6" s="1">
        <v>41.349988494800002</v>
      </c>
      <c r="AA3776" s="1">
        <v>-82.842124111299995</v>
      </c>
      <c r="AB3776" s="1">
        <v>41.348962021299997</v>
      </c>
      <c r="AC3776" s="1">
        <v>-82.832604629200006</v>
      </c>
    </row>
    <row r="3777" spans="1:29" x14ac:dyDescent="0.25">
      <c r="A3777" s="13">
        <v>332</v>
      </c>
      <c r="B3777" s="22" t="s">
        <v>4936</v>
      </c>
      <c r="C3777" s="17">
        <v>3</v>
      </c>
      <c r="D3777" s="1" t="s">
        <v>1330</v>
      </c>
      <c r="E3777" s="1" t="s">
        <v>3859</v>
      </c>
      <c r="F3777" s="1" t="s">
        <v>3872</v>
      </c>
      <c r="G3777" s="1" t="s">
        <v>3919</v>
      </c>
      <c r="H3777" s="1">
        <v>23.6</v>
      </c>
      <c r="I3777" s="1">
        <v>24.1</v>
      </c>
      <c r="J3777" s="1" t="s">
        <v>3190</v>
      </c>
      <c r="K3777" s="1" t="s">
        <v>4978</v>
      </c>
      <c r="L3777" s="1">
        <v>0</v>
      </c>
      <c r="M3777" s="1">
        <v>1</v>
      </c>
      <c r="N3777" s="1">
        <v>2</v>
      </c>
      <c r="O3777" s="1">
        <v>1</v>
      </c>
      <c r="P3777" s="1">
        <v>12</v>
      </c>
      <c r="Q3777" s="16">
        <v>75.207939680232556</v>
      </c>
      <c r="R3777" s="21">
        <v>2.5005137786380922E-2</v>
      </c>
      <c r="S3777" s="21">
        <v>0.46798633017797048</v>
      </c>
      <c r="T3777" s="21">
        <v>0.44298119239158956</v>
      </c>
      <c r="U3777" s="21">
        <v>1.4781843186303311E-3</v>
      </c>
      <c r="V3777" s="21">
        <v>6.090056622908617E-3</v>
      </c>
      <c r="W3777" s="21">
        <v>4.6118723042782861E-3</v>
      </c>
      <c r="X3777" s="13" t="s">
        <v>22</v>
      </c>
      <c r="Y377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7" s="1">
        <v>41.334444335800001</v>
      </c>
      <c r="AA3777" s="1">
        <v>-82.395278804599997</v>
      </c>
      <c r="AB3777" s="1">
        <v>41.334956414499999</v>
      </c>
      <c r="AC3777" s="1">
        <v>-82.385696482699998</v>
      </c>
    </row>
    <row r="3778" spans="1:29" x14ac:dyDescent="0.25">
      <c r="A3778" s="13">
        <v>333</v>
      </c>
      <c r="B3778" s="22" t="s">
        <v>4936</v>
      </c>
      <c r="C3778" s="17">
        <v>6</v>
      </c>
      <c r="D3778" s="1" t="s">
        <v>1340</v>
      </c>
      <c r="E3778" s="1" t="s">
        <v>3848</v>
      </c>
      <c r="F3778" s="1" t="s">
        <v>3864</v>
      </c>
      <c r="G3778" s="1" t="s">
        <v>3917</v>
      </c>
      <c r="H3778" s="1">
        <v>3.3</v>
      </c>
      <c r="I3778" s="1">
        <v>3.8</v>
      </c>
      <c r="J3778" s="1" t="s">
        <v>3190</v>
      </c>
      <c r="K3778" s="1" t="s">
        <v>4979</v>
      </c>
      <c r="L3778" s="1">
        <v>0</v>
      </c>
      <c r="M3778" s="1">
        <v>0</v>
      </c>
      <c r="N3778" s="1">
        <v>2</v>
      </c>
      <c r="O3778" s="1">
        <v>0</v>
      </c>
      <c r="P3778" s="1">
        <v>5</v>
      </c>
      <c r="Q3778" s="16">
        <v>18.09375</v>
      </c>
      <c r="R3778" s="21">
        <v>2.8446585141641455E-2</v>
      </c>
      <c r="S3778" s="21">
        <v>0.44229714931208808</v>
      </c>
      <c r="T3778" s="21">
        <v>0.41385056417044663</v>
      </c>
      <c r="U3778" s="21">
        <v>1.9189637291515639E-3</v>
      </c>
      <c r="V3778" s="21">
        <v>6.0763289089282371E-3</v>
      </c>
      <c r="W3778" s="21">
        <v>4.1573651797766733E-3</v>
      </c>
      <c r="X3778" s="13" t="s">
        <v>22</v>
      </c>
      <c r="Y377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8" s="1">
        <v>39.727263303500003</v>
      </c>
      <c r="AA3778" s="1">
        <v>-83.382730013900002</v>
      </c>
      <c r="AB3778" s="1">
        <v>39.729609214</v>
      </c>
      <c r="AC3778" s="1">
        <v>-83.373848304199996</v>
      </c>
    </row>
    <row r="3779" spans="1:29" x14ac:dyDescent="0.25">
      <c r="A3779" s="13">
        <v>334</v>
      </c>
      <c r="B3779" s="22" t="s">
        <v>4936</v>
      </c>
      <c r="C3779" s="17">
        <v>6</v>
      </c>
      <c r="D3779" s="1" t="s">
        <v>1340</v>
      </c>
      <c r="E3779" s="1" t="s">
        <v>3848</v>
      </c>
      <c r="F3779" s="1" t="s">
        <v>3864</v>
      </c>
      <c r="G3779" s="1" t="s">
        <v>3917</v>
      </c>
      <c r="H3779" s="1">
        <v>0.7</v>
      </c>
      <c r="I3779" s="1">
        <v>1.2</v>
      </c>
      <c r="J3779" s="1" t="s">
        <v>3190</v>
      </c>
      <c r="K3779" s="1" t="s">
        <v>4979</v>
      </c>
      <c r="L3779" s="1">
        <v>0</v>
      </c>
      <c r="M3779" s="1">
        <v>0</v>
      </c>
      <c r="N3779" s="1">
        <v>1</v>
      </c>
      <c r="O3779" s="1">
        <v>1</v>
      </c>
      <c r="P3779" s="1">
        <v>3</v>
      </c>
      <c r="Q3779" s="16">
        <v>13.984375</v>
      </c>
      <c r="R3779" s="21">
        <v>2.8446585141641455E-2</v>
      </c>
      <c r="S3779" s="21">
        <v>0.32298035225855048</v>
      </c>
      <c r="T3779" s="21">
        <v>0.29453376711690904</v>
      </c>
      <c r="U3779" s="21">
        <v>1.9189637291515639E-3</v>
      </c>
      <c r="V3779" s="21">
        <v>6.0763289089282371E-3</v>
      </c>
      <c r="W3779" s="21">
        <v>4.1573651797766733E-3</v>
      </c>
      <c r="X3779" s="13" t="s">
        <v>22</v>
      </c>
      <c r="Y377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79" s="1">
        <v>39.708705833800003</v>
      </c>
      <c r="AA3779" s="1">
        <v>-83.425033838399997</v>
      </c>
      <c r="AB3779" s="1">
        <v>39.712031537000001</v>
      </c>
      <c r="AC3779" s="1">
        <v>-83.416701982999996</v>
      </c>
    </row>
    <row r="3780" spans="1:29" x14ac:dyDescent="0.25">
      <c r="A3780" s="13">
        <v>335</v>
      </c>
      <c r="B3780" s="22" t="s">
        <v>4936</v>
      </c>
      <c r="C3780" s="17">
        <v>6</v>
      </c>
      <c r="D3780" s="1" t="s">
        <v>2374</v>
      </c>
      <c r="E3780" s="1" t="s">
        <v>3848</v>
      </c>
      <c r="F3780" s="1" t="s">
        <v>3850</v>
      </c>
      <c r="G3780" s="1" t="s">
        <v>3917</v>
      </c>
      <c r="H3780" s="1">
        <v>13.8</v>
      </c>
      <c r="I3780" s="1">
        <v>14.3</v>
      </c>
      <c r="J3780" s="1" t="s">
        <v>3190</v>
      </c>
      <c r="K3780" s="1" t="s">
        <v>4979</v>
      </c>
      <c r="L3780" s="1">
        <v>0</v>
      </c>
      <c r="M3780" s="1">
        <v>0</v>
      </c>
      <c r="N3780" s="1">
        <v>0</v>
      </c>
      <c r="O3780" s="1">
        <v>2</v>
      </c>
      <c r="P3780" s="1">
        <v>4</v>
      </c>
      <c r="Q3780" s="16">
        <v>12.875</v>
      </c>
      <c r="R3780" s="21">
        <v>2.8446585141641455E-2</v>
      </c>
      <c r="S3780" s="21">
        <v>0.38263875078531928</v>
      </c>
      <c r="T3780" s="21">
        <v>0.35419216564367784</v>
      </c>
      <c r="U3780" s="21">
        <v>1.9189637291515639E-3</v>
      </c>
      <c r="V3780" s="21">
        <v>6.0763289089282371E-3</v>
      </c>
      <c r="W3780" s="21">
        <v>4.1573651797766733E-3</v>
      </c>
      <c r="X3780" s="13" t="s">
        <v>22</v>
      </c>
      <c r="Y378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0" s="1">
        <v>39.698874426099998</v>
      </c>
      <c r="AA3780" s="1">
        <v>-83.451077977500006</v>
      </c>
      <c r="AB3780" s="1">
        <v>39.702385280100003</v>
      </c>
      <c r="AC3780" s="1">
        <v>-83.442865278200003</v>
      </c>
    </row>
    <row r="3781" spans="1:29" x14ac:dyDescent="0.25">
      <c r="A3781" s="13">
        <v>336</v>
      </c>
      <c r="B3781" s="22" t="s">
        <v>4936</v>
      </c>
      <c r="C3781" s="17">
        <v>4</v>
      </c>
      <c r="D3781" s="1" t="s">
        <v>798</v>
      </c>
      <c r="E3781" s="1" t="s">
        <v>3886</v>
      </c>
      <c r="F3781" s="1" t="s">
        <v>3887</v>
      </c>
      <c r="G3781" s="1" t="s">
        <v>3921</v>
      </c>
      <c r="H3781" s="1">
        <v>15.3</v>
      </c>
      <c r="I3781" s="1">
        <v>15.8</v>
      </c>
      <c r="J3781" s="1" t="s">
        <v>3190</v>
      </c>
      <c r="K3781" s="1" t="s">
        <v>4979</v>
      </c>
      <c r="L3781" s="1">
        <v>0</v>
      </c>
      <c r="M3781" s="1">
        <v>0</v>
      </c>
      <c r="N3781" s="1">
        <v>3</v>
      </c>
      <c r="O3781" s="1">
        <v>1</v>
      </c>
      <c r="P3781" s="1">
        <v>9</v>
      </c>
      <c r="Q3781" s="16">
        <v>33.078125</v>
      </c>
      <c r="R3781" s="21">
        <v>1.6765849667697768E-2</v>
      </c>
      <c r="S3781" s="21">
        <v>0.49581897314805529</v>
      </c>
      <c r="T3781" s="21">
        <v>0.4790531234803575</v>
      </c>
      <c r="U3781" s="21">
        <v>1.1274145832643196E-3</v>
      </c>
      <c r="V3781" s="21">
        <v>6.0279194675724457E-3</v>
      </c>
      <c r="W3781" s="21">
        <v>4.9005048843081258E-3</v>
      </c>
      <c r="X3781" s="13" t="s">
        <v>22</v>
      </c>
      <c r="Y378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1" s="1">
        <v>41.1050214156</v>
      </c>
      <c r="AA3781" s="1">
        <v>-81.114140195499999</v>
      </c>
      <c r="AB3781" s="1">
        <v>41.105303431999999</v>
      </c>
      <c r="AC3781" s="1">
        <v>-81.104579822999995</v>
      </c>
    </row>
    <row r="3782" spans="1:29" x14ac:dyDescent="0.25">
      <c r="A3782" s="13">
        <v>337</v>
      </c>
      <c r="B3782" s="22" t="s">
        <v>4936</v>
      </c>
      <c r="C3782" s="17">
        <v>3</v>
      </c>
      <c r="D3782" s="1" t="s">
        <v>805</v>
      </c>
      <c r="E3782" s="1" t="s">
        <v>3912</v>
      </c>
      <c r="F3782" s="1" t="s">
        <v>3913</v>
      </c>
      <c r="G3782" s="1" t="s">
        <v>3921</v>
      </c>
      <c r="H3782" s="1">
        <v>3</v>
      </c>
      <c r="I3782" s="1">
        <v>3.5</v>
      </c>
      <c r="J3782" s="1" t="s">
        <v>3190</v>
      </c>
      <c r="K3782" s="1" t="s">
        <v>4979</v>
      </c>
      <c r="L3782" s="1">
        <v>0</v>
      </c>
      <c r="M3782" s="1">
        <v>0</v>
      </c>
      <c r="N3782" s="1">
        <v>2</v>
      </c>
      <c r="O3782" s="1">
        <v>2</v>
      </c>
      <c r="P3782" s="1">
        <v>4</v>
      </c>
      <c r="Q3782" s="16">
        <v>25.96875</v>
      </c>
      <c r="R3782" s="21">
        <v>1.6757779144611188E-2</v>
      </c>
      <c r="S3782" s="21">
        <v>0.3099849179753551</v>
      </c>
      <c r="T3782" s="21">
        <v>0.29322713883074392</v>
      </c>
      <c r="U3782" s="21">
        <v>1.1268686257526824E-3</v>
      </c>
      <c r="V3782" s="21">
        <v>6.0244375676731096E-3</v>
      </c>
      <c r="W3782" s="21">
        <v>4.8975689419204268E-3</v>
      </c>
      <c r="X3782" s="13" t="s">
        <v>22</v>
      </c>
      <c r="Y378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2" s="1">
        <v>41.0328427428</v>
      </c>
      <c r="AA3782" s="1">
        <v>-81.853497798700005</v>
      </c>
      <c r="AB3782" s="1">
        <v>41.032568099099997</v>
      </c>
      <c r="AC3782" s="1">
        <v>-81.843942294200005</v>
      </c>
    </row>
    <row r="3783" spans="1:29" x14ac:dyDescent="0.25">
      <c r="A3783" s="13">
        <v>338</v>
      </c>
      <c r="B3783" s="22" t="s">
        <v>4936</v>
      </c>
      <c r="C3783" s="17">
        <v>1</v>
      </c>
      <c r="D3783" s="1" t="s">
        <v>804</v>
      </c>
      <c r="E3783" s="1" t="s">
        <v>3852</v>
      </c>
      <c r="F3783" s="1" t="s">
        <v>3879</v>
      </c>
      <c r="G3783" s="1" t="s">
        <v>3918</v>
      </c>
      <c r="H3783" s="1">
        <v>0.6</v>
      </c>
      <c r="I3783" s="1">
        <v>1.1000000000000001</v>
      </c>
      <c r="J3783" s="1" t="s">
        <v>3190</v>
      </c>
      <c r="K3783" s="1" t="s">
        <v>4977</v>
      </c>
      <c r="L3783" s="1">
        <v>0</v>
      </c>
      <c r="M3783" s="1">
        <v>0</v>
      </c>
      <c r="N3783" s="1">
        <v>1</v>
      </c>
      <c r="O3783" s="1">
        <v>1</v>
      </c>
      <c r="P3783" s="1">
        <v>2</v>
      </c>
      <c r="Q3783" s="16">
        <v>12.984375</v>
      </c>
      <c r="R3783" s="21">
        <v>1.7809906340718752E-2</v>
      </c>
      <c r="S3783" s="21">
        <v>0.32207410984769141</v>
      </c>
      <c r="T3783" s="21">
        <v>0.30426420350697264</v>
      </c>
      <c r="U3783" s="21">
        <v>1.0470017434714043E-3</v>
      </c>
      <c r="V3783" s="21">
        <v>6.0128469117417573E-3</v>
      </c>
      <c r="W3783" s="21">
        <v>4.9658451682703525E-3</v>
      </c>
      <c r="X3783" s="13" t="s">
        <v>22</v>
      </c>
      <c r="Y378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3" s="1">
        <v>40.889269533099998</v>
      </c>
      <c r="AA3783" s="1">
        <v>-83.870941229300001</v>
      </c>
      <c r="AB3783" s="1">
        <v>40.894471037000002</v>
      </c>
      <c r="AC3783" s="1">
        <v>-83.864287509500002</v>
      </c>
    </row>
    <row r="3784" spans="1:29" x14ac:dyDescent="0.25">
      <c r="A3784" s="13">
        <v>339</v>
      </c>
      <c r="B3784" s="22" t="s">
        <v>4936</v>
      </c>
      <c r="C3784" s="17">
        <v>6</v>
      </c>
      <c r="D3784" s="1" t="s">
        <v>1340</v>
      </c>
      <c r="E3784" s="1" t="s">
        <v>3842</v>
      </c>
      <c r="F3784" s="1" t="s">
        <v>3843</v>
      </c>
      <c r="G3784" s="1" t="s">
        <v>3916</v>
      </c>
      <c r="H3784" s="1">
        <v>15.5</v>
      </c>
      <c r="I3784" s="1">
        <v>16</v>
      </c>
      <c r="J3784" s="1" t="s">
        <v>3190</v>
      </c>
      <c r="L3784" s="1">
        <v>0</v>
      </c>
      <c r="M3784" s="1">
        <v>0</v>
      </c>
      <c r="N3784" s="1">
        <v>1</v>
      </c>
      <c r="O3784" s="1">
        <v>0</v>
      </c>
      <c r="P3784" s="1">
        <v>2</v>
      </c>
      <c r="Q3784" s="16">
        <v>8.546875</v>
      </c>
      <c r="R3784" s="21">
        <v>4.8774675004036545E-2</v>
      </c>
      <c r="S3784" s="21">
        <v>0.19618282952210681</v>
      </c>
      <c r="T3784" s="21">
        <v>0.14740815451807027</v>
      </c>
      <c r="U3784" s="21">
        <v>3.3796861899896701E-3</v>
      </c>
      <c r="V3784" s="21">
        <v>5.988764807933508E-3</v>
      </c>
      <c r="W3784" s="21">
        <v>2.6090786179438379E-3</v>
      </c>
      <c r="X3784" s="13" t="s">
        <v>22</v>
      </c>
      <c r="Y378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4" s="1">
        <v>39.980282594999998</v>
      </c>
      <c r="AA3784" s="1">
        <v>-83.250625085099998</v>
      </c>
      <c r="AB3784" s="1">
        <v>0</v>
      </c>
      <c r="AC3784" s="1">
        <v>0</v>
      </c>
    </row>
    <row r="3785" spans="1:29" x14ac:dyDescent="0.25">
      <c r="A3785" s="13">
        <v>340</v>
      </c>
      <c r="B3785" s="22" t="s">
        <v>4936</v>
      </c>
      <c r="C3785" s="17">
        <v>7</v>
      </c>
      <c r="D3785" s="1" t="s">
        <v>2388</v>
      </c>
      <c r="E3785" s="1" t="s">
        <v>3852</v>
      </c>
      <c r="F3785" s="1" t="s">
        <v>3876</v>
      </c>
      <c r="G3785" s="1" t="s">
        <v>3918</v>
      </c>
      <c r="H3785" s="1">
        <v>18.8</v>
      </c>
      <c r="I3785" s="1">
        <v>19.3</v>
      </c>
      <c r="J3785" s="1" t="s">
        <v>3190</v>
      </c>
      <c r="K3785" s="1" t="s">
        <v>4979</v>
      </c>
      <c r="L3785" s="1">
        <v>0</v>
      </c>
      <c r="M3785" s="1">
        <v>0</v>
      </c>
      <c r="N3785" s="1">
        <v>1</v>
      </c>
      <c r="O3785" s="1">
        <v>1</v>
      </c>
      <c r="P3785" s="1">
        <v>4</v>
      </c>
      <c r="Q3785" s="16">
        <v>14.984375</v>
      </c>
      <c r="R3785" s="21">
        <v>2.5362457306537082E-2</v>
      </c>
      <c r="S3785" s="21">
        <v>0.39367031758723836</v>
      </c>
      <c r="T3785" s="21">
        <v>0.36830786028070128</v>
      </c>
      <c r="U3785" s="21">
        <v>1.6727684309416806E-3</v>
      </c>
      <c r="V3785" s="21">
        <v>5.9847972523508017E-3</v>
      </c>
      <c r="W3785" s="21">
        <v>4.3120288214091211E-3</v>
      </c>
      <c r="X3785" s="13" t="s">
        <v>22</v>
      </c>
      <c r="Y378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5" s="1">
        <v>40.457037256299998</v>
      </c>
      <c r="AA3785" s="1">
        <v>-84.169153139599999</v>
      </c>
      <c r="AB3785" s="1">
        <v>40.464281380300001</v>
      </c>
      <c r="AC3785" s="1">
        <v>-84.169157189200007</v>
      </c>
    </row>
    <row r="3786" spans="1:29" x14ac:dyDescent="0.25">
      <c r="A3786" s="13">
        <v>341</v>
      </c>
      <c r="B3786" s="22" t="s">
        <v>4936</v>
      </c>
      <c r="C3786" s="17">
        <v>3</v>
      </c>
      <c r="D3786" s="1" t="s">
        <v>1330</v>
      </c>
      <c r="E3786" s="1" t="s">
        <v>3859</v>
      </c>
      <c r="F3786" s="1" t="s">
        <v>3872</v>
      </c>
      <c r="G3786" s="1" t="s">
        <v>3919</v>
      </c>
      <c r="H3786" s="1">
        <v>11.5</v>
      </c>
      <c r="I3786" s="1">
        <v>12</v>
      </c>
      <c r="J3786" s="1" t="s">
        <v>3190</v>
      </c>
      <c r="K3786" s="1" t="s">
        <v>4978</v>
      </c>
      <c r="L3786" s="1">
        <v>0</v>
      </c>
      <c r="M3786" s="1">
        <v>0</v>
      </c>
      <c r="N3786" s="1">
        <v>4</v>
      </c>
      <c r="O3786" s="1">
        <v>0</v>
      </c>
      <c r="P3786" s="1">
        <v>9</v>
      </c>
      <c r="Q3786" s="16">
        <v>35.1875</v>
      </c>
      <c r="R3786" s="21">
        <v>2.4455866630660687E-2</v>
      </c>
      <c r="S3786" s="21">
        <v>0.37652732556837454</v>
      </c>
      <c r="T3786" s="21">
        <v>0.35207145893771385</v>
      </c>
      <c r="U3786" s="21">
        <v>1.438100210249668E-3</v>
      </c>
      <c r="V3786" s="21">
        <v>5.9251958852703885E-3</v>
      </c>
      <c r="W3786" s="21">
        <v>4.4870956750207207E-3</v>
      </c>
      <c r="X3786" s="13" t="s">
        <v>22</v>
      </c>
      <c r="Y378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6" s="1">
        <v>41.324467194100002</v>
      </c>
      <c r="AA3786" s="1">
        <v>-82.626420335299997</v>
      </c>
      <c r="AB3786" s="1">
        <v>41.322903199099997</v>
      </c>
      <c r="AC3786" s="1">
        <v>-82.617044427400003</v>
      </c>
    </row>
    <row r="3787" spans="1:29" x14ac:dyDescent="0.25">
      <c r="A3787" s="13">
        <v>342</v>
      </c>
      <c r="B3787" s="22" t="s">
        <v>4936</v>
      </c>
      <c r="C3787" s="17">
        <v>4</v>
      </c>
      <c r="D3787" s="1" t="s">
        <v>798</v>
      </c>
      <c r="E3787" s="1" t="s">
        <v>3859</v>
      </c>
      <c r="F3787" s="1" t="s">
        <v>3907</v>
      </c>
      <c r="G3787" s="1" t="s">
        <v>3919</v>
      </c>
      <c r="H3787" s="1">
        <v>5.2</v>
      </c>
      <c r="I3787" s="1">
        <v>5.7</v>
      </c>
      <c r="J3787" s="1" t="s">
        <v>3190</v>
      </c>
      <c r="K3787" s="1" t="s">
        <v>4978</v>
      </c>
      <c r="L3787" s="1">
        <v>0</v>
      </c>
      <c r="M3787" s="1">
        <v>0</v>
      </c>
      <c r="N3787" s="1">
        <v>3</v>
      </c>
      <c r="O3787" s="1">
        <v>2</v>
      </c>
      <c r="P3787" s="1">
        <v>1</v>
      </c>
      <c r="Q3787" s="16">
        <v>29.515625</v>
      </c>
      <c r="R3787" s="21">
        <v>2.1219442467485285E-2</v>
      </c>
      <c r="S3787" s="21">
        <v>0.16239321077764574</v>
      </c>
      <c r="T3787" s="21">
        <v>0.14117376831016046</v>
      </c>
      <c r="U3787" s="21">
        <v>1.2063792617637444E-3</v>
      </c>
      <c r="V3787" s="21">
        <v>5.9139414360828875E-3</v>
      </c>
      <c r="W3787" s="21">
        <v>4.7075621743191427E-3</v>
      </c>
      <c r="X3787" s="13" t="s">
        <v>22</v>
      </c>
      <c r="Y378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7" s="1">
        <v>41.248199617799997</v>
      </c>
      <c r="AA3787" s="1">
        <v>-81.293609013199998</v>
      </c>
      <c r="AB3787" s="1">
        <v>41.247986301300003</v>
      </c>
      <c r="AC3787" s="1">
        <v>-81.284013407900005</v>
      </c>
    </row>
    <row r="3788" spans="1:29" x14ac:dyDescent="0.25">
      <c r="A3788" s="13">
        <v>343</v>
      </c>
      <c r="B3788" s="22" t="s">
        <v>4936</v>
      </c>
      <c r="C3788" s="17">
        <v>5</v>
      </c>
      <c r="D3788" s="1" t="s">
        <v>793</v>
      </c>
      <c r="E3788" s="1" t="s">
        <v>3842</v>
      </c>
      <c r="F3788" s="1" t="s">
        <v>3858</v>
      </c>
      <c r="G3788" s="1" t="s">
        <v>3916</v>
      </c>
      <c r="H3788" s="1">
        <v>20.9</v>
      </c>
      <c r="I3788" s="1">
        <v>21.4</v>
      </c>
      <c r="J3788" s="1" t="s">
        <v>3190</v>
      </c>
      <c r="K3788" s="1" t="s">
        <v>4978</v>
      </c>
      <c r="L3788" s="1">
        <v>0</v>
      </c>
      <c r="M3788" s="1">
        <v>0</v>
      </c>
      <c r="N3788" s="1">
        <v>3</v>
      </c>
      <c r="O3788" s="1">
        <v>3</v>
      </c>
      <c r="P3788" s="1">
        <v>4</v>
      </c>
      <c r="Q3788" s="16">
        <v>36.953125</v>
      </c>
      <c r="R3788" s="21">
        <v>1.8820105670504666E-2</v>
      </c>
      <c r="S3788" s="21">
        <v>0.22972537196110748</v>
      </c>
      <c r="T3788" s="21">
        <v>0.21090526629060283</v>
      </c>
      <c r="U3788" s="21">
        <v>1.0398796567662836E-3</v>
      </c>
      <c r="V3788" s="21">
        <v>5.9116246754239293E-3</v>
      </c>
      <c r="W3788" s="21">
        <v>4.871745018657646E-3</v>
      </c>
      <c r="X3788" s="13" t="s">
        <v>22</v>
      </c>
      <c r="Y378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8" s="1">
        <v>39.942103733499998</v>
      </c>
      <c r="AA3788" s="1">
        <v>-82.3806955031</v>
      </c>
      <c r="AB3788" s="1">
        <v>39.941583083499999</v>
      </c>
      <c r="AC3788" s="1">
        <v>-82.371302976300001</v>
      </c>
    </row>
    <row r="3789" spans="1:29" x14ac:dyDescent="0.25">
      <c r="A3789" s="13">
        <v>344</v>
      </c>
      <c r="B3789" s="22" t="s">
        <v>4936</v>
      </c>
      <c r="C3789" s="17">
        <v>1</v>
      </c>
      <c r="D3789" s="1" t="s">
        <v>803</v>
      </c>
      <c r="E3789" s="1" t="s">
        <v>3852</v>
      </c>
      <c r="F3789" s="1" t="s">
        <v>3905</v>
      </c>
      <c r="G3789" s="1" t="s">
        <v>3918</v>
      </c>
      <c r="H3789" s="1">
        <v>21.1</v>
      </c>
      <c r="I3789" s="1">
        <v>21.6</v>
      </c>
      <c r="J3789" s="1" t="s">
        <v>3190</v>
      </c>
      <c r="K3789" s="1" t="s">
        <v>4979</v>
      </c>
      <c r="L3789" s="1">
        <v>0</v>
      </c>
      <c r="M3789" s="1">
        <v>1</v>
      </c>
      <c r="N3789" s="1">
        <v>1</v>
      </c>
      <c r="O3789" s="1">
        <v>2</v>
      </c>
      <c r="P3789" s="1">
        <v>4</v>
      </c>
      <c r="Q3789" s="16">
        <v>65.098564680232556</v>
      </c>
      <c r="R3789" s="21">
        <v>1.6417583373135858E-2</v>
      </c>
      <c r="S3789" s="21">
        <v>0.30496935910765599</v>
      </c>
      <c r="T3789" s="21">
        <v>0.28855177573452012</v>
      </c>
      <c r="U3789" s="21">
        <v>1.1038563909306345E-3</v>
      </c>
      <c r="V3789" s="21">
        <v>5.9022368530762537E-3</v>
      </c>
      <c r="W3789" s="21">
        <v>4.7983804621456192E-3</v>
      </c>
      <c r="X3789" s="13" t="s">
        <v>22</v>
      </c>
      <c r="Y378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89" s="1">
        <v>40.873295923699999</v>
      </c>
      <c r="AA3789" s="1">
        <v>-83.914022397500005</v>
      </c>
      <c r="AB3789" s="1">
        <v>40.878027383999999</v>
      </c>
      <c r="AC3789" s="1">
        <v>-83.906792625799994</v>
      </c>
    </row>
    <row r="3790" spans="1:29" x14ac:dyDescent="0.25">
      <c r="A3790" s="13">
        <v>345</v>
      </c>
      <c r="B3790" s="22" t="s">
        <v>4936</v>
      </c>
      <c r="C3790" s="17">
        <v>8</v>
      </c>
      <c r="D3790" s="1" t="s">
        <v>2379</v>
      </c>
      <c r="E3790" s="1" t="s">
        <v>3865</v>
      </c>
      <c r="F3790" s="1" t="s">
        <v>3866</v>
      </c>
      <c r="G3790" s="1" t="s">
        <v>3916</v>
      </c>
      <c r="H3790" s="1">
        <v>15</v>
      </c>
      <c r="I3790" s="1">
        <v>15.5</v>
      </c>
      <c r="J3790" s="1" t="s">
        <v>3190</v>
      </c>
      <c r="K3790" s="1" t="s">
        <v>4979</v>
      </c>
      <c r="L3790" s="1">
        <v>0</v>
      </c>
      <c r="M3790" s="1">
        <v>0</v>
      </c>
      <c r="N3790" s="1">
        <v>2</v>
      </c>
      <c r="O3790" s="1">
        <v>0</v>
      </c>
      <c r="P3790" s="1">
        <v>8</v>
      </c>
      <c r="Q3790" s="16">
        <v>21.09375</v>
      </c>
      <c r="R3790" s="21">
        <v>2.3742716120570263E-2</v>
      </c>
      <c r="S3790" s="21">
        <v>0.6246024766858983</v>
      </c>
      <c r="T3790" s="21">
        <v>0.60085976056532808</v>
      </c>
      <c r="U3790" s="21">
        <v>1.5587029497231269E-3</v>
      </c>
      <c r="V3790" s="21">
        <v>5.7534330048983956E-3</v>
      </c>
      <c r="W3790" s="21">
        <v>4.1947300551752687E-3</v>
      </c>
      <c r="X3790" s="13" t="s">
        <v>22</v>
      </c>
      <c r="Y379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0" s="1">
        <v>39.837253389200001</v>
      </c>
      <c r="AA3790" s="1">
        <v>-84.5337317117</v>
      </c>
      <c r="AB3790" s="1">
        <v>39.8373427338</v>
      </c>
      <c r="AC3790" s="1">
        <v>-84.524334376200002</v>
      </c>
    </row>
    <row r="3791" spans="1:29" x14ac:dyDescent="0.25">
      <c r="A3791" s="13">
        <v>346</v>
      </c>
      <c r="B3791" s="22" t="s">
        <v>4936</v>
      </c>
      <c r="C3791" s="17">
        <v>11</v>
      </c>
      <c r="D3791" s="1" t="s">
        <v>2389</v>
      </c>
      <c r="E3791" s="1" t="s">
        <v>3884</v>
      </c>
      <c r="F3791" s="1" t="s">
        <v>3885</v>
      </c>
      <c r="G3791" s="1" t="s">
        <v>3922</v>
      </c>
      <c r="H3791" s="1">
        <v>30.4</v>
      </c>
      <c r="I3791" s="1">
        <v>30.9</v>
      </c>
      <c r="J3791" s="1" t="s">
        <v>3190</v>
      </c>
      <c r="K3791" s="1" t="s">
        <v>4979</v>
      </c>
      <c r="L3791" s="1">
        <v>0</v>
      </c>
      <c r="M3791" s="1">
        <v>0</v>
      </c>
      <c r="N3791" s="1">
        <v>4</v>
      </c>
      <c r="O3791" s="1">
        <v>0</v>
      </c>
      <c r="P3791" s="1">
        <v>2</v>
      </c>
      <c r="Q3791" s="16">
        <v>28.1875</v>
      </c>
      <c r="R3791" s="21">
        <v>1.598191350586468E-2</v>
      </c>
      <c r="S3791" s="21">
        <v>0.22583308056111143</v>
      </c>
      <c r="T3791" s="21">
        <v>0.20985116705524676</v>
      </c>
      <c r="U3791" s="21">
        <v>1.0743900865349538E-3</v>
      </c>
      <c r="V3791" s="21">
        <v>5.7442809178673386E-3</v>
      </c>
      <c r="W3791" s="21">
        <v>4.6698908313323843E-3</v>
      </c>
      <c r="X3791" s="13" t="s">
        <v>22</v>
      </c>
      <c r="Y379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1" s="1">
        <v>40.611168642800003</v>
      </c>
      <c r="AA3791" s="1">
        <v>-81.487467319999993</v>
      </c>
      <c r="AB3791" s="1">
        <v>40.6139871552</v>
      </c>
      <c r="AC3791" s="1">
        <v>-81.478897612300003</v>
      </c>
    </row>
    <row r="3792" spans="1:29" x14ac:dyDescent="0.25">
      <c r="A3792" s="13">
        <v>347</v>
      </c>
      <c r="B3792" s="22" t="s">
        <v>4936</v>
      </c>
      <c r="C3792" s="17">
        <v>8</v>
      </c>
      <c r="D3792" s="1" t="s">
        <v>2363</v>
      </c>
      <c r="E3792" s="1" t="s">
        <v>3848</v>
      </c>
      <c r="F3792" s="1" t="s">
        <v>3869</v>
      </c>
      <c r="G3792" s="1" t="s">
        <v>3917</v>
      </c>
      <c r="H3792" s="1">
        <v>2.1</v>
      </c>
      <c r="I3792" s="1">
        <v>2.6</v>
      </c>
      <c r="J3792" s="1" t="s">
        <v>3190</v>
      </c>
      <c r="K3792" s="1" t="s">
        <v>4979</v>
      </c>
      <c r="L3792" s="1">
        <v>0</v>
      </c>
      <c r="M3792" s="1">
        <v>1</v>
      </c>
      <c r="N3792" s="1">
        <v>1</v>
      </c>
      <c r="O3792" s="1">
        <v>0</v>
      </c>
      <c r="P3792" s="1">
        <v>6</v>
      </c>
      <c r="Q3792" s="16">
        <v>58.223564680232556</v>
      </c>
      <c r="R3792" s="21">
        <v>2.6742262285587411E-2</v>
      </c>
      <c r="S3792" s="21">
        <v>0.46928256653860512</v>
      </c>
      <c r="T3792" s="21">
        <v>0.44254030425301771</v>
      </c>
      <c r="U3792" s="21">
        <v>1.8033236218423184E-3</v>
      </c>
      <c r="V3792" s="21">
        <v>5.7090492984519844E-3</v>
      </c>
      <c r="W3792" s="21">
        <v>3.9057256766096659E-3</v>
      </c>
      <c r="X3792" s="13" t="s">
        <v>22</v>
      </c>
      <c r="Y379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2" s="1">
        <v>39.480002083899997</v>
      </c>
      <c r="AA3792" s="1">
        <v>-83.956057707400007</v>
      </c>
      <c r="AB3792" s="1">
        <v>39.483580166000003</v>
      </c>
      <c r="AC3792" s="1">
        <v>-83.947963776199998</v>
      </c>
    </row>
    <row r="3793" spans="1:29" x14ac:dyDescent="0.25">
      <c r="A3793" s="13">
        <v>348</v>
      </c>
      <c r="B3793" s="22" t="s">
        <v>4936</v>
      </c>
      <c r="C3793" s="17">
        <v>8</v>
      </c>
      <c r="D3793" s="1" t="s">
        <v>2363</v>
      </c>
      <c r="E3793" s="1" t="s">
        <v>3848</v>
      </c>
      <c r="F3793" s="1" t="s">
        <v>3869</v>
      </c>
      <c r="G3793" s="1" t="s">
        <v>3917</v>
      </c>
      <c r="H3793" s="1">
        <v>0</v>
      </c>
      <c r="I3793" s="1">
        <v>0.5</v>
      </c>
      <c r="J3793" s="1" t="s">
        <v>3190</v>
      </c>
      <c r="K3793" s="1" t="s">
        <v>4979</v>
      </c>
      <c r="L3793" s="1">
        <v>1</v>
      </c>
      <c r="M3793" s="1">
        <v>0</v>
      </c>
      <c r="N3793" s="1">
        <v>1</v>
      </c>
      <c r="O3793" s="1">
        <v>0</v>
      </c>
      <c r="P3793" s="1">
        <v>1</v>
      </c>
      <c r="Q3793" s="16">
        <v>53.223564680232556</v>
      </c>
      <c r="R3793" s="21">
        <v>2.6742262285587411E-2</v>
      </c>
      <c r="S3793" s="21">
        <v>0.19040681253246772</v>
      </c>
      <c r="T3793" s="21">
        <v>0.16366455024688031</v>
      </c>
      <c r="U3793" s="21">
        <v>1.8033236218423184E-3</v>
      </c>
      <c r="V3793" s="21">
        <v>5.7090492984519844E-3</v>
      </c>
      <c r="W3793" s="21">
        <v>3.9057256766096659E-3</v>
      </c>
      <c r="X3793" s="13" t="s">
        <v>22</v>
      </c>
      <c r="Y379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3" s="1">
        <v>39.461368312099999</v>
      </c>
      <c r="AA3793" s="1">
        <v>-83.986938992199995</v>
      </c>
      <c r="AB3793" s="1">
        <v>39.465667405300003</v>
      </c>
      <c r="AC3793" s="1">
        <v>-83.9794535403</v>
      </c>
    </row>
    <row r="3794" spans="1:29" x14ac:dyDescent="0.25">
      <c r="A3794" s="13">
        <v>349</v>
      </c>
      <c r="B3794" s="22" t="s">
        <v>4936</v>
      </c>
      <c r="C3794" s="17">
        <v>3</v>
      </c>
      <c r="D3794" s="1" t="s">
        <v>3193</v>
      </c>
      <c r="E3794" s="1" t="s">
        <v>3848</v>
      </c>
      <c r="F3794" s="1" t="s">
        <v>3880</v>
      </c>
      <c r="G3794" s="1" t="s">
        <v>3917</v>
      </c>
      <c r="H3794" s="1">
        <v>9.3000000000000007</v>
      </c>
      <c r="I3794" s="1">
        <v>9.8000000000000007</v>
      </c>
      <c r="J3794" s="1" t="s">
        <v>3190</v>
      </c>
      <c r="K3794" s="1" t="s">
        <v>4978</v>
      </c>
      <c r="L3794" s="1">
        <v>0</v>
      </c>
      <c r="M3794" s="1">
        <v>2</v>
      </c>
      <c r="N3794" s="1">
        <v>0</v>
      </c>
      <c r="O3794" s="1">
        <v>1</v>
      </c>
      <c r="P3794" s="1">
        <v>7</v>
      </c>
      <c r="Q3794" s="16">
        <v>102.79087936046511</v>
      </c>
      <c r="R3794" s="21">
        <v>2.812628984733646E-2</v>
      </c>
      <c r="S3794" s="21">
        <v>0.33367526703801925</v>
      </c>
      <c r="T3794" s="21">
        <v>0.3055489771906828</v>
      </c>
      <c r="U3794" s="21">
        <v>1.7098424445320868E-3</v>
      </c>
      <c r="V3794" s="21">
        <v>5.7050833752210033E-3</v>
      </c>
      <c r="W3794" s="21">
        <v>3.9952409306889163E-3</v>
      </c>
      <c r="X3794" s="13" t="s">
        <v>22</v>
      </c>
      <c r="Y379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4" s="1">
        <v>40.868559305399998</v>
      </c>
      <c r="AA3794" s="1">
        <v>-82.236367907000002</v>
      </c>
      <c r="AB3794" s="1">
        <v>40.871055284400001</v>
      </c>
      <c r="AC3794" s="1">
        <v>-82.227406939900007</v>
      </c>
    </row>
    <row r="3795" spans="1:29" x14ac:dyDescent="0.25">
      <c r="A3795" s="13">
        <v>350</v>
      </c>
      <c r="B3795" s="22" t="s">
        <v>4936</v>
      </c>
      <c r="C3795" s="17">
        <v>3</v>
      </c>
      <c r="D3795" s="1" t="s">
        <v>3193</v>
      </c>
      <c r="E3795" s="1" t="s">
        <v>3848</v>
      </c>
      <c r="F3795" s="1" t="s">
        <v>3880</v>
      </c>
      <c r="G3795" s="1" t="s">
        <v>3917</v>
      </c>
      <c r="H3795" s="1">
        <v>14.5</v>
      </c>
      <c r="I3795" s="1">
        <v>15</v>
      </c>
      <c r="J3795" s="1" t="s">
        <v>3190</v>
      </c>
      <c r="K3795" s="1" t="s">
        <v>4978</v>
      </c>
      <c r="L3795" s="1">
        <v>0</v>
      </c>
      <c r="M3795" s="1">
        <v>0</v>
      </c>
      <c r="N3795" s="1">
        <v>2</v>
      </c>
      <c r="O3795" s="1">
        <v>1</v>
      </c>
      <c r="P3795" s="1">
        <v>6</v>
      </c>
      <c r="Q3795" s="16">
        <v>23.53125</v>
      </c>
      <c r="R3795" s="21">
        <v>2.812628984733646E-2</v>
      </c>
      <c r="S3795" s="21">
        <v>0.3028981726044892</v>
      </c>
      <c r="T3795" s="21">
        <v>0.27477188275715275</v>
      </c>
      <c r="U3795" s="21">
        <v>1.7098424445320868E-3</v>
      </c>
      <c r="V3795" s="21">
        <v>5.7050833752210033E-3</v>
      </c>
      <c r="W3795" s="21">
        <v>3.9952409306889163E-3</v>
      </c>
      <c r="X3795" s="13" t="s">
        <v>22</v>
      </c>
      <c r="Y379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5" s="1">
        <v>40.907025383099999</v>
      </c>
      <c r="AA3795" s="1">
        <v>-82.152805658999995</v>
      </c>
      <c r="AB3795" s="1">
        <v>40.909995922500002</v>
      </c>
      <c r="AC3795" s="1">
        <v>-82.144104809799998</v>
      </c>
    </row>
    <row r="3796" spans="1:29" x14ac:dyDescent="0.25">
      <c r="A3796" s="13">
        <v>351</v>
      </c>
      <c r="B3796" s="22" t="s">
        <v>4936</v>
      </c>
      <c r="C3796" s="17">
        <v>1</v>
      </c>
      <c r="D3796" s="1" t="s">
        <v>804</v>
      </c>
      <c r="E3796" s="1" t="s">
        <v>3852</v>
      </c>
      <c r="F3796" s="1" t="s">
        <v>3879</v>
      </c>
      <c r="G3796" s="1" t="s">
        <v>3918</v>
      </c>
      <c r="H3796" s="1">
        <v>8.3000000000000007</v>
      </c>
      <c r="I3796" s="1">
        <v>8.8000000000000007</v>
      </c>
      <c r="J3796" s="1" t="s">
        <v>3190</v>
      </c>
      <c r="K3796" s="1" t="s">
        <v>4979</v>
      </c>
      <c r="L3796" s="1">
        <v>1</v>
      </c>
      <c r="M3796" s="1">
        <v>0</v>
      </c>
      <c r="N3796" s="1">
        <v>2</v>
      </c>
      <c r="O3796" s="1">
        <v>1</v>
      </c>
      <c r="P3796" s="1">
        <v>2</v>
      </c>
      <c r="Q3796" s="16">
        <v>65.207939680232556</v>
      </c>
      <c r="R3796" s="21">
        <v>1.5868455532793004E-2</v>
      </c>
      <c r="S3796" s="21">
        <v>0.22567370984832594</v>
      </c>
      <c r="T3796" s="21">
        <v>0.20980525431553293</v>
      </c>
      <c r="U3796" s="21">
        <v>1.0667172019025017E-3</v>
      </c>
      <c r="V3796" s="21">
        <v>5.7044751069507344E-3</v>
      </c>
      <c r="W3796" s="21">
        <v>4.6377579050482327E-3</v>
      </c>
      <c r="X3796" s="13" t="s">
        <v>22</v>
      </c>
      <c r="Y379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6" s="1">
        <v>40.956399519100003</v>
      </c>
      <c r="AA3796" s="1">
        <v>-83.758211523900002</v>
      </c>
      <c r="AB3796" s="1">
        <v>40.961477306799999</v>
      </c>
      <c r="AC3796" s="1">
        <v>-83.751395484900002</v>
      </c>
    </row>
    <row r="3797" spans="1:29" x14ac:dyDescent="0.25">
      <c r="A3797" s="13">
        <v>352</v>
      </c>
      <c r="B3797" s="22" t="s">
        <v>4936</v>
      </c>
      <c r="C3797" s="17">
        <v>4</v>
      </c>
      <c r="D3797" s="1" t="s">
        <v>801</v>
      </c>
      <c r="E3797" s="1" t="s">
        <v>3867</v>
      </c>
      <c r="F3797" s="1" t="s">
        <v>3877</v>
      </c>
      <c r="G3797" s="1" t="s">
        <v>3921</v>
      </c>
      <c r="H3797" s="1">
        <v>3.9</v>
      </c>
      <c r="I3797" s="1">
        <v>4.4000000000000004</v>
      </c>
      <c r="J3797" s="1" t="s">
        <v>3190</v>
      </c>
      <c r="K3797" s="1" t="s">
        <v>4979</v>
      </c>
      <c r="L3797" s="1">
        <v>0</v>
      </c>
      <c r="M3797" s="1">
        <v>0</v>
      </c>
      <c r="N3797" s="1">
        <v>2</v>
      </c>
      <c r="O3797" s="1">
        <v>1</v>
      </c>
      <c r="P3797" s="1">
        <v>4</v>
      </c>
      <c r="Q3797" s="16">
        <v>21.53125</v>
      </c>
      <c r="R3797" s="21">
        <v>1.9868920055116951E-2</v>
      </c>
      <c r="S3797" s="21">
        <v>0.31968611678806563</v>
      </c>
      <c r="T3797" s="21">
        <v>0.29981719673294871</v>
      </c>
      <c r="U3797" s="21">
        <v>1.3374425322829045E-3</v>
      </c>
      <c r="V3797" s="21">
        <v>5.6935266199204769E-3</v>
      </c>
      <c r="W3797" s="21">
        <v>4.3560840876375722E-3</v>
      </c>
      <c r="X3797" s="13" t="s">
        <v>22</v>
      </c>
      <c r="Y379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7" s="1">
        <v>41.1044916022</v>
      </c>
      <c r="AA3797" s="1">
        <v>-80.928439915599995</v>
      </c>
      <c r="AB3797" s="1">
        <v>41.1051335525</v>
      </c>
      <c r="AC3797" s="1">
        <v>-80.918901638099996</v>
      </c>
    </row>
    <row r="3798" spans="1:29" x14ac:dyDescent="0.25">
      <c r="A3798" s="13">
        <v>353</v>
      </c>
      <c r="B3798" s="22" t="s">
        <v>4936</v>
      </c>
      <c r="C3798" s="17">
        <v>6</v>
      </c>
      <c r="D3798" s="1" t="s">
        <v>2374</v>
      </c>
      <c r="E3798" s="1" t="s">
        <v>3848</v>
      </c>
      <c r="F3798" s="1" t="s">
        <v>3849</v>
      </c>
      <c r="G3798" s="1" t="s">
        <v>3917</v>
      </c>
      <c r="H3798" s="1">
        <v>0.5</v>
      </c>
      <c r="I3798" s="1">
        <v>1</v>
      </c>
      <c r="J3798" s="1" t="s">
        <v>3190</v>
      </c>
      <c r="K3798" s="1" t="s">
        <v>4978</v>
      </c>
      <c r="L3798" s="1">
        <v>1</v>
      </c>
      <c r="M3798" s="1">
        <v>1</v>
      </c>
      <c r="N3798" s="1">
        <v>2</v>
      </c>
      <c r="O3798" s="1">
        <v>0</v>
      </c>
      <c r="P3798" s="1">
        <v>3</v>
      </c>
      <c r="Q3798" s="16">
        <v>107.44712936046511</v>
      </c>
      <c r="R3798" s="21">
        <v>2.3645704410102018E-2</v>
      </c>
      <c r="S3798" s="21">
        <v>0.20630058834373613</v>
      </c>
      <c r="T3798" s="21">
        <v>0.1826548839336341</v>
      </c>
      <c r="U3798" s="21">
        <v>1.3793677975372394E-3</v>
      </c>
      <c r="V3798" s="21">
        <v>5.6832918393577925E-3</v>
      </c>
      <c r="W3798" s="21">
        <v>4.3039240418205529E-3</v>
      </c>
      <c r="X3798" s="13" t="s">
        <v>22</v>
      </c>
      <c r="Y379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8" s="1">
        <v>39.592384748100002</v>
      </c>
      <c r="AA3798" s="1">
        <v>-83.658518564299996</v>
      </c>
      <c r="AB3798" s="1">
        <v>39.596324408100003</v>
      </c>
      <c r="AC3798" s="1">
        <v>-83.650654612599993</v>
      </c>
    </row>
    <row r="3799" spans="1:29" x14ac:dyDescent="0.25">
      <c r="A3799" s="13">
        <v>354</v>
      </c>
      <c r="B3799" s="22" t="s">
        <v>4936</v>
      </c>
      <c r="C3799" s="17">
        <v>7</v>
      </c>
      <c r="D3799" s="1" t="s">
        <v>789</v>
      </c>
      <c r="E3799" s="1" t="s">
        <v>3846</v>
      </c>
      <c r="F3799" s="1" t="s">
        <v>3847</v>
      </c>
      <c r="G3799" s="1" t="s">
        <v>3916</v>
      </c>
      <c r="H3799" s="1">
        <v>25.8</v>
      </c>
      <c r="I3799" s="1">
        <v>26.3</v>
      </c>
      <c r="J3799" s="1" t="s">
        <v>3190</v>
      </c>
      <c r="K3799" s="1" t="s">
        <v>4978</v>
      </c>
      <c r="L3799" s="1">
        <v>0</v>
      </c>
      <c r="M3799" s="1">
        <v>0</v>
      </c>
      <c r="N3799" s="1">
        <v>2</v>
      </c>
      <c r="O3799" s="1">
        <v>0</v>
      </c>
      <c r="P3799" s="1">
        <v>15</v>
      </c>
      <c r="Q3799" s="16">
        <v>28.09375</v>
      </c>
      <c r="R3799" s="21">
        <v>3.4761724798860145E-2</v>
      </c>
      <c r="S3799" s="21">
        <v>0.67215445672608043</v>
      </c>
      <c r="T3799" s="21">
        <v>0.63739273192722024</v>
      </c>
      <c r="U3799" s="21">
        <v>2.222357968409801E-3</v>
      </c>
      <c r="V3799" s="21">
        <v>5.6786439894366157E-3</v>
      </c>
      <c r="W3799" s="21">
        <v>3.4562860210268147E-3</v>
      </c>
      <c r="X3799" s="13" t="s">
        <v>22</v>
      </c>
      <c r="Y379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799" s="1">
        <v>39.9322374801</v>
      </c>
      <c r="AA3799" s="1">
        <v>-83.599169437300006</v>
      </c>
      <c r="AB3799" s="1">
        <v>39.933602167799997</v>
      </c>
      <c r="AC3799" s="1">
        <v>-83.589941970500007</v>
      </c>
    </row>
    <row r="3800" spans="1:29" x14ac:dyDescent="0.25">
      <c r="A3800" s="13">
        <v>355</v>
      </c>
      <c r="B3800" s="22" t="s">
        <v>4936</v>
      </c>
      <c r="C3800" s="17">
        <v>5</v>
      </c>
      <c r="D3800" s="1" t="s">
        <v>1333</v>
      </c>
      <c r="E3800" s="1" t="s">
        <v>3842</v>
      </c>
      <c r="F3800" s="1" t="s">
        <v>3874</v>
      </c>
      <c r="G3800" s="1" t="s">
        <v>3916</v>
      </c>
      <c r="H3800" s="1">
        <v>20.9</v>
      </c>
      <c r="I3800" s="1">
        <v>21.4</v>
      </c>
      <c r="J3800" s="1" t="s">
        <v>3190</v>
      </c>
      <c r="K3800" s="1" t="s">
        <v>4977</v>
      </c>
      <c r="L3800" s="1">
        <v>0</v>
      </c>
      <c r="M3800" s="1">
        <v>0</v>
      </c>
      <c r="N3800" s="1">
        <v>1</v>
      </c>
      <c r="O3800" s="1">
        <v>0</v>
      </c>
      <c r="P3800" s="1">
        <v>12</v>
      </c>
      <c r="Q3800" s="16">
        <v>18.546875</v>
      </c>
      <c r="R3800" s="21">
        <v>3.2180354919787435E-2</v>
      </c>
      <c r="S3800" s="21">
        <v>1.2991481697717373</v>
      </c>
      <c r="T3800" s="21">
        <v>1.2669678148519499</v>
      </c>
      <c r="U3800" s="21">
        <v>2.0334675141763141E-3</v>
      </c>
      <c r="V3800" s="21">
        <v>5.6676366206121374E-3</v>
      </c>
      <c r="W3800" s="21">
        <v>3.6341691064358233E-3</v>
      </c>
      <c r="X3800" s="13" t="s">
        <v>22</v>
      </c>
      <c r="Y380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0" s="1">
        <v>39.975990423200003</v>
      </c>
      <c r="AA3800" s="1">
        <v>-81.843891102800001</v>
      </c>
      <c r="AB3800" s="1">
        <v>39.974196085599999</v>
      </c>
      <c r="AC3800" s="1">
        <v>-81.834937047300002</v>
      </c>
    </row>
    <row r="3801" spans="1:29" x14ac:dyDescent="0.25">
      <c r="A3801" s="13">
        <v>356</v>
      </c>
      <c r="B3801" s="22" t="s">
        <v>4936</v>
      </c>
      <c r="C3801" s="17">
        <v>11</v>
      </c>
      <c r="D3801" s="1" t="s">
        <v>2389</v>
      </c>
      <c r="E3801" s="1" t="s">
        <v>3884</v>
      </c>
      <c r="F3801" s="1" t="s">
        <v>3885</v>
      </c>
      <c r="G3801" s="1" t="s">
        <v>3922</v>
      </c>
      <c r="H3801" s="1">
        <v>12.2</v>
      </c>
      <c r="I3801" s="1">
        <v>12.7</v>
      </c>
      <c r="J3801" s="1" t="s">
        <v>3190</v>
      </c>
      <c r="K3801" s="1" t="s">
        <v>4977</v>
      </c>
      <c r="L3801" s="1">
        <v>0</v>
      </c>
      <c r="M3801" s="1">
        <v>0</v>
      </c>
      <c r="N3801" s="1">
        <v>4</v>
      </c>
      <c r="O3801" s="1">
        <v>0</v>
      </c>
      <c r="P3801" s="1">
        <v>4</v>
      </c>
      <c r="Q3801" s="16">
        <v>30.1875</v>
      </c>
      <c r="R3801" s="21">
        <v>9.4127949193878197E-3</v>
      </c>
      <c r="S3801" s="21">
        <v>0.36114631756427201</v>
      </c>
      <c r="T3801" s="21">
        <v>0.35173352264488417</v>
      </c>
      <c r="U3801" s="21">
        <v>5.3743302690133926E-4</v>
      </c>
      <c r="V3801" s="21">
        <v>5.6533577108616954E-3</v>
      </c>
      <c r="W3801" s="21">
        <v>5.1159246839603562E-3</v>
      </c>
      <c r="X3801" s="13" t="s">
        <v>22</v>
      </c>
      <c r="Y380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1" s="1">
        <v>40.3877657349</v>
      </c>
      <c r="AA3801" s="1">
        <v>-81.559995809399993</v>
      </c>
      <c r="AB3801" s="1">
        <v>40.394166662099998</v>
      </c>
      <c r="AC3801" s="1">
        <v>-81.555710331599997</v>
      </c>
    </row>
    <row r="3802" spans="1:29" x14ac:dyDescent="0.25">
      <c r="A3802" s="13">
        <v>357</v>
      </c>
      <c r="B3802" s="22" t="s">
        <v>4936</v>
      </c>
      <c r="C3802" s="17">
        <v>4</v>
      </c>
      <c r="D3802" s="1" t="s">
        <v>801</v>
      </c>
      <c r="E3802" s="1" t="s">
        <v>3867</v>
      </c>
      <c r="F3802" s="1" t="s">
        <v>3868</v>
      </c>
      <c r="G3802" s="1" t="s">
        <v>3919</v>
      </c>
      <c r="H3802" s="1">
        <v>0.1</v>
      </c>
      <c r="I3802" s="1">
        <v>0.6</v>
      </c>
      <c r="J3802" s="1" t="s">
        <v>3190</v>
      </c>
      <c r="K3802" s="1" t="s">
        <v>4977</v>
      </c>
      <c r="L3802" s="1">
        <v>0</v>
      </c>
      <c r="M3802" s="1">
        <v>0</v>
      </c>
      <c r="N3802" s="1">
        <v>0</v>
      </c>
      <c r="O3802" s="1">
        <v>1</v>
      </c>
      <c r="P3802" s="1">
        <v>9</v>
      </c>
      <c r="Q3802" s="16">
        <v>13.4375</v>
      </c>
      <c r="R3802" s="21">
        <v>2.8136339915395894E-2</v>
      </c>
      <c r="S3802" s="21">
        <v>1.0917556769905741</v>
      </c>
      <c r="T3802" s="21">
        <v>1.0636193370751781</v>
      </c>
      <c r="U3802" s="21">
        <v>1.683178743288359E-3</v>
      </c>
      <c r="V3802" s="21">
        <v>5.6252699615110865E-3</v>
      </c>
      <c r="W3802" s="21">
        <v>3.9420912182227272E-3</v>
      </c>
      <c r="X3802" s="13" t="s">
        <v>22</v>
      </c>
      <c r="Y380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2" s="1">
        <v>41.109948767500001</v>
      </c>
      <c r="AA3802" s="1">
        <v>-80.835975245399993</v>
      </c>
      <c r="AB3802" s="1">
        <v>41.110786511900002</v>
      </c>
      <c r="AC3802" s="1">
        <v>-80.826465025000005</v>
      </c>
    </row>
    <row r="3803" spans="1:29" x14ac:dyDescent="0.25">
      <c r="A3803" s="13">
        <v>358</v>
      </c>
      <c r="B3803" s="22" t="s">
        <v>4936</v>
      </c>
      <c r="C3803" s="17">
        <v>5</v>
      </c>
      <c r="D3803" s="1" t="s">
        <v>1333</v>
      </c>
      <c r="E3803" s="1" t="s">
        <v>3842</v>
      </c>
      <c r="F3803" s="1" t="s">
        <v>3874</v>
      </c>
      <c r="G3803" s="1" t="s">
        <v>3916</v>
      </c>
      <c r="H3803" s="1">
        <v>19.2</v>
      </c>
      <c r="I3803" s="1">
        <v>19.7</v>
      </c>
      <c r="J3803" s="1" t="s">
        <v>3190</v>
      </c>
      <c r="K3803" s="1" t="s">
        <v>4979</v>
      </c>
      <c r="L3803" s="1">
        <v>0</v>
      </c>
      <c r="M3803" s="1">
        <v>0</v>
      </c>
      <c r="N3803" s="1">
        <v>1</v>
      </c>
      <c r="O3803" s="1">
        <v>1</v>
      </c>
      <c r="P3803" s="1">
        <v>6</v>
      </c>
      <c r="Q3803" s="16">
        <v>16.984375</v>
      </c>
      <c r="R3803" s="21">
        <v>2.6267542815611833E-2</v>
      </c>
      <c r="S3803" s="21">
        <v>0.46282711237852392</v>
      </c>
      <c r="T3803" s="21">
        <v>0.43655956956291209</v>
      </c>
      <c r="U3803" s="21">
        <v>1.7711211656128104E-3</v>
      </c>
      <c r="V3803" s="21">
        <v>5.6079031341356002E-3</v>
      </c>
      <c r="W3803" s="21">
        <v>3.8367819685227898E-3</v>
      </c>
      <c r="X3803" s="13" t="s">
        <v>22</v>
      </c>
      <c r="Y380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3" s="1">
        <v>39.969818306599997</v>
      </c>
      <c r="AA3803" s="1">
        <v>-81.874774570499994</v>
      </c>
      <c r="AB3803" s="1">
        <v>39.971109172299997</v>
      </c>
      <c r="AC3803" s="1">
        <v>-81.865558922899993</v>
      </c>
    </row>
    <row r="3804" spans="1:29" x14ac:dyDescent="0.25">
      <c r="A3804" s="13">
        <v>359</v>
      </c>
      <c r="B3804" s="22" t="s">
        <v>4936</v>
      </c>
      <c r="C3804" s="17">
        <v>7</v>
      </c>
      <c r="D3804" s="1" t="s">
        <v>789</v>
      </c>
      <c r="E3804" s="1" t="s">
        <v>3846</v>
      </c>
      <c r="F3804" s="1" t="s">
        <v>3847</v>
      </c>
      <c r="G3804" s="1" t="s">
        <v>3916</v>
      </c>
      <c r="H3804" s="1">
        <v>21.4</v>
      </c>
      <c r="I3804" s="1">
        <v>21.9</v>
      </c>
      <c r="J3804" s="1" t="s">
        <v>3190</v>
      </c>
      <c r="K3804" s="1" t="s">
        <v>4978</v>
      </c>
      <c r="L3804" s="1">
        <v>0</v>
      </c>
      <c r="M3804" s="1">
        <v>0</v>
      </c>
      <c r="N3804" s="1">
        <v>2</v>
      </c>
      <c r="O3804" s="1">
        <v>0</v>
      </c>
      <c r="P3804" s="1">
        <v>9</v>
      </c>
      <c r="Q3804" s="16">
        <v>22.09375</v>
      </c>
      <c r="R3804" s="21">
        <v>3.4175147436498216E-2</v>
      </c>
      <c r="S3804" s="21">
        <v>0.43930201199069557</v>
      </c>
      <c r="T3804" s="21">
        <v>0.40512686455419733</v>
      </c>
      <c r="U3804" s="21">
        <v>2.1760356582181898E-3</v>
      </c>
      <c r="V3804" s="21">
        <v>5.5607851736849045E-3</v>
      </c>
      <c r="W3804" s="21">
        <v>3.3847495154667147E-3</v>
      </c>
      <c r="X3804" s="13" t="s">
        <v>22</v>
      </c>
      <c r="Y380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4" s="1">
        <v>39.930079428200003</v>
      </c>
      <c r="AA3804" s="1">
        <v>-83.6801938845</v>
      </c>
      <c r="AB3804" s="1">
        <v>39.933703782099997</v>
      </c>
      <c r="AC3804" s="1">
        <v>-83.672081024899995</v>
      </c>
    </row>
    <row r="3805" spans="1:29" x14ac:dyDescent="0.25">
      <c r="A3805" s="13">
        <v>360</v>
      </c>
      <c r="B3805" s="22" t="s">
        <v>4936</v>
      </c>
      <c r="C3805" s="17">
        <v>3</v>
      </c>
      <c r="D3805" s="1" t="s">
        <v>805</v>
      </c>
      <c r="E3805" s="1" t="s">
        <v>3902</v>
      </c>
      <c r="F3805" s="1" t="s">
        <v>3903</v>
      </c>
      <c r="G3805" s="1" t="s">
        <v>3924</v>
      </c>
      <c r="H3805" s="1">
        <v>5.2</v>
      </c>
      <c r="I3805" s="1">
        <v>5.7</v>
      </c>
      <c r="J3805" s="1" t="s">
        <v>3190</v>
      </c>
      <c r="K3805" s="1" t="s">
        <v>4979</v>
      </c>
      <c r="L3805" s="1">
        <v>0</v>
      </c>
      <c r="M3805" s="1">
        <v>0</v>
      </c>
      <c r="N3805" s="1">
        <v>3</v>
      </c>
      <c r="O3805" s="1">
        <v>1</v>
      </c>
      <c r="P3805" s="1">
        <v>7</v>
      </c>
      <c r="Q3805" s="16">
        <v>31.078125</v>
      </c>
      <c r="R3805" s="21">
        <v>1.5316182933765408E-2</v>
      </c>
      <c r="S3805" s="21">
        <v>0.38838847067773796</v>
      </c>
      <c r="T3805" s="21">
        <v>0.37307228774397255</v>
      </c>
      <c r="U3805" s="21">
        <v>1.0293731072883218E-3</v>
      </c>
      <c r="V3805" s="21">
        <v>5.5051294838087562E-3</v>
      </c>
      <c r="W3805" s="21">
        <v>4.4757563765204346E-3</v>
      </c>
      <c r="X3805" s="13" t="s">
        <v>22</v>
      </c>
      <c r="Y380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5" s="1">
        <v>41.195579456099999</v>
      </c>
      <c r="AA3805" s="1">
        <v>-81.713927399200003</v>
      </c>
      <c r="AB3805" s="1">
        <v>41.196040400599998</v>
      </c>
      <c r="AC3805" s="1">
        <v>-81.704357514400002</v>
      </c>
    </row>
    <row r="3806" spans="1:29" x14ac:dyDescent="0.25">
      <c r="A3806" s="13">
        <v>361</v>
      </c>
      <c r="B3806" s="22" t="s">
        <v>4936</v>
      </c>
      <c r="C3806" s="17">
        <v>2</v>
      </c>
      <c r="D3806" s="1" t="s">
        <v>807</v>
      </c>
      <c r="E3806" s="1" t="s">
        <v>3852</v>
      </c>
      <c r="F3806" s="1" t="s">
        <v>3853</v>
      </c>
      <c r="G3806" s="1" t="s">
        <v>3918</v>
      </c>
      <c r="H3806" s="1">
        <v>20.7</v>
      </c>
      <c r="I3806" s="1">
        <v>21.2</v>
      </c>
      <c r="J3806" s="1" t="s">
        <v>3190</v>
      </c>
      <c r="K3806" s="1" t="s">
        <v>4978</v>
      </c>
      <c r="L3806" s="1">
        <v>0</v>
      </c>
      <c r="M3806" s="1">
        <v>0</v>
      </c>
      <c r="N3806" s="1">
        <v>0</v>
      </c>
      <c r="O3806" s="1">
        <v>1</v>
      </c>
      <c r="P3806" s="1">
        <v>8</v>
      </c>
      <c r="Q3806" s="16">
        <v>12.4375</v>
      </c>
      <c r="R3806" s="21">
        <v>4.0988445852128907E-2</v>
      </c>
      <c r="S3806" s="21">
        <v>0.55522534280154412</v>
      </c>
      <c r="T3806" s="21">
        <v>0.51423689694941521</v>
      </c>
      <c r="U3806" s="21">
        <v>2.7025348511000536E-3</v>
      </c>
      <c r="V3806" s="21">
        <v>5.4999283245976112E-3</v>
      </c>
      <c r="W3806" s="21">
        <v>2.7973934734975576E-3</v>
      </c>
      <c r="X3806" s="13" t="s">
        <v>22</v>
      </c>
      <c r="Y380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6" s="1">
        <v>41.462026918600003</v>
      </c>
      <c r="AA3806" s="1">
        <v>-83.622013508699993</v>
      </c>
      <c r="AB3806" s="1">
        <v>41.469273154600003</v>
      </c>
      <c r="AC3806" s="1">
        <v>-83.621983404399998</v>
      </c>
    </row>
    <row r="3807" spans="1:29" x14ac:dyDescent="0.25">
      <c r="A3807" s="13">
        <v>362</v>
      </c>
      <c r="B3807" s="22" t="s">
        <v>4936</v>
      </c>
      <c r="C3807" s="17">
        <v>2</v>
      </c>
      <c r="D3807" s="1" t="s">
        <v>2365</v>
      </c>
      <c r="E3807" s="1" t="s">
        <v>3859</v>
      </c>
      <c r="F3807" s="1" t="s">
        <v>3914</v>
      </c>
      <c r="G3807" s="1" t="s">
        <v>3919</v>
      </c>
      <c r="H3807" s="1">
        <v>20.7</v>
      </c>
      <c r="I3807" s="1">
        <v>21.2</v>
      </c>
      <c r="J3807" s="1" t="s">
        <v>3190</v>
      </c>
      <c r="K3807" s="1" t="s">
        <v>4979</v>
      </c>
      <c r="L3807" s="1">
        <v>0</v>
      </c>
      <c r="M3807" s="1">
        <v>0</v>
      </c>
      <c r="N3807" s="1">
        <v>5</v>
      </c>
      <c r="O3807" s="1">
        <v>1</v>
      </c>
      <c r="P3807" s="1">
        <v>63</v>
      </c>
      <c r="Q3807" s="16">
        <v>100.171875</v>
      </c>
      <c r="R3807" s="21">
        <v>1.0837334065914739E-2</v>
      </c>
      <c r="S3807" s="21">
        <v>1.7137425984029244</v>
      </c>
      <c r="T3807" s="21">
        <v>1.7029052643370097</v>
      </c>
      <c r="U3807" s="21">
        <v>7.2684660160676209E-4</v>
      </c>
      <c r="V3807" s="21">
        <v>5.4728295292349131E-3</v>
      </c>
      <c r="W3807" s="21">
        <v>4.7459829276281507E-3</v>
      </c>
      <c r="X3807" s="13" t="s">
        <v>22</v>
      </c>
      <c r="Y380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7" s="1">
        <v>41.604411816499997</v>
      </c>
      <c r="AA3807" s="1">
        <v>-84.409685988899994</v>
      </c>
      <c r="AB3807" s="1">
        <v>41.604068111700002</v>
      </c>
      <c r="AC3807" s="1">
        <v>-84.400041568199995</v>
      </c>
    </row>
    <row r="3808" spans="1:29" x14ac:dyDescent="0.25">
      <c r="A3808" s="13">
        <v>363</v>
      </c>
      <c r="B3808" s="22" t="s">
        <v>4936</v>
      </c>
      <c r="C3808" s="17">
        <v>8</v>
      </c>
      <c r="D3808" s="1" t="s">
        <v>787</v>
      </c>
      <c r="E3808" s="1" t="s">
        <v>3894</v>
      </c>
      <c r="F3808" s="1" t="s">
        <v>3895</v>
      </c>
      <c r="G3808" s="1" t="s">
        <v>3923</v>
      </c>
      <c r="H3808" s="1">
        <v>1.7</v>
      </c>
      <c r="I3808" s="1">
        <v>2.2000000000000002</v>
      </c>
      <c r="J3808" s="1" t="s">
        <v>3190</v>
      </c>
      <c r="K3808" s="1" t="s">
        <v>4979</v>
      </c>
      <c r="L3808" s="1">
        <v>0</v>
      </c>
      <c r="M3808" s="1">
        <v>1</v>
      </c>
      <c r="N3808" s="1">
        <v>0</v>
      </c>
      <c r="O3808" s="1">
        <v>1</v>
      </c>
      <c r="P3808" s="1">
        <v>1</v>
      </c>
      <c r="Q3808" s="16">
        <v>51.114189680232556</v>
      </c>
      <c r="R3808" s="21">
        <v>2.5556612751619572E-2</v>
      </c>
      <c r="S3808" s="21">
        <v>0.18532306713514521</v>
      </c>
      <c r="T3808" s="21">
        <v>0.15976645438352563</v>
      </c>
      <c r="U3808" s="21">
        <v>1.7229019873622779E-3</v>
      </c>
      <c r="V3808" s="21">
        <v>5.4579343080778994E-3</v>
      </c>
      <c r="W3808" s="21">
        <v>3.7350323207156217E-3</v>
      </c>
      <c r="X3808" s="13" t="s">
        <v>22</v>
      </c>
      <c r="Y380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8" s="1">
        <v>39.1661629639</v>
      </c>
      <c r="AA3808" s="1">
        <v>-84.805740308599994</v>
      </c>
      <c r="AB3808" s="1">
        <v>39.172687725599999</v>
      </c>
      <c r="AC3808" s="1">
        <v>-84.801866201799996</v>
      </c>
    </row>
    <row r="3809" spans="1:29" x14ac:dyDescent="0.25">
      <c r="A3809" s="13">
        <v>364</v>
      </c>
      <c r="B3809" s="22" t="s">
        <v>4936</v>
      </c>
      <c r="C3809" s="17">
        <v>8</v>
      </c>
      <c r="D3809" s="1" t="s">
        <v>787</v>
      </c>
      <c r="E3809" s="1" t="s">
        <v>3894</v>
      </c>
      <c r="F3809" s="1" t="s">
        <v>3895</v>
      </c>
      <c r="G3809" s="1" t="s">
        <v>3923</v>
      </c>
      <c r="H3809" s="1">
        <v>2.7</v>
      </c>
      <c r="I3809" s="1">
        <v>3.2</v>
      </c>
      <c r="J3809" s="1" t="s">
        <v>3190</v>
      </c>
      <c r="K3809" s="1" t="s">
        <v>4979</v>
      </c>
      <c r="L3809" s="1">
        <v>0</v>
      </c>
      <c r="M3809" s="1">
        <v>0</v>
      </c>
      <c r="N3809" s="1">
        <v>0</v>
      </c>
      <c r="O3809" s="1">
        <v>2</v>
      </c>
      <c r="P3809" s="1">
        <v>2</v>
      </c>
      <c r="Q3809" s="16">
        <v>10.875</v>
      </c>
      <c r="R3809" s="21">
        <v>2.5556612751619572E-2</v>
      </c>
      <c r="S3809" s="21">
        <v>0.23960905553509382</v>
      </c>
      <c r="T3809" s="21">
        <v>0.21405244278347424</v>
      </c>
      <c r="U3809" s="21">
        <v>1.7229019873622779E-3</v>
      </c>
      <c r="V3809" s="21">
        <v>5.4579343080778994E-3</v>
      </c>
      <c r="W3809" s="21">
        <v>3.7350323207156217E-3</v>
      </c>
      <c r="X3809" s="13" t="s">
        <v>22</v>
      </c>
      <c r="Y380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09" s="1">
        <v>39.179575347399997</v>
      </c>
      <c r="AA3809" s="1">
        <v>-84.798966308000004</v>
      </c>
      <c r="AB3809" s="1">
        <v>39.184374744300001</v>
      </c>
      <c r="AC3809" s="1">
        <v>-84.792557935999994</v>
      </c>
    </row>
    <row r="3810" spans="1:29" x14ac:dyDescent="0.25">
      <c r="A3810" s="13">
        <v>365</v>
      </c>
      <c r="B3810" s="22" t="s">
        <v>4936</v>
      </c>
      <c r="C3810" s="17">
        <v>2</v>
      </c>
      <c r="D3810" s="1" t="s">
        <v>807</v>
      </c>
      <c r="E3810" s="1" t="s">
        <v>3852</v>
      </c>
      <c r="F3810" s="1" t="s">
        <v>3853</v>
      </c>
      <c r="G3810" s="1" t="s">
        <v>3918</v>
      </c>
      <c r="H3810" s="1">
        <v>19.7</v>
      </c>
      <c r="I3810" s="1">
        <v>20.2</v>
      </c>
      <c r="J3810" s="1" t="s">
        <v>3190</v>
      </c>
      <c r="K3810" s="1" t="s">
        <v>4978</v>
      </c>
      <c r="L3810" s="1">
        <v>0</v>
      </c>
      <c r="M3810" s="1">
        <v>0</v>
      </c>
      <c r="N3810" s="1">
        <v>0</v>
      </c>
      <c r="O3810" s="1">
        <v>1</v>
      </c>
      <c r="P3810" s="1">
        <v>6</v>
      </c>
      <c r="Q3810" s="16">
        <v>10.4375</v>
      </c>
      <c r="R3810" s="21">
        <v>3.908804009507362E-2</v>
      </c>
      <c r="S3810" s="21">
        <v>0.45808215814636033</v>
      </c>
      <c r="T3810" s="21">
        <v>0.41899411805128672</v>
      </c>
      <c r="U3810" s="21">
        <v>2.5447314777322563E-3</v>
      </c>
      <c r="V3810" s="21">
        <v>5.4465630830539931E-3</v>
      </c>
      <c r="W3810" s="21">
        <v>2.9018316053217369E-3</v>
      </c>
      <c r="X3810" s="13" t="s">
        <v>22</v>
      </c>
      <c r="Y381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0" s="1">
        <v>41.447534210800001</v>
      </c>
      <c r="AA3810" s="1">
        <v>-83.622080127800004</v>
      </c>
      <c r="AB3810" s="1">
        <v>41.454779830299998</v>
      </c>
      <c r="AC3810" s="1">
        <v>-83.622045079100005</v>
      </c>
    </row>
    <row r="3811" spans="1:29" x14ac:dyDescent="0.25">
      <c r="A3811" s="13">
        <v>366</v>
      </c>
      <c r="B3811" s="22" t="s">
        <v>4936</v>
      </c>
      <c r="C3811" s="17">
        <v>4</v>
      </c>
      <c r="D3811" s="1" t="s">
        <v>3194</v>
      </c>
      <c r="E3811" s="1" t="s">
        <v>3900</v>
      </c>
      <c r="F3811" s="1" t="s">
        <v>3904</v>
      </c>
      <c r="G3811" s="1" t="s">
        <v>3920</v>
      </c>
      <c r="H3811" s="1">
        <v>21.2</v>
      </c>
      <c r="I3811" s="1">
        <v>21.7</v>
      </c>
      <c r="J3811" s="1" t="s">
        <v>3190</v>
      </c>
      <c r="K3811" s="1" t="s">
        <v>4979</v>
      </c>
      <c r="L3811" s="1">
        <v>1</v>
      </c>
      <c r="M3811" s="1">
        <v>0</v>
      </c>
      <c r="N3811" s="1">
        <v>2</v>
      </c>
      <c r="O3811" s="1">
        <v>2</v>
      </c>
      <c r="P3811" s="1">
        <v>4</v>
      </c>
      <c r="Q3811" s="16">
        <v>71.645439680232556</v>
      </c>
      <c r="R3811" s="21">
        <v>1.2562240864216418E-2</v>
      </c>
      <c r="S3811" s="21">
        <v>0.26687483989853233</v>
      </c>
      <c r="T3811" s="21">
        <v>0.25431259903431591</v>
      </c>
      <c r="U3811" s="21">
        <v>8.4328144433156241E-4</v>
      </c>
      <c r="V3811" s="21">
        <v>5.4299035881346181E-3</v>
      </c>
      <c r="W3811" s="21">
        <v>4.5866221438030557E-3</v>
      </c>
      <c r="X3811" s="13" t="s">
        <v>22</v>
      </c>
      <c r="Y381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1" s="1">
        <v>41.889293276099998</v>
      </c>
      <c r="AA3811" s="1">
        <v>-80.6487758687</v>
      </c>
      <c r="AB3811" s="1">
        <v>41.892702176199997</v>
      </c>
      <c r="AC3811" s="1">
        <v>-80.640223812800002</v>
      </c>
    </row>
    <row r="3812" spans="1:29" x14ac:dyDescent="0.25">
      <c r="A3812" s="13">
        <v>367</v>
      </c>
      <c r="B3812" s="22" t="s">
        <v>4936</v>
      </c>
      <c r="C3812" s="17">
        <v>2</v>
      </c>
      <c r="D3812" s="1" t="s">
        <v>1336</v>
      </c>
      <c r="E3812" s="1" t="s">
        <v>3859</v>
      </c>
      <c r="F3812" s="1" t="s">
        <v>3890</v>
      </c>
      <c r="G3812" s="1" t="s">
        <v>3919</v>
      </c>
      <c r="H3812" s="1">
        <v>2.4</v>
      </c>
      <c r="I3812" s="1">
        <v>2.9</v>
      </c>
      <c r="J3812" s="1" t="s">
        <v>3190</v>
      </c>
      <c r="K3812" s="1" t="s">
        <v>4978</v>
      </c>
      <c r="L3812" s="1">
        <v>0</v>
      </c>
      <c r="M3812" s="1">
        <v>0</v>
      </c>
      <c r="N3812" s="1">
        <v>2</v>
      </c>
      <c r="O3812" s="1">
        <v>1</v>
      </c>
      <c r="P3812" s="1">
        <v>3</v>
      </c>
      <c r="Q3812" s="16">
        <v>20.53125</v>
      </c>
      <c r="R3812" s="21">
        <v>2.6876431711464414E-2</v>
      </c>
      <c r="S3812" s="21">
        <v>0.20313688952918529</v>
      </c>
      <c r="T3812" s="21">
        <v>0.17626045781772087</v>
      </c>
      <c r="U3812" s="21">
        <v>1.6163006550648537E-3</v>
      </c>
      <c r="V3812" s="21">
        <v>5.3956945788897568E-3</v>
      </c>
      <c r="W3812" s="21">
        <v>3.7793939238249031E-3</v>
      </c>
      <c r="X3812" s="13" t="s">
        <v>22</v>
      </c>
      <c r="Y381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2" s="1">
        <v>41.470517324299998</v>
      </c>
      <c r="AA3812" s="1">
        <v>-83.321064547700004</v>
      </c>
      <c r="AB3812" s="1">
        <v>41.468274043299999</v>
      </c>
      <c r="AC3812" s="1">
        <v>-83.311842951399996</v>
      </c>
    </row>
    <row r="3813" spans="1:29" x14ac:dyDescent="0.25">
      <c r="A3813" s="13">
        <v>368</v>
      </c>
      <c r="B3813" s="22" t="s">
        <v>4936</v>
      </c>
      <c r="C3813" s="17">
        <v>6</v>
      </c>
      <c r="D3813" s="1" t="s">
        <v>2374</v>
      </c>
      <c r="E3813" s="1" t="s">
        <v>3848</v>
      </c>
      <c r="F3813" s="1" t="s">
        <v>3849</v>
      </c>
      <c r="G3813" s="1" t="s">
        <v>3917</v>
      </c>
      <c r="H3813" s="1">
        <v>8.3000000000000007</v>
      </c>
      <c r="I3813" s="1">
        <v>8.8000000000000007</v>
      </c>
      <c r="J3813" s="1" t="s">
        <v>3190</v>
      </c>
      <c r="K3813" s="1" t="s">
        <v>4978</v>
      </c>
      <c r="L3813" s="1">
        <v>1</v>
      </c>
      <c r="M3813" s="1">
        <v>1</v>
      </c>
      <c r="N3813" s="1">
        <v>0</v>
      </c>
      <c r="O3813" s="1">
        <v>1</v>
      </c>
      <c r="P3813" s="1">
        <v>3</v>
      </c>
      <c r="Q3813" s="16">
        <v>98.790879360465112</v>
      </c>
      <c r="R3813" s="21">
        <v>2.6862914511626472E-2</v>
      </c>
      <c r="S3813" s="21">
        <v>0.20380828296544876</v>
      </c>
      <c r="T3813" s="21">
        <v>0.17694536845382228</v>
      </c>
      <c r="U3813" s="21">
        <v>1.6152945594014813E-3</v>
      </c>
      <c r="V3813" s="21">
        <v>5.3933828053903937E-3</v>
      </c>
      <c r="W3813" s="21">
        <v>3.7780882459889122E-3</v>
      </c>
      <c r="X3813" s="13" t="s">
        <v>22</v>
      </c>
      <c r="Y381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3" s="1">
        <v>39.652043039200002</v>
      </c>
      <c r="AA3813" s="1">
        <v>-83.534705992900001</v>
      </c>
      <c r="AB3813" s="1">
        <v>39.656360706999997</v>
      </c>
      <c r="AC3813" s="1">
        <v>-83.527176509200004</v>
      </c>
    </row>
    <row r="3814" spans="1:29" x14ac:dyDescent="0.25">
      <c r="A3814" s="13">
        <v>369</v>
      </c>
      <c r="B3814" s="22" t="s">
        <v>4936</v>
      </c>
      <c r="C3814" s="17">
        <v>6</v>
      </c>
      <c r="D3814" s="1" t="s">
        <v>2374</v>
      </c>
      <c r="E3814" s="1" t="s">
        <v>3848</v>
      </c>
      <c r="F3814" s="1" t="s">
        <v>3850</v>
      </c>
      <c r="G3814" s="1" t="s">
        <v>3917</v>
      </c>
      <c r="H3814" s="1">
        <v>8.6999999999999993</v>
      </c>
      <c r="I3814" s="1">
        <v>9.1999999999999993</v>
      </c>
      <c r="J3814" s="1" t="s">
        <v>3190</v>
      </c>
      <c r="K3814" s="1" t="s">
        <v>4978</v>
      </c>
      <c r="L3814" s="1">
        <v>0</v>
      </c>
      <c r="M3814" s="1">
        <v>1</v>
      </c>
      <c r="N3814" s="1">
        <v>1</v>
      </c>
      <c r="O3814" s="1">
        <v>1</v>
      </c>
      <c r="P3814" s="1">
        <v>3</v>
      </c>
      <c r="Q3814" s="16">
        <v>59.661064680232556</v>
      </c>
      <c r="R3814" s="21">
        <v>2.6862914511626472E-2</v>
      </c>
      <c r="S3814" s="21">
        <v>0.20380828296544876</v>
      </c>
      <c r="T3814" s="21">
        <v>0.17694536845382228</v>
      </c>
      <c r="U3814" s="21">
        <v>1.6152945594014813E-3</v>
      </c>
      <c r="V3814" s="21">
        <v>5.3933828053903937E-3</v>
      </c>
      <c r="W3814" s="21">
        <v>3.7780882459889122E-3</v>
      </c>
      <c r="X3814" s="13" t="s">
        <v>22</v>
      </c>
      <c r="Y381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4" s="1">
        <v>39.655842231699999</v>
      </c>
      <c r="AA3814" s="1">
        <v>-83.528647330699997</v>
      </c>
      <c r="AB3814" s="1">
        <v>39.660162570200001</v>
      </c>
      <c r="AC3814" s="1">
        <v>-83.521117540600002</v>
      </c>
    </row>
    <row r="3815" spans="1:29" x14ac:dyDescent="0.25">
      <c r="A3815" s="13">
        <v>370</v>
      </c>
      <c r="B3815" s="22" t="s">
        <v>4936</v>
      </c>
      <c r="C3815" s="17">
        <v>3</v>
      </c>
      <c r="D3815" s="1" t="s">
        <v>3193</v>
      </c>
      <c r="E3815" s="1" t="s">
        <v>3848</v>
      </c>
      <c r="F3815" s="1" t="s">
        <v>3880</v>
      </c>
      <c r="G3815" s="1" t="s">
        <v>3917</v>
      </c>
      <c r="H3815" s="1">
        <v>3.7</v>
      </c>
      <c r="I3815" s="1">
        <v>4.2</v>
      </c>
      <c r="J3815" s="1" t="s">
        <v>3190</v>
      </c>
      <c r="K3815" s="1" t="s">
        <v>4978</v>
      </c>
      <c r="L3815" s="1">
        <v>0</v>
      </c>
      <c r="M3815" s="1">
        <v>1</v>
      </c>
      <c r="N3815" s="1">
        <v>1</v>
      </c>
      <c r="O3815" s="1">
        <v>0</v>
      </c>
      <c r="P3815" s="1">
        <v>11</v>
      </c>
      <c r="Q3815" s="16">
        <v>63.223564680232556</v>
      </c>
      <c r="R3815" s="21">
        <v>3.3330073972510171E-2</v>
      </c>
      <c r="S3815" s="21">
        <v>0.50132569110664504</v>
      </c>
      <c r="T3815" s="21">
        <v>0.46799561713413484</v>
      </c>
      <c r="U3815" s="21">
        <v>2.1096320778235455E-3</v>
      </c>
      <c r="V3815" s="21">
        <v>5.3914101177671347E-3</v>
      </c>
      <c r="W3815" s="21">
        <v>3.2817780399435892E-3</v>
      </c>
      <c r="X3815" s="13" t="s">
        <v>22</v>
      </c>
      <c r="Y381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5" s="1">
        <v>40.826260798</v>
      </c>
      <c r="AA3815" s="1">
        <v>-82.326007785300007</v>
      </c>
      <c r="AB3815" s="1">
        <v>40.8295716716</v>
      </c>
      <c r="AC3815" s="1">
        <v>-82.317523667200007</v>
      </c>
    </row>
    <row r="3816" spans="1:29" x14ac:dyDescent="0.25">
      <c r="A3816" s="13">
        <v>371</v>
      </c>
      <c r="B3816" s="22" t="s">
        <v>4936</v>
      </c>
      <c r="C3816" s="17">
        <v>3</v>
      </c>
      <c r="D3816" s="1" t="s">
        <v>3193</v>
      </c>
      <c r="E3816" s="1" t="s">
        <v>3848</v>
      </c>
      <c r="F3816" s="1" t="s">
        <v>3880</v>
      </c>
      <c r="G3816" s="1" t="s">
        <v>3917</v>
      </c>
      <c r="H3816" s="1">
        <v>3.2</v>
      </c>
      <c r="I3816" s="1">
        <v>3.7</v>
      </c>
      <c r="J3816" s="1" t="s">
        <v>3190</v>
      </c>
      <c r="K3816" s="1" t="s">
        <v>4978</v>
      </c>
      <c r="L3816" s="1">
        <v>0</v>
      </c>
      <c r="M3816" s="1">
        <v>0</v>
      </c>
      <c r="N3816" s="1">
        <v>1</v>
      </c>
      <c r="O3816" s="1">
        <v>1</v>
      </c>
      <c r="P3816" s="1">
        <v>10</v>
      </c>
      <c r="Q3816" s="16">
        <v>20.984375</v>
      </c>
      <c r="R3816" s="21">
        <v>3.3330073972510171E-2</v>
      </c>
      <c r="S3816" s="21">
        <v>0.46510712093470769</v>
      </c>
      <c r="T3816" s="21">
        <v>0.43177704696219754</v>
      </c>
      <c r="U3816" s="21">
        <v>2.1096320778235455E-3</v>
      </c>
      <c r="V3816" s="21">
        <v>5.3914101177671347E-3</v>
      </c>
      <c r="W3816" s="21">
        <v>3.2817780399435892E-3</v>
      </c>
      <c r="X3816" s="13" t="s">
        <v>22</v>
      </c>
      <c r="Y381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6" s="1">
        <v>40.822948531400002</v>
      </c>
      <c r="AA3816" s="1">
        <v>-82.3344908774</v>
      </c>
      <c r="AB3816" s="1">
        <v>40.826260798</v>
      </c>
      <c r="AC3816" s="1">
        <v>-82.326007785300007</v>
      </c>
    </row>
    <row r="3817" spans="1:29" x14ac:dyDescent="0.25">
      <c r="A3817" s="13">
        <v>372</v>
      </c>
      <c r="B3817" s="22" t="s">
        <v>4936</v>
      </c>
      <c r="C3817" s="17">
        <v>3</v>
      </c>
      <c r="D3817" s="1" t="s">
        <v>3193</v>
      </c>
      <c r="E3817" s="1" t="s">
        <v>3848</v>
      </c>
      <c r="F3817" s="1" t="s">
        <v>3880</v>
      </c>
      <c r="G3817" s="1" t="s">
        <v>3917</v>
      </c>
      <c r="H3817" s="1">
        <v>2.6</v>
      </c>
      <c r="I3817" s="1">
        <v>3.1</v>
      </c>
      <c r="J3817" s="1" t="s">
        <v>3190</v>
      </c>
      <c r="K3817" s="1" t="s">
        <v>4978</v>
      </c>
      <c r="L3817" s="1">
        <v>0</v>
      </c>
      <c r="M3817" s="1">
        <v>0</v>
      </c>
      <c r="N3817" s="1">
        <v>2</v>
      </c>
      <c r="O3817" s="1">
        <v>0</v>
      </c>
      <c r="P3817" s="1">
        <v>6</v>
      </c>
      <c r="Q3817" s="16">
        <v>19.09375</v>
      </c>
      <c r="R3817" s="21">
        <v>3.3330073972510171E-2</v>
      </c>
      <c r="S3817" s="21">
        <v>0.32023284024695803</v>
      </c>
      <c r="T3817" s="21">
        <v>0.28690276627444788</v>
      </c>
      <c r="U3817" s="21">
        <v>2.1096320778235455E-3</v>
      </c>
      <c r="V3817" s="21">
        <v>5.3914101177671347E-3</v>
      </c>
      <c r="W3817" s="21">
        <v>3.2817780399435892E-3</v>
      </c>
      <c r="X3817" s="13" t="s">
        <v>22</v>
      </c>
      <c r="Y381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7" s="1">
        <v>40.818971650500004</v>
      </c>
      <c r="AA3817" s="1">
        <v>-82.344669687899994</v>
      </c>
      <c r="AB3817" s="1">
        <v>40.822285619399999</v>
      </c>
      <c r="AC3817" s="1">
        <v>-82.336188238800005</v>
      </c>
    </row>
    <row r="3818" spans="1:29" x14ac:dyDescent="0.25">
      <c r="A3818" s="13">
        <v>373</v>
      </c>
      <c r="B3818" s="22" t="s">
        <v>4936</v>
      </c>
      <c r="C3818" s="17">
        <v>4</v>
      </c>
      <c r="D3818" s="1" t="s">
        <v>800</v>
      </c>
      <c r="E3818" s="1" t="s">
        <v>3884</v>
      </c>
      <c r="F3818" s="1" t="s">
        <v>3906</v>
      </c>
      <c r="G3818" s="1" t="s">
        <v>3922</v>
      </c>
      <c r="H3818" s="1">
        <v>1.8</v>
      </c>
      <c r="I3818" s="1">
        <v>2.2999999999999998</v>
      </c>
      <c r="J3818" s="1" t="s">
        <v>3190</v>
      </c>
      <c r="K3818" s="1" t="s">
        <v>4979</v>
      </c>
      <c r="L3818" s="1">
        <v>0</v>
      </c>
      <c r="M3818" s="1">
        <v>0</v>
      </c>
      <c r="N3818" s="1">
        <v>3</v>
      </c>
      <c r="O3818" s="1">
        <v>0</v>
      </c>
      <c r="P3818" s="1">
        <v>2</v>
      </c>
      <c r="Q3818" s="16">
        <v>21.640625</v>
      </c>
      <c r="R3818" s="21">
        <v>1.8727990444618123E-2</v>
      </c>
      <c r="S3818" s="21">
        <v>0.21997921379879418</v>
      </c>
      <c r="T3818" s="21">
        <v>0.20125122335417606</v>
      </c>
      <c r="U3818" s="21">
        <v>1.2601952712491054E-3</v>
      </c>
      <c r="V3818" s="21">
        <v>5.3646323404731317E-3</v>
      </c>
      <c r="W3818" s="21">
        <v>4.1044370692240265E-3</v>
      </c>
      <c r="X3818" s="13" t="s">
        <v>22</v>
      </c>
      <c r="Y381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8" s="1">
        <v>40.688623599400003</v>
      </c>
      <c r="AA3818" s="1">
        <v>-81.432841959699999</v>
      </c>
      <c r="AB3818" s="1">
        <v>40.695631046199999</v>
      </c>
      <c r="AC3818" s="1">
        <v>-81.430496139599995</v>
      </c>
    </row>
    <row r="3819" spans="1:29" x14ac:dyDescent="0.25">
      <c r="A3819" s="13">
        <v>374</v>
      </c>
      <c r="B3819" s="22" t="s">
        <v>4936</v>
      </c>
      <c r="C3819" s="17">
        <v>4</v>
      </c>
      <c r="D3819" s="1" t="s">
        <v>800</v>
      </c>
      <c r="E3819" s="1" t="s">
        <v>3884</v>
      </c>
      <c r="F3819" s="1" t="s">
        <v>3906</v>
      </c>
      <c r="G3819" s="1" t="s">
        <v>3922</v>
      </c>
      <c r="H3819" s="1">
        <v>2.7</v>
      </c>
      <c r="I3819" s="1">
        <v>3.2</v>
      </c>
      <c r="J3819" s="1" t="s">
        <v>3190</v>
      </c>
      <c r="K3819" s="1" t="s">
        <v>4979</v>
      </c>
      <c r="L3819" s="1">
        <v>0</v>
      </c>
      <c r="M3819" s="1">
        <v>0</v>
      </c>
      <c r="N3819" s="1">
        <v>1</v>
      </c>
      <c r="O3819" s="1">
        <v>2</v>
      </c>
      <c r="P3819" s="1">
        <v>2</v>
      </c>
      <c r="Q3819" s="16">
        <v>17.421875</v>
      </c>
      <c r="R3819" s="21">
        <v>1.8727990444618123E-2</v>
      </c>
      <c r="S3819" s="21">
        <v>0.21997921379879418</v>
      </c>
      <c r="T3819" s="21">
        <v>0.20125122335417606</v>
      </c>
      <c r="U3819" s="21">
        <v>1.2601952712491054E-3</v>
      </c>
      <c r="V3819" s="21">
        <v>5.3646323404731317E-3</v>
      </c>
      <c r="W3819" s="21">
        <v>4.1044370692240265E-3</v>
      </c>
      <c r="X3819" s="13" t="s">
        <v>22</v>
      </c>
      <c r="Y381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19" s="1">
        <v>40.701231813500002</v>
      </c>
      <c r="AA3819" s="1">
        <v>-81.428585564900004</v>
      </c>
      <c r="AB3819" s="1">
        <v>40.707964682899998</v>
      </c>
      <c r="AC3819" s="1">
        <v>-81.425158719400002</v>
      </c>
    </row>
    <row r="3820" spans="1:29" x14ac:dyDescent="0.25">
      <c r="A3820" s="13">
        <v>375</v>
      </c>
      <c r="B3820" s="22" t="s">
        <v>4936</v>
      </c>
      <c r="C3820" s="17">
        <v>4</v>
      </c>
      <c r="D3820" s="1" t="s">
        <v>3194</v>
      </c>
      <c r="E3820" s="1" t="s">
        <v>3900</v>
      </c>
      <c r="F3820" s="1" t="s">
        <v>3904</v>
      </c>
      <c r="G3820" s="1" t="s">
        <v>3920</v>
      </c>
      <c r="H3820" s="1">
        <v>3.6</v>
      </c>
      <c r="I3820" s="1">
        <v>4.0999999999999996</v>
      </c>
      <c r="J3820" s="1" t="s">
        <v>3190</v>
      </c>
      <c r="K3820" s="1" t="s">
        <v>4979</v>
      </c>
      <c r="L3820" s="1">
        <v>0</v>
      </c>
      <c r="M3820" s="1">
        <v>1</v>
      </c>
      <c r="N3820" s="1">
        <v>2</v>
      </c>
      <c r="O3820" s="1">
        <v>0</v>
      </c>
      <c r="P3820" s="1">
        <v>2</v>
      </c>
      <c r="Q3820" s="16">
        <v>60.770439680232556</v>
      </c>
      <c r="R3820" s="21">
        <v>1.8671912111192519E-2</v>
      </c>
      <c r="S3820" s="21">
        <v>0.22040752093551347</v>
      </c>
      <c r="T3820" s="21">
        <v>0.20173560882432096</v>
      </c>
      <c r="U3820" s="21">
        <v>1.2563991719356225E-3</v>
      </c>
      <c r="V3820" s="21">
        <v>5.3493667512337527E-3</v>
      </c>
      <c r="W3820" s="21">
        <v>4.0929675792981297E-3</v>
      </c>
      <c r="X3820" s="13" t="s">
        <v>22</v>
      </c>
      <c r="Y382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0" s="1">
        <v>41.769919512400001</v>
      </c>
      <c r="AA3820" s="1">
        <v>-80.934049984400005</v>
      </c>
      <c r="AB3820" s="1">
        <v>41.770357540799999</v>
      </c>
      <c r="AC3820" s="1">
        <v>-80.924391067599998</v>
      </c>
    </row>
    <row r="3821" spans="1:29" x14ac:dyDescent="0.25">
      <c r="A3821" s="13">
        <v>376</v>
      </c>
      <c r="B3821" s="22" t="s">
        <v>4936</v>
      </c>
      <c r="C3821" s="17">
        <v>4</v>
      </c>
      <c r="D3821" s="1" t="s">
        <v>3194</v>
      </c>
      <c r="E3821" s="1" t="s">
        <v>3900</v>
      </c>
      <c r="F3821" s="1" t="s">
        <v>3904</v>
      </c>
      <c r="G3821" s="1" t="s">
        <v>3920</v>
      </c>
      <c r="H3821" s="1">
        <v>6</v>
      </c>
      <c r="I3821" s="1">
        <v>6.5</v>
      </c>
      <c r="J3821" s="1" t="s">
        <v>3190</v>
      </c>
      <c r="K3821" s="1" t="s">
        <v>4979</v>
      </c>
      <c r="L3821" s="1">
        <v>0</v>
      </c>
      <c r="M3821" s="1">
        <v>0</v>
      </c>
      <c r="N3821" s="1">
        <v>3</v>
      </c>
      <c r="O3821" s="1">
        <v>0</v>
      </c>
      <c r="P3821" s="1">
        <v>3</v>
      </c>
      <c r="Q3821" s="16">
        <v>22.640625</v>
      </c>
      <c r="R3821" s="21">
        <v>1.8671912111192519E-2</v>
      </c>
      <c r="S3821" s="21">
        <v>0.26111947022381538</v>
      </c>
      <c r="T3821" s="21">
        <v>0.24244755811262286</v>
      </c>
      <c r="U3821" s="21">
        <v>1.2563991719356225E-3</v>
      </c>
      <c r="V3821" s="21">
        <v>5.3493667512337527E-3</v>
      </c>
      <c r="W3821" s="21">
        <v>4.0929675792981297E-3</v>
      </c>
      <c r="X3821" s="13" t="s">
        <v>22</v>
      </c>
      <c r="Y382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1" s="1">
        <v>41.772440909700002</v>
      </c>
      <c r="AA3821" s="1">
        <v>-80.887743263399997</v>
      </c>
      <c r="AB3821" s="1">
        <v>41.774711417600003</v>
      </c>
      <c r="AC3821" s="1">
        <v>-80.878573392999996</v>
      </c>
    </row>
    <row r="3822" spans="1:29" x14ac:dyDescent="0.25">
      <c r="A3822" s="13">
        <v>377</v>
      </c>
      <c r="B3822" s="22" t="s">
        <v>4936</v>
      </c>
      <c r="C3822" s="17">
        <v>4</v>
      </c>
      <c r="D3822" s="1" t="s">
        <v>3194</v>
      </c>
      <c r="E3822" s="1" t="s">
        <v>3900</v>
      </c>
      <c r="F3822" s="1" t="s">
        <v>3904</v>
      </c>
      <c r="G3822" s="1" t="s">
        <v>3920</v>
      </c>
      <c r="H3822" s="1">
        <v>6.8</v>
      </c>
      <c r="I3822" s="1">
        <v>7.3</v>
      </c>
      <c r="J3822" s="1" t="s">
        <v>3190</v>
      </c>
      <c r="K3822" s="1" t="s">
        <v>4979</v>
      </c>
      <c r="L3822" s="1">
        <v>0</v>
      </c>
      <c r="M3822" s="1">
        <v>0</v>
      </c>
      <c r="N3822" s="1">
        <v>1</v>
      </c>
      <c r="O3822" s="1">
        <v>2</v>
      </c>
      <c r="P3822" s="1">
        <v>1</v>
      </c>
      <c r="Q3822" s="16">
        <v>16.421875</v>
      </c>
      <c r="R3822" s="21">
        <v>1.8671912111192519E-2</v>
      </c>
      <c r="S3822" s="21">
        <v>0.17969557164721156</v>
      </c>
      <c r="T3822" s="21">
        <v>0.16102365953601905</v>
      </c>
      <c r="U3822" s="21">
        <v>1.2563991719356225E-3</v>
      </c>
      <c r="V3822" s="21">
        <v>5.3493667512337527E-3</v>
      </c>
      <c r="W3822" s="21">
        <v>4.0929675792981297E-3</v>
      </c>
      <c r="X3822" s="13" t="s">
        <v>22</v>
      </c>
      <c r="Y382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2" s="1">
        <v>41.776763883800001</v>
      </c>
      <c r="AA3822" s="1">
        <v>-80.873459554500002</v>
      </c>
      <c r="AB3822" s="1">
        <v>41.781046158099997</v>
      </c>
      <c r="AC3822" s="1">
        <v>-80.865659498200003</v>
      </c>
    </row>
    <row r="3823" spans="1:29" x14ac:dyDescent="0.25">
      <c r="A3823" s="13">
        <v>378</v>
      </c>
      <c r="B3823" s="22" t="s">
        <v>4936</v>
      </c>
      <c r="C3823" s="17">
        <v>1</v>
      </c>
      <c r="D3823" s="1" t="s">
        <v>803</v>
      </c>
      <c r="E3823" s="1" t="s">
        <v>3852</v>
      </c>
      <c r="F3823" s="1" t="s">
        <v>3905</v>
      </c>
      <c r="G3823" s="1" t="s">
        <v>3918</v>
      </c>
      <c r="H3823" s="1">
        <v>22.4</v>
      </c>
      <c r="I3823" s="1">
        <v>22.9</v>
      </c>
      <c r="J3823" s="1" t="s">
        <v>3190</v>
      </c>
      <c r="K3823" s="1" t="s">
        <v>4979</v>
      </c>
      <c r="L3823" s="1">
        <v>0</v>
      </c>
      <c r="M3823" s="1">
        <v>0</v>
      </c>
      <c r="N3823" s="1">
        <v>4</v>
      </c>
      <c r="O3823" s="1">
        <v>0</v>
      </c>
      <c r="P3823" s="1">
        <v>2</v>
      </c>
      <c r="Q3823" s="16">
        <v>28.1875</v>
      </c>
      <c r="R3823" s="21">
        <v>1.4882025602397984E-2</v>
      </c>
      <c r="S3823" s="21">
        <v>0.21267682723696321</v>
      </c>
      <c r="T3823" s="21">
        <v>0.19779480163456523</v>
      </c>
      <c r="U3823" s="21">
        <v>1.000021505235413E-3</v>
      </c>
      <c r="V3823" s="21">
        <v>5.3486672422558027E-3</v>
      </c>
      <c r="W3823" s="21">
        <v>4.34864573702039E-3</v>
      </c>
      <c r="X3823" s="13" t="s">
        <v>22</v>
      </c>
      <c r="Y382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3" s="1">
        <v>40.884026649500001</v>
      </c>
      <c r="AA3823" s="1">
        <v>-83.894025402500006</v>
      </c>
      <c r="AB3823" s="1">
        <v>40.884286126299997</v>
      </c>
      <c r="AC3823" s="1">
        <v>-83.884495025600003</v>
      </c>
    </row>
    <row r="3824" spans="1:29" x14ac:dyDescent="0.25">
      <c r="A3824" s="13">
        <v>379</v>
      </c>
      <c r="B3824" s="22" t="s">
        <v>4936</v>
      </c>
      <c r="C3824" s="17">
        <v>8</v>
      </c>
      <c r="D3824" s="1" t="s">
        <v>792</v>
      </c>
      <c r="E3824" s="1" t="s">
        <v>3848</v>
      </c>
      <c r="F3824" s="1" t="s">
        <v>3897</v>
      </c>
      <c r="G3824" s="1" t="s">
        <v>3917</v>
      </c>
      <c r="H3824" s="1">
        <v>1.3</v>
      </c>
      <c r="I3824" s="1">
        <v>1.8</v>
      </c>
      <c r="J3824" s="1" t="s">
        <v>3190</v>
      </c>
      <c r="K3824" s="1" t="s">
        <v>4979</v>
      </c>
      <c r="L3824" s="1">
        <v>0</v>
      </c>
      <c r="M3824" s="1">
        <v>0</v>
      </c>
      <c r="N3824" s="1">
        <v>1</v>
      </c>
      <c r="O3824" s="1">
        <v>1</v>
      </c>
      <c r="P3824" s="1">
        <v>5</v>
      </c>
      <c r="Q3824" s="16">
        <v>15.984375</v>
      </c>
      <c r="R3824" s="21">
        <v>2.5008788760139421E-2</v>
      </c>
      <c r="S3824" s="21">
        <v>0.3911563541641509</v>
      </c>
      <c r="T3824" s="21">
        <v>0.3661475654040115</v>
      </c>
      <c r="U3824" s="21">
        <v>1.6857510404370551E-3</v>
      </c>
      <c r="V3824" s="21">
        <v>5.3389772302447113E-3</v>
      </c>
      <c r="W3824" s="21">
        <v>3.6532261898076564E-3</v>
      </c>
      <c r="X3824" s="13" t="s">
        <v>22</v>
      </c>
      <c r="Y382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4" s="1">
        <v>39.564747716500001</v>
      </c>
      <c r="AA3824" s="1">
        <v>-83.706823268799994</v>
      </c>
      <c r="AB3824" s="1">
        <v>39.569401411900003</v>
      </c>
      <c r="AC3824" s="1">
        <v>-83.699647634100003</v>
      </c>
    </row>
    <row r="3825" spans="1:29" x14ac:dyDescent="0.25">
      <c r="A3825" s="13">
        <v>380</v>
      </c>
      <c r="B3825" s="22" t="s">
        <v>4936</v>
      </c>
      <c r="C3825" s="17">
        <v>6</v>
      </c>
      <c r="D3825" s="1" t="s">
        <v>2374</v>
      </c>
      <c r="E3825" s="1" t="s">
        <v>3848</v>
      </c>
      <c r="F3825" s="1" t="s">
        <v>3850</v>
      </c>
      <c r="G3825" s="1" t="s">
        <v>3917</v>
      </c>
      <c r="H3825" s="1">
        <v>4.0999999999999996</v>
      </c>
      <c r="I3825" s="1">
        <v>4.5999999999999996</v>
      </c>
      <c r="J3825" s="1" t="s">
        <v>3190</v>
      </c>
      <c r="K3825" s="1" t="s">
        <v>4978</v>
      </c>
      <c r="L3825" s="1">
        <v>0</v>
      </c>
      <c r="M3825" s="1">
        <v>1</v>
      </c>
      <c r="N3825" s="1">
        <v>0</v>
      </c>
      <c r="O3825" s="1">
        <v>2</v>
      </c>
      <c r="P3825" s="1">
        <v>6</v>
      </c>
      <c r="Q3825" s="16">
        <v>60.551689680232556</v>
      </c>
      <c r="R3825" s="21">
        <v>2.6430775958271438E-2</v>
      </c>
      <c r="S3825" s="21">
        <v>0.29067721957306608</v>
      </c>
      <c r="T3825" s="21">
        <v>0.26424644361479466</v>
      </c>
      <c r="U3825" s="21">
        <v>1.5812790279023121E-3</v>
      </c>
      <c r="V3825" s="21">
        <v>5.3078249361021611E-3</v>
      </c>
      <c r="W3825" s="21">
        <v>3.726545908199849E-3</v>
      </c>
      <c r="X3825" s="13" t="s">
        <v>22</v>
      </c>
      <c r="Y382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5" s="1">
        <v>39.622358022699999</v>
      </c>
      <c r="AA3825" s="1">
        <v>-83.602975155400003</v>
      </c>
      <c r="AB3825" s="1">
        <v>39.626586395499999</v>
      </c>
      <c r="AC3825" s="1">
        <v>-83.595359622000004</v>
      </c>
    </row>
    <row r="3826" spans="1:29" x14ac:dyDescent="0.25">
      <c r="A3826" s="13">
        <v>381</v>
      </c>
      <c r="B3826" s="22" t="s">
        <v>4936</v>
      </c>
      <c r="C3826" s="17">
        <v>5</v>
      </c>
      <c r="D3826" s="1" t="s">
        <v>1333</v>
      </c>
      <c r="E3826" s="1" t="s">
        <v>3842</v>
      </c>
      <c r="F3826" s="1" t="s">
        <v>3874</v>
      </c>
      <c r="G3826" s="1" t="s">
        <v>3916</v>
      </c>
      <c r="H3826" s="1">
        <v>8</v>
      </c>
      <c r="I3826" s="1">
        <v>8.5</v>
      </c>
      <c r="J3826" s="1" t="s">
        <v>3190</v>
      </c>
      <c r="K3826" s="1" t="s">
        <v>4979</v>
      </c>
      <c r="L3826" s="1">
        <v>0</v>
      </c>
      <c r="M3826" s="1">
        <v>0</v>
      </c>
      <c r="N3826" s="1">
        <v>2</v>
      </c>
      <c r="O3826" s="1">
        <v>1</v>
      </c>
      <c r="P3826" s="1">
        <v>4</v>
      </c>
      <c r="Q3826" s="16">
        <v>21.53125</v>
      </c>
      <c r="R3826" s="21">
        <v>1.8526537591716227E-2</v>
      </c>
      <c r="S3826" s="21">
        <v>0.29886642171702416</v>
      </c>
      <c r="T3826" s="21">
        <v>0.28033988412530791</v>
      </c>
      <c r="U3826" s="21">
        <v>1.2465586831480657E-3</v>
      </c>
      <c r="V3826" s="21">
        <v>5.3071007033520766E-3</v>
      </c>
      <c r="W3826" s="21">
        <v>4.0605420202040107E-3</v>
      </c>
      <c r="X3826" s="13" t="s">
        <v>22</v>
      </c>
      <c r="Y382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6" s="1">
        <v>39.945352672299997</v>
      </c>
      <c r="AA3826" s="1">
        <v>-82.0766777093</v>
      </c>
      <c r="AB3826" s="1">
        <v>39.946929533700001</v>
      </c>
      <c r="AC3826" s="1">
        <v>-82.067511019799994</v>
      </c>
    </row>
    <row r="3827" spans="1:29" x14ac:dyDescent="0.25">
      <c r="A3827" s="13">
        <v>382</v>
      </c>
      <c r="B3827" s="22" t="s">
        <v>4936</v>
      </c>
      <c r="C3827" s="17">
        <v>6</v>
      </c>
      <c r="D3827" s="1" t="s">
        <v>2374</v>
      </c>
      <c r="E3827" s="1" t="s">
        <v>3848</v>
      </c>
      <c r="F3827" s="1" t="s">
        <v>3849</v>
      </c>
      <c r="G3827" s="1" t="s">
        <v>3917</v>
      </c>
      <c r="H3827" s="1">
        <v>4.5</v>
      </c>
      <c r="I3827" s="1">
        <v>5</v>
      </c>
      <c r="J3827" s="1" t="s">
        <v>3190</v>
      </c>
      <c r="K3827" s="1" t="s">
        <v>4978</v>
      </c>
      <c r="L3827" s="1">
        <v>0</v>
      </c>
      <c r="M3827" s="1">
        <v>1</v>
      </c>
      <c r="N3827" s="1">
        <v>2</v>
      </c>
      <c r="O3827" s="1">
        <v>0</v>
      </c>
      <c r="P3827" s="1">
        <v>6</v>
      </c>
      <c r="Q3827" s="16">
        <v>64.770439680232556</v>
      </c>
      <c r="R3827" s="21">
        <v>2.6390866519820703E-2</v>
      </c>
      <c r="S3827" s="21">
        <v>0.28824583068707293</v>
      </c>
      <c r="T3827" s="21">
        <v>0.26185496416725224</v>
      </c>
      <c r="U3827" s="21">
        <v>1.5802354783044804E-3</v>
      </c>
      <c r="V3827" s="21">
        <v>5.2765282425973857E-3</v>
      </c>
      <c r="W3827" s="21">
        <v>3.6962927642929053E-3</v>
      </c>
      <c r="X3827" s="13" t="s">
        <v>22</v>
      </c>
      <c r="Y382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7" s="1">
        <v>39.625403799499999</v>
      </c>
      <c r="AA3827" s="1">
        <v>-83.596916821899995</v>
      </c>
      <c r="AB3827" s="1">
        <v>39.629566507100002</v>
      </c>
      <c r="AC3827" s="1">
        <v>-83.589242686000006</v>
      </c>
    </row>
    <row r="3828" spans="1:29" x14ac:dyDescent="0.25">
      <c r="A3828" s="13">
        <v>383</v>
      </c>
      <c r="B3828" s="22" t="s">
        <v>4936</v>
      </c>
      <c r="C3828" s="17">
        <v>8</v>
      </c>
      <c r="D3828" s="1" t="s">
        <v>2363</v>
      </c>
      <c r="E3828" s="1" t="s">
        <v>3848</v>
      </c>
      <c r="F3828" s="1" t="s">
        <v>3869</v>
      </c>
      <c r="G3828" s="1" t="s">
        <v>3917</v>
      </c>
      <c r="H3828" s="1">
        <v>14.6</v>
      </c>
      <c r="I3828" s="1">
        <v>15.1</v>
      </c>
      <c r="J3828" s="1" t="s">
        <v>3190</v>
      </c>
      <c r="K3828" s="1" t="s">
        <v>4979</v>
      </c>
      <c r="L3828" s="1">
        <v>0</v>
      </c>
      <c r="M3828" s="1">
        <v>1</v>
      </c>
      <c r="N3828" s="1">
        <v>1</v>
      </c>
      <c r="O3828" s="1">
        <v>0</v>
      </c>
      <c r="P3828" s="1">
        <v>6</v>
      </c>
      <c r="Q3828" s="16">
        <v>58.223564680232556</v>
      </c>
      <c r="R3828" s="21">
        <v>2.4691360462154501E-2</v>
      </c>
      <c r="S3828" s="21">
        <v>0.38678013220490237</v>
      </c>
      <c r="T3828" s="21">
        <v>0.36208877174274789</v>
      </c>
      <c r="U3828" s="21">
        <v>1.6642267170263489E-3</v>
      </c>
      <c r="V3828" s="21">
        <v>5.2710869773251014E-3</v>
      </c>
      <c r="W3828" s="21">
        <v>3.6068602602987525E-3</v>
      </c>
      <c r="X3828" s="13" t="s">
        <v>22</v>
      </c>
      <c r="Y382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8" s="1">
        <v>39.549552327999997</v>
      </c>
      <c r="AA3828" s="1">
        <v>-83.740415710400001</v>
      </c>
      <c r="AB3828" s="1">
        <v>39.552249773</v>
      </c>
      <c r="AC3828" s="1">
        <v>-83.731725601500003</v>
      </c>
    </row>
    <row r="3829" spans="1:29" x14ac:dyDescent="0.25">
      <c r="A3829" s="13">
        <v>384</v>
      </c>
      <c r="B3829" s="22" t="s">
        <v>4936</v>
      </c>
      <c r="C3829" s="17">
        <v>8</v>
      </c>
      <c r="D3829" s="1" t="s">
        <v>2363</v>
      </c>
      <c r="E3829" s="1" t="s">
        <v>3848</v>
      </c>
      <c r="F3829" s="1" t="s">
        <v>3869</v>
      </c>
      <c r="G3829" s="1" t="s">
        <v>3917</v>
      </c>
      <c r="H3829" s="1">
        <v>9.9</v>
      </c>
      <c r="I3829" s="1">
        <v>10.4</v>
      </c>
      <c r="J3829" s="1" t="s">
        <v>3190</v>
      </c>
      <c r="K3829" s="1" t="s">
        <v>4979</v>
      </c>
      <c r="L3829" s="1">
        <v>0</v>
      </c>
      <c r="M3829" s="1">
        <v>0</v>
      </c>
      <c r="N3829" s="1">
        <v>1</v>
      </c>
      <c r="O3829" s="1">
        <v>1</v>
      </c>
      <c r="P3829" s="1">
        <v>10</v>
      </c>
      <c r="Q3829" s="16">
        <v>20.984375</v>
      </c>
      <c r="R3829" s="21">
        <v>2.4691360462154501E-2</v>
      </c>
      <c r="S3829" s="21">
        <v>0.64763059557782732</v>
      </c>
      <c r="T3829" s="21">
        <v>0.62293923511567284</v>
      </c>
      <c r="U3829" s="21">
        <v>1.6642267170263489E-3</v>
      </c>
      <c r="V3829" s="21">
        <v>5.2710869773251014E-3</v>
      </c>
      <c r="W3829" s="21">
        <v>3.6068602602987525E-3</v>
      </c>
      <c r="X3829" s="13" t="s">
        <v>22</v>
      </c>
      <c r="Y382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29" s="1">
        <v>39.526109121499999</v>
      </c>
      <c r="AA3829" s="1">
        <v>-83.822974220500001</v>
      </c>
      <c r="AB3829" s="1">
        <v>39.528287221799999</v>
      </c>
      <c r="AC3829" s="1">
        <v>-83.8140467371</v>
      </c>
    </row>
    <row r="3830" spans="1:29" x14ac:dyDescent="0.25">
      <c r="A3830" s="13">
        <v>385</v>
      </c>
      <c r="B3830" s="22" t="s">
        <v>4936</v>
      </c>
      <c r="C3830" s="17">
        <v>8</v>
      </c>
      <c r="D3830" s="1" t="s">
        <v>2363</v>
      </c>
      <c r="E3830" s="1" t="s">
        <v>3848</v>
      </c>
      <c r="F3830" s="1" t="s">
        <v>3869</v>
      </c>
      <c r="G3830" s="1" t="s">
        <v>3917</v>
      </c>
      <c r="H3830" s="1">
        <v>13.9</v>
      </c>
      <c r="I3830" s="1">
        <v>14.4</v>
      </c>
      <c r="J3830" s="1" t="s">
        <v>3190</v>
      </c>
      <c r="K3830" s="1" t="s">
        <v>4979</v>
      </c>
      <c r="L3830" s="1">
        <v>0</v>
      </c>
      <c r="M3830" s="1">
        <v>0</v>
      </c>
      <c r="N3830" s="1">
        <v>2</v>
      </c>
      <c r="O3830" s="1">
        <v>0</v>
      </c>
      <c r="P3830" s="1">
        <v>4</v>
      </c>
      <c r="Q3830" s="16">
        <v>17.09375</v>
      </c>
      <c r="R3830" s="21">
        <v>2.4691360462154501E-2</v>
      </c>
      <c r="S3830" s="21">
        <v>0.33461003953031737</v>
      </c>
      <c r="T3830" s="21">
        <v>0.30991867906816289</v>
      </c>
      <c r="U3830" s="21">
        <v>1.6642267170263489E-3</v>
      </c>
      <c r="V3830" s="21">
        <v>5.2710869773251014E-3</v>
      </c>
      <c r="W3830" s="21">
        <v>3.6068602602987525E-3</v>
      </c>
      <c r="X3830" s="13" t="s">
        <v>22</v>
      </c>
      <c r="Y383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0" s="1">
        <v>39.545775214700001</v>
      </c>
      <c r="AA3830" s="1">
        <v>-83.752581658099999</v>
      </c>
      <c r="AB3830" s="1">
        <v>39.548473203500002</v>
      </c>
      <c r="AC3830" s="1">
        <v>-83.743891032600004</v>
      </c>
    </row>
    <row r="3831" spans="1:29" x14ac:dyDescent="0.25">
      <c r="A3831" s="13">
        <v>386</v>
      </c>
      <c r="B3831" s="22" t="s">
        <v>4936</v>
      </c>
      <c r="C3831" s="17">
        <v>8</v>
      </c>
      <c r="D3831" s="1" t="s">
        <v>2363</v>
      </c>
      <c r="E3831" s="1" t="s">
        <v>3848</v>
      </c>
      <c r="F3831" s="1" t="s">
        <v>3869</v>
      </c>
      <c r="G3831" s="1" t="s">
        <v>3917</v>
      </c>
      <c r="H3831" s="1">
        <v>10.5</v>
      </c>
      <c r="I3831" s="1">
        <v>11</v>
      </c>
      <c r="J3831" s="1" t="s">
        <v>3190</v>
      </c>
      <c r="K3831" s="1" t="s">
        <v>4979</v>
      </c>
      <c r="L3831" s="1">
        <v>0</v>
      </c>
      <c r="M3831" s="1">
        <v>0</v>
      </c>
      <c r="N3831" s="1">
        <v>1</v>
      </c>
      <c r="O3831" s="1">
        <v>1</v>
      </c>
      <c r="P3831" s="1">
        <v>5</v>
      </c>
      <c r="Q3831" s="16">
        <v>15.984375</v>
      </c>
      <c r="R3831" s="21">
        <v>2.4691360462154501E-2</v>
      </c>
      <c r="S3831" s="21">
        <v>0.38678013220490237</v>
      </c>
      <c r="T3831" s="21">
        <v>0.36208877174274789</v>
      </c>
      <c r="U3831" s="21">
        <v>1.6642267170263489E-3</v>
      </c>
      <c r="V3831" s="21">
        <v>5.2710869773251014E-3</v>
      </c>
      <c r="W3831" s="21">
        <v>3.6068602602987525E-3</v>
      </c>
      <c r="X3831" s="13" t="s">
        <v>22</v>
      </c>
      <c r="Y383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1" s="1">
        <v>39.5287239357</v>
      </c>
      <c r="AA3831" s="1">
        <v>-83.812261789999994</v>
      </c>
      <c r="AB3831" s="1">
        <v>39.530901840299997</v>
      </c>
      <c r="AC3831" s="1">
        <v>-83.803335301999994</v>
      </c>
    </row>
    <row r="3832" spans="1:29" x14ac:dyDescent="0.25">
      <c r="A3832" s="13">
        <v>387</v>
      </c>
      <c r="B3832" s="22" t="s">
        <v>4936</v>
      </c>
      <c r="C3832" s="17">
        <v>8</v>
      </c>
      <c r="D3832" s="1" t="s">
        <v>2363</v>
      </c>
      <c r="E3832" s="1" t="s">
        <v>3848</v>
      </c>
      <c r="F3832" s="1" t="s">
        <v>3869</v>
      </c>
      <c r="G3832" s="1" t="s">
        <v>3917</v>
      </c>
      <c r="H3832" s="1">
        <v>12.5</v>
      </c>
      <c r="I3832" s="1">
        <v>13</v>
      </c>
      <c r="J3832" s="1" t="s">
        <v>3190</v>
      </c>
      <c r="K3832" s="1" t="s">
        <v>4979</v>
      </c>
      <c r="L3832" s="1">
        <v>0</v>
      </c>
      <c r="M3832" s="1">
        <v>0</v>
      </c>
      <c r="N3832" s="1">
        <v>1</v>
      </c>
      <c r="O3832" s="1">
        <v>1</v>
      </c>
      <c r="P3832" s="1">
        <v>5</v>
      </c>
      <c r="Q3832" s="16">
        <v>15.984375</v>
      </c>
      <c r="R3832" s="21">
        <v>2.4691360462154501E-2</v>
      </c>
      <c r="S3832" s="21">
        <v>0.38678013220490237</v>
      </c>
      <c r="T3832" s="21">
        <v>0.36208877174274789</v>
      </c>
      <c r="U3832" s="21">
        <v>1.6642267170263489E-3</v>
      </c>
      <c r="V3832" s="21">
        <v>5.2710869773251014E-3</v>
      </c>
      <c r="W3832" s="21">
        <v>3.6068602602987525E-3</v>
      </c>
      <c r="X3832" s="13" t="s">
        <v>22</v>
      </c>
      <c r="Y383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2" s="1">
        <v>39.538220054200004</v>
      </c>
      <c r="AA3832" s="1">
        <v>-83.776909434700002</v>
      </c>
      <c r="AB3832" s="1">
        <v>39.540918852799997</v>
      </c>
      <c r="AC3832" s="1">
        <v>-83.768221109799995</v>
      </c>
    </row>
    <row r="3833" spans="1:29" x14ac:dyDescent="0.25">
      <c r="A3833" s="13">
        <v>388</v>
      </c>
      <c r="B3833" s="22" t="s">
        <v>4936</v>
      </c>
      <c r="C3833" s="17">
        <v>8</v>
      </c>
      <c r="D3833" s="1" t="s">
        <v>2363</v>
      </c>
      <c r="E3833" s="1" t="s">
        <v>3848</v>
      </c>
      <c r="F3833" s="1" t="s">
        <v>3869</v>
      </c>
      <c r="G3833" s="1" t="s">
        <v>3917</v>
      </c>
      <c r="H3833" s="1">
        <v>15.1</v>
      </c>
      <c r="I3833" s="1">
        <v>15.6</v>
      </c>
      <c r="J3833" s="1" t="s">
        <v>3190</v>
      </c>
      <c r="K3833" s="1" t="s">
        <v>4979</v>
      </c>
      <c r="L3833" s="1">
        <v>0</v>
      </c>
      <c r="M3833" s="1">
        <v>0</v>
      </c>
      <c r="N3833" s="1">
        <v>2</v>
      </c>
      <c r="O3833" s="1">
        <v>0</v>
      </c>
      <c r="P3833" s="1">
        <v>0</v>
      </c>
      <c r="Q3833" s="16">
        <v>13.09375</v>
      </c>
      <c r="R3833" s="21">
        <v>2.4691360462154501E-2</v>
      </c>
      <c r="S3833" s="21">
        <v>0.17809976150656243</v>
      </c>
      <c r="T3833" s="21">
        <v>0.15340840104440792</v>
      </c>
      <c r="U3833" s="21">
        <v>1.6642267170263489E-3</v>
      </c>
      <c r="V3833" s="21">
        <v>5.2710869773251014E-3</v>
      </c>
      <c r="W3833" s="21">
        <v>3.6068602602987525E-3</v>
      </c>
      <c r="X3833" s="13" t="s">
        <v>22</v>
      </c>
      <c r="Y383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3" s="1">
        <v>39.552249773</v>
      </c>
      <c r="AA3833" s="1">
        <v>-83.731725601500003</v>
      </c>
      <c r="AB3833" s="1">
        <v>0</v>
      </c>
      <c r="AC3833" s="1">
        <v>0</v>
      </c>
    </row>
    <row r="3834" spans="1:29" x14ac:dyDescent="0.25">
      <c r="A3834" s="13">
        <v>389</v>
      </c>
      <c r="B3834" s="22" t="s">
        <v>4936</v>
      </c>
      <c r="C3834" s="17">
        <v>2</v>
      </c>
      <c r="D3834" s="1" t="s">
        <v>2365</v>
      </c>
      <c r="E3834" s="1" t="s">
        <v>3881</v>
      </c>
      <c r="F3834" s="1" t="s">
        <v>3914</v>
      </c>
      <c r="G3834" s="1" t="s">
        <v>3919</v>
      </c>
      <c r="H3834" s="1">
        <v>1.8</v>
      </c>
      <c r="I3834" s="1">
        <v>2.2999999999999998</v>
      </c>
      <c r="J3834" s="1" t="s">
        <v>3190</v>
      </c>
      <c r="K3834" s="1" t="s">
        <v>4977</v>
      </c>
      <c r="L3834" s="1">
        <v>0</v>
      </c>
      <c r="M3834" s="1">
        <v>1</v>
      </c>
      <c r="N3834" s="1">
        <v>2</v>
      </c>
      <c r="O3834" s="1">
        <v>0</v>
      </c>
      <c r="P3834" s="1">
        <v>3</v>
      </c>
      <c r="Q3834" s="16">
        <v>61.770439680232556</v>
      </c>
      <c r="R3834" s="21">
        <v>1.1243184140884297E-2</v>
      </c>
      <c r="S3834" s="21">
        <v>0.32230863665108339</v>
      </c>
      <c r="T3834" s="21">
        <v>0.31106545251019907</v>
      </c>
      <c r="U3834" s="21">
        <v>6.4718492069111447E-4</v>
      </c>
      <c r="V3834" s="21">
        <v>5.265328825379046E-3</v>
      </c>
      <c r="W3834" s="21">
        <v>4.6181439046879312E-3</v>
      </c>
      <c r="X3834" s="13" t="s">
        <v>22</v>
      </c>
      <c r="Y383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4" s="1">
        <v>41.629886860699997</v>
      </c>
      <c r="AA3834" s="1">
        <v>-84.7713059254</v>
      </c>
      <c r="AB3834" s="1">
        <v>41.629428424399997</v>
      </c>
      <c r="AC3834" s="1">
        <v>-84.761669004799998</v>
      </c>
    </row>
    <row r="3835" spans="1:29" x14ac:dyDescent="0.25">
      <c r="A3835" s="13">
        <v>390</v>
      </c>
      <c r="B3835" s="22" t="s">
        <v>4936</v>
      </c>
      <c r="C3835" s="17">
        <v>2</v>
      </c>
      <c r="D3835" s="1" t="s">
        <v>3840</v>
      </c>
      <c r="E3835" s="1" t="s">
        <v>3881</v>
      </c>
      <c r="F3835" s="1" t="s">
        <v>3882</v>
      </c>
      <c r="G3835" s="1" t="s">
        <v>3919</v>
      </c>
      <c r="H3835" s="1">
        <v>3.5</v>
      </c>
      <c r="I3835" s="1">
        <v>4</v>
      </c>
      <c r="J3835" s="1" t="s">
        <v>3190</v>
      </c>
      <c r="K3835" s="1" t="s">
        <v>4978</v>
      </c>
      <c r="L3835" s="1">
        <v>0</v>
      </c>
      <c r="M3835" s="1">
        <v>0</v>
      </c>
      <c r="N3835" s="1">
        <v>3</v>
      </c>
      <c r="O3835" s="1">
        <v>0</v>
      </c>
      <c r="P3835" s="1">
        <v>5</v>
      </c>
      <c r="Q3835" s="16">
        <v>24.640625</v>
      </c>
      <c r="R3835" s="21">
        <v>2.6269815294324816E-2</v>
      </c>
      <c r="S3835" s="21">
        <v>0.25701431658743834</v>
      </c>
      <c r="T3835" s="21">
        <v>0.23074450129311352</v>
      </c>
      <c r="U3835" s="21">
        <v>1.5712688702527143E-3</v>
      </c>
      <c r="V3835" s="21">
        <v>5.2458090834601448E-3</v>
      </c>
      <c r="W3835" s="21">
        <v>3.6745402132074305E-3</v>
      </c>
      <c r="X3835" s="13" t="s">
        <v>22</v>
      </c>
      <c r="Y383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5" s="1">
        <v>41.4554516277</v>
      </c>
      <c r="AA3835" s="1">
        <v>-83.2787591206</v>
      </c>
      <c r="AB3835" s="1">
        <v>41.451969261499997</v>
      </c>
      <c r="AC3835" s="1">
        <v>-83.270321827199993</v>
      </c>
    </row>
    <row r="3836" spans="1:29" x14ac:dyDescent="0.25">
      <c r="A3836" s="13">
        <v>391</v>
      </c>
      <c r="B3836" s="22" t="s">
        <v>4936</v>
      </c>
      <c r="C3836" s="17">
        <v>2</v>
      </c>
      <c r="D3836" s="1" t="s">
        <v>3840</v>
      </c>
      <c r="E3836" s="1" t="s">
        <v>3881</v>
      </c>
      <c r="F3836" s="1" t="s">
        <v>3882</v>
      </c>
      <c r="G3836" s="1" t="s">
        <v>3919</v>
      </c>
      <c r="H3836" s="1">
        <v>8.6</v>
      </c>
      <c r="I3836" s="1">
        <v>9.1</v>
      </c>
      <c r="J3836" s="1" t="s">
        <v>3190</v>
      </c>
      <c r="K3836" s="1" t="s">
        <v>4978</v>
      </c>
      <c r="L3836" s="1">
        <v>0</v>
      </c>
      <c r="M3836" s="1">
        <v>0</v>
      </c>
      <c r="N3836" s="1">
        <v>1</v>
      </c>
      <c r="O3836" s="1">
        <v>2</v>
      </c>
      <c r="P3836" s="1">
        <v>6</v>
      </c>
      <c r="Q3836" s="16">
        <v>21.421875</v>
      </c>
      <c r="R3836" s="21">
        <v>2.6269815294324816E-2</v>
      </c>
      <c r="S3836" s="21">
        <v>0.28608282515556638</v>
      </c>
      <c r="T3836" s="21">
        <v>0.25981300986124156</v>
      </c>
      <c r="U3836" s="21">
        <v>1.5712688702527143E-3</v>
      </c>
      <c r="V3836" s="21">
        <v>5.2458090834601448E-3</v>
      </c>
      <c r="W3836" s="21">
        <v>3.6745402132074305E-3</v>
      </c>
      <c r="X3836" s="13" t="s">
        <v>22</v>
      </c>
      <c r="Y383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6" s="1">
        <v>41.426061925299997</v>
      </c>
      <c r="AA3836" s="1">
        <v>-83.188779620800005</v>
      </c>
      <c r="AB3836" s="1">
        <v>41.423625673700002</v>
      </c>
      <c r="AC3836" s="1">
        <v>-83.179714894599996</v>
      </c>
    </row>
    <row r="3837" spans="1:29" x14ac:dyDescent="0.25">
      <c r="A3837" s="13">
        <v>392</v>
      </c>
      <c r="B3837" s="22" t="s">
        <v>4936</v>
      </c>
      <c r="C3837" s="17">
        <v>4</v>
      </c>
      <c r="D3837" s="1" t="s">
        <v>798</v>
      </c>
      <c r="E3837" s="1" t="s">
        <v>3886</v>
      </c>
      <c r="F3837" s="1" t="s">
        <v>3887</v>
      </c>
      <c r="G3837" s="1" t="s">
        <v>3921</v>
      </c>
      <c r="H3837" s="1">
        <v>17.8</v>
      </c>
      <c r="I3837" s="1">
        <v>18.3</v>
      </c>
      <c r="J3837" s="1" t="s">
        <v>3190</v>
      </c>
      <c r="K3837" s="1" t="s">
        <v>4979</v>
      </c>
      <c r="L3837" s="1">
        <v>0</v>
      </c>
      <c r="M3837" s="1">
        <v>1</v>
      </c>
      <c r="N3837" s="1">
        <v>2</v>
      </c>
      <c r="O3837" s="1">
        <v>0</v>
      </c>
      <c r="P3837" s="1">
        <v>2</v>
      </c>
      <c r="Q3837" s="16">
        <v>60.770439680232556</v>
      </c>
      <c r="R3837" s="21">
        <v>1.7132453502681486E-2</v>
      </c>
      <c r="S3837" s="21">
        <v>0.22231751893386295</v>
      </c>
      <c r="T3837" s="21">
        <v>0.20518506543118148</v>
      </c>
      <c r="U3837" s="21">
        <v>1.1367096621546719E-3</v>
      </c>
      <c r="V3837" s="21">
        <v>5.2456563365886636E-3</v>
      </c>
      <c r="W3837" s="21">
        <v>4.1089466744339918E-3</v>
      </c>
      <c r="X3837" s="13" t="s">
        <v>22</v>
      </c>
      <c r="Y383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7" s="1">
        <v>41.105919356000001</v>
      </c>
      <c r="AA3837" s="1">
        <v>-81.066312480299999</v>
      </c>
      <c r="AB3837" s="1">
        <v>41.105894896400002</v>
      </c>
      <c r="AC3837" s="1">
        <v>-81.056733915099997</v>
      </c>
    </row>
    <row r="3838" spans="1:29" x14ac:dyDescent="0.25">
      <c r="A3838" s="13">
        <v>393</v>
      </c>
      <c r="B3838" s="22" t="s">
        <v>4936</v>
      </c>
      <c r="C3838" s="17">
        <v>7</v>
      </c>
      <c r="D3838" s="1" t="s">
        <v>2388</v>
      </c>
      <c r="E3838" s="1" t="s">
        <v>3852</v>
      </c>
      <c r="F3838" s="1" t="s">
        <v>3876</v>
      </c>
      <c r="G3838" s="1" t="s">
        <v>3918</v>
      </c>
      <c r="H3838" s="1">
        <v>14.9</v>
      </c>
      <c r="I3838" s="1">
        <v>15.4</v>
      </c>
      <c r="J3838" s="1" t="s">
        <v>3190</v>
      </c>
      <c r="K3838" s="1" t="s">
        <v>4979</v>
      </c>
      <c r="L3838" s="1">
        <v>0</v>
      </c>
      <c r="M3838" s="1">
        <v>0</v>
      </c>
      <c r="N3838" s="1">
        <v>1</v>
      </c>
      <c r="O3838" s="1">
        <v>1</v>
      </c>
      <c r="P3838" s="1">
        <v>5</v>
      </c>
      <c r="Q3838" s="16">
        <v>15.984375</v>
      </c>
      <c r="R3838" s="21">
        <v>2.4563851020918584E-2</v>
      </c>
      <c r="S3838" s="21">
        <v>0.38516045035929036</v>
      </c>
      <c r="T3838" s="21">
        <v>0.36059659933837179</v>
      </c>
      <c r="U3838" s="21">
        <v>1.6555809649616763E-3</v>
      </c>
      <c r="V3838" s="21">
        <v>5.2438826187246341E-3</v>
      </c>
      <c r="W3838" s="21">
        <v>3.5883016537629577E-3</v>
      </c>
      <c r="X3838" s="13" t="s">
        <v>22</v>
      </c>
      <c r="Y383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8" s="1">
        <v>40.401233306000002</v>
      </c>
      <c r="AA3838" s="1">
        <v>-84.162349770299997</v>
      </c>
      <c r="AB3838" s="1">
        <v>40.408158381900002</v>
      </c>
      <c r="AC3838" s="1">
        <v>-84.165144860400005</v>
      </c>
    </row>
    <row r="3839" spans="1:29" x14ac:dyDescent="0.25">
      <c r="A3839" s="13">
        <v>394</v>
      </c>
      <c r="B3839" s="22" t="s">
        <v>4936</v>
      </c>
      <c r="C3839" s="17">
        <v>3</v>
      </c>
      <c r="D3839" s="1" t="s">
        <v>802</v>
      </c>
      <c r="E3839" s="1" t="s">
        <v>3848</v>
      </c>
      <c r="F3839" s="1" t="s">
        <v>3861</v>
      </c>
      <c r="G3839" s="1" t="s">
        <v>3917</v>
      </c>
      <c r="H3839" s="1">
        <v>2.2999999999999998</v>
      </c>
      <c r="I3839" s="1">
        <v>2.8</v>
      </c>
      <c r="J3839" s="1" t="s">
        <v>3190</v>
      </c>
      <c r="K3839" s="1" t="s">
        <v>4978</v>
      </c>
      <c r="L3839" s="1">
        <v>0</v>
      </c>
      <c r="M3839" s="1">
        <v>0</v>
      </c>
      <c r="N3839" s="1">
        <v>1</v>
      </c>
      <c r="O3839" s="1">
        <v>1</v>
      </c>
      <c r="P3839" s="1">
        <v>8</v>
      </c>
      <c r="Q3839" s="16">
        <v>18.984375</v>
      </c>
      <c r="R3839" s="21">
        <v>3.2203133831382569E-2</v>
      </c>
      <c r="S3839" s="21">
        <v>0.3796240705239976</v>
      </c>
      <c r="T3839" s="21">
        <v>0.34742093669261503</v>
      </c>
      <c r="U3839" s="21">
        <v>2.0217025006847868E-3</v>
      </c>
      <c r="V3839" s="21">
        <v>5.1668705712643939E-3</v>
      </c>
      <c r="W3839" s="21">
        <v>3.1451680705796071E-3</v>
      </c>
      <c r="X3839" s="13" t="s">
        <v>22</v>
      </c>
      <c r="Y383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39" s="1">
        <v>40.590809989</v>
      </c>
      <c r="AA3839" s="1">
        <v>-82.593510545000001</v>
      </c>
      <c r="AB3839" s="1">
        <v>40.597057408600001</v>
      </c>
      <c r="AC3839" s="1">
        <v>-82.588694709099997</v>
      </c>
    </row>
    <row r="3840" spans="1:29" x14ac:dyDescent="0.25">
      <c r="A3840" s="13">
        <v>395</v>
      </c>
      <c r="B3840" s="22" t="s">
        <v>4936</v>
      </c>
      <c r="C3840" s="17">
        <v>6</v>
      </c>
      <c r="D3840" s="1" t="s">
        <v>3192</v>
      </c>
      <c r="E3840" s="1" t="s">
        <v>3848</v>
      </c>
      <c r="F3840" s="1" t="s">
        <v>3854</v>
      </c>
      <c r="G3840" s="1" t="s">
        <v>3917</v>
      </c>
      <c r="H3840" s="1">
        <v>17.399999999999999</v>
      </c>
      <c r="I3840" s="1">
        <v>17.899999999999999</v>
      </c>
      <c r="J3840" s="1" t="s">
        <v>3190</v>
      </c>
      <c r="K3840" s="1" t="s">
        <v>4978</v>
      </c>
      <c r="L3840" s="1">
        <v>0</v>
      </c>
      <c r="M3840" s="1">
        <v>0</v>
      </c>
      <c r="N3840" s="1">
        <v>2</v>
      </c>
      <c r="O3840" s="1">
        <v>0</v>
      </c>
      <c r="P3840" s="1">
        <v>16</v>
      </c>
      <c r="Q3840" s="16">
        <v>29.09375</v>
      </c>
      <c r="R3840" s="21">
        <v>3.2203133831382569E-2</v>
      </c>
      <c r="S3840" s="21">
        <v>0.65952308261945269</v>
      </c>
      <c r="T3840" s="21">
        <v>0.62731994878807007</v>
      </c>
      <c r="U3840" s="21">
        <v>2.0217025006847868E-3</v>
      </c>
      <c r="V3840" s="21">
        <v>5.1667739497976463E-3</v>
      </c>
      <c r="W3840" s="21">
        <v>3.1450714491128595E-3</v>
      </c>
      <c r="X3840" s="13" t="s">
        <v>22</v>
      </c>
      <c r="Y384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0" s="1">
        <v>40.543510233299997</v>
      </c>
      <c r="AA3840" s="1">
        <v>-82.658350613400003</v>
      </c>
      <c r="AB3840" s="1">
        <v>40.549511574699999</v>
      </c>
      <c r="AC3840" s="1">
        <v>-82.653030780400002</v>
      </c>
    </row>
    <row r="3841" spans="1:29" x14ac:dyDescent="0.25">
      <c r="A3841" s="13">
        <v>396</v>
      </c>
      <c r="B3841" s="22" t="s">
        <v>4936</v>
      </c>
      <c r="C3841" s="17">
        <v>6</v>
      </c>
      <c r="D3841" s="1" t="s">
        <v>3192</v>
      </c>
      <c r="E3841" s="1" t="s">
        <v>3848</v>
      </c>
      <c r="F3841" s="1" t="s">
        <v>3854</v>
      </c>
      <c r="G3841" s="1" t="s">
        <v>3917</v>
      </c>
      <c r="H3841" s="1">
        <v>16</v>
      </c>
      <c r="I3841" s="1">
        <v>16.5</v>
      </c>
      <c r="J3841" s="1" t="s">
        <v>3190</v>
      </c>
      <c r="K3841" s="1" t="s">
        <v>4978</v>
      </c>
      <c r="L3841" s="1">
        <v>0</v>
      </c>
      <c r="M3841" s="1">
        <v>0</v>
      </c>
      <c r="N3841" s="1">
        <v>1</v>
      </c>
      <c r="O3841" s="1">
        <v>1</v>
      </c>
      <c r="P3841" s="1">
        <v>8</v>
      </c>
      <c r="Q3841" s="16">
        <v>18.984375</v>
      </c>
      <c r="R3841" s="21">
        <v>3.2203133831382569E-2</v>
      </c>
      <c r="S3841" s="21">
        <v>0.37949572018540434</v>
      </c>
      <c r="T3841" s="21">
        <v>0.34729258635402177</v>
      </c>
      <c r="U3841" s="21">
        <v>2.0217025006847868E-3</v>
      </c>
      <c r="V3841" s="21">
        <v>5.1667739497976463E-3</v>
      </c>
      <c r="W3841" s="21">
        <v>3.1450714491128595E-3</v>
      </c>
      <c r="X3841" s="13" t="s">
        <v>22</v>
      </c>
      <c r="Y384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1" s="1">
        <v>40.527890004699998</v>
      </c>
      <c r="AA3841" s="1">
        <v>-82.675248234799994</v>
      </c>
      <c r="AB3841" s="1">
        <v>40.533235110299998</v>
      </c>
      <c r="AC3841" s="1">
        <v>-82.668838038299995</v>
      </c>
    </row>
    <row r="3842" spans="1:29" x14ac:dyDescent="0.25">
      <c r="A3842" s="13">
        <v>397</v>
      </c>
      <c r="B3842" s="22" t="s">
        <v>4936</v>
      </c>
      <c r="C3842" s="17">
        <v>6</v>
      </c>
      <c r="D3842" s="1" t="s">
        <v>3192</v>
      </c>
      <c r="E3842" s="1" t="s">
        <v>3848</v>
      </c>
      <c r="F3842" s="1" t="s">
        <v>3854</v>
      </c>
      <c r="G3842" s="1" t="s">
        <v>3917</v>
      </c>
      <c r="H3842" s="1">
        <v>19.7</v>
      </c>
      <c r="I3842" s="1">
        <v>20.2</v>
      </c>
      <c r="J3842" s="1" t="s">
        <v>3190</v>
      </c>
      <c r="L3842" s="1">
        <v>0</v>
      </c>
      <c r="M3842" s="1">
        <v>0</v>
      </c>
      <c r="N3842" s="1">
        <v>1</v>
      </c>
      <c r="O3842" s="1">
        <v>1</v>
      </c>
      <c r="P3842" s="1">
        <v>5</v>
      </c>
      <c r="Q3842" s="16">
        <v>15.984375</v>
      </c>
      <c r="R3842" s="21">
        <v>3.2203133831382569E-2</v>
      </c>
      <c r="S3842" s="21">
        <v>0.27448545927263618</v>
      </c>
      <c r="T3842" s="21">
        <v>0.24228232544125361</v>
      </c>
      <c r="U3842" s="21">
        <v>2.0217025006847868E-3</v>
      </c>
      <c r="V3842" s="21">
        <v>5.1667739497976463E-3</v>
      </c>
      <c r="W3842" s="21">
        <v>3.1450714491128595E-3</v>
      </c>
      <c r="X3842" s="13" t="s">
        <v>22</v>
      </c>
      <c r="Y384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2" s="1">
        <v>40.566157812599997</v>
      </c>
      <c r="AA3842" s="1">
        <v>-82.627344386399997</v>
      </c>
      <c r="AB3842" s="1">
        <v>0</v>
      </c>
      <c r="AC3842" s="1">
        <v>0</v>
      </c>
    </row>
    <row r="3843" spans="1:29" x14ac:dyDescent="0.25">
      <c r="A3843" s="13">
        <v>398</v>
      </c>
      <c r="B3843" s="22" t="s">
        <v>4936</v>
      </c>
      <c r="C3843" s="17">
        <v>7</v>
      </c>
      <c r="D3843" s="1" t="s">
        <v>2388</v>
      </c>
      <c r="E3843" s="1" t="s">
        <v>3852</v>
      </c>
      <c r="F3843" s="1" t="s">
        <v>3876</v>
      </c>
      <c r="G3843" s="1" t="s">
        <v>3918</v>
      </c>
      <c r="H3843" s="1">
        <v>11.4</v>
      </c>
      <c r="I3843" s="1">
        <v>11.9</v>
      </c>
      <c r="J3843" s="1" t="s">
        <v>3190</v>
      </c>
      <c r="K3843" s="1" t="s">
        <v>4979</v>
      </c>
      <c r="L3843" s="1">
        <v>0</v>
      </c>
      <c r="M3843" s="1">
        <v>0</v>
      </c>
      <c r="N3843" s="1">
        <v>1</v>
      </c>
      <c r="O3843" s="1">
        <v>1</v>
      </c>
      <c r="P3843" s="1">
        <v>13</v>
      </c>
      <c r="Q3843" s="16">
        <v>23.984375</v>
      </c>
      <c r="R3843" s="21">
        <v>2.4186291198424477E-2</v>
      </c>
      <c r="S3843" s="21">
        <v>0.7899114714867661</v>
      </c>
      <c r="T3843" s="21">
        <v>0.76572518028834158</v>
      </c>
      <c r="U3843" s="21">
        <v>1.6299821825466001E-3</v>
      </c>
      <c r="V3843" s="21">
        <v>5.1631301265166055E-3</v>
      </c>
      <c r="W3843" s="21">
        <v>3.5331479439700054E-3</v>
      </c>
      <c r="X3843" s="13" t="s">
        <v>22</v>
      </c>
      <c r="Y384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3" s="1">
        <v>40.350614025799999</v>
      </c>
      <c r="AA3843" s="1">
        <v>-84.159842491500001</v>
      </c>
      <c r="AB3843" s="1">
        <v>40.357859946600001</v>
      </c>
      <c r="AC3843" s="1">
        <v>-84.160037036099993</v>
      </c>
    </row>
    <row r="3844" spans="1:29" x14ac:dyDescent="0.25">
      <c r="A3844" s="13">
        <v>399</v>
      </c>
      <c r="B3844" s="22" t="s">
        <v>4936</v>
      </c>
      <c r="C3844" s="17">
        <v>7</v>
      </c>
      <c r="D3844" s="1" t="s">
        <v>2388</v>
      </c>
      <c r="E3844" s="1" t="s">
        <v>3852</v>
      </c>
      <c r="F3844" s="1" t="s">
        <v>3876</v>
      </c>
      <c r="G3844" s="1" t="s">
        <v>3918</v>
      </c>
      <c r="H3844" s="1">
        <v>11.9</v>
      </c>
      <c r="I3844" s="1">
        <v>12.4</v>
      </c>
      <c r="J3844" s="1" t="s">
        <v>3190</v>
      </c>
      <c r="K3844" s="1" t="s">
        <v>4979</v>
      </c>
      <c r="L3844" s="1">
        <v>0</v>
      </c>
      <c r="M3844" s="1">
        <v>0</v>
      </c>
      <c r="N3844" s="1">
        <v>1</v>
      </c>
      <c r="O3844" s="1">
        <v>1</v>
      </c>
      <c r="P3844" s="1">
        <v>5</v>
      </c>
      <c r="Q3844" s="16">
        <v>15.984375</v>
      </c>
      <c r="R3844" s="21">
        <v>2.4186291198424477E-2</v>
      </c>
      <c r="S3844" s="21">
        <v>0.37993599554696134</v>
      </c>
      <c r="T3844" s="21">
        <v>0.35574970434853687</v>
      </c>
      <c r="U3844" s="21">
        <v>1.6299821825466001E-3</v>
      </c>
      <c r="V3844" s="21">
        <v>5.1631301265166055E-3</v>
      </c>
      <c r="W3844" s="21">
        <v>3.5331479439700054E-3</v>
      </c>
      <c r="X3844" s="13" t="s">
        <v>22</v>
      </c>
      <c r="Y384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4" s="1">
        <v>40.357859946600001</v>
      </c>
      <c r="AA3844" s="1">
        <v>-84.160037036099993</v>
      </c>
      <c r="AB3844" s="1">
        <v>40.365105153099996</v>
      </c>
      <c r="AC3844" s="1">
        <v>-84.160213832599993</v>
      </c>
    </row>
    <row r="3845" spans="1:29" x14ac:dyDescent="0.25">
      <c r="A3845" s="13">
        <v>400</v>
      </c>
      <c r="B3845" s="22" t="s">
        <v>4936</v>
      </c>
      <c r="C3845" s="17">
        <v>12</v>
      </c>
      <c r="D3845" s="1" t="s">
        <v>794</v>
      </c>
      <c r="E3845" s="1" t="s">
        <v>3870</v>
      </c>
      <c r="F3845" s="1" t="s">
        <v>3871</v>
      </c>
      <c r="G3845" s="1" t="s">
        <v>3920</v>
      </c>
      <c r="H3845" s="1">
        <v>27.7</v>
      </c>
      <c r="I3845" s="1">
        <v>28.2</v>
      </c>
      <c r="J3845" s="1" t="s">
        <v>3190</v>
      </c>
      <c r="K3845" s="1" t="s">
        <v>4979</v>
      </c>
      <c r="L3845" s="1">
        <v>0</v>
      </c>
      <c r="M3845" s="1">
        <v>1</v>
      </c>
      <c r="N3845" s="1">
        <v>1</v>
      </c>
      <c r="O3845" s="1">
        <v>0</v>
      </c>
      <c r="P3845" s="1">
        <v>5</v>
      </c>
      <c r="Q3845" s="16">
        <v>57.223564680232556</v>
      </c>
      <c r="R3845" s="21">
        <v>2.4108827049941946E-2</v>
      </c>
      <c r="S3845" s="21">
        <v>0.38046563253122578</v>
      </c>
      <c r="T3845" s="21">
        <v>0.35635680548128384</v>
      </c>
      <c r="U3845" s="21">
        <v>1.6247303622219514E-3</v>
      </c>
      <c r="V3845" s="21">
        <v>5.1473147659554571E-3</v>
      </c>
      <c r="W3845" s="21">
        <v>3.5225844037335054E-3</v>
      </c>
      <c r="X3845" s="13" t="s">
        <v>22</v>
      </c>
      <c r="Y384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5" s="1">
        <v>41.762004668400003</v>
      </c>
      <c r="AA3845" s="1">
        <v>-81.031921775100002</v>
      </c>
      <c r="AB3845" s="1">
        <v>41.7624640724</v>
      </c>
      <c r="AC3845" s="1">
        <v>-81.022274455499996</v>
      </c>
    </row>
    <row r="3846" spans="1:29" x14ac:dyDescent="0.25">
      <c r="A3846" s="13">
        <v>401</v>
      </c>
      <c r="B3846" s="22" t="s">
        <v>4936</v>
      </c>
      <c r="C3846" s="17">
        <v>7</v>
      </c>
      <c r="D3846" s="1" t="s">
        <v>789</v>
      </c>
      <c r="E3846" s="1" t="s">
        <v>3846</v>
      </c>
      <c r="F3846" s="1" t="s">
        <v>3847</v>
      </c>
      <c r="G3846" s="1" t="s">
        <v>3916</v>
      </c>
      <c r="H3846" s="1">
        <v>0.6</v>
      </c>
      <c r="I3846" s="1">
        <v>1.1000000000000001</v>
      </c>
      <c r="J3846" s="1" t="s">
        <v>3190</v>
      </c>
      <c r="K3846" s="1" t="s">
        <v>4980</v>
      </c>
      <c r="L3846" s="1">
        <v>0</v>
      </c>
      <c r="M3846" s="1">
        <v>0</v>
      </c>
      <c r="N3846" s="1">
        <v>0</v>
      </c>
      <c r="O3846" s="1">
        <v>1</v>
      </c>
      <c r="P3846" s="1">
        <v>1</v>
      </c>
      <c r="Q3846" s="16">
        <v>5.4375</v>
      </c>
      <c r="R3846" s="21">
        <v>4.294503359780364E-2</v>
      </c>
      <c r="S3846" s="21">
        <v>0.12919256536360194</v>
      </c>
      <c r="T3846" s="21">
        <v>8.6247531765798302E-2</v>
      </c>
      <c r="U3846" s="21">
        <v>2.8870383988107888E-3</v>
      </c>
      <c r="V3846" s="21">
        <v>5.1193036724442665E-3</v>
      </c>
      <c r="W3846" s="21">
        <v>2.2322652736334776E-3</v>
      </c>
      <c r="X3846" s="13" t="s">
        <v>22</v>
      </c>
      <c r="Y384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6" s="1">
        <v>39.8649100652</v>
      </c>
      <c r="AA3846" s="1">
        <v>-84.041003230699999</v>
      </c>
      <c r="AB3846" s="1">
        <v>39.8647080836</v>
      </c>
      <c r="AC3846" s="1">
        <v>-84.031601957899994</v>
      </c>
    </row>
    <row r="3847" spans="1:29" x14ac:dyDescent="0.25">
      <c r="A3847" s="13">
        <v>402</v>
      </c>
      <c r="B3847" s="22" t="s">
        <v>4936</v>
      </c>
      <c r="C3847" s="17">
        <v>7</v>
      </c>
      <c r="D3847" s="1" t="s">
        <v>2388</v>
      </c>
      <c r="E3847" s="1" t="s">
        <v>3852</v>
      </c>
      <c r="F3847" s="1" t="s">
        <v>3876</v>
      </c>
      <c r="G3847" s="1" t="s">
        <v>3918</v>
      </c>
      <c r="H3847" s="1">
        <v>18.100000000000001</v>
      </c>
      <c r="I3847" s="1">
        <v>18.600000000000001</v>
      </c>
      <c r="J3847" s="1" t="s">
        <v>3190</v>
      </c>
      <c r="K3847" s="1" t="s">
        <v>4979</v>
      </c>
      <c r="L3847" s="1">
        <v>0</v>
      </c>
      <c r="M3847" s="1">
        <v>0</v>
      </c>
      <c r="N3847" s="1">
        <v>2</v>
      </c>
      <c r="O3847" s="1">
        <v>0</v>
      </c>
      <c r="P3847" s="1">
        <v>5</v>
      </c>
      <c r="Q3847" s="16">
        <v>18.09375</v>
      </c>
      <c r="R3847" s="21">
        <v>2.394960275501987E-2</v>
      </c>
      <c r="S3847" s="21">
        <v>0.37688478492559613</v>
      </c>
      <c r="T3847" s="21">
        <v>0.35293518217057623</v>
      </c>
      <c r="U3847" s="21">
        <v>1.6139357852219375E-3</v>
      </c>
      <c r="V3847" s="21">
        <v>5.1126158081833128E-3</v>
      </c>
      <c r="W3847" s="21">
        <v>3.4986800229613755E-3</v>
      </c>
      <c r="X3847" s="13" t="s">
        <v>22</v>
      </c>
      <c r="Y384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7" s="1">
        <v>40.446898190500001</v>
      </c>
      <c r="AA3847" s="1">
        <v>-84.169155554300005</v>
      </c>
      <c r="AB3847" s="1">
        <v>40.454141143699999</v>
      </c>
      <c r="AC3847" s="1">
        <v>-84.169157939300007</v>
      </c>
    </row>
    <row r="3848" spans="1:29" x14ac:dyDescent="0.25">
      <c r="A3848" s="13">
        <v>403</v>
      </c>
      <c r="B3848" s="22" t="s">
        <v>4936</v>
      </c>
      <c r="C3848" s="17">
        <v>4</v>
      </c>
      <c r="D3848" s="1" t="s">
        <v>801</v>
      </c>
      <c r="E3848" s="1" t="s">
        <v>3867</v>
      </c>
      <c r="F3848" s="1" t="s">
        <v>3877</v>
      </c>
      <c r="G3848" s="1" t="s">
        <v>3921</v>
      </c>
      <c r="H3848" s="1">
        <v>7.7</v>
      </c>
      <c r="I3848" s="1">
        <v>8.1999999999999993</v>
      </c>
      <c r="J3848" s="1" t="s">
        <v>3190</v>
      </c>
      <c r="K3848" s="1" t="s">
        <v>4979</v>
      </c>
      <c r="L3848" s="1">
        <v>1</v>
      </c>
      <c r="M3848" s="1">
        <v>0</v>
      </c>
      <c r="N3848" s="1">
        <v>0</v>
      </c>
      <c r="O3848" s="1">
        <v>1</v>
      </c>
      <c r="P3848" s="1">
        <v>7</v>
      </c>
      <c r="Q3848" s="16">
        <v>57.114189680232556</v>
      </c>
      <c r="R3848" s="21">
        <v>2.3944149866138891E-2</v>
      </c>
      <c r="S3848" s="21">
        <v>0.47970341162689523</v>
      </c>
      <c r="T3848" s="21">
        <v>0.45575926176075632</v>
      </c>
      <c r="U3848" s="21">
        <v>1.6135661154016265E-3</v>
      </c>
      <c r="V3848" s="21">
        <v>5.1119093007238317E-3</v>
      </c>
      <c r="W3848" s="21">
        <v>3.4983431853222052E-3</v>
      </c>
      <c r="X3848" s="13" t="s">
        <v>22</v>
      </c>
      <c r="Y384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8" s="1">
        <v>41.108184764400001</v>
      </c>
      <c r="AA3848" s="1">
        <v>-80.855912341700005</v>
      </c>
      <c r="AB3848" s="1">
        <v>41.109022876499999</v>
      </c>
      <c r="AC3848" s="1">
        <v>-80.846419662599999</v>
      </c>
    </row>
    <row r="3849" spans="1:29" x14ac:dyDescent="0.25">
      <c r="A3849" s="13">
        <v>404</v>
      </c>
      <c r="B3849" s="22" t="s">
        <v>4936</v>
      </c>
      <c r="C3849" s="17">
        <v>12</v>
      </c>
      <c r="D3849" s="1" t="s">
        <v>794</v>
      </c>
      <c r="E3849" s="1" t="s">
        <v>3870</v>
      </c>
      <c r="F3849" s="1" t="s">
        <v>3871</v>
      </c>
      <c r="G3849" s="1" t="s">
        <v>3920</v>
      </c>
      <c r="H3849" s="1">
        <v>21.8</v>
      </c>
      <c r="I3849" s="1">
        <v>22.3</v>
      </c>
      <c r="J3849" s="1" t="s">
        <v>3190</v>
      </c>
      <c r="K3849" s="1" t="s">
        <v>4979</v>
      </c>
      <c r="L3849" s="1">
        <v>0</v>
      </c>
      <c r="M3849" s="1">
        <v>1</v>
      </c>
      <c r="N3849" s="1">
        <v>1</v>
      </c>
      <c r="O3849" s="1">
        <v>0</v>
      </c>
      <c r="P3849" s="1">
        <v>8</v>
      </c>
      <c r="Q3849" s="16">
        <v>60.223564680232556</v>
      </c>
      <c r="R3849" s="21">
        <v>2.3812497491306539E-2</v>
      </c>
      <c r="S3849" s="21">
        <v>0.52717779955634247</v>
      </c>
      <c r="T3849" s="21">
        <v>0.50336530206503594</v>
      </c>
      <c r="U3849" s="21">
        <v>1.6046411083523091E-3</v>
      </c>
      <c r="V3849" s="21">
        <v>5.0834452814120063E-3</v>
      </c>
      <c r="W3849" s="21">
        <v>3.4788041730596971E-3</v>
      </c>
      <c r="X3849" s="13" t="s">
        <v>22</v>
      </c>
      <c r="Y3849"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49" s="1">
        <v>41.720996360000001</v>
      </c>
      <c r="AA3849" s="1">
        <v>-81.130115973800002</v>
      </c>
      <c r="AB3849" s="1">
        <v>41.724003411699996</v>
      </c>
      <c r="AC3849" s="1">
        <v>-81.121380967999997</v>
      </c>
    </row>
    <row r="3850" spans="1:29" x14ac:dyDescent="0.25">
      <c r="A3850" s="13">
        <v>405</v>
      </c>
      <c r="B3850" s="22" t="s">
        <v>4936</v>
      </c>
      <c r="C3850" s="17">
        <v>12</v>
      </c>
      <c r="D3850" s="1" t="s">
        <v>794</v>
      </c>
      <c r="E3850" s="1" t="s">
        <v>3870</v>
      </c>
      <c r="F3850" s="1" t="s">
        <v>3871</v>
      </c>
      <c r="G3850" s="1" t="s">
        <v>3920</v>
      </c>
      <c r="H3850" s="1">
        <v>22.5</v>
      </c>
      <c r="I3850" s="1">
        <v>23</v>
      </c>
      <c r="J3850" s="1" t="s">
        <v>3190</v>
      </c>
      <c r="K3850" s="1" t="s">
        <v>4979</v>
      </c>
      <c r="L3850" s="1">
        <v>0</v>
      </c>
      <c r="M3850" s="1">
        <v>1</v>
      </c>
      <c r="N3850" s="1">
        <v>1</v>
      </c>
      <c r="O3850" s="1">
        <v>0</v>
      </c>
      <c r="P3850" s="1">
        <v>5</v>
      </c>
      <c r="Q3850" s="16">
        <v>57.223564680232556</v>
      </c>
      <c r="R3850" s="21">
        <v>2.3812497491306539E-2</v>
      </c>
      <c r="S3850" s="21">
        <v>0.37530921799645689</v>
      </c>
      <c r="T3850" s="21">
        <v>0.35149672050515035</v>
      </c>
      <c r="U3850" s="21">
        <v>1.6046411083523091E-3</v>
      </c>
      <c r="V3850" s="21">
        <v>5.0834452814120063E-3</v>
      </c>
      <c r="W3850" s="21">
        <v>3.4788041730596971E-3</v>
      </c>
      <c r="X3850" s="13" t="s">
        <v>22</v>
      </c>
      <c r="Y3850"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0" s="1">
        <v>41.725578572000003</v>
      </c>
      <c r="AA3850" s="1">
        <v>-81.118155259700004</v>
      </c>
      <c r="AB3850" s="1">
        <v>41.730300589199999</v>
      </c>
      <c r="AC3850" s="1">
        <v>-81.110886838900001</v>
      </c>
    </row>
    <row r="3851" spans="1:29" x14ac:dyDescent="0.25">
      <c r="A3851" s="13">
        <v>406</v>
      </c>
      <c r="B3851" s="22" t="s">
        <v>4936</v>
      </c>
      <c r="C3851" s="17">
        <v>12</v>
      </c>
      <c r="D3851" s="1" t="s">
        <v>794</v>
      </c>
      <c r="E3851" s="1" t="s">
        <v>3870</v>
      </c>
      <c r="F3851" s="1" t="s">
        <v>3871</v>
      </c>
      <c r="G3851" s="1" t="s">
        <v>3920</v>
      </c>
      <c r="H3851" s="1">
        <v>19.899999999999999</v>
      </c>
      <c r="I3851" s="1">
        <v>20.399999999999999</v>
      </c>
      <c r="J3851" s="1" t="s">
        <v>3190</v>
      </c>
      <c r="K3851" s="1" t="s">
        <v>4979</v>
      </c>
      <c r="L3851" s="1">
        <v>0</v>
      </c>
      <c r="M3851" s="1">
        <v>0</v>
      </c>
      <c r="N3851" s="1">
        <v>1</v>
      </c>
      <c r="O3851" s="1">
        <v>1</v>
      </c>
      <c r="P3851" s="1">
        <v>9</v>
      </c>
      <c r="Q3851" s="16">
        <v>19.984375</v>
      </c>
      <c r="R3851" s="21">
        <v>2.3812497491306539E-2</v>
      </c>
      <c r="S3851" s="21">
        <v>0.57780066007630426</v>
      </c>
      <c r="T3851" s="21">
        <v>0.55398816258499772</v>
      </c>
      <c r="U3851" s="21">
        <v>1.6046411083523091E-3</v>
      </c>
      <c r="V3851" s="21">
        <v>5.0834452814120063E-3</v>
      </c>
      <c r="W3851" s="21">
        <v>3.4788041730596971E-3</v>
      </c>
      <c r="X3851" s="13" t="s">
        <v>22</v>
      </c>
      <c r="Y3851"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1" s="1">
        <v>41.714283064599996</v>
      </c>
      <c r="AA3851" s="1">
        <v>-81.165408992699994</v>
      </c>
      <c r="AB3851" s="1">
        <v>41.7170216958</v>
      </c>
      <c r="AC3851" s="1">
        <v>-81.156545489199999</v>
      </c>
    </row>
    <row r="3852" spans="1:29" x14ac:dyDescent="0.25">
      <c r="A3852" s="13">
        <v>407</v>
      </c>
      <c r="B3852" s="22" t="s">
        <v>4936</v>
      </c>
      <c r="C3852" s="17">
        <v>3</v>
      </c>
      <c r="D3852" s="1" t="s">
        <v>805</v>
      </c>
      <c r="E3852" s="1" t="s">
        <v>3862</v>
      </c>
      <c r="F3852" s="1" t="s">
        <v>3863</v>
      </c>
      <c r="G3852" s="1" t="s">
        <v>3917</v>
      </c>
      <c r="H3852" s="1">
        <v>1.2</v>
      </c>
      <c r="I3852" s="1">
        <v>1.7</v>
      </c>
      <c r="J3852" s="1" t="s">
        <v>3190</v>
      </c>
      <c r="K3852" s="1" t="s">
        <v>4978</v>
      </c>
      <c r="L3852" s="1">
        <v>0</v>
      </c>
      <c r="M3852" s="1">
        <v>0</v>
      </c>
      <c r="N3852" s="1">
        <v>1</v>
      </c>
      <c r="O3852" s="1">
        <v>0</v>
      </c>
      <c r="P3852" s="1">
        <v>6</v>
      </c>
      <c r="Q3852" s="16">
        <v>12.546875</v>
      </c>
      <c r="R3852" s="21">
        <v>3.6068997442096171E-2</v>
      </c>
      <c r="S3852" s="21">
        <v>0.48598215554240393</v>
      </c>
      <c r="T3852" s="21">
        <v>0.44991315810030774</v>
      </c>
      <c r="U3852" s="21">
        <v>2.1690381707019316E-3</v>
      </c>
      <c r="V3852" s="21">
        <v>5.0788715741609848E-3</v>
      </c>
      <c r="W3852" s="21">
        <v>2.9098334034590532E-3</v>
      </c>
      <c r="X3852" s="13" t="s">
        <v>22</v>
      </c>
      <c r="Y3852"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2" s="1">
        <v>40.996882173300001</v>
      </c>
      <c r="AA3852" s="1">
        <v>-82.009149451200003</v>
      </c>
      <c r="AB3852" s="1">
        <v>40.997238271800001</v>
      </c>
      <c r="AC3852" s="1">
        <v>-81.999602630699997</v>
      </c>
    </row>
    <row r="3853" spans="1:29" x14ac:dyDescent="0.25">
      <c r="A3853" s="13">
        <v>408</v>
      </c>
      <c r="B3853" s="22" t="s">
        <v>4936</v>
      </c>
      <c r="C3853" s="17">
        <v>5</v>
      </c>
      <c r="D3853" s="1" t="s">
        <v>793</v>
      </c>
      <c r="E3853" s="1" t="s">
        <v>3842</v>
      </c>
      <c r="F3853" s="1" t="s">
        <v>3858</v>
      </c>
      <c r="G3853" s="1" t="s">
        <v>3916</v>
      </c>
      <c r="H3853" s="1">
        <v>18.3</v>
      </c>
      <c r="I3853" s="1">
        <v>18.8</v>
      </c>
      <c r="J3853" s="1" t="s">
        <v>3190</v>
      </c>
      <c r="K3853" s="1" t="s">
        <v>4978</v>
      </c>
      <c r="L3853" s="1">
        <v>0</v>
      </c>
      <c r="M3853" s="1">
        <v>1</v>
      </c>
      <c r="N3853" s="1">
        <v>0</v>
      </c>
      <c r="O3853" s="1">
        <v>2</v>
      </c>
      <c r="P3853" s="1">
        <v>8</v>
      </c>
      <c r="Q3853" s="16">
        <v>62.551689680232556</v>
      </c>
      <c r="R3853" s="21">
        <v>2.5539321415101544E-2</v>
      </c>
      <c r="S3853" s="21">
        <v>0.33522987717419478</v>
      </c>
      <c r="T3853" s="21">
        <v>0.30969055575909321</v>
      </c>
      <c r="U3853" s="21">
        <v>1.5173687368790331E-3</v>
      </c>
      <c r="V3853" s="21">
        <v>5.0663158802043739E-3</v>
      </c>
      <c r="W3853" s="21">
        <v>3.5489471433253405E-3</v>
      </c>
      <c r="X3853" s="13" t="s">
        <v>22</v>
      </c>
      <c r="Y3853"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3" s="1">
        <v>39.945156967700001</v>
      </c>
      <c r="AA3853" s="1">
        <v>-82.429493070899994</v>
      </c>
      <c r="AB3853" s="1">
        <v>39.944554232400002</v>
      </c>
      <c r="AC3853" s="1">
        <v>-82.420108215699997</v>
      </c>
    </row>
    <row r="3854" spans="1:29" x14ac:dyDescent="0.25">
      <c r="A3854" s="13">
        <v>409</v>
      </c>
      <c r="B3854" s="22" t="s">
        <v>4936</v>
      </c>
      <c r="C3854" s="17">
        <v>7</v>
      </c>
      <c r="D3854" s="1" t="s">
        <v>2378</v>
      </c>
      <c r="E3854" s="1" t="s">
        <v>3852</v>
      </c>
      <c r="F3854" s="1" t="s">
        <v>3892</v>
      </c>
      <c r="G3854" s="1" t="s">
        <v>3918</v>
      </c>
      <c r="H3854" s="1">
        <v>2.9</v>
      </c>
      <c r="I3854" s="1">
        <v>3.4</v>
      </c>
      <c r="J3854" s="1" t="s">
        <v>3190</v>
      </c>
      <c r="K3854" s="1" t="s">
        <v>4979</v>
      </c>
      <c r="L3854" s="1">
        <v>0</v>
      </c>
      <c r="M3854" s="1">
        <v>0</v>
      </c>
      <c r="N3854" s="1">
        <v>1</v>
      </c>
      <c r="O3854" s="1">
        <v>1</v>
      </c>
      <c r="P3854" s="1">
        <v>12</v>
      </c>
      <c r="Q3854" s="16">
        <v>22.984375</v>
      </c>
      <c r="R3854" s="21">
        <v>2.3678370689426048E-2</v>
      </c>
      <c r="S3854" s="21">
        <v>0.72612616392498719</v>
      </c>
      <c r="T3854" s="21">
        <v>0.70244779323556117</v>
      </c>
      <c r="U3854" s="21">
        <v>1.5955486590665401E-3</v>
      </c>
      <c r="V3854" s="21">
        <v>5.0547775916687764E-3</v>
      </c>
      <c r="W3854" s="21">
        <v>3.4592289326022363E-3</v>
      </c>
      <c r="X3854" s="13" t="s">
        <v>22</v>
      </c>
      <c r="Y3854"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4" s="1">
        <v>40.524425448300001</v>
      </c>
      <c r="AA3854" s="1">
        <v>-84.169298768199994</v>
      </c>
      <c r="AB3854" s="1">
        <v>40.531670578000004</v>
      </c>
      <c r="AC3854" s="1">
        <v>-84.169398610499996</v>
      </c>
    </row>
    <row r="3855" spans="1:29" x14ac:dyDescent="0.25">
      <c r="A3855" s="13">
        <v>410</v>
      </c>
      <c r="B3855" s="22" t="s">
        <v>4936</v>
      </c>
      <c r="C3855" s="17">
        <v>4</v>
      </c>
      <c r="D3855" s="1" t="s">
        <v>801</v>
      </c>
      <c r="E3855" s="1" t="s">
        <v>3867</v>
      </c>
      <c r="F3855" s="1" t="s">
        <v>3877</v>
      </c>
      <c r="G3855" s="1" t="s">
        <v>3921</v>
      </c>
      <c r="H3855" s="1">
        <v>1.9</v>
      </c>
      <c r="I3855" s="1">
        <v>2.4</v>
      </c>
      <c r="J3855" s="1" t="s">
        <v>3190</v>
      </c>
      <c r="K3855" s="1" t="s">
        <v>4979</v>
      </c>
      <c r="L3855" s="1">
        <v>0</v>
      </c>
      <c r="M3855" s="1">
        <v>0</v>
      </c>
      <c r="N3855" s="1">
        <v>2</v>
      </c>
      <c r="O3855" s="1">
        <v>1</v>
      </c>
      <c r="P3855" s="1">
        <v>5</v>
      </c>
      <c r="Q3855" s="16">
        <v>22.53125</v>
      </c>
      <c r="R3855" s="21">
        <v>1.7589239882867463E-2</v>
      </c>
      <c r="S3855" s="21">
        <v>0.32512348273610858</v>
      </c>
      <c r="T3855" s="21">
        <v>0.3075342428532411</v>
      </c>
      <c r="U3855" s="21">
        <v>1.1831237288867618E-3</v>
      </c>
      <c r="V3855" s="21">
        <v>5.0386589931318889E-3</v>
      </c>
      <c r="W3855" s="21">
        <v>3.8555352642451269E-3</v>
      </c>
      <c r="X3855" s="13" t="s">
        <v>22</v>
      </c>
      <c r="Y3855"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5" s="1">
        <v>41.1021363284</v>
      </c>
      <c r="AA3855" s="1">
        <v>-80.966395354200003</v>
      </c>
      <c r="AB3855" s="1">
        <v>41.103887722400003</v>
      </c>
      <c r="AC3855" s="1">
        <v>-80.957125367499998</v>
      </c>
    </row>
    <row r="3856" spans="1:29" x14ac:dyDescent="0.25">
      <c r="A3856" s="13">
        <v>411</v>
      </c>
      <c r="B3856" s="22" t="s">
        <v>4936</v>
      </c>
      <c r="C3856" s="17">
        <v>6</v>
      </c>
      <c r="D3856" s="1" t="s">
        <v>2374</v>
      </c>
      <c r="E3856" s="1" t="s">
        <v>3848</v>
      </c>
      <c r="F3856" s="1" t="s">
        <v>3849</v>
      </c>
      <c r="G3856" s="1" t="s">
        <v>3917</v>
      </c>
      <c r="H3856" s="1">
        <v>13.7</v>
      </c>
      <c r="I3856" s="1">
        <v>14.2</v>
      </c>
      <c r="J3856" s="1" t="s">
        <v>3190</v>
      </c>
      <c r="K3856" s="1" t="s">
        <v>4979</v>
      </c>
      <c r="L3856" s="1">
        <v>0</v>
      </c>
      <c r="M3856" s="1">
        <v>0</v>
      </c>
      <c r="N3856" s="1">
        <v>1</v>
      </c>
      <c r="O3856" s="1">
        <v>0</v>
      </c>
      <c r="P3856" s="1">
        <v>9</v>
      </c>
      <c r="Q3856" s="16">
        <v>15.546875</v>
      </c>
      <c r="R3856" s="21">
        <v>3.1776661197259137E-2</v>
      </c>
      <c r="S3856" s="21">
        <v>0.85240357336012051</v>
      </c>
      <c r="T3856" s="21">
        <v>0.82062691216286132</v>
      </c>
      <c r="U3856" s="21">
        <v>2.0735903354499215E-3</v>
      </c>
      <c r="V3856" s="21">
        <v>5.023230684114529E-3</v>
      </c>
      <c r="W3856" s="21">
        <v>2.9496403486646075E-3</v>
      </c>
      <c r="X3856" s="13" t="s">
        <v>22</v>
      </c>
      <c r="Y3856"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6" s="1">
        <v>39.697803457900001</v>
      </c>
      <c r="AA3856" s="1">
        <v>-83.452750670200004</v>
      </c>
      <c r="AB3856" s="1">
        <v>39.701368227000003</v>
      </c>
      <c r="AC3856" s="1">
        <v>-83.444582287499998</v>
      </c>
    </row>
    <row r="3857" spans="1:29" x14ac:dyDescent="0.25">
      <c r="A3857" s="13">
        <v>412</v>
      </c>
      <c r="B3857" s="22" t="s">
        <v>4936</v>
      </c>
      <c r="C3857" s="17">
        <v>4</v>
      </c>
      <c r="D3857" s="1" t="s">
        <v>795</v>
      </c>
      <c r="E3857" s="1" t="s">
        <v>3859</v>
      </c>
      <c r="F3857" s="1" t="s">
        <v>3915</v>
      </c>
      <c r="G3857" s="1" t="s">
        <v>3919</v>
      </c>
      <c r="H3857" s="1">
        <v>1.8</v>
      </c>
      <c r="I3857" s="1">
        <v>2.2999999999999998</v>
      </c>
      <c r="J3857" s="1" t="s">
        <v>3190</v>
      </c>
      <c r="K3857" s="1" t="s">
        <v>4978</v>
      </c>
      <c r="L3857" s="1">
        <v>0</v>
      </c>
      <c r="M3857" s="1">
        <v>0</v>
      </c>
      <c r="N3857" s="1">
        <v>4</v>
      </c>
      <c r="O3857" s="1">
        <v>0</v>
      </c>
      <c r="P3857" s="1">
        <v>8</v>
      </c>
      <c r="Q3857" s="16">
        <v>34.1875</v>
      </c>
      <c r="R3857" s="21">
        <v>2.1348606411741577E-2</v>
      </c>
      <c r="S3857" s="21">
        <v>0.30612043965868552</v>
      </c>
      <c r="T3857" s="21">
        <v>0.28477183324694394</v>
      </c>
      <c r="U3857" s="21">
        <v>1.2154748920823741E-3</v>
      </c>
      <c r="V3857" s="21">
        <v>5.0089064905628642E-3</v>
      </c>
      <c r="W3857" s="21">
        <v>3.7934315984804899E-3</v>
      </c>
      <c r="X3857" s="13" t="s">
        <v>22</v>
      </c>
      <c r="Y3857"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7" s="1">
        <v>41.263960209399997</v>
      </c>
      <c r="AA3857" s="1">
        <v>-81.612628423499999</v>
      </c>
      <c r="AB3857" s="1">
        <v>41.259301876800002</v>
      </c>
      <c r="AC3857" s="1">
        <v>-81.605260280699994</v>
      </c>
    </row>
    <row r="3858" spans="1:29" x14ac:dyDescent="0.25">
      <c r="A3858" s="13">
        <v>413</v>
      </c>
      <c r="B3858" s="22" t="s">
        <v>4936</v>
      </c>
      <c r="C3858" s="17">
        <v>4</v>
      </c>
      <c r="D3858" s="1" t="s">
        <v>795</v>
      </c>
      <c r="E3858" s="1" t="s">
        <v>3859</v>
      </c>
      <c r="F3858" s="1" t="s">
        <v>3915</v>
      </c>
      <c r="G3858" s="1" t="s">
        <v>3919</v>
      </c>
      <c r="H3858" s="1">
        <v>2.8</v>
      </c>
      <c r="I3858" s="1">
        <v>3.3</v>
      </c>
      <c r="J3858" s="1" t="s">
        <v>3190</v>
      </c>
      <c r="K3858" s="1" t="s">
        <v>4978</v>
      </c>
      <c r="L3858" s="1">
        <v>0</v>
      </c>
      <c r="M3858" s="1">
        <v>0</v>
      </c>
      <c r="N3858" s="1">
        <v>2</v>
      </c>
      <c r="O3858" s="1">
        <v>2</v>
      </c>
      <c r="P3858" s="1">
        <v>9</v>
      </c>
      <c r="Q3858" s="16">
        <v>30.96875</v>
      </c>
      <c r="R3858" s="21">
        <v>2.1348606411741577E-2</v>
      </c>
      <c r="S3858" s="21">
        <v>0.32995848497297964</v>
      </c>
      <c r="T3858" s="21">
        <v>0.30860987856123806</v>
      </c>
      <c r="U3858" s="21">
        <v>1.2154748920823741E-3</v>
      </c>
      <c r="V3858" s="21">
        <v>5.0089064905628642E-3</v>
      </c>
      <c r="W3858" s="21">
        <v>3.7934315984804899E-3</v>
      </c>
      <c r="X3858" s="13" t="s">
        <v>22</v>
      </c>
      <c r="Y3858" s="19" t="str">
        <f>IF(Table412[[#This Row],[End Lat]]=0,HYPERLINK("https://www.google.com/maps/search/?api=1&amp;query="&amp;Table412[[#This Row],[Begin Lat]]&amp;","&amp;Table412[[#This Row],[Begin Long]],"Google Maps"),HYPERLINK("https://www.google.com/maps/dir/?api=1&amp;origin=" &amp; Table412[[#This Row],[Begin Lat]] &amp; "," &amp; Table412[[#This Row],[Begin Long]] &amp; "&amp;destination=" &amp; Table412[[#This Row],[End Lat]] &amp; "," &amp; Table412[[#This Row],[End Long]] &amp; "&amp;travelmode=driving", "Google Maps"))</f>
        <v>Google Maps</v>
      </c>
      <c r="Z3858" s="1">
        <v>41.255480156799997</v>
      </c>
      <c r="AA3858" s="1">
        <v>-81.5970981862</v>
      </c>
      <c r="AB3858" s="1">
        <v>41.252923310600004</v>
      </c>
      <c r="AC3858" s="1">
        <v>-81.588119819599996</v>
      </c>
    </row>
  </sheetData>
  <mergeCells count="6">
    <mergeCell ref="A1:G1"/>
    <mergeCell ref="L1:Q1"/>
    <mergeCell ref="R1:T1"/>
    <mergeCell ref="U1:W1"/>
    <mergeCell ref="Y1:AC1"/>
    <mergeCell ref="J1:K1"/>
  </mergeCells>
  <phoneticPr fontId="9"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D00F4-499B-4942-B09A-D3EC93A16A98}">
  <sheetPr>
    <tabColor theme="9"/>
  </sheetPr>
  <dimension ref="B2:Q16"/>
  <sheetViews>
    <sheetView zoomScaleNormal="100" workbookViewId="0"/>
  </sheetViews>
  <sheetFormatPr defaultRowHeight="15" x14ac:dyDescent="0.25"/>
  <cols>
    <col min="2" max="2" width="14.140625" bestFit="1" customWidth="1"/>
    <col min="3" max="3" width="6.28515625" bestFit="1" customWidth="1"/>
    <col min="4" max="10" width="4.140625" bestFit="1" customWidth="1"/>
    <col min="11" max="11" width="5.5703125" bestFit="1" customWidth="1"/>
    <col min="14" max="14" width="12.7109375" bestFit="1" customWidth="1"/>
    <col min="15" max="15" width="11.28515625" bestFit="1" customWidth="1"/>
    <col min="16" max="16" width="4.140625" bestFit="1" customWidth="1"/>
    <col min="17" max="17" width="5.5703125" bestFit="1" customWidth="1"/>
  </cols>
  <sheetData>
    <row r="2" spans="2:17" x14ac:dyDescent="0.25">
      <c r="B2" s="24" t="s">
        <v>3204</v>
      </c>
      <c r="C2" s="24" t="s">
        <v>3199</v>
      </c>
      <c r="N2" s="24" t="s">
        <v>3205</v>
      </c>
      <c r="O2" s="24" t="s">
        <v>3206</v>
      </c>
    </row>
    <row r="3" spans="2:17" ht="111" customHeight="1" x14ac:dyDescent="0.25">
      <c r="B3" s="28" t="s">
        <v>238</v>
      </c>
      <c r="C3" s="25" t="s">
        <v>3200</v>
      </c>
      <c r="D3" s="25" t="s">
        <v>3201</v>
      </c>
      <c r="E3" s="25" t="s">
        <v>3197</v>
      </c>
      <c r="F3" s="25" t="s">
        <v>4935</v>
      </c>
      <c r="G3" s="25" t="s">
        <v>4936</v>
      </c>
      <c r="H3" s="25" t="s">
        <v>4937</v>
      </c>
      <c r="I3" s="25" t="s">
        <v>4966</v>
      </c>
      <c r="J3" s="25" t="s">
        <v>4967</v>
      </c>
      <c r="K3" s="25" t="s">
        <v>3203</v>
      </c>
      <c r="N3" s="28" t="s">
        <v>238</v>
      </c>
      <c r="O3" s="26" t="s">
        <v>2351</v>
      </c>
      <c r="P3" s="25" t="s">
        <v>2350</v>
      </c>
      <c r="Q3" s="25" t="s">
        <v>3203</v>
      </c>
    </row>
    <row r="4" spans="2:17" x14ac:dyDescent="0.25">
      <c r="B4" s="27">
        <v>1</v>
      </c>
      <c r="C4">
        <v>16</v>
      </c>
      <c r="D4">
        <v>13</v>
      </c>
      <c r="E4">
        <v>6</v>
      </c>
      <c r="F4">
        <v>18</v>
      </c>
      <c r="G4">
        <v>12</v>
      </c>
      <c r="I4">
        <v>2</v>
      </c>
      <c r="J4">
        <v>9</v>
      </c>
      <c r="K4">
        <v>76</v>
      </c>
      <c r="N4" s="27">
        <v>1</v>
      </c>
      <c r="O4">
        <v>8</v>
      </c>
      <c r="P4">
        <v>1</v>
      </c>
      <c r="Q4">
        <v>9</v>
      </c>
    </row>
    <row r="5" spans="2:17" x14ac:dyDescent="0.25">
      <c r="B5" s="27">
        <v>2</v>
      </c>
      <c r="C5">
        <v>37</v>
      </c>
      <c r="D5">
        <v>27</v>
      </c>
      <c r="E5">
        <v>58</v>
      </c>
      <c r="F5">
        <v>29</v>
      </c>
      <c r="G5">
        <v>38</v>
      </c>
      <c r="H5">
        <v>10</v>
      </c>
      <c r="I5">
        <v>39</v>
      </c>
      <c r="J5">
        <v>20</v>
      </c>
      <c r="K5">
        <v>258</v>
      </c>
      <c r="N5" s="27">
        <v>2</v>
      </c>
      <c r="O5">
        <v>66</v>
      </c>
      <c r="P5">
        <v>32</v>
      </c>
      <c r="Q5">
        <v>98</v>
      </c>
    </row>
    <row r="6" spans="2:17" x14ac:dyDescent="0.25">
      <c r="B6" s="27">
        <v>3</v>
      </c>
      <c r="C6">
        <v>76</v>
      </c>
      <c r="D6">
        <v>32</v>
      </c>
      <c r="E6">
        <v>16</v>
      </c>
      <c r="F6">
        <v>52</v>
      </c>
      <c r="G6">
        <v>52</v>
      </c>
      <c r="I6">
        <v>5</v>
      </c>
      <c r="J6">
        <v>30</v>
      </c>
      <c r="K6">
        <v>263</v>
      </c>
      <c r="N6" s="27">
        <v>3</v>
      </c>
      <c r="O6">
        <v>17</v>
      </c>
      <c r="P6">
        <v>1</v>
      </c>
      <c r="Q6">
        <v>18</v>
      </c>
    </row>
    <row r="7" spans="2:17" x14ac:dyDescent="0.25">
      <c r="B7" s="27">
        <v>4</v>
      </c>
      <c r="C7">
        <v>42</v>
      </c>
      <c r="D7">
        <v>118</v>
      </c>
      <c r="E7">
        <v>40</v>
      </c>
      <c r="F7">
        <v>55</v>
      </c>
      <c r="G7">
        <v>44</v>
      </c>
      <c r="H7">
        <v>24</v>
      </c>
      <c r="I7">
        <v>42</v>
      </c>
      <c r="J7">
        <v>114</v>
      </c>
      <c r="K7">
        <v>479</v>
      </c>
      <c r="N7" s="27">
        <v>4</v>
      </c>
      <c r="O7">
        <v>97</v>
      </c>
      <c r="P7">
        <v>31</v>
      </c>
      <c r="Q7">
        <v>128</v>
      </c>
    </row>
    <row r="8" spans="2:17" x14ac:dyDescent="0.25">
      <c r="B8" s="27">
        <v>5</v>
      </c>
      <c r="C8">
        <v>38</v>
      </c>
      <c r="D8">
        <v>11</v>
      </c>
      <c r="E8">
        <v>10</v>
      </c>
      <c r="F8">
        <v>58</v>
      </c>
      <c r="G8">
        <v>29</v>
      </c>
      <c r="I8">
        <v>8</v>
      </c>
      <c r="J8">
        <v>11</v>
      </c>
      <c r="K8">
        <v>165</v>
      </c>
      <c r="N8" s="27">
        <v>5</v>
      </c>
      <c r="O8">
        <v>10</v>
      </c>
      <c r="P8">
        <v>4</v>
      </c>
      <c r="Q8">
        <v>14</v>
      </c>
    </row>
    <row r="9" spans="2:17" x14ac:dyDescent="0.25">
      <c r="B9" s="27">
        <v>6</v>
      </c>
      <c r="C9">
        <v>61</v>
      </c>
      <c r="D9">
        <v>70</v>
      </c>
      <c r="E9">
        <v>108</v>
      </c>
      <c r="F9">
        <v>72</v>
      </c>
      <c r="G9">
        <v>122</v>
      </c>
      <c r="H9">
        <v>158</v>
      </c>
      <c r="I9">
        <v>109</v>
      </c>
      <c r="J9">
        <v>73</v>
      </c>
      <c r="K9">
        <v>773</v>
      </c>
      <c r="N9" s="27">
        <v>6</v>
      </c>
      <c r="O9">
        <v>221</v>
      </c>
      <c r="P9">
        <v>149</v>
      </c>
      <c r="Q9">
        <v>370</v>
      </c>
    </row>
    <row r="10" spans="2:17" x14ac:dyDescent="0.25">
      <c r="B10" s="27">
        <v>7</v>
      </c>
      <c r="C10">
        <v>36</v>
      </c>
      <c r="D10">
        <v>51</v>
      </c>
      <c r="E10">
        <v>41</v>
      </c>
      <c r="F10">
        <v>21</v>
      </c>
      <c r="G10">
        <v>44</v>
      </c>
      <c r="H10">
        <v>35</v>
      </c>
      <c r="I10">
        <v>34</v>
      </c>
      <c r="J10">
        <v>28</v>
      </c>
      <c r="K10">
        <v>290</v>
      </c>
      <c r="N10" s="27">
        <v>7</v>
      </c>
      <c r="O10">
        <v>71</v>
      </c>
      <c r="P10">
        <v>38</v>
      </c>
      <c r="Q10">
        <v>109</v>
      </c>
    </row>
    <row r="11" spans="2:17" x14ac:dyDescent="0.25">
      <c r="B11" s="27">
        <v>8</v>
      </c>
      <c r="C11">
        <v>42</v>
      </c>
      <c r="D11">
        <v>179</v>
      </c>
      <c r="E11">
        <v>81</v>
      </c>
      <c r="F11">
        <v>51</v>
      </c>
      <c r="G11">
        <v>46</v>
      </c>
      <c r="H11">
        <v>130</v>
      </c>
      <c r="I11">
        <v>110</v>
      </c>
      <c r="J11">
        <v>166</v>
      </c>
      <c r="K11">
        <v>805</v>
      </c>
      <c r="N11" s="27">
        <v>8</v>
      </c>
      <c r="O11">
        <v>213</v>
      </c>
      <c r="P11">
        <v>149</v>
      </c>
      <c r="Q11">
        <v>362</v>
      </c>
    </row>
    <row r="12" spans="2:17" x14ac:dyDescent="0.25">
      <c r="B12" s="27">
        <v>9</v>
      </c>
      <c r="C12">
        <v>14</v>
      </c>
      <c r="D12">
        <v>4</v>
      </c>
      <c r="E12">
        <v>3</v>
      </c>
      <c r="F12">
        <v>52</v>
      </c>
      <c r="I12">
        <v>4</v>
      </c>
      <c r="J12">
        <v>20</v>
      </c>
      <c r="K12">
        <v>97</v>
      </c>
      <c r="N12" s="27">
        <v>9</v>
      </c>
      <c r="O12">
        <v>3</v>
      </c>
      <c r="P12">
        <v>2</v>
      </c>
      <c r="Q12">
        <v>5</v>
      </c>
    </row>
    <row r="13" spans="2:17" x14ac:dyDescent="0.25">
      <c r="B13" s="27">
        <v>10</v>
      </c>
      <c r="C13">
        <v>5</v>
      </c>
      <c r="F13">
        <v>17</v>
      </c>
      <c r="J13">
        <v>3</v>
      </c>
      <c r="K13">
        <v>25</v>
      </c>
      <c r="N13" s="27">
        <v>11</v>
      </c>
      <c r="O13">
        <v>1</v>
      </c>
      <c r="Q13">
        <v>1</v>
      </c>
    </row>
    <row r="14" spans="2:17" x14ac:dyDescent="0.25">
      <c r="B14" s="27">
        <v>11</v>
      </c>
      <c r="C14">
        <v>23</v>
      </c>
      <c r="D14">
        <v>1</v>
      </c>
      <c r="F14">
        <v>48</v>
      </c>
      <c r="G14">
        <v>12</v>
      </c>
      <c r="I14">
        <v>4</v>
      </c>
      <c r="J14">
        <v>6</v>
      </c>
      <c r="K14">
        <v>94</v>
      </c>
      <c r="N14" s="27">
        <v>12</v>
      </c>
      <c r="O14">
        <v>223</v>
      </c>
      <c r="P14">
        <v>134</v>
      </c>
      <c r="Q14">
        <v>357</v>
      </c>
    </row>
    <row r="15" spans="2:17" x14ac:dyDescent="0.25">
      <c r="B15" s="27">
        <v>12</v>
      </c>
      <c r="C15">
        <v>24</v>
      </c>
      <c r="D15">
        <v>8</v>
      </c>
      <c r="E15">
        <v>155</v>
      </c>
      <c r="F15">
        <v>27</v>
      </c>
      <c r="G15">
        <v>14</v>
      </c>
      <c r="H15">
        <v>143</v>
      </c>
      <c r="I15">
        <v>143</v>
      </c>
      <c r="J15">
        <v>17</v>
      </c>
      <c r="K15">
        <v>531</v>
      </c>
      <c r="N15" s="27" t="s">
        <v>3203</v>
      </c>
      <c r="O15" s="29">
        <v>930</v>
      </c>
      <c r="P15" s="29">
        <v>541</v>
      </c>
      <c r="Q15" s="29">
        <v>1471</v>
      </c>
    </row>
    <row r="16" spans="2:17" x14ac:dyDescent="0.25">
      <c r="B16" s="27" t="s">
        <v>3203</v>
      </c>
      <c r="C16" s="29">
        <v>414</v>
      </c>
      <c r="D16" s="29">
        <v>514</v>
      </c>
      <c r="E16" s="29">
        <v>518</v>
      </c>
      <c r="F16" s="29">
        <v>500</v>
      </c>
      <c r="G16" s="29">
        <v>413</v>
      </c>
      <c r="H16" s="29">
        <v>500</v>
      </c>
      <c r="I16" s="29">
        <v>500</v>
      </c>
      <c r="J16" s="29">
        <v>497</v>
      </c>
      <c r="K16" s="29">
        <v>3856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A14E6-2962-44C3-BF63-28107CA9249A}">
  <sheetPr>
    <tabColor theme="7" tint="0.79998168889431442"/>
  </sheetPr>
  <dimension ref="A1:AC416"/>
  <sheetViews>
    <sheetView workbookViewId="0">
      <selection activeCell="A2" sqref="A2"/>
    </sheetView>
  </sheetViews>
  <sheetFormatPr defaultColWidth="8.85546875" defaultRowHeight="15" x14ac:dyDescent="0.25"/>
  <cols>
    <col min="1" max="1" width="10" style="1" bestFit="1" customWidth="1"/>
    <col min="2" max="2" width="11.85546875" style="1" bestFit="1" customWidth="1"/>
    <col min="3" max="3" width="12.140625" style="1" bestFit="1" customWidth="1"/>
    <col min="4" max="4" width="51" style="1" bestFit="1" customWidth="1"/>
    <col min="5" max="5" width="17.7109375" style="1" bestFit="1" customWidth="1"/>
    <col min="6" max="6" width="34.28515625" style="1" customWidth="1"/>
    <col min="7" max="7" width="14.140625" style="1" bestFit="1" customWidth="1"/>
    <col min="8" max="8" width="12.5703125" style="1" bestFit="1" customWidth="1"/>
    <col min="9" max="9" width="13.42578125" style="1" bestFit="1" customWidth="1"/>
    <col min="10" max="10" width="35" style="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1.5703125" style="1" bestFit="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250</v>
      </c>
      <c r="R1" s="46"/>
      <c r="S1" s="46"/>
      <c r="T1" s="47" t="s">
        <v>244</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799</v>
      </c>
      <c r="D3" s="1" t="s">
        <v>3085</v>
      </c>
      <c r="E3" s="1" t="s">
        <v>4993</v>
      </c>
      <c r="F3" s="1" t="s">
        <v>2390</v>
      </c>
      <c r="G3" s="21">
        <v>0.30899999999382999</v>
      </c>
      <c r="H3" s="21">
        <v>0</v>
      </c>
      <c r="I3" s="1" t="s">
        <v>258</v>
      </c>
      <c r="J3" s="1" t="s">
        <v>2803</v>
      </c>
      <c r="K3" s="1">
        <v>0</v>
      </c>
      <c r="L3" s="1">
        <v>7</v>
      </c>
      <c r="M3" s="1">
        <v>25</v>
      </c>
      <c r="N3" s="1">
        <v>9</v>
      </c>
      <c r="O3" s="1">
        <v>18</v>
      </c>
      <c r="P3" s="16">
        <v>541.34620276162786</v>
      </c>
      <c r="Q3" s="21">
        <v>0.1279444119747751</v>
      </c>
      <c r="R3" s="21">
        <v>5.1433181083428527</v>
      </c>
      <c r="S3" s="21">
        <v>5.0153736963680773</v>
      </c>
      <c r="T3" s="21">
        <v>9.2086225154193221E-2</v>
      </c>
      <c r="U3" s="21">
        <v>3.6025704268544994</v>
      </c>
      <c r="V3" s="21">
        <v>3.5104842017003062</v>
      </c>
      <c r="W3" s="13" t="str">
        <f>IF(Table467[[#This Row],[PSI - FI]]&gt;5,"Red",(IF(AND(Table467[[#This Row],[PSI - FI]]&lt;5,Table467[[#This Row],[PSI - FI]]&gt;=3),"Blue","No")))</f>
        <v>Blue</v>
      </c>
      <c r="X3" s="19" t="str">
        <f>HYPERLINK("https://www.google.com/maps/search/?api=1&amp;query="&amp;Table467[[#This Row],[Begin Lat]]&amp;","&amp;Table467[[#This Row],[Begin Long]],"Google Maps")</f>
        <v>Google Maps</v>
      </c>
      <c r="Y3" s="1">
        <v>40.132399999999997</v>
      </c>
      <c r="Z3" s="1">
        <v>-82.809748999999996</v>
      </c>
      <c r="AA3" s="1">
        <v>0</v>
      </c>
      <c r="AB3" s="1">
        <v>0</v>
      </c>
    </row>
    <row r="4" spans="1:29" x14ac:dyDescent="0.25">
      <c r="A4" s="13">
        <v>2</v>
      </c>
      <c r="B4" s="17">
        <v>3</v>
      </c>
      <c r="C4" s="1" t="s">
        <v>805</v>
      </c>
      <c r="D4" s="1" t="s">
        <v>2947</v>
      </c>
      <c r="E4" s="1" t="s">
        <v>3478</v>
      </c>
      <c r="F4" s="1" t="s">
        <v>2391</v>
      </c>
      <c r="G4" s="21">
        <v>10.50800000000163</v>
      </c>
      <c r="H4" s="21">
        <v>0</v>
      </c>
      <c r="I4" s="1" t="s">
        <v>258</v>
      </c>
      <c r="J4" s="1" t="s">
        <v>2804</v>
      </c>
      <c r="K4" s="1">
        <v>1</v>
      </c>
      <c r="L4" s="1">
        <v>1</v>
      </c>
      <c r="M4" s="1">
        <v>10</v>
      </c>
      <c r="N4" s="1">
        <v>7</v>
      </c>
      <c r="O4" s="1">
        <v>34</v>
      </c>
      <c r="P4" s="16">
        <v>221.88462936046511</v>
      </c>
      <c r="Q4" s="21">
        <v>4.1956730273219192</v>
      </c>
      <c r="R4" s="21">
        <v>9.4801298503602975</v>
      </c>
      <c r="S4" s="21">
        <v>5.2844568230383784</v>
      </c>
      <c r="T4" s="21">
        <v>0.29239686970022427</v>
      </c>
      <c r="U4" s="21">
        <v>2.5497341412637442</v>
      </c>
      <c r="V4" s="21">
        <v>2.2573372715635198</v>
      </c>
      <c r="W4" s="13" t="str">
        <f>IF(Table467[[#This Row],[PSI - FI]]&gt;5,"Red",(IF(AND(Table467[[#This Row],[PSI - FI]]&lt;5,Table467[[#This Row],[PSI - FI]]&gt;=3),"Blue","No")))</f>
        <v>No</v>
      </c>
      <c r="X4" s="19" t="str">
        <f>HYPERLINK("https://www.google.com/maps/search/?api=1&amp;query="&amp;Table467[[#This Row],[Begin Lat]]&amp;","&amp;Table467[[#This Row],[Begin Long]],"Google Maps")</f>
        <v>Google Maps</v>
      </c>
      <c r="Y4" s="1">
        <v>41.136153999999998</v>
      </c>
      <c r="Z4" s="1">
        <v>-81.735050000000001</v>
      </c>
      <c r="AA4" s="1">
        <v>0</v>
      </c>
      <c r="AB4" s="1">
        <v>0</v>
      </c>
    </row>
    <row r="5" spans="1:29" x14ac:dyDescent="0.25">
      <c r="A5" s="13">
        <v>3</v>
      </c>
      <c r="B5" s="17">
        <v>6</v>
      </c>
      <c r="C5" s="1" t="s">
        <v>3192</v>
      </c>
      <c r="D5" s="1" t="s">
        <v>3048</v>
      </c>
      <c r="E5" s="1" t="s">
        <v>3260</v>
      </c>
      <c r="F5" s="1" t="s">
        <v>2392</v>
      </c>
      <c r="G5" s="21">
        <v>3.2670000000071013</v>
      </c>
      <c r="H5" s="21">
        <v>0</v>
      </c>
      <c r="I5" s="1" t="s">
        <v>258</v>
      </c>
      <c r="J5" s="1" t="s">
        <v>2804</v>
      </c>
      <c r="K5" s="1">
        <v>0</v>
      </c>
      <c r="L5" s="1">
        <v>1</v>
      </c>
      <c r="M5" s="1">
        <v>10</v>
      </c>
      <c r="N5" s="1">
        <v>5</v>
      </c>
      <c r="O5" s="1">
        <v>18</v>
      </c>
      <c r="P5" s="16">
        <v>151.33293968023256</v>
      </c>
      <c r="Q5" s="21">
        <v>5.0384729686212202</v>
      </c>
      <c r="R5" s="21">
        <v>6.8883969103243627</v>
      </c>
      <c r="S5" s="21">
        <v>1.8499239417031426</v>
      </c>
      <c r="T5" s="21">
        <v>0.351131681258394</v>
      </c>
      <c r="U5" s="21">
        <v>2.4773915302927798</v>
      </c>
      <c r="V5" s="21">
        <v>2.126259849034386</v>
      </c>
      <c r="W5" s="13" t="str">
        <f>IF(Table467[[#This Row],[PSI - FI]]&gt;5,"Red",(IF(AND(Table467[[#This Row],[PSI - FI]]&lt;5,Table467[[#This Row],[PSI - FI]]&gt;=3),"Blue","No")))</f>
        <v>No</v>
      </c>
      <c r="X5" s="19" t="str">
        <f>HYPERLINK("https://www.google.com/maps/search/?api=1&amp;query="&amp;Table467[[#This Row],[Begin Lat]]&amp;","&amp;Table467[[#This Row],[Begin Long]],"Google Maps")</f>
        <v>Google Maps</v>
      </c>
      <c r="Y5" s="1">
        <v>40.400719000000002</v>
      </c>
      <c r="Z5" s="1">
        <v>-82.826887999999997</v>
      </c>
      <c r="AA5" s="1">
        <v>0</v>
      </c>
      <c r="AB5" s="1">
        <v>0</v>
      </c>
    </row>
    <row r="6" spans="1:29" x14ac:dyDescent="0.25">
      <c r="A6" s="13">
        <v>4</v>
      </c>
      <c r="B6" s="17">
        <v>6</v>
      </c>
      <c r="C6" s="1" t="s">
        <v>799</v>
      </c>
      <c r="D6" s="1" t="s">
        <v>3082</v>
      </c>
      <c r="E6" s="1" t="s">
        <v>4994</v>
      </c>
      <c r="F6" s="1" t="s">
        <v>2393</v>
      </c>
      <c r="G6" s="21">
        <v>8.8000000003376044E-2</v>
      </c>
      <c r="H6" s="21">
        <v>0</v>
      </c>
      <c r="I6" s="1" t="s">
        <v>258</v>
      </c>
      <c r="J6" s="1" t="s">
        <v>2804</v>
      </c>
      <c r="K6" s="1">
        <v>0</v>
      </c>
      <c r="L6" s="1">
        <v>1</v>
      </c>
      <c r="M6" s="1">
        <v>6</v>
      </c>
      <c r="N6" s="1">
        <v>7</v>
      </c>
      <c r="O6" s="1">
        <v>16</v>
      </c>
      <c r="P6" s="16">
        <v>132.02043968023256</v>
      </c>
      <c r="Q6" s="21">
        <v>5.8392688014845291</v>
      </c>
      <c r="R6" s="21">
        <v>6.1795665865382983</v>
      </c>
      <c r="S6" s="21">
        <v>0.34029778505376918</v>
      </c>
      <c r="T6" s="21">
        <v>0.40693922233069546</v>
      </c>
      <c r="U6" s="21">
        <v>2.2854202598872519</v>
      </c>
      <c r="V6" s="21">
        <v>1.8784810375565564</v>
      </c>
      <c r="W6" s="13" t="str">
        <f>IF(Table467[[#This Row],[PSI - FI]]&gt;5,"Red",(IF(AND(Table467[[#This Row],[PSI - FI]]&lt;5,Table467[[#This Row],[PSI - FI]]&gt;=3),"Blue","No")))</f>
        <v>No</v>
      </c>
      <c r="X6" s="19" t="str">
        <f>HYPERLINK("https://www.google.com/maps/search/?api=1&amp;query="&amp;Table467[[#This Row],[Begin Lat]]&amp;","&amp;Table467[[#This Row],[Begin Long]],"Google Maps")</f>
        <v>Google Maps</v>
      </c>
      <c r="Y6" s="1">
        <v>40.266824</v>
      </c>
      <c r="Z6" s="1">
        <v>-82.934950000000001</v>
      </c>
      <c r="AA6" s="1">
        <v>0</v>
      </c>
      <c r="AB6" s="1">
        <v>0</v>
      </c>
    </row>
    <row r="7" spans="1:29" x14ac:dyDescent="0.25">
      <c r="A7" s="13">
        <v>5</v>
      </c>
      <c r="B7" s="17">
        <v>4</v>
      </c>
      <c r="C7" s="1" t="s">
        <v>798</v>
      </c>
      <c r="D7" s="1" t="s">
        <v>3019</v>
      </c>
      <c r="E7" s="1" t="s">
        <v>3504</v>
      </c>
      <c r="F7" s="1" t="s">
        <v>2394</v>
      </c>
      <c r="G7" s="21">
        <v>2.5299999999988358</v>
      </c>
      <c r="H7" s="21">
        <v>0</v>
      </c>
      <c r="I7" s="1" t="s">
        <v>258</v>
      </c>
      <c r="J7" s="1" t="s">
        <v>2803</v>
      </c>
      <c r="K7" s="1">
        <v>0</v>
      </c>
      <c r="L7" s="1">
        <v>2</v>
      </c>
      <c r="M7" s="1">
        <v>14</v>
      </c>
      <c r="N7" s="1">
        <v>5</v>
      </c>
      <c r="O7" s="1">
        <v>23</v>
      </c>
      <c r="P7" s="16">
        <v>228.19712936046511</v>
      </c>
      <c r="Q7" s="21">
        <v>0.16864794300728414</v>
      </c>
      <c r="R7" s="21">
        <v>4.5386780859990408</v>
      </c>
      <c r="S7" s="21">
        <v>4.370030142991757</v>
      </c>
      <c r="T7" s="21">
        <v>0.12459803705349093</v>
      </c>
      <c r="U7" s="21">
        <v>2.2328393284902148</v>
      </c>
      <c r="V7" s="21">
        <v>2.1082412914367241</v>
      </c>
      <c r="W7" s="13" t="str">
        <f>IF(Table467[[#This Row],[PSI - FI]]&gt;5,"Red",(IF(AND(Table467[[#This Row],[PSI - FI]]&lt;5,Table467[[#This Row],[PSI - FI]]&gt;=3),"Blue","No")))</f>
        <v>No</v>
      </c>
      <c r="X7" s="19" t="str">
        <f>HYPERLINK("https://www.google.com/maps/search/?api=1&amp;query="&amp;Table467[[#This Row],[Begin Lat]]&amp;","&amp;Table467[[#This Row],[Begin Long]],"Google Maps")</f>
        <v>Google Maps</v>
      </c>
      <c r="Y7" s="1">
        <v>41.024732</v>
      </c>
      <c r="Z7" s="1">
        <v>-81.098687999999996</v>
      </c>
      <c r="AA7" s="1">
        <v>0</v>
      </c>
      <c r="AB7" s="1">
        <v>0</v>
      </c>
    </row>
    <row r="8" spans="1:29" x14ac:dyDescent="0.25">
      <c r="A8" s="13">
        <v>6</v>
      </c>
      <c r="B8" s="17">
        <v>3</v>
      </c>
      <c r="C8" s="1" t="s">
        <v>2360</v>
      </c>
      <c r="D8" s="1" t="s">
        <v>3071</v>
      </c>
      <c r="E8" s="1" t="s">
        <v>4995</v>
      </c>
      <c r="F8" s="1" t="s">
        <v>2395</v>
      </c>
      <c r="G8" s="21">
        <v>17.099000000001979</v>
      </c>
      <c r="H8" s="21">
        <v>0</v>
      </c>
      <c r="I8" s="1" t="s">
        <v>258</v>
      </c>
      <c r="J8" s="1" t="s">
        <v>2803</v>
      </c>
      <c r="K8" s="1">
        <v>1</v>
      </c>
      <c r="L8" s="1">
        <v>2</v>
      </c>
      <c r="M8" s="1">
        <v>19</v>
      </c>
      <c r="N8" s="1">
        <v>4</v>
      </c>
      <c r="O8" s="1">
        <v>13</v>
      </c>
      <c r="P8" s="16">
        <v>292.17069404069764</v>
      </c>
      <c r="Q8" s="21">
        <v>0.1042220246433378</v>
      </c>
      <c r="R8" s="21">
        <v>3.065565712227603</v>
      </c>
      <c r="S8" s="21">
        <v>2.9613436875842654</v>
      </c>
      <c r="T8" s="21">
        <v>8.2523848141171197E-2</v>
      </c>
      <c r="U8" s="21">
        <v>2.202673391420634</v>
      </c>
      <c r="V8" s="21">
        <v>2.1201495432794628</v>
      </c>
      <c r="W8" s="13" t="str">
        <f>IF(Table467[[#This Row],[PSI - FI]]&gt;5,"Red",(IF(AND(Table467[[#This Row],[PSI - FI]]&lt;5,Table467[[#This Row],[PSI - FI]]&gt;=3),"Blue","No")))</f>
        <v>No</v>
      </c>
      <c r="X8" s="19" t="str">
        <f>HYPERLINK("https://www.google.com/maps/search/?api=1&amp;query="&amp;Table467[[#This Row],[Begin Lat]]&amp;","&amp;Table467[[#This Row],[Begin Long]],"Google Maps")</f>
        <v>Google Maps</v>
      </c>
      <c r="Y8" s="1">
        <v>41.23359</v>
      </c>
      <c r="Z8" s="1">
        <v>-82.540908000000002</v>
      </c>
      <c r="AA8" s="1">
        <v>0</v>
      </c>
      <c r="AB8" s="1">
        <v>0</v>
      </c>
    </row>
    <row r="9" spans="1:29" x14ac:dyDescent="0.25">
      <c r="A9" s="13">
        <v>7</v>
      </c>
      <c r="B9" s="17">
        <v>3</v>
      </c>
      <c r="C9" s="1" t="s">
        <v>791</v>
      </c>
      <c r="D9" s="1" t="s">
        <v>3121</v>
      </c>
      <c r="E9" s="1" t="s">
        <v>3513</v>
      </c>
      <c r="F9" s="1" t="s">
        <v>2396</v>
      </c>
      <c r="G9" s="21">
        <v>13.972999999998137</v>
      </c>
      <c r="H9" s="21">
        <v>0</v>
      </c>
      <c r="I9" s="1" t="s">
        <v>258</v>
      </c>
      <c r="J9" s="1" t="s">
        <v>2804</v>
      </c>
      <c r="K9" s="1">
        <v>0</v>
      </c>
      <c r="L9" s="1">
        <v>1</v>
      </c>
      <c r="M9" s="1">
        <v>8</v>
      </c>
      <c r="N9" s="1">
        <v>9</v>
      </c>
      <c r="O9" s="1">
        <v>28</v>
      </c>
      <c r="P9" s="16">
        <v>165.98918968023256</v>
      </c>
      <c r="Q9" s="21">
        <v>2.5592690431016032</v>
      </c>
      <c r="R9" s="21">
        <v>8.6920657773416306</v>
      </c>
      <c r="S9" s="21">
        <v>6.1327967342400278</v>
      </c>
      <c r="T9" s="21">
        <v>0.17835571362462629</v>
      </c>
      <c r="U9" s="21">
        <v>2.1347646274860694</v>
      </c>
      <c r="V9" s="21">
        <v>1.9564089138614431</v>
      </c>
      <c r="W9" s="13" t="str">
        <f>IF(Table467[[#This Row],[PSI - FI]]&gt;5,"Red",(IF(AND(Table467[[#This Row],[PSI - FI]]&lt;5,Table467[[#This Row],[PSI - FI]]&gt;=3),"Blue","No")))</f>
        <v>No</v>
      </c>
      <c r="X9" s="19" t="str">
        <f>HYPERLINK("https://www.google.com/maps/search/?api=1&amp;query="&amp;Table467[[#This Row],[Begin Lat]]&amp;","&amp;Table467[[#This Row],[Begin Long]],"Google Maps")</f>
        <v>Google Maps</v>
      </c>
      <c r="Y9" s="1">
        <v>41.265560999999998</v>
      </c>
      <c r="Z9" s="1">
        <v>-82.217352000000005</v>
      </c>
      <c r="AA9" s="1">
        <v>0</v>
      </c>
      <c r="AB9" s="1">
        <v>0</v>
      </c>
    </row>
    <row r="10" spans="1:29" x14ac:dyDescent="0.25">
      <c r="A10" s="13">
        <v>8</v>
      </c>
      <c r="B10" s="17">
        <v>3</v>
      </c>
      <c r="C10" s="1" t="s">
        <v>791</v>
      </c>
      <c r="D10" s="1" t="s">
        <v>2950</v>
      </c>
      <c r="E10" s="1" t="s">
        <v>4996</v>
      </c>
      <c r="F10" s="1" t="s">
        <v>2397</v>
      </c>
      <c r="G10" s="21">
        <v>7.9030000000057044</v>
      </c>
      <c r="H10" s="21">
        <v>0</v>
      </c>
      <c r="I10" s="1" t="s">
        <v>258</v>
      </c>
      <c r="J10" s="1" t="s">
        <v>2804</v>
      </c>
      <c r="K10" s="1">
        <v>0</v>
      </c>
      <c r="L10" s="1">
        <v>1</v>
      </c>
      <c r="M10" s="1">
        <v>5</v>
      </c>
      <c r="N10" s="1">
        <v>8</v>
      </c>
      <c r="O10" s="1">
        <v>16</v>
      </c>
      <c r="P10" s="16">
        <v>129.91106468023256</v>
      </c>
      <c r="Q10" s="21">
        <v>4.0327100835892589</v>
      </c>
      <c r="R10" s="21">
        <v>6.0446455181043923</v>
      </c>
      <c r="S10" s="21">
        <v>2.0119354345151335</v>
      </c>
      <c r="T10" s="21">
        <v>0.28103996597720504</v>
      </c>
      <c r="U10" s="21">
        <v>2.0384111811506687</v>
      </c>
      <c r="V10" s="21">
        <v>1.7573712151734635</v>
      </c>
      <c r="W10" s="13" t="str">
        <f>IF(Table467[[#This Row],[PSI - FI]]&gt;5,"Red",(IF(AND(Table467[[#This Row],[PSI - FI]]&lt;5,Table467[[#This Row],[PSI - FI]]&gt;=3),"Blue","No")))</f>
        <v>No</v>
      </c>
      <c r="X10" s="19" t="str">
        <f>HYPERLINK("https://www.google.com/maps/search/?api=1&amp;query="&amp;Table467[[#This Row],[Begin Lat]]&amp;","&amp;Table467[[#This Row],[Begin Long]],"Google Maps")</f>
        <v>Google Maps</v>
      </c>
      <c r="Y10" s="1">
        <v>41.314297000000003</v>
      </c>
      <c r="Z10" s="1">
        <v>-82.020746000000003</v>
      </c>
      <c r="AA10" s="1">
        <v>0</v>
      </c>
      <c r="AB10" s="1">
        <v>0</v>
      </c>
    </row>
    <row r="11" spans="1:29" x14ac:dyDescent="0.25">
      <c r="A11" s="13">
        <v>9</v>
      </c>
      <c r="B11" s="17">
        <v>12</v>
      </c>
      <c r="C11" s="1" t="s">
        <v>1332</v>
      </c>
      <c r="D11" s="1" t="s">
        <v>2911</v>
      </c>
      <c r="E11" s="1" t="s">
        <v>4997</v>
      </c>
      <c r="F11" s="1" t="s">
        <v>2398</v>
      </c>
      <c r="G11" s="21">
        <v>2.0890000000072177</v>
      </c>
      <c r="H11" s="21">
        <v>0</v>
      </c>
      <c r="I11" s="1" t="s">
        <v>258</v>
      </c>
      <c r="J11" s="1" t="s">
        <v>2804</v>
      </c>
      <c r="K11" s="1">
        <v>0</v>
      </c>
      <c r="L11" s="1">
        <v>2</v>
      </c>
      <c r="M11" s="1">
        <v>6</v>
      </c>
      <c r="N11" s="1">
        <v>5</v>
      </c>
      <c r="O11" s="1">
        <v>25</v>
      </c>
      <c r="P11" s="16">
        <v>177.82212936046511</v>
      </c>
      <c r="Q11" s="21">
        <v>4.4127625962340327</v>
      </c>
      <c r="R11" s="21">
        <v>8.128816459111933</v>
      </c>
      <c r="S11" s="21">
        <v>3.7160538628779003</v>
      </c>
      <c r="T11" s="21">
        <v>0.30752586330413956</v>
      </c>
      <c r="U11" s="21">
        <v>2.0381094645737994</v>
      </c>
      <c r="V11" s="21">
        <v>1.7305836012696598</v>
      </c>
      <c r="W11" s="13" t="str">
        <f>IF(Table467[[#This Row],[PSI - FI]]&gt;5,"Red",(IF(AND(Table467[[#This Row],[PSI - FI]]&lt;5,Table467[[#This Row],[PSI - FI]]&gt;=3),"Blue","No")))</f>
        <v>No</v>
      </c>
      <c r="X11" s="19" t="str">
        <f>HYPERLINK("https://www.google.com/maps/search/?api=1&amp;query="&amp;Table467[[#This Row],[Begin Lat]]&amp;","&amp;Table467[[#This Row],[Begin Long]],"Google Maps")</f>
        <v>Google Maps</v>
      </c>
      <c r="Y11" s="1">
        <v>41.370491999999999</v>
      </c>
      <c r="Z11" s="1">
        <v>-81.064152000000007</v>
      </c>
      <c r="AA11" s="1">
        <v>0</v>
      </c>
      <c r="AB11" s="1">
        <v>0</v>
      </c>
    </row>
    <row r="12" spans="1:29" x14ac:dyDescent="0.25">
      <c r="A12" s="13">
        <v>10</v>
      </c>
      <c r="B12" s="17">
        <v>3</v>
      </c>
      <c r="C12" s="1" t="s">
        <v>802</v>
      </c>
      <c r="D12" s="1" t="s">
        <v>3036</v>
      </c>
      <c r="E12" s="1" t="s">
        <v>4998</v>
      </c>
      <c r="F12" s="1" t="s">
        <v>2399</v>
      </c>
      <c r="G12" s="21">
        <v>16.89100000000326</v>
      </c>
      <c r="H12" s="21">
        <v>0</v>
      </c>
      <c r="I12" s="1" t="s">
        <v>258</v>
      </c>
      <c r="J12" s="1" t="s">
        <v>2805</v>
      </c>
      <c r="K12" s="1">
        <v>0</v>
      </c>
      <c r="L12" s="1">
        <v>1</v>
      </c>
      <c r="M12" s="1">
        <v>10</v>
      </c>
      <c r="N12" s="1">
        <v>2</v>
      </c>
      <c r="O12" s="1">
        <v>9</v>
      </c>
      <c r="P12" s="16">
        <v>129.02043968023256</v>
      </c>
      <c r="Q12" s="21">
        <v>0.94792201620514183</v>
      </c>
      <c r="R12" s="21">
        <v>4.1792879440441686</v>
      </c>
      <c r="S12" s="21">
        <v>3.2313659278390268</v>
      </c>
      <c r="T12" s="21">
        <v>0.24189227166555949</v>
      </c>
      <c r="U12" s="21">
        <v>1.9827204825047906</v>
      </c>
      <c r="V12" s="21">
        <v>1.740828210839231</v>
      </c>
      <c r="W12" s="13" t="str">
        <f>IF(Table467[[#This Row],[PSI - FI]]&gt;5,"Red",(IF(AND(Table467[[#This Row],[PSI - FI]]&lt;5,Table467[[#This Row],[PSI - FI]]&gt;=3),"Blue","No")))</f>
        <v>No</v>
      </c>
      <c r="X12" s="19" t="str">
        <f>HYPERLINK("https://www.google.com/maps/search/?api=1&amp;query="&amp;Table467[[#This Row],[Begin Lat]]&amp;","&amp;Table467[[#This Row],[Begin Long]],"Google Maps")</f>
        <v>Google Maps</v>
      </c>
      <c r="Y12" s="1">
        <v>40.888080000000002</v>
      </c>
      <c r="Z12" s="1">
        <v>-82.426012</v>
      </c>
      <c r="AA12" s="1">
        <v>0</v>
      </c>
      <c r="AB12" s="1">
        <v>0</v>
      </c>
    </row>
    <row r="13" spans="1:29" x14ac:dyDescent="0.25">
      <c r="A13" s="13">
        <v>11</v>
      </c>
      <c r="B13" s="17">
        <v>3</v>
      </c>
      <c r="C13" s="1" t="s">
        <v>1330</v>
      </c>
      <c r="D13" s="1" t="s">
        <v>3020</v>
      </c>
      <c r="E13" s="1" t="s">
        <v>4999</v>
      </c>
      <c r="F13" s="1" t="s">
        <v>2400</v>
      </c>
      <c r="G13" s="21">
        <v>0.69800000000395812</v>
      </c>
      <c r="H13" s="21">
        <v>0</v>
      </c>
      <c r="I13" s="1" t="s">
        <v>258</v>
      </c>
      <c r="J13" s="1" t="s">
        <v>2806</v>
      </c>
      <c r="K13" s="1">
        <v>0</v>
      </c>
      <c r="L13" s="1">
        <v>3</v>
      </c>
      <c r="M13" s="1">
        <v>13</v>
      </c>
      <c r="N13" s="1">
        <v>7</v>
      </c>
      <c r="O13" s="1">
        <v>15</v>
      </c>
      <c r="P13" s="16">
        <v>268.20194404069764</v>
      </c>
      <c r="Q13" s="21">
        <v>1.4803771458070383</v>
      </c>
      <c r="R13" s="21">
        <v>6.8911496789848306</v>
      </c>
      <c r="S13" s="21">
        <v>5.4107725331777923</v>
      </c>
      <c r="T13" s="21">
        <v>9.6745624677855566E-2</v>
      </c>
      <c r="U13" s="21">
        <v>1.9574981173998711</v>
      </c>
      <c r="V13" s="21">
        <v>1.8607524927220156</v>
      </c>
      <c r="W13" s="13" t="str">
        <f>IF(Table467[[#This Row],[PSI - FI]]&gt;5,"Red",(IF(AND(Table467[[#This Row],[PSI - FI]]&lt;5,Table467[[#This Row],[PSI - FI]]&gt;=3),"Blue","No")))</f>
        <v>No</v>
      </c>
      <c r="X13" s="19" t="str">
        <f>HYPERLINK("https://www.google.com/maps/search/?api=1&amp;query="&amp;Table467[[#This Row],[Begin Lat]]&amp;","&amp;Table467[[#This Row],[Begin Long]],"Google Maps")</f>
        <v>Google Maps</v>
      </c>
      <c r="Y13" s="1">
        <v>41.342179000000002</v>
      </c>
      <c r="Z13" s="1">
        <v>-82.830324000000005</v>
      </c>
      <c r="AA13" s="1">
        <v>0</v>
      </c>
      <c r="AB13" s="1">
        <v>0</v>
      </c>
    </row>
    <row r="14" spans="1:29" x14ac:dyDescent="0.25">
      <c r="A14" s="13">
        <v>12</v>
      </c>
      <c r="B14" s="17">
        <v>6</v>
      </c>
      <c r="C14" s="1" t="s">
        <v>784</v>
      </c>
      <c r="D14" s="1" t="s">
        <v>2865</v>
      </c>
      <c r="E14" s="1" t="s">
        <v>5000</v>
      </c>
      <c r="F14" s="1" t="s">
        <v>2401</v>
      </c>
      <c r="G14" s="21">
        <v>3.2569999999977881</v>
      </c>
      <c r="H14" s="21">
        <v>0</v>
      </c>
      <c r="I14" s="1" t="s">
        <v>258</v>
      </c>
      <c r="J14" s="1" t="s">
        <v>2804</v>
      </c>
      <c r="K14" s="1">
        <v>0</v>
      </c>
      <c r="L14" s="1">
        <v>1</v>
      </c>
      <c r="M14" s="1">
        <v>10</v>
      </c>
      <c r="N14" s="1">
        <v>6</v>
      </c>
      <c r="O14" s="1">
        <v>12</v>
      </c>
      <c r="P14" s="16">
        <v>149.77043968023256</v>
      </c>
      <c r="Q14" s="21">
        <v>2.1518259401422557</v>
      </c>
      <c r="R14" s="21">
        <v>5.7997498619874337</v>
      </c>
      <c r="S14" s="21">
        <v>3.647923921845178</v>
      </c>
      <c r="T14" s="21">
        <v>0.14996096334011647</v>
      </c>
      <c r="U14" s="21">
        <v>1.9376436719232748</v>
      </c>
      <c r="V14" s="21">
        <v>1.7876827085831584</v>
      </c>
      <c r="W14" s="13" t="str">
        <f>IF(Table467[[#This Row],[PSI - FI]]&gt;5,"Red",(IF(AND(Table467[[#This Row],[PSI - FI]]&lt;5,Table467[[#This Row],[PSI - FI]]&gt;=3),"Blue","No")))</f>
        <v>No</v>
      </c>
      <c r="X14" s="19" t="str">
        <f>HYPERLINK("https://www.google.com/maps/search/?api=1&amp;query="&amp;Table467[[#This Row],[Begin Lat]]&amp;","&amp;Table467[[#This Row],[Begin Long]],"Google Maps")</f>
        <v>Google Maps</v>
      </c>
      <c r="Y14" s="1">
        <v>39.843432</v>
      </c>
      <c r="Z14" s="1">
        <v>-83.126023000000004</v>
      </c>
      <c r="AA14" s="1">
        <v>0</v>
      </c>
      <c r="AB14" s="1">
        <v>0</v>
      </c>
    </row>
    <row r="15" spans="1:29" x14ac:dyDescent="0.25">
      <c r="A15" s="13">
        <v>13</v>
      </c>
      <c r="B15" s="17">
        <v>3</v>
      </c>
      <c r="C15" s="1" t="s">
        <v>2361</v>
      </c>
      <c r="D15" s="1" t="s">
        <v>2402</v>
      </c>
      <c r="E15" s="1" t="s">
        <v>5001</v>
      </c>
      <c r="F15" s="1" t="s">
        <v>2402</v>
      </c>
      <c r="G15" s="21">
        <v>10.31600000000617</v>
      </c>
      <c r="H15" s="21">
        <v>0</v>
      </c>
      <c r="I15" s="1" t="s">
        <v>258</v>
      </c>
      <c r="J15" s="1" t="s">
        <v>2803</v>
      </c>
      <c r="K15" s="1">
        <v>1</v>
      </c>
      <c r="L15" s="1">
        <v>1</v>
      </c>
      <c r="M15" s="1">
        <v>17</v>
      </c>
      <c r="N15" s="1">
        <v>1</v>
      </c>
      <c r="O15" s="1">
        <v>5</v>
      </c>
      <c r="P15" s="16">
        <v>212.08775436046511</v>
      </c>
      <c r="Q15" s="21">
        <v>0.15834751958422574</v>
      </c>
      <c r="R15" s="21">
        <v>2.476667570799318</v>
      </c>
      <c r="S15" s="21">
        <v>2.3183200512150921</v>
      </c>
      <c r="T15" s="21">
        <v>0.10576615780421027</v>
      </c>
      <c r="U15" s="21">
        <v>1.9246228453022305</v>
      </c>
      <c r="V15" s="21">
        <v>1.8188566874980203</v>
      </c>
      <c r="W15" s="13" t="str">
        <f>IF(Table467[[#This Row],[PSI - FI]]&gt;5,"Red",(IF(AND(Table467[[#This Row],[PSI - FI]]&lt;5,Table467[[#This Row],[PSI - FI]]&gt;=3),"Blue","No")))</f>
        <v>No</v>
      </c>
      <c r="X15" s="19" t="str">
        <f>HYPERLINK("https://www.google.com/maps/search/?api=1&amp;query="&amp;Table467[[#This Row],[Begin Lat]]&amp;","&amp;Table467[[#This Row],[Begin Long]],"Google Maps")</f>
        <v>Google Maps</v>
      </c>
      <c r="Y15" s="1">
        <v>40.945988</v>
      </c>
      <c r="Z15" s="1">
        <v>-81.763599999999997</v>
      </c>
      <c r="AA15" s="1">
        <v>0</v>
      </c>
      <c r="AB15" s="1">
        <v>0</v>
      </c>
    </row>
    <row r="16" spans="1:29" x14ac:dyDescent="0.25">
      <c r="A16" s="13">
        <v>14</v>
      </c>
      <c r="B16" s="17">
        <v>3</v>
      </c>
      <c r="C16" s="1" t="s">
        <v>805</v>
      </c>
      <c r="D16" s="1" t="s">
        <v>3182</v>
      </c>
      <c r="E16" s="1" t="s">
        <v>5002</v>
      </c>
      <c r="F16" s="1" t="s">
        <v>2403</v>
      </c>
      <c r="G16" s="21">
        <v>2.5380000000004657</v>
      </c>
      <c r="H16" s="21">
        <v>0</v>
      </c>
      <c r="I16" s="1" t="s">
        <v>258</v>
      </c>
      <c r="J16" s="1" t="s">
        <v>2803</v>
      </c>
      <c r="K16" s="1">
        <v>1</v>
      </c>
      <c r="L16" s="1">
        <v>4</v>
      </c>
      <c r="M16" s="1">
        <v>4</v>
      </c>
      <c r="N16" s="1">
        <v>7</v>
      </c>
      <c r="O16" s="1">
        <v>18</v>
      </c>
      <c r="P16" s="16">
        <v>303.63344840116281</v>
      </c>
      <c r="Q16" s="21">
        <v>0.26586513587108718</v>
      </c>
      <c r="R16" s="21">
        <v>4.2707840379984967</v>
      </c>
      <c r="S16" s="21">
        <v>4.0049189021274092</v>
      </c>
      <c r="T16" s="21">
        <v>0.15538295994290963</v>
      </c>
      <c r="U16" s="21">
        <v>1.8819504249950376</v>
      </c>
      <c r="V16" s="21">
        <v>1.7265674650521281</v>
      </c>
      <c r="W16" s="13" t="str">
        <f>IF(Table467[[#This Row],[PSI - FI]]&gt;5,"Red",(IF(AND(Table467[[#This Row],[PSI - FI]]&lt;5,Table467[[#This Row],[PSI - FI]]&gt;=3),"Blue","No")))</f>
        <v>No</v>
      </c>
      <c r="X16" s="19" t="str">
        <f>HYPERLINK("https://www.google.com/maps/search/?api=1&amp;query="&amp;Table467[[#This Row],[Begin Lat]]&amp;","&amp;Table467[[#This Row],[Begin Long]],"Google Maps")</f>
        <v>Google Maps</v>
      </c>
      <c r="Y16" s="1">
        <v>41.186048</v>
      </c>
      <c r="Z16" s="1">
        <v>-81.803129999999996</v>
      </c>
      <c r="AA16" s="1">
        <v>0</v>
      </c>
      <c r="AB16" s="1">
        <v>0</v>
      </c>
    </row>
    <row r="17" spans="1:28" x14ac:dyDescent="0.25">
      <c r="A17" s="13">
        <v>15</v>
      </c>
      <c r="B17" s="17">
        <v>3</v>
      </c>
      <c r="C17" s="1" t="s">
        <v>1330</v>
      </c>
      <c r="D17" s="1" t="s">
        <v>3144</v>
      </c>
      <c r="E17" s="1" t="s">
        <v>5003</v>
      </c>
      <c r="F17" s="1" t="s">
        <v>2404</v>
      </c>
      <c r="G17" s="21">
        <v>11.046000000002095</v>
      </c>
      <c r="H17" s="21">
        <v>0</v>
      </c>
      <c r="I17" s="1" t="s">
        <v>258</v>
      </c>
      <c r="J17" s="1" t="s">
        <v>2804</v>
      </c>
      <c r="K17" s="1">
        <v>0</v>
      </c>
      <c r="L17" s="1">
        <v>0</v>
      </c>
      <c r="M17" s="1">
        <v>10</v>
      </c>
      <c r="N17" s="1">
        <v>3</v>
      </c>
      <c r="O17" s="1">
        <v>24</v>
      </c>
      <c r="P17" s="16">
        <v>102.78125</v>
      </c>
      <c r="Q17" s="21">
        <v>3.533750372422328</v>
      </c>
      <c r="R17" s="21">
        <v>7.8026443622644504</v>
      </c>
      <c r="S17" s="21">
        <v>4.2688939898421223</v>
      </c>
      <c r="T17" s="21">
        <v>0.24626741418356293</v>
      </c>
      <c r="U17" s="21">
        <v>1.881011819216406</v>
      </c>
      <c r="V17" s="21">
        <v>1.634744405032843</v>
      </c>
      <c r="W17" s="13" t="str">
        <f>IF(Table467[[#This Row],[PSI - FI]]&gt;5,"Red",(IF(AND(Table467[[#This Row],[PSI - FI]]&lt;5,Table467[[#This Row],[PSI - FI]]&gt;=3),"Blue","No")))</f>
        <v>No</v>
      </c>
      <c r="X17" s="19" t="str">
        <f>HYPERLINK("https://www.google.com/maps/search/?api=1&amp;query="&amp;Table467[[#This Row],[Begin Lat]]&amp;","&amp;Table467[[#This Row],[Begin Long]],"Google Maps")</f>
        <v>Google Maps</v>
      </c>
      <c r="Y17" s="1">
        <v>41.332551000000002</v>
      </c>
      <c r="Z17" s="1">
        <v>-82.624314999999996</v>
      </c>
      <c r="AA17" s="1">
        <v>0</v>
      </c>
      <c r="AB17" s="1">
        <v>0</v>
      </c>
    </row>
    <row r="18" spans="1:28" x14ac:dyDescent="0.25">
      <c r="A18" s="13">
        <v>16</v>
      </c>
      <c r="B18" s="17">
        <v>8</v>
      </c>
      <c r="C18" s="1" t="s">
        <v>1329</v>
      </c>
      <c r="D18" s="1" t="s">
        <v>2405</v>
      </c>
      <c r="E18" s="1" t="s">
        <v>5004</v>
      </c>
      <c r="F18" s="1" t="s">
        <v>2405</v>
      </c>
      <c r="G18" s="21">
        <v>20.66009999999369</v>
      </c>
      <c r="H18" s="21">
        <v>0</v>
      </c>
      <c r="I18" s="1" t="s">
        <v>258</v>
      </c>
      <c r="J18" s="1" t="s">
        <v>2804</v>
      </c>
      <c r="K18" s="1">
        <v>0</v>
      </c>
      <c r="L18" s="1">
        <v>1</v>
      </c>
      <c r="M18" s="1">
        <v>7</v>
      </c>
      <c r="N18" s="1">
        <v>5</v>
      </c>
      <c r="O18" s="1">
        <v>19</v>
      </c>
      <c r="P18" s="16">
        <v>132.69231468023256</v>
      </c>
      <c r="Q18" s="21">
        <v>3.411207821395946</v>
      </c>
      <c r="R18" s="21">
        <v>6.443462395066736</v>
      </c>
      <c r="S18" s="21">
        <v>3.03225457367079</v>
      </c>
      <c r="T18" s="21">
        <v>0.23772741164002226</v>
      </c>
      <c r="U18" s="21">
        <v>1.8008343539587059</v>
      </c>
      <c r="V18" s="21">
        <v>1.5631069423186836</v>
      </c>
      <c r="W18" s="13" t="str">
        <f>IF(Table467[[#This Row],[PSI - FI]]&gt;5,"Red",(IF(AND(Table467[[#This Row],[PSI - FI]]&lt;5,Table467[[#This Row],[PSI - FI]]&gt;=3),"Blue","No")))</f>
        <v>No</v>
      </c>
      <c r="X18" s="19" t="str">
        <f>HYPERLINK("https://www.google.com/maps/search/?api=1&amp;query="&amp;Table467[[#This Row],[Begin Lat]]&amp;","&amp;Table467[[#This Row],[Begin Long]],"Google Maps")</f>
        <v>Google Maps</v>
      </c>
      <c r="Y18" s="1">
        <v>39.172567999999998</v>
      </c>
      <c r="Z18" s="1">
        <v>-84.160764</v>
      </c>
      <c r="AA18" s="1">
        <v>0</v>
      </c>
      <c r="AB18" s="1">
        <v>0</v>
      </c>
    </row>
    <row r="19" spans="1:28" x14ac:dyDescent="0.25">
      <c r="A19" s="13">
        <v>17</v>
      </c>
      <c r="B19" s="17">
        <v>3</v>
      </c>
      <c r="C19" s="1" t="s">
        <v>1330</v>
      </c>
      <c r="D19" s="1" t="s">
        <v>3026</v>
      </c>
      <c r="E19" s="1" t="s">
        <v>5005</v>
      </c>
      <c r="F19" s="1" t="s">
        <v>2406</v>
      </c>
      <c r="G19" s="21">
        <v>3.8040000000037253</v>
      </c>
      <c r="H19" s="21">
        <v>0</v>
      </c>
      <c r="I19" s="1" t="s">
        <v>258</v>
      </c>
      <c r="J19" s="1" t="s">
        <v>2804</v>
      </c>
      <c r="K19" s="1">
        <v>0</v>
      </c>
      <c r="L19" s="1">
        <v>0</v>
      </c>
      <c r="M19" s="1">
        <v>9</v>
      </c>
      <c r="N19" s="1">
        <v>5</v>
      </c>
      <c r="O19" s="1">
        <v>26</v>
      </c>
      <c r="P19" s="16">
        <v>107.109375</v>
      </c>
      <c r="Q19" s="21">
        <v>2.7486011274443696</v>
      </c>
      <c r="R19" s="21">
        <v>7.8710100266079017</v>
      </c>
      <c r="S19" s="21">
        <v>5.1224088991635321</v>
      </c>
      <c r="T19" s="21">
        <v>0.19155028537393629</v>
      </c>
      <c r="U19" s="21">
        <v>1.7653271543214344</v>
      </c>
      <c r="V19" s="21">
        <v>1.573776868947498</v>
      </c>
      <c r="W19" s="13" t="str">
        <f>IF(Table467[[#This Row],[PSI - FI]]&gt;5,"Red",(IF(AND(Table467[[#This Row],[PSI - FI]]&lt;5,Table467[[#This Row],[PSI - FI]]&gt;=3),"Blue","No")))</f>
        <v>No</v>
      </c>
      <c r="X19" s="19" t="str">
        <f>HYPERLINK("https://www.google.com/maps/search/?api=1&amp;query="&amp;Table467[[#This Row],[Begin Lat]]&amp;","&amp;Table467[[#This Row],[Begin Long]],"Google Maps")</f>
        <v>Google Maps</v>
      </c>
      <c r="Y19" s="1">
        <v>41.397061000000001</v>
      </c>
      <c r="Z19" s="1">
        <v>-82.732153999999994</v>
      </c>
      <c r="AA19" s="1">
        <v>0</v>
      </c>
      <c r="AB19" s="1">
        <v>0</v>
      </c>
    </row>
    <row r="20" spans="1:28" x14ac:dyDescent="0.25">
      <c r="A20" s="13">
        <v>18</v>
      </c>
      <c r="B20" s="17">
        <v>2</v>
      </c>
      <c r="C20" s="1" t="s">
        <v>2362</v>
      </c>
      <c r="D20" s="1" t="s">
        <v>2407</v>
      </c>
      <c r="E20" s="1" t="s">
        <v>3382</v>
      </c>
      <c r="F20" s="1" t="s">
        <v>2407</v>
      </c>
      <c r="G20" s="21">
        <v>19.786999999996624</v>
      </c>
      <c r="H20" s="21">
        <v>0</v>
      </c>
      <c r="I20" s="1" t="s">
        <v>258</v>
      </c>
      <c r="J20" s="1" t="s">
        <v>2803</v>
      </c>
      <c r="K20" s="1">
        <v>0</v>
      </c>
      <c r="L20" s="1">
        <v>4</v>
      </c>
      <c r="M20" s="1">
        <v>8</v>
      </c>
      <c r="N20" s="1">
        <v>6</v>
      </c>
      <c r="O20" s="1">
        <v>9</v>
      </c>
      <c r="P20" s="16">
        <v>270.70675872093022</v>
      </c>
      <c r="Q20" s="21">
        <v>0.16744925894354609</v>
      </c>
      <c r="R20" s="21">
        <v>2.796573723660694</v>
      </c>
      <c r="S20" s="21">
        <v>2.6291244647171479</v>
      </c>
      <c r="T20" s="21">
        <v>0.10478937358162442</v>
      </c>
      <c r="U20" s="21">
        <v>1.7499653539238362</v>
      </c>
      <c r="V20" s="21">
        <v>1.6451759803422119</v>
      </c>
      <c r="W20" s="13" t="str">
        <f>IF(Table467[[#This Row],[PSI - FI]]&gt;5,"Red",(IF(AND(Table467[[#This Row],[PSI - FI]]&lt;5,Table467[[#This Row],[PSI - FI]]&gt;=3),"Blue","No")))</f>
        <v>No</v>
      </c>
      <c r="X20" s="19" t="str">
        <f>HYPERLINK("https://www.google.com/maps/search/?api=1&amp;query="&amp;Table467[[#This Row],[Begin Lat]]&amp;","&amp;Table467[[#This Row],[Begin Long]],"Google Maps")</f>
        <v>Google Maps</v>
      </c>
      <c r="Y20" s="1">
        <v>41.670867999999999</v>
      </c>
      <c r="Z20" s="1">
        <v>-84.035858000000005</v>
      </c>
      <c r="AA20" s="1">
        <v>0</v>
      </c>
      <c r="AB20" s="1">
        <v>0</v>
      </c>
    </row>
    <row r="21" spans="1:28" x14ac:dyDescent="0.25">
      <c r="A21" s="13">
        <v>19</v>
      </c>
      <c r="B21" s="17">
        <v>3</v>
      </c>
      <c r="C21" s="1" t="s">
        <v>2361</v>
      </c>
      <c r="D21" s="1" t="s">
        <v>2408</v>
      </c>
      <c r="E21" s="1" t="s">
        <v>5001</v>
      </c>
      <c r="F21" s="1" t="s">
        <v>2408</v>
      </c>
      <c r="G21" s="21">
        <v>8.9089999999996508</v>
      </c>
      <c r="H21" s="21">
        <v>0</v>
      </c>
      <c r="I21" s="1" t="s">
        <v>258</v>
      </c>
      <c r="J21" s="1" t="s">
        <v>2804</v>
      </c>
      <c r="K21" s="1">
        <v>0</v>
      </c>
      <c r="L21" s="1">
        <v>1</v>
      </c>
      <c r="M21" s="1">
        <v>9</v>
      </c>
      <c r="N21" s="1">
        <v>3</v>
      </c>
      <c r="O21" s="1">
        <v>9</v>
      </c>
      <c r="P21" s="16">
        <v>126.91106468023256</v>
      </c>
      <c r="Q21" s="21">
        <v>3.1122190642779231</v>
      </c>
      <c r="R21" s="21">
        <v>4.3051396182805997</v>
      </c>
      <c r="S21" s="21">
        <v>1.1929205540026766</v>
      </c>
      <c r="T21" s="21">
        <v>0.21689085548143322</v>
      </c>
      <c r="U21" s="21">
        <v>1.7067688450719918</v>
      </c>
      <c r="V21" s="21">
        <v>1.4898779895905585</v>
      </c>
      <c r="W21" s="13" t="str">
        <f>IF(Table467[[#This Row],[PSI - FI]]&gt;5,"Red",(IF(AND(Table467[[#This Row],[PSI - FI]]&lt;5,Table467[[#This Row],[PSI - FI]]&gt;=3),"Blue","No")))</f>
        <v>No</v>
      </c>
      <c r="X21" s="19" t="str">
        <f>HYPERLINK("https://www.google.com/maps/search/?api=1&amp;query="&amp;Table467[[#This Row],[Begin Lat]]&amp;","&amp;Table467[[#This Row],[Begin Long]],"Google Maps")</f>
        <v>Google Maps</v>
      </c>
      <c r="Y21" s="1">
        <v>40.925604</v>
      </c>
      <c r="Z21" s="1">
        <v>-81.763323999999997</v>
      </c>
      <c r="AA21" s="1">
        <v>0</v>
      </c>
      <c r="AB21" s="1">
        <v>0</v>
      </c>
    </row>
    <row r="22" spans="1:28" x14ac:dyDescent="0.25">
      <c r="A22" s="13">
        <v>20</v>
      </c>
      <c r="B22" s="17">
        <v>5</v>
      </c>
      <c r="C22" s="1" t="s">
        <v>797</v>
      </c>
      <c r="D22" s="1" t="s">
        <v>2859</v>
      </c>
      <c r="E22" s="1" t="s">
        <v>3284</v>
      </c>
      <c r="F22" s="1" t="s">
        <v>2409</v>
      </c>
      <c r="G22" s="21">
        <v>6.3200000000069849</v>
      </c>
      <c r="H22" s="21">
        <v>0</v>
      </c>
      <c r="I22" s="1" t="s">
        <v>258</v>
      </c>
      <c r="J22" s="1" t="s">
        <v>2804</v>
      </c>
      <c r="K22" s="1">
        <v>0</v>
      </c>
      <c r="L22" s="1">
        <v>2</v>
      </c>
      <c r="M22" s="1">
        <v>7</v>
      </c>
      <c r="N22" s="1">
        <v>3</v>
      </c>
      <c r="O22" s="1">
        <v>15</v>
      </c>
      <c r="P22" s="16">
        <v>165.49400436046511</v>
      </c>
      <c r="Q22" s="21">
        <v>3.5712635664682106</v>
      </c>
      <c r="R22" s="21">
        <v>5.4851796310545033</v>
      </c>
      <c r="S22" s="21">
        <v>1.9139160645862927</v>
      </c>
      <c r="T22" s="21">
        <v>0.24888171239985518</v>
      </c>
      <c r="U22" s="21">
        <v>1.7019700125442987</v>
      </c>
      <c r="V22" s="21">
        <v>1.4530883001444435</v>
      </c>
      <c r="W22" s="13" t="str">
        <f>IF(Table467[[#This Row],[PSI - FI]]&gt;5,"Red",(IF(AND(Table467[[#This Row],[PSI - FI]]&lt;5,Table467[[#This Row],[PSI - FI]]&gt;=3),"Blue","No")))</f>
        <v>No</v>
      </c>
      <c r="X22" s="19" t="str">
        <f>HYPERLINK("https://www.google.com/maps/search/?api=1&amp;query="&amp;Table467[[#This Row],[Begin Lat]]&amp;","&amp;Table467[[#This Row],[Begin Long]],"Google Maps")</f>
        <v>Google Maps</v>
      </c>
      <c r="Y22" s="1">
        <v>39.840940000000003</v>
      </c>
      <c r="Z22" s="1">
        <v>-82.568504000000004</v>
      </c>
      <c r="AA22" s="1">
        <v>0</v>
      </c>
      <c r="AB22" s="1">
        <v>0</v>
      </c>
    </row>
    <row r="23" spans="1:28" x14ac:dyDescent="0.25">
      <c r="A23" s="13">
        <v>21</v>
      </c>
      <c r="B23" s="17">
        <v>6</v>
      </c>
      <c r="C23" s="1" t="s">
        <v>799</v>
      </c>
      <c r="D23" s="1" t="s">
        <v>2973</v>
      </c>
      <c r="E23" s="1" t="s">
        <v>3208</v>
      </c>
      <c r="F23" s="1" t="s">
        <v>2410</v>
      </c>
      <c r="G23" s="21">
        <v>17.061000000001513</v>
      </c>
      <c r="H23" s="21">
        <v>0</v>
      </c>
      <c r="I23" s="1" t="s">
        <v>258</v>
      </c>
      <c r="J23" s="1" t="s">
        <v>2807</v>
      </c>
      <c r="K23" s="1">
        <v>1</v>
      </c>
      <c r="L23" s="1">
        <v>1</v>
      </c>
      <c r="M23" s="1">
        <v>8</v>
      </c>
      <c r="N23" s="1">
        <v>4</v>
      </c>
      <c r="O23" s="1">
        <v>12</v>
      </c>
      <c r="P23" s="16">
        <v>173.47837936046511</v>
      </c>
      <c r="Q23" s="21">
        <v>1.4060428261357549</v>
      </c>
      <c r="R23" s="21">
        <v>4.9191676123137515</v>
      </c>
      <c r="S23" s="21">
        <v>3.5131247861779968</v>
      </c>
      <c r="T23" s="21">
        <v>0.16863425166373111</v>
      </c>
      <c r="U23" s="21">
        <v>1.6937746527159685</v>
      </c>
      <c r="V23" s="21">
        <v>1.5251404010522374</v>
      </c>
      <c r="W23" s="13" t="str">
        <f>IF(Table467[[#This Row],[PSI - FI]]&gt;5,"Red",(IF(AND(Table467[[#This Row],[PSI - FI]]&lt;5,Table467[[#This Row],[PSI - FI]]&gt;=3),"Blue","No")))</f>
        <v>No</v>
      </c>
      <c r="X23" s="19" t="str">
        <f>HYPERLINK("https://www.google.com/maps/search/?api=1&amp;query="&amp;Table467[[#This Row],[Begin Lat]]&amp;","&amp;Table467[[#This Row],[Begin Long]],"Google Maps")</f>
        <v>Google Maps</v>
      </c>
      <c r="Y23" s="1">
        <v>40.267307000000002</v>
      </c>
      <c r="Z23" s="1">
        <v>-82.944446999999997</v>
      </c>
      <c r="AA23" s="1">
        <v>0</v>
      </c>
      <c r="AB23" s="1">
        <v>0</v>
      </c>
    </row>
    <row r="24" spans="1:28" x14ac:dyDescent="0.25">
      <c r="A24" s="13">
        <v>22</v>
      </c>
      <c r="B24" s="17">
        <v>8</v>
      </c>
      <c r="C24" s="1" t="s">
        <v>2363</v>
      </c>
      <c r="D24" s="1" t="s">
        <v>2411</v>
      </c>
      <c r="E24" s="1" t="s">
        <v>3331</v>
      </c>
      <c r="F24" s="1" t="s">
        <v>2411</v>
      </c>
      <c r="G24" s="21">
        <v>2.6630000000004657</v>
      </c>
      <c r="H24" s="21">
        <v>0</v>
      </c>
      <c r="I24" s="1" t="s">
        <v>258</v>
      </c>
      <c r="J24" s="1" t="s">
        <v>2804</v>
      </c>
      <c r="K24" s="1">
        <v>0</v>
      </c>
      <c r="L24" s="1">
        <v>2</v>
      </c>
      <c r="M24" s="1">
        <v>10</v>
      </c>
      <c r="N24" s="1">
        <v>2</v>
      </c>
      <c r="O24" s="1">
        <v>20</v>
      </c>
      <c r="P24" s="16">
        <v>185.69712936046511</v>
      </c>
      <c r="Q24" s="21">
        <v>2.2399998541298003</v>
      </c>
      <c r="R24" s="21">
        <v>6.9708677905935215</v>
      </c>
      <c r="S24" s="21">
        <v>4.7308679364637207</v>
      </c>
      <c r="T24" s="21">
        <v>0.15610581215728733</v>
      </c>
      <c r="U24" s="21">
        <v>1.6613315871436356</v>
      </c>
      <c r="V24" s="21">
        <v>1.5052257749863482</v>
      </c>
      <c r="W24" s="13" t="str">
        <f>IF(Table467[[#This Row],[PSI - FI]]&gt;5,"Red",(IF(AND(Table467[[#This Row],[PSI - FI]]&lt;5,Table467[[#This Row],[PSI - FI]]&gt;=3),"Blue","No")))</f>
        <v>No</v>
      </c>
      <c r="X24" s="19" t="str">
        <f>HYPERLINK("https://www.google.com/maps/search/?api=1&amp;query="&amp;Table467[[#This Row],[Begin Lat]]&amp;","&amp;Table467[[#This Row],[Begin Long]],"Google Maps")</f>
        <v>Google Maps</v>
      </c>
      <c r="Y24" s="1">
        <v>39.484492000000003</v>
      </c>
      <c r="Z24" s="1">
        <v>-83.936739000000003</v>
      </c>
      <c r="AA24" s="1">
        <v>0</v>
      </c>
      <c r="AB24" s="1">
        <v>0</v>
      </c>
    </row>
    <row r="25" spans="1:28" x14ac:dyDescent="0.25">
      <c r="A25" s="13">
        <v>23</v>
      </c>
      <c r="B25" s="17">
        <v>3</v>
      </c>
      <c r="C25" s="1" t="s">
        <v>805</v>
      </c>
      <c r="D25" s="1" t="s">
        <v>2878</v>
      </c>
      <c r="E25" s="1" t="s">
        <v>5006</v>
      </c>
      <c r="F25" s="1" t="s">
        <v>2412</v>
      </c>
      <c r="G25" s="21">
        <v>7.0170000000071013</v>
      </c>
      <c r="H25" s="21">
        <v>0</v>
      </c>
      <c r="I25" s="1" t="s">
        <v>258</v>
      </c>
      <c r="J25" s="1" t="s">
        <v>2804</v>
      </c>
      <c r="K25" s="1">
        <v>0</v>
      </c>
      <c r="L25" s="1">
        <v>1</v>
      </c>
      <c r="M25" s="1">
        <v>5</v>
      </c>
      <c r="N25" s="1">
        <v>5</v>
      </c>
      <c r="O25" s="1">
        <v>32</v>
      </c>
      <c r="P25" s="16">
        <v>132.59856468023256</v>
      </c>
      <c r="Q25" s="21">
        <v>4.1740004468942189</v>
      </c>
      <c r="R25" s="21">
        <v>8.5730700280401511</v>
      </c>
      <c r="S25" s="21">
        <v>4.3990695811459322</v>
      </c>
      <c r="T25" s="21">
        <v>0.29088650541918526</v>
      </c>
      <c r="U25" s="21">
        <v>1.6291746588771323</v>
      </c>
      <c r="V25" s="21">
        <v>1.3382881534579472</v>
      </c>
      <c r="W25" s="13" t="str">
        <f>IF(Table467[[#This Row],[PSI - FI]]&gt;5,"Red",(IF(AND(Table467[[#This Row],[PSI - FI]]&lt;5,Table467[[#This Row],[PSI - FI]]&gt;=3),"Blue","No")))</f>
        <v>No</v>
      </c>
      <c r="X25" s="19" t="str">
        <f>HYPERLINK("https://www.google.com/maps/search/?api=1&amp;query="&amp;Table467[[#This Row],[Begin Lat]]&amp;","&amp;Table467[[#This Row],[Begin Long]],"Google Maps")</f>
        <v>Google Maps</v>
      </c>
      <c r="Y25" s="1">
        <v>41.237822999999999</v>
      </c>
      <c r="Z25" s="1">
        <v>-81.878268000000006</v>
      </c>
      <c r="AA25" s="1">
        <v>0</v>
      </c>
      <c r="AB25" s="1">
        <v>0</v>
      </c>
    </row>
    <row r="26" spans="1:28" x14ac:dyDescent="0.25">
      <c r="A26" s="13">
        <v>24</v>
      </c>
      <c r="B26" s="17">
        <v>10</v>
      </c>
      <c r="C26" s="1" t="s">
        <v>2364</v>
      </c>
      <c r="D26" s="1" t="s">
        <v>3138</v>
      </c>
      <c r="E26" s="1" t="s">
        <v>3224</v>
      </c>
      <c r="F26" s="1" t="s">
        <v>2413</v>
      </c>
      <c r="G26" s="21">
        <v>2.6549999999988358</v>
      </c>
      <c r="H26" s="21">
        <v>0</v>
      </c>
      <c r="I26" s="1" t="s">
        <v>258</v>
      </c>
      <c r="J26" s="1" t="s">
        <v>2807</v>
      </c>
      <c r="K26" s="1">
        <v>0</v>
      </c>
      <c r="L26" s="1">
        <v>3</v>
      </c>
      <c r="M26" s="1">
        <v>6</v>
      </c>
      <c r="N26" s="1">
        <v>3</v>
      </c>
      <c r="O26" s="1">
        <v>4</v>
      </c>
      <c r="P26" s="16">
        <v>193.62381904069767</v>
      </c>
      <c r="Q26" s="21">
        <v>1.5170178892993014</v>
      </c>
      <c r="R26" s="21">
        <v>3.2787966039384142</v>
      </c>
      <c r="S26" s="21">
        <v>1.7617787146391128</v>
      </c>
      <c r="T26" s="21">
        <v>0.18194408574705873</v>
      </c>
      <c r="U26" s="21">
        <v>1.5698383668490838</v>
      </c>
      <c r="V26" s="21">
        <v>1.3878942811020252</v>
      </c>
      <c r="W26" s="13" t="str">
        <f>IF(Table467[[#This Row],[PSI - FI]]&gt;5,"Red",(IF(AND(Table467[[#This Row],[PSI - FI]]&lt;5,Table467[[#This Row],[PSI - FI]]&gt;=3),"Blue","No")))</f>
        <v>No</v>
      </c>
      <c r="X26" s="19" t="str">
        <f>HYPERLINK("https://www.google.com/maps/search/?api=1&amp;query="&amp;Table467[[#This Row],[Begin Lat]]&amp;","&amp;Table467[[#This Row],[Begin Long]],"Google Maps")</f>
        <v>Google Maps</v>
      </c>
      <c r="Y26" s="1">
        <v>39.576647999999999</v>
      </c>
      <c r="Z26" s="1">
        <v>-82.522104999999996</v>
      </c>
      <c r="AA26" s="1">
        <v>0</v>
      </c>
      <c r="AB26" s="1">
        <v>0</v>
      </c>
    </row>
    <row r="27" spans="1:28" x14ac:dyDescent="0.25">
      <c r="A27" s="13">
        <v>25</v>
      </c>
      <c r="B27" s="17">
        <v>6</v>
      </c>
      <c r="C27" s="1" t="s">
        <v>799</v>
      </c>
      <c r="D27" s="1" t="s">
        <v>3079</v>
      </c>
      <c r="E27" s="1" t="s">
        <v>5007</v>
      </c>
      <c r="F27" s="1" t="s">
        <v>2414</v>
      </c>
      <c r="G27" s="21">
        <v>11.793999999994412</v>
      </c>
      <c r="H27" s="21">
        <v>0</v>
      </c>
      <c r="I27" s="1" t="s">
        <v>258</v>
      </c>
      <c r="J27" s="1" t="s">
        <v>2803</v>
      </c>
      <c r="K27" s="1">
        <v>0</v>
      </c>
      <c r="L27" s="1">
        <v>2</v>
      </c>
      <c r="M27" s="1">
        <v>12</v>
      </c>
      <c r="N27" s="1">
        <v>5</v>
      </c>
      <c r="O27" s="1">
        <v>18</v>
      </c>
      <c r="P27" s="16">
        <v>210.10337936046511</v>
      </c>
      <c r="Q27" s="21">
        <v>9.4177142035303057E-2</v>
      </c>
      <c r="R27" s="21">
        <v>2.6957960723339576</v>
      </c>
      <c r="S27" s="21">
        <v>2.6016189302986543</v>
      </c>
      <c r="T27" s="21">
        <v>7.7148083767773892E-2</v>
      </c>
      <c r="U27" s="21">
        <v>1.5425841404719141</v>
      </c>
      <c r="V27" s="21">
        <v>1.4654360567041402</v>
      </c>
      <c r="W27" s="13" t="str">
        <f>IF(Table467[[#This Row],[PSI - FI]]&gt;5,"Red",(IF(AND(Table467[[#This Row],[PSI - FI]]&lt;5,Table467[[#This Row],[PSI - FI]]&gt;=3),"Blue","No")))</f>
        <v>No</v>
      </c>
      <c r="X27" s="19" t="str">
        <f>HYPERLINK("https://www.google.com/maps/search/?api=1&amp;query="&amp;Table467[[#This Row],[Begin Lat]]&amp;","&amp;Table467[[#This Row],[Begin Long]],"Google Maps")</f>
        <v>Google Maps</v>
      </c>
      <c r="Y27" s="1">
        <v>40.288263999999998</v>
      </c>
      <c r="Z27" s="1">
        <v>-83.160746000000003</v>
      </c>
      <c r="AA27" s="1">
        <v>0</v>
      </c>
      <c r="AB27" s="1">
        <v>0</v>
      </c>
    </row>
    <row r="28" spans="1:28" x14ac:dyDescent="0.25">
      <c r="A28" s="13">
        <v>26</v>
      </c>
      <c r="B28" s="17">
        <v>3</v>
      </c>
      <c r="C28" s="1" t="s">
        <v>791</v>
      </c>
      <c r="D28" s="1" t="s">
        <v>3109</v>
      </c>
      <c r="E28" s="1" t="s">
        <v>5008</v>
      </c>
      <c r="F28" s="1" t="s">
        <v>2415</v>
      </c>
      <c r="G28" s="21">
        <v>7.4710000000050059</v>
      </c>
      <c r="H28" s="21">
        <v>0</v>
      </c>
      <c r="I28" s="1" t="s">
        <v>258</v>
      </c>
      <c r="J28" s="1" t="s">
        <v>2804</v>
      </c>
      <c r="K28" s="1">
        <v>0</v>
      </c>
      <c r="L28" s="1">
        <v>0</v>
      </c>
      <c r="M28" s="1">
        <v>7</v>
      </c>
      <c r="N28" s="1">
        <v>5</v>
      </c>
      <c r="O28" s="1">
        <v>8</v>
      </c>
      <c r="P28" s="16">
        <v>76.015625</v>
      </c>
      <c r="Q28" s="21">
        <v>2.4395265876566987</v>
      </c>
      <c r="R28" s="21">
        <v>4.3378100489165909</v>
      </c>
      <c r="S28" s="21">
        <v>1.8982834612598922</v>
      </c>
      <c r="T28" s="21">
        <v>0.17001085002007205</v>
      </c>
      <c r="U28" s="21">
        <v>1.5300178753079932</v>
      </c>
      <c r="V28" s="21">
        <v>1.3600070252879211</v>
      </c>
      <c r="W28" s="13" t="str">
        <f>IF(Table467[[#This Row],[PSI - FI]]&gt;5,"Red",(IF(AND(Table467[[#This Row],[PSI - FI]]&lt;5,Table467[[#This Row],[PSI - FI]]&gt;=3),"Blue","No")))</f>
        <v>No</v>
      </c>
      <c r="X28" s="19" t="str">
        <f>HYPERLINK("https://www.google.com/maps/search/?api=1&amp;query="&amp;Table467[[#This Row],[Begin Lat]]&amp;","&amp;Table467[[#This Row],[Begin Long]],"Google Maps")</f>
        <v>Google Maps</v>
      </c>
      <c r="Y28" s="1">
        <v>41.366698</v>
      </c>
      <c r="Z28" s="1">
        <v>-82.210351000000003</v>
      </c>
      <c r="AA28" s="1">
        <v>0</v>
      </c>
      <c r="AB28" s="1">
        <v>0</v>
      </c>
    </row>
    <row r="29" spans="1:28" x14ac:dyDescent="0.25">
      <c r="A29" s="13">
        <v>27</v>
      </c>
      <c r="B29" s="17">
        <v>8</v>
      </c>
      <c r="C29" s="1" t="s">
        <v>787</v>
      </c>
      <c r="D29" s="1" t="s">
        <v>2853</v>
      </c>
      <c r="E29" s="1" t="s">
        <v>5009</v>
      </c>
      <c r="F29" s="1" t="s">
        <v>2416</v>
      </c>
      <c r="G29" s="21">
        <v>0</v>
      </c>
      <c r="H29" s="21">
        <v>0</v>
      </c>
      <c r="I29" s="1" t="s">
        <v>258</v>
      </c>
      <c r="J29" s="1" t="s">
        <v>2804</v>
      </c>
      <c r="K29" s="1">
        <v>0</v>
      </c>
      <c r="L29" s="1">
        <v>0</v>
      </c>
      <c r="M29" s="1">
        <v>5</v>
      </c>
      <c r="N29" s="1">
        <v>6</v>
      </c>
      <c r="O29" s="1">
        <v>18</v>
      </c>
      <c r="P29" s="16">
        <v>77.359375</v>
      </c>
      <c r="Q29" s="21">
        <v>3.3663905583056013</v>
      </c>
      <c r="R29" s="21">
        <v>5.8322129678384425</v>
      </c>
      <c r="S29" s="21">
        <v>2.4658224095328412</v>
      </c>
      <c r="T29" s="21">
        <v>0.23460409212708283</v>
      </c>
      <c r="U29" s="21">
        <v>1.5273145992342678</v>
      </c>
      <c r="V29" s="21">
        <v>1.2927105071071849</v>
      </c>
      <c r="W29" s="13" t="str">
        <f>IF(Table467[[#This Row],[PSI - FI]]&gt;5,"Red",(IF(AND(Table467[[#This Row],[PSI - FI]]&lt;5,Table467[[#This Row],[PSI - FI]]&gt;=3),"Blue","No")))</f>
        <v>No</v>
      </c>
      <c r="X29" s="19" t="str">
        <f>HYPERLINK("https://www.google.com/maps/search/?api=1&amp;query="&amp;Table467[[#This Row],[Begin Lat]]&amp;","&amp;Table467[[#This Row],[Begin Long]],"Google Maps")</f>
        <v>Google Maps</v>
      </c>
      <c r="Y29" s="1">
        <v>39.183121</v>
      </c>
      <c r="Z29" s="1">
        <v>-84.777558999999997</v>
      </c>
      <c r="AA29" s="1">
        <v>0</v>
      </c>
      <c r="AB29" s="1">
        <v>0</v>
      </c>
    </row>
    <row r="30" spans="1:28" x14ac:dyDescent="0.25">
      <c r="A30" s="13">
        <v>28</v>
      </c>
      <c r="B30" s="17">
        <v>2</v>
      </c>
      <c r="C30" s="1" t="s">
        <v>2365</v>
      </c>
      <c r="D30" s="1" t="s">
        <v>3015</v>
      </c>
      <c r="E30" s="1" t="s">
        <v>3370</v>
      </c>
      <c r="F30" s="1" t="s">
        <v>2417</v>
      </c>
      <c r="G30" s="21">
        <v>4.7649999999994179</v>
      </c>
      <c r="H30" s="21">
        <v>0</v>
      </c>
      <c r="I30" s="1" t="s">
        <v>258</v>
      </c>
      <c r="J30" s="1" t="s">
        <v>2804</v>
      </c>
      <c r="K30" s="1">
        <v>1</v>
      </c>
      <c r="L30" s="1">
        <v>2</v>
      </c>
      <c r="M30" s="1">
        <v>7</v>
      </c>
      <c r="N30" s="1">
        <v>1</v>
      </c>
      <c r="O30" s="1">
        <v>9</v>
      </c>
      <c r="P30" s="16">
        <v>196.29569404069767</v>
      </c>
      <c r="Q30" s="21">
        <v>3.3074023454868873</v>
      </c>
      <c r="R30" s="21">
        <v>4.0641482100758202</v>
      </c>
      <c r="S30" s="21">
        <v>0.75674586458893289</v>
      </c>
      <c r="T30" s="21">
        <v>0.23049319772108764</v>
      </c>
      <c r="U30" s="21">
        <v>1.5228097794086202</v>
      </c>
      <c r="V30" s="21">
        <v>1.2923165816875326</v>
      </c>
      <c r="W30" s="13" t="str">
        <f>IF(Table467[[#This Row],[PSI - FI]]&gt;5,"Red",(IF(AND(Table467[[#This Row],[PSI - FI]]&lt;5,Table467[[#This Row],[PSI - FI]]&gt;=3),"Blue","No")))</f>
        <v>No</v>
      </c>
      <c r="X30" s="19" t="str">
        <f>HYPERLINK("https://www.google.com/maps/search/?api=1&amp;query="&amp;Table467[[#This Row],[Begin Lat]]&amp;","&amp;Table467[[#This Row],[Begin Long]],"Google Maps")</f>
        <v>Google Maps</v>
      </c>
      <c r="Y30" s="1">
        <v>41.586657000000002</v>
      </c>
      <c r="Z30" s="1">
        <v>-84.555856000000006</v>
      </c>
      <c r="AA30" s="1">
        <v>0</v>
      </c>
      <c r="AB30" s="1">
        <v>0</v>
      </c>
    </row>
    <row r="31" spans="1:28" x14ac:dyDescent="0.25">
      <c r="A31" s="13">
        <v>29</v>
      </c>
      <c r="B31" s="17">
        <v>4</v>
      </c>
      <c r="C31" s="1" t="s">
        <v>800</v>
      </c>
      <c r="D31" s="1" t="s">
        <v>3093</v>
      </c>
      <c r="E31" s="1" t="s">
        <v>5010</v>
      </c>
      <c r="F31" s="1" t="s">
        <v>2418</v>
      </c>
      <c r="G31" s="21">
        <v>12.561000000001513</v>
      </c>
      <c r="H31" s="21">
        <v>0</v>
      </c>
      <c r="I31" s="1" t="s">
        <v>258</v>
      </c>
      <c r="J31" s="1" t="s">
        <v>2803</v>
      </c>
      <c r="K31" s="1">
        <v>0</v>
      </c>
      <c r="L31" s="1">
        <v>2</v>
      </c>
      <c r="M31" s="1">
        <v>10</v>
      </c>
      <c r="N31" s="1">
        <v>4</v>
      </c>
      <c r="O31" s="1">
        <v>9</v>
      </c>
      <c r="P31" s="16">
        <v>183.57212936046511</v>
      </c>
      <c r="Q31" s="21">
        <v>0.12322926660617778</v>
      </c>
      <c r="R31" s="21">
        <v>2.1433188382476156</v>
      </c>
      <c r="S31" s="21">
        <v>2.0200895716414378</v>
      </c>
      <c r="T31" s="21">
        <v>0.10027284689157052</v>
      </c>
      <c r="U31" s="21">
        <v>1.5034294985178751</v>
      </c>
      <c r="V31" s="21">
        <v>1.4031566516263045</v>
      </c>
      <c r="W31" s="13" t="str">
        <f>IF(Table467[[#This Row],[PSI - FI]]&gt;5,"Red",(IF(AND(Table467[[#This Row],[PSI - FI]]&lt;5,Table467[[#This Row],[PSI - FI]]&gt;=3),"Blue","No")))</f>
        <v>No</v>
      </c>
      <c r="X31" s="19" t="str">
        <f>HYPERLINK("https://www.google.com/maps/search/?api=1&amp;query="&amp;Table467[[#This Row],[Begin Lat]]&amp;","&amp;Table467[[#This Row],[Begin Long]],"Google Maps")</f>
        <v>Google Maps</v>
      </c>
      <c r="Y31" s="1">
        <v>40.9009</v>
      </c>
      <c r="Z31" s="1">
        <v>-81.234618999999995</v>
      </c>
      <c r="AA31" s="1">
        <v>0</v>
      </c>
      <c r="AB31" s="1">
        <v>0</v>
      </c>
    </row>
    <row r="32" spans="1:28" x14ac:dyDescent="0.25">
      <c r="A32" s="13">
        <v>30</v>
      </c>
      <c r="B32" s="17">
        <v>3</v>
      </c>
      <c r="C32" s="1" t="s">
        <v>791</v>
      </c>
      <c r="D32" s="1" t="s">
        <v>3000</v>
      </c>
      <c r="E32" s="1" t="s">
        <v>4996</v>
      </c>
      <c r="F32" s="1" t="s">
        <v>2419</v>
      </c>
      <c r="G32" s="21">
        <v>4.1720000000059372</v>
      </c>
      <c r="H32" s="21">
        <v>0</v>
      </c>
      <c r="I32" s="1" t="s">
        <v>258</v>
      </c>
      <c r="J32" s="1" t="s">
        <v>2804</v>
      </c>
      <c r="K32" s="1">
        <v>0</v>
      </c>
      <c r="L32" s="1">
        <v>3</v>
      </c>
      <c r="M32" s="1">
        <v>6</v>
      </c>
      <c r="N32" s="1">
        <v>5</v>
      </c>
      <c r="O32" s="1">
        <v>8</v>
      </c>
      <c r="P32" s="16">
        <v>206.49881904069767</v>
      </c>
      <c r="Q32" s="21">
        <v>1.8385095696020659</v>
      </c>
      <c r="R32" s="21">
        <v>4.3372704539835158</v>
      </c>
      <c r="S32" s="21">
        <v>2.4987608843814497</v>
      </c>
      <c r="T32" s="21">
        <v>0.12812591438010179</v>
      </c>
      <c r="U32" s="21">
        <v>1.4807858437981407</v>
      </c>
      <c r="V32" s="21">
        <v>1.352659929418039</v>
      </c>
      <c r="W32" s="13" t="str">
        <f>IF(Table467[[#This Row],[PSI - FI]]&gt;5,"Red",(IF(AND(Table467[[#This Row],[PSI - FI]]&lt;5,Table467[[#This Row],[PSI - FI]]&gt;=3),"Blue","No")))</f>
        <v>No</v>
      </c>
      <c r="X32" s="19" t="str">
        <f>HYPERLINK("https://www.google.com/maps/search/?api=1&amp;query="&amp;Table467[[#This Row],[Begin Lat]]&amp;","&amp;Table467[[#This Row],[Begin Long]],"Google Maps")</f>
        <v>Google Maps</v>
      </c>
      <c r="Y32" s="1">
        <v>41.260277000000002</v>
      </c>
      <c r="Z32" s="1">
        <v>-82.022363999999996</v>
      </c>
      <c r="AA32" s="1">
        <v>0</v>
      </c>
      <c r="AB32" s="1">
        <v>0</v>
      </c>
    </row>
    <row r="33" spans="1:28" x14ac:dyDescent="0.25">
      <c r="A33" s="13">
        <v>31</v>
      </c>
      <c r="B33" s="17">
        <v>6</v>
      </c>
      <c r="C33" s="1" t="s">
        <v>799</v>
      </c>
      <c r="D33" s="1" t="s">
        <v>3131</v>
      </c>
      <c r="E33" s="1" t="s">
        <v>5011</v>
      </c>
      <c r="F33" s="1" t="s">
        <v>2420</v>
      </c>
      <c r="G33" s="21">
        <v>4.0910000000003492</v>
      </c>
      <c r="H33" s="21">
        <v>0</v>
      </c>
      <c r="I33" s="1" t="s">
        <v>258</v>
      </c>
      <c r="J33" s="1" t="s">
        <v>2804</v>
      </c>
      <c r="K33" s="1">
        <v>0</v>
      </c>
      <c r="L33" s="1">
        <v>0</v>
      </c>
      <c r="M33" s="1">
        <v>7</v>
      </c>
      <c r="N33" s="1">
        <v>5</v>
      </c>
      <c r="O33" s="1">
        <v>34</v>
      </c>
      <c r="P33" s="16">
        <v>102.015625</v>
      </c>
      <c r="Q33" s="21">
        <v>2.6458006870894599</v>
      </c>
      <c r="R33" s="21">
        <v>8.8312048177983495</v>
      </c>
      <c r="S33" s="21">
        <v>6.1854041307088892</v>
      </c>
      <c r="T33" s="21">
        <v>0.18438611248252146</v>
      </c>
      <c r="U33" s="21">
        <v>1.4803551394159764</v>
      </c>
      <c r="V33" s="21">
        <v>1.2959690269334549</v>
      </c>
      <c r="W33" s="13" t="str">
        <f>IF(Table467[[#This Row],[PSI - FI]]&gt;5,"Red",(IF(AND(Table467[[#This Row],[PSI - FI]]&lt;5,Table467[[#This Row],[PSI - FI]]&gt;=3),"Blue","No")))</f>
        <v>No</v>
      </c>
      <c r="X33" s="19" t="str">
        <f>HYPERLINK("https://www.google.com/maps/search/?api=1&amp;query="&amp;Table467[[#This Row],[Begin Lat]]&amp;","&amp;Table467[[#This Row],[Begin Long]],"Google Maps")</f>
        <v>Google Maps</v>
      </c>
      <c r="Y33" s="1">
        <v>40.256563</v>
      </c>
      <c r="Z33" s="1">
        <v>-83.130208999999994</v>
      </c>
      <c r="AA33" s="1">
        <v>0</v>
      </c>
      <c r="AB33" s="1">
        <v>0</v>
      </c>
    </row>
    <row r="34" spans="1:28" x14ac:dyDescent="0.25">
      <c r="A34" s="13">
        <v>32</v>
      </c>
      <c r="B34" s="17">
        <v>8</v>
      </c>
      <c r="C34" s="1" t="s">
        <v>788</v>
      </c>
      <c r="D34" s="1" t="s">
        <v>3178</v>
      </c>
      <c r="E34" s="1" t="s">
        <v>5012</v>
      </c>
      <c r="F34" s="1" t="s">
        <v>2421</v>
      </c>
      <c r="G34" s="21">
        <v>3.3049999999930151</v>
      </c>
      <c r="H34" s="21">
        <v>0</v>
      </c>
      <c r="I34" s="1" t="s">
        <v>258</v>
      </c>
      <c r="J34" s="1" t="s">
        <v>2804</v>
      </c>
      <c r="K34" s="1">
        <v>0</v>
      </c>
      <c r="L34" s="1">
        <v>0</v>
      </c>
      <c r="M34" s="1">
        <v>4</v>
      </c>
      <c r="N34" s="1">
        <v>6</v>
      </c>
      <c r="O34" s="1">
        <v>18</v>
      </c>
      <c r="P34" s="16">
        <v>70.8125</v>
      </c>
      <c r="Q34" s="21">
        <v>3.8499262927995366</v>
      </c>
      <c r="R34" s="21">
        <v>5.5714008115480658</v>
      </c>
      <c r="S34" s="21">
        <v>1.7214745187485292</v>
      </c>
      <c r="T34" s="21">
        <v>0.26830174545553359</v>
      </c>
      <c r="U34" s="21">
        <v>1.4468490220495409</v>
      </c>
      <c r="V34" s="21">
        <v>1.1785472765940073</v>
      </c>
      <c r="W34" s="13" t="str">
        <f>IF(Table467[[#This Row],[PSI - FI]]&gt;5,"Red",(IF(AND(Table467[[#This Row],[PSI - FI]]&lt;5,Table467[[#This Row],[PSI - FI]]&gt;=3),"Blue","No")))</f>
        <v>No</v>
      </c>
      <c r="X34" s="19" t="str">
        <f>HYPERLINK("https://www.google.com/maps/search/?api=1&amp;query="&amp;Table467[[#This Row],[Begin Lat]]&amp;","&amp;Table467[[#This Row],[Begin Long]],"Google Maps")</f>
        <v>Google Maps</v>
      </c>
      <c r="Y34" s="1">
        <v>39.434331</v>
      </c>
      <c r="Z34" s="1">
        <v>-84.476192999999995</v>
      </c>
      <c r="AA34" s="1">
        <v>0</v>
      </c>
      <c r="AB34" s="1">
        <v>0</v>
      </c>
    </row>
    <row r="35" spans="1:28" x14ac:dyDescent="0.25">
      <c r="A35" s="13">
        <v>33</v>
      </c>
      <c r="B35" s="17">
        <v>5</v>
      </c>
      <c r="C35" s="1" t="s">
        <v>2366</v>
      </c>
      <c r="D35" s="1" t="s">
        <v>2890</v>
      </c>
      <c r="E35" s="1" t="s">
        <v>5013</v>
      </c>
      <c r="F35" s="1" t="s">
        <v>2422</v>
      </c>
      <c r="G35" s="21">
        <v>2.1911672908971171E-3</v>
      </c>
      <c r="H35" s="21">
        <v>0</v>
      </c>
      <c r="I35" s="1" t="s">
        <v>258</v>
      </c>
      <c r="J35" s="1" t="s">
        <v>2808</v>
      </c>
      <c r="K35" s="1">
        <v>0</v>
      </c>
      <c r="L35" s="1">
        <v>1</v>
      </c>
      <c r="M35" s="1">
        <v>9</v>
      </c>
      <c r="N35" s="1">
        <v>3</v>
      </c>
      <c r="O35" s="1">
        <v>9</v>
      </c>
      <c r="P35" s="16">
        <v>126.91106468023256</v>
      </c>
      <c r="Q35" s="21">
        <v>0.56304423993180486</v>
      </c>
      <c r="R35" s="21">
        <v>3.6164642908938078</v>
      </c>
      <c r="S35" s="21">
        <v>3.0534200509620031</v>
      </c>
      <c r="T35" s="21">
        <v>0.14367853886393764</v>
      </c>
      <c r="U35" s="21">
        <v>1.3931374775983381</v>
      </c>
      <c r="V35" s="21">
        <v>1.2494589387344004</v>
      </c>
      <c r="W35" s="13" t="str">
        <f>IF(Table467[[#This Row],[PSI - FI]]&gt;5,"Red",(IF(AND(Table467[[#This Row],[PSI - FI]]&lt;5,Table467[[#This Row],[PSI - FI]]&gt;=3),"Blue","No")))</f>
        <v>No</v>
      </c>
      <c r="X35" s="19" t="str">
        <f>HYPERLINK("https://www.google.com/maps/search/?api=1&amp;query="&amp;Table467[[#This Row],[Begin Lat]]&amp;","&amp;Table467[[#This Row],[Begin Long]],"Google Maps")</f>
        <v>Google Maps</v>
      </c>
      <c r="Y35" s="1">
        <v>40.409973000000001</v>
      </c>
      <c r="Z35" s="1">
        <v>-82.369349</v>
      </c>
      <c r="AA35" s="1">
        <v>0</v>
      </c>
      <c r="AB35" s="1">
        <v>0</v>
      </c>
    </row>
    <row r="36" spans="1:28" x14ac:dyDescent="0.25">
      <c r="A36" s="13">
        <v>34</v>
      </c>
      <c r="B36" s="17">
        <v>6</v>
      </c>
      <c r="C36" s="1" t="s">
        <v>2367</v>
      </c>
      <c r="D36" s="1" t="s">
        <v>3083</v>
      </c>
      <c r="E36" s="1" t="s">
        <v>5014</v>
      </c>
      <c r="F36" s="1" t="s">
        <v>2423</v>
      </c>
      <c r="G36" s="21">
        <v>13.047000000005937</v>
      </c>
      <c r="H36" s="21">
        <v>0</v>
      </c>
      <c r="I36" s="1" t="s">
        <v>258</v>
      </c>
      <c r="J36" s="1" t="s">
        <v>2803</v>
      </c>
      <c r="K36" s="1">
        <v>0</v>
      </c>
      <c r="L36" s="1">
        <v>2</v>
      </c>
      <c r="M36" s="1">
        <v>12</v>
      </c>
      <c r="N36" s="1">
        <v>3</v>
      </c>
      <c r="O36" s="1">
        <v>13</v>
      </c>
      <c r="P36" s="16">
        <v>196.22837936046511</v>
      </c>
      <c r="Q36" s="21">
        <v>0.10185440116748376</v>
      </c>
      <c r="R36" s="21">
        <v>2.2823421265545245</v>
      </c>
      <c r="S36" s="21">
        <v>2.1804877253870409</v>
      </c>
      <c r="T36" s="21">
        <v>7.8583348336097592E-2</v>
      </c>
      <c r="U36" s="21">
        <v>1.3836757966784705</v>
      </c>
      <c r="V36" s="21">
        <v>1.3050924483423729</v>
      </c>
      <c r="W36" s="13" t="str">
        <f>IF(Table467[[#This Row],[PSI - FI]]&gt;5,"Red",(IF(AND(Table467[[#This Row],[PSI - FI]]&lt;5,Table467[[#This Row],[PSI - FI]]&gt;=3),"Blue","No")))</f>
        <v>No</v>
      </c>
      <c r="X36" s="19" t="str">
        <f>HYPERLINK("https://www.google.com/maps/search/?api=1&amp;query="&amp;Table467[[#This Row],[Begin Lat]]&amp;","&amp;Table467[[#This Row],[Begin Long]],"Google Maps")</f>
        <v>Google Maps</v>
      </c>
      <c r="Y36" s="1">
        <v>40.345112</v>
      </c>
      <c r="Z36" s="1">
        <v>-83.306067999999996</v>
      </c>
      <c r="AA36" s="1">
        <v>0</v>
      </c>
      <c r="AB36" s="1">
        <v>0</v>
      </c>
    </row>
    <row r="37" spans="1:28" x14ac:dyDescent="0.25">
      <c r="A37" s="13">
        <v>35</v>
      </c>
      <c r="B37" s="17">
        <v>4</v>
      </c>
      <c r="C37" s="1" t="s">
        <v>800</v>
      </c>
      <c r="D37" s="1" t="s">
        <v>2862</v>
      </c>
      <c r="E37" s="1" t="s">
        <v>5015</v>
      </c>
      <c r="F37" s="1" t="s">
        <v>2424</v>
      </c>
      <c r="G37" s="21">
        <v>4.8239999999932479</v>
      </c>
      <c r="H37" s="21">
        <v>0</v>
      </c>
      <c r="I37" s="1" t="s">
        <v>258</v>
      </c>
      <c r="J37" s="1" t="s">
        <v>2803</v>
      </c>
      <c r="K37" s="1">
        <v>0</v>
      </c>
      <c r="L37" s="1">
        <v>1</v>
      </c>
      <c r="M37" s="1">
        <v>10</v>
      </c>
      <c r="N37" s="1">
        <v>4</v>
      </c>
      <c r="O37" s="1">
        <v>13</v>
      </c>
      <c r="P37" s="16">
        <v>141.89543968023256</v>
      </c>
      <c r="Q37" s="21">
        <v>0.12539833827629132</v>
      </c>
      <c r="R37" s="21">
        <v>2.4206267414149187</v>
      </c>
      <c r="S37" s="21">
        <v>2.2952284031386272</v>
      </c>
      <c r="T37" s="21">
        <v>9.2468569886570776E-2</v>
      </c>
      <c r="U37" s="21">
        <v>1.3584878802439464</v>
      </c>
      <c r="V37" s="21">
        <v>1.2660193103573756</v>
      </c>
      <c r="W37" s="13" t="str">
        <f>IF(Table467[[#This Row],[PSI - FI]]&gt;5,"Red",(IF(AND(Table467[[#This Row],[PSI - FI]]&lt;5,Table467[[#This Row],[PSI - FI]]&gt;=3),"Blue","No")))</f>
        <v>No</v>
      </c>
      <c r="X37" s="19" t="str">
        <f>HYPERLINK("https://www.google.com/maps/search/?api=1&amp;query="&amp;Table467[[#This Row],[Begin Lat]]&amp;","&amp;Table467[[#This Row],[Begin Long]],"Google Maps")</f>
        <v>Google Maps</v>
      </c>
      <c r="Y37" s="1">
        <v>40.799166999999997</v>
      </c>
      <c r="Z37" s="1">
        <v>-81.631383999999997</v>
      </c>
      <c r="AA37" s="1">
        <v>0</v>
      </c>
      <c r="AB37" s="1">
        <v>0</v>
      </c>
    </row>
    <row r="38" spans="1:28" x14ac:dyDescent="0.25">
      <c r="A38" s="13">
        <v>36</v>
      </c>
      <c r="B38" s="17">
        <v>10</v>
      </c>
      <c r="C38" s="1" t="s">
        <v>2364</v>
      </c>
      <c r="D38" s="1" t="s">
        <v>3137</v>
      </c>
      <c r="E38" s="1" t="s">
        <v>3224</v>
      </c>
      <c r="F38" s="1" t="s">
        <v>2425</v>
      </c>
      <c r="G38" s="21">
        <v>2.4499999999970896</v>
      </c>
      <c r="H38" s="21">
        <v>0</v>
      </c>
      <c r="I38" s="1" t="s">
        <v>258</v>
      </c>
      <c r="J38" s="1" t="s">
        <v>2807</v>
      </c>
      <c r="K38" s="1">
        <v>0</v>
      </c>
      <c r="L38" s="1">
        <v>3</v>
      </c>
      <c r="M38" s="1">
        <v>4</v>
      </c>
      <c r="N38" s="1">
        <v>3</v>
      </c>
      <c r="O38" s="1">
        <v>13</v>
      </c>
      <c r="P38" s="16">
        <v>189.53006904069767</v>
      </c>
      <c r="Q38" s="21">
        <v>1.6089579538058592</v>
      </c>
      <c r="R38" s="21">
        <v>4.6919689388920256</v>
      </c>
      <c r="S38" s="21">
        <v>3.0830109850861662</v>
      </c>
      <c r="T38" s="21">
        <v>0.19297095042556148</v>
      </c>
      <c r="U38" s="21">
        <v>1.353408746395911</v>
      </c>
      <c r="V38" s="21">
        <v>1.1604377959703496</v>
      </c>
      <c r="W38" s="13" t="str">
        <f>IF(Table467[[#This Row],[PSI - FI]]&gt;5,"Red",(IF(AND(Table467[[#This Row],[PSI - FI]]&lt;5,Table467[[#This Row],[PSI - FI]]&gt;=3),"Blue","No")))</f>
        <v>No</v>
      </c>
      <c r="X38" s="19" t="str">
        <f>HYPERLINK("https://www.google.com/maps/search/?api=1&amp;query="&amp;Table467[[#This Row],[Begin Lat]]&amp;","&amp;Table467[[#This Row],[Begin Long]],"Google Maps")</f>
        <v>Google Maps</v>
      </c>
      <c r="Y38" s="1">
        <v>39.579549999999998</v>
      </c>
      <c r="Z38" s="1">
        <v>-82.522938999999994</v>
      </c>
      <c r="AA38" s="1">
        <v>0</v>
      </c>
      <c r="AB38" s="1">
        <v>0</v>
      </c>
    </row>
    <row r="39" spans="1:28" x14ac:dyDescent="0.25">
      <c r="A39" s="13">
        <v>37</v>
      </c>
      <c r="B39" s="17">
        <v>3</v>
      </c>
      <c r="C39" s="1" t="s">
        <v>3193</v>
      </c>
      <c r="D39" s="1" t="s">
        <v>3040</v>
      </c>
      <c r="E39" s="1" t="s">
        <v>5016</v>
      </c>
      <c r="F39" s="1" t="s">
        <v>2426</v>
      </c>
      <c r="G39" s="21">
        <v>10.987999999997555</v>
      </c>
      <c r="H39" s="21">
        <v>0</v>
      </c>
      <c r="I39" s="1" t="s">
        <v>258</v>
      </c>
      <c r="J39" s="1" t="s">
        <v>2805</v>
      </c>
      <c r="K39" s="1">
        <v>0</v>
      </c>
      <c r="L39" s="1">
        <v>2</v>
      </c>
      <c r="M39" s="1">
        <v>4</v>
      </c>
      <c r="N39" s="1">
        <v>3</v>
      </c>
      <c r="O39" s="1">
        <v>10</v>
      </c>
      <c r="P39" s="16">
        <v>140.85337936046511</v>
      </c>
      <c r="Q39" s="21">
        <v>0.97116515795897229</v>
      </c>
      <c r="R39" s="21">
        <v>3.4623224705087394</v>
      </c>
      <c r="S39" s="21">
        <v>2.4911573125497672</v>
      </c>
      <c r="T39" s="21">
        <v>0.24782349413255822</v>
      </c>
      <c r="U39" s="21">
        <v>1.3511758067671704</v>
      </c>
      <c r="V39" s="21">
        <v>1.1033523126346121</v>
      </c>
      <c r="W39" s="13" t="str">
        <f>IF(Table467[[#This Row],[PSI - FI]]&gt;5,"Red",(IF(AND(Table467[[#This Row],[PSI - FI]]&lt;5,Table467[[#This Row],[PSI - FI]]&gt;=3),"Blue","No")))</f>
        <v>No</v>
      </c>
      <c r="X39" s="19" t="str">
        <f>HYPERLINK("https://www.google.com/maps/search/?api=1&amp;query="&amp;Table467[[#This Row],[Begin Lat]]&amp;","&amp;Table467[[#This Row],[Begin Long]],"Google Maps")</f>
        <v>Google Maps</v>
      </c>
      <c r="Y39" s="1">
        <v>40.992286999999997</v>
      </c>
      <c r="Z39" s="1">
        <v>-82.222939999999994</v>
      </c>
      <c r="AA39" s="1">
        <v>0</v>
      </c>
      <c r="AB39" s="1">
        <v>0</v>
      </c>
    </row>
    <row r="40" spans="1:28" x14ac:dyDescent="0.25">
      <c r="A40" s="13">
        <v>38</v>
      </c>
      <c r="B40" s="17">
        <v>6</v>
      </c>
      <c r="C40" s="1" t="s">
        <v>808</v>
      </c>
      <c r="D40" s="1" t="s">
        <v>3123</v>
      </c>
      <c r="E40" s="1" t="s">
        <v>3228</v>
      </c>
      <c r="F40" s="1" t="s">
        <v>2427</v>
      </c>
      <c r="G40" s="21">
        <v>14.085000000006403</v>
      </c>
      <c r="H40" s="21">
        <v>0</v>
      </c>
      <c r="I40" s="1" t="s">
        <v>258</v>
      </c>
      <c r="J40" s="1" t="s">
        <v>2809</v>
      </c>
      <c r="K40" s="1">
        <v>0</v>
      </c>
      <c r="L40" s="1">
        <v>2</v>
      </c>
      <c r="M40" s="1">
        <v>7</v>
      </c>
      <c r="N40" s="1">
        <v>3</v>
      </c>
      <c r="O40" s="1">
        <v>15</v>
      </c>
      <c r="P40" s="16">
        <v>165.49400436046511</v>
      </c>
      <c r="Q40" s="21">
        <v>1.2309587476715125</v>
      </c>
      <c r="R40" s="21">
        <v>5.6207877011181209</v>
      </c>
      <c r="S40" s="21">
        <v>4.3898289534466084</v>
      </c>
      <c r="T40" s="21">
        <v>0.12466372269146318</v>
      </c>
      <c r="U40" s="21">
        <v>1.3324889274565548</v>
      </c>
      <c r="V40" s="21">
        <v>1.2078252047650917</v>
      </c>
      <c r="W40" s="13" t="str">
        <f>IF(Table467[[#This Row],[PSI - FI]]&gt;5,"Red",(IF(AND(Table467[[#This Row],[PSI - FI]]&lt;5,Table467[[#This Row],[PSI - FI]]&gt;=3),"Blue","No")))</f>
        <v>No</v>
      </c>
      <c r="X40" s="19" t="str">
        <f>HYPERLINK("https://www.google.com/maps/search/?api=1&amp;query="&amp;Table467[[#This Row],[Begin Lat]]&amp;","&amp;Table467[[#This Row],[Begin Long]],"Google Maps")</f>
        <v>Google Maps</v>
      </c>
      <c r="Y40" s="1">
        <v>39.677242</v>
      </c>
      <c r="Z40" s="1">
        <v>-82.970359999999999</v>
      </c>
      <c r="AA40" s="1">
        <v>0</v>
      </c>
      <c r="AB40" s="1">
        <v>0</v>
      </c>
    </row>
    <row r="41" spans="1:28" x14ac:dyDescent="0.25">
      <c r="A41" s="13">
        <v>39</v>
      </c>
      <c r="B41" s="17">
        <v>12</v>
      </c>
      <c r="C41" s="1" t="s">
        <v>1332</v>
      </c>
      <c r="D41" s="1" t="s">
        <v>2834</v>
      </c>
      <c r="E41" s="1" t="s">
        <v>5017</v>
      </c>
      <c r="F41" s="1" t="s">
        <v>2428</v>
      </c>
      <c r="G41" s="21">
        <v>9.911999999996624</v>
      </c>
      <c r="H41" s="21">
        <v>0</v>
      </c>
      <c r="I41" s="1" t="s">
        <v>258</v>
      </c>
      <c r="J41" s="1" t="s">
        <v>2804</v>
      </c>
      <c r="K41" s="1">
        <v>0</v>
      </c>
      <c r="L41" s="1">
        <v>0</v>
      </c>
      <c r="M41" s="1">
        <v>6</v>
      </c>
      <c r="N41" s="1">
        <v>4</v>
      </c>
      <c r="O41" s="1">
        <v>15</v>
      </c>
      <c r="P41" s="16">
        <v>72.03125</v>
      </c>
      <c r="Q41" s="21">
        <v>3.4462539537816941</v>
      </c>
      <c r="R41" s="21">
        <v>4.6303538664604753</v>
      </c>
      <c r="S41" s="21">
        <v>1.1840999126787812</v>
      </c>
      <c r="T41" s="21">
        <v>0.24016978008436057</v>
      </c>
      <c r="U41" s="21">
        <v>1.3290518334243668</v>
      </c>
      <c r="V41" s="21">
        <v>1.0888820533400063</v>
      </c>
      <c r="W41" s="13" t="str">
        <f>IF(Table467[[#This Row],[PSI - FI]]&gt;5,"Red",(IF(AND(Table467[[#This Row],[PSI - FI]]&lt;5,Table467[[#This Row],[PSI - FI]]&gt;=3),"Blue","No")))</f>
        <v>No</v>
      </c>
      <c r="X41" s="19" t="str">
        <f>HYPERLINK("https://www.google.com/maps/search/?api=1&amp;query="&amp;Table467[[#This Row],[Begin Lat]]&amp;","&amp;Table467[[#This Row],[Begin Long]],"Google Maps")</f>
        <v>Google Maps</v>
      </c>
      <c r="Y41" s="1">
        <v>41.490695000000002</v>
      </c>
      <c r="Z41" s="1">
        <v>-81.339707000000004</v>
      </c>
      <c r="AA41" s="1">
        <v>0</v>
      </c>
      <c r="AB41" s="1">
        <v>0</v>
      </c>
    </row>
    <row r="42" spans="1:28" x14ac:dyDescent="0.25">
      <c r="A42" s="13">
        <v>40</v>
      </c>
      <c r="B42" s="17">
        <v>6</v>
      </c>
      <c r="C42" s="1" t="s">
        <v>2367</v>
      </c>
      <c r="D42" s="1" t="s">
        <v>3129</v>
      </c>
      <c r="E42" s="1" t="s">
        <v>5018</v>
      </c>
      <c r="F42" s="1" t="s">
        <v>2429</v>
      </c>
      <c r="G42" s="21">
        <v>8.9529999999940628</v>
      </c>
      <c r="H42" s="21">
        <v>0</v>
      </c>
      <c r="I42" s="1" t="s">
        <v>258</v>
      </c>
      <c r="J42" s="1" t="s">
        <v>2804</v>
      </c>
      <c r="K42" s="1">
        <v>0</v>
      </c>
      <c r="L42" s="1">
        <v>3</v>
      </c>
      <c r="M42" s="1">
        <v>4</v>
      </c>
      <c r="N42" s="1">
        <v>5</v>
      </c>
      <c r="O42" s="1">
        <v>33</v>
      </c>
      <c r="P42" s="16">
        <v>218.40506904069767</v>
      </c>
      <c r="Q42" s="21">
        <v>2.0059788114849506</v>
      </c>
      <c r="R42" s="21">
        <v>8.7028483195197062</v>
      </c>
      <c r="S42" s="21">
        <v>6.6968695080347551</v>
      </c>
      <c r="T42" s="21">
        <v>0.13979686246846626</v>
      </c>
      <c r="U42" s="21">
        <v>1.3237858940158467</v>
      </c>
      <c r="V42" s="21">
        <v>1.1839890315473804</v>
      </c>
      <c r="W42" s="13" t="str">
        <f>IF(Table467[[#This Row],[PSI - FI]]&gt;5,"Red",(IF(AND(Table467[[#This Row],[PSI - FI]]&lt;5,Table467[[#This Row],[PSI - FI]]&gt;=3),"Blue","No")))</f>
        <v>No</v>
      </c>
      <c r="X42" s="19" t="str">
        <f>HYPERLINK("https://www.google.com/maps/search/?api=1&amp;query="&amp;Table467[[#This Row],[Begin Lat]]&amp;","&amp;Table467[[#This Row],[Begin Long]],"Google Maps")</f>
        <v>Google Maps</v>
      </c>
      <c r="Y42" s="1">
        <v>40.156243000000003</v>
      </c>
      <c r="Z42" s="1">
        <v>-83.236472000000006</v>
      </c>
      <c r="AA42" s="1">
        <v>0</v>
      </c>
      <c r="AB42" s="1">
        <v>0</v>
      </c>
    </row>
    <row r="43" spans="1:28" x14ac:dyDescent="0.25">
      <c r="A43" s="13">
        <v>41</v>
      </c>
      <c r="B43" s="17">
        <v>5</v>
      </c>
      <c r="C43" s="1" t="s">
        <v>797</v>
      </c>
      <c r="D43" s="1" t="s">
        <v>2931</v>
      </c>
      <c r="E43" s="1" t="s">
        <v>3284</v>
      </c>
      <c r="F43" s="1" t="s">
        <v>2430</v>
      </c>
      <c r="G43" s="21">
        <v>8.3439999999973224</v>
      </c>
      <c r="H43" s="21">
        <v>0</v>
      </c>
      <c r="I43" s="1" t="s">
        <v>258</v>
      </c>
      <c r="J43" s="1" t="s">
        <v>2803</v>
      </c>
      <c r="K43" s="1">
        <v>0</v>
      </c>
      <c r="L43" s="1">
        <v>3</v>
      </c>
      <c r="M43" s="1">
        <v>7</v>
      </c>
      <c r="N43" s="1">
        <v>2</v>
      </c>
      <c r="O43" s="1">
        <v>8</v>
      </c>
      <c r="P43" s="16">
        <v>199.73319404069767</v>
      </c>
      <c r="Q43" s="21">
        <v>0.229196313323796</v>
      </c>
      <c r="R43" s="21">
        <v>2.3730974322386249</v>
      </c>
      <c r="S43" s="21">
        <v>2.1439011189148287</v>
      </c>
      <c r="T43" s="21">
        <v>0.13345127989033492</v>
      </c>
      <c r="U43" s="21">
        <v>1.322187453921944</v>
      </c>
      <c r="V43" s="21">
        <v>1.1887361740316091</v>
      </c>
      <c r="W43" s="13" t="str">
        <f>IF(Table467[[#This Row],[PSI - FI]]&gt;5,"Red",(IF(AND(Table467[[#This Row],[PSI - FI]]&lt;5,Table467[[#This Row],[PSI - FI]]&gt;=3),"Blue","No")))</f>
        <v>No</v>
      </c>
      <c r="X43" s="19" t="str">
        <f>HYPERLINK("https://www.google.com/maps/search/?api=1&amp;query="&amp;Table467[[#This Row],[Begin Lat]]&amp;","&amp;Table467[[#This Row],[Begin Long]],"Google Maps")</f>
        <v>Google Maps</v>
      </c>
      <c r="Y43" s="1">
        <v>39.811641999999999</v>
      </c>
      <c r="Z43" s="1">
        <v>-82.570678000000001</v>
      </c>
      <c r="AA43" s="1">
        <v>0</v>
      </c>
      <c r="AB43" s="1">
        <v>0</v>
      </c>
    </row>
    <row r="44" spans="1:28" x14ac:dyDescent="0.25">
      <c r="A44" s="13">
        <v>42</v>
      </c>
      <c r="B44" s="17">
        <v>1</v>
      </c>
      <c r="C44" s="1" t="s">
        <v>2368</v>
      </c>
      <c r="D44" s="1" t="s">
        <v>3186</v>
      </c>
      <c r="E44" s="1" t="s">
        <v>5019</v>
      </c>
      <c r="F44" s="1" t="s">
        <v>2431</v>
      </c>
      <c r="G44" s="21">
        <v>9.8880000000062864</v>
      </c>
      <c r="H44" s="21">
        <v>0</v>
      </c>
      <c r="I44" s="1" t="s">
        <v>258</v>
      </c>
      <c r="J44" s="1" t="s">
        <v>2803</v>
      </c>
      <c r="K44" s="1">
        <v>1</v>
      </c>
      <c r="L44" s="1">
        <v>4</v>
      </c>
      <c r="M44" s="1">
        <v>11</v>
      </c>
      <c r="N44" s="1">
        <v>1</v>
      </c>
      <c r="O44" s="1">
        <v>11</v>
      </c>
      <c r="P44" s="16">
        <v>315.83657340116281</v>
      </c>
      <c r="Q44" s="21">
        <v>7.6516464903770495E-2</v>
      </c>
      <c r="R44" s="21">
        <v>1.7620648750845891</v>
      </c>
      <c r="S44" s="21">
        <v>1.6855484101808187</v>
      </c>
      <c r="T44" s="21">
        <v>7.228591032821928E-2</v>
      </c>
      <c r="U44" s="21">
        <v>1.3204813762650529</v>
      </c>
      <c r="V44" s="21">
        <v>1.2481954659368337</v>
      </c>
      <c r="W44" s="13" t="str">
        <f>IF(Table467[[#This Row],[PSI - FI]]&gt;5,"Red",(IF(AND(Table467[[#This Row],[PSI - FI]]&lt;5,Table467[[#This Row],[PSI - FI]]&gt;=3),"Blue","No")))</f>
        <v>No</v>
      </c>
      <c r="X44" s="19" t="str">
        <f>HYPERLINK("https://www.google.com/maps/search/?api=1&amp;query="&amp;Table467[[#This Row],[Begin Lat]]&amp;","&amp;Table467[[#This Row],[Begin Long]],"Google Maps")</f>
        <v>Google Maps</v>
      </c>
      <c r="Y44" s="1">
        <v>40.800581000000001</v>
      </c>
      <c r="Z44" s="1">
        <v>-84.613750999999993</v>
      </c>
      <c r="AA44" s="1">
        <v>0</v>
      </c>
      <c r="AB44" s="1">
        <v>0</v>
      </c>
    </row>
    <row r="45" spans="1:28" x14ac:dyDescent="0.25">
      <c r="A45" s="13">
        <v>43</v>
      </c>
      <c r="B45" s="17">
        <v>5</v>
      </c>
      <c r="C45" s="1" t="s">
        <v>797</v>
      </c>
      <c r="D45" s="1" t="s">
        <v>2828</v>
      </c>
      <c r="E45" s="1" t="s">
        <v>5020</v>
      </c>
      <c r="F45" s="1" t="s">
        <v>2432</v>
      </c>
      <c r="G45" s="21">
        <v>2.8285000000032596</v>
      </c>
      <c r="H45" s="21">
        <v>0</v>
      </c>
      <c r="I45" s="1" t="s">
        <v>258</v>
      </c>
      <c r="J45" s="1" t="s">
        <v>2803</v>
      </c>
      <c r="K45" s="1">
        <v>1</v>
      </c>
      <c r="L45" s="1">
        <v>2</v>
      </c>
      <c r="M45" s="1">
        <v>9</v>
      </c>
      <c r="N45" s="1">
        <v>2</v>
      </c>
      <c r="O45" s="1">
        <v>12</v>
      </c>
      <c r="P45" s="16">
        <v>216.82694404069767</v>
      </c>
      <c r="Q45" s="21">
        <v>0.13818993696670817</v>
      </c>
      <c r="R45" s="21">
        <v>2.4536317592621804</v>
      </c>
      <c r="S45" s="21">
        <v>2.315441822295472</v>
      </c>
      <c r="T45" s="21">
        <v>9.6061156759681729E-2</v>
      </c>
      <c r="U45" s="21">
        <v>1.3196786586209031</v>
      </c>
      <c r="V45" s="21">
        <v>1.2236175018612214</v>
      </c>
      <c r="W45" s="13" t="str">
        <f>IF(Table467[[#This Row],[PSI - FI]]&gt;5,"Red",(IF(AND(Table467[[#This Row],[PSI - FI]]&lt;5,Table467[[#This Row],[PSI - FI]]&gt;=3),"Blue","No")))</f>
        <v>No</v>
      </c>
      <c r="X45" s="19" t="str">
        <f>HYPERLINK("https://www.google.com/maps/search/?api=1&amp;query="&amp;Table467[[#This Row],[Begin Lat]]&amp;","&amp;Table467[[#This Row],[Begin Long]],"Google Maps")</f>
        <v>Google Maps</v>
      </c>
      <c r="Y45" s="1">
        <v>39.683838000000002</v>
      </c>
      <c r="Z45" s="1">
        <v>-82.676938000000007</v>
      </c>
      <c r="AA45" s="1">
        <v>0</v>
      </c>
      <c r="AB45" s="1">
        <v>0</v>
      </c>
    </row>
    <row r="46" spans="1:28" x14ac:dyDescent="0.25">
      <c r="A46" s="13">
        <v>44</v>
      </c>
      <c r="B46" s="17">
        <v>6</v>
      </c>
      <c r="C46" s="1" t="s">
        <v>799</v>
      </c>
      <c r="D46" s="1" t="s">
        <v>3127</v>
      </c>
      <c r="E46" s="1" t="s">
        <v>3244</v>
      </c>
      <c r="F46" s="1" t="s">
        <v>2433</v>
      </c>
      <c r="G46" s="21">
        <v>15.612999999997555</v>
      </c>
      <c r="H46" s="21">
        <v>0</v>
      </c>
      <c r="I46" s="1" t="s">
        <v>258</v>
      </c>
      <c r="J46" s="1" t="s">
        <v>2810</v>
      </c>
      <c r="K46" s="1">
        <v>0</v>
      </c>
      <c r="L46" s="1">
        <v>2</v>
      </c>
      <c r="M46" s="1">
        <v>8</v>
      </c>
      <c r="N46" s="1">
        <v>3</v>
      </c>
      <c r="O46" s="1">
        <v>12</v>
      </c>
      <c r="P46" s="16">
        <v>169.04087936046511</v>
      </c>
      <c r="Q46" s="21">
        <v>0.72673369517289454</v>
      </c>
      <c r="R46" s="21">
        <v>4.4292006023856416</v>
      </c>
      <c r="S46" s="21">
        <v>3.702466907212747</v>
      </c>
      <c r="T46" s="21">
        <v>0.13646591441104799</v>
      </c>
      <c r="U46" s="21">
        <v>1.3188113907471757</v>
      </c>
      <c r="V46" s="21">
        <v>1.1823454763361276</v>
      </c>
      <c r="W46" s="13" t="str">
        <f>IF(Table467[[#This Row],[PSI - FI]]&gt;5,"Red",(IF(AND(Table467[[#This Row],[PSI - FI]]&lt;5,Table467[[#This Row],[PSI - FI]]&gt;=3),"Blue","No")))</f>
        <v>No</v>
      </c>
      <c r="X46" s="19" t="str">
        <f>HYPERLINK("https://www.google.com/maps/search/?api=1&amp;query="&amp;Table467[[#This Row],[Begin Lat]]&amp;","&amp;Table467[[#This Row],[Begin Long]],"Google Maps")</f>
        <v>Google Maps</v>
      </c>
      <c r="Y46" s="1">
        <v>40.349750999999998</v>
      </c>
      <c r="Z46" s="1">
        <v>-83.073991000000007</v>
      </c>
      <c r="AA46" s="1">
        <v>0</v>
      </c>
      <c r="AB46" s="1">
        <v>0</v>
      </c>
    </row>
    <row r="47" spans="1:28" x14ac:dyDescent="0.25">
      <c r="A47" s="13">
        <v>45</v>
      </c>
      <c r="B47" s="17">
        <v>2</v>
      </c>
      <c r="C47" s="1" t="s">
        <v>2369</v>
      </c>
      <c r="D47" s="1" t="s">
        <v>3068</v>
      </c>
      <c r="E47" s="1" t="s">
        <v>5021</v>
      </c>
      <c r="F47" s="1" t="s">
        <v>2434</v>
      </c>
      <c r="G47" s="21">
        <v>0.9330000000045402</v>
      </c>
      <c r="H47" s="21">
        <v>0</v>
      </c>
      <c r="I47" s="1" t="s">
        <v>258</v>
      </c>
      <c r="J47" s="1" t="s">
        <v>2803</v>
      </c>
      <c r="K47" s="1">
        <v>1</v>
      </c>
      <c r="L47" s="1">
        <v>3</v>
      </c>
      <c r="M47" s="1">
        <v>7</v>
      </c>
      <c r="N47" s="1">
        <v>4</v>
      </c>
      <c r="O47" s="1">
        <v>7</v>
      </c>
      <c r="P47" s="16">
        <v>253.28488372093022</v>
      </c>
      <c r="Q47" s="21">
        <v>0.11347496469374271</v>
      </c>
      <c r="R47" s="21">
        <v>1.8361493201625441</v>
      </c>
      <c r="S47" s="21">
        <v>1.7226743554688013</v>
      </c>
      <c r="T47" s="21">
        <v>8.5456533472936011E-2</v>
      </c>
      <c r="U47" s="21">
        <v>1.3021789137511302</v>
      </c>
      <c r="V47" s="21">
        <v>1.2167223802781941</v>
      </c>
      <c r="W47" s="13" t="str">
        <f>IF(Table467[[#This Row],[PSI - FI]]&gt;5,"Red",(IF(AND(Table467[[#This Row],[PSI - FI]]&lt;5,Table467[[#This Row],[PSI - FI]]&gt;=3),"Blue","No")))</f>
        <v>No</v>
      </c>
      <c r="X47" s="19" t="str">
        <f>HYPERLINK("https://www.google.com/maps/search/?api=1&amp;query="&amp;Table467[[#This Row],[Begin Lat]]&amp;","&amp;Table467[[#This Row],[Begin Long]],"Google Maps")</f>
        <v>Google Maps</v>
      </c>
      <c r="Y47" s="1">
        <v>41.457394000000001</v>
      </c>
      <c r="Z47" s="1">
        <v>-84.325124000000002</v>
      </c>
      <c r="AA47" s="1">
        <v>0</v>
      </c>
      <c r="AB47" s="1">
        <v>0</v>
      </c>
    </row>
    <row r="48" spans="1:28" x14ac:dyDescent="0.25">
      <c r="A48" s="13">
        <v>46</v>
      </c>
      <c r="B48" s="17">
        <v>6</v>
      </c>
      <c r="C48" s="1" t="s">
        <v>1331</v>
      </c>
      <c r="D48" s="1" t="s">
        <v>2915</v>
      </c>
      <c r="E48" s="1" t="s">
        <v>5245</v>
      </c>
      <c r="F48" s="1" t="s">
        <v>2435</v>
      </c>
      <c r="G48" s="21">
        <v>14.036</v>
      </c>
      <c r="H48" s="21">
        <v>0</v>
      </c>
      <c r="I48" s="1" t="s">
        <v>258</v>
      </c>
      <c r="J48" s="1" t="s">
        <v>2803</v>
      </c>
      <c r="K48" s="1">
        <v>2</v>
      </c>
      <c r="L48" s="1">
        <v>1</v>
      </c>
      <c r="M48" s="1">
        <v>8</v>
      </c>
      <c r="N48" s="1">
        <v>3</v>
      </c>
      <c r="O48" s="1">
        <v>12</v>
      </c>
      <c r="P48" s="16">
        <v>214.71756904069767</v>
      </c>
      <c r="Q48" s="21">
        <v>0.13228136841619142</v>
      </c>
      <c r="R48" s="21">
        <v>2.3246225150463755</v>
      </c>
      <c r="S48" s="21">
        <v>2.1923411466301843</v>
      </c>
      <c r="T48" s="21">
        <v>9.3995407770745928E-2</v>
      </c>
      <c r="U48" s="21">
        <v>1.2795399908846077</v>
      </c>
      <c r="V48" s="21">
        <v>1.1855445831138618</v>
      </c>
      <c r="W48" s="13" t="str">
        <f>IF(Table467[[#This Row],[PSI - FI]]&gt;5,"Red",(IF(AND(Table467[[#This Row],[PSI - FI]]&lt;5,Table467[[#This Row],[PSI - FI]]&gt;=3),"Blue","No")))</f>
        <v>No</v>
      </c>
      <c r="X48" s="41" t="str">
        <f>HYPERLINK("https://www.google.com/maps/search/?api=1&amp;query="&amp;Table467[[#This Row],[Begin Lat]]&amp;","&amp;Table467[[#This Row],[Begin Long]],"Google Maps")</f>
        <v>Google Maps</v>
      </c>
      <c r="Y48" s="1">
        <v>40.604393000000002</v>
      </c>
      <c r="Z48" s="1">
        <v>-83.169867999999994</v>
      </c>
      <c r="AA48" s="1">
        <v>0</v>
      </c>
      <c r="AB48" s="1">
        <v>0</v>
      </c>
    </row>
    <row r="49" spans="1:28" x14ac:dyDescent="0.25">
      <c r="A49" s="13">
        <v>47</v>
      </c>
      <c r="B49" s="17">
        <v>6</v>
      </c>
      <c r="C49" s="1" t="s">
        <v>1340</v>
      </c>
      <c r="D49" s="1" t="s">
        <v>2436</v>
      </c>
      <c r="E49" s="1" t="s">
        <v>5022</v>
      </c>
      <c r="F49" s="1" t="s">
        <v>2436</v>
      </c>
      <c r="G49" s="21">
        <v>9.5890000000072177</v>
      </c>
      <c r="H49" s="21">
        <v>0</v>
      </c>
      <c r="I49" s="1" t="s">
        <v>258</v>
      </c>
      <c r="J49" s="1" t="s">
        <v>2804</v>
      </c>
      <c r="K49" s="1">
        <v>1</v>
      </c>
      <c r="L49" s="1">
        <v>2</v>
      </c>
      <c r="M49" s="1">
        <v>8</v>
      </c>
      <c r="N49" s="1">
        <v>2</v>
      </c>
      <c r="O49" s="1">
        <v>8</v>
      </c>
      <c r="P49" s="16">
        <v>206.28006904069767</v>
      </c>
      <c r="Q49" s="21">
        <v>1.5641619408792455</v>
      </c>
      <c r="R49" s="21">
        <v>4.1677270132871982</v>
      </c>
      <c r="S49" s="21">
        <v>2.6035650724079527</v>
      </c>
      <c r="T49" s="21">
        <v>0.10900660090503934</v>
      </c>
      <c r="U49" s="21">
        <v>1.2764631894813632</v>
      </c>
      <c r="V49" s="21">
        <v>1.1674565885763237</v>
      </c>
      <c r="W49" s="13" t="str">
        <f>IF(Table467[[#This Row],[PSI - FI]]&gt;5,"Red",(IF(AND(Table467[[#This Row],[PSI - FI]]&lt;5,Table467[[#This Row],[PSI - FI]]&gt;=3),"Blue","No")))</f>
        <v>No</v>
      </c>
      <c r="X49" s="19" t="str">
        <f>HYPERLINK("https://www.google.com/maps/search/?api=1&amp;query="&amp;Table467[[#This Row],[Begin Lat]]&amp;","&amp;Table467[[#This Row],[Begin Long]],"Google Maps")</f>
        <v>Google Maps</v>
      </c>
      <c r="Y49" s="1">
        <v>39.966532999999998</v>
      </c>
      <c r="Z49" s="1">
        <v>-83.362533999999997</v>
      </c>
      <c r="AA49" s="1">
        <v>0</v>
      </c>
      <c r="AB49" s="1">
        <v>0</v>
      </c>
    </row>
    <row r="50" spans="1:28" x14ac:dyDescent="0.25">
      <c r="A50" s="13">
        <v>48</v>
      </c>
      <c r="B50" s="17">
        <v>2</v>
      </c>
      <c r="C50" s="1" t="s">
        <v>807</v>
      </c>
      <c r="D50" s="1" t="s">
        <v>3124</v>
      </c>
      <c r="E50" s="1" t="s">
        <v>5023</v>
      </c>
      <c r="F50" s="1" t="s">
        <v>2437</v>
      </c>
      <c r="G50" s="21">
        <v>0</v>
      </c>
      <c r="H50" s="21">
        <v>0</v>
      </c>
      <c r="I50" s="1" t="s">
        <v>258</v>
      </c>
      <c r="J50" s="1" t="s">
        <v>2803</v>
      </c>
      <c r="K50" s="1">
        <v>0</v>
      </c>
      <c r="L50" s="1">
        <v>5</v>
      </c>
      <c r="M50" s="1">
        <v>10</v>
      </c>
      <c r="N50" s="1">
        <v>4</v>
      </c>
      <c r="O50" s="1">
        <v>19</v>
      </c>
      <c r="P50" s="16">
        <v>330.60219840116281</v>
      </c>
      <c r="Q50" s="21">
        <v>6.0165012611203571E-2</v>
      </c>
      <c r="R50" s="21">
        <v>1.9867146469815544</v>
      </c>
      <c r="S50" s="21">
        <v>1.9265496343703508</v>
      </c>
      <c r="T50" s="21">
        <v>5.8011037603552577E-2</v>
      </c>
      <c r="U50" s="21">
        <v>1.266670926635213</v>
      </c>
      <c r="V50" s="21">
        <v>1.2086598890316604</v>
      </c>
      <c r="W50" s="13" t="str">
        <f>IF(Table467[[#This Row],[PSI - FI]]&gt;5,"Red",(IF(AND(Table467[[#This Row],[PSI - FI]]&lt;5,Table467[[#This Row],[PSI - FI]]&gt;=3),"Blue","No")))</f>
        <v>No</v>
      </c>
      <c r="X50" s="19" t="str">
        <f>HYPERLINK("https://www.google.com/maps/search/?api=1&amp;query="&amp;Table467[[#This Row],[Begin Lat]]&amp;","&amp;Table467[[#This Row],[Begin Long]],"Google Maps")</f>
        <v>Google Maps</v>
      </c>
      <c r="Y50" s="1">
        <v>41.426214000000002</v>
      </c>
      <c r="Z50" s="1">
        <v>-83.415477999999993</v>
      </c>
      <c r="AA50" s="1">
        <v>0</v>
      </c>
      <c r="AB50" s="1">
        <v>0</v>
      </c>
    </row>
    <row r="51" spans="1:28" x14ac:dyDescent="0.25">
      <c r="A51" s="13">
        <v>49</v>
      </c>
      <c r="B51" s="17">
        <v>12</v>
      </c>
      <c r="C51" s="1" t="s">
        <v>1332</v>
      </c>
      <c r="D51" s="1" t="s">
        <v>2935</v>
      </c>
      <c r="E51" s="1" t="s">
        <v>5024</v>
      </c>
      <c r="F51" s="1" t="s">
        <v>2438</v>
      </c>
      <c r="G51" s="21">
        <v>2.7210000000050059</v>
      </c>
      <c r="H51" s="21">
        <v>0</v>
      </c>
      <c r="I51" s="1" t="s">
        <v>258</v>
      </c>
      <c r="J51" s="1" t="s">
        <v>2804</v>
      </c>
      <c r="K51" s="1">
        <v>0</v>
      </c>
      <c r="L51" s="1">
        <v>1</v>
      </c>
      <c r="M51" s="1">
        <v>3</v>
      </c>
      <c r="N51" s="1">
        <v>5</v>
      </c>
      <c r="O51" s="1">
        <v>15</v>
      </c>
      <c r="P51" s="16">
        <v>102.50481468023256</v>
      </c>
      <c r="Q51" s="21">
        <v>3.3303796477844871</v>
      </c>
      <c r="R51" s="21">
        <v>4.8441404925334854</v>
      </c>
      <c r="S51" s="21">
        <v>1.5137608447489983</v>
      </c>
      <c r="T51" s="21">
        <v>0.23209448819873538</v>
      </c>
      <c r="U51" s="21">
        <v>1.2608805491311668</v>
      </c>
      <c r="V51" s="21">
        <v>1.0287860609324313</v>
      </c>
      <c r="W51" s="13" t="str">
        <f>IF(Table467[[#This Row],[PSI - FI]]&gt;5,"Red",(IF(AND(Table467[[#This Row],[PSI - FI]]&lt;5,Table467[[#This Row],[PSI - FI]]&gt;=3),"Blue","No")))</f>
        <v>No</v>
      </c>
      <c r="X51" s="19" t="str">
        <f>HYPERLINK("https://www.google.com/maps/search/?api=1&amp;query="&amp;Table467[[#This Row],[Begin Lat]]&amp;","&amp;Table467[[#This Row],[Begin Long]],"Google Maps")</f>
        <v>Google Maps</v>
      </c>
      <c r="Y51" s="1">
        <v>41.386876999999998</v>
      </c>
      <c r="Z51" s="1">
        <v>-81.171696999999995</v>
      </c>
      <c r="AA51" s="1">
        <v>0</v>
      </c>
      <c r="AB51" s="1">
        <v>0</v>
      </c>
    </row>
    <row r="52" spans="1:28" x14ac:dyDescent="0.25">
      <c r="A52" s="13">
        <v>50</v>
      </c>
      <c r="B52" s="17">
        <v>8</v>
      </c>
      <c r="C52" s="1" t="s">
        <v>792</v>
      </c>
      <c r="D52" s="1" t="s">
        <v>2846</v>
      </c>
      <c r="E52" s="1" t="s">
        <v>5025</v>
      </c>
      <c r="F52" s="1" t="s">
        <v>2439</v>
      </c>
      <c r="G52" s="21">
        <v>3.2069999999948777</v>
      </c>
      <c r="H52" s="21">
        <v>0</v>
      </c>
      <c r="I52" s="1" t="s">
        <v>258</v>
      </c>
      <c r="J52" s="1" t="s">
        <v>2803</v>
      </c>
      <c r="K52" s="1">
        <v>0</v>
      </c>
      <c r="L52" s="1">
        <v>0</v>
      </c>
      <c r="M52" s="1">
        <v>9</v>
      </c>
      <c r="N52" s="1">
        <v>8</v>
      </c>
      <c r="O52" s="1">
        <v>16</v>
      </c>
      <c r="P52" s="16">
        <v>110.421875</v>
      </c>
      <c r="Q52" s="21">
        <v>8.7535485742090746E-2</v>
      </c>
      <c r="R52" s="21">
        <v>2.052715441877889</v>
      </c>
      <c r="S52" s="21">
        <v>1.9651799561357983</v>
      </c>
      <c r="T52" s="21">
        <v>7.5113949143682732E-2</v>
      </c>
      <c r="U52" s="21">
        <v>1.2569525805654072</v>
      </c>
      <c r="V52" s="21">
        <v>1.1818386314217244</v>
      </c>
      <c r="W52" s="13" t="str">
        <f>IF(Table467[[#This Row],[PSI - FI]]&gt;5,"Red",(IF(AND(Table467[[#This Row],[PSI - FI]]&lt;5,Table467[[#This Row],[PSI - FI]]&gt;=3),"Blue","No")))</f>
        <v>No</v>
      </c>
      <c r="X52" s="19" t="str">
        <f>HYPERLINK("https://www.google.com/maps/search/?api=1&amp;query="&amp;Table467[[#This Row],[Begin Lat]]&amp;","&amp;Table467[[#This Row],[Begin Long]],"Google Maps")</f>
        <v>Google Maps</v>
      </c>
      <c r="Y52" s="1">
        <v>39.727896000000001</v>
      </c>
      <c r="Z52" s="1">
        <v>-83.967078999999998</v>
      </c>
      <c r="AA52" s="1">
        <v>0</v>
      </c>
      <c r="AB52" s="1">
        <v>0</v>
      </c>
    </row>
    <row r="53" spans="1:28" x14ac:dyDescent="0.25">
      <c r="A53" s="13">
        <v>51</v>
      </c>
      <c r="B53" s="17">
        <v>3</v>
      </c>
      <c r="C53" s="1" t="s">
        <v>805</v>
      </c>
      <c r="D53" s="1" t="s">
        <v>2885</v>
      </c>
      <c r="E53" s="1" t="s">
        <v>5026</v>
      </c>
      <c r="F53" s="1" t="s">
        <v>2440</v>
      </c>
      <c r="G53" s="21">
        <v>5.6230000000068685</v>
      </c>
      <c r="H53" s="21">
        <v>0</v>
      </c>
      <c r="I53" s="1" t="s">
        <v>258</v>
      </c>
      <c r="J53" s="1" t="s">
        <v>2804</v>
      </c>
      <c r="K53" s="1">
        <v>0</v>
      </c>
      <c r="L53" s="1">
        <v>1</v>
      </c>
      <c r="M53" s="1">
        <v>5</v>
      </c>
      <c r="N53" s="1">
        <v>3</v>
      </c>
      <c r="O53" s="1">
        <v>12</v>
      </c>
      <c r="P53" s="16">
        <v>103.72356468023256</v>
      </c>
      <c r="Q53" s="21">
        <v>4.181097372780485</v>
      </c>
      <c r="R53" s="21">
        <v>3.794855309040809</v>
      </c>
      <c r="S53" s="21">
        <v>-0.38624206373967596</v>
      </c>
      <c r="T53" s="21">
        <v>0.2913810908885785</v>
      </c>
      <c r="U53" s="21">
        <v>1.2493894992626207</v>
      </c>
      <c r="V53" s="21">
        <v>0.95800840837404211</v>
      </c>
      <c r="W53" s="13" t="str">
        <f>IF(Table467[[#This Row],[PSI - FI]]&gt;5,"Red",(IF(AND(Table467[[#This Row],[PSI - FI]]&lt;5,Table467[[#This Row],[PSI - FI]]&gt;=3),"Blue","No")))</f>
        <v>No</v>
      </c>
      <c r="X53" s="19" t="str">
        <f>HYPERLINK("https://www.google.com/maps/search/?api=1&amp;query="&amp;Table467[[#This Row],[Begin Lat]]&amp;","&amp;Table467[[#This Row],[Begin Long]],"Google Maps")</f>
        <v>Google Maps</v>
      </c>
      <c r="Y53" s="1">
        <v>41.136192000000001</v>
      </c>
      <c r="Z53" s="1">
        <v>-81.755877999999996</v>
      </c>
      <c r="AA53" s="1">
        <v>0</v>
      </c>
      <c r="AB53" s="1">
        <v>0</v>
      </c>
    </row>
    <row r="54" spans="1:28" x14ac:dyDescent="0.25">
      <c r="A54" s="13">
        <v>52</v>
      </c>
      <c r="B54" s="17">
        <v>6</v>
      </c>
      <c r="C54" s="1" t="s">
        <v>799</v>
      </c>
      <c r="D54" s="1" t="s">
        <v>2948</v>
      </c>
      <c r="E54" s="1" t="s">
        <v>5007</v>
      </c>
      <c r="F54" s="1" t="s">
        <v>2441</v>
      </c>
      <c r="G54" s="21">
        <v>7.7630000000062864</v>
      </c>
      <c r="H54" s="21">
        <v>0</v>
      </c>
      <c r="I54" s="1" t="s">
        <v>258</v>
      </c>
      <c r="J54" s="1" t="s">
        <v>2804</v>
      </c>
      <c r="K54" s="1">
        <v>0</v>
      </c>
      <c r="L54" s="1">
        <v>0</v>
      </c>
      <c r="M54" s="1">
        <v>7</v>
      </c>
      <c r="N54" s="1">
        <v>3</v>
      </c>
      <c r="O54" s="1">
        <v>5</v>
      </c>
      <c r="P54" s="16">
        <v>64.140625</v>
      </c>
      <c r="Q54" s="21">
        <v>2.6398730644088486</v>
      </c>
      <c r="R54" s="21">
        <v>2.9217904644259178</v>
      </c>
      <c r="S54" s="21">
        <v>0.28191740001706922</v>
      </c>
      <c r="T54" s="21">
        <v>0.18397301586958514</v>
      </c>
      <c r="U54" s="21">
        <v>1.2433526077301098</v>
      </c>
      <c r="V54" s="21">
        <v>1.0593795918605247</v>
      </c>
      <c r="W54" s="13" t="str">
        <f>IF(Table467[[#This Row],[PSI - FI]]&gt;5,"Red",(IF(AND(Table467[[#This Row],[PSI - FI]]&lt;5,Table467[[#This Row],[PSI - FI]]&gt;=3),"Blue","No")))</f>
        <v>No</v>
      </c>
      <c r="X54" s="19" t="str">
        <f>HYPERLINK("https://www.google.com/maps/search/?api=1&amp;query="&amp;Table467[[#This Row],[Begin Lat]]&amp;","&amp;Table467[[#This Row],[Begin Long]],"Google Maps")</f>
        <v>Google Maps</v>
      </c>
      <c r="Y54" s="1">
        <v>40.245471999999999</v>
      </c>
      <c r="Z54" s="1">
        <v>-83.145650000000003</v>
      </c>
      <c r="AA54" s="1">
        <v>0</v>
      </c>
      <c r="AB54" s="1">
        <v>0</v>
      </c>
    </row>
    <row r="55" spans="1:28" x14ac:dyDescent="0.25">
      <c r="A55" s="13">
        <v>53</v>
      </c>
      <c r="B55" s="17">
        <v>6</v>
      </c>
      <c r="C55" s="1" t="s">
        <v>1340</v>
      </c>
      <c r="D55" s="1" t="s">
        <v>3152</v>
      </c>
      <c r="E55" s="1" t="s">
        <v>3257</v>
      </c>
      <c r="F55" s="1" t="s">
        <v>2442</v>
      </c>
      <c r="G55" s="21">
        <v>20.664000000004307</v>
      </c>
      <c r="H55" s="21">
        <v>0</v>
      </c>
      <c r="I55" s="1" t="s">
        <v>258</v>
      </c>
      <c r="J55" s="1" t="s">
        <v>2803</v>
      </c>
      <c r="K55" s="1">
        <v>2</v>
      </c>
      <c r="L55" s="1">
        <v>2</v>
      </c>
      <c r="M55" s="1">
        <v>10</v>
      </c>
      <c r="N55" s="1">
        <v>1</v>
      </c>
      <c r="O55" s="1">
        <v>14</v>
      </c>
      <c r="P55" s="16">
        <v>266.61300872093022</v>
      </c>
      <c r="Q55" s="21">
        <v>9.2073117377389949E-2</v>
      </c>
      <c r="R55" s="21">
        <v>2.1022929384706623</v>
      </c>
      <c r="S55" s="21">
        <v>2.0102198210932722</v>
      </c>
      <c r="T55" s="21">
        <v>7.7905719094800444E-2</v>
      </c>
      <c r="U55" s="21">
        <v>1.2377636006834514</v>
      </c>
      <c r="V55" s="21">
        <v>1.1598578815886509</v>
      </c>
      <c r="W55" s="13" t="str">
        <f>IF(Table467[[#This Row],[PSI - FI]]&gt;5,"Red",(IF(AND(Table467[[#This Row],[PSI - FI]]&lt;5,Table467[[#This Row],[PSI - FI]]&gt;=3),"Blue","No")))</f>
        <v>No</v>
      </c>
      <c r="X55" s="19" t="str">
        <f>HYPERLINK("https://www.google.com/maps/search/?api=1&amp;query="&amp;Table467[[#This Row],[Begin Lat]]&amp;","&amp;Table467[[#This Row],[Begin Long]],"Google Maps")</f>
        <v>Google Maps</v>
      </c>
      <c r="Y55" s="1">
        <v>40.045693</v>
      </c>
      <c r="Z55" s="1">
        <v>-83.296594999999996</v>
      </c>
      <c r="AA55" s="1">
        <v>0</v>
      </c>
      <c r="AB55" s="1">
        <v>0</v>
      </c>
    </row>
    <row r="56" spans="1:28" x14ac:dyDescent="0.25">
      <c r="A56" s="13">
        <v>54</v>
      </c>
      <c r="B56" s="17">
        <v>8</v>
      </c>
      <c r="C56" s="1" t="s">
        <v>806</v>
      </c>
      <c r="D56" s="1" t="s">
        <v>2907</v>
      </c>
      <c r="E56" s="1" t="s">
        <v>5027</v>
      </c>
      <c r="F56" s="1" t="s">
        <v>2443</v>
      </c>
      <c r="G56" s="21">
        <v>0</v>
      </c>
      <c r="H56" s="21">
        <v>0</v>
      </c>
      <c r="I56" s="1" t="s">
        <v>258</v>
      </c>
      <c r="J56" s="1" t="s">
        <v>2803</v>
      </c>
      <c r="K56" s="1">
        <v>0</v>
      </c>
      <c r="L56" s="1">
        <v>2</v>
      </c>
      <c r="M56" s="1">
        <v>10</v>
      </c>
      <c r="N56" s="1">
        <v>2</v>
      </c>
      <c r="O56" s="1">
        <v>14</v>
      </c>
      <c r="P56" s="16">
        <v>179.69712936046511</v>
      </c>
      <c r="Q56" s="21">
        <v>0.12941745165572791</v>
      </c>
      <c r="R56" s="21">
        <v>2.4839495810090519</v>
      </c>
      <c r="S56" s="21">
        <v>2.3545321293533239</v>
      </c>
      <c r="T56" s="21">
        <v>8.7101634736894945E-2</v>
      </c>
      <c r="U56" s="21">
        <v>1.2278934144864251</v>
      </c>
      <c r="V56" s="21">
        <v>1.1407917797495302</v>
      </c>
      <c r="W56" s="13" t="str">
        <f>IF(Table467[[#This Row],[PSI - FI]]&gt;5,"Red",(IF(AND(Table467[[#This Row],[PSI - FI]]&lt;5,Table467[[#This Row],[PSI - FI]]&gt;=3),"Blue","No")))</f>
        <v>No</v>
      </c>
      <c r="X56" s="19" t="str">
        <f>HYPERLINK("https://www.google.com/maps/search/?api=1&amp;query="&amp;Table467[[#This Row],[Begin Lat]]&amp;","&amp;Table467[[#This Row],[Begin Long]],"Google Maps")</f>
        <v>Google Maps</v>
      </c>
      <c r="Y56" s="1">
        <v>39.492472999999997</v>
      </c>
      <c r="Z56" s="1">
        <v>-84.131784999999994</v>
      </c>
      <c r="AA56" s="1">
        <v>0</v>
      </c>
      <c r="AB56" s="1">
        <v>0</v>
      </c>
    </row>
    <row r="57" spans="1:28" x14ac:dyDescent="0.25">
      <c r="A57" s="13">
        <v>55</v>
      </c>
      <c r="B57" s="17">
        <v>8</v>
      </c>
      <c r="C57" s="1" t="s">
        <v>788</v>
      </c>
      <c r="D57" s="1" t="s">
        <v>3113</v>
      </c>
      <c r="E57" s="1" t="s">
        <v>5028</v>
      </c>
      <c r="F57" s="1" t="s">
        <v>2444</v>
      </c>
      <c r="G57" s="21">
        <v>0</v>
      </c>
      <c r="H57" s="21">
        <v>0</v>
      </c>
      <c r="I57" s="1" t="s">
        <v>258</v>
      </c>
      <c r="J57" s="1" t="s">
        <v>2808</v>
      </c>
      <c r="K57" s="1">
        <v>0</v>
      </c>
      <c r="L57" s="1">
        <v>1</v>
      </c>
      <c r="M57" s="1">
        <v>5</v>
      </c>
      <c r="N57" s="1">
        <v>1</v>
      </c>
      <c r="O57" s="1">
        <v>5</v>
      </c>
      <c r="P57" s="16">
        <v>87.848564680232556</v>
      </c>
      <c r="Q57" s="21">
        <v>2.039816327375799</v>
      </c>
      <c r="R57" s="21">
        <v>2.3773350094162886</v>
      </c>
      <c r="S57" s="21">
        <v>0.33751868204048963</v>
      </c>
      <c r="T57" s="21">
        <v>0.52052362617838954</v>
      </c>
      <c r="U57" s="21">
        <v>1.2167784473904515</v>
      </c>
      <c r="V57" s="21">
        <v>0.69625482121206195</v>
      </c>
      <c r="W57" s="13" t="str">
        <f>IF(Table467[[#This Row],[PSI - FI]]&gt;5,"Red",(IF(AND(Table467[[#This Row],[PSI - FI]]&lt;5,Table467[[#This Row],[PSI - FI]]&gt;=3),"Blue","No")))</f>
        <v>No</v>
      </c>
      <c r="X57" s="19" t="str">
        <f>HYPERLINK("https://www.google.com/maps/search/?api=1&amp;query="&amp;Table467[[#This Row],[Begin Lat]]&amp;","&amp;Table467[[#This Row],[Begin Long]],"Google Maps")</f>
        <v>Google Maps</v>
      </c>
      <c r="Y57" s="1">
        <v>39.501710000000003</v>
      </c>
      <c r="Z57" s="1">
        <v>-84.431201999999999</v>
      </c>
      <c r="AA57" s="1">
        <v>0</v>
      </c>
      <c r="AB57" s="1">
        <v>0</v>
      </c>
    </row>
    <row r="58" spans="1:28" x14ac:dyDescent="0.25">
      <c r="A58" s="13">
        <v>56</v>
      </c>
      <c r="B58" s="17">
        <v>2</v>
      </c>
      <c r="C58" s="1" t="s">
        <v>2362</v>
      </c>
      <c r="D58" s="1" t="s">
        <v>2978</v>
      </c>
      <c r="E58" s="1" t="s">
        <v>3422</v>
      </c>
      <c r="F58" s="1" t="s">
        <v>2445</v>
      </c>
      <c r="G58" s="21">
        <v>24.187000000005355</v>
      </c>
      <c r="H58" s="21">
        <v>0</v>
      </c>
      <c r="I58" s="1" t="s">
        <v>258</v>
      </c>
      <c r="J58" s="1" t="s">
        <v>2803</v>
      </c>
      <c r="K58" s="1">
        <v>0</v>
      </c>
      <c r="L58" s="1">
        <v>1</v>
      </c>
      <c r="M58" s="1">
        <v>4</v>
      </c>
      <c r="N58" s="1">
        <v>6</v>
      </c>
      <c r="O58" s="1">
        <v>9</v>
      </c>
      <c r="P58" s="16">
        <v>107.48918968023256</v>
      </c>
      <c r="Q58" s="21">
        <v>0.2005392720540759</v>
      </c>
      <c r="R58" s="21">
        <v>2.2456235851754109</v>
      </c>
      <c r="S58" s="21">
        <v>2.0450843131213352</v>
      </c>
      <c r="T58" s="21">
        <v>0.13233018998218168</v>
      </c>
      <c r="U58" s="21">
        <v>1.2160370939274954</v>
      </c>
      <c r="V58" s="21">
        <v>1.0837069039453138</v>
      </c>
      <c r="W58" s="13" t="str">
        <f>IF(Table467[[#This Row],[PSI - FI]]&gt;5,"Red",(IF(AND(Table467[[#This Row],[PSI - FI]]&lt;5,Table467[[#This Row],[PSI - FI]]&gt;=3),"Blue","No")))</f>
        <v>No</v>
      </c>
      <c r="X58" s="19" t="str">
        <f>HYPERLINK("https://www.google.com/maps/search/?api=1&amp;query="&amp;Table467[[#This Row],[Begin Lat]]&amp;","&amp;Table467[[#This Row],[Begin Long]],"Google Maps")</f>
        <v>Google Maps</v>
      </c>
      <c r="Y58" s="1">
        <v>41.574798999999999</v>
      </c>
      <c r="Z58" s="1">
        <v>-83.921277000000003</v>
      </c>
      <c r="AA58" s="1">
        <v>0</v>
      </c>
      <c r="AB58" s="1">
        <v>0</v>
      </c>
    </row>
    <row r="59" spans="1:28" x14ac:dyDescent="0.25">
      <c r="A59" s="13">
        <v>57</v>
      </c>
      <c r="B59" s="17">
        <v>3</v>
      </c>
      <c r="C59" s="1" t="s">
        <v>791</v>
      </c>
      <c r="D59" s="1" t="s">
        <v>2956</v>
      </c>
      <c r="E59" s="1" t="s">
        <v>5029</v>
      </c>
      <c r="F59" s="1" t="s">
        <v>2446</v>
      </c>
      <c r="G59" s="21">
        <v>4.0810000000055879</v>
      </c>
      <c r="H59" s="21">
        <v>0</v>
      </c>
      <c r="I59" s="1" t="s">
        <v>258</v>
      </c>
      <c r="J59" s="1" t="s">
        <v>2803</v>
      </c>
      <c r="K59" s="1">
        <v>1</v>
      </c>
      <c r="L59" s="1">
        <v>1</v>
      </c>
      <c r="M59" s="1">
        <v>7</v>
      </c>
      <c r="N59" s="1">
        <v>4</v>
      </c>
      <c r="O59" s="1">
        <v>9</v>
      </c>
      <c r="P59" s="16">
        <v>163.93150436046511</v>
      </c>
      <c r="Q59" s="21">
        <v>0.13998688618834701</v>
      </c>
      <c r="R59" s="21">
        <v>2.0596913171020166</v>
      </c>
      <c r="S59" s="21">
        <v>1.9197044309136695</v>
      </c>
      <c r="T59" s="21">
        <v>9.7197035770464318E-2</v>
      </c>
      <c r="U59" s="21">
        <v>1.2103599560370264</v>
      </c>
      <c r="V59" s="21">
        <v>1.1131629202665621</v>
      </c>
      <c r="W59" s="13" t="str">
        <f>IF(Table467[[#This Row],[PSI - FI]]&gt;5,"Red",(IF(AND(Table467[[#This Row],[PSI - FI]]&lt;5,Table467[[#This Row],[PSI - FI]]&gt;=3),"Blue","No")))</f>
        <v>No</v>
      </c>
      <c r="X59" s="19" t="str">
        <f>HYPERLINK("https://www.google.com/maps/search/?api=1&amp;query="&amp;Table467[[#This Row],[Begin Lat]]&amp;","&amp;Table467[[#This Row],[Begin Long]],"Google Maps")</f>
        <v>Google Maps</v>
      </c>
      <c r="Y59" s="1">
        <v>41.337694999999997</v>
      </c>
      <c r="Z59" s="1">
        <v>-82.195998000000003</v>
      </c>
      <c r="AA59" s="1">
        <v>0</v>
      </c>
      <c r="AB59" s="1">
        <v>0</v>
      </c>
    </row>
    <row r="60" spans="1:28" x14ac:dyDescent="0.25">
      <c r="A60" s="13">
        <v>58</v>
      </c>
      <c r="B60" s="17">
        <v>3</v>
      </c>
      <c r="C60" s="1" t="s">
        <v>3193</v>
      </c>
      <c r="D60" s="1" t="s">
        <v>2447</v>
      </c>
      <c r="E60" s="1" t="s">
        <v>5030</v>
      </c>
      <c r="F60" s="1" t="s">
        <v>2447</v>
      </c>
      <c r="G60" s="21">
        <v>5.2920000000012806</v>
      </c>
      <c r="H60" s="21">
        <v>0</v>
      </c>
      <c r="I60" s="1" t="s">
        <v>258</v>
      </c>
      <c r="J60" s="1" t="s">
        <v>2803</v>
      </c>
      <c r="K60" s="1">
        <v>0</v>
      </c>
      <c r="L60" s="1">
        <v>3</v>
      </c>
      <c r="M60" s="1">
        <v>10</v>
      </c>
      <c r="N60" s="1">
        <v>3</v>
      </c>
      <c r="O60" s="1">
        <v>9</v>
      </c>
      <c r="P60" s="16">
        <v>224.81131904069767</v>
      </c>
      <c r="Q60" s="21">
        <v>7.5958870460577366E-2</v>
      </c>
      <c r="R60" s="21">
        <v>1.5937881022470624</v>
      </c>
      <c r="S60" s="21">
        <v>1.517829231786485</v>
      </c>
      <c r="T60" s="21">
        <v>6.7932201476033086E-2</v>
      </c>
      <c r="U60" s="21">
        <v>1.2081084697803552</v>
      </c>
      <c r="V60" s="21">
        <v>1.1401762683043222</v>
      </c>
      <c r="W60" s="13" t="str">
        <f>IF(Table467[[#This Row],[PSI - FI]]&gt;5,"Red",(IF(AND(Table467[[#This Row],[PSI - FI]]&lt;5,Table467[[#This Row],[PSI - FI]]&gt;=3),"Blue","No")))</f>
        <v>No</v>
      </c>
      <c r="X60" s="19" t="str">
        <f>HYPERLINK("https://www.google.com/maps/search/?api=1&amp;query="&amp;Table467[[#This Row],[Begin Lat]]&amp;","&amp;Table467[[#This Row],[Begin Long]],"Google Maps")</f>
        <v>Google Maps</v>
      </c>
      <c r="Y60" s="1">
        <v>40.920526000000002</v>
      </c>
      <c r="Z60" s="1">
        <v>-82.214439999999996</v>
      </c>
      <c r="AA60" s="1">
        <v>0</v>
      </c>
      <c r="AB60" s="1">
        <v>0</v>
      </c>
    </row>
    <row r="61" spans="1:28" x14ac:dyDescent="0.25">
      <c r="A61" s="13">
        <v>59</v>
      </c>
      <c r="B61" s="17">
        <v>3</v>
      </c>
      <c r="C61" s="1" t="s">
        <v>791</v>
      </c>
      <c r="D61" s="1" t="s">
        <v>3096</v>
      </c>
      <c r="E61" s="1" t="s">
        <v>5031</v>
      </c>
      <c r="F61" s="1" t="s">
        <v>2448</v>
      </c>
      <c r="G61" s="21">
        <v>2.7620000000024447</v>
      </c>
      <c r="H61" s="21">
        <v>0</v>
      </c>
      <c r="I61" s="1" t="s">
        <v>258</v>
      </c>
      <c r="J61" s="1" t="s">
        <v>2804</v>
      </c>
      <c r="K61" s="1">
        <v>0</v>
      </c>
      <c r="L61" s="1">
        <v>0</v>
      </c>
      <c r="M61" s="1">
        <v>6</v>
      </c>
      <c r="N61" s="1">
        <v>2</v>
      </c>
      <c r="O61" s="1">
        <v>11</v>
      </c>
      <c r="P61" s="16">
        <v>59.15625</v>
      </c>
      <c r="Q61" s="21">
        <v>4.0454736605889945</v>
      </c>
      <c r="R61" s="21">
        <v>3.8611418602951217</v>
      </c>
      <c r="S61" s="21">
        <v>-0.18433180029387275</v>
      </c>
      <c r="T61" s="21">
        <v>0.28192946092511872</v>
      </c>
      <c r="U61" s="21">
        <v>1.2048571679946083</v>
      </c>
      <c r="V61" s="21">
        <v>0.92292770706948957</v>
      </c>
      <c r="W61" s="13" t="str">
        <f>IF(Table467[[#This Row],[PSI - FI]]&gt;5,"Red",(IF(AND(Table467[[#This Row],[PSI - FI]]&lt;5,Table467[[#This Row],[PSI - FI]]&gt;=3),"Blue","No")))</f>
        <v>No</v>
      </c>
      <c r="X61" s="19" t="str">
        <f>HYPERLINK("https://www.google.com/maps/search/?api=1&amp;query="&amp;Table467[[#This Row],[Begin Lat]]&amp;","&amp;Table467[[#This Row],[Begin Long]],"Google Maps")</f>
        <v>Google Maps</v>
      </c>
      <c r="Y61" s="1">
        <v>41.313018999999997</v>
      </c>
      <c r="Z61" s="1">
        <v>-81.946813000000006</v>
      </c>
      <c r="AA61" s="1">
        <v>0</v>
      </c>
      <c r="AB61" s="1">
        <v>0</v>
      </c>
    </row>
    <row r="62" spans="1:28" x14ac:dyDescent="0.25">
      <c r="A62" s="13">
        <v>60</v>
      </c>
      <c r="B62" s="17">
        <v>3</v>
      </c>
      <c r="C62" s="1" t="s">
        <v>791</v>
      </c>
      <c r="D62" s="1" t="s">
        <v>2955</v>
      </c>
      <c r="E62" s="1" t="s">
        <v>5032</v>
      </c>
      <c r="F62" s="1" t="s">
        <v>2449</v>
      </c>
      <c r="G62" s="21">
        <v>5.2810000000026776</v>
      </c>
      <c r="H62" s="21">
        <v>0</v>
      </c>
      <c r="I62" s="1" t="s">
        <v>258</v>
      </c>
      <c r="J62" s="1" t="s">
        <v>2804</v>
      </c>
      <c r="K62" s="1">
        <v>0</v>
      </c>
      <c r="L62" s="1">
        <v>2</v>
      </c>
      <c r="M62" s="1">
        <v>4</v>
      </c>
      <c r="N62" s="1">
        <v>2</v>
      </c>
      <c r="O62" s="1">
        <v>10</v>
      </c>
      <c r="P62" s="16">
        <v>136.41587936046511</v>
      </c>
      <c r="Q62" s="21">
        <v>4.0391141016639018</v>
      </c>
      <c r="R62" s="21">
        <v>3.6618394978892312</v>
      </c>
      <c r="S62" s="21">
        <v>-0.37727460377467059</v>
      </c>
      <c r="T62" s="21">
        <v>0.28148626263243426</v>
      </c>
      <c r="U62" s="21">
        <v>1.2042894361788206</v>
      </c>
      <c r="V62" s="21">
        <v>0.9228031735463863</v>
      </c>
      <c r="W62" s="13" t="str">
        <f>IF(Table467[[#This Row],[PSI - FI]]&gt;5,"Red",(IF(AND(Table467[[#This Row],[PSI - FI]]&lt;5,Table467[[#This Row],[PSI - FI]]&gt;=3),"Blue","No")))</f>
        <v>No</v>
      </c>
      <c r="X62" s="19" t="str">
        <f>HYPERLINK("https://www.google.com/maps/search/?api=1&amp;query="&amp;Table467[[#This Row],[Begin Lat]]&amp;","&amp;Table467[[#This Row],[Begin Long]],"Google Maps")</f>
        <v>Google Maps</v>
      </c>
      <c r="Y62" s="1">
        <v>41.313921000000001</v>
      </c>
      <c r="Z62" s="1">
        <v>-82.001401999999999</v>
      </c>
      <c r="AA62" s="1">
        <v>0</v>
      </c>
      <c r="AB62" s="1">
        <v>0</v>
      </c>
    </row>
    <row r="63" spans="1:28" x14ac:dyDescent="0.25">
      <c r="A63" s="13">
        <v>61</v>
      </c>
      <c r="B63" s="17">
        <v>6</v>
      </c>
      <c r="C63" s="1" t="s">
        <v>3192</v>
      </c>
      <c r="D63" s="1" t="s">
        <v>2941</v>
      </c>
      <c r="E63" s="1" t="s">
        <v>5033</v>
      </c>
      <c r="F63" s="1" t="s">
        <v>2450</v>
      </c>
      <c r="G63" s="21">
        <v>0.3129999999946449</v>
      </c>
      <c r="H63" s="21">
        <v>0</v>
      </c>
      <c r="I63" s="1" t="s">
        <v>258</v>
      </c>
      <c r="J63" s="1" t="s">
        <v>2803</v>
      </c>
      <c r="K63" s="1">
        <v>0</v>
      </c>
      <c r="L63" s="1">
        <v>1</v>
      </c>
      <c r="M63" s="1">
        <v>17</v>
      </c>
      <c r="N63" s="1">
        <v>3</v>
      </c>
      <c r="O63" s="1">
        <v>6</v>
      </c>
      <c r="P63" s="16">
        <v>176.28606468023256</v>
      </c>
      <c r="Q63" s="21">
        <v>3.7934413386513682E-2</v>
      </c>
      <c r="R63" s="21">
        <v>1.0259040322008526</v>
      </c>
      <c r="S63" s="21">
        <v>0.98796961881433887</v>
      </c>
      <c r="T63" s="21">
        <v>4.4925994140655956E-2</v>
      </c>
      <c r="U63" s="21">
        <v>1.2022192690956248</v>
      </c>
      <c r="V63" s="21">
        <v>1.1572932749549689</v>
      </c>
      <c r="W63" s="13" t="str">
        <f>IF(Table467[[#This Row],[PSI - FI]]&gt;5,"Red",(IF(AND(Table467[[#This Row],[PSI - FI]]&lt;5,Table467[[#This Row],[PSI - FI]]&gt;=3),"Blue","No")))</f>
        <v>No</v>
      </c>
      <c r="X63" s="19" t="str">
        <f>HYPERLINK("https://www.google.com/maps/search/?api=1&amp;query="&amp;Table467[[#This Row],[Begin Lat]]&amp;","&amp;Table467[[#This Row],[Begin Long]],"Google Maps")</f>
        <v>Google Maps</v>
      </c>
      <c r="Y63" s="1">
        <v>40.361497</v>
      </c>
      <c r="Z63" s="1">
        <v>-82.925983000000002</v>
      </c>
      <c r="AA63" s="1">
        <v>0</v>
      </c>
      <c r="AB63" s="1">
        <v>0</v>
      </c>
    </row>
    <row r="64" spans="1:28" x14ac:dyDescent="0.25">
      <c r="A64" s="13">
        <v>62</v>
      </c>
      <c r="B64" s="17">
        <v>5</v>
      </c>
      <c r="C64" s="1" t="s">
        <v>793</v>
      </c>
      <c r="D64" s="1" t="s">
        <v>2899</v>
      </c>
      <c r="E64" s="1" t="s">
        <v>3236</v>
      </c>
      <c r="F64" s="1" t="s">
        <v>2451</v>
      </c>
      <c r="G64" s="21">
        <v>4.6429999999963911</v>
      </c>
      <c r="H64" s="21">
        <v>0</v>
      </c>
      <c r="I64" s="1" t="s">
        <v>258</v>
      </c>
      <c r="J64" s="1" t="s">
        <v>2804</v>
      </c>
      <c r="K64" s="1">
        <v>0</v>
      </c>
      <c r="L64" s="1">
        <v>1</v>
      </c>
      <c r="M64" s="1">
        <v>2</v>
      </c>
      <c r="N64" s="1">
        <v>4</v>
      </c>
      <c r="O64" s="1">
        <v>83</v>
      </c>
      <c r="P64" s="16">
        <v>159.52043968023256</v>
      </c>
      <c r="Q64" s="21">
        <v>6.3612169645154468</v>
      </c>
      <c r="R64" s="21">
        <v>18.101621030478913</v>
      </c>
      <c r="S64" s="21">
        <v>11.740404065963467</v>
      </c>
      <c r="T64" s="21">
        <v>0.44331384161637344</v>
      </c>
      <c r="U64" s="21">
        <v>1.200348109255295</v>
      </c>
      <c r="V64" s="21">
        <v>0.75703426763892157</v>
      </c>
      <c r="W64" s="13" t="str">
        <f>IF(Table467[[#This Row],[PSI - FI]]&gt;5,"Red",(IF(AND(Table467[[#This Row],[PSI - FI]]&lt;5,Table467[[#This Row],[PSI - FI]]&gt;=3),"Blue","No")))</f>
        <v>No</v>
      </c>
      <c r="X64" s="19" t="str">
        <f>HYPERLINK("https://www.google.com/maps/search/?api=1&amp;query="&amp;Table467[[#This Row],[Begin Lat]]&amp;","&amp;Table467[[#This Row],[Begin Long]],"Google Maps")</f>
        <v>Google Maps</v>
      </c>
      <c r="Y64" s="1">
        <v>40.153821999999998</v>
      </c>
      <c r="Z64" s="1">
        <v>-82.684854000000001</v>
      </c>
      <c r="AA64" s="1">
        <v>0</v>
      </c>
      <c r="AB64" s="1">
        <v>0</v>
      </c>
    </row>
    <row r="65" spans="1:28" x14ac:dyDescent="0.25">
      <c r="A65" s="13">
        <v>63</v>
      </c>
      <c r="B65" s="17">
        <v>6</v>
      </c>
      <c r="C65" s="1" t="s">
        <v>3192</v>
      </c>
      <c r="D65" s="1" t="s">
        <v>3059</v>
      </c>
      <c r="E65" s="1" t="s">
        <v>5034</v>
      </c>
      <c r="F65" s="1" t="s">
        <v>2452</v>
      </c>
      <c r="G65" s="21">
        <v>3.7690000000002328</v>
      </c>
      <c r="H65" s="21">
        <v>0</v>
      </c>
      <c r="I65" s="1" t="s">
        <v>258</v>
      </c>
      <c r="J65" s="1" t="s">
        <v>2803</v>
      </c>
      <c r="K65" s="1">
        <v>1</v>
      </c>
      <c r="L65" s="1">
        <v>2</v>
      </c>
      <c r="M65" s="1">
        <v>11</v>
      </c>
      <c r="N65" s="1">
        <v>1</v>
      </c>
      <c r="O65" s="1">
        <v>8</v>
      </c>
      <c r="P65" s="16">
        <v>221.48319404069767</v>
      </c>
      <c r="Q65" s="21">
        <v>9.804190176172535E-2</v>
      </c>
      <c r="R65" s="21">
        <v>1.7481013189488668</v>
      </c>
      <c r="S65" s="21">
        <v>1.6500594171871414</v>
      </c>
      <c r="T65" s="21">
        <v>7.4072766367212425E-2</v>
      </c>
      <c r="U65" s="21">
        <v>1.1978538174277653</v>
      </c>
      <c r="V65" s="21">
        <v>1.1237810510605528</v>
      </c>
      <c r="W65" s="13" t="str">
        <f>IF(Table467[[#This Row],[PSI - FI]]&gt;5,"Red",(IF(AND(Table467[[#This Row],[PSI - FI]]&lt;5,Table467[[#This Row],[PSI - FI]]&gt;=3),"Blue","No")))</f>
        <v>No</v>
      </c>
      <c r="X65" s="19" t="str">
        <f>HYPERLINK("https://www.google.com/maps/search/?api=1&amp;query="&amp;Table467[[#This Row],[Begin Lat]]&amp;","&amp;Table467[[#This Row],[Begin Long]],"Google Maps")</f>
        <v>Google Maps</v>
      </c>
      <c r="Y65" s="1">
        <v>40.705328000000002</v>
      </c>
      <c r="Z65" s="1">
        <v>-82.665608000000006</v>
      </c>
      <c r="AA65" s="1">
        <v>0</v>
      </c>
      <c r="AB65" s="1">
        <v>0</v>
      </c>
    </row>
    <row r="66" spans="1:28" x14ac:dyDescent="0.25">
      <c r="A66" s="13">
        <v>64</v>
      </c>
      <c r="B66" s="17">
        <v>3</v>
      </c>
      <c r="C66" s="1" t="s">
        <v>805</v>
      </c>
      <c r="D66" s="1" t="s">
        <v>2945</v>
      </c>
      <c r="E66" s="1" t="s">
        <v>3478</v>
      </c>
      <c r="F66" s="1" t="s">
        <v>2453</v>
      </c>
      <c r="G66" s="21">
        <v>15.149999999994179</v>
      </c>
      <c r="H66" s="21">
        <v>0</v>
      </c>
      <c r="I66" s="1" t="s">
        <v>258</v>
      </c>
      <c r="J66" s="1" t="s">
        <v>2804</v>
      </c>
      <c r="K66" s="1">
        <v>0</v>
      </c>
      <c r="L66" s="1">
        <v>1</v>
      </c>
      <c r="M66" s="1">
        <v>7</v>
      </c>
      <c r="N66" s="1">
        <v>2</v>
      </c>
      <c r="O66" s="1">
        <v>9</v>
      </c>
      <c r="P66" s="16">
        <v>109.37981468023256</v>
      </c>
      <c r="Q66" s="21">
        <v>2.3134609528083101</v>
      </c>
      <c r="R66" s="21">
        <v>3.7535160388525712</v>
      </c>
      <c r="S66" s="21">
        <v>1.4400550860442611</v>
      </c>
      <c r="T66" s="21">
        <v>0.16122532341530499</v>
      </c>
      <c r="U66" s="21">
        <v>1.192609024612161</v>
      </c>
      <c r="V66" s="21">
        <v>1.0313837011968561</v>
      </c>
      <c r="W66" s="13" t="str">
        <f>IF(Table467[[#This Row],[PSI - FI]]&gt;5,"Red",(IF(AND(Table467[[#This Row],[PSI - FI]]&lt;5,Table467[[#This Row],[PSI - FI]]&gt;=3),"Blue","No")))</f>
        <v>No</v>
      </c>
      <c r="X66" s="19" t="str">
        <f>HYPERLINK("https://www.google.com/maps/search/?api=1&amp;query="&amp;Table467[[#This Row],[Begin Lat]]&amp;","&amp;Table467[[#This Row],[Begin Long]],"Google Maps")</f>
        <v>Google Maps</v>
      </c>
      <c r="Y66" s="1">
        <v>41.201853999999997</v>
      </c>
      <c r="Z66" s="1">
        <v>-81.744979000000001</v>
      </c>
      <c r="AA66" s="1">
        <v>0</v>
      </c>
      <c r="AB66" s="1">
        <v>0</v>
      </c>
    </row>
    <row r="67" spans="1:28" x14ac:dyDescent="0.25">
      <c r="A67" s="13">
        <v>65</v>
      </c>
      <c r="B67" s="17">
        <v>12</v>
      </c>
      <c r="C67" s="1" t="s">
        <v>1332</v>
      </c>
      <c r="D67" s="1" t="s">
        <v>2817</v>
      </c>
      <c r="E67" s="1" t="s">
        <v>5035</v>
      </c>
      <c r="F67" s="1" t="s">
        <v>2454</v>
      </c>
      <c r="G67" s="21">
        <v>10.705000000001746</v>
      </c>
      <c r="H67" s="21">
        <v>0</v>
      </c>
      <c r="I67" s="1" t="s">
        <v>258</v>
      </c>
      <c r="J67" s="1" t="s">
        <v>2803</v>
      </c>
      <c r="K67" s="1">
        <v>0</v>
      </c>
      <c r="L67" s="1">
        <v>2</v>
      </c>
      <c r="M67" s="1">
        <v>8</v>
      </c>
      <c r="N67" s="1">
        <v>1</v>
      </c>
      <c r="O67" s="1">
        <v>13</v>
      </c>
      <c r="P67" s="16">
        <v>161.16587936046511</v>
      </c>
      <c r="Q67" s="21">
        <v>0.18392813668005703</v>
      </c>
      <c r="R67" s="21">
        <v>2.5499514661742366</v>
      </c>
      <c r="S67" s="21">
        <v>2.3660233294941797</v>
      </c>
      <c r="T67" s="21">
        <v>0.12252347619385677</v>
      </c>
      <c r="U67" s="21">
        <v>1.1728722997784535</v>
      </c>
      <c r="V67" s="21">
        <v>1.0503488235845968</v>
      </c>
      <c r="W67" s="13" t="str">
        <f>IF(Table467[[#This Row],[PSI - FI]]&gt;5,"Red",(IF(AND(Table467[[#This Row],[PSI - FI]]&lt;5,Table467[[#This Row],[PSI - FI]]&gt;=3),"Blue","No")))</f>
        <v>No</v>
      </c>
      <c r="X67" s="19" t="str">
        <f>HYPERLINK("https://www.google.com/maps/search/?api=1&amp;query="&amp;Table467[[#This Row],[Begin Lat]]&amp;","&amp;Table467[[#This Row],[Begin Long]],"Google Maps")</f>
        <v>Google Maps</v>
      </c>
      <c r="Y67" s="1">
        <v>41.501493000000004</v>
      </c>
      <c r="Z67" s="1">
        <v>-81.243105999999997</v>
      </c>
      <c r="AA67" s="1">
        <v>0</v>
      </c>
      <c r="AB67" s="1">
        <v>0</v>
      </c>
    </row>
    <row r="68" spans="1:28" x14ac:dyDescent="0.25">
      <c r="A68" s="13">
        <v>66</v>
      </c>
      <c r="B68" s="17">
        <v>7</v>
      </c>
      <c r="C68" s="1" t="s">
        <v>1335</v>
      </c>
      <c r="D68" s="1" t="s">
        <v>2908</v>
      </c>
      <c r="E68" s="1" t="s">
        <v>3537</v>
      </c>
      <c r="F68" s="1" t="s">
        <v>2455</v>
      </c>
      <c r="G68" s="21">
        <v>4.4900000000052387</v>
      </c>
      <c r="H68" s="21">
        <v>0</v>
      </c>
      <c r="I68" s="1" t="s">
        <v>258</v>
      </c>
      <c r="J68" s="1" t="s">
        <v>2803</v>
      </c>
      <c r="K68" s="1">
        <v>0</v>
      </c>
      <c r="L68" s="1">
        <v>1</v>
      </c>
      <c r="M68" s="1">
        <v>8</v>
      </c>
      <c r="N68" s="1">
        <v>2</v>
      </c>
      <c r="O68" s="1">
        <v>15</v>
      </c>
      <c r="P68" s="16">
        <v>121.92668968023256</v>
      </c>
      <c r="Q68" s="21">
        <v>0.16709405006291822</v>
      </c>
      <c r="R68" s="21">
        <v>2.7845000294001472</v>
      </c>
      <c r="S68" s="21">
        <v>2.6174059793372288</v>
      </c>
      <c r="T68" s="21">
        <v>0.11112980045095046</v>
      </c>
      <c r="U68" s="21">
        <v>1.1534592538114781</v>
      </c>
      <c r="V68" s="21">
        <v>1.0423294533605276</v>
      </c>
      <c r="W68" s="13" t="str">
        <f>IF(Table467[[#This Row],[PSI - FI]]&gt;5,"Red",(IF(AND(Table467[[#This Row],[PSI - FI]]&lt;5,Table467[[#This Row],[PSI - FI]]&gt;=3),"Blue","No")))</f>
        <v>No</v>
      </c>
      <c r="X68" s="19" t="str">
        <f>HYPERLINK("https://www.google.com/maps/search/?api=1&amp;query="&amp;Table467[[#This Row],[Begin Lat]]&amp;","&amp;Table467[[#This Row],[Begin Long]],"Google Maps")</f>
        <v>Google Maps</v>
      </c>
      <c r="Y68" s="1">
        <v>40.104002999999999</v>
      </c>
      <c r="Z68" s="1">
        <v>-84.259045999999998</v>
      </c>
      <c r="AA68" s="1">
        <v>0</v>
      </c>
      <c r="AB68" s="1">
        <v>0</v>
      </c>
    </row>
    <row r="69" spans="1:28" x14ac:dyDescent="0.25">
      <c r="A69" s="13">
        <v>67</v>
      </c>
      <c r="B69" s="17">
        <v>6</v>
      </c>
      <c r="C69" s="1" t="s">
        <v>2367</v>
      </c>
      <c r="D69" s="1" t="s">
        <v>3080</v>
      </c>
      <c r="E69" s="1" t="s">
        <v>3629</v>
      </c>
      <c r="F69" s="1" t="s">
        <v>2456</v>
      </c>
      <c r="G69" s="21">
        <v>7.7360000000044238</v>
      </c>
      <c r="H69" s="21">
        <v>0</v>
      </c>
      <c r="I69" s="1" t="s">
        <v>258</v>
      </c>
      <c r="J69" s="1" t="s">
        <v>2803</v>
      </c>
      <c r="K69" s="1">
        <v>1</v>
      </c>
      <c r="L69" s="1">
        <v>0</v>
      </c>
      <c r="M69" s="1">
        <v>5</v>
      </c>
      <c r="N69" s="1">
        <v>5</v>
      </c>
      <c r="O69" s="1">
        <v>8</v>
      </c>
      <c r="P69" s="16">
        <v>108.59856468023256</v>
      </c>
      <c r="Q69" s="21">
        <v>0.18108256571315898</v>
      </c>
      <c r="R69" s="21">
        <v>2.1120298156544872</v>
      </c>
      <c r="S69" s="21">
        <v>1.9309472499413283</v>
      </c>
      <c r="T69" s="21">
        <v>0.1126899944670319</v>
      </c>
      <c r="U69" s="21">
        <v>1.1497472722617077</v>
      </c>
      <c r="V69" s="21">
        <v>1.0370572777946758</v>
      </c>
      <c r="W69" s="13" t="str">
        <f>IF(Table467[[#This Row],[PSI - FI]]&gt;5,"Red",(IF(AND(Table467[[#This Row],[PSI - FI]]&lt;5,Table467[[#This Row],[PSI - FI]]&gt;=3),"Blue","No")))</f>
        <v>No</v>
      </c>
      <c r="X69" s="19" t="str">
        <f>HYPERLINK("https://www.google.com/maps/search/?api=1&amp;query="&amp;Table467[[#This Row],[Begin Lat]]&amp;","&amp;Table467[[#This Row],[Begin Long]],"Google Maps")</f>
        <v>Google Maps</v>
      </c>
      <c r="Y69" s="1">
        <v>40.344720000000002</v>
      </c>
      <c r="Z69" s="1">
        <v>-83.395692999999994</v>
      </c>
      <c r="AA69" s="1">
        <v>0</v>
      </c>
      <c r="AB69" s="1">
        <v>0</v>
      </c>
    </row>
    <row r="70" spans="1:28" x14ac:dyDescent="0.25">
      <c r="A70" s="13">
        <v>68</v>
      </c>
      <c r="B70" s="17">
        <v>5</v>
      </c>
      <c r="C70" s="1" t="s">
        <v>797</v>
      </c>
      <c r="D70" s="1" t="s">
        <v>2857</v>
      </c>
      <c r="E70" s="1" t="s">
        <v>3585</v>
      </c>
      <c r="F70" s="1" t="s">
        <v>2457</v>
      </c>
      <c r="G70" s="21">
        <v>4.282999999995809</v>
      </c>
      <c r="H70" s="21">
        <v>0</v>
      </c>
      <c r="I70" s="1" t="s">
        <v>258</v>
      </c>
      <c r="J70" s="1" t="s">
        <v>2806</v>
      </c>
      <c r="K70" s="1">
        <v>0</v>
      </c>
      <c r="L70" s="1">
        <v>0</v>
      </c>
      <c r="M70" s="1">
        <v>7</v>
      </c>
      <c r="N70" s="1">
        <v>3</v>
      </c>
      <c r="O70" s="1">
        <v>32</v>
      </c>
      <c r="P70" s="16">
        <v>91.140625</v>
      </c>
      <c r="Q70" s="21">
        <v>2.2780797866420865</v>
      </c>
      <c r="R70" s="21">
        <v>8.3995484982690787</v>
      </c>
      <c r="S70" s="21">
        <v>6.1214687116269921</v>
      </c>
      <c r="T70" s="21">
        <v>0.14887709706200244</v>
      </c>
      <c r="U70" s="21">
        <v>1.1483046587346617</v>
      </c>
      <c r="V70" s="21">
        <v>0.99942756167265923</v>
      </c>
      <c r="W70" s="13" t="str">
        <f>IF(Table467[[#This Row],[PSI - FI]]&gt;5,"Red",(IF(AND(Table467[[#This Row],[PSI - FI]]&lt;5,Table467[[#This Row],[PSI - FI]]&gt;=3),"Blue","No")))</f>
        <v>No</v>
      </c>
      <c r="X70" s="19" t="str">
        <f>HYPERLINK("https://www.google.com/maps/search/?api=1&amp;query="&amp;Table467[[#This Row],[Begin Lat]]&amp;","&amp;Table467[[#This Row],[Begin Long]],"Google Maps")</f>
        <v>Google Maps</v>
      </c>
      <c r="Y70" s="1">
        <v>39.768861999999999</v>
      </c>
      <c r="Z70" s="1">
        <v>-82.616923</v>
      </c>
      <c r="AA70" s="1">
        <v>0</v>
      </c>
      <c r="AB70" s="1">
        <v>0</v>
      </c>
    </row>
    <row r="71" spans="1:28" x14ac:dyDescent="0.25">
      <c r="A71" s="13">
        <v>69</v>
      </c>
      <c r="B71" s="17">
        <v>8</v>
      </c>
      <c r="C71" s="1" t="s">
        <v>1329</v>
      </c>
      <c r="D71" s="1" t="s">
        <v>2458</v>
      </c>
      <c r="E71" s="1" t="s">
        <v>5036</v>
      </c>
      <c r="F71" s="1" t="s">
        <v>2458</v>
      </c>
      <c r="G71" s="21">
        <v>31.25</v>
      </c>
      <c r="H71" s="21">
        <v>0</v>
      </c>
      <c r="I71" s="1" t="s">
        <v>258</v>
      </c>
      <c r="J71" s="1" t="s">
        <v>2803</v>
      </c>
      <c r="K71" s="1">
        <v>0</v>
      </c>
      <c r="L71" s="1">
        <v>4</v>
      </c>
      <c r="M71" s="1">
        <v>8</v>
      </c>
      <c r="N71" s="1">
        <v>1</v>
      </c>
      <c r="O71" s="1">
        <v>5</v>
      </c>
      <c r="P71" s="16">
        <v>244.51925872093022</v>
      </c>
      <c r="Q71" s="21">
        <v>0.11679900824460702</v>
      </c>
      <c r="R71" s="21">
        <v>1.5437908757603565</v>
      </c>
      <c r="S71" s="21">
        <v>1.4269918675157494</v>
      </c>
      <c r="T71" s="21">
        <v>8.6503047371149555E-2</v>
      </c>
      <c r="U71" s="21">
        <v>1.1478905035159472</v>
      </c>
      <c r="V71" s="21">
        <v>1.0613874561447978</v>
      </c>
      <c r="W71" s="13" t="str">
        <f>IF(Table467[[#This Row],[PSI - FI]]&gt;5,"Red",(IF(AND(Table467[[#This Row],[PSI - FI]]&lt;5,Table467[[#This Row],[PSI - FI]]&gt;=3),"Blue","No")))</f>
        <v>No</v>
      </c>
      <c r="X71" s="19" t="str">
        <f>HYPERLINK("https://www.google.com/maps/search/?api=1&amp;query="&amp;Table467[[#This Row],[Begin Lat]]&amp;","&amp;Table467[[#This Row],[Begin Long]],"Google Maps")</f>
        <v>Google Maps</v>
      </c>
      <c r="Y71" s="1">
        <v>39.180731999999999</v>
      </c>
      <c r="Z71" s="1">
        <v>-84.058408</v>
      </c>
      <c r="AA71" s="1">
        <v>0</v>
      </c>
      <c r="AB71" s="1">
        <v>0</v>
      </c>
    </row>
    <row r="72" spans="1:28" x14ac:dyDescent="0.25">
      <c r="A72" s="13">
        <v>70</v>
      </c>
      <c r="B72" s="17">
        <v>12</v>
      </c>
      <c r="C72" s="1" t="s">
        <v>1332</v>
      </c>
      <c r="D72" s="1" t="s">
        <v>2937</v>
      </c>
      <c r="E72" s="1" t="s">
        <v>3417</v>
      </c>
      <c r="F72" s="1" t="s">
        <v>2459</v>
      </c>
      <c r="G72" s="21">
        <v>10.589999999996508</v>
      </c>
      <c r="H72" s="21">
        <v>0</v>
      </c>
      <c r="I72" s="1" t="s">
        <v>258</v>
      </c>
      <c r="J72" s="1" t="s">
        <v>2803</v>
      </c>
      <c r="K72" s="1">
        <v>0</v>
      </c>
      <c r="L72" s="1">
        <v>1</v>
      </c>
      <c r="M72" s="1">
        <v>9</v>
      </c>
      <c r="N72" s="1">
        <v>1</v>
      </c>
      <c r="O72" s="1">
        <v>8</v>
      </c>
      <c r="P72" s="16">
        <v>117.03606468023256</v>
      </c>
      <c r="Q72" s="21">
        <v>0.16910500852216084</v>
      </c>
      <c r="R72" s="21">
        <v>2.0309513003879189</v>
      </c>
      <c r="S72" s="21">
        <v>1.8618462918657581</v>
      </c>
      <c r="T72" s="21">
        <v>0.11100232849112263</v>
      </c>
      <c r="U72" s="21">
        <v>1.1365902611351844</v>
      </c>
      <c r="V72" s="21">
        <v>1.0255879326440618</v>
      </c>
      <c r="W72" s="13" t="str">
        <f>IF(Table467[[#This Row],[PSI - FI]]&gt;5,"Red",(IF(AND(Table467[[#This Row],[PSI - FI]]&lt;5,Table467[[#This Row],[PSI - FI]]&gt;=3),"Blue","No")))</f>
        <v>No</v>
      </c>
      <c r="X72" s="19" t="str">
        <f>HYPERLINK("https://www.google.com/maps/search/?api=1&amp;query="&amp;Table467[[#This Row],[Begin Lat]]&amp;","&amp;Table467[[#This Row],[Begin Long]],"Google Maps")</f>
        <v>Google Maps</v>
      </c>
      <c r="Y72" s="1">
        <v>41.495356000000001</v>
      </c>
      <c r="Z72" s="1">
        <v>-81.193618000000001</v>
      </c>
      <c r="AA72" s="1">
        <v>0</v>
      </c>
      <c r="AB72" s="1">
        <v>0</v>
      </c>
    </row>
    <row r="73" spans="1:28" x14ac:dyDescent="0.25">
      <c r="A73" s="13">
        <v>71</v>
      </c>
      <c r="B73" s="17">
        <v>5</v>
      </c>
      <c r="C73" s="1" t="s">
        <v>793</v>
      </c>
      <c r="D73" s="1" t="s">
        <v>2874</v>
      </c>
      <c r="E73" s="1" t="s">
        <v>5037</v>
      </c>
      <c r="F73" s="1" t="s">
        <v>2460</v>
      </c>
      <c r="G73" s="21">
        <v>9.8940000000002328</v>
      </c>
      <c r="H73" s="21">
        <v>0</v>
      </c>
      <c r="I73" s="1" t="s">
        <v>258</v>
      </c>
      <c r="J73" s="1" t="s">
        <v>2803</v>
      </c>
      <c r="K73" s="1">
        <v>1</v>
      </c>
      <c r="L73" s="1">
        <v>2</v>
      </c>
      <c r="M73" s="1">
        <v>6</v>
      </c>
      <c r="N73" s="1">
        <v>2</v>
      </c>
      <c r="O73" s="1">
        <v>8</v>
      </c>
      <c r="P73" s="16">
        <v>193.18631904069767</v>
      </c>
      <c r="Q73" s="21">
        <v>0.17844888764054304</v>
      </c>
      <c r="R73" s="21">
        <v>1.973644379558662</v>
      </c>
      <c r="S73" s="21">
        <v>1.795195491918119</v>
      </c>
      <c r="T73" s="21">
        <v>0.11782759698337132</v>
      </c>
      <c r="U73" s="21">
        <v>1.1334251052620266</v>
      </c>
      <c r="V73" s="21">
        <v>1.0155975082786552</v>
      </c>
      <c r="W73" s="13" t="str">
        <f>IF(Table467[[#This Row],[PSI - FI]]&gt;5,"Red",(IF(AND(Table467[[#This Row],[PSI - FI]]&lt;5,Table467[[#This Row],[PSI - FI]]&gt;=3),"Blue","No")))</f>
        <v>No</v>
      </c>
      <c r="X73" s="19" t="str">
        <f>HYPERLINK("https://www.google.com/maps/search/?api=1&amp;query="&amp;Table467[[#This Row],[Begin Lat]]&amp;","&amp;Table467[[#This Row],[Begin Long]],"Google Maps")</f>
        <v>Google Maps</v>
      </c>
      <c r="Y73" s="1">
        <v>40.216439000000001</v>
      </c>
      <c r="Z73" s="1">
        <v>-82.548277999999996</v>
      </c>
      <c r="AA73" s="1">
        <v>0</v>
      </c>
      <c r="AB73" s="1">
        <v>0</v>
      </c>
    </row>
    <row r="74" spans="1:28" x14ac:dyDescent="0.25">
      <c r="A74" s="13">
        <v>72</v>
      </c>
      <c r="B74" s="17">
        <v>3</v>
      </c>
      <c r="C74" s="1" t="s">
        <v>802</v>
      </c>
      <c r="D74" s="1" t="s">
        <v>3023</v>
      </c>
      <c r="E74" s="1" t="s">
        <v>5038</v>
      </c>
      <c r="F74" s="1" t="s">
        <v>2461</v>
      </c>
      <c r="G74" s="21">
        <v>3.2379999999975553</v>
      </c>
      <c r="H74" s="21">
        <v>0</v>
      </c>
      <c r="I74" s="1" t="s">
        <v>258</v>
      </c>
      <c r="J74" s="1" t="s">
        <v>2803</v>
      </c>
      <c r="K74" s="1">
        <v>1</v>
      </c>
      <c r="L74" s="1">
        <v>0</v>
      </c>
      <c r="M74" s="1">
        <v>10</v>
      </c>
      <c r="N74" s="1">
        <v>1</v>
      </c>
      <c r="O74" s="1">
        <v>10</v>
      </c>
      <c r="P74" s="16">
        <v>125.58293968023256</v>
      </c>
      <c r="Q74" s="21">
        <v>0.12528441402722973</v>
      </c>
      <c r="R74" s="21">
        <v>1.9603410838581425</v>
      </c>
      <c r="S74" s="21">
        <v>1.8350566698309128</v>
      </c>
      <c r="T74" s="21">
        <v>9.4037975278003214E-2</v>
      </c>
      <c r="U74" s="21">
        <v>1.1205887216685593</v>
      </c>
      <c r="V74" s="21">
        <v>1.0265507463905561</v>
      </c>
      <c r="W74" s="13" t="str">
        <f>IF(Table467[[#This Row],[PSI - FI]]&gt;5,"Red",(IF(AND(Table467[[#This Row],[PSI - FI]]&lt;5,Table467[[#This Row],[PSI - FI]]&gt;=3),"Blue","No")))</f>
        <v>No</v>
      </c>
      <c r="X74" s="19" t="str">
        <f>HYPERLINK("https://www.google.com/maps/search/?api=1&amp;query="&amp;Table467[[#This Row],[Begin Lat]]&amp;","&amp;Table467[[#This Row],[Begin Long]],"Google Maps")</f>
        <v>Google Maps</v>
      </c>
      <c r="Y74" s="1">
        <v>40.735553000000003</v>
      </c>
      <c r="Z74" s="1">
        <v>-82.665842999999995</v>
      </c>
      <c r="AA74" s="1">
        <v>0</v>
      </c>
      <c r="AB74" s="1">
        <v>0</v>
      </c>
    </row>
    <row r="75" spans="1:28" x14ac:dyDescent="0.25">
      <c r="A75" s="13">
        <v>73</v>
      </c>
      <c r="B75" s="17">
        <v>4</v>
      </c>
      <c r="C75" s="1" t="s">
        <v>3194</v>
      </c>
      <c r="D75" s="1" t="s">
        <v>3135</v>
      </c>
      <c r="E75" s="1" t="s">
        <v>5039</v>
      </c>
      <c r="F75" s="1" t="s">
        <v>2462</v>
      </c>
      <c r="G75" s="21">
        <v>2.4290000000037253</v>
      </c>
      <c r="H75" s="21">
        <v>0</v>
      </c>
      <c r="I75" s="1" t="s">
        <v>258</v>
      </c>
      <c r="J75" s="1" t="s">
        <v>2805</v>
      </c>
      <c r="K75" s="1">
        <v>0</v>
      </c>
      <c r="L75" s="1">
        <v>2</v>
      </c>
      <c r="M75" s="1">
        <v>4</v>
      </c>
      <c r="N75" s="1">
        <v>1</v>
      </c>
      <c r="O75" s="1">
        <v>9</v>
      </c>
      <c r="P75" s="16">
        <v>130.97837936046511</v>
      </c>
      <c r="Q75" s="21">
        <v>0.94990459648531156</v>
      </c>
      <c r="R75" s="21">
        <v>3.1272413985353906</v>
      </c>
      <c r="S75" s="21">
        <v>2.1773368020500792</v>
      </c>
      <c r="T75" s="21">
        <v>0.24239818970473478</v>
      </c>
      <c r="U75" s="21">
        <v>1.1175678484830947</v>
      </c>
      <c r="V75" s="21">
        <v>0.87516965877835984</v>
      </c>
      <c r="W75" s="13" t="str">
        <f>IF(Table467[[#This Row],[PSI - FI]]&gt;5,"Red",(IF(AND(Table467[[#This Row],[PSI - FI]]&lt;5,Table467[[#This Row],[PSI - FI]]&gt;=3),"Blue","No")))</f>
        <v>No</v>
      </c>
      <c r="X75" s="19" t="str">
        <f>HYPERLINK("https://www.google.com/maps/search/?api=1&amp;query="&amp;Table467[[#This Row],[Begin Lat]]&amp;","&amp;Table467[[#This Row],[Begin Long]],"Google Maps")</f>
        <v>Google Maps</v>
      </c>
      <c r="Y75" s="1">
        <v>41.53528</v>
      </c>
      <c r="Z75" s="1">
        <v>-80.934236999999996</v>
      </c>
      <c r="AA75" s="1">
        <v>0</v>
      </c>
      <c r="AB75" s="1">
        <v>0</v>
      </c>
    </row>
    <row r="76" spans="1:28" x14ac:dyDescent="0.25">
      <c r="A76" s="13">
        <v>74</v>
      </c>
      <c r="B76" s="17">
        <v>6</v>
      </c>
      <c r="C76" s="1" t="s">
        <v>799</v>
      </c>
      <c r="D76" s="1" t="s">
        <v>2974</v>
      </c>
      <c r="E76" s="1" t="s">
        <v>5040</v>
      </c>
      <c r="F76" s="1" t="s">
        <v>2463</v>
      </c>
      <c r="G76" s="21">
        <v>3.3080000000045402</v>
      </c>
      <c r="H76" s="21">
        <v>0</v>
      </c>
      <c r="I76" s="1" t="s">
        <v>258</v>
      </c>
      <c r="J76" s="1" t="s">
        <v>2804</v>
      </c>
      <c r="K76" s="1">
        <v>0</v>
      </c>
      <c r="L76" s="1">
        <v>0</v>
      </c>
      <c r="M76" s="1">
        <v>4</v>
      </c>
      <c r="N76" s="1">
        <v>4</v>
      </c>
      <c r="O76" s="1">
        <v>17</v>
      </c>
      <c r="P76" s="16">
        <v>60.9375</v>
      </c>
      <c r="Q76" s="21">
        <v>3.1085960289489845</v>
      </c>
      <c r="R76" s="21">
        <v>5.1339190647537523</v>
      </c>
      <c r="S76" s="21">
        <v>2.0253230358047678</v>
      </c>
      <c r="T76" s="21">
        <v>0.21663836578976839</v>
      </c>
      <c r="U76" s="21">
        <v>1.1158250739497464</v>
      </c>
      <c r="V76" s="21">
        <v>0.89918670815997803</v>
      </c>
      <c r="W76" s="13" t="str">
        <f>IF(Table467[[#This Row],[PSI - FI]]&gt;5,"Red",(IF(AND(Table467[[#This Row],[PSI - FI]]&lt;5,Table467[[#This Row],[PSI - FI]]&gt;=3),"Blue","No")))</f>
        <v>No</v>
      </c>
      <c r="X76" s="19" t="str">
        <f>HYPERLINK("https://www.google.com/maps/search/?api=1&amp;query="&amp;Table467[[#This Row],[Begin Lat]]&amp;","&amp;Table467[[#This Row],[Begin Long]],"Google Maps")</f>
        <v>Google Maps</v>
      </c>
      <c r="Y76" s="1">
        <v>40.265464000000001</v>
      </c>
      <c r="Z76" s="1">
        <v>-82.908969999999997</v>
      </c>
      <c r="AA76" s="1">
        <v>0</v>
      </c>
      <c r="AB76" s="1">
        <v>0</v>
      </c>
    </row>
    <row r="77" spans="1:28" x14ac:dyDescent="0.25">
      <c r="A77" s="13">
        <v>75</v>
      </c>
      <c r="B77" s="17">
        <v>7</v>
      </c>
      <c r="C77" s="1" t="s">
        <v>2370</v>
      </c>
      <c r="D77" s="1" t="s">
        <v>2988</v>
      </c>
      <c r="E77" s="1" t="s">
        <v>3573</v>
      </c>
      <c r="F77" s="1" t="s">
        <v>2464</v>
      </c>
      <c r="G77" s="21">
        <v>10.414999999993597</v>
      </c>
      <c r="H77" s="21">
        <v>0</v>
      </c>
      <c r="I77" s="1" t="s">
        <v>258</v>
      </c>
      <c r="J77" s="1" t="s">
        <v>2804</v>
      </c>
      <c r="K77" s="1">
        <v>0</v>
      </c>
      <c r="L77" s="1">
        <v>1</v>
      </c>
      <c r="M77" s="1">
        <v>5</v>
      </c>
      <c r="N77" s="1">
        <v>2</v>
      </c>
      <c r="O77" s="1">
        <v>13</v>
      </c>
      <c r="P77" s="16">
        <v>100.28606468023256</v>
      </c>
      <c r="Q77" s="21">
        <v>3.0566408169886174</v>
      </c>
      <c r="R77" s="21">
        <v>4.3452741204568213</v>
      </c>
      <c r="S77" s="21">
        <v>1.2886333034682038</v>
      </c>
      <c r="T77" s="21">
        <v>0.21301760191162614</v>
      </c>
      <c r="U77" s="21">
        <v>1.1123843127695041</v>
      </c>
      <c r="V77" s="21">
        <v>0.899366710857878</v>
      </c>
      <c r="W77" s="13" t="str">
        <f>IF(Table467[[#This Row],[PSI - FI]]&gt;5,"Red",(IF(AND(Table467[[#This Row],[PSI - FI]]&lt;5,Table467[[#This Row],[PSI - FI]]&gt;=3),"Blue","No")))</f>
        <v>No</v>
      </c>
      <c r="X77" s="19" t="str">
        <f>HYPERLINK("https://www.google.com/maps/search/?api=1&amp;query="&amp;Table467[[#This Row],[Begin Lat]]&amp;","&amp;Table467[[#This Row],[Begin Long]],"Google Maps")</f>
        <v>Google Maps</v>
      </c>
      <c r="Y77" s="1">
        <v>40.651251999999999</v>
      </c>
      <c r="Z77" s="1">
        <v>-84.580359000000001</v>
      </c>
      <c r="AA77" s="1">
        <v>0</v>
      </c>
      <c r="AB77" s="1">
        <v>0</v>
      </c>
    </row>
    <row r="78" spans="1:28" x14ac:dyDescent="0.25">
      <c r="A78" s="13">
        <v>76</v>
      </c>
      <c r="B78" s="17">
        <v>8</v>
      </c>
      <c r="C78" s="1" t="s">
        <v>788</v>
      </c>
      <c r="D78" s="1" t="s">
        <v>3117</v>
      </c>
      <c r="E78" s="1" t="s">
        <v>5041</v>
      </c>
      <c r="F78" s="1" t="s">
        <v>2465</v>
      </c>
      <c r="G78" s="21">
        <v>1.1570000000065193</v>
      </c>
      <c r="H78" s="21">
        <v>0</v>
      </c>
      <c r="I78" s="1" t="s">
        <v>258</v>
      </c>
      <c r="J78" s="1" t="s">
        <v>2808</v>
      </c>
      <c r="K78" s="1">
        <v>0</v>
      </c>
      <c r="L78" s="1">
        <v>2</v>
      </c>
      <c r="M78" s="1">
        <v>3</v>
      </c>
      <c r="N78" s="1">
        <v>5</v>
      </c>
      <c r="O78" s="1">
        <v>8</v>
      </c>
      <c r="P78" s="16">
        <v>141.18150436046511</v>
      </c>
      <c r="Q78" s="21">
        <v>0.57373168677695863</v>
      </c>
      <c r="R78" s="21">
        <v>3.0239615629302459</v>
      </c>
      <c r="S78" s="21">
        <v>2.450229876153287</v>
      </c>
      <c r="T78" s="21">
        <v>0.14640577881773537</v>
      </c>
      <c r="U78" s="21">
        <v>1.105728911601471</v>
      </c>
      <c r="V78" s="21">
        <v>0.95932313278373571</v>
      </c>
      <c r="W78" s="13" t="str">
        <f>IF(Table467[[#This Row],[PSI - FI]]&gt;5,"Red",(IF(AND(Table467[[#This Row],[PSI - FI]]&lt;5,Table467[[#This Row],[PSI - FI]]&gt;=3),"Blue","No")))</f>
        <v>No</v>
      </c>
      <c r="X78" s="19" t="str">
        <f>HYPERLINK("https://www.google.com/maps/search/?api=1&amp;query="&amp;Table467[[#This Row],[Begin Lat]]&amp;","&amp;Table467[[#This Row],[Begin Long]],"Google Maps")</f>
        <v>Google Maps</v>
      </c>
      <c r="Y78" s="1">
        <v>39.350445999999998</v>
      </c>
      <c r="Z78" s="1">
        <v>-84.637352000000007</v>
      </c>
      <c r="AA78" s="1">
        <v>0</v>
      </c>
      <c r="AB78" s="1">
        <v>0</v>
      </c>
    </row>
    <row r="79" spans="1:28" x14ac:dyDescent="0.25">
      <c r="A79" s="13">
        <v>77</v>
      </c>
      <c r="B79" s="17">
        <v>8</v>
      </c>
      <c r="C79" s="1" t="s">
        <v>2363</v>
      </c>
      <c r="D79" s="1" t="s">
        <v>2971</v>
      </c>
      <c r="E79" s="1" t="s">
        <v>5042</v>
      </c>
      <c r="F79" s="1" t="s">
        <v>2466</v>
      </c>
      <c r="G79" s="21">
        <v>8.1539999999949941</v>
      </c>
      <c r="H79" s="21">
        <v>0</v>
      </c>
      <c r="I79" s="1" t="s">
        <v>258</v>
      </c>
      <c r="J79" s="1" t="s">
        <v>2804</v>
      </c>
      <c r="K79" s="1">
        <v>0</v>
      </c>
      <c r="L79" s="1">
        <v>1</v>
      </c>
      <c r="M79" s="1">
        <v>6</v>
      </c>
      <c r="N79" s="1">
        <v>3</v>
      </c>
      <c r="O79" s="1">
        <v>13</v>
      </c>
      <c r="P79" s="16">
        <v>111.27043968023256</v>
      </c>
      <c r="Q79" s="21">
        <v>2.0288690454277631</v>
      </c>
      <c r="R79" s="21">
        <v>4.3785621566983366</v>
      </c>
      <c r="S79" s="21">
        <v>2.3496931112705735</v>
      </c>
      <c r="T79" s="21">
        <v>0.1413920851438272</v>
      </c>
      <c r="U79" s="21">
        <v>1.1054122182213832</v>
      </c>
      <c r="V79" s="21">
        <v>0.96402013307755607</v>
      </c>
      <c r="W79" s="13" t="str">
        <f>IF(Table467[[#This Row],[PSI - FI]]&gt;5,"Red",(IF(AND(Table467[[#This Row],[PSI - FI]]&lt;5,Table467[[#This Row],[PSI - FI]]&gt;=3),"Blue","No")))</f>
        <v>No</v>
      </c>
      <c r="X79" s="19" t="str">
        <f>HYPERLINK("https://www.google.com/maps/search/?api=1&amp;query="&amp;Table467[[#This Row],[Begin Lat]]&amp;","&amp;Table467[[#This Row],[Begin Long]],"Google Maps")</f>
        <v>Google Maps</v>
      </c>
      <c r="Y79" s="1">
        <v>39.475651999999997</v>
      </c>
      <c r="Z79" s="1">
        <v>-83.672571000000005</v>
      </c>
      <c r="AA79" s="1">
        <v>0</v>
      </c>
      <c r="AB79" s="1">
        <v>0</v>
      </c>
    </row>
    <row r="80" spans="1:28" x14ac:dyDescent="0.25">
      <c r="A80" s="13">
        <v>78</v>
      </c>
      <c r="B80" s="17">
        <v>4</v>
      </c>
      <c r="C80" s="1" t="s">
        <v>798</v>
      </c>
      <c r="D80" s="1" t="s">
        <v>3053</v>
      </c>
      <c r="E80" s="1" t="s">
        <v>5043</v>
      </c>
      <c r="F80" s="1" t="s">
        <v>2467</v>
      </c>
      <c r="G80" s="21">
        <v>1.7250000000058208</v>
      </c>
      <c r="H80" s="21">
        <v>0</v>
      </c>
      <c r="I80" s="1" t="s">
        <v>258</v>
      </c>
      <c r="J80" s="1" t="s">
        <v>2803</v>
      </c>
      <c r="K80" s="1">
        <v>0</v>
      </c>
      <c r="L80" s="1">
        <v>0</v>
      </c>
      <c r="M80" s="1">
        <v>16</v>
      </c>
      <c r="N80" s="1">
        <v>1</v>
      </c>
      <c r="O80" s="1">
        <v>15</v>
      </c>
      <c r="P80" s="16">
        <v>124.1875</v>
      </c>
      <c r="Q80" s="21">
        <v>6.132746984202591E-2</v>
      </c>
      <c r="R80" s="21">
        <v>1.6380400288140287</v>
      </c>
      <c r="S80" s="21">
        <v>1.5767125589720028</v>
      </c>
      <c r="T80" s="21">
        <v>5.8027398829079348E-2</v>
      </c>
      <c r="U80" s="21">
        <v>1.1018629284350976</v>
      </c>
      <c r="V80" s="21">
        <v>1.0438355296060182</v>
      </c>
      <c r="W80" s="13" t="str">
        <f>IF(Table467[[#This Row],[PSI - FI]]&gt;5,"Red",(IF(AND(Table467[[#This Row],[PSI - FI]]&lt;5,Table467[[#This Row],[PSI - FI]]&gt;=3),"Blue","No")))</f>
        <v>No</v>
      </c>
      <c r="X80" s="19" t="str">
        <f>HYPERLINK("https://www.google.com/maps/search/?api=1&amp;query="&amp;Table467[[#This Row],[Begin Lat]]&amp;","&amp;Table467[[#This Row],[Begin Long]],"Google Maps")</f>
        <v>Google Maps</v>
      </c>
      <c r="Y80" s="1">
        <v>41.309846999999998</v>
      </c>
      <c r="Z80" s="1">
        <v>-81.244681999999997</v>
      </c>
      <c r="AA80" s="1">
        <v>0</v>
      </c>
      <c r="AB80" s="1">
        <v>0</v>
      </c>
    </row>
    <row r="81" spans="1:28" x14ac:dyDescent="0.25">
      <c r="A81" s="13">
        <v>79</v>
      </c>
      <c r="B81" s="17">
        <v>3</v>
      </c>
      <c r="C81" s="1" t="s">
        <v>805</v>
      </c>
      <c r="D81" s="1" t="s">
        <v>2944</v>
      </c>
      <c r="E81" s="1" t="s">
        <v>3478</v>
      </c>
      <c r="F81" s="1" t="s">
        <v>2468</v>
      </c>
      <c r="G81" s="21">
        <v>6.6790000000037253</v>
      </c>
      <c r="H81" s="21">
        <v>0</v>
      </c>
      <c r="I81" s="1" t="s">
        <v>258</v>
      </c>
      <c r="J81" s="1" t="s">
        <v>2803</v>
      </c>
      <c r="K81" s="1">
        <v>0</v>
      </c>
      <c r="L81" s="1">
        <v>2</v>
      </c>
      <c r="M81" s="1">
        <v>9</v>
      </c>
      <c r="N81" s="1">
        <v>3</v>
      </c>
      <c r="O81" s="1">
        <v>11</v>
      </c>
      <c r="P81" s="16">
        <v>174.58775436046511</v>
      </c>
      <c r="Q81" s="21">
        <v>9.0250110516753218E-2</v>
      </c>
      <c r="R81" s="21">
        <v>1.7767512233724527</v>
      </c>
      <c r="S81" s="21">
        <v>1.6865011128556995</v>
      </c>
      <c r="T81" s="21">
        <v>7.2367361121191714E-2</v>
      </c>
      <c r="U81" s="21">
        <v>1.0961552528436684</v>
      </c>
      <c r="V81" s="21">
        <v>1.0237878917224768</v>
      </c>
      <c r="W81" s="13" t="str">
        <f>IF(Table467[[#This Row],[PSI - FI]]&gt;5,"Red",(IF(AND(Table467[[#This Row],[PSI - FI]]&lt;5,Table467[[#This Row],[PSI - FI]]&gt;=3),"Blue","No")))</f>
        <v>No</v>
      </c>
      <c r="X81" s="19" t="str">
        <f>HYPERLINK("https://www.google.com/maps/search/?api=1&amp;query="&amp;Table467[[#This Row],[Begin Lat]]&amp;","&amp;Table467[[#This Row],[Begin Long]],"Google Maps")</f>
        <v>Google Maps</v>
      </c>
      <c r="Y81" s="1">
        <v>41.081052</v>
      </c>
      <c r="Z81" s="1">
        <v>-81.735765000000001</v>
      </c>
      <c r="AA81" s="1">
        <v>0</v>
      </c>
      <c r="AB81" s="1">
        <v>0</v>
      </c>
    </row>
    <row r="82" spans="1:28" x14ac:dyDescent="0.25">
      <c r="A82" s="13">
        <v>80</v>
      </c>
      <c r="B82" s="17">
        <v>5</v>
      </c>
      <c r="C82" s="1" t="s">
        <v>793</v>
      </c>
      <c r="D82" s="1" t="s">
        <v>2909</v>
      </c>
      <c r="E82" s="1" t="s">
        <v>5044</v>
      </c>
      <c r="F82" s="1" t="s">
        <v>2469</v>
      </c>
      <c r="G82" s="21">
        <v>19.557000000000698</v>
      </c>
      <c r="H82" s="21">
        <v>0</v>
      </c>
      <c r="I82" s="1" t="s">
        <v>258</v>
      </c>
      <c r="J82" s="1" t="s">
        <v>2804</v>
      </c>
      <c r="K82" s="1">
        <v>0</v>
      </c>
      <c r="L82" s="1">
        <v>1</v>
      </c>
      <c r="M82" s="1">
        <v>5</v>
      </c>
      <c r="N82" s="1">
        <v>3</v>
      </c>
      <c r="O82" s="1">
        <v>13</v>
      </c>
      <c r="P82" s="16">
        <v>104.72356468023256</v>
      </c>
      <c r="Q82" s="21">
        <v>2.2022006454670051</v>
      </c>
      <c r="R82" s="21">
        <v>4.5570906166690568</v>
      </c>
      <c r="S82" s="21">
        <v>2.3548899712020517</v>
      </c>
      <c r="T82" s="21">
        <v>0.15347158155395513</v>
      </c>
      <c r="U82" s="21">
        <v>1.0880204464256811</v>
      </c>
      <c r="V82" s="21">
        <v>0.93454886487172595</v>
      </c>
      <c r="W82" s="13" t="str">
        <f>IF(Table467[[#This Row],[PSI - FI]]&gt;5,"Red",(IF(AND(Table467[[#This Row],[PSI - FI]]&lt;5,Table467[[#This Row],[PSI - FI]]&gt;=3),"Blue","No")))</f>
        <v>No</v>
      </c>
      <c r="X82" s="19" t="str">
        <f>HYPERLINK("https://www.google.com/maps/search/?api=1&amp;query="&amp;Table467[[#This Row],[Begin Lat]]&amp;","&amp;Table467[[#This Row],[Begin Long]],"Google Maps")</f>
        <v>Google Maps</v>
      </c>
      <c r="Y82" s="1">
        <v>39.959401999999997</v>
      </c>
      <c r="Z82" s="1">
        <v>-82.413972999999999</v>
      </c>
      <c r="AA82" s="1">
        <v>0</v>
      </c>
      <c r="AB82" s="1">
        <v>0</v>
      </c>
    </row>
    <row r="83" spans="1:28" x14ac:dyDescent="0.25">
      <c r="A83" s="13">
        <v>81</v>
      </c>
      <c r="B83" s="17">
        <v>3</v>
      </c>
      <c r="C83" s="1" t="s">
        <v>802</v>
      </c>
      <c r="D83" s="1" t="s">
        <v>3060</v>
      </c>
      <c r="E83" s="1" t="s">
        <v>5045</v>
      </c>
      <c r="F83" s="1" t="s">
        <v>2470</v>
      </c>
      <c r="G83" s="21">
        <v>9.4370000000053551</v>
      </c>
      <c r="H83" s="21">
        <v>0</v>
      </c>
      <c r="I83" s="1" t="s">
        <v>258</v>
      </c>
      <c r="J83" s="1" t="s">
        <v>2807</v>
      </c>
      <c r="K83" s="1">
        <v>0</v>
      </c>
      <c r="L83" s="1">
        <v>2</v>
      </c>
      <c r="M83" s="1">
        <v>7</v>
      </c>
      <c r="N83" s="1">
        <v>2</v>
      </c>
      <c r="O83" s="1">
        <v>7</v>
      </c>
      <c r="P83" s="16">
        <v>153.05650436046511</v>
      </c>
      <c r="Q83" s="21">
        <v>0.86621627506084831</v>
      </c>
      <c r="R83" s="21">
        <v>3.3598780382257925</v>
      </c>
      <c r="S83" s="21">
        <v>2.493661763164944</v>
      </c>
      <c r="T83" s="21">
        <v>0.10388996025482886</v>
      </c>
      <c r="U83" s="21">
        <v>1.078654122665814</v>
      </c>
      <c r="V83" s="21">
        <v>0.97476416241098507</v>
      </c>
      <c r="W83" s="13" t="str">
        <f>IF(Table467[[#This Row],[PSI - FI]]&gt;5,"Red",(IF(AND(Table467[[#This Row],[PSI - FI]]&lt;5,Table467[[#This Row],[PSI - FI]]&gt;=3),"Blue","No")))</f>
        <v>No</v>
      </c>
      <c r="X83" s="19" t="str">
        <f>HYPERLINK("https://www.google.com/maps/search/?api=1&amp;query="&amp;Table467[[#This Row],[Begin Lat]]&amp;","&amp;Table467[[#This Row],[Begin Long]],"Google Maps")</f>
        <v>Google Maps</v>
      </c>
      <c r="Y83" s="1">
        <v>40.675491999999998</v>
      </c>
      <c r="Z83" s="1">
        <v>-82.521251000000007</v>
      </c>
      <c r="AA83" s="1">
        <v>0</v>
      </c>
      <c r="AB83" s="1">
        <v>0</v>
      </c>
    </row>
    <row r="84" spans="1:28" x14ac:dyDescent="0.25">
      <c r="A84" s="13">
        <v>82</v>
      </c>
      <c r="B84" s="17">
        <v>4</v>
      </c>
      <c r="C84" s="1" t="s">
        <v>798</v>
      </c>
      <c r="D84" s="1" t="s">
        <v>2887</v>
      </c>
      <c r="E84" s="1" t="s">
        <v>3602</v>
      </c>
      <c r="F84" s="1" t="s">
        <v>2471</v>
      </c>
      <c r="G84" s="21">
        <v>8.452000000004773</v>
      </c>
      <c r="H84" s="21">
        <v>0</v>
      </c>
      <c r="I84" s="1" t="s">
        <v>258</v>
      </c>
      <c r="J84" s="1" t="s">
        <v>2803</v>
      </c>
      <c r="K84" s="1">
        <v>0</v>
      </c>
      <c r="L84" s="1">
        <v>1</v>
      </c>
      <c r="M84" s="1">
        <v>10</v>
      </c>
      <c r="N84" s="1">
        <v>3</v>
      </c>
      <c r="O84" s="1">
        <v>10</v>
      </c>
      <c r="P84" s="16">
        <v>134.45793968023256</v>
      </c>
      <c r="Q84" s="21">
        <v>9.190037247087951E-2</v>
      </c>
      <c r="R84" s="21">
        <v>1.6795416411638311</v>
      </c>
      <c r="S84" s="21">
        <v>1.5876412686929515</v>
      </c>
      <c r="T84" s="21">
        <v>7.2667701298025966E-2</v>
      </c>
      <c r="U84" s="21">
        <v>1.0774855020941583</v>
      </c>
      <c r="V84" s="21">
        <v>1.0048178007961324</v>
      </c>
      <c r="W84" s="13" t="str">
        <f>IF(Table467[[#This Row],[PSI - FI]]&gt;5,"Red",(IF(AND(Table467[[#This Row],[PSI - FI]]&lt;5,Table467[[#This Row],[PSI - FI]]&gt;=3),"Blue","No")))</f>
        <v>No</v>
      </c>
      <c r="X84" s="19" t="str">
        <f>HYPERLINK("https://www.google.com/maps/search/?api=1&amp;query="&amp;Table467[[#This Row],[Begin Lat]]&amp;","&amp;Table467[[#This Row],[Begin Long]],"Google Maps")</f>
        <v>Google Maps</v>
      </c>
      <c r="Y84" s="1">
        <v>41.284021000000003</v>
      </c>
      <c r="Z84" s="1">
        <v>-81.268542999999994</v>
      </c>
      <c r="AA84" s="1">
        <v>0</v>
      </c>
      <c r="AB84" s="1">
        <v>0</v>
      </c>
    </row>
    <row r="85" spans="1:28" x14ac:dyDescent="0.25">
      <c r="A85" s="13">
        <v>83</v>
      </c>
      <c r="B85" s="17">
        <v>7</v>
      </c>
      <c r="C85" s="1" t="s">
        <v>2371</v>
      </c>
      <c r="D85" s="1" t="s">
        <v>2472</v>
      </c>
      <c r="E85" s="1" t="s">
        <v>5046</v>
      </c>
      <c r="F85" s="1" t="s">
        <v>2472</v>
      </c>
      <c r="G85" s="21">
        <v>2.9159999999974389</v>
      </c>
      <c r="H85" s="21">
        <v>0</v>
      </c>
      <c r="I85" s="1" t="s">
        <v>258</v>
      </c>
      <c r="J85" s="1" t="s">
        <v>2803</v>
      </c>
      <c r="K85" s="1">
        <v>1</v>
      </c>
      <c r="L85" s="1">
        <v>1</v>
      </c>
      <c r="M85" s="1">
        <v>6</v>
      </c>
      <c r="N85" s="1">
        <v>5</v>
      </c>
      <c r="O85" s="1">
        <v>23</v>
      </c>
      <c r="P85" s="16">
        <v>175.82212936046511</v>
      </c>
      <c r="Q85" s="21">
        <v>9.515143844921313E-2</v>
      </c>
      <c r="R85" s="21">
        <v>2.6098709264090867</v>
      </c>
      <c r="S85" s="21">
        <v>2.5147194879598738</v>
      </c>
      <c r="T85" s="21">
        <v>7.9309658859663706E-2</v>
      </c>
      <c r="U85" s="21">
        <v>1.0774414350564594</v>
      </c>
      <c r="V85" s="21">
        <v>0.99813177619679572</v>
      </c>
      <c r="W85" s="13" t="str">
        <f>IF(Table467[[#This Row],[PSI - FI]]&gt;5,"Red",(IF(AND(Table467[[#This Row],[PSI - FI]]&lt;5,Table467[[#This Row],[PSI - FI]]&gt;=3),"Blue","No")))</f>
        <v>No</v>
      </c>
      <c r="X85" s="19" t="str">
        <f>HYPERLINK("https://www.google.com/maps/search/?api=1&amp;query="&amp;Table467[[#This Row],[Begin Lat]]&amp;","&amp;Table467[[#This Row],[Begin Long]],"Google Maps")</f>
        <v>Google Maps</v>
      </c>
      <c r="Y85" s="1">
        <v>40.114840999999998</v>
      </c>
      <c r="Z85" s="1">
        <v>-84.430401000000003</v>
      </c>
      <c r="AA85" s="1">
        <v>0</v>
      </c>
      <c r="AB85" s="1">
        <v>0</v>
      </c>
    </row>
    <row r="86" spans="1:28" x14ac:dyDescent="0.25">
      <c r="A86" s="13">
        <v>84</v>
      </c>
      <c r="B86" s="17">
        <v>8</v>
      </c>
      <c r="C86" s="1" t="s">
        <v>792</v>
      </c>
      <c r="D86" s="1" t="s">
        <v>3164</v>
      </c>
      <c r="E86" s="1" t="s">
        <v>5047</v>
      </c>
      <c r="F86" s="1" t="s">
        <v>2473</v>
      </c>
      <c r="G86" s="21">
        <v>3.786999999996624</v>
      </c>
      <c r="H86" s="21">
        <v>0</v>
      </c>
      <c r="I86" s="1" t="s">
        <v>258</v>
      </c>
      <c r="J86" s="1" t="s">
        <v>2804</v>
      </c>
      <c r="K86" s="1">
        <v>0</v>
      </c>
      <c r="L86" s="1">
        <v>1</v>
      </c>
      <c r="M86" s="1">
        <v>6</v>
      </c>
      <c r="N86" s="1">
        <v>2</v>
      </c>
      <c r="O86" s="1">
        <v>12</v>
      </c>
      <c r="P86" s="16">
        <v>105.83293968023256</v>
      </c>
      <c r="Q86" s="21">
        <v>2.2332971441922673</v>
      </c>
      <c r="R86" s="21">
        <v>4.1763500407176455</v>
      </c>
      <c r="S86" s="21">
        <v>1.9430528965253782</v>
      </c>
      <c r="T86" s="21">
        <v>0.15563869963648772</v>
      </c>
      <c r="U86" s="21">
        <v>1.0695051991139282</v>
      </c>
      <c r="V86" s="21">
        <v>0.91386649947744047</v>
      </c>
      <c r="W86" s="13" t="str">
        <f>IF(Table467[[#This Row],[PSI - FI]]&gt;5,"Red",(IF(AND(Table467[[#This Row],[PSI - FI]]&lt;5,Table467[[#This Row],[PSI - FI]]&gt;=3),"Blue","No")))</f>
        <v>No</v>
      </c>
      <c r="X86" s="19" t="str">
        <f>HYPERLINK("https://www.google.com/maps/search/?api=1&amp;query="&amp;Table467[[#This Row],[Begin Lat]]&amp;","&amp;Table467[[#This Row],[Begin Long]],"Google Maps")</f>
        <v>Google Maps</v>
      </c>
      <c r="Y86" s="1">
        <v>39.789009999999998</v>
      </c>
      <c r="Z86" s="1">
        <v>-83.963481999999999</v>
      </c>
      <c r="AA86" s="1">
        <v>0</v>
      </c>
      <c r="AB86" s="1">
        <v>0</v>
      </c>
    </row>
    <row r="87" spans="1:28" x14ac:dyDescent="0.25">
      <c r="A87" s="13">
        <v>85</v>
      </c>
      <c r="B87" s="17">
        <v>12</v>
      </c>
      <c r="C87" s="1" t="s">
        <v>1332</v>
      </c>
      <c r="D87" s="1" t="s">
        <v>2871</v>
      </c>
      <c r="E87" s="1" t="s">
        <v>5048</v>
      </c>
      <c r="F87" s="1" t="s">
        <v>2474</v>
      </c>
      <c r="G87" s="21">
        <v>6.3619999999937136</v>
      </c>
      <c r="H87" s="21">
        <v>0</v>
      </c>
      <c r="I87" s="1" t="s">
        <v>258</v>
      </c>
      <c r="J87" s="1" t="s">
        <v>2804</v>
      </c>
      <c r="K87" s="1">
        <v>0</v>
      </c>
      <c r="L87" s="1">
        <v>1</v>
      </c>
      <c r="M87" s="1">
        <v>4</v>
      </c>
      <c r="N87" s="1">
        <v>5</v>
      </c>
      <c r="O87" s="1">
        <v>24</v>
      </c>
      <c r="P87" s="16">
        <v>118.05168968023256</v>
      </c>
      <c r="Q87" s="21">
        <v>1.7195505733516978</v>
      </c>
      <c r="R87" s="21">
        <v>6.9559530044817404</v>
      </c>
      <c r="S87" s="21">
        <v>5.2364024311300428</v>
      </c>
      <c r="T87" s="21">
        <v>0.11983565012457414</v>
      </c>
      <c r="U87" s="21">
        <v>1.0641178587870417</v>
      </c>
      <c r="V87" s="21">
        <v>0.94428220866246759</v>
      </c>
      <c r="W87" s="13" t="str">
        <f>IF(Table467[[#This Row],[PSI - FI]]&gt;5,"Red",(IF(AND(Table467[[#This Row],[PSI - FI]]&lt;5,Table467[[#This Row],[PSI - FI]]&gt;=3),"Blue","No")))</f>
        <v>No</v>
      </c>
      <c r="X87" s="19" t="str">
        <f>HYPERLINK("https://www.google.com/maps/search/?api=1&amp;query="&amp;Table467[[#This Row],[Begin Lat]]&amp;","&amp;Table467[[#This Row],[Begin Long]],"Google Maps")</f>
        <v>Google Maps</v>
      </c>
      <c r="Y87" s="1">
        <v>41.460554000000002</v>
      </c>
      <c r="Z87" s="1">
        <v>-81.051284999999993</v>
      </c>
      <c r="AA87" s="1">
        <v>0</v>
      </c>
      <c r="AB87" s="1">
        <v>0</v>
      </c>
    </row>
    <row r="88" spans="1:28" x14ac:dyDescent="0.25">
      <c r="A88" s="13">
        <v>86</v>
      </c>
      <c r="B88" s="17">
        <v>9</v>
      </c>
      <c r="C88" s="1" t="s">
        <v>796</v>
      </c>
      <c r="D88" s="1" t="s">
        <v>3061</v>
      </c>
      <c r="E88" s="1" t="s">
        <v>3229</v>
      </c>
      <c r="F88" s="1" t="s">
        <v>2475</v>
      </c>
      <c r="G88" s="21">
        <v>0.7519999999931315</v>
      </c>
      <c r="H88" s="21">
        <v>0</v>
      </c>
      <c r="I88" s="1" t="s">
        <v>258</v>
      </c>
      <c r="J88" s="1" t="s">
        <v>2808</v>
      </c>
      <c r="K88" s="1">
        <v>0</v>
      </c>
      <c r="L88" s="1">
        <v>0</v>
      </c>
      <c r="M88" s="1">
        <v>4</v>
      </c>
      <c r="N88" s="1">
        <v>4</v>
      </c>
      <c r="O88" s="1">
        <v>13</v>
      </c>
      <c r="P88" s="16">
        <v>56.9375</v>
      </c>
      <c r="Q88" s="21">
        <v>0.79588817929712263</v>
      </c>
      <c r="R88" s="21">
        <v>3.8228784770929947</v>
      </c>
      <c r="S88" s="21">
        <v>3.026990297795872</v>
      </c>
      <c r="T88" s="21">
        <v>0.20309603152025918</v>
      </c>
      <c r="U88" s="21">
        <v>1.0611905333945091</v>
      </c>
      <c r="V88" s="21">
        <v>0.85809450187424985</v>
      </c>
      <c r="W88" s="13" t="str">
        <f>IF(Table467[[#This Row],[PSI - FI]]&gt;5,"Red",(IF(AND(Table467[[#This Row],[PSI - FI]]&lt;5,Table467[[#This Row],[PSI - FI]]&gt;=3),"Blue","No")))</f>
        <v>No</v>
      </c>
      <c r="X88" s="19" t="str">
        <f>HYPERLINK("https://www.google.com/maps/search/?api=1&amp;query="&amp;Table467[[#This Row],[Begin Lat]]&amp;","&amp;Table467[[#This Row],[Begin Long]],"Google Maps")</f>
        <v>Google Maps</v>
      </c>
      <c r="Y88" s="1">
        <v>39.188059000000003</v>
      </c>
      <c r="Z88" s="1">
        <v>-82.978817000000006</v>
      </c>
      <c r="AA88" s="1">
        <v>0</v>
      </c>
      <c r="AB88" s="1">
        <v>0</v>
      </c>
    </row>
    <row r="89" spans="1:28" x14ac:dyDescent="0.25">
      <c r="A89" s="13">
        <v>87</v>
      </c>
      <c r="B89" s="17">
        <v>4</v>
      </c>
      <c r="C89" s="1" t="s">
        <v>801</v>
      </c>
      <c r="D89" s="1" t="s">
        <v>2901</v>
      </c>
      <c r="E89" s="1" t="s">
        <v>5049</v>
      </c>
      <c r="F89" s="1" t="s">
        <v>2476</v>
      </c>
      <c r="G89" s="21">
        <v>13.732000000003609</v>
      </c>
      <c r="H89" s="21">
        <v>0</v>
      </c>
      <c r="I89" s="1" t="s">
        <v>258</v>
      </c>
      <c r="J89" s="1" t="s">
        <v>2804</v>
      </c>
      <c r="K89" s="1">
        <v>1</v>
      </c>
      <c r="L89" s="1">
        <v>1</v>
      </c>
      <c r="M89" s="1">
        <v>2</v>
      </c>
      <c r="N89" s="1">
        <v>5</v>
      </c>
      <c r="O89" s="1">
        <v>4</v>
      </c>
      <c r="P89" s="16">
        <v>130.63462936046511</v>
      </c>
      <c r="Q89" s="21">
        <v>1.982438816217714</v>
      </c>
      <c r="R89" s="21">
        <v>2.7989536725427864</v>
      </c>
      <c r="S89" s="21">
        <v>0.81651485632507237</v>
      </c>
      <c r="T89" s="21">
        <v>0.13815635786191652</v>
      </c>
      <c r="U89" s="21">
        <v>1.0517327894161772</v>
      </c>
      <c r="V89" s="21">
        <v>0.91357643155426072</v>
      </c>
      <c r="W89" s="13" t="str">
        <f>IF(Table467[[#This Row],[PSI - FI]]&gt;5,"Red",(IF(AND(Table467[[#This Row],[PSI - FI]]&lt;5,Table467[[#This Row],[PSI - FI]]&gt;=3),"Blue","No")))</f>
        <v>No</v>
      </c>
      <c r="X89" s="19" t="str">
        <f>HYPERLINK("https://www.google.com/maps/search/?api=1&amp;query="&amp;Table467[[#This Row],[Begin Lat]]&amp;","&amp;Table467[[#This Row],[Begin Long]],"Google Maps")</f>
        <v>Google Maps</v>
      </c>
      <c r="Y89" s="1">
        <v>41.099336999999998</v>
      </c>
      <c r="Z89" s="1">
        <v>-80.948682000000005</v>
      </c>
      <c r="AA89" s="1">
        <v>0</v>
      </c>
      <c r="AB89" s="1">
        <v>0</v>
      </c>
    </row>
    <row r="90" spans="1:28" x14ac:dyDescent="0.25">
      <c r="A90" s="13">
        <v>88</v>
      </c>
      <c r="B90" s="17">
        <v>6</v>
      </c>
      <c r="C90" s="1" t="s">
        <v>799</v>
      </c>
      <c r="D90" s="1" t="s">
        <v>2922</v>
      </c>
      <c r="E90" s="1" t="s">
        <v>5050</v>
      </c>
      <c r="F90" s="1" t="s">
        <v>2477</v>
      </c>
      <c r="G90" s="21">
        <v>5.6539999999949941</v>
      </c>
      <c r="H90" s="21">
        <v>0</v>
      </c>
      <c r="I90" s="1" t="s">
        <v>258</v>
      </c>
      <c r="J90" s="1" t="s">
        <v>2806</v>
      </c>
      <c r="K90" s="1">
        <v>0</v>
      </c>
      <c r="L90" s="1">
        <v>1</v>
      </c>
      <c r="M90" s="1">
        <v>4</v>
      </c>
      <c r="N90" s="1">
        <v>7</v>
      </c>
      <c r="O90" s="1">
        <v>34</v>
      </c>
      <c r="P90" s="16">
        <v>136.92668968023256</v>
      </c>
      <c r="Q90" s="21">
        <v>1.4643366820620058</v>
      </c>
      <c r="R90" s="21">
        <v>8.490941181422917</v>
      </c>
      <c r="S90" s="21">
        <v>7.0266044993609107</v>
      </c>
      <c r="T90" s="21">
        <v>9.5697348102166027E-2</v>
      </c>
      <c r="U90" s="21">
        <v>1.0504714565175406</v>
      </c>
      <c r="V90" s="21">
        <v>0.95477410841537458</v>
      </c>
      <c r="W90" s="13" t="str">
        <f>IF(Table467[[#This Row],[PSI - FI]]&gt;5,"Red",(IF(AND(Table467[[#This Row],[PSI - FI]]&lt;5,Table467[[#This Row],[PSI - FI]]&gt;=3),"Blue","No")))</f>
        <v>No</v>
      </c>
      <c r="X90" s="19" t="str">
        <f>HYPERLINK("https://www.google.com/maps/search/?api=1&amp;query="&amp;Table467[[#This Row],[Begin Lat]]&amp;","&amp;Table467[[#This Row],[Begin Long]],"Google Maps")</f>
        <v>Google Maps</v>
      </c>
      <c r="Y90" s="1">
        <v>40.215026999999999</v>
      </c>
      <c r="Z90" s="1">
        <v>-83.062201999999999</v>
      </c>
      <c r="AA90" s="1">
        <v>0</v>
      </c>
      <c r="AB90" s="1">
        <v>0</v>
      </c>
    </row>
    <row r="91" spans="1:28" x14ac:dyDescent="0.25">
      <c r="A91" s="13">
        <v>89</v>
      </c>
      <c r="B91" s="17">
        <v>3</v>
      </c>
      <c r="C91" s="1" t="s">
        <v>2361</v>
      </c>
      <c r="D91" s="1" t="s">
        <v>2893</v>
      </c>
      <c r="E91" s="1" t="s">
        <v>5051</v>
      </c>
      <c r="F91" s="1" t="s">
        <v>2478</v>
      </c>
      <c r="G91" s="21">
        <v>8.842000000004191</v>
      </c>
      <c r="H91" s="21">
        <v>0</v>
      </c>
      <c r="I91" s="1" t="s">
        <v>258</v>
      </c>
      <c r="J91" s="1" t="s">
        <v>2804</v>
      </c>
      <c r="K91" s="1">
        <v>0</v>
      </c>
      <c r="L91" s="1">
        <v>0</v>
      </c>
      <c r="M91" s="1">
        <v>6</v>
      </c>
      <c r="N91" s="1">
        <v>2</v>
      </c>
      <c r="O91" s="1">
        <v>8</v>
      </c>
      <c r="P91" s="16">
        <v>56.15625</v>
      </c>
      <c r="Q91" s="21">
        <v>2.7884603447225529</v>
      </c>
      <c r="R91" s="21">
        <v>3.1397180815272816</v>
      </c>
      <c r="S91" s="21">
        <v>0.35125773680472872</v>
      </c>
      <c r="T91" s="21">
        <v>0.19432807818213352</v>
      </c>
      <c r="U91" s="21">
        <v>1.0363444962719262</v>
      </c>
      <c r="V91" s="21">
        <v>0.84201641808979266</v>
      </c>
      <c r="W91" s="13" t="str">
        <f>IF(Table467[[#This Row],[PSI - FI]]&gt;5,"Red",(IF(AND(Table467[[#This Row],[PSI - FI]]&lt;5,Table467[[#This Row],[PSI - FI]]&gt;=3),"Blue","No")))</f>
        <v>No</v>
      </c>
      <c r="X91" s="19" t="str">
        <f>HYPERLINK("https://www.google.com/maps/search/?api=1&amp;query="&amp;Table467[[#This Row],[Begin Lat]]&amp;","&amp;Table467[[#This Row],[Begin Long]],"Google Maps")</f>
        <v>Google Maps</v>
      </c>
      <c r="Y91" s="1">
        <v>40.829242000000001</v>
      </c>
      <c r="Z91" s="1">
        <v>-81.842322999999993</v>
      </c>
      <c r="AA91" s="1">
        <v>0</v>
      </c>
      <c r="AB91" s="1">
        <v>0</v>
      </c>
    </row>
    <row r="92" spans="1:28" x14ac:dyDescent="0.25">
      <c r="A92" s="13">
        <v>90</v>
      </c>
      <c r="B92" s="17">
        <v>6</v>
      </c>
      <c r="C92" s="1" t="s">
        <v>808</v>
      </c>
      <c r="D92" s="1" t="s">
        <v>3175</v>
      </c>
      <c r="E92" s="1" t="s">
        <v>5052</v>
      </c>
      <c r="F92" s="1" t="s">
        <v>2479</v>
      </c>
      <c r="G92" s="21">
        <v>7.1009999999951106</v>
      </c>
      <c r="H92" s="21">
        <v>0</v>
      </c>
      <c r="I92" s="1" t="s">
        <v>258</v>
      </c>
      <c r="J92" s="1" t="s">
        <v>2803</v>
      </c>
      <c r="K92" s="1">
        <v>0</v>
      </c>
      <c r="L92" s="1">
        <v>1</v>
      </c>
      <c r="M92" s="1">
        <v>8</v>
      </c>
      <c r="N92" s="1">
        <v>5</v>
      </c>
      <c r="O92" s="1">
        <v>10</v>
      </c>
      <c r="P92" s="16">
        <v>130.23918968023256</v>
      </c>
      <c r="Q92" s="21">
        <v>7.7909729855556761E-2</v>
      </c>
      <c r="R92" s="21">
        <v>1.5365022008793365</v>
      </c>
      <c r="S92" s="21">
        <v>1.4585924710237799</v>
      </c>
      <c r="T92" s="21">
        <v>6.6539771901771141E-2</v>
      </c>
      <c r="U92" s="21">
        <v>1.0345364195979916</v>
      </c>
      <c r="V92" s="21">
        <v>0.9679966476962204</v>
      </c>
      <c r="W92" s="13" t="str">
        <f>IF(Table467[[#This Row],[PSI - FI]]&gt;5,"Red",(IF(AND(Table467[[#This Row],[PSI - FI]]&lt;5,Table467[[#This Row],[PSI - FI]]&gt;=3),"Blue","No")))</f>
        <v>No</v>
      </c>
      <c r="X92" s="19" t="str">
        <f>HYPERLINK("https://www.google.com/maps/search/?api=1&amp;query="&amp;Table467[[#This Row],[Begin Lat]]&amp;","&amp;Table467[[#This Row],[Begin Long]],"Google Maps")</f>
        <v>Google Maps</v>
      </c>
      <c r="Y92" s="1">
        <v>39.722726000000002</v>
      </c>
      <c r="Z92" s="1">
        <v>-82.920178000000007</v>
      </c>
      <c r="AA92" s="1">
        <v>0</v>
      </c>
      <c r="AB92" s="1">
        <v>0</v>
      </c>
    </row>
    <row r="93" spans="1:28" x14ac:dyDescent="0.25">
      <c r="A93" s="13">
        <v>91</v>
      </c>
      <c r="B93" s="17">
        <v>6</v>
      </c>
      <c r="C93" s="1" t="s">
        <v>799</v>
      </c>
      <c r="D93" s="1" t="s">
        <v>3086</v>
      </c>
      <c r="E93" s="1" t="s">
        <v>5053</v>
      </c>
      <c r="F93" s="1" t="s">
        <v>2480</v>
      </c>
      <c r="G93" s="21">
        <v>12.884000000005472</v>
      </c>
      <c r="H93" s="21">
        <v>0</v>
      </c>
      <c r="I93" s="1" t="s">
        <v>258</v>
      </c>
      <c r="J93" s="1" t="s">
        <v>2803</v>
      </c>
      <c r="K93" s="1">
        <v>0</v>
      </c>
      <c r="L93" s="1">
        <v>2</v>
      </c>
      <c r="M93" s="1">
        <v>11</v>
      </c>
      <c r="N93" s="1">
        <v>3</v>
      </c>
      <c r="O93" s="1">
        <v>5</v>
      </c>
      <c r="P93" s="16">
        <v>181.68150436046511</v>
      </c>
      <c r="Q93" s="21">
        <v>5.9910298705918547E-2</v>
      </c>
      <c r="R93" s="21">
        <v>1.1007771217345703</v>
      </c>
      <c r="S93" s="21">
        <v>1.0408668230286517</v>
      </c>
      <c r="T93" s="21">
        <v>5.5835510785901862E-2</v>
      </c>
      <c r="U93" s="21">
        <v>1.0337325694788049</v>
      </c>
      <c r="V93" s="21">
        <v>0.977897058692903</v>
      </c>
      <c r="W93" s="13" t="str">
        <f>IF(Table467[[#This Row],[PSI - FI]]&gt;5,"Red",(IF(AND(Table467[[#This Row],[PSI - FI]]&lt;5,Table467[[#This Row],[PSI - FI]]&gt;=3),"Blue","No")))</f>
        <v>No</v>
      </c>
      <c r="X93" s="19" t="str">
        <f>HYPERLINK("https://www.google.com/maps/search/?api=1&amp;query="&amp;Table467[[#This Row],[Begin Lat]]&amp;","&amp;Table467[[#This Row],[Begin Long]],"Google Maps")</f>
        <v>Google Maps</v>
      </c>
      <c r="Y93" s="1">
        <v>40.320079</v>
      </c>
      <c r="Z93" s="1">
        <v>-82.843074000000001</v>
      </c>
      <c r="AA93" s="1">
        <v>0</v>
      </c>
      <c r="AB93" s="1">
        <v>0</v>
      </c>
    </row>
    <row r="94" spans="1:28" x14ac:dyDescent="0.25">
      <c r="A94" s="13">
        <v>92</v>
      </c>
      <c r="B94" s="17">
        <v>12</v>
      </c>
      <c r="C94" s="1" t="s">
        <v>1332</v>
      </c>
      <c r="D94" s="1" t="s">
        <v>2919</v>
      </c>
      <c r="E94" s="1" t="s">
        <v>5048</v>
      </c>
      <c r="F94" s="1" t="s">
        <v>2481</v>
      </c>
      <c r="G94" s="21">
        <v>4.5910000000003492</v>
      </c>
      <c r="H94" s="21">
        <v>0</v>
      </c>
      <c r="I94" s="1" t="s">
        <v>258</v>
      </c>
      <c r="J94" s="1" t="s">
        <v>2804</v>
      </c>
      <c r="K94" s="1">
        <v>0</v>
      </c>
      <c r="L94" s="1">
        <v>0</v>
      </c>
      <c r="M94" s="1">
        <v>7</v>
      </c>
      <c r="N94" s="1">
        <v>0</v>
      </c>
      <c r="O94" s="1">
        <v>10</v>
      </c>
      <c r="P94" s="16">
        <v>55.828125</v>
      </c>
      <c r="Q94" s="21">
        <v>2.8679522852782626</v>
      </c>
      <c r="R94" s="21">
        <v>3.9637357375371685</v>
      </c>
      <c r="S94" s="21">
        <v>1.0957834522589058</v>
      </c>
      <c r="T94" s="21">
        <v>0.19986787940914233</v>
      </c>
      <c r="U94" s="21">
        <v>1.029798115046773</v>
      </c>
      <c r="V94" s="21">
        <v>0.82993023563763069</v>
      </c>
      <c r="W94" s="13" t="str">
        <f>IF(Table467[[#This Row],[PSI - FI]]&gt;5,"Red",(IF(AND(Table467[[#This Row],[PSI - FI]]&lt;5,Table467[[#This Row],[PSI - FI]]&gt;=3),"Blue","No")))</f>
        <v>No</v>
      </c>
      <c r="X94" s="19" t="str">
        <f>HYPERLINK("https://www.google.com/maps/search/?api=1&amp;query="&amp;Table467[[#This Row],[Begin Lat]]&amp;","&amp;Table467[[#This Row],[Begin Long]],"Google Maps")</f>
        <v>Google Maps</v>
      </c>
      <c r="Y94" s="1">
        <v>41.436475000000002</v>
      </c>
      <c r="Z94" s="1">
        <v>-81.058145999999994</v>
      </c>
      <c r="AA94" s="1">
        <v>0</v>
      </c>
      <c r="AB94" s="1">
        <v>0</v>
      </c>
    </row>
    <row r="95" spans="1:28" x14ac:dyDescent="0.25">
      <c r="A95" s="13">
        <v>93</v>
      </c>
      <c r="B95" s="17">
        <v>6</v>
      </c>
      <c r="C95" s="1" t="s">
        <v>784</v>
      </c>
      <c r="D95" s="1" t="s">
        <v>2866</v>
      </c>
      <c r="E95" s="1" t="s">
        <v>5054</v>
      </c>
      <c r="F95" s="1" t="s">
        <v>2482</v>
      </c>
      <c r="G95" s="21">
        <v>5.1799999999930151</v>
      </c>
      <c r="H95" s="21">
        <v>0</v>
      </c>
      <c r="I95" s="1" t="s">
        <v>258</v>
      </c>
      <c r="J95" s="1" t="s">
        <v>2803</v>
      </c>
      <c r="K95" s="1">
        <v>0</v>
      </c>
      <c r="L95" s="1">
        <v>4</v>
      </c>
      <c r="M95" s="1">
        <v>3</v>
      </c>
      <c r="N95" s="1">
        <v>7</v>
      </c>
      <c r="O95" s="1">
        <v>15</v>
      </c>
      <c r="P95" s="16">
        <v>248.40988372093022</v>
      </c>
      <c r="Q95" s="21">
        <v>6.7786454126104068E-2</v>
      </c>
      <c r="R95" s="21">
        <v>1.666407579794777</v>
      </c>
      <c r="S95" s="21">
        <v>1.5986211256686729</v>
      </c>
      <c r="T95" s="21">
        <v>6.5228913362447336E-2</v>
      </c>
      <c r="U95" s="21">
        <v>1.0188211322043479</v>
      </c>
      <c r="V95" s="21">
        <v>0.9535922188419006</v>
      </c>
      <c r="W95" s="13" t="str">
        <f>IF(Table467[[#This Row],[PSI - FI]]&gt;5,"Red",(IF(AND(Table467[[#This Row],[PSI - FI]]&lt;5,Table467[[#This Row],[PSI - FI]]&gt;=3),"Blue","No")))</f>
        <v>No</v>
      </c>
      <c r="X95" s="19" t="str">
        <f>HYPERLINK("https://www.google.com/maps/search/?api=1&amp;query="&amp;Table467[[#This Row],[Begin Lat]]&amp;","&amp;Table467[[#This Row],[Begin Long]],"Google Maps")</f>
        <v>Google Maps</v>
      </c>
      <c r="Y95" s="1">
        <v>39.848776999999998</v>
      </c>
      <c r="Z95" s="1">
        <v>-83.158784999999995</v>
      </c>
      <c r="AA95" s="1">
        <v>0</v>
      </c>
      <c r="AB95" s="1">
        <v>0</v>
      </c>
    </row>
    <row r="96" spans="1:28" x14ac:dyDescent="0.25">
      <c r="A96" s="13">
        <v>94</v>
      </c>
      <c r="B96" s="17">
        <v>11</v>
      </c>
      <c r="C96" s="1" t="s">
        <v>2372</v>
      </c>
      <c r="D96" s="1" t="s">
        <v>3025</v>
      </c>
      <c r="E96" s="1" t="s">
        <v>3694</v>
      </c>
      <c r="F96" s="1" t="s">
        <v>2483</v>
      </c>
      <c r="G96" s="21">
        <v>28.990999999994528</v>
      </c>
      <c r="H96" s="21">
        <v>0</v>
      </c>
      <c r="I96" s="1" t="s">
        <v>258</v>
      </c>
      <c r="J96" s="1" t="s">
        <v>2803</v>
      </c>
      <c r="K96" s="1">
        <v>0</v>
      </c>
      <c r="L96" s="1">
        <v>2</v>
      </c>
      <c r="M96" s="1">
        <v>6</v>
      </c>
      <c r="N96" s="1">
        <v>1</v>
      </c>
      <c r="O96" s="1">
        <v>15</v>
      </c>
      <c r="P96" s="16">
        <v>150.07212936046511</v>
      </c>
      <c r="Q96" s="21">
        <v>0.23557537975327145</v>
      </c>
      <c r="R96" s="21">
        <v>2.8562705945270568</v>
      </c>
      <c r="S96" s="21">
        <v>2.6206952147737854</v>
      </c>
      <c r="T96" s="21">
        <v>0.13646238322908319</v>
      </c>
      <c r="U96" s="21">
        <v>1.0172597489252844</v>
      </c>
      <c r="V96" s="21">
        <v>0.88079736569620115</v>
      </c>
      <c r="W96" s="13" t="str">
        <f>IF(Table467[[#This Row],[PSI - FI]]&gt;5,"Red",(IF(AND(Table467[[#This Row],[PSI - FI]]&lt;5,Table467[[#This Row],[PSI - FI]]&gt;=3),"Blue","No")))</f>
        <v>No</v>
      </c>
      <c r="X96" s="19" t="str">
        <f>HYPERLINK("https://www.google.com/maps/search/?api=1&amp;query="&amp;Table467[[#This Row],[Begin Lat]]&amp;","&amp;Table467[[#This Row],[Begin Long]],"Google Maps")</f>
        <v>Google Maps</v>
      </c>
      <c r="Y96" s="1">
        <v>40.532054000000002</v>
      </c>
      <c r="Z96" s="1">
        <v>-81.720596</v>
      </c>
      <c r="AA96" s="1">
        <v>0</v>
      </c>
      <c r="AB96" s="1">
        <v>0</v>
      </c>
    </row>
    <row r="97" spans="1:28" x14ac:dyDescent="0.25">
      <c r="A97" s="13">
        <v>95</v>
      </c>
      <c r="B97" s="17">
        <v>3</v>
      </c>
      <c r="C97" s="1" t="s">
        <v>805</v>
      </c>
      <c r="D97" s="1" t="s">
        <v>2926</v>
      </c>
      <c r="E97" s="1" t="s">
        <v>3413</v>
      </c>
      <c r="F97" s="1" t="s">
        <v>2484</v>
      </c>
      <c r="G97" s="21">
        <v>20.990999999994528</v>
      </c>
      <c r="H97" s="21">
        <v>0</v>
      </c>
      <c r="I97" s="1" t="s">
        <v>258</v>
      </c>
      <c r="J97" s="1" t="s">
        <v>2804</v>
      </c>
      <c r="K97" s="1">
        <v>0</v>
      </c>
      <c r="L97" s="1">
        <v>0</v>
      </c>
      <c r="M97" s="1">
        <v>6</v>
      </c>
      <c r="N97" s="1">
        <v>2</v>
      </c>
      <c r="O97" s="1">
        <v>16</v>
      </c>
      <c r="P97" s="16">
        <v>64.15625</v>
      </c>
      <c r="Q97" s="21">
        <v>2.4312227126597552</v>
      </c>
      <c r="R97" s="21">
        <v>4.9574829243771292</v>
      </c>
      <c r="S97" s="21">
        <v>2.526260211717374</v>
      </c>
      <c r="T97" s="21">
        <v>0.16943215214736435</v>
      </c>
      <c r="U97" s="21">
        <v>1.0169202588769441</v>
      </c>
      <c r="V97" s="21">
        <v>0.84748810672957986</v>
      </c>
      <c r="W97" s="13" t="str">
        <f>IF(Table467[[#This Row],[PSI - FI]]&gt;5,"Red",(IF(AND(Table467[[#This Row],[PSI - FI]]&lt;5,Table467[[#This Row],[PSI - FI]]&gt;=3),"Blue","No")))</f>
        <v>No</v>
      </c>
      <c r="X97" s="19" t="str">
        <f>HYPERLINK("https://www.google.com/maps/search/?api=1&amp;query="&amp;Table467[[#This Row],[Begin Lat]]&amp;","&amp;Table467[[#This Row],[Begin Long]],"Google Maps")</f>
        <v>Google Maps</v>
      </c>
      <c r="Y97" s="1">
        <v>41.192635000000003</v>
      </c>
      <c r="Z97" s="1">
        <v>-81.848247000000001</v>
      </c>
      <c r="AA97" s="1">
        <v>0</v>
      </c>
      <c r="AB97" s="1">
        <v>0</v>
      </c>
    </row>
    <row r="98" spans="1:28" x14ac:dyDescent="0.25">
      <c r="A98" s="13">
        <v>96</v>
      </c>
      <c r="B98" s="17">
        <v>3</v>
      </c>
      <c r="C98" s="1" t="s">
        <v>805</v>
      </c>
      <c r="D98" s="1" t="s">
        <v>2985</v>
      </c>
      <c r="E98" s="1" t="s">
        <v>3413</v>
      </c>
      <c r="F98" s="1" t="s">
        <v>2485</v>
      </c>
      <c r="G98" s="21">
        <v>22.740999999994528</v>
      </c>
      <c r="H98" s="21">
        <v>0</v>
      </c>
      <c r="I98" s="1" t="s">
        <v>258</v>
      </c>
      <c r="J98" s="1" t="s">
        <v>2804</v>
      </c>
      <c r="K98" s="1">
        <v>0</v>
      </c>
      <c r="L98" s="1">
        <v>0</v>
      </c>
      <c r="M98" s="1">
        <v>3</v>
      </c>
      <c r="N98" s="1">
        <v>5</v>
      </c>
      <c r="O98" s="1">
        <v>13</v>
      </c>
      <c r="P98" s="16">
        <v>54.828125</v>
      </c>
      <c r="Q98" s="21">
        <v>2.4291284866311451</v>
      </c>
      <c r="R98" s="21">
        <v>4.3470623774914277</v>
      </c>
      <c r="S98" s="21">
        <v>1.9179338908602825</v>
      </c>
      <c r="T98" s="21">
        <v>0.16928620532757577</v>
      </c>
      <c r="U98" s="21">
        <v>1.0165213919195999</v>
      </c>
      <c r="V98" s="21">
        <v>0.84723518659202413</v>
      </c>
      <c r="W98" s="13" t="str">
        <f>IF(Table467[[#This Row],[PSI - FI]]&gt;5,"Red",(IF(AND(Table467[[#This Row],[PSI - FI]]&lt;5,Table467[[#This Row],[PSI - FI]]&gt;=3),"Blue","No")))</f>
        <v>No</v>
      </c>
      <c r="X98" s="19" t="str">
        <f>HYPERLINK("https://www.google.com/maps/search/?api=1&amp;query="&amp;Table467[[#This Row],[Begin Lat]]&amp;","&amp;Table467[[#This Row],[Begin Long]],"Google Maps")</f>
        <v>Google Maps</v>
      </c>
      <c r="Y98" s="1">
        <v>41.216177000000002</v>
      </c>
      <c r="Z98" s="1">
        <v>-81.841510999999997</v>
      </c>
      <c r="AA98" s="1">
        <v>0</v>
      </c>
      <c r="AB98" s="1">
        <v>0</v>
      </c>
    </row>
    <row r="99" spans="1:28" x14ac:dyDescent="0.25">
      <c r="A99" s="13">
        <v>97</v>
      </c>
      <c r="B99" s="17">
        <v>1</v>
      </c>
      <c r="C99" s="1" t="s">
        <v>809</v>
      </c>
      <c r="D99" s="1" t="s">
        <v>2900</v>
      </c>
      <c r="E99" s="1" t="s">
        <v>5055</v>
      </c>
      <c r="F99" s="1" t="s">
        <v>2486</v>
      </c>
      <c r="G99" s="21">
        <v>2.6459999999933643</v>
      </c>
      <c r="H99" s="21">
        <v>0</v>
      </c>
      <c r="I99" s="1" t="s">
        <v>258</v>
      </c>
      <c r="J99" s="1" t="s">
        <v>2804</v>
      </c>
      <c r="K99" s="1">
        <v>0</v>
      </c>
      <c r="L99" s="1">
        <v>1</v>
      </c>
      <c r="M99" s="1">
        <v>6</v>
      </c>
      <c r="N99" s="1">
        <v>1</v>
      </c>
      <c r="O99" s="1">
        <v>24</v>
      </c>
      <c r="P99" s="16">
        <v>113.39543968023256</v>
      </c>
      <c r="Q99" s="21">
        <v>2.7108534363146526</v>
      </c>
      <c r="R99" s="21">
        <v>6.1137722936607464</v>
      </c>
      <c r="S99" s="21">
        <v>3.4029188573460938</v>
      </c>
      <c r="T99" s="21">
        <v>0.18891964503259751</v>
      </c>
      <c r="U99" s="21">
        <v>1.015684644784181</v>
      </c>
      <c r="V99" s="21">
        <v>0.82676499975158346</v>
      </c>
      <c r="W99" s="13" t="str">
        <f>IF(Table467[[#This Row],[PSI - FI]]&gt;5,"Red",(IF(AND(Table467[[#This Row],[PSI - FI]]&lt;5,Table467[[#This Row],[PSI - FI]]&gt;=3),"Blue","No")))</f>
        <v>No</v>
      </c>
      <c r="X99" s="19" t="str">
        <f>HYPERLINK("https://www.google.com/maps/search/?api=1&amp;query="&amp;Table467[[#This Row],[Begin Lat]]&amp;","&amp;Table467[[#This Row],[Begin Long]],"Google Maps")</f>
        <v>Google Maps</v>
      </c>
      <c r="Y99" s="1">
        <v>41.293174</v>
      </c>
      <c r="Z99" s="1">
        <v>-84.762485999999996</v>
      </c>
      <c r="AA99" s="1">
        <v>0</v>
      </c>
      <c r="AB99" s="1">
        <v>0</v>
      </c>
    </row>
    <row r="100" spans="1:28" x14ac:dyDescent="0.25">
      <c r="A100" s="13">
        <v>98</v>
      </c>
      <c r="B100" s="17">
        <v>11</v>
      </c>
      <c r="C100" s="1" t="s">
        <v>1338</v>
      </c>
      <c r="D100" s="1" t="s">
        <v>3090</v>
      </c>
      <c r="E100" s="1" t="s">
        <v>5056</v>
      </c>
      <c r="F100" s="1" t="s">
        <v>2487</v>
      </c>
      <c r="G100" s="21">
        <v>4.922999999995227</v>
      </c>
      <c r="H100" s="21">
        <v>0</v>
      </c>
      <c r="I100" s="1" t="s">
        <v>258</v>
      </c>
      <c r="J100" s="1" t="s">
        <v>2803</v>
      </c>
      <c r="K100" s="1">
        <v>0</v>
      </c>
      <c r="L100" s="1">
        <v>0</v>
      </c>
      <c r="M100" s="1">
        <v>9</v>
      </c>
      <c r="N100" s="1">
        <v>4</v>
      </c>
      <c r="O100" s="1">
        <v>7</v>
      </c>
      <c r="P100" s="16">
        <v>83.671875</v>
      </c>
      <c r="Q100" s="21">
        <v>8.4547091637325614E-2</v>
      </c>
      <c r="R100" s="21">
        <v>1.4012222781485355</v>
      </c>
      <c r="S100" s="21">
        <v>1.3166751865112098</v>
      </c>
      <c r="T100" s="21">
        <v>7.0571946593833867E-2</v>
      </c>
      <c r="U100" s="21">
        <v>1.0110152095570015</v>
      </c>
      <c r="V100" s="21">
        <v>0.9404432629631676</v>
      </c>
      <c r="W100" s="13" t="str">
        <f>IF(Table467[[#This Row],[PSI - FI]]&gt;5,"Red",(IF(AND(Table467[[#This Row],[PSI - FI]]&lt;5,Table467[[#This Row],[PSI - FI]]&gt;=3),"Blue","No")))</f>
        <v>No</v>
      </c>
      <c r="X100" s="19" t="str">
        <f>HYPERLINK("https://www.google.com/maps/search/?api=1&amp;query="&amp;Table467[[#This Row],[Begin Lat]]&amp;","&amp;Table467[[#This Row],[Begin Long]],"Google Maps")</f>
        <v>Google Maps</v>
      </c>
      <c r="Y100" s="1">
        <v>40.843007999999998</v>
      </c>
      <c r="Z100" s="1">
        <v>-80.736756999999997</v>
      </c>
      <c r="AA100" s="1">
        <v>0</v>
      </c>
      <c r="AB100" s="1">
        <v>0</v>
      </c>
    </row>
    <row r="101" spans="1:28" x14ac:dyDescent="0.25">
      <c r="A101" s="13">
        <v>99</v>
      </c>
      <c r="B101" s="17">
        <v>4</v>
      </c>
      <c r="C101" s="1" t="s">
        <v>800</v>
      </c>
      <c r="D101" s="1" t="s">
        <v>2923</v>
      </c>
      <c r="E101" s="1" t="s">
        <v>3600</v>
      </c>
      <c r="F101" s="1" t="s">
        <v>2488</v>
      </c>
      <c r="G101" s="21">
        <v>15.070999999996275</v>
      </c>
      <c r="H101" s="21">
        <v>0</v>
      </c>
      <c r="I101" s="1" t="s">
        <v>258</v>
      </c>
      <c r="J101" s="1" t="s">
        <v>2803</v>
      </c>
      <c r="K101" s="1">
        <v>1</v>
      </c>
      <c r="L101" s="1">
        <v>1</v>
      </c>
      <c r="M101" s="1">
        <v>7</v>
      </c>
      <c r="N101" s="1">
        <v>1</v>
      </c>
      <c r="O101" s="1">
        <v>12</v>
      </c>
      <c r="P101" s="16">
        <v>153.61900436046511</v>
      </c>
      <c r="Q101" s="21">
        <v>0.14880587492763739</v>
      </c>
      <c r="R101" s="21">
        <v>2.1909000397446534</v>
      </c>
      <c r="S101" s="21">
        <v>2.0420941648170161</v>
      </c>
      <c r="T101" s="21">
        <v>0.10346630224526485</v>
      </c>
      <c r="U101" s="21">
        <v>1.0023956328941188</v>
      </c>
      <c r="V101" s="21">
        <v>0.89892933064885394</v>
      </c>
      <c r="W101" s="13" t="str">
        <f>IF(Table467[[#This Row],[PSI - FI]]&gt;5,"Red",(IF(AND(Table467[[#This Row],[PSI - FI]]&lt;5,Table467[[#This Row],[PSI - FI]]&gt;=3),"Blue","No")))</f>
        <v>No</v>
      </c>
      <c r="X101" s="19" t="str">
        <f>HYPERLINK("https://www.google.com/maps/search/?api=1&amp;query="&amp;Table467[[#This Row],[Begin Lat]]&amp;","&amp;Table467[[#This Row],[Begin Long]],"Google Maps")</f>
        <v>Google Maps</v>
      </c>
      <c r="Y101" s="1">
        <v>40.845641999999998</v>
      </c>
      <c r="Z101" s="1">
        <v>-81.602153000000001</v>
      </c>
      <c r="AA101" s="1">
        <v>0</v>
      </c>
      <c r="AB101" s="1">
        <v>0</v>
      </c>
    </row>
    <row r="102" spans="1:28" x14ac:dyDescent="0.25">
      <c r="A102" s="13">
        <v>100</v>
      </c>
      <c r="B102" s="17">
        <v>5</v>
      </c>
      <c r="C102" s="1" t="s">
        <v>793</v>
      </c>
      <c r="D102" s="1" t="s">
        <v>2960</v>
      </c>
      <c r="E102" s="1" t="s">
        <v>3317</v>
      </c>
      <c r="F102" s="1" t="s">
        <v>2489</v>
      </c>
      <c r="G102" s="21">
        <v>22.355999999999767</v>
      </c>
      <c r="H102" s="21">
        <v>0</v>
      </c>
      <c r="I102" s="1" t="s">
        <v>258</v>
      </c>
      <c r="J102" s="1" t="s">
        <v>2804</v>
      </c>
      <c r="K102" s="1">
        <v>0</v>
      </c>
      <c r="L102" s="1">
        <v>0</v>
      </c>
      <c r="M102" s="1">
        <v>4</v>
      </c>
      <c r="N102" s="1">
        <v>4</v>
      </c>
      <c r="O102" s="1">
        <v>18</v>
      </c>
      <c r="P102" s="16">
        <v>61.9375</v>
      </c>
      <c r="Q102" s="21">
        <v>2.5594040286567745</v>
      </c>
      <c r="R102" s="21">
        <v>5.029753869973713</v>
      </c>
      <c r="S102" s="21">
        <v>2.4703498413169385</v>
      </c>
      <c r="T102" s="21">
        <v>0.17836512078136368</v>
      </c>
      <c r="U102" s="21">
        <v>0.99947463915083279</v>
      </c>
      <c r="V102" s="21">
        <v>0.8211095183694691</v>
      </c>
      <c r="W102" s="13" t="str">
        <f>IF(Table467[[#This Row],[PSI - FI]]&gt;5,"Red",(IF(AND(Table467[[#This Row],[PSI - FI]]&lt;5,Table467[[#This Row],[PSI - FI]]&gt;=3),"Blue","No")))</f>
        <v>No</v>
      </c>
      <c r="X102" s="19" t="str">
        <f>HYPERLINK("https://www.google.com/maps/search/?api=1&amp;query="&amp;Table467[[#This Row],[Begin Lat]]&amp;","&amp;Table467[[#This Row],[Begin Long]],"Google Maps")</f>
        <v>Google Maps</v>
      </c>
      <c r="Y102" s="1">
        <v>40.22983</v>
      </c>
      <c r="Z102" s="1">
        <v>-82.452183000000005</v>
      </c>
      <c r="AA102" s="1">
        <v>0</v>
      </c>
      <c r="AB102" s="1">
        <v>0</v>
      </c>
    </row>
    <row r="103" spans="1:28" x14ac:dyDescent="0.25">
      <c r="A103" s="13">
        <v>101</v>
      </c>
      <c r="B103" s="17">
        <v>4</v>
      </c>
      <c r="C103" s="1" t="s">
        <v>798</v>
      </c>
      <c r="D103" s="1" t="s">
        <v>3112</v>
      </c>
      <c r="E103" s="1" t="s">
        <v>5057</v>
      </c>
      <c r="F103" s="1" t="s">
        <v>2490</v>
      </c>
      <c r="G103" s="21">
        <v>3.8669999999983702</v>
      </c>
      <c r="H103" s="21">
        <v>0</v>
      </c>
      <c r="I103" s="1" t="s">
        <v>258</v>
      </c>
      <c r="J103" s="1" t="s">
        <v>2808</v>
      </c>
      <c r="K103" s="1">
        <v>0</v>
      </c>
      <c r="L103" s="1">
        <v>1</v>
      </c>
      <c r="M103" s="1">
        <v>7</v>
      </c>
      <c r="N103" s="1">
        <v>3</v>
      </c>
      <c r="O103" s="1">
        <v>6</v>
      </c>
      <c r="P103" s="16">
        <v>110.81731468023256</v>
      </c>
      <c r="Q103" s="21">
        <v>0.37987997033191329</v>
      </c>
      <c r="R103" s="21">
        <v>2.7141409767281712</v>
      </c>
      <c r="S103" s="21">
        <v>2.3342610063962579</v>
      </c>
      <c r="T103" s="21">
        <v>9.6938384606467171E-2</v>
      </c>
      <c r="U103" s="21">
        <v>0.99208543206304634</v>
      </c>
      <c r="V103" s="21">
        <v>0.89514704745657914</v>
      </c>
      <c r="W103" s="13" t="str">
        <f>IF(Table467[[#This Row],[PSI - FI]]&gt;5,"Red",(IF(AND(Table467[[#This Row],[PSI - FI]]&lt;5,Table467[[#This Row],[PSI - FI]]&gt;=3),"Blue","No")))</f>
        <v>No</v>
      </c>
      <c r="X103" s="19" t="str">
        <f>HYPERLINK("https://www.google.com/maps/search/?api=1&amp;query="&amp;Table467[[#This Row],[Begin Lat]]&amp;","&amp;Table467[[#This Row],[Begin Long]],"Google Maps")</f>
        <v>Google Maps</v>
      </c>
      <c r="Y103" s="1">
        <v>41.043602</v>
      </c>
      <c r="Z103" s="1">
        <v>-81.347306000000003</v>
      </c>
      <c r="AA103" s="1">
        <v>0</v>
      </c>
      <c r="AB103" s="1">
        <v>0</v>
      </c>
    </row>
    <row r="104" spans="1:28" x14ac:dyDescent="0.25">
      <c r="A104" s="13">
        <v>102</v>
      </c>
      <c r="B104" s="17">
        <v>7</v>
      </c>
      <c r="C104" s="1" t="s">
        <v>2373</v>
      </c>
      <c r="D104" s="1" t="s">
        <v>3173</v>
      </c>
      <c r="E104" s="1" t="s">
        <v>5058</v>
      </c>
      <c r="F104" s="1" t="s">
        <v>2491</v>
      </c>
      <c r="G104" s="21">
        <v>9.7799999999988358</v>
      </c>
      <c r="H104" s="21">
        <v>0</v>
      </c>
      <c r="I104" s="1" t="s">
        <v>258</v>
      </c>
      <c r="J104" s="1" t="s">
        <v>2803</v>
      </c>
      <c r="K104" s="1">
        <v>0</v>
      </c>
      <c r="L104" s="1">
        <v>1</v>
      </c>
      <c r="M104" s="1">
        <v>7</v>
      </c>
      <c r="N104" s="1">
        <v>2</v>
      </c>
      <c r="O104" s="1">
        <v>15</v>
      </c>
      <c r="P104" s="16">
        <v>115.37981468023256</v>
      </c>
      <c r="Q104" s="21">
        <v>0.17159705023645355</v>
      </c>
      <c r="R104" s="21">
        <v>2.6166777067316254</v>
      </c>
      <c r="S104" s="21">
        <v>2.4450806564951719</v>
      </c>
      <c r="T104" s="21">
        <v>0.10498723557773014</v>
      </c>
      <c r="U104" s="21">
        <v>0.98867931563386624</v>
      </c>
      <c r="V104" s="21">
        <v>0.88369208005613609</v>
      </c>
      <c r="W104" s="13" t="str">
        <f>IF(Table467[[#This Row],[PSI - FI]]&gt;5,"Red",(IF(AND(Table467[[#This Row],[PSI - FI]]&lt;5,Table467[[#This Row],[PSI - FI]]&gt;=3),"Blue","No")))</f>
        <v>No</v>
      </c>
      <c r="X104" s="19" t="str">
        <f>HYPERLINK("https://www.google.com/maps/search/?api=1&amp;query="&amp;Table467[[#This Row],[Begin Lat]]&amp;","&amp;Table467[[#This Row],[Begin Long]],"Google Maps")</f>
        <v>Google Maps</v>
      </c>
      <c r="Y104" s="1">
        <v>40.445790000000002</v>
      </c>
      <c r="Z104" s="1">
        <v>-83.820305000000005</v>
      </c>
      <c r="AA104" s="1">
        <v>0</v>
      </c>
      <c r="AB104" s="1">
        <v>0</v>
      </c>
    </row>
    <row r="105" spans="1:28" x14ac:dyDescent="0.25">
      <c r="A105" s="13">
        <v>103</v>
      </c>
      <c r="B105" s="17">
        <v>12</v>
      </c>
      <c r="C105" s="1" t="s">
        <v>1332</v>
      </c>
      <c r="D105" s="1" t="s">
        <v>2918</v>
      </c>
      <c r="E105" s="1" t="s">
        <v>3598</v>
      </c>
      <c r="F105" s="1" t="s">
        <v>2492</v>
      </c>
      <c r="G105" s="21">
        <v>12.789999999993597</v>
      </c>
      <c r="H105" s="21">
        <v>0</v>
      </c>
      <c r="I105" s="1" t="s">
        <v>258</v>
      </c>
      <c r="J105" s="1" t="s">
        <v>2804</v>
      </c>
      <c r="K105" s="1">
        <v>0</v>
      </c>
      <c r="L105" s="1">
        <v>1</v>
      </c>
      <c r="M105" s="1">
        <v>5</v>
      </c>
      <c r="N105" s="1">
        <v>1</v>
      </c>
      <c r="O105" s="1">
        <v>11</v>
      </c>
      <c r="P105" s="16">
        <v>93.848564680232556</v>
      </c>
      <c r="Q105" s="21">
        <v>3.1719167388418898</v>
      </c>
      <c r="R105" s="21">
        <v>3.6341913976856568</v>
      </c>
      <c r="S105" s="21">
        <v>0.46227465884376695</v>
      </c>
      <c r="T105" s="21">
        <v>0.2210511923468701</v>
      </c>
      <c r="U105" s="21">
        <v>0.97924948365386733</v>
      </c>
      <c r="V105" s="21">
        <v>0.75819829130699723</v>
      </c>
      <c r="W105" s="13" t="str">
        <f>IF(Table467[[#This Row],[PSI - FI]]&gt;5,"Red",(IF(AND(Table467[[#This Row],[PSI - FI]]&lt;5,Table467[[#This Row],[PSI - FI]]&gt;=3),"Blue","No")))</f>
        <v>No</v>
      </c>
      <c r="X105" s="19" t="str">
        <f>HYPERLINK("https://www.google.com/maps/search/?api=1&amp;query="&amp;Table467[[#This Row],[Begin Lat]]&amp;","&amp;Table467[[#This Row],[Begin Long]],"Google Maps")</f>
        <v>Google Maps</v>
      </c>
      <c r="Y105" s="1">
        <v>41.604269000000002</v>
      </c>
      <c r="Z105" s="1">
        <v>-81.146421000000004</v>
      </c>
      <c r="AA105" s="1">
        <v>0</v>
      </c>
      <c r="AB105" s="1">
        <v>0</v>
      </c>
    </row>
    <row r="106" spans="1:28" x14ac:dyDescent="0.25">
      <c r="A106" s="13">
        <v>104</v>
      </c>
      <c r="B106" s="17">
        <v>7</v>
      </c>
      <c r="C106" s="1" t="s">
        <v>2371</v>
      </c>
      <c r="D106" s="1" t="s">
        <v>3029</v>
      </c>
      <c r="E106" s="1" t="s">
        <v>5059</v>
      </c>
      <c r="F106" s="1" t="s">
        <v>2493</v>
      </c>
      <c r="G106" s="21">
        <v>4.0960000000050059</v>
      </c>
      <c r="H106" s="21">
        <v>0</v>
      </c>
      <c r="I106" s="1" t="s">
        <v>258</v>
      </c>
      <c r="J106" s="1" t="s">
        <v>2803</v>
      </c>
      <c r="K106" s="1">
        <v>1</v>
      </c>
      <c r="L106" s="1">
        <v>0</v>
      </c>
      <c r="M106" s="1">
        <v>6</v>
      </c>
      <c r="N106" s="1">
        <v>4</v>
      </c>
      <c r="O106" s="1">
        <v>14</v>
      </c>
      <c r="P106" s="16">
        <v>116.70793968023256</v>
      </c>
      <c r="Q106" s="21">
        <v>0.1086448584315567</v>
      </c>
      <c r="R106" s="21">
        <v>2.0038937518789259</v>
      </c>
      <c r="S106" s="21">
        <v>1.8952488934473692</v>
      </c>
      <c r="T106" s="21">
        <v>8.6310623766406511E-2</v>
      </c>
      <c r="U106" s="21">
        <v>0.97327120798747435</v>
      </c>
      <c r="V106" s="21">
        <v>0.88696058422106783</v>
      </c>
      <c r="W106" s="13" t="str">
        <f>IF(Table467[[#This Row],[PSI - FI]]&gt;5,"Red",(IF(AND(Table467[[#This Row],[PSI - FI]]&lt;5,Table467[[#This Row],[PSI - FI]]&gt;=3),"Blue","No")))</f>
        <v>No</v>
      </c>
      <c r="X106" s="19" t="str">
        <f>HYPERLINK("https://www.google.com/maps/search/?api=1&amp;query="&amp;Table467[[#This Row],[Begin Lat]]&amp;","&amp;Table467[[#This Row],[Begin Long]],"Google Maps")</f>
        <v>Google Maps</v>
      </c>
      <c r="Y106" s="1">
        <v>40.017032999999998</v>
      </c>
      <c r="Z106" s="1">
        <v>-84.547685000000001</v>
      </c>
      <c r="AA106" s="1">
        <v>0</v>
      </c>
      <c r="AB106" s="1">
        <v>0</v>
      </c>
    </row>
    <row r="107" spans="1:28" x14ac:dyDescent="0.25">
      <c r="A107" s="13">
        <v>105</v>
      </c>
      <c r="B107" s="17">
        <v>8</v>
      </c>
      <c r="C107" s="1" t="s">
        <v>806</v>
      </c>
      <c r="D107" s="1" t="s">
        <v>3104</v>
      </c>
      <c r="E107" s="1" t="s">
        <v>5060</v>
      </c>
      <c r="F107" s="1" t="s">
        <v>2494</v>
      </c>
      <c r="G107" s="21">
        <v>0.69899999999324791</v>
      </c>
      <c r="H107" s="21">
        <v>0</v>
      </c>
      <c r="I107" s="1" t="s">
        <v>258</v>
      </c>
      <c r="J107" s="1" t="s">
        <v>2803</v>
      </c>
      <c r="K107" s="1">
        <v>0</v>
      </c>
      <c r="L107" s="1">
        <v>1</v>
      </c>
      <c r="M107" s="1">
        <v>13</v>
      </c>
      <c r="N107" s="1">
        <v>5</v>
      </c>
      <c r="O107" s="1">
        <v>4</v>
      </c>
      <c r="P107" s="16">
        <v>156.97356468023256</v>
      </c>
      <c r="Q107" s="21">
        <v>3.1793250811235525E-2</v>
      </c>
      <c r="R107" s="21">
        <v>0.74068121942036313</v>
      </c>
      <c r="S107" s="21">
        <v>0.70888796860912762</v>
      </c>
      <c r="T107" s="21">
        <v>3.9334222931720869E-2</v>
      </c>
      <c r="U107" s="21">
        <v>0.96611236340607698</v>
      </c>
      <c r="V107" s="21">
        <v>0.92677814047435614</v>
      </c>
      <c r="W107" s="13" t="str">
        <f>IF(Table467[[#This Row],[PSI - FI]]&gt;5,"Red",(IF(AND(Table467[[#This Row],[PSI - FI]]&lt;5,Table467[[#This Row],[PSI - FI]]&gt;=3),"Blue","No")))</f>
        <v>No</v>
      </c>
      <c r="X107" s="19" t="str">
        <f>HYPERLINK("https://www.google.com/maps/search/?api=1&amp;query="&amp;Table467[[#This Row],[Begin Lat]]&amp;","&amp;Table467[[#This Row],[Begin Long]],"Google Maps")</f>
        <v>Google Maps</v>
      </c>
      <c r="Y107" s="1">
        <v>39.417236000000003</v>
      </c>
      <c r="Z107" s="1">
        <v>-83.998667999999995</v>
      </c>
      <c r="AA107" s="1">
        <v>0</v>
      </c>
      <c r="AB107" s="1">
        <v>0</v>
      </c>
    </row>
    <row r="108" spans="1:28" x14ac:dyDescent="0.25">
      <c r="A108" s="13">
        <v>106</v>
      </c>
      <c r="B108" s="17">
        <v>8</v>
      </c>
      <c r="C108" s="1" t="s">
        <v>788</v>
      </c>
      <c r="D108" s="1" t="s">
        <v>3099</v>
      </c>
      <c r="E108" s="1" t="s">
        <v>3627</v>
      </c>
      <c r="F108" s="1" t="s">
        <v>2495</v>
      </c>
      <c r="G108" s="21">
        <v>1.7360000000044238</v>
      </c>
      <c r="H108" s="21">
        <v>0</v>
      </c>
      <c r="I108" s="1" t="s">
        <v>258</v>
      </c>
      <c r="J108" s="1" t="s">
        <v>2803</v>
      </c>
      <c r="K108" s="1">
        <v>0</v>
      </c>
      <c r="L108" s="1">
        <v>3</v>
      </c>
      <c r="M108" s="1">
        <v>6</v>
      </c>
      <c r="N108" s="1">
        <v>1</v>
      </c>
      <c r="O108" s="1">
        <v>9</v>
      </c>
      <c r="P108" s="16">
        <v>189.74881904069767</v>
      </c>
      <c r="Q108" s="21">
        <v>0.14380078004449481</v>
      </c>
      <c r="R108" s="21">
        <v>1.8118683402737101</v>
      </c>
      <c r="S108" s="21">
        <v>1.6680675602292152</v>
      </c>
      <c r="T108" s="21">
        <v>9.89255829639753E-2</v>
      </c>
      <c r="U108" s="21">
        <v>0.9604689208851217</v>
      </c>
      <c r="V108" s="21">
        <v>0.86154333792114635</v>
      </c>
      <c r="W108" s="13" t="str">
        <f>IF(Table467[[#This Row],[PSI - FI]]&gt;5,"Red",(IF(AND(Table467[[#This Row],[PSI - FI]]&lt;5,Table467[[#This Row],[PSI - FI]]&gt;=3),"Blue","No")))</f>
        <v>No</v>
      </c>
      <c r="X108" s="19" t="str">
        <f>HYPERLINK("https://www.google.com/maps/search/?api=1&amp;query="&amp;Table467[[#This Row],[Begin Lat]]&amp;","&amp;Table467[[#This Row],[Begin Long]],"Google Maps")</f>
        <v>Google Maps</v>
      </c>
      <c r="Y108" s="1">
        <v>39.479415000000003</v>
      </c>
      <c r="Z108" s="1">
        <v>-84.759609999999995</v>
      </c>
      <c r="AA108" s="1">
        <v>0</v>
      </c>
      <c r="AB108" s="1">
        <v>0</v>
      </c>
    </row>
    <row r="109" spans="1:28" x14ac:dyDescent="0.25">
      <c r="A109" s="13">
        <v>107</v>
      </c>
      <c r="B109" s="17">
        <v>5</v>
      </c>
      <c r="C109" s="1" t="s">
        <v>793</v>
      </c>
      <c r="D109" s="1" t="s">
        <v>2848</v>
      </c>
      <c r="E109" s="1" t="s">
        <v>5061</v>
      </c>
      <c r="F109" s="1" t="s">
        <v>2496</v>
      </c>
      <c r="G109" s="21">
        <v>2.5240000000048894</v>
      </c>
      <c r="H109" s="21">
        <v>0</v>
      </c>
      <c r="I109" s="1" t="s">
        <v>258</v>
      </c>
      <c r="J109" s="1" t="s">
        <v>2804</v>
      </c>
      <c r="K109" s="1">
        <v>1</v>
      </c>
      <c r="L109" s="1">
        <v>0</v>
      </c>
      <c r="M109" s="1">
        <v>6</v>
      </c>
      <c r="N109" s="1">
        <v>1</v>
      </c>
      <c r="O109" s="1">
        <v>11</v>
      </c>
      <c r="P109" s="16">
        <v>100.39543968023256</v>
      </c>
      <c r="Q109" s="21">
        <v>2.6263034065373922</v>
      </c>
      <c r="R109" s="21">
        <v>3.4078127119999428</v>
      </c>
      <c r="S109" s="21">
        <v>0.7815093054625506</v>
      </c>
      <c r="T109" s="21">
        <v>0.18302734506571666</v>
      </c>
      <c r="U109" s="21">
        <v>0.96000034814121638</v>
      </c>
      <c r="V109" s="21">
        <v>0.77697300307549977</v>
      </c>
      <c r="W109" s="13" t="str">
        <f>IF(Table467[[#This Row],[PSI - FI]]&gt;5,"Red",(IF(AND(Table467[[#This Row],[PSI - FI]]&lt;5,Table467[[#This Row],[PSI - FI]]&gt;=3),"Blue","No")))</f>
        <v>No</v>
      </c>
      <c r="X109" s="19" t="str">
        <f>HYPERLINK("https://www.google.com/maps/search/?api=1&amp;query="&amp;Table467[[#This Row],[Begin Lat]]&amp;","&amp;Table467[[#This Row],[Begin Long]],"Google Maps")</f>
        <v>Google Maps</v>
      </c>
      <c r="Y109" s="1">
        <v>40.013798000000001</v>
      </c>
      <c r="Z109" s="1">
        <v>-82.403721000000004</v>
      </c>
      <c r="AA109" s="1">
        <v>0</v>
      </c>
      <c r="AB109" s="1">
        <v>0</v>
      </c>
    </row>
    <row r="110" spans="1:28" x14ac:dyDescent="0.25">
      <c r="A110" s="13">
        <v>108</v>
      </c>
      <c r="B110" s="17">
        <v>7</v>
      </c>
      <c r="C110" s="1" t="s">
        <v>2373</v>
      </c>
      <c r="D110" s="1" t="s">
        <v>3172</v>
      </c>
      <c r="E110" s="1" t="s">
        <v>5246</v>
      </c>
      <c r="F110" s="1" t="s">
        <v>2497</v>
      </c>
      <c r="G110" s="21">
        <v>8.1709999999999994</v>
      </c>
      <c r="H110" s="21">
        <v>0</v>
      </c>
      <c r="I110" s="1" t="s">
        <v>258</v>
      </c>
      <c r="J110" s="1" t="s">
        <v>2803</v>
      </c>
      <c r="K110" s="1">
        <v>3</v>
      </c>
      <c r="L110" s="1">
        <v>0</v>
      </c>
      <c r="M110" s="1">
        <v>7</v>
      </c>
      <c r="N110" s="1">
        <v>3</v>
      </c>
      <c r="O110" s="1">
        <v>9</v>
      </c>
      <c r="P110" s="16">
        <v>205.17069404069767</v>
      </c>
      <c r="Q110" s="21">
        <v>7.2745123927237948E-2</v>
      </c>
      <c r="R110" s="21">
        <v>1.3436744296855152</v>
      </c>
      <c r="S110" s="21">
        <v>1.2709293057582773</v>
      </c>
      <c r="T110" s="21">
        <v>6.6166531429269787E-2</v>
      </c>
      <c r="U110" s="21">
        <v>0.95946152912160476</v>
      </c>
      <c r="V110" s="21">
        <v>0.893294997692335</v>
      </c>
      <c r="W110" s="13" t="str">
        <f>IF(Table467[[#This Row],[PSI - FI]]&gt;5,"Red",(IF(AND(Table467[[#This Row],[PSI - FI]]&lt;5,Table467[[#This Row],[PSI - FI]]&gt;=3),"Blue","No")))</f>
        <v>No</v>
      </c>
      <c r="X110" s="41" t="str">
        <f>HYPERLINK("https://www.google.com/maps/search/?api=1&amp;query="&amp;Table467[[#This Row],[Begin Lat]]&amp;","&amp;Table467[[#This Row],[Begin Long]],"Google Maps")</f>
        <v>Google Maps</v>
      </c>
      <c r="Y110" s="1">
        <v>40.351166999999997</v>
      </c>
      <c r="Z110" s="1">
        <v>-83.909002999999998</v>
      </c>
      <c r="AA110" s="1">
        <v>0</v>
      </c>
      <c r="AB110" s="1">
        <v>0</v>
      </c>
    </row>
    <row r="111" spans="1:28" x14ac:dyDescent="0.25">
      <c r="A111" s="13">
        <v>109</v>
      </c>
      <c r="B111" s="17">
        <v>6</v>
      </c>
      <c r="C111" s="1" t="s">
        <v>3192</v>
      </c>
      <c r="D111" s="1" t="s">
        <v>2940</v>
      </c>
      <c r="E111" s="1" t="s">
        <v>5062</v>
      </c>
      <c r="F111" s="1" t="s">
        <v>2498</v>
      </c>
      <c r="G111" s="21">
        <v>1.0869999999995343</v>
      </c>
      <c r="H111" s="21">
        <v>0</v>
      </c>
      <c r="I111" s="1" t="s">
        <v>258</v>
      </c>
      <c r="J111" s="1" t="s">
        <v>2803</v>
      </c>
      <c r="K111" s="1">
        <v>0</v>
      </c>
      <c r="L111" s="1">
        <v>2</v>
      </c>
      <c r="M111" s="1">
        <v>6</v>
      </c>
      <c r="N111" s="1">
        <v>2</v>
      </c>
      <c r="O111" s="1">
        <v>4</v>
      </c>
      <c r="P111" s="16">
        <v>143.50962936046511</v>
      </c>
      <c r="Q111" s="21">
        <v>0.1327718031046142</v>
      </c>
      <c r="R111" s="21">
        <v>1.2927211953821658</v>
      </c>
      <c r="S111" s="21">
        <v>1.1599493922775517</v>
      </c>
      <c r="T111" s="21">
        <v>9.8864555667784251E-2</v>
      </c>
      <c r="U111" s="21">
        <v>0.95796255534061403</v>
      </c>
      <c r="V111" s="21">
        <v>0.85909799967282974</v>
      </c>
      <c r="W111" s="13" t="str">
        <f>IF(Table467[[#This Row],[PSI - FI]]&gt;5,"Red",(IF(AND(Table467[[#This Row],[PSI - FI]]&lt;5,Table467[[#This Row],[PSI - FI]]&gt;=3),"Blue","No")))</f>
        <v>No</v>
      </c>
      <c r="X111" s="19" t="str">
        <f>HYPERLINK("https://www.google.com/maps/search/?api=1&amp;query="&amp;Table467[[#This Row],[Begin Lat]]&amp;","&amp;Table467[[#This Row],[Begin Long]],"Google Maps")</f>
        <v>Google Maps</v>
      </c>
      <c r="Y111" s="1">
        <v>40.515898999999997</v>
      </c>
      <c r="Z111" s="1">
        <v>-82.817030000000003</v>
      </c>
      <c r="AA111" s="1">
        <v>0</v>
      </c>
      <c r="AB111" s="1">
        <v>0</v>
      </c>
    </row>
    <row r="112" spans="1:28" x14ac:dyDescent="0.25">
      <c r="A112" s="13">
        <v>110</v>
      </c>
      <c r="B112" s="17">
        <v>8</v>
      </c>
      <c r="C112" s="1" t="s">
        <v>1329</v>
      </c>
      <c r="D112" s="1" t="s">
        <v>3103</v>
      </c>
      <c r="E112" s="1" t="s">
        <v>3221</v>
      </c>
      <c r="F112" s="1" t="s">
        <v>2499</v>
      </c>
      <c r="G112" s="21">
        <v>12.012190176493473</v>
      </c>
      <c r="H112" s="21">
        <v>0</v>
      </c>
      <c r="I112" s="1" t="s">
        <v>258</v>
      </c>
      <c r="J112" s="1" t="s">
        <v>2803</v>
      </c>
      <c r="K112" s="1">
        <v>0</v>
      </c>
      <c r="L112" s="1">
        <v>0</v>
      </c>
      <c r="M112" s="1">
        <v>6</v>
      </c>
      <c r="N112" s="1">
        <v>1</v>
      </c>
      <c r="O112" s="1">
        <v>2</v>
      </c>
      <c r="P112" s="16">
        <v>45.71875</v>
      </c>
      <c r="Q112" s="21">
        <v>0.34893831570504769</v>
      </c>
      <c r="R112" s="21">
        <v>1.3203010263420105</v>
      </c>
      <c r="S112" s="21">
        <v>0.97136271063696289</v>
      </c>
      <c r="T112" s="21">
        <v>0.20322960063784604</v>
      </c>
      <c r="U112" s="21">
        <v>0.95580296829186262</v>
      </c>
      <c r="V112" s="21">
        <v>0.75257336765401661</v>
      </c>
      <c r="W112" s="13" t="str">
        <f>IF(Table467[[#This Row],[PSI - FI]]&gt;5,"Red",(IF(AND(Table467[[#This Row],[PSI - FI]]&lt;5,Table467[[#This Row],[PSI - FI]]&gt;=3),"Blue","No")))</f>
        <v>No</v>
      </c>
      <c r="X112" s="19" t="str">
        <f>HYPERLINK("https://www.google.com/maps/search/?api=1&amp;query="&amp;Table467[[#This Row],[Begin Lat]]&amp;","&amp;Table467[[#This Row],[Begin Long]],"Google Maps")</f>
        <v>Google Maps</v>
      </c>
      <c r="Y112" s="1">
        <v>38.987957999999999</v>
      </c>
      <c r="Z112" s="1">
        <v>-84.125759000000002</v>
      </c>
      <c r="AA112" s="1">
        <v>0</v>
      </c>
      <c r="AB112" s="1">
        <v>0</v>
      </c>
    </row>
    <row r="113" spans="1:28" x14ac:dyDescent="0.25">
      <c r="A113" s="13">
        <v>111</v>
      </c>
      <c r="B113" s="17">
        <v>3</v>
      </c>
      <c r="C113" s="1" t="s">
        <v>791</v>
      </c>
      <c r="D113" s="1" t="s">
        <v>2994</v>
      </c>
      <c r="E113" s="1" t="s">
        <v>5063</v>
      </c>
      <c r="F113" s="1" t="s">
        <v>2500</v>
      </c>
      <c r="G113" s="21">
        <v>2.797999999995227</v>
      </c>
      <c r="H113" s="21">
        <v>0</v>
      </c>
      <c r="I113" s="1" t="s">
        <v>258</v>
      </c>
      <c r="J113" s="1" t="s">
        <v>2803</v>
      </c>
      <c r="K113" s="1">
        <v>0</v>
      </c>
      <c r="L113" s="1">
        <v>0</v>
      </c>
      <c r="M113" s="1">
        <v>7</v>
      </c>
      <c r="N113" s="1">
        <v>4</v>
      </c>
      <c r="O113" s="1">
        <v>9</v>
      </c>
      <c r="P113" s="16">
        <v>72.578125</v>
      </c>
      <c r="Q113" s="21">
        <v>9.6044939090575723E-2</v>
      </c>
      <c r="R113" s="21">
        <v>1.5094906992981851</v>
      </c>
      <c r="S113" s="21">
        <v>1.4134457602076094</v>
      </c>
      <c r="T113" s="21">
        <v>8.2793755068784225E-2</v>
      </c>
      <c r="U113" s="21">
        <v>0.95483136894807596</v>
      </c>
      <c r="V113" s="21">
        <v>0.8720376138792918</v>
      </c>
      <c r="W113" s="13" t="str">
        <f>IF(Table467[[#This Row],[PSI - FI]]&gt;5,"Red",(IF(AND(Table467[[#This Row],[PSI - FI]]&lt;5,Table467[[#This Row],[PSI - FI]]&gt;=3),"Blue","No")))</f>
        <v>No</v>
      </c>
      <c r="X113" s="19" t="str">
        <f>HYPERLINK("https://www.google.com/maps/search/?api=1&amp;query="&amp;Table467[[#This Row],[Begin Lat]]&amp;","&amp;Table467[[#This Row],[Begin Long]],"Google Maps")</f>
        <v>Google Maps</v>
      </c>
      <c r="Y113" s="1">
        <v>41.237341000000001</v>
      </c>
      <c r="Z113" s="1">
        <v>-81.983182999999997</v>
      </c>
      <c r="AA113" s="1">
        <v>0</v>
      </c>
      <c r="AB113" s="1">
        <v>0</v>
      </c>
    </row>
    <row r="114" spans="1:28" x14ac:dyDescent="0.25">
      <c r="A114" s="13">
        <v>112</v>
      </c>
      <c r="B114" s="17">
        <v>11</v>
      </c>
      <c r="C114" s="1" t="s">
        <v>2372</v>
      </c>
      <c r="D114" s="1" t="s">
        <v>2896</v>
      </c>
      <c r="E114" s="1" t="s">
        <v>3278</v>
      </c>
      <c r="F114" s="1" t="s">
        <v>2501</v>
      </c>
      <c r="G114" s="21">
        <v>19.645999999993364</v>
      </c>
      <c r="H114" s="21">
        <v>0</v>
      </c>
      <c r="I114" s="1" t="s">
        <v>258</v>
      </c>
      <c r="J114" s="1" t="s">
        <v>2804</v>
      </c>
      <c r="K114" s="1">
        <v>0</v>
      </c>
      <c r="L114" s="1">
        <v>0</v>
      </c>
      <c r="M114" s="1">
        <v>1</v>
      </c>
      <c r="N114" s="1">
        <v>5</v>
      </c>
      <c r="O114" s="1">
        <v>32</v>
      </c>
      <c r="P114" s="16">
        <v>60.734375</v>
      </c>
      <c r="Q114" s="21">
        <v>4.5795912356709216</v>
      </c>
      <c r="R114" s="21">
        <v>7.4946227038764022</v>
      </c>
      <c r="S114" s="21">
        <v>2.9150314682054805</v>
      </c>
      <c r="T114" s="21">
        <v>0.31915216774446192</v>
      </c>
      <c r="U114" s="21">
        <v>0.9451495004419167</v>
      </c>
      <c r="V114" s="21">
        <v>0.62599733269745483</v>
      </c>
      <c r="W114" s="13" t="str">
        <f>IF(Table467[[#This Row],[PSI - FI]]&gt;5,"Red",(IF(AND(Table467[[#This Row],[PSI - FI]]&lt;5,Table467[[#This Row],[PSI - FI]]&gt;=3),"Blue","No")))</f>
        <v>No</v>
      </c>
      <c r="X114" s="19" t="str">
        <f>HYPERLINK("https://www.google.com/maps/search/?api=1&amp;query="&amp;Table467[[#This Row],[Begin Lat]]&amp;","&amp;Table467[[#This Row],[Begin Long]],"Google Maps")</f>
        <v>Google Maps</v>
      </c>
      <c r="Y114" s="1">
        <v>40.554175999999998</v>
      </c>
      <c r="Z114" s="1">
        <v>-81.917344999999997</v>
      </c>
      <c r="AA114" s="1">
        <v>0</v>
      </c>
      <c r="AB114" s="1">
        <v>0</v>
      </c>
    </row>
    <row r="115" spans="1:28" x14ac:dyDescent="0.25">
      <c r="A115" s="13">
        <v>113</v>
      </c>
      <c r="B115" s="17">
        <v>3</v>
      </c>
      <c r="C115" s="1" t="s">
        <v>805</v>
      </c>
      <c r="D115" s="1" t="s">
        <v>3095</v>
      </c>
      <c r="E115" s="1" t="s">
        <v>5064</v>
      </c>
      <c r="F115" s="1" t="s">
        <v>2502</v>
      </c>
      <c r="G115" s="21">
        <v>4.9419999999954598</v>
      </c>
      <c r="H115" s="21">
        <v>0</v>
      </c>
      <c r="I115" s="1" t="s">
        <v>258</v>
      </c>
      <c r="J115" s="1" t="s">
        <v>2803</v>
      </c>
      <c r="K115" s="1">
        <v>0</v>
      </c>
      <c r="L115" s="1">
        <v>0</v>
      </c>
      <c r="M115" s="1">
        <v>8</v>
      </c>
      <c r="N115" s="1">
        <v>4</v>
      </c>
      <c r="O115" s="1">
        <v>4</v>
      </c>
      <c r="P115" s="16">
        <v>74.125</v>
      </c>
      <c r="Q115" s="21">
        <v>8.7183777167423149E-2</v>
      </c>
      <c r="R115" s="21">
        <v>1.1246104673572335</v>
      </c>
      <c r="S115" s="21">
        <v>1.0374266901898104</v>
      </c>
      <c r="T115" s="21">
        <v>7.267495146713579E-2</v>
      </c>
      <c r="U115" s="21">
        <v>0.9445500180500096</v>
      </c>
      <c r="V115" s="21">
        <v>0.87187506658287384</v>
      </c>
      <c r="W115" s="13" t="str">
        <f>IF(Table467[[#This Row],[PSI - FI]]&gt;5,"Red",(IF(AND(Table467[[#This Row],[PSI - FI]]&lt;5,Table467[[#This Row],[PSI - FI]]&gt;=3),"Blue","No")))</f>
        <v>No</v>
      </c>
      <c r="X115" s="19" t="str">
        <f>HYPERLINK("https://www.google.com/maps/search/?api=1&amp;query="&amp;Table467[[#This Row],[Begin Lat]]&amp;","&amp;Table467[[#This Row],[Begin Long]],"Google Maps")</f>
        <v>Google Maps</v>
      </c>
      <c r="Y115" s="1">
        <v>41.260389000000004</v>
      </c>
      <c r="Z115" s="1">
        <v>-81.954009999999997</v>
      </c>
      <c r="AA115" s="1">
        <v>0</v>
      </c>
      <c r="AB115" s="1">
        <v>0</v>
      </c>
    </row>
    <row r="116" spans="1:28" x14ac:dyDescent="0.25">
      <c r="A116" s="13">
        <v>114</v>
      </c>
      <c r="B116" s="17">
        <v>7</v>
      </c>
      <c r="C116" s="1" t="s">
        <v>3195</v>
      </c>
      <c r="D116" s="1" t="s">
        <v>2503</v>
      </c>
      <c r="E116" s="1" t="s">
        <v>5065</v>
      </c>
      <c r="F116" s="1" t="s">
        <v>2503</v>
      </c>
      <c r="G116" s="21">
        <v>6.5850000000064028</v>
      </c>
      <c r="H116" s="21">
        <v>0</v>
      </c>
      <c r="I116" s="1" t="s">
        <v>258</v>
      </c>
      <c r="J116" s="1" t="s">
        <v>2804</v>
      </c>
      <c r="K116" s="1">
        <v>0</v>
      </c>
      <c r="L116" s="1">
        <v>3</v>
      </c>
      <c r="M116" s="1">
        <v>4</v>
      </c>
      <c r="N116" s="1">
        <v>1</v>
      </c>
      <c r="O116" s="1">
        <v>16</v>
      </c>
      <c r="P116" s="16">
        <v>183.65506904069767</v>
      </c>
      <c r="Q116" s="21">
        <v>2.1355106949087848</v>
      </c>
      <c r="R116" s="21">
        <v>4.7915711591849828</v>
      </c>
      <c r="S116" s="21">
        <v>2.656060464276198</v>
      </c>
      <c r="T116" s="21">
        <v>0.14882395228048595</v>
      </c>
      <c r="U116" s="21">
        <v>0.94306096427399866</v>
      </c>
      <c r="V116" s="21">
        <v>0.79423701199351271</v>
      </c>
      <c r="W116" s="13" t="str">
        <f>IF(Table467[[#This Row],[PSI - FI]]&gt;5,"Red",(IF(AND(Table467[[#This Row],[PSI - FI]]&lt;5,Table467[[#This Row],[PSI - FI]]&gt;=3),"Blue","No")))</f>
        <v>No</v>
      </c>
      <c r="X116" s="19" t="str">
        <f>HYPERLINK("https://www.google.com/maps/search/?api=1&amp;query="&amp;Table467[[#This Row],[Begin Lat]]&amp;","&amp;Table467[[#This Row],[Begin Long]],"Google Maps")</f>
        <v>Google Maps</v>
      </c>
      <c r="Y116" s="1">
        <v>40.133240999999998</v>
      </c>
      <c r="Z116" s="1">
        <v>-83.986759000000006</v>
      </c>
      <c r="AA116" s="1">
        <v>0</v>
      </c>
      <c r="AB116" s="1">
        <v>0</v>
      </c>
    </row>
    <row r="117" spans="1:28" x14ac:dyDescent="0.25">
      <c r="A117" s="13">
        <v>115</v>
      </c>
      <c r="B117" s="17">
        <v>4</v>
      </c>
      <c r="C117" s="1" t="s">
        <v>800</v>
      </c>
      <c r="D117" s="1" t="s">
        <v>3092</v>
      </c>
      <c r="E117" s="1" t="s">
        <v>5066</v>
      </c>
      <c r="F117" s="1" t="s">
        <v>2504</v>
      </c>
      <c r="G117" s="21">
        <v>7.9700000000011642</v>
      </c>
      <c r="H117" s="21">
        <v>0</v>
      </c>
      <c r="I117" s="1" t="s">
        <v>258</v>
      </c>
      <c r="J117" s="1" t="s">
        <v>2803</v>
      </c>
      <c r="K117" s="1">
        <v>0</v>
      </c>
      <c r="L117" s="1">
        <v>2</v>
      </c>
      <c r="M117" s="1">
        <v>6</v>
      </c>
      <c r="N117" s="1">
        <v>2</v>
      </c>
      <c r="O117" s="1">
        <v>12</v>
      </c>
      <c r="P117" s="16">
        <v>151.50962936046511</v>
      </c>
      <c r="Q117" s="21">
        <v>0.12969337601317762</v>
      </c>
      <c r="R117" s="21">
        <v>1.9407860809134414</v>
      </c>
      <c r="S117" s="21">
        <v>1.8110927049002639</v>
      </c>
      <c r="T117" s="21">
        <v>9.7337980751329947E-2</v>
      </c>
      <c r="U117" s="21">
        <v>0.94132621063770228</v>
      </c>
      <c r="V117" s="21">
        <v>0.84398822988637234</v>
      </c>
      <c r="W117" s="13" t="str">
        <f>IF(Table467[[#This Row],[PSI - FI]]&gt;5,"Red",(IF(AND(Table467[[#This Row],[PSI - FI]]&lt;5,Table467[[#This Row],[PSI - FI]]&gt;=3),"Blue","No")))</f>
        <v>No</v>
      </c>
      <c r="X117" s="19" t="str">
        <f>HYPERLINK("https://www.google.com/maps/search/?api=1&amp;query="&amp;Table467[[#This Row],[Begin Lat]]&amp;","&amp;Table467[[#This Row],[Begin Long]],"Google Maps")</f>
        <v>Google Maps</v>
      </c>
      <c r="Y117" s="1">
        <v>40.900444999999998</v>
      </c>
      <c r="Z117" s="1">
        <v>-81.219963000000007</v>
      </c>
      <c r="AA117" s="1">
        <v>0</v>
      </c>
      <c r="AB117" s="1">
        <v>0</v>
      </c>
    </row>
    <row r="118" spans="1:28" x14ac:dyDescent="0.25">
      <c r="A118" s="13">
        <v>116</v>
      </c>
      <c r="B118" s="17">
        <v>8</v>
      </c>
      <c r="C118" s="1" t="s">
        <v>806</v>
      </c>
      <c r="D118" s="1" t="s">
        <v>3158</v>
      </c>
      <c r="E118" s="1" t="s">
        <v>5067</v>
      </c>
      <c r="F118" s="1" t="s">
        <v>2505</v>
      </c>
      <c r="G118" s="21">
        <v>2.2690000000002328</v>
      </c>
      <c r="H118" s="21">
        <v>0</v>
      </c>
      <c r="I118" s="1" t="s">
        <v>258</v>
      </c>
      <c r="J118" s="1" t="s">
        <v>2803</v>
      </c>
      <c r="K118" s="1">
        <v>0</v>
      </c>
      <c r="L118" s="1">
        <v>1</v>
      </c>
      <c r="M118" s="1">
        <v>5</v>
      </c>
      <c r="N118" s="1">
        <v>5</v>
      </c>
      <c r="O118" s="1">
        <v>14</v>
      </c>
      <c r="P118" s="16">
        <v>114.59856468023256</v>
      </c>
      <c r="Q118" s="21">
        <v>0.10455981671392993</v>
      </c>
      <c r="R118" s="21">
        <v>1.9609057111202848</v>
      </c>
      <c r="S118" s="21">
        <v>1.8563458944063549</v>
      </c>
      <c r="T118" s="21">
        <v>8.1523321839862106E-2</v>
      </c>
      <c r="U118" s="21">
        <v>0.94013600089271043</v>
      </c>
      <c r="V118" s="21">
        <v>0.85861267905284833</v>
      </c>
      <c r="W118" s="13" t="str">
        <f>IF(Table467[[#This Row],[PSI - FI]]&gt;5,"Red",(IF(AND(Table467[[#This Row],[PSI - FI]]&lt;5,Table467[[#This Row],[PSI - FI]]&gt;=3),"Blue","No")))</f>
        <v>No</v>
      </c>
      <c r="X118" s="19" t="str">
        <f>HYPERLINK("https://www.google.com/maps/search/?api=1&amp;query="&amp;Table467[[#This Row],[Begin Lat]]&amp;","&amp;Table467[[#This Row],[Begin Long]],"Google Maps")</f>
        <v>Google Maps</v>
      </c>
      <c r="Y118" s="1">
        <v>39.494453999999998</v>
      </c>
      <c r="Z118" s="1">
        <v>-84.161015000000006</v>
      </c>
      <c r="AA118" s="1">
        <v>0</v>
      </c>
      <c r="AB118" s="1">
        <v>0</v>
      </c>
    </row>
    <row r="119" spans="1:28" x14ac:dyDescent="0.25">
      <c r="A119" s="13">
        <v>117</v>
      </c>
      <c r="B119" s="17">
        <v>3</v>
      </c>
      <c r="C119" s="1" t="s">
        <v>791</v>
      </c>
      <c r="D119" s="1" t="s">
        <v>3120</v>
      </c>
      <c r="E119" s="1" t="s">
        <v>3514</v>
      </c>
      <c r="F119" s="1" t="s">
        <v>2506</v>
      </c>
      <c r="G119" s="21">
        <v>2.0470000000059372</v>
      </c>
      <c r="H119" s="21">
        <v>0</v>
      </c>
      <c r="I119" s="1" t="s">
        <v>258</v>
      </c>
      <c r="J119" s="1" t="s">
        <v>2803</v>
      </c>
      <c r="K119" s="1">
        <v>0</v>
      </c>
      <c r="L119" s="1">
        <v>2</v>
      </c>
      <c r="M119" s="1">
        <v>5</v>
      </c>
      <c r="N119" s="1">
        <v>4</v>
      </c>
      <c r="O119" s="1">
        <v>0</v>
      </c>
      <c r="P119" s="16">
        <v>141.83775436046511</v>
      </c>
      <c r="Q119" s="21">
        <v>0.10360047137307399</v>
      </c>
      <c r="R119" s="21">
        <v>0.88043584093909055</v>
      </c>
      <c r="S119" s="21">
        <v>0.77683536956601662</v>
      </c>
      <c r="T119" s="21">
        <v>8.2597166775080097E-2</v>
      </c>
      <c r="U119" s="21">
        <v>0.93915409694955221</v>
      </c>
      <c r="V119" s="21">
        <v>0.8565569301744721</v>
      </c>
      <c r="W119" s="13" t="str">
        <f>IF(Table467[[#This Row],[PSI - FI]]&gt;5,"Red",(IF(AND(Table467[[#This Row],[PSI - FI]]&lt;5,Table467[[#This Row],[PSI - FI]]&gt;=3),"Blue","No")))</f>
        <v>No</v>
      </c>
      <c r="X119" s="19" t="str">
        <f>HYPERLINK("https://www.google.com/maps/search/?api=1&amp;query="&amp;Table467[[#This Row],[Begin Lat]]&amp;","&amp;Table467[[#This Row],[Begin Long]],"Google Maps")</f>
        <v>Google Maps</v>
      </c>
      <c r="Y119" s="1">
        <v>41.258457999999997</v>
      </c>
      <c r="Z119" s="1">
        <v>-82.302833000000007</v>
      </c>
      <c r="AA119" s="1">
        <v>0</v>
      </c>
      <c r="AB119" s="1">
        <v>0</v>
      </c>
    </row>
    <row r="120" spans="1:28" x14ac:dyDescent="0.25">
      <c r="A120" s="13">
        <v>118</v>
      </c>
      <c r="B120" s="17">
        <v>6</v>
      </c>
      <c r="C120" s="1" t="s">
        <v>799</v>
      </c>
      <c r="D120" s="1" t="s">
        <v>3081</v>
      </c>
      <c r="E120" s="1" t="s">
        <v>5068</v>
      </c>
      <c r="F120" s="1" t="s">
        <v>2507</v>
      </c>
      <c r="G120" s="21">
        <v>25.926999999996042</v>
      </c>
      <c r="H120" s="21">
        <v>0</v>
      </c>
      <c r="I120" s="1" t="s">
        <v>258</v>
      </c>
      <c r="J120" s="1" t="s">
        <v>2804</v>
      </c>
      <c r="K120" s="1">
        <v>0</v>
      </c>
      <c r="L120" s="1">
        <v>1</v>
      </c>
      <c r="M120" s="1">
        <v>2</v>
      </c>
      <c r="N120" s="1">
        <v>5</v>
      </c>
      <c r="O120" s="1">
        <v>12</v>
      </c>
      <c r="P120" s="16">
        <v>92.957939680232556</v>
      </c>
      <c r="Q120" s="21">
        <v>2.1098882746723864</v>
      </c>
      <c r="R120" s="21">
        <v>4.0133830184793311</v>
      </c>
      <c r="S120" s="21">
        <v>1.9034947438069447</v>
      </c>
      <c r="T120" s="21">
        <v>0.14703832327115188</v>
      </c>
      <c r="U120" s="21">
        <v>0.93905906982318843</v>
      </c>
      <c r="V120" s="21">
        <v>0.79202074655203658</v>
      </c>
      <c r="W120" s="13" t="str">
        <f>IF(Table467[[#This Row],[PSI - FI]]&gt;5,"Red",(IF(AND(Table467[[#This Row],[PSI - FI]]&lt;5,Table467[[#This Row],[PSI - FI]]&gt;=3),"Blue","No")))</f>
        <v>No</v>
      </c>
      <c r="X120" s="19" t="str">
        <f>HYPERLINK("https://www.google.com/maps/search/?api=1&amp;query="&amp;Table467[[#This Row],[Begin Lat]]&amp;","&amp;Table467[[#This Row],[Begin Long]],"Google Maps")</f>
        <v>Google Maps</v>
      </c>
      <c r="Y120" s="1">
        <v>40.217753000000002</v>
      </c>
      <c r="Z120" s="1">
        <v>-82.802712</v>
      </c>
      <c r="AA120" s="1">
        <v>0</v>
      </c>
      <c r="AB120" s="1">
        <v>0</v>
      </c>
    </row>
    <row r="121" spans="1:28" x14ac:dyDescent="0.25">
      <c r="A121" s="13">
        <v>119</v>
      </c>
      <c r="B121" s="17">
        <v>3</v>
      </c>
      <c r="C121" s="1" t="s">
        <v>2360</v>
      </c>
      <c r="D121" s="1" t="s">
        <v>3069</v>
      </c>
      <c r="E121" s="1" t="s">
        <v>5069</v>
      </c>
      <c r="F121" s="1" t="s">
        <v>2508</v>
      </c>
      <c r="G121" s="21">
        <v>0</v>
      </c>
      <c r="H121" s="21">
        <v>0</v>
      </c>
      <c r="I121" s="1" t="s">
        <v>258</v>
      </c>
      <c r="J121" s="1" t="s">
        <v>2803</v>
      </c>
      <c r="K121" s="1">
        <v>0</v>
      </c>
      <c r="L121" s="1">
        <v>2</v>
      </c>
      <c r="M121" s="1">
        <v>8</v>
      </c>
      <c r="N121" s="1">
        <v>2</v>
      </c>
      <c r="O121" s="1">
        <v>3</v>
      </c>
      <c r="P121" s="16">
        <v>155.60337936046511</v>
      </c>
      <c r="Q121" s="21">
        <v>7.1596108972429046E-2</v>
      </c>
      <c r="R121" s="21">
        <v>0.92885674367299076</v>
      </c>
      <c r="S121" s="21">
        <v>0.85726063470056169</v>
      </c>
      <c r="T121" s="21">
        <v>7.0992895623330457E-2</v>
      </c>
      <c r="U121" s="21">
        <v>0.93508398319720976</v>
      </c>
      <c r="V121" s="21">
        <v>0.86409108757387931</v>
      </c>
      <c r="W121" s="13" t="str">
        <f>IF(Table467[[#This Row],[PSI - FI]]&gt;5,"Red",(IF(AND(Table467[[#This Row],[PSI - FI]]&lt;5,Table467[[#This Row],[PSI - FI]]&gt;=3),"Blue","No")))</f>
        <v>No</v>
      </c>
      <c r="X121" s="19" t="str">
        <f>HYPERLINK("https://www.google.com/maps/search/?api=1&amp;query="&amp;Table467[[#This Row],[Begin Lat]]&amp;","&amp;Table467[[#This Row],[Begin Long]],"Google Maps")</f>
        <v>Google Maps</v>
      </c>
      <c r="Y121" s="1">
        <v>41.052458999999999</v>
      </c>
      <c r="Z121" s="1">
        <v>-82.667624000000004</v>
      </c>
      <c r="AA121" s="1">
        <v>0</v>
      </c>
      <c r="AB121" s="1">
        <v>0</v>
      </c>
    </row>
    <row r="122" spans="1:28" x14ac:dyDescent="0.25">
      <c r="A122" s="13">
        <v>120</v>
      </c>
      <c r="B122" s="17">
        <v>7</v>
      </c>
      <c r="C122" s="1" t="s">
        <v>2371</v>
      </c>
      <c r="D122" s="1" t="s">
        <v>2509</v>
      </c>
      <c r="E122" s="1" t="s">
        <v>5070</v>
      </c>
      <c r="F122" s="1" t="s">
        <v>2509</v>
      </c>
      <c r="G122" s="21">
        <v>9.7342418553565864</v>
      </c>
      <c r="H122" s="21">
        <v>0</v>
      </c>
      <c r="I122" s="1" t="s">
        <v>258</v>
      </c>
      <c r="J122" s="1" t="s">
        <v>2807</v>
      </c>
      <c r="K122" s="1">
        <v>0</v>
      </c>
      <c r="L122" s="1">
        <v>1</v>
      </c>
      <c r="M122" s="1">
        <v>9</v>
      </c>
      <c r="N122" s="1">
        <v>1</v>
      </c>
      <c r="O122" s="1">
        <v>3</v>
      </c>
      <c r="P122" s="16">
        <v>112.03606468023256</v>
      </c>
      <c r="Q122" s="21">
        <v>0.68383347758386037</v>
      </c>
      <c r="R122" s="21">
        <v>2.5165492614832483</v>
      </c>
      <c r="S122" s="21">
        <v>1.8327157838993879</v>
      </c>
      <c r="T122" s="21">
        <v>8.2015813893727779E-2</v>
      </c>
      <c r="U122" s="21">
        <v>0.93475831565818157</v>
      </c>
      <c r="V122" s="21">
        <v>0.85274250176445376</v>
      </c>
      <c r="W122" s="13" t="str">
        <f>IF(Table467[[#This Row],[PSI - FI]]&gt;5,"Red",(IF(AND(Table467[[#This Row],[PSI - FI]]&lt;5,Table467[[#This Row],[PSI - FI]]&gt;=3),"Blue","No")))</f>
        <v>No</v>
      </c>
      <c r="X122" s="19" t="str">
        <f>HYPERLINK("https://www.google.com/maps/search/?api=1&amp;query="&amp;Table467[[#This Row],[Begin Lat]]&amp;","&amp;Table467[[#This Row],[Begin Long]],"Google Maps")</f>
        <v>Google Maps</v>
      </c>
      <c r="Y122" s="1">
        <v>40.055311000000003</v>
      </c>
      <c r="Z122" s="1">
        <v>-84.629811000000004</v>
      </c>
      <c r="AA122" s="1">
        <v>0</v>
      </c>
      <c r="AB122" s="1">
        <v>0</v>
      </c>
    </row>
    <row r="123" spans="1:28" x14ac:dyDescent="0.25">
      <c r="A123" s="13">
        <v>121</v>
      </c>
      <c r="B123" s="17">
        <v>5</v>
      </c>
      <c r="C123" s="1" t="s">
        <v>797</v>
      </c>
      <c r="D123" s="1" t="s">
        <v>2930</v>
      </c>
      <c r="E123" s="1" t="s">
        <v>5071</v>
      </c>
      <c r="F123" s="1" t="s">
        <v>2510</v>
      </c>
      <c r="G123" s="21">
        <v>5.7960000000020955</v>
      </c>
      <c r="H123" s="21">
        <v>0</v>
      </c>
      <c r="I123" s="1" t="s">
        <v>258</v>
      </c>
      <c r="J123" s="1" t="s">
        <v>2803</v>
      </c>
      <c r="K123" s="1">
        <v>0</v>
      </c>
      <c r="L123" s="1">
        <v>1</v>
      </c>
      <c r="M123" s="1">
        <v>6</v>
      </c>
      <c r="N123" s="1">
        <v>3</v>
      </c>
      <c r="O123" s="1">
        <v>10</v>
      </c>
      <c r="P123" s="16">
        <v>108.27043968023256</v>
      </c>
      <c r="Q123" s="21">
        <v>0.13402298292596942</v>
      </c>
      <c r="R123" s="21">
        <v>1.8170522390503854</v>
      </c>
      <c r="S123" s="21">
        <v>1.683029256124416</v>
      </c>
      <c r="T123" s="21">
        <v>9.4030926438496004E-2</v>
      </c>
      <c r="U123" s="21">
        <v>0.92791930987823379</v>
      </c>
      <c r="V123" s="21">
        <v>0.83388838343973781</v>
      </c>
      <c r="W123" s="13" t="str">
        <f>IF(Table467[[#This Row],[PSI - FI]]&gt;5,"Red",(IF(AND(Table467[[#This Row],[PSI - FI]]&lt;5,Table467[[#This Row],[PSI - FI]]&gt;=3),"Blue","No")))</f>
        <v>No</v>
      </c>
      <c r="X123" s="19" t="str">
        <f>HYPERLINK("https://www.google.com/maps/search/?api=1&amp;query="&amp;Table467[[#This Row],[Begin Lat]]&amp;","&amp;Table467[[#This Row],[Begin Long]],"Google Maps")</f>
        <v>Google Maps</v>
      </c>
      <c r="Y123" s="1">
        <v>39.813127000000001</v>
      </c>
      <c r="Z123" s="1">
        <v>-82.609021999999996</v>
      </c>
      <c r="AA123" s="1">
        <v>0</v>
      </c>
      <c r="AB123" s="1">
        <v>0</v>
      </c>
    </row>
    <row r="124" spans="1:28" x14ac:dyDescent="0.25">
      <c r="A124" s="13">
        <v>122</v>
      </c>
      <c r="B124" s="17">
        <v>3</v>
      </c>
      <c r="C124" s="1" t="s">
        <v>791</v>
      </c>
      <c r="D124" s="1" t="s">
        <v>2952</v>
      </c>
      <c r="E124" s="1" t="s">
        <v>5072</v>
      </c>
      <c r="F124" s="1" t="s">
        <v>2511</v>
      </c>
      <c r="G124" s="21">
        <v>3.1549999999988358</v>
      </c>
      <c r="H124" s="21">
        <v>0</v>
      </c>
      <c r="I124" s="1" t="s">
        <v>258</v>
      </c>
      <c r="J124" s="1" t="s">
        <v>2804</v>
      </c>
      <c r="K124" s="1">
        <v>0</v>
      </c>
      <c r="L124" s="1">
        <v>0</v>
      </c>
      <c r="M124" s="1">
        <v>1</v>
      </c>
      <c r="N124" s="1">
        <v>5</v>
      </c>
      <c r="O124" s="1">
        <v>8</v>
      </c>
      <c r="P124" s="16">
        <v>36.734375</v>
      </c>
      <c r="Q124" s="21">
        <v>4.0348788649788014</v>
      </c>
      <c r="R124" s="21">
        <v>2.8763455198775012</v>
      </c>
      <c r="S124" s="21">
        <v>-1.1585333451013002</v>
      </c>
      <c r="T124" s="21">
        <v>0.28119110856749674</v>
      </c>
      <c r="U124" s="21">
        <v>0.92758388220514076</v>
      </c>
      <c r="V124" s="21">
        <v>0.64639277363764402</v>
      </c>
      <c r="W124" s="13" t="str">
        <f>IF(Table467[[#This Row],[PSI - FI]]&gt;5,"Red",(IF(AND(Table467[[#This Row],[PSI - FI]]&lt;5,Table467[[#This Row],[PSI - FI]]&gt;=3),"Blue","No")))</f>
        <v>No</v>
      </c>
      <c r="X124" s="19" t="str">
        <f>HYPERLINK("https://www.google.com/maps/search/?api=1&amp;query="&amp;Table467[[#This Row],[Begin Lat]]&amp;","&amp;Table467[[#This Row],[Begin Long]],"Google Maps")</f>
        <v>Google Maps</v>
      </c>
      <c r="Y124" s="1">
        <v>41.314810000000001</v>
      </c>
      <c r="Z124" s="1">
        <v>-82.050849999999997</v>
      </c>
      <c r="AA124" s="1">
        <v>0</v>
      </c>
      <c r="AB124" s="1">
        <v>0</v>
      </c>
    </row>
    <row r="125" spans="1:28" x14ac:dyDescent="0.25">
      <c r="A125" s="13">
        <v>123</v>
      </c>
      <c r="B125" s="17">
        <v>8</v>
      </c>
      <c r="C125" s="1" t="s">
        <v>2363</v>
      </c>
      <c r="D125" s="1" t="s">
        <v>2970</v>
      </c>
      <c r="E125" s="1" t="s">
        <v>5073</v>
      </c>
      <c r="F125" s="1" t="s">
        <v>2512</v>
      </c>
      <c r="G125" s="21">
        <v>2.875</v>
      </c>
      <c r="H125" s="21">
        <v>0</v>
      </c>
      <c r="I125" s="1" t="s">
        <v>258</v>
      </c>
      <c r="J125" s="1" t="s">
        <v>2803</v>
      </c>
      <c r="K125" s="1">
        <v>1</v>
      </c>
      <c r="L125" s="1">
        <v>2</v>
      </c>
      <c r="M125" s="1">
        <v>9</v>
      </c>
      <c r="N125" s="1">
        <v>1</v>
      </c>
      <c r="O125" s="1">
        <v>7</v>
      </c>
      <c r="P125" s="16">
        <v>207.38944404069767</v>
      </c>
      <c r="Q125" s="21">
        <v>6.3989244784152507E-2</v>
      </c>
      <c r="R125" s="21">
        <v>1.1206822085529879</v>
      </c>
      <c r="S125" s="21">
        <v>1.0566929637688354</v>
      </c>
      <c r="T125" s="21">
        <v>6.2510566009615812E-2</v>
      </c>
      <c r="U125" s="21">
        <v>0.92566349341337428</v>
      </c>
      <c r="V125" s="21">
        <v>0.86315292740375849</v>
      </c>
      <c r="W125" s="13" t="str">
        <f>IF(Table467[[#This Row],[PSI - FI]]&gt;5,"Red",(IF(AND(Table467[[#This Row],[PSI - FI]]&lt;5,Table467[[#This Row],[PSI - FI]]&gt;=3),"Blue","No")))</f>
        <v>No</v>
      </c>
      <c r="X125" s="19" t="str">
        <f>HYPERLINK("https://www.google.com/maps/search/?api=1&amp;query="&amp;Table467[[#This Row],[Begin Lat]]&amp;","&amp;Table467[[#This Row],[Begin Long]],"Google Maps")</f>
        <v>Google Maps</v>
      </c>
      <c r="Y125" s="1">
        <v>39.435727</v>
      </c>
      <c r="Z125" s="1">
        <v>-83.945196999999993</v>
      </c>
      <c r="AA125" s="1">
        <v>0</v>
      </c>
      <c r="AB125" s="1">
        <v>0</v>
      </c>
    </row>
    <row r="126" spans="1:28" x14ac:dyDescent="0.25">
      <c r="A126" s="13">
        <v>124</v>
      </c>
      <c r="B126" s="17">
        <v>6</v>
      </c>
      <c r="C126" s="1" t="s">
        <v>1331</v>
      </c>
      <c r="D126" s="1" t="s">
        <v>2876</v>
      </c>
      <c r="E126" s="1" t="s">
        <v>5074</v>
      </c>
      <c r="F126" s="1" t="s">
        <v>2513</v>
      </c>
      <c r="G126" s="21">
        <v>5.4649999999965075</v>
      </c>
      <c r="H126" s="21">
        <v>0</v>
      </c>
      <c r="I126" s="1" t="s">
        <v>258</v>
      </c>
      <c r="J126" s="1" t="s">
        <v>2803</v>
      </c>
      <c r="K126" s="1">
        <v>0</v>
      </c>
      <c r="L126" s="1">
        <v>2</v>
      </c>
      <c r="M126" s="1">
        <v>6</v>
      </c>
      <c r="N126" s="1">
        <v>2</v>
      </c>
      <c r="O126" s="1">
        <v>5</v>
      </c>
      <c r="P126" s="16">
        <v>144.50962936046511</v>
      </c>
      <c r="Q126" s="21">
        <v>0.117800877533666</v>
      </c>
      <c r="R126" s="21">
        <v>1.2760867419269986</v>
      </c>
      <c r="S126" s="21">
        <v>1.1582858643933325</v>
      </c>
      <c r="T126" s="21">
        <v>9.3966454132119515E-2</v>
      </c>
      <c r="U126" s="21">
        <v>0.92513834147308904</v>
      </c>
      <c r="V126" s="21">
        <v>0.83117188734096947</v>
      </c>
      <c r="W126" s="13" t="str">
        <f>IF(Table467[[#This Row],[PSI - FI]]&gt;5,"Red",(IF(AND(Table467[[#This Row],[PSI - FI]]&lt;5,Table467[[#This Row],[PSI - FI]]&gt;=3),"Blue","No")))</f>
        <v>No</v>
      </c>
      <c r="X126" s="19" t="str">
        <f>HYPERLINK("https://www.google.com/maps/search/?api=1&amp;query="&amp;Table467[[#This Row],[Begin Lat]]&amp;","&amp;Table467[[#This Row],[Begin Long]],"Google Maps")</f>
        <v>Google Maps</v>
      </c>
      <c r="Y126" s="1">
        <v>40.484037000000001</v>
      </c>
      <c r="Z126" s="1">
        <v>-83.086590000000001</v>
      </c>
      <c r="AA126" s="1">
        <v>0</v>
      </c>
      <c r="AB126" s="1">
        <v>0</v>
      </c>
    </row>
    <row r="127" spans="1:28" x14ac:dyDescent="0.25">
      <c r="A127" s="13">
        <v>125</v>
      </c>
      <c r="B127" s="17">
        <v>5</v>
      </c>
      <c r="C127" s="1" t="s">
        <v>793</v>
      </c>
      <c r="D127" s="1" t="s">
        <v>2850</v>
      </c>
      <c r="E127" s="1" t="s">
        <v>3270</v>
      </c>
      <c r="F127" s="1" t="s">
        <v>2514</v>
      </c>
      <c r="G127" s="21">
        <v>5.6399999999994179</v>
      </c>
      <c r="H127" s="21">
        <v>0</v>
      </c>
      <c r="I127" s="1" t="s">
        <v>258</v>
      </c>
      <c r="J127" s="1" t="s">
        <v>2808</v>
      </c>
      <c r="K127" s="1">
        <v>0</v>
      </c>
      <c r="L127" s="1">
        <v>1</v>
      </c>
      <c r="M127" s="1">
        <v>6</v>
      </c>
      <c r="N127" s="1">
        <v>1</v>
      </c>
      <c r="O127" s="1">
        <v>4</v>
      </c>
      <c r="P127" s="16">
        <v>93.395439680232556</v>
      </c>
      <c r="Q127" s="21">
        <v>0.75024447775639114</v>
      </c>
      <c r="R127" s="21">
        <v>1.8702649122910997</v>
      </c>
      <c r="S127" s="21">
        <v>1.1200204345347085</v>
      </c>
      <c r="T127" s="21">
        <v>0.19144859801395378</v>
      </c>
      <c r="U127" s="21">
        <v>0.91933635780732181</v>
      </c>
      <c r="V127" s="21">
        <v>0.72788775979336806</v>
      </c>
      <c r="W127" s="13" t="str">
        <f>IF(Table467[[#This Row],[PSI - FI]]&gt;5,"Red",(IF(AND(Table467[[#This Row],[PSI - FI]]&lt;5,Table467[[#This Row],[PSI - FI]]&gt;=3),"Blue","No")))</f>
        <v>No</v>
      </c>
      <c r="X127" s="19" t="str">
        <f>HYPERLINK("https://www.google.com/maps/search/?api=1&amp;query="&amp;Table467[[#This Row],[Begin Lat]]&amp;","&amp;Table467[[#This Row],[Begin Long]],"Google Maps")</f>
        <v>Google Maps</v>
      </c>
      <c r="Y127" s="1">
        <v>40.161304999999999</v>
      </c>
      <c r="Z127" s="1">
        <v>-82.670218000000006</v>
      </c>
      <c r="AA127" s="1">
        <v>0</v>
      </c>
      <c r="AB127" s="1">
        <v>0</v>
      </c>
    </row>
    <row r="128" spans="1:28" x14ac:dyDescent="0.25">
      <c r="A128" s="13">
        <v>126</v>
      </c>
      <c r="B128" s="17">
        <v>5</v>
      </c>
      <c r="C128" s="1" t="s">
        <v>2366</v>
      </c>
      <c r="D128" s="1" t="s">
        <v>2515</v>
      </c>
      <c r="E128" s="1" t="s">
        <v>3336</v>
      </c>
      <c r="F128" s="1" t="s">
        <v>2515</v>
      </c>
      <c r="G128" s="21">
        <v>19.301999999996042</v>
      </c>
      <c r="H128" s="21">
        <v>0</v>
      </c>
      <c r="I128" s="1" t="s">
        <v>258</v>
      </c>
      <c r="J128" s="1" t="s">
        <v>2803</v>
      </c>
      <c r="K128" s="1">
        <v>1</v>
      </c>
      <c r="L128" s="1">
        <v>2</v>
      </c>
      <c r="M128" s="1">
        <v>7</v>
      </c>
      <c r="N128" s="1">
        <v>2</v>
      </c>
      <c r="O128" s="1">
        <v>4</v>
      </c>
      <c r="P128" s="16">
        <v>195.73319404069767</v>
      </c>
      <c r="Q128" s="21">
        <v>7.6400565803696058E-2</v>
      </c>
      <c r="R128" s="21">
        <v>1.039174409478574</v>
      </c>
      <c r="S128" s="21">
        <v>0.96277384367487795</v>
      </c>
      <c r="T128" s="21">
        <v>6.8583376520208683E-2</v>
      </c>
      <c r="U128" s="21">
        <v>0.91869133134075676</v>
      </c>
      <c r="V128" s="21">
        <v>0.85010795482054813</v>
      </c>
      <c r="W128" s="13" t="str">
        <f>IF(Table467[[#This Row],[PSI - FI]]&gt;5,"Red",(IF(AND(Table467[[#This Row],[PSI - FI]]&lt;5,Table467[[#This Row],[PSI - FI]]&gt;=3),"Blue","No")))</f>
        <v>No</v>
      </c>
      <c r="X128" s="19" t="str">
        <f>HYPERLINK("https://www.google.com/maps/search/?api=1&amp;query="&amp;Table467[[#This Row],[Begin Lat]]&amp;","&amp;Table467[[#This Row],[Begin Long]],"Google Maps")</f>
        <v>Google Maps</v>
      </c>
      <c r="Y128" s="1">
        <v>40.346148999999997</v>
      </c>
      <c r="Z128" s="1">
        <v>-82.301464999999993</v>
      </c>
      <c r="AA128" s="1">
        <v>0</v>
      </c>
      <c r="AB128" s="1">
        <v>0</v>
      </c>
    </row>
    <row r="129" spans="1:28" x14ac:dyDescent="0.25">
      <c r="A129" s="13">
        <v>127</v>
      </c>
      <c r="B129" s="17">
        <v>6</v>
      </c>
      <c r="C129" s="1" t="s">
        <v>2374</v>
      </c>
      <c r="D129" s="1" t="s">
        <v>2977</v>
      </c>
      <c r="E129" s="1" t="s">
        <v>5075</v>
      </c>
      <c r="F129" s="1" t="s">
        <v>2516</v>
      </c>
      <c r="G129" s="21">
        <v>4.088000000003376</v>
      </c>
      <c r="H129" s="21">
        <v>0</v>
      </c>
      <c r="I129" s="1" t="s">
        <v>258</v>
      </c>
      <c r="J129" s="1" t="s">
        <v>2803</v>
      </c>
      <c r="K129" s="1">
        <v>0</v>
      </c>
      <c r="L129" s="1">
        <v>0</v>
      </c>
      <c r="M129" s="1">
        <v>4</v>
      </c>
      <c r="N129" s="1">
        <v>4</v>
      </c>
      <c r="O129" s="1">
        <v>6</v>
      </c>
      <c r="P129" s="16">
        <v>49.9375</v>
      </c>
      <c r="Q129" s="21">
        <v>0.20675084710917402</v>
      </c>
      <c r="R129" s="21">
        <v>1.6128935541030816</v>
      </c>
      <c r="S129" s="21">
        <v>1.4061427069939074</v>
      </c>
      <c r="T129" s="21">
        <v>0.13679442914316542</v>
      </c>
      <c r="U129" s="21">
        <v>0.91735755538483388</v>
      </c>
      <c r="V129" s="21">
        <v>0.78056312624166846</v>
      </c>
      <c r="W129" s="13" t="str">
        <f>IF(Table467[[#This Row],[PSI - FI]]&gt;5,"Red",(IF(AND(Table467[[#This Row],[PSI - FI]]&lt;5,Table467[[#This Row],[PSI - FI]]&gt;=3),"Blue","No")))</f>
        <v>No</v>
      </c>
      <c r="X129" s="19" t="str">
        <f>HYPERLINK("https://www.google.com/maps/search/?api=1&amp;query="&amp;Table467[[#This Row],[Begin Lat]]&amp;","&amp;Table467[[#This Row],[Begin Long]],"Google Maps")</f>
        <v>Google Maps</v>
      </c>
      <c r="Y129" s="1">
        <v>39.590916</v>
      </c>
      <c r="Z129" s="1">
        <v>-83.387592999999995</v>
      </c>
      <c r="AA129" s="1">
        <v>0</v>
      </c>
      <c r="AB129" s="1">
        <v>0</v>
      </c>
    </row>
    <row r="130" spans="1:28" x14ac:dyDescent="0.25">
      <c r="A130" s="13">
        <v>128</v>
      </c>
      <c r="B130" s="17">
        <v>1</v>
      </c>
      <c r="C130" s="1" t="s">
        <v>803</v>
      </c>
      <c r="D130" s="1" t="s">
        <v>3147</v>
      </c>
      <c r="E130" s="1" t="s">
        <v>5076</v>
      </c>
      <c r="F130" s="1" t="s">
        <v>2517</v>
      </c>
      <c r="G130" s="21">
        <v>16.94100000000617</v>
      </c>
      <c r="H130" s="21">
        <v>0</v>
      </c>
      <c r="I130" s="1" t="s">
        <v>258</v>
      </c>
      <c r="J130" s="1" t="s">
        <v>2807</v>
      </c>
      <c r="K130" s="1">
        <v>2</v>
      </c>
      <c r="L130" s="1">
        <v>2</v>
      </c>
      <c r="M130" s="1">
        <v>4</v>
      </c>
      <c r="N130" s="1">
        <v>1</v>
      </c>
      <c r="O130" s="1">
        <v>5</v>
      </c>
      <c r="P130" s="16">
        <v>218.33175872093022</v>
      </c>
      <c r="Q130" s="21">
        <v>0.91211283204373184</v>
      </c>
      <c r="R130" s="21">
        <v>2.6442432848658721</v>
      </c>
      <c r="S130" s="21">
        <v>1.7321304528221404</v>
      </c>
      <c r="T130" s="21">
        <v>0.10939458031111944</v>
      </c>
      <c r="U130" s="21">
        <v>0.91733349678779241</v>
      </c>
      <c r="V130" s="21">
        <v>0.80793891647667293</v>
      </c>
      <c r="W130" s="13" t="str">
        <f>IF(Table467[[#This Row],[PSI - FI]]&gt;5,"Red",(IF(AND(Table467[[#This Row],[PSI - FI]]&lt;5,Table467[[#This Row],[PSI - FI]]&gt;=3),"Blue","No")))</f>
        <v>No</v>
      </c>
      <c r="X130" s="19" t="str">
        <f>HYPERLINK("https://www.google.com/maps/search/?api=1&amp;query="&amp;Table467[[#This Row],[Begin Lat]]&amp;","&amp;Table467[[#This Row],[Begin Long]],"Google Maps")</f>
        <v>Google Maps</v>
      </c>
      <c r="Y130" s="1">
        <v>40.824615000000001</v>
      </c>
      <c r="Z130" s="1">
        <v>-84.013600999999994</v>
      </c>
      <c r="AA130" s="1">
        <v>0</v>
      </c>
      <c r="AB130" s="1">
        <v>0</v>
      </c>
    </row>
    <row r="131" spans="1:28" x14ac:dyDescent="0.25">
      <c r="A131" s="13">
        <v>129</v>
      </c>
      <c r="B131" s="17">
        <v>3</v>
      </c>
      <c r="C131" s="1" t="s">
        <v>805</v>
      </c>
      <c r="D131" s="1" t="s">
        <v>1242</v>
      </c>
      <c r="E131" s="1" t="s">
        <v>5077</v>
      </c>
      <c r="F131" s="1" t="s">
        <v>2518</v>
      </c>
      <c r="G131" s="21">
        <v>3.657999999995809</v>
      </c>
      <c r="H131" s="21">
        <v>0</v>
      </c>
      <c r="I131" s="1" t="s">
        <v>258</v>
      </c>
      <c r="J131" s="1" t="s">
        <v>2804</v>
      </c>
      <c r="K131" s="1">
        <v>0</v>
      </c>
      <c r="L131" s="1">
        <v>0</v>
      </c>
      <c r="M131" s="1">
        <v>3</v>
      </c>
      <c r="N131" s="1">
        <v>5</v>
      </c>
      <c r="O131" s="1">
        <v>10</v>
      </c>
      <c r="P131" s="16">
        <v>51.828125</v>
      </c>
      <c r="Q131" s="21">
        <v>2.1475030073750503</v>
      </c>
      <c r="R131" s="21">
        <v>3.4228578204094529</v>
      </c>
      <c r="S131" s="21">
        <v>1.2753548130344026</v>
      </c>
      <c r="T131" s="21">
        <v>0.14965969772651305</v>
      </c>
      <c r="U131" s="21">
        <v>0.91716533338128892</v>
      </c>
      <c r="V131" s="21">
        <v>0.76750563565477581</v>
      </c>
      <c r="W131" s="13" t="str">
        <f>IF(Table467[[#This Row],[PSI - FI]]&gt;5,"Red",(IF(AND(Table467[[#This Row],[PSI - FI]]&lt;5,Table467[[#This Row],[PSI - FI]]&gt;=3),"Blue","No")))</f>
        <v>No</v>
      </c>
      <c r="X131" s="19" t="str">
        <f>HYPERLINK("https://www.google.com/maps/search/?api=1&amp;query="&amp;Table467[[#This Row],[Begin Lat]]&amp;","&amp;Table467[[#This Row],[Begin Long]],"Google Maps")</f>
        <v>Google Maps</v>
      </c>
      <c r="Y131" s="1">
        <v>41.167237</v>
      </c>
      <c r="Z131" s="1">
        <v>-81.925167999999999</v>
      </c>
      <c r="AA131" s="1">
        <v>0</v>
      </c>
      <c r="AB131" s="1">
        <v>0</v>
      </c>
    </row>
    <row r="132" spans="1:28" x14ac:dyDescent="0.25">
      <c r="A132" s="13">
        <v>130</v>
      </c>
      <c r="B132" s="17">
        <v>4</v>
      </c>
      <c r="C132" s="1" t="s">
        <v>798</v>
      </c>
      <c r="D132" s="1" t="s">
        <v>2519</v>
      </c>
      <c r="E132" s="1" t="s">
        <v>3504</v>
      </c>
      <c r="F132" s="1" t="s">
        <v>2519</v>
      </c>
      <c r="G132" s="21">
        <v>5.2400000000052387</v>
      </c>
      <c r="H132" s="21">
        <v>0</v>
      </c>
      <c r="I132" s="1" t="s">
        <v>258</v>
      </c>
      <c r="J132" s="1" t="s">
        <v>2808</v>
      </c>
      <c r="K132" s="1">
        <v>1</v>
      </c>
      <c r="L132" s="1">
        <v>0</v>
      </c>
      <c r="M132" s="1">
        <v>7</v>
      </c>
      <c r="N132" s="1">
        <v>3</v>
      </c>
      <c r="O132" s="1">
        <v>9</v>
      </c>
      <c r="P132" s="16">
        <v>113.81731468023256</v>
      </c>
      <c r="Q132" s="21">
        <v>0.34962947427388369</v>
      </c>
      <c r="R132" s="21">
        <v>2.9454327646293037</v>
      </c>
      <c r="S132" s="21">
        <v>2.5958032903554198</v>
      </c>
      <c r="T132" s="21">
        <v>8.9219014146246459E-2</v>
      </c>
      <c r="U132" s="21">
        <v>0.91716146700334955</v>
      </c>
      <c r="V132" s="21">
        <v>0.82794245285710311</v>
      </c>
      <c r="W132" s="13" t="str">
        <f>IF(Table467[[#This Row],[PSI - FI]]&gt;5,"Red",(IF(AND(Table467[[#This Row],[PSI - FI]]&lt;5,Table467[[#This Row],[PSI - FI]]&gt;=3),"Blue","No")))</f>
        <v>No</v>
      </c>
      <c r="X132" s="19" t="str">
        <f>HYPERLINK("https://www.google.com/maps/search/?api=1&amp;query="&amp;Table467[[#This Row],[Begin Lat]]&amp;","&amp;Table467[[#This Row],[Begin Long]],"Google Maps")</f>
        <v>Google Maps</v>
      </c>
      <c r="Y132" s="1">
        <v>41.026378999999999</v>
      </c>
      <c r="Z132" s="1">
        <v>-81.050403000000003</v>
      </c>
      <c r="AA132" s="1">
        <v>0</v>
      </c>
      <c r="AB132" s="1">
        <v>0</v>
      </c>
    </row>
    <row r="133" spans="1:28" x14ac:dyDescent="0.25">
      <c r="A133" s="13">
        <v>131</v>
      </c>
      <c r="B133" s="17">
        <v>12</v>
      </c>
      <c r="C133" s="1" t="s">
        <v>1332</v>
      </c>
      <c r="D133" s="1" t="s">
        <v>2938</v>
      </c>
      <c r="E133" s="1" t="s">
        <v>3417</v>
      </c>
      <c r="F133" s="1" t="s">
        <v>2520</v>
      </c>
      <c r="G133" s="21">
        <v>8.8999999999941792</v>
      </c>
      <c r="H133" s="21">
        <v>0</v>
      </c>
      <c r="I133" s="1" t="s">
        <v>258</v>
      </c>
      <c r="J133" s="1" t="s">
        <v>2804</v>
      </c>
      <c r="K133" s="1">
        <v>0</v>
      </c>
      <c r="L133" s="1">
        <v>1</v>
      </c>
      <c r="M133" s="1">
        <v>3</v>
      </c>
      <c r="N133" s="1">
        <v>3</v>
      </c>
      <c r="O133" s="1">
        <v>12</v>
      </c>
      <c r="P133" s="16">
        <v>90.629814680232556</v>
      </c>
      <c r="Q133" s="21">
        <v>2.6371999017603471</v>
      </c>
      <c r="R133" s="21">
        <v>3.8379505863317811</v>
      </c>
      <c r="S133" s="21">
        <v>1.200750684571434</v>
      </c>
      <c r="T133" s="21">
        <v>0.18378672289929612</v>
      </c>
      <c r="U133" s="21">
        <v>0.9150073807251613</v>
      </c>
      <c r="V133" s="21">
        <v>0.73122065782586521</v>
      </c>
      <c r="W133" s="13" t="str">
        <f>IF(Table467[[#This Row],[PSI - FI]]&gt;5,"Red",(IF(AND(Table467[[#This Row],[PSI - FI]]&lt;5,Table467[[#This Row],[PSI - FI]]&gt;=3),"Blue","No")))</f>
        <v>No</v>
      </c>
      <c r="X133" s="19" t="str">
        <f>HYPERLINK("https://www.google.com/maps/search/?api=1&amp;query="&amp;Table467[[#This Row],[Begin Lat]]&amp;","&amp;Table467[[#This Row],[Begin Long]],"Google Maps")</f>
        <v>Google Maps</v>
      </c>
      <c r="Y133" s="1">
        <v>41.470894000000001</v>
      </c>
      <c r="Z133" s="1">
        <v>-81.193641999999997</v>
      </c>
      <c r="AA133" s="1">
        <v>0</v>
      </c>
      <c r="AB133" s="1">
        <v>0</v>
      </c>
    </row>
    <row r="134" spans="1:28" x14ac:dyDescent="0.25">
      <c r="A134" s="13">
        <v>132</v>
      </c>
      <c r="B134" s="17">
        <v>8</v>
      </c>
      <c r="C134" s="1" t="s">
        <v>788</v>
      </c>
      <c r="D134" s="1" t="s">
        <v>2842</v>
      </c>
      <c r="E134" s="1" t="s">
        <v>5078</v>
      </c>
      <c r="F134" s="1" t="s">
        <v>2521</v>
      </c>
      <c r="G134" s="21">
        <v>10.076000000000931</v>
      </c>
      <c r="H134" s="21">
        <v>0</v>
      </c>
      <c r="I134" s="1" t="s">
        <v>258</v>
      </c>
      <c r="J134" s="1" t="s">
        <v>2803</v>
      </c>
      <c r="K134" s="1">
        <v>1</v>
      </c>
      <c r="L134" s="1">
        <v>0</v>
      </c>
      <c r="M134" s="1">
        <v>7</v>
      </c>
      <c r="N134" s="1">
        <v>3</v>
      </c>
      <c r="O134" s="1">
        <v>7</v>
      </c>
      <c r="P134" s="16">
        <v>111.81731468023256</v>
      </c>
      <c r="Q134" s="21">
        <v>8.9791145305321438E-2</v>
      </c>
      <c r="R134" s="21">
        <v>1.2720293790399948</v>
      </c>
      <c r="S134" s="21">
        <v>1.1822382337346733</v>
      </c>
      <c r="T134" s="21">
        <v>7.9446182138466645E-2</v>
      </c>
      <c r="U134" s="21">
        <v>0.91323066150355847</v>
      </c>
      <c r="V134" s="21">
        <v>0.83378447936509181</v>
      </c>
      <c r="W134" s="13" t="str">
        <f>IF(Table467[[#This Row],[PSI - FI]]&gt;5,"Red",(IF(AND(Table467[[#This Row],[PSI - FI]]&lt;5,Table467[[#This Row],[PSI - FI]]&gt;=3),"Blue","No")))</f>
        <v>No</v>
      </c>
      <c r="X134" s="19" t="str">
        <f>HYPERLINK("https://www.google.com/maps/search/?api=1&amp;query="&amp;Table467[[#This Row],[Begin Lat]]&amp;","&amp;Table467[[#This Row],[Begin Long]],"Google Maps")</f>
        <v>Google Maps</v>
      </c>
      <c r="Y134" s="1">
        <v>39.506225000000001</v>
      </c>
      <c r="Z134" s="1">
        <v>-84.600027999999995</v>
      </c>
      <c r="AA134" s="1">
        <v>0</v>
      </c>
      <c r="AB134" s="1">
        <v>0</v>
      </c>
    </row>
    <row r="135" spans="1:28" x14ac:dyDescent="0.25">
      <c r="A135" s="13">
        <v>133</v>
      </c>
      <c r="B135" s="17">
        <v>7</v>
      </c>
      <c r="C135" s="1" t="s">
        <v>1335</v>
      </c>
      <c r="D135" s="1" t="s">
        <v>2522</v>
      </c>
      <c r="E135" s="1" t="s">
        <v>5079</v>
      </c>
      <c r="F135" s="1" t="s">
        <v>2522</v>
      </c>
      <c r="G135" s="21">
        <v>4.1539999999949941</v>
      </c>
      <c r="H135" s="21">
        <v>0</v>
      </c>
      <c r="I135" s="1" t="s">
        <v>258</v>
      </c>
      <c r="J135" s="1" t="s">
        <v>2803</v>
      </c>
      <c r="K135" s="1">
        <v>1</v>
      </c>
      <c r="L135" s="1">
        <v>2</v>
      </c>
      <c r="M135" s="1">
        <v>4</v>
      </c>
      <c r="N135" s="1">
        <v>4</v>
      </c>
      <c r="O135" s="1">
        <v>15</v>
      </c>
      <c r="P135" s="16">
        <v>195.96756904069767</v>
      </c>
      <c r="Q135" s="21">
        <v>9.9902619091162423E-2</v>
      </c>
      <c r="R135" s="21">
        <v>1.9526153536104887</v>
      </c>
      <c r="S135" s="21">
        <v>1.8527127345193262</v>
      </c>
      <c r="T135" s="21">
        <v>7.8632867436553192E-2</v>
      </c>
      <c r="U135" s="21">
        <v>0.91162309791182616</v>
      </c>
      <c r="V135" s="21">
        <v>0.83299023047527299</v>
      </c>
      <c r="W135" s="13" t="str">
        <f>IF(Table467[[#This Row],[PSI - FI]]&gt;5,"Red",(IF(AND(Table467[[#This Row],[PSI - FI]]&lt;5,Table467[[#This Row],[PSI - FI]]&gt;=3),"Blue","No")))</f>
        <v>No</v>
      </c>
      <c r="X135" s="19" t="str">
        <f>HYPERLINK("https://www.google.com/maps/search/?api=1&amp;query="&amp;Table467[[#This Row],[Begin Lat]]&amp;","&amp;Table467[[#This Row],[Begin Long]],"Google Maps")</f>
        <v>Google Maps</v>
      </c>
      <c r="Y135" s="1">
        <v>39.940159999999999</v>
      </c>
      <c r="Z135" s="1">
        <v>-84.083335000000005</v>
      </c>
      <c r="AA135" s="1">
        <v>0</v>
      </c>
      <c r="AB135" s="1">
        <v>0</v>
      </c>
    </row>
    <row r="136" spans="1:28" x14ac:dyDescent="0.25">
      <c r="A136" s="13">
        <v>134</v>
      </c>
      <c r="B136" s="17">
        <v>12</v>
      </c>
      <c r="C136" s="1" t="s">
        <v>1332</v>
      </c>
      <c r="D136" s="1" t="s">
        <v>2882</v>
      </c>
      <c r="E136" s="1" t="s">
        <v>5080</v>
      </c>
      <c r="F136" s="1" t="s">
        <v>2523</v>
      </c>
      <c r="G136" s="21">
        <v>4.911999999996624</v>
      </c>
      <c r="H136" s="21">
        <v>0</v>
      </c>
      <c r="I136" s="1" t="s">
        <v>258</v>
      </c>
      <c r="J136" s="1" t="s">
        <v>2804</v>
      </c>
      <c r="K136" s="1">
        <v>0</v>
      </c>
      <c r="L136" s="1">
        <v>0</v>
      </c>
      <c r="M136" s="1">
        <v>5</v>
      </c>
      <c r="N136" s="1">
        <v>3</v>
      </c>
      <c r="O136" s="1">
        <v>10</v>
      </c>
      <c r="P136" s="16">
        <v>56.046875</v>
      </c>
      <c r="Q136" s="21">
        <v>2.0334684703973132</v>
      </c>
      <c r="R136" s="21">
        <v>3.5141367672389041</v>
      </c>
      <c r="S136" s="21">
        <v>1.480668296841591</v>
      </c>
      <c r="T136" s="21">
        <v>0.14171261952645423</v>
      </c>
      <c r="U136" s="21">
        <v>0.90873633786685082</v>
      </c>
      <c r="V136" s="21">
        <v>0.76702371834039662</v>
      </c>
      <c r="W136" s="13" t="str">
        <f>IF(Table467[[#This Row],[PSI - FI]]&gt;5,"Red",(IF(AND(Table467[[#This Row],[PSI - FI]]&lt;5,Table467[[#This Row],[PSI - FI]]&gt;=3),"Blue","No")))</f>
        <v>No</v>
      </c>
      <c r="X136" s="19" t="str">
        <f>HYPERLINK("https://www.google.com/maps/search/?api=1&amp;query="&amp;Table467[[#This Row],[Begin Lat]]&amp;","&amp;Table467[[#This Row],[Begin Long]],"Google Maps")</f>
        <v>Google Maps</v>
      </c>
      <c r="Y136" s="1">
        <v>41.529392999999999</v>
      </c>
      <c r="Z136" s="1">
        <v>-81.216588999999999</v>
      </c>
      <c r="AA136" s="1">
        <v>0</v>
      </c>
      <c r="AB136" s="1">
        <v>0</v>
      </c>
    </row>
    <row r="137" spans="1:28" x14ac:dyDescent="0.25">
      <c r="A137" s="13">
        <v>135</v>
      </c>
      <c r="B137" s="17">
        <v>5</v>
      </c>
      <c r="C137" s="1" t="s">
        <v>793</v>
      </c>
      <c r="D137" s="1" t="s">
        <v>2913</v>
      </c>
      <c r="E137" s="1" t="s">
        <v>5081</v>
      </c>
      <c r="F137" s="1" t="s">
        <v>2524</v>
      </c>
      <c r="G137" s="21">
        <v>3.5200000000040745</v>
      </c>
      <c r="H137" s="21">
        <v>0</v>
      </c>
      <c r="I137" s="1" t="s">
        <v>258</v>
      </c>
      <c r="J137" s="1" t="s">
        <v>2803</v>
      </c>
      <c r="K137" s="1">
        <v>1</v>
      </c>
      <c r="L137" s="1">
        <v>2</v>
      </c>
      <c r="M137" s="1">
        <v>2</v>
      </c>
      <c r="N137" s="1">
        <v>3</v>
      </c>
      <c r="O137" s="1">
        <v>3</v>
      </c>
      <c r="P137" s="16">
        <v>166.43631904069767</v>
      </c>
      <c r="Q137" s="21">
        <v>0.2435403036543666</v>
      </c>
      <c r="R137" s="21">
        <v>1.4849165187771207</v>
      </c>
      <c r="S137" s="21">
        <v>1.2413762151227541</v>
      </c>
      <c r="T137" s="21">
        <v>0.12371854108839356</v>
      </c>
      <c r="U137" s="21">
        <v>0.90232198434590483</v>
      </c>
      <c r="V137" s="21">
        <v>0.7786034432575113</v>
      </c>
      <c r="W137" s="13" t="str">
        <f>IF(Table467[[#This Row],[PSI - FI]]&gt;5,"Red",(IF(AND(Table467[[#This Row],[PSI - FI]]&lt;5,Table467[[#This Row],[PSI - FI]]&gt;=3),"Blue","No")))</f>
        <v>No</v>
      </c>
      <c r="X137" s="19" t="str">
        <f>HYPERLINK("https://www.google.com/maps/search/?api=1&amp;query="&amp;Table467[[#This Row],[Begin Lat]]&amp;","&amp;Table467[[#This Row],[Begin Long]],"Google Maps")</f>
        <v>Google Maps</v>
      </c>
      <c r="Y137" s="1">
        <v>40.174630000000001</v>
      </c>
      <c r="Z137" s="1">
        <v>-82.640506000000002</v>
      </c>
      <c r="AA137" s="1">
        <v>0</v>
      </c>
      <c r="AB137" s="1">
        <v>0</v>
      </c>
    </row>
    <row r="138" spans="1:28" x14ac:dyDescent="0.25">
      <c r="A138" s="13">
        <v>136</v>
      </c>
      <c r="B138" s="17">
        <v>5</v>
      </c>
      <c r="C138" s="1" t="s">
        <v>793</v>
      </c>
      <c r="D138" s="1" t="s">
        <v>2910</v>
      </c>
      <c r="E138" s="1" t="s">
        <v>3236</v>
      </c>
      <c r="F138" s="1" t="s">
        <v>2525</v>
      </c>
      <c r="G138" s="21">
        <v>23.61699999999837</v>
      </c>
      <c r="H138" s="21">
        <v>0</v>
      </c>
      <c r="I138" s="1" t="s">
        <v>258</v>
      </c>
      <c r="J138" s="1" t="s">
        <v>2804</v>
      </c>
      <c r="K138" s="1">
        <v>2</v>
      </c>
      <c r="L138" s="1">
        <v>1</v>
      </c>
      <c r="M138" s="1">
        <v>4</v>
      </c>
      <c r="N138" s="1">
        <v>1</v>
      </c>
      <c r="O138" s="1">
        <v>21</v>
      </c>
      <c r="P138" s="16">
        <v>188.65506904069767</v>
      </c>
      <c r="Q138" s="21">
        <v>2.0238670198031752</v>
      </c>
      <c r="R138" s="21">
        <v>5.5519665256281296</v>
      </c>
      <c r="S138" s="21">
        <v>3.5280995058249545</v>
      </c>
      <c r="T138" s="21">
        <v>0.14104349348159195</v>
      </c>
      <c r="U138" s="21">
        <v>0.9009121885033845</v>
      </c>
      <c r="V138" s="21">
        <v>0.75986869502179255</v>
      </c>
      <c r="W138" s="13" t="str">
        <f>IF(Table467[[#This Row],[PSI - FI]]&gt;5,"Red",(IF(AND(Table467[[#This Row],[PSI - FI]]&lt;5,Table467[[#This Row],[PSI - FI]]&gt;=3),"Blue","No")))</f>
        <v>No</v>
      </c>
      <c r="X138" s="19" t="str">
        <f>HYPERLINK("https://www.google.com/maps/search/?api=1&amp;query="&amp;Table467[[#This Row],[Begin Lat]]&amp;","&amp;Table467[[#This Row],[Begin Long]],"Google Maps")</f>
        <v>Google Maps</v>
      </c>
      <c r="Y138" s="1">
        <v>39.957866000000003</v>
      </c>
      <c r="Z138" s="1">
        <v>-82.532392000000002</v>
      </c>
      <c r="AA138" s="1">
        <v>0</v>
      </c>
      <c r="AB138" s="1">
        <v>0</v>
      </c>
    </row>
    <row r="139" spans="1:28" x14ac:dyDescent="0.25">
      <c r="A139" s="13">
        <v>137</v>
      </c>
      <c r="B139" s="17">
        <v>11</v>
      </c>
      <c r="C139" s="1" t="s">
        <v>1338</v>
      </c>
      <c r="D139" s="1" t="s">
        <v>2969</v>
      </c>
      <c r="E139" s="1" t="s">
        <v>5082</v>
      </c>
      <c r="F139" s="1" t="s">
        <v>2526</v>
      </c>
      <c r="G139" s="21">
        <v>0</v>
      </c>
      <c r="H139" s="21">
        <v>0</v>
      </c>
      <c r="I139" s="1" t="s">
        <v>258</v>
      </c>
      <c r="J139" s="1" t="s">
        <v>2803</v>
      </c>
      <c r="K139" s="1">
        <v>0</v>
      </c>
      <c r="L139" s="1">
        <v>1</v>
      </c>
      <c r="M139" s="1">
        <v>10</v>
      </c>
      <c r="N139" s="1">
        <v>0</v>
      </c>
      <c r="O139" s="1">
        <v>4</v>
      </c>
      <c r="P139" s="16">
        <v>115.14543968023256</v>
      </c>
      <c r="Q139" s="21">
        <v>7.856962648071357E-2</v>
      </c>
      <c r="R139" s="21">
        <v>0.98759085592911688</v>
      </c>
      <c r="S139" s="21">
        <v>0.90902122944840336</v>
      </c>
      <c r="T139" s="21">
        <v>7.6370047973594549E-2</v>
      </c>
      <c r="U139" s="21">
        <v>0.89931942847361224</v>
      </c>
      <c r="V139" s="21">
        <v>0.82294938050001765</v>
      </c>
      <c r="W139" s="13" t="str">
        <f>IF(Table467[[#This Row],[PSI - FI]]&gt;5,"Red",(IF(AND(Table467[[#This Row],[PSI - FI]]&lt;5,Table467[[#This Row],[PSI - FI]]&gt;=3),"Blue","No")))</f>
        <v>No</v>
      </c>
      <c r="X139" s="19" t="str">
        <f>HYPERLINK("https://www.google.com/maps/search/?api=1&amp;query="&amp;Table467[[#This Row],[Begin Lat]]&amp;","&amp;Table467[[#This Row],[Begin Long]],"Google Maps")</f>
        <v>Google Maps</v>
      </c>
      <c r="Y139" s="1">
        <v>40.856853999999998</v>
      </c>
      <c r="Z139" s="1">
        <v>-80.828751999999994</v>
      </c>
      <c r="AA139" s="1">
        <v>0</v>
      </c>
      <c r="AB139" s="1">
        <v>0</v>
      </c>
    </row>
    <row r="140" spans="1:28" x14ac:dyDescent="0.25">
      <c r="A140" s="13">
        <v>138</v>
      </c>
      <c r="B140" s="17">
        <v>3</v>
      </c>
      <c r="C140" s="1" t="s">
        <v>791</v>
      </c>
      <c r="D140" s="1" t="s">
        <v>2925</v>
      </c>
      <c r="E140" s="1" t="s">
        <v>5083</v>
      </c>
      <c r="F140" s="1" t="s">
        <v>2527</v>
      </c>
      <c r="G140" s="21">
        <v>1.0230000000010477</v>
      </c>
      <c r="H140" s="21">
        <v>0</v>
      </c>
      <c r="I140" s="1" t="s">
        <v>258</v>
      </c>
      <c r="J140" s="1" t="s">
        <v>2803</v>
      </c>
      <c r="K140" s="1">
        <v>0</v>
      </c>
      <c r="L140" s="1">
        <v>0</v>
      </c>
      <c r="M140" s="1">
        <v>5</v>
      </c>
      <c r="N140" s="1">
        <v>6</v>
      </c>
      <c r="O140" s="1">
        <v>8</v>
      </c>
      <c r="P140" s="16">
        <v>67.359375</v>
      </c>
      <c r="Q140" s="21">
        <v>0.10616428020255125</v>
      </c>
      <c r="R140" s="21">
        <v>1.4942566667300718</v>
      </c>
      <c r="S140" s="21">
        <v>1.3880923865275205</v>
      </c>
      <c r="T140" s="21">
        <v>7.7269832699758581E-2</v>
      </c>
      <c r="U140" s="21">
        <v>0.89925416793075552</v>
      </c>
      <c r="V140" s="21">
        <v>0.8219843352309969</v>
      </c>
      <c r="W140" s="13" t="str">
        <f>IF(Table467[[#This Row],[PSI - FI]]&gt;5,"Red",(IF(AND(Table467[[#This Row],[PSI - FI]]&lt;5,Table467[[#This Row],[PSI - FI]]&gt;=3),"Blue","No")))</f>
        <v>No</v>
      </c>
      <c r="X140" s="19" t="str">
        <f>HYPERLINK("https://www.google.com/maps/search/?api=1&amp;query="&amp;Table467[[#This Row],[Begin Lat]]&amp;","&amp;Table467[[#This Row],[Begin Long]],"Google Maps")</f>
        <v>Google Maps</v>
      </c>
      <c r="Y140" s="1">
        <v>41.274689000000002</v>
      </c>
      <c r="Z140" s="1">
        <v>-82.119056999999998</v>
      </c>
      <c r="AA140" s="1">
        <v>0</v>
      </c>
      <c r="AB140" s="1">
        <v>0</v>
      </c>
    </row>
    <row r="141" spans="1:28" x14ac:dyDescent="0.25">
      <c r="A141" s="13">
        <v>139</v>
      </c>
      <c r="B141" s="17">
        <v>2</v>
      </c>
      <c r="C141" s="1" t="s">
        <v>2365</v>
      </c>
      <c r="D141" s="1" t="s">
        <v>3030</v>
      </c>
      <c r="E141" s="1" t="s">
        <v>5084</v>
      </c>
      <c r="F141" s="1" t="s">
        <v>2528</v>
      </c>
      <c r="G141" s="21">
        <v>3.0720000000001164</v>
      </c>
      <c r="H141" s="21">
        <v>0</v>
      </c>
      <c r="I141" s="1" t="s">
        <v>258</v>
      </c>
      <c r="J141" s="1" t="s">
        <v>2803</v>
      </c>
      <c r="K141" s="1">
        <v>1</v>
      </c>
      <c r="L141" s="1">
        <v>1</v>
      </c>
      <c r="M141" s="1">
        <v>7</v>
      </c>
      <c r="N141" s="1">
        <v>1</v>
      </c>
      <c r="O141" s="1">
        <v>2</v>
      </c>
      <c r="P141" s="16">
        <v>143.61900436046511</v>
      </c>
      <c r="Q141" s="21">
        <v>9.054017577061825E-2</v>
      </c>
      <c r="R141" s="21">
        <v>0.8985332813573228</v>
      </c>
      <c r="S141" s="21">
        <v>0.80799310558670456</v>
      </c>
      <c r="T141" s="21">
        <v>8.5711065132352465E-2</v>
      </c>
      <c r="U141" s="21">
        <v>0.89359010207646417</v>
      </c>
      <c r="V141" s="21">
        <v>0.80787903694411167</v>
      </c>
      <c r="W141" s="13" t="str">
        <f>IF(Table467[[#This Row],[PSI - FI]]&gt;5,"Red",(IF(AND(Table467[[#This Row],[PSI - FI]]&lt;5,Table467[[#This Row],[PSI - FI]]&gt;=3),"Blue","No")))</f>
        <v>No</v>
      </c>
      <c r="X141" s="19" t="str">
        <f>HYPERLINK("https://www.google.com/maps/search/?api=1&amp;query="&amp;Table467[[#This Row],[Begin Lat]]&amp;","&amp;Table467[[#This Row],[Begin Long]],"Google Maps")</f>
        <v>Google Maps</v>
      </c>
      <c r="Y141" s="1">
        <v>41.636152000000003</v>
      </c>
      <c r="Z141" s="1">
        <v>-84.746981000000005</v>
      </c>
      <c r="AA141" s="1">
        <v>0</v>
      </c>
      <c r="AB141" s="1">
        <v>0</v>
      </c>
    </row>
    <row r="142" spans="1:28" x14ac:dyDescent="0.25">
      <c r="A142" s="13">
        <v>140</v>
      </c>
      <c r="B142" s="17">
        <v>12</v>
      </c>
      <c r="C142" s="1" t="s">
        <v>1332</v>
      </c>
      <c r="D142" s="1" t="s">
        <v>2854</v>
      </c>
      <c r="E142" s="1" t="s">
        <v>5035</v>
      </c>
      <c r="F142" s="1" t="s">
        <v>2529</v>
      </c>
      <c r="G142" s="21">
        <v>8.0320000000065193</v>
      </c>
      <c r="H142" s="21">
        <v>0</v>
      </c>
      <c r="I142" s="1" t="s">
        <v>258</v>
      </c>
      <c r="J142" s="1" t="s">
        <v>2804</v>
      </c>
      <c r="K142" s="1">
        <v>0</v>
      </c>
      <c r="L142" s="1">
        <v>1</v>
      </c>
      <c r="M142" s="1">
        <v>2</v>
      </c>
      <c r="N142" s="1">
        <v>4</v>
      </c>
      <c r="O142" s="1">
        <v>16</v>
      </c>
      <c r="P142" s="16">
        <v>92.520439680232556</v>
      </c>
      <c r="Q142" s="21">
        <v>2.5391491705135145</v>
      </c>
      <c r="R142" s="21">
        <v>4.5606602678298955</v>
      </c>
      <c r="S142" s="21">
        <v>2.021511097316381</v>
      </c>
      <c r="T142" s="21">
        <v>0.17695355770703813</v>
      </c>
      <c r="U142" s="21">
        <v>0.89312971450834688</v>
      </c>
      <c r="V142" s="21">
        <v>0.71617615680130875</v>
      </c>
      <c r="W142" s="13" t="str">
        <f>IF(Table467[[#This Row],[PSI - FI]]&gt;5,"Red",(IF(AND(Table467[[#This Row],[PSI - FI]]&lt;5,Table467[[#This Row],[PSI - FI]]&gt;=3),"Blue","No")))</f>
        <v>No</v>
      </c>
      <c r="X142" s="19" t="str">
        <f>HYPERLINK("https://www.google.com/maps/search/?api=1&amp;query="&amp;Table467[[#This Row],[Begin Lat]]&amp;","&amp;Table467[[#This Row],[Begin Long]],"Google Maps")</f>
        <v>Google Maps</v>
      </c>
      <c r="Y142" s="1">
        <v>41.463285999999997</v>
      </c>
      <c r="Z142" s="1">
        <v>-81.244324000000006</v>
      </c>
      <c r="AA142" s="1">
        <v>0</v>
      </c>
      <c r="AB142" s="1">
        <v>0</v>
      </c>
    </row>
    <row r="143" spans="1:28" x14ac:dyDescent="0.25">
      <c r="A143" s="13">
        <v>141</v>
      </c>
      <c r="B143" s="17">
        <v>6</v>
      </c>
      <c r="C143" s="1" t="s">
        <v>1340</v>
      </c>
      <c r="D143" s="1" t="s">
        <v>2827</v>
      </c>
      <c r="E143" s="1" t="s">
        <v>5085</v>
      </c>
      <c r="F143" s="1" t="s">
        <v>2530</v>
      </c>
      <c r="G143" s="21">
        <v>9.8500000000058208</v>
      </c>
      <c r="H143" s="21">
        <v>0</v>
      </c>
      <c r="I143" s="1" t="s">
        <v>258</v>
      </c>
      <c r="J143" s="1" t="s">
        <v>2803</v>
      </c>
      <c r="K143" s="1">
        <v>1</v>
      </c>
      <c r="L143" s="1">
        <v>4</v>
      </c>
      <c r="M143" s="1">
        <v>6</v>
      </c>
      <c r="N143" s="1">
        <v>2</v>
      </c>
      <c r="O143" s="1">
        <v>6</v>
      </c>
      <c r="P143" s="16">
        <v>282.53969840116281</v>
      </c>
      <c r="Q143" s="21">
        <v>6.3867511428398235E-2</v>
      </c>
      <c r="R143" s="21">
        <v>1.065685766029981</v>
      </c>
      <c r="S143" s="21">
        <v>1.0018182546015828</v>
      </c>
      <c r="T143" s="21">
        <v>5.8837314845532583E-2</v>
      </c>
      <c r="U143" s="21">
        <v>0.88880891241592774</v>
      </c>
      <c r="V143" s="21">
        <v>0.82997159757039518</v>
      </c>
      <c r="W143" s="13" t="str">
        <f>IF(Table467[[#This Row],[PSI - FI]]&gt;5,"Red",(IF(AND(Table467[[#This Row],[PSI - FI]]&lt;5,Table467[[#This Row],[PSI - FI]]&gt;=3),"Blue","No")))</f>
        <v>No</v>
      </c>
      <c r="X143" s="19" t="str">
        <f>HYPERLINK("https://www.google.com/maps/search/?api=1&amp;query="&amp;Table467[[#This Row],[Begin Lat]]&amp;","&amp;Table467[[#This Row],[Begin Long]],"Google Maps")</f>
        <v>Google Maps</v>
      </c>
      <c r="Y143" s="1">
        <v>40.090670000000003</v>
      </c>
      <c r="Z143" s="1">
        <v>-83.256371000000001</v>
      </c>
      <c r="AA143" s="1">
        <v>0</v>
      </c>
      <c r="AB143" s="1">
        <v>0</v>
      </c>
    </row>
    <row r="144" spans="1:28" x14ac:dyDescent="0.25">
      <c r="A144" s="13">
        <v>142</v>
      </c>
      <c r="B144" s="17">
        <v>3</v>
      </c>
      <c r="C144" s="1" t="s">
        <v>3193</v>
      </c>
      <c r="D144" s="1" t="s">
        <v>2531</v>
      </c>
      <c r="E144" s="1" t="s">
        <v>5086</v>
      </c>
      <c r="F144" s="1" t="s">
        <v>2531</v>
      </c>
      <c r="G144" s="21">
        <v>12.006999999997788</v>
      </c>
      <c r="H144" s="21">
        <v>0</v>
      </c>
      <c r="I144" s="1" t="s">
        <v>258</v>
      </c>
      <c r="J144" s="1" t="s">
        <v>2803</v>
      </c>
      <c r="K144" s="1">
        <v>0</v>
      </c>
      <c r="L144" s="1">
        <v>2</v>
      </c>
      <c r="M144" s="1">
        <v>7</v>
      </c>
      <c r="N144" s="1">
        <v>4</v>
      </c>
      <c r="O144" s="1">
        <v>8</v>
      </c>
      <c r="P144" s="16">
        <v>162.93150436046511</v>
      </c>
      <c r="Q144" s="21">
        <v>6.2828882180504947E-2</v>
      </c>
      <c r="R144" s="21">
        <v>1.1582392105156973</v>
      </c>
      <c r="S144" s="21">
        <v>1.0954103283351924</v>
      </c>
      <c r="T144" s="21">
        <v>5.8722348794450041E-2</v>
      </c>
      <c r="U144" s="21">
        <v>0.88769816032238125</v>
      </c>
      <c r="V144" s="21">
        <v>0.82897581152793121</v>
      </c>
      <c r="W144" s="13" t="str">
        <f>IF(Table467[[#This Row],[PSI - FI]]&gt;5,"Red",(IF(AND(Table467[[#This Row],[PSI - FI]]&lt;5,Table467[[#This Row],[PSI - FI]]&gt;=3),"Blue","No")))</f>
        <v>No</v>
      </c>
      <c r="X144" s="19" t="str">
        <f>HYPERLINK("https://www.google.com/maps/search/?api=1&amp;query="&amp;Table467[[#This Row],[Begin Lat]]&amp;","&amp;Table467[[#This Row],[Begin Long]],"Google Maps")</f>
        <v>Google Maps</v>
      </c>
      <c r="Y144" s="1">
        <v>40.901237999999999</v>
      </c>
      <c r="Z144" s="1">
        <v>-82.213226000000006</v>
      </c>
      <c r="AA144" s="1">
        <v>0</v>
      </c>
      <c r="AB144" s="1">
        <v>0</v>
      </c>
    </row>
    <row r="145" spans="1:28" x14ac:dyDescent="0.25">
      <c r="A145" s="13">
        <v>143</v>
      </c>
      <c r="B145" s="17">
        <v>3</v>
      </c>
      <c r="C145" s="1" t="s">
        <v>791</v>
      </c>
      <c r="D145" s="1" t="s">
        <v>2953</v>
      </c>
      <c r="E145" s="1" t="s">
        <v>3671</v>
      </c>
      <c r="F145" s="1" t="s">
        <v>2532</v>
      </c>
      <c r="G145" s="21">
        <v>2.6509999999980209</v>
      </c>
      <c r="H145" s="21">
        <v>0</v>
      </c>
      <c r="I145" s="1" t="s">
        <v>258</v>
      </c>
      <c r="J145" s="1" t="s">
        <v>2804</v>
      </c>
      <c r="K145" s="1">
        <v>0</v>
      </c>
      <c r="L145" s="1">
        <v>0</v>
      </c>
      <c r="M145" s="1">
        <v>3</v>
      </c>
      <c r="N145" s="1">
        <v>2</v>
      </c>
      <c r="O145" s="1">
        <v>6</v>
      </c>
      <c r="P145" s="16">
        <v>34.515625</v>
      </c>
      <c r="Q145" s="21">
        <v>5.0070742807147797</v>
      </c>
      <c r="R145" s="21">
        <v>2.4555635438831747</v>
      </c>
      <c r="S145" s="21">
        <v>-2.551510736831605</v>
      </c>
      <c r="T145" s="21">
        <v>0.3489435035818324</v>
      </c>
      <c r="U145" s="21">
        <v>0.88461820608002251</v>
      </c>
      <c r="V145" s="21">
        <v>0.53567470249819005</v>
      </c>
      <c r="W145" s="13" t="str">
        <f>IF(Table467[[#This Row],[PSI - FI]]&gt;5,"Red",(IF(AND(Table467[[#This Row],[PSI - FI]]&lt;5,Table467[[#This Row],[PSI - FI]]&gt;=3),"Blue","No")))</f>
        <v>No</v>
      </c>
      <c r="X145" s="19" t="str">
        <f>HYPERLINK("https://www.google.com/maps/search/?api=1&amp;query="&amp;Table467[[#This Row],[Begin Lat]]&amp;","&amp;Table467[[#This Row],[Begin Long]],"Google Maps")</f>
        <v>Google Maps</v>
      </c>
      <c r="Y145" s="1">
        <v>41.312601000000001</v>
      </c>
      <c r="Z145" s="1">
        <v>-81.915470999999997</v>
      </c>
      <c r="AA145" s="1">
        <v>0</v>
      </c>
      <c r="AB145" s="1">
        <v>0</v>
      </c>
    </row>
    <row r="146" spans="1:28" x14ac:dyDescent="0.25">
      <c r="A146" s="13">
        <v>144</v>
      </c>
      <c r="B146" s="17">
        <v>8</v>
      </c>
      <c r="C146" s="1" t="s">
        <v>792</v>
      </c>
      <c r="D146" s="1" t="s">
        <v>2921</v>
      </c>
      <c r="E146" s="1" t="s">
        <v>5087</v>
      </c>
      <c r="F146" s="1" t="s">
        <v>2533</v>
      </c>
      <c r="G146" s="21">
        <v>2.2770000000018626</v>
      </c>
      <c r="H146" s="21">
        <v>0</v>
      </c>
      <c r="I146" s="1" t="s">
        <v>258</v>
      </c>
      <c r="J146" s="1" t="s">
        <v>2804</v>
      </c>
      <c r="K146" s="1">
        <v>0</v>
      </c>
      <c r="L146" s="1">
        <v>2</v>
      </c>
      <c r="M146" s="1">
        <v>3</v>
      </c>
      <c r="N146" s="1">
        <v>2</v>
      </c>
      <c r="O146" s="1">
        <v>6</v>
      </c>
      <c r="P146" s="16">
        <v>125.86900436046511</v>
      </c>
      <c r="Q146" s="21">
        <v>2.3033655365356891</v>
      </c>
      <c r="R146" s="21">
        <v>2.7445170568608876</v>
      </c>
      <c r="S146" s="21">
        <v>0.44115152032519855</v>
      </c>
      <c r="T146" s="21">
        <v>0.16052177285328245</v>
      </c>
      <c r="U146" s="21">
        <v>0.88302864824593763</v>
      </c>
      <c r="V146" s="21">
        <v>0.72250687539265512</v>
      </c>
      <c r="W146" s="13" t="str">
        <f>IF(Table467[[#This Row],[PSI - FI]]&gt;5,"Red",(IF(AND(Table467[[#This Row],[PSI - FI]]&lt;5,Table467[[#This Row],[PSI - FI]]&gt;=3),"Blue","No")))</f>
        <v>No</v>
      </c>
      <c r="X146" s="19" t="str">
        <f>HYPERLINK("https://www.google.com/maps/search/?api=1&amp;query="&amp;Table467[[#This Row],[Begin Lat]]&amp;","&amp;Table467[[#This Row],[Begin Long]],"Google Maps")</f>
        <v>Google Maps</v>
      </c>
      <c r="Y146" s="1">
        <v>39.693446999999999</v>
      </c>
      <c r="Z146" s="1">
        <v>-83.882643999999999</v>
      </c>
      <c r="AA146" s="1">
        <v>0</v>
      </c>
      <c r="AB146" s="1">
        <v>0</v>
      </c>
    </row>
    <row r="147" spans="1:28" x14ac:dyDescent="0.25">
      <c r="A147" s="13">
        <v>145</v>
      </c>
      <c r="B147" s="17">
        <v>6</v>
      </c>
      <c r="C147" s="1" t="s">
        <v>1340</v>
      </c>
      <c r="D147" s="1" t="s">
        <v>2966</v>
      </c>
      <c r="E147" s="1" t="s">
        <v>5088</v>
      </c>
      <c r="F147" s="1" t="s">
        <v>2534</v>
      </c>
      <c r="G147" s="21">
        <v>7.7000000004773028E-2</v>
      </c>
      <c r="H147" s="21">
        <v>0</v>
      </c>
      <c r="I147" s="1" t="s">
        <v>258</v>
      </c>
      <c r="J147" s="1" t="s">
        <v>2804</v>
      </c>
      <c r="K147" s="1">
        <v>0</v>
      </c>
      <c r="L147" s="1">
        <v>1</v>
      </c>
      <c r="M147" s="1">
        <v>2</v>
      </c>
      <c r="N147" s="1">
        <v>3</v>
      </c>
      <c r="O147" s="1">
        <v>16</v>
      </c>
      <c r="P147" s="16">
        <v>88.082939680232556</v>
      </c>
      <c r="Q147" s="21">
        <v>3.3911309284576419</v>
      </c>
      <c r="R147" s="21">
        <v>4.5189643224815352</v>
      </c>
      <c r="S147" s="21">
        <v>1.1278333940238934</v>
      </c>
      <c r="T147" s="21">
        <v>0.23632825097849339</v>
      </c>
      <c r="U147" s="21">
        <v>0.88283016134595882</v>
      </c>
      <c r="V147" s="21">
        <v>0.6465019103674654</v>
      </c>
      <c r="W147" s="13" t="str">
        <f>IF(Table467[[#This Row],[PSI - FI]]&gt;5,"Red",(IF(AND(Table467[[#This Row],[PSI - FI]]&lt;5,Table467[[#This Row],[PSI - FI]]&gt;=3),"Blue","No")))</f>
        <v>No</v>
      </c>
      <c r="X147" s="19" t="str">
        <f>HYPERLINK("https://www.google.com/maps/search/?api=1&amp;query="&amp;Table467[[#This Row],[Begin Lat]]&amp;","&amp;Table467[[#This Row],[Begin Long]],"Google Maps")</f>
        <v>Google Maps</v>
      </c>
      <c r="Y147" s="1">
        <v>39.944813000000003</v>
      </c>
      <c r="Z147" s="1">
        <v>-83.268879999999996</v>
      </c>
      <c r="AA147" s="1">
        <v>0</v>
      </c>
      <c r="AB147" s="1">
        <v>0</v>
      </c>
    </row>
    <row r="148" spans="1:28" x14ac:dyDescent="0.25">
      <c r="A148" s="13">
        <v>146</v>
      </c>
      <c r="B148" s="17">
        <v>4</v>
      </c>
      <c r="C148" s="1" t="s">
        <v>798</v>
      </c>
      <c r="D148" s="1" t="s">
        <v>3010</v>
      </c>
      <c r="E148" s="1" t="s">
        <v>5089</v>
      </c>
      <c r="F148" s="1" t="s">
        <v>2535</v>
      </c>
      <c r="G148" s="21">
        <v>2.5850000000064028</v>
      </c>
      <c r="H148" s="21">
        <v>0</v>
      </c>
      <c r="I148" s="1" t="s">
        <v>258</v>
      </c>
      <c r="J148" s="1" t="s">
        <v>2803</v>
      </c>
      <c r="K148" s="1">
        <v>0</v>
      </c>
      <c r="L148" s="1">
        <v>1</v>
      </c>
      <c r="M148" s="1">
        <v>9</v>
      </c>
      <c r="N148" s="1">
        <v>1</v>
      </c>
      <c r="O148" s="1">
        <v>5</v>
      </c>
      <c r="P148" s="16">
        <v>114.03606468023256</v>
      </c>
      <c r="Q148" s="21">
        <v>7.6251419007951515E-2</v>
      </c>
      <c r="R148" s="21">
        <v>1.0275512272976772</v>
      </c>
      <c r="S148" s="21">
        <v>0.95129980828972571</v>
      </c>
      <c r="T148" s="21">
        <v>7.4228607766987684E-2</v>
      </c>
      <c r="U148" s="21">
        <v>0.88202445409695585</v>
      </c>
      <c r="V148" s="21">
        <v>0.80779584632996815</v>
      </c>
      <c r="W148" s="13" t="str">
        <f>IF(Table467[[#This Row],[PSI - FI]]&gt;5,"Red",(IF(AND(Table467[[#This Row],[PSI - FI]]&lt;5,Table467[[#This Row],[PSI - FI]]&gt;=3),"Blue","No")))</f>
        <v>No</v>
      </c>
      <c r="X148" s="19" t="str">
        <f>HYPERLINK("https://www.google.com/maps/search/?api=1&amp;query="&amp;Table467[[#This Row],[Begin Lat]]&amp;","&amp;Table467[[#This Row],[Begin Long]],"Google Maps")</f>
        <v>Google Maps</v>
      </c>
      <c r="Y148" s="1">
        <v>41.062199</v>
      </c>
      <c r="Z148" s="1">
        <v>-81.098673000000005</v>
      </c>
      <c r="AA148" s="1">
        <v>0</v>
      </c>
      <c r="AB148" s="1">
        <v>0</v>
      </c>
    </row>
    <row r="149" spans="1:28" x14ac:dyDescent="0.25">
      <c r="A149" s="13">
        <v>147</v>
      </c>
      <c r="B149" s="17">
        <v>5</v>
      </c>
      <c r="C149" s="1" t="s">
        <v>797</v>
      </c>
      <c r="D149" s="1" t="s">
        <v>2932</v>
      </c>
      <c r="E149" s="1" t="s">
        <v>3585</v>
      </c>
      <c r="F149" s="1" t="s">
        <v>2536</v>
      </c>
      <c r="G149" s="21">
        <v>3.2660000000032596</v>
      </c>
      <c r="H149" s="21">
        <v>0</v>
      </c>
      <c r="I149" s="1" t="s">
        <v>258</v>
      </c>
      <c r="J149" s="1" t="s">
        <v>2803</v>
      </c>
      <c r="K149" s="1">
        <v>0</v>
      </c>
      <c r="L149" s="1">
        <v>1</v>
      </c>
      <c r="M149" s="1">
        <v>6</v>
      </c>
      <c r="N149" s="1">
        <v>1</v>
      </c>
      <c r="O149" s="1">
        <v>4</v>
      </c>
      <c r="P149" s="16">
        <v>93.395439680232556</v>
      </c>
      <c r="Q149" s="21">
        <v>0.1937760133749111</v>
      </c>
      <c r="R149" s="21">
        <v>1.3980605564307211</v>
      </c>
      <c r="S149" s="21">
        <v>1.20428454305581</v>
      </c>
      <c r="T149" s="21">
        <v>0.12187200490684677</v>
      </c>
      <c r="U149" s="21">
        <v>0.88029494060259017</v>
      </c>
      <c r="V149" s="21">
        <v>0.75842293569574337</v>
      </c>
      <c r="W149" s="13" t="str">
        <f>IF(Table467[[#This Row],[PSI - FI]]&gt;5,"Red",(IF(AND(Table467[[#This Row],[PSI - FI]]&lt;5,Table467[[#This Row],[PSI - FI]]&gt;=3),"Blue","No")))</f>
        <v>No</v>
      </c>
      <c r="X149" s="19" t="str">
        <f>HYPERLINK("https://www.google.com/maps/search/?api=1&amp;query="&amp;Table467[[#This Row],[Begin Lat]]&amp;","&amp;Table467[[#This Row],[Begin Long]],"Google Maps")</f>
        <v>Google Maps</v>
      </c>
      <c r="Y149" s="1">
        <v>39.754142999999999</v>
      </c>
      <c r="Z149" s="1">
        <v>-82.617722999999998</v>
      </c>
      <c r="AA149" s="1">
        <v>0</v>
      </c>
      <c r="AB149" s="1">
        <v>0</v>
      </c>
    </row>
    <row r="150" spans="1:28" x14ac:dyDescent="0.25">
      <c r="A150" s="13">
        <v>148</v>
      </c>
      <c r="B150" s="17">
        <v>7</v>
      </c>
      <c r="C150" s="1" t="s">
        <v>2373</v>
      </c>
      <c r="D150" s="1" t="s">
        <v>2957</v>
      </c>
      <c r="E150" s="1" t="s">
        <v>3376</v>
      </c>
      <c r="F150" s="1" t="s">
        <v>2537</v>
      </c>
      <c r="G150" s="21">
        <v>0.63000000000465661</v>
      </c>
      <c r="H150" s="21">
        <v>0</v>
      </c>
      <c r="I150" s="1" t="s">
        <v>258</v>
      </c>
      <c r="J150" s="1" t="s">
        <v>2804</v>
      </c>
      <c r="K150" s="1">
        <v>0</v>
      </c>
      <c r="L150" s="1">
        <v>0</v>
      </c>
      <c r="M150" s="1">
        <v>6</v>
      </c>
      <c r="N150" s="1">
        <v>0</v>
      </c>
      <c r="O150" s="1">
        <v>8</v>
      </c>
      <c r="P150" s="16">
        <v>47.28125</v>
      </c>
      <c r="Q150" s="21">
        <v>3.3999751144337624</v>
      </c>
      <c r="R150" s="21">
        <v>2.8521409197278413</v>
      </c>
      <c r="S150" s="21">
        <v>-0.5478341947059211</v>
      </c>
      <c r="T150" s="21">
        <v>0.2369446031769665</v>
      </c>
      <c r="U150" s="21">
        <v>0.87331707612524745</v>
      </c>
      <c r="V150" s="21">
        <v>0.63637247294828092</v>
      </c>
      <c r="W150" s="13" t="str">
        <f>IF(Table467[[#This Row],[PSI - FI]]&gt;5,"Red",(IF(AND(Table467[[#This Row],[PSI - FI]]&lt;5,Table467[[#This Row],[PSI - FI]]&gt;=3),"Blue","No")))</f>
        <v>No</v>
      </c>
      <c r="X150" s="19" t="str">
        <f>HYPERLINK("https://www.google.com/maps/search/?api=1&amp;query="&amp;Table467[[#This Row],[Begin Lat]]&amp;","&amp;Table467[[#This Row],[Begin Long]],"Google Maps")</f>
        <v>Google Maps</v>
      </c>
      <c r="Y150" s="1">
        <v>40.252257</v>
      </c>
      <c r="Z150" s="1">
        <v>-83.755999000000003</v>
      </c>
      <c r="AA150" s="1">
        <v>0</v>
      </c>
      <c r="AB150" s="1">
        <v>0</v>
      </c>
    </row>
    <row r="151" spans="1:28" x14ac:dyDescent="0.25">
      <c r="A151" s="13">
        <v>149</v>
      </c>
      <c r="B151" s="17">
        <v>3</v>
      </c>
      <c r="C151" s="1" t="s">
        <v>791</v>
      </c>
      <c r="D151" s="1" t="s">
        <v>2954</v>
      </c>
      <c r="E151" s="1" t="s">
        <v>3265</v>
      </c>
      <c r="F151" s="1" t="s">
        <v>2538</v>
      </c>
      <c r="G151" s="21">
        <v>0</v>
      </c>
      <c r="H151" s="21">
        <v>0</v>
      </c>
      <c r="I151" s="1" t="s">
        <v>258</v>
      </c>
      <c r="J151" s="1" t="s">
        <v>2808</v>
      </c>
      <c r="K151" s="1">
        <v>0</v>
      </c>
      <c r="L151" s="1">
        <v>1</v>
      </c>
      <c r="M151" s="1">
        <v>3</v>
      </c>
      <c r="N151" s="1">
        <v>3</v>
      </c>
      <c r="O151" s="1">
        <v>8</v>
      </c>
      <c r="P151" s="16">
        <v>86.629814680232556</v>
      </c>
      <c r="Q151" s="21">
        <v>0.69245151977974195</v>
      </c>
      <c r="R151" s="21">
        <v>2.6395537569265595</v>
      </c>
      <c r="S151" s="21">
        <v>1.9471022371468174</v>
      </c>
      <c r="T151" s="21">
        <v>0.17670089762061411</v>
      </c>
      <c r="U151" s="21">
        <v>0.87040031025814801</v>
      </c>
      <c r="V151" s="21">
        <v>0.69369941263753387</v>
      </c>
      <c r="W151" s="13" t="str">
        <f>IF(Table467[[#This Row],[PSI - FI]]&gt;5,"Red",(IF(AND(Table467[[#This Row],[PSI - FI]]&lt;5,Table467[[#This Row],[PSI - FI]]&gt;=3),"Blue","No")))</f>
        <v>No</v>
      </c>
      <c r="X151" s="19" t="str">
        <f>HYPERLINK("https://www.google.com/maps/search/?api=1&amp;query="&amp;Table467[[#This Row],[Begin Lat]]&amp;","&amp;Table467[[#This Row],[Begin Long]],"Google Maps")</f>
        <v>Google Maps</v>
      </c>
      <c r="Y151" s="1">
        <v>41.315697999999998</v>
      </c>
      <c r="Z151" s="1">
        <v>-82.069736000000006</v>
      </c>
      <c r="AA151" s="1">
        <v>0</v>
      </c>
      <c r="AB151" s="1">
        <v>0</v>
      </c>
    </row>
    <row r="152" spans="1:28" x14ac:dyDescent="0.25">
      <c r="A152" s="13">
        <v>150</v>
      </c>
      <c r="B152" s="17">
        <v>2</v>
      </c>
      <c r="C152" s="1" t="s">
        <v>1336</v>
      </c>
      <c r="D152" s="1" t="s">
        <v>2864</v>
      </c>
      <c r="E152" s="1" t="s">
        <v>5090</v>
      </c>
      <c r="F152" s="1" t="s">
        <v>2539</v>
      </c>
      <c r="G152" s="21">
        <v>14.248999999996158</v>
      </c>
      <c r="H152" s="21">
        <v>0</v>
      </c>
      <c r="I152" s="1" t="s">
        <v>258</v>
      </c>
      <c r="J152" s="1" t="s">
        <v>2804</v>
      </c>
      <c r="K152" s="1">
        <v>0</v>
      </c>
      <c r="L152" s="1">
        <v>1</v>
      </c>
      <c r="M152" s="1">
        <v>2</v>
      </c>
      <c r="N152" s="1">
        <v>3</v>
      </c>
      <c r="O152" s="1">
        <v>29</v>
      </c>
      <c r="P152" s="16">
        <v>101.08293968023256</v>
      </c>
      <c r="Q152" s="21">
        <v>3.101603060601835</v>
      </c>
      <c r="R152" s="21">
        <v>7.3399879602665594</v>
      </c>
      <c r="S152" s="21">
        <v>4.2383848996647249</v>
      </c>
      <c r="T152" s="21">
        <v>0.21615102513159407</v>
      </c>
      <c r="U152" s="21">
        <v>0.87039857186476932</v>
      </c>
      <c r="V152" s="21">
        <v>0.6542475467331752</v>
      </c>
      <c r="W152" s="13" t="str">
        <f>IF(Table467[[#This Row],[PSI - FI]]&gt;5,"Red",(IF(AND(Table467[[#This Row],[PSI - FI]]&lt;5,Table467[[#This Row],[PSI - FI]]&gt;=3),"Blue","No")))</f>
        <v>No</v>
      </c>
      <c r="X152" s="19" t="str">
        <f>HYPERLINK("https://www.google.com/maps/search/?api=1&amp;query="&amp;Table467[[#This Row],[Begin Lat]]&amp;","&amp;Table467[[#This Row],[Begin Long]],"Google Maps")</f>
        <v>Google Maps</v>
      </c>
      <c r="Y152" s="1">
        <v>41.507644999999997</v>
      </c>
      <c r="Z152" s="1">
        <v>-83.145020000000002</v>
      </c>
      <c r="AA152" s="1">
        <v>0</v>
      </c>
      <c r="AB152" s="1">
        <v>0</v>
      </c>
    </row>
    <row r="153" spans="1:28" x14ac:dyDescent="0.25">
      <c r="A153" s="13">
        <v>151</v>
      </c>
      <c r="B153" s="17">
        <v>12</v>
      </c>
      <c r="C153" s="1" t="s">
        <v>1332</v>
      </c>
      <c r="D153" s="1" t="s">
        <v>3183</v>
      </c>
      <c r="E153" s="1" t="s">
        <v>5035</v>
      </c>
      <c r="F153" s="1" t="s">
        <v>2540</v>
      </c>
      <c r="G153" s="21">
        <v>14.339000000007218</v>
      </c>
      <c r="H153" s="21">
        <v>0</v>
      </c>
      <c r="I153" s="1" t="s">
        <v>258</v>
      </c>
      <c r="J153" s="1" t="s">
        <v>2806</v>
      </c>
      <c r="K153" s="1">
        <v>0</v>
      </c>
      <c r="L153" s="1">
        <v>0</v>
      </c>
      <c r="M153" s="1">
        <v>4</v>
      </c>
      <c r="N153" s="1">
        <v>2</v>
      </c>
      <c r="O153" s="1">
        <v>25</v>
      </c>
      <c r="P153" s="16">
        <v>60.0625</v>
      </c>
      <c r="Q153" s="21">
        <v>3.9238326387255187</v>
      </c>
      <c r="R153" s="21">
        <v>6.0456068564850947</v>
      </c>
      <c r="S153" s="21">
        <v>2.121774217759576</v>
      </c>
      <c r="T153" s="21">
        <v>0.25643035684525478</v>
      </c>
      <c r="U153" s="21">
        <v>0.86993541114060158</v>
      </c>
      <c r="V153" s="21">
        <v>0.61350505429534685</v>
      </c>
      <c r="W153" s="13" t="str">
        <f>IF(Table467[[#This Row],[PSI - FI]]&gt;5,"Red",(IF(AND(Table467[[#This Row],[PSI - FI]]&lt;5,Table467[[#This Row],[PSI - FI]]&gt;=3),"Blue","No")))</f>
        <v>No</v>
      </c>
      <c r="X153" s="19" t="str">
        <f>HYPERLINK("https://www.google.com/maps/search/?api=1&amp;query="&amp;Table467[[#This Row],[Begin Lat]]&amp;","&amp;Table467[[#This Row],[Begin Long]],"Google Maps")</f>
        <v>Google Maps</v>
      </c>
      <c r="Y153" s="1">
        <v>41.554102999999998</v>
      </c>
      <c r="Z153" s="1">
        <v>-81.243398999999997</v>
      </c>
      <c r="AA153" s="1">
        <v>0</v>
      </c>
      <c r="AB153" s="1">
        <v>0</v>
      </c>
    </row>
    <row r="154" spans="1:28" x14ac:dyDescent="0.25">
      <c r="A154" s="13">
        <v>152</v>
      </c>
      <c r="B154" s="17">
        <v>11</v>
      </c>
      <c r="C154" s="1" t="s">
        <v>2375</v>
      </c>
      <c r="D154" s="1" t="s">
        <v>2934</v>
      </c>
      <c r="E154" s="1" t="s">
        <v>5091</v>
      </c>
      <c r="F154" s="1" t="s">
        <v>2541</v>
      </c>
      <c r="G154" s="21">
        <v>0.42100000000209548</v>
      </c>
      <c r="H154" s="21">
        <v>0</v>
      </c>
      <c r="I154" s="1" t="s">
        <v>258</v>
      </c>
      <c r="J154" s="1" t="s">
        <v>2807</v>
      </c>
      <c r="K154" s="1">
        <v>0</v>
      </c>
      <c r="L154" s="1">
        <v>2</v>
      </c>
      <c r="M154" s="1">
        <v>2</v>
      </c>
      <c r="N154" s="1">
        <v>2</v>
      </c>
      <c r="O154" s="1">
        <v>9</v>
      </c>
      <c r="P154" s="16">
        <v>122.32212936046511</v>
      </c>
      <c r="Q154" s="21">
        <v>1.9650997323818311</v>
      </c>
      <c r="R154" s="21">
        <v>2.9306188396623449</v>
      </c>
      <c r="S154" s="21">
        <v>0.96551910728051382</v>
      </c>
      <c r="T154" s="21">
        <v>0.23568494263119477</v>
      </c>
      <c r="U154" s="21">
        <v>0.86889769501762737</v>
      </c>
      <c r="V154" s="21">
        <v>0.6332127523864326</v>
      </c>
      <c r="W154" s="13" t="str">
        <f>IF(Table467[[#This Row],[PSI - FI]]&gt;5,"Red",(IF(AND(Table467[[#This Row],[PSI - FI]]&lt;5,Table467[[#This Row],[PSI - FI]]&gt;=3),"Blue","No")))</f>
        <v>No</v>
      </c>
      <c r="X154" s="19" t="str">
        <f>HYPERLINK("https://www.google.com/maps/search/?api=1&amp;query="&amp;Table467[[#This Row],[Begin Lat]]&amp;","&amp;Table467[[#This Row],[Begin Long]],"Google Maps")</f>
        <v>Google Maps</v>
      </c>
      <c r="Y154" s="1">
        <v>39.914901999999998</v>
      </c>
      <c r="Z154" s="1">
        <v>-80.762077000000005</v>
      </c>
      <c r="AA154" s="1">
        <v>0</v>
      </c>
      <c r="AB154" s="1">
        <v>0</v>
      </c>
    </row>
    <row r="155" spans="1:28" x14ac:dyDescent="0.25">
      <c r="A155" s="13">
        <v>153</v>
      </c>
      <c r="B155" s="17">
        <v>4</v>
      </c>
      <c r="C155" s="1" t="s">
        <v>801</v>
      </c>
      <c r="D155" s="1" t="s">
        <v>2963</v>
      </c>
      <c r="E155" s="1" t="s">
        <v>5092</v>
      </c>
      <c r="F155" s="1" t="s">
        <v>2542</v>
      </c>
      <c r="G155" s="21">
        <v>8.6119999999937136</v>
      </c>
      <c r="H155" s="21">
        <v>0</v>
      </c>
      <c r="I155" s="1" t="s">
        <v>258</v>
      </c>
      <c r="J155" s="1" t="s">
        <v>2803</v>
      </c>
      <c r="K155" s="1">
        <v>0</v>
      </c>
      <c r="L155" s="1">
        <v>2</v>
      </c>
      <c r="M155" s="1">
        <v>7</v>
      </c>
      <c r="N155" s="1">
        <v>3</v>
      </c>
      <c r="O155" s="1">
        <v>10</v>
      </c>
      <c r="P155" s="16">
        <v>160.49400436046511</v>
      </c>
      <c r="Q155" s="21">
        <v>6.5658646433546741E-2</v>
      </c>
      <c r="R155" s="21">
        <v>1.2583148207177772</v>
      </c>
      <c r="S155" s="21">
        <v>1.1926561742842305</v>
      </c>
      <c r="T155" s="21">
        <v>6.3475961077423579E-2</v>
      </c>
      <c r="U155" s="21">
        <v>0.86685165872650738</v>
      </c>
      <c r="V155" s="21">
        <v>0.80337569764908379</v>
      </c>
      <c r="W155" s="13" t="str">
        <f>IF(Table467[[#This Row],[PSI - FI]]&gt;5,"Red",(IF(AND(Table467[[#This Row],[PSI - FI]]&lt;5,Table467[[#This Row],[PSI - FI]]&gt;=3),"Blue","No")))</f>
        <v>No</v>
      </c>
      <c r="X155" s="19" t="str">
        <f>HYPERLINK("https://www.google.com/maps/search/?api=1&amp;query="&amp;Table467[[#This Row],[Begin Lat]]&amp;","&amp;Table467[[#This Row],[Begin Long]],"Google Maps")</f>
        <v>Google Maps</v>
      </c>
      <c r="Y155" s="1">
        <v>41.054298000000003</v>
      </c>
      <c r="Z155" s="1">
        <v>-80.857153999999994</v>
      </c>
      <c r="AA155" s="1">
        <v>0</v>
      </c>
      <c r="AB155" s="1">
        <v>0</v>
      </c>
    </row>
    <row r="156" spans="1:28" x14ac:dyDescent="0.25">
      <c r="A156" s="13">
        <v>154</v>
      </c>
      <c r="B156" s="17">
        <v>5</v>
      </c>
      <c r="C156" s="1" t="s">
        <v>797</v>
      </c>
      <c r="D156" s="1" t="s">
        <v>2826</v>
      </c>
      <c r="E156" s="1" t="s">
        <v>3210</v>
      </c>
      <c r="F156" s="1" t="s">
        <v>2543</v>
      </c>
      <c r="G156" s="21">
        <v>4.2740000000048894</v>
      </c>
      <c r="H156" s="21">
        <v>0</v>
      </c>
      <c r="I156" s="1" t="s">
        <v>258</v>
      </c>
      <c r="J156" s="1" t="s">
        <v>2809</v>
      </c>
      <c r="K156" s="1">
        <v>0</v>
      </c>
      <c r="L156" s="1">
        <v>0</v>
      </c>
      <c r="M156" s="1">
        <v>5</v>
      </c>
      <c r="N156" s="1">
        <v>2</v>
      </c>
      <c r="O156" s="1">
        <v>9</v>
      </c>
      <c r="P156" s="16">
        <v>50.609375</v>
      </c>
      <c r="Q156" s="21">
        <v>1.5851578689983692</v>
      </c>
      <c r="R156" s="21">
        <v>3.1468773774162053</v>
      </c>
      <c r="S156" s="21">
        <v>1.5617195084178361</v>
      </c>
      <c r="T156" s="21">
        <v>0.16125301255180166</v>
      </c>
      <c r="U156" s="21">
        <v>0.86676369285596266</v>
      </c>
      <c r="V156" s="21">
        <v>0.70551068030416098</v>
      </c>
      <c r="W156" s="13" t="str">
        <f>IF(Table467[[#This Row],[PSI - FI]]&gt;5,"Red",(IF(AND(Table467[[#This Row],[PSI - FI]]&lt;5,Table467[[#This Row],[PSI - FI]]&gt;=3),"Blue","No")))</f>
        <v>No</v>
      </c>
      <c r="X156" s="19" t="str">
        <f>HYPERLINK("https://www.google.com/maps/search/?api=1&amp;query="&amp;Table467[[#This Row],[Begin Lat]]&amp;","&amp;Table467[[#This Row],[Begin Long]],"Google Maps")</f>
        <v>Google Maps</v>
      </c>
      <c r="Y156" s="1">
        <v>39.829383999999997</v>
      </c>
      <c r="Z156" s="1">
        <v>-82.724925999999996</v>
      </c>
      <c r="AA156" s="1">
        <v>0</v>
      </c>
      <c r="AB156" s="1">
        <v>0</v>
      </c>
    </row>
    <row r="157" spans="1:28" x14ac:dyDescent="0.25">
      <c r="A157" s="13">
        <v>155</v>
      </c>
      <c r="B157" s="17">
        <v>3</v>
      </c>
      <c r="C157" s="1" t="s">
        <v>791</v>
      </c>
      <c r="D157" s="1" t="s">
        <v>3119</v>
      </c>
      <c r="E157" s="1" t="s">
        <v>5093</v>
      </c>
      <c r="F157" s="1" t="s">
        <v>362</v>
      </c>
      <c r="G157" s="21">
        <v>9.5350000000034925</v>
      </c>
      <c r="H157" s="21">
        <v>0</v>
      </c>
      <c r="I157" s="1" t="s">
        <v>258</v>
      </c>
      <c r="J157" s="1" t="s">
        <v>2803</v>
      </c>
      <c r="K157" s="1">
        <v>1</v>
      </c>
      <c r="L157" s="1">
        <v>2</v>
      </c>
      <c r="M157" s="1">
        <v>6</v>
      </c>
      <c r="N157" s="1">
        <v>1</v>
      </c>
      <c r="O157" s="1">
        <v>5</v>
      </c>
      <c r="P157" s="16">
        <v>185.74881904069767</v>
      </c>
      <c r="Q157" s="21">
        <v>0.10514987449075275</v>
      </c>
      <c r="R157" s="21">
        <v>1.1896025116721776</v>
      </c>
      <c r="S157" s="21">
        <v>1.0844526371814247</v>
      </c>
      <c r="T157" s="21">
        <v>8.4583779343143511E-2</v>
      </c>
      <c r="U157" s="21">
        <v>0.86562771968107155</v>
      </c>
      <c r="V157" s="21">
        <v>0.78104394033792801</v>
      </c>
      <c r="W157" s="13" t="str">
        <f>IF(Table467[[#This Row],[PSI - FI]]&gt;5,"Red",(IF(AND(Table467[[#This Row],[PSI - FI]]&lt;5,Table467[[#This Row],[PSI - FI]]&gt;=3),"Blue","No")))</f>
        <v>No</v>
      </c>
      <c r="X157" s="19" t="str">
        <f>HYPERLINK("https://www.google.com/maps/search/?api=1&amp;query="&amp;Table467[[#This Row],[Begin Lat]]&amp;","&amp;Table467[[#This Row],[Begin Long]],"Google Maps")</f>
        <v>Google Maps</v>
      </c>
      <c r="Y157" s="1">
        <v>41.265070000000001</v>
      </c>
      <c r="Z157" s="1">
        <v>-82.256085999999996</v>
      </c>
      <c r="AA157" s="1">
        <v>0</v>
      </c>
      <c r="AB157" s="1">
        <v>0</v>
      </c>
    </row>
    <row r="158" spans="1:28" x14ac:dyDescent="0.25">
      <c r="A158" s="13">
        <v>156</v>
      </c>
      <c r="B158" s="17">
        <v>2</v>
      </c>
      <c r="C158" s="1" t="s">
        <v>2365</v>
      </c>
      <c r="D158" s="1" t="s">
        <v>3014</v>
      </c>
      <c r="E158" s="1" t="s">
        <v>5094</v>
      </c>
      <c r="F158" s="1" t="s">
        <v>2544</v>
      </c>
      <c r="G158" s="21">
        <v>0.9419999999954598</v>
      </c>
      <c r="H158" s="21">
        <v>0</v>
      </c>
      <c r="I158" s="1" t="s">
        <v>258</v>
      </c>
      <c r="J158" s="1" t="s">
        <v>2803</v>
      </c>
      <c r="K158" s="1">
        <v>1</v>
      </c>
      <c r="L158" s="1">
        <v>1</v>
      </c>
      <c r="M158" s="1">
        <v>6</v>
      </c>
      <c r="N158" s="1">
        <v>0</v>
      </c>
      <c r="O158" s="1">
        <v>3</v>
      </c>
      <c r="P158" s="16">
        <v>133.63462936046511</v>
      </c>
      <c r="Q158" s="21">
        <v>0.17548371361131823</v>
      </c>
      <c r="R158" s="21">
        <v>1.202737066873262</v>
      </c>
      <c r="S158" s="21">
        <v>1.0272533532619437</v>
      </c>
      <c r="T158" s="21">
        <v>0.12013822876702404</v>
      </c>
      <c r="U158" s="21">
        <v>0.86386617876058802</v>
      </c>
      <c r="V158" s="21">
        <v>0.74372794999356395</v>
      </c>
      <c r="W158" s="13" t="str">
        <f>IF(Table467[[#This Row],[PSI - FI]]&gt;5,"Red",(IF(AND(Table467[[#This Row],[PSI - FI]]&lt;5,Table467[[#This Row],[PSI - FI]]&gt;=3),"Blue","No")))</f>
        <v>No</v>
      </c>
      <c r="X158" s="19" t="str">
        <f>HYPERLINK("https://www.google.com/maps/search/?api=1&amp;query="&amp;Table467[[#This Row],[Begin Lat]]&amp;","&amp;Table467[[#This Row],[Begin Long]],"Google Maps")</f>
        <v>Google Maps</v>
      </c>
      <c r="Y158" s="1">
        <v>41.639429</v>
      </c>
      <c r="Z158" s="1">
        <v>-84.553510000000003</v>
      </c>
      <c r="AA158" s="1">
        <v>0</v>
      </c>
      <c r="AB158" s="1">
        <v>0</v>
      </c>
    </row>
    <row r="159" spans="1:28" x14ac:dyDescent="0.25">
      <c r="A159" s="13">
        <v>157</v>
      </c>
      <c r="B159" s="17">
        <v>5</v>
      </c>
      <c r="C159" s="1" t="s">
        <v>2376</v>
      </c>
      <c r="D159" s="1" t="s">
        <v>2868</v>
      </c>
      <c r="E159" s="1" t="s">
        <v>5095</v>
      </c>
      <c r="F159" s="1" t="s">
        <v>2545</v>
      </c>
      <c r="G159" s="21">
        <v>0.59399999999732245</v>
      </c>
      <c r="H159" s="21">
        <v>0</v>
      </c>
      <c r="I159" s="1" t="s">
        <v>258</v>
      </c>
      <c r="J159" s="1" t="s">
        <v>2803</v>
      </c>
      <c r="K159" s="1">
        <v>0</v>
      </c>
      <c r="L159" s="1">
        <v>3</v>
      </c>
      <c r="M159" s="1">
        <v>8</v>
      </c>
      <c r="N159" s="1">
        <v>1</v>
      </c>
      <c r="O159" s="1">
        <v>4</v>
      </c>
      <c r="P159" s="16">
        <v>197.84256904069767</v>
      </c>
      <c r="Q159" s="21">
        <v>7.0124945736440722E-2</v>
      </c>
      <c r="R159" s="21">
        <v>0.9677088768871428</v>
      </c>
      <c r="S159" s="21">
        <v>0.89758393115070212</v>
      </c>
      <c r="T159" s="21">
        <v>6.2976465178728749E-2</v>
      </c>
      <c r="U159" s="21">
        <v>0.86176666538324898</v>
      </c>
      <c r="V159" s="21">
        <v>0.79879020020452018</v>
      </c>
      <c r="W159" s="13" t="str">
        <f>IF(Table467[[#This Row],[PSI - FI]]&gt;5,"Red",(IF(AND(Table467[[#This Row],[PSI - FI]]&lt;5,Table467[[#This Row],[PSI - FI]]&gt;=3),"Blue","No")))</f>
        <v>No</v>
      </c>
      <c r="X159" s="19" t="str">
        <f>HYPERLINK("https://www.google.com/maps/search/?api=1&amp;query="&amp;Table467[[#This Row],[Begin Lat]]&amp;","&amp;Table467[[#This Row],[Begin Long]],"Google Maps")</f>
        <v>Google Maps</v>
      </c>
      <c r="Y159" s="1">
        <v>39.718550999999998</v>
      </c>
      <c r="Z159" s="1">
        <v>-82.196273000000005</v>
      </c>
      <c r="AA159" s="1">
        <v>0</v>
      </c>
      <c r="AB159" s="1">
        <v>0</v>
      </c>
    </row>
    <row r="160" spans="1:28" x14ac:dyDescent="0.25">
      <c r="A160" s="13">
        <v>158</v>
      </c>
      <c r="B160" s="17">
        <v>3</v>
      </c>
      <c r="C160" s="1" t="s">
        <v>805</v>
      </c>
      <c r="D160" s="1" t="s">
        <v>2886</v>
      </c>
      <c r="E160" s="1" t="s">
        <v>5096</v>
      </c>
      <c r="F160" s="1" t="s">
        <v>2546</v>
      </c>
      <c r="G160" s="21">
        <v>5.6159999999945285</v>
      </c>
      <c r="H160" s="21">
        <v>0</v>
      </c>
      <c r="I160" s="1" t="s">
        <v>258</v>
      </c>
      <c r="J160" s="1" t="s">
        <v>2804</v>
      </c>
      <c r="K160" s="1">
        <v>0</v>
      </c>
      <c r="L160" s="1">
        <v>0</v>
      </c>
      <c r="M160" s="1">
        <v>5</v>
      </c>
      <c r="N160" s="1">
        <v>1</v>
      </c>
      <c r="O160" s="1">
        <v>9</v>
      </c>
      <c r="P160" s="16">
        <v>46.171875</v>
      </c>
      <c r="Q160" s="21">
        <v>4.1781388252526872</v>
      </c>
      <c r="R160" s="21">
        <v>2.7288665724776386</v>
      </c>
      <c r="S160" s="21">
        <v>-1.4492722527750486</v>
      </c>
      <c r="T160" s="21">
        <v>0.2911749094177265</v>
      </c>
      <c r="U160" s="21">
        <v>0.85989470748977004</v>
      </c>
      <c r="V160" s="21">
        <v>0.56871979807204354</v>
      </c>
      <c r="W160" s="13" t="str">
        <f>IF(Table467[[#This Row],[PSI - FI]]&gt;5,"Red",(IF(AND(Table467[[#This Row],[PSI - FI]]&lt;5,Table467[[#This Row],[PSI - FI]]&gt;=3),"Blue","No")))</f>
        <v>No</v>
      </c>
      <c r="X160" s="19" t="str">
        <f>HYPERLINK("https://www.google.com/maps/search/?api=1&amp;query="&amp;Table467[[#This Row],[Begin Lat]]&amp;","&amp;Table467[[#This Row],[Begin Long]],"Google Maps")</f>
        <v>Google Maps</v>
      </c>
      <c r="Y160" s="1">
        <v>41.136246999999997</v>
      </c>
      <c r="Z160" s="1">
        <v>-81.775557000000006</v>
      </c>
      <c r="AA160" s="1">
        <v>0</v>
      </c>
      <c r="AB160" s="1">
        <v>0</v>
      </c>
    </row>
    <row r="161" spans="1:28" x14ac:dyDescent="0.25">
      <c r="A161" s="13">
        <v>159</v>
      </c>
      <c r="B161" s="17">
        <v>9</v>
      </c>
      <c r="C161" s="1" t="s">
        <v>1334</v>
      </c>
      <c r="D161" s="1" t="s">
        <v>2547</v>
      </c>
      <c r="E161" s="1" t="s">
        <v>5097</v>
      </c>
      <c r="F161" s="1" t="s">
        <v>2547</v>
      </c>
      <c r="G161" s="21">
        <v>12.122000000003027</v>
      </c>
      <c r="H161" s="21">
        <v>0</v>
      </c>
      <c r="I161" s="1" t="s">
        <v>258</v>
      </c>
      <c r="J161" s="1" t="s">
        <v>2804</v>
      </c>
      <c r="K161" s="1">
        <v>0</v>
      </c>
      <c r="L161" s="1">
        <v>0</v>
      </c>
      <c r="M161" s="1">
        <v>4</v>
      </c>
      <c r="N161" s="1">
        <v>2</v>
      </c>
      <c r="O161" s="1">
        <v>8</v>
      </c>
      <c r="P161" s="16">
        <v>43.0625</v>
      </c>
      <c r="Q161" s="21">
        <v>3.4245497298327607</v>
      </c>
      <c r="R161" s="21">
        <v>2.7463949228419522</v>
      </c>
      <c r="S161" s="21">
        <v>-0.67815480699080855</v>
      </c>
      <c r="T161" s="21">
        <v>0.23865721056318615</v>
      </c>
      <c r="U161" s="21">
        <v>0.85356435505310135</v>
      </c>
      <c r="V161" s="21">
        <v>0.61490714448991524</v>
      </c>
      <c r="W161" s="13" t="str">
        <f>IF(Table467[[#This Row],[PSI - FI]]&gt;5,"Red",(IF(AND(Table467[[#This Row],[PSI - FI]]&lt;5,Table467[[#This Row],[PSI - FI]]&gt;=3),"Blue","No")))</f>
        <v>No</v>
      </c>
      <c r="X161" s="19" t="str">
        <f>HYPERLINK("https://www.google.com/maps/search/?api=1&amp;query="&amp;Table467[[#This Row],[Begin Lat]]&amp;","&amp;Table467[[#This Row],[Begin Long]],"Google Maps")</f>
        <v>Google Maps</v>
      </c>
      <c r="Y161" s="1">
        <v>38.880927</v>
      </c>
      <c r="Z161" s="1">
        <v>-83.019793000000007</v>
      </c>
      <c r="AA161" s="1">
        <v>0</v>
      </c>
      <c r="AB161" s="1">
        <v>0</v>
      </c>
    </row>
    <row r="162" spans="1:28" x14ac:dyDescent="0.25">
      <c r="A162" s="13">
        <v>160</v>
      </c>
      <c r="B162" s="17">
        <v>3</v>
      </c>
      <c r="C162" s="1" t="s">
        <v>802</v>
      </c>
      <c r="D162" s="1" t="s">
        <v>3058</v>
      </c>
      <c r="E162" s="1" t="s">
        <v>5098</v>
      </c>
      <c r="F162" s="1" t="s">
        <v>2548</v>
      </c>
      <c r="G162" s="21">
        <v>9.9330000000045402</v>
      </c>
      <c r="H162" s="21">
        <v>0</v>
      </c>
      <c r="I162" s="1" t="s">
        <v>258</v>
      </c>
      <c r="J162" s="1" t="s">
        <v>2803</v>
      </c>
      <c r="K162" s="1">
        <v>0</v>
      </c>
      <c r="L162" s="1">
        <v>0</v>
      </c>
      <c r="M162" s="1">
        <v>10</v>
      </c>
      <c r="N162" s="1">
        <v>2</v>
      </c>
      <c r="O162" s="1">
        <v>3</v>
      </c>
      <c r="P162" s="16">
        <v>77.34375</v>
      </c>
      <c r="Q162" s="21">
        <v>6.6986020622424897E-2</v>
      </c>
      <c r="R162" s="21">
        <v>0.89435788714401865</v>
      </c>
      <c r="S162" s="21">
        <v>0.82737186652159378</v>
      </c>
      <c r="T162" s="21">
        <v>6.1099099338819102E-2</v>
      </c>
      <c r="U162" s="21">
        <v>0.85150929621671823</v>
      </c>
      <c r="V162" s="21">
        <v>0.79041019687789915</v>
      </c>
      <c r="W162" s="13" t="str">
        <f>IF(Table467[[#This Row],[PSI - FI]]&gt;5,"Red",(IF(AND(Table467[[#This Row],[PSI - FI]]&lt;5,Table467[[#This Row],[PSI - FI]]&gt;=3),"Blue","No")))</f>
        <v>No</v>
      </c>
      <c r="X162" s="19" t="str">
        <f>HYPERLINK("https://www.google.com/maps/search/?api=1&amp;query="&amp;Table467[[#This Row],[Begin Lat]]&amp;","&amp;Table467[[#This Row],[Begin Long]],"Google Maps")</f>
        <v>Google Maps</v>
      </c>
      <c r="Y162" s="1">
        <v>40.886119999999998</v>
      </c>
      <c r="Z162" s="1">
        <v>-82.590114999999997</v>
      </c>
      <c r="AA162" s="1">
        <v>0</v>
      </c>
      <c r="AB162" s="1">
        <v>0</v>
      </c>
    </row>
    <row r="163" spans="1:28" x14ac:dyDescent="0.25">
      <c r="A163" s="13">
        <v>161</v>
      </c>
      <c r="B163" s="17">
        <v>8</v>
      </c>
      <c r="C163" s="1" t="s">
        <v>806</v>
      </c>
      <c r="D163" s="1" t="s">
        <v>3064</v>
      </c>
      <c r="E163" s="1" t="s">
        <v>5099</v>
      </c>
      <c r="F163" s="1" t="s">
        <v>2549</v>
      </c>
      <c r="G163" s="21">
        <v>2.2839999999996508</v>
      </c>
      <c r="H163" s="21">
        <v>0</v>
      </c>
      <c r="I163" s="1" t="s">
        <v>258</v>
      </c>
      <c r="J163" s="1" t="s">
        <v>2803</v>
      </c>
      <c r="K163" s="1">
        <v>0</v>
      </c>
      <c r="L163" s="1">
        <v>0</v>
      </c>
      <c r="M163" s="1">
        <v>10</v>
      </c>
      <c r="N163" s="1">
        <v>4</v>
      </c>
      <c r="O163" s="1">
        <v>6</v>
      </c>
      <c r="P163" s="16">
        <v>89.21875</v>
      </c>
      <c r="Q163" s="21">
        <v>4.9168483594465073E-2</v>
      </c>
      <c r="R163" s="21">
        <v>0.90716962044939009</v>
      </c>
      <c r="S163" s="21">
        <v>0.85800113685492496</v>
      </c>
      <c r="T163" s="21">
        <v>5.0301465657679241E-2</v>
      </c>
      <c r="U163" s="21">
        <v>0.84927448171206266</v>
      </c>
      <c r="V163" s="21">
        <v>0.79897301605438342</v>
      </c>
      <c r="W163" s="13" t="str">
        <f>IF(Table467[[#This Row],[PSI - FI]]&gt;5,"Red",(IF(AND(Table467[[#This Row],[PSI - FI]]&lt;5,Table467[[#This Row],[PSI - FI]]&gt;=3),"Blue","No")))</f>
        <v>No</v>
      </c>
      <c r="X163" s="19" t="str">
        <f>HYPERLINK("https://www.google.com/maps/search/?api=1&amp;query="&amp;Table467[[#This Row],[Begin Lat]]&amp;","&amp;Table467[[#This Row],[Begin Long]],"Google Maps")</f>
        <v>Google Maps</v>
      </c>
      <c r="Y163" s="1">
        <v>39.293725000000002</v>
      </c>
      <c r="Z163" s="1">
        <v>-84.099384999999998</v>
      </c>
      <c r="AA163" s="1">
        <v>0</v>
      </c>
      <c r="AB163" s="1">
        <v>0</v>
      </c>
    </row>
    <row r="164" spans="1:28" x14ac:dyDescent="0.25">
      <c r="A164" s="13">
        <v>162</v>
      </c>
      <c r="B164" s="17">
        <v>2</v>
      </c>
      <c r="C164" s="1" t="s">
        <v>2362</v>
      </c>
      <c r="D164" s="1" t="s">
        <v>3001</v>
      </c>
      <c r="E164" s="1" t="s">
        <v>5100</v>
      </c>
      <c r="F164" s="1" t="s">
        <v>2550</v>
      </c>
      <c r="G164" s="21">
        <v>1.489000000001397</v>
      </c>
      <c r="H164" s="21">
        <v>0</v>
      </c>
      <c r="I164" s="1" t="s">
        <v>258</v>
      </c>
      <c r="J164" s="1" t="s">
        <v>2803</v>
      </c>
      <c r="K164" s="1">
        <v>0</v>
      </c>
      <c r="L164" s="1">
        <v>2</v>
      </c>
      <c r="M164" s="1">
        <v>5</v>
      </c>
      <c r="N164" s="1">
        <v>1</v>
      </c>
      <c r="O164" s="1">
        <v>3</v>
      </c>
      <c r="P164" s="16">
        <v>131.52525436046511</v>
      </c>
      <c r="Q164" s="21">
        <v>0.15022548985653586</v>
      </c>
      <c r="R164" s="21">
        <v>1.1034245546639287</v>
      </c>
      <c r="S164" s="21">
        <v>0.95319906480739292</v>
      </c>
      <c r="T164" s="21">
        <v>0.11677720850777207</v>
      </c>
      <c r="U164" s="21">
        <v>0.84706137194361397</v>
      </c>
      <c r="V164" s="21">
        <v>0.7302841634358419</v>
      </c>
      <c r="W164" s="13" t="str">
        <f>IF(Table467[[#This Row],[PSI - FI]]&gt;5,"Red",(IF(AND(Table467[[#This Row],[PSI - FI]]&lt;5,Table467[[#This Row],[PSI - FI]]&gt;=3),"Blue","No")))</f>
        <v>No</v>
      </c>
      <c r="X164" s="19" t="str">
        <f>HYPERLINK("https://www.google.com/maps/search/?api=1&amp;query="&amp;Table467[[#This Row],[Begin Lat]]&amp;","&amp;Table467[[#This Row],[Begin Long]],"Google Maps")</f>
        <v>Google Maps</v>
      </c>
      <c r="Y164" s="1">
        <v>41.507649999999998</v>
      </c>
      <c r="Z164" s="1">
        <v>-84.134193999999994</v>
      </c>
      <c r="AA164" s="1">
        <v>0</v>
      </c>
      <c r="AB164" s="1">
        <v>0</v>
      </c>
    </row>
    <row r="165" spans="1:28" x14ac:dyDescent="0.25">
      <c r="A165" s="13">
        <v>163</v>
      </c>
      <c r="B165" s="17">
        <v>6</v>
      </c>
      <c r="C165" s="1" t="s">
        <v>2367</v>
      </c>
      <c r="D165" s="1" t="s">
        <v>3128</v>
      </c>
      <c r="E165" s="1" t="s">
        <v>5101</v>
      </c>
      <c r="F165" s="1" t="s">
        <v>2551</v>
      </c>
      <c r="G165" s="21">
        <v>0</v>
      </c>
      <c r="H165" s="21">
        <v>0</v>
      </c>
      <c r="I165" s="1" t="s">
        <v>258</v>
      </c>
      <c r="J165" s="1" t="s">
        <v>2803</v>
      </c>
      <c r="K165" s="1">
        <v>0</v>
      </c>
      <c r="L165" s="1">
        <v>1</v>
      </c>
      <c r="M165" s="1">
        <v>5</v>
      </c>
      <c r="N165" s="1">
        <v>2</v>
      </c>
      <c r="O165" s="1">
        <v>6</v>
      </c>
      <c r="P165" s="16">
        <v>93.286064680232556</v>
      </c>
      <c r="Q165" s="21">
        <v>0.16503645736725797</v>
      </c>
      <c r="R165" s="21">
        <v>1.4504519135359228</v>
      </c>
      <c r="S165" s="21">
        <v>1.2854154561686648</v>
      </c>
      <c r="T165" s="21">
        <v>0.11608884472899794</v>
      </c>
      <c r="U165" s="21">
        <v>0.84369053452585496</v>
      </c>
      <c r="V165" s="21">
        <v>0.72760168979685702</v>
      </c>
      <c r="W165" s="13" t="str">
        <f>IF(Table467[[#This Row],[PSI - FI]]&gt;5,"Red",(IF(AND(Table467[[#This Row],[PSI - FI]]&lt;5,Table467[[#This Row],[PSI - FI]]&gt;=3),"Blue","No")))</f>
        <v>No</v>
      </c>
      <c r="X165" s="19" t="str">
        <f>HYPERLINK("https://www.google.com/maps/search/?api=1&amp;query="&amp;Table467[[#This Row],[Begin Lat]]&amp;","&amp;Table467[[#This Row],[Begin Long]],"Google Maps")</f>
        <v>Google Maps</v>
      </c>
      <c r="Y165" s="1">
        <v>40.173740000000002</v>
      </c>
      <c r="Z165" s="1">
        <v>-83.218808999999993</v>
      </c>
      <c r="AA165" s="1">
        <v>0</v>
      </c>
      <c r="AB165" s="1">
        <v>0</v>
      </c>
    </row>
    <row r="166" spans="1:28" x14ac:dyDescent="0.25">
      <c r="A166" s="13">
        <v>164</v>
      </c>
      <c r="B166" s="17">
        <v>7</v>
      </c>
      <c r="C166" s="1" t="s">
        <v>1335</v>
      </c>
      <c r="D166" s="1" t="s">
        <v>3039</v>
      </c>
      <c r="E166" s="1" t="s">
        <v>5102</v>
      </c>
      <c r="F166" s="1" t="s">
        <v>2552</v>
      </c>
      <c r="G166" s="21">
        <v>20.835000000006403</v>
      </c>
      <c r="H166" s="21">
        <v>0</v>
      </c>
      <c r="I166" s="1" t="s">
        <v>258</v>
      </c>
      <c r="J166" s="1" t="s">
        <v>2803</v>
      </c>
      <c r="K166" s="1">
        <v>0</v>
      </c>
      <c r="L166" s="1">
        <v>3</v>
      </c>
      <c r="M166" s="1">
        <v>3</v>
      </c>
      <c r="N166" s="1">
        <v>4</v>
      </c>
      <c r="O166" s="1">
        <v>9</v>
      </c>
      <c r="P166" s="16">
        <v>183.42069404069767</v>
      </c>
      <c r="Q166" s="21">
        <v>0.10552627120024734</v>
      </c>
      <c r="R166" s="21">
        <v>1.483087046185904</v>
      </c>
      <c r="S166" s="21">
        <v>1.3775607749856567</v>
      </c>
      <c r="T166" s="21">
        <v>8.0357621717653302E-2</v>
      </c>
      <c r="U166" s="21">
        <v>0.8397086839042216</v>
      </c>
      <c r="V166" s="21">
        <v>0.75935106218656834</v>
      </c>
      <c r="W166" s="13" t="str">
        <f>IF(Table467[[#This Row],[PSI - FI]]&gt;5,"Red",(IF(AND(Table467[[#This Row],[PSI - FI]]&lt;5,Table467[[#This Row],[PSI - FI]]&gt;=3),"Blue","No")))</f>
        <v>No</v>
      </c>
      <c r="X166" s="19" t="str">
        <f>HYPERLINK("https://www.google.com/maps/search/?api=1&amp;query="&amp;Table467[[#This Row],[Begin Lat]]&amp;","&amp;Table467[[#This Row],[Begin Long]],"Google Maps")</f>
        <v>Google Maps</v>
      </c>
      <c r="Y166" s="1">
        <v>39.937733999999999</v>
      </c>
      <c r="Z166" s="1">
        <v>-84.068628000000004</v>
      </c>
      <c r="AA166" s="1">
        <v>0</v>
      </c>
      <c r="AB166" s="1">
        <v>0</v>
      </c>
    </row>
    <row r="167" spans="1:28" x14ac:dyDescent="0.25">
      <c r="A167" s="13">
        <v>165</v>
      </c>
      <c r="B167" s="17">
        <v>6</v>
      </c>
      <c r="C167" s="1" t="s">
        <v>1331</v>
      </c>
      <c r="D167" s="1" t="s">
        <v>2924</v>
      </c>
      <c r="E167" s="1" t="s">
        <v>5103</v>
      </c>
      <c r="F167" s="1" t="s">
        <v>2553</v>
      </c>
      <c r="G167" s="21">
        <v>4.7100000000064028</v>
      </c>
      <c r="H167" s="21">
        <v>0</v>
      </c>
      <c r="I167" s="1" t="s">
        <v>258</v>
      </c>
      <c r="J167" s="1" t="s">
        <v>2803</v>
      </c>
      <c r="K167" s="1">
        <v>1</v>
      </c>
      <c r="L167" s="1">
        <v>1</v>
      </c>
      <c r="M167" s="1">
        <v>5</v>
      </c>
      <c r="N167" s="1">
        <v>1</v>
      </c>
      <c r="O167" s="1">
        <v>2</v>
      </c>
      <c r="P167" s="16">
        <v>130.52525436046511</v>
      </c>
      <c r="Q167" s="21">
        <v>0.15982133163721646</v>
      </c>
      <c r="R167" s="21">
        <v>1.0365406157950503</v>
      </c>
      <c r="S167" s="21">
        <v>0.87671928415783384</v>
      </c>
      <c r="T167" s="21">
        <v>0.11600445685988595</v>
      </c>
      <c r="U167" s="21">
        <v>0.83965615909074176</v>
      </c>
      <c r="V167" s="21">
        <v>0.72365170223085584</v>
      </c>
      <c r="W167" s="13" t="str">
        <f>IF(Table467[[#This Row],[PSI - FI]]&gt;5,"Red",(IF(AND(Table467[[#This Row],[PSI - FI]]&lt;5,Table467[[#This Row],[PSI - FI]]&gt;=3),"Blue","No")))</f>
        <v>No</v>
      </c>
      <c r="X167" s="19" t="str">
        <f>HYPERLINK("https://www.google.com/maps/search/?api=1&amp;query="&amp;Table467[[#This Row],[Begin Lat]]&amp;","&amp;Table467[[#This Row],[Begin Long]],"Google Maps")</f>
        <v>Google Maps</v>
      </c>
      <c r="Y167" s="1">
        <v>40.520352000000003</v>
      </c>
      <c r="Z167" s="1">
        <v>-83.100421999999995</v>
      </c>
      <c r="AA167" s="1">
        <v>0</v>
      </c>
      <c r="AB167" s="1">
        <v>0</v>
      </c>
    </row>
    <row r="168" spans="1:28" x14ac:dyDescent="0.25">
      <c r="A168" s="13">
        <v>166</v>
      </c>
      <c r="B168" s="17">
        <v>4</v>
      </c>
      <c r="C168" s="1" t="s">
        <v>801</v>
      </c>
      <c r="D168" s="1" t="s">
        <v>2990</v>
      </c>
      <c r="E168" s="1" t="s">
        <v>3312</v>
      </c>
      <c r="F168" s="1" t="s">
        <v>2554</v>
      </c>
      <c r="G168" s="21">
        <v>3.4419999999954598</v>
      </c>
      <c r="H168" s="21">
        <v>0</v>
      </c>
      <c r="I168" s="1" t="s">
        <v>258</v>
      </c>
      <c r="J168" s="1" t="s">
        <v>2804</v>
      </c>
      <c r="K168" s="1">
        <v>0</v>
      </c>
      <c r="L168" s="1">
        <v>0</v>
      </c>
      <c r="M168" s="1">
        <v>2</v>
      </c>
      <c r="N168" s="1">
        <v>3</v>
      </c>
      <c r="O168" s="1">
        <v>38</v>
      </c>
      <c r="P168" s="16">
        <v>64.40625</v>
      </c>
      <c r="Q168" s="21">
        <v>4.9748484174035665</v>
      </c>
      <c r="R168" s="21">
        <v>8.7358396028486922</v>
      </c>
      <c r="S168" s="21">
        <v>3.7609911854451257</v>
      </c>
      <c r="T168" s="21">
        <v>0.34669767996921391</v>
      </c>
      <c r="U168" s="21">
        <v>0.83918665735996645</v>
      </c>
      <c r="V168" s="21">
        <v>0.49248897739075254</v>
      </c>
      <c r="W168" s="13" t="str">
        <f>IF(Table467[[#This Row],[PSI - FI]]&gt;5,"Red",(IF(AND(Table467[[#This Row],[PSI - FI]]&lt;5,Table467[[#This Row],[PSI - FI]]&gt;=3),"Blue","No")))</f>
        <v>No</v>
      </c>
      <c r="X168" s="19" t="str">
        <f>HYPERLINK("https://www.google.com/maps/search/?api=1&amp;query="&amp;Table467[[#This Row],[Begin Lat]]&amp;","&amp;Table467[[#This Row],[Begin Long]],"Google Maps")</f>
        <v>Google Maps</v>
      </c>
      <c r="Y168" s="1">
        <v>40.948208000000001</v>
      </c>
      <c r="Z168" s="1">
        <v>-80.658496999999997</v>
      </c>
      <c r="AA168" s="1">
        <v>0</v>
      </c>
      <c r="AB168" s="1">
        <v>0</v>
      </c>
    </row>
    <row r="169" spans="1:28" x14ac:dyDescent="0.25">
      <c r="A169" s="13">
        <v>167</v>
      </c>
      <c r="B169" s="17">
        <v>6</v>
      </c>
      <c r="C169" s="1" t="s">
        <v>808</v>
      </c>
      <c r="D169" s="1" t="s">
        <v>3122</v>
      </c>
      <c r="E169" s="1" t="s">
        <v>3434</v>
      </c>
      <c r="F169" s="1" t="s">
        <v>2555</v>
      </c>
      <c r="G169" s="21">
        <v>6.3209999999962747</v>
      </c>
      <c r="H169" s="21">
        <v>0</v>
      </c>
      <c r="I169" s="1" t="s">
        <v>258</v>
      </c>
      <c r="J169" s="1" t="s">
        <v>2804</v>
      </c>
      <c r="K169" s="1">
        <v>1</v>
      </c>
      <c r="L169" s="1">
        <v>2</v>
      </c>
      <c r="M169" s="1">
        <v>4</v>
      </c>
      <c r="N169" s="1">
        <v>2</v>
      </c>
      <c r="O169" s="1">
        <v>4</v>
      </c>
      <c r="P169" s="16">
        <v>176.09256904069767</v>
      </c>
      <c r="Q169" s="21">
        <v>1.309588297176165</v>
      </c>
      <c r="R169" s="21">
        <v>2.7479438129492766</v>
      </c>
      <c r="S169" s="21">
        <v>1.4383555157731116</v>
      </c>
      <c r="T169" s="21">
        <v>9.1265338408597019E-2</v>
      </c>
      <c r="U169" s="21">
        <v>0.83776722791792535</v>
      </c>
      <c r="V169" s="21">
        <v>0.74650188950932828</v>
      </c>
      <c r="W169" s="13" t="str">
        <f>IF(Table467[[#This Row],[PSI - FI]]&gt;5,"Red",(IF(AND(Table467[[#This Row],[PSI - FI]]&lt;5,Table467[[#This Row],[PSI - FI]]&gt;=3),"Blue","No")))</f>
        <v>No</v>
      </c>
      <c r="X169" s="19" t="str">
        <f>HYPERLINK("https://www.google.com/maps/search/?api=1&amp;query="&amp;Table467[[#This Row],[Begin Lat]]&amp;","&amp;Table467[[#This Row],[Begin Long]],"Google Maps")</f>
        <v>Google Maps</v>
      </c>
      <c r="Y169" s="1">
        <v>39.591918999999997</v>
      </c>
      <c r="Z169" s="1">
        <v>-83.002641999999994</v>
      </c>
      <c r="AA169" s="1">
        <v>0</v>
      </c>
      <c r="AB169" s="1">
        <v>0</v>
      </c>
    </row>
    <row r="170" spans="1:28" x14ac:dyDescent="0.25">
      <c r="A170" s="13">
        <v>168</v>
      </c>
      <c r="B170" s="17">
        <v>2</v>
      </c>
      <c r="C170" s="1" t="s">
        <v>807</v>
      </c>
      <c r="D170" s="1" t="s">
        <v>2835</v>
      </c>
      <c r="E170" s="1" t="s">
        <v>3563</v>
      </c>
      <c r="F170" s="1" t="s">
        <v>2556</v>
      </c>
      <c r="G170" s="21">
        <v>0</v>
      </c>
      <c r="H170" s="21">
        <v>0</v>
      </c>
      <c r="I170" s="1" t="s">
        <v>258</v>
      </c>
      <c r="J170" s="1" t="s">
        <v>2804</v>
      </c>
      <c r="K170" s="1">
        <v>1</v>
      </c>
      <c r="L170" s="1">
        <v>1</v>
      </c>
      <c r="M170" s="1">
        <v>1</v>
      </c>
      <c r="N170" s="1">
        <v>3</v>
      </c>
      <c r="O170" s="1">
        <v>11</v>
      </c>
      <c r="P170" s="16">
        <v>122.21275436046511</v>
      </c>
      <c r="Q170" s="21">
        <v>3.0751145910804176</v>
      </c>
      <c r="R170" s="21">
        <v>3.4036297204996067</v>
      </c>
      <c r="S170" s="21">
        <v>0.32851512941918903</v>
      </c>
      <c r="T170" s="21">
        <v>0.21430504106163045</v>
      </c>
      <c r="U170" s="21">
        <v>0.83645315484960681</v>
      </c>
      <c r="V170" s="21">
        <v>0.6221481137879763</v>
      </c>
      <c r="W170" s="13" t="str">
        <f>IF(Table467[[#This Row],[PSI - FI]]&gt;5,"Red",(IF(AND(Table467[[#This Row],[PSI - FI]]&lt;5,Table467[[#This Row],[PSI - FI]]&gt;=3),"Blue","No")))</f>
        <v>No</v>
      </c>
      <c r="X170" s="19" t="str">
        <f>HYPERLINK("https://www.google.com/maps/search/?api=1&amp;query="&amp;Table467[[#This Row],[Begin Lat]]&amp;","&amp;Table467[[#This Row],[Begin Long]],"Google Maps")</f>
        <v>Google Maps</v>
      </c>
      <c r="Y170" s="1">
        <v>41.471770999999997</v>
      </c>
      <c r="Z170" s="1">
        <v>-83.415002000000001</v>
      </c>
      <c r="AA170" s="1">
        <v>0</v>
      </c>
      <c r="AB170" s="1">
        <v>0</v>
      </c>
    </row>
    <row r="171" spans="1:28" x14ac:dyDescent="0.25">
      <c r="A171" s="13">
        <v>169</v>
      </c>
      <c r="B171" s="17">
        <v>6</v>
      </c>
      <c r="C171" s="1" t="s">
        <v>799</v>
      </c>
      <c r="D171" s="1" t="s">
        <v>3084</v>
      </c>
      <c r="E171" s="1" t="s">
        <v>4993</v>
      </c>
      <c r="F171" s="1" t="s">
        <v>2557</v>
      </c>
      <c r="G171" s="21">
        <v>2.6110000000044238</v>
      </c>
      <c r="H171" s="21">
        <v>0</v>
      </c>
      <c r="I171" s="1" t="s">
        <v>258</v>
      </c>
      <c r="J171" s="1" t="s">
        <v>2803</v>
      </c>
      <c r="K171" s="1">
        <v>0</v>
      </c>
      <c r="L171" s="1">
        <v>0</v>
      </c>
      <c r="M171" s="1">
        <v>5</v>
      </c>
      <c r="N171" s="1">
        <v>4</v>
      </c>
      <c r="O171" s="1">
        <v>13</v>
      </c>
      <c r="P171" s="16">
        <v>63.484375</v>
      </c>
      <c r="Q171" s="21">
        <v>0.12588574618351678</v>
      </c>
      <c r="R171" s="21">
        <v>1.9515625163380625</v>
      </c>
      <c r="S171" s="21">
        <v>1.8256767701545458</v>
      </c>
      <c r="T171" s="21">
        <v>9.3283931940067968E-2</v>
      </c>
      <c r="U171" s="21">
        <v>0.83575767089002495</v>
      </c>
      <c r="V171" s="21">
        <v>0.74247373894995694</v>
      </c>
      <c r="W171" s="13" t="str">
        <f>IF(Table467[[#This Row],[PSI - FI]]&gt;5,"Red",(IF(AND(Table467[[#This Row],[PSI - FI]]&lt;5,Table467[[#This Row],[PSI - FI]]&gt;=3),"Blue","No")))</f>
        <v>No</v>
      </c>
      <c r="X171" s="19" t="str">
        <f>HYPERLINK("https://www.google.com/maps/search/?api=1&amp;query="&amp;Table467[[#This Row],[Begin Lat]]&amp;","&amp;Table467[[#This Row],[Begin Long]],"Google Maps")</f>
        <v>Google Maps</v>
      </c>
      <c r="Y171" s="1">
        <v>40.165728000000001</v>
      </c>
      <c r="Z171" s="1">
        <v>-82.807411000000002</v>
      </c>
      <c r="AA171" s="1">
        <v>0</v>
      </c>
      <c r="AB171" s="1">
        <v>0</v>
      </c>
    </row>
    <row r="172" spans="1:28" x14ac:dyDescent="0.25">
      <c r="A172" s="13">
        <v>170</v>
      </c>
      <c r="B172" s="17">
        <v>3</v>
      </c>
      <c r="C172" s="1" t="s">
        <v>2361</v>
      </c>
      <c r="D172" s="1" t="s">
        <v>3043</v>
      </c>
      <c r="E172" s="1" t="s">
        <v>3329</v>
      </c>
      <c r="F172" s="1" t="s">
        <v>2558</v>
      </c>
      <c r="G172" s="21">
        <v>9.3329999999987194</v>
      </c>
      <c r="H172" s="21">
        <v>0</v>
      </c>
      <c r="I172" s="1" t="s">
        <v>258</v>
      </c>
      <c r="J172" s="1" t="s">
        <v>2803</v>
      </c>
      <c r="K172" s="1">
        <v>0</v>
      </c>
      <c r="L172" s="1">
        <v>1</v>
      </c>
      <c r="M172" s="1">
        <v>4</v>
      </c>
      <c r="N172" s="1">
        <v>4</v>
      </c>
      <c r="O172" s="1">
        <v>7</v>
      </c>
      <c r="P172" s="16">
        <v>96.614189680232556</v>
      </c>
      <c r="Q172" s="21">
        <v>0.11409913027851976</v>
      </c>
      <c r="R172" s="21">
        <v>1.376564277582139</v>
      </c>
      <c r="S172" s="21">
        <v>1.2624651473036193</v>
      </c>
      <c r="T172" s="21">
        <v>8.9693568789256037E-2</v>
      </c>
      <c r="U172" s="21">
        <v>0.83423568213920107</v>
      </c>
      <c r="V172" s="21">
        <v>0.74454211334994502</v>
      </c>
      <c r="W172" s="13" t="str">
        <f>IF(Table467[[#This Row],[PSI - FI]]&gt;5,"Red",(IF(AND(Table467[[#This Row],[PSI - FI]]&lt;5,Table467[[#This Row],[PSI - FI]]&gt;=3),"Blue","No")))</f>
        <v>No</v>
      </c>
      <c r="X172" s="19" t="str">
        <f>HYPERLINK("https://www.google.com/maps/search/?api=1&amp;query="&amp;Table467[[#This Row],[Begin Lat]]&amp;","&amp;Table467[[#This Row],[Begin Long]],"Google Maps")</f>
        <v>Google Maps</v>
      </c>
      <c r="Y172" s="1">
        <v>40.901907000000001</v>
      </c>
      <c r="Z172" s="1">
        <v>-81.803510000000003</v>
      </c>
      <c r="AA172" s="1">
        <v>0</v>
      </c>
      <c r="AB172" s="1">
        <v>0</v>
      </c>
    </row>
    <row r="173" spans="1:28" x14ac:dyDescent="0.25">
      <c r="A173" s="13">
        <v>171</v>
      </c>
      <c r="B173" s="17">
        <v>12</v>
      </c>
      <c r="C173" s="1" t="s">
        <v>1332</v>
      </c>
      <c r="D173" s="1" t="s">
        <v>2917</v>
      </c>
      <c r="E173" s="1" t="s">
        <v>3598</v>
      </c>
      <c r="F173" s="1" t="s">
        <v>2559</v>
      </c>
      <c r="G173" s="21">
        <v>9.6739999999990687</v>
      </c>
      <c r="H173" s="21">
        <v>0</v>
      </c>
      <c r="I173" s="1" t="s">
        <v>258</v>
      </c>
      <c r="J173" s="1" t="s">
        <v>2803</v>
      </c>
      <c r="K173" s="1">
        <v>1</v>
      </c>
      <c r="L173" s="1">
        <v>2</v>
      </c>
      <c r="M173" s="1">
        <v>6</v>
      </c>
      <c r="N173" s="1">
        <v>1</v>
      </c>
      <c r="O173" s="1">
        <v>5</v>
      </c>
      <c r="P173" s="16">
        <v>185.74881904069767</v>
      </c>
      <c r="Q173" s="21">
        <v>9.5933760887636568E-2</v>
      </c>
      <c r="R173" s="21">
        <v>1.1253069776904854</v>
      </c>
      <c r="S173" s="21">
        <v>1.0293732168028489</v>
      </c>
      <c r="T173" s="21">
        <v>7.7835037732038162E-2</v>
      </c>
      <c r="U173" s="21">
        <v>0.83334231697125272</v>
      </c>
      <c r="V173" s="21">
        <v>0.75550727923921457</v>
      </c>
      <c r="W173" s="13" t="str">
        <f>IF(Table467[[#This Row],[PSI - FI]]&gt;5,"Red",(IF(AND(Table467[[#This Row],[PSI - FI]]&lt;5,Table467[[#This Row],[PSI - FI]]&gt;=3),"Blue","No")))</f>
        <v>No</v>
      </c>
      <c r="X173" s="19" t="str">
        <f>HYPERLINK("https://www.google.com/maps/search/?api=1&amp;query="&amp;Table467[[#This Row],[Begin Lat]]&amp;","&amp;Table467[[#This Row],[Begin Long]],"Google Maps")</f>
        <v>Google Maps</v>
      </c>
      <c r="Y173" s="1">
        <v>41.562387999999999</v>
      </c>
      <c r="Z173" s="1">
        <v>-81.129159000000001</v>
      </c>
      <c r="AA173" s="1">
        <v>0</v>
      </c>
      <c r="AB173" s="1">
        <v>0</v>
      </c>
    </row>
    <row r="174" spans="1:28" x14ac:dyDescent="0.25">
      <c r="A174" s="13">
        <v>172</v>
      </c>
      <c r="B174" s="17">
        <v>4</v>
      </c>
      <c r="C174" s="1" t="s">
        <v>800</v>
      </c>
      <c r="D174" s="1" t="s">
        <v>3094</v>
      </c>
      <c r="E174" s="1" t="s">
        <v>3545</v>
      </c>
      <c r="F174" s="1" t="s">
        <v>2560</v>
      </c>
      <c r="G174" s="21">
        <v>17.111000000004424</v>
      </c>
      <c r="H174" s="21">
        <v>0</v>
      </c>
      <c r="I174" s="1" t="s">
        <v>258</v>
      </c>
      <c r="J174" s="1" t="s">
        <v>2804</v>
      </c>
      <c r="K174" s="1">
        <v>0</v>
      </c>
      <c r="L174" s="1">
        <v>2</v>
      </c>
      <c r="M174" s="1">
        <v>4</v>
      </c>
      <c r="N174" s="1">
        <v>1</v>
      </c>
      <c r="O174" s="1">
        <v>9</v>
      </c>
      <c r="P174" s="16">
        <v>130.97837936046511</v>
      </c>
      <c r="Q174" s="21">
        <v>2.1818035841760977</v>
      </c>
      <c r="R174" s="21">
        <v>3.161685516770242</v>
      </c>
      <c r="S174" s="21">
        <v>0.97988193259414436</v>
      </c>
      <c r="T174" s="21">
        <v>0.15205010832815616</v>
      </c>
      <c r="U174" s="21">
        <v>0.83327981864080169</v>
      </c>
      <c r="V174" s="21">
        <v>0.68122971031264556</v>
      </c>
      <c r="W174" s="13" t="str">
        <f>IF(Table467[[#This Row],[PSI - FI]]&gt;5,"Red",(IF(AND(Table467[[#This Row],[PSI - FI]]&lt;5,Table467[[#This Row],[PSI - FI]]&gt;=3),"Blue","No")))</f>
        <v>No</v>
      </c>
      <c r="X174" s="19" t="str">
        <f>HYPERLINK("https://www.google.com/maps/search/?api=1&amp;query="&amp;Table467[[#This Row],[Begin Lat]]&amp;","&amp;Table467[[#This Row],[Begin Long]],"Google Maps")</f>
        <v>Google Maps</v>
      </c>
      <c r="Y174" s="1">
        <v>40.901572000000002</v>
      </c>
      <c r="Z174" s="1">
        <v>-81.255137000000005</v>
      </c>
      <c r="AA174" s="1">
        <v>0</v>
      </c>
      <c r="AB174" s="1">
        <v>0</v>
      </c>
    </row>
    <row r="175" spans="1:28" x14ac:dyDescent="0.25">
      <c r="A175" s="13">
        <v>173</v>
      </c>
      <c r="B175" s="17">
        <v>8</v>
      </c>
      <c r="C175" s="1" t="s">
        <v>788</v>
      </c>
      <c r="D175" s="1" t="s">
        <v>2949</v>
      </c>
      <c r="E175" s="1" t="s">
        <v>3356</v>
      </c>
      <c r="F175" s="1" t="s">
        <v>2561</v>
      </c>
      <c r="G175" s="21">
        <v>3.7939999999944121</v>
      </c>
      <c r="H175" s="21">
        <v>0</v>
      </c>
      <c r="I175" s="1" t="s">
        <v>258</v>
      </c>
      <c r="J175" s="1" t="s">
        <v>2804</v>
      </c>
      <c r="K175" s="1">
        <v>0</v>
      </c>
      <c r="L175" s="1">
        <v>1</v>
      </c>
      <c r="M175" s="1">
        <v>3</v>
      </c>
      <c r="N175" s="1">
        <v>2</v>
      </c>
      <c r="O175" s="1">
        <v>16</v>
      </c>
      <c r="P175" s="16">
        <v>90.192314680232556</v>
      </c>
      <c r="Q175" s="21">
        <v>3.0188225609163535</v>
      </c>
      <c r="R175" s="21">
        <v>4.3721006788224805</v>
      </c>
      <c r="S175" s="21">
        <v>1.3532781179061271</v>
      </c>
      <c r="T175" s="21">
        <v>0.21038204389243756</v>
      </c>
      <c r="U175" s="21">
        <v>0.82958850518581395</v>
      </c>
      <c r="V175" s="21">
        <v>0.61920646129337642</v>
      </c>
      <c r="W175" s="13" t="str">
        <f>IF(Table467[[#This Row],[PSI - FI]]&gt;5,"Red",(IF(AND(Table467[[#This Row],[PSI - FI]]&lt;5,Table467[[#This Row],[PSI - FI]]&gt;=3),"Blue","No")))</f>
        <v>No</v>
      </c>
      <c r="X175" s="19" t="str">
        <f>HYPERLINK("https://www.google.com/maps/search/?api=1&amp;query="&amp;Table467[[#This Row],[Begin Lat]]&amp;","&amp;Table467[[#This Row],[Begin Long]],"Google Maps")</f>
        <v>Google Maps</v>
      </c>
      <c r="Y175" s="1">
        <v>39.360084999999998</v>
      </c>
      <c r="Z175" s="1">
        <v>-84.647576999999998</v>
      </c>
      <c r="AA175" s="1">
        <v>0</v>
      </c>
      <c r="AB175" s="1">
        <v>0</v>
      </c>
    </row>
    <row r="176" spans="1:28" x14ac:dyDescent="0.25">
      <c r="A176" s="13">
        <v>174</v>
      </c>
      <c r="B176" s="17">
        <v>6</v>
      </c>
      <c r="C176" s="1" t="s">
        <v>2367</v>
      </c>
      <c r="D176" s="1" t="s">
        <v>3177</v>
      </c>
      <c r="E176" s="1" t="s">
        <v>5104</v>
      </c>
      <c r="F176" s="1" t="s">
        <v>2562</v>
      </c>
      <c r="G176" s="21">
        <v>10.062999999994645</v>
      </c>
      <c r="H176" s="21">
        <v>0</v>
      </c>
      <c r="I176" s="1" t="s">
        <v>258</v>
      </c>
      <c r="J176" s="1" t="s">
        <v>2804</v>
      </c>
      <c r="K176" s="1">
        <v>0</v>
      </c>
      <c r="L176" s="1">
        <v>2</v>
      </c>
      <c r="M176" s="1">
        <v>4</v>
      </c>
      <c r="N176" s="1">
        <v>1</v>
      </c>
      <c r="O176" s="1">
        <v>6</v>
      </c>
      <c r="P176" s="16">
        <v>127.97837936046511</v>
      </c>
      <c r="Q176" s="21">
        <v>2.2180122108142064</v>
      </c>
      <c r="R176" s="21">
        <v>2.527353187258798</v>
      </c>
      <c r="S176" s="21">
        <v>0.30934097644459158</v>
      </c>
      <c r="T176" s="21">
        <v>0.1545734911123206</v>
      </c>
      <c r="U176" s="21">
        <v>0.82895382595466349</v>
      </c>
      <c r="V176" s="21">
        <v>0.67438033484234294</v>
      </c>
      <c r="W176" s="13" t="str">
        <f>IF(Table467[[#This Row],[PSI - FI]]&gt;5,"Red",(IF(AND(Table467[[#This Row],[PSI - FI]]&lt;5,Table467[[#This Row],[PSI - FI]]&gt;=3),"Blue","No")))</f>
        <v>No</v>
      </c>
      <c r="X176" s="19" t="str">
        <f>HYPERLINK("https://www.google.com/maps/search/?api=1&amp;query="&amp;Table467[[#This Row],[Begin Lat]]&amp;","&amp;Table467[[#This Row],[Begin Long]],"Google Maps")</f>
        <v>Google Maps</v>
      </c>
      <c r="Y176" s="1">
        <v>40.215955999999998</v>
      </c>
      <c r="Z176" s="1">
        <v>-83.177997000000005</v>
      </c>
      <c r="AA176" s="1">
        <v>0</v>
      </c>
      <c r="AB176" s="1">
        <v>0</v>
      </c>
    </row>
    <row r="177" spans="1:28" x14ac:dyDescent="0.25">
      <c r="A177" s="13">
        <v>175</v>
      </c>
      <c r="B177" s="17">
        <v>6</v>
      </c>
      <c r="C177" s="1" t="s">
        <v>799</v>
      </c>
      <c r="D177" s="1" t="s">
        <v>2830</v>
      </c>
      <c r="E177" s="1" t="s">
        <v>5105</v>
      </c>
      <c r="F177" s="1" t="s">
        <v>2563</v>
      </c>
      <c r="G177" s="21">
        <v>0</v>
      </c>
      <c r="H177" s="21">
        <v>0</v>
      </c>
      <c r="I177" s="1" t="s">
        <v>258</v>
      </c>
      <c r="J177" s="1" t="s">
        <v>2805</v>
      </c>
      <c r="K177" s="1">
        <v>0</v>
      </c>
      <c r="L177" s="1">
        <v>2</v>
      </c>
      <c r="M177" s="1">
        <v>5</v>
      </c>
      <c r="N177" s="1">
        <v>0</v>
      </c>
      <c r="O177" s="1">
        <v>2</v>
      </c>
      <c r="P177" s="16">
        <v>126.08775436046511</v>
      </c>
      <c r="Q177" s="21">
        <v>0.56426925946323725</v>
      </c>
      <c r="R177" s="21">
        <v>1.426370772076937</v>
      </c>
      <c r="S177" s="21">
        <v>0.86210151261369972</v>
      </c>
      <c r="T177" s="21">
        <v>0.14399114132724908</v>
      </c>
      <c r="U177" s="21">
        <v>0.82810280038016626</v>
      </c>
      <c r="V177" s="21">
        <v>0.68411165905291715</v>
      </c>
      <c r="W177" s="13" t="str">
        <f>IF(Table467[[#This Row],[PSI - FI]]&gt;5,"Red",(IF(AND(Table467[[#This Row],[PSI - FI]]&lt;5,Table467[[#This Row],[PSI - FI]]&gt;=3),"Blue","No")))</f>
        <v>No</v>
      </c>
      <c r="X177" s="19" t="str">
        <f>HYPERLINK("https://www.google.com/maps/search/?api=1&amp;query="&amp;Table467[[#This Row],[Begin Lat]]&amp;","&amp;Table467[[#This Row],[Begin Long]],"Google Maps")</f>
        <v>Google Maps</v>
      </c>
      <c r="Y177" s="1">
        <v>40.156154000000001</v>
      </c>
      <c r="Z177" s="1">
        <v>-82.759518999999997</v>
      </c>
      <c r="AA177" s="1">
        <v>0</v>
      </c>
      <c r="AB177" s="1">
        <v>0</v>
      </c>
    </row>
    <row r="178" spans="1:28" x14ac:dyDescent="0.25">
      <c r="A178" s="13">
        <v>176</v>
      </c>
      <c r="B178" s="17">
        <v>2</v>
      </c>
      <c r="C178" s="1" t="s">
        <v>2365</v>
      </c>
      <c r="D178" s="1" t="s">
        <v>3140</v>
      </c>
      <c r="E178" s="1" t="s">
        <v>5106</v>
      </c>
      <c r="F178" s="1" t="s">
        <v>2564</v>
      </c>
      <c r="G178" s="21">
        <v>13.410000000003492</v>
      </c>
      <c r="H178" s="21">
        <v>0</v>
      </c>
      <c r="I178" s="1" t="s">
        <v>258</v>
      </c>
      <c r="J178" s="1" t="s">
        <v>2804</v>
      </c>
      <c r="K178" s="1">
        <v>0</v>
      </c>
      <c r="L178" s="1">
        <v>1</v>
      </c>
      <c r="M178" s="1">
        <v>3</v>
      </c>
      <c r="N178" s="1">
        <v>3</v>
      </c>
      <c r="O178" s="1">
        <v>8</v>
      </c>
      <c r="P178" s="16">
        <v>86.629814680232556</v>
      </c>
      <c r="Q178" s="21">
        <v>2.1359496351491587</v>
      </c>
      <c r="R178" s="21">
        <v>2.9847343502289152</v>
      </c>
      <c r="S178" s="21">
        <v>0.8487847150797565</v>
      </c>
      <c r="T178" s="21">
        <v>0.14885454206940299</v>
      </c>
      <c r="U178" s="21">
        <v>0.82808920724943458</v>
      </c>
      <c r="V178" s="21">
        <v>0.67923466518003162</v>
      </c>
      <c r="W178" s="13" t="str">
        <f>IF(Table467[[#This Row],[PSI - FI]]&gt;5,"Red",(IF(AND(Table467[[#This Row],[PSI - FI]]&lt;5,Table467[[#This Row],[PSI - FI]]&gt;=3),"Blue","No")))</f>
        <v>No</v>
      </c>
      <c r="X178" s="19" t="str">
        <f>HYPERLINK("https://www.google.com/maps/search/?api=1&amp;query="&amp;Table467[[#This Row],[Begin Lat]]&amp;","&amp;Table467[[#This Row],[Begin Long]],"Google Maps")</f>
        <v>Google Maps</v>
      </c>
      <c r="Y178" s="1">
        <v>41.441706000000003</v>
      </c>
      <c r="Z178" s="1">
        <v>-84.550605000000004</v>
      </c>
      <c r="AA178" s="1">
        <v>0</v>
      </c>
      <c r="AB178" s="1">
        <v>0</v>
      </c>
    </row>
    <row r="179" spans="1:28" x14ac:dyDescent="0.25">
      <c r="A179" s="13">
        <v>177</v>
      </c>
      <c r="B179" s="17">
        <v>3</v>
      </c>
      <c r="C179" s="1" t="s">
        <v>805</v>
      </c>
      <c r="D179" s="1" t="s">
        <v>3074</v>
      </c>
      <c r="E179" s="1" t="s">
        <v>5107</v>
      </c>
      <c r="F179" s="1" t="s">
        <v>2565</v>
      </c>
      <c r="G179" s="21">
        <v>6.114000000001397</v>
      </c>
      <c r="H179" s="21">
        <v>0</v>
      </c>
      <c r="I179" s="1" t="s">
        <v>258</v>
      </c>
      <c r="J179" s="1" t="s">
        <v>2803</v>
      </c>
      <c r="K179" s="1">
        <v>0</v>
      </c>
      <c r="L179" s="1">
        <v>1</v>
      </c>
      <c r="M179" s="1">
        <v>5</v>
      </c>
      <c r="N179" s="1">
        <v>5</v>
      </c>
      <c r="O179" s="1">
        <v>12</v>
      </c>
      <c r="P179" s="16">
        <v>112.59856468023256</v>
      </c>
      <c r="Q179" s="21">
        <v>7.2584531123003448E-2</v>
      </c>
      <c r="R179" s="21">
        <v>1.4677705857911854</v>
      </c>
      <c r="S179" s="21">
        <v>1.3951860546681818</v>
      </c>
      <c r="T179" s="21">
        <v>6.3380342068114617E-2</v>
      </c>
      <c r="U179" s="21">
        <v>0.82577198570190247</v>
      </c>
      <c r="V179" s="21">
        <v>0.76239164363378786</v>
      </c>
      <c r="W179" s="13" t="str">
        <f>IF(Table467[[#This Row],[PSI - FI]]&gt;5,"Red",(IF(AND(Table467[[#This Row],[PSI - FI]]&lt;5,Table467[[#This Row],[PSI - FI]]&gt;=3),"Blue","No")))</f>
        <v>No</v>
      </c>
      <c r="X179" s="19" t="str">
        <f>HYPERLINK("https://www.google.com/maps/search/?api=1&amp;query="&amp;Table467[[#This Row],[Begin Lat]]&amp;","&amp;Table467[[#This Row],[Begin Long]],"Google Maps")</f>
        <v>Google Maps</v>
      </c>
      <c r="Y179" s="1">
        <v>41.239685000000001</v>
      </c>
      <c r="Z179" s="1">
        <v>-81.702714999999998</v>
      </c>
      <c r="AA179" s="1">
        <v>0</v>
      </c>
      <c r="AB179" s="1">
        <v>0</v>
      </c>
    </row>
    <row r="180" spans="1:28" x14ac:dyDescent="0.25">
      <c r="A180" s="13">
        <v>178</v>
      </c>
      <c r="B180" s="17">
        <v>9</v>
      </c>
      <c r="C180" s="1" t="s">
        <v>2377</v>
      </c>
      <c r="D180" s="1" t="s">
        <v>2984</v>
      </c>
      <c r="E180" s="1" t="s">
        <v>5108</v>
      </c>
      <c r="F180" s="1" t="s">
        <v>2566</v>
      </c>
      <c r="G180" s="21">
        <v>13.078844237236879</v>
      </c>
      <c r="H180" s="21">
        <v>0</v>
      </c>
      <c r="I180" s="1" t="s">
        <v>258</v>
      </c>
      <c r="J180" s="1" t="s">
        <v>2807</v>
      </c>
      <c r="K180" s="1">
        <v>0</v>
      </c>
      <c r="L180" s="1">
        <v>1</v>
      </c>
      <c r="M180" s="1">
        <v>7</v>
      </c>
      <c r="N180" s="1">
        <v>0</v>
      </c>
      <c r="O180" s="1">
        <v>7</v>
      </c>
      <c r="P180" s="16">
        <v>98.504814680232556</v>
      </c>
      <c r="Q180" s="21">
        <v>0.89436453669298388</v>
      </c>
      <c r="R180" s="21">
        <v>2.8997528805232204</v>
      </c>
      <c r="S180" s="21">
        <v>2.0053883438302367</v>
      </c>
      <c r="T180" s="21">
        <v>0.10726593212975083</v>
      </c>
      <c r="U180" s="21">
        <v>0.82486988854929999</v>
      </c>
      <c r="V180" s="21">
        <v>0.7176039564195491</v>
      </c>
      <c r="W180" s="13" t="str">
        <f>IF(Table467[[#This Row],[PSI - FI]]&gt;5,"Red",(IF(AND(Table467[[#This Row],[PSI - FI]]&lt;5,Table467[[#This Row],[PSI - FI]]&gt;=3),"Blue","No")))</f>
        <v>No</v>
      </c>
      <c r="X180" s="19" t="str">
        <f>HYPERLINK("https://www.google.com/maps/search/?api=1&amp;query="&amp;Table467[[#This Row],[Begin Lat]]&amp;","&amp;Table467[[#This Row],[Begin Long]],"Google Maps")</f>
        <v>Google Maps</v>
      </c>
      <c r="Y180" s="1">
        <v>39.054994000000001</v>
      </c>
      <c r="Z180" s="1">
        <v>-82.592134999999999</v>
      </c>
      <c r="AA180" s="1">
        <v>0</v>
      </c>
      <c r="AB180" s="1">
        <v>0</v>
      </c>
    </row>
    <row r="181" spans="1:28" x14ac:dyDescent="0.25">
      <c r="A181" s="13">
        <v>179</v>
      </c>
      <c r="B181" s="17">
        <v>7</v>
      </c>
      <c r="C181" s="1" t="s">
        <v>2378</v>
      </c>
      <c r="D181" s="1" t="s">
        <v>3125</v>
      </c>
      <c r="E181" s="1" t="s">
        <v>5109</v>
      </c>
      <c r="F181" s="1" t="s">
        <v>2567</v>
      </c>
      <c r="G181" s="21">
        <v>0.35799999999289867</v>
      </c>
      <c r="H181" s="21">
        <v>0</v>
      </c>
      <c r="I181" s="1" t="s">
        <v>258</v>
      </c>
      <c r="J181" s="1" t="s">
        <v>2807</v>
      </c>
      <c r="K181" s="1">
        <v>0</v>
      </c>
      <c r="L181" s="1">
        <v>2</v>
      </c>
      <c r="M181" s="1">
        <v>5</v>
      </c>
      <c r="N181" s="1">
        <v>0</v>
      </c>
      <c r="O181" s="1">
        <v>8</v>
      </c>
      <c r="P181" s="16">
        <v>132.08775436046511</v>
      </c>
      <c r="Q181" s="21">
        <v>1.1797272488681105</v>
      </c>
      <c r="R181" s="21">
        <v>2.8839470629435189</v>
      </c>
      <c r="S181" s="21">
        <v>1.7042198140754083</v>
      </c>
      <c r="T181" s="21">
        <v>0.14149101156964189</v>
      </c>
      <c r="U181" s="21">
        <v>0.82396949512948525</v>
      </c>
      <c r="V181" s="21">
        <v>0.68247848355984342</v>
      </c>
      <c r="W181" s="13" t="str">
        <f>IF(Table467[[#This Row],[PSI - FI]]&gt;5,"Red",(IF(AND(Table467[[#This Row],[PSI - FI]]&lt;5,Table467[[#This Row],[PSI - FI]]&gt;=3),"Blue","No")))</f>
        <v>No</v>
      </c>
      <c r="X181" s="19" t="str">
        <f>HYPERLINK("https://www.google.com/maps/search/?api=1&amp;query="&amp;Table467[[#This Row],[Begin Lat]]&amp;","&amp;Table467[[#This Row],[Begin Long]],"Google Maps")</f>
        <v>Google Maps</v>
      </c>
      <c r="Y181" s="1">
        <v>40.558731000000002</v>
      </c>
      <c r="Z181" s="1">
        <v>-84.317322000000004</v>
      </c>
      <c r="AA181" s="1">
        <v>0</v>
      </c>
      <c r="AB181" s="1">
        <v>0</v>
      </c>
    </row>
    <row r="182" spans="1:28" x14ac:dyDescent="0.25">
      <c r="A182" s="13">
        <v>180</v>
      </c>
      <c r="B182" s="17">
        <v>8</v>
      </c>
      <c r="C182" s="1" t="s">
        <v>2379</v>
      </c>
      <c r="D182" s="1" t="s">
        <v>2905</v>
      </c>
      <c r="E182" s="1" t="s">
        <v>3476</v>
      </c>
      <c r="F182" s="1" t="s">
        <v>2568</v>
      </c>
      <c r="G182" s="21">
        <v>14.195000000006985</v>
      </c>
      <c r="H182" s="21">
        <v>0</v>
      </c>
      <c r="I182" s="1" t="s">
        <v>258</v>
      </c>
      <c r="J182" s="1" t="s">
        <v>2803</v>
      </c>
      <c r="K182" s="1">
        <v>1</v>
      </c>
      <c r="L182" s="1">
        <v>0</v>
      </c>
      <c r="M182" s="1">
        <v>6</v>
      </c>
      <c r="N182" s="1">
        <v>2</v>
      </c>
      <c r="O182" s="1">
        <v>5</v>
      </c>
      <c r="P182" s="16">
        <v>98.832939680232556</v>
      </c>
      <c r="Q182" s="21">
        <v>0.11529986129501876</v>
      </c>
      <c r="R182" s="21">
        <v>1.1952570296485334</v>
      </c>
      <c r="S182" s="21">
        <v>1.0799571683535147</v>
      </c>
      <c r="T182" s="21">
        <v>8.9653417329625118E-2</v>
      </c>
      <c r="U182" s="21">
        <v>0.82265078321635787</v>
      </c>
      <c r="V182" s="21">
        <v>0.73299736588673281</v>
      </c>
      <c r="W182" s="13" t="str">
        <f>IF(Table467[[#This Row],[PSI - FI]]&gt;5,"Red",(IF(AND(Table467[[#This Row],[PSI - FI]]&lt;5,Table467[[#This Row],[PSI - FI]]&gt;=3),"Blue","No")))</f>
        <v>No</v>
      </c>
      <c r="X182" s="19" t="str">
        <f>HYPERLINK("https://www.google.com/maps/search/?api=1&amp;query="&amp;Table467[[#This Row],[Begin Lat]]&amp;","&amp;Table467[[#This Row],[Begin Long]],"Google Maps")</f>
        <v>Google Maps</v>
      </c>
      <c r="Y182" s="1">
        <v>39.760229000000002</v>
      </c>
      <c r="Z182" s="1">
        <v>-84.534120999999999</v>
      </c>
      <c r="AA182" s="1">
        <v>0</v>
      </c>
      <c r="AB182" s="1">
        <v>0</v>
      </c>
    </row>
    <row r="183" spans="1:28" x14ac:dyDescent="0.25">
      <c r="A183" s="13">
        <v>181</v>
      </c>
      <c r="B183" s="17">
        <v>8</v>
      </c>
      <c r="C183" s="1" t="s">
        <v>1329</v>
      </c>
      <c r="D183" s="1" t="s">
        <v>3153</v>
      </c>
      <c r="E183" s="1" t="s">
        <v>3321</v>
      </c>
      <c r="F183" s="1" t="s">
        <v>2569</v>
      </c>
      <c r="G183" s="21">
        <v>5.8641015591771852</v>
      </c>
      <c r="H183" s="21">
        <v>0</v>
      </c>
      <c r="I183" s="1" t="s">
        <v>258</v>
      </c>
      <c r="J183" s="1" t="s">
        <v>2808</v>
      </c>
      <c r="K183" s="1">
        <v>0</v>
      </c>
      <c r="L183" s="1">
        <v>1</v>
      </c>
      <c r="M183" s="1">
        <v>0</v>
      </c>
      <c r="N183" s="1">
        <v>5</v>
      </c>
      <c r="O183" s="1">
        <v>7</v>
      </c>
      <c r="P183" s="16">
        <v>74.864189680232556</v>
      </c>
      <c r="Q183" s="21">
        <v>0.84901308986005941</v>
      </c>
      <c r="R183" s="21">
        <v>2.3682621353474924</v>
      </c>
      <c r="S183" s="21">
        <v>1.519249045487433</v>
      </c>
      <c r="T183" s="21">
        <v>0.21665253203234081</v>
      </c>
      <c r="U183" s="21">
        <v>0.82194726449476518</v>
      </c>
      <c r="V183" s="21">
        <v>0.60529473246242438</v>
      </c>
      <c r="W183" s="13" t="str">
        <f>IF(Table467[[#This Row],[PSI - FI]]&gt;5,"Red",(IF(AND(Table467[[#This Row],[PSI - FI]]&lt;5,Table467[[#This Row],[PSI - FI]]&gt;=3),"Blue","No")))</f>
        <v>No</v>
      </c>
      <c r="X183" s="19" t="str">
        <f>HYPERLINK("https://www.google.com/maps/search/?api=1&amp;query="&amp;Table467[[#This Row],[Begin Lat]]&amp;","&amp;Table467[[#This Row],[Begin Long]],"Google Maps")</f>
        <v>Google Maps</v>
      </c>
      <c r="Y183" s="1">
        <v>39.132382</v>
      </c>
      <c r="Z183" s="1">
        <v>-84.225565000000003</v>
      </c>
      <c r="AA183" s="1">
        <v>0</v>
      </c>
      <c r="AB183" s="1">
        <v>0</v>
      </c>
    </row>
    <row r="184" spans="1:28" x14ac:dyDescent="0.25">
      <c r="A184" s="13">
        <v>182</v>
      </c>
      <c r="B184" s="17">
        <v>4</v>
      </c>
      <c r="C184" s="1" t="s">
        <v>3194</v>
      </c>
      <c r="D184" s="1" t="s">
        <v>3066</v>
      </c>
      <c r="E184" s="1" t="s">
        <v>5039</v>
      </c>
      <c r="F184" s="1" t="s">
        <v>2570</v>
      </c>
      <c r="G184" s="21">
        <v>11.597999999998137</v>
      </c>
      <c r="H184" s="21">
        <v>0</v>
      </c>
      <c r="I184" s="1" t="s">
        <v>258</v>
      </c>
      <c r="J184" s="1" t="s">
        <v>2803</v>
      </c>
      <c r="K184" s="1">
        <v>0</v>
      </c>
      <c r="L184" s="1">
        <v>0</v>
      </c>
      <c r="M184" s="1">
        <v>11</v>
      </c>
      <c r="N184" s="1">
        <v>1</v>
      </c>
      <c r="O184" s="1">
        <v>7</v>
      </c>
      <c r="P184" s="16">
        <v>83.453125</v>
      </c>
      <c r="Q184" s="21">
        <v>6.0769828073156361E-2</v>
      </c>
      <c r="R184" s="21">
        <v>1.0519906291335159</v>
      </c>
      <c r="S184" s="21">
        <v>0.99122080106035959</v>
      </c>
      <c r="T184" s="21">
        <v>5.7213920595509261E-2</v>
      </c>
      <c r="U184" s="21">
        <v>0.81315229758621999</v>
      </c>
      <c r="V184" s="21">
        <v>0.75593837699071076</v>
      </c>
      <c r="W184" s="13" t="str">
        <f>IF(Table467[[#This Row],[PSI - FI]]&gt;5,"Red",(IF(AND(Table467[[#This Row],[PSI - FI]]&lt;5,Table467[[#This Row],[PSI - FI]]&gt;=3),"Blue","No")))</f>
        <v>No</v>
      </c>
      <c r="X184" s="19" t="str">
        <f>HYPERLINK("https://www.google.com/maps/search/?api=1&amp;query="&amp;Table467[[#This Row],[Begin Lat]]&amp;","&amp;Table467[[#This Row],[Begin Long]],"Google Maps")</f>
        <v>Google Maps</v>
      </c>
      <c r="Y184" s="1">
        <v>41.661656000000001</v>
      </c>
      <c r="Z184" s="1">
        <v>-80.953916000000007</v>
      </c>
      <c r="AA184" s="1">
        <v>0</v>
      </c>
      <c r="AB184" s="1">
        <v>0</v>
      </c>
    </row>
    <row r="185" spans="1:28" x14ac:dyDescent="0.25">
      <c r="A185" s="13">
        <v>183</v>
      </c>
      <c r="B185" s="17">
        <v>2</v>
      </c>
      <c r="C185" s="1" t="s">
        <v>2362</v>
      </c>
      <c r="D185" s="1" t="s">
        <v>3141</v>
      </c>
      <c r="E185" s="1" t="s">
        <v>3382</v>
      </c>
      <c r="F185" s="1" t="s">
        <v>2571</v>
      </c>
      <c r="G185" s="21">
        <v>18.032000000006519</v>
      </c>
      <c r="H185" s="21">
        <v>0</v>
      </c>
      <c r="I185" s="1" t="s">
        <v>258</v>
      </c>
      <c r="J185" s="1" t="s">
        <v>2803</v>
      </c>
      <c r="K185" s="1">
        <v>2</v>
      </c>
      <c r="L185" s="1">
        <v>0</v>
      </c>
      <c r="M185" s="1">
        <v>5</v>
      </c>
      <c r="N185" s="1">
        <v>1</v>
      </c>
      <c r="O185" s="1">
        <v>2</v>
      </c>
      <c r="P185" s="16">
        <v>130.52525436046511</v>
      </c>
      <c r="Q185" s="21">
        <v>0.12863619482291325</v>
      </c>
      <c r="R185" s="21">
        <v>0.94857719669272633</v>
      </c>
      <c r="S185" s="21">
        <v>0.81994100186981311</v>
      </c>
      <c r="T185" s="21">
        <v>0.10414302615532986</v>
      </c>
      <c r="U185" s="21">
        <v>0.811324503028236</v>
      </c>
      <c r="V185" s="21">
        <v>0.70718147687290611</v>
      </c>
      <c r="W185" s="13" t="str">
        <f>IF(Table467[[#This Row],[PSI - FI]]&gt;5,"Red",(IF(AND(Table467[[#This Row],[PSI - FI]]&lt;5,Table467[[#This Row],[PSI - FI]]&gt;=3),"Blue","No")))</f>
        <v>No</v>
      </c>
      <c r="X185" s="19" t="str">
        <f>HYPERLINK("https://www.google.com/maps/search/?api=1&amp;query="&amp;Table467[[#This Row],[Begin Lat]]&amp;","&amp;Table467[[#This Row],[Begin Long]],"Google Maps")</f>
        <v>Google Maps</v>
      </c>
      <c r="Y185" s="1">
        <v>41.670350999999997</v>
      </c>
      <c r="Z185" s="1">
        <v>-84.069766000000001</v>
      </c>
      <c r="AA185" s="1">
        <v>0</v>
      </c>
      <c r="AB185" s="1">
        <v>0</v>
      </c>
    </row>
    <row r="186" spans="1:28" x14ac:dyDescent="0.25">
      <c r="A186" s="13">
        <v>184</v>
      </c>
      <c r="B186" s="17">
        <v>4</v>
      </c>
      <c r="C186" s="1" t="s">
        <v>798</v>
      </c>
      <c r="D186" s="1" t="s">
        <v>2836</v>
      </c>
      <c r="E186" s="1" t="s">
        <v>5110</v>
      </c>
      <c r="F186" s="1" t="s">
        <v>2572</v>
      </c>
      <c r="G186" s="21">
        <v>7.4450000000069849</v>
      </c>
      <c r="H186" s="21">
        <v>0</v>
      </c>
      <c r="I186" s="1" t="s">
        <v>258</v>
      </c>
      <c r="J186" s="1" t="s">
        <v>2803</v>
      </c>
      <c r="K186" s="1">
        <v>0</v>
      </c>
      <c r="L186" s="1">
        <v>1</v>
      </c>
      <c r="M186" s="1">
        <v>4</v>
      </c>
      <c r="N186" s="1">
        <v>1</v>
      </c>
      <c r="O186" s="1">
        <v>7</v>
      </c>
      <c r="P186" s="16">
        <v>83.301689680232556</v>
      </c>
      <c r="Q186" s="21">
        <v>0.29625373494285134</v>
      </c>
      <c r="R186" s="21">
        <v>1.7676953063151453</v>
      </c>
      <c r="S186" s="21">
        <v>1.4714415713722939</v>
      </c>
      <c r="T186" s="21">
        <v>0.18840756303585521</v>
      </c>
      <c r="U186" s="21">
        <v>0.81028403967230345</v>
      </c>
      <c r="V186" s="21">
        <v>0.62187647663644818</v>
      </c>
      <c r="W186" s="13" t="str">
        <f>IF(Table467[[#This Row],[PSI - FI]]&gt;5,"Red",(IF(AND(Table467[[#This Row],[PSI - FI]]&lt;5,Table467[[#This Row],[PSI - FI]]&gt;=3),"Blue","No")))</f>
        <v>No</v>
      </c>
      <c r="X186" s="19" t="str">
        <f>HYPERLINK("https://www.google.com/maps/search/?api=1&amp;query="&amp;Table467[[#This Row],[Begin Lat]]&amp;","&amp;Table467[[#This Row],[Begin Long]],"Google Maps")</f>
        <v>Google Maps</v>
      </c>
      <c r="Y186" s="1">
        <v>41.309233999999996</v>
      </c>
      <c r="Z186" s="1">
        <v>-81.262778999999995</v>
      </c>
      <c r="AA186" s="1">
        <v>0</v>
      </c>
      <c r="AB186" s="1">
        <v>0</v>
      </c>
    </row>
    <row r="187" spans="1:28" x14ac:dyDescent="0.25">
      <c r="A187" s="13">
        <v>185</v>
      </c>
      <c r="B187" s="17">
        <v>11</v>
      </c>
      <c r="C187" s="1" t="s">
        <v>2372</v>
      </c>
      <c r="D187" s="1" t="s">
        <v>3157</v>
      </c>
      <c r="E187" s="1" t="s">
        <v>5111</v>
      </c>
      <c r="F187" s="1" t="s">
        <v>2573</v>
      </c>
      <c r="G187" s="21">
        <v>0.39100000000325963</v>
      </c>
      <c r="H187" s="21">
        <v>0</v>
      </c>
      <c r="I187" s="1" t="s">
        <v>258</v>
      </c>
      <c r="J187" s="1" t="s">
        <v>2803</v>
      </c>
      <c r="K187" s="1">
        <v>0</v>
      </c>
      <c r="L187" s="1">
        <v>1</v>
      </c>
      <c r="M187" s="1">
        <v>6</v>
      </c>
      <c r="N187" s="1">
        <v>1</v>
      </c>
      <c r="O187" s="1">
        <v>8</v>
      </c>
      <c r="P187" s="16">
        <v>97.395439680232556</v>
      </c>
      <c r="Q187" s="21">
        <v>0.11802491358851051</v>
      </c>
      <c r="R187" s="21">
        <v>1.3627826108953796</v>
      </c>
      <c r="S187" s="21">
        <v>1.244757697306869</v>
      </c>
      <c r="T187" s="21">
        <v>0.10763837103647297</v>
      </c>
      <c r="U187" s="21">
        <v>0.80994942912248524</v>
      </c>
      <c r="V187" s="21">
        <v>0.70231105808601224</v>
      </c>
      <c r="W187" s="13" t="str">
        <f>IF(Table467[[#This Row],[PSI - FI]]&gt;5,"Red",(IF(AND(Table467[[#This Row],[PSI - FI]]&lt;5,Table467[[#This Row],[PSI - FI]]&gt;=3),"Blue","No")))</f>
        <v>No</v>
      </c>
      <c r="X187" s="19" t="str">
        <f>HYPERLINK("https://www.google.com/maps/search/?api=1&amp;query="&amp;Table467[[#This Row],[Begin Lat]]&amp;","&amp;Table467[[#This Row],[Begin Long]],"Google Maps")</f>
        <v>Google Maps</v>
      </c>
      <c r="Y187" s="1">
        <v>40.564264000000001</v>
      </c>
      <c r="Z187" s="1">
        <v>-81.790025</v>
      </c>
      <c r="AA187" s="1">
        <v>0</v>
      </c>
      <c r="AB187" s="1">
        <v>0</v>
      </c>
    </row>
    <row r="188" spans="1:28" x14ac:dyDescent="0.25">
      <c r="A188" s="13">
        <v>186</v>
      </c>
      <c r="B188" s="17">
        <v>6</v>
      </c>
      <c r="C188" s="1" t="s">
        <v>799</v>
      </c>
      <c r="D188" s="1" t="s">
        <v>2964</v>
      </c>
      <c r="E188" s="1" t="s">
        <v>5011</v>
      </c>
      <c r="F188" s="1" t="s">
        <v>2574</v>
      </c>
      <c r="G188" s="21">
        <v>7.0559999999968568</v>
      </c>
      <c r="H188" s="21">
        <v>0</v>
      </c>
      <c r="I188" s="1" t="s">
        <v>258</v>
      </c>
      <c r="J188" s="1" t="s">
        <v>2804</v>
      </c>
      <c r="K188" s="1">
        <v>0</v>
      </c>
      <c r="L188" s="1">
        <v>0</v>
      </c>
      <c r="M188" s="1">
        <v>3</v>
      </c>
      <c r="N188" s="1">
        <v>3</v>
      </c>
      <c r="O188" s="1">
        <v>16</v>
      </c>
      <c r="P188" s="16">
        <v>48.953125</v>
      </c>
      <c r="Q188" s="21">
        <v>2.8946595093931577</v>
      </c>
      <c r="R188" s="21">
        <v>4.301914089241488</v>
      </c>
      <c r="S188" s="21">
        <v>1.4072545798483302</v>
      </c>
      <c r="T188" s="21">
        <v>0.20172910850843712</v>
      </c>
      <c r="U188" s="21">
        <v>0.80866185839747762</v>
      </c>
      <c r="V188" s="21">
        <v>0.60693274988904045</v>
      </c>
      <c r="W188" s="13" t="str">
        <f>IF(Table467[[#This Row],[PSI - FI]]&gt;5,"Red",(IF(AND(Table467[[#This Row],[PSI - FI]]&lt;5,Table467[[#This Row],[PSI - FI]]&gt;=3),"Blue","No")))</f>
        <v>No</v>
      </c>
      <c r="X188" s="19" t="str">
        <f>HYPERLINK("https://www.google.com/maps/search/?api=1&amp;query="&amp;Table467[[#This Row],[Begin Lat]]&amp;","&amp;Table467[[#This Row],[Begin Long]],"Google Maps")</f>
        <v>Google Maps</v>
      </c>
      <c r="Y188" s="1">
        <v>40.299450999999998</v>
      </c>
      <c r="Z188" s="1">
        <v>-83.126810000000006</v>
      </c>
      <c r="AA188" s="1">
        <v>0</v>
      </c>
      <c r="AB188" s="1">
        <v>0</v>
      </c>
    </row>
    <row r="189" spans="1:28" x14ac:dyDescent="0.25">
      <c r="A189" s="13">
        <v>187</v>
      </c>
      <c r="B189" s="17">
        <v>2</v>
      </c>
      <c r="C189" s="1" t="s">
        <v>2365</v>
      </c>
      <c r="D189" s="1" t="s">
        <v>3013</v>
      </c>
      <c r="E189" s="1" t="s">
        <v>5112</v>
      </c>
      <c r="F189" s="1" t="s">
        <v>2575</v>
      </c>
      <c r="G189" s="21">
        <v>6.5500000000029104</v>
      </c>
      <c r="H189" s="21">
        <v>0</v>
      </c>
      <c r="I189" s="1" t="s">
        <v>258</v>
      </c>
      <c r="J189" s="1" t="s">
        <v>2803</v>
      </c>
      <c r="K189" s="1">
        <v>0</v>
      </c>
      <c r="L189" s="1">
        <v>1</v>
      </c>
      <c r="M189" s="1">
        <v>5</v>
      </c>
      <c r="N189" s="1">
        <v>1</v>
      </c>
      <c r="O189" s="1">
        <v>5</v>
      </c>
      <c r="P189" s="16">
        <v>87.848564680232556</v>
      </c>
      <c r="Q189" s="21">
        <v>0.19766411660387334</v>
      </c>
      <c r="R189" s="21">
        <v>1.3798404128133073</v>
      </c>
      <c r="S189" s="21">
        <v>1.182176296209434</v>
      </c>
      <c r="T189" s="21">
        <v>0.13429661276527921</v>
      </c>
      <c r="U189" s="21">
        <v>0.80564970213904841</v>
      </c>
      <c r="V189" s="21">
        <v>0.67135308937376914</v>
      </c>
      <c r="W189" s="13" t="str">
        <f>IF(Table467[[#This Row],[PSI - FI]]&gt;5,"Red",(IF(AND(Table467[[#This Row],[PSI - FI]]&lt;5,Table467[[#This Row],[PSI - FI]]&gt;=3),"Blue","No")))</f>
        <v>No</v>
      </c>
      <c r="X189" s="19" t="str">
        <f>HYPERLINK("https://www.google.com/maps/search/?api=1&amp;query="&amp;Table467[[#This Row],[Begin Lat]]&amp;","&amp;Table467[[#This Row],[Begin Long]],"Google Maps")</f>
        <v>Google Maps</v>
      </c>
      <c r="Y189" s="1">
        <v>41.572062000000003</v>
      </c>
      <c r="Z189" s="1">
        <v>-84.555790000000002</v>
      </c>
      <c r="AA189" s="1">
        <v>0</v>
      </c>
      <c r="AB189" s="1">
        <v>0</v>
      </c>
    </row>
    <row r="190" spans="1:28" x14ac:dyDescent="0.25">
      <c r="A190" s="13">
        <v>188</v>
      </c>
      <c r="B190" s="17">
        <v>6</v>
      </c>
      <c r="C190" s="1" t="s">
        <v>1340</v>
      </c>
      <c r="D190" s="1" t="s">
        <v>3150</v>
      </c>
      <c r="E190" s="1" t="s">
        <v>3257</v>
      </c>
      <c r="F190" s="1" t="s">
        <v>2576</v>
      </c>
      <c r="G190" s="21">
        <v>12.586999999999534</v>
      </c>
      <c r="H190" s="21">
        <v>0</v>
      </c>
      <c r="I190" s="1" t="s">
        <v>258</v>
      </c>
      <c r="J190" s="1" t="s">
        <v>2808</v>
      </c>
      <c r="K190" s="1">
        <v>0</v>
      </c>
      <c r="L190" s="1">
        <v>0</v>
      </c>
      <c r="M190" s="1">
        <v>8</v>
      </c>
      <c r="N190" s="1">
        <v>1</v>
      </c>
      <c r="O190" s="1">
        <v>6</v>
      </c>
      <c r="P190" s="16">
        <v>62.8125</v>
      </c>
      <c r="Q190" s="21">
        <v>0.37687919307944173</v>
      </c>
      <c r="R190" s="21">
        <v>2.3228398715761611</v>
      </c>
      <c r="S190" s="21">
        <v>1.9459606784967194</v>
      </c>
      <c r="T190" s="21">
        <v>9.6172641418785371E-2</v>
      </c>
      <c r="U190" s="21">
        <v>0.80328280806475572</v>
      </c>
      <c r="V190" s="21">
        <v>0.70711016664597037</v>
      </c>
      <c r="W190" s="13" t="str">
        <f>IF(Table467[[#This Row],[PSI - FI]]&gt;5,"Red",(IF(AND(Table467[[#This Row],[PSI - FI]]&lt;5,Table467[[#This Row],[PSI - FI]]&gt;=3),"Blue","No")))</f>
        <v>No</v>
      </c>
      <c r="X190" s="19" t="str">
        <f>HYPERLINK("https://www.google.com/maps/search/?api=1&amp;query="&amp;Table467[[#This Row],[Begin Lat]]&amp;","&amp;Table467[[#This Row],[Begin Long]],"Google Maps")</f>
        <v>Google Maps</v>
      </c>
      <c r="Y190" s="1">
        <v>39.951396000000003</v>
      </c>
      <c r="Z190" s="1">
        <v>-83.380272000000005</v>
      </c>
      <c r="AA190" s="1">
        <v>0</v>
      </c>
      <c r="AB190" s="1">
        <v>0</v>
      </c>
    </row>
    <row r="191" spans="1:28" x14ac:dyDescent="0.25">
      <c r="A191" s="13">
        <v>189</v>
      </c>
      <c r="B191" s="17">
        <v>3</v>
      </c>
      <c r="C191" s="1" t="s">
        <v>805</v>
      </c>
      <c r="D191" s="1" t="s">
        <v>3076</v>
      </c>
      <c r="E191" s="1" t="s">
        <v>5113</v>
      </c>
      <c r="F191" s="1" t="s">
        <v>2577</v>
      </c>
      <c r="G191" s="21">
        <v>2.6119999999937136</v>
      </c>
      <c r="H191" s="21">
        <v>0</v>
      </c>
      <c r="I191" s="1" t="s">
        <v>258</v>
      </c>
      <c r="J191" s="1" t="s">
        <v>2803</v>
      </c>
      <c r="K191" s="1">
        <v>0</v>
      </c>
      <c r="L191" s="1">
        <v>1</v>
      </c>
      <c r="M191" s="1">
        <v>7</v>
      </c>
      <c r="N191" s="1">
        <v>5</v>
      </c>
      <c r="O191" s="1">
        <v>8</v>
      </c>
      <c r="P191" s="16">
        <v>121.69231468023256</v>
      </c>
      <c r="Q191" s="21">
        <v>5.0091770275185583E-2</v>
      </c>
      <c r="R191" s="21">
        <v>0.96613669379212175</v>
      </c>
      <c r="S191" s="21">
        <v>0.91604492351693612</v>
      </c>
      <c r="T191" s="21">
        <v>5.1273880899243188E-2</v>
      </c>
      <c r="U191" s="21">
        <v>0.8026470604330479</v>
      </c>
      <c r="V191" s="21">
        <v>0.75137317953380467</v>
      </c>
      <c r="W191" s="13" t="str">
        <f>IF(Table467[[#This Row],[PSI - FI]]&gt;5,"Red",(IF(AND(Table467[[#This Row],[PSI - FI]]&lt;5,Table467[[#This Row],[PSI - FI]]&gt;=3),"Blue","No")))</f>
        <v>No</v>
      </c>
      <c r="X191" s="19" t="str">
        <f>HYPERLINK("https://www.google.com/maps/search/?api=1&amp;query="&amp;Table467[[#This Row],[Begin Lat]]&amp;","&amp;Table467[[#This Row],[Begin Long]],"Google Maps")</f>
        <v>Google Maps</v>
      </c>
      <c r="Y191" s="1">
        <v>41.093724999999999</v>
      </c>
      <c r="Z191" s="1">
        <v>-81.718701999999993</v>
      </c>
      <c r="AA191" s="1">
        <v>0</v>
      </c>
      <c r="AB191" s="1">
        <v>0</v>
      </c>
    </row>
    <row r="192" spans="1:28" x14ac:dyDescent="0.25">
      <c r="A192" s="13">
        <v>190</v>
      </c>
      <c r="B192" s="17">
        <v>3</v>
      </c>
      <c r="C192" s="1" t="s">
        <v>2361</v>
      </c>
      <c r="D192" s="1" t="s">
        <v>2894</v>
      </c>
      <c r="E192" s="1" t="s">
        <v>5051</v>
      </c>
      <c r="F192" s="1" t="s">
        <v>2578</v>
      </c>
      <c r="G192" s="21">
        <v>6.6429999999963911</v>
      </c>
      <c r="H192" s="21">
        <v>0</v>
      </c>
      <c r="I192" s="1" t="s">
        <v>258</v>
      </c>
      <c r="J192" s="1" t="s">
        <v>2804</v>
      </c>
      <c r="K192" s="1">
        <v>0</v>
      </c>
      <c r="L192" s="1">
        <v>0</v>
      </c>
      <c r="M192" s="1">
        <v>4</v>
      </c>
      <c r="N192" s="1">
        <v>2</v>
      </c>
      <c r="O192" s="1">
        <v>11</v>
      </c>
      <c r="P192" s="16">
        <v>46.0625</v>
      </c>
      <c r="Q192" s="21">
        <v>2.5070746781980882</v>
      </c>
      <c r="R192" s="21">
        <v>3.5982397610502903</v>
      </c>
      <c r="S192" s="21">
        <v>1.0911650828522022</v>
      </c>
      <c r="T192" s="21">
        <v>0.17471828315413981</v>
      </c>
      <c r="U192" s="21">
        <v>0.79976971406771358</v>
      </c>
      <c r="V192" s="21">
        <v>0.62505143091357374</v>
      </c>
      <c r="W192" s="13" t="str">
        <f>IF(Table467[[#This Row],[PSI - FI]]&gt;5,"Red",(IF(AND(Table467[[#This Row],[PSI - FI]]&lt;5,Table467[[#This Row],[PSI - FI]]&gt;=3),"Blue","No")))</f>
        <v>No</v>
      </c>
      <c r="X192" s="19" t="str">
        <f>HYPERLINK("https://www.google.com/maps/search/?api=1&amp;query="&amp;Table467[[#This Row],[Begin Lat]]&amp;","&amp;Table467[[#This Row],[Begin Long]],"Google Maps")</f>
        <v>Google Maps</v>
      </c>
      <c r="Y192" s="1">
        <v>40.797511</v>
      </c>
      <c r="Z192" s="1">
        <v>-81.844040000000007</v>
      </c>
      <c r="AA192" s="1">
        <v>0</v>
      </c>
      <c r="AB192" s="1">
        <v>0</v>
      </c>
    </row>
    <row r="193" spans="1:28" x14ac:dyDescent="0.25">
      <c r="A193" s="13">
        <v>191</v>
      </c>
      <c r="B193" s="17">
        <v>2</v>
      </c>
      <c r="C193" s="1" t="s">
        <v>2369</v>
      </c>
      <c r="D193" s="1" t="s">
        <v>2980</v>
      </c>
      <c r="E193" s="1" t="s">
        <v>5114</v>
      </c>
      <c r="F193" s="1" t="s">
        <v>2579</v>
      </c>
      <c r="G193" s="21">
        <v>0.875</v>
      </c>
      <c r="H193" s="21">
        <v>0</v>
      </c>
      <c r="I193" s="1" t="s">
        <v>258</v>
      </c>
      <c r="J193" s="1" t="s">
        <v>2803</v>
      </c>
      <c r="K193" s="1">
        <v>2</v>
      </c>
      <c r="L193" s="1">
        <v>2</v>
      </c>
      <c r="M193" s="1">
        <v>3</v>
      </c>
      <c r="N193" s="1">
        <v>6</v>
      </c>
      <c r="O193" s="1">
        <v>11</v>
      </c>
      <c r="P193" s="16">
        <v>239.97238372093022</v>
      </c>
      <c r="Q193" s="21">
        <v>5.1770976896283613E-2</v>
      </c>
      <c r="R193" s="21">
        <v>1.1211023538645426</v>
      </c>
      <c r="S193" s="21">
        <v>1.0693313769682591</v>
      </c>
      <c r="T193" s="21">
        <v>5.1210949318984261E-2</v>
      </c>
      <c r="U193" s="21">
        <v>0.79888812426838374</v>
      </c>
      <c r="V193" s="21">
        <v>0.74767717494939945</v>
      </c>
      <c r="W193" s="13" t="str">
        <f>IF(Table467[[#This Row],[PSI - FI]]&gt;5,"Red",(IF(AND(Table467[[#This Row],[PSI - FI]]&lt;5,Table467[[#This Row],[PSI - FI]]&gt;=3),"Blue","No")))</f>
        <v>No</v>
      </c>
      <c r="X193" s="19" t="str">
        <f>HYPERLINK("https://www.google.com/maps/search/?api=1&amp;query="&amp;Table467[[#This Row],[Begin Lat]]&amp;","&amp;Table467[[#This Row],[Begin Long]],"Google Maps")</f>
        <v>Google Maps</v>
      </c>
      <c r="Y193" s="1">
        <v>41.442135</v>
      </c>
      <c r="Z193" s="1">
        <v>-84.324952999999994</v>
      </c>
      <c r="AA193" s="1">
        <v>0</v>
      </c>
      <c r="AB193" s="1">
        <v>0</v>
      </c>
    </row>
    <row r="194" spans="1:28" x14ac:dyDescent="0.25">
      <c r="A194" s="13">
        <v>192</v>
      </c>
      <c r="B194" s="17">
        <v>11</v>
      </c>
      <c r="C194" s="1" t="s">
        <v>2372</v>
      </c>
      <c r="D194" s="1" t="s">
        <v>2967</v>
      </c>
      <c r="E194" s="1" t="s">
        <v>3278</v>
      </c>
      <c r="F194" s="1" t="s">
        <v>2580</v>
      </c>
      <c r="G194" s="21">
        <v>18.754000000000815</v>
      </c>
      <c r="H194" s="21">
        <v>0</v>
      </c>
      <c r="I194" s="1" t="s">
        <v>258</v>
      </c>
      <c r="J194" s="1" t="s">
        <v>2810</v>
      </c>
      <c r="K194" s="1">
        <v>0</v>
      </c>
      <c r="L194" s="1">
        <v>1</v>
      </c>
      <c r="M194" s="1">
        <v>4</v>
      </c>
      <c r="N194" s="1">
        <v>1</v>
      </c>
      <c r="O194" s="1">
        <v>11</v>
      </c>
      <c r="P194" s="16">
        <v>87.301689680232556</v>
      </c>
      <c r="Q194" s="21">
        <v>0.58218760759989507</v>
      </c>
      <c r="R194" s="21">
        <v>2.9138891939552409</v>
      </c>
      <c r="S194" s="21">
        <v>2.3317015863553459</v>
      </c>
      <c r="T194" s="21">
        <v>0.21473725267485613</v>
      </c>
      <c r="U194" s="21">
        <v>0.79621269743070633</v>
      </c>
      <c r="V194" s="21">
        <v>0.58147544475585022</v>
      </c>
      <c r="W194" s="13" t="str">
        <f>IF(Table467[[#This Row],[PSI - FI]]&gt;5,"Red",(IF(AND(Table467[[#This Row],[PSI - FI]]&lt;5,Table467[[#This Row],[PSI - FI]]&gt;=3),"Blue","No")))</f>
        <v>No</v>
      </c>
      <c r="X194" s="19" t="str">
        <f>HYPERLINK("https://www.google.com/maps/search/?api=1&amp;query="&amp;Table467[[#This Row],[Begin Lat]]&amp;","&amp;Table467[[#This Row],[Begin Long]],"Google Maps")</f>
        <v>Google Maps</v>
      </c>
      <c r="Y194" s="1">
        <v>40.541440999999999</v>
      </c>
      <c r="Z194" s="1">
        <v>-81.916320999999996</v>
      </c>
      <c r="AA194" s="1">
        <v>0</v>
      </c>
      <c r="AB194" s="1">
        <v>0</v>
      </c>
    </row>
    <row r="195" spans="1:28" x14ac:dyDescent="0.25">
      <c r="A195" s="13">
        <v>193</v>
      </c>
      <c r="B195" s="17">
        <v>7</v>
      </c>
      <c r="C195" s="1" t="s">
        <v>3195</v>
      </c>
      <c r="D195" s="1" t="s">
        <v>3111</v>
      </c>
      <c r="E195" s="1" t="s">
        <v>5115</v>
      </c>
      <c r="F195" s="1" t="s">
        <v>2581</v>
      </c>
      <c r="G195" s="21">
        <v>23.270000000004075</v>
      </c>
      <c r="H195" s="21">
        <v>0</v>
      </c>
      <c r="I195" s="1" t="s">
        <v>258</v>
      </c>
      <c r="J195" s="1" t="s">
        <v>2803</v>
      </c>
      <c r="K195" s="1">
        <v>0</v>
      </c>
      <c r="L195" s="1">
        <v>1</v>
      </c>
      <c r="M195" s="1">
        <v>6</v>
      </c>
      <c r="N195" s="1">
        <v>4</v>
      </c>
      <c r="O195" s="1">
        <v>6</v>
      </c>
      <c r="P195" s="16">
        <v>108.70793968023256</v>
      </c>
      <c r="Q195" s="21">
        <v>6.9578397992373808E-2</v>
      </c>
      <c r="R195" s="21">
        <v>1.0193570503763625</v>
      </c>
      <c r="S195" s="21">
        <v>0.94977865238398862</v>
      </c>
      <c r="T195" s="21">
        <v>6.3050048935264308E-2</v>
      </c>
      <c r="U195" s="21">
        <v>0.79411446225887661</v>
      </c>
      <c r="V195" s="21">
        <v>0.73106441332361227</v>
      </c>
      <c r="W195" s="13" t="str">
        <f>IF(Table467[[#This Row],[PSI - FI]]&gt;5,"Red",(IF(AND(Table467[[#This Row],[PSI - FI]]&lt;5,Table467[[#This Row],[PSI - FI]]&gt;=3),"Blue","No")))</f>
        <v>No</v>
      </c>
      <c r="X195" s="19" t="str">
        <f>HYPERLINK("https://www.google.com/maps/search/?api=1&amp;query="&amp;Table467[[#This Row],[Begin Lat]]&amp;","&amp;Table467[[#This Row],[Begin Long]],"Google Maps")</f>
        <v>Google Maps</v>
      </c>
      <c r="Y195" s="1">
        <v>40.091076000000001</v>
      </c>
      <c r="Z195" s="1">
        <v>-83.694477000000006</v>
      </c>
      <c r="AA195" s="1">
        <v>0</v>
      </c>
      <c r="AB195" s="1">
        <v>0</v>
      </c>
    </row>
    <row r="196" spans="1:28" x14ac:dyDescent="0.25">
      <c r="A196" s="13">
        <v>194</v>
      </c>
      <c r="B196" s="17">
        <v>6</v>
      </c>
      <c r="C196" s="1" t="s">
        <v>808</v>
      </c>
      <c r="D196" s="1" t="s">
        <v>3174</v>
      </c>
      <c r="E196" s="1" t="s">
        <v>5116</v>
      </c>
      <c r="F196" s="1" t="s">
        <v>2582</v>
      </c>
      <c r="G196" s="21">
        <v>1.7351000000053318</v>
      </c>
      <c r="H196" s="21">
        <v>0</v>
      </c>
      <c r="I196" s="1" t="s">
        <v>258</v>
      </c>
      <c r="J196" s="1" t="s">
        <v>2803</v>
      </c>
      <c r="K196" s="1">
        <v>0</v>
      </c>
      <c r="L196" s="1">
        <v>2</v>
      </c>
      <c r="M196" s="1">
        <v>4</v>
      </c>
      <c r="N196" s="1">
        <v>4</v>
      </c>
      <c r="O196" s="1">
        <v>7</v>
      </c>
      <c r="P196" s="16">
        <v>142.29087936046511</v>
      </c>
      <c r="Q196" s="21">
        <v>8.6767352193100292E-2</v>
      </c>
      <c r="R196" s="21">
        <v>1.1910510799898935</v>
      </c>
      <c r="S196" s="21">
        <v>1.1042837277967932</v>
      </c>
      <c r="T196" s="21">
        <v>7.2789510879031363E-2</v>
      </c>
      <c r="U196" s="21">
        <v>0.79330144762592036</v>
      </c>
      <c r="V196" s="21">
        <v>0.72051193674688896</v>
      </c>
      <c r="W196" s="13" t="str">
        <f>IF(Table467[[#This Row],[PSI - FI]]&gt;5,"Red",(IF(AND(Table467[[#This Row],[PSI - FI]]&lt;5,Table467[[#This Row],[PSI - FI]]&gt;=3),"Blue","No")))</f>
        <v>No</v>
      </c>
      <c r="X196" s="19" t="str">
        <f>HYPERLINK("https://www.google.com/maps/search/?api=1&amp;query="&amp;Table467[[#This Row],[Begin Lat]]&amp;","&amp;Table467[[#This Row],[Begin Long]],"Google Maps")</f>
        <v>Google Maps</v>
      </c>
      <c r="Y196" s="1">
        <v>39.653277000000003</v>
      </c>
      <c r="Z196" s="1">
        <v>-82.924211999999997</v>
      </c>
      <c r="AA196" s="1">
        <v>0</v>
      </c>
      <c r="AB196" s="1">
        <v>0</v>
      </c>
    </row>
    <row r="197" spans="1:28" x14ac:dyDescent="0.25">
      <c r="A197" s="13">
        <v>195</v>
      </c>
      <c r="B197" s="17">
        <v>12</v>
      </c>
      <c r="C197" s="1" t="s">
        <v>1332</v>
      </c>
      <c r="D197" s="1" t="s">
        <v>2929</v>
      </c>
      <c r="E197" s="1" t="s">
        <v>5117</v>
      </c>
      <c r="F197" s="1" t="s">
        <v>2583</v>
      </c>
      <c r="G197" s="21">
        <v>4.3099999999976717</v>
      </c>
      <c r="H197" s="21">
        <v>0</v>
      </c>
      <c r="I197" s="1" t="s">
        <v>258</v>
      </c>
      <c r="J197" s="1" t="s">
        <v>2803</v>
      </c>
      <c r="K197" s="1">
        <v>0</v>
      </c>
      <c r="L197" s="1">
        <v>0</v>
      </c>
      <c r="M197" s="1">
        <v>7</v>
      </c>
      <c r="N197" s="1">
        <v>4</v>
      </c>
      <c r="O197" s="1">
        <v>9</v>
      </c>
      <c r="P197" s="16">
        <v>72.578125</v>
      </c>
      <c r="Q197" s="21">
        <v>7.5034052260260442E-2</v>
      </c>
      <c r="R197" s="21">
        <v>1.2274837090950321</v>
      </c>
      <c r="S197" s="21">
        <v>1.1524496568347717</v>
      </c>
      <c r="T197" s="21">
        <v>6.4759256302902968E-2</v>
      </c>
      <c r="U197" s="21">
        <v>0.79316296468090131</v>
      </c>
      <c r="V197" s="21">
        <v>0.72840370837799839</v>
      </c>
      <c r="W197" s="13" t="str">
        <f>IF(Table467[[#This Row],[PSI - FI]]&gt;5,"Red",(IF(AND(Table467[[#This Row],[PSI - FI]]&lt;5,Table467[[#This Row],[PSI - FI]]&gt;=3),"Blue","No")))</f>
        <v>No</v>
      </c>
      <c r="X197" s="19" t="str">
        <f>HYPERLINK("https://www.google.com/maps/search/?api=1&amp;query="&amp;Table467[[#This Row],[Begin Lat]]&amp;","&amp;Table467[[#This Row],[Begin Long]],"Google Maps")</f>
        <v>Google Maps</v>
      </c>
      <c r="Y197" s="1">
        <v>41.607334999999999</v>
      </c>
      <c r="Z197" s="1">
        <v>-81.058205999999998</v>
      </c>
      <c r="AA197" s="1">
        <v>0</v>
      </c>
      <c r="AB197" s="1">
        <v>0</v>
      </c>
    </row>
    <row r="198" spans="1:28" x14ac:dyDescent="0.25">
      <c r="A198" s="13">
        <v>196</v>
      </c>
      <c r="B198" s="17">
        <v>3</v>
      </c>
      <c r="C198" s="1" t="s">
        <v>805</v>
      </c>
      <c r="D198" s="1" t="s">
        <v>2822</v>
      </c>
      <c r="E198" s="1" t="s">
        <v>5118</v>
      </c>
      <c r="F198" s="1" t="s">
        <v>2584</v>
      </c>
      <c r="G198" s="21">
        <v>8.1159999999945285</v>
      </c>
      <c r="H198" s="21">
        <v>0</v>
      </c>
      <c r="I198" s="1" t="s">
        <v>258</v>
      </c>
      <c r="J198" s="1" t="s">
        <v>2803</v>
      </c>
      <c r="K198" s="1">
        <v>0</v>
      </c>
      <c r="L198" s="1">
        <v>1</v>
      </c>
      <c r="M198" s="1">
        <v>4</v>
      </c>
      <c r="N198" s="1">
        <v>6</v>
      </c>
      <c r="O198" s="1">
        <v>13</v>
      </c>
      <c r="P198" s="16">
        <v>111.48918968023256</v>
      </c>
      <c r="Q198" s="21">
        <v>6.4433212480837873E-2</v>
      </c>
      <c r="R198" s="21">
        <v>1.3613851105997856</v>
      </c>
      <c r="S198" s="21">
        <v>1.2969518981189478</v>
      </c>
      <c r="T198" s="21">
        <v>6.1280911431855989E-2</v>
      </c>
      <c r="U198" s="21">
        <v>0.7911459857104749</v>
      </c>
      <c r="V198" s="21">
        <v>0.72986507427861891</v>
      </c>
      <c r="W198" s="13" t="str">
        <f>IF(Table467[[#This Row],[PSI - FI]]&gt;5,"Red",(IF(AND(Table467[[#This Row],[PSI - FI]]&lt;5,Table467[[#This Row],[PSI - FI]]&gt;=3),"Blue","No")))</f>
        <v>No</v>
      </c>
      <c r="X198" s="19" t="str">
        <f>HYPERLINK("https://www.google.com/maps/search/?api=1&amp;query="&amp;Table467[[#This Row],[Begin Lat]]&amp;","&amp;Table467[[#This Row],[Begin Long]],"Google Maps")</f>
        <v>Google Maps</v>
      </c>
      <c r="Y198" s="1">
        <v>41.099314999999997</v>
      </c>
      <c r="Z198" s="1">
        <v>-82.024311999999995</v>
      </c>
      <c r="AA198" s="1">
        <v>0</v>
      </c>
      <c r="AB198" s="1">
        <v>0</v>
      </c>
    </row>
    <row r="199" spans="1:28" x14ac:dyDescent="0.25">
      <c r="A199" s="13">
        <v>197</v>
      </c>
      <c r="B199" s="17">
        <v>9</v>
      </c>
      <c r="C199" s="1" t="s">
        <v>2380</v>
      </c>
      <c r="D199" s="1" t="s">
        <v>3133</v>
      </c>
      <c r="E199" s="1" t="s">
        <v>5119</v>
      </c>
      <c r="F199" s="1" t="s">
        <v>2585</v>
      </c>
      <c r="G199" s="21">
        <v>8.4679999999934807</v>
      </c>
      <c r="H199" s="21">
        <v>0</v>
      </c>
      <c r="I199" s="1" t="s">
        <v>258</v>
      </c>
      <c r="J199" s="1" t="s">
        <v>2803</v>
      </c>
      <c r="K199" s="1">
        <v>0</v>
      </c>
      <c r="L199" s="1">
        <v>2</v>
      </c>
      <c r="M199" s="1">
        <v>5</v>
      </c>
      <c r="N199" s="1">
        <v>1</v>
      </c>
      <c r="O199" s="1">
        <v>5</v>
      </c>
      <c r="P199" s="16">
        <v>133.52525436046511</v>
      </c>
      <c r="Q199" s="21">
        <v>0.11769410637308243</v>
      </c>
      <c r="R199" s="21">
        <v>1.1810477249156879</v>
      </c>
      <c r="S199" s="21">
        <v>1.0633536185426053</v>
      </c>
      <c r="T199" s="21">
        <v>9.4270012682538373E-2</v>
      </c>
      <c r="U199" s="21">
        <v>0.78859901520849418</v>
      </c>
      <c r="V199" s="21">
        <v>0.69432900252595586</v>
      </c>
      <c r="W199" s="13" t="str">
        <f>IF(Table467[[#This Row],[PSI - FI]]&gt;5,"Red",(IF(AND(Table467[[#This Row],[PSI - FI]]&lt;5,Table467[[#This Row],[PSI - FI]]&gt;=3),"Blue","No")))</f>
        <v>No</v>
      </c>
      <c r="X199" s="19" t="str">
        <f>HYPERLINK("https://www.google.com/maps/search/?api=1&amp;query="&amp;Table467[[#This Row],[Begin Lat]]&amp;","&amp;Table467[[#This Row],[Begin Long]],"Google Maps")</f>
        <v>Google Maps</v>
      </c>
      <c r="Y199" s="1">
        <v>39.135553000000002</v>
      </c>
      <c r="Z199" s="1">
        <v>-83.668537000000001</v>
      </c>
      <c r="AA199" s="1">
        <v>0</v>
      </c>
      <c r="AB199" s="1">
        <v>0</v>
      </c>
    </row>
    <row r="200" spans="1:28" x14ac:dyDescent="0.25">
      <c r="A200" s="13">
        <v>198</v>
      </c>
      <c r="B200" s="17">
        <v>6</v>
      </c>
      <c r="C200" s="1" t="s">
        <v>808</v>
      </c>
      <c r="D200" s="1" t="s">
        <v>2993</v>
      </c>
      <c r="E200" s="1" t="s">
        <v>5120</v>
      </c>
      <c r="F200" s="1" t="s">
        <v>2586</v>
      </c>
      <c r="G200" s="21">
        <v>2.7229999999981374</v>
      </c>
      <c r="H200" s="21">
        <v>0</v>
      </c>
      <c r="I200" s="1" t="s">
        <v>258</v>
      </c>
      <c r="J200" s="1" t="s">
        <v>2803</v>
      </c>
      <c r="K200" s="1">
        <v>0</v>
      </c>
      <c r="L200" s="1">
        <v>1</v>
      </c>
      <c r="M200" s="1">
        <v>8</v>
      </c>
      <c r="N200" s="1">
        <v>1</v>
      </c>
      <c r="O200" s="1">
        <v>7</v>
      </c>
      <c r="P200" s="16">
        <v>109.48918968023256</v>
      </c>
      <c r="Q200" s="21">
        <v>8.6968552363737503E-2</v>
      </c>
      <c r="R200" s="21">
        <v>1.2085059208032367</v>
      </c>
      <c r="S200" s="21">
        <v>1.1215373684394991</v>
      </c>
      <c r="T200" s="21">
        <v>7.0515145587934661E-2</v>
      </c>
      <c r="U200" s="21">
        <v>0.78852997034826555</v>
      </c>
      <c r="V200" s="21">
        <v>0.71801482476033085</v>
      </c>
      <c r="W200" s="13" t="str">
        <f>IF(Table467[[#This Row],[PSI - FI]]&gt;5,"Red",(IF(AND(Table467[[#This Row],[PSI - FI]]&lt;5,Table467[[#This Row],[PSI - FI]]&gt;=3),"Blue","No")))</f>
        <v>No</v>
      </c>
      <c r="X200" s="19" t="str">
        <f>HYPERLINK("https://www.google.com/maps/search/?api=1&amp;query="&amp;Table467[[#This Row],[Begin Lat]]&amp;","&amp;Table467[[#This Row],[Begin Long]],"Google Maps")</f>
        <v>Google Maps</v>
      </c>
      <c r="Y200" s="1">
        <v>39.676178</v>
      </c>
      <c r="Z200" s="1">
        <v>-82.835273000000001</v>
      </c>
      <c r="AA200" s="1">
        <v>0</v>
      </c>
      <c r="AB200" s="1">
        <v>0</v>
      </c>
    </row>
    <row r="201" spans="1:28" x14ac:dyDescent="0.25">
      <c r="A201" s="13">
        <v>199</v>
      </c>
      <c r="B201" s="17">
        <v>5</v>
      </c>
      <c r="C201" s="1" t="s">
        <v>793</v>
      </c>
      <c r="D201" s="1" t="s">
        <v>2889</v>
      </c>
      <c r="E201" s="1" t="s">
        <v>5121</v>
      </c>
      <c r="F201" s="1" t="s">
        <v>2587</v>
      </c>
      <c r="G201" s="21">
        <v>13.724000000001979</v>
      </c>
      <c r="H201" s="21">
        <v>0</v>
      </c>
      <c r="I201" s="1" t="s">
        <v>258</v>
      </c>
      <c r="J201" s="1" t="s">
        <v>2803</v>
      </c>
      <c r="K201" s="1">
        <v>1</v>
      </c>
      <c r="L201" s="1">
        <v>2</v>
      </c>
      <c r="M201" s="1">
        <v>3</v>
      </c>
      <c r="N201" s="1">
        <v>3</v>
      </c>
      <c r="O201" s="1">
        <v>10</v>
      </c>
      <c r="P201" s="16">
        <v>179.98319404069767</v>
      </c>
      <c r="Q201" s="21">
        <v>0.11676145646687695</v>
      </c>
      <c r="R201" s="21">
        <v>1.5910576964303567</v>
      </c>
      <c r="S201" s="21">
        <v>1.4742962399634798</v>
      </c>
      <c r="T201" s="21">
        <v>8.4940042987815156E-2</v>
      </c>
      <c r="U201" s="21">
        <v>0.78809103282581205</v>
      </c>
      <c r="V201" s="21">
        <v>0.70315098983799684</v>
      </c>
      <c r="W201" s="13" t="str">
        <f>IF(Table467[[#This Row],[PSI - FI]]&gt;5,"Red",(IF(AND(Table467[[#This Row],[PSI - FI]]&lt;5,Table467[[#This Row],[PSI - FI]]&gt;=3),"Blue","No")))</f>
        <v>No</v>
      </c>
      <c r="X201" s="19" t="str">
        <f>HYPERLINK("https://www.google.com/maps/search/?api=1&amp;query="&amp;Table467[[#This Row],[Begin Lat]]&amp;","&amp;Table467[[#This Row],[Begin Long]],"Google Maps")</f>
        <v>Google Maps</v>
      </c>
      <c r="Y201" s="1">
        <v>40.128968</v>
      </c>
      <c r="Z201" s="1">
        <v>-82.696106999999998</v>
      </c>
      <c r="AA201" s="1">
        <v>0</v>
      </c>
      <c r="AB201" s="1">
        <v>0</v>
      </c>
    </row>
    <row r="202" spans="1:28" x14ac:dyDescent="0.25">
      <c r="A202" s="13">
        <v>200</v>
      </c>
      <c r="B202" s="17">
        <v>1</v>
      </c>
      <c r="C202" s="1" t="s">
        <v>2381</v>
      </c>
      <c r="D202" s="1" t="s">
        <v>3051</v>
      </c>
      <c r="E202" s="1" t="s">
        <v>5122</v>
      </c>
      <c r="F202" s="1" t="s">
        <v>2588</v>
      </c>
      <c r="G202" s="21">
        <v>13.099000000001979</v>
      </c>
      <c r="H202" s="21">
        <v>0</v>
      </c>
      <c r="I202" s="1" t="s">
        <v>258</v>
      </c>
      <c r="J202" s="1" t="s">
        <v>2803</v>
      </c>
      <c r="K202" s="1">
        <v>0</v>
      </c>
      <c r="L202" s="1">
        <v>2</v>
      </c>
      <c r="M202" s="1">
        <v>2</v>
      </c>
      <c r="N202" s="1">
        <v>3</v>
      </c>
      <c r="O202" s="1">
        <v>5</v>
      </c>
      <c r="P202" s="16">
        <v>122.75962936046511</v>
      </c>
      <c r="Q202" s="21">
        <v>0.1750810711004101</v>
      </c>
      <c r="R202" s="21">
        <v>1.336450154330477</v>
      </c>
      <c r="S202" s="21">
        <v>1.1613690832300669</v>
      </c>
      <c r="T202" s="21">
        <v>0.12282959609039526</v>
      </c>
      <c r="U202" s="21">
        <v>0.78752099149433674</v>
      </c>
      <c r="V202" s="21">
        <v>0.66469139540394151</v>
      </c>
      <c r="W202" s="13" t="str">
        <f>IF(Table467[[#This Row],[PSI - FI]]&gt;5,"Red",(IF(AND(Table467[[#This Row],[PSI - FI]]&lt;5,Table467[[#This Row],[PSI - FI]]&gt;=3),"Blue","No")))</f>
        <v>No</v>
      </c>
      <c r="X202" s="19" t="str">
        <f>HYPERLINK("https://www.google.com/maps/search/?api=1&amp;query="&amp;Table467[[#This Row],[Begin Lat]]&amp;","&amp;Table467[[#This Row],[Begin Long]],"Google Maps")</f>
        <v>Google Maps</v>
      </c>
      <c r="Y202" s="1">
        <v>40.782944999999998</v>
      </c>
      <c r="Z202" s="1">
        <v>-83.641822000000005</v>
      </c>
      <c r="AA202" s="1">
        <v>0</v>
      </c>
      <c r="AB202" s="1">
        <v>0</v>
      </c>
    </row>
    <row r="203" spans="1:28" x14ac:dyDescent="0.25">
      <c r="A203" s="13">
        <v>201</v>
      </c>
      <c r="B203" s="17">
        <v>5</v>
      </c>
      <c r="C203" s="1" t="s">
        <v>797</v>
      </c>
      <c r="D203" s="1" t="s">
        <v>2823</v>
      </c>
      <c r="E203" s="1" t="s">
        <v>5123</v>
      </c>
      <c r="F203" s="1" t="s">
        <v>2589</v>
      </c>
      <c r="G203" s="21">
        <v>9.5679999999993015</v>
      </c>
      <c r="H203" s="21">
        <v>0</v>
      </c>
      <c r="I203" s="1" t="s">
        <v>258</v>
      </c>
      <c r="J203" s="1" t="s">
        <v>2808</v>
      </c>
      <c r="K203" s="1">
        <v>0</v>
      </c>
      <c r="L203" s="1">
        <v>1</v>
      </c>
      <c r="M203" s="1">
        <v>5</v>
      </c>
      <c r="N203" s="1">
        <v>2</v>
      </c>
      <c r="O203" s="1">
        <v>11</v>
      </c>
      <c r="P203" s="16">
        <v>98.286064680232556</v>
      </c>
      <c r="Q203" s="21">
        <v>0.42495293499797354</v>
      </c>
      <c r="R203" s="21">
        <v>3.0908331543310847</v>
      </c>
      <c r="S203" s="21">
        <v>2.6658802193331113</v>
      </c>
      <c r="T203" s="21">
        <v>0.10844017655494673</v>
      </c>
      <c r="U203" s="21">
        <v>0.78433555103020336</v>
      </c>
      <c r="V203" s="21">
        <v>0.67589537447525661</v>
      </c>
      <c r="W203" s="13" t="str">
        <f>IF(Table467[[#This Row],[PSI - FI]]&gt;5,"Red",(IF(AND(Table467[[#This Row],[PSI - FI]]&lt;5,Table467[[#This Row],[PSI - FI]]&gt;=3),"Blue","No")))</f>
        <v>No</v>
      </c>
      <c r="X203" s="19" t="str">
        <f>HYPERLINK("https://www.google.com/maps/search/?api=1&amp;query="&amp;Table467[[#This Row],[Begin Lat]]&amp;","&amp;Table467[[#This Row],[Begin Long]],"Google Maps")</f>
        <v>Google Maps</v>
      </c>
      <c r="Y203" s="1">
        <v>39.683844000000001</v>
      </c>
      <c r="Z203" s="1">
        <v>-82.678877999999997</v>
      </c>
      <c r="AA203" s="1">
        <v>0</v>
      </c>
      <c r="AB203" s="1">
        <v>0</v>
      </c>
    </row>
    <row r="204" spans="1:28" x14ac:dyDescent="0.25">
      <c r="A204" s="13">
        <v>202</v>
      </c>
      <c r="B204" s="17">
        <v>2</v>
      </c>
      <c r="C204" s="1" t="s">
        <v>2365</v>
      </c>
      <c r="D204" s="1" t="s">
        <v>3142</v>
      </c>
      <c r="E204" s="1" t="s">
        <v>5084</v>
      </c>
      <c r="F204" s="1" t="s">
        <v>2590</v>
      </c>
      <c r="G204" s="21">
        <v>14.332999999998719</v>
      </c>
      <c r="H204" s="21">
        <v>0</v>
      </c>
      <c r="I204" s="1" t="s">
        <v>258</v>
      </c>
      <c r="J204" s="1" t="s">
        <v>2804</v>
      </c>
      <c r="K204" s="1">
        <v>0</v>
      </c>
      <c r="L204" s="1">
        <v>2</v>
      </c>
      <c r="M204" s="1">
        <v>2</v>
      </c>
      <c r="N204" s="1">
        <v>2</v>
      </c>
      <c r="O204" s="1">
        <v>7</v>
      </c>
      <c r="P204" s="16">
        <v>120.32212936046511</v>
      </c>
      <c r="Q204" s="21">
        <v>2.5761797830797066</v>
      </c>
      <c r="R204" s="21">
        <v>2.6270468015671553</v>
      </c>
      <c r="S204" s="21">
        <v>5.0867018487448679E-2</v>
      </c>
      <c r="T204" s="21">
        <v>0.17953422477211389</v>
      </c>
      <c r="U204" s="21">
        <v>0.78375323087108195</v>
      </c>
      <c r="V204" s="21">
        <v>0.60421900609896806</v>
      </c>
      <c r="W204" s="13" t="str">
        <f>IF(Table467[[#This Row],[PSI - FI]]&gt;5,"Red",(IF(AND(Table467[[#This Row],[PSI - FI]]&lt;5,Table467[[#This Row],[PSI - FI]]&gt;=3),"Blue","No")))</f>
        <v>No</v>
      </c>
      <c r="X204" s="19" t="str">
        <f>HYPERLINK("https://www.google.com/maps/search/?api=1&amp;query="&amp;Table467[[#This Row],[Begin Lat]]&amp;","&amp;Table467[[#This Row],[Begin Long]],"Google Maps")</f>
        <v>Google Maps</v>
      </c>
      <c r="Y204" s="1">
        <v>41.66554</v>
      </c>
      <c r="Z204" s="1">
        <v>-84.553472999999997</v>
      </c>
      <c r="AA204" s="1">
        <v>0</v>
      </c>
      <c r="AB204" s="1">
        <v>0</v>
      </c>
    </row>
    <row r="205" spans="1:28" x14ac:dyDescent="0.25">
      <c r="A205" s="13">
        <v>203</v>
      </c>
      <c r="B205" s="17">
        <v>7</v>
      </c>
      <c r="C205" s="1" t="s">
        <v>2371</v>
      </c>
      <c r="D205" s="1" t="s">
        <v>2591</v>
      </c>
      <c r="E205" s="1" t="s">
        <v>5070</v>
      </c>
      <c r="F205" s="1" t="s">
        <v>2591</v>
      </c>
      <c r="G205" s="21">
        <v>5.9701080567624754</v>
      </c>
      <c r="H205" s="21">
        <v>0</v>
      </c>
      <c r="I205" s="1" t="s">
        <v>258</v>
      </c>
      <c r="J205" s="1" t="s">
        <v>2803</v>
      </c>
      <c r="K205" s="1">
        <v>0</v>
      </c>
      <c r="L205" s="1">
        <v>2</v>
      </c>
      <c r="M205" s="1">
        <v>6</v>
      </c>
      <c r="N205" s="1">
        <v>5</v>
      </c>
      <c r="O205" s="1">
        <v>8</v>
      </c>
      <c r="P205" s="16">
        <v>160.82212936046511</v>
      </c>
      <c r="Q205" s="21">
        <v>4.304327684625571E-2</v>
      </c>
      <c r="R205" s="21">
        <v>0.86609527934835029</v>
      </c>
      <c r="S205" s="21">
        <v>0.82305200250209454</v>
      </c>
      <c r="T205" s="21">
        <v>4.8733394748392632E-2</v>
      </c>
      <c r="U205" s="21">
        <v>0.78038094370694722</v>
      </c>
      <c r="V205" s="21">
        <v>0.73164754895855455</v>
      </c>
      <c r="W205" s="13" t="str">
        <f>IF(Table467[[#This Row],[PSI - FI]]&gt;5,"Red",(IF(AND(Table467[[#This Row],[PSI - FI]]&lt;5,Table467[[#This Row],[PSI - FI]]&gt;=3),"Blue","No")))</f>
        <v>No</v>
      </c>
      <c r="X205" s="19" t="str">
        <f>HYPERLINK("https://www.google.com/maps/search/?api=1&amp;query="&amp;Table467[[#This Row],[Begin Lat]]&amp;","&amp;Table467[[#This Row],[Begin Long]],"Google Maps")</f>
        <v>Google Maps</v>
      </c>
      <c r="Y205" s="1">
        <v>40.001055999999998</v>
      </c>
      <c r="Z205" s="1">
        <v>-84.633170000000007</v>
      </c>
      <c r="AA205" s="1">
        <v>0</v>
      </c>
      <c r="AB205" s="1">
        <v>0</v>
      </c>
    </row>
    <row r="206" spans="1:28" x14ac:dyDescent="0.25">
      <c r="A206" s="13">
        <v>204</v>
      </c>
      <c r="B206" s="17">
        <v>7</v>
      </c>
      <c r="C206" s="1" t="s">
        <v>2371</v>
      </c>
      <c r="D206" s="1" t="s">
        <v>3032</v>
      </c>
      <c r="E206" s="1" t="s">
        <v>5059</v>
      </c>
      <c r="F206" s="1" t="s">
        <v>2592</v>
      </c>
      <c r="G206" s="21">
        <v>2.8435053213930542E-3</v>
      </c>
      <c r="H206" s="21">
        <v>0</v>
      </c>
      <c r="I206" s="1" t="s">
        <v>258</v>
      </c>
      <c r="J206" s="1" t="s">
        <v>2803</v>
      </c>
      <c r="K206" s="1">
        <v>0</v>
      </c>
      <c r="L206" s="1">
        <v>1</v>
      </c>
      <c r="M206" s="1">
        <v>5</v>
      </c>
      <c r="N206" s="1">
        <v>3</v>
      </c>
      <c r="O206" s="1">
        <v>10</v>
      </c>
      <c r="P206" s="16">
        <v>101.72356468023256</v>
      </c>
      <c r="Q206" s="21">
        <v>0.10094704472518222</v>
      </c>
      <c r="R206" s="21">
        <v>1.4605450726821874</v>
      </c>
      <c r="S206" s="21">
        <v>1.3595980279570052</v>
      </c>
      <c r="T206" s="21">
        <v>8.1730051694789307E-2</v>
      </c>
      <c r="U206" s="21">
        <v>0.77676475418050983</v>
      </c>
      <c r="V206" s="21">
        <v>0.69503470248572052</v>
      </c>
      <c r="W206" s="13" t="str">
        <f>IF(Table467[[#This Row],[PSI - FI]]&gt;5,"Red",(IF(AND(Table467[[#This Row],[PSI - FI]]&lt;5,Table467[[#This Row],[PSI - FI]]&gt;=3),"Blue","No")))</f>
        <v>No</v>
      </c>
      <c r="X206" s="19" t="str">
        <f>HYPERLINK("https://www.google.com/maps/search/?api=1&amp;query="&amp;Table467[[#This Row],[Begin Lat]]&amp;","&amp;Table467[[#This Row],[Begin Long]],"Google Maps")</f>
        <v>Google Maps</v>
      </c>
      <c r="Y206" s="1">
        <v>39.990690000000001</v>
      </c>
      <c r="Z206" s="1">
        <v>-84.511578999999998</v>
      </c>
      <c r="AA206" s="1">
        <v>0</v>
      </c>
      <c r="AB206" s="1">
        <v>0</v>
      </c>
    </row>
    <row r="207" spans="1:28" x14ac:dyDescent="0.25">
      <c r="A207" s="13">
        <v>205</v>
      </c>
      <c r="B207" s="17">
        <v>8</v>
      </c>
      <c r="C207" s="1" t="s">
        <v>787</v>
      </c>
      <c r="D207" s="1" t="s">
        <v>2891</v>
      </c>
      <c r="E207" s="1" t="s">
        <v>3410</v>
      </c>
      <c r="F207" s="1" t="s">
        <v>2593</v>
      </c>
      <c r="G207" s="21">
        <v>2.1849999999976717</v>
      </c>
      <c r="H207" s="21">
        <v>0</v>
      </c>
      <c r="I207" s="1" t="s">
        <v>258</v>
      </c>
      <c r="J207" s="1" t="s">
        <v>2808</v>
      </c>
      <c r="K207" s="1">
        <v>0</v>
      </c>
      <c r="L207" s="1">
        <v>2</v>
      </c>
      <c r="M207" s="1">
        <v>1</v>
      </c>
      <c r="N207" s="1">
        <v>3</v>
      </c>
      <c r="O207" s="1">
        <v>10</v>
      </c>
      <c r="P207" s="16">
        <v>121.21275436046511</v>
      </c>
      <c r="Q207" s="21">
        <v>0.74219541480341489</v>
      </c>
      <c r="R207" s="21">
        <v>2.8218360829894649</v>
      </c>
      <c r="S207" s="21">
        <v>2.07964066818605</v>
      </c>
      <c r="T207" s="21">
        <v>0.18939462512463417</v>
      </c>
      <c r="U207" s="21">
        <v>0.77675415330373221</v>
      </c>
      <c r="V207" s="21">
        <v>0.58735952817909798</v>
      </c>
      <c r="W207" s="13" t="str">
        <f>IF(Table467[[#This Row],[PSI - FI]]&gt;5,"Red",(IF(AND(Table467[[#This Row],[PSI - FI]]&lt;5,Table467[[#This Row],[PSI - FI]]&gt;=3),"Blue","No")))</f>
        <v>No</v>
      </c>
      <c r="X207" s="19" t="str">
        <f>HYPERLINK("https://www.google.com/maps/search/?api=1&amp;query="&amp;Table467[[#This Row],[Begin Lat]]&amp;","&amp;Table467[[#This Row],[Begin Long]],"Google Maps")</f>
        <v>Google Maps</v>
      </c>
      <c r="Y207" s="1">
        <v>39.200873000000001</v>
      </c>
      <c r="Z207" s="1">
        <v>-84.755003000000002</v>
      </c>
      <c r="AA207" s="1">
        <v>0</v>
      </c>
      <c r="AB207" s="1">
        <v>0</v>
      </c>
    </row>
    <row r="208" spans="1:28" x14ac:dyDescent="0.25">
      <c r="A208" s="13">
        <v>206</v>
      </c>
      <c r="B208" s="17">
        <v>4</v>
      </c>
      <c r="C208" s="1" t="s">
        <v>801</v>
      </c>
      <c r="D208" s="1" t="s">
        <v>3160</v>
      </c>
      <c r="E208" s="1" t="s">
        <v>5124</v>
      </c>
      <c r="F208" s="1" t="s">
        <v>2594</v>
      </c>
      <c r="G208" s="21">
        <v>10.953999999997905</v>
      </c>
      <c r="H208" s="21">
        <v>0</v>
      </c>
      <c r="I208" s="1" t="s">
        <v>258</v>
      </c>
      <c r="J208" s="1" t="s">
        <v>2804</v>
      </c>
      <c r="K208" s="1">
        <v>0</v>
      </c>
      <c r="L208" s="1">
        <v>0</v>
      </c>
      <c r="M208" s="1">
        <v>2</v>
      </c>
      <c r="N208" s="1">
        <v>3</v>
      </c>
      <c r="O208" s="1">
        <v>8</v>
      </c>
      <c r="P208" s="16">
        <v>34.40625</v>
      </c>
      <c r="Q208" s="21">
        <v>3.910955516925942</v>
      </c>
      <c r="R208" s="21">
        <v>2.6543447463296159</v>
      </c>
      <c r="S208" s="21">
        <v>-1.2566107705963261</v>
      </c>
      <c r="T208" s="21">
        <v>0.27255487814213492</v>
      </c>
      <c r="U208" s="21">
        <v>0.77582898589778959</v>
      </c>
      <c r="V208" s="21">
        <v>0.50327410775565462</v>
      </c>
      <c r="W208" s="13" t="str">
        <f>IF(Table467[[#This Row],[PSI - FI]]&gt;5,"Red",(IF(AND(Table467[[#This Row],[PSI - FI]]&lt;5,Table467[[#This Row],[PSI - FI]]&gt;=3),"Blue","No")))</f>
        <v>No</v>
      </c>
      <c r="X208" s="19" t="str">
        <f>HYPERLINK("https://www.google.com/maps/search/?api=1&amp;query="&amp;Table467[[#This Row],[Begin Lat]]&amp;","&amp;Table467[[#This Row],[Begin Long]],"Google Maps")</f>
        <v>Google Maps</v>
      </c>
      <c r="Y208" s="1">
        <v>41.024760000000001</v>
      </c>
      <c r="Z208" s="1">
        <v>-80.787803999999994</v>
      </c>
      <c r="AA208" s="1">
        <v>0</v>
      </c>
      <c r="AB208" s="1">
        <v>0</v>
      </c>
    </row>
    <row r="209" spans="1:28" x14ac:dyDescent="0.25">
      <c r="A209" s="13">
        <v>207</v>
      </c>
      <c r="B209" s="17">
        <v>4</v>
      </c>
      <c r="C209" s="1" t="s">
        <v>800</v>
      </c>
      <c r="D209" s="1" t="s">
        <v>2888</v>
      </c>
      <c r="E209" s="1" t="s">
        <v>3600</v>
      </c>
      <c r="F209" s="1" t="s">
        <v>2595</v>
      </c>
      <c r="G209" s="21">
        <v>8.6799999999930151</v>
      </c>
      <c r="H209" s="21">
        <v>0</v>
      </c>
      <c r="I209" s="1" t="s">
        <v>258</v>
      </c>
      <c r="J209" s="1" t="s">
        <v>2808</v>
      </c>
      <c r="K209" s="1">
        <v>0</v>
      </c>
      <c r="L209" s="1">
        <v>0</v>
      </c>
      <c r="M209" s="1">
        <v>4</v>
      </c>
      <c r="N209" s="1">
        <v>2</v>
      </c>
      <c r="O209" s="1">
        <v>8</v>
      </c>
      <c r="P209" s="16">
        <v>43.0625</v>
      </c>
      <c r="Q209" s="21">
        <v>0.71082387584084505</v>
      </c>
      <c r="R209" s="21">
        <v>2.5248752841684703</v>
      </c>
      <c r="S209" s="21">
        <v>1.8140514083276251</v>
      </c>
      <c r="T209" s="21">
        <v>0.18138918512474883</v>
      </c>
      <c r="U209" s="21">
        <v>0.77475760443426278</v>
      </c>
      <c r="V209" s="21">
        <v>0.59336841930951389</v>
      </c>
      <c r="W209" s="13" t="str">
        <f>IF(Table467[[#This Row],[PSI - FI]]&gt;5,"Red",(IF(AND(Table467[[#This Row],[PSI - FI]]&lt;5,Table467[[#This Row],[PSI - FI]]&gt;=3),"Blue","No")))</f>
        <v>No</v>
      </c>
      <c r="X209" s="19" t="str">
        <f>HYPERLINK("https://www.google.com/maps/search/?api=1&amp;query="&amp;Table467[[#This Row],[Begin Lat]]&amp;","&amp;Table467[[#This Row],[Begin Long]],"Google Maps")</f>
        <v>Google Maps</v>
      </c>
      <c r="Y209" s="1">
        <v>40.763354999999997</v>
      </c>
      <c r="Z209" s="1">
        <v>-81.594532000000001</v>
      </c>
      <c r="AA209" s="1">
        <v>0</v>
      </c>
      <c r="AB209" s="1">
        <v>0</v>
      </c>
    </row>
    <row r="210" spans="1:28" x14ac:dyDescent="0.25">
      <c r="A210" s="13">
        <v>208</v>
      </c>
      <c r="B210" s="17">
        <v>5</v>
      </c>
      <c r="C210" s="1" t="s">
        <v>793</v>
      </c>
      <c r="D210" s="1" t="s">
        <v>2845</v>
      </c>
      <c r="E210" s="1" t="s">
        <v>3659</v>
      </c>
      <c r="F210" s="1" t="s">
        <v>2596</v>
      </c>
      <c r="G210" s="21">
        <v>12.596000000005006</v>
      </c>
      <c r="H210" s="21">
        <v>0</v>
      </c>
      <c r="I210" s="1" t="s">
        <v>258</v>
      </c>
      <c r="J210" s="1" t="s">
        <v>2803</v>
      </c>
      <c r="K210" s="1">
        <v>0</v>
      </c>
      <c r="L210" s="1">
        <v>1</v>
      </c>
      <c r="M210" s="1">
        <v>3</v>
      </c>
      <c r="N210" s="1">
        <v>5</v>
      </c>
      <c r="O210" s="1">
        <v>6</v>
      </c>
      <c r="P210" s="16">
        <v>93.504814680232556</v>
      </c>
      <c r="Q210" s="21">
        <v>0.10104516855934667</v>
      </c>
      <c r="R210" s="21">
        <v>1.1799882530313162</v>
      </c>
      <c r="S210" s="21">
        <v>1.0789430844719694</v>
      </c>
      <c r="T210" s="21">
        <v>8.021896212590951E-2</v>
      </c>
      <c r="U210" s="21">
        <v>0.77223886187568791</v>
      </c>
      <c r="V210" s="21">
        <v>0.6920198997497784</v>
      </c>
      <c r="W210" s="13" t="str">
        <f>IF(Table467[[#This Row],[PSI - FI]]&gt;5,"Red",(IF(AND(Table467[[#This Row],[PSI - FI]]&lt;5,Table467[[#This Row],[PSI - FI]]&gt;=3),"Blue","No")))</f>
        <v>No</v>
      </c>
      <c r="X210" s="19" t="str">
        <f>HYPERLINK("https://www.google.com/maps/search/?api=1&amp;query="&amp;Table467[[#This Row],[Begin Lat]]&amp;","&amp;Table467[[#This Row],[Begin Long]],"Google Maps")</f>
        <v>Google Maps</v>
      </c>
      <c r="Y210" s="1">
        <v>40.113805999999997</v>
      </c>
      <c r="Z210" s="1">
        <v>-82.660832999999997</v>
      </c>
      <c r="AA210" s="1">
        <v>0</v>
      </c>
      <c r="AB210" s="1">
        <v>0</v>
      </c>
    </row>
    <row r="211" spans="1:28" x14ac:dyDescent="0.25">
      <c r="A211" s="13">
        <v>209</v>
      </c>
      <c r="B211" s="17">
        <v>7</v>
      </c>
      <c r="C211" s="1" t="s">
        <v>3195</v>
      </c>
      <c r="D211" s="1" t="s">
        <v>3118</v>
      </c>
      <c r="E211" s="1" t="s">
        <v>5125</v>
      </c>
      <c r="F211" s="1" t="s">
        <v>2597</v>
      </c>
      <c r="G211" s="21">
        <v>3.7079999999987194</v>
      </c>
      <c r="H211" s="21">
        <v>0</v>
      </c>
      <c r="I211" s="1" t="s">
        <v>258</v>
      </c>
      <c r="J211" s="1" t="s">
        <v>2803</v>
      </c>
      <c r="K211" s="1">
        <v>1</v>
      </c>
      <c r="L211" s="1">
        <v>1</v>
      </c>
      <c r="M211" s="1">
        <v>7</v>
      </c>
      <c r="N211" s="1">
        <v>1</v>
      </c>
      <c r="O211" s="1">
        <v>12</v>
      </c>
      <c r="P211" s="16">
        <v>153.61900436046511</v>
      </c>
      <c r="Q211" s="21">
        <v>7.6075927215460373E-2</v>
      </c>
      <c r="R211" s="21">
        <v>1.3864925262225638</v>
      </c>
      <c r="S211" s="21">
        <v>1.3104165990071035</v>
      </c>
      <c r="T211" s="21">
        <v>6.9162897117417299E-2</v>
      </c>
      <c r="U211" s="21">
        <v>0.76901435343350122</v>
      </c>
      <c r="V211" s="21">
        <v>0.69985145631608392</v>
      </c>
      <c r="W211" s="13" t="str">
        <f>IF(Table467[[#This Row],[PSI - FI]]&gt;5,"Red",(IF(AND(Table467[[#This Row],[PSI - FI]]&lt;5,Table467[[#This Row],[PSI - FI]]&gt;=3),"Blue","No")))</f>
        <v>No</v>
      </c>
      <c r="X211" s="19" t="str">
        <f>HYPERLINK("https://www.google.com/maps/search/?api=1&amp;query="&amp;Table467[[#This Row],[Begin Lat]]&amp;","&amp;Table467[[#This Row],[Begin Long]],"Google Maps")</f>
        <v>Google Maps</v>
      </c>
      <c r="Y211" s="1">
        <v>40.066667000000002</v>
      </c>
      <c r="Z211" s="1">
        <v>-83.735720000000001</v>
      </c>
      <c r="AA211" s="1">
        <v>0</v>
      </c>
      <c r="AB211" s="1">
        <v>0</v>
      </c>
    </row>
    <row r="212" spans="1:28" x14ac:dyDescent="0.25">
      <c r="A212" s="13">
        <v>210</v>
      </c>
      <c r="B212" s="17">
        <v>3</v>
      </c>
      <c r="C212" s="1" t="s">
        <v>2360</v>
      </c>
      <c r="D212" s="1" t="s">
        <v>3136</v>
      </c>
      <c r="E212" s="1" t="s">
        <v>5126</v>
      </c>
      <c r="F212" s="1" t="s">
        <v>2598</v>
      </c>
      <c r="G212" s="21">
        <v>20.414999999993597</v>
      </c>
      <c r="H212" s="21">
        <v>0</v>
      </c>
      <c r="I212" s="1" t="s">
        <v>258</v>
      </c>
      <c r="J212" s="1" t="s">
        <v>2803</v>
      </c>
      <c r="K212" s="1">
        <v>1</v>
      </c>
      <c r="L212" s="1">
        <v>0</v>
      </c>
      <c r="M212" s="1">
        <v>8</v>
      </c>
      <c r="N212" s="1">
        <v>1</v>
      </c>
      <c r="O212" s="1">
        <v>7</v>
      </c>
      <c r="P212" s="16">
        <v>109.48918968023256</v>
      </c>
      <c r="Q212" s="21">
        <v>7.7795807491392158E-2</v>
      </c>
      <c r="R212" s="21">
        <v>1.1075128417665741</v>
      </c>
      <c r="S212" s="21">
        <v>1.0297170342751818</v>
      </c>
      <c r="T212" s="21">
        <v>6.8453476743812885E-2</v>
      </c>
      <c r="U212" s="21">
        <v>0.76801855264533692</v>
      </c>
      <c r="V212" s="21">
        <v>0.69956507590152406</v>
      </c>
      <c r="W212" s="13" t="str">
        <f>IF(Table467[[#This Row],[PSI - FI]]&gt;5,"Red",(IF(AND(Table467[[#This Row],[PSI - FI]]&lt;5,Table467[[#This Row],[PSI - FI]]&gt;=3),"Blue","No")))</f>
        <v>No</v>
      </c>
      <c r="X212" s="19" t="str">
        <f>HYPERLINK("https://www.google.com/maps/search/?api=1&amp;query="&amp;Table467[[#This Row],[Begin Lat]]&amp;","&amp;Table467[[#This Row],[Begin Long]],"Google Maps")</f>
        <v>Google Maps</v>
      </c>
      <c r="Y212" s="1">
        <v>41.248221999999998</v>
      </c>
      <c r="Z212" s="1">
        <v>-82.491568999999998</v>
      </c>
      <c r="AA212" s="1">
        <v>0</v>
      </c>
      <c r="AB212" s="1">
        <v>0</v>
      </c>
    </row>
    <row r="213" spans="1:28" x14ac:dyDescent="0.25">
      <c r="A213" s="13">
        <v>211</v>
      </c>
      <c r="B213" s="17">
        <v>2</v>
      </c>
      <c r="C213" s="1" t="s">
        <v>2362</v>
      </c>
      <c r="D213" s="1" t="s">
        <v>2979</v>
      </c>
      <c r="E213" s="1" t="s">
        <v>3422</v>
      </c>
      <c r="F213" s="1" t="s">
        <v>2599</v>
      </c>
      <c r="G213" s="21">
        <v>18.082999999998719</v>
      </c>
      <c r="H213" s="21">
        <v>0</v>
      </c>
      <c r="I213" s="1" t="s">
        <v>258</v>
      </c>
      <c r="J213" s="1" t="s">
        <v>2810</v>
      </c>
      <c r="K213" s="1">
        <v>1</v>
      </c>
      <c r="L213" s="1">
        <v>0</v>
      </c>
      <c r="M213" s="1">
        <v>3</v>
      </c>
      <c r="N213" s="1">
        <v>3</v>
      </c>
      <c r="O213" s="1">
        <v>9</v>
      </c>
      <c r="P213" s="16">
        <v>87.629814680232556</v>
      </c>
      <c r="Q213" s="21">
        <v>0.45266093129851209</v>
      </c>
      <c r="R213" s="21">
        <v>2.6298914517098519</v>
      </c>
      <c r="S213" s="21">
        <v>2.17723052041134</v>
      </c>
      <c r="T213" s="21">
        <v>0.1438705739913804</v>
      </c>
      <c r="U213" s="21">
        <v>0.76672118604224559</v>
      </c>
      <c r="V213" s="21">
        <v>0.62285061205086523</v>
      </c>
      <c r="W213" s="13" t="str">
        <f>IF(Table467[[#This Row],[PSI - FI]]&gt;5,"Red",(IF(AND(Table467[[#This Row],[PSI - FI]]&lt;5,Table467[[#This Row],[PSI - FI]]&gt;=3),"Blue","No")))</f>
        <v>No</v>
      </c>
      <c r="X213" s="19" t="str">
        <f>HYPERLINK("https://www.google.com/maps/search/?api=1&amp;query="&amp;Table467[[#This Row],[Begin Lat]]&amp;","&amp;Table467[[#This Row],[Begin Long]],"Google Maps")</f>
        <v>Google Maps</v>
      </c>
      <c r="Y213" s="1">
        <v>41.573514000000003</v>
      </c>
      <c r="Z213" s="1">
        <v>-84.037576999999999</v>
      </c>
      <c r="AA213" s="1">
        <v>0</v>
      </c>
      <c r="AB213" s="1">
        <v>0</v>
      </c>
    </row>
    <row r="214" spans="1:28" x14ac:dyDescent="0.25">
      <c r="A214" s="13">
        <v>212</v>
      </c>
      <c r="B214" s="17">
        <v>7</v>
      </c>
      <c r="C214" s="1" t="s">
        <v>2373</v>
      </c>
      <c r="D214" s="1" t="s">
        <v>3163</v>
      </c>
      <c r="E214" s="1" t="s">
        <v>5127</v>
      </c>
      <c r="F214" s="1" t="s">
        <v>2600</v>
      </c>
      <c r="G214" s="21">
        <v>5.1340000000054715</v>
      </c>
      <c r="H214" s="21">
        <v>0</v>
      </c>
      <c r="I214" s="1" t="s">
        <v>258</v>
      </c>
      <c r="J214" s="1" t="s">
        <v>2803</v>
      </c>
      <c r="K214" s="1">
        <v>0</v>
      </c>
      <c r="L214" s="1">
        <v>3</v>
      </c>
      <c r="M214" s="1">
        <v>2</v>
      </c>
      <c r="N214" s="1">
        <v>3</v>
      </c>
      <c r="O214" s="1">
        <v>4</v>
      </c>
      <c r="P214" s="16">
        <v>167.43631904069767</v>
      </c>
      <c r="Q214" s="21">
        <v>0.12010149703360452</v>
      </c>
      <c r="R214" s="21">
        <v>1.0647235489468068</v>
      </c>
      <c r="S214" s="21">
        <v>0.94462205191320225</v>
      </c>
      <c r="T214" s="21">
        <v>9.5439923231341373E-2</v>
      </c>
      <c r="U214" s="21">
        <v>0.76640844337848157</v>
      </c>
      <c r="V214" s="21">
        <v>0.67096852014714026</v>
      </c>
      <c r="W214" s="13" t="str">
        <f>IF(Table467[[#This Row],[PSI - FI]]&gt;5,"Red",(IF(AND(Table467[[#This Row],[PSI - FI]]&lt;5,Table467[[#This Row],[PSI - FI]]&gt;=3),"Blue","No")))</f>
        <v>No</v>
      </c>
      <c r="X214" s="19" t="str">
        <f>HYPERLINK("https://www.google.com/maps/search/?api=1&amp;query="&amp;Table467[[#This Row],[Begin Lat]]&amp;","&amp;Table467[[#This Row],[Begin Long]],"Google Maps")</f>
        <v>Google Maps</v>
      </c>
      <c r="Y214" s="1">
        <v>40.428973999999997</v>
      </c>
      <c r="Z214" s="1">
        <v>-83.803595999999999</v>
      </c>
      <c r="AA214" s="1">
        <v>0</v>
      </c>
      <c r="AB214" s="1">
        <v>0</v>
      </c>
    </row>
    <row r="215" spans="1:28" x14ac:dyDescent="0.25">
      <c r="A215" s="13">
        <v>213</v>
      </c>
      <c r="B215" s="17">
        <v>1</v>
      </c>
      <c r="C215" s="1" t="s">
        <v>809</v>
      </c>
      <c r="D215" s="1" t="s">
        <v>3016</v>
      </c>
      <c r="E215" s="1" t="s">
        <v>5128</v>
      </c>
      <c r="F215" s="1" t="s">
        <v>2601</v>
      </c>
      <c r="G215" s="21">
        <v>14.120999999999185</v>
      </c>
      <c r="H215" s="21">
        <v>0</v>
      </c>
      <c r="I215" s="1" t="s">
        <v>258</v>
      </c>
      <c r="J215" s="1" t="s">
        <v>2803</v>
      </c>
      <c r="K215" s="1">
        <v>0</v>
      </c>
      <c r="L215" s="1">
        <v>0</v>
      </c>
      <c r="M215" s="1">
        <v>9</v>
      </c>
      <c r="N215" s="1">
        <v>1</v>
      </c>
      <c r="O215" s="1">
        <v>9</v>
      </c>
      <c r="P215" s="16">
        <v>72.359375</v>
      </c>
      <c r="Q215" s="21">
        <v>8.729320999387552E-2</v>
      </c>
      <c r="R215" s="21">
        <v>1.2974262238364527</v>
      </c>
      <c r="S215" s="21">
        <v>1.2101330138425772</v>
      </c>
      <c r="T215" s="21">
        <v>7.0113047965797856E-2</v>
      </c>
      <c r="U215" s="21">
        <v>0.76571525284671882</v>
      </c>
      <c r="V215" s="21">
        <v>0.69560220488092095</v>
      </c>
      <c r="W215" s="13" t="str">
        <f>IF(Table467[[#This Row],[PSI - FI]]&gt;5,"Red",(IF(AND(Table467[[#This Row],[PSI - FI]]&lt;5,Table467[[#This Row],[PSI - FI]]&gt;=3),"Blue","No")))</f>
        <v>No</v>
      </c>
      <c r="X215" s="19" t="str">
        <f>HYPERLINK("https://www.google.com/maps/search/?api=1&amp;query="&amp;Table467[[#This Row],[Begin Lat]]&amp;","&amp;Table467[[#This Row],[Begin Long]],"Google Maps")</f>
        <v>Google Maps</v>
      </c>
      <c r="Y215" s="1">
        <v>41.296353000000003</v>
      </c>
      <c r="Z215" s="1">
        <v>-84.553436000000005</v>
      </c>
      <c r="AA215" s="1">
        <v>0</v>
      </c>
      <c r="AB215" s="1">
        <v>0</v>
      </c>
    </row>
    <row r="216" spans="1:28" x14ac:dyDescent="0.25">
      <c r="A216" s="13">
        <v>214</v>
      </c>
      <c r="B216" s="17">
        <v>4</v>
      </c>
      <c r="C216" s="1" t="s">
        <v>790</v>
      </c>
      <c r="D216" s="1" t="s">
        <v>2602</v>
      </c>
      <c r="E216" s="1" t="s">
        <v>5129</v>
      </c>
      <c r="F216" s="1" t="s">
        <v>2602</v>
      </c>
      <c r="G216" s="21">
        <v>19.120999999999185</v>
      </c>
      <c r="H216" s="21">
        <v>0</v>
      </c>
      <c r="I216" s="1" t="s">
        <v>258</v>
      </c>
      <c r="J216" s="1" t="s">
        <v>2803</v>
      </c>
      <c r="K216" s="1">
        <v>0</v>
      </c>
      <c r="L216" s="1">
        <v>0</v>
      </c>
      <c r="M216" s="1">
        <v>8</v>
      </c>
      <c r="N216" s="1">
        <v>1</v>
      </c>
      <c r="O216" s="1">
        <v>13</v>
      </c>
      <c r="P216" s="16">
        <v>69.8125</v>
      </c>
      <c r="Q216" s="21">
        <v>9.385009807402489E-2</v>
      </c>
      <c r="R216" s="21">
        <v>1.6167886596655019</v>
      </c>
      <c r="S216" s="21">
        <v>1.522938561591477</v>
      </c>
      <c r="T216" s="21">
        <v>7.9432310757353436E-2</v>
      </c>
      <c r="U216" s="21">
        <v>0.76540128860200785</v>
      </c>
      <c r="V216" s="21">
        <v>0.68596897784465438</v>
      </c>
      <c r="W216" s="13" t="str">
        <f>IF(Table467[[#This Row],[PSI - FI]]&gt;5,"Red",(IF(AND(Table467[[#This Row],[PSI - FI]]&lt;5,Table467[[#This Row],[PSI - FI]]&gt;=3),"Blue","No")))</f>
        <v>No</v>
      </c>
      <c r="X216" s="19" t="str">
        <f>HYPERLINK("https://www.google.com/maps/search/?api=1&amp;query="&amp;Table467[[#This Row],[Begin Lat]]&amp;","&amp;Table467[[#This Row],[Begin Long]],"Google Maps")</f>
        <v>Google Maps</v>
      </c>
      <c r="Y216" s="1">
        <v>41.390459999999997</v>
      </c>
      <c r="Z216" s="1">
        <v>-80.954803999999996</v>
      </c>
      <c r="AA216" s="1">
        <v>0</v>
      </c>
      <c r="AB216" s="1">
        <v>0</v>
      </c>
    </row>
    <row r="217" spans="1:28" x14ac:dyDescent="0.25">
      <c r="A217" s="13">
        <v>215</v>
      </c>
      <c r="B217" s="17">
        <v>3</v>
      </c>
      <c r="C217" s="1" t="s">
        <v>1330</v>
      </c>
      <c r="D217" s="1" t="s">
        <v>3169</v>
      </c>
      <c r="E217" s="1" t="s">
        <v>5003</v>
      </c>
      <c r="F217" s="1" t="s">
        <v>2603</v>
      </c>
      <c r="G217" s="21">
        <v>4.0859999999956926</v>
      </c>
      <c r="H217" s="21">
        <v>0</v>
      </c>
      <c r="I217" s="1" t="s">
        <v>258</v>
      </c>
      <c r="J217" s="1" t="s">
        <v>2804</v>
      </c>
      <c r="K217" s="1">
        <v>0</v>
      </c>
      <c r="L217" s="1">
        <v>0</v>
      </c>
      <c r="M217" s="1">
        <v>3</v>
      </c>
      <c r="N217" s="1">
        <v>3</v>
      </c>
      <c r="O217" s="1">
        <v>15</v>
      </c>
      <c r="P217" s="16">
        <v>47.953125</v>
      </c>
      <c r="Q217" s="21">
        <v>2.5518906081656252</v>
      </c>
      <c r="R217" s="21">
        <v>4.0382646618375677</v>
      </c>
      <c r="S217" s="21">
        <v>1.4863740536719425</v>
      </c>
      <c r="T217" s="21">
        <v>0.17784150976161844</v>
      </c>
      <c r="U217" s="21">
        <v>0.76264508655277019</v>
      </c>
      <c r="V217" s="21">
        <v>0.58480357679115169</v>
      </c>
      <c r="W217" s="13" t="str">
        <f>IF(Table467[[#This Row],[PSI - FI]]&gt;5,"Red",(IF(AND(Table467[[#This Row],[PSI - FI]]&lt;5,Table467[[#This Row],[PSI - FI]]&gt;=3),"Blue","No")))</f>
        <v>No</v>
      </c>
      <c r="X217" s="19" t="str">
        <f>HYPERLINK("https://www.google.com/maps/search/?api=1&amp;query="&amp;Table467[[#This Row],[Begin Lat]]&amp;","&amp;Table467[[#This Row],[Begin Long]],"Google Maps")</f>
        <v>Google Maps</v>
      </c>
      <c r="Y217" s="1">
        <v>41.360917999999998</v>
      </c>
      <c r="Z217" s="1">
        <v>-82.749503000000004</v>
      </c>
      <c r="AA217" s="1">
        <v>0</v>
      </c>
      <c r="AB217" s="1">
        <v>0</v>
      </c>
    </row>
    <row r="218" spans="1:28" x14ac:dyDescent="0.25">
      <c r="A218" s="13">
        <v>216</v>
      </c>
      <c r="B218" s="17">
        <v>4</v>
      </c>
      <c r="C218" s="1" t="s">
        <v>798</v>
      </c>
      <c r="D218" s="1" t="s">
        <v>2604</v>
      </c>
      <c r="E218" s="1" t="s">
        <v>3450</v>
      </c>
      <c r="F218" s="1" t="s">
        <v>2604</v>
      </c>
      <c r="G218" s="21">
        <v>13.703999999997905</v>
      </c>
      <c r="H218" s="21">
        <v>0</v>
      </c>
      <c r="I218" s="1" t="s">
        <v>258</v>
      </c>
      <c r="J218" s="1" t="s">
        <v>2803</v>
      </c>
      <c r="K218" s="1">
        <v>0</v>
      </c>
      <c r="L218" s="1">
        <v>0</v>
      </c>
      <c r="M218" s="1">
        <v>7</v>
      </c>
      <c r="N218" s="1">
        <v>3</v>
      </c>
      <c r="O218" s="1">
        <v>12</v>
      </c>
      <c r="P218" s="16">
        <v>71.140625</v>
      </c>
      <c r="Q218" s="21">
        <v>8.4711672197643653E-2</v>
      </c>
      <c r="R218" s="21">
        <v>1.4661219002474875</v>
      </c>
      <c r="S218" s="21">
        <v>1.3814102280498437</v>
      </c>
      <c r="T218" s="21">
        <v>6.9448796650749781E-2</v>
      </c>
      <c r="U218" s="21">
        <v>0.76110433001192845</v>
      </c>
      <c r="V218" s="21">
        <v>0.69165553336117869</v>
      </c>
      <c r="W218" s="13" t="str">
        <f>IF(Table467[[#This Row],[PSI - FI]]&gt;5,"Red",(IF(AND(Table467[[#This Row],[PSI - FI]]&lt;5,Table467[[#This Row],[PSI - FI]]&gt;=3),"Blue","No")))</f>
        <v>No</v>
      </c>
      <c r="X218" s="19" t="str">
        <f>HYPERLINK("https://www.google.com/maps/search/?api=1&amp;query="&amp;Table467[[#This Row],[Begin Lat]]&amp;","&amp;Table467[[#This Row],[Begin Long]],"Google Maps")</f>
        <v>Google Maps</v>
      </c>
      <c r="Y218" s="1">
        <v>41.309944999999999</v>
      </c>
      <c r="Z218" s="1">
        <v>-81.098761999999994</v>
      </c>
      <c r="AA218" s="1">
        <v>0</v>
      </c>
      <c r="AB218" s="1">
        <v>0</v>
      </c>
    </row>
    <row r="219" spans="1:28" x14ac:dyDescent="0.25">
      <c r="A219" s="13">
        <v>217</v>
      </c>
      <c r="B219" s="17">
        <v>11</v>
      </c>
      <c r="C219" s="1" t="s">
        <v>1338</v>
      </c>
      <c r="D219" s="1" t="s">
        <v>3091</v>
      </c>
      <c r="E219" s="1" t="s">
        <v>5130</v>
      </c>
      <c r="F219" s="1" t="s">
        <v>2605</v>
      </c>
      <c r="G219" s="21">
        <v>22.194000000003143</v>
      </c>
      <c r="H219" s="21">
        <v>0</v>
      </c>
      <c r="I219" s="1" t="s">
        <v>258</v>
      </c>
      <c r="J219" s="1" t="s">
        <v>2804</v>
      </c>
      <c r="K219" s="1">
        <v>0</v>
      </c>
      <c r="L219" s="1">
        <v>0</v>
      </c>
      <c r="M219" s="1">
        <v>6</v>
      </c>
      <c r="N219" s="1">
        <v>2</v>
      </c>
      <c r="O219" s="1">
        <v>7</v>
      </c>
      <c r="P219" s="16">
        <v>55.15625</v>
      </c>
      <c r="Q219" s="21">
        <v>1.4129233449446881</v>
      </c>
      <c r="R219" s="21">
        <v>2.932599228342438</v>
      </c>
      <c r="S219" s="21">
        <v>1.5196758833977499</v>
      </c>
      <c r="T219" s="21">
        <v>9.8466768143727096E-2</v>
      </c>
      <c r="U219" s="21">
        <v>0.75798747201346983</v>
      </c>
      <c r="V219" s="21">
        <v>0.65952070386974271</v>
      </c>
      <c r="W219" s="13" t="str">
        <f>IF(Table467[[#This Row],[PSI - FI]]&gt;5,"Red",(IF(AND(Table467[[#This Row],[PSI - FI]]&lt;5,Table467[[#This Row],[PSI - FI]]&gt;=3),"Blue","No")))</f>
        <v>No</v>
      </c>
      <c r="X219" s="19" t="str">
        <f>HYPERLINK("https://www.google.com/maps/search/?api=1&amp;query="&amp;Table467[[#This Row],[Begin Lat]]&amp;","&amp;Table467[[#This Row],[Begin Long]],"Google Maps")</f>
        <v>Google Maps</v>
      </c>
      <c r="Y219" s="1">
        <v>40.821809999999999</v>
      </c>
      <c r="Z219" s="1">
        <v>-80.636308999999997</v>
      </c>
      <c r="AA219" s="1">
        <v>0</v>
      </c>
      <c r="AB219" s="1">
        <v>0</v>
      </c>
    </row>
    <row r="220" spans="1:28" x14ac:dyDescent="0.25">
      <c r="A220" s="13">
        <v>218</v>
      </c>
      <c r="B220" s="17">
        <v>5</v>
      </c>
      <c r="C220" s="1" t="s">
        <v>793</v>
      </c>
      <c r="D220" s="1" t="s">
        <v>2855</v>
      </c>
      <c r="E220" s="1" t="s">
        <v>3236</v>
      </c>
      <c r="F220" s="1" t="s">
        <v>2606</v>
      </c>
      <c r="G220" s="21">
        <v>22.225999999995111</v>
      </c>
      <c r="H220" s="21">
        <v>0</v>
      </c>
      <c r="I220" s="1" t="s">
        <v>258</v>
      </c>
      <c r="J220" s="1" t="s">
        <v>2803</v>
      </c>
      <c r="K220" s="1">
        <v>0</v>
      </c>
      <c r="L220" s="1">
        <v>0</v>
      </c>
      <c r="M220" s="1">
        <v>6</v>
      </c>
      <c r="N220" s="1">
        <v>3</v>
      </c>
      <c r="O220" s="1">
        <v>11</v>
      </c>
      <c r="P220" s="16">
        <v>63.59375</v>
      </c>
      <c r="Q220" s="21">
        <v>9.6329192239421033E-2</v>
      </c>
      <c r="R220" s="21">
        <v>1.4121444127467497</v>
      </c>
      <c r="S220" s="21">
        <v>1.3158152205073288</v>
      </c>
      <c r="T220" s="21">
        <v>8.3140863863527578E-2</v>
      </c>
      <c r="U220" s="21">
        <v>0.75396533431502233</v>
      </c>
      <c r="V220" s="21">
        <v>0.67082447045149474</v>
      </c>
      <c r="W220" s="13" t="str">
        <f>IF(Table467[[#This Row],[PSI - FI]]&gt;5,"Red",(IF(AND(Table467[[#This Row],[PSI - FI]]&lt;5,Table467[[#This Row],[PSI - FI]]&gt;=3),"Blue","No")))</f>
        <v>No</v>
      </c>
      <c r="X220" s="19" t="str">
        <f>HYPERLINK("https://www.google.com/maps/search/?api=1&amp;query="&amp;Table467[[#This Row],[Begin Lat]]&amp;","&amp;Table467[[#This Row],[Begin Long]],"Google Maps")</f>
        <v>Google Maps</v>
      </c>
      <c r="Y220" s="1">
        <v>39.976799</v>
      </c>
      <c r="Z220" s="1">
        <v>-82.525576000000001</v>
      </c>
      <c r="AA220" s="1">
        <v>0</v>
      </c>
      <c r="AB220" s="1">
        <v>0</v>
      </c>
    </row>
    <row r="221" spans="1:28" x14ac:dyDescent="0.25">
      <c r="A221" s="13">
        <v>219</v>
      </c>
      <c r="B221" s="17">
        <v>8</v>
      </c>
      <c r="C221" s="1" t="s">
        <v>1329</v>
      </c>
      <c r="D221" s="1" t="s">
        <v>2607</v>
      </c>
      <c r="E221" s="1" t="s">
        <v>5036</v>
      </c>
      <c r="F221" s="1" t="s">
        <v>2607</v>
      </c>
      <c r="G221" s="21">
        <v>28.081981128715295</v>
      </c>
      <c r="H221" s="21">
        <v>0</v>
      </c>
      <c r="I221" s="1" t="s">
        <v>258</v>
      </c>
      <c r="J221" s="1" t="s">
        <v>2803</v>
      </c>
      <c r="K221" s="1">
        <v>0</v>
      </c>
      <c r="L221" s="1">
        <v>2</v>
      </c>
      <c r="M221" s="1">
        <v>5</v>
      </c>
      <c r="N221" s="1">
        <v>1</v>
      </c>
      <c r="O221" s="1">
        <v>11</v>
      </c>
      <c r="P221" s="16">
        <v>139.52525436046511</v>
      </c>
      <c r="Q221" s="21">
        <v>0.12899728866988877</v>
      </c>
      <c r="R221" s="21">
        <v>1.7091368938609677</v>
      </c>
      <c r="S221" s="21">
        <v>1.580139605191079</v>
      </c>
      <c r="T221" s="21">
        <v>9.290402370169569E-2</v>
      </c>
      <c r="U221" s="21">
        <v>0.75279782129890926</v>
      </c>
      <c r="V221" s="21">
        <v>0.65989379759721356</v>
      </c>
      <c r="W221" s="13" t="str">
        <f>IF(Table467[[#This Row],[PSI - FI]]&gt;5,"Red",(IF(AND(Table467[[#This Row],[PSI - FI]]&lt;5,Table467[[#This Row],[PSI - FI]]&gt;=3),"Blue","No")))</f>
        <v>No</v>
      </c>
      <c r="X221" s="19" t="str">
        <f>HYPERLINK("https://www.google.com/maps/search/?api=1&amp;query="&amp;Table467[[#This Row],[Begin Lat]]&amp;","&amp;Table467[[#This Row],[Begin Long]],"Google Maps")</f>
        <v>Google Maps</v>
      </c>
      <c r="Y221" s="1">
        <v>39.135680000000001</v>
      </c>
      <c r="Z221" s="1">
        <v>-84.069229000000007</v>
      </c>
      <c r="AA221" s="1">
        <v>0</v>
      </c>
      <c r="AB221" s="1">
        <v>0</v>
      </c>
    </row>
    <row r="222" spans="1:28" x14ac:dyDescent="0.25">
      <c r="A222" s="13">
        <v>220</v>
      </c>
      <c r="B222" s="17">
        <v>9</v>
      </c>
      <c r="C222" s="1" t="s">
        <v>2382</v>
      </c>
      <c r="D222" s="1" t="s">
        <v>2608</v>
      </c>
      <c r="E222" s="1" t="s">
        <v>3325</v>
      </c>
      <c r="F222" s="1" t="s">
        <v>2608</v>
      </c>
      <c r="G222" s="21">
        <v>8.9900000000052387</v>
      </c>
      <c r="H222" s="21">
        <v>0</v>
      </c>
      <c r="I222" s="1" t="s">
        <v>258</v>
      </c>
      <c r="J222" s="1" t="s">
        <v>2808</v>
      </c>
      <c r="K222" s="1">
        <v>0</v>
      </c>
      <c r="L222" s="1">
        <v>0</v>
      </c>
      <c r="M222" s="1">
        <v>6</v>
      </c>
      <c r="N222" s="1">
        <v>1</v>
      </c>
      <c r="O222" s="1">
        <v>4</v>
      </c>
      <c r="P222" s="16">
        <v>47.71875</v>
      </c>
      <c r="Q222" s="21">
        <v>0.49460531760464299</v>
      </c>
      <c r="R222" s="21">
        <v>1.8859045257409086</v>
      </c>
      <c r="S222" s="21">
        <v>1.3912992081362656</v>
      </c>
      <c r="T222" s="21">
        <v>0.1262141840868066</v>
      </c>
      <c r="U222" s="21">
        <v>0.75065482055631094</v>
      </c>
      <c r="V222" s="21">
        <v>0.62444063646950432</v>
      </c>
      <c r="W222" s="13" t="str">
        <f>IF(Table467[[#This Row],[PSI - FI]]&gt;5,"Red",(IF(AND(Table467[[#This Row],[PSI - FI]]&lt;5,Table467[[#This Row],[PSI - FI]]&gt;=3),"Blue","No")))</f>
        <v>No</v>
      </c>
      <c r="X222" s="19" t="str">
        <f>HYPERLINK("https://www.google.com/maps/search/?api=1&amp;query="&amp;Table467[[#This Row],[Begin Lat]]&amp;","&amp;Table467[[#This Row],[Begin Long]],"Google Maps")</f>
        <v>Google Maps</v>
      </c>
      <c r="Y222" s="1">
        <v>38.762644000000002</v>
      </c>
      <c r="Z222" s="1">
        <v>-83.595776999999998</v>
      </c>
      <c r="AA222" s="1">
        <v>0</v>
      </c>
      <c r="AB222" s="1">
        <v>0</v>
      </c>
    </row>
    <row r="223" spans="1:28" x14ac:dyDescent="0.25">
      <c r="A223" s="13">
        <v>221</v>
      </c>
      <c r="B223" s="17">
        <v>4</v>
      </c>
      <c r="C223" s="1" t="s">
        <v>801</v>
      </c>
      <c r="D223" s="1" t="s">
        <v>3170</v>
      </c>
      <c r="E223" s="1" t="s">
        <v>3555</v>
      </c>
      <c r="F223" s="1" t="s">
        <v>2609</v>
      </c>
      <c r="G223" s="21">
        <v>3.6349999999947613</v>
      </c>
      <c r="H223" s="21">
        <v>0</v>
      </c>
      <c r="I223" s="1" t="s">
        <v>258</v>
      </c>
      <c r="J223" s="1" t="s">
        <v>2806</v>
      </c>
      <c r="K223" s="1">
        <v>0</v>
      </c>
      <c r="L223" s="1">
        <v>0</v>
      </c>
      <c r="M223" s="1">
        <v>3</v>
      </c>
      <c r="N223" s="1">
        <v>2</v>
      </c>
      <c r="O223" s="1">
        <v>19</v>
      </c>
      <c r="P223" s="16">
        <v>47.515625</v>
      </c>
      <c r="Q223" s="21">
        <v>3.1116592471339453</v>
      </c>
      <c r="R223" s="21">
        <v>5.4859848032493304</v>
      </c>
      <c r="S223" s="21">
        <v>2.3743255561153851</v>
      </c>
      <c r="T223" s="21">
        <v>0.20335319178714115</v>
      </c>
      <c r="U223" s="21">
        <v>0.74951395496417639</v>
      </c>
      <c r="V223" s="21">
        <v>0.54616076317703521</v>
      </c>
      <c r="W223" s="13" t="str">
        <f>IF(Table467[[#This Row],[PSI - FI]]&gt;5,"Red",(IF(AND(Table467[[#This Row],[PSI - FI]]&lt;5,Table467[[#This Row],[PSI - FI]]&gt;=3),"Blue","No")))</f>
        <v>No</v>
      </c>
      <c r="X223" s="19" t="str">
        <f>HYPERLINK("https://www.google.com/maps/search/?api=1&amp;query="&amp;Table467[[#This Row],[Begin Lat]]&amp;","&amp;Table467[[#This Row],[Begin Long]],"Google Maps")</f>
        <v>Google Maps</v>
      </c>
      <c r="Y223" s="1">
        <v>40.944212</v>
      </c>
      <c r="Z223" s="1">
        <v>-80.733746999999994</v>
      </c>
      <c r="AA223" s="1">
        <v>0</v>
      </c>
      <c r="AB223" s="1">
        <v>0</v>
      </c>
    </row>
    <row r="224" spans="1:28" x14ac:dyDescent="0.25">
      <c r="A224" s="13">
        <v>222</v>
      </c>
      <c r="B224" s="17">
        <v>5</v>
      </c>
      <c r="C224" s="1" t="s">
        <v>2376</v>
      </c>
      <c r="D224" s="1" t="s">
        <v>2610</v>
      </c>
      <c r="E224" s="1" t="s">
        <v>5131</v>
      </c>
      <c r="F224" s="1" t="s">
        <v>2610</v>
      </c>
      <c r="G224" s="21">
        <v>3.1440000000002328</v>
      </c>
      <c r="H224" s="21">
        <v>0</v>
      </c>
      <c r="I224" s="1" t="s">
        <v>258</v>
      </c>
      <c r="J224" s="1" t="s">
        <v>2804</v>
      </c>
      <c r="K224" s="1">
        <v>0</v>
      </c>
      <c r="L224" s="1">
        <v>2</v>
      </c>
      <c r="M224" s="1">
        <v>3</v>
      </c>
      <c r="N224" s="1">
        <v>0</v>
      </c>
      <c r="O224" s="1">
        <v>6</v>
      </c>
      <c r="P224" s="16">
        <v>116.99400436046511</v>
      </c>
      <c r="Q224" s="21">
        <v>3.6549796452301786</v>
      </c>
      <c r="R224" s="21">
        <v>2.2131269598031142</v>
      </c>
      <c r="S224" s="21">
        <v>-1.4418526854270644</v>
      </c>
      <c r="T224" s="21">
        <v>0.25471589423770952</v>
      </c>
      <c r="U224" s="21">
        <v>0.74937622087701605</v>
      </c>
      <c r="V224" s="21">
        <v>0.49466032663930654</v>
      </c>
      <c r="W224" s="13" t="str">
        <f>IF(Table467[[#This Row],[PSI - FI]]&gt;5,"Red",(IF(AND(Table467[[#This Row],[PSI - FI]]&lt;5,Table467[[#This Row],[PSI - FI]]&gt;=3),"Blue","No")))</f>
        <v>No</v>
      </c>
      <c r="X224" s="19" t="str">
        <f>HYPERLINK("https://www.google.com/maps/search/?api=1&amp;query="&amp;Table467[[#This Row],[Begin Lat]]&amp;","&amp;Table467[[#This Row],[Begin Long]],"Google Maps")</f>
        <v>Google Maps</v>
      </c>
      <c r="Y224" s="1">
        <v>39.898356999999997</v>
      </c>
      <c r="Z224" s="1">
        <v>-82.408283999999995</v>
      </c>
      <c r="AA224" s="1">
        <v>0</v>
      </c>
      <c r="AB224" s="1">
        <v>0</v>
      </c>
    </row>
    <row r="225" spans="1:28" x14ac:dyDescent="0.25">
      <c r="A225" s="13">
        <v>223</v>
      </c>
      <c r="B225" s="17">
        <v>7</v>
      </c>
      <c r="C225" s="1" t="s">
        <v>1335</v>
      </c>
      <c r="D225" s="1" t="s">
        <v>3148</v>
      </c>
      <c r="E225" s="1" t="s">
        <v>5132</v>
      </c>
      <c r="F225" s="1" t="s">
        <v>2611</v>
      </c>
      <c r="G225" s="21">
        <v>2.6119999999937136</v>
      </c>
      <c r="H225" s="21">
        <v>0</v>
      </c>
      <c r="I225" s="1" t="s">
        <v>258</v>
      </c>
      <c r="J225" s="1" t="s">
        <v>2803</v>
      </c>
      <c r="K225" s="1">
        <v>1</v>
      </c>
      <c r="L225" s="1">
        <v>0</v>
      </c>
      <c r="M225" s="1">
        <v>5</v>
      </c>
      <c r="N225" s="1">
        <v>2</v>
      </c>
      <c r="O225" s="1">
        <v>8</v>
      </c>
      <c r="P225" s="16">
        <v>95.286064680232556</v>
      </c>
      <c r="Q225" s="21">
        <v>0.12687167592194923</v>
      </c>
      <c r="R225" s="21">
        <v>1.4438438588187379</v>
      </c>
      <c r="S225" s="21">
        <v>1.3169721828967886</v>
      </c>
      <c r="T225" s="21">
        <v>9.1920259490347017E-2</v>
      </c>
      <c r="U225" s="21">
        <v>0.74891280721530651</v>
      </c>
      <c r="V225" s="21">
        <v>0.65699254772495952</v>
      </c>
      <c r="W225" s="13" t="str">
        <f>IF(Table467[[#This Row],[PSI - FI]]&gt;5,"Red",(IF(AND(Table467[[#This Row],[PSI - FI]]&lt;5,Table467[[#This Row],[PSI - FI]]&gt;=3),"Blue","No")))</f>
        <v>No</v>
      </c>
      <c r="X225" s="19" t="str">
        <f>HYPERLINK("https://www.google.com/maps/search/?api=1&amp;query="&amp;Table467[[#This Row],[Begin Lat]]&amp;","&amp;Table467[[#This Row],[Begin Long]],"Google Maps")</f>
        <v>Google Maps</v>
      </c>
      <c r="Y225" s="1">
        <v>39.905166000000001</v>
      </c>
      <c r="Z225" s="1">
        <v>-84.067627000000002</v>
      </c>
      <c r="AA225" s="1">
        <v>0</v>
      </c>
      <c r="AB225" s="1">
        <v>0</v>
      </c>
    </row>
    <row r="226" spans="1:28" x14ac:dyDescent="0.25">
      <c r="A226" s="13">
        <v>224</v>
      </c>
      <c r="B226" s="17">
        <v>3</v>
      </c>
      <c r="C226" s="1" t="s">
        <v>805</v>
      </c>
      <c r="D226" s="1" t="s">
        <v>3184</v>
      </c>
      <c r="E226" s="1" t="s">
        <v>3372</v>
      </c>
      <c r="F226" s="1" t="s">
        <v>2612</v>
      </c>
      <c r="G226" s="21">
        <v>4.9330000000045402</v>
      </c>
      <c r="H226" s="21">
        <v>0</v>
      </c>
      <c r="I226" s="1" t="s">
        <v>258</v>
      </c>
      <c r="J226" s="1" t="s">
        <v>2808</v>
      </c>
      <c r="K226" s="1">
        <v>0</v>
      </c>
      <c r="L226" s="1">
        <v>0</v>
      </c>
      <c r="M226" s="1">
        <v>6</v>
      </c>
      <c r="N226" s="1">
        <v>2</v>
      </c>
      <c r="O226" s="1">
        <v>5</v>
      </c>
      <c r="P226" s="16">
        <v>53.15625</v>
      </c>
      <c r="Q226" s="21">
        <v>0.39951262753449329</v>
      </c>
      <c r="R226" s="21">
        <v>2.0751760975273599</v>
      </c>
      <c r="S226" s="21">
        <v>1.6756634699928665</v>
      </c>
      <c r="T226" s="21">
        <v>0.10194827779216943</v>
      </c>
      <c r="U226" s="21">
        <v>0.74881050773361235</v>
      </c>
      <c r="V226" s="21">
        <v>0.64686222994144293</v>
      </c>
      <c r="W226" s="13" t="str">
        <f>IF(Table467[[#This Row],[PSI - FI]]&gt;5,"Red",(IF(AND(Table467[[#This Row],[PSI - FI]]&lt;5,Table467[[#This Row],[PSI - FI]]&gt;=3),"Blue","No")))</f>
        <v>No</v>
      </c>
      <c r="X226" s="19" t="str">
        <f>HYPERLINK("https://www.google.com/maps/search/?api=1&amp;query="&amp;Table467[[#This Row],[Begin Lat]]&amp;","&amp;Table467[[#This Row],[Begin Long]],"Google Maps")</f>
        <v>Google Maps</v>
      </c>
      <c r="Y226" s="1">
        <v>41.047218000000001</v>
      </c>
      <c r="Z226" s="1">
        <v>-81.864379999999997</v>
      </c>
      <c r="AA226" s="1">
        <v>0</v>
      </c>
      <c r="AB226" s="1">
        <v>0</v>
      </c>
    </row>
    <row r="227" spans="1:28" x14ac:dyDescent="0.25">
      <c r="A227" s="13">
        <v>225</v>
      </c>
      <c r="B227" s="17">
        <v>1</v>
      </c>
      <c r="C227" s="1" t="s">
        <v>803</v>
      </c>
      <c r="D227" s="1" t="s">
        <v>2933</v>
      </c>
      <c r="E227" s="1" t="s">
        <v>3481</v>
      </c>
      <c r="F227" s="1" t="s">
        <v>2613</v>
      </c>
      <c r="G227" s="21">
        <v>2.5010000000038417</v>
      </c>
      <c r="H227" s="21">
        <v>0</v>
      </c>
      <c r="I227" s="1" t="s">
        <v>258</v>
      </c>
      <c r="J227" s="1" t="s">
        <v>2803</v>
      </c>
      <c r="K227" s="1">
        <v>0</v>
      </c>
      <c r="L227" s="1">
        <v>0</v>
      </c>
      <c r="M227" s="1">
        <v>4</v>
      </c>
      <c r="N227" s="1">
        <v>4</v>
      </c>
      <c r="O227" s="1">
        <v>1</v>
      </c>
      <c r="P227" s="16">
        <v>44.9375</v>
      </c>
      <c r="Q227" s="21">
        <v>0.11138143875210865</v>
      </c>
      <c r="R227" s="21">
        <v>0.77318183278944319</v>
      </c>
      <c r="S227" s="21">
        <v>0.66180039403733448</v>
      </c>
      <c r="T227" s="21">
        <v>9.233855322835309E-2</v>
      </c>
      <c r="U227" s="21">
        <v>0.74600286818524597</v>
      </c>
      <c r="V227" s="21">
        <v>0.65366431495689292</v>
      </c>
      <c r="W227" s="13" t="str">
        <f>IF(Table467[[#This Row],[PSI - FI]]&gt;5,"Red",(IF(AND(Table467[[#This Row],[PSI - FI]]&lt;5,Table467[[#This Row],[PSI - FI]]&gt;=3),"Blue","No")))</f>
        <v>No</v>
      </c>
      <c r="X227" s="19" t="str">
        <f>HYPERLINK("https://www.google.com/maps/search/?api=1&amp;query="&amp;Table467[[#This Row],[Begin Lat]]&amp;","&amp;Table467[[#This Row],[Begin Long]],"Google Maps")</f>
        <v>Google Maps</v>
      </c>
      <c r="Y227" s="1">
        <v>40.825325999999997</v>
      </c>
      <c r="Z227" s="1">
        <v>-84.135092999999998</v>
      </c>
      <c r="AA227" s="1">
        <v>0</v>
      </c>
      <c r="AB227" s="1">
        <v>0</v>
      </c>
    </row>
    <row r="228" spans="1:28" x14ac:dyDescent="0.25">
      <c r="A228" s="13">
        <v>226</v>
      </c>
      <c r="B228" s="17">
        <v>2</v>
      </c>
      <c r="C228" s="1" t="s">
        <v>807</v>
      </c>
      <c r="D228" s="1" t="s">
        <v>3042</v>
      </c>
      <c r="E228" s="1" t="s">
        <v>5133</v>
      </c>
      <c r="F228" s="1" t="s">
        <v>2614</v>
      </c>
      <c r="G228" s="21">
        <v>9.1659999999974389</v>
      </c>
      <c r="H228" s="21">
        <v>0</v>
      </c>
      <c r="I228" s="1" t="s">
        <v>258</v>
      </c>
      <c r="J228" s="1" t="s">
        <v>2803</v>
      </c>
      <c r="K228" s="1">
        <v>0</v>
      </c>
      <c r="L228" s="1">
        <v>0</v>
      </c>
      <c r="M228" s="1">
        <v>7</v>
      </c>
      <c r="N228" s="1">
        <v>3</v>
      </c>
      <c r="O228" s="1">
        <v>13</v>
      </c>
      <c r="P228" s="16">
        <v>72.140625</v>
      </c>
      <c r="Q228" s="21">
        <v>7.6860771585252993E-2</v>
      </c>
      <c r="R228" s="21">
        <v>1.4293052839032852</v>
      </c>
      <c r="S228" s="21">
        <v>1.3524445123180322</v>
      </c>
      <c r="T228" s="21">
        <v>6.7501722641569534E-2</v>
      </c>
      <c r="U228" s="21">
        <v>0.74377625265514047</v>
      </c>
      <c r="V228" s="21">
        <v>0.67627453001357096</v>
      </c>
      <c r="W228" s="13" t="str">
        <f>IF(Table467[[#This Row],[PSI - FI]]&gt;5,"Red",(IF(AND(Table467[[#This Row],[PSI - FI]]&lt;5,Table467[[#This Row],[PSI - FI]]&gt;=3),"Blue","No")))</f>
        <v>No</v>
      </c>
      <c r="X228" s="19" t="str">
        <f>HYPERLINK("https://www.google.com/maps/search/?api=1&amp;query="&amp;Table467[[#This Row],[Begin Lat]]&amp;","&amp;Table467[[#This Row],[Begin Long]],"Google Maps")</f>
        <v>Google Maps</v>
      </c>
      <c r="Y228" s="1">
        <v>41.459266</v>
      </c>
      <c r="Z228" s="1">
        <v>-83.703318999999993</v>
      </c>
      <c r="AA228" s="1">
        <v>0</v>
      </c>
      <c r="AB228" s="1">
        <v>0</v>
      </c>
    </row>
    <row r="229" spans="1:28" x14ac:dyDescent="0.25">
      <c r="A229" s="13">
        <v>227</v>
      </c>
      <c r="B229" s="17">
        <v>4</v>
      </c>
      <c r="C229" s="1" t="s">
        <v>801</v>
      </c>
      <c r="D229" s="1" t="s">
        <v>2877</v>
      </c>
      <c r="E229" s="1" t="s">
        <v>5134</v>
      </c>
      <c r="F229" s="1" t="s">
        <v>2615</v>
      </c>
      <c r="G229" s="21">
        <v>20.585000000006403</v>
      </c>
      <c r="H229" s="21">
        <v>0</v>
      </c>
      <c r="I229" s="1" t="s">
        <v>258</v>
      </c>
      <c r="J229" s="1" t="s">
        <v>2804</v>
      </c>
      <c r="K229" s="1">
        <v>0</v>
      </c>
      <c r="L229" s="1">
        <v>0</v>
      </c>
      <c r="M229" s="1">
        <v>2</v>
      </c>
      <c r="N229" s="1">
        <v>3</v>
      </c>
      <c r="O229" s="1">
        <v>8</v>
      </c>
      <c r="P229" s="16">
        <v>34.40625</v>
      </c>
      <c r="Q229" s="21">
        <v>3.4125581539142078</v>
      </c>
      <c r="R229" s="21">
        <v>2.6598032206499327</v>
      </c>
      <c r="S229" s="21">
        <v>-0.75275493326427512</v>
      </c>
      <c r="T229" s="21">
        <v>0.23782151644724225</v>
      </c>
      <c r="U229" s="21">
        <v>0.74366954432017873</v>
      </c>
      <c r="V229" s="21">
        <v>0.50584802787293648</v>
      </c>
      <c r="W229" s="13" t="str">
        <f>IF(Table467[[#This Row],[PSI - FI]]&gt;5,"Red",(IF(AND(Table467[[#This Row],[PSI - FI]]&lt;5,Table467[[#This Row],[PSI - FI]]&gt;=3),"Blue","No")))</f>
        <v>No</v>
      </c>
      <c r="X229" s="19" t="str">
        <f>HYPERLINK("https://www.google.com/maps/search/?api=1&amp;query="&amp;Table467[[#This Row],[Begin Lat]]&amp;","&amp;Table467[[#This Row],[Begin Long]],"Google Maps")</f>
        <v>Google Maps</v>
      </c>
      <c r="Y229" s="1">
        <v>40.944023999999999</v>
      </c>
      <c r="Z229" s="1">
        <v>-80.657753</v>
      </c>
      <c r="AA229" s="1">
        <v>0</v>
      </c>
      <c r="AB229" s="1">
        <v>0</v>
      </c>
    </row>
    <row r="230" spans="1:28" x14ac:dyDescent="0.25">
      <c r="A230" s="13">
        <v>228</v>
      </c>
      <c r="B230" s="17">
        <v>8</v>
      </c>
      <c r="C230" s="1" t="s">
        <v>788</v>
      </c>
      <c r="D230" s="1" t="s">
        <v>3098</v>
      </c>
      <c r="E230" s="1" t="s">
        <v>3627</v>
      </c>
      <c r="F230" s="1" t="s">
        <v>2616</v>
      </c>
      <c r="G230" s="21">
        <v>6.0069999999977881</v>
      </c>
      <c r="H230" s="21">
        <v>0</v>
      </c>
      <c r="I230" s="1" t="s">
        <v>258</v>
      </c>
      <c r="J230" s="1" t="s">
        <v>2804</v>
      </c>
      <c r="K230" s="1">
        <v>0</v>
      </c>
      <c r="L230" s="1">
        <v>0</v>
      </c>
      <c r="M230" s="1">
        <v>5</v>
      </c>
      <c r="N230" s="1">
        <v>1</v>
      </c>
      <c r="O230" s="1">
        <v>24</v>
      </c>
      <c r="P230" s="16">
        <v>61.171875</v>
      </c>
      <c r="Q230" s="21">
        <v>2.3415367843053319</v>
      </c>
      <c r="R230" s="21">
        <v>5.7905267768507986</v>
      </c>
      <c r="S230" s="21">
        <v>3.4489899925454668</v>
      </c>
      <c r="T230" s="21">
        <v>0.16318193089889624</v>
      </c>
      <c r="U230" s="21">
        <v>0.7406429821940087</v>
      </c>
      <c r="V230" s="21">
        <v>0.57746105129511249</v>
      </c>
      <c r="W230" s="13" t="str">
        <f>IF(Table467[[#This Row],[PSI - FI]]&gt;5,"Red",(IF(AND(Table467[[#This Row],[PSI - FI]]&lt;5,Table467[[#This Row],[PSI - FI]]&gt;=3),"Blue","No")))</f>
        <v>No</v>
      </c>
      <c r="X230" s="19" t="str">
        <f>HYPERLINK("https://www.google.com/maps/search/?api=1&amp;query="&amp;Table467[[#This Row],[Begin Lat]]&amp;","&amp;Table467[[#This Row],[Begin Long]],"Google Maps")</f>
        <v>Google Maps</v>
      </c>
      <c r="Y230" s="1">
        <v>39.453026999999999</v>
      </c>
      <c r="Z230" s="1">
        <v>-84.688567000000006</v>
      </c>
      <c r="AA230" s="1">
        <v>0</v>
      </c>
      <c r="AB230" s="1">
        <v>0</v>
      </c>
    </row>
    <row r="231" spans="1:28" x14ac:dyDescent="0.25">
      <c r="A231" s="13">
        <v>229</v>
      </c>
      <c r="B231" s="17">
        <v>7</v>
      </c>
      <c r="C231" s="1" t="s">
        <v>2378</v>
      </c>
      <c r="D231" s="1" t="s">
        <v>2999</v>
      </c>
      <c r="E231" s="1" t="s">
        <v>5135</v>
      </c>
      <c r="F231" s="1" t="s">
        <v>2617</v>
      </c>
      <c r="G231" s="21">
        <v>4.1059999999997672</v>
      </c>
      <c r="H231" s="21">
        <v>0</v>
      </c>
      <c r="I231" s="1" t="s">
        <v>258</v>
      </c>
      <c r="J231" s="1" t="s">
        <v>2803</v>
      </c>
      <c r="K231" s="1">
        <v>0</v>
      </c>
      <c r="L231" s="1">
        <v>0</v>
      </c>
      <c r="M231" s="1">
        <v>5</v>
      </c>
      <c r="N231" s="1">
        <v>2</v>
      </c>
      <c r="O231" s="1">
        <v>4</v>
      </c>
      <c r="P231" s="16">
        <v>45.609375</v>
      </c>
      <c r="Q231" s="21">
        <v>0.1775622609398711</v>
      </c>
      <c r="R231" s="21">
        <v>1.2054151859083639</v>
      </c>
      <c r="S231" s="21">
        <v>1.0278529249684929</v>
      </c>
      <c r="T231" s="21">
        <v>0.11341011718189728</v>
      </c>
      <c r="U231" s="21">
        <v>0.73871704250946157</v>
      </c>
      <c r="V231" s="21">
        <v>0.62530692532756427</v>
      </c>
      <c r="W231" s="13" t="str">
        <f>IF(Table467[[#This Row],[PSI - FI]]&gt;5,"Red",(IF(AND(Table467[[#This Row],[PSI - FI]]&lt;5,Table467[[#This Row],[PSI - FI]]&gt;=3),"Blue","No")))</f>
        <v>No</v>
      </c>
      <c r="X231" s="19" t="str">
        <f>HYPERLINK("https://www.google.com/maps/search/?api=1&amp;query="&amp;Table467[[#This Row],[Begin Lat]]&amp;","&amp;Table467[[#This Row],[Begin Long]],"Google Maps")</f>
        <v>Google Maps</v>
      </c>
      <c r="Y231" s="1">
        <v>40.495201999999999</v>
      </c>
      <c r="Z231" s="1">
        <v>-84.377246999999997</v>
      </c>
      <c r="AA231" s="1">
        <v>0</v>
      </c>
      <c r="AB231" s="1">
        <v>0</v>
      </c>
    </row>
    <row r="232" spans="1:28" x14ac:dyDescent="0.25">
      <c r="A232" s="13">
        <v>230</v>
      </c>
      <c r="B232" s="17">
        <v>2</v>
      </c>
      <c r="C232" s="1" t="s">
        <v>2362</v>
      </c>
      <c r="D232" s="1" t="s">
        <v>3005</v>
      </c>
      <c r="E232" s="1" t="s">
        <v>5136</v>
      </c>
      <c r="F232" s="1" t="s">
        <v>2618</v>
      </c>
      <c r="G232" s="21">
        <v>9.8699999999953434</v>
      </c>
      <c r="H232" s="21">
        <v>0</v>
      </c>
      <c r="I232" s="1" t="s">
        <v>258</v>
      </c>
      <c r="J232" s="1" t="s">
        <v>2803</v>
      </c>
      <c r="K232" s="1">
        <v>0</v>
      </c>
      <c r="L232" s="1">
        <v>2</v>
      </c>
      <c r="M232" s="1">
        <v>2</v>
      </c>
      <c r="N232" s="1">
        <v>3</v>
      </c>
      <c r="O232" s="1">
        <v>1</v>
      </c>
      <c r="P232" s="16">
        <v>118.75962936046511</v>
      </c>
      <c r="Q232" s="21">
        <v>0.144538001951628</v>
      </c>
      <c r="R232" s="21">
        <v>0.81743510295066579</v>
      </c>
      <c r="S232" s="21">
        <v>0.67289710099903777</v>
      </c>
      <c r="T232" s="21">
        <v>0.1107418153205021</v>
      </c>
      <c r="U232" s="21">
        <v>0.73456457503528705</v>
      </c>
      <c r="V232" s="21">
        <v>0.62382275971478496</v>
      </c>
      <c r="W232" s="13" t="str">
        <f>IF(Table467[[#This Row],[PSI - FI]]&gt;5,"Red",(IF(AND(Table467[[#This Row],[PSI - FI]]&lt;5,Table467[[#This Row],[PSI - FI]]&gt;=3),"Blue","No")))</f>
        <v>No</v>
      </c>
      <c r="X232" s="19" t="str">
        <f>HYPERLINK("https://www.google.com/maps/search/?api=1&amp;query="&amp;Table467[[#This Row],[Begin Lat]]&amp;","&amp;Table467[[#This Row],[Begin Long]],"Google Maps")</f>
        <v>Google Maps</v>
      </c>
      <c r="Y232" s="1">
        <v>41.617910999999999</v>
      </c>
      <c r="Z232" s="1">
        <v>-84.037430999999998</v>
      </c>
      <c r="AA232" s="1">
        <v>0</v>
      </c>
      <c r="AB232" s="1">
        <v>0</v>
      </c>
    </row>
    <row r="233" spans="1:28" x14ac:dyDescent="0.25">
      <c r="A233" s="13">
        <v>231</v>
      </c>
      <c r="B233" s="17">
        <v>6</v>
      </c>
      <c r="C233" s="1" t="s">
        <v>1340</v>
      </c>
      <c r="D233" s="1" t="s">
        <v>3151</v>
      </c>
      <c r="E233" s="1" t="s">
        <v>3257</v>
      </c>
      <c r="F233" s="1" t="s">
        <v>2619</v>
      </c>
      <c r="G233" s="21">
        <v>18.448999999993248</v>
      </c>
      <c r="H233" s="21">
        <v>0</v>
      </c>
      <c r="I233" s="1" t="s">
        <v>258</v>
      </c>
      <c r="J233" s="1" t="s">
        <v>2808</v>
      </c>
      <c r="K233" s="1">
        <v>0</v>
      </c>
      <c r="L233" s="1">
        <v>2</v>
      </c>
      <c r="M233" s="1">
        <v>5</v>
      </c>
      <c r="N233" s="1">
        <v>2</v>
      </c>
      <c r="O233" s="1">
        <v>2</v>
      </c>
      <c r="P233" s="16">
        <v>134.96275436046511</v>
      </c>
      <c r="Q233" s="21">
        <v>0.31903107021758104</v>
      </c>
      <c r="R233" s="21">
        <v>1.6881774178485189</v>
      </c>
      <c r="S233" s="21">
        <v>1.369146347630938</v>
      </c>
      <c r="T233" s="21">
        <v>8.1410863960906799E-2</v>
      </c>
      <c r="U233" s="21">
        <v>0.734396366530222</v>
      </c>
      <c r="V233" s="21">
        <v>0.6529855025693152</v>
      </c>
      <c r="W233" s="13" t="str">
        <f>IF(Table467[[#This Row],[PSI - FI]]&gt;5,"Red",(IF(AND(Table467[[#This Row],[PSI - FI]]&lt;5,Table467[[#This Row],[PSI - FI]]&gt;=3),"Blue","No")))</f>
        <v>No</v>
      </c>
      <c r="X233" s="19" t="str">
        <f>HYPERLINK("https://www.google.com/maps/search/?api=1&amp;query="&amp;Table467[[#This Row],[Begin Lat]]&amp;","&amp;Table467[[#This Row],[Begin Long]],"Google Maps")</f>
        <v>Google Maps</v>
      </c>
      <c r="Y233" s="1">
        <v>40.014586000000001</v>
      </c>
      <c r="Z233" s="1">
        <v>-83.306583000000003</v>
      </c>
      <c r="AA233" s="1">
        <v>0</v>
      </c>
      <c r="AB233" s="1">
        <v>0</v>
      </c>
    </row>
    <row r="234" spans="1:28" x14ac:dyDescent="0.25">
      <c r="A234" s="13">
        <v>232</v>
      </c>
      <c r="B234" s="17">
        <v>7</v>
      </c>
      <c r="C234" s="1" t="s">
        <v>2370</v>
      </c>
      <c r="D234" s="1" t="s">
        <v>3007</v>
      </c>
      <c r="E234" s="1" t="s">
        <v>5137</v>
      </c>
      <c r="F234" s="1" t="s">
        <v>2620</v>
      </c>
      <c r="G234" s="21">
        <v>8.1670000000012806</v>
      </c>
      <c r="H234" s="21">
        <v>0</v>
      </c>
      <c r="I234" s="1" t="s">
        <v>258</v>
      </c>
      <c r="J234" s="1" t="s">
        <v>2803</v>
      </c>
      <c r="K234" s="1">
        <v>0</v>
      </c>
      <c r="L234" s="1">
        <v>1</v>
      </c>
      <c r="M234" s="1">
        <v>5</v>
      </c>
      <c r="N234" s="1">
        <v>4</v>
      </c>
      <c r="O234" s="1">
        <v>13</v>
      </c>
      <c r="P234" s="16">
        <v>109.16106468023256</v>
      </c>
      <c r="Q234" s="21">
        <v>7.308045702990662E-2</v>
      </c>
      <c r="R234" s="21">
        <v>1.4136266340278609</v>
      </c>
      <c r="S234" s="21">
        <v>1.3405461769979543</v>
      </c>
      <c r="T234" s="21">
        <v>6.3972642146185324E-2</v>
      </c>
      <c r="U234" s="21">
        <v>0.73367989958537405</v>
      </c>
      <c r="V234" s="21">
        <v>0.66970725743918869</v>
      </c>
      <c r="W234" s="13" t="str">
        <f>IF(Table467[[#This Row],[PSI - FI]]&gt;5,"Red",(IF(AND(Table467[[#This Row],[PSI - FI]]&lt;5,Table467[[#This Row],[PSI - FI]]&gt;=3),"Blue","No")))</f>
        <v>No</v>
      </c>
      <c r="X234" s="19" t="str">
        <f>HYPERLINK("https://www.google.com/maps/search/?api=1&amp;query="&amp;Table467[[#This Row],[Begin Lat]]&amp;","&amp;Table467[[#This Row],[Begin Long]],"Google Maps")</f>
        <v>Google Maps</v>
      </c>
      <c r="Y234" s="1">
        <v>40.545461000000003</v>
      </c>
      <c r="Z234" s="1">
        <v>-84.647553000000002</v>
      </c>
      <c r="AA234" s="1">
        <v>0</v>
      </c>
      <c r="AB234" s="1">
        <v>0</v>
      </c>
    </row>
    <row r="235" spans="1:28" x14ac:dyDescent="0.25">
      <c r="A235" s="13">
        <v>233</v>
      </c>
      <c r="B235" s="17">
        <v>3</v>
      </c>
      <c r="C235" s="1" t="s">
        <v>2360</v>
      </c>
      <c r="D235" s="1" t="s">
        <v>3073</v>
      </c>
      <c r="E235" s="1" t="s">
        <v>5138</v>
      </c>
      <c r="F235" s="1" t="s">
        <v>2621</v>
      </c>
      <c r="G235" s="21">
        <v>3.0620000000053551</v>
      </c>
      <c r="H235" s="21">
        <v>0</v>
      </c>
      <c r="I235" s="1" t="s">
        <v>258</v>
      </c>
      <c r="J235" s="1" t="s">
        <v>2804</v>
      </c>
      <c r="K235" s="1">
        <v>0</v>
      </c>
      <c r="L235" s="1">
        <v>0</v>
      </c>
      <c r="M235" s="1">
        <v>6</v>
      </c>
      <c r="N235" s="1">
        <v>0</v>
      </c>
      <c r="O235" s="1">
        <v>3</v>
      </c>
      <c r="P235" s="16">
        <v>42.28125</v>
      </c>
      <c r="Q235" s="21">
        <v>2.4708105128954285</v>
      </c>
      <c r="R235" s="21">
        <v>1.6924560885019517</v>
      </c>
      <c r="S235" s="21">
        <v>-0.7783544243934768</v>
      </c>
      <c r="T235" s="21">
        <v>0.17219102987493057</v>
      </c>
      <c r="U235" s="21">
        <v>0.73255211421203126</v>
      </c>
      <c r="V235" s="21">
        <v>0.56036108433710075</v>
      </c>
      <c r="W235" s="13" t="str">
        <f>IF(Table467[[#This Row],[PSI - FI]]&gt;5,"Red",(IF(AND(Table467[[#This Row],[PSI - FI]]&lt;5,Table467[[#This Row],[PSI - FI]]&gt;=3),"Blue","No")))</f>
        <v>No</v>
      </c>
      <c r="X235" s="19" t="str">
        <f>HYPERLINK("https://www.google.com/maps/search/?api=1&amp;query="&amp;Table467[[#This Row],[Begin Lat]]&amp;","&amp;Table467[[#This Row],[Begin Long]],"Google Maps")</f>
        <v>Google Maps</v>
      </c>
      <c r="Y235" s="1">
        <v>41.283794</v>
      </c>
      <c r="Z235" s="1">
        <v>-82.786220999999998</v>
      </c>
      <c r="AA235" s="1">
        <v>0</v>
      </c>
      <c r="AB235" s="1">
        <v>0</v>
      </c>
    </row>
    <row r="236" spans="1:28" x14ac:dyDescent="0.25">
      <c r="A236" s="13">
        <v>234</v>
      </c>
      <c r="B236" s="17">
        <v>3</v>
      </c>
      <c r="C236" s="1" t="s">
        <v>3193</v>
      </c>
      <c r="D236" s="1" t="s">
        <v>2622</v>
      </c>
      <c r="E236" s="1" t="s">
        <v>5030</v>
      </c>
      <c r="F236" s="1" t="s">
        <v>2622</v>
      </c>
      <c r="G236" s="21">
        <v>4.1169999999983702</v>
      </c>
      <c r="H236" s="21">
        <v>0</v>
      </c>
      <c r="I236" s="1" t="s">
        <v>258</v>
      </c>
      <c r="J236" s="1" t="s">
        <v>2803</v>
      </c>
      <c r="K236" s="1">
        <v>1</v>
      </c>
      <c r="L236" s="1">
        <v>2</v>
      </c>
      <c r="M236" s="1">
        <v>8</v>
      </c>
      <c r="N236" s="1">
        <v>2</v>
      </c>
      <c r="O236" s="1">
        <v>9</v>
      </c>
      <c r="P236" s="16">
        <v>207.28006904069767</v>
      </c>
      <c r="Q236" s="21">
        <v>3.9955998475773101E-2</v>
      </c>
      <c r="R236" s="21">
        <v>0.85201568229435665</v>
      </c>
      <c r="S236" s="21">
        <v>0.81205968381858351</v>
      </c>
      <c r="T236" s="21">
        <v>4.4671365844147187E-2</v>
      </c>
      <c r="U236" s="21">
        <v>0.7325435987493909</v>
      </c>
      <c r="V236" s="21">
        <v>0.68787223290524369</v>
      </c>
      <c r="W236" s="13" t="str">
        <f>IF(Table467[[#This Row],[PSI - FI]]&gt;5,"Red",(IF(AND(Table467[[#This Row],[PSI - FI]]&lt;5,Table467[[#This Row],[PSI - FI]]&gt;=3),"Blue","No")))</f>
        <v>No</v>
      </c>
      <c r="X236" s="19" t="str">
        <f>HYPERLINK("https://www.google.com/maps/search/?api=1&amp;query="&amp;Table467[[#This Row],[Begin Lat]]&amp;","&amp;Table467[[#This Row],[Begin Long]],"Google Maps")</f>
        <v>Google Maps</v>
      </c>
      <c r="Y236" s="1">
        <v>40.914152000000001</v>
      </c>
      <c r="Z236" s="1">
        <v>-82.193674999999999</v>
      </c>
      <c r="AA236" s="1">
        <v>0</v>
      </c>
      <c r="AB236" s="1">
        <v>0</v>
      </c>
    </row>
    <row r="237" spans="1:28" x14ac:dyDescent="0.25">
      <c r="A237" s="13">
        <v>235</v>
      </c>
      <c r="B237" s="17">
        <v>6</v>
      </c>
      <c r="C237" s="1" t="s">
        <v>1340</v>
      </c>
      <c r="D237" s="1" t="s">
        <v>3167</v>
      </c>
      <c r="E237" s="1" t="s">
        <v>3226</v>
      </c>
      <c r="F237" s="1" t="s">
        <v>2623</v>
      </c>
      <c r="G237" s="21">
        <v>14.104999999995925</v>
      </c>
      <c r="H237" s="21">
        <v>0</v>
      </c>
      <c r="I237" s="1" t="s">
        <v>258</v>
      </c>
      <c r="J237" s="1" t="s">
        <v>2808</v>
      </c>
      <c r="K237" s="1">
        <v>0</v>
      </c>
      <c r="L237" s="1">
        <v>1</v>
      </c>
      <c r="M237" s="1">
        <v>3</v>
      </c>
      <c r="N237" s="1">
        <v>2</v>
      </c>
      <c r="O237" s="1">
        <v>6</v>
      </c>
      <c r="P237" s="16">
        <v>80.192314680232556</v>
      </c>
      <c r="Q237" s="21">
        <v>0.62658752340567803</v>
      </c>
      <c r="R237" s="21">
        <v>2.1363138639653232</v>
      </c>
      <c r="S237" s="21">
        <v>1.5097263405596451</v>
      </c>
      <c r="T237" s="21">
        <v>0.15989361660853704</v>
      </c>
      <c r="U237" s="21">
        <v>0.73234210735315441</v>
      </c>
      <c r="V237" s="21">
        <v>0.57244849074461734</v>
      </c>
      <c r="W237" s="13" t="str">
        <f>IF(Table467[[#This Row],[PSI - FI]]&gt;5,"Red",(IF(AND(Table467[[#This Row],[PSI - FI]]&lt;5,Table467[[#This Row],[PSI - FI]]&gt;=3),"Blue","No")))</f>
        <v>No</v>
      </c>
      <c r="X237" s="19" t="str">
        <f>HYPERLINK("https://www.google.com/maps/search/?api=1&amp;query="&amp;Table467[[#This Row],[Begin Lat]]&amp;","&amp;Table467[[#This Row],[Begin Long]],"Google Maps")</f>
        <v>Google Maps</v>
      </c>
      <c r="Y237" s="1">
        <v>39.944552000000002</v>
      </c>
      <c r="Z237" s="1">
        <v>-83.273773000000006</v>
      </c>
      <c r="AA237" s="1">
        <v>0</v>
      </c>
      <c r="AB237" s="1">
        <v>0</v>
      </c>
    </row>
    <row r="238" spans="1:28" x14ac:dyDescent="0.25">
      <c r="A238" s="13">
        <v>236</v>
      </c>
      <c r="B238" s="17">
        <v>11</v>
      </c>
      <c r="C238" s="1" t="s">
        <v>2372</v>
      </c>
      <c r="D238" s="1" t="s">
        <v>2879</v>
      </c>
      <c r="E238" s="1" t="s">
        <v>5139</v>
      </c>
      <c r="F238" s="1" t="s">
        <v>2624</v>
      </c>
      <c r="G238" s="21">
        <v>4.1769999999960419</v>
      </c>
      <c r="H238" s="21">
        <v>0</v>
      </c>
      <c r="I238" s="1" t="s">
        <v>258</v>
      </c>
      <c r="J238" s="1" t="s">
        <v>2803</v>
      </c>
      <c r="K238" s="1">
        <v>0</v>
      </c>
      <c r="L238" s="1">
        <v>0</v>
      </c>
      <c r="M238" s="1">
        <v>8</v>
      </c>
      <c r="N238" s="1">
        <v>2</v>
      </c>
      <c r="O238" s="1">
        <v>9</v>
      </c>
      <c r="P238" s="16">
        <v>70.25</v>
      </c>
      <c r="Q238" s="21">
        <v>7.4755053473949465E-2</v>
      </c>
      <c r="R238" s="21">
        <v>1.2028683623936025</v>
      </c>
      <c r="S238" s="21">
        <v>1.1281133089196531</v>
      </c>
      <c r="T238" s="21">
        <v>6.3408609592086579E-2</v>
      </c>
      <c r="U238" s="21">
        <v>0.73207868552935362</v>
      </c>
      <c r="V238" s="21">
        <v>0.66867007593726702</v>
      </c>
      <c r="W238" s="13" t="str">
        <f>IF(Table467[[#This Row],[PSI - FI]]&gt;5,"Red",(IF(AND(Table467[[#This Row],[PSI - FI]]&lt;5,Table467[[#This Row],[PSI - FI]]&gt;=3),"Blue","No")))</f>
        <v>No</v>
      </c>
      <c r="X238" s="19" t="str">
        <f>HYPERLINK("https://www.google.com/maps/search/?api=1&amp;query="&amp;Table467[[#This Row],[Begin Lat]]&amp;","&amp;Table467[[#This Row],[Begin Long]],"Google Maps")</f>
        <v>Google Maps</v>
      </c>
      <c r="Y238" s="1">
        <v>40.613723999999998</v>
      </c>
      <c r="Z238" s="1">
        <v>-81.825023999999999</v>
      </c>
      <c r="AA238" s="1">
        <v>0</v>
      </c>
      <c r="AB238" s="1">
        <v>0</v>
      </c>
    </row>
    <row r="239" spans="1:28" x14ac:dyDescent="0.25">
      <c r="A239" s="13">
        <v>237</v>
      </c>
      <c r="B239" s="17">
        <v>3</v>
      </c>
      <c r="C239" s="1" t="s">
        <v>805</v>
      </c>
      <c r="D239" s="1" t="s">
        <v>3075</v>
      </c>
      <c r="E239" s="1" t="s">
        <v>5113</v>
      </c>
      <c r="F239" s="1" t="s">
        <v>2625</v>
      </c>
      <c r="G239" s="21">
        <v>5.5679999999993015</v>
      </c>
      <c r="H239" s="21">
        <v>0</v>
      </c>
      <c r="I239" s="1" t="s">
        <v>258</v>
      </c>
      <c r="J239" s="1" t="s">
        <v>2804</v>
      </c>
      <c r="K239" s="1">
        <v>0</v>
      </c>
      <c r="L239" s="1">
        <v>0</v>
      </c>
      <c r="M239" s="1">
        <v>2</v>
      </c>
      <c r="N239" s="1">
        <v>3</v>
      </c>
      <c r="O239" s="1">
        <v>9</v>
      </c>
      <c r="P239" s="16">
        <v>35.40625</v>
      </c>
      <c r="Q239" s="21">
        <v>4.1861861100081628</v>
      </c>
      <c r="R239" s="21">
        <v>2.5526657206787364</v>
      </c>
      <c r="S239" s="21">
        <v>-1.6335203893294263</v>
      </c>
      <c r="T239" s="21">
        <v>0.29173572549103938</v>
      </c>
      <c r="U239" s="21">
        <v>0.73086977249597962</v>
      </c>
      <c r="V239" s="21">
        <v>0.43913404700494024</v>
      </c>
      <c r="W239" s="13" t="str">
        <f>IF(Table467[[#This Row],[PSI - FI]]&gt;5,"Red",(IF(AND(Table467[[#This Row],[PSI - FI]]&lt;5,Table467[[#This Row],[PSI - FI]]&gt;=3),"Blue","No")))</f>
        <v>No</v>
      </c>
      <c r="X239" s="19" t="str">
        <f>HYPERLINK("https://www.google.com/maps/search/?api=1&amp;query="&amp;Table467[[#This Row],[Begin Lat]]&amp;","&amp;Table467[[#This Row],[Begin Long]],"Google Maps")</f>
        <v>Google Maps</v>
      </c>
      <c r="Y239" s="1">
        <v>41.136080999999997</v>
      </c>
      <c r="Z239" s="1">
        <v>-81.715315000000004</v>
      </c>
      <c r="AA239" s="1">
        <v>0</v>
      </c>
      <c r="AB239" s="1">
        <v>0</v>
      </c>
    </row>
    <row r="240" spans="1:28" x14ac:dyDescent="0.25">
      <c r="A240" s="13">
        <v>238</v>
      </c>
      <c r="B240" s="17">
        <v>5</v>
      </c>
      <c r="C240" s="1" t="s">
        <v>793</v>
      </c>
      <c r="D240" s="1" t="s">
        <v>2837</v>
      </c>
      <c r="E240" s="1" t="s">
        <v>5140</v>
      </c>
      <c r="F240" s="1" t="s">
        <v>2626</v>
      </c>
      <c r="G240" s="21">
        <v>5.7309999999997672</v>
      </c>
      <c r="H240" s="21">
        <v>0</v>
      </c>
      <c r="I240" s="1" t="s">
        <v>258</v>
      </c>
      <c r="J240" s="1" t="s">
        <v>2803</v>
      </c>
      <c r="K240" s="1">
        <v>1</v>
      </c>
      <c r="L240" s="1">
        <v>1</v>
      </c>
      <c r="M240" s="1">
        <v>1</v>
      </c>
      <c r="N240" s="1">
        <v>4</v>
      </c>
      <c r="O240" s="1">
        <v>4</v>
      </c>
      <c r="P240" s="16">
        <v>119.65025436046511</v>
      </c>
      <c r="Q240" s="21">
        <v>0.13353924103799558</v>
      </c>
      <c r="R240" s="21">
        <v>1.0675849025794653</v>
      </c>
      <c r="S240" s="21">
        <v>0.93404566154146962</v>
      </c>
      <c r="T240" s="21">
        <v>0.10599646094369904</v>
      </c>
      <c r="U240" s="21">
        <v>0.72847526888252312</v>
      </c>
      <c r="V240" s="21">
        <v>0.62247880793882404</v>
      </c>
      <c r="W240" s="13" t="str">
        <f>IF(Table467[[#This Row],[PSI - FI]]&gt;5,"Red",(IF(AND(Table467[[#This Row],[PSI - FI]]&lt;5,Table467[[#This Row],[PSI - FI]]&gt;=3),"Blue","No")))</f>
        <v>No</v>
      </c>
      <c r="X240" s="19" t="str">
        <f>HYPERLINK("https://www.google.com/maps/search/?api=1&amp;query="&amp;Table467[[#This Row],[Begin Lat]]&amp;","&amp;Table467[[#This Row],[Begin Long]],"Google Maps")</f>
        <v>Google Maps</v>
      </c>
      <c r="Y240" s="1">
        <v>40.041442000000004</v>
      </c>
      <c r="Z240" s="1">
        <v>-82.574636999999996</v>
      </c>
      <c r="AA240" s="1">
        <v>0</v>
      </c>
      <c r="AB240" s="1">
        <v>0</v>
      </c>
    </row>
    <row r="241" spans="1:28" x14ac:dyDescent="0.25">
      <c r="A241" s="13">
        <v>239</v>
      </c>
      <c r="B241" s="17">
        <v>9</v>
      </c>
      <c r="C241" s="1" t="s">
        <v>2383</v>
      </c>
      <c r="D241" s="1" t="s">
        <v>3097</v>
      </c>
      <c r="E241" s="1" t="s">
        <v>3607</v>
      </c>
      <c r="F241" s="1" t="s">
        <v>2627</v>
      </c>
      <c r="G241" s="21">
        <v>30.823999999993248</v>
      </c>
      <c r="H241" s="21">
        <v>0</v>
      </c>
      <c r="I241" s="1" t="s">
        <v>258</v>
      </c>
      <c r="J241" s="1" t="s">
        <v>2810</v>
      </c>
      <c r="K241" s="1">
        <v>0</v>
      </c>
      <c r="L241" s="1">
        <v>1</v>
      </c>
      <c r="M241" s="1">
        <v>3</v>
      </c>
      <c r="N241" s="1">
        <v>2</v>
      </c>
      <c r="O241" s="1">
        <v>44</v>
      </c>
      <c r="P241" s="16">
        <v>118.19231468023256</v>
      </c>
      <c r="Q241" s="21">
        <v>0.48953643698436261</v>
      </c>
      <c r="R241" s="21">
        <v>8.2091511759761886</v>
      </c>
      <c r="S241" s="21">
        <v>7.7196147389918259</v>
      </c>
      <c r="T241" s="21">
        <v>0.17039666631875891</v>
      </c>
      <c r="U241" s="21">
        <v>0.72699553921373561</v>
      </c>
      <c r="V241" s="21">
        <v>0.55659887289497667</v>
      </c>
      <c r="W241" s="13" t="str">
        <f>IF(Table467[[#This Row],[PSI - FI]]&gt;5,"Red",(IF(AND(Table467[[#This Row],[PSI - FI]]&lt;5,Table467[[#This Row],[PSI - FI]]&gt;=3),"Blue","No")))</f>
        <v>No</v>
      </c>
      <c r="X241" s="19" t="str">
        <f>HYPERLINK("https://www.google.com/maps/search/?api=1&amp;query="&amp;Table467[[#This Row],[Begin Lat]]&amp;","&amp;Table467[[#This Row],[Begin Long]],"Google Maps")</f>
        <v>Google Maps</v>
      </c>
      <c r="Y241" s="1">
        <v>39.039188000000003</v>
      </c>
      <c r="Z241" s="1">
        <v>-83.920069999999996</v>
      </c>
      <c r="AA241" s="1">
        <v>0</v>
      </c>
      <c r="AB241" s="1">
        <v>0</v>
      </c>
    </row>
    <row r="242" spans="1:28" x14ac:dyDescent="0.25">
      <c r="A242" s="13">
        <v>240</v>
      </c>
      <c r="B242" s="17">
        <v>6</v>
      </c>
      <c r="C242" s="1" t="s">
        <v>799</v>
      </c>
      <c r="D242" s="1" t="s">
        <v>2821</v>
      </c>
      <c r="E242" s="1" t="s">
        <v>5141</v>
      </c>
      <c r="F242" s="1" t="s">
        <v>2628</v>
      </c>
      <c r="G242" s="21">
        <v>15.362999999997555</v>
      </c>
      <c r="H242" s="21">
        <v>0</v>
      </c>
      <c r="I242" s="1" t="s">
        <v>258</v>
      </c>
      <c r="J242" s="1" t="s">
        <v>2803</v>
      </c>
      <c r="K242" s="1">
        <v>0</v>
      </c>
      <c r="L242" s="1">
        <v>0</v>
      </c>
      <c r="M242" s="1">
        <v>4</v>
      </c>
      <c r="N242" s="1">
        <v>4</v>
      </c>
      <c r="O242" s="1">
        <v>9</v>
      </c>
      <c r="P242" s="16">
        <v>52.9375</v>
      </c>
      <c r="Q242" s="21">
        <v>9.5789730750021937E-2</v>
      </c>
      <c r="R242" s="21">
        <v>1.2855444220403636</v>
      </c>
      <c r="S242" s="21">
        <v>1.1897546912903416</v>
      </c>
      <c r="T242" s="21">
        <v>8.6637997717255291E-2</v>
      </c>
      <c r="U242" s="21">
        <v>0.72633469123878258</v>
      </c>
      <c r="V242" s="21">
        <v>0.63969669352152725</v>
      </c>
      <c r="W242" s="13" t="str">
        <f>IF(Table467[[#This Row],[PSI - FI]]&gt;5,"Red",(IF(AND(Table467[[#This Row],[PSI - FI]]&lt;5,Table467[[#This Row],[PSI - FI]]&gt;=3),"Blue","No")))</f>
        <v>No</v>
      </c>
      <c r="X242" s="19" t="str">
        <f>HYPERLINK("https://www.google.com/maps/search/?api=1&amp;query="&amp;Table467[[#This Row],[Begin Lat]]&amp;","&amp;Table467[[#This Row],[Begin Long]],"Google Maps")</f>
        <v>Google Maps</v>
      </c>
      <c r="Y242" s="1">
        <v>40.330053999999997</v>
      </c>
      <c r="Z242" s="1">
        <v>-82.957229999999996</v>
      </c>
      <c r="AA242" s="1">
        <v>0</v>
      </c>
      <c r="AB242" s="1">
        <v>0</v>
      </c>
    </row>
    <row r="243" spans="1:28" x14ac:dyDescent="0.25">
      <c r="A243" s="13">
        <v>241</v>
      </c>
      <c r="B243" s="17">
        <v>9</v>
      </c>
      <c r="C243" s="1" t="s">
        <v>2380</v>
      </c>
      <c r="D243" s="1" t="s">
        <v>3087</v>
      </c>
      <c r="E243" s="1" t="s">
        <v>3432</v>
      </c>
      <c r="F243" s="1" t="s">
        <v>2629</v>
      </c>
      <c r="G243" s="21">
        <v>15.138999999995576</v>
      </c>
      <c r="H243" s="21">
        <v>0</v>
      </c>
      <c r="I243" s="1" t="s">
        <v>258</v>
      </c>
      <c r="J243" s="1" t="s">
        <v>2803</v>
      </c>
      <c r="K243" s="1">
        <v>0</v>
      </c>
      <c r="L243" s="1">
        <v>1</v>
      </c>
      <c r="M243" s="1">
        <v>5</v>
      </c>
      <c r="N243" s="1">
        <v>3</v>
      </c>
      <c r="O243" s="1">
        <v>2</v>
      </c>
      <c r="P243" s="16">
        <v>93.723564680232556</v>
      </c>
      <c r="Q243" s="21">
        <v>7.2583011735070341E-2</v>
      </c>
      <c r="R243" s="21">
        <v>0.68804904307815196</v>
      </c>
      <c r="S243" s="21">
        <v>0.61546603134308164</v>
      </c>
      <c r="T243" s="21">
        <v>7.357146260147851E-2</v>
      </c>
      <c r="U243" s="21">
        <v>0.72430920941998067</v>
      </c>
      <c r="V243" s="21">
        <v>0.65073774681850216</v>
      </c>
      <c r="W243" s="13" t="str">
        <f>IF(Table467[[#This Row],[PSI - FI]]&gt;5,"Red",(IF(AND(Table467[[#This Row],[PSI - FI]]&lt;5,Table467[[#This Row],[PSI - FI]]&gt;=3),"Blue","No")))</f>
        <v>No</v>
      </c>
      <c r="X243" s="19" t="str">
        <f>HYPERLINK("https://www.google.com/maps/search/?api=1&amp;query="&amp;Table467[[#This Row],[Begin Lat]]&amp;","&amp;Table467[[#This Row],[Begin Long]],"Google Maps")</f>
        <v>Google Maps</v>
      </c>
      <c r="Y243" s="1">
        <v>39.134996999999998</v>
      </c>
      <c r="Z243" s="1">
        <v>-83.563906000000003</v>
      </c>
      <c r="AA243" s="1">
        <v>0</v>
      </c>
      <c r="AB243" s="1">
        <v>0</v>
      </c>
    </row>
    <row r="244" spans="1:28" x14ac:dyDescent="0.25">
      <c r="A244" s="13">
        <v>242</v>
      </c>
      <c r="B244" s="17">
        <v>7</v>
      </c>
      <c r="C244" s="1" t="s">
        <v>789</v>
      </c>
      <c r="D244" s="1" t="s">
        <v>2962</v>
      </c>
      <c r="E244" s="1" t="s">
        <v>3693</v>
      </c>
      <c r="F244" s="1" t="s">
        <v>2630</v>
      </c>
      <c r="G244" s="21">
        <v>2.0570000000006985</v>
      </c>
      <c r="H244" s="21">
        <v>0</v>
      </c>
      <c r="I244" s="1" t="s">
        <v>258</v>
      </c>
      <c r="J244" s="1" t="s">
        <v>2804</v>
      </c>
      <c r="K244" s="1">
        <v>0</v>
      </c>
      <c r="L244" s="1">
        <v>1</v>
      </c>
      <c r="M244" s="1">
        <v>5</v>
      </c>
      <c r="N244" s="1">
        <v>0</v>
      </c>
      <c r="O244" s="1">
        <v>11</v>
      </c>
      <c r="P244" s="16">
        <v>89.411064680232556</v>
      </c>
      <c r="Q244" s="21">
        <v>2.2560648468962445</v>
      </c>
      <c r="R244" s="21">
        <v>3.2736553150593459</v>
      </c>
      <c r="S244" s="21">
        <v>1.0175904681631014</v>
      </c>
      <c r="T244" s="21">
        <v>0.15722538309765285</v>
      </c>
      <c r="U244" s="21">
        <v>0.72429247727278034</v>
      </c>
      <c r="V244" s="21">
        <v>0.56706709417512746</v>
      </c>
      <c r="W244" s="13" t="str">
        <f>IF(Table467[[#This Row],[PSI - FI]]&gt;5,"Red",(IF(AND(Table467[[#This Row],[PSI - FI]]&lt;5,Table467[[#This Row],[PSI - FI]]&gt;=3),"Blue","No")))</f>
        <v>No</v>
      </c>
      <c r="X244" s="19" t="str">
        <f>HYPERLINK("https://www.google.com/maps/search/?api=1&amp;query="&amp;Table467[[#This Row],[Begin Lat]]&amp;","&amp;Table467[[#This Row],[Begin Long]],"Google Maps")</f>
        <v>Google Maps</v>
      </c>
      <c r="Y244" s="1">
        <v>39.911183000000001</v>
      </c>
      <c r="Z244" s="1">
        <v>-84.009442000000007</v>
      </c>
      <c r="AA244" s="1">
        <v>0</v>
      </c>
      <c r="AB244" s="1">
        <v>0</v>
      </c>
    </row>
    <row r="245" spans="1:28" x14ac:dyDescent="0.25">
      <c r="A245" s="13">
        <v>243</v>
      </c>
      <c r="B245" s="17">
        <v>2</v>
      </c>
      <c r="C245" s="1" t="s">
        <v>807</v>
      </c>
      <c r="D245" s="1" t="s">
        <v>3154</v>
      </c>
      <c r="E245" s="1" t="s">
        <v>5142</v>
      </c>
      <c r="F245" s="1" t="s">
        <v>2631</v>
      </c>
      <c r="G245" s="21">
        <v>17.269000000000233</v>
      </c>
      <c r="H245" s="21">
        <v>0</v>
      </c>
      <c r="I245" s="1" t="s">
        <v>258</v>
      </c>
      <c r="J245" s="1" t="s">
        <v>2808</v>
      </c>
      <c r="K245" s="1">
        <v>1</v>
      </c>
      <c r="L245" s="1">
        <v>1</v>
      </c>
      <c r="M245" s="1">
        <v>6</v>
      </c>
      <c r="N245" s="1">
        <v>1</v>
      </c>
      <c r="O245" s="1">
        <v>10</v>
      </c>
      <c r="P245" s="16">
        <v>145.07212936046511</v>
      </c>
      <c r="Q245" s="21">
        <v>0.31293068770851784</v>
      </c>
      <c r="R245" s="21">
        <v>2.8048550945859487</v>
      </c>
      <c r="S245" s="21">
        <v>2.4919244068774309</v>
      </c>
      <c r="T245" s="21">
        <v>7.9854158495774111E-2</v>
      </c>
      <c r="U245" s="21">
        <v>0.72241598112593164</v>
      </c>
      <c r="V245" s="21">
        <v>0.64256182263015749</v>
      </c>
      <c r="W245" s="13" t="str">
        <f>IF(Table467[[#This Row],[PSI - FI]]&gt;5,"Red",(IF(AND(Table467[[#This Row],[PSI - FI]]&lt;5,Table467[[#This Row],[PSI - FI]]&gt;=3),"Blue","No")))</f>
        <v>No</v>
      </c>
      <c r="X245" s="19" t="str">
        <f>HYPERLINK("https://www.google.com/maps/search/?api=1&amp;query="&amp;Table467[[#This Row],[Begin Lat]]&amp;","&amp;Table467[[#This Row],[Begin Long]],"Google Maps")</f>
        <v>Google Maps</v>
      </c>
      <c r="Y245" s="1">
        <v>41.361604</v>
      </c>
      <c r="Z245" s="1">
        <v>-83.566175999999999</v>
      </c>
      <c r="AA245" s="1">
        <v>0</v>
      </c>
      <c r="AB245" s="1">
        <v>0</v>
      </c>
    </row>
    <row r="246" spans="1:28" x14ac:dyDescent="0.25">
      <c r="A246" s="13">
        <v>244</v>
      </c>
      <c r="B246" s="17">
        <v>3</v>
      </c>
      <c r="C246" s="1" t="s">
        <v>805</v>
      </c>
      <c r="D246" s="1" t="s">
        <v>3159</v>
      </c>
      <c r="E246" s="1" t="s">
        <v>5143</v>
      </c>
      <c r="F246" s="1" t="s">
        <v>2632</v>
      </c>
      <c r="G246" s="21">
        <v>2.1830000000045402</v>
      </c>
      <c r="H246" s="21">
        <v>0</v>
      </c>
      <c r="I246" s="1" t="s">
        <v>258</v>
      </c>
      <c r="J246" s="1" t="s">
        <v>2803</v>
      </c>
      <c r="K246" s="1">
        <v>0</v>
      </c>
      <c r="L246" s="1">
        <v>1</v>
      </c>
      <c r="M246" s="1">
        <v>3</v>
      </c>
      <c r="N246" s="1">
        <v>3</v>
      </c>
      <c r="O246" s="1">
        <v>19</v>
      </c>
      <c r="P246" s="16">
        <v>97.629814680232556</v>
      </c>
      <c r="Q246" s="21">
        <v>0.17122705498728844</v>
      </c>
      <c r="R246" s="21">
        <v>2.6725267313703642</v>
      </c>
      <c r="S246" s="21">
        <v>2.5012996763830757</v>
      </c>
      <c r="T246" s="21">
        <v>0.10886377062136406</v>
      </c>
      <c r="U246" s="21">
        <v>0.7214763124688448</v>
      </c>
      <c r="V246" s="21">
        <v>0.61261254184748071</v>
      </c>
      <c r="W246" s="13" t="str">
        <f>IF(Table467[[#This Row],[PSI - FI]]&gt;5,"Red",(IF(AND(Table467[[#This Row],[PSI - FI]]&lt;5,Table467[[#This Row],[PSI - FI]]&gt;=3),"Blue","No")))</f>
        <v>No</v>
      </c>
      <c r="X246" s="19" t="str">
        <f>HYPERLINK("https://www.google.com/maps/search/?api=1&amp;query="&amp;Table467[[#This Row],[Begin Lat]]&amp;","&amp;Table467[[#This Row],[Begin Long]],"Google Maps")</f>
        <v>Google Maps</v>
      </c>
      <c r="Y246" s="1">
        <v>41.226798000000002</v>
      </c>
      <c r="Z246" s="1">
        <v>-81.784934000000007</v>
      </c>
      <c r="AA246" s="1">
        <v>0</v>
      </c>
      <c r="AB246" s="1">
        <v>0</v>
      </c>
    </row>
    <row r="247" spans="1:28" x14ac:dyDescent="0.25">
      <c r="A247" s="13">
        <v>245</v>
      </c>
      <c r="B247" s="17">
        <v>8</v>
      </c>
      <c r="C247" s="1" t="s">
        <v>787</v>
      </c>
      <c r="D247" s="1" t="s">
        <v>2912</v>
      </c>
      <c r="E247" s="1" t="s">
        <v>5144</v>
      </c>
      <c r="F247" s="1" t="s">
        <v>2633</v>
      </c>
      <c r="G247" s="21">
        <v>6.8559999999997672</v>
      </c>
      <c r="H247" s="21">
        <v>0</v>
      </c>
      <c r="I247" s="1" t="s">
        <v>258</v>
      </c>
      <c r="J247" s="1" t="s">
        <v>2804</v>
      </c>
      <c r="K247" s="1">
        <v>0</v>
      </c>
      <c r="L247" s="1">
        <v>1</v>
      </c>
      <c r="M247" s="1">
        <v>2</v>
      </c>
      <c r="N247" s="1">
        <v>2</v>
      </c>
      <c r="O247" s="1">
        <v>7</v>
      </c>
      <c r="P247" s="16">
        <v>74.645439680232556</v>
      </c>
      <c r="Q247" s="21">
        <v>3.0085623816338889</v>
      </c>
      <c r="R247" s="21">
        <v>2.4871291500441064</v>
      </c>
      <c r="S247" s="21">
        <v>-0.5214332315897825</v>
      </c>
      <c r="T247" s="21">
        <v>0.20966701097990606</v>
      </c>
      <c r="U247" s="21">
        <v>0.71636329592020587</v>
      </c>
      <c r="V247" s="21">
        <v>0.50669628494029983</v>
      </c>
      <c r="W247" s="13" t="str">
        <f>IF(Table467[[#This Row],[PSI - FI]]&gt;5,"Red",(IF(AND(Table467[[#This Row],[PSI - FI]]&lt;5,Table467[[#This Row],[PSI - FI]]&gt;=3),"Blue","No")))</f>
        <v>No</v>
      </c>
      <c r="X247" s="19" t="str">
        <f>HYPERLINK("https://www.google.com/maps/search/?api=1&amp;query="&amp;Table467[[#This Row],[Begin Lat]]&amp;","&amp;Table467[[#This Row],[Begin Long]],"Google Maps")</f>
        <v>Google Maps</v>
      </c>
      <c r="Y247" s="1">
        <v>39.274830000000001</v>
      </c>
      <c r="Z247" s="1">
        <v>-84.683650999999998</v>
      </c>
      <c r="AA247" s="1">
        <v>0</v>
      </c>
      <c r="AB247" s="1">
        <v>0</v>
      </c>
    </row>
    <row r="248" spans="1:28" x14ac:dyDescent="0.25">
      <c r="A248" s="13">
        <v>246</v>
      </c>
      <c r="B248" s="17">
        <v>6</v>
      </c>
      <c r="C248" s="1" t="s">
        <v>808</v>
      </c>
      <c r="D248" s="1" t="s">
        <v>2991</v>
      </c>
      <c r="E248" s="1" t="s">
        <v>5145</v>
      </c>
      <c r="F248" s="1" t="s">
        <v>2634</v>
      </c>
      <c r="G248" s="21">
        <v>3.2670000000071013</v>
      </c>
      <c r="H248" s="21">
        <v>0</v>
      </c>
      <c r="I248" s="1" t="s">
        <v>258</v>
      </c>
      <c r="J248" s="1" t="s">
        <v>2803</v>
      </c>
      <c r="K248" s="1">
        <v>0</v>
      </c>
      <c r="L248" s="1">
        <v>0</v>
      </c>
      <c r="M248" s="1">
        <v>4</v>
      </c>
      <c r="N248" s="1">
        <v>2</v>
      </c>
      <c r="O248" s="1">
        <v>7</v>
      </c>
      <c r="P248" s="16">
        <v>42.0625</v>
      </c>
      <c r="Q248" s="21">
        <v>0.2318393320778844</v>
      </c>
      <c r="R248" s="21">
        <v>1.5429316398742803</v>
      </c>
      <c r="S248" s="21">
        <v>1.3110923077963959</v>
      </c>
      <c r="T248" s="21">
        <v>0.14610937745703484</v>
      </c>
      <c r="U248" s="21">
        <v>0.71562367759190759</v>
      </c>
      <c r="V248" s="21">
        <v>0.56951430013487281</v>
      </c>
      <c r="W248" s="13" t="str">
        <f>IF(Table467[[#This Row],[PSI - FI]]&gt;5,"Red",(IF(AND(Table467[[#This Row],[PSI - FI]]&lt;5,Table467[[#This Row],[PSI - FI]]&gt;=3),"Blue","No")))</f>
        <v>No</v>
      </c>
      <c r="X248" s="19" t="str">
        <f>HYPERLINK("https://www.google.com/maps/search/?api=1&amp;query="&amp;Table467[[#This Row],[Begin Lat]]&amp;","&amp;Table467[[#This Row],[Begin Long]],"Google Maps")</f>
        <v>Google Maps</v>
      </c>
      <c r="Y248" s="1">
        <v>39.774436999999999</v>
      </c>
      <c r="Z248" s="1">
        <v>-83.213052000000005</v>
      </c>
      <c r="AA248" s="1">
        <v>0</v>
      </c>
      <c r="AB248" s="1">
        <v>0</v>
      </c>
    </row>
    <row r="249" spans="1:28" x14ac:dyDescent="0.25">
      <c r="A249" s="13">
        <v>247</v>
      </c>
      <c r="B249" s="17">
        <v>8</v>
      </c>
      <c r="C249" s="1" t="s">
        <v>792</v>
      </c>
      <c r="D249" s="1" t="s">
        <v>3149</v>
      </c>
      <c r="E249" s="1" t="s">
        <v>5146</v>
      </c>
      <c r="F249" s="1" t="s">
        <v>2635</v>
      </c>
      <c r="G249" s="21">
        <v>2.19100000000617</v>
      </c>
      <c r="H249" s="21">
        <v>0</v>
      </c>
      <c r="I249" s="1" t="s">
        <v>258</v>
      </c>
      <c r="J249" s="1" t="s">
        <v>2808</v>
      </c>
      <c r="K249" s="1">
        <v>0</v>
      </c>
      <c r="L249" s="1">
        <v>1</v>
      </c>
      <c r="M249" s="1">
        <v>7</v>
      </c>
      <c r="N249" s="1">
        <v>1</v>
      </c>
      <c r="O249" s="1">
        <v>15</v>
      </c>
      <c r="P249" s="16">
        <v>110.94231468023256</v>
      </c>
      <c r="Q249" s="21">
        <v>0.30257818360296501</v>
      </c>
      <c r="R249" s="21">
        <v>3.5466901879972776</v>
      </c>
      <c r="S249" s="21">
        <v>3.2441120043943128</v>
      </c>
      <c r="T249" s="21">
        <v>7.7212389771439238E-2</v>
      </c>
      <c r="U249" s="21">
        <v>0.71387502692535865</v>
      </c>
      <c r="V249" s="21">
        <v>0.63666263715391946</v>
      </c>
      <c r="W249" s="13" t="str">
        <f>IF(Table467[[#This Row],[PSI - FI]]&gt;5,"Red",(IF(AND(Table467[[#This Row],[PSI - FI]]&lt;5,Table467[[#This Row],[PSI - FI]]&gt;=3),"Blue","No")))</f>
        <v>No</v>
      </c>
      <c r="X249" s="19" t="str">
        <f>HYPERLINK("https://www.google.com/maps/search/?api=1&amp;query="&amp;Table467[[#This Row],[Begin Lat]]&amp;","&amp;Table467[[#This Row],[Begin Long]],"Google Maps")</f>
        <v>Google Maps</v>
      </c>
      <c r="Y249" s="1">
        <v>39.600892999999999</v>
      </c>
      <c r="Z249" s="1">
        <v>-84.018101000000001</v>
      </c>
      <c r="AA249" s="1">
        <v>0</v>
      </c>
      <c r="AB249" s="1">
        <v>0</v>
      </c>
    </row>
    <row r="250" spans="1:28" x14ac:dyDescent="0.25">
      <c r="A250" s="13">
        <v>248</v>
      </c>
      <c r="B250" s="17">
        <v>3</v>
      </c>
      <c r="C250" s="1" t="s">
        <v>2361</v>
      </c>
      <c r="D250" s="1" t="s">
        <v>3056</v>
      </c>
      <c r="E250" s="1" t="s">
        <v>3568</v>
      </c>
      <c r="F250" s="1" t="s">
        <v>2636</v>
      </c>
      <c r="G250" s="21">
        <v>9.3940000000002328</v>
      </c>
      <c r="H250" s="21">
        <v>0</v>
      </c>
      <c r="I250" s="1" t="s">
        <v>258</v>
      </c>
      <c r="J250" s="1" t="s">
        <v>2803</v>
      </c>
      <c r="K250" s="1">
        <v>0</v>
      </c>
      <c r="L250" s="1">
        <v>1</v>
      </c>
      <c r="M250" s="1">
        <v>8</v>
      </c>
      <c r="N250" s="1">
        <v>0</v>
      </c>
      <c r="O250" s="1">
        <v>6</v>
      </c>
      <c r="P250" s="16">
        <v>104.05168968023256</v>
      </c>
      <c r="Q250" s="21">
        <v>7.7549425360155341E-2</v>
      </c>
      <c r="R250" s="21">
        <v>0.98657345025590337</v>
      </c>
      <c r="S250" s="21">
        <v>0.90902402489574807</v>
      </c>
      <c r="T250" s="21">
        <v>7.0619356837044719E-2</v>
      </c>
      <c r="U250" s="21">
        <v>0.71254634995000254</v>
      </c>
      <c r="V250" s="21">
        <v>0.64192699311295787</v>
      </c>
      <c r="W250" s="13" t="str">
        <f>IF(Table467[[#This Row],[PSI - FI]]&gt;5,"Red",(IF(AND(Table467[[#This Row],[PSI - FI]]&lt;5,Table467[[#This Row],[PSI - FI]]&gt;=3),"Blue","No")))</f>
        <v>No</v>
      </c>
      <c r="X250" s="19" t="str">
        <f>HYPERLINK("https://www.google.com/maps/search/?api=1&amp;query="&amp;Table467[[#This Row],[Begin Lat]]&amp;","&amp;Table467[[#This Row],[Begin Long]],"Google Maps")</f>
        <v>Google Maps</v>
      </c>
      <c r="Y250" s="1">
        <v>40.824793999999997</v>
      </c>
      <c r="Z250" s="1">
        <v>-81.700577999999993</v>
      </c>
      <c r="AA250" s="1">
        <v>0</v>
      </c>
      <c r="AB250" s="1">
        <v>0</v>
      </c>
    </row>
    <row r="251" spans="1:28" x14ac:dyDescent="0.25">
      <c r="A251" s="13">
        <v>249</v>
      </c>
      <c r="B251" s="17">
        <v>5</v>
      </c>
      <c r="C251" s="1" t="s">
        <v>1333</v>
      </c>
      <c r="D251" s="1" t="s">
        <v>3044</v>
      </c>
      <c r="E251" s="1" t="s">
        <v>3290</v>
      </c>
      <c r="F251" s="1" t="s">
        <v>2637</v>
      </c>
      <c r="G251" s="21">
        <v>1.9759999999951106</v>
      </c>
      <c r="H251" s="21">
        <v>0</v>
      </c>
      <c r="I251" s="1" t="s">
        <v>258</v>
      </c>
      <c r="J251" s="1" t="s">
        <v>2808</v>
      </c>
      <c r="K251" s="1">
        <v>0</v>
      </c>
      <c r="L251" s="1">
        <v>0</v>
      </c>
      <c r="M251" s="1">
        <v>5</v>
      </c>
      <c r="N251" s="1">
        <v>0</v>
      </c>
      <c r="O251" s="1">
        <v>7</v>
      </c>
      <c r="P251" s="16">
        <v>39.734375</v>
      </c>
      <c r="Q251" s="21">
        <v>0.7535107367499041</v>
      </c>
      <c r="R251" s="21">
        <v>2.3733027690701531</v>
      </c>
      <c r="S251" s="21">
        <v>1.619792032320249</v>
      </c>
      <c r="T251" s="21">
        <v>0.19228208726125692</v>
      </c>
      <c r="U251" s="21">
        <v>0.71080788726442168</v>
      </c>
      <c r="V251" s="21">
        <v>0.51852580000316473</v>
      </c>
      <c r="W251" s="13" t="str">
        <f>IF(Table467[[#This Row],[PSI - FI]]&gt;5,"Red",(IF(AND(Table467[[#This Row],[PSI - FI]]&lt;5,Table467[[#This Row],[PSI - FI]]&gt;=3),"Blue","No")))</f>
        <v>No</v>
      </c>
      <c r="X251" s="19" t="str">
        <f>HYPERLINK("https://www.google.com/maps/search/?api=1&amp;query="&amp;Table467[[#This Row],[Begin Lat]]&amp;","&amp;Table467[[#This Row],[Begin Long]],"Google Maps")</f>
        <v>Google Maps</v>
      </c>
      <c r="Y251" s="1">
        <v>40.064231999999997</v>
      </c>
      <c r="Z251" s="1">
        <v>-82.157436000000004</v>
      </c>
      <c r="AA251" s="1">
        <v>0</v>
      </c>
      <c r="AB251" s="1">
        <v>0</v>
      </c>
    </row>
    <row r="252" spans="1:28" x14ac:dyDescent="0.25">
      <c r="A252" s="13">
        <v>250</v>
      </c>
      <c r="B252" s="17">
        <v>1</v>
      </c>
      <c r="C252" s="1" t="s">
        <v>2384</v>
      </c>
      <c r="D252" s="1" t="s">
        <v>2638</v>
      </c>
      <c r="E252" s="1" t="s">
        <v>5147</v>
      </c>
      <c r="F252" s="1" t="s">
        <v>2638</v>
      </c>
      <c r="G252" s="21">
        <v>3.5270000000018626</v>
      </c>
      <c r="H252" s="21">
        <v>0</v>
      </c>
      <c r="I252" s="1" t="s">
        <v>258</v>
      </c>
      <c r="J252" s="1" t="s">
        <v>2807</v>
      </c>
      <c r="K252" s="1">
        <v>0</v>
      </c>
      <c r="L252" s="1">
        <v>0</v>
      </c>
      <c r="M252" s="1">
        <v>5</v>
      </c>
      <c r="N252" s="1">
        <v>1</v>
      </c>
      <c r="O252" s="1">
        <v>4</v>
      </c>
      <c r="P252" s="16">
        <v>41.171875</v>
      </c>
      <c r="Q252" s="21">
        <v>1.1467348915052717</v>
      </c>
      <c r="R252" s="21">
        <v>1.9673668833566873</v>
      </c>
      <c r="S252" s="21">
        <v>0.82063199185141555</v>
      </c>
      <c r="T252" s="21">
        <v>0.13753406133236118</v>
      </c>
      <c r="U252" s="21">
        <v>0.7101527306232267</v>
      </c>
      <c r="V252" s="21">
        <v>0.57261866929086547</v>
      </c>
      <c r="W252" s="13" t="str">
        <f>IF(Table467[[#This Row],[PSI - FI]]&gt;5,"Red",(IF(AND(Table467[[#This Row],[PSI - FI]]&lt;5,Table467[[#This Row],[PSI - FI]]&gt;=3),"Blue","No")))</f>
        <v>No</v>
      </c>
      <c r="X252" s="19" t="str">
        <f>HYPERLINK("https://www.google.com/maps/search/?api=1&amp;query="&amp;Table467[[#This Row],[Begin Lat]]&amp;","&amp;Table467[[#This Row],[Begin Long]],"Google Maps")</f>
        <v>Google Maps</v>
      </c>
      <c r="Y252" s="1">
        <v>40.738140999999999</v>
      </c>
      <c r="Z252" s="1">
        <v>-83.209158000000002</v>
      </c>
      <c r="AA252" s="1">
        <v>0</v>
      </c>
      <c r="AB252" s="1">
        <v>0</v>
      </c>
    </row>
    <row r="253" spans="1:28" x14ac:dyDescent="0.25">
      <c r="A253" s="13">
        <v>251</v>
      </c>
      <c r="B253" s="17">
        <v>2</v>
      </c>
      <c r="C253" s="1" t="s">
        <v>2365</v>
      </c>
      <c r="D253" s="1" t="s">
        <v>3017</v>
      </c>
      <c r="E253" s="1" t="s">
        <v>5106</v>
      </c>
      <c r="F253" s="1" t="s">
        <v>2639</v>
      </c>
      <c r="G253" s="21">
        <v>10.975999999995111</v>
      </c>
      <c r="H253" s="21">
        <v>0</v>
      </c>
      <c r="I253" s="1" t="s">
        <v>258</v>
      </c>
      <c r="J253" s="1" t="s">
        <v>2804</v>
      </c>
      <c r="K253" s="1">
        <v>1</v>
      </c>
      <c r="L253" s="1">
        <v>0</v>
      </c>
      <c r="M253" s="1">
        <v>5</v>
      </c>
      <c r="N253" s="1">
        <v>0</v>
      </c>
      <c r="O253" s="1">
        <v>1</v>
      </c>
      <c r="P253" s="16">
        <v>79.411064680232556</v>
      </c>
      <c r="Q253" s="21">
        <v>2.0352723069084147</v>
      </c>
      <c r="R253" s="21">
        <v>1.4528464136716497</v>
      </c>
      <c r="S253" s="21">
        <v>-0.58242589323676497</v>
      </c>
      <c r="T253" s="21">
        <v>0.1418383290719461</v>
      </c>
      <c r="U253" s="21">
        <v>0.70990995188651651</v>
      </c>
      <c r="V253" s="21">
        <v>0.56807162281457035</v>
      </c>
      <c r="W253" s="13" t="str">
        <f>IF(Table467[[#This Row],[PSI - FI]]&gt;5,"Red",(IF(AND(Table467[[#This Row],[PSI - FI]]&lt;5,Table467[[#This Row],[PSI - FI]]&gt;=3),"Blue","No")))</f>
        <v>No</v>
      </c>
      <c r="X253" s="19" t="str">
        <f>HYPERLINK("https://www.google.com/maps/search/?api=1&amp;query="&amp;Table467[[#This Row],[Begin Lat]]&amp;","&amp;Table467[[#This Row],[Begin Long]],"Google Maps")</f>
        <v>Google Maps</v>
      </c>
      <c r="Y253" s="1">
        <v>41.441417999999999</v>
      </c>
      <c r="Z253" s="1">
        <v>-84.597477999999995</v>
      </c>
      <c r="AA253" s="1">
        <v>0</v>
      </c>
      <c r="AB253" s="1">
        <v>0</v>
      </c>
    </row>
    <row r="254" spans="1:28" x14ac:dyDescent="0.25">
      <c r="A254" s="13">
        <v>252</v>
      </c>
      <c r="B254" s="17">
        <v>1</v>
      </c>
      <c r="C254" s="1" t="s">
        <v>2381</v>
      </c>
      <c r="D254" s="1" t="s">
        <v>2843</v>
      </c>
      <c r="E254" s="1" t="s">
        <v>5148</v>
      </c>
      <c r="F254" s="1" t="s">
        <v>2640</v>
      </c>
      <c r="G254" s="21">
        <v>0</v>
      </c>
      <c r="H254" s="21">
        <v>0</v>
      </c>
      <c r="I254" s="1" t="s">
        <v>258</v>
      </c>
      <c r="J254" s="1" t="s">
        <v>2803</v>
      </c>
      <c r="K254" s="1">
        <v>0</v>
      </c>
      <c r="L254" s="1">
        <v>4</v>
      </c>
      <c r="M254" s="1">
        <v>3</v>
      </c>
      <c r="N254" s="1">
        <v>1</v>
      </c>
      <c r="O254" s="1">
        <v>2</v>
      </c>
      <c r="P254" s="16">
        <v>208.78488372093022</v>
      </c>
      <c r="Q254" s="21">
        <v>9.5812073358786609E-2</v>
      </c>
      <c r="R254" s="21">
        <v>0.76309184971445831</v>
      </c>
      <c r="S254" s="21">
        <v>0.66727977635567171</v>
      </c>
      <c r="T254" s="21">
        <v>8.513650909455156E-2</v>
      </c>
      <c r="U254" s="21">
        <v>0.70838688660476856</v>
      </c>
      <c r="V254" s="21">
        <v>0.62325037751021695</v>
      </c>
      <c r="W254" s="13" t="str">
        <f>IF(Table467[[#This Row],[PSI - FI]]&gt;5,"Red",(IF(AND(Table467[[#This Row],[PSI - FI]]&lt;5,Table467[[#This Row],[PSI - FI]]&gt;=3),"Blue","No")))</f>
        <v>No</v>
      </c>
      <c r="X254" s="19" t="str">
        <f>HYPERLINK("https://www.google.com/maps/search/?api=1&amp;query="&amp;Table467[[#This Row],[Begin Lat]]&amp;","&amp;Table467[[#This Row],[Begin Long]],"Google Maps")</f>
        <v>Google Maps</v>
      </c>
      <c r="Y254" s="1">
        <v>40.732433</v>
      </c>
      <c r="Z254" s="1">
        <v>-83.879827000000006</v>
      </c>
      <c r="AA254" s="1">
        <v>0</v>
      </c>
      <c r="AB254" s="1">
        <v>0</v>
      </c>
    </row>
    <row r="255" spans="1:28" x14ac:dyDescent="0.25">
      <c r="A255" s="13">
        <v>253</v>
      </c>
      <c r="B255" s="17">
        <v>11</v>
      </c>
      <c r="C255" s="1" t="s">
        <v>2372</v>
      </c>
      <c r="D255" s="1" t="s">
        <v>2880</v>
      </c>
      <c r="E255" s="1" t="s">
        <v>5149</v>
      </c>
      <c r="F255" s="1" t="s">
        <v>2641</v>
      </c>
      <c r="G255" s="21">
        <v>6.1809999999968568</v>
      </c>
      <c r="H255" s="21">
        <v>0</v>
      </c>
      <c r="I255" s="1" t="s">
        <v>258</v>
      </c>
      <c r="J255" s="1" t="s">
        <v>2808</v>
      </c>
      <c r="K255" s="1">
        <v>0</v>
      </c>
      <c r="L255" s="1">
        <v>3</v>
      </c>
      <c r="M255" s="1">
        <v>3</v>
      </c>
      <c r="N255" s="1">
        <v>0</v>
      </c>
      <c r="O255" s="1">
        <v>8</v>
      </c>
      <c r="P255" s="16">
        <v>164.67069404069767</v>
      </c>
      <c r="Q255" s="21">
        <v>0.5731524494586302</v>
      </c>
      <c r="R255" s="21">
        <v>2.4535375894783944</v>
      </c>
      <c r="S255" s="21">
        <v>1.8803851400197642</v>
      </c>
      <c r="T255" s="21">
        <v>0.14625796810296282</v>
      </c>
      <c r="U255" s="21">
        <v>0.7056798591060427</v>
      </c>
      <c r="V255" s="21">
        <v>0.55942189100307993</v>
      </c>
      <c r="W255" s="13" t="str">
        <f>IF(Table467[[#This Row],[PSI - FI]]&gt;5,"Red",(IF(AND(Table467[[#This Row],[PSI - FI]]&lt;5,Table467[[#This Row],[PSI - FI]]&gt;=3),"Blue","No")))</f>
        <v>No</v>
      </c>
      <c r="X255" s="19" t="str">
        <f>HYPERLINK("https://www.google.com/maps/search/?api=1&amp;query="&amp;Table467[[#This Row],[Begin Lat]]&amp;","&amp;Table467[[#This Row],[Begin Long]],"Google Maps")</f>
        <v>Google Maps</v>
      </c>
      <c r="Y255" s="1">
        <v>40.640694000000003</v>
      </c>
      <c r="Z255" s="1">
        <v>-81.784268999999995</v>
      </c>
      <c r="AA255" s="1">
        <v>0</v>
      </c>
      <c r="AB255" s="1">
        <v>0</v>
      </c>
    </row>
    <row r="256" spans="1:28" x14ac:dyDescent="0.25">
      <c r="A256" s="13">
        <v>254</v>
      </c>
      <c r="B256" s="17">
        <v>4</v>
      </c>
      <c r="C256" s="1" t="s">
        <v>800</v>
      </c>
      <c r="D256" s="1" t="s">
        <v>3077</v>
      </c>
      <c r="E256" s="1" t="s">
        <v>5150</v>
      </c>
      <c r="F256" s="1" t="s">
        <v>2642</v>
      </c>
      <c r="G256" s="21">
        <v>1.4700000000011642</v>
      </c>
      <c r="H256" s="21">
        <v>0</v>
      </c>
      <c r="I256" s="1" t="s">
        <v>258</v>
      </c>
      <c r="J256" s="1" t="s">
        <v>2803</v>
      </c>
      <c r="K256" s="1">
        <v>0</v>
      </c>
      <c r="L256" s="1">
        <v>1</v>
      </c>
      <c r="M256" s="1">
        <v>5</v>
      </c>
      <c r="N256" s="1">
        <v>1</v>
      </c>
      <c r="O256" s="1">
        <v>7</v>
      </c>
      <c r="P256" s="16">
        <v>89.848564680232556</v>
      </c>
      <c r="Q256" s="21">
        <v>0.15061155358391121</v>
      </c>
      <c r="R256" s="21">
        <v>1.4001642655309052</v>
      </c>
      <c r="S256" s="21">
        <v>1.249552711946994</v>
      </c>
      <c r="T256" s="21">
        <v>0.10326360387316204</v>
      </c>
      <c r="U256" s="21">
        <v>0.70546685707625889</v>
      </c>
      <c r="V256" s="21">
        <v>0.60220325320309687</v>
      </c>
      <c r="W256" s="13" t="str">
        <f>IF(Table467[[#This Row],[PSI - FI]]&gt;5,"Red",(IF(AND(Table467[[#This Row],[PSI - FI]]&lt;5,Table467[[#This Row],[PSI - FI]]&gt;=3),"Blue","No")))</f>
        <v>No</v>
      </c>
      <c r="X256" s="19" t="str">
        <f>HYPERLINK("https://www.google.com/maps/search/?api=1&amp;query="&amp;Table467[[#This Row],[Begin Lat]]&amp;","&amp;Table467[[#This Row],[Begin Long]],"Google Maps")</f>
        <v>Google Maps</v>
      </c>
      <c r="Y256" s="1">
        <v>40.646014000000001</v>
      </c>
      <c r="Z256" s="1">
        <v>-81.547691</v>
      </c>
      <c r="AA256" s="1">
        <v>0</v>
      </c>
      <c r="AB256" s="1">
        <v>0</v>
      </c>
    </row>
    <row r="257" spans="1:28" x14ac:dyDescent="0.25">
      <c r="A257" s="13">
        <v>255</v>
      </c>
      <c r="B257" s="17">
        <v>11</v>
      </c>
      <c r="C257" s="1" t="s">
        <v>2375</v>
      </c>
      <c r="D257" s="1" t="s">
        <v>2814</v>
      </c>
      <c r="E257" s="1" t="s">
        <v>5151</v>
      </c>
      <c r="F257" s="1" t="s">
        <v>2643</v>
      </c>
      <c r="G257" s="21">
        <v>3.161999999996624</v>
      </c>
      <c r="H257" s="21">
        <v>0</v>
      </c>
      <c r="I257" s="1" t="s">
        <v>258</v>
      </c>
      <c r="J257" s="1" t="s">
        <v>2804</v>
      </c>
      <c r="K257" s="1">
        <v>0</v>
      </c>
      <c r="L257" s="1">
        <v>0</v>
      </c>
      <c r="M257" s="1">
        <v>3</v>
      </c>
      <c r="N257" s="1">
        <v>2</v>
      </c>
      <c r="O257" s="1">
        <v>11</v>
      </c>
      <c r="P257" s="16">
        <v>39.515625</v>
      </c>
      <c r="Q257" s="21">
        <v>3.1899531752823216</v>
      </c>
      <c r="R257" s="21">
        <v>3.1062120420897279</v>
      </c>
      <c r="S257" s="21">
        <v>-8.3741133192593686E-2</v>
      </c>
      <c r="T257" s="21">
        <v>0.22230815339254423</v>
      </c>
      <c r="U257" s="21">
        <v>0.70452050812784062</v>
      </c>
      <c r="V257" s="21">
        <v>0.48221235473529639</v>
      </c>
      <c r="W257" s="13" t="str">
        <f>IF(Table467[[#This Row],[PSI - FI]]&gt;5,"Red",(IF(AND(Table467[[#This Row],[PSI - FI]]&lt;5,Table467[[#This Row],[PSI - FI]]&gt;=3),"Blue","No")))</f>
        <v>No</v>
      </c>
      <c r="X257" s="19" t="str">
        <f>HYPERLINK("https://www.google.com/maps/search/?api=1&amp;query="&amp;Table467[[#This Row],[Begin Lat]]&amp;","&amp;Table467[[#This Row],[Begin Long]],"Google Maps")</f>
        <v>Google Maps</v>
      </c>
      <c r="Y257" s="1">
        <v>40.072243</v>
      </c>
      <c r="Z257" s="1">
        <v>-80.966650000000001</v>
      </c>
      <c r="AA257" s="1">
        <v>0</v>
      </c>
      <c r="AB257" s="1">
        <v>0</v>
      </c>
    </row>
    <row r="258" spans="1:28" x14ac:dyDescent="0.25">
      <c r="A258" s="13">
        <v>256</v>
      </c>
      <c r="B258" s="17">
        <v>2</v>
      </c>
      <c r="C258" s="1" t="s">
        <v>807</v>
      </c>
      <c r="D258" s="1" t="s">
        <v>2884</v>
      </c>
      <c r="E258" s="1" t="s">
        <v>5152</v>
      </c>
      <c r="F258" s="1" t="s">
        <v>2644</v>
      </c>
      <c r="G258" s="21">
        <v>26.820000000006985</v>
      </c>
      <c r="H258" s="21">
        <v>0</v>
      </c>
      <c r="I258" s="1" t="s">
        <v>258</v>
      </c>
      <c r="J258" s="1" t="s">
        <v>2803</v>
      </c>
      <c r="K258" s="1">
        <v>1</v>
      </c>
      <c r="L258" s="1">
        <v>0</v>
      </c>
      <c r="M258" s="1">
        <v>8</v>
      </c>
      <c r="N258" s="1">
        <v>4</v>
      </c>
      <c r="O258" s="1">
        <v>4</v>
      </c>
      <c r="P258" s="16">
        <v>119.80168968023256</v>
      </c>
      <c r="Q258" s="21">
        <v>4.003033027060332E-2</v>
      </c>
      <c r="R258" s="21">
        <v>0.64585292102594538</v>
      </c>
      <c r="S258" s="21">
        <v>0.60582259075534206</v>
      </c>
      <c r="T258" s="21">
        <v>4.3920742688645154E-2</v>
      </c>
      <c r="U258" s="21">
        <v>0.70418743081105173</v>
      </c>
      <c r="V258" s="21">
        <v>0.66026668812240663</v>
      </c>
      <c r="W258" s="13" t="str">
        <f>IF(Table467[[#This Row],[PSI - FI]]&gt;5,"Red",(IF(AND(Table467[[#This Row],[PSI - FI]]&lt;5,Table467[[#This Row],[PSI - FI]]&gt;=3),"Blue","No")))</f>
        <v>No</v>
      </c>
      <c r="X258" s="19" t="str">
        <f>HYPERLINK("https://www.google.com/maps/search/?api=1&amp;query="&amp;Table467[[#This Row],[Begin Lat]]&amp;","&amp;Table467[[#This Row],[Begin Long]],"Google Maps")</f>
        <v>Google Maps</v>
      </c>
      <c r="Y258" s="1">
        <v>41.507353999999999</v>
      </c>
      <c r="Z258" s="1">
        <v>-83.594227000000004</v>
      </c>
      <c r="AA258" s="1">
        <v>0</v>
      </c>
      <c r="AB258" s="1">
        <v>0</v>
      </c>
    </row>
    <row r="259" spans="1:28" x14ac:dyDescent="0.25">
      <c r="A259" s="13">
        <v>257</v>
      </c>
      <c r="B259" s="17">
        <v>6</v>
      </c>
      <c r="C259" s="1" t="s">
        <v>1331</v>
      </c>
      <c r="D259" s="1" t="s">
        <v>2875</v>
      </c>
      <c r="E259" s="1" t="s">
        <v>5153</v>
      </c>
      <c r="F259" s="1" t="s">
        <v>2645</v>
      </c>
      <c r="G259" s="21">
        <v>7.7430000000022119</v>
      </c>
      <c r="H259" s="21">
        <v>0</v>
      </c>
      <c r="I259" s="1" t="s">
        <v>258</v>
      </c>
      <c r="J259" s="1" t="s">
        <v>2803</v>
      </c>
      <c r="K259" s="1">
        <v>0</v>
      </c>
      <c r="L259" s="1">
        <v>2</v>
      </c>
      <c r="M259" s="1">
        <v>8</v>
      </c>
      <c r="N259" s="1">
        <v>1</v>
      </c>
      <c r="O259" s="1">
        <v>3</v>
      </c>
      <c r="P259" s="16">
        <v>151.16587936046511</v>
      </c>
      <c r="Q259" s="21">
        <v>5.4787088318826851E-2</v>
      </c>
      <c r="R259" s="21">
        <v>0.70241296858026459</v>
      </c>
      <c r="S259" s="21">
        <v>0.64762588026143775</v>
      </c>
      <c r="T259" s="21">
        <v>5.3391318695201931E-2</v>
      </c>
      <c r="U259" s="21">
        <v>0.70154682016405379</v>
      </c>
      <c r="V259" s="21">
        <v>0.64815550146885181</v>
      </c>
      <c r="W259" s="13" t="str">
        <f>IF(Table467[[#This Row],[PSI - FI]]&gt;5,"Red",(IF(AND(Table467[[#This Row],[PSI - FI]]&lt;5,Table467[[#This Row],[PSI - FI]]&gt;=3),"Blue","No")))</f>
        <v>No</v>
      </c>
      <c r="X259" s="19" t="str">
        <f>HYPERLINK("https://www.google.com/maps/search/?api=1&amp;query="&amp;Table467[[#This Row],[Begin Lat]]&amp;","&amp;Table467[[#This Row],[Begin Long]],"Google Maps")</f>
        <v>Google Maps</v>
      </c>
      <c r="Y259" s="1">
        <v>40.549292000000001</v>
      </c>
      <c r="Z259" s="1">
        <v>-83.191939000000005</v>
      </c>
      <c r="AA259" s="1">
        <v>0</v>
      </c>
      <c r="AB259" s="1">
        <v>0</v>
      </c>
    </row>
    <row r="260" spans="1:28" x14ac:dyDescent="0.25">
      <c r="A260" s="13">
        <v>258</v>
      </c>
      <c r="B260" s="17">
        <v>12</v>
      </c>
      <c r="C260" s="1" t="s">
        <v>1332</v>
      </c>
      <c r="D260" s="1" t="s">
        <v>2825</v>
      </c>
      <c r="E260" s="1" t="s">
        <v>5154</v>
      </c>
      <c r="F260" s="1" t="s">
        <v>2646</v>
      </c>
      <c r="G260" s="21">
        <v>6.8439999999973224</v>
      </c>
      <c r="H260" s="21">
        <v>0</v>
      </c>
      <c r="I260" s="1" t="s">
        <v>258</v>
      </c>
      <c r="J260" s="1" t="s">
        <v>2803</v>
      </c>
      <c r="K260" s="1">
        <v>0</v>
      </c>
      <c r="L260" s="1">
        <v>0</v>
      </c>
      <c r="M260" s="1">
        <v>5</v>
      </c>
      <c r="N260" s="1">
        <v>2</v>
      </c>
      <c r="O260" s="1">
        <v>5</v>
      </c>
      <c r="P260" s="16">
        <v>46.609375</v>
      </c>
      <c r="Q260" s="21">
        <v>0.15458528738338415</v>
      </c>
      <c r="R260" s="21">
        <v>1.2139142737643756</v>
      </c>
      <c r="S260" s="21">
        <v>1.0593289863809914</v>
      </c>
      <c r="T260" s="21">
        <v>0.10266361045101635</v>
      </c>
      <c r="U260" s="21">
        <v>0.69931431457078719</v>
      </c>
      <c r="V260" s="21">
        <v>0.59665070411977084</v>
      </c>
      <c r="W260" s="13" t="str">
        <f>IF(Table467[[#This Row],[PSI - FI]]&gt;5,"Red",(IF(AND(Table467[[#This Row],[PSI - FI]]&lt;5,Table467[[#This Row],[PSI - FI]]&gt;=3),"Blue","No")))</f>
        <v>No</v>
      </c>
      <c r="X260" s="19" t="str">
        <f>HYPERLINK("https://www.google.com/maps/search/?api=1&amp;query="&amp;Table467[[#This Row],[Begin Lat]]&amp;","&amp;Table467[[#This Row],[Begin Long]],"Google Maps")</f>
        <v>Google Maps</v>
      </c>
      <c r="Y260" s="1">
        <v>41.571406000000003</v>
      </c>
      <c r="Z260" s="1">
        <v>-81.140980999999996</v>
      </c>
      <c r="AA260" s="1">
        <v>0</v>
      </c>
      <c r="AB260" s="1">
        <v>0</v>
      </c>
    </row>
    <row r="261" spans="1:28" x14ac:dyDescent="0.25">
      <c r="A261" s="13">
        <v>259</v>
      </c>
      <c r="B261" s="17">
        <v>4</v>
      </c>
      <c r="C261" s="1" t="s">
        <v>790</v>
      </c>
      <c r="D261" s="1" t="s">
        <v>3055</v>
      </c>
      <c r="E261" s="1" t="s">
        <v>5155</v>
      </c>
      <c r="F261" s="1" t="s">
        <v>2647</v>
      </c>
      <c r="G261" s="21">
        <v>1.3490000000019791</v>
      </c>
      <c r="H261" s="21">
        <v>0</v>
      </c>
      <c r="I261" s="1" t="s">
        <v>258</v>
      </c>
      <c r="J261" s="1" t="s">
        <v>2807</v>
      </c>
      <c r="K261" s="1">
        <v>0</v>
      </c>
      <c r="L261" s="1">
        <v>1</v>
      </c>
      <c r="M261" s="1">
        <v>3</v>
      </c>
      <c r="N261" s="1">
        <v>2</v>
      </c>
      <c r="O261" s="1">
        <v>5</v>
      </c>
      <c r="P261" s="16">
        <v>79.192314680232556</v>
      </c>
      <c r="Q261" s="21">
        <v>1.1275295009327615</v>
      </c>
      <c r="R261" s="21">
        <v>2.1182973556511095</v>
      </c>
      <c r="S261" s="21">
        <v>0.99076785471834805</v>
      </c>
      <c r="T261" s="21">
        <v>0.13523065591191188</v>
      </c>
      <c r="U261" s="21">
        <v>0.69813931222268355</v>
      </c>
      <c r="V261" s="21">
        <v>0.56290865631077169</v>
      </c>
      <c r="W261" s="13" t="str">
        <f>IF(Table467[[#This Row],[PSI - FI]]&gt;5,"Red",(IF(AND(Table467[[#This Row],[PSI - FI]]&lt;5,Table467[[#This Row],[PSI - FI]]&gt;=3),"Blue","No")))</f>
        <v>No</v>
      </c>
      <c r="X261" s="19" t="str">
        <f>HYPERLINK("https://www.google.com/maps/search/?api=1&amp;query="&amp;Table467[[#This Row],[Begin Lat]]&amp;","&amp;Table467[[#This Row],[Begin Long]],"Google Maps")</f>
        <v>Google Maps</v>
      </c>
      <c r="Y261" s="1">
        <v>41.230572000000002</v>
      </c>
      <c r="Z261" s="1">
        <v>-80.698597000000007</v>
      </c>
      <c r="AA261" s="1">
        <v>0</v>
      </c>
      <c r="AB261" s="1">
        <v>0</v>
      </c>
    </row>
    <row r="262" spans="1:28" x14ac:dyDescent="0.25">
      <c r="A262" s="13">
        <v>260</v>
      </c>
      <c r="B262" s="17">
        <v>4</v>
      </c>
      <c r="C262" s="1" t="s">
        <v>801</v>
      </c>
      <c r="D262" s="1" t="s">
        <v>3171</v>
      </c>
      <c r="E262" s="1" t="s">
        <v>5156</v>
      </c>
      <c r="F262" s="1" t="s">
        <v>2648</v>
      </c>
      <c r="G262" s="21">
        <v>3.2409999999945285</v>
      </c>
      <c r="H262" s="21">
        <v>0</v>
      </c>
      <c r="I262" s="1" t="s">
        <v>258</v>
      </c>
      <c r="J262" s="1" t="s">
        <v>2803</v>
      </c>
      <c r="K262" s="1">
        <v>0</v>
      </c>
      <c r="L262" s="1">
        <v>1</v>
      </c>
      <c r="M262" s="1">
        <v>1</v>
      </c>
      <c r="N262" s="1">
        <v>4</v>
      </c>
      <c r="O262" s="1">
        <v>2</v>
      </c>
      <c r="P262" s="16">
        <v>71.973564680232556</v>
      </c>
      <c r="Q262" s="21">
        <v>0.19746252716112889</v>
      </c>
      <c r="R262" s="21">
        <v>0.96546346555230333</v>
      </c>
      <c r="S262" s="21">
        <v>0.76800093839117445</v>
      </c>
      <c r="T262" s="21">
        <v>0.13119645647128236</v>
      </c>
      <c r="U262" s="21">
        <v>0.69663008026646112</v>
      </c>
      <c r="V262" s="21">
        <v>0.5654336237951787</v>
      </c>
      <c r="W262" s="13" t="str">
        <f>IF(Table467[[#This Row],[PSI - FI]]&gt;5,"Red",(IF(AND(Table467[[#This Row],[PSI - FI]]&lt;5,Table467[[#This Row],[PSI - FI]]&gt;=3),"Blue","No")))</f>
        <v>No</v>
      </c>
      <c r="X262" s="19" t="str">
        <f>HYPERLINK("https://www.google.com/maps/search/?api=1&amp;query="&amp;Table467[[#This Row],[Begin Lat]]&amp;","&amp;Table467[[#This Row],[Begin Long]],"Google Maps")</f>
        <v>Google Maps</v>
      </c>
      <c r="Y262" s="1">
        <v>40.944079000000002</v>
      </c>
      <c r="Z262" s="1">
        <v>-80.697800999999998</v>
      </c>
      <c r="AA262" s="1">
        <v>0</v>
      </c>
      <c r="AB262" s="1">
        <v>0</v>
      </c>
    </row>
    <row r="263" spans="1:28" x14ac:dyDescent="0.25">
      <c r="A263" s="13">
        <v>261</v>
      </c>
      <c r="B263" s="17">
        <v>5</v>
      </c>
      <c r="C263" s="1" t="s">
        <v>793</v>
      </c>
      <c r="D263" s="1" t="s">
        <v>2981</v>
      </c>
      <c r="E263" s="1" t="s">
        <v>3270</v>
      </c>
      <c r="F263" s="1" t="s">
        <v>2649</v>
      </c>
      <c r="G263" s="21">
        <v>10.601999999998952</v>
      </c>
      <c r="H263" s="21">
        <v>0</v>
      </c>
      <c r="I263" s="1" t="s">
        <v>258</v>
      </c>
      <c r="J263" s="1" t="s">
        <v>2808</v>
      </c>
      <c r="K263" s="1">
        <v>0</v>
      </c>
      <c r="L263" s="1">
        <v>1</v>
      </c>
      <c r="M263" s="1">
        <v>3</v>
      </c>
      <c r="N263" s="1">
        <v>1</v>
      </c>
      <c r="O263" s="1">
        <v>2</v>
      </c>
      <c r="P263" s="16">
        <v>71.754814680232556</v>
      </c>
      <c r="Q263" s="21">
        <v>0.72924368567790332</v>
      </c>
      <c r="R263" s="21">
        <v>1.414168288531539</v>
      </c>
      <c r="S263" s="21">
        <v>0.68492460285363566</v>
      </c>
      <c r="T263" s="21">
        <v>0.18608958196010347</v>
      </c>
      <c r="U263" s="21">
        <v>0.69536072640156754</v>
      </c>
      <c r="V263" s="21">
        <v>0.50927114444146404</v>
      </c>
      <c r="W263" s="13" t="str">
        <f>IF(Table467[[#This Row],[PSI - FI]]&gt;5,"Red",(IF(AND(Table467[[#This Row],[PSI - FI]]&lt;5,Table467[[#This Row],[PSI - FI]]&gt;=3),"Blue","No")))</f>
        <v>No</v>
      </c>
      <c r="X263" s="19" t="str">
        <f>HYPERLINK("https://www.google.com/maps/search/?api=1&amp;query="&amp;Table467[[#This Row],[Begin Lat]]&amp;","&amp;Table467[[#This Row],[Begin Long]],"Google Maps")</f>
        <v>Google Maps</v>
      </c>
      <c r="Y263" s="1">
        <v>40.197974000000002</v>
      </c>
      <c r="Z263" s="1">
        <v>-82.589571000000007</v>
      </c>
      <c r="AA263" s="1">
        <v>0</v>
      </c>
      <c r="AB263" s="1">
        <v>0</v>
      </c>
    </row>
    <row r="264" spans="1:28" x14ac:dyDescent="0.25">
      <c r="A264" s="13">
        <v>262</v>
      </c>
      <c r="B264" s="17">
        <v>7</v>
      </c>
      <c r="C264" s="1" t="s">
        <v>2370</v>
      </c>
      <c r="D264" s="1" t="s">
        <v>3018</v>
      </c>
      <c r="E264" s="1" t="s">
        <v>5157</v>
      </c>
      <c r="F264" s="1" t="s">
        <v>2650</v>
      </c>
      <c r="G264" s="21">
        <v>8.2850000000034925</v>
      </c>
      <c r="H264" s="21">
        <v>0</v>
      </c>
      <c r="I264" s="1" t="s">
        <v>258</v>
      </c>
      <c r="J264" s="1" t="s">
        <v>2803</v>
      </c>
      <c r="K264" s="1">
        <v>0</v>
      </c>
      <c r="L264" s="1">
        <v>1</v>
      </c>
      <c r="M264" s="1">
        <v>6</v>
      </c>
      <c r="N264" s="1">
        <v>0</v>
      </c>
      <c r="O264" s="1">
        <v>6</v>
      </c>
      <c r="P264" s="16">
        <v>90.957939680232556</v>
      </c>
      <c r="Q264" s="21">
        <v>0.14908972751482211</v>
      </c>
      <c r="R264" s="21">
        <v>1.2900118429209166</v>
      </c>
      <c r="S264" s="21">
        <v>1.1409221154060945</v>
      </c>
      <c r="T264" s="21">
        <v>0.10091407266154977</v>
      </c>
      <c r="U264" s="21">
        <v>0.6948455324417061</v>
      </c>
      <c r="V264" s="21">
        <v>0.59393145978015638</v>
      </c>
      <c r="W264" s="13" t="str">
        <f>IF(Table467[[#This Row],[PSI - FI]]&gt;5,"Red",(IF(AND(Table467[[#This Row],[PSI - FI]]&lt;5,Table467[[#This Row],[PSI - FI]]&gt;=3),"Blue","No")))</f>
        <v>No</v>
      </c>
      <c r="X264" s="19" t="str">
        <f>HYPERLINK("https://www.google.com/maps/search/?api=1&amp;query="&amp;Table467[[#This Row],[Begin Lat]]&amp;","&amp;Table467[[#This Row],[Begin Long]],"Google Maps")</f>
        <v>Google Maps</v>
      </c>
      <c r="Y264" s="1">
        <v>40.479776000000001</v>
      </c>
      <c r="Z264" s="1">
        <v>-84.647774999999996</v>
      </c>
      <c r="AA264" s="1">
        <v>0</v>
      </c>
      <c r="AB264" s="1">
        <v>0</v>
      </c>
    </row>
    <row r="265" spans="1:28" x14ac:dyDescent="0.25">
      <c r="A265" s="13">
        <v>263</v>
      </c>
      <c r="B265" s="17">
        <v>2</v>
      </c>
      <c r="C265" s="1" t="s">
        <v>807</v>
      </c>
      <c r="D265" s="1" t="s">
        <v>2844</v>
      </c>
      <c r="E265" s="1" t="s">
        <v>5133</v>
      </c>
      <c r="F265" s="1" t="s">
        <v>2651</v>
      </c>
      <c r="G265" s="21">
        <v>5.4239999999990687</v>
      </c>
      <c r="H265" s="21">
        <v>0</v>
      </c>
      <c r="I265" s="1" t="s">
        <v>258</v>
      </c>
      <c r="J265" s="1" t="s">
        <v>2803</v>
      </c>
      <c r="K265" s="1">
        <v>1</v>
      </c>
      <c r="L265" s="1">
        <v>2</v>
      </c>
      <c r="M265" s="1">
        <v>5</v>
      </c>
      <c r="N265" s="1">
        <v>2</v>
      </c>
      <c r="O265" s="1">
        <v>9</v>
      </c>
      <c r="P265" s="16">
        <v>187.63944404069767</v>
      </c>
      <c r="Q265" s="21">
        <v>5.9071182101378523E-2</v>
      </c>
      <c r="R265" s="21">
        <v>0.98702839692842859</v>
      </c>
      <c r="S265" s="21">
        <v>0.92795721482705007</v>
      </c>
      <c r="T265" s="21">
        <v>5.9921012701258429E-2</v>
      </c>
      <c r="U265" s="21">
        <v>0.69413645344071162</v>
      </c>
      <c r="V265" s="21">
        <v>0.63421544073945324</v>
      </c>
      <c r="W265" s="13" t="str">
        <f>IF(Table467[[#This Row],[PSI - FI]]&gt;5,"Red",(IF(AND(Table467[[#This Row],[PSI - FI]]&lt;5,Table467[[#This Row],[PSI - FI]]&gt;=3),"Blue","No")))</f>
        <v>No</v>
      </c>
      <c r="X265" s="19" t="str">
        <f>HYPERLINK("https://www.google.com/maps/search/?api=1&amp;query="&amp;Table467[[#This Row],[Begin Lat]]&amp;","&amp;Table467[[#This Row],[Begin Long]],"Google Maps")</f>
        <v>Google Maps</v>
      </c>
      <c r="Y265" s="1">
        <v>41.408155999999998</v>
      </c>
      <c r="Z265" s="1">
        <v>-83.684438999999998</v>
      </c>
      <c r="AA265" s="1">
        <v>0</v>
      </c>
      <c r="AB265" s="1">
        <v>0</v>
      </c>
    </row>
    <row r="266" spans="1:28" x14ac:dyDescent="0.25">
      <c r="A266" s="13">
        <v>264</v>
      </c>
      <c r="B266" s="17">
        <v>3</v>
      </c>
      <c r="C266" s="1" t="s">
        <v>791</v>
      </c>
      <c r="D266" s="1" t="s">
        <v>3181</v>
      </c>
      <c r="E266" s="1" t="s">
        <v>5158</v>
      </c>
      <c r="F266" s="1" t="s">
        <v>2652</v>
      </c>
      <c r="G266" s="21">
        <v>7.7690000000002328</v>
      </c>
      <c r="H266" s="21">
        <v>0</v>
      </c>
      <c r="I266" s="1" t="s">
        <v>258</v>
      </c>
      <c r="J266" s="1" t="s">
        <v>2803</v>
      </c>
      <c r="K266" s="1">
        <v>0</v>
      </c>
      <c r="L266" s="1">
        <v>0</v>
      </c>
      <c r="M266" s="1">
        <v>4</v>
      </c>
      <c r="N266" s="1">
        <v>3</v>
      </c>
      <c r="O266" s="1">
        <v>1</v>
      </c>
      <c r="P266" s="16">
        <v>40.5</v>
      </c>
      <c r="Q266" s="21">
        <v>0.13927859295350822</v>
      </c>
      <c r="R266" s="21">
        <v>0.7955486106963191</v>
      </c>
      <c r="S266" s="21">
        <v>0.65627001774281091</v>
      </c>
      <c r="T266" s="21">
        <v>0.10013987062670274</v>
      </c>
      <c r="U266" s="21">
        <v>0.6928058438451028</v>
      </c>
      <c r="V266" s="21">
        <v>0.59266597321840009</v>
      </c>
      <c r="W266" s="13" t="str">
        <f>IF(Table467[[#This Row],[PSI - FI]]&gt;5,"Red",(IF(AND(Table467[[#This Row],[PSI - FI]]&lt;5,Table467[[#This Row],[PSI - FI]]&gt;=3),"Blue","No")))</f>
        <v>No</v>
      </c>
      <c r="X266" s="19" t="str">
        <f>HYPERLINK("https://www.google.com/maps/search/?api=1&amp;query="&amp;Table467[[#This Row],[Begin Lat]]&amp;","&amp;Table467[[#This Row],[Begin Long]],"Google Maps")</f>
        <v>Google Maps</v>
      </c>
      <c r="Y266" s="1">
        <v>41.168624999999999</v>
      </c>
      <c r="Z266" s="1">
        <v>-82.169212999999999</v>
      </c>
      <c r="AA266" s="1">
        <v>0</v>
      </c>
      <c r="AB266" s="1">
        <v>0</v>
      </c>
    </row>
    <row r="267" spans="1:28" x14ac:dyDescent="0.25">
      <c r="A267" s="13">
        <v>265</v>
      </c>
      <c r="B267" s="17">
        <v>11</v>
      </c>
      <c r="C267" s="1" t="s">
        <v>2385</v>
      </c>
      <c r="D267" s="1" t="s">
        <v>3116</v>
      </c>
      <c r="E267" s="1" t="s">
        <v>3319</v>
      </c>
      <c r="F267" s="1" t="s">
        <v>2653</v>
      </c>
      <c r="G267" s="21">
        <v>14.035999999992782</v>
      </c>
      <c r="H267" s="21">
        <v>0</v>
      </c>
      <c r="I267" s="1" t="s">
        <v>258</v>
      </c>
      <c r="J267" s="1" t="s">
        <v>2804</v>
      </c>
      <c r="K267" s="1">
        <v>0</v>
      </c>
      <c r="L267" s="1">
        <v>0</v>
      </c>
      <c r="M267" s="1">
        <v>2</v>
      </c>
      <c r="N267" s="1">
        <v>2</v>
      </c>
      <c r="O267" s="1">
        <v>14</v>
      </c>
      <c r="P267" s="16">
        <v>35.96875</v>
      </c>
      <c r="Q267" s="21">
        <v>4.6929404147859675</v>
      </c>
      <c r="R267" s="21">
        <v>3.7953281941715269</v>
      </c>
      <c r="S267" s="21">
        <v>-0.89761222061444057</v>
      </c>
      <c r="T267" s="21">
        <v>0.32705148328704708</v>
      </c>
      <c r="U267" s="21">
        <v>0.69213261542236293</v>
      </c>
      <c r="V267" s="21">
        <v>0.36508113213531584</v>
      </c>
      <c r="W267" s="13" t="str">
        <f>IF(Table467[[#This Row],[PSI - FI]]&gt;5,"Red",(IF(AND(Table467[[#This Row],[PSI - FI]]&lt;5,Table467[[#This Row],[PSI - FI]]&gt;=3),"Blue","No")))</f>
        <v>No</v>
      </c>
      <c r="X267" s="19" t="str">
        <f>HYPERLINK("https://www.google.com/maps/search/?api=1&amp;query="&amp;Table467[[#This Row],[Begin Lat]]&amp;","&amp;Table467[[#This Row],[Begin Long]],"Google Maps")</f>
        <v>Google Maps</v>
      </c>
      <c r="Y267" s="1">
        <v>40.589464</v>
      </c>
      <c r="Z267" s="1">
        <v>-81.091966999999997</v>
      </c>
      <c r="AA267" s="1">
        <v>0</v>
      </c>
      <c r="AB267" s="1">
        <v>0</v>
      </c>
    </row>
    <row r="268" spans="1:28" x14ac:dyDescent="0.25">
      <c r="A268" s="13">
        <v>266</v>
      </c>
      <c r="B268" s="17">
        <v>3</v>
      </c>
      <c r="C268" s="1" t="s">
        <v>791</v>
      </c>
      <c r="D268" s="1" t="s">
        <v>2995</v>
      </c>
      <c r="E268" s="1" t="s">
        <v>5159</v>
      </c>
      <c r="F268" s="1" t="s">
        <v>2654</v>
      </c>
      <c r="G268" s="21">
        <v>17.57499999999709</v>
      </c>
      <c r="H268" s="21">
        <v>0</v>
      </c>
      <c r="I268" s="1" t="s">
        <v>258</v>
      </c>
      <c r="J268" s="1" t="s">
        <v>2803</v>
      </c>
      <c r="K268" s="1">
        <v>0</v>
      </c>
      <c r="L268" s="1">
        <v>1</v>
      </c>
      <c r="M268" s="1">
        <v>9</v>
      </c>
      <c r="N268" s="1">
        <v>3</v>
      </c>
      <c r="O268" s="1">
        <v>1</v>
      </c>
      <c r="P268" s="16">
        <v>118.91106468023256</v>
      </c>
      <c r="Q268" s="21">
        <v>3.1875137857669718E-2</v>
      </c>
      <c r="R268" s="21">
        <v>0.47064943701661527</v>
      </c>
      <c r="S268" s="21">
        <v>0.43877429915894556</v>
      </c>
      <c r="T268" s="21">
        <v>3.9936362363601811E-2</v>
      </c>
      <c r="U268" s="21">
        <v>0.69204428576722399</v>
      </c>
      <c r="V268" s="21">
        <v>0.65210792340362222</v>
      </c>
      <c r="W268" s="13" t="str">
        <f>IF(Table467[[#This Row],[PSI - FI]]&gt;5,"Red",(IF(AND(Table467[[#This Row],[PSI - FI]]&lt;5,Table467[[#This Row],[PSI - FI]]&gt;=3),"Blue","No")))</f>
        <v>No</v>
      </c>
      <c r="X268" s="19" t="str">
        <f>HYPERLINK("https://www.google.com/maps/search/?api=1&amp;query="&amp;Table467[[#This Row],[Begin Lat]]&amp;","&amp;Table467[[#This Row],[Begin Long]],"Google Maps")</f>
        <v>Google Maps</v>
      </c>
      <c r="Y268" s="1">
        <v>41.294423999999999</v>
      </c>
      <c r="Z268" s="1">
        <v>-82.258557999999994</v>
      </c>
      <c r="AA268" s="1">
        <v>0</v>
      </c>
      <c r="AB268" s="1">
        <v>0</v>
      </c>
    </row>
    <row r="269" spans="1:28" x14ac:dyDescent="0.25">
      <c r="A269" s="13">
        <v>267</v>
      </c>
      <c r="B269" s="17">
        <v>8</v>
      </c>
      <c r="C269" s="1" t="s">
        <v>792</v>
      </c>
      <c r="D269" s="1" t="s">
        <v>2655</v>
      </c>
      <c r="E269" s="1" t="s">
        <v>5146</v>
      </c>
      <c r="F269" s="1" t="s">
        <v>2655</v>
      </c>
      <c r="G269" s="21">
        <v>2.4839999999967404</v>
      </c>
      <c r="H269" s="21">
        <v>0</v>
      </c>
      <c r="I269" s="1" t="s">
        <v>258</v>
      </c>
      <c r="J269" s="1" t="s">
        <v>2808</v>
      </c>
      <c r="K269" s="1">
        <v>0</v>
      </c>
      <c r="L269" s="1">
        <v>2</v>
      </c>
      <c r="M269" s="1">
        <v>7</v>
      </c>
      <c r="N269" s="1">
        <v>0</v>
      </c>
      <c r="O269" s="1">
        <v>11</v>
      </c>
      <c r="P269" s="16">
        <v>148.18150436046511</v>
      </c>
      <c r="Q269" s="21">
        <v>0.30307749054123734</v>
      </c>
      <c r="R269" s="21">
        <v>2.7906351297890808</v>
      </c>
      <c r="S269" s="21">
        <v>2.4875576392478433</v>
      </c>
      <c r="T269" s="21">
        <v>7.7339803722684494E-2</v>
      </c>
      <c r="U269" s="21">
        <v>0.6913810780112537</v>
      </c>
      <c r="V269" s="21">
        <v>0.61404127428856925</v>
      </c>
      <c r="W269" s="13" t="str">
        <f>IF(Table467[[#This Row],[PSI - FI]]&gt;5,"Red",(IF(AND(Table467[[#This Row],[PSI - FI]]&lt;5,Table467[[#This Row],[PSI - FI]]&gt;=3),"Blue","No")))</f>
        <v>No</v>
      </c>
      <c r="X269" s="19" t="str">
        <f>HYPERLINK("https://www.google.com/maps/search/?api=1&amp;query="&amp;Table467[[#This Row],[Begin Lat]]&amp;","&amp;Table467[[#This Row],[Begin Long]],"Google Maps")</f>
        <v>Google Maps</v>
      </c>
      <c r="Y269" s="1">
        <v>39.602170999999998</v>
      </c>
      <c r="Z269" s="1">
        <v>-84.012870000000007</v>
      </c>
      <c r="AA269" s="1">
        <v>0</v>
      </c>
      <c r="AB269" s="1">
        <v>0</v>
      </c>
    </row>
    <row r="270" spans="1:28" x14ac:dyDescent="0.25">
      <c r="A270" s="13">
        <v>268</v>
      </c>
      <c r="B270" s="17">
        <v>5</v>
      </c>
      <c r="C270" s="1" t="s">
        <v>793</v>
      </c>
      <c r="D270" s="1" t="s">
        <v>2942</v>
      </c>
      <c r="E270" s="1" t="s">
        <v>5160</v>
      </c>
      <c r="F270" s="1" t="s">
        <v>2656</v>
      </c>
      <c r="G270" s="21">
        <v>11.729000000006636</v>
      </c>
      <c r="H270" s="21">
        <v>0</v>
      </c>
      <c r="I270" s="1" t="s">
        <v>258</v>
      </c>
      <c r="J270" s="1" t="s">
        <v>2803</v>
      </c>
      <c r="K270" s="1">
        <v>0</v>
      </c>
      <c r="L270" s="1">
        <v>2</v>
      </c>
      <c r="M270" s="1">
        <v>4</v>
      </c>
      <c r="N270" s="1">
        <v>2</v>
      </c>
      <c r="O270" s="1">
        <v>6</v>
      </c>
      <c r="P270" s="16">
        <v>132.41587936046511</v>
      </c>
      <c r="Q270" s="21">
        <v>0.12191562584519465</v>
      </c>
      <c r="R270" s="21">
        <v>1.1877310666336294</v>
      </c>
      <c r="S270" s="21">
        <v>1.0658154407884348</v>
      </c>
      <c r="T270" s="21">
        <v>8.3989469196143959E-2</v>
      </c>
      <c r="U270" s="21">
        <v>0.69028787390509283</v>
      </c>
      <c r="V270" s="21">
        <v>0.60629840470894891</v>
      </c>
      <c r="W270" s="13" t="str">
        <f>IF(Table467[[#This Row],[PSI - FI]]&gt;5,"Red",(IF(AND(Table467[[#This Row],[PSI - FI]]&lt;5,Table467[[#This Row],[PSI - FI]]&gt;=3),"Blue","No")))</f>
        <v>No</v>
      </c>
      <c r="X270" s="19" t="str">
        <f>HYPERLINK("https://www.google.com/maps/search/?api=1&amp;query="&amp;Table467[[#This Row],[Begin Lat]]&amp;","&amp;Table467[[#This Row],[Begin Long]],"Google Maps")</f>
        <v>Google Maps</v>
      </c>
      <c r="Y270" s="1">
        <v>39.965603000000002</v>
      </c>
      <c r="Z270" s="1">
        <v>-82.530676</v>
      </c>
      <c r="AA270" s="1">
        <v>0</v>
      </c>
      <c r="AB270" s="1">
        <v>0</v>
      </c>
    </row>
    <row r="271" spans="1:28" x14ac:dyDescent="0.25">
      <c r="A271" s="13">
        <v>269</v>
      </c>
      <c r="B271" s="17">
        <v>2</v>
      </c>
      <c r="C271" s="1" t="s">
        <v>1337</v>
      </c>
      <c r="D271" s="1" t="s">
        <v>3035</v>
      </c>
      <c r="E271" s="1" t="s">
        <v>5161</v>
      </c>
      <c r="F271" s="1" t="s">
        <v>2657</v>
      </c>
      <c r="G271" s="21">
        <v>9.0939999999973224</v>
      </c>
      <c r="H271" s="21">
        <v>0</v>
      </c>
      <c r="I271" s="1" t="s">
        <v>258</v>
      </c>
      <c r="J271" s="1" t="s">
        <v>2803</v>
      </c>
      <c r="K271" s="1">
        <v>0</v>
      </c>
      <c r="L271" s="1">
        <v>2</v>
      </c>
      <c r="M271" s="1">
        <v>2</v>
      </c>
      <c r="N271" s="1">
        <v>2</v>
      </c>
      <c r="O271" s="1">
        <v>6</v>
      </c>
      <c r="P271" s="16">
        <v>119.32212936046511</v>
      </c>
      <c r="Q271" s="21">
        <v>0.20099439634623012</v>
      </c>
      <c r="R271" s="21">
        <v>1.3745342438370585</v>
      </c>
      <c r="S271" s="21">
        <v>1.1735398474908283</v>
      </c>
      <c r="T271" s="21">
        <v>0.13211527728671116</v>
      </c>
      <c r="U271" s="21">
        <v>0.68786610843209672</v>
      </c>
      <c r="V271" s="21">
        <v>0.55575083114538559</v>
      </c>
      <c r="W271" s="13" t="str">
        <f>IF(Table467[[#This Row],[PSI - FI]]&gt;5,"Red",(IF(AND(Table467[[#This Row],[PSI - FI]]&lt;5,Table467[[#This Row],[PSI - FI]]&gt;=3),"Blue","No")))</f>
        <v>No</v>
      </c>
      <c r="X271" s="19" t="str">
        <f>HYPERLINK("https://www.google.com/maps/search/?api=1&amp;query="&amp;Table467[[#This Row],[Begin Lat]]&amp;","&amp;Table467[[#This Row],[Begin Long]],"Google Maps")</f>
        <v>Google Maps</v>
      </c>
      <c r="Y271" s="1">
        <v>41.167698000000001</v>
      </c>
      <c r="Z271" s="1">
        <v>-83.168334999999999</v>
      </c>
      <c r="AA271" s="1">
        <v>0</v>
      </c>
      <c r="AB271" s="1">
        <v>0</v>
      </c>
    </row>
    <row r="272" spans="1:28" x14ac:dyDescent="0.25">
      <c r="A272" s="13">
        <v>270</v>
      </c>
      <c r="B272" s="17">
        <v>6</v>
      </c>
      <c r="C272" s="1" t="s">
        <v>799</v>
      </c>
      <c r="D272" s="1" t="s">
        <v>2829</v>
      </c>
      <c r="E272" s="1" t="s">
        <v>5162</v>
      </c>
      <c r="F272" s="1" t="s">
        <v>2658</v>
      </c>
      <c r="G272" s="21">
        <v>2.8990000000048894</v>
      </c>
      <c r="H272" s="21">
        <v>0</v>
      </c>
      <c r="I272" s="1" t="s">
        <v>258</v>
      </c>
      <c r="J272" s="1" t="s">
        <v>2803</v>
      </c>
      <c r="K272" s="1">
        <v>0</v>
      </c>
      <c r="L272" s="1">
        <v>0</v>
      </c>
      <c r="M272" s="1">
        <v>4</v>
      </c>
      <c r="N272" s="1">
        <v>2</v>
      </c>
      <c r="O272" s="1">
        <v>4</v>
      </c>
      <c r="P272" s="16">
        <v>39.0625</v>
      </c>
      <c r="Q272" s="21">
        <v>0.18534135156844814</v>
      </c>
      <c r="R272" s="21">
        <v>1.1430659527016467</v>
      </c>
      <c r="S272" s="21">
        <v>0.95772460113319857</v>
      </c>
      <c r="T272" s="21">
        <v>0.12797572224931705</v>
      </c>
      <c r="U272" s="21">
        <v>0.68739678271870908</v>
      </c>
      <c r="V272" s="21">
        <v>0.559421060469392</v>
      </c>
      <c r="W272" s="13" t="str">
        <f>IF(Table467[[#This Row],[PSI - FI]]&gt;5,"Red",(IF(AND(Table467[[#This Row],[PSI - FI]]&lt;5,Table467[[#This Row],[PSI - FI]]&gt;=3),"Blue","No")))</f>
        <v>No</v>
      </c>
      <c r="X272" s="19" t="str">
        <f>HYPERLINK("https://www.google.com/maps/search/?api=1&amp;query="&amp;Table467[[#This Row],[Begin Lat]]&amp;","&amp;Table467[[#This Row],[Begin Long]],"Google Maps")</f>
        <v>Google Maps</v>
      </c>
      <c r="Y272" s="1">
        <v>40.260866</v>
      </c>
      <c r="Z272" s="1">
        <v>-82.888760000000005</v>
      </c>
      <c r="AA272" s="1">
        <v>0</v>
      </c>
      <c r="AB272" s="1">
        <v>0</v>
      </c>
    </row>
    <row r="273" spans="1:28" x14ac:dyDescent="0.25">
      <c r="A273" s="13">
        <v>271</v>
      </c>
      <c r="B273" s="17">
        <v>2</v>
      </c>
      <c r="C273" s="1" t="s">
        <v>2365</v>
      </c>
      <c r="D273" s="1" t="s">
        <v>3012</v>
      </c>
      <c r="E273" s="1" t="s">
        <v>5163</v>
      </c>
      <c r="F273" s="1" t="s">
        <v>2659</v>
      </c>
      <c r="G273" s="21">
        <v>6.0489999999990687</v>
      </c>
      <c r="H273" s="21">
        <v>0</v>
      </c>
      <c r="I273" s="1" t="s">
        <v>258</v>
      </c>
      <c r="J273" s="1" t="s">
        <v>2803</v>
      </c>
      <c r="K273" s="1">
        <v>0</v>
      </c>
      <c r="L273" s="1">
        <v>1</v>
      </c>
      <c r="M273" s="1">
        <v>4</v>
      </c>
      <c r="N273" s="1">
        <v>1</v>
      </c>
      <c r="O273" s="1">
        <v>4</v>
      </c>
      <c r="P273" s="16">
        <v>80.301689680232556</v>
      </c>
      <c r="Q273" s="21">
        <v>0.20678652937044192</v>
      </c>
      <c r="R273" s="21">
        <v>1.1785955136810842</v>
      </c>
      <c r="S273" s="21">
        <v>0.97180898431064222</v>
      </c>
      <c r="T273" s="21">
        <v>0.13116851074641608</v>
      </c>
      <c r="U273" s="21">
        <v>0.68701950568624093</v>
      </c>
      <c r="V273" s="21">
        <v>0.55585099493982482</v>
      </c>
      <c r="W273" s="13" t="str">
        <f>IF(Table467[[#This Row],[PSI - FI]]&gt;5,"Red",(IF(AND(Table467[[#This Row],[PSI - FI]]&lt;5,Table467[[#This Row],[PSI - FI]]&gt;=3),"Blue","No")))</f>
        <v>No</v>
      </c>
      <c r="X273" s="19" t="str">
        <f>HYPERLINK("https://www.google.com/maps/search/?api=1&amp;query="&amp;Table467[[#This Row],[Begin Lat]]&amp;","&amp;Table467[[#This Row],[Begin Long]],"Google Maps")</f>
        <v>Google Maps</v>
      </c>
      <c r="Y273" s="1">
        <v>41.514054999999999</v>
      </c>
      <c r="Z273" s="1">
        <v>-84.555434000000005</v>
      </c>
      <c r="AA273" s="1">
        <v>0</v>
      </c>
      <c r="AB273" s="1">
        <v>0</v>
      </c>
    </row>
    <row r="274" spans="1:28" x14ac:dyDescent="0.25">
      <c r="A274" s="13">
        <v>272</v>
      </c>
      <c r="B274" s="17">
        <v>3</v>
      </c>
      <c r="C274" s="1" t="s">
        <v>3193</v>
      </c>
      <c r="D274" s="1" t="s">
        <v>3145</v>
      </c>
      <c r="E274" s="1" t="s">
        <v>5164</v>
      </c>
      <c r="F274" s="1" t="s">
        <v>2660</v>
      </c>
      <c r="G274" s="21">
        <v>18.005999999993946</v>
      </c>
      <c r="H274" s="21">
        <v>0</v>
      </c>
      <c r="I274" s="1" t="s">
        <v>258</v>
      </c>
      <c r="J274" s="1" t="s">
        <v>2808</v>
      </c>
      <c r="K274" s="1">
        <v>0</v>
      </c>
      <c r="L274" s="1">
        <v>2</v>
      </c>
      <c r="M274" s="1">
        <v>4</v>
      </c>
      <c r="N274" s="1">
        <v>2</v>
      </c>
      <c r="O274" s="1">
        <v>15</v>
      </c>
      <c r="P274" s="16">
        <v>141.41587936046511</v>
      </c>
      <c r="Q274" s="21">
        <v>0.34499109692694324</v>
      </c>
      <c r="R274" s="21">
        <v>3.4454721491002953</v>
      </c>
      <c r="S274" s="21">
        <v>3.1004810521733521</v>
      </c>
      <c r="T274" s="21">
        <v>8.8035385520565626E-2</v>
      </c>
      <c r="U274" s="21">
        <v>0.68554149073006421</v>
      </c>
      <c r="V274" s="21">
        <v>0.59750610520949854</v>
      </c>
      <c r="W274" s="13" t="str">
        <f>IF(Table467[[#This Row],[PSI - FI]]&gt;5,"Red",(IF(AND(Table467[[#This Row],[PSI - FI]]&lt;5,Table467[[#This Row],[PSI - FI]]&gt;=3),"Blue","No")))</f>
        <v>No</v>
      </c>
      <c r="X274" s="19" t="str">
        <f>HYPERLINK("https://www.google.com/maps/search/?api=1&amp;query="&amp;Table467[[#This Row],[Begin Lat]]&amp;","&amp;Table467[[#This Row],[Begin Long]],"Google Maps")</f>
        <v>Google Maps</v>
      </c>
      <c r="Y274" s="1">
        <v>40.857326</v>
      </c>
      <c r="Z274" s="1">
        <v>-82.250173000000004</v>
      </c>
      <c r="AA274" s="1">
        <v>0</v>
      </c>
      <c r="AB274" s="1">
        <v>0</v>
      </c>
    </row>
    <row r="275" spans="1:28" x14ac:dyDescent="0.25">
      <c r="A275" s="13">
        <v>273</v>
      </c>
      <c r="B275" s="17">
        <v>2</v>
      </c>
      <c r="C275" s="1" t="s">
        <v>1337</v>
      </c>
      <c r="D275" s="1" t="s">
        <v>2661</v>
      </c>
      <c r="E275" s="1" t="s">
        <v>5165</v>
      </c>
      <c r="F275" s="1" t="s">
        <v>2661</v>
      </c>
      <c r="G275" s="21">
        <v>19.857999999992899</v>
      </c>
      <c r="H275" s="21">
        <v>0</v>
      </c>
      <c r="I275" s="1" t="s">
        <v>258</v>
      </c>
      <c r="J275" s="1" t="s">
        <v>2803</v>
      </c>
      <c r="K275" s="1">
        <v>1</v>
      </c>
      <c r="L275" s="1">
        <v>3</v>
      </c>
      <c r="M275" s="1">
        <v>6</v>
      </c>
      <c r="N275" s="1">
        <v>1</v>
      </c>
      <c r="O275" s="1">
        <v>4</v>
      </c>
      <c r="P275" s="16">
        <v>230.42550872093022</v>
      </c>
      <c r="Q275" s="21">
        <v>5.0319111118645364E-2</v>
      </c>
      <c r="R275" s="21">
        <v>0.71381942880485116</v>
      </c>
      <c r="S275" s="21">
        <v>0.66350031768620576</v>
      </c>
      <c r="T275" s="21">
        <v>5.0625949752395198E-2</v>
      </c>
      <c r="U275" s="21">
        <v>0.68475305703324274</v>
      </c>
      <c r="V275" s="21">
        <v>0.63412710728084754</v>
      </c>
      <c r="W275" s="13" t="str">
        <f>IF(Table467[[#This Row],[PSI - FI]]&gt;5,"Red",(IF(AND(Table467[[#This Row],[PSI - FI]]&lt;5,Table467[[#This Row],[PSI - FI]]&gt;=3),"Blue","No")))</f>
        <v>No</v>
      </c>
      <c r="X275" s="19" t="str">
        <f>HYPERLINK("https://www.google.com/maps/search/?api=1&amp;query="&amp;Table467[[#This Row],[Begin Lat]]&amp;","&amp;Table467[[#This Row],[Begin Long]],"Google Maps")</f>
        <v>Google Maps</v>
      </c>
      <c r="Y275" s="1">
        <v>41.080883999999998</v>
      </c>
      <c r="Z275" s="1">
        <v>-83.055667</v>
      </c>
      <c r="AA275" s="1">
        <v>0</v>
      </c>
      <c r="AB275" s="1">
        <v>0</v>
      </c>
    </row>
    <row r="276" spans="1:28" x14ac:dyDescent="0.25">
      <c r="A276" s="13">
        <v>274</v>
      </c>
      <c r="B276" s="17">
        <v>8</v>
      </c>
      <c r="C276" s="1" t="s">
        <v>806</v>
      </c>
      <c r="D276" s="1" t="s">
        <v>3063</v>
      </c>
      <c r="E276" s="1" t="s">
        <v>5166</v>
      </c>
      <c r="F276" s="1" t="s">
        <v>2662</v>
      </c>
      <c r="G276" s="21">
        <v>14.782999999995809</v>
      </c>
      <c r="H276" s="21">
        <v>0</v>
      </c>
      <c r="I276" s="1" t="s">
        <v>258</v>
      </c>
      <c r="J276" s="1" t="s">
        <v>2807</v>
      </c>
      <c r="K276" s="1">
        <v>0</v>
      </c>
      <c r="L276" s="1">
        <v>0</v>
      </c>
      <c r="M276" s="1">
        <v>7</v>
      </c>
      <c r="N276" s="1">
        <v>0</v>
      </c>
      <c r="O276" s="1">
        <v>21</v>
      </c>
      <c r="P276" s="16">
        <v>66.828125</v>
      </c>
      <c r="Q276" s="21">
        <v>0.82289637731152709</v>
      </c>
      <c r="R276" s="21">
        <v>5.096383491258746</v>
      </c>
      <c r="S276" s="21">
        <v>4.273487113947219</v>
      </c>
      <c r="T276" s="21">
        <v>9.8694372749729073E-2</v>
      </c>
      <c r="U276" s="21">
        <v>0.68367830378521244</v>
      </c>
      <c r="V276" s="21">
        <v>0.58498393103548341</v>
      </c>
      <c r="W276" s="13" t="str">
        <f>IF(Table467[[#This Row],[PSI - FI]]&gt;5,"Red",(IF(AND(Table467[[#This Row],[PSI - FI]]&lt;5,Table467[[#This Row],[PSI - FI]]&gt;=3),"Blue","No")))</f>
        <v>No</v>
      </c>
      <c r="X276" s="19" t="str">
        <f>HYPERLINK("https://www.google.com/maps/search/?api=1&amp;query="&amp;Table467[[#This Row],[Begin Lat]]&amp;","&amp;Table467[[#This Row],[Begin Long]],"Google Maps")</f>
        <v>Google Maps</v>
      </c>
      <c r="Y276" s="1">
        <v>39.410657999999998</v>
      </c>
      <c r="Z276" s="1">
        <v>-84.150891999999999</v>
      </c>
      <c r="AA276" s="1">
        <v>0</v>
      </c>
      <c r="AB276" s="1">
        <v>0</v>
      </c>
    </row>
    <row r="277" spans="1:28" x14ac:dyDescent="0.25">
      <c r="A277" s="13">
        <v>275</v>
      </c>
      <c r="B277" s="17">
        <v>4</v>
      </c>
      <c r="C277" s="1" t="s">
        <v>798</v>
      </c>
      <c r="D277" s="1" t="s">
        <v>3143</v>
      </c>
      <c r="E277" s="1" t="s">
        <v>3617</v>
      </c>
      <c r="F277" s="1" t="s">
        <v>2663</v>
      </c>
      <c r="G277" s="21">
        <v>2.4790000000066357</v>
      </c>
      <c r="H277" s="21">
        <v>0</v>
      </c>
      <c r="I277" s="1" t="s">
        <v>258</v>
      </c>
      <c r="J277" s="1" t="s">
        <v>2806</v>
      </c>
      <c r="K277" s="1">
        <v>0</v>
      </c>
      <c r="L277" s="1">
        <v>0</v>
      </c>
      <c r="M277" s="1">
        <v>6</v>
      </c>
      <c r="N277" s="1">
        <v>2</v>
      </c>
      <c r="O277" s="1">
        <v>6</v>
      </c>
      <c r="P277" s="16">
        <v>54.15625</v>
      </c>
      <c r="Q277" s="21">
        <v>1.3598701070862318</v>
      </c>
      <c r="R277" s="21">
        <v>2.559669944355957</v>
      </c>
      <c r="S277" s="21">
        <v>1.1997998372697252</v>
      </c>
      <c r="T277" s="21">
        <v>8.8870247263293262E-2</v>
      </c>
      <c r="U277" s="21">
        <v>0.68068620635699728</v>
      </c>
      <c r="V277" s="21">
        <v>0.59181595909370399</v>
      </c>
      <c r="W277" s="13" t="str">
        <f>IF(Table467[[#This Row],[PSI - FI]]&gt;5,"Red",(IF(AND(Table467[[#This Row],[PSI - FI]]&lt;5,Table467[[#This Row],[PSI - FI]]&gt;=3),"Blue","No")))</f>
        <v>No</v>
      </c>
      <c r="X277" s="19" t="str">
        <f>HYPERLINK("https://www.google.com/maps/search/?api=1&amp;query="&amp;Table467[[#This Row],[Begin Lat]]&amp;","&amp;Table467[[#This Row],[Begin Long]],"Google Maps")</f>
        <v>Google Maps</v>
      </c>
      <c r="Y277" s="1">
        <v>41.023739999999997</v>
      </c>
      <c r="Z277" s="1">
        <v>-81.148054999999999</v>
      </c>
      <c r="AA277" s="1">
        <v>0</v>
      </c>
      <c r="AB277" s="1">
        <v>0</v>
      </c>
    </row>
    <row r="278" spans="1:28" x14ac:dyDescent="0.25">
      <c r="A278" s="13">
        <v>276</v>
      </c>
      <c r="B278" s="17">
        <v>4</v>
      </c>
      <c r="C278" s="1" t="s">
        <v>790</v>
      </c>
      <c r="D278" s="1" t="s">
        <v>3054</v>
      </c>
      <c r="E278" s="1" t="s">
        <v>5167</v>
      </c>
      <c r="F278" s="1" t="s">
        <v>2664</v>
      </c>
      <c r="G278" s="21">
        <v>21.64100000000326</v>
      </c>
      <c r="H278" s="21">
        <v>0</v>
      </c>
      <c r="I278" s="1" t="s">
        <v>258</v>
      </c>
      <c r="J278" s="1" t="s">
        <v>2807</v>
      </c>
      <c r="K278" s="1">
        <v>1</v>
      </c>
      <c r="L278" s="1">
        <v>1</v>
      </c>
      <c r="M278" s="1">
        <v>4</v>
      </c>
      <c r="N278" s="1">
        <v>0</v>
      </c>
      <c r="O278" s="1">
        <v>3</v>
      </c>
      <c r="P278" s="16">
        <v>120.54087936046511</v>
      </c>
      <c r="Q278" s="21">
        <v>1.0711457419146584</v>
      </c>
      <c r="R278" s="21">
        <v>1.7350998736074479</v>
      </c>
      <c r="S278" s="21">
        <v>0.6639541316927895</v>
      </c>
      <c r="T278" s="21">
        <v>0.12846824951058089</v>
      </c>
      <c r="U278" s="21">
        <v>0.67966058838160259</v>
      </c>
      <c r="V278" s="21">
        <v>0.5511923388710217</v>
      </c>
      <c r="W278" s="13" t="str">
        <f>IF(Table467[[#This Row],[PSI - FI]]&gt;5,"Red",(IF(AND(Table467[[#This Row],[PSI - FI]]&lt;5,Table467[[#This Row],[PSI - FI]]&gt;=3),"Blue","No")))</f>
        <v>No</v>
      </c>
      <c r="X278" s="19" t="str">
        <f>HYPERLINK("https://www.google.com/maps/search/?api=1&amp;query="&amp;Table467[[#This Row],[Begin Lat]]&amp;","&amp;Table467[[#This Row],[Begin Long]],"Google Maps")</f>
        <v>Google Maps</v>
      </c>
      <c r="Y278" s="1">
        <v>41.230944999999998</v>
      </c>
      <c r="Z278" s="1">
        <v>-80.672413000000006</v>
      </c>
      <c r="AA278" s="1">
        <v>0</v>
      </c>
      <c r="AB278" s="1">
        <v>0</v>
      </c>
    </row>
    <row r="279" spans="1:28" x14ac:dyDescent="0.25">
      <c r="A279" s="13">
        <v>277</v>
      </c>
      <c r="B279" s="17">
        <v>6</v>
      </c>
      <c r="C279" s="1" t="s">
        <v>2374</v>
      </c>
      <c r="D279" s="1" t="s">
        <v>2976</v>
      </c>
      <c r="E279" s="1" t="s">
        <v>3527</v>
      </c>
      <c r="F279" s="1" t="s">
        <v>2665</v>
      </c>
      <c r="G279" s="21">
        <v>17.30800000000454</v>
      </c>
      <c r="H279" s="21">
        <v>0</v>
      </c>
      <c r="I279" s="1" t="s">
        <v>258</v>
      </c>
      <c r="J279" s="1" t="s">
        <v>2808</v>
      </c>
      <c r="K279" s="1">
        <v>0</v>
      </c>
      <c r="L279" s="1">
        <v>1</v>
      </c>
      <c r="M279" s="1">
        <v>3</v>
      </c>
      <c r="N279" s="1">
        <v>1</v>
      </c>
      <c r="O279" s="1">
        <v>4</v>
      </c>
      <c r="P279" s="16">
        <v>73.754814680232556</v>
      </c>
      <c r="Q279" s="21">
        <v>0.75390996694708468</v>
      </c>
      <c r="R279" s="21">
        <v>1.6908333680497334</v>
      </c>
      <c r="S279" s="21">
        <v>0.93692340110264871</v>
      </c>
      <c r="T279" s="21">
        <v>0.19238396346801506</v>
      </c>
      <c r="U279" s="21">
        <v>0.67843353212154778</v>
      </c>
      <c r="V279" s="21">
        <v>0.48604956865353272</v>
      </c>
      <c r="W279" s="13" t="str">
        <f>IF(Table467[[#This Row],[PSI - FI]]&gt;5,"Red",(IF(AND(Table467[[#This Row],[PSI - FI]]&lt;5,Table467[[#This Row],[PSI - FI]]&gt;=3),"Blue","No")))</f>
        <v>No</v>
      </c>
      <c r="X279" s="19" t="str">
        <f>HYPERLINK("https://www.google.com/maps/search/?api=1&amp;query="&amp;Table467[[#This Row],[Begin Lat]]&amp;","&amp;Table467[[#This Row],[Begin Long]],"Google Maps")</f>
        <v>Google Maps</v>
      </c>
      <c r="Y279" s="1">
        <v>39.586973999999998</v>
      </c>
      <c r="Z279" s="1">
        <v>-83.391101000000006</v>
      </c>
      <c r="AA279" s="1">
        <v>0</v>
      </c>
      <c r="AB279" s="1">
        <v>0</v>
      </c>
    </row>
    <row r="280" spans="1:28" x14ac:dyDescent="0.25">
      <c r="A280" s="13">
        <v>278</v>
      </c>
      <c r="B280" s="17">
        <v>6</v>
      </c>
      <c r="C280" s="1" t="s">
        <v>799</v>
      </c>
      <c r="D280" s="1" t="s">
        <v>3078</v>
      </c>
      <c r="E280" s="1" t="s">
        <v>5168</v>
      </c>
      <c r="F280" s="1" t="s">
        <v>2666</v>
      </c>
      <c r="G280" s="21">
        <v>7.0029999999969732</v>
      </c>
      <c r="H280" s="21">
        <v>0</v>
      </c>
      <c r="I280" s="1" t="s">
        <v>258</v>
      </c>
      <c r="J280" s="1" t="s">
        <v>2804</v>
      </c>
      <c r="K280" s="1">
        <v>0</v>
      </c>
      <c r="L280" s="1">
        <v>1</v>
      </c>
      <c r="M280" s="1">
        <v>3</v>
      </c>
      <c r="N280" s="1">
        <v>1</v>
      </c>
      <c r="O280" s="1">
        <v>8</v>
      </c>
      <c r="P280" s="16">
        <v>77.754814680232556</v>
      </c>
      <c r="Q280" s="21">
        <v>2.5584462619650323</v>
      </c>
      <c r="R280" s="21">
        <v>2.7122028604744046</v>
      </c>
      <c r="S280" s="21">
        <v>0.15375659850937229</v>
      </c>
      <c r="T280" s="21">
        <v>0.17829837392555656</v>
      </c>
      <c r="U280" s="21">
        <v>0.67647030936775809</v>
      </c>
      <c r="V280" s="21">
        <v>0.49817193544220151</v>
      </c>
      <c r="W280" s="13" t="str">
        <f>IF(Table467[[#This Row],[PSI - FI]]&gt;5,"Red",(IF(AND(Table467[[#This Row],[PSI - FI]]&lt;5,Table467[[#This Row],[PSI - FI]]&gt;=3),"Blue","No")))</f>
        <v>No</v>
      </c>
      <c r="X280" s="19" t="str">
        <f>HYPERLINK("https://www.google.com/maps/search/?api=1&amp;query="&amp;Table467[[#This Row],[Begin Lat]]&amp;","&amp;Table467[[#This Row],[Begin Long]],"Google Maps")</f>
        <v>Google Maps</v>
      </c>
      <c r="Y280" s="1">
        <v>40.239615999999998</v>
      </c>
      <c r="Z280" s="1">
        <v>-83.153250999999997</v>
      </c>
      <c r="AA280" s="1">
        <v>0</v>
      </c>
      <c r="AB280" s="1">
        <v>0</v>
      </c>
    </row>
    <row r="281" spans="1:28" x14ac:dyDescent="0.25">
      <c r="A281" s="13">
        <v>279</v>
      </c>
      <c r="B281" s="17">
        <v>11</v>
      </c>
      <c r="C281" s="1" t="s">
        <v>2385</v>
      </c>
      <c r="D281" s="1" t="s">
        <v>2852</v>
      </c>
      <c r="E281" s="1" t="s">
        <v>5169</v>
      </c>
      <c r="F281" s="1" t="s">
        <v>2667</v>
      </c>
      <c r="G281" s="21">
        <v>0</v>
      </c>
      <c r="H281" s="21">
        <v>0</v>
      </c>
      <c r="I281" s="1" t="s">
        <v>258</v>
      </c>
      <c r="J281" s="1" t="s">
        <v>2803</v>
      </c>
      <c r="K281" s="1">
        <v>2</v>
      </c>
      <c r="L281" s="1">
        <v>2</v>
      </c>
      <c r="M281" s="1">
        <v>4</v>
      </c>
      <c r="N281" s="1">
        <v>1</v>
      </c>
      <c r="O281" s="1">
        <v>5</v>
      </c>
      <c r="P281" s="16">
        <v>218.33175872093022</v>
      </c>
      <c r="Q281" s="21">
        <v>7.2575092201658115E-2</v>
      </c>
      <c r="R281" s="21">
        <v>0.87174479973541597</v>
      </c>
      <c r="S281" s="21">
        <v>0.79916970753375782</v>
      </c>
      <c r="T281" s="21">
        <v>6.5797759170306655E-2</v>
      </c>
      <c r="U281" s="21">
        <v>0.67478192485349864</v>
      </c>
      <c r="V281" s="21">
        <v>0.60898416568319202</v>
      </c>
      <c r="W281" s="13" t="str">
        <f>IF(Table467[[#This Row],[PSI - FI]]&gt;5,"Red",(IF(AND(Table467[[#This Row],[PSI - FI]]&lt;5,Table467[[#This Row],[PSI - FI]]&gt;=3),"Blue","No")))</f>
        <v>No</v>
      </c>
      <c r="X281" s="19" t="str">
        <f>HYPERLINK("https://www.google.com/maps/search/?api=1&amp;query="&amp;Table467[[#This Row],[Begin Lat]]&amp;","&amp;Table467[[#This Row],[Begin Long]],"Google Maps")</f>
        <v>Google Maps</v>
      </c>
      <c r="Y281" s="1">
        <v>40.620218000000001</v>
      </c>
      <c r="Z281" s="1">
        <v>-81.067650999999998</v>
      </c>
      <c r="AA281" s="1">
        <v>0</v>
      </c>
      <c r="AB281" s="1">
        <v>0</v>
      </c>
    </row>
    <row r="282" spans="1:28" x14ac:dyDescent="0.25">
      <c r="A282" s="13">
        <v>280</v>
      </c>
      <c r="B282" s="17">
        <v>4</v>
      </c>
      <c r="C282" s="1" t="s">
        <v>801</v>
      </c>
      <c r="D282" s="1" t="s">
        <v>3161</v>
      </c>
      <c r="E282" s="1" t="s">
        <v>5092</v>
      </c>
      <c r="F282" s="1" t="s">
        <v>2668</v>
      </c>
      <c r="G282" s="21">
        <v>6.5449999999982538</v>
      </c>
      <c r="H282" s="21">
        <v>0</v>
      </c>
      <c r="I282" s="1" t="s">
        <v>258</v>
      </c>
      <c r="J282" s="1" t="s">
        <v>2804</v>
      </c>
      <c r="K282" s="1">
        <v>0</v>
      </c>
      <c r="L282" s="1">
        <v>0</v>
      </c>
      <c r="M282" s="1">
        <v>3</v>
      </c>
      <c r="N282" s="1">
        <v>2</v>
      </c>
      <c r="O282" s="1">
        <v>10</v>
      </c>
      <c r="P282" s="16">
        <v>38.515625</v>
      </c>
      <c r="Q282" s="21">
        <v>2.6042897584059586</v>
      </c>
      <c r="R282" s="21">
        <v>3.0512930220765941</v>
      </c>
      <c r="S282" s="21">
        <v>0.44700326367063559</v>
      </c>
      <c r="T282" s="21">
        <v>0.18149321174255303</v>
      </c>
      <c r="U282" s="21">
        <v>0.67261017400176371</v>
      </c>
      <c r="V282" s="21">
        <v>0.49111696225921064</v>
      </c>
      <c r="W282" s="13" t="str">
        <f>IF(Table467[[#This Row],[PSI - FI]]&gt;5,"Red",(IF(AND(Table467[[#This Row],[PSI - FI]]&lt;5,Table467[[#This Row],[PSI - FI]]&gt;=3),"Blue","No")))</f>
        <v>No</v>
      </c>
      <c r="X282" s="19" t="str">
        <f>HYPERLINK("https://www.google.com/maps/search/?api=1&amp;query="&amp;Table467[[#This Row],[Begin Lat]]&amp;","&amp;Table467[[#This Row],[Begin Long]],"Google Maps")</f>
        <v>Google Maps</v>
      </c>
      <c r="Y282" s="1">
        <v>41.024352</v>
      </c>
      <c r="Z282" s="1">
        <v>-80.857405999999997</v>
      </c>
      <c r="AA282" s="1">
        <v>0</v>
      </c>
      <c r="AB282" s="1">
        <v>0</v>
      </c>
    </row>
    <row r="283" spans="1:28" x14ac:dyDescent="0.25">
      <c r="A283" s="13">
        <v>281</v>
      </c>
      <c r="B283" s="17">
        <v>3</v>
      </c>
      <c r="C283" s="1" t="s">
        <v>805</v>
      </c>
      <c r="D283" s="1" t="s">
        <v>2943</v>
      </c>
      <c r="E283" s="1" t="s">
        <v>3478</v>
      </c>
      <c r="F283" s="1" t="s">
        <v>2669</v>
      </c>
      <c r="G283" s="21">
        <v>17.062999999994645</v>
      </c>
      <c r="H283" s="21">
        <v>0</v>
      </c>
      <c r="I283" s="1" t="s">
        <v>258</v>
      </c>
      <c r="J283" s="1" t="s">
        <v>2803</v>
      </c>
      <c r="K283" s="1">
        <v>1</v>
      </c>
      <c r="L283" s="1">
        <v>2</v>
      </c>
      <c r="M283" s="1">
        <v>4</v>
      </c>
      <c r="N283" s="1">
        <v>2</v>
      </c>
      <c r="O283" s="1">
        <v>10</v>
      </c>
      <c r="P283" s="16">
        <v>182.09256904069767</v>
      </c>
      <c r="Q283" s="21">
        <v>7.2975556271886108E-2</v>
      </c>
      <c r="R283" s="21">
        <v>1.1727466207916561</v>
      </c>
      <c r="S283" s="21">
        <v>1.09977106451977</v>
      </c>
      <c r="T283" s="21">
        <v>6.5108151405418022E-2</v>
      </c>
      <c r="U283" s="21">
        <v>0.67169530238659947</v>
      </c>
      <c r="V283" s="21">
        <v>0.60658715098118143</v>
      </c>
      <c r="W283" s="13" t="str">
        <f>IF(Table467[[#This Row],[PSI - FI]]&gt;5,"Red",(IF(AND(Table467[[#This Row],[PSI - FI]]&lt;5,Table467[[#This Row],[PSI - FI]]&gt;=3),"Blue","No")))</f>
        <v>No</v>
      </c>
      <c r="X283" s="19" t="str">
        <f>HYPERLINK("https://www.google.com/maps/search/?api=1&amp;query="&amp;Table467[[#This Row],[Begin Lat]]&amp;","&amp;Table467[[#This Row],[Begin Long]],"Google Maps")</f>
        <v>Google Maps</v>
      </c>
      <c r="Y283" s="1">
        <v>41.229564000000003</v>
      </c>
      <c r="Z283" s="1">
        <v>-81.745031999999995</v>
      </c>
      <c r="AA283" s="1">
        <v>0</v>
      </c>
      <c r="AB283" s="1">
        <v>0</v>
      </c>
    </row>
    <row r="284" spans="1:28" x14ac:dyDescent="0.25">
      <c r="A284" s="13">
        <v>282</v>
      </c>
      <c r="B284" s="17">
        <v>3</v>
      </c>
      <c r="C284" s="1" t="s">
        <v>805</v>
      </c>
      <c r="D284" s="1" t="s">
        <v>2946</v>
      </c>
      <c r="E284" s="1" t="s">
        <v>3372</v>
      </c>
      <c r="F284" s="1" t="s">
        <v>2670</v>
      </c>
      <c r="G284" s="21">
        <v>23.676000000006752</v>
      </c>
      <c r="H284" s="21">
        <v>0</v>
      </c>
      <c r="I284" s="1" t="s">
        <v>258</v>
      </c>
      <c r="J284" s="1" t="s">
        <v>2803</v>
      </c>
      <c r="K284" s="1">
        <v>0</v>
      </c>
      <c r="L284" s="1">
        <v>1</v>
      </c>
      <c r="M284" s="1">
        <v>4</v>
      </c>
      <c r="N284" s="1">
        <v>4</v>
      </c>
      <c r="O284" s="1">
        <v>8</v>
      </c>
      <c r="P284" s="16">
        <v>97.614189680232556</v>
      </c>
      <c r="Q284" s="21">
        <v>7.1388085113778837E-2</v>
      </c>
      <c r="R284" s="21">
        <v>1.0086777232091111</v>
      </c>
      <c r="S284" s="21">
        <v>0.93728963809533228</v>
      </c>
      <c r="T284" s="21">
        <v>6.7469933277783889E-2</v>
      </c>
      <c r="U284" s="21">
        <v>0.67147023835403508</v>
      </c>
      <c r="V284" s="21">
        <v>0.60400030507625124</v>
      </c>
      <c r="W284" s="13" t="str">
        <f>IF(Table467[[#This Row],[PSI - FI]]&gt;5,"Red",(IF(AND(Table467[[#This Row],[PSI - FI]]&lt;5,Table467[[#This Row],[PSI - FI]]&gt;=3),"Blue","No")))</f>
        <v>No</v>
      </c>
      <c r="X284" s="19" t="str">
        <f>HYPERLINK("https://www.google.com/maps/search/?api=1&amp;query="&amp;Table467[[#This Row],[Begin Lat]]&amp;","&amp;Table467[[#This Row],[Begin Long]],"Google Maps")</f>
        <v>Google Maps</v>
      </c>
      <c r="Y284" s="1">
        <v>41.260978000000001</v>
      </c>
      <c r="Z284" s="1">
        <v>-81.744899000000004</v>
      </c>
      <c r="AA284" s="1">
        <v>0</v>
      </c>
      <c r="AB284" s="1">
        <v>0</v>
      </c>
    </row>
    <row r="285" spans="1:28" x14ac:dyDescent="0.25">
      <c r="A285" s="13">
        <v>283</v>
      </c>
      <c r="B285" s="17">
        <v>5</v>
      </c>
      <c r="C285" s="1" t="s">
        <v>2366</v>
      </c>
      <c r="D285" s="1" t="s">
        <v>2838</v>
      </c>
      <c r="E285" s="1" t="s">
        <v>5170</v>
      </c>
      <c r="F285" s="1" t="s">
        <v>2671</v>
      </c>
      <c r="G285" s="21">
        <v>0</v>
      </c>
      <c r="H285" s="21">
        <v>0</v>
      </c>
      <c r="I285" s="1" t="s">
        <v>258</v>
      </c>
      <c r="J285" s="1" t="s">
        <v>2808</v>
      </c>
      <c r="K285" s="1">
        <v>0</v>
      </c>
      <c r="L285" s="1">
        <v>2</v>
      </c>
      <c r="M285" s="1">
        <v>3</v>
      </c>
      <c r="N285" s="1">
        <v>0</v>
      </c>
      <c r="O285" s="1">
        <v>1</v>
      </c>
      <c r="P285" s="16">
        <v>111.99400436046511</v>
      </c>
      <c r="Q285" s="21">
        <v>0.76123652896035843</v>
      </c>
      <c r="R285" s="21">
        <v>1.1445862099638997</v>
      </c>
      <c r="S285" s="21">
        <v>0.38334968100354128</v>
      </c>
      <c r="T285" s="21">
        <v>0.19425356740018687</v>
      </c>
      <c r="U285" s="21">
        <v>0.67145870151267872</v>
      </c>
      <c r="V285" s="21">
        <v>0.47720513411249188</v>
      </c>
      <c r="W285" s="13" t="str">
        <f>IF(Table467[[#This Row],[PSI - FI]]&gt;5,"Red",(IF(AND(Table467[[#This Row],[PSI - FI]]&lt;5,Table467[[#This Row],[PSI - FI]]&gt;=3),"Blue","No")))</f>
        <v>No</v>
      </c>
      <c r="X285" s="19" t="str">
        <f>HYPERLINK("https://www.google.com/maps/search/?api=1&amp;query="&amp;Table467[[#This Row],[Begin Lat]]&amp;","&amp;Table467[[#This Row],[Begin Long]],"Google Maps")</f>
        <v>Google Maps</v>
      </c>
      <c r="Y285" s="1">
        <v>40.412260000000003</v>
      </c>
      <c r="Z285" s="1">
        <v>-82.417051999999998</v>
      </c>
      <c r="AA285" s="1">
        <v>0</v>
      </c>
      <c r="AB285" s="1">
        <v>0</v>
      </c>
    </row>
    <row r="286" spans="1:28" x14ac:dyDescent="0.25">
      <c r="A286" s="13">
        <v>284</v>
      </c>
      <c r="B286" s="17">
        <v>3</v>
      </c>
      <c r="C286" s="1" t="s">
        <v>791</v>
      </c>
      <c r="D286" s="1" t="s">
        <v>2996</v>
      </c>
      <c r="E286" s="1" t="s">
        <v>5171</v>
      </c>
      <c r="F286" s="1" t="s">
        <v>2672</v>
      </c>
      <c r="G286" s="21">
        <v>1.5969999999942956</v>
      </c>
      <c r="H286" s="21">
        <v>0</v>
      </c>
      <c r="I286" s="1" t="s">
        <v>258</v>
      </c>
      <c r="J286" s="1" t="s">
        <v>2803</v>
      </c>
      <c r="K286" s="1">
        <v>0</v>
      </c>
      <c r="L286" s="1">
        <v>2</v>
      </c>
      <c r="M286" s="1">
        <v>2</v>
      </c>
      <c r="N286" s="1">
        <v>4</v>
      </c>
      <c r="O286" s="1">
        <v>7</v>
      </c>
      <c r="P286" s="16">
        <v>129.19712936046511</v>
      </c>
      <c r="Q286" s="21">
        <v>9.3820469380736099E-2</v>
      </c>
      <c r="R286" s="21">
        <v>1.1179742906232641</v>
      </c>
      <c r="S286" s="21">
        <v>1.0241538212425281</v>
      </c>
      <c r="T286" s="21">
        <v>7.7064448819612344E-2</v>
      </c>
      <c r="U286" s="21">
        <v>0.67134622777822062</v>
      </c>
      <c r="V286" s="21">
        <v>0.59428177895860823</v>
      </c>
      <c r="W286" s="13" t="str">
        <f>IF(Table467[[#This Row],[PSI - FI]]&gt;5,"Red",(IF(AND(Table467[[#This Row],[PSI - FI]]&lt;5,Table467[[#This Row],[PSI - FI]]&gt;=3),"Blue","No")))</f>
        <v>No</v>
      </c>
      <c r="X286" s="19" t="str">
        <f>HYPERLINK("https://www.google.com/maps/search/?api=1&amp;query="&amp;Table467[[#This Row],[Begin Lat]]&amp;","&amp;Table467[[#This Row],[Begin Long]],"Google Maps")</f>
        <v>Google Maps</v>
      </c>
      <c r="Y286" s="1">
        <v>41.171075999999999</v>
      </c>
      <c r="Z286" s="1">
        <v>-82.309044</v>
      </c>
      <c r="AA286" s="1">
        <v>0</v>
      </c>
      <c r="AB286" s="1">
        <v>0</v>
      </c>
    </row>
    <row r="287" spans="1:28" x14ac:dyDescent="0.25">
      <c r="A287" s="13">
        <v>285</v>
      </c>
      <c r="B287" s="17">
        <v>3</v>
      </c>
      <c r="C287" s="1" t="s">
        <v>2361</v>
      </c>
      <c r="D287" s="1" t="s">
        <v>3047</v>
      </c>
      <c r="E287" s="1" t="s">
        <v>5172</v>
      </c>
      <c r="F287" s="1" t="s">
        <v>2673</v>
      </c>
      <c r="G287" s="21">
        <v>25.203999999997905</v>
      </c>
      <c r="H287" s="21">
        <v>0</v>
      </c>
      <c r="I287" s="1" t="s">
        <v>258</v>
      </c>
      <c r="J287" s="1" t="s">
        <v>2803</v>
      </c>
      <c r="K287" s="1">
        <v>0</v>
      </c>
      <c r="L287" s="1">
        <v>1</v>
      </c>
      <c r="M287" s="1">
        <v>7</v>
      </c>
      <c r="N287" s="1">
        <v>1</v>
      </c>
      <c r="O287" s="1">
        <v>9</v>
      </c>
      <c r="P287" s="16">
        <v>104.94231468023256</v>
      </c>
      <c r="Q287" s="21">
        <v>7.7106615281886878E-2</v>
      </c>
      <c r="R287" s="21">
        <v>1.1430826436211332</v>
      </c>
      <c r="S287" s="21">
        <v>1.0659760283392463</v>
      </c>
      <c r="T287" s="21">
        <v>6.6070138755074781E-2</v>
      </c>
      <c r="U287" s="21">
        <v>0.67096298539985855</v>
      </c>
      <c r="V287" s="21">
        <v>0.60489284664478382</v>
      </c>
      <c r="W287" s="13" t="str">
        <f>IF(Table467[[#This Row],[PSI - FI]]&gt;5,"Red",(IF(AND(Table467[[#This Row],[PSI - FI]]&lt;5,Table467[[#This Row],[PSI - FI]]&gt;=3),"Blue","No")))</f>
        <v>No</v>
      </c>
      <c r="X287" s="19" t="str">
        <f>HYPERLINK("https://www.google.com/maps/search/?api=1&amp;query="&amp;Table467[[#This Row],[Begin Lat]]&amp;","&amp;Table467[[#This Row],[Begin Long]],"Google Maps")</f>
        <v>Google Maps</v>
      </c>
      <c r="Y287" s="1">
        <v>40.945331000000003</v>
      </c>
      <c r="Z287" s="1">
        <v>-81.902795999999995</v>
      </c>
      <c r="AA287" s="1">
        <v>0</v>
      </c>
      <c r="AB287" s="1">
        <v>0</v>
      </c>
    </row>
    <row r="288" spans="1:28" x14ac:dyDescent="0.25">
      <c r="A288" s="13">
        <v>286</v>
      </c>
      <c r="B288" s="17">
        <v>4</v>
      </c>
      <c r="C288" s="1" t="s">
        <v>3194</v>
      </c>
      <c r="D288" s="1" t="s">
        <v>3067</v>
      </c>
      <c r="E288" s="1" t="s">
        <v>5173</v>
      </c>
      <c r="F288" s="1" t="s">
        <v>2674</v>
      </c>
      <c r="G288" s="21">
        <v>17.464999999996508</v>
      </c>
      <c r="H288" s="21">
        <v>0</v>
      </c>
      <c r="I288" s="1" t="s">
        <v>258</v>
      </c>
      <c r="J288" s="1" t="s">
        <v>2803</v>
      </c>
      <c r="K288" s="1">
        <v>0</v>
      </c>
      <c r="L288" s="1">
        <v>2</v>
      </c>
      <c r="M288" s="1">
        <v>7</v>
      </c>
      <c r="N288" s="1">
        <v>1</v>
      </c>
      <c r="O288" s="1">
        <v>5</v>
      </c>
      <c r="P288" s="16">
        <v>146.61900436046511</v>
      </c>
      <c r="Q288" s="21">
        <v>5.8355081273268987E-2</v>
      </c>
      <c r="R288" s="21">
        <v>0.76496207480006029</v>
      </c>
      <c r="S288" s="21">
        <v>0.70660699352679135</v>
      </c>
      <c r="T288" s="21">
        <v>5.8052384415247765E-2</v>
      </c>
      <c r="U288" s="21">
        <v>0.67070707651184092</v>
      </c>
      <c r="V288" s="21">
        <v>0.61265469209659318</v>
      </c>
      <c r="W288" s="13" t="str">
        <f>IF(Table467[[#This Row],[PSI - FI]]&gt;5,"Red",(IF(AND(Table467[[#This Row],[PSI - FI]]&lt;5,Table467[[#This Row],[PSI - FI]]&gt;=3),"Blue","No")))</f>
        <v>No</v>
      </c>
      <c r="X288" s="19" t="str">
        <f>HYPERLINK("https://www.google.com/maps/search/?api=1&amp;query="&amp;Table467[[#This Row],[Begin Lat]]&amp;","&amp;Table467[[#This Row],[Begin Long]],"Google Maps")</f>
        <v>Google Maps</v>
      </c>
      <c r="Y288" s="1">
        <v>41.751621</v>
      </c>
      <c r="Z288" s="1">
        <v>-80.667663000000005</v>
      </c>
      <c r="AA288" s="1">
        <v>0</v>
      </c>
      <c r="AB288" s="1">
        <v>0</v>
      </c>
    </row>
    <row r="289" spans="1:28" x14ac:dyDescent="0.25">
      <c r="A289" s="13">
        <v>287</v>
      </c>
      <c r="B289" s="17">
        <v>1</v>
      </c>
      <c r="C289" s="1" t="s">
        <v>809</v>
      </c>
      <c r="D289" s="1" t="s">
        <v>2961</v>
      </c>
      <c r="E289" s="1" t="s">
        <v>5174</v>
      </c>
      <c r="F289" s="1" t="s">
        <v>2675</v>
      </c>
      <c r="G289" s="21">
        <v>0.23799999999755528</v>
      </c>
      <c r="H289" s="21">
        <v>0</v>
      </c>
      <c r="I289" s="1" t="s">
        <v>258</v>
      </c>
      <c r="J289" s="1" t="s">
        <v>2804</v>
      </c>
      <c r="K289" s="1">
        <v>0</v>
      </c>
      <c r="L289" s="1">
        <v>0</v>
      </c>
      <c r="M289" s="1">
        <v>2</v>
      </c>
      <c r="N289" s="1">
        <v>3</v>
      </c>
      <c r="O289" s="1">
        <v>8</v>
      </c>
      <c r="P289" s="16">
        <v>34.40625</v>
      </c>
      <c r="Q289" s="21">
        <v>2.7067306289618109</v>
      </c>
      <c r="R289" s="21">
        <v>2.574902796787589</v>
      </c>
      <c r="S289" s="21">
        <v>-0.13182783217422189</v>
      </c>
      <c r="T289" s="21">
        <v>0.18863232617898379</v>
      </c>
      <c r="U289" s="21">
        <v>0.67026901474727629</v>
      </c>
      <c r="V289" s="21">
        <v>0.4816366885682925</v>
      </c>
      <c r="W289" s="13" t="str">
        <f>IF(Table467[[#This Row],[PSI - FI]]&gt;5,"Red",(IF(AND(Table467[[#This Row],[PSI - FI]]&lt;5,Table467[[#This Row],[PSI - FI]]&gt;=3),"Blue","No")))</f>
        <v>No</v>
      </c>
      <c r="X289" s="19" t="str">
        <f>HYPERLINK("https://www.google.com/maps/search/?api=1&amp;query="&amp;Table467[[#This Row],[Begin Lat]]&amp;","&amp;Table467[[#This Row],[Begin Long]],"Google Maps")</f>
        <v>Google Maps</v>
      </c>
      <c r="Y289" s="1">
        <v>41.294631000000003</v>
      </c>
      <c r="Z289" s="1">
        <v>-84.760321000000005</v>
      </c>
      <c r="AA289" s="1">
        <v>0</v>
      </c>
      <c r="AB289" s="1">
        <v>0</v>
      </c>
    </row>
    <row r="290" spans="1:28" x14ac:dyDescent="0.25">
      <c r="A290" s="13">
        <v>288</v>
      </c>
      <c r="B290" s="17">
        <v>12</v>
      </c>
      <c r="C290" s="1" t="s">
        <v>1332</v>
      </c>
      <c r="D290" s="1" t="s">
        <v>2883</v>
      </c>
      <c r="E290" s="1" t="s">
        <v>5154</v>
      </c>
      <c r="F290" s="1" t="s">
        <v>2676</v>
      </c>
      <c r="G290" s="21">
        <v>4.1129999999975553</v>
      </c>
      <c r="H290" s="21">
        <v>0</v>
      </c>
      <c r="I290" s="1" t="s">
        <v>258</v>
      </c>
      <c r="J290" s="1" t="s">
        <v>2803</v>
      </c>
      <c r="K290" s="1">
        <v>0</v>
      </c>
      <c r="L290" s="1">
        <v>1</v>
      </c>
      <c r="M290" s="1">
        <v>6</v>
      </c>
      <c r="N290" s="1">
        <v>2</v>
      </c>
      <c r="O290" s="1">
        <v>17</v>
      </c>
      <c r="P290" s="16">
        <v>110.83293968023256</v>
      </c>
      <c r="Q290" s="21">
        <v>7.7593359214775184E-2</v>
      </c>
      <c r="R290" s="21">
        <v>1.6451401206478677</v>
      </c>
      <c r="S290" s="21">
        <v>1.5675467614330925</v>
      </c>
      <c r="T290" s="21">
        <v>6.5317689115407737E-2</v>
      </c>
      <c r="U290" s="21">
        <v>0.66968669161384276</v>
      </c>
      <c r="V290" s="21">
        <v>0.60436900249843506</v>
      </c>
      <c r="W290" s="13" t="str">
        <f>IF(Table467[[#This Row],[PSI - FI]]&gt;5,"Red",(IF(AND(Table467[[#This Row],[PSI - FI]]&lt;5,Table467[[#This Row],[PSI - FI]]&gt;=3),"Blue","No")))</f>
        <v>No</v>
      </c>
      <c r="X290" s="19" t="str">
        <f>HYPERLINK("https://www.google.com/maps/search/?api=1&amp;query="&amp;Table467[[#This Row],[Begin Lat]]&amp;","&amp;Table467[[#This Row],[Begin Long]],"Google Maps")</f>
        <v>Google Maps</v>
      </c>
      <c r="Y290" s="1">
        <v>41.532131999999997</v>
      </c>
      <c r="Z290" s="1">
        <v>-81.144147000000004</v>
      </c>
      <c r="AA290" s="1">
        <v>0</v>
      </c>
      <c r="AB290" s="1">
        <v>0</v>
      </c>
    </row>
    <row r="291" spans="1:28" x14ac:dyDescent="0.25">
      <c r="A291" s="13">
        <v>289</v>
      </c>
      <c r="B291" s="17">
        <v>7</v>
      </c>
      <c r="C291" s="1" t="s">
        <v>1335</v>
      </c>
      <c r="D291" s="1" t="s">
        <v>3038</v>
      </c>
      <c r="E291" s="1" t="s">
        <v>5175</v>
      </c>
      <c r="F291" s="1" t="s">
        <v>2677</v>
      </c>
      <c r="G291" s="21">
        <v>3.0580000000045402</v>
      </c>
      <c r="H291" s="21">
        <v>0</v>
      </c>
      <c r="I291" s="1" t="s">
        <v>258</v>
      </c>
      <c r="J291" s="1" t="s">
        <v>2803</v>
      </c>
      <c r="K291" s="1">
        <v>0</v>
      </c>
      <c r="L291" s="1">
        <v>0</v>
      </c>
      <c r="M291" s="1">
        <v>4</v>
      </c>
      <c r="N291" s="1">
        <v>2</v>
      </c>
      <c r="O291" s="1">
        <v>6</v>
      </c>
      <c r="P291" s="16">
        <v>41.0625</v>
      </c>
      <c r="Q291" s="21">
        <v>0.17765518214563192</v>
      </c>
      <c r="R291" s="21">
        <v>1.3076069438360087</v>
      </c>
      <c r="S291" s="21">
        <v>1.1299517616903767</v>
      </c>
      <c r="T291" s="21">
        <v>0.12338897381600385</v>
      </c>
      <c r="U291" s="21">
        <v>0.6696702837226044</v>
      </c>
      <c r="V291" s="21">
        <v>0.54628130990660051</v>
      </c>
      <c r="W291" s="13" t="str">
        <f>IF(Table467[[#This Row],[PSI - FI]]&gt;5,"Red",(IF(AND(Table467[[#This Row],[PSI - FI]]&lt;5,Table467[[#This Row],[PSI - FI]]&gt;=3),"Blue","No")))</f>
        <v>No</v>
      </c>
      <c r="X291" s="19" t="str">
        <f>HYPERLINK("https://www.google.com/maps/search/?api=1&amp;query="&amp;Table467[[#This Row],[Begin Lat]]&amp;","&amp;Table467[[#This Row],[Begin Long]],"Google Maps")</f>
        <v>Google Maps</v>
      </c>
      <c r="Y291" s="1">
        <v>39.965471999999998</v>
      </c>
      <c r="Z291" s="1">
        <v>-84.279882999999998</v>
      </c>
      <c r="AA291" s="1">
        <v>0</v>
      </c>
      <c r="AB291" s="1">
        <v>0</v>
      </c>
    </row>
    <row r="292" spans="1:28" x14ac:dyDescent="0.25">
      <c r="A292" s="13">
        <v>290</v>
      </c>
      <c r="B292" s="17">
        <v>10</v>
      </c>
      <c r="C292" s="1" t="s">
        <v>2386</v>
      </c>
      <c r="D292" s="1" t="s">
        <v>2965</v>
      </c>
      <c r="E292" s="1" t="s">
        <v>5176</v>
      </c>
      <c r="F292" s="1" t="s">
        <v>2678</v>
      </c>
      <c r="G292" s="21">
        <v>5.6710000000020955</v>
      </c>
      <c r="H292" s="21">
        <v>0</v>
      </c>
      <c r="I292" s="1" t="s">
        <v>258</v>
      </c>
      <c r="J292" s="1" t="s">
        <v>2803</v>
      </c>
      <c r="K292" s="1">
        <v>0</v>
      </c>
      <c r="L292" s="1">
        <v>0</v>
      </c>
      <c r="M292" s="1">
        <v>5</v>
      </c>
      <c r="N292" s="1">
        <v>1</v>
      </c>
      <c r="O292" s="1">
        <v>1</v>
      </c>
      <c r="P292" s="16">
        <v>38.171875</v>
      </c>
      <c r="Q292" s="21">
        <v>0.17281612037792768</v>
      </c>
      <c r="R292" s="21">
        <v>0.78840318117446917</v>
      </c>
      <c r="S292" s="21">
        <v>0.61558706079654146</v>
      </c>
      <c r="T292" s="21">
        <v>0.1232168962861606</v>
      </c>
      <c r="U292" s="21">
        <v>0.66876840517799085</v>
      </c>
      <c r="V292" s="21">
        <v>0.54555150889183024</v>
      </c>
      <c r="W292" s="13" t="str">
        <f>IF(Table467[[#This Row],[PSI - FI]]&gt;5,"Red",(IF(AND(Table467[[#This Row],[PSI - FI]]&lt;5,Table467[[#This Row],[PSI - FI]]&gt;=3),"Blue","No")))</f>
        <v>No</v>
      </c>
      <c r="X292" s="19" t="str">
        <f>HYPERLINK("https://www.google.com/maps/search/?api=1&amp;query="&amp;Table467[[#This Row],[Begin Lat]]&amp;","&amp;Table467[[#This Row],[Begin Long]],"Google Maps")</f>
        <v>Google Maps</v>
      </c>
      <c r="Y292" s="1">
        <v>39.246904999999998</v>
      </c>
      <c r="Z292" s="1">
        <v>-82.483446000000001</v>
      </c>
      <c r="AA292" s="1">
        <v>0</v>
      </c>
      <c r="AB292" s="1">
        <v>0</v>
      </c>
    </row>
    <row r="293" spans="1:28" x14ac:dyDescent="0.25">
      <c r="A293" s="13">
        <v>291</v>
      </c>
      <c r="B293" s="17">
        <v>12</v>
      </c>
      <c r="C293" s="1" t="s">
        <v>1332</v>
      </c>
      <c r="D293" s="1" t="s">
        <v>3176</v>
      </c>
      <c r="E293" s="1" t="s">
        <v>3417</v>
      </c>
      <c r="F293" s="1" t="s">
        <v>2679</v>
      </c>
      <c r="G293" s="21">
        <v>2.8179999999993015</v>
      </c>
      <c r="H293" s="21">
        <v>0</v>
      </c>
      <c r="I293" s="1" t="s">
        <v>258</v>
      </c>
      <c r="J293" s="1" t="s">
        <v>2804</v>
      </c>
      <c r="K293" s="1">
        <v>0</v>
      </c>
      <c r="L293" s="1">
        <v>1</v>
      </c>
      <c r="M293" s="1">
        <v>3</v>
      </c>
      <c r="N293" s="1">
        <v>1</v>
      </c>
      <c r="O293" s="1">
        <v>7</v>
      </c>
      <c r="P293" s="16">
        <v>76.754814680232556</v>
      </c>
      <c r="Q293" s="21">
        <v>2.9999479879271034</v>
      </c>
      <c r="R293" s="21">
        <v>2.2328853351695552</v>
      </c>
      <c r="S293" s="21">
        <v>-0.76706265275754815</v>
      </c>
      <c r="T293" s="21">
        <v>0.2090666730274901</v>
      </c>
      <c r="U293" s="21">
        <v>0.6675538911950224</v>
      </c>
      <c r="V293" s="21">
        <v>0.4584872181675323</v>
      </c>
      <c r="W293" s="13" t="str">
        <f>IF(Table467[[#This Row],[PSI - FI]]&gt;5,"Red",(IF(AND(Table467[[#This Row],[PSI - FI]]&lt;5,Table467[[#This Row],[PSI - FI]]&gt;=3),"Blue","No")))</f>
        <v>No</v>
      </c>
      <c r="X293" s="19" t="str">
        <f>HYPERLINK("https://www.google.com/maps/search/?api=1&amp;query="&amp;Table467[[#This Row],[Begin Lat]]&amp;","&amp;Table467[[#This Row],[Begin Long]],"Google Maps")</f>
        <v>Google Maps</v>
      </c>
      <c r="Y293" s="1">
        <v>41.387255000000003</v>
      </c>
      <c r="Z293" s="1">
        <v>-81.216337999999993</v>
      </c>
      <c r="AA293" s="1">
        <v>0</v>
      </c>
      <c r="AB293" s="1">
        <v>0</v>
      </c>
    </row>
    <row r="294" spans="1:28" x14ac:dyDescent="0.25">
      <c r="A294" s="13">
        <v>292</v>
      </c>
      <c r="B294" s="17">
        <v>9</v>
      </c>
      <c r="C294" s="1" t="s">
        <v>2383</v>
      </c>
      <c r="D294" s="1" t="s">
        <v>2680</v>
      </c>
      <c r="E294" s="1" t="s">
        <v>5177</v>
      </c>
      <c r="F294" s="1" t="s">
        <v>2680</v>
      </c>
      <c r="G294" s="21">
        <v>4.8629999999975553</v>
      </c>
      <c r="H294" s="21">
        <v>0</v>
      </c>
      <c r="I294" s="1" t="s">
        <v>258</v>
      </c>
      <c r="J294" s="1" t="s">
        <v>2803</v>
      </c>
      <c r="K294" s="1">
        <v>0</v>
      </c>
      <c r="L294" s="1">
        <v>1</v>
      </c>
      <c r="M294" s="1">
        <v>7</v>
      </c>
      <c r="N294" s="1">
        <v>1</v>
      </c>
      <c r="O294" s="1">
        <v>3</v>
      </c>
      <c r="P294" s="16">
        <v>98.942314680232556</v>
      </c>
      <c r="Q294" s="21">
        <v>6.9165076538759473E-2</v>
      </c>
      <c r="R294" s="21">
        <v>0.73891823567541559</v>
      </c>
      <c r="S294" s="21">
        <v>0.66975315913665612</v>
      </c>
      <c r="T294" s="21">
        <v>6.4513938462084919E-2</v>
      </c>
      <c r="U294" s="21">
        <v>0.66720110405070299</v>
      </c>
      <c r="V294" s="21">
        <v>0.60268716558861812</v>
      </c>
      <c r="W294" s="13" t="str">
        <f>IF(Table467[[#This Row],[PSI - FI]]&gt;5,"Red",(IF(AND(Table467[[#This Row],[PSI - FI]]&lt;5,Table467[[#This Row],[PSI - FI]]&gt;=3),"Blue","No")))</f>
        <v>No</v>
      </c>
      <c r="X294" s="19" t="str">
        <f>HYPERLINK("https://www.google.com/maps/search/?api=1&amp;query="&amp;Table467[[#This Row],[Begin Lat]]&amp;","&amp;Table467[[#This Row],[Begin Long]],"Google Maps")</f>
        <v>Google Maps</v>
      </c>
      <c r="Y294" s="1">
        <v>39.105324000000003</v>
      </c>
      <c r="Z294" s="1">
        <v>-83.932316</v>
      </c>
      <c r="AA294" s="1">
        <v>0</v>
      </c>
      <c r="AB294" s="1">
        <v>0</v>
      </c>
    </row>
    <row r="295" spans="1:28" x14ac:dyDescent="0.25">
      <c r="A295" s="13">
        <v>293</v>
      </c>
      <c r="B295" s="17">
        <v>7</v>
      </c>
      <c r="C295" s="1" t="s">
        <v>3195</v>
      </c>
      <c r="D295" s="1" t="s">
        <v>2681</v>
      </c>
      <c r="E295" s="1" t="s">
        <v>5178</v>
      </c>
      <c r="F295" s="1" t="s">
        <v>2681</v>
      </c>
      <c r="G295" s="21">
        <v>2.760999999998603</v>
      </c>
      <c r="H295" s="21">
        <v>0</v>
      </c>
      <c r="I295" s="1" t="s">
        <v>258</v>
      </c>
      <c r="J295" s="1" t="s">
        <v>2803</v>
      </c>
      <c r="K295" s="1">
        <v>0</v>
      </c>
      <c r="L295" s="1">
        <v>2</v>
      </c>
      <c r="M295" s="1">
        <v>4</v>
      </c>
      <c r="N295" s="1">
        <v>2</v>
      </c>
      <c r="O295" s="1">
        <v>9</v>
      </c>
      <c r="P295" s="16">
        <v>135.41587936046511</v>
      </c>
      <c r="Q295" s="21">
        <v>8.9736279509302547E-2</v>
      </c>
      <c r="R295" s="21">
        <v>1.2316450692995637</v>
      </c>
      <c r="S295" s="21">
        <v>1.1419087897902611</v>
      </c>
      <c r="T295" s="21">
        <v>7.5188304855507745E-2</v>
      </c>
      <c r="U295" s="21">
        <v>0.66568685201315791</v>
      </c>
      <c r="V295" s="21">
        <v>0.59049854715765016</v>
      </c>
      <c r="W295" s="13" t="str">
        <f>IF(Table467[[#This Row],[PSI - FI]]&gt;5,"Red",(IF(AND(Table467[[#This Row],[PSI - FI]]&lt;5,Table467[[#This Row],[PSI - FI]]&gt;=3),"Blue","No")))</f>
        <v>No</v>
      </c>
      <c r="X295" s="19" t="str">
        <f>HYPERLINK("https://www.google.com/maps/search/?api=1&amp;query="&amp;Table467[[#This Row],[Begin Lat]]&amp;","&amp;Table467[[#This Row],[Begin Long]],"Google Maps")</f>
        <v>Google Maps</v>
      </c>
      <c r="Y295" s="1">
        <v>40.109571000000003</v>
      </c>
      <c r="Z295" s="1">
        <v>-83.837457999999998</v>
      </c>
      <c r="AA295" s="1">
        <v>0</v>
      </c>
      <c r="AB295" s="1">
        <v>0</v>
      </c>
    </row>
    <row r="296" spans="1:28" x14ac:dyDescent="0.25">
      <c r="A296" s="13">
        <v>294</v>
      </c>
      <c r="B296" s="17">
        <v>4</v>
      </c>
      <c r="C296" s="1" t="s">
        <v>800</v>
      </c>
      <c r="D296" s="1" t="s">
        <v>2863</v>
      </c>
      <c r="E296" s="1" t="s">
        <v>3545</v>
      </c>
      <c r="F296" s="1" t="s">
        <v>2682</v>
      </c>
      <c r="G296" s="21">
        <v>7.8099999999976717</v>
      </c>
      <c r="H296" s="21">
        <v>0</v>
      </c>
      <c r="I296" s="1" t="s">
        <v>258</v>
      </c>
      <c r="J296" s="1" t="s">
        <v>2803</v>
      </c>
      <c r="K296" s="1">
        <v>0</v>
      </c>
      <c r="L296" s="1">
        <v>0</v>
      </c>
      <c r="M296" s="1">
        <v>5</v>
      </c>
      <c r="N296" s="1">
        <v>2</v>
      </c>
      <c r="O296" s="1">
        <v>2</v>
      </c>
      <c r="P296" s="16">
        <v>43.609375</v>
      </c>
      <c r="Q296" s="21">
        <v>9.1420786437151971E-2</v>
      </c>
      <c r="R296" s="21">
        <v>0.70585089972102233</v>
      </c>
      <c r="S296" s="21">
        <v>0.61443011328387032</v>
      </c>
      <c r="T296" s="21">
        <v>8.8178147081877975E-2</v>
      </c>
      <c r="U296" s="21">
        <v>0.66179811906820285</v>
      </c>
      <c r="V296" s="21">
        <v>0.57361997198632486</v>
      </c>
      <c r="W296" s="13" t="str">
        <f>IF(Table467[[#This Row],[PSI - FI]]&gt;5,"Red",(IF(AND(Table467[[#This Row],[PSI - FI]]&lt;5,Table467[[#This Row],[PSI - FI]]&gt;=3),"Blue","No")))</f>
        <v>No</v>
      </c>
      <c r="X296" s="19" t="str">
        <f>HYPERLINK("https://www.google.com/maps/search/?api=1&amp;query="&amp;Table467[[#This Row],[Begin Lat]]&amp;","&amp;Table467[[#This Row],[Begin Long]],"Google Maps")</f>
        <v>Google Maps</v>
      </c>
      <c r="Y296" s="1">
        <v>40.780973000000003</v>
      </c>
      <c r="Z296" s="1">
        <v>-81.267870000000002</v>
      </c>
      <c r="AA296" s="1">
        <v>0</v>
      </c>
      <c r="AB296" s="1">
        <v>0</v>
      </c>
    </row>
    <row r="297" spans="1:28" x14ac:dyDescent="0.25">
      <c r="A297" s="13">
        <v>295</v>
      </c>
      <c r="B297" s="17">
        <v>9</v>
      </c>
      <c r="C297" s="1" t="s">
        <v>2383</v>
      </c>
      <c r="D297" s="1" t="s">
        <v>2840</v>
      </c>
      <c r="E297" s="1" t="s">
        <v>5179</v>
      </c>
      <c r="F297" s="1" t="s">
        <v>2683</v>
      </c>
      <c r="G297" s="21">
        <v>0</v>
      </c>
      <c r="H297" s="21">
        <v>0</v>
      </c>
      <c r="I297" s="1" t="s">
        <v>258</v>
      </c>
      <c r="J297" s="1" t="s">
        <v>2803</v>
      </c>
      <c r="K297" s="1">
        <v>1</v>
      </c>
      <c r="L297" s="1">
        <v>4</v>
      </c>
      <c r="M297" s="1">
        <v>3</v>
      </c>
      <c r="N297" s="1">
        <v>1</v>
      </c>
      <c r="O297" s="1">
        <v>6</v>
      </c>
      <c r="P297" s="16">
        <v>258.46157340116281</v>
      </c>
      <c r="Q297" s="21">
        <v>7.1109880556562782E-2</v>
      </c>
      <c r="R297" s="21">
        <v>0.92520830705889634</v>
      </c>
      <c r="S297" s="21">
        <v>0.85409842650233359</v>
      </c>
      <c r="T297" s="21">
        <v>6.310437879353166E-2</v>
      </c>
      <c r="U297" s="21">
        <v>0.66065197891015404</v>
      </c>
      <c r="V297" s="21">
        <v>0.59754760011662233</v>
      </c>
      <c r="W297" s="13" t="str">
        <f>IF(Table467[[#This Row],[PSI - FI]]&gt;5,"Red",(IF(AND(Table467[[#This Row],[PSI - FI]]&lt;5,Table467[[#This Row],[PSI - FI]]&gt;=3),"Blue","No")))</f>
        <v>No</v>
      </c>
      <c r="X297" s="19" t="str">
        <f>HYPERLINK("https://www.google.com/maps/search/?api=1&amp;query="&amp;Table467[[#This Row],[Begin Lat]]&amp;","&amp;Table467[[#This Row],[Begin Long]],"Google Maps")</f>
        <v>Google Maps</v>
      </c>
      <c r="Y297" s="1">
        <v>39.075468000000001</v>
      </c>
      <c r="Z297" s="1">
        <v>-83.925661000000005</v>
      </c>
      <c r="AA297" s="1">
        <v>0</v>
      </c>
      <c r="AB297" s="1">
        <v>0</v>
      </c>
    </row>
    <row r="298" spans="1:28" x14ac:dyDescent="0.25">
      <c r="A298" s="13">
        <v>296</v>
      </c>
      <c r="B298" s="17">
        <v>6</v>
      </c>
      <c r="C298" s="1" t="s">
        <v>2367</v>
      </c>
      <c r="D298" s="1" t="s">
        <v>3130</v>
      </c>
      <c r="E298" s="1" t="s">
        <v>5180</v>
      </c>
      <c r="F298" s="1" t="s">
        <v>2684</v>
      </c>
      <c r="G298" s="21">
        <v>4.0910000000003492</v>
      </c>
      <c r="H298" s="21">
        <v>0</v>
      </c>
      <c r="I298" s="1" t="s">
        <v>258</v>
      </c>
      <c r="J298" s="1" t="s">
        <v>2803</v>
      </c>
      <c r="K298" s="1">
        <v>0</v>
      </c>
      <c r="L298" s="1">
        <v>2</v>
      </c>
      <c r="M298" s="1">
        <v>5</v>
      </c>
      <c r="N298" s="1">
        <v>0</v>
      </c>
      <c r="O298" s="1">
        <v>11</v>
      </c>
      <c r="P298" s="16">
        <v>135.08775436046511</v>
      </c>
      <c r="Q298" s="21">
        <v>0.13792133585361849</v>
      </c>
      <c r="R298" s="21">
        <v>1.6481272465501402</v>
      </c>
      <c r="S298" s="21">
        <v>1.5102059106965218</v>
      </c>
      <c r="T298" s="21">
        <v>9.4213278141480838E-2</v>
      </c>
      <c r="U298" s="21">
        <v>0.66031765710912982</v>
      </c>
      <c r="V298" s="21">
        <v>0.56610437896764898</v>
      </c>
      <c r="W298" s="13" t="str">
        <f>IF(Table467[[#This Row],[PSI - FI]]&gt;5,"Red",(IF(AND(Table467[[#This Row],[PSI - FI]]&lt;5,Table467[[#This Row],[PSI - FI]]&gt;=3),"Blue","No")))</f>
        <v>No</v>
      </c>
      <c r="X298" s="19" t="str">
        <f>HYPERLINK("https://www.google.com/maps/search/?api=1&amp;query="&amp;Table467[[#This Row],[Begin Lat]]&amp;","&amp;Table467[[#This Row],[Begin Long]],"Google Maps")</f>
        <v>Google Maps</v>
      </c>
      <c r="Y298" s="1">
        <v>40.204532</v>
      </c>
      <c r="Z298" s="1">
        <v>-83.189070000000001</v>
      </c>
      <c r="AA298" s="1">
        <v>0</v>
      </c>
      <c r="AB298" s="1">
        <v>0</v>
      </c>
    </row>
    <row r="299" spans="1:28" x14ac:dyDescent="0.25">
      <c r="A299" s="13">
        <v>297</v>
      </c>
      <c r="B299" s="17">
        <v>4</v>
      </c>
      <c r="C299" s="1" t="s">
        <v>800</v>
      </c>
      <c r="D299" s="1" t="s">
        <v>2867</v>
      </c>
      <c r="E299" s="1" t="s">
        <v>3448</v>
      </c>
      <c r="F299" s="1" t="s">
        <v>2685</v>
      </c>
      <c r="G299" s="21">
        <v>12.686000000001513</v>
      </c>
      <c r="H299" s="21">
        <v>0</v>
      </c>
      <c r="I299" s="1" t="s">
        <v>258</v>
      </c>
      <c r="J299" s="1" t="s">
        <v>2804</v>
      </c>
      <c r="K299" s="1">
        <v>0</v>
      </c>
      <c r="L299" s="1">
        <v>1</v>
      </c>
      <c r="M299" s="1">
        <v>2</v>
      </c>
      <c r="N299" s="1">
        <v>2</v>
      </c>
      <c r="O299" s="1">
        <v>7</v>
      </c>
      <c r="P299" s="16">
        <v>74.645439680232556</v>
      </c>
      <c r="Q299" s="21">
        <v>2.5509681345654185</v>
      </c>
      <c r="R299" s="21">
        <v>2.4006727375091463</v>
      </c>
      <c r="S299" s="21">
        <v>-0.15029539705627215</v>
      </c>
      <c r="T299" s="21">
        <v>0.17777722248486333</v>
      </c>
      <c r="U299" s="21">
        <v>0.658031812184105</v>
      </c>
      <c r="V299" s="21">
        <v>0.48025458969924167</v>
      </c>
      <c r="W299" s="13" t="str">
        <f>IF(Table467[[#This Row],[PSI - FI]]&gt;5,"Red",(IF(AND(Table467[[#This Row],[PSI - FI]]&lt;5,Table467[[#This Row],[PSI - FI]]&gt;=3),"Blue","No")))</f>
        <v>No</v>
      </c>
      <c r="X299" s="19" t="str">
        <f>HYPERLINK("https://www.google.com/maps/search/?api=1&amp;query="&amp;Table467[[#This Row],[Begin Lat]]&amp;","&amp;Table467[[#This Row],[Begin Long]],"Google Maps")</f>
        <v>Google Maps</v>
      </c>
      <c r="Y299" s="1">
        <v>40.834375000000001</v>
      </c>
      <c r="Z299" s="1">
        <v>-81.101377999999997</v>
      </c>
      <c r="AA299" s="1">
        <v>0</v>
      </c>
      <c r="AB299" s="1">
        <v>0</v>
      </c>
    </row>
    <row r="300" spans="1:28" x14ac:dyDescent="0.25">
      <c r="A300" s="13">
        <v>298</v>
      </c>
      <c r="B300" s="17">
        <v>9</v>
      </c>
      <c r="C300" s="1" t="s">
        <v>2383</v>
      </c>
      <c r="D300" s="1" t="s">
        <v>2958</v>
      </c>
      <c r="E300" s="1" t="s">
        <v>3607</v>
      </c>
      <c r="F300" s="1" t="s">
        <v>2686</v>
      </c>
      <c r="G300" s="21">
        <v>27.929999999993015</v>
      </c>
      <c r="H300" s="21">
        <v>0</v>
      </c>
      <c r="I300" s="1" t="s">
        <v>258</v>
      </c>
      <c r="J300" s="1" t="s">
        <v>2803</v>
      </c>
      <c r="K300" s="1">
        <v>1</v>
      </c>
      <c r="L300" s="1">
        <v>1</v>
      </c>
      <c r="M300" s="1">
        <v>4</v>
      </c>
      <c r="N300" s="1">
        <v>1</v>
      </c>
      <c r="O300" s="1">
        <v>13</v>
      </c>
      <c r="P300" s="16">
        <v>134.97837936046511</v>
      </c>
      <c r="Q300" s="21">
        <v>0.11078368015355057</v>
      </c>
      <c r="R300" s="21">
        <v>1.6477688772275225</v>
      </c>
      <c r="S300" s="21">
        <v>1.5369851970739719</v>
      </c>
      <c r="T300" s="21">
        <v>9.0495915862345108E-2</v>
      </c>
      <c r="U300" s="21">
        <v>0.65777838964492008</v>
      </c>
      <c r="V300" s="21">
        <v>0.56728247378257501</v>
      </c>
      <c r="W300" s="13" t="str">
        <f>IF(Table467[[#This Row],[PSI - FI]]&gt;5,"Red",(IF(AND(Table467[[#This Row],[PSI - FI]]&lt;5,Table467[[#This Row],[PSI - FI]]&gt;=3),"Blue","No")))</f>
        <v>No</v>
      </c>
      <c r="X300" s="19" t="str">
        <f>HYPERLINK("https://www.google.com/maps/search/?api=1&amp;query="&amp;Table467[[#This Row],[Begin Lat]]&amp;","&amp;Table467[[#This Row],[Begin Long]],"Google Maps")</f>
        <v>Google Maps</v>
      </c>
      <c r="Y300" s="1">
        <v>38.998463999999998</v>
      </c>
      <c r="Z300" s="1">
        <v>-83.921674999999993</v>
      </c>
      <c r="AA300" s="1">
        <v>0</v>
      </c>
      <c r="AB300" s="1">
        <v>0</v>
      </c>
    </row>
    <row r="301" spans="1:28" x14ac:dyDescent="0.25">
      <c r="A301" s="13">
        <v>299</v>
      </c>
      <c r="B301" s="17">
        <v>6</v>
      </c>
      <c r="C301" s="1" t="s">
        <v>2374</v>
      </c>
      <c r="D301" s="1" t="s">
        <v>3028</v>
      </c>
      <c r="E301" s="1" t="s">
        <v>5181</v>
      </c>
      <c r="F301" s="1" t="s">
        <v>2687</v>
      </c>
      <c r="G301" s="21">
        <v>1.3800000000046566</v>
      </c>
      <c r="H301" s="21">
        <v>0</v>
      </c>
      <c r="I301" s="1" t="s">
        <v>258</v>
      </c>
      <c r="J301" s="1" t="s">
        <v>2807</v>
      </c>
      <c r="K301" s="1">
        <v>0</v>
      </c>
      <c r="L301" s="1">
        <v>1</v>
      </c>
      <c r="M301" s="1">
        <v>5</v>
      </c>
      <c r="N301" s="1">
        <v>0</v>
      </c>
      <c r="O301" s="1">
        <v>13</v>
      </c>
      <c r="P301" s="16">
        <v>91.411064680232556</v>
      </c>
      <c r="Q301" s="21">
        <v>1.0333337490296406</v>
      </c>
      <c r="R301" s="21">
        <v>3.452367318313188</v>
      </c>
      <c r="S301" s="21">
        <v>2.4190335692835472</v>
      </c>
      <c r="T301" s="21">
        <v>0.12393325455484144</v>
      </c>
      <c r="U301" s="21">
        <v>0.65712073477114685</v>
      </c>
      <c r="V301" s="21">
        <v>0.53318748021630546</v>
      </c>
      <c r="W301" s="13" t="str">
        <f>IF(Table467[[#This Row],[PSI - FI]]&gt;5,"Red",(IF(AND(Table467[[#This Row],[PSI - FI]]&lt;5,Table467[[#This Row],[PSI - FI]]&gt;=3),"Blue","No")))</f>
        <v>No</v>
      </c>
      <c r="X301" s="19" t="str">
        <f>HYPERLINK("https://www.google.com/maps/search/?api=1&amp;query="&amp;Table467[[#This Row],[Begin Lat]]&amp;","&amp;Table467[[#This Row],[Begin Long]],"Google Maps")</f>
        <v>Google Maps</v>
      </c>
      <c r="Y301" s="1">
        <v>39.621110999999999</v>
      </c>
      <c r="Z301" s="1">
        <v>-83.611581999999999</v>
      </c>
      <c r="AA301" s="1">
        <v>0</v>
      </c>
      <c r="AB301" s="1">
        <v>0</v>
      </c>
    </row>
    <row r="302" spans="1:28" x14ac:dyDescent="0.25">
      <c r="A302" s="13">
        <v>300</v>
      </c>
      <c r="B302" s="17">
        <v>1</v>
      </c>
      <c r="C302" s="1" t="s">
        <v>803</v>
      </c>
      <c r="D302" s="1" t="s">
        <v>3166</v>
      </c>
      <c r="E302" s="1" t="s">
        <v>5182</v>
      </c>
      <c r="F302" s="1" t="s">
        <v>2688</v>
      </c>
      <c r="G302" s="21">
        <v>9.5359999999927823</v>
      </c>
      <c r="H302" s="21">
        <v>0</v>
      </c>
      <c r="I302" s="1" t="s">
        <v>258</v>
      </c>
      <c r="J302" s="1" t="s">
        <v>2803</v>
      </c>
      <c r="K302" s="1">
        <v>0</v>
      </c>
      <c r="L302" s="1">
        <v>1</v>
      </c>
      <c r="M302" s="1">
        <v>2</v>
      </c>
      <c r="N302" s="1">
        <v>4</v>
      </c>
      <c r="O302" s="1">
        <v>4</v>
      </c>
      <c r="P302" s="16">
        <v>80.520439680232556</v>
      </c>
      <c r="Q302" s="21">
        <v>0.11056825830924578</v>
      </c>
      <c r="R302" s="21">
        <v>0.92708544817052674</v>
      </c>
      <c r="S302" s="21">
        <v>0.81651718986128097</v>
      </c>
      <c r="T302" s="21">
        <v>9.1422603593450752E-2</v>
      </c>
      <c r="U302" s="21">
        <v>0.65673553474711732</v>
      </c>
      <c r="V302" s="21">
        <v>0.56531293115366654</v>
      </c>
      <c r="W302" s="13" t="str">
        <f>IF(Table467[[#This Row],[PSI - FI]]&gt;5,"Red",(IF(AND(Table467[[#This Row],[PSI - FI]]&lt;5,Table467[[#This Row],[PSI - FI]]&gt;=3),"Blue","No")))</f>
        <v>No</v>
      </c>
      <c r="X302" s="19" t="str">
        <f>HYPERLINK("https://www.google.com/maps/search/?api=1&amp;query="&amp;Table467[[#This Row],[Begin Lat]]&amp;","&amp;Table467[[#This Row],[Begin Long]],"Google Maps")</f>
        <v>Google Maps</v>
      </c>
      <c r="Y302" s="1">
        <v>40.831615999999997</v>
      </c>
      <c r="Z302" s="1">
        <v>-84.137821000000002</v>
      </c>
      <c r="AA302" s="1">
        <v>0</v>
      </c>
      <c r="AB302" s="1">
        <v>0</v>
      </c>
    </row>
    <row r="303" spans="1:28" x14ac:dyDescent="0.25">
      <c r="A303" s="13">
        <v>301</v>
      </c>
      <c r="B303" s="17">
        <v>9</v>
      </c>
      <c r="C303" s="1" t="s">
        <v>1334</v>
      </c>
      <c r="D303" s="1" t="s">
        <v>2689</v>
      </c>
      <c r="E303" s="1" t="s">
        <v>5097</v>
      </c>
      <c r="F303" s="1" t="s">
        <v>2689</v>
      </c>
      <c r="G303" s="21">
        <v>6.3715209378243527</v>
      </c>
      <c r="H303" s="21">
        <v>0</v>
      </c>
      <c r="I303" s="1" t="s">
        <v>258</v>
      </c>
      <c r="J303" s="1" t="s">
        <v>2808</v>
      </c>
      <c r="K303" s="1">
        <v>1</v>
      </c>
      <c r="L303" s="1">
        <v>0</v>
      </c>
      <c r="M303" s="1">
        <v>3</v>
      </c>
      <c r="N303" s="1">
        <v>3</v>
      </c>
      <c r="O303" s="1">
        <v>5</v>
      </c>
      <c r="P303" s="16">
        <v>83.629814680232556</v>
      </c>
      <c r="Q303" s="21">
        <v>0.39327204738889787</v>
      </c>
      <c r="R303" s="21">
        <v>1.8966813455241329</v>
      </c>
      <c r="S303" s="21">
        <v>1.5034092981352352</v>
      </c>
      <c r="T303" s="21">
        <v>0.10035579646762724</v>
      </c>
      <c r="U303" s="21">
        <v>0.65286525501973147</v>
      </c>
      <c r="V303" s="21">
        <v>0.5525094585521042</v>
      </c>
      <c r="W303" s="13" t="str">
        <f>IF(Table467[[#This Row],[PSI - FI]]&gt;5,"Red",(IF(AND(Table467[[#This Row],[PSI - FI]]&lt;5,Table467[[#This Row],[PSI - FI]]&gt;=3),"Blue","No")))</f>
        <v>No</v>
      </c>
      <c r="X303" s="19" t="str">
        <f>HYPERLINK("https://www.google.com/maps/search/?api=1&amp;query="&amp;Table467[[#This Row],[Begin Lat]]&amp;","&amp;Table467[[#This Row],[Begin Long]],"Google Maps")</f>
        <v>Google Maps</v>
      </c>
      <c r="Y303" s="1">
        <v>38.802323999999999</v>
      </c>
      <c r="Z303" s="1">
        <v>-83.008607999999995</v>
      </c>
      <c r="AA303" s="1">
        <v>0</v>
      </c>
      <c r="AB303" s="1">
        <v>0</v>
      </c>
    </row>
    <row r="304" spans="1:28" x14ac:dyDescent="0.25">
      <c r="A304" s="13">
        <v>302</v>
      </c>
      <c r="B304" s="17">
        <v>1</v>
      </c>
      <c r="C304" s="1" t="s">
        <v>803</v>
      </c>
      <c r="D304" s="1" t="s">
        <v>3107</v>
      </c>
      <c r="E304" s="1" t="s">
        <v>3481</v>
      </c>
      <c r="F304" s="1" t="s">
        <v>2690</v>
      </c>
      <c r="G304" s="21">
        <v>1.8619999999937136</v>
      </c>
      <c r="H304" s="21">
        <v>0</v>
      </c>
      <c r="I304" s="1" t="s">
        <v>258</v>
      </c>
      <c r="J304" s="1" t="s">
        <v>2803</v>
      </c>
      <c r="K304" s="1">
        <v>0</v>
      </c>
      <c r="L304" s="1">
        <v>0</v>
      </c>
      <c r="M304" s="1">
        <v>4</v>
      </c>
      <c r="N304" s="1">
        <v>3</v>
      </c>
      <c r="O304" s="1">
        <v>11</v>
      </c>
      <c r="P304" s="16">
        <v>50.5</v>
      </c>
      <c r="Q304" s="21">
        <v>0.12098918807482749</v>
      </c>
      <c r="R304" s="21">
        <v>1.542757311641936</v>
      </c>
      <c r="S304" s="21">
        <v>1.4217681235671085</v>
      </c>
      <c r="T304" s="21">
        <v>9.1039249742768238E-2</v>
      </c>
      <c r="U304" s="21">
        <v>0.65152860433428128</v>
      </c>
      <c r="V304" s="21">
        <v>0.56048935459151306</v>
      </c>
      <c r="W304" s="13" t="str">
        <f>IF(Table467[[#This Row],[PSI - FI]]&gt;5,"Red",(IF(AND(Table467[[#This Row],[PSI - FI]]&lt;5,Table467[[#This Row],[PSI - FI]]&gt;=3),"Blue","No")))</f>
        <v>No</v>
      </c>
      <c r="X304" s="19" t="str">
        <f>HYPERLINK("https://www.google.com/maps/search/?api=1&amp;query="&amp;Table467[[#This Row],[Begin Lat]]&amp;","&amp;Table467[[#This Row],[Begin Long]],"Google Maps")</f>
        <v>Google Maps</v>
      </c>
      <c r="Y304" s="1">
        <v>40.817182000000003</v>
      </c>
      <c r="Z304" s="1">
        <v>-84.129644999999996</v>
      </c>
      <c r="AA304" s="1">
        <v>0</v>
      </c>
      <c r="AB304" s="1">
        <v>0</v>
      </c>
    </row>
    <row r="305" spans="1:28" x14ac:dyDescent="0.25">
      <c r="A305" s="13">
        <v>303</v>
      </c>
      <c r="B305" s="17">
        <v>6</v>
      </c>
      <c r="C305" s="1" t="s">
        <v>1340</v>
      </c>
      <c r="D305" s="1" t="s">
        <v>2989</v>
      </c>
      <c r="E305" s="1" t="s">
        <v>5183</v>
      </c>
      <c r="F305" s="1" t="s">
        <v>2691</v>
      </c>
      <c r="G305" s="21">
        <v>1.8070000000006985</v>
      </c>
      <c r="H305" s="21">
        <v>0</v>
      </c>
      <c r="I305" s="1" t="s">
        <v>258</v>
      </c>
      <c r="J305" s="1" t="s">
        <v>2803</v>
      </c>
      <c r="K305" s="1">
        <v>0</v>
      </c>
      <c r="L305" s="1">
        <v>2</v>
      </c>
      <c r="M305" s="1">
        <v>6</v>
      </c>
      <c r="N305" s="1">
        <v>2</v>
      </c>
      <c r="O305" s="1">
        <v>1</v>
      </c>
      <c r="P305" s="16">
        <v>140.50962936046511</v>
      </c>
      <c r="Q305" s="21">
        <v>4.8074204367800896E-2</v>
      </c>
      <c r="R305" s="21">
        <v>0.51322946440591566</v>
      </c>
      <c r="S305" s="21">
        <v>0.46515526003811475</v>
      </c>
      <c r="T305" s="21">
        <v>5.36304584730838E-2</v>
      </c>
      <c r="U305" s="21">
        <v>0.65049653939960606</v>
      </c>
      <c r="V305" s="21">
        <v>0.59686608092652227</v>
      </c>
      <c r="W305" s="13" t="str">
        <f>IF(Table467[[#This Row],[PSI - FI]]&gt;5,"Red",(IF(AND(Table467[[#This Row],[PSI - FI]]&lt;5,Table467[[#This Row],[PSI - FI]]&gt;=3),"Blue","No")))</f>
        <v>No</v>
      </c>
      <c r="X305" s="19" t="str">
        <f>HYPERLINK("https://www.google.com/maps/search/?api=1&amp;query="&amp;Table467[[#This Row],[Begin Lat]]&amp;","&amp;Table467[[#This Row],[Begin Long]],"Google Maps")</f>
        <v>Google Maps</v>
      </c>
      <c r="Y305" s="1">
        <v>40.071238999999998</v>
      </c>
      <c r="Z305" s="1">
        <v>-83.245734999999996</v>
      </c>
      <c r="AA305" s="1">
        <v>0</v>
      </c>
      <c r="AB305" s="1">
        <v>0</v>
      </c>
    </row>
    <row r="306" spans="1:28" x14ac:dyDescent="0.25">
      <c r="A306" s="13">
        <v>304</v>
      </c>
      <c r="B306" s="17">
        <v>2</v>
      </c>
      <c r="C306" s="1" t="s">
        <v>807</v>
      </c>
      <c r="D306" s="1" t="s">
        <v>2898</v>
      </c>
      <c r="E306" s="1" t="s">
        <v>5184</v>
      </c>
      <c r="F306" s="1" t="s">
        <v>2692</v>
      </c>
      <c r="G306" s="21">
        <v>0</v>
      </c>
      <c r="H306" s="21">
        <v>0</v>
      </c>
      <c r="I306" s="1" t="s">
        <v>258</v>
      </c>
      <c r="J306" s="1" t="s">
        <v>2807</v>
      </c>
      <c r="K306" s="1">
        <v>0</v>
      </c>
      <c r="L306" s="1">
        <v>1</v>
      </c>
      <c r="M306" s="1">
        <v>2</v>
      </c>
      <c r="N306" s="1">
        <v>3</v>
      </c>
      <c r="O306" s="1">
        <v>3</v>
      </c>
      <c r="P306" s="16">
        <v>75.082939680232556</v>
      </c>
      <c r="Q306" s="21">
        <v>0.99339890458408253</v>
      </c>
      <c r="R306" s="21">
        <v>1.6956280737147906</v>
      </c>
      <c r="S306" s="21">
        <v>0.7022291691307081</v>
      </c>
      <c r="T306" s="21">
        <v>0.11914365463426692</v>
      </c>
      <c r="U306" s="21">
        <v>0.648943766505508</v>
      </c>
      <c r="V306" s="21">
        <v>0.5298001118712411</v>
      </c>
      <c r="W306" s="13" t="str">
        <f>IF(Table467[[#This Row],[PSI - FI]]&gt;5,"Red",(IF(AND(Table467[[#This Row],[PSI - FI]]&lt;5,Table467[[#This Row],[PSI - FI]]&gt;=3),"Blue","No")))</f>
        <v>No</v>
      </c>
      <c r="X306" s="19" t="str">
        <f>HYPERLINK("https://www.google.com/maps/search/?api=1&amp;query="&amp;Table467[[#This Row],[Begin Lat]]&amp;","&amp;Table467[[#This Row],[Begin Long]],"Google Maps")</f>
        <v>Google Maps</v>
      </c>
      <c r="Y306" s="1">
        <v>41.429481000000003</v>
      </c>
      <c r="Z306" s="1">
        <v>-83.650872000000007</v>
      </c>
      <c r="AA306" s="1">
        <v>0</v>
      </c>
      <c r="AB306" s="1">
        <v>0</v>
      </c>
    </row>
    <row r="307" spans="1:28" x14ac:dyDescent="0.25">
      <c r="A307" s="13">
        <v>305</v>
      </c>
      <c r="B307" s="17">
        <v>10</v>
      </c>
      <c r="C307" s="1" t="s">
        <v>2387</v>
      </c>
      <c r="D307" s="1" t="s">
        <v>3024</v>
      </c>
      <c r="E307" s="1" t="s">
        <v>5185</v>
      </c>
      <c r="F307" s="1" t="s">
        <v>2693</v>
      </c>
      <c r="G307" s="21">
        <v>0</v>
      </c>
      <c r="H307" s="21">
        <v>0</v>
      </c>
      <c r="I307" s="1" t="s">
        <v>258</v>
      </c>
      <c r="J307" s="1" t="s">
        <v>2808</v>
      </c>
      <c r="K307" s="1">
        <v>0</v>
      </c>
      <c r="L307" s="1">
        <v>1</v>
      </c>
      <c r="M307" s="1">
        <v>2</v>
      </c>
      <c r="N307" s="1">
        <v>3</v>
      </c>
      <c r="O307" s="1">
        <v>2</v>
      </c>
      <c r="P307" s="16">
        <v>74.082939680232556</v>
      </c>
      <c r="Q307" s="21">
        <v>0.51747541381248274</v>
      </c>
      <c r="R307" s="21">
        <v>1.3473067531142331</v>
      </c>
      <c r="S307" s="21">
        <v>0.82983133930175035</v>
      </c>
      <c r="T307" s="21">
        <v>0.13205021218864471</v>
      </c>
      <c r="U307" s="21">
        <v>0.64844163800924892</v>
      </c>
      <c r="V307" s="21">
        <v>0.51639142582060416</v>
      </c>
      <c r="W307" s="13" t="str">
        <f>IF(Table467[[#This Row],[PSI - FI]]&gt;5,"Red",(IF(AND(Table467[[#This Row],[PSI - FI]]&lt;5,Table467[[#This Row],[PSI - FI]]&gt;=3),"Blue","No")))</f>
        <v>No</v>
      </c>
      <c r="X307" s="19" t="str">
        <f>HYPERLINK("https://www.google.com/maps/search/?api=1&amp;query="&amp;Table467[[#This Row],[Begin Lat]]&amp;","&amp;Table467[[#This Row],[Begin Long]],"Google Maps")</f>
        <v>Google Maps</v>
      </c>
      <c r="Y307" s="1">
        <v>39.307212999999997</v>
      </c>
      <c r="Z307" s="1">
        <v>-81.661231000000001</v>
      </c>
      <c r="AA307" s="1">
        <v>0</v>
      </c>
      <c r="AB307" s="1">
        <v>0</v>
      </c>
    </row>
    <row r="308" spans="1:28" x14ac:dyDescent="0.25">
      <c r="A308" s="13">
        <v>306</v>
      </c>
      <c r="B308" s="17">
        <v>6</v>
      </c>
      <c r="C308" s="1" t="s">
        <v>3192</v>
      </c>
      <c r="D308" s="1" t="s">
        <v>3034</v>
      </c>
      <c r="E308" s="1" t="s">
        <v>5186</v>
      </c>
      <c r="F308" s="1" t="s">
        <v>2694</v>
      </c>
      <c r="G308" s="21">
        <v>0</v>
      </c>
      <c r="H308" s="21">
        <v>0</v>
      </c>
      <c r="I308" s="1" t="s">
        <v>258</v>
      </c>
      <c r="J308" s="1" t="s">
        <v>2803</v>
      </c>
      <c r="K308" s="1">
        <v>0</v>
      </c>
      <c r="L308" s="1">
        <v>2</v>
      </c>
      <c r="M308" s="1">
        <v>4</v>
      </c>
      <c r="N308" s="1">
        <v>0</v>
      </c>
      <c r="O308" s="1">
        <v>3</v>
      </c>
      <c r="P308" s="16">
        <v>120.54087936046511</v>
      </c>
      <c r="Q308" s="21">
        <v>0.15326389963486878</v>
      </c>
      <c r="R308" s="21">
        <v>0.92981517744925246</v>
      </c>
      <c r="S308" s="21">
        <v>0.77655127781438371</v>
      </c>
      <c r="T308" s="21">
        <v>0.11565302523176797</v>
      </c>
      <c r="U308" s="21">
        <v>0.64788443406765128</v>
      </c>
      <c r="V308" s="21">
        <v>0.53223140883588327</v>
      </c>
      <c r="W308" s="13" t="str">
        <f>IF(Table467[[#This Row],[PSI - FI]]&gt;5,"Red",(IF(AND(Table467[[#This Row],[PSI - FI]]&lt;5,Table467[[#This Row],[PSI - FI]]&gt;=3),"Blue","No")))</f>
        <v>No</v>
      </c>
      <c r="X308" s="19" t="str">
        <f>HYPERLINK("https://www.google.com/maps/search/?api=1&amp;query="&amp;Table467[[#This Row],[Begin Lat]]&amp;","&amp;Table467[[#This Row],[Begin Long]],"Google Maps")</f>
        <v>Google Maps</v>
      </c>
      <c r="Y308" s="1">
        <v>40.481346000000002</v>
      </c>
      <c r="Z308" s="1">
        <v>-82.820650000000001</v>
      </c>
      <c r="AA308" s="1">
        <v>0</v>
      </c>
      <c r="AB308" s="1">
        <v>0</v>
      </c>
    </row>
    <row r="309" spans="1:28" x14ac:dyDescent="0.25">
      <c r="A309" s="13">
        <v>307</v>
      </c>
      <c r="B309" s="17">
        <v>6</v>
      </c>
      <c r="C309" s="1" t="s">
        <v>3192</v>
      </c>
      <c r="D309" s="1" t="s">
        <v>3049</v>
      </c>
      <c r="E309" s="1" t="s">
        <v>3260</v>
      </c>
      <c r="F309" s="1" t="s">
        <v>2695</v>
      </c>
      <c r="G309" s="21">
        <v>7.5529999999998836</v>
      </c>
      <c r="H309" s="21">
        <v>0</v>
      </c>
      <c r="I309" s="1" t="s">
        <v>258</v>
      </c>
      <c r="J309" s="1" t="s">
        <v>2803</v>
      </c>
      <c r="K309" s="1">
        <v>0</v>
      </c>
      <c r="L309" s="1">
        <v>1</v>
      </c>
      <c r="M309" s="1">
        <v>5</v>
      </c>
      <c r="N309" s="1">
        <v>0</v>
      </c>
      <c r="O309" s="1">
        <v>6</v>
      </c>
      <c r="P309" s="16">
        <v>84.411064680232556</v>
      </c>
      <c r="Q309" s="21">
        <v>0.18890367798977692</v>
      </c>
      <c r="R309" s="21">
        <v>1.3480115567538178</v>
      </c>
      <c r="S309" s="21">
        <v>1.1591078787640408</v>
      </c>
      <c r="T309" s="21">
        <v>0.11544803275775506</v>
      </c>
      <c r="U309" s="21">
        <v>0.64732336416542924</v>
      </c>
      <c r="V309" s="21">
        <v>0.53187533140767418</v>
      </c>
      <c r="W309" s="13" t="str">
        <f>IF(Table467[[#This Row],[PSI - FI]]&gt;5,"Red",(IF(AND(Table467[[#This Row],[PSI - FI]]&lt;5,Table467[[#This Row],[PSI - FI]]&gt;=3),"Blue","No")))</f>
        <v>No</v>
      </c>
      <c r="X309" s="19" t="str">
        <f>HYPERLINK("https://www.google.com/maps/search/?api=1&amp;query="&amp;Table467[[#This Row],[Begin Lat]]&amp;","&amp;Table467[[#This Row],[Begin Long]],"Google Maps")</f>
        <v>Google Maps</v>
      </c>
      <c r="Y309" s="1">
        <v>40.462699999999998</v>
      </c>
      <c r="Z309" s="1">
        <v>-82.821858000000006</v>
      </c>
      <c r="AA309" s="1">
        <v>0</v>
      </c>
      <c r="AB309" s="1">
        <v>0</v>
      </c>
    </row>
    <row r="310" spans="1:28" x14ac:dyDescent="0.25">
      <c r="A310" s="13">
        <v>308</v>
      </c>
      <c r="B310" s="17">
        <v>2</v>
      </c>
      <c r="C310" s="1" t="s">
        <v>807</v>
      </c>
      <c r="D310" s="1" t="s">
        <v>3041</v>
      </c>
      <c r="E310" s="1" t="s">
        <v>5187</v>
      </c>
      <c r="F310" s="1" t="s">
        <v>2696</v>
      </c>
      <c r="G310" s="21">
        <v>10.052999999999884</v>
      </c>
      <c r="H310" s="21">
        <v>0</v>
      </c>
      <c r="I310" s="1" t="s">
        <v>258</v>
      </c>
      <c r="J310" s="1" t="s">
        <v>2803</v>
      </c>
      <c r="K310" s="1">
        <v>1</v>
      </c>
      <c r="L310" s="1">
        <v>2</v>
      </c>
      <c r="M310" s="1">
        <v>4</v>
      </c>
      <c r="N310" s="1">
        <v>3</v>
      </c>
      <c r="O310" s="1">
        <v>8</v>
      </c>
      <c r="P310" s="16">
        <v>184.53006904069767</v>
      </c>
      <c r="Q310" s="21">
        <v>5.3512204534597221E-2</v>
      </c>
      <c r="R310" s="21">
        <v>0.88176626139447856</v>
      </c>
      <c r="S310" s="21">
        <v>0.82825405685988129</v>
      </c>
      <c r="T310" s="21">
        <v>5.3177386061115862E-2</v>
      </c>
      <c r="U310" s="21">
        <v>0.64446170329689301</v>
      </c>
      <c r="V310" s="21">
        <v>0.59128431723577712</v>
      </c>
      <c r="W310" s="13" t="str">
        <f>IF(Table467[[#This Row],[PSI - FI]]&gt;5,"Red",(IF(AND(Table467[[#This Row],[PSI - FI]]&lt;5,Table467[[#This Row],[PSI - FI]]&gt;=3),"Blue","No")))</f>
        <v>No</v>
      </c>
      <c r="X310" s="19" t="str">
        <f>HYPERLINK("https://www.google.com/maps/search/?api=1&amp;query="&amp;Table467[[#This Row],[Begin Lat]]&amp;","&amp;Table467[[#This Row],[Begin Long]],"Google Maps")</f>
        <v>Google Maps</v>
      </c>
      <c r="Y310" s="1">
        <v>41.457158999999997</v>
      </c>
      <c r="Z310" s="1">
        <v>-83.560095000000004</v>
      </c>
      <c r="AA310" s="1">
        <v>0</v>
      </c>
      <c r="AB310" s="1">
        <v>0</v>
      </c>
    </row>
    <row r="311" spans="1:28" x14ac:dyDescent="0.25">
      <c r="A311" s="13">
        <v>309</v>
      </c>
      <c r="B311" s="17">
        <v>5</v>
      </c>
      <c r="C311" s="1" t="s">
        <v>797</v>
      </c>
      <c r="D311" s="1" t="s">
        <v>2858</v>
      </c>
      <c r="E311" s="1" t="s">
        <v>5188</v>
      </c>
      <c r="F311" s="1" t="s">
        <v>2697</v>
      </c>
      <c r="G311" s="21">
        <v>3.2060000000055879</v>
      </c>
      <c r="H311" s="21">
        <v>0</v>
      </c>
      <c r="I311" s="1" t="s">
        <v>258</v>
      </c>
      <c r="J311" s="1" t="s">
        <v>2803</v>
      </c>
      <c r="K311" s="1">
        <v>0</v>
      </c>
      <c r="L311" s="1">
        <v>1</v>
      </c>
      <c r="M311" s="1">
        <v>4</v>
      </c>
      <c r="N311" s="1">
        <v>1</v>
      </c>
      <c r="O311" s="1">
        <v>2</v>
      </c>
      <c r="P311" s="16">
        <v>78.301689680232556</v>
      </c>
      <c r="Q311" s="21">
        <v>0.18105226945797598</v>
      </c>
      <c r="R311" s="21">
        <v>0.88770053625974132</v>
      </c>
      <c r="S311" s="21">
        <v>0.70664826680176529</v>
      </c>
      <c r="T311" s="21">
        <v>0.11789586320544396</v>
      </c>
      <c r="U311" s="21">
        <v>0.64422892401428344</v>
      </c>
      <c r="V311" s="21">
        <v>0.52633306080883946</v>
      </c>
      <c r="W311" s="13" t="str">
        <f>IF(Table467[[#This Row],[PSI - FI]]&gt;5,"Red",(IF(AND(Table467[[#This Row],[PSI - FI]]&lt;5,Table467[[#This Row],[PSI - FI]]&gt;=3),"Blue","No")))</f>
        <v>No</v>
      </c>
      <c r="X311" s="19" t="str">
        <f>HYPERLINK("https://www.google.com/maps/search/?api=1&amp;query="&amp;Table467[[#This Row],[Begin Lat]]&amp;","&amp;Table467[[#This Row],[Begin Long]],"Google Maps")</f>
        <v>Google Maps</v>
      </c>
      <c r="Y311" s="1">
        <v>39.719144</v>
      </c>
      <c r="Z311" s="1">
        <v>-82.497649999999993</v>
      </c>
      <c r="AA311" s="1">
        <v>0</v>
      </c>
      <c r="AB311" s="1">
        <v>0</v>
      </c>
    </row>
    <row r="312" spans="1:28" x14ac:dyDescent="0.25">
      <c r="A312" s="13">
        <v>310</v>
      </c>
      <c r="B312" s="17">
        <v>3</v>
      </c>
      <c r="C312" s="1" t="s">
        <v>805</v>
      </c>
      <c r="D312" s="1" t="s">
        <v>3185</v>
      </c>
      <c r="E312" s="1" t="s">
        <v>3372</v>
      </c>
      <c r="F312" s="1" t="s">
        <v>2698</v>
      </c>
      <c r="G312" s="21">
        <v>6.9649999999965075</v>
      </c>
      <c r="H312" s="21">
        <v>0</v>
      </c>
      <c r="I312" s="1" t="s">
        <v>258</v>
      </c>
      <c r="J312" s="1" t="s">
        <v>2808</v>
      </c>
      <c r="K312" s="1">
        <v>0</v>
      </c>
      <c r="L312" s="1">
        <v>1</v>
      </c>
      <c r="M312" s="1">
        <v>4</v>
      </c>
      <c r="N312" s="1">
        <v>2</v>
      </c>
      <c r="O312" s="1">
        <v>5</v>
      </c>
      <c r="P312" s="16">
        <v>85.739189680232556</v>
      </c>
      <c r="Q312" s="21">
        <v>0.40342956762658888</v>
      </c>
      <c r="R312" s="21">
        <v>1.8040279616155412</v>
      </c>
      <c r="S312" s="21">
        <v>1.4005983939889524</v>
      </c>
      <c r="T312" s="21">
        <v>0.10294780889352309</v>
      </c>
      <c r="U312" s="21">
        <v>0.64112739365141336</v>
      </c>
      <c r="V312" s="21">
        <v>0.53817958475789029</v>
      </c>
      <c r="W312" s="13" t="str">
        <f>IF(Table467[[#This Row],[PSI - FI]]&gt;5,"Red",(IF(AND(Table467[[#This Row],[PSI - FI]]&lt;5,Table467[[#This Row],[PSI - FI]]&gt;=3),"Blue","No")))</f>
        <v>No</v>
      </c>
      <c r="X312" s="19" t="str">
        <f>HYPERLINK("https://www.google.com/maps/search/?api=1&amp;query="&amp;Table467[[#This Row],[Begin Lat]]&amp;","&amp;Table467[[#This Row],[Begin Long]],"Google Maps")</f>
        <v>Google Maps</v>
      </c>
      <c r="Y312" s="1">
        <v>41.076645999999997</v>
      </c>
      <c r="Z312" s="1">
        <v>-81.864266999999998</v>
      </c>
      <c r="AA312" s="1">
        <v>0</v>
      </c>
      <c r="AB312" s="1">
        <v>0</v>
      </c>
    </row>
    <row r="313" spans="1:28" x14ac:dyDescent="0.25">
      <c r="A313" s="13">
        <v>311</v>
      </c>
      <c r="B313" s="17">
        <v>2</v>
      </c>
      <c r="C313" s="1" t="s">
        <v>2362</v>
      </c>
      <c r="D313" s="1" t="s">
        <v>3004</v>
      </c>
      <c r="E313" s="1" t="s">
        <v>5189</v>
      </c>
      <c r="F313" s="1" t="s">
        <v>2699</v>
      </c>
      <c r="G313" s="21">
        <v>18.177999999999884</v>
      </c>
      <c r="H313" s="21">
        <v>0</v>
      </c>
      <c r="I313" s="1" t="s">
        <v>258</v>
      </c>
      <c r="J313" s="1" t="s">
        <v>2803</v>
      </c>
      <c r="K313" s="1">
        <v>0</v>
      </c>
      <c r="L313" s="1">
        <v>1</v>
      </c>
      <c r="M313" s="1">
        <v>2</v>
      </c>
      <c r="N313" s="1">
        <v>3</v>
      </c>
      <c r="O313" s="1">
        <v>3</v>
      </c>
      <c r="P313" s="16">
        <v>75.082939680232556</v>
      </c>
      <c r="Q313" s="21">
        <v>0.14430415182475681</v>
      </c>
      <c r="R313" s="21">
        <v>0.90877453042793055</v>
      </c>
      <c r="S313" s="21">
        <v>0.76447037860317368</v>
      </c>
      <c r="T313" s="21">
        <v>0.11088475851647252</v>
      </c>
      <c r="U313" s="21">
        <v>0.63841426659841105</v>
      </c>
      <c r="V313" s="21">
        <v>0.52752950808193855</v>
      </c>
      <c r="W313" s="13" t="str">
        <f>IF(Table467[[#This Row],[PSI - FI]]&gt;5,"Red",(IF(AND(Table467[[#This Row],[PSI - FI]]&lt;5,Table467[[#This Row],[PSI - FI]]&gt;=3),"Blue","No")))</f>
        <v>No</v>
      </c>
      <c r="X313" s="19" t="str">
        <f>HYPERLINK("https://www.google.com/maps/search/?api=1&amp;query="&amp;Table467[[#This Row],[Begin Lat]]&amp;","&amp;Table467[[#This Row],[Begin Long]],"Google Maps")</f>
        <v>Google Maps</v>
      </c>
      <c r="Y313" s="1">
        <v>41.605091999999999</v>
      </c>
      <c r="Z313" s="1">
        <v>-84.037469999999999</v>
      </c>
      <c r="AA313" s="1">
        <v>0</v>
      </c>
      <c r="AB313" s="1">
        <v>0</v>
      </c>
    </row>
    <row r="314" spans="1:28" x14ac:dyDescent="0.25">
      <c r="A314" s="13">
        <v>312</v>
      </c>
      <c r="B314" s="17">
        <v>8</v>
      </c>
      <c r="C314" s="1" t="s">
        <v>806</v>
      </c>
      <c r="D314" s="1" t="s">
        <v>2904</v>
      </c>
      <c r="E314" s="1" t="s">
        <v>5190</v>
      </c>
      <c r="F314" s="1" t="s">
        <v>2700</v>
      </c>
      <c r="G314" s="21">
        <v>3.9790000000066357</v>
      </c>
      <c r="H314" s="21">
        <v>0</v>
      </c>
      <c r="I314" s="1" t="s">
        <v>258</v>
      </c>
      <c r="J314" s="1" t="s">
        <v>2804</v>
      </c>
      <c r="K314" s="1">
        <v>0</v>
      </c>
      <c r="L314" s="1">
        <v>0</v>
      </c>
      <c r="M314" s="1">
        <v>4</v>
      </c>
      <c r="N314" s="1">
        <v>2</v>
      </c>
      <c r="O314" s="1">
        <v>19</v>
      </c>
      <c r="P314" s="16">
        <v>54.0625</v>
      </c>
      <c r="Q314" s="21">
        <v>1.6297131718724134</v>
      </c>
      <c r="R314" s="21">
        <v>4.9954698674725124</v>
      </c>
      <c r="S314" s="21">
        <v>3.365756695600099</v>
      </c>
      <c r="T314" s="21">
        <v>0.11357487269900055</v>
      </c>
      <c r="U314" s="21">
        <v>0.63720320386758067</v>
      </c>
      <c r="V314" s="21">
        <v>0.5236283311685801</v>
      </c>
      <c r="W314" s="13" t="str">
        <f>IF(Table467[[#This Row],[PSI - FI]]&gt;5,"Red",(IF(AND(Table467[[#This Row],[PSI - FI]]&lt;5,Table467[[#This Row],[PSI - FI]]&gt;=3),"Blue","No")))</f>
        <v>No</v>
      </c>
      <c r="X314" s="19" t="str">
        <f>HYPERLINK("https://www.google.com/maps/search/?api=1&amp;query="&amp;Table467[[#This Row],[Begin Lat]]&amp;","&amp;Table467[[#This Row],[Begin Long]],"Google Maps")</f>
        <v>Google Maps</v>
      </c>
      <c r="Y314" s="1">
        <v>39.463028000000001</v>
      </c>
      <c r="Z314" s="1">
        <v>-84.267554000000004</v>
      </c>
      <c r="AA314" s="1">
        <v>0</v>
      </c>
      <c r="AB314" s="1">
        <v>0</v>
      </c>
    </row>
    <row r="315" spans="1:28" x14ac:dyDescent="0.25">
      <c r="A315" s="13">
        <v>313</v>
      </c>
      <c r="B315" s="17">
        <v>12</v>
      </c>
      <c r="C315" s="1" t="s">
        <v>1332</v>
      </c>
      <c r="D315" s="1" t="s">
        <v>2824</v>
      </c>
      <c r="E315" s="1" t="s">
        <v>5154</v>
      </c>
      <c r="F315" s="1" t="s">
        <v>2701</v>
      </c>
      <c r="G315" s="21">
        <v>1.6879999999946449</v>
      </c>
      <c r="H315" s="21">
        <v>0</v>
      </c>
      <c r="I315" s="1" t="s">
        <v>258</v>
      </c>
      <c r="J315" s="1" t="s">
        <v>2803</v>
      </c>
      <c r="K315" s="1">
        <v>1</v>
      </c>
      <c r="L315" s="1">
        <v>2</v>
      </c>
      <c r="M315" s="1">
        <v>3</v>
      </c>
      <c r="N315" s="1">
        <v>0</v>
      </c>
      <c r="O315" s="1">
        <v>10</v>
      </c>
      <c r="P315" s="16">
        <v>166.67069404069767</v>
      </c>
      <c r="Q315" s="21">
        <v>0.1733272184247456</v>
      </c>
      <c r="R315" s="21">
        <v>1.694511260155998</v>
      </c>
      <c r="S315" s="21">
        <v>1.5211840417312523</v>
      </c>
      <c r="T315" s="21">
        <v>0.11269698474788192</v>
      </c>
      <c r="U315" s="21">
        <v>0.63672792559094049</v>
      </c>
      <c r="V315" s="21">
        <v>0.52403094084305857</v>
      </c>
      <c r="W315" s="13" t="str">
        <f>IF(Table467[[#This Row],[PSI - FI]]&gt;5,"Red",(IF(AND(Table467[[#This Row],[PSI - FI]]&lt;5,Table467[[#This Row],[PSI - FI]]&gt;=3),"Blue","No")))</f>
        <v>No</v>
      </c>
      <c r="X315" s="19" t="str">
        <f>HYPERLINK("https://www.google.com/maps/search/?api=1&amp;query="&amp;Table467[[#This Row],[Begin Lat]]&amp;","&amp;Table467[[#This Row],[Begin Long]],"Google Maps")</f>
        <v>Google Maps</v>
      </c>
      <c r="Y315" s="1">
        <v>41.497121</v>
      </c>
      <c r="Z315" s="1">
        <v>-81.145114000000007</v>
      </c>
      <c r="AA315" s="1">
        <v>0</v>
      </c>
      <c r="AB315" s="1">
        <v>0</v>
      </c>
    </row>
    <row r="316" spans="1:28" x14ac:dyDescent="0.25">
      <c r="A316" s="13">
        <v>314</v>
      </c>
      <c r="B316" s="17">
        <v>8</v>
      </c>
      <c r="C316" s="1" t="s">
        <v>2363</v>
      </c>
      <c r="D316" s="1" t="s">
        <v>2702</v>
      </c>
      <c r="E316" s="1" t="s">
        <v>5191</v>
      </c>
      <c r="F316" s="1" t="s">
        <v>2702</v>
      </c>
      <c r="G316" s="21">
        <v>11.419999999998254</v>
      </c>
      <c r="H316" s="21">
        <v>0</v>
      </c>
      <c r="I316" s="1" t="s">
        <v>258</v>
      </c>
      <c r="J316" s="1" t="s">
        <v>2803</v>
      </c>
      <c r="K316" s="1">
        <v>0</v>
      </c>
      <c r="L316" s="1">
        <v>1</v>
      </c>
      <c r="M316" s="1">
        <v>7</v>
      </c>
      <c r="N316" s="1">
        <v>0</v>
      </c>
      <c r="O316" s="1">
        <v>7</v>
      </c>
      <c r="P316" s="16">
        <v>98.504814680232556</v>
      </c>
      <c r="Q316" s="21">
        <v>7.9118256433651335E-2</v>
      </c>
      <c r="R316" s="21">
        <v>0.99308981175932431</v>
      </c>
      <c r="S316" s="21">
        <v>0.91397155532567298</v>
      </c>
      <c r="T316" s="21">
        <v>7.0794949980180502E-2</v>
      </c>
      <c r="U316" s="21">
        <v>0.63611315635529908</v>
      </c>
      <c r="V316" s="21">
        <v>0.56531820637511854</v>
      </c>
      <c r="W316" s="13" t="str">
        <f>IF(Table467[[#This Row],[PSI - FI]]&gt;5,"Red",(IF(AND(Table467[[#This Row],[PSI - FI]]&lt;5,Table467[[#This Row],[PSI - FI]]&gt;=3),"Blue","No")))</f>
        <v>No</v>
      </c>
      <c r="X316" s="19" t="str">
        <f>HYPERLINK("https://www.google.com/maps/search/?api=1&amp;query="&amp;Table467[[#This Row],[Begin Lat]]&amp;","&amp;Table467[[#This Row],[Begin Long]],"Google Maps")</f>
        <v>Google Maps</v>
      </c>
      <c r="Y316" s="1">
        <v>39.355637000000002</v>
      </c>
      <c r="Z316" s="1">
        <v>-83.8018</v>
      </c>
      <c r="AA316" s="1">
        <v>0</v>
      </c>
      <c r="AB316" s="1">
        <v>0</v>
      </c>
    </row>
    <row r="317" spans="1:28" x14ac:dyDescent="0.25">
      <c r="A317" s="13">
        <v>315</v>
      </c>
      <c r="B317" s="17">
        <v>4</v>
      </c>
      <c r="C317" s="1" t="s">
        <v>3194</v>
      </c>
      <c r="D317" s="1" t="s">
        <v>3134</v>
      </c>
      <c r="E317" s="1" t="s">
        <v>3530</v>
      </c>
      <c r="F317" s="1" t="s">
        <v>2703</v>
      </c>
      <c r="G317" s="21">
        <v>2.5639999999984866</v>
      </c>
      <c r="H317" s="21">
        <v>0</v>
      </c>
      <c r="I317" s="1" t="s">
        <v>258</v>
      </c>
      <c r="J317" s="1" t="s">
        <v>2803</v>
      </c>
      <c r="K317" s="1">
        <v>0</v>
      </c>
      <c r="L317" s="1">
        <v>2</v>
      </c>
      <c r="M317" s="1">
        <v>4</v>
      </c>
      <c r="N317" s="1">
        <v>1</v>
      </c>
      <c r="O317" s="1">
        <v>1</v>
      </c>
      <c r="P317" s="16">
        <v>122.97837936046511</v>
      </c>
      <c r="Q317" s="21">
        <v>9.668491190838642E-2</v>
      </c>
      <c r="R317" s="21">
        <v>0.64375674216332135</v>
      </c>
      <c r="S317" s="21">
        <v>0.54707183025493489</v>
      </c>
      <c r="T317" s="21">
        <v>8.474760472607315E-2</v>
      </c>
      <c r="U317" s="21">
        <v>0.63363249488204088</v>
      </c>
      <c r="V317" s="21">
        <v>0.54888489015596775</v>
      </c>
      <c r="W317" s="13" t="str">
        <f>IF(Table467[[#This Row],[PSI - FI]]&gt;5,"Red",(IF(AND(Table467[[#This Row],[PSI - FI]]&lt;5,Table467[[#This Row],[PSI - FI]]&gt;=3),"Blue","No")))</f>
        <v>No</v>
      </c>
      <c r="X317" s="19" t="str">
        <f>HYPERLINK("https://www.google.com/maps/search/?api=1&amp;query="&amp;Table467[[#This Row],[Begin Lat]]&amp;","&amp;Table467[[#This Row],[Begin Long]],"Google Maps")</f>
        <v>Google Maps</v>
      </c>
      <c r="Y317" s="1">
        <v>41.535784</v>
      </c>
      <c r="Z317" s="1">
        <v>-80.762617000000006</v>
      </c>
      <c r="AA317" s="1">
        <v>0</v>
      </c>
      <c r="AB317" s="1">
        <v>0</v>
      </c>
    </row>
    <row r="318" spans="1:28" x14ac:dyDescent="0.25">
      <c r="A318" s="13">
        <v>316</v>
      </c>
      <c r="B318" s="17">
        <v>2</v>
      </c>
      <c r="C318" s="1" t="s">
        <v>2362</v>
      </c>
      <c r="D318" s="1" t="s">
        <v>3002</v>
      </c>
      <c r="E318" s="1" t="s">
        <v>5192</v>
      </c>
      <c r="F318" s="1" t="s">
        <v>2704</v>
      </c>
      <c r="G318" s="21">
        <v>8.9290000000037253</v>
      </c>
      <c r="H318" s="21">
        <v>0</v>
      </c>
      <c r="I318" s="1" t="s">
        <v>258</v>
      </c>
      <c r="J318" s="1" t="s">
        <v>2803</v>
      </c>
      <c r="K318" s="1">
        <v>0</v>
      </c>
      <c r="L318" s="1">
        <v>0</v>
      </c>
      <c r="M318" s="1">
        <v>4</v>
      </c>
      <c r="N318" s="1">
        <v>2</v>
      </c>
      <c r="O318" s="1">
        <v>8</v>
      </c>
      <c r="P318" s="16">
        <v>43.0625</v>
      </c>
      <c r="Q318" s="21">
        <v>0.16007819201465237</v>
      </c>
      <c r="R318" s="21">
        <v>1.4297196657443145</v>
      </c>
      <c r="S318" s="21">
        <v>1.2696414737296622</v>
      </c>
      <c r="T318" s="21">
        <v>0.11101453093664476</v>
      </c>
      <c r="U318" s="21">
        <v>0.63340562569979753</v>
      </c>
      <c r="V318" s="21">
        <v>0.52239109476315271</v>
      </c>
      <c r="W318" s="13" t="str">
        <f>IF(Table467[[#This Row],[PSI - FI]]&gt;5,"Red",(IF(AND(Table467[[#This Row],[PSI - FI]]&lt;5,Table467[[#This Row],[PSI - FI]]&gt;=3),"Blue","No")))</f>
        <v>No</v>
      </c>
      <c r="X318" s="19" t="str">
        <f>HYPERLINK("https://www.google.com/maps/search/?api=1&amp;query="&amp;Table467[[#This Row],[Begin Lat]]&amp;","&amp;Table467[[#This Row],[Begin Long]],"Google Maps")</f>
        <v>Google Maps</v>
      </c>
      <c r="Y318" s="1">
        <v>41.515228</v>
      </c>
      <c r="Z318" s="1">
        <v>-84.134231999999997</v>
      </c>
      <c r="AA318" s="1">
        <v>0</v>
      </c>
      <c r="AB318" s="1">
        <v>0</v>
      </c>
    </row>
    <row r="319" spans="1:28" x14ac:dyDescent="0.25">
      <c r="A319" s="13">
        <v>317</v>
      </c>
      <c r="B319" s="17">
        <v>1</v>
      </c>
      <c r="C319" s="1" t="s">
        <v>803</v>
      </c>
      <c r="D319" s="1" t="s">
        <v>2818</v>
      </c>
      <c r="E319" s="1" t="s">
        <v>5193</v>
      </c>
      <c r="F319" s="1" t="s">
        <v>2705</v>
      </c>
      <c r="G319" s="21">
        <v>0.61599999999452848</v>
      </c>
      <c r="H319" s="21">
        <v>0</v>
      </c>
      <c r="I319" s="1" t="s">
        <v>258</v>
      </c>
      <c r="J319" s="1" t="s">
        <v>2810</v>
      </c>
      <c r="K319" s="1">
        <v>0</v>
      </c>
      <c r="L319" s="1">
        <v>0</v>
      </c>
      <c r="M319" s="1">
        <v>4</v>
      </c>
      <c r="N319" s="1">
        <v>2</v>
      </c>
      <c r="O319" s="1">
        <v>21</v>
      </c>
      <c r="P319" s="16">
        <v>56.0625</v>
      </c>
      <c r="Q319" s="21">
        <v>0.67026741018093094</v>
      </c>
      <c r="R319" s="21">
        <v>4.664640488608506</v>
      </c>
      <c r="S319" s="21">
        <v>3.9943730784275751</v>
      </c>
      <c r="T319" s="21">
        <v>0.13059347557423848</v>
      </c>
      <c r="U319" s="21">
        <v>0.63230042252023755</v>
      </c>
      <c r="V319" s="21">
        <v>0.50170694694599904</v>
      </c>
      <c r="W319" s="13" t="str">
        <f>IF(Table467[[#This Row],[PSI - FI]]&gt;5,"Red",(IF(AND(Table467[[#This Row],[PSI - FI]]&lt;5,Table467[[#This Row],[PSI - FI]]&gt;=3),"Blue","No")))</f>
        <v>No</v>
      </c>
      <c r="X319" s="19" t="str">
        <f>HYPERLINK("https://www.google.com/maps/search/?api=1&amp;query="&amp;Table467[[#This Row],[Begin Lat]]&amp;","&amp;Table467[[#This Row],[Begin Long]],"Google Maps")</f>
        <v>Google Maps</v>
      </c>
      <c r="Y319" s="1">
        <v>40.833320000000001</v>
      </c>
      <c r="Z319" s="1">
        <v>-83.954648000000006</v>
      </c>
      <c r="AA319" s="1">
        <v>0</v>
      </c>
      <c r="AB319" s="1">
        <v>0</v>
      </c>
    </row>
    <row r="320" spans="1:28" x14ac:dyDescent="0.25">
      <c r="A320" s="13">
        <v>318</v>
      </c>
      <c r="B320" s="17">
        <v>12</v>
      </c>
      <c r="C320" s="1" t="s">
        <v>1332</v>
      </c>
      <c r="D320" s="1" t="s">
        <v>2881</v>
      </c>
      <c r="E320" s="1" t="s">
        <v>5035</v>
      </c>
      <c r="F320" s="1" t="s">
        <v>2706</v>
      </c>
      <c r="G320" s="21">
        <v>12.577000000004773</v>
      </c>
      <c r="H320" s="21">
        <v>0</v>
      </c>
      <c r="I320" s="1" t="s">
        <v>258</v>
      </c>
      <c r="J320" s="1" t="s">
        <v>2804</v>
      </c>
      <c r="K320" s="1">
        <v>0</v>
      </c>
      <c r="L320" s="1">
        <v>1</v>
      </c>
      <c r="M320" s="1">
        <v>3</v>
      </c>
      <c r="N320" s="1">
        <v>0</v>
      </c>
      <c r="O320" s="1">
        <v>15</v>
      </c>
      <c r="P320" s="16">
        <v>80.317314680232556</v>
      </c>
      <c r="Q320" s="21">
        <v>3.6011370733546286</v>
      </c>
      <c r="R320" s="21">
        <v>3.9404535659040674</v>
      </c>
      <c r="S320" s="21">
        <v>0.33931649254943874</v>
      </c>
      <c r="T320" s="21">
        <v>0.25096360005975515</v>
      </c>
      <c r="U320" s="21">
        <v>0.63202173774654757</v>
      </c>
      <c r="V320" s="21">
        <v>0.38105813768679242</v>
      </c>
      <c r="W320" s="13" t="str">
        <f>IF(Table467[[#This Row],[PSI - FI]]&gt;5,"Red",(IF(AND(Table467[[#This Row],[PSI - FI]]&lt;5,Table467[[#This Row],[PSI - FI]]&gt;=3),"Blue","No")))</f>
        <v>No</v>
      </c>
      <c r="X320" s="19" t="str">
        <f>HYPERLINK("https://www.google.com/maps/search/?api=1&amp;query="&amp;Table467[[#This Row],[Begin Lat]]&amp;","&amp;Table467[[#This Row],[Begin Long]],"Google Maps")</f>
        <v>Google Maps</v>
      </c>
      <c r="Y320" s="1">
        <v>41.528607999999998</v>
      </c>
      <c r="Z320" s="1">
        <v>-81.243429000000006</v>
      </c>
      <c r="AA320" s="1">
        <v>0</v>
      </c>
      <c r="AB320" s="1">
        <v>0</v>
      </c>
    </row>
    <row r="321" spans="1:28" x14ac:dyDescent="0.25">
      <c r="A321" s="13">
        <v>319</v>
      </c>
      <c r="B321" s="17">
        <v>5</v>
      </c>
      <c r="C321" s="1" t="s">
        <v>797</v>
      </c>
      <c r="D321" s="1" t="s">
        <v>2815</v>
      </c>
      <c r="E321" s="1" t="s">
        <v>3585</v>
      </c>
      <c r="F321" s="1" t="s">
        <v>2707</v>
      </c>
      <c r="G321" s="21">
        <v>15.207999999998719</v>
      </c>
      <c r="H321" s="21">
        <v>0</v>
      </c>
      <c r="I321" s="1" t="s">
        <v>258</v>
      </c>
      <c r="J321" s="1" t="s">
        <v>2803</v>
      </c>
      <c r="K321" s="1">
        <v>1</v>
      </c>
      <c r="L321" s="1">
        <v>1</v>
      </c>
      <c r="M321" s="1">
        <v>1</v>
      </c>
      <c r="N321" s="1">
        <v>2</v>
      </c>
      <c r="O321" s="1">
        <v>2</v>
      </c>
      <c r="P321" s="16">
        <v>108.77525436046511</v>
      </c>
      <c r="Q321" s="21">
        <v>0.33276167412194896</v>
      </c>
      <c r="R321" s="21">
        <v>0.95975453549735168</v>
      </c>
      <c r="S321" s="21">
        <v>0.62699286137540278</v>
      </c>
      <c r="T321" s="21">
        <v>0.17257614224433629</v>
      </c>
      <c r="U321" s="21">
        <v>0.63148061641296727</v>
      </c>
      <c r="V321" s="21">
        <v>0.458904474168631</v>
      </c>
      <c r="W321" s="13" t="str">
        <f>IF(Table467[[#This Row],[PSI - FI]]&gt;5,"Red",(IF(AND(Table467[[#This Row],[PSI - FI]]&lt;5,Table467[[#This Row],[PSI - FI]]&gt;=3),"Blue","No")))</f>
        <v>No</v>
      </c>
      <c r="X321" s="19" t="str">
        <f>HYPERLINK("https://www.google.com/maps/search/?api=1&amp;query="&amp;Table467[[#This Row],[Begin Lat]]&amp;","&amp;Table467[[#This Row],[Begin Long]],"Google Maps")</f>
        <v>Google Maps</v>
      </c>
      <c r="Y321" s="1">
        <v>39.923391000000002</v>
      </c>
      <c r="Z321" s="1">
        <v>-82.601560000000006</v>
      </c>
      <c r="AA321" s="1">
        <v>0</v>
      </c>
      <c r="AB321" s="1">
        <v>0</v>
      </c>
    </row>
    <row r="322" spans="1:28" x14ac:dyDescent="0.25">
      <c r="A322" s="13">
        <v>320</v>
      </c>
      <c r="B322" s="17">
        <v>7</v>
      </c>
      <c r="C322" s="1" t="s">
        <v>2371</v>
      </c>
      <c r="D322" s="1" t="s">
        <v>2708</v>
      </c>
      <c r="E322" s="1" t="s">
        <v>3395</v>
      </c>
      <c r="F322" s="1" t="s">
        <v>2708</v>
      </c>
      <c r="G322" s="21">
        <v>26.335399999996298</v>
      </c>
      <c r="H322" s="21">
        <v>0</v>
      </c>
      <c r="I322" s="1" t="s">
        <v>258</v>
      </c>
      <c r="J322" s="1" t="s">
        <v>2803</v>
      </c>
      <c r="K322" s="1">
        <v>1</v>
      </c>
      <c r="L322" s="1">
        <v>0</v>
      </c>
      <c r="M322" s="1">
        <v>2</v>
      </c>
      <c r="N322" s="1">
        <v>7</v>
      </c>
      <c r="O322" s="1">
        <v>9</v>
      </c>
      <c r="P322" s="16">
        <v>98.832939680232556</v>
      </c>
      <c r="Q322" s="21">
        <v>4.5767318880690959E-2</v>
      </c>
      <c r="R322" s="21">
        <v>0.83660529358806768</v>
      </c>
      <c r="S322" s="21">
        <v>0.79083797470737671</v>
      </c>
      <c r="T322" s="21">
        <v>5.0562528316066627E-2</v>
      </c>
      <c r="U322" s="21">
        <v>0.63035316674115538</v>
      </c>
      <c r="V322" s="21">
        <v>0.57979063842508871</v>
      </c>
      <c r="W322" s="13" t="str">
        <f>IF(Table467[[#This Row],[PSI - FI]]&gt;5,"Red",(IF(AND(Table467[[#This Row],[PSI - FI]]&lt;5,Table467[[#This Row],[PSI - FI]]&gt;=3),"Blue","No")))</f>
        <v>No</v>
      </c>
      <c r="X322" s="19" t="str">
        <f>HYPERLINK("https://www.google.com/maps/search/?api=1&amp;query="&amp;Table467[[#This Row],[Begin Lat]]&amp;","&amp;Table467[[#This Row],[Begin Long]],"Google Maps")</f>
        <v>Google Maps</v>
      </c>
      <c r="Y322" s="1">
        <v>40.221437999999999</v>
      </c>
      <c r="Z322" s="1">
        <v>-84.689079000000007</v>
      </c>
      <c r="AA322" s="1">
        <v>0</v>
      </c>
      <c r="AB322" s="1">
        <v>0</v>
      </c>
    </row>
    <row r="323" spans="1:28" x14ac:dyDescent="0.25">
      <c r="A323" s="13">
        <v>321</v>
      </c>
      <c r="B323" s="17">
        <v>12</v>
      </c>
      <c r="C323" s="1" t="s">
        <v>1332</v>
      </c>
      <c r="D323" s="1" t="s">
        <v>2872</v>
      </c>
      <c r="E323" s="1" t="s">
        <v>5194</v>
      </c>
      <c r="F323" s="1" t="s">
        <v>2709</v>
      </c>
      <c r="G323" s="21">
        <v>2.7179999999934807</v>
      </c>
      <c r="H323" s="21">
        <v>0</v>
      </c>
      <c r="I323" s="1" t="s">
        <v>258</v>
      </c>
      <c r="J323" s="1" t="s">
        <v>2804</v>
      </c>
      <c r="K323" s="1">
        <v>0</v>
      </c>
      <c r="L323" s="1">
        <v>0</v>
      </c>
      <c r="M323" s="1">
        <v>3</v>
      </c>
      <c r="N323" s="1">
        <v>1</v>
      </c>
      <c r="O323" s="1">
        <v>9</v>
      </c>
      <c r="P323" s="16">
        <v>33.078125</v>
      </c>
      <c r="Q323" s="21">
        <v>3.3380754549680347</v>
      </c>
      <c r="R323" s="21">
        <v>2.802797156416617</v>
      </c>
      <c r="S323" s="21">
        <v>-0.53527829855141773</v>
      </c>
      <c r="T323" s="21">
        <v>0.23263080976517594</v>
      </c>
      <c r="U323" s="21">
        <v>0.62817469307230767</v>
      </c>
      <c r="V323" s="21">
        <v>0.39554388330713175</v>
      </c>
      <c r="W323" s="13" t="str">
        <f>IF(Table467[[#This Row],[PSI - FI]]&gt;5,"Red",(IF(AND(Table467[[#This Row],[PSI - FI]]&lt;5,Table467[[#This Row],[PSI - FI]]&gt;=3),"Blue","No")))</f>
        <v>No</v>
      </c>
      <c r="X323" s="19" t="str">
        <f>HYPERLINK("https://www.google.com/maps/search/?api=1&amp;query="&amp;Table467[[#This Row],[Begin Lat]]&amp;","&amp;Table467[[#This Row],[Begin Long]],"Google Maps")</f>
        <v>Google Maps</v>
      </c>
      <c r="Y323" s="1">
        <v>41.386819000000003</v>
      </c>
      <c r="Z323" s="1">
        <v>-81.143099000000007</v>
      </c>
      <c r="AA323" s="1">
        <v>0</v>
      </c>
      <c r="AB323" s="1">
        <v>0</v>
      </c>
    </row>
    <row r="324" spans="1:28" x14ac:dyDescent="0.25">
      <c r="A324" s="13">
        <v>322</v>
      </c>
      <c r="B324" s="17">
        <v>2</v>
      </c>
      <c r="C324" s="1" t="s">
        <v>1336</v>
      </c>
      <c r="D324" s="1" t="s">
        <v>3033</v>
      </c>
      <c r="E324" s="1" t="s">
        <v>5195</v>
      </c>
      <c r="F324" s="1" t="s">
        <v>2710</v>
      </c>
      <c r="G324" s="21">
        <v>6.4590000000025611</v>
      </c>
      <c r="H324" s="21">
        <v>0</v>
      </c>
      <c r="I324" s="1" t="s">
        <v>258</v>
      </c>
      <c r="J324" s="1" t="s">
        <v>2804</v>
      </c>
      <c r="K324" s="1">
        <v>0</v>
      </c>
      <c r="L324" s="1">
        <v>0</v>
      </c>
      <c r="M324" s="1">
        <v>3</v>
      </c>
      <c r="N324" s="1">
        <v>1</v>
      </c>
      <c r="O324" s="1">
        <v>11</v>
      </c>
      <c r="P324" s="16">
        <v>35.078125</v>
      </c>
      <c r="Q324" s="21">
        <v>3.6572342220644556</v>
      </c>
      <c r="R324" s="21">
        <v>3.0703747279040545</v>
      </c>
      <c r="S324" s="21">
        <v>-0.58685949416040106</v>
      </c>
      <c r="T324" s="21">
        <v>0.25487301592106004</v>
      </c>
      <c r="U324" s="21">
        <v>0.62744284999469924</v>
      </c>
      <c r="V324" s="21">
        <v>0.37256983407363919</v>
      </c>
      <c r="W324" s="13" t="str">
        <f>IF(Table467[[#This Row],[PSI - FI]]&gt;5,"Red",(IF(AND(Table467[[#This Row],[PSI - FI]]&lt;5,Table467[[#This Row],[PSI - FI]]&gt;=3),"Blue","No")))</f>
        <v>No</v>
      </c>
      <c r="X324" s="19" t="str">
        <f>HYPERLINK("https://www.google.com/maps/search/?api=1&amp;query="&amp;Table467[[#This Row],[Begin Lat]]&amp;","&amp;Table467[[#This Row],[Begin Long]],"Google Maps")</f>
        <v>Google Maps</v>
      </c>
      <c r="Y324" s="1">
        <v>41.531008999999997</v>
      </c>
      <c r="Z324" s="1">
        <v>-83.358625000000004</v>
      </c>
      <c r="AA324" s="1">
        <v>0</v>
      </c>
      <c r="AB324" s="1">
        <v>0</v>
      </c>
    </row>
    <row r="325" spans="1:28" x14ac:dyDescent="0.25">
      <c r="A325" s="13">
        <v>323</v>
      </c>
      <c r="B325" s="17">
        <v>4</v>
      </c>
      <c r="C325" s="1" t="s">
        <v>801</v>
      </c>
      <c r="D325" s="1" t="s">
        <v>2959</v>
      </c>
      <c r="E325" s="1" t="s">
        <v>5196</v>
      </c>
      <c r="F325" s="1" t="s">
        <v>2711</v>
      </c>
      <c r="G325" s="21">
        <v>2.7109999999956926</v>
      </c>
      <c r="H325" s="21">
        <v>0</v>
      </c>
      <c r="I325" s="1" t="s">
        <v>258</v>
      </c>
      <c r="J325" s="1" t="s">
        <v>2803</v>
      </c>
      <c r="K325" s="1">
        <v>0</v>
      </c>
      <c r="L325" s="1">
        <v>0</v>
      </c>
      <c r="M325" s="1">
        <v>5</v>
      </c>
      <c r="N325" s="1">
        <v>1</v>
      </c>
      <c r="O325" s="1">
        <v>2</v>
      </c>
      <c r="P325" s="16">
        <v>39.171875</v>
      </c>
      <c r="Q325" s="21">
        <v>0.13849521585205937</v>
      </c>
      <c r="R325" s="21">
        <v>0.78618978344314883</v>
      </c>
      <c r="S325" s="21">
        <v>0.64769456759108945</v>
      </c>
      <c r="T325" s="21">
        <v>0.10947359799835334</v>
      </c>
      <c r="U325" s="21">
        <v>0.62689530073984423</v>
      </c>
      <c r="V325" s="21">
        <v>0.51742170274149091</v>
      </c>
      <c r="W325" s="13" t="str">
        <f>IF(Table467[[#This Row],[PSI - FI]]&gt;5,"Red",(IF(AND(Table467[[#This Row],[PSI - FI]]&lt;5,Table467[[#This Row],[PSI - FI]]&gt;=3),"Blue","No")))</f>
        <v>No</v>
      </c>
      <c r="X325" s="19" t="str">
        <f>HYPERLINK("https://www.google.com/maps/search/?api=1&amp;query="&amp;Table467[[#This Row],[Begin Lat]]&amp;","&amp;Table467[[#This Row],[Begin Long]],"Google Maps")</f>
        <v>Google Maps</v>
      </c>
      <c r="Y325" s="1">
        <v>41.100267000000002</v>
      </c>
      <c r="Z325" s="1">
        <v>-80.823251999999997</v>
      </c>
      <c r="AA325" s="1">
        <v>0</v>
      </c>
      <c r="AB325" s="1">
        <v>0</v>
      </c>
    </row>
    <row r="326" spans="1:28" x14ac:dyDescent="0.25">
      <c r="A326" s="13">
        <v>324</v>
      </c>
      <c r="B326" s="17">
        <v>7</v>
      </c>
      <c r="C326" s="1" t="s">
        <v>2371</v>
      </c>
      <c r="D326" s="1" t="s">
        <v>2712</v>
      </c>
      <c r="E326" s="1" t="s">
        <v>5070</v>
      </c>
      <c r="F326" s="1" t="s">
        <v>2712</v>
      </c>
      <c r="G326" s="21">
        <v>22.198999999993248</v>
      </c>
      <c r="H326" s="21">
        <v>0</v>
      </c>
      <c r="I326" s="1" t="s">
        <v>258</v>
      </c>
      <c r="J326" s="1" t="s">
        <v>2803</v>
      </c>
      <c r="K326" s="1">
        <v>0</v>
      </c>
      <c r="L326" s="1">
        <v>1</v>
      </c>
      <c r="M326" s="1">
        <v>4</v>
      </c>
      <c r="N326" s="1">
        <v>3</v>
      </c>
      <c r="O326" s="1">
        <v>9</v>
      </c>
      <c r="P326" s="16">
        <v>94.176689680232556</v>
      </c>
      <c r="Q326" s="21">
        <v>7.87197648170362E-2</v>
      </c>
      <c r="R326" s="21">
        <v>1.1361083591261534</v>
      </c>
      <c r="S326" s="21">
        <v>1.0573885943091172</v>
      </c>
      <c r="T326" s="21">
        <v>6.6935132957268287E-2</v>
      </c>
      <c r="U326" s="21">
        <v>0.62349447898558374</v>
      </c>
      <c r="V326" s="21">
        <v>0.55655934602831547</v>
      </c>
      <c r="W326" s="13" t="str">
        <f>IF(Table467[[#This Row],[PSI - FI]]&gt;5,"Red",(IF(AND(Table467[[#This Row],[PSI - FI]]&lt;5,Table467[[#This Row],[PSI - FI]]&gt;=3),"Blue","No")))</f>
        <v>No</v>
      </c>
      <c r="X326" s="19" t="str">
        <f>HYPERLINK("https://www.google.com/maps/search/?api=1&amp;query="&amp;Table467[[#This Row],[Begin Lat]]&amp;","&amp;Table467[[#This Row],[Begin Long]],"Google Maps")</f>
        <v>Google Maps</v>
      </c>
      <c r="Y326" s="1">
        <v>40.223757999999997</v>
      </c>
      <c r="Z326" s="1">
        <v>-84.575474</v>
      </c>
      <c r="AA326" s="1">
        <v>0</v>
      </c>
      <c r="AB326" s="1">
        <v>0</v>
      </c>
    </row>
    <row r="327" spans="1:28" x14ac:dyDescent="0.25">
      <c r="A327" s="13">
        <v>325</v>
      </c>
      <c r="B327" s="17">
        <v>6</v>
      </c>
      <c r="C327" s="1" t="s">
        <v>1340</v>
      </c>
      <c r="D327" s="1" t="s">
        <v>3050</v>
      </c>
      <c r="E327" s="1" t="s">
        <v>5197</v>
      </c>
      <c r="F327" s="1" t="s">
        <v>2713</v>
      </c>
      <c r="G327" s="21">
        <v>11.092999999993481</v>
      </c>
      <c r="H327" s="21">
        <v>0</v>
      </c>
      <c r="I327" s="1" t="s">
        <v>258</v>
      </c>
      <c r="J327" s="1" t="s">
        <v>2803</v>
      </c>
      <c r="K327" s="1">
        <v>0</v>
      </c>
      <c r="L327" s="1">
        <v>6</v>
      </c>
      <c r="M327" s="1">
        <v>3</v>
      </c>
      <c r="N327" s="1">
        <v>1</v>
      </c>
      <c r="O327" s="1">
        <v>7</v>
      </c>
      <c r="P327" s="16">
        <v>305.13826308139534</v>
      </c>
      <c r="Q327" s="21">
        <v>4.374626593361268E-2</v>
      </c>
      <c r="R327" s="21">
        <v>0.72577708444755251</v>
      </c>
      <c r="S327" s="21">
        <v>0.68203081851393987</v>
      </c>
      <c r="T327" s="21">
        <v>5.0967896165987896E-2</v>
      </c>
      <c r="U327" s="21">
        <v>0.62268619787392265</v>
      </c>
      <c r="V327" s="21">
        <v>0.57171830170793481</v>
      </c>
      <c r="W327" s="13" t="str">
        <f>IF(Table467[[#This Row],[PSI - FI]]&gt;5,"Red",(IF(AND(Table467[[#This Row],[PSI - FI]]&lt;5,Table467[[#This Row],[PSI - FI]]&gt;=3),"Blue","No")))</f>
        <v>No</v>
      </c>
      <c r="X327" s="19" t="str">
        <f>HYPERLINK("https://www.google.com/maps/search/?api=1&amp;query="&amp;Table467[[#This Row],[Begin Lat]]&amp;","&amp;Table467[[#This Row],[Begin Long]],"Google Maps")</f>
        <v>Google Maps</v>
      </c>
      <c r="Y327" s="1">
        <v>39.860872999999998</v>
      </c>
      <c r="Z327" s="1">
        <v>-83.247755999999995</v>
      </c>
      <c r="AA327" s="1">
        <v>0</v>
      </c>
      <c r="AB327" s="1">
        <v>0</v>
      </c>
    </row>
    <row r="328" spans="1:28" x14ac:dyDescent="0.25">
      <c r="A328" s="13">
        <v>326</v>
      </c>
      <c r="B328" s="17">
        <v>7</v>
      </c>
      <c r="C328" s="1" t="s">
        <v>2370</v>
      </c>
      <c r="D328" s="1" t="s">
        <v>3139</v>
      </c>
      <c r="E328" s="1" t="s">
        <v>3688</v>
      </c>
      <c r="F328" s="1" t="s">
        <v>2714</v>
      </c>
      <c r="G328" s="21">
        <v>8.9809999999997672</v>
      </c>
      <c r="H328" s="21">
        <v>0</v>
      </c>
      <c r="I328" s="1" t="s">
        <v>258</v>
      </c>
      <c r="J328" s="1" t="s">
        <v>2804</v>
      </c>
      <c r="K328" s="1">
        <v>0</v>
      </c>
      <c r="L328" s="1">
        <v>0</v>
      </c>
      <c r="M328" s="1">
        <v>4</v>
      </c>
      <c r="N328" s="1">
        <v>1</v>
      </c>
      <c r="O328" s="1">
        <v>7</v>
      </c>
      <c r="P328" s="16">
        <v>37.625</v>
      </c>
      <c r="Q328" s="21">
        <v>2.2533848003658341</v>
      </c>
      <c r="R328" s="21">
        <v>2.3813416541338412</v>
      </c>
      <c r="S328" s="21">
        <v>0.12795685376800714</v>
      </c>
      <c r="T328" s="21">
        <v>0.15703861038895034</v>
      </c>
      <c r="U328" s="21">
        <v>0.62230459342272937</v>
      </c>
      <c r="V328" s="21">
        <v>0.46526598303377903</v>
      </c>
      <c r="W328" s="13" t="str">
        <f>IF(Table467[[#This Row],[PSI - FI]]&gt;5,"Red",(IF(AND(Table467[[#This Row],[PSI - FI]]&lt;5,Table467[[#This Row],[PSI - FI]]&gt;=3),"Blue","No")))</f>
        <v>No</v>
      </c>
      <c r="X328" s="19" t="str">
        <f>HYPERLINK("https://www.google.com/maps/search/?api=1&amp;query="&amp;Table467[[#This Row],[Begin Lat]]&amp;","&amp;Table467[[#This Row],[Begin Long]],"Google Maps")</f>
        <v>Google Maps</v>
      </c>
      <c r="Y328" s="1">
        <v>40.483604</v>
      </c>
      <c r="Z328" s="1">
        <v>-84.571432999999999</v>
      </c>
      <c r="AA328" s="1">
        <v>0</v>
      </c>
      <c r="AB328" s="1">
        <v>0</v>
      </c>
    </row>
    <row r="329" spans="1:28" x14ac:dyDescent="0.25">
      <c r="A329" s="13">
        <v>327</v>
      </c>
      <c r="B329" s="17">
        <v>2</v>
      </c>
      <c r="C329" s="1" t="s">
        <v>807</v>
      </c>
      <c r="D329" s="1" t="s">
        <v>3155</v>
      </c>
      <c r="E329" s="1" t="s">
        <v>5142</v>
      </c>
      <c r="F329" s="1" t="s">
        <v>2715</v>
      </c>
      <c r="G329" s="21">
        <v>20.995999999999185</v>
      </c>
      <c r="H329" s="21">
        <v>0</v>
      </c>
      <c r="I329" s="1" t="s">
        <v>258</v>
      </c>
      <c r="J329" s="1" t="s">
        <v>2808</v>
      </c>
      <c r="K329" s="1">
        <v>1</v>
      </c>
      <c r="L329" s="1">
        <v>2</v>
      </c>
      <c r="M329" s="1">
        <v>4</v>
      </c>
      <c r="N329" s="1">
        <v>0</v>
      </c>
      <c r="O329" s="1">
        <v>5</v>
      </c>
      <c r="P329" s="16">
        <v>168.21756904069767</v>
      </c>
      <c r="Q329" s="21">
        <v>0.37913362000114054</v>
      </c>
      <c r="R329" s="21">
        <v>1.7886151780878212</v>
      </c>
      <c r="S329" s="21">
        <v>1.4094815580866806</v>
      </c>
      <c r="T329" s="21">
        <v>9.6747929723172324E-2</v>
      </c>
      <c r="U329" s="21">
        <v>0.62152086505205084</v>
      </c>
      <c r="V329" s="21">
        <v>0.52477293532887848</v>
      </c>
      <c r="W329" s="13" t="str">
        <f>IF(Table467[[#This Row],[PSI - FI]]&gt;5,"Red",(IF(AND(Table467[[#This Row],[PSI - FI]]&lt;5,Table467[[#This Row],[PSI - FI]]&gt;=3),"Blue","No")))</f>
        <v>No</v>
      </c>
      <c r="X329" s="19" t="str">
        <f>HYPERLINK("https://www.google.com/maps/search/?api=1&amp;query="&amp;Table467[[#This Row],[Begin Lat]]&amp;","&amp;Table467[[#This Row],[Begin Long]],"Google Maps")</f>
        <v>Google Maps</v>
      </c>
      <c r="Y329" s="1">
        <v>41.355105999999999</v>
      </c>
      <c r="Z329" s="1">
        <v>-83.498183999999995</v>
      </c>
      <c r="AA329" s="1">
        <v>0</v>
      </c>
      <c r="AB329" s="1">
        <v>0</v>
      </c>
    </row>
    <row r="330" spans="1:28" x14ac:dyDescent="0.25">
      <c r="A330" s="13">
        <v>328</v>
      </c>
      <c r="B330" s="17">
        <v>9</v>
      </c>
      <c r="C330" s="1" t="s">
        <v>2380</v>
      </c>
      <c r="D330" s="1" t="s">
        <v>3132</v>
      </c>
      <c r="E330" s="1" t="s">
        <v>3500</v>
      </c>
      <c r="F330" s="1" t="s">
        <v>2716</v>
      </c>
      <c r="G330" s="21">
        <v>10.039000000004307</v>
      </c>
      <c r="H330" s="21">
        <v>0</v>
      </c>
      <c r="I330" s="1" t="s">
        <v>258</v>
      </c>
      <c r="J330" s="1" t="s">
        <v>2803</v>
      </c>
      <c r="K330" s="1">
        <v>0</v>
      </c>
      <c r="L330" s="1">
        <v>1</v>
      </c>
      <c r="M330" s="1">
        <v>2</v>
      </c>
      <c r="N330" s="1">
        <v>3</v>
      </c>
      <c r="O330" s="1">
        <v>4</v>
      </c>
      <c r="P330" s="16">
        <v>76.082939680232556</v>
      </c>
      <c r="Q330" s="21">
        <v>0.12511389403038065</v>
      </c>
      <c r="R330" s="21">
        <v>0.98303636913108183</v>
      </c>
      <c r="S330" s="21">
        <v>0.85792247510070119</v>
      </c>
      <c r="T330" s="21">
        <v>9.7168511163318511E-2</v>
      </c>
      <c r="U330" s="21">
        <v>0.62149814680100102</v>
      </c>
      <c r="V330" s="21">
        <v>0.52432963563768253</v>
      </c>
      <c r="W330" s="13" t="str">
        <f>IF(Table467[[#This Row],[PSI - FI]]&gt;5,"Red",(IF(AND(Table467[[#This Row],[PSI - FI]]&lt;5,Table467[[#This Row],[PSI - FI]]&gt;=3),"Blue","No")))</f>
        <v>No</v>
      </c>
      <c r="X330" s="19" t="str">
        <f>HYPERLINK("https://www.google.com/maps/search/?api=1&amp;query="&amp;Table467[[#This Row],[Begin Lat]]&amp;","&amp;Table467[[#This Row],[Begin Long]],"Google Maps")</f>
        <v>Google Maps</v>
      </c>
      <c r="Y330" s="1">
        <v>39.204461000000002</v>
      </c>
      <c r="Z330" s="1">
        <v>-83.680728000000002</v>
      </c>
      <c r="AA330" s="1">
        <v>0</v>
      </c>
      <c r="AB330" s="1">
        <v>0</v>
      </c>
    </row>
    <row r="331" spans="1:28" x14ac:dyDescent="0.25">
      <c r="A331" s="13">
        <v>329</v>
      </c>
      <c r="B331" s="17">
        <v>1</v>
      </c>
      <c r="C331" s="1" t="s">
        <v>2381</v>
      </c>
      <c r="D331" s="1" t="s">
        <v>3006</v>
      </c>
      <c r="E331" s="1" t="s">
        <v>5198</v>
      </c>
      <c r="F331" s="1" t="s">
        <v>2717</v>
      </c>
      <c r="G331" s="21">
        <v>3.8139999999984866</v>
      </c>
      <c r="H331" s="21">
        <v>0</v>
      </c>
      <c r="I331" s="1" t="s">
        <v>258</v>
      </c>
      <c r="J331" s="1" t="s">
        <v>2803</v>
      </c>
      <c r="K331" s="1">
        <v>0</v>
      </c>
      <c r="L331" s="1">
        <v>1</v>
      </c>
      <c r="M331" s="1">
        <v>3</v>
      </c>
      <c r="N331" s="1">
        <v>2</v>
      </c>
      <c r="O331" s="1">
        <v>2</v>
      </c>
      <c r="P331" s="16">
        <v>76.192314680232556</v>
      </c>
      <c r="Q331" s="21">
        <v>0.1458656796789384</v>
      </c>
      <c r="R331" s="21">
        <v>0.8186732891420081</v>
      </c>
      <c r="S331" s="21">
        <v>0.67280760946306972</v>
      </c>
      <c r="T331" s="21">
        <v>0.10458731199853898</v>
      </c>
      <c r="U331" s="21">
        <v>0.61628457194098651</v>
      </c>
      <c r="V331" s="21">
        <v>0.51169725994244752</v>
      </c>
      <c r="W331" s="13" t="str">
        <f>IF(Table467[[#This Row],[PSI - FI]]&gt;5,"Red",(IF(AND(Table467[[#This Row],[PSI - FI]]&lt;5,Table467[[#This Row],[PSI - FI]]&gt;=3),"Blue","No")))</f>
        <v>No</v>
      </c>
      <c r="X331" s="19" t="str">
        <f>HYPERLINK("https://www.google.com/maps/search/?api=1&amp;query="&amp;Table467[[#This Row],[Begin Lat]]&amp;","&amp;Table467[[#This Row],[Begin Long]],"Google Maps")</f>
        <v>Google Maps</v>
      </c>
      <c r="Y331" s="1">
        <v>40.560597999999999</v>
      </c>
      <c r="Z331" s="1">
        <v>-83.836944000000003</v>
      </c>
      <c r="AA331" s="1">
        <v>0</v>
      </c>
      <c r="AB331" s="1">
        <v>0</v>
      </c>
    </row>
    <row r="332" spans="1:28" x14ac:dyDescent="0.25">
      <c r="A332" s="13">
        <v>330</v>
      </c>
      <c r="B332" s="17">
        <v>8</v>
      </c>
      <c r="C332" s="1" t="s">
        <v>2379</v>
      </c>
      <c r="D332" s="1" t="s">
        <v>2906</v>
      </c>
      <c r="E332" s="1" t="s">
        <v>3274</v>
      </c>
      <c r="F332" s="1" t="s">
        <v>2718</v>
      </c>
      <c r="G332" s="21">
        <v>20.171000000002095</v>
      </c>
      <c r="H332" s="21">
        <v>0</v>
      </c>
      <c r="I332" s="1" t="s">
        <v>258</v>
      </c>
      <c r="J332" s="1" t="s">
        <v>2804</v>
      </c>
      <c r="K332" s="1">
        <v>0</v>
      </c>
      <c r="L332" s="1">
        <v>0</v>
      </c>
      <c r="M332" s="1">
        <v>4</v>
      </c>
      <c r="N332" s="1">
        <v>1</v>
      </c>
      <c r="O332" s="1">
        <v>12</v>
      </c>
      <c r="P332" s="16">
        <v>42.625</v>
      </c>
      <c r="Q332" s="21">
        <v>2.2928968850373073</v>
      </c>
      <c r="R332" s="21">
        <v>3.2436629097796792</v>
      </c>
      <c r="S332" s="21">
        <v>0.95076602474237193</v>
      </c>
      <c r="T332" s="21">
        <v>0.15979221149133255</v>
      </c>
      <c r="U332" s="21">
        <v>0.61592250329142562</v>
      </c>
      <c r="V332" s="21">
        <v>0.45613029180009307</v>
      </c>
      <c r="W332" s="13" t="str">
        <f>IF(Table467[[#This Row],[PSI - FI]]&gt;5,"Red",(IF(AND(Table467[[#This Row],[PSI - FI]]&lt;5,Table467[[#This Row],[PSI - FI]]&gt;=3),"Blue","No")))</f>
        <v>No</v>
      </c>
      <c r="X332" s="19" t="str">
        <f>HYPERLINK("https://www.google.com/maps/search/?api=1&amp;query="&amp;Table467[[#This Row],[Begin Lat]]&amp;","&amp;Table467[[#This Row],[Begin Long]],"Google Maps")</f>
        <v>Google Maps</v>
      </c>
      <c r="Y332" s="1">
        <v>39.848025999999997</v>
      </c>
      <c r="Z332" s="1">
        <v>-84.628715</v>
      </c>
      <c r="AA332" s="1">
        <v>0</v>
      </c>
      <c r="AB332" s="1">
        <v>0</v>
      </c>
    </row>
    <row r="333" spans="1:28" x14ac:dyDescent="0.25">
      <c r="A333" s="13">
        <v>331</v>
      </c>
      <c r="B333" s="17">
        <v>3</v>
      </c>
      <c r="C333" s="1" t="s">
        <v>805</v>
      </c>
      <c r="D333" s="1" t="s">
        <v>2816</v>
      </c>
      <c r="E333" s="1" t="s">
        <v>5077</v>
      </c>
      <c r="F333" s="1" t="s">
        <v>2719</v>
      </c>
      <c r="G333" s="21">
        <v>1.9109999999927823</v>
      </c>
      <c r="H333" s="21">
        <v>0</v>
      </c>
      <c r="I333" s="1" t="s">
        <v>258</v>
      </c>
      <c r="J333" s="1" t="s">
        <v>2803</v>
      </c>
      <c r="K333" s="1">
        <v>0</v>
      </c>
      <c r="L333" s="1">
        <v>2</v>
      </c>
      <c r="M333" s="1">
        <v>4</v>
      </c>
      <c r="N333" s="1">
        <v>0</v>
      </c>
      <c r="O333" s="1">
        <v>0</v>
      </c>
      <c r="P333" s="16">
        <v>117.54087936046511</v>
      </c>
      <c r="Q333" s="21">
        <v>0.12235846660930817</v>
      </c>
      <c r="R333" s="21">
        <v>0.5949981902308189</v>
      </c>
      <c r="S333" s="21">
        <v>0.47263972362151074</v>
      </c>
      <c r="T333" s="21">
        <v>9.8149084818309709E-2</v>
      </c>
      <c r="U333" s="21">
        <v>0.61437685572659773</v>
      </c>
      <c r="V333" s="21">
        <v>0.51622777090828798</v>
      </c>
      <c r="W333" s="13" t="str">
        <f>IF(Table467[[#This Row],[PSI - FI]]&gt;5,"Red",(IF(AND(Table467[[#This Row],[PSI - FI]]&lt;5,Table467[[#This Row],[PSI - FI]]&gt;=3),"Blue","No")))</f>
        <v>No</v>
      </c>
      <c r="X333" s="19" t="str">
        <f>HYPERLINK("https://www.google.com/maps/search/?api=1&amp;query="&amp;Table467[[#This Row],[Begin Lat]]&amp;","&amp;Table467[[#This Row],[Begin Long]],"Google Maps")</f>
        <v>Google Maps</v>
      </c>
      <c r="Y333" s="1">
        <v>41.142277</v>
      </c>
      <c r="Z333" s="1">
        <v>-81.923641000000003</v>
      </c>
      <c r="AA333" s="1">
        <v>0</v>
      </c>
      <c r="AB333" s="1">
        <v>0</v>
      </c>
    </row>
    <row r="334" spans="1:28" x14ac:dyDescent="0.25">
      <c r="A334" s="13">
        <v>332</v>
      </c>
      <c r="B334" s="17">
        <v>11</v>
      </c>
      <c r="C334" s="1" t="s">
        <v>2372</v>
      </c>
      <c r="D334" s="1" t="s">
        <v>2982</v>
      </c>
      <c r="E334" s="1" t="s">
        <v>5199</v>
      </c>
      <c r="F334" s="1" t="s">
        <v>2720</v>
      </c>
      <c r="G334" s="21">
        <v>10.187000000005355</v>
      </c>
      <c r="H334" s="21">
        <v>0</v>
      </c>
      <c r="I334" s="1" t="s">
        <v>258</v>
      </c>
      <c r="J334" s="1" t="s">
        <v>2808</v>
      </c>
      <c r="K334" s="1">
        <v>0</v>
      </c>
      <c r="L334" s="1">
        <v>2</v>
      </c>
      <c r="M334" s="1">
        <v>1</v>
      </c>
      <c r="N334" s="1">
        <v>2</v>
      </c>
      <c r="O334" s="1">
        <v>8</v>
      </c>
      <c r="P334" s="16">
        <v>114.77525436046511</v>
      </c>
      <c r="Q334" s="21">
        <v>0.63056827467747867</v>
      </c>
      <c r="R334" s="21">
        <v>2.2457002523528136</v>
      </c>
      <c r="S334" s="21">
        <v>1.6151319776753348</v>
      </c>
      <c r="T334" s="21">
        <v>0.16090943114982842</v>
      </c>
      <c r="U334" s="21">
        <v>0.61365195121120641</v>
      </c>
      <c r="V334" s="21">
        <v>0.452742520061378</v>
      </c>
      <c r="W334" s="13" t="str">
        <f>IF(Table467[[#This Row],[PSI - FI]]&gt;5,"Red",(IF(AND(Table467[[#This Row],[PSI - FI]]&lt;5,Table467[[#This Row],[PSI - FI]]&gt;=3),"Blue","No")))</f>
        <v>No</v>
      </c>
      <c r="X334" s="19" t="str">
        <f>HYPERLINK("https://www.google.com/maps/search/?api=1&amp;query="&amp;Table467[[#This Row],[Begin Lat]]&amp;","&amp;Table467[[#This Row],[Begin Long]],"Google Maps")</f>
        <v>Google Maps</v>
      </c>
      <c r="Y334" s="1">
        <v>40.555393000000002</v>
      </c>
      <c r="Z334" s="1">
        <v>-81.824172000000004</v>
      </c>
      <c r="AA334" s="1">
        <v>0</v>
      </c>
      <c r="AB334" s="1">
        <v>0</v>
      </c>
    </row>
    <row r="335" spans="1:28" x14ac:dyDescent="0.25">
      <c r="A335" s="13">
        <v>333</v>
      </c>
      <c r="B335" s="17">
        <v>5</v>
      </c>
      <c r="C335" s="1" t="s">
        <v>793</v>
      </c>
      <c r="D335" s="1" t="s">
        <v>2897</v>
      </c>
      <c r="E335" s="1" t="s">
        <v>3236</v>
      </c>
      <c r="F335" s="1" t="s">
        <v>2721</v>
      </c>
      <c r="G335" s="21">
        <v>0</v>
      </c>
      <c r="H335" s="21">
        <v>0</v>
      </c>
      <c r="I335" s="1" t="s">
        <v>258</v>
      </c>
      <c r="J335" s="1" t="s">
        <v>2803</v>
      </c>
      <c r="K335" s="1">
        <v>0</v>
      </c>
      <c r="L335" s="1">
        <v>0</v>
      </c>
      <c r="M335" s="1">
        <v>3</v>
      </c>
      <c r="N335" s="1">
        <v>5</v>
      </c>
      <c r="O335" s="1">
        <v>8</v>
      </c>
      <c r="P335" s="16">
        <v>49.828125</v>
      </c>
      <c r="Q335" s="21">
        <v>6.4718782517624432E-2</v>
      </c>
      <c r="R335" s="21">
        <v>0.92348153109373476</v>
      </c>
      <c r="S335" s="21">
        <v>0.85876274857611035</v>
      </c>
      <c r="T335" s="21">
        <v>6.6191816514799093E-2</v>
      </c>
      <c r="U335" s="21">
        <v>0.61363842640888777</v>
      </c>
      <c r="V335" s="21">
        <v>0.54744660989408866</v>
      </c>
      <c r="W335" s="13" t="str">
        <f>IF(Table467[[#This Row],[PSI - FI]]&gt;5,"Red",(IF(AND(Table467[[#This Row],[PSI - FI]]&lt;5,Table467[[#This Row],[PSI - FI]]&gt;=3),"Blue","No")))</f>
        <v>No</v>
      </c>
      <c r="X335" s="19" t="str">
        <f>HYPERLINK("https://www.google.com/maps/search/?api=1&amp;query="&amp;Table467[[#This Row],[Begin Lat]]&amp;","&amp;Table467[[#This Row],[Begin Long]],"Google Maps")</f>
        <v>Google Maps</v>
      </c>
      <c r="Y335" s="1">
        <v>40.189349999999997</v>
      </c>
      <c r="Z335" s="1">
        <v>-82.757202000000007</v>
      </c>
      <c r="AA335" s="1">
        <v>0</v>
      </c>
      <c r="AB335" s="1">
        <v>0</v>
      </c>
    </row>
    <row r="336" spans="1:28" x14ac:dyDescent="0.25">
      <c r="A336" s="13">
        <v>334</v>
      </c>
      <c r="B336" s="17">
        <v>3</v>
      </c>
      <c r="C336" s="1" t="s">
        <v>2361</v>
      </c>
      <c r="D336" s="1" t="s">
        <v>3057</v>
      </c>
      <c r="E336" s="1" t="s">
        <v>3568</v>
      </c>
      <c r="F336" s="1" t="s">
        <v>2722</v>
      </c>
      <c r="G336" s="21">
        <v>18.722999999998137</v>
      </c>
      <c r="H336" s="21">
        <v>0</v>
      </c>
      <c r="I336" s="1" t="s">
        <v>258</v>
      </c>
      <c r="J336" s="1" t="s">
        <v>2808</v>
      </c>
      <c r="K336" s="1">
        <v>0</v>
      </c>
      <c r="L336" s="1">
        <v>0</v>
      </c>
      <c r="M336" s="1">
        <v>2</v>
      </c>
      <c r="N336" s="1">
        <v>2</v>
      </c>
      <c r="O336" s="1">
        <v>4</v>
      </c>
      <c r="P336" s="16">
        <v>25.96875</v>
      </c>
      <c r="Q336" s="21">
        <v>0.93586366644586105</v>
      </c>
      <c r="R336" s="21">
        <v>1.5762798424997118</v>
      </c>
      <c r="S336" s="21">
        <v>0.64041617605385071</v>
      </c>
      <c r="T336" s="21">
        <v>0.23881520249114857</v>
      </c>
      <c r="U336" s="21">
        <v>0.61274263631746895</v>
      </c>
      <c r="V336" s="21">
        <v>0.37392743382632038</v>
      </c>
      <c r="W336" s="13" t="str">
        <f>IF(Table467[[#This Row],[PSI - FI]]&gt;5,"Red",(IF(AND(Table467[[#This Row],[PSI - FI]]&lt;5,Table467[[#This Row],[PSI - FI]]&gt;=3),"Blue","No")))</f>
        <v>No</v>
      </c>
      <c r="X336" s="19" t="str">
        <f>HYPERLINK("https://www.google.com/maps/search/?api=1&amp;query="&amp;Table467[[#This Row],[Begin Lat]]&amp;","&amp;Table467[[#This Row],[Begin Long]],"Google Maps")</f>
        <v>Google Maps</v>
      </c>
      <c r="Y336" s="1">
        <v>40.951701999999997</v>
      </c>
      <c r="Z336" s="1">
        <v>-81.739547000000002</v>
      </c>
      <c r="AA336" s="1">
        <v>0</v>
      </c>
      <c r="AB336" s="1">
        <v>0</v>
      </c>
    </row>
    <row r="337" spans="1:28" x14ac:dyDescent="0.25">
      <c r="A337" s="13">
        <v>335</v>
      </c>
      <c r="B337" s="17">
        <v>7</v>
      </c>
      <c r="C337" s="1" t="s">
        <v>2371</v>
      </c>
      <c r="D337" s="1" t="s">
        <v>3008</v>
      </c>
      <c r="E337" s="1" t="s">
        <v>5200</v>
      </c>
      <c r="F337" s="1" t="s">
        <v>2723</v>
      </c>
      <c r="G337" s="21">
        <v>3.6692202928699094</v>
      </c>
      <c r="H337" s="21">
        <v>0</v>
      </c>
      <c r="I337" s="1" t="s">
        <v>258</v>
      </c>
      <c r="J337" s="1" t="s">
        <v>2803</v>
      </c>
      <c r="K337" s="1">
        <v>0</v>
      </c>
      <c r="L337" s="1">
        <v>0</v>
      </c>
      <c r="M337" s="1">
        <v>4</v>
      </c>
      <c r="N337" s="1">
        <v>3</v>
      </c>
      <c r="O337" s="1">
        <v>8</v>
      </c>
      <c r="P337" s="16">
        <v>47.5</v>
      </c>
      <c r="Q337" s="21">
        <v>9.583830499427895E-2</v>
      </c>
      <c r="R337" s="21">
        <v>1.1560130663708892</v>
      </c>
      <c r="S337" s="21">
        <v>1.0601747613766102</v>
      </c>
      <c r="T337" s="21">
        <v>7.9566614004699429E-2</v>
      </c>
      <c r="U337" s="21">
        <v>0.61148324691979761</v>
      </c>
      <c r="V337" s="21">
        <v>0.53191663291509816</v>
      </c>
      <c r="W337" s="13" t="str">
        <f>IF(Table467[[#This Row],[PSI - FI]]&gt;5,"Red",(IF(AND(Table467[[#This Row],[PSI - FI]]&lt;5,Table467[[#This Row],[PSI - FI]]&gt;=3),"Blue","No")))</f>
        <v>No</v>
      </c>
      <c r="X337" s="19" t="str">
        <f>HYPERLINK("https://www.google.com/maps/search/?api=1&amp;query="&amp;Table467[[#This Row],[Begin Lat]]&amp;","&amp;Table467[[#This Row],[Begin Long]],"Google Maps")</f>
        <v>Google Maps</v>
      </c>
      <c r="Y337" s="1">
        <v>40.150575000000003</v>
      </c>
      <c r="Z337" s="1">
        <v>-84.637294999999995</v>
      </c>
      <c r="AA337" s="1">
        <v>0</v>
      </c>
      <c r="AB337" s="1">
        <v>0</v>
      </c>
    </row>
    <row r="338" spans="1:28" x14ac:dyDescent="0.25">
      <c r="A338" s="13">
        <v>336</v>
      </c>
      <c r="B338" s="17">
        <v>1</v>
      </c>
      <c r="C338" s="1" t="s">
        <v>803</v>
      </c>
      <c r="D338" s="1" t="s">
        <v>3162</v>
      </c>
      <c r="E338" s="1" t="s">
        <v>5201</v>
      </c>
      <c r="F338" s="1" t="s">
        <v>2724</v>
      </c>
      <c r="G338" s="21">
        <v>1.0010000000038417</v>
      </c>
      <c r="H338" s="21">
        <v>0</v>
      </c>
      <c r="I338" s="1" t="s">
        <v>258</v>
      </c>
      <c r="J338" s="1" t="s">
        <v>2803</v>
      </c>
      <c r="K338" s="1">
        <v>0</v>
      </c>
      <c r="L338" s="1">
        <v>1</v>
      </c>
      <c r="M338" s="1">
        <v>5</v>
      </c>
      <c r="N338" s="1">
        <v>1</v>
      </c>
      <c r="O338" s="1">
        <v>4</v>
      </c>
      <c r="P338" s="16">
        <v>86.848564680232556</v>
      </c>
      <c r="Q338" s="21">
        <v>0.10518938394772502</v>
      </c>
      <c r="R338" s="21">
        <v>0.90430683217862839</v>
      </c>
      <c r="S338" s="21">
        <v>0.79911744823090336</v>
      </c>
      <c r="T338" s="21">
        <v>7.9901914283797129E-2</v>
      </c>
      <c r="U338" s="21">
        <v>0.60885028815393161</v>
      </c>
      <c r="V338" s="21">
        <v>0.52894837387013449</v>
      </c>
      <c r="W338" s="13" t="str">
        <f>IF(Table467[[#This Row],[PSI - FI]]&gt;5,"Red",(IF(AND(Table467[[#This Row],[PSI - FI]]&lt;5,Table467[[#This Row],[PSI - FI]]&gt;=3),"Blue","No")))</f>
        <v>No</v>
      </c>
      <c r="X338" s="19" t="str">
        <f>HYPERLINK("https://www.google.com/maps/search/?api=1&amp;query="&amp;Table467[[#This Row],[Begin Lat]]&amp;","&amp;Table467[[#This Row],[Begin Long]],"Google Maps")</f>
        <v>Google Maps</v>
      </c>
      <c r="Y338" s="1">
        <v>40.686109000000002</v>
      </c>
      <c r="Z338" s="1">
        <v>-84.203744999999998</v>
      </c>
      <c r="AA338" s="1">
        <v>0</v>
      </c>
      <c r="AB338" s="1">
        <v>0</v>
      </c>
    </row>
    <row r="339" spans="1:28" x14ac:dyDescent="0.25">
      <c r="A339" s="13">
        <v>337</v>
      </c>
      <c r="B339" s="17">
        <v>4</v>
      </c>
      <c r="C339" s="1" t="s">
        <v>800</v>
      </c>
      <c r="D339" s="1" t="s">
        <v>3179</v>
      </c>
      <c r="E339" s="1" t="s">
        <v>3314</v>
      </c>
      <c r="F339" s="1" t="s">
        <v>2725</v>
      </c>
      <c r="G339" s="21">
        <v>8.8720000000030268</v>
      </c>
      <c r="H339" s="21">
        <v>0</v>
      </c>
      <c r="I339" s="1" t="s">
        <v>258</v>
      </c>
      <c r="J339" s="1" t="s">
        <v>2803</v>
      </c>
      <c r="K339" s="1">
        <v>1</v>
      </c>
      <c r="L339" s="1">
        <v>0</v>
      </c>
      <c r="M339" s="1">
        <v>2</v>
      </c>
      <c r="N339" s="1">
        <v>3</v>
      </c>
      <c r="O339" s="1">
        <v>2</v>
      </c>
      <c r="P339" s="16">
        <v>74.082939680232556</v>
      </c>
      <c r="Q339" s="21">
        <v>0.12743443400350038</v>
      </c>
      <c r="R339" s="21">
        <v>0.75891414491880405</v>
      </c>
      <c r="S339" s="21">
        <v>0.63147971091530364</v>
      </c>
      <c r="T339" s="21">
        <v>0.10186158191087244</v>
      </c>
      <c r="U339" s="21">
        <v>0.60870447730490718</v>
      </c>
      <c r="V339" s="21">
        <v>0.50684289539403471</v>
      </c>
      <c r="W339" s="13" t="str">
        <f>IF(Table467[[#This Row],[PSI - FI]]&gt;5,"Red",(IF(AND(Table467[[#This Row],[PSI - FI]]&lt;5,Table467[[#This Row],[PSI - FI]]&gt;=3),"Blue","No")))</f>
        <v>No</v>
      </c>
      <c r="X339" s="19" t="str">
        <f>HYPERLINK("https://www.google.com/maps/search/?api=1&amp;query="&amp;Table467[[#This Row],[Begin Lat]]&amp;","&amp;Table467[[#This Row],[Begin Long]],"Google Maps")</f>
        <v>Google Maps</v>
      </c>
      <c r="Y339" s="1">
        <v>40.764575999999998</v>
      </c>
      <c r="Z339" s="1">
        <v>-81.331011000000004</v>
      </c>
      <c r="AA339" s="1">
        <v>0</v>
      </c>
      <c r="AB339" s="1">
        <v>0</v>
      </c>
    </row>
    <row r="340" spans="1:28" x14ac:dyDescent="0.25">
      <c r="A340" s="13">
        <v>338</v>
      </c>
      <c r="B340" s="17">
        <v>4</v>
      </c>
      <c r="C340" s="1" t="s">
        <v>800</v>
      </c>
      <c r="D340" s="1" t="s">
        <v>2839</v>
      </c>
      <c r="E340" s="1" t="s">
        <v>5202</v>
      </c>
      <c r="F340" s="1" t="s">
        <v>2726</v>
      </c>
      <c r="G340" s="21">
        <v>2.3769999999931315</v>
      </c>
      <c r="H340" s="21">
        <v>0</v>
      </c>
      <c r="I340" s="1" t="s">
        <v>258</v>
      </c>
      <c r="J340" s="1" t="s">
        <v>2803</v>
      </c>
      <c r="K340" s="1">
        <v>0</v>
      </c>
      <c r="L340" s="1">
        <v>1</v>
      </c>
      <c r="M340" s="1">
        <v>5</v>
      </c>
      <c r="N340" s="1">
        <v>1</v>
      </c>
      <c r="O340" s="1">
        <v>4</v>
      </c>
      <c r="P340" s="16">
        <v>86.848564680232556</v>
      </c>
      <c r="Q340" s="21">
        <v>9.34002769377512E-2</v>
      </c>
      <c r="R340" s="21">
        <v>0.83512445653042389</v>
      </c>
      <c r="S340" s="21">
        <v>0.74172417959267267</v>
      </c>
      <c r="T340" s="21">
        <v>8.0878358700010214E-2</v>
      </c>
      <c r="U340" s="21">
        <v>0.60845496794230214</v>
      </c>
      <c r="V340" s="21">
        <v>0.52757660924229188</v>
      </c>
      <c r="W340" s="13" t="str">
        <f>IF(Table467[[#This Row],[PSI - FI]]&gt;5,"Red",(IF(AND(Table467[[#This Row],[PSI - FI]]&lt;5,Table467[[#This Row],[PSI - FI]]&gt;=3),"Blue","No")))</f>
        <v>No</v>
      </c>
      <c r="X340" s="19" t="str">
        <f>HYPERLINK("https://www.google.com/maps/search/?api=1&amp;query="&amp;Table467[[#This Row],[Begin Lat]]&amp;","&amp;Table467[[#This Row],[Begin Long]],"Google Maps")</f>
        <v>Google Maps</v>
      </c>
      <c r="Y340" s="1">
        <v>40.962091000000001</v>
      </c>
      <c r="Z340" s="1">
        <v>-81.104834999999994</v>
      </c>
      <c r="AA340" s="1">
        <v>0</v>
      </c>
      <c r="AB340" s="1">
        <v>0</v>
      </c>
    </row>
    <row r="341" spans="1:28" x14ac:dyDescent="0.25">
      <c r="A341" s="13">
        <v>339</v>
      </c>
      <c r="B341" s="17">
        <v>6</v>
      </c>
      <c r="C341" s="1" t="s">
        <v>808</v>
      </c>
      <c r="D341" s="1" t="s">
        <v>2998</v>
      </c>
      <c r="E341" s="1" t="s">
        <v>3464</v>
      </c>
      <c r="F341" s="1" t="s">
        <v>2727</v>
      </c>
      <c r="G341" s="21">
        <v>26.418000000005122</v>
      </c>
      <c r="H341" s="21">
        <v>0</v>
      </c>
      <c r="I341" s="1" t="s">
        <v>258</v>
      </c>
      <c r="J341" s="1" t="s">
        <v>2806</v>
      </c>
      <c r="K341" s="1">
        <v>0</v>
      </c>
      <c r="L341" s="1">
        <v>0</v>
      </c>
      <c r="M341" s="1">
        <v>4</v>
      </c>
      <c r="N341" s="1">
        <v>2</v>
      </c>
      <c r="O341" s="1">
        <v>8</v>
      </c>
      <c r="P341" s="16">
        <v>43.0625</v>
      </c>
      <c r="Q341" s="21">
        <v>1.6992033837336127</v>
      </c>
      <c r="R341" s="21">
        <v>2.7290461284165493</v>
      </c>
      <c r="S341" s="21">
        <v>1.0298427446829366</v>
      </c>
      <c r="T341" s="21">
        <v>0.11104635955752723</v>
      </c>
      <c r="U341" s="21">
        <v>0.60777042051429175</v>
      </c>
      <c r="V341" s="21">
        <v>0.49672406095676452</v>
      </c>
      <c r="W341" s="13" t="str">
        <f>IF(Table467[[#This Row],[PSI - FI]]&gt;5,"Red",(IF(AND(Table467[[#This Row],[PSI - FI]]&lt;5,Table467[[#This Row],[PSI - FI]]&gt;=3),"Blue","No")))</f>
        <v>No</v>
      </c>
      <c r="X341" s="19" t="str">
        <f>HYPERLINK("https://www.google.com/maps/search/?api=1&amp;query="&amp;Table467[[#This Row],[Begin Lat]]&amp;","&amp;Table467[[#This Row],[Begin Long]],"Google Maps")</f>
        <v>Google Maps</v>
      </c>
      <c r="Y341" s="1">
        <v>39.532541000000002</v>
      </c>
      <c r="Z341" s="1">
        <v>-82.841161999999997</v>
      </c>
      <c r="AA341" s="1">
        <v>0</v>
      </c>
      <c r="AB341" s="1">
        <v>0</v>
      </c>
    </row>
    <row r="342" spans="1:28" x14ac:dyDescent="0.25">
      <c r="A342" s="13">
        <v>340</v>
      </c>
      <c r="B342" s="17">
        <v>2</v>
      </c>
      <c r="C342" s="1" t="s">
        <v>2362</v>
      </c>
      <c r="D342" s="1" t="s">
        <v>3100</v>
      </c>
      <c r="E342" s="1" t="s">
        <v>5203</v>
      </c>
      <c r="F342" s="1" t="s">
        <v>2728</v>
      </c>
      <c r="G342" s="21">
        <v>2.8579999999928987</v>
      </c>
      <c r="H342" s="21">
        <v>0</v>
      </c>
      <c r="I342" s="1" t="s">
        <v>258</v>
      </c>
      <c r="J342" s="1" t="s">
        <v>2803</v>
      </c>
      <c r="K342" s="1">
        <v>0</v>
      </c>
      <c r="L342" s="1">
        <v>3</v>
      </c>
      <c r="M342" s="1">
        <v>3</v>
      </c>
      <c r="N342" s="1">
        <v>1</v>
      </c>
      <c r="O342" s="1">
        <v>13</v>
      </c>
      <c r="P342" s="16">
        <v>174.10819404069767</v>
      </c>
      <c r="Q342" s="21">
        <v>0.10395369375045113</v>
      </c>
      <c r="R342" s="21">
        <v>1.5625224515809648</v>
      </c>
      <c r="S342" s="21">
        <v>1.4585687578305138</v>
      </c>
      <c r="T342" s="21">
        <v>8.0052706356040643E-2</v>
      </c>
      <c r="U342" s="21">
        <v>0.60624896889683977</v>
      </c>
      <c r="V342" s="21">
        <v>0.5261962625407991</v>
      </c>
      <c r="W342" s="13" t="str">
        <f>IF(Table467[[#This Row],[PSI - FI]]&gt;5,"Red",(IF(AND(Table467[[#This Row],[PSI - FI]]&lt;5,Table467[[#This Row],[PSI - FI]]&gt;=3),"Blue","No")))</f>
        <v>No</v>
      </c>
      <c r="X342" s="19" t="str">
        <f>HYPERLINK("https://www.google.com/maps/search/?api=1&amp;query="&amp;Table467[[#This Row],[Begin Lat]]&amp;","&amp;Table467[[#This Row],[Begin Long]],"Google Maps")</f>
        <v>Google Maps</v>
      </c>
      <c r="Y342" s="1">
        <v>41.521554000000002</v>
      </c>
      <c r="Z342" s="1">
        <v>-84.325635000000005</v>
      </c>
      <c r="AA342" s="1">
        <v>0</v>
      </c>
      <c r="AB342" s="1">
        <v>0</v>
      </c>
    </row>
    <row r="343" spans="1:28" x14ac:dyDescent="0.25">
      <c r="A343" s="13">
        <v>341</v>
      </c>
      <c r="B343" s="17">
        <v>4</v>
      </c>
      <c r="C343" s="1" t="s">
        <v>790</v>
      </c>
      <c r="D343" s="1" t="s">
        <v>3022</v>
      </c>
      <c r="E343" s="1" t="s">
        <v>5204</v>
      </c>
      <c r="F343" s="1" t="s">
        <v>2729</v>
      </c>
      <c r="G343" s="21">
        <v>2.3249999999970896</v>
      </c>
      <c r="H343" s="21">
        <v>0</v>
      </c>
      <c r="I343" s="1" t="s">
        <v>258</v>
      </c>
      <c r="J343" s="1" t="s">
        <v>2804</v>
      </c>
      <c r="K343" s="1">
        <v>0</v>
      </c>
      <c r="L343" s="1">
        <v>1</v>
      </c>
      <c r="M343" s="1">
        <v>6</v>
      </c>
      <c r="N343" s="1">
        <v>1</v>
      </c>
      <c r="O343" s="1">
        <v>10</v>
      </c>
      <c r="P343" s="16">
        <v>99.395439680232556</v>
      </c>
      <c r="Q343" s="21">
        <v>0.99099557380180725</v>
      </c>
      <c r="R343" s="21">
        <v>3.2956405969737839</v>
      </c>
      <c r="S343" s="21">
        <v>2.3046450231719766</v>
      </c>
      <c r="T343" s="21">
        <v>6.9062579895884116E-2</v>
      </c>
      <c r="U343" s="21">
        <v>0.60206371146316573</v>
      </c>
      <c r="V343" s="21">
        <v>0.53300113156728157</v>
      </c>
      <c r="W343" s="13" t="str">
        <f>IF(Table467[[#This Row],[PSI - FI]]&gt;5,"Red",(IF(AND(Table467[[#This Row],[PSI - FI]]&lt;5,Table467[[#This Row],[PSI - FI]]&gt;=3),"Blue","No")))</f>
        <v>No</v>
      </c>
      <c r="X343" s="19" t="str">
        <f>HYPERLINK("https://www.google.com/maps/search/?api=1&amp;query="&amp;Table467[[#This Row],[Begin Lat]]&amp;","&amp;Table467[[#This Row],[Begin Long]],"Google Maps")</f>
        <v>Google Maps</v>
      </c>
      <c r="Y343" s="1">
        <v>41.308221000000003</v>
      </c>
      <c r="Z343" s="1">
        <v>-80.779262000000003</v>
      </c>
      <c r="AA343" s="1">
        <v>0</v>
      </c>
      <c r="AB343" s="1">
        <v>0</v>
      </c>
    </row>
    <row r="344" spans="1:28" x14ac:dyDescent="0.25">
      <c r="A344" s="13">
        <v>342</v>
      </c>
      <c r="B344" s="17">
        <v>3</v>
      </c>
      <c r="C344" s="1" t="s">
        <v>2361</v>
      </c>
      <c r="D344" s="1" t="s">
        <v>2832</v>
      </c>
      <c r="E344" s="1" t="s">
        <v>5205</v>
      </c>
      <c r="F344" s="1" t="s">
        <v>2730</v>
      </c>
      <c r="G344" s="21">
        <v>1.3029999999998836</v>
      </c>
      <c r="H344" s="21">
        <v>0</v>
      </c>
      <c r="I344" s="1" t="s">
        <v>258</v>
      </c>
      <c r="J344" s="1" t="s">
        <v>2807</v>
      </c>
      <c r="K344" s="1">
        <v>0</v>
      </c>
      <c r="L344" s="1">
        <v>0</v>
      </c>
      <c r="M344" s="1">
        <v>5</v>
      </c>
      <c r="N344" s="1">
        <v>0</v>
      </c>
      <c r="O344" s="1">
        <v>3</v>
      </c>
      <c r="P344" s="16">
        <v>35.734375</v>
      </c>
      <c r="Q344" s="21">
        <v>1.1929515324723508</v>
      </c>
      <c r="R344" s="21">
        <v>1.5413419891704858</v>
      </c>
      <c r="S344" s="21">
        <v>0.34839045669813506</v>
      </c>
      <c r="T344" s="21">
        <v>0.14307707077632972</v>
      </c>
      <c r="U344" s="21">
        <v>0.60123204534974739</v>
      </c>
      <c r="V344" s="21">
        <v>0.45815497457341769</v>
      </c>
      <c r="W344" s="13" t="str">
        <f>IF(Table467[[#This Row],[PSI - FI]]&gt;5,"Red",(IF(AND(Table467[[#This Row],[PSI - FI]]&lt;5,Table467[[#This Row],[PSI - FI]]&gt;=3),"Blue","No")))</f>
        <v>No</v>
      </c>
      <c r="X344" s="19" t="str">
        <f>HYPERLINK("https://www.google.com/maps/search/?api=1&amp;query="&amp;Table467[[#This Row],[Begin Lat]]&amp;","&amp;Table467[[#This Row],[Begin Long]],"Google Maps")</f>
        <v>Google Maps</v>
      </c>
      <c r="Y344" s="1">
        <v>40.796415000000003</v>
      </c>
      <c r="Z344" s="1">
        <v>-81.678195000000002</v>
      </c>
      <c r="AA344" s="1">
        <v>0</v>
      </c>
      <c r="AB344" s="1">
        <v>0</v>
      </c>
    </row>
    <row r="345" spans="1:28" x14ac:dyDescent="0.25">
      <c r="A345" s="13">
        <v>343</v>
      </c>
      <c r="B345" s="17">
        <v>5</v>
      </c>
      <c r="C345" s="1" t="s">
        <v>793</v>
      </c>
      <c r="D345" s="1" t="s">
        <v>2851</v>
      </c>
      <c r="E345" s="1" t="s">
        <v>3270</v>
      </c>
      <c r="F345" s="1" t="s">
        <v>2731</v>
      </c>
      <c r="G345" s="21">
        <v>0</v>
      </c>
      <c r="H345" s="21">
        <v>0</v>
      </c>
      <c r="I345" s="1" t="s">
        <v>258</v>
      </c>
      <c r="J345" s="1" t="s">
        <v>2808</v>
      </c>
      <c r="K345" s="1">
        <v>0</v>
      </c>
      <c r="L345" s="1">
        <v>0</v>
      </c>
      <c r="M345" s="1">
        <v>0</v>
      </c>
      <c r="N345" s="1">
        <v>4</v>
      </c>
      <c r="O345" s="1">
        <v>9</v>
      </c>
      <c r="P345" s="16">
        <v>26.75</v>
      </c>
      <c r="Q345" s="21">
        <v>0.94466995311503354</v>
      </c>
      <c r="R345" s="21">
        <v>2.4038786561431609</v>
      </c>
      <c r="S345" s="21">
        <v>1.4592087030281273</v>
      </c>
      <c r="T345" s="21">
        <v>0.24106240495182366</v>
      </c>
      <c r="U345" s="21">
        <v>0.59993788856302033</v>
      </c>
      <c r="V345" s="21">
        <v>0.3588754836111967</v>
      </c>
      <c r="W345" s="13" t="str">
        <f>IF(Table467[[#This Row],[PSI - FI]]&gt;5,"Red",(IF(AND(Table467[[#This Row],[PSI - FI]]&lt;5,Table467[[#This Row],[PSI - FI]]&gt;=3),"Blue","No")))</f>
        <v>No</v>
      </c>
      <c r="X345" s="19" t="str">
        <f>HYPERLINK("https://www.google.com/maps/search/?api=1&amp;query="&amp;Table467[[#This Row],[Begin Lat]]&amp;","&amp;Table467[[#This Row],[Begin Long]],"Google Maps")</f>
        <v>Google Maps</v>
      </c>
      <c r="Y345" s="1">
        <v>40.120772000000002</v>
      </c>
      <c r="Z345" s="1">
        <v>-82.762181999999996</v>
      </c>
      <c r="AA345" s="1">
        <v>0</v>
      </c>
      <c r="AB345" s="1">
        <v>0</v>
      </c>
    </row>
    <row r="346" spans="1:28" x14ac:dyDescent="0.25">
      <c r="A346" s="13">
        <v>344</v>
      </c>
      <c r="B346" s="17">
        <v>8</v>
      </c>
      <c r="C346" s="1" t="s">
        <v>788</v>
      </c>
      <c r="D346" s="1" t="s">
        <v>3180</v>
      </c>
      <c r="E346" s="1" t="s">
        <v>5206</v>
      </c>
      <c r="F346" s="1" t="s">
        <v>2732</v>
      </c>
      <c r="G346" s="21">
        <v>5.3490000000019791</v>
      </c>
      <c r="H346" s="21">
        <v>0</v>
      </c>
      <c r="I346" s="1" t="s">
        <v>258</v>
      </c>
      <c r="J346" s="1" t="s">
        <v>2803</v>
      </c>
      <c r="K346" s="1">
        <v>0</v>
      </c>
      <c r="L346" s="1">
        <v>3</v>
      </c>
      <c r="M346" s="1">
        <v>5</v>
      </c>
      <c r="N346" s="1">
        <v>1</v>
      </c>
      <c r="O346" s="1">
        <v>2</v>
      </c>
      <c r="P346" s="16">
        <v>176.20194404069767</v>
      </c>
      <c r="Q346" s="21">
        <v>5.4168576155828971E-2</v>
      </c>
      <c r="R346" s="21">
        <v>0.56149091385560435</v>
      </c>
      <c r="S346" s="21">
        <v>0.50732233769977542</v>
      </c>
      <c r="T346" s="21">
        <v>5.5018165323443176E-2</v>
      </c>
      <c r="U346" s="21">
        <v>0.59953204781363179</v>
      </c>
      <c r="V346" s="21">
        <v>0.54451388249018862</v>
      </c>
      <c r="W346" s="13" t="str">
        <f>IF(Table467[[#This Row],[PSI - FI]]&gt;5,"Red",(IF(AND(Table467[[#This Row],[PSI - FI]]&lt;5,Table467[[#This Row],[PSI - FI]]&gt;=3),"Blue","No")))</f>
        <v>No</v>
      </c>
      <c r="X346" s="19" t="str">
        <f>HYPERLINK("https://www.google.com/maps/search/?api=1&amp;query="&amp;Table467[[#This Row],[Begin Lat]]&amp;","&amp;Table467[[#This Row],[Begin Long]],"Google Maps")</f>
        <v>Google Maps</v>
      </c>
      <c r="Y346" s="1">
        <v>39.546973000000001</v>
      </c>
      <c r="Z346" s="1">
        <v>-84.553156000000001</v>
      </c>
      <c r="AA346" s="1">
        <v>0</v>
      </c>
      <c r="AB346" s="1">
        <v>0</v>
      </c>
    </row>
    <row r="347" spans="1:28" x14ac:dyDescent="0.25">
      <c r="A347" s="13">
        <v>345</v>
      </c>
      <c r="B347" s="17">
        <v>5</v>
      </c>
      <c r="C347" s="1" t="s">
        <v>797</v>
      </c>
      <c r="D347" s="1" t="s">
        <v>2860</v>
      </c>
      <c r="E347" s="1" t="s">
        <v>5207</v>
      </c>
      <c r="F347" s="1" t="s">
        <v>2733</v>
      </c>
      <c r="G347" s="21">
        <v>13.289000000004307</v>
      </c>
      <c r="H347" s="21">
        <v>0</v>
      </c>
      <c r="I347" s="1" t="s">
        <v>258</v>
      </c>
      <c r="J347" s="1" t="s">
        <v>2804</v>
      </c>
      <c r="K347" s="1">
        <v>2</v>
      </c>
      <c r="L347" s="1">
        <v>0</v>
      </c>
      <c r="M347" s="1">
        <v>2</v>
      </c>
      <c r="N347" s="1">
        <v>0</v>
      </c>
      <c r="O347" s="1">
        <v>11</v>
      </c>
      <c r="P347" s="16">
        <v>115.44712936046511</v>
      </c>
      <c r="Q347" s="21">
        <v>3.3193927958275857</v>
      </c>
      <c r="R347" s="21">
        <v>2.9882177352342056</v>
      </c>
      <c r="S347" s="21">
        <v>-0.33117506059338009</v>
      </c>
      <c r="T347" s="21">
        <v>0.23132881339539915</v>
      </c>
      <c r="U347" s="21">
        <v>0.59677700678410017</v>
      </c>
      <c r="V347" s="21">
        <v>0.36544819338870105</v>
      </c>
      <c r="W347" s="13" t="str">
        <f>IF(Table467[[#This Row],[PSI - FI]]&gt;5,"Red",(IF(AND(Table467[[#This Row],[PSI - FI]]&lt;5,Table467[[#This Row],[PSI - FI]]&gt;=3),"Blue","No")))</f>
        <v>No</v>
      </c>
      <c r="X347" s="19" t="str">
        <f>HYPERLINK("https://www.google.com/maps/search/?api=1&amp;query="&amp;Table467[[#This Row],[Begin Lat]]&amp;","&amp;Table467[[#This Row],[Begin Long]],"Google Maps")</f>
        <v>Google Maps</v>
      </c>
      <c r="Y347" s="1">
        <v>39.899847000000001</v>
      </c>
      <c r="Z347" s="1">
        <v>-82.562543000000005</v>
      </c>
      <c r="AA347" s="1">
        <v>0</v>
      </c>
      <c r="AB347" s="1">
        <v>0</v>
      </c>
    </row>
    <row r="348" spans="1:28" x14ac:dyDescent="0.25">
      <c r="A348" s="13">
        <v>346</v>
      </c>
      <c r="B348" s="17">
        <v>12</v>
      </c>
      <c r="C348" s="1" t="s">
        <v>794</v>
      </c>
      <c r="D348" s="1" t="s">
        <v>2902</v>
      </c>
      <c r="E348" s="1" t="s">
        <v>3340</v>
      </c>
      <c r="F348" s="1" t="s">
        <v>2734</v>
      </c>
      <c r="G348" s="21">
        <v>29.658999999999651</v>
      </c>
      <c r="H348" s="21">
        <v>0</v>
      </c>
      <c r="I348" s="1" t="s">
        <v>258</v>
      </c>
      <c r="J348" s="1" t="s">
        <v>2808</v>
      </c>
      <c r="K348" s="1">
        <v>0</v>
      </c>
      <c r="L348" s="1">
        <v>1</v>
      </c>
      <c r="M348" s="1">
        <v>2</v>
      </c>
      <c r="N348" s="1">
        <v>3</v>
      </c>
      <c r="O348" s="1">
        <v>7</v>
      </c>
      <c r="P348" s="16">
        <v>79.082939680232556</v>
      </c>
      <c r="Q348" s="21">
        <v>0.43150976600774499</v>
      </c>
      <c r="R348" s="21">
        <v>2.0824848651324999</v>
      </c>
      <c r="S348" s="21">
        <v>1.6509750991247549</v>
      </c>
      <c r="T348" s="21">
        <v>0.11011335928598012</v>
      </c>
      <c r="U348" s="21">
        <v>0.59664815181345066</v>
      </c>
      <c r="V348" s="21">
        <v>0.48653479252747056</v>
      </c>
      <c r="W348" s="13" t="str">
        <f>IF(Table467[[#This Row],[PSI - FI]]&gt;5,"Red",(IF(AND(Table467[[#This Row],[PSI - FI]]&lt;5,Table467[[#This Row],[PSI - FI]]&gt;=3),"Blue","No")))</f>
        <v>No</v>
      </c>
      <c r="X348" s="19" t="str">
        <f>HYPERLINK("https://www.google.com/maps/search/?api=1&amp;query="&amp;Table467[[#This Row],[Begin Lat]]&amp;","&amp;Table467[[#This Row],[Begin Long]],"Google Maps")</f>
        <v>Google Maps</v>
      </c>
      <c r="Y348" s="1">
        <v>41.798338999999999</v>
      </c>
      <c r="Z348" s="1">
        <v>-81.015940000000001</v>
      </c>
      <c r="AA348" s="1">
        <v>0</v>
      </c>
      <c r="AB348" s="1">
        <v>0</v>
      </c>
    </row>
    <row r="349" spans="1:28" x14ac:dyDescent="0.25">
      <c r="A349" s="13">
        <v>347</v>
      </c>
      <c r="B349" s="17">
        <v>2</v>
      </c>
      <c r="C349" s="1" t="s">
        <v>807</v>
      </c>
      <c r="D349" s="1" t="s">
        <v>3102</v>
      </c>
      <c r="E349" s="1" t="s">
        <v>5184</v>
      </c>
      <c r="F349" s="1" t="s">
        <v>2735</v>
      </c>
      <c r="G349" s="21">
        <v>5.7379999999975553</v>
      </c>
      <c r="H349" s="21">
        <v>0</v>
      </c>
      <c r="I349" s="1" t="s">
        <v>258</v>
      </c>
      <c r="J349" s="1" t="s">
        <v>2803</v>
      </c>
      <c r="K349" s="1">
        <v>0</v>
      </c>
      <c r="L349" s="1">
        <v>2</v>
      </c>
      <c r="M349" s="1">
        <v>2</v>
      </c>
      <c r="N349" s="1">
        <v>4</v>
      </c>
      <c r="O349" s="1">
        <v>2</v>
      </c>
      <c r="P349" s="16">
        <v>124.19712936046511</v>
      </c>
      <c r="Q349" s="21">
        <v>7.0773671834252649E-2</v>
      </c>
      <c r="R349" s="21">
        <v>0.62903749503306072</v>
      </c>
      <c r="S349" s="21">
        <v>0.55826382319880807</v>
      </c>
      <c r="T349" s="21">
        <v>6.3819492396742963E-2</v>
      </c>
      <c r="U349" s="21">
        <v>0.595823931351809</v>
      </c>
      <c r="V349" s="21">
        <v>0.53200443895506599</v>
      </c>
      <c r="W349" s="13" t="str">
        <f>IF(Table467[[#This Row],[PSI - FI]]&gt;5,"Red",(IF(AND(Table467[[#This Row],[PSI - FI]]&lt;5,Table467[[#This Row],[PSI - FI]]&gt;=3),"Blue","No")))</f>
        <v>No</v>
      </c>
      <c r="X349" s="19" t="str">
        <f>HYPERLINK("https://www.google.com/maps/search/?api=1&amp;query="&amp;Table467[[#This Row],[Begin Lat]]&amp;","&amp;Table467[[#This Row],[Begin Long]],"Google Maps")</f>
        <v>Google Maps</v>
      </c>
      <c r="Y349" s="1">
        <v>41.427812000000003</v>
      </c>
      <c r="Z349" s="1">
        <v>-83.540424000000002</v>
      </c>
      <c r="AA349" s="1">
        <v>0</v>
      </c>
      <c r="AB349" s="1">
        <v>0</v>
      </c>
    </row>
    <row r="350" spans="1:28" x14ac:dyDescent="0.25">
      <c r="A350" s="13">
        <v>348</v>
      </c>
      <c r="B350" s="17">
        <v>8</v>
      </c>
      <c r="C350" s="1" t="s">
        <v>792</v>
      </c>
      <c r="D350" s="1" t="s">
        <v>2736</v>
      </c>
      <c r="E350" s="1" t="s">
        <v>3352</v>
      </c>
      <c r="F350" s="1" t="s">
        <v>2736</v>
      </c>
      <c r="G350" s="21">
        <v>13.563999999998487</v>
      </c>
      <c r="H350" s="21">
        <v>0</v>
      </c>
      <c r="I350" s="1" t="s">
        <v>258</v>
      </c>
      <c r="J350" s="1" t="s">
        <v>2808</v>
      </c>
      <c r="K350" s="1">
        <v>0</v>
      </c>
      <c r="L350" s="1">
        <v>0</v>
      </c>
      <c r="M350" s="1">
        <v>4</v>
      </c>
      <c r="N350" s="1">
        <v>1</v>
      </c>
      <c r="O350" s="1">
        <v>18</v>
      </c>
      <c r="P350" s="16">
        <v>48.625</v>
      </c>
      <c r="Q350" s="21">
        <v>0.61950616309398843</v>
      </c>
      <c r="R350" s="21">
        <v>3.7468108798677857</v>
      </c>
      <c r="S350" s="21">
        <v>3.1273047167737973</v>
      </c>
      <c r="T350" s="21">
        <v>0.15808658364275113</v>
      </c>
      <c r="U350" s="21">
        <v>0.59539072884961941</v>
      </c>
      <c r="V350" s="21">
        <v>0.43730414520686828</v>
      </c>
      <c r="W350" s="13" t="str">
        <f>IF(Table467[[#This Row],[PSI - FI]]&gt;5,"Red",(IF(AND(Table467[[#This Row],[PSI - FI]]&lt;5,Table467[[#This Row],[PSI - FI]]&gt;=3),"Blue","No")))</f>
        <v>No</v>
      </c>
      <c r="X350" s="19" t="str">
        <f>HYPERLINK("https://www.google.com/maps/search/?api=1&amp;query="&amp;Table467[[#This Row],[Begin Lat]]&amp;","&amp;Table467[[#This Row],[Begin Long]],"Google Maps")</f>
        <v>Google Maps</v>
      </c>
      <c r="Y350" s="1">
        <v>39.738647999999998</v>
      </c>
      <c r="Z350" s="1">
        <v>-83.935866000000004</v>
      </c>
      <c r="AA350" s="1">
        <v>0</v>
      </c>
      <c r="AB350" s="1">
        <v>0</v>
      </c>
    </row>
    <row r="351" spans="1:28" x14ac:dyDescent="0.25">
      <c r="A351" s="13">
        <v>349</v>
      </c>
      <c r="B351" s="17">
        <v>11</v>
      </c>
      <c r="C351" s="1" t="s">
        <v>1338</v>
      </c>
      <c r="D351" s="1" t="s">
        <v>2972</v>
      </c>
      <c r="E351" s="1" t="s">
        <v>3384</v>
      </c>
      <c r="F351" s="1" t="s">
        <v>2737</v>
      </c>
      <c r="G351" s="21">
        <v>2.8099999999976717</v>
      </c>
      <c r="H351" s="21">
        <v>0</v>
      </c>
      <c r="I351" s="1" t="s">
        <v>258</v>
      </c>
      <c r="J351" s="1" t="s">
        <v>2804</v>
      </c>
      <c r="K351" s="1">
        <v>0</v>
      </c>
      <c r="L351" s="1">
        <v>0</v>
      </c>
      <c r="M351" s="1">
        <v>5</v>
      </c>
      <c r="N351" s="1">
        <v>0</v>
      </c>
      <c r="O351" s="1">
        <v>17</v>
      </c>
      <c r="P351" s="16">
        <v>49.734375</v>
      </c>
      <c r="Q351" s="21">
        <v>2.046769977154669</v>
      </c>
      <c r="R351" s="21">
        <v>4.2744323890413822</v>
      </c>
      <c r="S351" s="21">
        <v>2.2276624118867132</v>
      </c>
      <c r="T351" s="21">
        <v>0.14263960285256669</v>
      </c>
      <c r="U351" s="21">
        <v>0.59424705076053608</v>
      </c>
      <c r="V351" s="21">
        <v>0.45160744790796936</v>
      </c>
      <c r="W351" s="13" t="str">
        <f>IF(Table467[[#This Row],[PSI - FI]]&gt;5,"Red",(IF(AND(Table467[[#This Row],[PSI - FI]]&lt;5,Table467[[#This Row],[PSI - FI]]&gt;=3),"Blue","No")))</f>
        <v>No</v>
      </c>
      <c r="X351" s="19" t="str">
        <f>HYPERLINK("https://www.google.com/maps/search/?api=1&amp;query="&amp;Table467[[#This Row],[Begin Lat]]&amp;","&amp;Table467[[#This Row],[Begin Long]],"Google Maps")</f>
        <v>Google Maps</v>
      </c>
      <c r="Y351" s="1">
        <v>40.864854000000001</v>
      </c>
      <c r="Z351" s="1">
        <v>-80.558059</v>
      </c>
      <c r="AA351" s="1">
        <v>0</v>
      </c>
      <c r="AB351" s="1">
        <v>0</v>
      </c>
    </row>
    <row r="352" spans="1:28" x14ac:dyDescent="0.25">
      <c r="A352" s="13">
        <v>350</v>
      </c>
      <c r="B352" s="17">
        <v>7</v>
      </c>
      <c r="C352" s="1" t="s">
        <v>1335</v>
      </c>
      <c r="D352" s="1" t="s">
        <v>3114</v>
      </c>
      <c r="E352" s="1" t="s">
        <v>3276</v>
      </c>
      <c r="F352" s="1" t="s">
        <v>2738</v>
      </c>
      <c r="G352" s="21">
        <v>7.7160000000003492</v>
      </c>
      <c r="H352" s="21">
        <v>0</v>
      </c>
      <c r="I352" s="1" t="s">
        <v>258</v>
      </c>
      <c r="J352" s="1" t="s">
        <v>2804</v>
      </c>
      <c r="K352" s="1">
        <v>0</v>
      </c>
      <c r="L352" s="1">
        <v>1</v>
      </c>
      <c r="M352" s="1">
        <v>3</v>
      </c>
      <c r="N352" s="1">
        <v>1</v>
      </c>
      <c r="O352" s="1">
        <v>11</v>
      </c>
      <c r="P352" s="16">
        <v>80.754814680232556</v>
      </c>
      <c r="Q352" s="21">
        <v>1.9092290963971394</v>
      </c>
      <c r="R352" s="21">
        <v>3.3032306792654023</v>
      </c>
      <c r="S352" s="21">
        <v>1.3940015828682628</v>
      </c>
      <c r="T352" s="21">
        <v>0.13305436522145808</v>
      </c>
      <c r="U352" s="21">
        <v>0.59248983449855375</v>
      </c>
      <c r="V352" s="21">
        <v>0.45943546927709566</v>
      </c>
      <c r="W352" s="13" t="str">
        <f>IF(Table467[[#This Row],[PSI - FI]]&gt;5,"Red",(IF(AND(Table467[[#This Row],[PSI - FI]]&lt;5,Table467[[#This Row],[PSI - FI]]&gt;=3),"Blue","No")))</f>
        <v>No</v>
      </c>
      <c r="X352" s="19" t="str">
        <f>HYPERLINK("https://www.google.com/maps/search/?api=1&amp;query="&amp;Table467[[#This Row],[Begin Lat]]&amp;","&amp;Table467[[#This Row],[Begin Long]],"Google Maps")</f>
        <v>Google Maps</v>
      </c>
      <c r="Y352" s="1">
        <v>40.024588999999999</v>
      </c>
      <c r="Z352" s="1">
        <v>-84.177985000000007</v>
      </c>
      <c r="AA352" s="1">
        <v>0</v>
      </c>
      <c r="AB352" s="1">
        <v>0</v>
      </c>
    </row>
    <row r="353" spans="1:28" x14ac:dyDescent="0.25">
      <c r="A353" s="13">
        <v>351</v>
      </c>
      <c r="B353" s="17">
        <v>4</v>
      </c>
      <c r="C353" s="1" t="s">
        <v>798</v>
      </c>
      <c r="D353" s="1" t="s">
        <v>3027</v>
      </c>
      <c r="E353" s="1" t="s">
        <v>5057</v>
      </c>
      <c r="F353" s="1" t="s">
        <v>2739</v>
      </c>
      <c r="G353" s="21">
        <v>3.9360000000015134</v>
      </c>
      <c r="H353" s="21">
        <v>0</v>
      </c>
      <c r="I353" s="1" t="s">
        <v>258</v>
      </c>
      <c r="J353" s="1" t="s">
        <v>2803</v>
      </c>
      <c r="K353" s="1">
        <v>0</v>
      </c>
      <c r="L353" s="1">
        <v>1</v>
      </c>
      <c r="M353" s="1">
        <v>4</v>
      </c>
      <c r="N353" s="1">
        <v>1</v>
      </c>
      <c r="O353" s="1">
        <v>10</v>
      </c>
      <c r="P353" s="16">
        <v>86.301689680232556</v>
      </c>
      <c r="Q353" s="21">
        <v>0.13402636241451879</v>
      </c>
      <c r="R353" s="21">
        <v>1.5064825697057258</v>
      </c>
      <c r="S353" s="21">
        <v>1.372456207291207</v>
      </c>
      <c r="T353" s="21">
        <v>9.411105254704509E-2</v>
      </c>
      <c r="U353" s="21">
        <v>0.59157525697811397</v>
      </c>
      <c r="V353" s="21">
        <v>0.49746420443106887</v>
      </c>
      <c r="W353" s="13" t="str">
        <f>IF(Table467[[#This Row],[PSI - FI]]&gt;5,"Red",(IF(AND(Table467[[#This Row],[PSI - FI]]&lt;5,Table467[[#This Row],[PSI - FI]]&gt;=3),"Blue","No")))</f>
        <v>No</v>
      </c>
      <c r="X353" s="19" t="str">
        <f>HYPERLINK("https://www.google.com/maps/search/?api=1&amp;query="&amp;Table467[[#This Row],[Begin Lat]]&amp;","&amp;Table467[[#This Row],[Begin Long]],"Google Maps")</f>
        <v>Google Maps</v>
      </c>
      <c r="Y353" s="1">
        <v>41.044604999999997</v>
      </c>
      <c r="Z353" s="1">
        <v>-81.347305000000006</v>
      </c>
      <c r="AA353" s="1">
        <v>0</v>
      </c>
      <c r="AB353" s="1">
        <v>0</v>
      </c>
    </row>
    <row r="354" spans="1:28" x14ac:dyDescent="0.25">
      <c r="A354" s="13">
        <v>352</v>
      </c>
      <c r="B354" s="17">
        <v>8</v>
      </c>
      <c r="C354" s="1" t="s">
        <v>806</v>
      </c>
      <c r="D354" s="1" t="s">
        <v>3065</v>
      </c>
      <c r="E354" s="1" t="s">
        <v>5208</v>
      </c>
      <c r="F354" s="1" t="s">
        <v>2740</v>
      </c>
      <c r="G354" s="21">
        <v>0.14999999999417923</v>
      </c>
      <c r="H354" s="21">
        <v>0</v>
      </c>
      <c r="I354" s="1" t="s">
        <v>258</v>
      </c>
      <c r="J354" s="1" t="s">
        <v>2803</v>
      </c>
      <c r="K354" s="1">
        <v>0</v>
      </c>
      <c r="L354" s="1">
        <v>1</v>
      </c>
      <c r="M354" s="1">
        <v>4</v>
      </c>
      <c r="N354" s="1">
        <v>3</v>
      </c>
      <c r="O354" s="1">
        <v>1</v>
      </c>
      <c r="P354" s="16">
        <v>86.176689680232556</v>
      </c>
      <c r="Q354" s="21">
        <v>6.4135234243644992E-2</v>
      </c>
      <c r="R354" s="21">
        <v>0.53377088056993627</v>
      </c>
      <c r="S354" s="21">
        <v>0.46963564632629129</v>
      </c>
      <c r="T354" s="21">
        <v>6.2657315639662217E-2</v>
      </c>
      <c r="U354" s="21">
        <v>0.58898331607629784</v>
      </c>
      <c r="V354" s="21">
        <v>0.52632600043663558</v>
      </c>
      <c r="W354" s="13" t="str">
        <f>IF(Table467[[#This Row],[PSI - FI]]&gt;5,"Red",(IF(AND(Table467[[#This Row],[PSI - FI]]&lt;5,Table467[[#This Row],[PSI - FI]]&gt;=3),"Blue","No")))</f>
        <v>No</v>
      </c>
      <c r="X354" s="19" t="str">
        <f>HYPERLINK("https://www.google.com/maps/search/?api=1&amp;query="&amp;Table467[[#This Row],[Begin Lat]]&amp;","&amp;Table467[[#This Row],[Begin Long]],"Google Maps")</f>
        <v>Google Maps</v>
      </c>
      <c r="Y354" s="1">
        <v>39.257038999999999</v>
      </c>
      <c r="Z354" s="1">
        <v>-84.012574999999998</v>
      </c>
      <c r="AA354" s="1">
        <v>0</v>
      </c>
      <c r="AB354" s="1">
        <v>0</v>
      </c>
    </row>
    <row r="355" spans="1:28" x14ac:dyDescent="0.25">
      <c r="A355" s="13">
        <v>353</v>
      </c>
      <c r="B355" s="17">
        <v>6</v>
      </c>
      <c r="C355" s="1" t="s">
        <v>1340</v>
      </c>
      <c r="D355" s="1" t="s">
        <v>2927</v>
      </c>
      <c r="E355" s="1" t="s">
        <v>3257</v>
      </c>
      <c r="F355" s="1" t="s">
        <v>2741</v>
      </c>
      <c r="G355" s="21">
        <v>24.827999999994063</v>
      </c>
      <c r="H355" s="21">
        <v>0</v>
      </c>
      <c r="I355" s="1" t="s">
        <v>258</v>
      </c>
      <c r="J355" s="1" t="s">
        <v>2804</v>
      </c>
      <c r="K355" s="1">
        <v>0</v>
      </c>
      <c r="L355" s="1">
        <v>2</v>
      </c>
      <c r="M355" s="1">
        <v>0</v>
      </c>
      <c r="N355" s="1">
        <v>3</v>
      </c>
      <c r="O355" s="1">
        <v>8</v>
      </c>
      <c r="P355" s="16">
        <v>112.66587936046511</v>
      </c>
      <c r="Q355" s="21">
        <v>2.1021549591641993</v>
      </c>
      <c r="R355" s="21">
        <v>2.4442453618263236</v>
      </c>
      <c r="S355" s="21">
        <v>0.34209040266212432</v>
      </c>
      <c r="T355" s="21">
        <v>0.14649938774584439</v>
      </c>
      <c r="U355" s="21">
        <v>0.58648925966291909</v>
      </c>
      <c r="V355" s="21">
        <v>0.43998987191707473</v>
      </c>
      <c r="W355" s="13" t="str">
        <f>IF(Table467[[#This Row],[PSI - FI]]&gt;5,"Red",(IF(AND(Table467[[#This Row],[PSI - FI]]&lt;5,Table467[[#This Row],[PSI - FI]]&gt;=3),"Blue","No")))</f>
        <v>No</v>
      </c>
      <c r="X355" s="19" t="str">
        <f>HYPERLINK("https://www.google.com/maps/search/?api=1&amp;query="&amp;Table467[[#This Row],[Begin Lat]]&amp;","&amp;Table467[[#This Row],[Begin Long]],"Google Maps")</f>
        <v>Google Maps</v>
      </c>
      <c r="Y355" s="1">
        <v>40.104385999999998</v>
      </c>
      <c r="Z355" s="1">
        <v>-83.278754000000006</v>
      </c>
      <c r="AA355" s="1">
        <v>0</v>
      </c>
      <c r="AB355" s="1">
        <v>0</v>
      </c>
    </row>
    <row r="356" spans="1:28" x14ac:dyDescent="0.25">
      <c r="A356" s="13">
        <v>354</v>
      </c>
      <c r="B356" s="17">
        <v>3</v>
      </c>
      <c r="C356" s="1" t="s">
        <v>2361</v>
      </c>
      <c r="D356" s="1" t="s">
        <v>3046</v>
      </c>
      <c r="E356" s="1" t="s">
        <v>3559</v>
      </c>
      <c r="F356" s="1" t="s">
        <v>2742</v>
      </c>
      <c r="G356" s="21">
        <v>22.317999999999302</v>
      </c>
      <c r="H356" s="21">
        <v>0</v>
      </c>
      <c r="I356" s="1" t="s">
        <v>258</v>
      </c>
      <c r="J356" s="1" t="s">
        <v>2803</v>
      </c>
      <c r="K356" s="1">
        <v>1</v>
      </c>
      <c r="L356" s="1">
        <v>1</v>
      </c>
      <c r="M356" s="1">
        <v>4</v>
      </c>
      <c r="N356" s="1">
        <v>1</v>
      </c>
      <c r="O356" s="1">
        <v>5</v>
      </c>
      <c r="P356" s="16">
        <v>126.97837936046511</v>
      </c>
      <c r="Q356" s="21">
        <v>9.4160843286091034E-2</v>
      </c>
      <c r="R356" s="21">
        <v>0.90234638668770373</v>
      </c>
      <c r="S356" s="21">
        <v>0.80818554340161275</v>
      </c>
      <c r="T356" s="21">
        <v>7.6226752106343595E-2</v>
      </c>
      <c r="U356" s="21">
        <v>0.58610029939376684</v>
      </c>
      <c r="V356" s="21">
        <v>0.50987354728742329</v>
      </c>
      <c r="W356" s="13" t="str">
        <f>IF(Table467[[#This Row],[PSI - FI]]&gt;5,"Red",(IF(AND(Table467[[#This Row],[PSI - FI]]&lt;5,Table467[[#This Row],[PSI - FI]]&gt;=3),"Blue","No")))</f>
        <v>No</v>
      </c>
      <c r="X356" s="19" t="str">
        <f>HYPERLINK("https://www.google.com/maps/search/?api=1&amp;query="&amp;Table467[[#This Row],[Begin Lat]]&amp;","&amp;Table467[[#This Row],[Begin Long]],"Google Maps")</f>
        <v>Google Maps</v>
      </c>
      <c r="Y356" s="1">
        <v>40.945084000000001</v>
      </c>
      <c r="Z356" s="1">
        <v>-81.993954000000002</v>
      </c>
      <c r="AA356" s="1">
        <v>0</v>
      </c>
      <c r="AB356" s="1">
        <v>0</v>
      </c>
    </row>
    <row r="357" spans="1:28" x14ac:dyDescent="0.25">
      <c r="A357" s="13">
        <v>355</v>
      </c>
      <c r="B357" s="17">
        <v>12</v>
      </c>
      <c r="C357" s="1" t="s">
        <v>1332</v>
      </c>
      <c r="D357" s="1" t="s">
        <v>2992</v>
      </c>
      <c r="E357" s="1" t="s">
        <v>5209</v>
      </c>
      <c r="F357" s="1" t="s">
        <v>2743</v>
      </c>
      <c r="G357" s="21">
        <v>0.39500000000407454</v>
      </c>
      <c r="H357" s="21">
        <v>0</v>
      </c>
      <c r="I357" s="1" t="s">
        <v>258</v>
      </c>
      <c r="J357" s="1" t="s">
        <v>2804</v>
      </c>
      <c r="K357" s="1">
        <v>0</v>
      </c>
      <c r="L357" s="1">
        <v>0</v>
      </c>
      <c r="M357" s="1">
        <v>2</v>
      </c>
      <c r="N357" s="1">
        <v>3</v>
      </c>
      <c r="O357" s="1">
        <v>18</v>
      </c>
      <c r="P357" s="16">
        <v>44.40625</v>
      </c>
      <c r="Q357" s="21">
        <v>2.0196901865334085</v>
      </c>
      <c r="R357" s="21">
        <v>4.3978482093170808</v>
      </c>
      <c r="S357" s="21">
        <v>2.3781580227836723</v>
      </c>
      <c r="T357" s="21">
        <v>0.14075240955646562</v>
      </c>
      <c r="U357" s="21">
        <v>0.58575543713054645</v>
      </c>
      <c r="V357" s="21">
        <v>0.44500302757408083</v>
      </c>
      <c r="W357" s="13" t="str">
        <f>IF(Table467[[#This Row],[PSI - FI]]&gt;5,"Red",(IF(AND(Table467[[#This Row],[PSI - FI]]&lt;5,Table467[[#This Row],[PSI - FI]]&gt;=3),"Blue","No")))</f>
        <v>No</v>
      </c>
      <c r="X357" s="19" t="str">
        <f>HYPERLINK("https://www.google.com/maps/search/?api=1&amp;query="&amp;Table467[[#This Row],[Begin Lat]]&amp;","&amp;Table467[[#This Row],[Begin Long]],"Google Maps")</f>
        <v>Google Maps</v>
      </c>
      <c r="Y357" s="1">
        <v>41.462829999999997</v>
      </c>
      <c r="Z357" s="1">
        <v>-81.084993999999995</v>
      </c>
      <c r="AA357" s="1">
        <v>0</v>
      </c>
      <c r="AB357" s="1">
        <v>0</v>
      </c>
    </row>
    <row r="358" spans="1:28" x14ac:dyDescent="0.25">
      <c r="A358" s="13">
        <v>356</v>
      </c>
      <c r="B358" s="17">
        <v>11</v>
      </c>
      <c r="C358" s="1" t="s">
        <v>2372</v>
      </c>
      <c r="D358" s="1" t="s">
        <v>3045</v>
      </c>
      <c r="E358" s="1" t="s">
        <v>5210</v>
      </c>
      <c r="F358" s="1" t="s">
        <v>2744</v>
      </c>
      <c r="G358" s="21">
        <v>10.32499999999709</v>
      </c>
      <c r="H358" s="21">
        <v>0</v>
      </c>
      <c r="I358" s="1" t="s">
        <v>258</v>
      </c>
      <c r="J358" s="1" t="s">
        <v>2804</v>
      </c>
      <c r="K358" s="1">
        <v>0</v>
      </c>
      <c r="L358" s="1">
        <v>1</v>
      </c>
      <c r="M358" s="1">
        <v>0</v>
      </c>
      <c r="N358" s="1">
        <v>3</v>
      </c>
      <c r="O358" s="1">
        <v>7</v>
      </c>
      <c r="P358" s="16">
        <v>65.989189680232556</v>
      </c>
      <c r="Q358" s="21">
        <v>3.0197824863220246</v>
      </c>
      <c r="R358" s="21">
        <v>2.2563617580294721</v>
      </c>
      <c r="S358" s="21">
        <v>-0.76342072829255248</v>
      </c>
      <c r="T358" s="21">
        <v>0.21044894118923266</v>
      </c>
      <c r="U358" s="21">
        <v>0.58506134877102667</v>
      </c>
      <c r="V358" s="21">
        <v>0.37461240758179404</v>
      </c>
      <c r="W358" s="13" t="str">
        <f>IF(Table467[[#This Row],[PSI - FI]]&gt;5,"Red",(IF(AND(Table467[[#This Row],[PSI - FI]]&lt;5,Table467[[#This Row],[PSI - FI]]&gt;=3),"Blue","No")))</f>
        <v>No</v>
      </c>
      <c r="X358" s="19" t="str">
        <f>HYPERLINK("https://www.google.com/maps/search/?api=1&amp;query="&amp;Table467[[#This Row],[Begin Lat]]&amp;","&amp;Table467[[#This Row],[Begin Long]],"Google Maps")</f>
        <v>Google Maps</v>
      </c>
      <c r="Y358" s="1">
        <v>40.576413000000002</v>
      </c>
      <c r="Z358" s="1">
        <v>-82.021392000000006</v>
      </c>
      <c r="AA358" s="1">
        <v>0</v>
      </c>
      <c r="AB358" s="1">
        <v>0</v>
      </c>
    </row>
    <row r="359" spans="1:28" x14ac:dyDescent="0.25">
      <c r="A359" s="13">
        <v>357</v>
      </c>
      <c r="B359" s="17">
        <v>3</v>
      </c>
      <c r="C359" s="1" t="s">
        <v>2360</v>
      </c>
      <c r="D359" s="1" t="s">
        <v>3070</v>
      </c>
      <c r="E359" s="1" t="s">
        <v>4995</v>
      </c>
      <c r="F359" s="1" t="s">
        <v>2745</v>
      </c>
      <c r="G359" s="21">
        <v>23.567999999999302</v>
      </c>
      <c r="H359" s="21">
        <v>0</v>
      </c>
      <c r="I359" s="1" t="s">
        <v>258</v>
      </c>
      <c r="J359" s="1" t="s">
        <v>2803</v>
      </c>
      <c r="K359" s="1">
        <v>1</v>
      </c>
      <c r="L359" s="1">
        <v>0</v>
      </c>
      <c r="M359" s="1">
        <v>6</v>
      </c>
      <c r="N359" s="1">
        <v>0</v>
      </c>
      <c r="O359" s="1">
        <v>6</v>
      </c>
      <c r="P359" s="16">
        <v>90.957939680232556</v>
      </c>
      <c r="Q359" s="21">
        <v>8.3885822204134125E-2</v>
      </c>
      <c r="R359" s="21">
        <v>0.91015607049506386</v>
      </c>
      <c r="S359" s="21">
        <v>0.82627024829092977</v>
      </c>
      <c r="T359" s="21">
        <v>7.4908635300907245E-2</v>
      </c>
      <c r="U359" s="21">
        <v>0.58488983403203154</v>
      </c>
      <c r="V359" s="21">
        <v>0.50998119873112424</v>
      </c>
      <c r="W359" s="13" t="str">
        <f>IF(Table467[[#This Row],[PSI - FI]]&gt;5,"Red",(IF(AND(Table467[[#This Row],[PSI - FI]]&lt;5,Table467[[#This Row],[PSI - FI]]&gt;=3),"Blue","No")))</f>
        <v>No</v>
      </c>
      <c r="X359" s="19" t="str">
        <f>HYPERLINK("https://www.google.com/maps/search/?api=1&amp;query="&amp;Table467[[#This Row],[Begin Lat]]&amp;","&amp;Table467[[#This Row],[Begin Long]],"Google Maps")</f>
        <v>Google Maps</v>
      </c>
      <c r="Y359" s="1">
        <v>41.203901000000002</v>
      </c>
      <c r="Z359" s="1">
        <v>-82.427250999999998</v>
      </c>
      <c r="AA359" s="1">
        <v>0</v>
      </c>
      <c r="AB359" s="1">
        <v>0</v>
      </c>
    </row>
    <row r="360" spans="1:28" x14ac:dyDescent="0.25">
      <c r="A360" s="13">
        <v>358</v>
      </c>
      <c r="B360" s="17">
        <v>4</v>
      </c>
      <c r="C360" s="1" t="s">
        <v>800</v>
      </c>
      <c r="D360" s="1" t="s">
        <v>2936</v>
      </c>
      <c r="E360" s="1" t="s">
        <v>3545</v>
      </c>
      <c r="F360" s="1" t="s">
        <v>2746</v>
      </c>
      <c r="G360" s="21">
        <v>20.612999999997555</v>
      </c>
      <c r="H360" s="21">
        <v>0</v>
      </c>
      <c r="I360" s="1" t="s">
        <v>258</v>
      </c>
      <c r="J360" s="1" t="s">
        <v>2804</v>
      </c>
      <c r="K360" s="1">
        <v>0</v>
      </c>
      <c r="L360" s="1">
        <v>0</v>
      </c>
      <c r="M360" s="1">
        <v>3</v>
      </c>
      <c r="N360" s="1">
        <v>3</v>
      </c>
      <c r="O360" s="1">
        <v>14</v>
      </c>
      <c r="P360" s="16">
        <v>46.953125</v>
      </c>
      <c r="Q360" s="21">
        <v>1.4444916653416542</v>
      </c>
      <c r="R360" s="21">
        <v>3.820446878155876</v>
      </c>
      <c r="S360" s="21">
        <v>2.3759552128142216</v>
      </c>
      <c r="T360" s="21">
        <v>0.10066676752538969</v>
      </c>
      <c r="U360" s="21">
        <v>0.58459324546144664</v>
      </c>
      <c r="V360" s="21">
        <v>0.48392647793605692</v>
      </c>
      <c r="W360" s="13" t="str">
        <f>IF(Table467[[#This Row],[PSI - FI]]&gt;5,"Red",(IF(AND(Table467[[#This Row],[PSI - FI]]&lt;5,Table467[[#This Row],[PSI - FI]]&gt;=3),"Blue","No")))</f>
        <v>No</v>
      </c>
      <c r="X360" s="19" t="str">
        <f>HYPERLINK("https://www.google.com/maps/search/?api=1&amp;query="&amp;Table467[[#This Row],[Begin Lat]]&amp;","&amp;Table467[[#This Row],[Begin Long]],"Google Maps")</f>
        <v>Google Maps</v>
      </c>
      <c r="Y360" s="1">
        <v>40.952103999999999</v>
      </c>
      <c r="Z360" s="1">
        <v>-81.251396</v>
      </c>
      <c r="AA360" s="1">
        <v>0</v>
      </c>
      <c r="AB360" s="1">
        <v>0</v>
      </c>
    </row>
    <row r="361" spans="1:28" x14ac:dyDescent="0.25">
      <c r="A361" s="13">
        <v>359</v>
      </c>
      <c r="B361" s="17">
        <v>2</v>
      </c>
      <c r="C361" s="1" t="s">
        <v>786</v>
      </c>
      <c r="D361" s="1" t="s">
        <v>2986</v>
      </c>
      <c r="E361" s="1" t="s">
        <v>5211</v>
      </c>
      <c r="F361" s="1" t="s">
        <v>2747</v>
      </c>
      <c r="G361" s="21">
        <v>20.589999999996508</v>
      </c>
      <c r="H361" s="21">
        <v>0</v>
      </c>
      <c r="I361" s="1" t="s">
        <v>258</v>
      </c>
      <c r="J361" s="1" t="s">
        <v>2804</v>
      </c>
      <c r="K361" s="1">
        <v>1</v>
      </c>
      <c r="L361" s="1">
        <v>1</v>
      </c>
      <c r="M361" s="1">
        <v>1</v>
      </c>
      <c r="N361" s="1">
        <v>2</v>
      </c>
      <c r="O361" s="1">
        <v>2</v>
      </c>
      <c r="P361" s="16">
        <v>108.77525436046511</v>
      </c>
      <c r="Q361" s="21">
        <v>1.9324591985892623</v>
      </c>
      <c r="R361" s="21">
        <v>1.4316313080559215</v>
      </c>
      <c r="S361" s="21">
        <v>-0.50082789053334076</v>
      </c>
      <c r="T361" s="21">
        <v>0.13467327334884582</v>
      </c>
      <c r="U361" s="21">
        <v>0.58396131094225334</v>
      </c>
      <c r="V361" s="21">
        <v>0.44928803759340752</v>
      </c>
      <c r="W361" s="13" t="str">
        <f>IF(Table467[[#This Row],[PSI - FI]]&gt;5,"Red",(IF(AND(Table467[[#This Row],[PSI - FI]]&lt;5,Table467[[#This Row],[PSI - FI]]&gt;=3),"Blue","No")))</f>
        <v>No</v>
      </c>
      <c r="X361" s="19" t="str">
        <f>HYPERLINK("https://www.google.com/maps/search/?api=1&amp;query="&amp;Table467[[#This Row],[Begin Lat]]&amp;","&amp;Table467[[#This Row],[Begin Long]],"Google Maps")</f>
        <v>Google Maps</v>
      </c>
      <c r="Y361" s="1">
        <v>41.672272</v>
      </c>
      <c r="Z361" s="1">
        <v>-83.838128999999995</v>
      </c>
      <c r="AA361" s="1">
        <v>0</v>
      </c>
      <c r="AB361" s="1">
        <v>0</v>
      </c>
    </row>
    <row r="362" spans="1:28" x14ac:dyDescent="0.25">
      <c r="A362" s="13">
        <v>360</v>
      </c>
      <c r="B362" s="17">
        <v>11</v>
      </c>
      <c r="C362" s="1" t="s">
        <v>2385</v>
      </c>
      <c r="D362" s="1" t="s">
        <v>2820</v>
      </c>
      <c r="E362" s="1" t="s">
        <v>5212</v>
      </c>
      <c r="F362" s="1" t="s">
        <v>2748</v>
      </c>
      <c r="G362" s="21">
        <v>4.239000000001397</v>
      </c>
      <c r="H362" s="21">
        <v>0</v>
      </c>
      <c r="I362" s="1" t="s">
        <v>258</v>
      </c>
      <c r="J362" s="1" t="s">
        <v>2804</v>
      </c>
      <c r="K362" s="1">
        <v>0</v>
      </c>
      <c r="L362" s="1">
        <v>0</v>
      </c>
      <c r="M362" s="1">
        <v>3</v>
      </c>
      <c r="N362" s="1">
        <v>1</v>
      </c>
      <c r="O362" s="1">
        <v>14</v>
      </c>
      <c r="P362" s="16">
        <v>38.078125</v>
      </c>
      <c r="Q362" s="21">
        <v>3.3111217703458866</v>
      </c>
      <c r="R362" s="21">
        <v>3.4583724568323286</v>
      </c>
      <c r="S362" s="21">
        <v>0.14725068648644202</v>
      </c>
      <c r="T362" s="21">
        <v>0.23075240480866921</v>
      </c>
      <c r="U362" s="21">
        <v>0.58364493182588884</v>
      </c>
      <c r="V362" s="21">
        <v>0.35289252701721963</v>
      </c>
      <c r="W362" s="13" t="str">
        <f>IF(Table467[[#This Row],[PSI - FI]]&gt;5,"Red",(IF(AND(Table467[[#This Row],[PSI - FI]]&lt;5,Table467[[#This Row],[PSI - FI]]&gt;=3),"Blue","No")))</f>
        <v>No</v>
      </c>
      <c r="X362" s="19" t="str">
        <f>HYPERLINK("https://www.google.com/maps/search/?api=1&amp;query="&amp;Table467[[#This Row],[Begin Lat]]&amp;","&amp;Table467[[#This Row],[Begin Long]],"Google Maps")</f>
        <v>Google Maps</v>
      </c>
      <c r="Y362" s="1">
        <v>40.691625000000002</v>
      </c>
      <c r="Z362" s="1">
        <v>-81.180880000000002</v>
      </c>
      <c r="AA362" s="1">
        <v>0</v>
      </c>
      <c r="AB362" s="1">
        <v>0</v>
      </c>
    </row>
    <row r="363" spans="1:28" x14ac:dyDescent="0.25">
      <c r="A363" s="13">
        <v>361</v>
      </c>
      <c r="B363" s="17">
        <v>1</v>
      </c>
      <c r="C363" s="1" t="s">
        <v>804</v>
      </c>
      <c r="D363" s="1" t="s">
        <v>2873</v>
      </c>
      <c r="E363" s="1" t="s">
        <v>5213</v>
      </c>
      <c r="F363" s="1" t="s">
        <v>2749</v>
      </c>
      <c r="G363" s="21">
        <v>0</v>
      </c>
      <c r="H363" s="21">
        <v>0</v>
      </c>
      <c r="I363" s="1" t="s">
        <v>258</v>
      </c>
      <c r="J363" s="1" t="s">
        <v>2804</v>
      </c>
      <c r="K363" s="1">
        <v>0</v>
      </c>
      <c r="L363" s="1">
        <v>1</v>
      </c>
      <c r="M363" s="1">
        <v>4</v>
      </c>
      <c r="N363" s="1">
        <v>0</v>
      </c>
      <c r="O363" s="1">
        <v>6</v>
      </c>
      <c r="P363" s="16">
        <v>77.864189680232556</v>
      </c>
      <c r="Q363" s="21">
        <v>1.9094372781486388</v>
      </c>
      <c r="R363" s="21">
        <v>2.2235336192116901</v>
      </c>
      <c r="S363" s="21">
        <v>0.31409634106305129</v>
      </c>
      <c r="T363" s="21">
        <v>0.13306887342838239</v>
      </c>
      <c r="U363" s="21">
        <v>0.58281942509909523</v>
      </c>
      <c r="V363" s="21">
        <v>0.44975055167071287</v>
      </c>
      <c r="W363" s="13" t="str">
        <f>IF(Table467[[#This Row],[PSI - FI]]&gt;5,"Red",(IF(AND(Table467[[#This Row],[PSI - FI]]&lt;5,Table467[[#This Row],[PSI - FI]]&gt;=3),"Blue","No")))</f>
        <v>No</v>
      </c>
      <c r="X363" s="19" t="str">
        <f>HYPERLINK("https://www.google.com/maps/search/?api=1&amp;query="&amp;Table467[[#This Row],[Begin Lat]]&amp;","&amp;Table467[[#This Row],[Begin Long]],"Google Maps")</f>
        <v>Google Maps</v>
      </c>
      <c r="Y363" s="1">
        <v>40.893394000000001</v>
      </c>
      <c r="Z363" s="1">
        <v>-83.650993999999997</v>
      </c>
      <c r="AA363" s="1">
        <v>0</v>
      </c>
      <c r="AB363" s="1">
        <v>0</v>
      </c>
    </row>
    <row r="364" spans="1:28" x14ac:dyDescent="0.25">
      <c r="A364" s="13">
        <v>362</v>
      </c>
      <c r="B364" s="17">
        <v>7</v>
      </c>
      <c r="C364" s="1" t="s">
        <v>1335</v>
      </c>
      <c r="D364" s="1" t="s">
        <v>3115</v>
      </c>
      <c r="E364" s="1" t="s">
        <v>5214</v>
      </c>
      <c r="F364" s="1" t="s">
        <v>2750</v>
      </c>
      <c r="G364" s="21">
        <v>1.2620000000024447</v>
      </c>
      <c r="H364" s="21">
        <v>0</v>
      </c>
      <c r="I364" s="1" t="s">
        <v>258</v>
      </c>
      <c r="J364" s="1" t="s">
        <v>2803</v>
      </c>
      <c r="K364" s="1">
        <v>1</v>
      </c>
      <c r="L364" s="1">
        <v>2</v>
      </c>
      <c r="M364" s="1">
        <v>3</v>
      </c>
      <c r="N364" s="1">
        <v>2</v>
      </c>
      <c r="O364" s="1">
        <v>6</v>
      </c>
      <c r="P364" s="16">
        <v>171.54569404069767</v>
      </c>
      <c r="Q364" s="21">
        <v>6.4725367125426939E-2</v>
      </c>
      <c r="R364" s="21">
        <v>0.77317092617314864</v>
      </c>
      <c r="S364" s="21">
        <v>0.70844555904772166</v>
      </c>
      <c r="T364" s="21">
        <v>6.4838057375570732E-2</v>
      </c>
      <c r="U364" s="21">
        <v>0.5824666703507354</v>
      </c>
      <c r="V364" s="21">
        <v>0.51762861297516471</v>
      </c>
      <c r="W364" s="13" t="str">
        <f>IF(Table467[[#This Row],[PSI - FI]]&gt;5,"Red",(IF(AND(Table467[[#This Row],[PSI - FI]]&lt;5,Table467[[#This Row],[PSI - FI]]&gt;=3),"Blue","No")))</f>
        <v>No</v>
      </c>
      <c r="X364" s="19" t="str">
        <f>HYPERLINK("https://www.google.com/maps/search/?api=1&amp;query="&amp;Table467[[#This Row],[Begin Lat]]&amp;","&amp;Table467[[#This Row],[Begin Long]],"Google Maps")</f>
        <v>Google Maps</v>
      </c>
      <c r="Y364" s="1">
        <v>40.106552999999998</v>
      </c>
      <c r="Z364" s="1">
        <v>-84.200181000000001</v>
      </c>
      <c r="AA364" s="1">
        <v>0</v>
      </c>
      <c r="AB364" s="1">
        <v>0</v>
      </c>
    </row>
    <row r="365" spans="1:28" x14ac:dyDescent="0.25">
      <c r="A365" s="13">
        <v>363</v>
      </c>
      <c r="B365" s="17">
        <v>4</v>
      </c>
      <c r="C365" s="1" t="s">
        <v>3194</v>
      </c>
      <c r="D365" s="1" t="s">
        <v>2975</v>
      </c>
      <c r="E365" s="1" t="s">
        <v>5215</v>
      </c>
      <c r="F365" s="1" t="s">
        <v>2751</v>
      </c>
      <c r="G365" s="21">
        <v>1.0080000000016298</v>
      </c>
      <c r="H365" s="21">
        <v>0</v>
      </c>
      <c r="I365" s="1" t="s">
        <v>258</v>
      </c>
      <c r="J365" s="1" t="s">
        <v>2803</v>
      </c>
      <c r="K365" s="1">
        <v>0</v>
      </c>
      <c r="L365" s="1">
        <v>3</v>
      </c>
      <c r="M365" s="1">
        <v>4</v>
      </c>
      <c r="N365" s="1">
        <v>1</v>
      </c>
      <c r="O365" s="1">
        <v>4</v>
      </c>
      <c r="P365" s="16">
        <v>171.65506904069767</v>
      </c>
      <c r="Q365" s="21">
        <v>5.8817813890303002E-2</v>
      </c>
      <c r="R365" s="21">
        <v>0.6980116918474788</v>
      </c>
      <c r="S365" s="21">
        <v>0.63919387795717575</v>
      </c>
      <c r="T365" s="21">
        <v>5.7344978086038542E-2</v>
      </c>
      <c r="U365" s="21">
        <v>0.58187536749254032</v>
      </c>
      <c r="V365" s="21">
        <v>0.52453038940650176</v>
      </c>
      <c r="W365" s="13" t="str">
        <f>IF(Table467[[#This Row],[PSI - FI]]&gt;5,"Red",(IF(AND(Table467[[#This Row],[PSI - FI]]&lt;5,Table467[[#This Row],[PSI - FI]]&gt;=3),"Blue","No")))</f>
        <v>No</v>
      </c>
      <c r="X365" s="19" t="str">
        <f>HYPERLINK("https://www.google.com/maps/search/?api=1&amp;query="&amp;Table467[[#This Row],[Begin Lat]]&amp;","&amp;Table467[[#This Row],[Begin Long]],"Google Maps")</f>
        <v>Google Maps</v>
      </c>
      <c r="Y365" s="1">
        <v>41.782055999999997</v>
      </c>
      <c r="Z365" s="1">
        <v>-80.899799000000002</v>
      </c>
      <c r="AA365" s="1">
        <v>0</v>
      </c>
      <c r="AB365" s="1">
        <v>0</v>
      </c>
    </row>
    <row r="366" spans="1:28" x14ac:dyDescent="0.25">
      <c r="A366" s="13">
        <v>364</v>
      </c>
      <c r="B366" s="17">
        <v>11</v>
      </c>
      <c r="C366" s="1" t="s">
        <v>2372</v>
      </c>
      <c r="D366" s="1" t="s">
        <v>2903</v>
      </c>
      <c r="E366" s="1" t="s">
        <v>5216</v>
      </c>
      <c r="F366" s="1" t="s">
        <v>2752</v>
      </c>
      <c r="G366" s="21">
        <v>0.25100000000384171</v>
      </c>
      <c r="H366" s="21">
        <v>0</v>
      </c>
      <c r="I366" s="1" t="s">
        <v>258</v>
      </c>
      <c r="J366" s="1" t="s">
        <v>2805</v>
      </c>
      <c r="K366" s="1">
        <v>0</v>
      </c>
      <c r="L366" s="1">
        <v>0</v>
      </c>
      <c r="M366" s="1">
        <v>3</v>
      </c>
      <c r="N366" s="1">
        <v>0</v>
      </c>
      <c r="O366" s="1">
        <v>8</v>
      </c>
      <c r="P366" s="16">
        <v>27.640625</v>
      </c>
      <c r="Q366" s="21">
        <v>1.8298459471358057</v>
      </c>
      <c r="R366" s="21">
        <v>2.194551011560069</v>
      </c>
      <c r="S366" s="21">
        <v>0.36470506442426331</v>
      </c>
      <c r="T366" s="21">
        <v>0.46694304529678504</v>
      </c>
      <c r="U366" s="21">
        <v>0.58097073989644099</v>
      </c>
      <c r="V366" s="21">
        <v>0.11402769459965595</v>
      </c>
      <c r="W366" s="13" t="str">
        <f>IF(Table467[[#This Row],[PSI - FI]]&gt;5,"Red",(IF(AND(Table467[[#This Row],[PSI - FI]]&lt;5,Table467[[#This Row],[PSI - FI]]&gt;=3),"Blue","No")))</f>
        <v>No</v>
      </c>
      <c r="X366" s="19" t="str">
        <f>HYPERLINK("https://www.google.com/maps/search/?api=1&amp;query="&amp;Table467[[#This Row],[Begin Lat]]&amp;","&amp;Table467[[#This Row],[Begin Long]],"Google Maps")</f>
        <v>Google Maps</v>
      </c>
      <c r="Y366" s="1">
        <v>40.554023999999998</v>
      </c>
      <c r="Z366" s="1">
        <v>-81.912554999999998</v>
      </c>
      <c r="AA366" s="1">
        <v>0</v>
      </c>
      <c r="AB366" s="1">
        <v>0</v>
      </c>
    </row>
    <row r="367" spans="1:28" x14ac:dyDescent="0.25">
      <c r="A367" s="13">
        <v>365</v>
      </c>
      <c r="B367" s="17">
        <v>7</v>
      </c>
      <c r="C367" s="1" t="s">
        <v>3195</v>
      </c>
      <c r="D367" s="1" t="s">
        <v>3052</v>
      </c>
      <c r="E367" s="1" t="s">
        <v>5217</v>
      </c>
      <c r="F367" s="1" t="s">
        <v>2753</v>
      </c>
      <c r="G367" s="21">
        <v>3.4260000000067521</v>
      </c>
      <c r="H367" s="21">
        <v>0</v>
      </c>
      <c r="I367" s="1" t="s">
        <v>258</v>
      </c>
      <c r="J367" s="1" t="s">
        <v>2803</v>
      </c>
      <c r="K367" s="1">
        <v>0</v>
      </c>
      <c r="L367" s="1">
        <v>2</v>
      </c>
      <c r="M367" s="1">
        <v>3</v>
      </c>
      <c r="N367" s="1">
        <v>2</v>
      </c>
      <c r="O367" s="1">
        <v>11</v>
      </c>
      <c r="P367" s="16">
        <v>130.86900436046511</v>
      </c>
      <c r="Q367" s="21">
        <v>8.3336167192374286E-2</v>
      </c>
      <c r="R367" s="21">
        <v>1.2430892033246399</v>
      </c>
      <c r="S367" s="21">
        <v>1.1597530361322657</v>
      </c>
      <c r="T367" s="21">
        <v>7.3036539003064921E-2</v>
      </c>
      <c r="U367" s="21">
        <v>0.58000367421559962</v>
      </c>
      <c r="V367" s="21">
        <v>0.50696713521253467</v>
      </c>
      <c r="W367" s="13" t="str">
        <f>IF(Table467[[#This Row],[PSI - FI]]&gt;5,"Red",(IF(AND(Table467[[#This Row],[PSI - FI]]&lt;5,Table467[[#This Row],[PSI - FI]]&gt;=3),"Blue","No")))</f>
        <v>No</v>
      </c>
      <c r="X367" s="19" t="str">
        <f>HYPERLINK("https://www.google.com/maps/search/?api=1&amp;query="&amp;Table467[[#This Row],[Begin Lat]]&amp;","&amp;Table467[[#This Row],[Begin Long]],"Google Maps")</f>
        <v>Google Maps</v>
      </c>
      <c r="Y367" s="1">
        <v>40.107464</v>
      </c>
      <c r="Z367" s="1">
        <v>-83.667967000000004</v>
      </c>
      <c r="AA367" s="1">
        <v>0</v>
      </c>
      <c r="AB367" s="1">
        <v>0</v>
      </c>
    </row>
    <row r="368" spans="1:28" x14ac:dyDescent="0.25">
      <c r="A368" s="13">
        <v>366</v>
      </c>
      <c r="B368" s="17">
        <v>12</v>
      </c>
      <c r="C368" s="1" t="s">
        <v>1332</v>
      </c>
      <c r="D368" s="1" t="s">
        <v>3165</v>
      </c>
      <c r="E368" s="1" t="s">
        <v>3598</v>
      </c>
      <c r="F368" s="1" t="s">
        <v>2754</v>
      </c>
      <c r="G368" s="21">
        <v>2.0259999999980209</v>
      </c>
      <c r="H368" s="21">
        <v>0</v>
      </c>
      <c r="I368" s="1" t="s">
        <v>258</v>
      </c>
      <c r="J368" s="1" t="s">
        <v>2804</v>
      </c>
      <c r="K368" s="1">
        <v>0</v>
      </c>
      <c r="L368" s="1">
        <v>1</v>
      </c>
      <c r="M368" s="1">
        <v>2</v>
      </c>
      <c r="N368" s="1">
        <v>1</v>
      </c>
      <c r="O368" s="1">
        <v>10</v>
      </c>
      <c r="P368" s="16">
        <v>73.207939680232556</v>
      </c>
      <c r="Q368" s="21">
        <v>2.8682729749593729</v>
      </c>
      <c r="R368" s="21">
        <v>2.897042383488166</v>
      </c>
      <c r="S368" s="21">
        <v>2.8769408528793061E-2</v>
      </c>
      <c r="T368" s="21">
        <v>0.19989022830484782</v>
      </c>
      <c r="U368" s="21">
        <v>0.57973659684304557</v>
      </c>
      <c r="V368" s="21">
        <v>0.37984636853819775</v>
      </c>
      <c r="W368" s="13" t="str">
        <f>IF(Table467[[#This Row],[PSI - FI]]&gt;5,"Red",(IF(AND(Table467[[#This Row],[PSI - FI]]&lt;5,Table467[[#This Row],[PSI - FI]]&gt;=3),"Blue","No")))</f>
        <v>No</v>
      </c>
      <c r="X368" s="19" t="str">
        <f>HYPERLINK("https://www.google.com/maps/search/?api=1&amp;query="&amp;Table467[[#This Row],[Begin Lat]]&amp;","&amp;Table467[[#This Row],[Begin Long]],"Google Maps")</f>
        <v>Google Maps</v>
      </c>
      <c r="Y368" s="1">
        <v>41.462020000000003</v>
      </c>
      <c r="Z368" s="1">
        <v>-81.072856000000002</v>
      </c>
      <c r="AA368" s="1">
        <v>0</v>
      </c>
      <c r="AB368" s="1">
        <v>0</v>
      </c>
    </row>
    <row r="369" spans="1:28" x14ac:dyDescent="0.25">
      <c r="A369" s="13">
        <v>367</v>
      </c>
      <c r="B369" s="17">
        <v>11</v>
      </c>
      <c r="C369" s="1" t="s">
        <v>2372</v>
      </c>
      <c r="D369" s="1" t="s">
        <v>3110</v>
      </c>
      <c r="E369" s="1" t="s">
        <v>5218</v>
      </c>
      <c r="F369" s="1" t="s">
        <v>2755</v>
      </c>
      <c r="G369" s="21">
        <v>2.56600000000617</v>
      </c>
      <c r="H369" s="21">
        <v>0</v>
      </c>
      <c r="I369" s="1" t="s">
        <v>258</v>
      </c>
      <c r="J369" s="1" t="s">
        <v>2808</v>
      </c>
      <c r="K369" s="1">
        <v>0</v>
      </c>
      <c r="L369" s="1">
        <v>0</v>
      </c>
      <c r="M369" s="1">
        <v>4</v>
      </c>
      <c r="N369" s="1">
        <v>0</v>
      </c>
      <c r="O369" s="1">
        <v>1</v>
      </c>
      <c r="P369" s="16">
        <v>27.1875</v>
      </c>
      <c r="Q369" s="21">
        <v>0.86690923681254817</v>
      </c>
      <c r="R369" s="21">
        <v>0.98270192127253153</v>
      </c>
      <c r="S369" s="21">
        <v>0.11579268445998336</v>
      </c>
      <c r="T369" s="21">
        <v>0.22121929972672183</v>
      </c>
      <c r="U369" s="21">
        <v>0.57903262831272617</v>
      </c>
      <c r="V369" s="21">
        <v>0.35781332858600434</v>
      </c>
      <c r="W369" s="13" t="str">
        <f>IF(Table467[[#This Row],[PSI - FI]]&gt;5,"Red",(IF(AND(Table467[[#This Row],[PSI - FI]]&lt;5,Table467[[#This Row],[PSI - FI]]&gt;=3),"Blue","No")))</f>
        <v>No</v>
      </c>
      <c r="X369" s="19" t="str">
        <f>HYPERLINK("https://www.google.com/maps/search/?api=1&amp;query="&amp;Table467[[#This Row],[Begin Lat]]&amp;","&amp;Table467[[#This Row],[Begin Long]],"Google Maps")</f>
        <v>Google Maps</v>
      </c>
      <c r="Y369" s="1">
        <v>40.560029999999998</v>
      </c>
      <c r="Z369" s="1">
        <v>-81.806180999999995</v>
      </c>
      <c r="AA369" s="1">
        <v>0</v>
      </c>
      <c r="AB369" s="1">
        <v>0</v>
      </c>
    </row>
    <row r="370" spans="1:28" x14ac:dyDescent="0.25">
      <c r="A370" s="13">
        <v>368</v>
      </c>
      <c r="B370" s="17">
        <v>7</v>
      </c>
      <c r="C370" s="1" t="s">
        <v>789</v>
      </c>
      <c r="D370" s="1" t="s">
        <v>2916</v>
      </c>
      <c r="E370" s="1" t="s">
        <v>5219</v>
      </c>
      <c r="F370" s="1" t="s">
        <v>2756</v>
      </c>
      <c r="G370" s="21">
        <v>3.6209999999991851</v>
      </c>
      <c r="H370" s="21">
        <v>0</v>
      </c>
      <c r="I370" s="1" t="s">
        <v>258</v>
      </c>
      <c r="J370" s="1" t="s">
        <v>2804</v>
      </c>
      <c r="K370" s="1">
        <v>0</v>
      </c>
      <c r="L370" s="1">
        <v>0</v>
      </c>
      <c r="M370" s="1">
        <v>2</v>
      </c>
      <c r="N370" s="1">
        <v>3</v>
      </c>
      <c r="O370" s="1">
        <v>5</v>
      </c>
      <c r="P370" s="16">
        <v>31.40625</v>
      </c>
      <c r="Q370" s="21">
        <v>1.9594557142174112</v>
      </c>
      <c r="R370" s="21">
        <v>1.957003721730975</v>
      </c>
      <c r="S370" s="21">
        <v>-2.4519924864361275E-3</v>
      </c>
      <c r="T370" s="21">
        <v>0.1365546632024118</v>
      </c>
      <c r="U370" s="21">
        <v>0.57865328525821191</v>
      </c>
      <c r="V370" s="21">
        <v>0.44209862205580008</v>
      </c>
      <c r="W370" s="13" t="str">
        <f>IF(Table467[[#This Row],[PSI - FI]]&gt;5,"Red",(IF(AND(Table467[[#This Row],[PSI - FI]]&lt;5,Table467[[#This Row],[PSI - FI]]&gt;=3),"Blue","No")))</f>
        <v>No</v>
      </c>
      <c r="X370" s="19" t="str">
        <f>HYPERLINK("https://www.google.com/maps/search/?api=1&amp;query="&amp;Table467[[#This Row],[Begin Lat]]&amp;","&amp;Table467[[#This Row],[Begin Long]],"Google Maps")</f>
        <v>Google Maps</v>
      </c>
      <c r="Y370" s="1">
        <v>39.905763999999998</v>
      </c>
      <c r="Z370" s="1">
        <v>-83.877149000000003</v>
      </c>
      <c r="AA370" s="1">
        <v>0</v>
      </c>
      <c r="AB370" s="1">
        <v>0</v>
      </c>
    </row>
    <row r="371" spans="1:28" x14ac:dyDescent="0.25">
      <c r="A371" s="13">
        <v>369</v>
      </c>
      <c r="B371" s="17">
        <v>8</v>
      </c>
      <c r="C371" s="1" t="s">
        <v>1329</v>
      </c>
      <c r="D371" s="1" t="s">
        <v>2870</v>
      </c>
      <c r="E371" s="1" t="s">
        <v>5220</v>
      </c>
      <c r="F371" s="1" t="s">
        <v>2757</v>
      </c>
      <c r="G371" s="21">
        <v>3.3049999999930151</v>
      </c>
      <c r="H371" s="21">
        <v>0</v>
      </c>
      <c r="I371" s="1" t="s">
        <v>258</v>
      </c>
      <c r="J371" s="1" t="s">
        <v>2803</v>
      </c>
      <c r="K371" s="1">
        <v>1</v>
      </c>
      <c r="L371" s="1">
        <v>0</v>
      </c>
      <c r="M371" s="1">
        <v>0</v>
      </c>
      <c r="N371" s="1">
        <v>3</v>
      </c>
      <c r="O371" s="1">
        <v>7</v>
      </c>
      <c r="P371" s="16">
        <v>65.989189680232556</v>
      </c>
      <c r="Q371" s="21">
        <v>0.34726040298969768</v>
      </c>
      <c r="R371" s="21">
        <v>1.5902776262750491</v>
      </c>
      <c r="S371" s="21">
        <v>1.2430172232853514</v>
      </c>
      <c r="T371" s="21">
        <v>0.20401150321424583</v>
      </c>
      <c r="U371" s="21">
        <v>0.57828226784825931</v>
      </c>
      <c r="V371" s="21">
        <v>0.37427076463401349</v>
      </c>
      <c r="W371" s="13" t="str">
        <f>IF(Table467[[#This Row],[PSI - FI]]&gt;5,"Red",(IF(AND(Table467[[#This Row],[PSI - FI]]&lt;5,Table467[[#This Row],[PSI - FI]]&gt;=3),"Blue","No")))</f>
        <v>No</v>
      </c>
      <c r="X371" s="19" t="str">
        <f>HYPERLINK("https://www.google.com/maps/search/?api=1&amp;query="&amp;Table467[[#This Row],[Begin Lat]]&amp;","&amp;Table467[[#This Row],[Begin Long]],"Google Maps")</f>
        <v>Google Maps</v>
      </c>
      <c r="Y371" s="1">
        <v>38.976903</v>
      </c>
      <c r="Z371" s="1">
        <v>-84.113440999999995</v>
      </c>
      <c r="AA371" s="1">
        <v>0</v>
      </c>
      <c r="AB371" s="1">
        <v>0</v>
      </c>
    </row>
    <row r="372" spans="1:28" x14ac:dyDescent="0.25">
      <c r="A372" s="13">
        <v>370</v>
      </c>
      <c r="B372" s="17">
        <v>7</v>
      </c>
      <c r="C372" s="1" t="s">
        <v>2378</v>
      </c>
      <c r="D372" s="1" t="s">
        <v>3126</v>
      </c>
      <c r="E372" s="1" t="s">
        <v>5221</v>
      </c>
      <c r="F372" s="1" t="s">
        <v>2758</v>
      </c>
      <c r="G372" s="21">
        <v>4.3000000005122274E-2</v>
      </c>
      <c r="H372" s="21">
        <v>0</v>
      </c>
      <c r="I372" s="1" t="s">
        <v>258</v>
      </c>
      <c r="J372" s="1" t="s">
        <v>2803</v>
      </c>
      <c r="K372" s="1">
        <v>1</v>
      </c>
      <c r="L372" s="1">
        <v>0</v>
      </c>
      <c r="M372" s="1">
        <v>4</v>
      </c>
      <c r="N372" s="1">
        <v>2</v>
      </c>
      <c r="O372" s="1">
        <v>1</v>
      </c>
      <c r="P372" s="16">
        <v>81.739189680232556</v>
      </c>
      <c r="Q372" s="21">
        <v>9.3079275666862318E-2</v>
      </c>
      <c r="R372" s="21">
        <v>0.62132989802805039</v>
      </c>
      <c r="S372" s="21">
        <v>0.52825062236118803</v>
      </c>
      <c r="T372" s="21">
        <v>7.3672864817391381E-2</v>
      </c>
      <c r="U372" s="21">
        <v>0.57804164193554386</v>
      </c>
      <c r="V372" s="21">
        <v>0.50436877711815242</v>
      </c>
      <c r="W372" s="13" t="str">
        <f>IF(Table467[[#This Row],[PSI - FI]]&gt;5,"Red",(IF(AND(Table467[[#This Row],[PSI - FI]]&lt;5,Table467[[#This Row],[PSI - FI]]&gt;=3),"Blue","No")))</f>
        <v>No</v>
      </c>
      <c r="X372" s="19" t="str">
        <f>HYPERLINK("https://www.google.com/maps/search/?api=1&amp;query="&amp;Table467[[#This Row],[Begin Lat]]&amp;","&amp;Table467[[#This Row],[Begin Long]],"Google Maps")</f>
        <v>Google Maps</v>
      </c>
      <c r="Y372" s="1">
        <v>40.556514</v>
      </c>
      <c r="Z372" s="1">
        <v>-84.084328999999997</v>
      </c>
      <c r="AA372" s="1">
        <v>0</v>
      </c>
      <c r="AB372" s="1">
        <v>0</v>
      </c>
    </row>
    <row r="373" spans="1:28" x14ac:dyDescent="0.25">
      <c r="A373" s="13">
        <v>371</v>
      </c>
      <c r="B373" s="17">
        <v>6</v>
      </c>
      <c r="C373" s="1" t="s">
        <v>808</v>
      </c>
      <c r="D373" s="1" t="s">
        <v>3108</v>
      </c>
      <c r="E373" s="1" t="s">
        <v>3464</v>
      </c>
      <c r="F373" s="1" t="s">
        <v>2759</v>
      </c>
      <c r="G373" s="21">
        <v>23.195999999996275</v>
      </c>
      <c r="H373" s="21">
        <v>0</v>
      </c>
      <c r="I373" s="1" t="s">
        <v>258</v>
      </c>
      <c r="J373" s="1" t="s">
        <v>2806</v>
      </c>
      <c r="K373" s="1">
        <v>0</v>
      </c>
      <c r="L373" s="1">
        <v>0</v>
      </c>
      <c r="M373" s="1">
        <v>4</v>
      </c>
      <c r="N373" s="1">
        <v>1</v>
      </c>
      <c r="O373" s="1">
        <v>4</v>
      </c>
      <c r="P373" s="16">
        <v>34.625</v>
      </c>
      <c r="Q373" s="21">
        <v>2.2549821531578544</v>
      </c>
      <c r="R373" s="21">
        <v>1.7070438821290759</v>
      </c>
      <c r="S373" s="21">
        <v>-0.54793827102877857</v>
      </c>
      <c r="T373" s="21">
        <v>0.14736762024635358</v>
      </c>
      <c r="U373" s="21">
        <v>0.57802585189175726</v>
      </c>
      <c r="V373" s="21">
        <v>0.43065823164540368</v>
      </c>
      <c r="W373" s="13" t="str">
        <f>IF(Table467[[#This Row],[PSI - FI]]&gt;5,"Red",(IF(AND(Table467[[#This Row],[PSI - FI]]&lt;5,Table467[[#This Row],[PSI - FI]]&gt;=3),"Blue","No")))</f>
        <v>No</v>
      </c>
      <c r="X373" s="19" t="str">
        <f>HYPERLINK("https://www.google.com/maps/search/?api=1&amp;query="&amp;Table467[[#This Row],[Begin Lat]]&amp;","&amp;Table467[[#This Row],[Begin Long]],"Google Maps")</f>
        <v>Google Maps</v>
      </c>
      <c r="Y373" s="1">
        <v>39.563727999999998</v>
      </c>
      <c r="Z373" s="1">
        <v>-82.884371999999999</v>
      </c>
      <c r="AA373" s="1">
        <v>0</v>
      </c>
      <c r="AB373" s="1">
        <v>0</v>
      </c>
    </row>
    <row r="374" spans="1:28" x14ac:dyDescent="0.25">
      <c r="A374" s="13">
        <v>372</v>
      </c>
      <c r="B374" s="17">
        <v>8</v>
      </c>
      <c r="C374" s="1" t="s">
        <v>1329</v>
      </c>
      <c r="D374" s="1" t="s">
        <v>3105</v>
      </c>
      <c r="E374" s="1" t="s">
        <v>5222</v>
      </c>
      <c r="F374" s="1" t="s">
        <v>2760</v>
      </c>
      <c r="G374" s="21">
        <v>5.0899999999965075</v>
      </c>
      <c r="H374" s="21">
        <v>0</v>
      </c>
      <c r="I374" s="1" t="s">
        <v>258</v>
      </c>
      <c r="J374" s="1" t="s">
        <v>2803</v>
      </c>
      <c r="K374" s="1">
        <v>0</v>
      </c>
      <c r="L374" s="1">
        <v>1</v>
      </c>
      <c r="M374" s="1">
        <v>4</v>
      </c>
      <c r="N374" s="1">
        <v>2</v>
      </c>
      <c r="O374" s="1">
        <v>6</v>
      </c>
      <c r="P374" s="16">
        <v>86.739189680232556</v>
      </c>
      <c r="Q374" s="21">
        <v>7.9279925516101496E-2</v>
      </c>
      <c r="R374" s="21">
        <v>0.86608457269474726</v>
      </c>
      <c r="S374" s="21">
        <v>0.78680464717864573</v>
      </c>
      <c r="T374" s="21">
        <v>7.4282534282615442E-2</v>
      </c>
      <c r="U374" s="21">
        <v>0.57795479524250293</v>
      </c>
      <c r="V374" s="21">
        <v>0.50367226095988749</v>
      </c>
      <c r="W374" s="13" t="str">
        <f>IF(Table467[[#This Row],[PSI - FI]]&gt;5,"Red",(IF(AND(Table467[[#This Row],[PSI - FI]]&lt;5,Table467[[#This Row],[PSI - FI]]&gt;=3),"Blue","No")))</f>
        <v>No</v>
      </c>
      <c r="X374" s="19" t="str">
        <f>HYPERLINK("https://www.google.com/maps/search/?api=1&amp;query="&amp;Table467[[#This Row],[Begin Lat]]&amp;","&amp;Table467[[#This Row],[Begin Long]],"Google Maps")</f>
        <v>Google Maps</v>
      </c>
      <c r="Y374" s="1">
        <v>38.960918999999997</v>
      </c>
      <c r="Z374" s="1">
        <v>-84.108266</v>
      </c>
      <c r="AA374" s="1">
        <v>0</v>
      </c>
      <c r="AB374" s="1">
        <v>0</v>
      </c>
    </row>
    <row r="375" spans="1:28" x14ac:dyDescent="0.25">
      <c r="A375" s="13">
        <v>373</v>
      </c>
      <c r="B375" s="17">
        <v>3</v>
      </c>
      <c r="C375" s="1" t="s">
        <v>2360</v>
      </c>
      <c r="D375" s="1" t="s">
        <v>2983</v>
      </c>
      <c r="E375" s="1" t="s">
        <v>5223</v>
      </c>
      <c r="F375" s="1" t="s">
        <v>2761</v>
      </c>
      <c r="G375" s="21">
        <v>19.569000000003143</v>
      </c>
      <c r="H375" s="21">
        <v>0</v>
      </c>
      <c r="I375" s="1" t="s">
        <v>258</v>
      </c>
      <c r="J375" s="1" t="s">
        <v>2803</v>
      </c>
      <c r="K375" s="1">
        <v>0</v>
      </c>
      <c r="L375" s="1">
        <v>1</v>
      </c>
      <c r="M375" s="1">
        <v>5</v>
      </c>
      <c r="N375" s="1">
        <v>1</v>
      </c>
      <c r="O375" s="1">
        <v>11</v>
      </c>
      <c r="P375" s="16">
        <v>93.848564680232556</v>
      </c>
      <c r="Q375" s="21">
        <v>8.4343098884002252E-2</v>
      </c>
      <c r="R375" s="21">
        <v>1.2285357621932302</v>
      </c>
      <c r="S375" s="21">
        <v>1.1441926633092281</v>
      </c>
      <c r="T375" s="21">
        <v>7.4351326737144299E-2</v>
      </c>
      <c r="U375" s="21">
        <v>0.57758260002299056</v>
      </c>
      <c r="V375" s="21">
        <v>0.50323127328584627</v>
      </c>
      <c r="W375" s="13" t="str">
        <f>IF(Table467[[#This Row],[PSI - FI]]&gt;5,"Red",(IF(AND(Table467[[#This Row],[PSI - FI]]&lt;5,Table467[[#This Row],[PSI - FI]]&gt;=3),"Blue","No")))</f>
        <v>No</v>
      </c>
      <c r="X375" s="19" t="str">
        <f>HYPERLINK("https://www.google.com/maps/search/?api=1&amp;query="&amp;Table467[[#This Row],[Begin Lat]]&amp;","&amp;Table467[[#This Row],[Begin Long]],"Google Maps")</f>
        <v>Google Maps</v>
      </c>
      <c r="Y375" s="1">
        <v>41.094675000000002</v>
      </c>
      <c r="Z375" s="1">
        <v>-82.488213000000002</v>
      </c>
      <c r="AA375" s="1">
        <v>0</v>
      </c>
      <c r="AB375" s="1">
        <v>0</v>
      </c>
    </row>
    <row r="376" spans="1:28" x14ac:dyDescent="0.25">
      <c r="A376" s="13">
        <v>374</v>
      </c>
      <c r="B376" s="17">
        <v>7</v>
      </c>
      <c r="C376" s="1" t="s">
        <v>2388</v>
      </c>
      <c r="D376" s="1" t="s">
        <v>3021</v>
      </c>
      <c r="E376" s="1" t="s">
        <v>5224</v>
      </c>
      <c r="F376" s="1" t="s">
        <v>2762</v>
      </c>
      <c r="G376" s="21">
        <v>17.228000000002794</v>
      </c>
      <c r="H376" s="21">
        <v>0</v>
      </c>
      <c r="I376" s="1" t="s">
        <v>258</v>
      </c>
      <c r="J376" s="1" t="s">
        <v>2803</v>
      </c>
      <c r="K376" s="1">
        <v>1</v>
      </c>
      <c r="L376" s="1">
        <v>1</v>
      </c>
      <c r="M376" s="1">
        <v>4</v>
      </c>
      <c r="N376" s="1">
        <v>1</v>
      </c>
      <c r="O376" s="1">
        <v>8</v>
      </c>
      <c r="P376" s="16">
        <v>129.97837936046511</v>
      </c>
      <c r="Q376" s="21">
        <v>9.67735290845467E-2</v>
      </c>
      <c r="R376" s="21">
        <v>1.1103313025026704</v>
      </c>
      <c r="S376" s="21">
        <v>1.0135577734181238</v>
      </c>
      <c r="T376" s="21">
        <v>7.5092379913266435E-2</v>
      </c>
      <c r="U376" s="21">
        <v>0.57655087996162901</v>
      </c>
      <c r="V376" s="21">
        <v>0.50145850004836257</v>
      </c>
      <c r="W376" s="13" t="str">
        <f>IF(Table467[[#This Row],[PSI - FI]]&gt;5,"Red",(IF(AND(Table467[[#This Row],[PSI - FI]]&lt;5,Table467[[#This Row],[PSI - FI]]&gt;=3),"Blue","No")))</f>
        <v>No</v>
      </c>
      <c r="X376" s="19" t="str">
        <f>HYPERLINK("https://www.google.com/maps/search/?api=1&amp;query="&amp;Table467[[#This Row],[Begin Lat]]&amp;","&amp;Table467[[#This Row],[Begin Long]],"Google Maps")</f>
        <v>Google Maps</v>
      </c>
      <c r="Y376" s="1">
        <v>40.438803999999998</v>
      </c>
      <c r="Z376" s="1">
        <v>-84.178499000000002</v>
      </c>
      <c r="AA376" s="1">
        <v>0</v>
      </c>
      <c r="AB376" s="1">
        <v>0</v>
      </c>
    </row>
    <row r="377" spans="1:28" x14ac:dyDescent="0.25">
      <c r="A377" s="13">
        <v>375</v>
      </c>
      <c r="B377" s="17">
        <v>8</v>
      </c>
      <c r="C377" s="1" t="s">
        <v>806</v>
      </c>
      <c r="D377" s="1" t="s">
        <v>3062</v>
      </c>
      <c r="E377" s="1" t="s">
        <v>3524</v>
      </c>
      <c r="F377" s="1" t="s">
        <v>2763</v>
      </c>
      <c r="G377" s="21">
        <v>6.0679999999993015</v>
      </c>
      <c r="H377" s="21">
        <v>0</v>
      </c>
      <c r="I377" s="1" t="s">
        <v>258</v>
      </c>
      <c r="J377" s="1" t="s">
        <v>2808</v>
      </c>
      <c r="K377" s="1">
        <v>0</v>
      </c>
      <c r="L377" s="1">
        <v>1</v>
      </c>
      <c r="M377" s="1">
        <v>6</v>
      </c>
      <c r="N377" s="1">
        <v>0</v>
      </c>
      <c r="O377" s="1">
        <v>8</v>
      </c>
      <c r="P377" s="16">
        <v>92.957939680232556</v>
      </c>
      <c r="Q377" s="21">
        <v>0.31615344017418834</v>
      </c>
      <c r="R377" s="21">
        <v>2.2258363243060373</v>
      </c>
      <c r="S377" s="21">
        <v>1.9096828841318489</v>
      </c>
      <c r="T377" s="21">
        <v>8.0676545677008354E-2</v>
      </c>
      <c r="U377" s="21">
        <v>0.57479789587003838</v>
      </c>
      <c r="V377" s="21">
        <v>0.49412135019303005</v>
      </c>
      <c r="W377" s="13" t="str">
        <f>IF(Table467[[#This Row],[PSI - FI]]&gt;5,"Red",(IF(AND(Table467[[#This Row],[PSI - FI]]&lt;5,Table467[[#This Row],[PSI - FI]]&gt;=3),"Blue","No")))</f>
        <v>No</v>
      </c>
      <c r="X377" s="19" t="str">
        <f>HYPERLINK("https://www.google.com/maps/search/?api=1&amp;query="&amp;Table467[[#This Row],[Begin Lat]]&amp;","&amp;Table467[[#This Row],[Begin Long]],"Google Maps")</f>
        <v>Google Maps</v>
      </c>
      <c r="Y377" s="1">
        <v>39.488183999999997</v>
      </c>
      <c r="Z377" s="1">
        <v>-84.225510999999997</v>
      </c>
      <c r="AA377" s="1">
        <v>0</v>
      </c>
      <c r="AB377" s="1">
        <v>0</v>
      </c>
    </row>
    <row r="378" spans="1:28" x14ac:dyDescent="0.25">
      <c r="A378" s="13">
        <v>376</v>
      </c>
      <c r="B378" s="17">
        <v>5</v>
      </c>
      <c r="C378" s="1" t="s">
        <v>797</v>
      </c>
      <c r="D378" s="1" t="s">
        <v>2861</v>
      </c>
      <c r="E378" s="1" t="s">
        <v>5225</v>
      </c>
      <c r="F378" s="1" t="s">
        <v>2764</v>
      </c>
      <c r="G378" s="21">
        <v>0</v>
      </c>
      <c r="H378" s="21">
        <v>0</v>
      </c>
      <c r="I378" s="1" t="s">
        <v>258</v>
      </c>
      <c r="J378" s="1" t="s">
        <v>2808</v>
      </c>
      <c r="K378" s="1">
        <v>0</v>
      </c>
      <c r="L378" s="1">
        <v>1</v>
      </c>
      <c r="M378" s="1">
        <v>2</v>
      </c>
      <c r="N378" s="1">
        <v>2</v>
      </c>
      <c r="O378" s="1">
        <v>7</v>
      </c>
      <c r="P378" s="16">
        <v>74.645439680232556</v>
      </c>
      <c r="Q378" s="21">
        <v>0.55753156899333456</v>
      </c>
      <c r="R378" s="21">
        <v>2.010021732148271</v>
      </c>
      <c r="S378" s="21">
        <v>1.4524901631549363</v>
      </c>
      <c r="T378" s="21">
        <v>0.14227180658696231</v>
      </c>
      <c r="U378" s="21">
        <v>0.57444418676810749</v>
      </c>
      <c r="V378" s="21">
        <v>0.43217238018114518</v>
      </c>
      <c r="W378" s="13" t="str">
        <f>IF(Table467[[#This Row],[PSI - FI]]&gt;5,"Red",(IF(AND(Table467[[#This Row],[PSI - FI]]&lt;5,Table467[[#This Row],[PSI - FI]]&gt;=3),"Blue","No")))</f>
        <v>No</v>
      </c>
      <c r="X378" s="19" t="str">
        <f>HYPERLINK("https://www.google.com/maps/search/?api=1&amp;query="&amp;Table467[[#This Row],[Begin Lat]]&amp;","&amp;Table467[[#This Row],[Begin Long]],"Google Maps")</f>
        <v>Google Maps</v>
      </c>
      <c r="Y378" s="1">
        <v>39.928530000000002</v>
      </c>
      <c r="Z378" s="1">
        <v>-82.543910999999994</v>
      </c>
      <c r="AA378" s="1">
        <v>0</v>
      </c>
      <c r="AB378" s="1">
        <v>0</v>
      </c>
    </row>
    <row r="379" spans="1:28" x14ac:dyDescent="0.25">
      <c r="A379" s="13">
        <v>377</v>
      </c>
      <c r="B379" s="17">
        <v>2</v>
      </c>
      <c r="C379" s="1" t="s">
        <v>2362</v>
      </c>
      <c r="D379" s="1" t="s">
        <v>3003</v>
      </c>
      <c r="E379" s="1" t="s">
        <v>5226</v>
      </c>
      <c r="F379" s="1" t="s">
        <v>2765</v>
      </c>
      <c r="G379" s="21">
        <v>19.576000000000931</v>
      </c>
      <c r="H379" s="21">
        <v>0</v>
      </c>
      <c r="I379" s="1" t="s">
        <v>258</v>
      </c>
      <c r="J379" s="1" t="s">
        <v>2803</v>
      </c>
      <c r="K379" s="1">
        <v>0</v>
      </c>
      <c r="L379" s="1">
        <v>0</v>
      </c>
      <c r="M379" s="1">
        <v>5</v>
      </c>
      <c r="N379" s="1">
        <v>3</v>
      </c>
      <c r="O379" s="1">
        <v>2</v>
      </c>
      <c r="P379" s="16">
        <v>48.046875</v>
      </c>
      <c r="Q379" s="21">
        <v>6.7561363611957331E-2</v>
      </c>
      <c r="R379" s="21">
        <v>0.60722657605481722</v>
      </c>
      <c r="S379" s="21">
        <v>0.53966521244285992</v>
      </c>
      <c r="T379" s="21">
        <v>6.075578479253841E-2</v>
      </c>
      <c r="U379" s="21">
        <v>0.57435181236864707</v>
      </c>
      <c r="V379" s="21">
        <v>0.51359602757610867</v>
      </c>
      <c r="W379" s="13" t="str">
        <f>IF(Table467[[#This Row],[PSI - FI]]&gt;5,"Red",(IF(AND(Table467[[#This Row],[PSI - FI]]&lt;5,Table467[[#This Row],[PSI - FI]]&gt;=3),"Blue","No")))</f>
        <v>No</v>
      </c>
      <c r="X379" s="19" t="str">
        <f>HYPERLINK("https://www.google.com/maps/search/?api=1&amp;query="&amp;Table467[[#This Row],[Begin Lat]]&amp;","&amp;Table467[[#This Row],[Begin Long]],"Google Maps")</f>
        <v>Google Maps</v>
      </c>
      <c r="Y379" s="1">
        <v>41.530349999999999</v>
      </c>
      <c r="Z379" s="1">
        <v>-84.003730000000004</v>
      </c>
      <c r="AA379" s="1">
        <v>0</v>
      </c>
      <c r="AB379" s="1">
        <v>0</v>
      </c>
    </row>
    <row r="380" spans="1:28" x14ac:dyDescent="0.25">
      <c r="A380" s="13">
        <v>378</v>
      </c>
      <c r="B380" s="17">
        <v>8</v>
      </c>
      <c r="C380" s="1" t="s">
        <v>788</v>
      </c>
      <c r="D380" s="1" t="s">
        <v>2892</v>
      </c>
      <c r="E380" s="1" t="s">
        <v>5227</v>
      </c>
      <c r="F380" s="1" t="s">
        <v>2766</v>
      </c>
      <c r="G380" s="21">
        <v>2.1330000000016298</v>
      </c>
      <c r="H380" s="21">
        <v>0</v>
      </c>
      <c r="I380" s="1" t="s">
        <v>258</v>
      </c>
      <c r="J380" s="1" t="s">
        <v>2803</v>
      </c>
      <c r="K380" s="1">
        <v>0</v>
      </c>
      <c r="L380" s="1">
        <v>0</v>
      </c>
      <c r="M380" s="1">
        <v>1</v>
      </c>
      <c r="N380" s="1">
        <v>6</v>
      </c>
      <c r="O380" s="1">
        <v>11</v>
      </c>
      <c r="P380" s="16">
        <v>44.171875</v>
      </c>
      <c r="Q380" s="21">
        <v>0.10579456380927721</v>
      </c>
      <c r="R380" s="21">
        <v>1.3544597891576782</v>
      </c>
      <c r="S380" s="21">
        <v>1.248665225348401</v>
      </c>
      <c r="T380" s="21">
        <v>7.6597122289996308E-2</v>
      </c>
      <c r="U380" s="21">
        <v>0.57364604601208558</v>
      </c>
      <c r="V380" s="21">
        <v>0.49704892372208925</v>
      </c>
      <c r="W380" s="13" t="str">
        <f>IF(Table467[[#This Row],[PSI - FI]]&gt;5,"Red",(IF(AND(Table467[[#This Row],[PSI - FI]]&lt;5,Table467[[#This Row],[PSI - FI]]&gt;=3),"Blue","No")))</f>
        <v>No</v>
      </c>
      <c r="X380" s="19" t="str">
        <f>HYPERLINK("https://www.google.com/maps/search/?api=1&amp;query="&amp;Table467[[#This Row],[Begin Lat]]&amp;","&amp;Table467[[#This Row],[Begin Long]],"Google Maps")</f>
        <v>Google Maps</v>
      </c>
      <c r="Y380" s="1">
        <v>39.435512000000003</v>
      </c>
      <c r="Z380" s="1">
        <v>-84.646445999999997</v>
      </c>
      <c r="AA380" s="1">
        <v>0</v>
      </c>
      <c r="AB380" s="1">
        <v>0</v>
      </c>
    </row>
    <row r="381" spans="1:28" x14ac:dyDescent="0.25">
      <c r="A381" s="13">
        <v>379</v>
      </c>
      <c r="B381" s="17">
        <v>5</v>
      </c>
      <c r="C381" s="1" t="s">
        <v>793</v>
      </c>
      <c r="D381" s="1" t="s">
        <v>2914</v>
      </c>
      <c r="E381" s="1" t="s">
        <v>3575</v>
      </c>
      <c r="F381" s="1" t="s">
        <v>2767</v>
      </c>
      <c r="G381" s="21">
        <v>13.80000000000291</v>
      </c>
      <c r="H381" s="21">
        <v>0</v>
      </c>
      <c r="I381" s="1" t="s">
        <v>258</v>
      </c>
      <c r="J381" s="1" t="s">
        <v>2803</v>
      </c>
      <c r="K381" s="1">
        <v>1</v>
      </c>
      <c r="L381" s="1">
        <v>1</v>
      </c>
      <c r="M381" s="1">
        <v>2</v>
      </c>
      <c r="N381" s="1">
        <v>2</v>
      </c>
      <c r="O381" s="1">
        <v>5</v>
      </c>
      <c r="P381" s="16">
        <v>118.32212936046511</v>
      </c>
      <c r="Q381" s="21">
        <v>0.1138156601935182</v>
      </c>
      <c r="R381" s="21">
        <v>0.94855255409952488</v>
      </c>
      <c r="S381" s="21">
        <v>0.83473689390600669</v>
      </c>
      <c r="T381" s="21">
        <v>9.1148401661163614E-2</v>
      </c>
      <c r="U381" s="21">
        <v>0.57362854653066864</v>
      </c>
      <c r="V381" s="21">
        <v>0.48248014486950502</v>
      </c>
      <c r="W381" s="13" t="str">
        <f>IF(Table467[[#This Row],[PSI - FI]]&gt;5,"Red",(IF(AND(Table467[[#This Row],[PSI - FI]]&lt;5,Table467[[#This Row],[PSI - FI]]&gt;=3),"Blue","No")))</f>
        <v>No</v>
      </c>
      <c r="X381" s="19" t="str">
        <f>HYPERLINK("https://www.google.com/maps/search/?api=1&amp;query="&amp;Table467[[#This Row],[Begin Lat]]&amp;","&amp;Table467[[#This Row],[Begin Long]],"Google Maps")</f>
        <v>Google Maps</v>
      </c>
      <c r="Y381" s="1">
        <v>40.252682999999998</v>
      </c>
      <c r="Z381" s="1">
        <v>-82.518715999999998</v>
      </c>
      <c r="AA381" s="1">
        <v>0</v>
      </c>
      <c r="AB381" s="1">
        <v>0</v>
      </c>
    </row>
    <row r="382" spans="1:28" x14ac:dyDescent="0.25">
      <c r="A382" s="13">
        <v>380</v>
      </c>
      <c r="B382" s="17">
        <v>3</v>
      </c>
      <c r="C382" s="1" t="s">
        <v>805</v>
      </c>
      <c r="D382" s="1" t="s">
        <v>2939</v>
      </c>
      <c r="E382" s="1" t="s">
        <v>5228</v>
      </c>
      <c r="F382" s="1" t="s">
        <v>2768</v>
      </c>
      <c r="G382" s="21">
        <v>1.4919999999983702</v>
      </c>
      <c r="H382" s="21">
        <v>0</v>
      </c>
      <c r="I382" s="1" t="s">
        <v>258</v>
      </c>
      <c r="J382" s="1" t="s">
        <v>2803</v>
      </c>
      <c r="K382" s="1">
        <v>0</v>
      </c>
      <c r="L382" s="1">
        <v>0</v>
      </c>
      <c r="M382" s="1">
        <v>6</v>
      </c>
      <c r="N382" s="1">
        <v>0</v>
      </c>
      <c r="O382" s="1">
        <v>4</v>
      </c>
      <c r="P382" s="16">
        <v>43.28125</v>
      </c>
      <c r="Q382" s="21">
        <v>0.11441314046923874</v>
      </c>
      <c r="R382" s="21">
        <v>0.86090975724335572</v>
      </c>
      <c r="S382" s="21">
        <v>0.74649661677411694</v>
      </c>
      <c r="T382" s="21">
        <v>9.2760354474636861E-2</v>
      </c>
      <c r="U382" s="21">
        <v>0.57244662466060958</v>
      </c>
      <c r="V382" s="21">
        <v>0.47968627018597271</v>
      </c>
      <c r="W382" s="13" t="str">
        <f>IF(Table467[[#This Row],[PSI - FI]]&gt;5,"Red",(IF(AND(Table467[[#This Row],[PSI - FI]]&lt;5,Table467[[#This Row],[PSI - FI]]&gt;=3),"Blue","No")))</f>
        <v>No</v>
      </c>
      <c r="X382" s="19" t="str">
        <f>HYPERLINK("https://www.google.com/maps/search/?api=1&amp;query="&amp;Table467[[#This Row],[Begin Lat]]&amp;","&amp;Table467[[#This Row],[Begin Long]],"Google Maps")</f>
        <v>Google Maps</v>
      </c>
      <c r="Y382" s="1">
        <v>41.009900999999999</v>
      </c>
      <c r="Z382" s="1">
        <v>-81.815083999999999</v>
      </c>
      <c r="AA382" s="1">
        <v>0</v>
      </c>
      <c r="AB382" s="1">
        <v>0</v>
      </c>
    </row>
    <row r="383" spans="1:28" x14ac:dyDescent="0.25">
      <c r="A383" s="13">
        <v>381</v>
      </c>
      <c r="B383" s="17">
        <v>2</v>
      </c>
      <c r="C383" s="1" t="s">
        <v>2362</v>
      </c>
      <c r="D383" s="1" t="s">
        <v>2769</v>
      </c>
      <c r="E383" s="1" t="s">
        <v>5229</v>
      </c>
      <c r="F383" s="1" t="s">
        <v>2769</v>
      </c>
      <c r="G383" s="21">
        <v>7.3340000000025611</v>
      </c>
      <c r="H383" s="21">
        <v>0</v>
      </c>
      <c r="I383" s="1" t="s">
        <v>258</v>
      </c>
      <c r="J383" s="1" t="s">
        <v>2803</v>
      </c>
      <c r="K383" s="1">
        <v>0</v>
      </c>
      <c r="L383" s="1">
        <v>3</v>
      </c>
      <c r="M383" s="1">
        <v>1</v>
      </c>
      <c r="N383" s="1">
        <v>3</v>
      </c>
      <c r="O383" s="1">
        <v>3</v>
      </c>
      <c r="P383" s="16">
        <v>159.88944404069767</v>
      </c>
      <c r="Q383" s="21">
        <v>8.3660554933539868E-2</v>
      </c>
      <c r="R383" s="21">
        <v>0.70943056646839042</v>
      </c>
      <c r="S383" s="21">
        <v>0.62577001153485057</v>
      </c>
      <c r="T383" s="21">
        <v>7.2361495802432271E-2</v>
      </c>
      <c r="U383" s="21">
        <v>0.57229077500044689</v>
      </c>
      <c r="V383" s="21">
        <v>0.49992927919801461</v>
      </c>
      <c r="W383" s="13" t="str">
        <f>IF(Table467[[#This Row],[PSI - FI]]&gt;5,"Red",(IF(AND(Table467[[#This Row],[PSI - FI]]&lt;5,Table467[[#This Row],[PSI - FI]]&gt;=3),"Blue","No")))</f>
        <v>No</v>
      </c>
      <c r="X383" s="19" t="str">
        <f>HYPERLINK("https://www.google.com/maps/search/?api=1&amp;query="&amp;Table467[[#This Row],[Begin Lat]]&amp;","&amp;Table467[[#This Row],[Begin Long]],"Google Maps")</f>
        <v>Google Maps</v>
      </c>
      <c r="Y383" s="1">
        <v>41.699897999999997</v>
      </c>
      <c r="Z383" s="1">
        <v>-84.036788999999999</v>
      </c>
      <c r="AA383" s="1">
        <v>0</v>
      </c>
      <c r="AB383" s="1">
        <v>0</v>
      </c>
    </row>
    <row r="384" spans="1:28" x14ac:dyDescent="0.25">
      <c r="A384" s="13">
        <v>382</v>
      </c>
      <c r="B384" s="17">
        <v>3</v>
      </c>
      <c r="C384" s="1" t="s">
        <v>1330</v>
      </c>
      <c r="D384" s="1" t="s">
        <v>3009</v>
      </c>
      <c r="E384" s="1" t="s">
        <v>5003</v>
      </c>
      <c r="F384" s="1" t="s">
        <v>2770</v>
      </c>
      <c r="G384" s="21">
        <v>13.043999999994412</v>
      </c>
      <c r="H384" s="21">
        <v>0</v>
      </c>
      <c r="I384" s="1" t="s">
        <v>258</v>
      </c>
      <c r="J384" s="1" t="s">
        <v>2803</v>
      </c>
      <c r="K384" s="1">
        <v>0</v>
      </c>
      <c r="L384" s="1">
        <v>2</v>
      </c>
      <c r="M384" s="1">
        <v>3</v>
      </c>
      <c r="N384" s="1">
        <v>1</v>
      </c>
      <c r="O384" s="1">
        <v>7</v>
      </c>
      <c r="P384" s="16">
        <v>122.43150436046511</v>
      </c>
      <c r="Q384" s="21">
        <v>0.13725831774621863</v>
      </c>
      <c r="R384" s="21">
        <v>1.1843574071652945</v>
      </c>
      <c r="S384" s="21">
        <v>1.0470990894190759</v>
      </c>
      <c r="T384" s="21">
        <v>9.6281487803319687E-2</v>
      </c>
      <c r="U384" s="21">
        <v>0.57183892531915359</v>
      </c>
      <c r="V384" s="21">
        <v>0.4755574375158339</v>
      </c>
      <c r="W384" s="13" t="str">
        <f>IF(Table467[[#This Row],[PSI - FI]]&gt;5,"Red",(IF(AND(Table467[[#This Row],[PSI - FI]]&lt;5,Table467[[#This Row],[PSI - FI]]&gt;=3),"Blue","No")))</f>
        <v>No</v>
      </c>
      <c r="X384" s="19" t="str">
        <f>HYPERLINK("https://www.google.com/maps/search/?api=1&amp;query="&amp;Table467[[#This Row],[Begin Lat]]&amp;","&amp;Table467[[#This Row],[Begin Long]],"Google Maps")</f>
        <v>Google Maps</v>
      </c>
      <c r="Y384" s="1">
        <v>41.336534999999998</v>
      </c>
      <c r="Z384" s="1">
        <v>-82.586794999999995</v>
      </c>
      <c r="AA384" s="1">
        <v>0</v>
      </c>
      <c r="AB384" s="1">
        <v>0</v>
      </c>
    </row>
    <row r="385" spans="1:28" x14ac:dyDescent="0.25">
      <c r="A385" s="13">
        <v>383</v>
      </c>
      <c r="B385" s="17">
        <v>3</v>
      </c>
      <c r="C385" s="1" t="s">
        <v>791</v>
      </c>
      <c r="D385" s="1" t="s">
        <v>2847</v>
      </c>
      <c r="E385" s="1" t="s">
        <v>5032</v>
      </c>
      <c r="F385" s="1" t="s">
        <v>2771</v>
      </c>
      <c r="G385" s="21">
        <v>1.5610000000015134</v>
      </c>
      <c r="H385" s="21">
        <v>0</v>
      </c>
      <c r="I385" s="1" t="s">
        <v>258</v>
      </c>
      <c r="J385" s="1" t="s">
        <v>2803</v>
      </c>
      <c r="K385" s="1">
        <v>0</v>
      </c>
      <c r="L385" s="1">
        <v>1</v>
      </c>
      <c r="M385" s="1">
        <v>5</v>
      </c>
      <c r="N385" s="1">
        <v>2</v>
      </c>
      <c r="O385" s="1">
        <v>1</v>
      </c>
      <c r="P385" s="16">
        <v>88.286064680232556</v>
      </c>
      <c r="Q385" s="21">
        <v>6.3699577936192922E-2</v>
      </c>
      <c r="R385" s="21">
        <v>0.51813223926192253</v>
      </c>
      <c r="S385" s="21">
        <v>0.45443266132572963</v>
      </c>
      <c r="T385" s="21">
        <v>6.1619474982025454E-2</v>
      </c>
      <c r="U385" s="21">
        <v>0.57150252304455218</v>
      </c>
      <c r="V385" s="21">
        <v>0.50988304806252671</v>
      </c>
      <c r="W385" s="13" t="str">
        <f>IF(Table467[[#This Row],[PSI - FI]]&gt;5,"Red",(IF(AND(Table467[[#This Row],[PSI - FI]]&lt;5,Table467[[#This Row],[PSI - FI]]&gt;=3),"Blue","No")))</f>
        <v>No</v>
      </c>
      <c r="X385" s="19" t="str">
        <f>HYPERLINK("https://www.google.com/maps/search/?api=1&amp;query="&amp;Table467[[#This Row],[Begin Lat]]&amp;","&amp;Table467[[#This Row],[Begin Long]],"Google Maps")</f>
        <v>Google Maps</v>
      </c>
      <c r="Y385" s="1">
        <v>41.260108000000002</v>
      </c>
      <c r="Z385" s="1">
        <v>-82.002635999999995</v>
      </c>
      <c r="AA385" s="1">
        <v>0</v>
      </c>
      <c r="AB385" s="1">
        <v>0</v>
      </c>
    </row>
    <row r="386" spans="1:28" x14ac:dyDescent="0.25">
      <c r="A386" s="13">
        <v>384</v>
      </c>
      <c r="B386" s="17">
        <v>6</v>
      </c>
      <c r="C386" s="1" t="s">
        <v>1340</v>
      </c>
      <c r="D386" s="1" t="s">
        <v>2987</v>
      </c>
      <c r="E386" s="1" t="s">
        <v>3604</v>
      </c>
      <c r="F386" s="1" t="s">
        <v>2772</v>
      </c>
      <c r="G386" s="21">
        <v>23.490999999994528</v>
      </c>
      <c r="H386" s="21">
        <v>0</v>
      </c>
      <c r="I386" s="1" t="s">
        <v>258</v>
      </c>
      <c r="J386" s="1" t="s">
        <v>2804</v>
      </c>
      <c r="K386" s="1">
        <v>0</v>
      </c>
      <c r="L386" s="1">
        <v>0</v>
      </c>
      <c r="M386" s="1">
        <v>0</v>
      </c>
      <c r="N386" s="1">
        <v>4</v>
      </c>
      <c r="O386" s="1">
        <v>14</v>
      </c>
      <c r="P386" s="16">
        <v>31.75</v>
      </c>
      <c r="Q386" s="21">
        <v>2.8669570041088974</v>
      </c>
      <c r="R386" s="21">
        <v>3.6060352190081626</v>
      </c>
      <c r="S386" s="21">
        <v>0.73907821489926517</v>
      </c>
      <c r="T386" s="21">
        <v>0.19979851816566632</v>
      </c>
      <c r="U386" s="21">
        <v>0.57008914359315654</v>
      </c>
      <c r="V386" s="21">
        <v>0.37029062542749025</v>
      </c>
      <c r="W386" s="13" t="str">
        <f>IF(Table467[[#This Row],[PSI - FI]]&gt;5,"Red",(IF(AND(Table467[[#This Row],[PSI - FI]]&lt;5,Table467[[#This Row],[PSI - FI]]&gt;=3),"Blue","No")))</f>
        <v>No</v>
      </c>
      <c r="X386" s="19" t="str">
        <f>HYPERLINK("https://www.google.com/maps/search/?api=1&amp;query="&amp;Table467[[#This Row],[Begin Lat]]&amp;","&amp;Table467[[#This Row],[Begin Long]],"Google Maps")</f>
        <v>Google Maps</v>
      </c>
      <c r="Y386" s="1">
        <v>39.719217999999998</v>
      </c>
      <c r="Z386" s="1">
        <v>-83.265137999999993</v>
      </c>
      <c r="AA386" s="1">
        <v>0</v>
      </c>
      <c r="AB386" s="1">
        <v>0</v>
      </c>
    </row>
    <row r="387" spans="1:28" x14ac:dyDescent="0.25">
      <c r="A387" s="13">
        <v>385</v>
      </c>
      <c r="B387" s="17">
        <v>5</v>
      </c>
      <c r="C387" s="1" t="s">
        <v>793</v>
      </c>
      <c r="D387" s="1" t="s">
        <v>3187</v>
      </c>
      <c r="E387" s="1" t="s">
        <v>5230</v>
      </c>
      <c r="F387" s="1" t="s">
        <v>2773</v>
      </c>
      <c r="G387" s="21">
        <v>2.6000000000058208</v>
      </c>
      <c r="H387" s="21">
        <v>0</v>
      </c>
      <c r="I387" s="1" t="s">
        <v>258</v>
      </c>
      <c r="J387" s="1" t="s">
        <v>2803</v>
      </c>
      <c r="K387" s="1">
        <v>0</v>
      </c>
      <c r="L387" s="1">
        <v>0</v>
      </c>
      <c r="M387" s="1">
        <v>6</v>
      </c>
      <c r="N387" s="1">
        <v>0</v>
      </c>
      <c r="O387" s="1">
        <v>3</v>
      </c>
      <c r="P387" s="16">
        <v>42.28125</v>
      </c>
      <c r="Q387" s="21">
        <v>0.11476439727927076</v>
      </c>
      <c r="R387" s="21">
        <v>0.8108178661422859</v>
      </c>
      <c r="S387" s="21">
        <v>0.69605346886301511</v>
      </c>
      <c r="T387" s="21">
        <v>8.813298959505933E-2</v>
      </c>
      <c r="U387" s="21">
        <v>0.56902994996710199</v>
      </c>
      <c r="V387" s="21">
        <v>0.48089696037204266</v>
      </c>
      <c r="W387" s="13" t="str">
        <f>IF(Table467[[#This Row],[PSI - FI]]&gt;5,"Red",(IF(AND(Table467[[#This Row],[PSI - FI]]&lt;5,Table467[[#This Row],[PSI - FI]]&gt;=3),"Blue","No")))</f>
        <v>No</v>
      </c>
      <c r="X387" s="19" t="str">
        <f>HYPERLINK("https://www.google.com/maps/search/?api=1&amp;query="&amp;Table467[[#This Row],[Begin Lat]]&amp;","&amp;Table467[[#This Row],[Begin Long]],"Google Maps")</f>
        <v>Google Maps</v>
      </c>
      <c r="Y387" s="1">
        <v>39.969453999999999</v>
      </c>
      <c r="Z387" s="1">
        <v>-82.626821000000007</v>
      </c>
      <c r="AA387" s="1">
        <v>0</v>
      </c>
      <c r="AB387" s="1">
        <v>0</v>
      </c>
    </row>
    <row r="388" spans="1:28" x14ac:dyDescent="0.25">
      <c r="A388" s="13">
        <v>386</v>
      </c>
      <c r="B388" s="17">
        <v>6</v>
      </c>
      <c r="C388" s="1" t="s">
        <v>1340</v>
      </c>
      <c r="D388" s="1" t="s">
        <v>2928</v>
      </c>
      <c r="E388" s="1" t="s">
        <v>5085</v>
      </c>
      <c r="F388" s="1" t="s">
        <v>2774</v>
      </c>
      <c r="G388" s="21">
        <v>4.0130000000062864</v>
      </c>
      <c r="H388" s="21">
        <v>0</v>
      </c>
      <c r="I388" s="1" t="s">
        <v>258</v>
      </c>
      <c r="J388" s="1" t="s">
        <v>2803</v>
      </c>
      <c r="K388" s="1">
        <v>0</v>
      </c>
      <c r="L388" s="1">
        <v>2</v>
      </c>
      <c r="M388" s="1">
        <v>3</v>
      </c>
      <c r="N388" s="1">
        <v>3</v>
      </c>
      <c r="O388" s="1">
        <v>4</v>
      </c>
      <c r="P388" s="16">
        <v>128.30650436046511</v>
      </c>
      <c r="Q388" s="21">
        <v>6.023307412485366E-2</v>
      </c>
      <c r="R388" s="21">
        <v>0.66234179454794284</v>
      </c>
      <c r="S388" s="21">
        <v>0.60210872042308916</v>
      </c>
      <c r="T388" s="21">
        <v>5.9681621429598208E-2</v>
      </c>
      <c r="U388" s="21">
        <v>0.56871798377671834</v>
      </c>
      <c r="V388" s="21">
        <v>0.50903636234712013</v>
      </c>
      <c r="W388" s="13" t="str">
        <f>IF(Table467[[#This Row],[PSI - FI]]&gt;5,"Red",(IF(AND(Table467[[#This Row],[PSI - FI]]&lt;5,Table467[[#This Row],[PSI - FI]]&gt;=3),"Blue","No")))</f>
        <v>No</v>
      </c>
      <c r="X388" s="19" t="str">
        <f>HYPERLINK("https://www.google.com/maps/search/?api=1&amp;query="&amp;Table467[[#This Row],[Begin Lat]]&amp;","&amp;Table467[[#This Row],[Begin Long]],"Google Maps")</f>
        <v>Google Maps</v>
      </c>
      <c r="Y388" s="1">
        <v>40.008996000000003</v>
      </c>
      <c r="Z388" s="1">
        <v>-83.262069999999994</v>
      </c>
      <c r="AA388" s="1">
        <v>0</v>
      </c>
      <c r="AB388" s="1">
        <v>0</v>
      </c>
    </row>
    <row r="389" spans="1:28" x14ac:dyDescent="0.25">
      <c r="A389" s="13">
        <v>387</v>
      </c>
      <c r="B389" s="17">
        <v>1</v>
      </c>
      <c r="C389" s="1" t="s">
        <v>2368</v>
      </c>
      <c r="D389" s="1" t="s">
        <v>3031</v>
      </c>
      <c r="E389" s="1" t="s">
        <v>3571</v>
      </c>
      <c r="F389" s="1" t="s">
        <v>2775</v>
      </c>
      <c r="G389" s="21">
        <v>3.8959999999933643</v>
      </c>
      <c r="H389" s="21">
        <v>0</v>
      </c>
      <c r="I389" s="1" t="s">
        <v>258</v>
      </c>
      <c r="J389" s="1" t="s">
        <v>2807</v>
      </c>
      <c r="K389" s="1">
        <v>1</v>
      </c>
      <c r="L389" s="1">
        <v>1</v>
      </c>
      <c r="M389" s="1">
        <v>2</v>
      </c>
      <c r="N389" s="1">
        <v>1</v>
      </c>
      <c r="O389" s="1">
        <v>10</v>
      </c>
      <c r="P389" s="16">
        <v>118.88462936046511</v>
      </c>
      <c r="Q389" s="21">
        <v>1.0354337952024186</v>
      </c>
      <c r="R389" s="21">
        <v>2.8312411622398943</v>
      </c>
      <c r="S389" s="21">
        <v>1.7958073670374757</v>
      </c>
      <c r="T389" s="21">
        <v>0.12418512434729932</v>
      </c>
      <c r="U389" s="21">
        <v>0.56799765490895282</v>
      </c>
      <c r="V389" s="21">
        <v>0.44381253056165348</v>
      </c>
      <c r="W389" s="13" t="str">
        <f>IF(Table467[[#This Row],[PSI - FI]]&gt;5,"Red",(IF(AND(Table467[[#This Row],[PSI - FI]]&lt;5,Table467[[#This Row],[PSI - FI]]&gt;=3),"Blue","No")))</f>
        <v>No</v>
      </c>
      <c r="X389" s="19" t="str">
        <f>HYPERLINK("https://www.google.com/maps/search/?api=1&amp;query="&amp;Table467[[#This Row],[Begin Lat]]&amp;","&amp;Table467[[#This Row],[Begin Long]],"Google Maps")</f>
        <v>Google Maps</v>
      </c>
      <c r="Y389" s="1">
        <v>40.953277</v>
      </c>
      <c r="Z389" s="1">
        <v>-84.726736000000002</v>
      </c>
      <c r="AA389" s="1">
        <v>0</v>
      </c>
      <c r="AB389" s="1">
        <v>0</v>
      </c>
    </row>
    <row r="390" spans="1:28" x14ac:dyDescent="0.25">
      <c r="A390" s="13">
        <v>388</v>
      </c>
      <c r="B390" s="17">
        <v>8</v>
      </c>
      <c r="C390" s="1" t="s">
        <v>787</v>
      </c>
      <c r="D390" s="1" t="s">
        <v>2841</v>
      </c>
      <c r="E390" s="1" t="s">
        <v>3410</v>
      </c>
      <c r="F390" s="1" t="s">
        <v>2776</v>
      </c>
      <c r="G390" s="21">
        <v>1.396999999997206</v>
      </c>
      <c r="H390" s="21">
        <v>0</v>
      </c>
      <c r="I390" s="1" t="s">
        <v>258</v>
      </c>
      <c r="J390" s="1" t="s">
        <v>2808</v>
      </c>
      <c r="K390" s="1">
        <v>0</v>
      </c>
      <c r="L390" s="1">
        <v>0</v>
      </c>
      <c r="M390" s="1">
        <v>3</v>
      </c>
      <c r="N390" s="1">
        <v>1</v>
      </c>
      <c r="O390" s="1">
        <v>7</v>
      </c>
      <c r="P390" s="16">
        <v>31.078125</v>
      </c>
      <c r="Q390" s="21">
        <v>0.81320389534391324</v>
      </c>
      <c r="R390" s="21">
        <v>2.011004884125497</v>
      </c>
      <c r="S390" s="21">
        <v>1.1978009887815837</v>
      </c>
      <c r="T390" s="21">
        <v>0.20751468391831415</v>
      </c>
      <c r="U390" s="21">
        <v>0.56658154568495256</v>
      </c>
      <c r="V390" s="21">
        <v>0.35906686176663838</v>
      </c>
      <c r="W390" s="13" t="str">
        <f>IF(Table467[[#This Row],[PSI - FI]]&gt;5,"Red",(IF(AND(Table467[[#This Row],[PSI - FI]]&lt;5,Table467[[#This Row],[PSI - FI]]&gt;=3),"Blue","No")))</f>
        <v>No</v>
      </c>
      <c r="X390" s="19" t="str">
        <f>HYPERLINK("https://www.google.com/maps/search/?api=1&amp;query="&amp;Table467[[#This Row],[Begin Lat]]&amp;","&amp;Table467[[#This Row],[Begin Long]],"Google Maps")</f>
        <v>Google Maps</v>
      </c>
      <c r="Y390" s="1">
        <v>39.190714999999997</v>
      </c>
      <c r="Z390" s="1">
        <v>-84.759513999999996</v>
      </c>
      <c r="AA390" s="1">
        <v>0</v>
      </c>
      <c r="AB390" s="1">
        <v>0</v>
      </c>
    </row>
    <row r="391" spans="1:28" x14ac:dyDescent="0.25">
      <c r="A391" s="13">
        <v>389</v>
      </c>
      <c r="B391" s="17">
        <v>7</v>
      </c>
      <c r="C391" s="1" t="s">
        <v>2378</v>
      </c>
      <c r="D391" s="1" t="s">
        <v>2833</v>
      </c>
      <c r="E391" s="1" t="s">
        <v>5231</v>
      </c>
      <c r="F391" s="1" t="s">
        <v>2777</v>
      </c>
      <c r="G391" s="21">
        <v>4.0489999999990687</v>
      </c>
      <c r="H391" s="21">
        <v>0</v>
      </c>
      <c r="I391" s="1" t="s">
        <v>258</v>
      </c>
      <c r="J391" s="1" t="s">
        <v>2803</v>
      </c>
      <c r="K391" s="1">
        <v>0</v>
      </c>
      <c r="L391" s="1">
        <v>0</v>
      </c>
      <c r="M391" s="1">
        <v>5</v>
      </c>
      <c r="N391" s="1">
        <v>1</v>
      </c>
      <c r="O391" s="1">
        <v>5</v>
      </c>
      <c r="P391" s="16">
        <v>42.171875</v>
      </c>
      <c r="Q391" s="21">
        <v>0.11015314532370442</v>
      </c>
      <c r="R391" s="21">
        <v>0.89716742378498349</v>
      </c>
      <c r="S391" s="21">
        <v>0.78701427846127903</v>
      </c>
      <c r="T391" s="21">
        <v>9.3707409114993714E-2</v>
      </c>
      <c r="U391" s="21">
        <v>0.56602678133710782</v>
      </c>
      <c r="V391" s="21">
        <v>0.47231937222211412</v>
      </c>
      <c r="W391" s="13" t="str">
        <f>IF(Table467[[#This Row],[PSI - FI]]&gt;5,"Red",(IF(AND(Table467[[#This Row],[PSI - FI]]&lt;5,Table467[[#This Row],[PSI - FI]]&gt;=3),"Blue","No")))</f>
        <v>No</v>
      </c>
      <c r="X391" s="19" t="str">
        <f>HYPERLINK("https://www.google.com/maps/search/?api=1&amp;query="&amp;Table467[[#This Row],[Begin Lat]]&amp;","&amp;Table467[[#This Row],[Begin Long]],"Google Maps")</f>
        <v>Google Maps</v>
      </c>
      <c r="Y391" s="1">
        <v>40.437427999999997</v>
      </c>
      <c r="Z391" s="1">
        <v>-84.338920999999999</v>
      </c>
      <c r="AA391" s="1">
        <v>0</v>
      </c>
      <c r="AB391" s="1">
        <v>0</v>
      </c>
    </row>
    <row r="392" spans="1:28" x14ac:dyDescent="0.25">
      <c r="A392" s="13">
        <v>390</v>
      </c>
      <c r="B392" s="17">
        <v>6</v>
      </c>
      <c r="C392" s="1" t="s">
        <v>808</v>
      </c>
      <c r="D392" s="1" t="s">
        <v>2997</v>
      </c>
      <c r="E392" s="1" t="s">
        <v>3434</v>
      </c>
      <c r="F392" s="1" t="s">
        <v>2778</v>
      </c>
      <c r="G392" s="21">
        <v>7.6989999999932479</v>
      </c>
      <c r="H392" s="21">
        <v>0</v>
      </c>
      <c r="I392" s="1" t="s">
        <v>258</v>
      </c>
      <c r="J392" s="1" t="s">
        <v>2804</v>
      </c>
      <c r="K392" s="1">
        <v>1</v>
      </c>
      <c r="L392" s="1">
        <v>1</v>
      </c>
      <c r="M392" s="1">
        <v>2</v>
      </c>
      <c r="N392" s="1">
        <v>2</v>
      </c>
      <c r="O392" s="1">
        <v>2</v>
      </c>
      <c r="P392" s="16">
        <v>115.32212936046511</v>
      </c>
      <c r="Q392" s="21">
        <v>1.3646843881055148</v>
      </c>
      <c r="R392" s="21">
        <v>1.5523104631262752</v>
      </c>
      <c r="S392" s="21">
        <v>0.18762607502076034</v>
      </c>
      <c r="T392" s="21">
        <v>9.5104990453824131E-2</v>
      </c>
      <c r="U392" s="21">
        <v>0.56406463447269573</v>
      </c>
      <c r="V392" s="21">
        <v>0.46895964401887158</v>
      </c>
      <c r="W392" s="13" t="str">
        <f>IF(Table467[[#This Row],[PSI - FI]]&gt;5,"Red",(IF(AND(Table467[[#This Row],[PSI - FI]]&lt;5,Table467[[#This Row],[PSI - FI]]&gt;=3),"Blue","No")))</f>
        <v>No</v>
      </c>
      <c r="X392" s="19" t="str">
        <f>HYPERLINK("https://www.google.com/maps/search/?api=1&amp;query="&amp;Table467[[#This Row],[Begin Lat]]&amp;","&amp;Table467[[#This Row],[Begin Long]],"Google Maps")</f>
        <v>Google Maps</v>
      </c>
      <c r="Y392" s="1">
        <v>39.611707000000003</v>
      </c>
      <c r="Z392" s="1">
        <v>-83.006057999999996</v>
      </c>
      <c r="AA392" s="1">
        <v>0</v>
      </c>
      <c r="AB392" s="1">
        <v>0</v>
      </c>
    </row>
    <row r="393" spans="1:28" x14ac:dyDescent="0.25">
      <c r="A393" s="13">
        <v>391</v>
      </c>
      <c r="B393" s="17">
        <v>7</v>
      </c>
      <c r="C393" s="1" t="s">
        <v>3195</v>
      </c>
      <c r="D393" s="1" t="s">
        <v>2779</v>
      </c>
      <c r="E393" s="1" t="s">
        <v>5232</v>
      </c>
      <c r="F393" s="1" t="s">
        <v>2779</v>
      </c>
      <c r="G393" s="21">
        <v>2.1450000000040745</v>
      </c>
      <c r="H393" s="21">
        <v>0</v>
      </c>
      <c r="I393" s="1" t="s">
        <v>258</v>
      </c>
      <c r="J393" s="1" t="s">
        <v>2803</v>
      </c>
      <c r="K393" s="1">
        <v>1</v>
      </c>
      <c r="L393" s="1">
        <v>4</v>
      </c>
      <c r="M393" s="1">
        <v>1</v>
      </c>
      <c r="N393" s="1">
        <v>0</v>
      </c>
      <c r="O393" s="1">
        <v>6</v>
      </c>
      <c r="P393" s="16">
        <v>240.93032340116278</v>
      </c>
      <c r="Q393" s="21">
        <v>0.12151685211732745</v>
      </c>
      <c r="R393" s="21">
        <v>1.0523612988780267</v>
      </c>
      <c r="S393" s="21">
        <v>0.93084444676069922</v>
      </c>
      <c r="T393" s="21">
        <v>9.072418029945252E-2</v>
      </c>
      <c r="U393" s="21">
        <v>0.56376390702579759</v>
      </c>
      <c r="V393" s="21">
        <v>0.47303972672634509</v>
      </c>
      <c r="W393" s="13" t="str">
        <f>IF(Table467[[#This Row],[PSI - FI]]&gt;5,"Red",(IF(AND(Table467[[#This Row],[PSI - FI]]&lt;5,Table467[[#This Row],[PSI - FI]]&gt;=3),"Blue","No")))</f>
        <v>No</v>
      </c>
      <c r="X393" s="19" t="str">
        <f>HYPERLINK("https://www.google.com/maps/search/?api=1&amp;query="&amp;Table467[[#This Row],[Begin Lat]]&amp;","&amp;Table467[[#This Row],[Begin Long]],"Google Maps")</f>
        <v>Google Maps</v>
      </c>
      <c r="Y393" s="1">
        <v>40.052117000000003</v>
      </c>
      <c r="Z393" s="1">
        <v>-83.609025000000003</v>
      </c>
      <c r="AA393" s="1">
        <v>0</v>
      </c>
      <c r="AB393" s="1">
        <v>0</v>
      </c>
    </row>
    <row r="394" spans="1:28" x14ac:dyDescent="0.25">
      <c r="A394" s="13">
        <v>392</v>
      </c>
      <c r="B394" s="17">
        <v>11</v>
      </c>
      <c r="C394" s="1" t="s">
        <v>2389</v>
      </c>
      <c r="D394" s="1" t="s">
        <v>2831</v>
      </c>
      <c r="E394" s="1" t="s">
        <v>5233</v>
      </c>
      <c r="F394" s="1" t="s">
        <v>2780</v>
      </c>
      <c r="G394" s="21">
        <v>9.5000000001164153E-2</v>
      </c>
      <c r="H394" s="21">
        <v>0</v>
      </c>
      <c r="I394" s="1" t="s">
        <v>258</v>
      </c>
      <c r="J394" s="1" t="s">
        <v>2804</v>
      </c>
      <c r="K394" s="1">
        <v>0</v>
      </c>
      <c r="L394" s="1">
        <v>0</v>
      </c>
      <c r="M394" s="1">
        <v>2</v>
      </c>
      <c r="N394" s="1">
        <v>2</v>
      </c>
      <c r="O394" s="1">
        <v>8</v>
      </c>
      <c r="P394" s="16">
        <v>29.96875</v>
      </c>
      <c r="Q394" s="21">
        <v>2.4988403919610773</v>
      </c>
      <c r="R394" s="21">
        <v>2.5976882273104356</v>
      </c>
      <c r="S394" s="21">
        <v>9.884783534935826E-2</v>
      </c>
      <c r="T394" s="21">
        <v>0.17414443492901863</v>
      </c>
      <c r="U394" s="21">
        <v>0.56219016163149571</v>
      </c>
      <c r="V394" s="21">
        <v>0.38804572670247706</v>
      </c>
      <c r="W394" s="13" t="str">
        <f>IF(Table467[[#This Row],[PSI - FI]]&gt;5,"Red",(IF(AND(Table467[[#This Row],[PSI - FI]]&lt;5,Table467[[#This Row],[PSI - FI]]&gt;=3),"Blue","No")))</f>
        <v>No</v>
      </c>
      <c r="X394" s="19" t="str">
        <f>HYPERLINK("https://www.google.com/maps/search/?api=1&amp;query="&amp;Table467[[#This Row],[Begin Lat]]&amp;","&amp;Table467[[#This Row],[Begin Long]],"Google Maps")</f>
        <v>Google Maps</v>
      </c>
      <c r="Y394" s="1">
        <v>40.509742000000003</v>
      </c>
      <c r="Z394" s="1">
        <v>-81.609836000000001</v>
      </c>
      <c r="AA394" s="1">
        <v>0</v>
      </c>
      <c r="AB394" s="1">
        <v>0</v>
      </c>
    </row>
    <row r="395" spans="1:28" x14ac:dyDescent="0.25">
      <c r="A395" s="13">
        <v>393</v>
      </c>
      <c r="B395" s="17">
        <v>3</v>
      </c>
      <c r="C395" s="1" t="s">
        <v>3193</v>
      </c>
      <c r="D395" s="1" t="s">
        <v>2781</v>
      </c>
      <c r="E395" s="1" t="s">
        <v>5234</v>
      </c>
      <c r="F395" s="1" t="s">
        <v>2781</v>
      </c>
      <c r="G395" s="21">
        <v>10.275999999998021</v>
      </c>
      <c r="H395" s="21">
        <v>0</v>
      </c>
      <c r="I395" s="1" t="s">
        <v>258</v>
      </c>
      <c r="J395" s="1" t="s">
        <v>2809</v>
      </c>
      <c r="K395" s="1">
        <v>0</v>
      </c>
      <c r="L395" s="1">
        <v>1</v>
      </c>
      <c r="M395" s="1">
        <v>7</v>
      </c>
      <c r="N395" s="1">
        <v>1</v>
      </c>
      <c r="O395" s="1">
        <v>9</v>
      </c>
      <c r="P395" s="16">
        <v>104.94231468023256</v>
      </c>
      <c r="Q395" s="21">
        <v>0.55980038879698713</v>
      </c>
      <c r="R395" s="21">
        <v>3.1493639801343831</v>
      </c>
      <c r="S395" s="21">
        <v>2.589563591337396</v>
      </c>
      <c r="T395" s="21">
        <v>5.1473406760208978E-2</v>
      </c>
      <c r="U395" s="21">
        <v>0.56132419202943928</v>
      </c>
      <c r="V395" s="21">
        <v>0.50985078526923033</v>
      </c>
      <c r="W395" s="13" t="str">
        <f>IF(Table467[[#This Row],[PSI - FI]]&gt;5,"Red",(IF(AND(Table467[[#This Row],[PSI - FI]]&lt;5,Table467[[#This Row],[PSI - FI]]&gt;=3),"Blue","No")))</f>
        <v>No</v>
      </c>
      <c r="X395" s="19" t="str">
        <f>HYPERLINK("https://www.google.com/maps/search/?api=1&amp;query="&amp;Table467[[#This Row],[Begin Lat]]&amp;","&amp;Table467[[#This Row],[Begin Long]],"Google Maps")</f>
        <v>Google Maps</v>
      </c>
      <c r="Y395" s="1">
        <v>40.785001000000001</v>
      </c>
      <c r="Z395" s="1">
        <v>-82.18486</v>
      </c>
      <c r="AA395" s="1">
        <v>0</v>
      </c>
      <c r="AB395" s="1">
        <v>0</v>
      </c>
    </row>
    <row r="396" spans="1:28" x14ac:dyDescent="0.25">
      <c r="A396" s="13">
        <v>394</v>
      </c>
      <c r="B396" s="17">
        <v>6</v>
      </c>
      <c r="C396" s="1" t="s">
        <v>2367</v>
      </c>
      <c r="D396" s="1" t="s">
        <v>3088</v>
      </c>
      <c r="E396" s="1" t="s">
        <v>3421</v>
      </c>
      <c r="F396" s="1" t="s">
        <v>2782</v>
      </c>
      <c r="G396" s="21">
        <v>1.1300000000046566</v>
      </c>
      <c r="H396" s="21">
        <v>0</v>
      </c>
      <c r="I396" s="1" t="s">
        <v>258</v>
      </c>
      <c r="J396" s="1" t="s">
        <v>2803</v>
      </c>
      <c r="K396" s="1">
        <v>1</v>
      </c>
      <c r="L396" s="1">
        <v>0</v>
      </c>
      <c r="M396" s="1">
        <v>4</v>
      </c>
      <c r="N396" s="1">
        <v>1</v>
      </c>
      <c r="O396" s="1">
        <v>7</v>
      </c>
      <c r="P396" s="16">
        <v>83.301689680232556</v>
      </c>
      <c r="Q396" s="21">
        <v>0.13073800760112908</v>
      </c>
      <c r="R396" s="21">
        <v>1.170462336141276</v>
      </c>
      <c r="S396" s="21">
        <v>1.039724328540147</v>
      </c>
      <c r="T396" s="21">
        <v>9.1009376165040082E-2</v>
      </c>
      <c r="U396" s="21">
        <v>0.56084324347159464</v>
      </c>
      <c r="V396" s="21">
        <v>0.46983386730655458</v>
      </c>
      <c r="W396" s="13" t="str">
        <f>IF(Table467[[#This Row],[PSI - FI]]&gt;5,"Red",(IF(AND(Table467[[#This Row],[PSI - FI]]&lt;5,Table467[[#This Row],[PSI - FI]]&gt;=3),"Blue","No")))</f>
        <v>No</v>
      </c>
      <c r="X396" s="19" t="str">
        <f>HYPERLINK("https://www.google.com/maps/search/?api=1&amp;query="&amp;Table467[[#This Row],[Begin Lat]]&amp;","&amp;Table467[[#This Row],[Begin Long]],"Google Maps")</f>
        <v>Google Maps</v>
      </c>
      <c r="Y396" s="1">
        <v>40.124358999999998</v>
      </c>
      <c r="Z396" s="1">
        <v>-83.271901</v>
      </c>
      <c r="AA396" s="1">
        <v>0</v>
      </c>
      <c r="AB396" s="1">
        <v>0</v>
      </c>
    </row>
    <row r="397" spans="1:28" x14ac:dyDescent="0.25">
      <c r="A397" s="13">
        <v>395</v>
      </c>
      <c r="B397" s="17">
        <v>11</v>
      </c>
      <c r="C397" s="1" t="s">
        <v>1338</v>
      </c>
      <c r="D397" s="1" t="s">
        <v>3089</v>
      </c>
      <c r="E397" s="1" t="s">
        <v>3384</v>
      </c>
      <c r="F397" s="1" t="s">
        <v>2783</v>
      </c>
      <c r="G397" s="21">
        <v>2.7309999999997672</v>
      </c>
      <c r="H397" s="21">
        <v>0</v>
      </c>
      <c r="I397" s="1" t="s">
        <v>258</v>
      </c>
      <c r="J397" s="1" t="s">
        <v>2808</v>
      </c>
      <c r="K397" s="1">
        <v>0</v>
      </c>
      <c r="L397" s="1">
        <v>0</v>
      </c>
      <c r="M397" s="1">
        <v>3</v>
      </c>
      <c r="N397" s="1">
        <v>3</v>
      </c>
      <c r="O397" s="1">
        <v>9</v>
      </c>
      <c r="P397" s="16">
        <v>41.953125</v>
      </c>
      <c r="Q397" s="21">
        <v>0.36311504428069069</v>
      </c>
      <c r="R397" s="21">
        <v>2.4452312012447219</v>
      </c>
      <c r="S397" s="21">
        <v>2.0821161569640312</v>
      </c>
      <c r="T397" s="21">
        <v>9.2660283689400033E-2</v>
      </c>
      <c r="U397" s="21">
        <v>0.56082623893716765</v>
      </c>
      <c r="V397" s="21">
        <v>0.46816595524776761</v>
      </c>
      <c r="W397" s="13" t="str">
        <f>IF(Table467[[#This Row],[PSI - FI]]&gt;5,"Red",(IF(AND(Table467[[#This Row],[PSI - FI]]&lt;5,Table467[[#This Row],[PSI - FI]]&gt;=3),"Blue","No")))</f>
        <v>No</v>
      </c>
      <c r="X397" s="19" t="str">
        <f>HYPERLINK("https://www.google.com/maps/search/?api=1&amp;query="&amp;Table467[[#This Row],[Begin Lat]]&amp;","&amp;Table467[[#This Row],[Begin Long]],"Google Maps")</f>
        <v>Google Maps</v>
      </c>
      <c r="Y397" s="1">
        <v>40.865248999999999</v>
      </c>
      <c r="Z397" s="1">
        <v>-80.559483</v>
      </c>
      <c r="AA397" s="1">
        <v>0</v>
      </c>
      <c r="AB397" s="1">
        <v>0</v>
      </c>
    </row>
    <row r="398" spans="1:28" x14ac:dyDescent="0.25">
      <c r="A398" s="13">
        <v>396</v>
      </c>
      <c r="B398" s="17">
        <v>11</v>
      </c>
      <c r="C398" s="1" t="s">
        <v>2372</v>
      </c>
      <c r="D398" s="1" t="s">
        <v>3037</v>
      </c>
      <c r="E398" s="1" t="s">
        <v>5235</v>
      </c>
      <c r="F398" s="1" t="s">
        <v>2784</v>
      </c>
      <c r="G398" s="21">
        <v>1.3429999999934807</v>
      </c>
      <c r="H398" s="21">
        <v>0</v>
      </c>
      <c r="I398" s="1" t="s">
        <v>258</v>
      </c>
      <c r="J398" s="1" t="s">
        <v>2805</v>
      </c>
      <c r="K398" s="1">
        <v>0</v>
      </c>
      <c r="L398" s="1">
        <v>0</v>
      </c>
      <c r="M398" s="1">
        <v>5</v>
      </c>
      <c r="N398" s="1">
        <v>0</v>
      </c>
      <c r="O398" s="1">
        <v>8</v>
      </c>
      <c r="P398" s="16">
        <v>40.734375</v>
      </c>
      <c r="Q398" s="21">
        <v>0.38062797906067575</v>
      </c>
      <c r="R398" s="21">
        <v>2.1622058057525542</v>
      </c>
      <c r="S398" s="21">
        <v>1.7815778266918785</v>
      </c>
      <c r="T398" s="21">
        <v>9.7129262682440529E-2</v>
      </c>
      <c r="U398" s="21">
        <v>0.5600956093582683</v>
      </c>
      <c r="V398" s="21">
        <v>0.46296634667582776</v>
      </c>
      <c r="W398" s="13" t="str">
        <f>IF(Table467[[#This Row],[PSI - FI]]&gt;5,"Red",(IF(AND(Table467[[#This Row],[PSI - FI]]&lt;5,Table467[[#This Row],[PSI - FI]]&gt;=3),"Blue","No")))</f>
        <v>No</v>
      </c>
      <c r="X398" s="19" t="str">
        <f>HYPERLINK("https://www.google.com/maps/search/?api=1&amp;query="&amp;Table467[[#This Row],[Begin Lat]]&amp;","&amp;Table467[[#This Row],[Begin Long]],"Google Maps")</f>
        <v>Google Maps</v>
      </c>
      <c r="Y398" s="1">
        <v>40.483640999999999</v>
      </c>
      <c r="Z398" s="1">
        <v>-81.736649999999997</v>
      </c>
      <c r="AA398" s="1">
        <v>0</v>
      </c>
      <c r="AB398" s="1">
        <v>0</v>
      </c>
    </row>
    <row r="399" spans="1:28" x14ac:dyDescent="0.25">
      <c r="A399" s="13">
        <v>397</v>
      </c>
      <c r="B399" s="17">
        <v>11</v>
      </c>
      <c r="C399" s="1" t="s">
        <v>2372</v>
      </c>
      <c r="D399" s="1" t="s">
        <v>2895</v>
      </c>
      <c r="E399" s="1" t="s">
        <v>3591</v>
      </c>
      <c r="F399" s="1" t="s">
        <v>2785</v>
      </c>
      <c r="G399" s="21">
        <v>9.1110000000044238</v>
      </c>
      <c r="H399" s="21">
        <v>0</v>
      </c>
      <c r="I399" s="1" t="s">
        <v>258</v>
      </c>
      <c r="J399" s="1" t="s">
        <v>2803</v>
      </c>
      <c r="K399" s="1">
        <v>0</v>
      </c>
      <c r="L399" s="1">
        <v>0</v>
      </c>
      <c r="M399" s="1">
        <v>2</v>
      </c>
      <c r="N399" s="1">
        <v>3</v>
      </c>
      <c r="O399" s="1">
        <v>7</v>
      </c>
      <c r="P399" s="16">
        <v>33.40625</v>
      </c>
      <c r="Q399" s="21">
        <v>0.2298776997404374</v>
      </c>
      <c r="R399" s="21">
        <v>1.4762501527686689</v>
      </c>
      <c r="S399" s="21">
        <v>1.2463724530282314</v>
      </c>
      <c r="T399" s="21">
        <v>0.11967860291072521</v>
      </c>
      <c r="U399" s="21">
        <v>0.55943092326474897</v>
      </c>
      <c r="V399" s="21">
        <v>0.43975232035402378</v>
      </c>
      <c r="W399" s="13" t="str">
        <f>IF(Table467[[#This Row],[PSI - FI]]&gt;5,"Red",(IF(AND(Table467[[#This Row],[PSI - FI]]&lt;5,Table467[[#This Row],[PSI - FI]]&gt;=3),"Blue","No")))</f>
        <v>No</v>
      </c>
      <c r="X399" s="19" t="str">
        <f>HYPERLINK("https://www.google.com/maps/search/?api=1&amp;query="&amp;Table467[[#This Row],[Begin Lat]]&amp;","&amp;Table467[[#This Row],[Begin Long]],"Google Maps")</f>
        <v>Google Maps</v>
      </c>
      <c r="Y399" s="1">
        <v>40.555472000000002</v>
      </c>
      <c r="Z399" s="1">
        <v>-81.917286000000004</v>
      </c>
      <c r="AA399" s="1">
        <v>0</v>
      </c>
      <c r="AB399" s="1">
        <v>0</v>
      </c>
    </row>
    <row r="400" spans="1:28" x14ac:dyDescent="0.25">
      <c r="A400" s="13">
        <v>398</v>
      </c>
      <c r="B400" s="17">
        <v>2</v>
      </c>
      <c r="C400" s="1" t="s">
        <v>807</v>
      </c>
      <c r="D400" s="1" t="s">
        <v>3156</v>
      </c>
      <c r="E400" s="1" t="s">
        <v>5236</v>
      </c>
      <c r="F400" s="1" t="s">
        <v>2786</v>
      </c>
      <c r="G400" s="21">
        <v>0</v>
      </c>
      <c r="H400" s="21">
        <v>0</v>
      </c>
      <c r="I400" s="1" t="s">
        <v>258</v>
      </c>
      <c r="J400" s="1" t="s">
        <v>2804</v>
      </c>
      <c r="K400" s="1">
        <v>0</v>
      </c>
      <c r="L400" s="1">
        <v>2</v>
      </c>
      <c r="M400" s="1">
        <v>3</v>
      </c>
      <c r="N400" s="1">
        <v>1</v>
      </c>
      <c r="O400" s="1">
        <v>9</v>
      </c>
      <c r="P400" s="16">
        <v>124.43150436046511</v>
      </c>
      <c r="Q400" s="21">
        <v>1.378459355862093</v>
      </c>
      <c r="R400" s="21">
        <v>2.7623306261035028</v>
      </c>
      <c r="S400" s="21">
        <v>1.3838712702414098</v>
      </c>
      <c r="T400" s="21">
        <v>9.6064969323964036E-2</v>
      </c>
      <c r="U400" s="21">
        <v>0.55894315345756285</v>
      </c>
      <c r="V400" s="21">
        <v>0.46287818413359882</v>
      </c>
      <c r="W400" s="13" t="str">
        <f>IF(Table467[[#This Row],[PSI - FI]]&gt;5,"Red",(IF(AND(Table467[[#This Row],[PSI - FI]]&lt;5,Table467[[#This Row],[PSI - FI]]&gt;=3),"Blue","No")))</f>
        <v>No</v>
      </c>
      <c r="X400" s="19" t="str">
        <f>HYPERLINK("https://www.google.com/maps/search/?api=1&amp;query="&amp;Table467[[#This Row],[Begin Lat]]&amp;","&amp;Table467[[#This Row],[Begin Long]],"Google Maps")</f>
        <v>Google Maps</v>
      </c>
      <c r="Y400" s="1">
        <v>41.341281000000002</v>
      </c>
      <c r="Z400" s="1">
        <v>-83.417277999999996</v>
      </c>
      <c r="AA400" s="1">
        <v>0</v>
      </c>
      <c r="AB400" s="1">
        <v>0</v>
      </c>
    </row>
    <row r="401" spans="1:28" x14ac:dyDescent="0.25">
      <c r="A401" s="13">
        <v>399</v>
      </c>
      <c r="B401" s="17">
        <v>3</v>
      </c>
      <c r="C401" s="1" t="s">
        <v>791</v>
      </c>
      <c r="D401" s="1" t="s">
        <v>2819</v>
      </c>
      <c r="E401" s="1" t="s">
        <v>4996</v>
      </c>
      <c r="F401" s="1" t="s">
        <v>2787</v>
      </c>
      <c r="G401" s="21">
        <v>6.7240000000019791</v>
      </c>
      <c r="H401" s="21">
        <v>0</v>
      </c>
      <c r="I401" s="1" t="s">
        <v>258</v>
      </c>
      <c r="J401" s="1" t="s">
        <v>2808</v>
      </c>
      <c r="K401" s="1">
        <v>0</v>
      </c>
      <c r="L401" s="1">
        <v>0</v>
      </c>
      <c r="M401" s="1">
        <v>2</v>
      </c>
      <c r="N401" s="1">
        <v>4</v>
      </c>
      <c r="O401" s="1">
        <v>6</v>
      </c>
      <c r="P401" s="16">
        <v>36.84375</v>
      </c>
      <c r="Q401" s="21">
        <v>0.38178381751986817</v>
      </c>
      <c r="R401" s="21">
        <v>1.8851175882088509</v>
      </c>
      <c r="S401" s="21">
        <v>1.5033337706889827</v>
      </c>
      <c r="T401" s="21">
        <v>9.7424211407960967E-2</v>
      </c>
      <c r="U401" s="21">
        <v>0.55870368271995807</v>
      </c>
      <c r="V401" s="21">
        <v>0.46127947131199709</v>
      </c>
      <c r="W401" s="13" t="str">
        <f>IF(Table467[[#This Row],[PSI - FI]]&gt;5,"Red",(IF(AND(Table467[[#This Row],[PSI - FI]]&lt;5,Table467[[#This Row],[PSI - FI]]&gt;=3),"Blue","No")))</f>
        <v>No</v>
      </c>
      <c r="X401" s="19" t="str">
        <f>HYPERLINK("https://www.google.com/maps/search/?api=1&amp;query="&amp;Table467[[#This Row],[Begin Lat]]&amp;","&amp;Table467[[#This Row],[Begin Long]],"Google Maps")</f>
        <v>Google Maps</v>
      </c>
      <c r="Y401" s="1">
        <v>41.297201999999999</v>
      </c>
      <c r="Z401" s="1">
        <v>-82.020909000000003</v>
      </c>
      <c r="AA401" s="1">
        <v>0</v>
      </c>
      <c r="AB401" s="1">
        <v>0</v>
      </c>
    </row>
    <row r="402" spans="1:28" x14ac:dyDescent="0.25">
      <c r="A402" s="13">
        <v>400</v>
      </c>
      <c r="B402" s="17">
        <v>3</v>
      </c>
      <c r="C402" s="1" t="s">
        <v>3193</v>
      </c>
      <c r="D402" s="1" t="s">
        <v>2788</v>
      </c>
      <c r="E402" s="1" t="s">
        <v>5164</v>
      </c>
      <c r="F402" s="1" t="s">
        <v>2788</v>
      </c>
      <c r="G402" s="21">
        <v>19.994999999995343</v>
      </c>
      <c r="H402" s="21">
        <v>0</v>
      </c>
      <c r="I402" s="1" t="s">
        <v>258</v>
      </c>
      <c r="J402" s="1" t="s">
        <v>2803</v>
      </c>
      <c r="K402" s="1">
        <v>0</v>
      </c>
      <c r="L402" s="1">
        <v>0</v>
      </c>
      <c r="M402" s="1">
        <v>4</v>
      </c>
      <c r="N402" s="1">
        <v>3</v>
      </c>
      <c r="O402" s="1">
        <v>10</v>
      </c>
      <c r="P402" s="16">
        <v>49.5</v>
      </c>
      <c r="Q402" s="21">
        <v>8.3520986068650119E-2</v>
      </c>
      <c r="R402" s="21">
        <v>1.1499054752911932</v>
      </c>
      <c r="S402" s="21">
        <v>1.0663844892225431</v>
      </c>
      <c r="T402" s="21">
        <v>7.1013330060417226E-2</v>
      </c>
      <c r="U402" s="21">
        <v>0.55824449274590937</v>
      </c>
      <c r="V402" s="21">
        <v>0.48723116268549216</v>
      </c>
      <c r="W402" s="13" t="str">
        <f>IF(Table467[[#This Row],[PSI - FI]]&gt;5,"Red",(IF(AND(Table467[[#This Row],[PSI - FI]]&lt;5,Table467[[#This Row],[PSI - FI]]&gt;=3),"Blue","No")))</f>
        <v>No</v>
      </c>
      <c r="X402" s="19" t="str">
        <f>HYPERLINK("https://www.google.com/maps/search/?api=1&amp;query="&amp;Table467[[#This Row],[Begin Lat]]&amp;","&amp;Table467[[#This Row],[Begin Long]],"Google Maps")</f>
        <v>Google Maps</v>
      </c>
      <c r="Y402" s="1">
        <v>40.856721</v>
      </c>
      <c r="Z402" s="1">
        <v>-82.212232</v>
      </c>
      <c r="AA402" s="1">
        <v>0</v>
      </c>
      <c r="AB402" s="1">
        <v>0</v>
      </c>
    </row>
    <row r="403" spans="1:28" x14ac:dyDescent="0.25">
      <c r="A403" s="13">
        <v>401</v>
      </c>
      <c r="B403" s="17">
        <v>3</v>
      </c>
      <c r="C403" s="1" t="s">
        <v>3193</v>
      </c>
      <c r="D403" s="1" t="s">
        <v>2789</v>
      </c>
      <c r="E403" s="1" t="s">
        <v>5234</v>
      </c>
      <c r="F403" s="1" t="s">
        <v>2789</v>
      </c>
      <c r="G403" s="21">
        <v>0.10199999999999999</v>
      </c>
      <c r="H403" s="21">
        <v>0</v>
      </c>
      <c r="I403" s="1" t="s">
        <v>258</v>
      </c>
      <c r="J403" s="1" t="s">
        <v>2809</v>
      </c>
      <c r="K403" s="1">
        <v>0</v>
      </c>
      <c r="L403" s="1">
        <v>0</v>
      </c>
      <c r="M403" s="1">
        <v>9</v>
      </c>
      <c r="N403" s="1">
        <v>0</v>
      </c>
      <c r="O403" s="1">
        <v>6</v>
      </c>
      <c r="P403" s="16">
        <v>64.921875</v>
      </c>
      <c r="Q403" s="21">
        <v>0.5642806723018593</v>
      </c>
      <c r="R403" s="21">
        <v>2.5971183316454205</v>
      </c>
      <c r="S403" s="21">
        <v>2.0328376593435613</v>
      </c>
      <c r="T403" s="21">
        <v>5.139683579871851E-2</v>
      </c>
      <c r="U403" s="21">
        <v>0.55800228794899487</v>
      </c>
      <c r="V403" s="21">
        <v>0.5066054521502763</v>
      </c>
      <c r="W403" s="13" t="str">
        <f>IF(Table467[[#This Row],[PSI - FI]]&gt;5,"Red",(IF(AND(Table467[[#This Row],[PSI - FI]]&lt;5,Table467[[#This Row],[PSI - FI]]&gt;=3),"Blue","No")))</f>
        <v>No</v>
      </c>
      <c r="X403" s="41" t="str">
        <f>HYPERLINK("https://www.google.com/maps/search/?api=1&amp;query="&amp;Table467[[#This Row],[Begin Lat]]&amp;","&amp;Table467[[#This Row],[Begin Long]],"Google Maps")</f>
        <v>Google Maps</v>
      </c>
      <c r="Y403" s="1">
        <v>40.780538</v>
      </c>
      <c r="Z403" s="1">
        <v>-82.376813999999996</v>
      </c>
      <c r="AA403" s="1">
        <v>0</v>
      </c>
      <c r="AB403" s="1">
        <v>0</v>
      </c>
    </row>
    <row r="404" spans="1:28" x14ac:dyDescent="0.25">
      <c r="A404" s="13">
        <v>402</v>
      </c>
      <c r="B404" s="17">
        <v>9</v>
      </c>
      <c r="C404" s="1" t="s">
        <v>1334</v>
      </c>
      <c r="D404" s="1" t="s">
        <v>2869</v>
      </c>
      <c r="E404" s="1" t="s">
        <v>3354</v>
      </c>
      <c r="F404" s="1" t="s">
        <v>2790</v>
      </c>
      <c r="G404" s="21">
        <v>2.0819999999948777</v>
      </c>
      <c r="H404" s="21">
        <v>0</v>
      </c>
      <c r="I404" s="1" t="s">
        <v>258</v>
      </c>
      <c r="J404" s="1" t="s">
        <v>2808</v>
      </c>
      <c r="K404" s="1">
        <v>0</v>
      </c>
      <c r="L404" s="1">
        <v>0</v>
      </c>
      <c r="M404" s="1">
        <v>4</v>
      </c>
      <c r="N404" s="1">
        <v>1</v>
      </c>
      <c r="O404" s="1">
        <v>2</v>
      </c>
      <c r="P404" s="16">
        <v>32.625</v>
      </c>
      <c r="Q404" s="21">
        <v>0.51525173385535561</v>
      </c>
      <c r="R404" s="21">
        <v>1.2181080377450479</v>
      </c>
      <c r="S404" s="21">
        <v>0.70285630388969234</v>
      </c>
      <c r="T404" s="21">
        <v>0.13148276994435545</v>
      </c>
      <c r="U404" s="21">
        <v>0.55796595226492507</v>
      </c>
      <c r="V404" s="21">
        <v>0.42648318232056959</v>
      </c>
      <c r="W404" s="13" t="str">
        <f>IF(Table467[[#This Row],[PSI - FI]]&gt;5,"Red",(IF(AND(Table467[[#This Row],[PSI - FI]]&lt;5,Table467[[#This Row],[PSI - FI]]&gt;=3),"Blue","No")))</f>
        <v>No</v>
      </c>
      <c r="X404" s="19" t="str">
        <f>HYPERLINK("https://www.google.com/maps/search/?api=1&amp;query="&amp;Table467[[#This Row],[Begin Lat]]&amp;","&amp;Table467[[#This Row],[Begin Long]],"Google Maps")</f>
        <v>Google Maps</v>
      </c>
      <c r="Y404" s="1">
        <v>38.862909999999999</v>
      </c>
      <c r="Z404" s="1">
        <v>-82.933346</v>
      </c>
      <c r="AA404" s="1">
        <v>0</v>
      </c>
      <c r="AB404" s="1">
        <v>0</v>
      </c>
    </row>
    <row r="405" spans="1:28" x14ac:dyDescent="0.25">
      <c r="A405" s="13">
        <v>403</v>
      </c>
      <c r="B405" s="17">
        <v>8</v>
      </c>
      <c r="C405" s="1" t="s">
        <v>806</v>
      </c>
      <c r="D405" s="1" t="s">
        <v>3101</v>
      </c>
      <c r="E405" s="1" t="s">
        <v>5237</v>
      </c>
      <c r="F405" s="1" t="s">
        <v>2791</v>
      </c>
      <c r="G405" s="21">
        <v>3.0559999999968568</v>
      </c>
      <c r="H405" s="21">
        <v>0</v>
      </c>
      <c r="I405" s="1" t="s">
        <v>258</v>
      </c>
      <c r="J405" s="1" t="s">
        <v>2803</v>
      </c>
      <c r="K405" s="1">
        <v>0</v>
      </c>
      <c r="L405" s="1">
        <v>1</v>
      </c>
      <c r="M405" s="1">
        <v>5</v>
      </c>
      <c r="N405" s="1">
        <v>0</v>
      </c>
      <c r="O405" s="1">
        <v>7</v>
      </c>
      <c r="P405" s="16">
        <v>85.411064680232556</v>
      </c>
      <c r="Q405" s="21">
        <v>0.10319846808137868</v>
      </c>
      <c r="R405" s="21">
        <v>1.0632123616547811</v>
      </c>
      <c r="S405" s="21">
        <v>0.96001389357340239</v>
      </c>
      <c r="T405" s="21">
        <v>8.4466181685104239E-2</v>
      </c>
      <c r="U405" s="21">
        <v>0.55575873416899091</v>
      </c>
      <c r="V405" s="21">
        <v>0.47129255248388668</v>
      </c>
      <c r="W405" s="13" t="str">
        <f>IF(Table467[[#This Row],[PSI - FI]]&gt;5,"Red",(IF(AND(Table467[[#This Row],[PSI - FI]]&lt;5,Table467[[#This Row],[PSI - FI]]&gt;=3),"Blue","No")))</f>
        <v>No</v>
      </c>
      <c r="X405" s="19" t="str">
        <f>HYPERLINK("https://www.google.com/maps/search/?api=1&amp;query="&amp;Table467[[#This Row],[Begin Lat]]&amp;","&amp;Table467[[#This Row],[Begin Long]],"Google Maps")</f>
        <v>Google Maps</v>
      </c>
      <c r="Y405" s="1">
        <v>39.387635000000003</v>
      </c>
      <c r="Z405" s="1">
        <v>-84.167226999999997</v>
      </c>
      <c r="AA405" s="1">
        <v>0</v>
      </c>
      <c r="AB405" s="1">
        <v>0</v>
      </c>
    </row>
    <row r="406" spans="1:28" x14ac:dyDescent="0.25">
      <c r="A406" s="13">
        <v>404</v>
      </c>
      <c r="B406" s="17">
        <v>10</v>
      </c>
      <c r="C406" s="1" t="s">
        <v>2386</v>
      </c>
      <c r="D406" s="1" t="s">
        <v>3072</v>
      </c>
      <c r="E406" s="1" t="s">
        <v>5238</v>
      </c>
      <c r="F406" s="1" t="s">
        <v>2792</v>
      </c>
      <c r="G406" s="21">
        <v>3.1955260126451526</v>
      </c>
      <c r="H406" s="21">
        <v>0</v>
      </c>
      <c r="I406" s="1" t="s">
        <v>258</v>
      </c>
      <c r="J406" s="1" t="s">
        <v>2807</v>
      </c>
      <c r="K406" s="1">
        <v>0</v>
      </c>
      <c r="L406" s="1">
        <v>1</v>
      </c>
      <c r="M406" s="1">
        <v>6</v>
      </c>
      <c r="N406" s="1">
        <v>1</v>
      </c>
      <c r="O406" s="1">
        <v>2</v>
      </c>
      <c r="P406" s="16">
        <v>91.395439680232556</v>
      </c>
      <c r="Q406" s="21">
        <v>0.46488595514365472</v>
      </c>
      <c r="R406" s="21">
        <v>1.8414147417716158</v>
      </c>
      <c r="S406" s="21">
        <v>1.376528786627961</v>
      </c>
      <c r="T406" s="21">
        <v>5.575626410333813E-2</v>
      </c>
      <c r="U406" s="21">
        <v>0.55553624347621755</v>
      </c>
      <c r="V406" s="21">
        <v>0.49977997937287943</v>
      </c>
      <c r="W406" s="13" t="str">
        <f>IF(Table467[[#This Row],[PSI - FI]]&gt;5,"Red",(IF(AND(Table467[[#This Row],[PSI - FI]]&lt;5,Table467[[#This Row],[PSI - FI]]&gt;=3),"Blue","No")))</f>
        <v>No</v>
      </c>
      <c r="X406" s="19" t="str">
        <f>HYPERLINK("https://www.google.com/maps/search/?api=1&amp;query="&amp;Table467[[#This Row],[Begin Lat]]&amp;","&amp;Table467[[#This Row],[Begin Long]],"Google Maps")</f>
        <v>Google Maps</v>
      </c>
      <c r="Y406" s="1">
        <v>39.135891000000001</v>
      </c>
      <c r="Z406" s="1">
        <v>-82.372732999999997</v>
      </c>
      <c r="AA406" s="1">
        <v>0</v>
      </c>
      <c r="AB406" s="1">
        <v>0</v>
      </c>
    </row>
    <row r="407" spans="1:28" x14ac:dyDescent="0.25">
      <c r="A407" s="13">
        <v>405</v>
      </c>
      <c r="B407" s="17">
        <v>3</v>
      </c>
      <c r="C407" s="1" t="s">
        <v>2361</v>
      </c>
      <c r="D407" s="1" t="s">
        <v>3146</v>
      </c>
      <c r="E407" s="1" t="s">
        <v>5239</v>
      </c>
      <c r="F407" s="1" t="s">
        <v>2793</v>
      </c>
      <c r="G407" s="21">
        <v>4.8390000000072177</v>
      </c>
      <c r="H407" s="21">
        <v>0</v>
      </c>
      <c r="I407" s="1" t="s">
        <v>258</v>
      </c>
      <c r="J407" s="1" t="s">
        <v>2803</v>
      </c>
      <c r="K407" s="1">
        <v>0</v>
      </c>
      <c r="L407" s="1">
        <v>0</v>
      </c>
      <c r="M407" s="1">
        <v>6</v>
      </c>
      <c r="N407" s="1">
        <v>0</v>
      </c>
      <c r="O407" s="1">
        <v>2</v>
      </c>
      <c r="P407" s="16">
        <v>41.28125</v>
      </c>
      <c r="Q407" s="21">
        <v>9.5865578698920012E-2</v>
      </c>
      <c r="R407" s="21">
        <v>0.63275678075779207</v>
      </c>
      <c r="S407" s="21">
        <v>0.53689120205887209</v>
      </c>
      <c r="T407" s="21">
        <v>8.7198748988478653E-2</v>
      </c>
      <c r="U407" s="21">
        <v>0.5550041730088896</v>
      </c>
      <c r="V407" s="21">
        <v>0.46780542402041092</v>
      </c>
      <c r="W407" s="13" t="str">
        <f>IF(Table467[[#This Row],[PSI - FI]]&gt;5,"Red",(IF(AND(Table467[[#This Row],[PSI - FI]]&lt;5,Table467[[#This Row],[PSI - FI]]&gt;=3),"Blue","No")))</f>
        <v>No</v>
      </c>
      <c r="X407" s="19" t="str">
        <f>HYPERLINK("https://www.google.com/maps/search/?api=1&amp;query="&amp;Table467[[#This Row],[Begin Lat]]&amp;","&amp;Table467[[#This Row],[Begin Long]],"Google Maps")</f>
        <v>Google Maps</v>
      </c>
      <c r="Y407" s="1">
        <v>40.757288000000003</v>
      </c>
      <c r="Z407" s="1">
        <v>-81.876857000000001</v>
      </c>
      <c r="AA407" s="1">
        <v>0</v>
      </c>
      <c r="AB407" s="1">
        <v>0</v>
      </c>
    </row>
    <row r="408" spans="1:28" x14ac:dyDescent="0.25">
      <c r="A408" s="13">
        <v>406</v>
      </c>
      <c r="B408" s="17">
        <v>3</v>
      </c>
      <c r="C408" s="1" t="s">
        <v>791</v>
      </c>
      <c r="D408" s="1" t="s">
        <v>2951</v>
      </c>
      <c r="E408" s="1" t="s">
        <v>5240</v>
      </c>
      <c r="F408" s="1" t="s">
        <v>2794</v>
      </c>
      <c r="G408" s="21">
        <v>5.2590000000054715</v>
      </c>
      <c r="H408" s="21">
        <v>0</v>
      </c>
      <c r="I408" s="1" t="s">
        <v>258</v>
      </c>
      <c r="J408" s="1" t="s">
        <v>2808</v>
      </c>
      <c r="K408" s="1">
        <v>0</v>
      </c>
      <c r="L408" s="1">
        <v>0</v>
      </c>
      <c r="M408" s="1">
        <v>1</v>
      </c>
      <c r="N408" s="1">
        <v>3</v>
      </c>
      <c r="O408" s="1">
        <v>5</v>
      </c>
      <c r="P408" s="16">
        <v>24.859375</v>
      </c>
      <c r="Q408" s="21">
        <v>0.75904378554701024</v>
      </c>
      <c r="R408" s="21">
        <v>1.6642548336809759</v>
      </c>
      <c r="S408" s="21">
        <v>0.90521104813396569</v>
      </c>
      <c r="T408" s="21">
        <v>0.19369401959312371</v>
      </c>
      <c r="U408" s="21">
        <v>0.55422951501865725</v>
      </c>
      <c r="V408" s="21">
        <v>0.36053549542553354</v>
      </c>
      <c r="W408" s="13" t="str">
        <f>IF(Table467[[#This Row],[PSI - FI]]&gt;5,"Red",(IF(AND(Table467[[#This Row],[PSI - FI]]&lt;5,Table467[[#This Row],[PSI - FI]]&gt;=3),"Blue","No")))</f>
        <v>No</v>
      </c>
      <c r="X408" s="19" t="str">
        <f>HYPERLINK("https://www.google.com/maps/search/?api=1&amp;query="&amp;Table467[[#This Row],[Begin Lat]]&amp;","&amp;Table467[[#This Row],[Begin Long]],"Google Maps")</f>
        <v>Google Maps</v>
      </c>
      <c r="Y408" s="1">
        <v>41.313507999999999</v>
      </c>
      <c r="Z408" s="1">
        <v>-81.981566999999998</v>
      </c>
      <c r="AA408" s="1">
        <v>0</v>
      </c>
      <c r="AB408" s="1">
        <v>0</v>
      </c>
    </row>
    <row r="409" spans="1:28" x14ac:dyDescent="0.25">
      <c r="A409" s="13">
        <v>407</v>
      </c>
      <c r="B409" s="17">
        <v>4</v>
      </c>
      <c r="C409" s="1" t="s">
        <v>798</v>
      </c>
      <c r="D409" s="1" t="s">
        <v>3011</v>
      </c>
      <c r="E409" s="1" t="s">
        <v>3617</v>
      </c>
      <c r="F409" s="1" t="s">
        <v>2795</v>
      </c>
      <c r="G409" s="21">
        <v>7.6049999999959255</v>
      </c>
      <c r="H409" s="21">
        <v>0</v>
      </c>
      <c r="I409" s="1" t="s">
        <v>258</v>
      </c>
      <c r="J409" s="1" t="s">
        <v>2804</v>
      </c>
      <c r="K409" s="1">
        <v>0</v>
      </c>
      <c r="L409" s="1">
        <v>0</v>
      </c>
      <c r="M409" s="1">
        <v>4</v>
      </c>
      <c r="N409" s="1">
        <v>0</v>
      </c>
      <c r="O409" s="1">
        <v>8</v>
      </c>
      <c r="P409" s="16">
        <v>34.1875</v>
      </c>
      <c r="Q409" s="21">
        <v>2.7028664008627916</v>
      </c>
      <c r="R409" s="21">
        <v>2.3895679958237594</v>
      </c>
      <c r="S409" s="21">
        <v>-0.31329840503903217</v>
      </c>
      <c r="T409" s="21">
        <v>0.18836302773923333</v>
      </c>
      <c r="U409" s="21">
        <v>0.55196604359624302</v>
      </c>
      <c r="V409" s="21">
        <v>0.36360301585700971</v>
      </c>
      <c r="W409" s="13" t="str">
        <f>IF(Table467[[#This Row],[PSI - FI]]&gt;5,"Red",(IF(AND(Table467[[#This Row],[PSI - FI]]&lt;5,Table467[[#This Row],[PSI - FI]]&gt;=3),"Blue","No")))</f>
        <v>No</v>
      </c>
      <c r="X409" s="19" t="str">
        <f>HYPERLINK("https://www.google.com/maps/search/?api=1&amp;query="&amp;Table467[[#This Row],[Begin Lat]]&amp;","&amp;Table467[[#This Row],[Begin Long]],"Google Maps")</f>
        <v>Google Maps</v>
      </c>
      <c r="Y409" s="1">
        <v>41.097859</v>
      </c>
      <c r="Z409" s="1">
        <v>-81.145883999999995</v>
      </c>
      <c r="AA409" s="1">
        <v>0</v>
      </c>
      <c r="AB409" s="1">
        <v>0</v>
      </c>
    </row>
    <row r="410" spans="1:28" x14ac:dyDescent="0.25">
      <c r="A410" s="13">
        <v>408</v>
      </c>
      <c r="B410" s="17">
        <v>12</v>
      </c>
      <c r="C410" s="1" t="s">
        <v>1332</v>
      </c>
      <c r="D410" s="1" t="s">
        <v>2920</v>
      </c>
      <c r="E410" s="1" t="s">
        <v>3598</v>
      </c>
      <c r="F410" s="1" t="s">
        <v>2796</v>
      </c>
      <c r="G410" s="21">
        <v>7.4900000000052387</v>
      </c>
      <c r="H410" s="21">
        <v>0</v>
      </c>
      <c r="I410" s="1" t="s">
        <v>258</v>
      </c>
      <c r="J410" s="1" t="s">
        <v>2804</v>
      </c>
      <c r="K410" s="1">
        <v>1</v>
      </c>
      <c r="L410" s="1">
        <v>1</v>
      </c>
      <c r="M410" s="1">
        <v>3</v>
      </c>
      <c r="N410" s="1">
        <v>0</v>
      </c>
      <c r="O410" s="1">
        <v>9</v>
      </c>
      <c r="P410" s="16">
        <v>119.99400436046511</v>
      </c>
      <c r="Q410" s="21">
        <v>1.7329915659189306</v>
      </c>
      <c r="R410" s="21">
        <v>2.7678509060003695</v>
      </c>
      <c r="S410" s="21">
        <v>1.034859340081439</v>
      </c>
      <c r="T410" s="21">
        <v>0.12077235423062109</v>
      </c>
      <c r="U410" s="21">
        <v>0.55191912089410999</v>
      </c>
      <c r="V410" s="21">
        <v>0.43114676666348889</v>
      </c>
      <c r="W410" s="13" t="str">
        <f>IF(Table467[[#This Row],[PSI - FI]]&gt;5,"Red",(IF(AND(Table467[[#This Row],[PSI - FI]]&lt;5,Table467[[#This Row],[PSI - FI]]&gt;=3),"Blue","No")))</f>
        <v>No</v>
      </c>
      <c r="X410" s="19" t="str">
        <f>HYPERLINK("https://www.google.com/maps/search/?api=1&amp;query="&amp;Table467[[#This Row],[Begin Lat]]&amp;","&amp;Table467[[#This Row],[Begin Long]],"Google Maps")</f>
        <v>Google Maps</v>
      </c>
      <c r="Y410" s="1">
        <v>41.532485999999999</v>
      </c>
      <c r="Z410" s="1">
        <v>-81.115852000000004</v>
      </c>
      <c r="AA410" s="1">
        <v>0</v>
      </c>
      <c r="AB410" s="1">
        <v>0</v>
      </c>
    </row>
    <row r="411" spans="1:28" x14ac:dyDescent="0.25">
      <c r="A411" s="13">
        <v>409</v>
      </c>
      <c r="B411" s="17">
        <v>4</v>
      </c>
      <c r="C411" s="1" t="s">
        <v>798</v>
      </c>
      <c r="D411" s="1" t="s">
        <v>3106</v>
      </c>
      <c r="E411" s="1" t="s">
        <v>3301</v>
      </c>
      <c r="F411" s="1" t="s">
        <v>2797</v>
      </c>
      <c r="G411" s="21">
        <v>18.05899999999383</v>
      </c>
      <c r="H411" s="21">
        <v>0</v>
      </c>
      <c r="I411" s="1" t="s">
        <v>258</v>
      </c>
      <c r="J411" s="1" t="s">
        <v>2804</v>
      </c>
      <c r="K411" s="1">
        <v>0</v>
      </c>
      <c r="L411" s="1">
        <v>0</v>
      </c>
      <c r="M411" s="1">
        <v>3</v>
      </c>
      <c r="N411" s="1">
        <v>1</v>
      </c>
      <c r="O411" s="1">
        <v>13</v>
      </c>
      <c r="P411" s="16">
        <v>37.078125</v>
      </c>
      <c r="Q411" s="21">
        <v>2.7014445665808173</v>
      </c>
      <c r="R411" s="21">
        <v>3.355147176349945</v>
      </c>
      <c r="S411" s="21">
        <v>0.65370260976912764</v>
      </c>
      <c r="T411" s="21">
        <v>0.18826393996700361</v>
      </c>
      <c r="U411" s="21">
        <v>0.55185006496576172</v>
      </c>
      <c r="V411" s="21">
        <v>0.36358612499875809</v>
      </c>
      <c r="W411" s="13" t="str">
        <f>IF(Table467[[#This Row],[PSI - FI]]&gt;5,"Red",(IF(AND(Table467[[#This Row],[PSI - FI]]&lt;5,Table467[[#This Row],[PSI - FI]]&gt;=3),"Blue","No")))</f>
        <v>No</v>
      </c>
      <c r="X411" s="19" t="str">
        <f>HYPERLINK("https://www.google.com/maps/search/?api=1&amp;query="&amp;Table467[[#This Row],[Begin Lat]]&amp;","&amp;Table467[[#This Row],[Begin Long]],"Google Maps")</f>
        <v>Google Maps</v>
      </c>
      <c r="Y411" s="1">
        <v>41.099663</v>
      </c>
      <c r="Z411" s="1">
        <v>-81.148279000000002</v>
      </c>
      <c r="AA411" s="1">
        <v>0</v>
      </c>
      <c r="AB411" s="1">
        <v>0</v>
      </c>
    </row>
    <row r="412" spans="1:28" x14ac:dyDescent="0.25">
      <c r="A412" s="13">
        <v>410</v>
      </c>
      <c r="B412" s="17">
        <v>5</v>
      </c>
      <c r="C412" s="1" t="s">
        <v>793</v>
      </c>
      <c r="D412" s="1" t="s">
        <v>2849</v>
      </c>
      <c r="E412" s="1" t="s">
        <v>5241</v>
      </c>
      <c r="F412" s="1" t="s">
        <v>2798</v>
      </c>
      <c r="G412" s="21">
        <v>13.417000000001281</v>
      </c>
      <c r="H412" s="21">
        <v>0</v>
      </c>
      <c r="I412" s="1" t="s">
        <v>258</v>
      </c>
      <c r="J412" s="1" t="s">
        <v>2803</v>
      </c>
      <c r="K412" s="1">
        <v>1</v>
      </c>
      <c r="L412" s="1">
        <v>1</v>
      </c>
      <c r="M412" s="1">
        <v>3</v>
      </c>
      <c r="N412" s="1">
        <v>3</v>
      </c>
      <c r="O412" s="1">
        <v>6</v>
      </c>
      <c r="P412" s="16">
        <v>130.30650436046511</v>
      </c>
      <c r="Q412" s="21">
        <v>5.3057956399119831E-2</v>
      </c>
      <c r="R412" s="21">
        <v>0.68388693483217144</v>
      </c>
      <c r="S412" s="21">
        <v>0.63082897843305163</v>
      </c>
      <c r="T412" s="21">
        <v>5.7505424317730244E-2</v>
      </c>
      <c r="U412" s="21">
        <v>0.55179463414127983</v>
      </c>
      <c r="V412" s="21">
        <v>0.49428920982354957</v>
      </c>
      <c r="W412" s="13" t="str">
        <f>IF(Table467[[#This Row],[PSI - FI]]&gt;5,"Red",(IF(AND(Table467[[#This Row],[PSI - FI]]&lt;5,Table467[[#This Row],[PSI - FI]]&gt;=3),"Blue","No")))</f>
        <v>No</v>
      </c>
      <c r="X412" s="19" t="str">
        <f>HYPERLINK("https://www.google.com/maps/search/?api=1&amp;query="&amp;Table467[[#This Row],[Begin Lat]]&amp;","&amp;Table467[[#This Row],[Begin Long]],"Google Maps")</f>
        <v>Google Maps</v>
      </c>
      <c r="Y412" s="1">
        <v>40.172517999999997</v>
      </c>
      <c r="Z412" s="1">
        <v>-82.718874</v>
      </c>
      <c r="AA412" s="1">
        <v>0</v>
      </c>
      <c r="AB412" s="1">
        <v>0</v>
      </c>
    </row>
    <row r="413" spans="1:28" x14ac:dyDescent="0.25">
      <c r="A413" s="13">
        <v>411</v>
      </c>
      <c r="B413" s="17">
        <v>6</v>
      </c>
      <c r="C413" s="1" t="s">
        <v>2367</v>
      </c>
      <c r="D413" s="1" t="s">
        <v>3168</v>
      </c>
      <c r="E413" s="1" t="s">
        <v>5242</v>
      </c>
      <c r="F413" s="1" t="s">
        <v>2799</v>
      </c>
      <c r="G413" s="21">
        <v>12.547999999995227</v>
      </c>
      <c r="H413" s="21">
        <v>0</v>
      </c>
      <c r="I413" s="1" t="s">
        <v>258</v>
      </c>
      <c r="J413" s="1" t="s">
        <v>2804</v>
      </c>
      <c r="K413" s="1">
        <v>0</v>
      </c>
      <c r="L413" s="1">
        <v>0</v>
      </c>
      <c r="M413" s="1">
        <v>0</v>
      </c>
      <c r="N413" s="1">
        <v>4</v>
      </c>
      <c r="O413" s="1">
        <v>12</v>
      </c>
      <c r="P413" s="16">
        <v>29.75</v>
      </c>
      <c r="Q413" s="21">
        <v>2.5726940587521741</v>
      </c>
      <c r="R413" s="21">
        <v>3.2618503126653038</v>
      </c>
      <c r="S413" s="21">
        <v>0.68915625391312973</v>
      </c>
      <c r="T413" s="21">
        <v>0.17929130429776535</v>
      </c>
      <c r="U413" s="21">
        <v>0.55169457030281654</v>
      </c>
      <c r="V413" s="21">
        <v>0.37240326600505119</v>
      </c>
      <c r="W413" s="13" t="str">
        <f>IF(Table467[[#This Row],[PSI - FI]]&gt;5,"Red",(IF(AND(Table467[[#This Row],[PSI - FI]]&lt;5,Table467[[#This Row],[PSI - FI]]&gt;=3),"Blue","No")))</f>
        <v>No</v>
      </c>
      <c r="X413" s="19" t="str">
        <f>HYPERLINK("https://www.google.com/maps/search/?api=1&amp;query="&amp;Table467[[#This Row],[Begin Lat]]&amp;","&amp;Table467[[#This Row],[Begin Long]],"Google Maps")</f>
        <v>Google Maps</v>
      </c>
      <c r="Y413" s="1">
        <v>40.110692</v>
      </c>
      <c r="Z413" s="1">
        <v>-83.278121999999996</v>
      </c>
      <c r="AA413" s="1">
        <v>0</v>
      </c>
      <c r="AB413" s="1">
        <v>0</v>
      </c>
    </row>
    <row r="414" spans="1:28" x14ac:dyDescent="0.25">
      <c r="A414" s="13">
        <v>412</v>
      </c>
      <c r="B414" s="17">
        <v>5</v>
      </c>
      <c r="C414" s="1" t="s">
        <v>797</v>
      </c>
      <c r="D414" s="1" t="s">
        <v>2856</v>
      </c>
      <c r="E414" s="1" t="s">
        <v>3585</v>
      </c>
      <c r="F414" s="1" t="s">
        <v>2800</v>
      </c>
      <c r="G414" s="21">
        <v>13.694000000003143</v>
      </c>
      <c r="H414" s="21">
        <v>0</v>
      </c>
      <c r="I414" s="1" t="s">
        <v>258</v>
      </c>
      <c r="J414" s="1" t="s">
        <v>2803</v>
      </c>
      <c r="K414" s="1">
        <v>0</v>
      </c>
      <c r="L414" s="1">
        <v>1</v>
      </c>
      <c r="M414" s="1">
        <v>2</v>
      </c>
      <c r="N414" s="1">
        <v>3</v>
      </c>
      <c r="O414" s="1">
        <v>11</v>
      </c>
      <c r="P414" s="16">
        <v>83.082939680232556</v>
      </c>
      <c r="Q414" s="21">
        <v>0.11716493936406036</v>
      </c>
      <c r="R414" s="21">
        <v>1.4454321633640028</v>
      </c>
      <c r="S414" s="21">
        <v>1.3282672239999425</v>
      </c>
      <c r="T414" s="21">
        <v>8.6403040309648738E-2</v>
      </c>
      <c r="U414" s="21">
        <v>0.55154858104028348</v>
      </c>
      <c r="V414" s="21">
        <v>0.46514554073063474</v>
      </c>
      <c r="W414" s="13" t="str">
        <f>IF(Table467[[#This Row],[PSI - FI]]&gt;5,"Red",(IF(AND(Table467[[#This Row],[PSI - FI]]&lt;5,Table467[[#This Row],[PSI - FI]]&gt;=3),"Blue","No")))</f>
        <v>No</v>
      </c>
      <c r="X414" s="19" t="str">
        <f>HYPERLINK("https://www.google.com/maps/search/?api=1&amp;query="&amp;Table467[[#This Row],[Begin Lat]]&amp;","&amp;Table467[[#This Row],[Begin Long]],"Google Maps")</f>
        <v>Google Maps</v>
      </c>
      <c r="Y414" s="1">
        <v>39.901468000000001</v>
      </c>
      <c r="Z414" s="1">
        <v>-82.602931999999996</v>
      </c>
      <c r="AA414" s="1">
        <v>0</v>
      </c>
      <c r="AB414" s="1">
        <v>0</v>
      </c>
    </row>
    <row r="415" spans="1:28" x14ac:dyDescent="0.25">
      <c r="A415" s="13">
        <v>413</v>
      </c>
      <c r="B415" s="17">
        <v>9</v>
      </c>
      <c r="C415" s="1" t="s">
        <v>2383</v>
      </c>
      <c r="D415" s="1" t="s">
        <v>2968</v>
      </c>
      <c r="E415" s="1" t="s">
        <v>5243</v>
      </c>
      <c r="F415" s="1" t="s">
        <v>2801</v>
      </c>
      <c r="G415" s="21">
        <v>1.6499999999941792</v>
      </c>
      <c r="H415" s="21">
        <v>0</v>
      </c>
      <c r="I415" s="1" t="s">
        <v>258</v>
      </c>
      <c r="J415" s="1" t="s">
        <v>2803</v>
      </c>
      <c r="K415" s="1">
        <v>0</v>
      </c>
      <c r="L415" s="1">
        <v>0</v>
      </c>
      <c r="M415" s="1">
        <v>3</v>
      </c>
      <c r="N415" s="1">
        <v>3</v>
      </c>
      <c r="O415" s="1">
        <v>5</v>
      </c>
      <c r="P415" s="16">
        <v>37.953125</v>
      </c>
      <c r="Q415" s="21">
        <v>0.10778888477152569</v>
      </c>
      <c r="R415" s="21">
        <v>0.90931386259761138</v>
      </c>
      <c r="S415" s="21">
        <v>0.80152497782608567</v>
      </c>
      <c r="T415" s="21">
        <v>8.6417436117033633E-2</v>
      </c>
      <c r="U415" s="21">
        <v>0.55083597440960574</v>
      </c>
      <c r="V415" s="21">
        <v>0.46441853829257213</v>
      </c>
      <c r="W415" s="13" t="str">
        <f>IF(Table467[[#This Row],[PSI - FI]]&gt;5,"Red",(IF(AND(Table467[[#This Row],[PSI - FI]]&lt;5,Table467[[#This Row],[PSI - FI]]&gt;=3),"Blue","No")))</f>
        <v>No</v>
      </c>
      <c r="X415" s="19" t="str">
        <f>HYPERLINK("https://www.google.com/maps/search/?api=1&amp;query="&amp;Table467[[#This Row],[Begin Lat]]&amp;","&amp;Table467[[#This Row],[Begin Long]],"Google Maps")</f>
        <v>Google Maps</v>
      </c>
      <c r="Y415" s="1">
        <v>39.040883000000001</v>
      </c>
      <c r="Z415" s="1">
        <v>-83.986833000000004</v>
      </c>
      <c r="AA415" s="1">
        <v>0</v>
      </c>
      <c r="AB415" s="1">
        <v>0</v>
      </c>
    </row>
    <row r="416" spans="1:28" x14ac:dyDescent="0.25">
      <c r="A416" s="13">
        <v>414</v>
      </c>
      <c r="B416" s="17">
        <v>8</v>
      </c>
      <c r="C416" s="1" t="s">
        <v>1329</v>
      </c>
      <c r="D416" s="1" t="s">
        <v>3202</v>
      </c>
      <c r="E416" s="1" t="s">
        <v>5244</v>
      </c>
      <c r="F416" s="1" t="s">
        <v>2802</v>
      </c>
      <c r="G416" s="21">
        <v>1.4130000000004657</v>
      </c>
      <c r="H416" s="21">
        <v>0</v>
      </c>
      <c r="I416" s="1" t="s">
        <v>258</v>
      </c>
      <c r="J416" s="1" t="s">
        <v>2803</v>
      </c>
      <c r="K416" s="1">
        <v>0</v>
      </c>
      <c r="L416" s="1">
        <v>0</v>
      </c>
      <c r="M416" s="1">
        <v>3</v>
      </c>
      <c r="N416" s="1">
        <v>2</v>
      </c>
      <c r="O416" s="1">
        <v>5</v>
      </c>
      <c r="P416" s="16">
        <v>33.515625</v>
      </c>
      <c r="Q416" s="21">
        <v>0.17580626476998551</v>
      </c>
      <c r="R416" s="21">
        <v>1.0747898929958855</v>
      </c>
      <c r="S416" s="21">
        <v>0.89898362822589994</v>
      </c>
      <c r="T416" s="21">
        <v>0.11898628172170464</v>
      </c>
      <c r="U416" s="21">
        <v>0.55004497135991504</v>
      </c>
      <c r="V416" s="21">
        <v>0.43105868963821037</v>
      </c>
      <c r="W416" s="13" t="str">
        <f>IF(Table467[[#This Row],[PSI - FI]]&gt;5,"Red",(IF(AND(Table467[[#This Row],[PSI - FI]]&lt;5,Table467[[#This Row],[PSI - FI]]&gt;=3),"Blue","No")))</f>
        <v>No</v>
      </c>
      <c r="X416" s="19" t="str">
        <f>HYPERLINK("https://www.google.com/maps/search/?api=1&amp;query="&amp;Table467[[#This Row],[Begin Lat]]&amp;","&amp;Table467[[#This Row],[Begin Long]],"Google Maps")</f>
        <v>Google Maps</v>
      </c>
      <c r="Y416" s="1">
        <v>39.119391999999998</v>
      </c>
      <c r="Z416" s="1">
        <v>-84.162443999999994</v>
      </c>
      <c r="AA416" s="1">
        <v>0</v>
      </c>
      <c r="AB416" s="1">
        <v>0</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3653C-7DE2-4A09-8503-72C18EC10E77}">
  <sheetPr>
    <tabColor theme="7" tint="0.59999389629810485"/>
  </sheetPr>
  <dimension ref="A1:AC502"/>
  <sheetViews>
    <sheetView workbookViewId="0">
      <selection activeCell="A2" sqref="A2"/>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51" style="1" bestFit="1" customWidth="1"/>
    <col min="5" max="5" width="17.28515625" style="1" bestFit="1" customWidth="1"/>
    <col min="6" max="6" width="11" style="1" bestFit="1" customWidth="1"/>
    <col min="7" max="7" width="14.140625" style="1" bestFit="1" customWidth="1"/>
    <col min="8" max="8" width="12.5703125" style="1" bestFit="1" customWidth="1"/>
    <col min="9" max="9" width="13.85546875" style="1" bestFit="1" customWidth="1"/>
    <col min="10" max="10" width="40" style="1" bestFit="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6.140625" style="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3188</v>
      </c>
      <c r="R1" s="46"/>
      <c r="S1" s="46"/>
      <c r="T1" s="47" t="s">
        <v>3189</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799</v>
      </c>
      <c r="D3" s="1" t="s">
        <v>3207</v>
      </c>
      <c r="E3" s="1" t="s">
        <v>3208</v>
      </c>
      <c r="F3" s="1" t="s">
        <v>3700</v>
      </c>
      <c r="G3" s="16">
        <v>17.3</v>
      </c>
      <c r="H3" s="16">
        <v>17.8</v>
      </c>
      <c r="I3" s="13" t="s">
        <v>3190</v>
      </c>
      <c r="J3" s="1" t="s">
        <v>4972</v>
      </c>
      <c r="K3" s="1">
        <v>0</v>
      </c>
      <c r="L3" s="1">
        <v>2</v>
      </c>
      <c r="M3" s="1">
        <v>2</v>
      </c>
      <c r="N3" s="1">
        <v>8</v>
      </c>
      <c r="O3" s="1">
        <v>16</v>
      </c>
      <c r="P3" s="16">
        <v>155.94712936046511</v>
      </c>
      <c r="Q3" s="21">
        <v>0.18843743826704432</v>
      </c>
      <c r="R3" s="21">
        <v>8.3656479938534929</v>
      </c>
      <c r="S3" s="21">
        <v>8.1772105555864485</v>
      </c>
      <c r="T3" s="21">
        <v>1.5593082338658134E-2</v>
      </c>
      <c r="U3" s="21">
        <v>0.72823275669137277</v>
      </c>
      <c r="V3" s="21">
        <v>0.71263967435271469</v>
      </c>
      <c r="W3" s="13" t="str">
        <f>IF(Table4674[[#This Row],[PSI - FI]]&gt;5,"Red",(IF(AND(Table4674[[#This Row],[PSI - FI]]&lt;5,Table4674[[#This Row],[PSI - FI]]&gt;=3),"Blue","No")))</f>
        <v>No</v>
      </c>
      <c r="X3" s="19" t="str">
        <f>HYPERLINK("https://www.google.com/maps/dir/?api=1&amp;origin=" &amp; Table4674[[#This Row],[Begin Lat]] &amp; "," &amp; Table4674[[#This Row],[Begin Long]] &amp; "&amp;destination=" &amp; Table4674[[#This Row],[End Lat]] &amp; "," &amp; Table4674[[#This Row],[End Long]] &amp; "&amp;travelmode=driving", "Google Maps")</f>
        <v>Google Maps</v>
      </c>
      <c r="Y3" s="1">
        <v>40.267065913800003</v>
      </c>
      <c r="Z3" s="1">
        <v>-82.939931384000005</v>
      </c>
      <c r="AA3" s="1">
        <v>40.2666403546</v>
      </c>
      <c r="AB3" s="1">
        <v>-82.930481314800005</v>
      </c>
    </row>
    <row r="4" spans="1:29" x14ac:dyDescent="0.25">
      <c r="A4" s="13">
        <v>2</v>
      </c>
      <c r="B4" s="17">
        <v>5</v>
      </c>
      <c r="C4" s="1" t="s">
        <v>797</v>
      </c>
      <c r="D4" s="1" t="s">
        <v>3209</v>
      </c>
      <c r="E4" s="1" t="s">
        <v>3210</v>
      </c>
      <c r="F4" s="1" t="s">
        <v>3701</v>
      </c>
      <c r="G4" s="16">
        <v>7.7</v>
      </c>
      <c r="H4" s="16">
        <v>8.1999999999999993</v>
      </c>
      <c r="I4" s="13" t="s">
        <v>3190</v>
      </c>
      <c r="J4" s="1" t="s">
        <v>4973</v>
      </c>
      <c r="K4" s="1">
        <v>0</v>
      </c>
      <c r="L4" s="1">
        <v>1</v>
      </c>
      <c r="M4" s="1">
        <v>6</v>
      </c>
      <c r="N4" s="1">
        <v>2</v>
      </c>
      <c r="O4" s="1">
        <v>12</v>
      </c>
      <c r="P4" s="16">
        <v>105.83293968023256</v>
      </c>
      <c r="Q4" s="21">
        <v>0.18735744907232038</v>
      </c>
      <c r="R4" s="21">
        <v>7.1122671398153425</v>
      </c>
      <c r="S4" s="21">
        <v>6.9249096907430223</v>
      </c>
      <c r="T4" s="21">
        <v>1.6143207050477983E-2</v>
      </c>
      <c r="U4" s="21">
        <v>0.57135042060667729</v>
      </c>
      <c r="V4" s="21">
        <v>0.55520721355619929</v>
      </c>
      <c r="W4" s="13" t="str">
        <f>IF(Table4674[[#This Row],[PSI - FI]]&gt;5,"Red",(IF(AND(Table4674[[#This Row],[PSI - FI]]&lt;5,Table4674[[#This Row],[PSI - FI]]&gt;=3),"Blue","No")))</f>
        <v>No</v>
      </c>
      <c r="X4" s="19" t="str">
        <f>HYPERLINK("https://www.google.com/maps/dir/?api=1&amp;origin=" &amp; Table4674[[#This Row],[Begin Lat]] &amp; "," &amp; Table4674[[#This Row],[Begin Long]] &amp; "&amp;destination=" &amp; Table4674[[#This Row],[End Lat]] &amp; "," &amp; Table4674[[#This Row],[End Long]] &amp; "&amp;travelmode=driving", "Google Maps")</f>
        <v>Google Maps</v>
      </c>
      <c r="Y4" s="1">
        <v>39.787679077699998</v>
      </c>
      <c r="Z4" s="1">
        <v>-82.693106809100001</v>
      </c>
      <c r="AA4" s="1">
        <v>39.7806753801</v>
      </c>
      <c r="AB4" s="1">
        <v>-82.691267690900006</v>
      </c>
    </row>
    <row r="5" spans="1:29" x14ac:dyDescent="0.25">
      <c r="A5" s="13">
        <v>3</v>
      </c>
      <c r="B5" s="17">
        <v>12</v>
      </c>
      <c r="C5" s="1" t="s">
        <v>1332</v>
      </c>
      <c r="D5" s="1" t="s">
        <v>3211</v>
      </c>
      <c r="E5" s="1" t="s">
        <v>3212</v>
      </c>
      <c r="F5" s="1" t="s">
        <v>3702</v>
      </c>
      <c r="G5" s="16">
        <v>17.8</v>
      </c>
      <c r="H5" s="16">
        <v>18.3</v>
      </c>
      <c r="I5" s="13" t="s">
        <v>3190</v>
      </c>
      <c r="J5" s="1" t="s">
        <v>4972</v>
      </c>
      <c r="K5" s="1">
        <v>1</v>
      </c>
      <c r="L5" s="1">
        <v>0</v>
      </c>
      <c r="M5" s="1">
        <v>6</v>
      </c>
      <c r="N5" s="1">
        <v>6</v>
      </c>
      <c r="O5" s="1">
        <v>7</v>
      </c>
      <c r="P5" s="16">
        <v>118.58293968023256</v>
      </c>
      <c r="Q5" s="21">
        <v>9.9130338338201729E-2</v>
      </c>
      <c r="R5" s="21">
        <v>5.5174689613642967</v>
      </c>
      <c r="S5" s="21">
        <v>5.418338623026095</v>
      </c>
      <c r="T5" s="21">
        <v>9.1308618995417767E-3</v>
      </c>
      <c r="U5" s="21">
        <v>0.4997702903357274</v>
      </c>
      <c r="V5" s="21">
        <v>0.49063942843618563</v>
      </c>
      <c r="W5" s="13" t="str">
        <f>IF(Table4674[[#This Row],[PSI - FI]]&gt;5,"Red",(IF(AND(Table4674[[#This Row],[PSI - FI]]&lt;5,Table4674[[#This Row],[PSI - FI]]&gt;=3),"Blue","No")))</f>
        <v>No</v>
      </c>
      <c r="X5" s="19" t="str">
        <f>HYPERLINK("https://www.google.com/maps/dir/?api=1&amp;origin=" &amp; Table4674[[#This Row],[Begin Lat]] &amp; "," &amp; Table4674[[#This Row],[Begin Long]] &amp; "&amp;destination=" &amp; Table4674[[#This Row],[End Lat]] &amp; "," &amp; Table4674[[#This Row],[End Long]] &amp; "&amp;travelmode=driving", "Google Maps")</f>
        <v>Google Maps</v>
      </c>
      <c r="Y5" s="1">
        <v>41.370568584799997</v>
      </c>
      <c r="Z5" s="1">
        <v>-81.055908654500001</v>
      </c>
      <c r="AA5" s="1">
        <v>41.366758473300003</v>
      </c>
      <c r="AB5" s="1">
        <v>-81.048378709800005</v>
      </c>
    </row>
    <row r="6" spans="1:29" x14ac:dyDescent="0.25">
      <c r="A6" s="13">
        <v>4</v>
      </c>
      <c r="B6" s="17">
        <v>4</v>
      </c>
      <c r="C6" s="1" t="s">
        <v>801</v>
      </c>
      <c r="D6" s="1" t="s">
        <v>3213</v>
      </c>
      <c r="E6" s="1" t="s">
        <v>3214</v>
      </c>
      <c r="F6" s="1" t="s">
        <v>3703</v>
      </c>
      <c r="G6" s="16">
        <v>0.9</v>
      </c>
      <c r="H6" s="16">
        <v>1.4</v>
      </c>
      <c r="I6" s="13" t="s">
        <v>3190</v>
      </c>
      <c r="K6" s="1">
        <v>0</v>
      </c>
      <c r="L6" s="1">
        <v>1</v>
      </c>
      <c r="M6" s="1">
        <v>5</v>
      </c>
      <c r="N6" s="1">
        <v>4</v>
      </c>
      <c r="O6" s="1">
        <v>49</v>
      </c>
      <c r="P6" s="16">
        <v>145.16106468023256</v>
      </c>
      <c r="Q6" s="21">
        <v>0.14614679196945796</v>
      </c>
      <c r="R6" s="21">
        <v>16.548133999281642</v>
      </c>
      <c r="S6" s="21">
        <v>16.401987207312185</v>
      </c>
      <c r="T6" s="21">
        <v>1.3971515720244198E-2</v>
      </c>
      <c r="U6" s="21">
        <v>0.42613651769792893</v>
      </c>
      <c r="V6" s="21">
        <v>0.41216500197768474</v>
      </c>
      <c r="W6" s="13" t="str">
        <f>IF(Table4674[[#This Row],[PSI - FI]]&gt;5,"Red",(IF(AND(Table4674[[#This Row],[PSI - FI]]&lt;5,Table4674[[#This Row],[PSI - FI]]&gt;=3),"Blue","No")))</f>
        <v>No</v>
      </c>
      <c r="X6" s="19" t="str">
        <f>HYPERLINK("https://www.google.com/maps/dir/?api=1&amp;origin=" &amp; Table4674[[#This Row],[Begin Lat]] &amp; "," &amp; Table4674[[#This Row],[Begin Long]] &amp; "&amp;destination=" &amp; Table4674[[#This Row],[End Lat]] &amp; "," &amp; Table4674[[#This Row],[End Long]] &amp; "&amp;travelmode=driving", "Google Maps")</f>
        <v>Google Maps</v>
      </c>
      <c r="Y6" s="1">
        <v>41.1132491308</v>
      </c>
      <c r="Z6" s="1">
        <v>-80.839287939399995</v>
      </c>
      <c r="AA6" s="1">
        <v>41.109303472599997</v>
      </c>
      <c r="AB6" s="1">
        <v>-80.831565597199997</v>
      </c>
    </row>
    <row r="7" spans="1:29" x14ac:dyDescent="0.25">
      <c r="A7" s="13">
        <v>5</v>
      </c>
      <c r="B7" s="17">
        <v>10</v>
      </c>
      <c r="C7" s="1" t="s">
        <v>2364</v>
      </c>
      <c r="D7" s="1" t="s">
        <v>3215</v>
      </c>
      <c r="E7" s="1" t="s">
        <v>3216</v>
      </c>
      <c r="F7" s="1" t="s">
        <v>3701</v>
      </c>
      <c r="G7" s="16">
        <v>1.4</v>
      </c>
      <c r="H7" s="16">
        <v>1.9</v>
      </c>
      <c r="I7" s="13" t="s">
        <v>3190</v>
      </c>
      <c r="J7" s="1" t="s">
        <v>4973</v>
      </c>
      <c r="K7" s="1">
        <v>0</v>
      </c>
      <c r="L7" s="1">
        <v>2</v>
      </c>
      <c r="M7" s="1">
        <v>1</v>
      </c>
      <c r="N7" s="1">
        <v>3</v>
      </c>
      <c r="O7" s="1">
        <v>3</v>
      </c>
      <c r="P7" s="16">
        <v>114.21275436046511</v>
      </c>
      <c r="Q7" s="21">
        <v>0.19401654440359639</v>
      </c>
      <c r="R7" s="21">
        <v>3.2857902370014114</v>
      </c>
      <c r="S7" s="21">
        <v>3.091773692597815</v>
      </c>
      <c r="T7" s="21">
        <v>1.693605651415931E-2</v>
      </c>
      <c r="U7" s="21">
        <v>0.40676953557865159</v>
      </c>
      <c r="V7" s="21">
        <v>0.38983347906449228</v>
      </c>
      <c r="W7" s="13" t="str">
        <f>IF(Table4674[[#This Row],[PSI - FI]]&gt;5,"Red",(IF(AND(Table4674[[#This Row],[PSI - FI]]&lt;5,Table4674[[#This Row],[PSI - FI]]&gt;=3),"Blue","No")))</f>
        <v>No</v>
      </c>
      <c r="X7" s="19" t="str">
        <f>HYPERLINK("https://www.google.com/maps/dir/?api=1&amp;origin=" &amp; Table4674[[#This Row],[Begin Lat]] &amp; "," &amp; Table4674[[#This Row],[Begin Long]] &amp; "&amp;destination=" &amp; Table4674[[#This Row],[End Lat]] &amp; "," &amp; Table4674[[#This Row],[End Long]] &amp; "&amp;travelmode=driving", "Google Maps")</f>
        <v>Google Maps</v>
      </c>
      <c r="Y7" s="1">
        <v>39.588505075</v>
      </c>
      <c r="Z7" s="1">
        <v>-82.537541172000005</v>
      </c>
      <c r="AA7" s="1">
        <v>39.585695582200003</v>
      </c>
      <c r="AB7" s="1">
        <v>-82.528912938199994</v>
      </c>
    </row>
    <row r="8" spans="1:29" x14ac:dyDescent="0.25">
      <c r="A8" s="13">
        <v>6</v>
      </c>
      <c r="B8" s="17">
        <v>5</v>
      </c>
      <c r="C8" s="1" t="s">
        <v>797</v>
      </c>
      <c r="D8" s="1" t="s">
        <v>3209</v>
      </c>
      <c r="E8" s="1" t="s">
        <v>3217</v>
      </c>
      <c r="F8" s="1" t="s">
        <v>3701</v>
      </c>
      <c r="G8" s="16">
        <v>2.7</v>
      </c>
      <c r="H8" s="16">
        <v>3.2</v>
      </c>
      <c r="I8" s="13" t="s">
        <v>3190</v>
      </c>
      <c r="J8" s="1" t="s">
        <v>4973</v>
      </c>
      <c r="K8" s="1">
        <v>1</v>
      </c>
      <c r="L8" s="1">
        <v>0</v>
      </c>
      <c r="M8" s="1">
        <v>3</v>
      </c>
      <c r="N8" s="1">
        <v>1</v>
      </c>
      <c r="O8" s="1">
        <v>9</v>
      </c>
      <c r="P8" s="16">
        <v>78.754814680232556</v>
      </c>
      <c r="Q8" s="21">
        <v>0.20927815009416037</v>
      </c>
      <c r="R8" s="21">
        <v>4.7401082307935187</v>
      </c>
      <c r="S8" s="21">
        <v>4.5308300806993582</v>
      </c>
      <c r="T8" s="21">
        <v>1.9592349473592178E-2</v>
      </c>
      <c r="U8" s="21">
        <v>0.37849812266727678</v>
      </c>
      <c r="V8" s="21">
        <v>0.35890577319368461</v>
      </c>
      <c r="W8" s="13" t="str">
        <f>IF(Table4674[[#This Row],[PSI - FI]]&gt;5,"Red",(IF(AND(Table4674[[#This Row],[PSI - FI]]&lt;5,Table4674[[#This Row],[PSI - FI]]&gt;=3),"Blue","No")))</f>
        <v>No</v>
      </c>
      <c r="X8" s="19" t="str">
        <f>HYPERLINK("https://www.google.com/maps/dir/?api=1&amp;origin=" &amp; Table4674[[#This Row],[Begin Lat]] &amp; "," &amp; Table4674[[#This Row],[Begin Long]] &amp; "&amp;destination=" &amp; Table4674[[#This Row],[End Lat]] &amp; "," &amp; Table4674[[#This Row],[End Long]] &amp; "&amp;travelmode=driving", "Google Maps")</f>
        <v>Google Maps</v>
      </c>
      <c r="Y8" s="1">
        <v>39.836639608600002</v>
      </c>
      <c r="Z8" s="1">
        <v>-82.753032657199995</v>
      </c>
      <c r="AA8" s="1">
        <v>39.8344224672</v>
      </c>
      <c r="AB8" s="1">
        <v>-82.744084607800005</v>
      </c>
    </row>
    <row r="9" spans="1:29" x14ac:dyDescent="0.25">
      <c r="A9" s="13">
        <v>7</v>
      </c>
      <c r="B9" s="17">
        <v>9</v>
      </c>
      <c r="C9" s="1" t="s">
        <v>1334</v>
      </c>
      <c r="D9" s="1" t="s">
        <v>3218</v>
      </c>
      <c r="E9" s="1" t="s">
        <v>3219</v>
      </c>
      <c r="F9" s="1" t="s">
        <v>3704</v>
      </c>
      <c r="G9" s="16">
        <v>10.7</v>
      </c>
      <c r="H9" s="16">
        <v>11.2</v>
      </c>
      <c r="I9" s="13" t="s">
        <v>3190</v>
      </c>
      <c r="J9" s="1" t="s">
        <v>4972</v>
      </c>
      <c r="K9" s="1">
        <v>1</v>
      </c>
      <c r="L9" s="1">
        <v>0</v>
      </c>
      <c r="M9" s="1">
        <v>5</v>
      </c>
      <c r="N9" s="1">
        <v>3</v>
      </c>
      <c r="O9" s="1">
        <v>11</v>
      </c>
      <c r="P9" s="16">
        <v>102.72356468023256</v>
      </c>
      <c r="Q9" s="21">
        <v>0.10758082159194467</v>
      </c>
      <c r="R9" s="21">
        <v>5.1981646969921513</v>
      </c>
      <c r="S9" s="21">
        <v>5.0905838754002071</v>
      </c>
      <c r="T9" s="21">
        <v>9.7500513800224953E-3</v>
      </c>
      <c r="U9" s="21">
        <v>0.36611609433346287</v>
      </c>
      <c r="V9" s="21">
        <v>0.35636604295344038</v>
      </c>
      <c r="W9" s="13" t="str">
        <f>IF(Table4674[[#This Row],[PSI - FI]]&gt;5,"Red",(IF(AND(Table4674[[#This Row],[PSI - FI]]&lt;5,Table4674[[#This Row],[PSI - FI]]&gt;=3),"Blue","No")))</f>
        <v>No</v>
      </c>
      <c r="X9" s="19" t="str">
        <f>HYPERLINK("https://www.google.com/maps/dir/?api=1&amp;origin=" &amp; Table4674[[#This Row],[Begin Lat]] &amp; "," &amp; Table4674[[#This Row],[Begin Long]] &amp; "&amp;destination=" &amp; Table4674[[#This Row],[End Lat]] &amp; "," &amp; Table4674[[#This Row],[End Long]] &amp; "&amp;travelmode=driving", "Google Maps")</f>
        <v>Google Maps</v>
      </c>
      <c r="Y9" s="1">
        <v>38.875042096500003</v>
      </c>
      <c r="Z9" s="1">
        <v>-82.995953708200005</v>
      </c>
      <c r="AA9" s="1">
        <v>38.882185364999998</v>
      </c>
      <c r="AB9" s="1">
        <v>-82.996642174300007</v>
      </c>
    </row>
    <row r="10" spans="1:29" x14ac:dyDescent="0.25">
      <c r="A10" s="13">
        <v>8</v>
      </c>
      <c r="B10" s="17">
        <v>8</v>
      </c>
      <c r="C10" s="1" t="s">
        <v>1329</v>
      </c>
      <c r="D10" s="1" t="s">
        <v>3220</v>
      </c>
      <c r="E10" s="1" t="s">
        <v>3221</v>
      </c>
      <c r="F10" s="1" t="s">
        <v>3705</v>
      </c>
      <c r="G10" s="16">
        <v>14.6</v>
      </c>
      <c r="H10" s="16">
        <v>15.1</v>
      </c>
      <c r="I10" s="13" t="s">
        <v>3190</v>
      </c>
      <c r="J10" s="1" t="s">
        <v>4974</v>
      </c>
      <c r="K10" s="1">
        <v>0</v>
      </c>
      <c r="L10" s="1">
        <v>1</v>
      </c>
      <c r="M10" s="1">
        <v>2</v>
      </c>
      <c r="N10" s="1">
        <v>3</v>
      </c>
      <c r="O10" s="1">
        <v>53</v>
      </c>
      <c r="P10" s="16">
        <v>125.08293968023256</v>
      </c>
      <c r="Q10" s="21">
        <v>0.22866737122492614</v>
      </c>
      <c r="R10" s="21">
        <v>18.559127095809611</v>
      </c>
      <c r="S10" s="21">
        <v>18.330459724584685</v>
      </c>
      <c r="T10" s="21">
        <v>2.1716124729274547E-2</v>
      </c>
      <c r="U10" s="21">
        <v>0.35672463360905049</v>
      </c>
      <c r="V10" s="21">
        <v>0.33500850887977596</v>
      </c>
      <c r="W10" s="13" t="str">
        <f>IF(Table4674[[#This Row],[PSI - FI]]&gt;5,"Red",(IF(AND(Table4674[[#This Row],[PSI - FI]]&lt;5,Table4674[[#This Row],[PSI - FI]]&gt;=3),"Blue","No")))</f>
        <v>No</v>
      </c>
      <c r="X10" s="19" t="str">
        <f>HYPERLINK("https://www.google.com/maps/dir/?api=1&amp;origin=" &amp; Table4674[[#This Row],[Begin Lat]] &amp; "," &amp; Table4674[[#This Row],[Begin Long]] &amp; "&amp;destination=" &amp; Table4674[[#This Row],[End Lat]] &amp; "," &amp; Table4674[[#This Row],[End Long]] &amp; "&amp;travelmode=driving", "Google Maps")</f>
        <v>Google Maps</v>
      </c>
      <c r="Y10" s="1">
        <v>38.964328503799997</v>
      </c>
      <c r="Z10" s="1">
        <v>-84.089316822200004</v>
      </c>
      <c r="AA10" s="1">
        <v>38.963492516400002</v>
      </c>
      <c r="AB10" s="1">
        <v>-84.079949843500003</v>
      </c>
    </row>
    <row r="11" spans="1:29" x14ac:dyDescent="0.25">
      <c r="A11" s="13">
        <v>9</v>
      </c>
      <c r="B11" s="17">
        <v>6</v>
      </c>
      <c r="C11" s="1" t="s">
        <v>799</v>
      </c>
      <c r="D11" s="1" t="s">
        <v>3222</v>
      </c>
      <c r="E11" s="1" t="s">
        <v>3223</v>
      </c>
      <c r="F11" s="1" t="s">
        <v>3704</v>
      </c>
      <c r="G11" s="16">
        <v>18.600000000000001</v>
      </c>
      <c r="H11" s="16">
        <v>19.100000000000001</v>
      </c>
      <c r="I11" s="13" t="s">
        <v>3190</v>
      </c>
      <c r="J11" s="1" t="s">
        <v>4973</v>
      </c>
      <c r="K11" s="1">
        <v>0</v>
      </c>
      <c r="L11" s="1">
        <v>1</v>
      </c>
      <c r="M11" s="1">
        <v>3</v>
      </c>
      <c r="N11" s="1">
        <v>1</v>
      </c>
      <c r="O11" s="1">
        <v>0</v>
      </c>
      <c r="P11" s="16">
        <v>69.754814680232556</v>
      </c>
      <c r="Q11" s="21">
        <v>0.1971304796628322</v>
      </c>
      <c r="R11" s="21">
        <v>1.7215960057714075</v>
      </c>
      <c r="S11" s="21">
        <v>1.5244655261085753</v>
      </c>
      <c r="T11" s="21">
        <v>1.7347067689990066E-2</v>
      </c>
      <c r="U11" s="21">
        <v>0.3434185791539498</v>
      </c>
      <c r="V11" s="21">
        <v>0.32607151146395974</v>
      </c>
      <c r="W11" s="13" t="str">
        <f>IF(Table4674[[#This Row],[PSI - FI]]&gt;5,"Red",(IF(AND(Table4674[[#This Row],[PSI - FI]]&lt;5,Table4674[[#This Row],[PSI - FI]]&gt;=3),"Blue","No")))</f>
        <v>No</v>
      </c>
      <c r="X11" s="19" t="str">
        <f>HYPERLINK("https://www.google.com/maps/dir/?api=1&amp;origin=" &amp; Table4674[[#This Row],[Begin Lat]] &amp; "," &amp; Table4674[[#This Row],[Begin Long]] &amp; "&amp;destination=" &amp; Table4674[[#This Row],[End Lat]] &amp; "," &amp; Table4674[[#This Row],[End Long]] &amp; "&amp;travelmode=driving", "Google Maps")</f>
        <v>Google Maps</v>
      </c>
      <c r="Y11" s="1">
        <v>40.3930152179</v>
      </c>
      <c r="Z11" s="1">
        <v>-83.074081067899996</v>
      </c>
      <c r="AA11" s="1">
        <v>40.400256811200002</v>
      </c>
      <c r="AB11" s="1">
        <v>-83.074217830099997</v>
      </c>
    </row>
    <row r="12" spans="1:29" x14ac:dyDescent="0.25">
      <c r="A12" s="13">
        <v>10</v>
      </c>
      <c r="B12" s="17">
        <v>10</v>
      </c>
      <c r="C12" s="1" t="s">
        <v>2364</v>
      </c>
      <c r="D12" s="1" t="s">
        <v>3215</v>
      </c>
      <c r="E12" s="1" t="s">
        <v>3216</v>
      </c>
      <c r="F12" s="1" t="s">
        <v>3701</v>
      </c>
      <c r="G12" s="16">
        <v>3.3</v>
      </c>
      <c r="H12" s="16">
        <v>3.8</v>
      </c>
      <c r="I12" s="13" t="s">
        <v>3190</v>
      </c>
      <c r="J12" s="1" t="s">
        <v>4973</v>
      </c>
      <c r="K12" s="1">
        <v>0</v>
      </c>
      <c r="L12" s="1">
        <v>1</v>
      </c>
      <c r="M12" s="1">
        <v>3</v>
      </c>
      <c r="N12" s="1">
        <v>1</v>
      </c>
      <c r="O12" s="1">
        <v>9</v>
      </c>
      <c r="P12" s="16">
        <v>78.754814680232556</v>
      </c>
      <c r="Q12" s="21">
        <v>0.19401654440359639</v>
      </c>
      <c r="R12" s="21">
        <v>5.0912951819859549</v>
      </c>
      <c r="S12" s="21">
        <v>4.8972786375823585</v>
      </c>
      <c r="T12" s="21">
        <v>1.693605651415931E-2</v>
      </c>
      <c r="U12" s="21">
        <v>0.34138637592001714</v>
      </c>
      <c r="V12" s="21">
        <v>0.32445031940585783</v>
      </c>
      <c r="W12" s="13" t="str">
        <f>IF(Table4674[[#This Row],[PSI - FI]]&gt;5,"Red",(IF(AND(Table4674[[#This Row],[PSI - FI]]&lt;5,Table4674[[#This Row],[PSI - FI]]&gt;=3),"Blue","No")))</f>
        <v>No</v>
      </c>
      <c r="X12" s="19" t="str">
        <f>HYPERLINK("https://www.google.com/maps/dir/?api=1&amp;origin=" &amp; Table4674[[#This Row],[Begin Lat]] &amp; "," &amp; Table4674[[#This Row],[Begin Long]] &amp; "&amp;destination=" &amp; Table4674[[#This Row],[End Lat]] &amp; "," &amp; Table4674[[#This Row],[End Long]] &amp; "&amp;travelmode=driving", "Google Maps")</f>
        <v>Google Maps</v>
      </c>
      <c r="Y12" s="1">
        <v>39.568973323900003</v>
      </c>
      <c r="Z12" s="1">
        <v>-82.515374606400002</v>
      </c>
      <c r="AA12" s="1">
        <v>39.563985209999998</v>
      </c>
      <c r="AB12" s="1">
        <v>-82.508594031900003</v>
      </c>
    </row>
    <row r="13" spans="1:29" x14ac:dyDescent="0.25">
      <c r="A13" s="13">
        <v>11</v>
      </c>
      <c r="B13" s="17">
        <v>10</v>
      </c>
      <c r="C13" s="1" t="s">
        <v>2364</v>
      </c>
      <c r="D13" s="1" t="s">
        <v>3215</v>
      </c>
      <c r="E13" s="1" t="s">
        <v>3224</v>
      </c>
      <c r="F13" s="1" t="s">
        <v>3701</v>
      </c>
      <c r="G13" s="16">
        <v>3</v>
      </c>
      <c r="H13" s="16">
        <v>3.5</v>
      </c>
      <c r="I13" s="13" t="s">
        <v>3190</v>
      </c>
      <c r="J13" s="1" t="s">
        <v>4973</v>
      </c>
      <c r="K13" s="1">
        <v>0</v>
      </c>
      <c r="L13" s="1">
        <v>1</v>
      </c>
      <c r="M13" s="1">
        <v>3</v>
      </c>
      <c r="N13" s="1">
        <v>1</v>
      </c>
      <c r="O13" s="1">
        <v>4</v>
      </c>
      <c r="P13" s="16">
        <v>73.754814680232556</v>
      </c>
      <c r="Q13" s="21">
        <v>0.19401654440359639</v>
      </c>
      <c r="R13" s="21">
        <v>3.2857902370014114</v>
      </c>
      <c r="S13" s="21">
        <v>3.091773692597815</v>
      </c>
      <c r="T13" s="21">
        <v>1.693605651415931E-2</v>
      </c>
      <c r="U13" s="21">
        <v>0.34138637592001714</v>
      </c>
      <c r="V13" s="21">
        <v>0.32445031940585783</v>
      </c>
      <c r="W13" s="13" t="str">
        <f>IF(Table4674[[#This Row],[PSI - FI]]&gt;5,"Red",(IF(AND(Table4674[[#This Row],[PSI - FI]]&lt;5,Table4674[[#This Row],[PSI - FI]]&gt;=3),"Blue","No")))</f>
        <v>No</v>
      </c>
      <c r="X13" s="19" t="str">
        <f>HYPERLINK("https://www.google.com/maps/dir/?api=1&amp;origin=" &amp; Table4674[[#This Row],[Begin Lat]] &amp; "," &amp; Table4674[[#This Row],[Begin Long]] &amp; "&amp;destination=" &amp; Table4674[[#This Row],[End Lat]] &amp; "," &amp; Table4674[[#This Row],[End Long]] &amp; "&amp;travelmode=driving", "Google Maps")</f>
        <v>Google Maps</v>
      </c>
      <c r="Y13" s="1">
        <v>39.572225905000003</v>
      </c>
      <c r="Z13" s="1">
        <v>-82.519356077200001</v>
      </c>
      <c r="AA13" s="1">
        <v>39.566871152799997</v>
      </c>
      <c r="AB13" s="1">
        <v>-82.513051926000003</v>
      </c>
    </row>
    <row r="14" spans="1:29" x14ac:dyDescent="0.25">
      <c r="A14" s="13">
        <v>12</v>
      </c>
      <c r="B14" s="17">
        <v>6</v>
      </c>
      <c r="C14" s="1" t="s">
        <v>1340</v>
      </c>
      <c r="D14" s="1" t="s">
        <v>3225</v>
      </c>
      <c r="E14" s="1" t="s">
        <v>3226</v>
      </c>
      <c r="F14" s="1" t="s">
        <v>3706</v>
      </c>
      <c r="G14" s="16">
        <v>13.8</v>
      </c>
      <c r="H14" s="16">
        <v>14.3</v>
      </c>
      <c r="I14" s="13" t="s">
        <v>3190</v>
      </c>
      <c r="J14" s="1" t="s">
        <v>4972</v>
      </c>
      <c r="K14" s="1">
        <v>0</v>
      </c>
      <c r="L14" s="1">
        <v>3</v>
      </c>
      <c r="M14" s="1">
        <v>5</v>
      </c>
      <c r="N14" s="1">
        <v>2</v>
      </c>
      <c r="O14" s="1">
        <v>19</v>
      </c>
      <c r="P14" s="16">
        <v>197.63944404069767</v>
      </c>
      <c r="Q14" s="21">
        <v>0.10544185244684262</v>
      </c>
      <c r="R14" s="21">
        <v>7.2962784814245278</v>
      </c>
      <c r="S14" s="21">
        <v>7.1908366289776851</v>
      </c>
      <c r="T14" s="21">
        <v>1.0911066232608468E-2</v>
      </c>
      <c r="U14" s="21">
        <v>0.3363598417454543</v>
      </c>
      <c r="V14" s="21">
        <v>0.32544877551284584</v>
      </c>
      <c r="W14" s="13" t="str">
        <f>IF(Table4674[[#This Row],[PSI - FI]]&gt;5,"Red",(IF(AND(Table4674[[#This Row],[PSI - FI]]&lt;5,Table4674[[#This Row],[PSI - FI]]&gt;=3),"Blue","No")))</f>
        <v>No</v>
      </c>
      <c r="X14" s="19" t="str">
        <f>HYPERLINK("https://www.google.com/maps/dir/?api=1&amp;origin=" &amp; Table4674[[#This Row],[Begin Lat]] &amp; "," &amp; Table4674[[#This Row],[Begin Long]] &amp; "&amp;destination=" &amp; Table4674[[#This Row],[End Lat]] &amp; "," &amp; Table4674[[#This Row],[End Long]] &amp; "&amp;travelmode=driving", "Google Maps")</f>
        <v>Google Maps</v>
      </c>
      <c r="Y14" s="1">
        <v>39.944247123099998</v>
      </c>
      <c r="Z14" s="1">
        <v>-83.279511379699997</v>
      </c>
      <c r="AA14" s="1">
        <v>39.944746829300001</v>
      </c>
      <c r="AB14" s="1">
        <v>-83.270123604999995</v>
      </c>
    </row>
    <row r="15" spans="1:29" x14ac:dyDescent="0.25">
      <c r="A15" s="13">
        <v>13</v>
      </c>
      <c r="B15" s="17">
        <v>6</v>
      </c>
      <c r="C15" s="1" t="s">
        <v>808</v>
      </c>
      <c r="D15" s="1" t="s">
        <v>3227</v>
      </c>
      <c r="E15" s="1" t="s">
        <v>3228</v>
      </c>
      <c r="F15" s="1" t="s">
        <v>3704</v>
      </c>
      <c r="G15" s="16">
        <v>13.1</v>
      </c>
      <c r="H15" s="16">
        <v>13.6</v>
      </c>
      <c r="I15" s="13" t="s">
        <v>3190</v>
      </c>
      <c r="J15" s="1" t="s">
        <v>4973</v>
      </c>
      <c r="K15" s="1">
        <v>0</v>
      </c>
      <c r="L15" s="1">
        <v>2</v>
      </c>
      <c r="M15" s="1">
        <v>2</v>
      </c>
      <c r="N15" s="1">
        <v>1</v>
      </c>
      <c r="O15" s="1">
        <v>6</v>
      </c>
      <c r="P15" s="16">
        <v>114.88462936046511</v>
      </c>
      <c r="Q15" s="21">
        <v>0.19131776942153261</v>
      </c>
      <c r="R15" s="21">
        <v>3.6710929496381746</v>
      </c>
      <c r="S15" s="21">
        <v>3.4797751802166421</v>
      </c>
      <c r="T15" s="21">
        <v>1.6602410109361778E-2</v>
      </c>
      <c r="U15" s="21">
        <v>0.32947174610317365</v>
      </c>
      <c r="V15" s="21">
        <v>0.31286933599381189</v>
      </c>
      <c r="W15" s="13" t="str">
        <f>IF(Table4674[[#This Row],[PSI - FI]]&gt;5,"Red",(IF(AND(Table4674[[#This Row],[PSI - FI]]&lt;5,Table4674[[#This Row],[PSI - FI]]&gt;=3),"Blue","No")))</f>
        <v>No</v>
      </c>
      <c r="X15" s="19" t="str">
        <f>HYPERLINK("https://www.google.com/maps/dir/?api=1&amp;origin=" &amp; Table4674[[#This Row],[Begin Lat]] &amp; "," &amp; Table4674[[#This Row],[Begin Long]] &amp; "&amp;destination=" &amp; Table4674[[#This Row],[End Lat]] &amp; "," &amp; Table4674[[#This Row],[End Long]] &amp; "&amp;travelmode=driving", "Google Maps")</f>
        <v>Google Maps</v>
      </c>
      <c r="Y15" s="1">
        <v>39.664232165900003</v>
      </c>
      <c r="Z15" s="1">
        <v>-82.962758417100005</v>
      </c>
      <c r="AA15" s="1">
        <v>39.670836118099999</v>
      </c>
      <c r="AB15" s="1">
        <v>-82.966625838699997</v>
      </c>
    </row>
    <row r="16" spans="1:29" x14ac:dyDescent="0.25">
      <c r="A16" s="13">
        <v>14</v>
      </c>
      <c r="B16" s="17">
        <v>9</v>
      </c>
      <c r="C16" s="1" t="s">
        <v>796</v>
      </c>
      <c r="D16" s="1" t="s">
        <v>3218</v>
      </c>
      <c r="E16" s="1" t="s">
        <v>3229</v>
      </c>
      <c r="F16" s="1" t="s">
        <v>3704</v>
      </c>
      <c r="G16" s="16">
        <v>19.5</v>
      </c>
      <c r="H16" s="16">
        <v>20</v>
      </c>
      <c r="I16" s="13" t="s">
        <v>3190</v>
      </c>
      <c r="J16" s="1" t="s">
        <v>4973</v>
      </c>
      <c r="K16" s="1">
        <v>1</v>
      </c>
      <c r="L16" s="1">
        <v>0</v>
      </c>
      <c r="M16" s="1">
        <v>2</v>
      </c>
      <c r="N16" s="1">
        <v>2</v>
      </c>
      <c r="O16" s="1">
        <v>3</v>
      </c>
      <c r="P16" s="16">
        <v>70.645439680232556</v>
      </c>
      <c r="Q16" s="21">
        <v>0.18657574197513066</v>
      </c>
      <c r="R16" s="21">
        <v>2.8051769985027319</v>
      </c>
      <c r="S16" s="21">
        <v>2.6186012565276013</v>
      </c>
      <c r="T16" s="21">
        <v>1.6056248215180823E-2</v>
      </c>
      <c r="U16" s="21">
        <v>0.32378936382297829</v>
      </c>
      <c r="V16" s="21">
        <v>0.30773311560779748</v>
      </c>
      <c r="W16" s="13" t="str">
        <f>IF(Table4674[[#This Row],[PSI - FI]]&gt;5,"Red",(IF(AND(Table4674[[#This Row],[PSI - FI]]&lt;5,Table4674[[#This Row],[PSI - FI]]&gt;=3),"Blue","No")))</f>
        <v>No</v>
      </c>
      <c r="X16" s="19" t="str">
        <f>HYPERLINK("https://www.google.com/maps/dir/?api=1&amp;origin=" &amp; Table4674[[#This Row],[Begin Lat]] &amp; "," &amp; Table4674[[#This Row],[Begin Long]] &amp; "&amp;destination=" &amp; Table4674[[#This Row],[End Lat]] &amp; "," &amp; Table4674[[#This Row],[End Long]] &amp; "&amp;travelmode=driving", "Google Maps")</f>
        <v>Google Maps</v>
      </c>
      <c r="Y16" s="1">
        <v>39.440272026599999</v>
      </c>
      <c r="Z16" s="1">
        <v>-82.974188960800006</v>
      </c>
      <c r="AA16" s="1">
        <v>39.4474314032</v>
      </c>
      <c r="AB16" s="1">
        <v>-82.972747276199996</v>
      </c>
    </row>
    <row r="17" spans="1:28" x14ac:dyDescent="0.25">
      <c r="A17" s="13">
        <v>15</v>
      </c>
      <c r="B17" s="17">
        <v>5</v>
      </c>
      <c r="C17" s="1" t="s">
        <v>797</v>
      </c>
      <c r="D17" s="1" t="s">
        <v>3209</v>
      </c>
      <c r="E17" s="1" t="s">
        <v>3217</v>
      </c>
      <c r="F17" s="1" t="s">
        <v>3701</v>
      </c>
      <c r="G17" s="16">
        <v>10.9</v>
      </c>
      <c r="H17" s="16">
        <v>11.4</v>
      </c>
      <c r="I17" s="13" t="s">
        <v>3190</v>
      </c>
      <c r="J17" s="1" t="s">
        <v>4973</v>
      </c>
      <c r="K17" s="1">
        <v>0</v>
      </c>
      <c r="L17" s="1">
        <v>1</v>
      </c>
      <c r="M17" s="1">
        <v>3</v>
      </c>
      <c r="N17" s="1">
        <v>1</v>
      </c>
      <c r="O17" s="1">
        <v>0</v>
      </c>
      <c r="P17" s="16">
        <v>69.754814680232556</v>
      </c>
      <c r="Q17" s="21">
        <v>0.18735744907232038</v>
      </c>
      <c r="R17" s="21">
        <v>1.7189168552175396</v>
      </c>
      <c r="S17" s="21">
        <v>1.5315594061452191</v>
      </c>
      <c r="T17" s="21">
        <v>1.6143207050477983E-2</v>
      </c>
      <c r="U17" s="21">
        <v>0.32351152437180591</v>
      </c>
      <c r="V17" s="21">
        <v>0.30736831732132791</v>
      </c>
      <c r="W17" s="13" t="str">
        <f>IF(Table4674[[#This Row],[PSI - FI]]&gt;5,"Red",(IF(AND(Table4674[[#This Row],[PSI - FI]]&lt;5,Table4674[[#This Row],[PSI - FI]]&gt;=3),"Blue","No")))</f>
        <v>No</v>
      </c>
      <c r="X17" s="19" t="str">
        <f>HYPERLINK("https://www.google.com/maps/dir/?api=1&amp;origin=" &amp; Table4674[[#This Row],[Begin Lat]] &amp; "," &amp; Table4674[[#This Row],[Begin Long]] &amp; "&amp;destination=" &amp; Table4674[[#This Row],[End Lat]] &amp; "," &amp; Table4674[[#This Row],[End Long]] &amp; "&amp;travelmode=driving", "Google Maps")</f>
        <v>Google Maps</v>
      </c>
      <c r="Y17" s="1">
        <v>39.745220562</v>
      </c>
      <c r="Z17" s="1">
        <v>-82.677451251500003</v>
      </c>
      <c r="AA17" s="1">
        <v>39.7380113639</v>
      </c>
      <c r="AB17" s="1">
        <v>-82.678402057100001</v>
      </c>
    </row>
    <row r="18" spans="1:28" x14ac:dyDescent="0.25">
      <c r="A18" s="13">
        <v>16</v>
      </c>
      <c r="B18" s="17">
        <v>6</v>
      </c>
      <c r="C18" s="1" t="s">
        <v>1331</v>
      </c>
      <c r="D18" s="1" t="s">
        <v>3218</v>
      </c>
      <c r="E18" s="1" t="s">
        <v>3230</v>
      </c>
      <c r="F18" s="1" t="s">
        <v>3704</v>
      </c>
      <c r="G18" s="16">
        <v>0.8</v>
      </c>
      <c r="H18" s="16">
        <v>1.3</v>
      </c>
      <c r="I18" s="13" t="s">
        <v>3190</v>
      </c>
      <c r="J18" s="1" t="s">
        <v>4973</v>
      </c>
      <c r="K18" s="1">
        <v>0</v>
      </c>
      <c r="L18" s="1">
        <v>2</v>
      </c>
      <c r="M18" s="1">
        <v>2</v>
      </c>
      <c r="N18" s="1">
        <v>1</v>
      </c>
      <c r="O18" s="1">
        <v>3</v>
      </c>
      <c r="P18" s="16">
        <v>111.88462936046511</v>
      </c>
      <c r="Q18" s="21">
        <v>0.18356031163168712</v>
      </c>
      <c r="R18" s="21">
        <v>2.7711451874863373</v>
      </c>
      <c r="S18" s="21">
        <v>2.5875848758546502</v>
      </c>
      <c r="T18" s="21">
        <v>1.573070056625047E-2</v>
      </c>
      <c r="U18" s="21">
        <v>0.31754601888173462</v>
      </c>
      <c r="V18" s="21">
        <v>0.30181531831548414</v>
      </c>
      <c r="W18" s="13" t="str">
        <f>IF(Table4674[[#This Row],[PSI - FI]]&gt;5,"Red",(IF(AND(Table4674[[#This Row],[PSI - FI]]&lt;5,Table4674[[#This Row],[PSI - FI]]&gt;=3),"Blue","No")))</f>
        <v>No</v>
      </c>
      <c r="X18" s="19" t="str">
        <f>HYPERLINK("https://www.google.com/maps/dir/?api=1&amp;origin=" &amp; Table4674[[#This Row],[Begin Lat]] &amp; "," &amp; Table4674[[#This Row],[Begin Long]] &amp; "&amp;destination=" &amp; Table4674[[#This Row],[End Lat]] &amp; "," &amp; Table4674[[#This Row],[End Long]] &amp; "&amp;travelmode=driving", "Google Maps")</f>
        <v>Google Maps</v>
      </c>
      <c r="Y18" s="1">
        <v>40.447150098199998</v>
      </c>
      <c r="Z18" s="1">
        <v>-83.074962063699999</v>
      </c>
      <c r="AA18" s="1">
        <v>40.454394807</v>
      </c>
      <c r="AB18" s="1">
        <v>-83.075143241299997</v>
      </c>
    </row>
    <row r="19" spans="1:28" x14ac:dyDescent="0.25">
      <c r="A19" s="13">
        <v>17</v>
      </c>
      <c r="B19" s="17">
        <v>3</v>
      </c>
      <c r="C19" s="1" t="s">
        <v>805</v>
      </c>
      <c r="D19" s="1" t="s">
        <v>3231</v>
      </c>
      <c r="E19" s="1" t="s">
        <v>3232</v>
      </c>
      <c r="F19" s="1" t="s">
        <v>3707</v>
      </c>
      <c r="G19" s="16">
        <v>19.600000000000001</v>
      </c>
      <c r="H19" s="16">
        <v>20.100000000000001</v>
      </c>
      <c r="I19" s="13" t="s">
        <v>3190</v>
      </c>
      <c r="J19" s="1" t="s">
        <v>4972</v>
      </c>
      <c r="K19" s="1">
        <v>1</v>
      </c>
      <c r="L19" s="1">
        <v>0</v>
      </c>
      <c r="M19" s="1">
        <v>3</v>
      </c>
      <c r="N19" s="1">
        <v>1</v>
      </c>
      <c r="O19" s="1">
        <v>8</v>
      </c>
      <c r="P19" s="16">
        <v>77.754814680232556</v>
      </c>
      <c r="Q19" s="21">
        <v>0.19159829677978538</v>
      </c>
      <c r="R19" s="21">
        <v>4.0287049625936771</v>
      </c>
      <c r="S19" s="21">
        <v>3.8371066658138915</v>
      </c>
      <c r="T19" s="21">
        <v>1.5836116187894173E-2</v>
      </c>
      <c r="U19" s="21">
        <v>0.31693443430148915</v>
      </c>
      <c r="V19" s="21">
        <v>0.301098318113595</v>
      </c>
      <c r="W19" s="13" t="str">
        <f>IF(Table4674[[#This Row],[PSI - FI]]&gt;5,"Red",(IF(AND(Table4674[[#This Row],[PSI - FI]]&lt;5,Table4674[[#This Row],[PSI - FI]]&gt;=3),"Blue","No")))</f>
        <v>No</v>
      </c>
      <c r="X19" s="19" t="str">
        <f>HYPERLINK("https://www.google.com/maps/dir/?api=1&amp;origin=" &amp; Table4674[[#This Row],[Begin Lat]] &amp; "," &amp; Table4674[[#This Row],[Begin Long]] &amp; "&amp;destination=" &amp; Table4674[[#This Row],[End Lat]] &amp; "," &amp; Table4674[[#This Row],[End Long]] &amp; "&amp;travelmode=driving", "Google Maps")</f>
        <v>Google Maps</v>
      </c>
      <c r="Y19" s="1">
        <v>41.136081343699999</v>
      </c>
      <c r="Z19" s="1">
        <v>-81.714799030899997</v>
      </c>
      <c r="AA19" s="1">
        <v>41.136043913400002</v>
      </c>
      <c r="AB19" s="1">
        <v>-81.705225281599994</v>
      </c>
    </row>
    <row r="20" spans="1:28" x14ac:dyDescent="0.25">
      <c r="A20" s="13">
        <v>18</v>
      </c>
      <c r="B20" s="17">
        <v>12</v>
      </c>
      <c r="C20" s="1" t="s">
        <v>1332</v>
      </c>
      <c r="D20" s="1" t="s">
        <v>3211</v>
      </c>
      <c r="E20" s="1" t="s">
        <v>3212</v>
      </c>
      <c r="F20" s="1" t="s">
        <v>3702</v>
      </c>
      <c r="G20" s="16">
        <v>17.2</v>
      </c>
      <c r="H20" s="16">
        <v>17.7</v>
      </c>
      <c r="I20" s="13" t="s">
        <v>3190</v>
      </c>
      <c r="J20" s="1" t="s">
        <v>4972</v>
      </c>
      <c r="K20" s="1">
        <v>0</v>
      </c>
      <c r="L20" s="1">
        <v>1</v>
      </c>
      <c r="M20" s="1">
        <v>4</v>
      </c>
      <c r="N20" s="1">
        <v>3</v>
      </c>
      <c r="O20" s="1">
        <v>17</v>
      </c>
      <c r="P20" s="16">
        <v>102.17668968023256</v>
      </c>
      <c r="Q20" s="21">
        <v>9.9130338338201729E-2</v>
      </c>
      <c r="R20" s="21">
        <v>6.8882677588127228</v>
      </c>
      <c r="S20" s="21">
        <v>6.7891374204745212</v>
      </c>
      <c r="T20" s="21">
        <v>9.1308618995417767E-3</v>
      </c>
      <c r="U20" s="21">
        <v>0.31074332385262882</v>
      </c>
      <c r="V20" s="21">
        <v>0.30161246195308705</v>
      </c>
      <c r="W20" s="13" t="str">
        <f>IF(Table4674[[#This Row],[PSI - FI]]&gt;5,"Red",(IF(AND(Table4674[[#This Row],[PSI - FI]]&lt;5,Table4674[[#This Row],[PSI - FI]]&gt;=3),"Blue","No")))</f>
        <v>No</v>
      </c>
      <c r="X20" s="19" t="str">
        <f>HYPERLINK("https://www.google.com/maps/dir/?api=1&amp;origin=" &amp; Table4674[[#This Row],[Begin Lat]] &amp; "," &amp; Table4674[[#This Row],[Begin Long]] &amp; "&amp;destination=" &amp; Table4674[[#This Row],[End Lat]] &amp; "," &amp; Table4674[[#This Row],[End Long]] &amp; "&amp;travelmode=driving", "Google Maps")</f>
        <v>Google Maps</v>
      </c>
      <c r="Y20" s="1">
        <v>41.370469614800001</v>
      </c>
      <c r="Z20" s="1">
        <v>-81.067435335799999</v>
      </c>
      <c r="AA20" s="1">
        <v>41.370562680699997</v>
      </c>
      <c r="AB20" s="1">
        <v>-81.057830279300006</v>
      </c>
    </row>
    <row r="21" spans="1:28" x14ac:dyDescent="0.25">
      <c r="A21" s="13">
        <v>19</v>
      </c>
      <c r="B21" s="17">
        <v>6</v>
      </c>
      <c r="C21" s="1" t="s">
        <v>808</v>
      </c>
      <c r="D21" s="1" t="s">
        <v>3227</v>
      </c>
      <c r="E21" s="1" t="s">
        <v>3233</v>
      </c>
      <c r="F21" s="1" t="s">
        <v>3704</v>
      </c>
      <c r="G21" s="16">
        <v>4</v>
      </c>
      <c r="H21" s="16">
        <v>4.5</v>
      </c>
      <c r="I21" s="13" t="s">
        <v>3190</v>
      </c>
      <c r="J21" s="1" t="s">
        <v>4973</v>
      </c>
      <c r="K21" s="1">
        <v>1</v>
      </c>
      <c r="L21" s="1">
        <v>0</v>
      </c>
      <c r="M21" s="1">
        <v>2</v>
      </c>
      <c r="N21" s="1">
        <v>2</v>
      </c>
      <c r="O21" s="1">
        <v>3</v>
      </c>
      <c r="P21" s="16">
        <v>70.645439680232556</v>
      </c>
      <c r="Q21" s="21">
        <v>0.17960528553685684</v>
      </c>
      <c r="R21" s="21">
        <v>2.7338184394516594</v>
      </c>
      <c r="S21" s="21">
        <v>2.5542131539148025</v>
      </c>
      <c r="T21" s="21">
        <v>1.5324780663321413E-2</v>
      </c>
      <c r="U21" s="21">
        <v>0.30981795256699002</v>
      </c>
      <c r="V21" s="21">
        <v>0.29449317190366858</v>
      </c>
      <c r="W21" s="13" t="str">
        <f>IF(Table4674[[#This Row],[PSI - FI]]&gt;5,"Red",(IF(AND(Table4674[[#This Row],[PSI - FI]]&lt;5,Table4674[[#This Row],[PSI - FI]]&gt;=3),"Blue","No")))</f>
        <v>No</v>
      </c>
      <c r="X21" s="19" t="str">
        <f>HYPERLINK("https://www.google.com/maps/dir/?api=1&amp;origin=" &amp; Table4674[[#This Row],[Begin Lat]] &amp; "," &amp; Table4674[[#This Row],[Begin Long]] &amp; "&amp;destination=" &amp; Table4674[[#This Row],[End Lat]] &amp; "," &amp; Table4674[[#This Row],[End Long]] &amp; "&amp;travelmode=driving", "Google Maps")</f>
        <v>Google Maps</v>
      </c>
      <c r="Y21" s="1">
        <v>39.536060320600001</v>
      </c>
      <c r="Z21" s="1">
        <v>-82.966911412200005</v>
      </c>
      <c r="AA21" s="1">
        <v>39.543072152800001</v>
      </c>
      <c r="AB21" s="1">
        <v>-82.964740777100005</v>
      </c>
    </row>
    <row r="22" spans="1:28" x14ac:dyDescent="0.25">
      <c r="A22" s="13">
        <v>20</v>
      </c>
      <c r="B22" s="17">
        <v>6</v>
      </c>
      <c r="C22" s="1" t="s">
        <v>2367</v>
      </c>
      <c r="D22" s="1" t="s">
        <v>3234</v>
      </c>
      <c r="E22" s="1" t="s">
        <v>3235</v>
      </c>
      <c r="F22" s="1" t="s">
        <v>3701</v>
      </c>
      <c r="G22" s="16">
        <v>20</v>
      </c>
      <c r="H22" s="16">
        <v>20.5</v>
      </c>
      <c r="I22" s="13" t="s">
        <v>3190</v>
      </c>
      <c r="J22" s="1" t="s">
        <v>4973</v>
      </c>
      <c r="K22" s="1">
        <v>0</v>
      </c>
      <c r="L22" s="1">
        <v>1</v>
      </c>
      <c r="M22" s="1">
        <v>3</v>
      </c>
      <c r="N22" s="1">
        <v>0</v>
      </c>
      <c r="O22" s="1">
        <v>6</v>
      </c>
      <c r="P22" s="16">
        <v>71.317314680232556</v>
      </c>
      <c r="Q22" s="21">
        <v>0.20921259784961513</v>
      </c>
      <c r="R22" s="21">
        <v>3.3946561944278324</v>
      </c>
      <c r="S22" s="21">
        <v>3.1854435965782173</v>
      </c>
      <c r="T22" s="21">
        <v>1.9563271067792813E-2</v>
      </c>
      <c r="U22" s="21">
        <v>0.30558879465069305</v>
      </c>
      <c r="V22" s="21">
        <v>0.28602552358290023</v>
      </c>
      <c r="W22" s="13" t="str">
        <f>IF(Table4674[[#This Row],[PSI - FI]]&gt;5,"Red",(IF(AND(Table4674[[#This Row],[PSI - FI]]&lt;5,Table4674[[#This Row],[PSI - FI]]&gt;=3),"Blue","No")))</f>
        <v>No</v>
      </c>
      <c r="X22" s="19" t="str">
        <f>HYPERLINK("https://www.google.com/maps/dir/?api=1&amp;origin=" &amp; Table4674[[#This Row],[Begin Lat]] &amp; "," &amp; Table4674[[#This Row],[Begin Long]] &amp; "&amp;destination=" &amp; Table4674[[#This Row],[End Lat]] &amp; "," &amp; Table4674[[#This Row],[End Long]] &amp; "&amp;travelmode=driving", "Google Maps")</f>
        <v>Google Maps</v>
      </c>
      <c r="Y22" s="1">
        <v>40.165188389599997</v>
      </c>
      <c r="Z22" s="1">
        <v>-83.236525922599995</v>
      </c>
      <c r="AA22" s="1">
        <v>40.159810349499999</v>
      </c>
      <c r="AB22" s="1">
        <v>-83.2301948426</v>
      </c>
    </row>
    <row r="23" spans="1:28" x14ac:dyDescent="0.25">
      <c r="A23" s="13">
        <v>21</v>
      </c>
      <c r="B23" s="17">
        <v>5</v>
      </c>
      <c r="C23" s="1" t="s">
        <v>793</v>
      </c>
      <c r="D23" s="1" t="s">
        <v>3207</v>
      </c>
      <c r="E23" s="1" t="s">
        <v>3236</v>
      </c>
      <c r="F23" s="1" t="s">
        <v>3708</v>
      </c>
      <c r="G23" s="16">
        <v>15.2</v>
      </c>
      <c r="H23" s="16">
        <v>15.7</v>
      </c>
      <c r="I23" s="13" t="s">
        <v>3190</v>
      </c>
      <c r="J23" s="1" t="s">
        <v>4973</v>
      </c>
      <c r="K23" s="1">
        <v>0</v>
      </c>
      <c r="L23" s="1">
        <v>1</v>
      </c>
      <c r="M23" s="1">
        <v>2</v>
      </c>
      <c r="N23" s="1">
        <v>1</v>
      </c>
      <c r="O23" s="1">
        <v>5</v>
      </c>
      <c r="P23" s="16">
        <v>68.207939680232556</v>
      </c>
      <c r="Q23" s="21">
        <v>0.20878010841738526</v>
      </c>
      <c r="R23" s="21">
        <v>3.0667165277952875</v>
      </c>
      <c r="S23" s="21">
        <v>2.8579364193779022</v>
      </c>
      <c r="T23" s="21">
        <v>1.9417699601791964E-2</v>
      </c>
      <c r="U23" s="21">
        <v>0.30421363746204499</v>
      </c>
      <c r="V23" s="21">
        <v>0.28479593786025303</v>
      </c>
      <c r="W23" s="13" t="str">
        <f>IF(Table4674[[#This Row],[PSI - FI]]&gt;5,"Red",(IF(AND(Table4674[[#This Row],[PSI - FI]]&lt;5,Table4674[[#This Row],[PSI - FI]]&gt;=3),"Blue","No")))</f>
        <v>No</v>
      </c>
      <c r="X23" s="19" t="str">
        <f>HYPERLINK("https://www.google.com/maps/dir/?api=1&amp;origin=" &amp; Table4674[[#This Row],[Begin Lat]] &amp; "," &amp; Table4674[[#This Row],[Begin Long]] &amp; "&amp;destination=" &amp; Table4674[[#This Row],[End Lat]] &amp; "," &amp; Table4674[[#This Row],[End Long]] &amp; "&amp;travelmode=driving", "Google Maps")</f>
        <v>Google Maps</v>
      </c>
      <c r="Y23" s="1">
        <v>40.0662830212</v>
      </c>
      <c r="Z23" s="1">
        <v>-82.544613521100004</v>
      </c>
      <c r="AA23" s="1">
        <v>40.063067691000001</v>
      </c>
      <c r="AB23" s="1">
        <v>-82.536161462199999</v>
      </c>
    </row>
    <row r="24" spans="1:28" x14ac:dyDescent="0.25">
      <c r="A24" s="13">
        <v>22</v>
      </c>
      <c r="B24" s="17">
        <v>5</v>
      </c>
      <c r="C24" s="1" t="s">
        <v>793</v>
      </c>
      <c r="D24" s="1" t="s">
        <v>3237</v>
      </c>
      <c r="E24" s="1" t="s">
        <v>3238</v>
      </c>
      <c r="F24" s="1" t="s">
        <v>3709</v>
      </c>
      <c r="G24" s="16">
        <v>4</v>
      </c>
      <c r="H24" s="16">
        <v>4.5</v>
      </c>
      <c r="I24" s="13" t="s">
        <v>3190</v>
      </c>
      <c r="J24" s="1" t="s">
        <v>4973</v>
      </c>
      <c r="K24" s="1">
        <v>0</v>
      </c>
      <c r="L24" s="1">
        <v>2</v>
      </c>
      <c r="M24" s="1">
        <v>2</v>
      </c>
      <c r="N24" s="1">
        <v>0</v>
      </c>
      <c r="O24" s="1">
        <v>5</v>
      </c>
      <c r="P24" s="16">
        <v>109.44712936046511</v>
      </c>
      <c r="Q24" s="21">
        <v>0.20855870337968965</v>
      </c>
      <c r="R24" s="21">
        <v>3.0625620695962872</v>
      </c>
      <c r="S24" s="21">
        <v>2.8540033662165976</v>
      </c>
      <c r="T24" s="21">
        <v>1.9354297411028253E-2</v>
      </c>
      <c r="U24" s="21">
        <v>0.30317978427815195</v>
      </c>
      <c r="V24" s="21">
        <v>0.28382548686712372</v>
      </c>
      <c r="W24" s="13" t="str">
        <f>IF(Table4674[[#This Row],[PSI - FI]]&gt;5,"Red",(IF(AND(Table4674[[#This Row],[PSI - FI]]&lt;5,Table4674[[#This Row],[PSI - FI]]&gt;=3),"Blue","No")))</f>
        <v>No</v>
      </c>
      <c r="X24" s="19" t="str">
        <f>HYPERLINK("https://www.google.com/maps/dir/?api=1&amp;origin=" &amp; Table4674[[#This Row],[Begin Lat]] &amp; "," &amp; Table4674[[#This Row],[Begin Long]] &amp; "&amp;destination=" &amp; Table4674[[#This Row],[End Lat]] &amp; "," &amp; Table4674[[#This Row],[End Long]] &amp; "&amp;travelmode=driving", "Google Maps")</f>
        <v>Google Maps</v>
      </c>
      <c r="Y24" s="1">
        <v>40.079979827499997</v>
      </c>
      <c r="Z24" s="1">
        <v>-82.689879428200001</v>
      </c>
      <c r="AA24" s="1">
        <v>40.079740271600002</v>
      </c>
      <c r="AB24" s="1">
        <v>-82.680447935100005</v>
      </c>
    </row>
    <row r="25" spans="1:28" x14ac:dyDescent="0.25">
      <c r="A25" s="13">
        <v>23</v>
      </c>
      <c r="B25" s="17">
        <v>5</v>
      </c>
      <c r="C25" s="1" t="s">
        <v>793</v>
      </c>
      <c r="D25" s="1" t="s">
        <v>3237</v>
      </c>
      <c r="E25" s="1" t="s">
        <v>3238</v>
      </c>
      <c r="F25" s="1" t="s">
        <v>3709</v>
      </c>
      <c r="G25" s="16">
        <v>4.7</v>
      </c>
      <c r="H25" s="16">
        <v>5.2</v>
      </c>
      <c r="I25" s="13" t="s">
        <v>3190</v>
      </c>
      <c r="J25" s="1" t="s">
        <v>4973</v>
      </c>
      <c r="K25" s="1">
        <v>1</v>
      </c>
      <c r="L25" s="1">
        <v>0</v>
      </c>
      <c r="M25" s="1">
        <v>3</v>
      </c>
      <c r="N25" s="1">
        <v>0</v>
      </c>
      <c r="O25" s="1">
        <v>4</v>
      </c>
      <c r="P25" s="16">
        <v>69.317314680232556</v>
      </c>
      <c r="Q25" s="21">
        <v>0.20855870337968965</v>
      </c>
      <c r="R25" s="21">
        <v>2.7259933563101737</v>
      </c>
      <c r="S25" s="21">
        <v>2.5174346529304841</v>
      </c>
      <c r="T25" s="21">
        <v>1.9354297411028253E-2</v>
      </c>
      <c r="U25" s="21">
        <v>0.30317978427815195</v>
      </c>
      <c r="V25" s="21">
        <v>0.28382548686712372</v>
      </c>
      <c r="W25" s="13" t="str">
        <f>IF(Table4674[[#This Row],[PSI - FI]]&gt;5,"Red",(IF(AND(Table4674[[#This Row],[PSI - FI]]&lt;5,Table4674[[#This Row],[PSI - FI]]&gt;=3),"Blue","No")))</f>
        <v>No</v>
      </c>
      <c r="X25" s="19" t="str">
        <f>HYPERLINK("https://www.google.com/maps/dir/?api=1&amp;origin=" &amp; Table4674[[#This Row],[Begin Lat]] &amp; "," &amp; Table4674[[#This Row],[Begin Long]] &amp; "&amp;destination=" &amp; Table4674[[#This Row],[End Lat]] &amp; "," &amp; Table4674[[#This Row],[End Long]] &amp; "&amp;travelmode=driving", "Google Maps")</f>
        <v>Google Maps</v>
      </c>
      <c r="Y25" s="1">
        <v>40.079636435700003</v>
      </c>
      <c r="Z25" s="1">
        <v>-82.676674748600007</v>
      </c>
      <c r="AA25" s="1">
        <v>40.079307160299997</v>
      </c>
      <c r="AB25" s="1">
        <v>-82.667255925500001</v>
      </c>
    </row>
    <row r="26" spans="1:28" x14ac:dyDescent="0.25">
      <c r="A26" s="13">
        <v>24</v>
      </c>
      <c r="B26" s="17">
        <v>5</v>
      </c>
      <c r="C26" s="1" t="s">
        <v>793</v>
      </c>
      <c r="D26" s="1" t="s">
        <v>3239</v>
      </c>
      <c r="E26" s="1" t="s">
        <v>3240</v>
      </c>
      <c r="F26" s="1" t="s">
        <v>3710</v>
      </c>
      <c r="G26" s="16">
        <v>14.7</v>
      </c>
      <c r="H26" s="16">
        <v>15.2</v>
      </c>
      <c r="I26" s="13" t="s">
        <v>3190</v>
      </c>
      <c r="J26" s="1" t="s">
        <v>4973</v>
      </c>
      <c r="K26" s="1">
        <v>0</v>
      </c>
      <c r="L26" s="1">
        <v>1</v>
      </c>
      <c r="M26" s="1">
        <v>3</v>
      </c>
      <c r="N26" s="1">
        <v>0</v>
      </c>
      <c r="O26" s="1">
        <v>1</v>
      </c>
      <c r="P26" s="16">
        <v>66.317314680232556</v>
      </c>
      <c r="Q26" s="21">
        <v>0.20860602278388718</v>
      </c>
      <c r="R26" s="21">
        <v>1.7128840055672765</v>
      </c>
      <c r="S26" s="21">
        <v>1.5042779827833894</v>
      </c>
      <c r="T26" s="21">
        <v>1.9367483034679289E-2</v>
      </c>
      <c r="U26" s="21">
        <v>0.30302927945836527</v>
      </c>
      <c r="V26" s="21">
        <v>0.283661796423686</v>
      </c>
      <c r="W26" s="13" t="str">
        <f>IF(Table4674[[#This Row],[PSI - FI]]&gt;5,"Red",(IF(AND(Table4674[[#This Row],[PSI - FI]]&lt;5,Table4674[[#This Row],[PSI - FI]]&gt;=3),"Blue","No")))</f>
        <v>No</v>
      </c>
      <c r="X26" s="19" t="str">
        <f>HYPERLINK("https://www.google.com/maps/dir/?api=1&amp;origin=" &amp; Table4674[[#This Row],[Begin Lat]] &amp; "," &amp; Table4674[[#This Row],[Begin Long]] &amp; "&amp;destination=" &amp; Table4674[[#This Row],[End Lat]] &amp; "," &amp; Table4674[[#This Row],[End Long]] &amp; "&amp;travelmode=driving", "Google Maps")</f>
        <v>Google Maps</v>
      </c>
      <c r="Y26" s="1">
        <v>40.064830156299998</v>
      </c>
      <c r="Z26" s="1">
        <v>-82.268260301400005</v>
      </c>
      <c r="AA26" s="1">
        <v>40.069139519700002</v>
      </c>
      <c r="AB26" s="1">
        <v>-82.260820686900004</v>
      </c>
    </row>
    <row r="27" spans="1:28" x14ac:dyDescent="0.25">
      <c r="A27" s="13">
        <v>25</v>
      </c>
      <c r="B27" s="17">
        <v>6</v>
      </c>
      <c r="C27" s="1" t="s">
        <v>2367</v>
      </c>
      <c r="D27" s="1" t="s">
        <v>3234</v>
      </c>
      <c r="E27" s="1" t="s">
        <v>3235</v>
      </c>
      <c r="F27" s="1" t="s">
        <v>3701</v>
      </c>
      <c r="G27" s="16">
        <v>7.7</v>
      </c>
      <c r="H27" s="16">
        <v>8.1999999999999993</v>
      </c>
      <c r="I27" s="13" t="s">
        <v>3190</v>
      </c>
      <c r="J27" s="1" t="s">
        <v>4973</v>
      </c>
      <c r="K27" s="1">
        <v>0</v>
      </c>
      <c r="L27" s="1">
        <v>1</v>
      </c>
      <c r="M27" s="1">
        <v>2</v>
      </c>
      <c r="N27" s="1">
        <v>1</v>
      </c>
      <c r="O27" s="1">
        <v>11</v>
      </c>
      <c r="P27" s="16">
        <v>74.207939680232556</v>
      </c>
      <c r="Q27" s="21">
        <v>0.204872438531085</v>
      </c>
      <c r="R27" s="21">
        <v>5.1158871101218439</v>
      </c>
      <c r="S27" s="21">
        <v>4.9110146715907588</v>
      </c>
      <c r="T27" s="21">
        <v>1.8557863888685099E-2</v>
      </c>
      <c r="U27" s="21">
        <v>0.29382805829728931</v>
      </c>
      <c r="V27" s="21">
        <v>0.27527019440860423</v>
      </c>
      <c r="W27" s="13" t="str">
        <f>IF(Table4674[[#This Row],[PSI - FI]]&gt;5,"Red",(IF(AND(Table4674[[#This Row],[PSI - FI]]&lt;5,Table4674[[#This Row],[PSI - FI]]&gt;=3),"Blue","No")))</f>
        <v>No</v>
      </c>
      <c r="X27" s="19" t="str">
        <f>HYPERLINK("https://www.google.com/maps/dir/?api=1&amp;origin=" &amp; Table4674[[#This Row],[Begin Lat]] &amp; "," &amp; Table4674[[#This Row],[Begin Long]] &amp; "&amp;destination=" &amp; Table4674[[#This Row],[End Lat]] &amp; "," &amp; Table4674[[#This Row],[End Long]] &amp; "&amp;travelmode=driving", "Google Maps")</f>
        <v>Google Maps</v>
      </c>
      <c r="Y27" s="1">
        <v>40.240103714200004</v>
      </c>
      <c r="Z27" s="1">
        <v>-83.412381045999993</v>
      </c>
      <c r="AA27" s="1">
        <v>40.236771360299997</v>
      </c>
      <c r="AB27" s="1">
        <v>-83.404206318600004</v>
      </c>
    </row>
    <row r="28" spans="1:28" x14ac:dyDescent="0.25">
      <c r="A28" s="13">
        <v>26</v>
      </c>
      <c r="B28" s="17">
        <v>6</v>
      </c>
      <c r="C28" s="1" t="s">
        <v>2367</v>
      </c>
      <c r="D28" s="1" t="s">
        <v>3234</v>
      </c>
      <c r="E28" s="1" t="s">
        <v>3235</v>
      </c>
      <c r="F28" s="1" t="s">
        <v>3701</v>
      </c>
      <c r="G28" s="16">
        <v>6.1</v>
      </c>
      <c r="H28" s="16">
        <v>6.6</v>
      </c>
      <c r="I28" s="13" t="s">
        <v>3190</v>
      </c>
      <c r="J28" s="1" t="s">
        <v>4973</v>
      </c>
      <c r="K28" s="1">
        <v>0</v>
      </c>
      <c r="L28" s="1">
        <v>1</v>
      </c>
      <c r="M28" s="1">
        <v>3</v>
      </c>
      <c r="N28" s="1">
        <v>0</v>
      </c>
      <c r="O28" s="1">
        <v>5</v>
      </c>
      <c r="P28" s="16">
        <v>70.317314680232556</v>
      </c>
      <c r="Q28" s="21">
        <v>0.204872438531085</v>
      </c>
      <c r="R28" s="21">
        <v>3.0829989958359088</v>
      </c>
      <c r="S28" s="21">
        <v>2.8781265573048236</v>
      </c>
      <c r="T28" s="21">
        <v>1.8557863888685099E-2</v>
      </c>
      <c r="U28" s="21">
        <v>0.29382805829728931</v>
      </c>
      <c r="V28" s="21">
        <v>0.27527019440860423</v>
      </c>
      <c r="W28" s="13" t="str">
        <f>IF(Table4674[[#This Row],[PSI - FI]]&gt;5,"Red",(IF(AND(Table4674[[#This Row],[PSI - FI]]&lt;5,Table4674[[#This Row],[PSI - FI]]&gt;=3),"Blue","No")))</f>
        <v>No</v>
      </c>
      <c r="X28" s="19" t="str">
        <f>HYPERLINK("https://www.google.com/maps/dir/?api=1&amp;origin=" &amp; Table4674[[#This Row],[Begin Lat]] &amp; "," &amp; Table4674[[#This Row],[Begin Long]] &amp; "&amp;destination=" &amp; Table4674[[#This Row],[End Lat]] &amp; "," &amp; Table4674[[#This Row],[End Long]] &amp; "&amp;travelmode=driving", "Google Maps")</f>
        <v>Google Maps</v>
      </c>
      <c r="Y28" s="1">
        <v>40.251664824199999</v>
      </c>
      <c r="Z28" s="1">
        <v>-83.438349075399998</v>
      </c>
      <c r="AA28" s="1">
        <v>40.2491369444</v>
      </c>
      <c r="AB28" s="1">
        <v>-83.429485181100006</v>
      </c>
    </row>
    <row r="29" spans="1:28" x14ac:dyDescent="0.25">
      <c r="A29" s="13">
        <v>27</v>
      </c>
      <c r="B29" s="17">
        <v>11</v>
      </c>
      <c r="C29" s="1" t="s">
        <v>2372</v>
      </c>
      <c r="D29" s="1" t="s">
        <v>3241</v>
      </c>
      <c r="E29" s="1" t="s">
        <v>3242</v>
      </c>
      <c r="F29" s="1" t="s">
        <v>3711</v>
      </c>
      <c r="G29" s="16">
        <v>25.1</v>
      </c>
      <c r="H29" s="16">
        <v>25.6</v>
      </c>
      <c r="I29" s="13" t="s">
        <v>3190</v>
      </c>
      <c r="K29" s="1">
        <v>0</v>
      </c>
      <c r="L29" s="1">
        <v>2</v>
      </c>
      <c r="M29" s="1">
        <v>7</v>
      </c>
      <c r="N29" s="1">
        <v>5</v>
      </c>
      <c r="O29" s="1">
        <v>33</v>
      </c>
      <c r="P29" s="16">
        <v>192.36900436046511</v>
      </c>
      <c r="Q29" s="21">
        <v>0.14995596309441722</v>
      </c>
      <c r="R29" s="21">
        <v>9.2417834331621869</v>
      </c>
      <c r="S29" s="21">
        <v>9.0918274700677699</v>
      </c>
      <c r="T29" s="21">
        <v>1.6789816318847059E-2</v>
      </c>
      <c r="U29" s="21">
        <v>0.28369261133246926</v>
      </c>
      <c r="V29" s="21">
        <v>0.26690279501362218</v>
      </c>
      <c r="W29" s="13" t="str">
        <f>IF(Table4674[[#This Row],[PSI - FI]]&gt;5,"Red",(IF(AND(Table4674[[#This Row],[PSI - FI]]&lt;5,Table4674[[#This Row],[PSI - FI]]&gt;=3),"Blue","No")))</f>
        <v>No</v>
      </c>
      <c r="X29" s="19" t="str">
        <f>HYPERLINK("https://www.google.com/maps/dir/?api=1&amp;origin=" &amp; Table4674[[#This Row],[Begin Lat]] &amp; "," &amp; Table4674[[#This Row],[Begin Long]] &amp; "&amp;destination=" &amp; Table4674[[#This Row],[End Lat]] &amp; "," &amp; Table4674[[#This Row],[End Long]] &amp; "&amp;travelmode=driving", "Google Maps")</f>
        <v>Google Maps</v>
      </c>
      <c r="Y29" s="1">
        <v>0</v>
      </c>
      <c r="Z29" s="1">
        <v>0</v>
      </c>
      <c r="AA29" s="1">
        <v>0</v>
      </c>
      <c r="AB29" s="1">
        <v>0</v>
      </c>
    </row>
    <row r="30" spans="1:28" x14ac:dyDescent="0.25">
      <c r="A30" s="13">
        <v>28</v>
      </c>
      <c r="B30" s="17">
        <v>9</v>
      </c>
      <c r="C30" s="1" t="s">
        <v>796</v>
      </c>
      <c r="D30" s="1" t="s">
        <v>3218</v>
      </c>
      <c r="E30" s="1" t="s">
        <v>3229</v>
      </c>
      <c r="F30" s="1" t="s">
        <v>3704</v>
      </c>
      <c r="G30" s="16">
        <v>2.9</v>
      </c>
      <c r="H30" s="16">
        <v>3.4</v>
      </c>
      <c r="I30" s="13" t="s">
        <v>3190</v>
      </c>
      <c r="J30" s="1" t="s">
        <v>4972</v>
      </c>
      <c r="K30" s="1">
        <v>1</v>
      </c>
      <c r="L30" s="1">
        <v>0</v>
      </c>
      <c r="M30" s="1">
        <v>4</v>
      </c>
      <c r="N30" s="1">
        <v>0</v>
      </c>
      <c r="O30" s="1">
        <v>7</v>
      </c>
      <c r="P30" s="16">
        <v>78.864189680232556</v>
      </c>
      <c r="Q30" s="21">
        <v>0.16277879647215474</v>
      </c>
      <c r="R30" s="21">
        <v>3.7282464515585549</v>
      </c>
      <c r="S30" s="21">
        <v>3.5654676550864002</v>
      </c>
      <c r="T30" s="21">
        <v>1.3692435045928437E-2</v>
      </c>
      <c r="U30" s="21">
        <v>0.28181153062152459</v>
      </c>
      <c r="V30" s="21">
        <v>0.26811909557559616</v>
      </c>
      <c r="W30" s="13" t="str">
        <f>IF(Table4674[[#This Row],[PSI - FI]]&gt;5,"Red",(IF(AND(Table4674[[#This Row],[PSI - FI]]&lt;5,Table4674[[#This Row],[PSI - FI]]&gt;=3),"Blue","No")))</f>
        <v>No</v>
      </c>
      <c r="X30" s="19" t="str">
        <f>HYPERLINK("https://www.google.com/maps/dir/?api=1&amp;origin=" &amp; Table4674[[#This Row],[Begin Lat]] &amp; "," &amp; Table4674[[#This Row],[Begin Long]] &amp; "&amp;destination=" &amp; Table4674[[#This Row],[End Lat]] &amp; "," &amp; Table4674[[#This Row],[End Long]] &amp; "&amp;travelmode=driving", "Google Maps")</f>
        <v>Google Maps</v>
      </c>
      <c r="Y30" s="1">
        <v>39.218180254799996</v>
      </c>
      <c r="Z30" s="1">
        <v>-82.984165017899997</v>
      </c>
      <c r="AA30" s="1">
        <v>39.225286911200001</v>
      </c>
      <c r="AB30" s="1">
        <v>-82.982883226200002</v>
      </c>
    </row>
    <row r="31" spans="1:28" x14ac:dyDescent="0.25">
      <c r="A31" s="13">
        <v>29</v>
      </c>
      <c r="B31" s="17">
        <v>9</v>
      </c>
      <c r="C31" s="1" t="s">
        <v>796</v>
      </c>
      <c r="D31" s="1" t="s">
        <v>3218</v>
      </c>
      <c r="E31" s="1" t="s">
        <v>3229</v>
      </c>
      <c r="F31" s="1" t="s">
        <v>3704</v>
      </c>
      <c r="G31" s="16">
        <v>1.4</v>
      </c>
      <c r="H31" s="16">
        <v>1.9</v>
      </c>
      <c r="I31" s="13" t="s">
        <v>3190</v>
      </c>
      <c r="J31" s="1" t="s">
        <v>4972</v>
      </c>
      <c r="K31" s="1">
        <v>1</v>
      </c>
      <c r="L31" s="1">
        <v>0</v>
      </c>
      <c r="M31" s="1">
        <v>4</v>
      </c>
      <c r="N31" s="1">
        <v>0</v>
      </c>
      <c r="O31" s="1">
        <v>6</v>
      </c>
      <c r="P31" s="16">
        <v>77.864189680232556</v>
      </c>
      <c r="Q31" s="21">
        <v>0.16277879647215474</v>
      </c>
      <c r="R31" s="21">
        <v>3.4207625597783227</v>
      </c>
      <c r="S31" s="21">
        <v>3.2579837633061679</v>
      </c>
      <c r="T31" s="21">
        <v>1.3692435045928437E-2</v>
      </c>
      <c r="U31" s="21">
        <v>0.28181153062152459</v>
      </c>
      <c r="V31" s="21">
        <v>0.26811909557559616</v>
      </c>
      <c r="W31" s="13" t="str">
        <f>IF(Table4674[[#This Row],[PSI - FI]]&gt;5,"Red",(IF(AND(Table4674[[#This Row],[PSI - FI]]&lt;5,Table4674[[#This Row],[PSI - FI]]&gt;=3),"Blue","No")))</f>
        <v>No</v>
      </c>
      <c r="X31" s="19" t="str">
        <f>HYPERLINK("https://www.google.com/maps/dir/?api=1&amp;origin=" &amp; Table4674[[#This Row],[Begin Lat]] &amp; "," &amp; Table4674[[#This Row],[Begin Long]] &amp; "&amp;destination=" &amp; Table4674[[#This Row],[End Lat]] &amp; "," &amp; Table4674[[#This Row],[End Long]] &amp; "&amp;travelmode=driving", "Google Maps")</f>
        <v>Google Maps</v>
      </c>
      <c r="Y31" s="1">
        <v>39.197393696600002</v>
      </c>
      <c r="Z31" s="1">
        <v>-82.978126722200003</v>
      </c>
      <c r="AA31" s="1">
        <v>39.203950471100001</v>
      </c>
      <c r="AB31" s="1">
        <v>-82.982001841499994</v>
      </c>
    </row>
    <row r="32" spans="1:28" x14ac:dyDescent="0.25">
      <c r="A32" s="13">
        <v>30</v>
      </c>
      <c r="B32" s="17">
        <v>6</v>
      </c>
      <c r="C32" s="1" t="s">
        <v>799</v>
      </c>
      <c r="D32" s="1" t="s">
        <v>3207</v>
      </c>
      <c r="E32" s="1" t="s">
        <v>3243</v>
      </c>
      <c r="F32" s="1" t="s">
        <v>3700</v>
      </c>
      <c r="G32" s="16">
        <v>14.9</v>
      </c>
      <c r="H32" s="16">
        <v>15.4</v>
      </c>
      <c r="I32" s="13" t="s">
        <v>3190</v>
      </c>
      <c r="J32" s="1" t="s">
        <v>4973</v>
      </c>
      <c r="K32" s="1">
        <v>0</v>
      </c>
      <c r="L32" s="1">
        <v>1</v>
      </c>
      <c r="M32" s="1">
        <v>2</v>
      </c>
      <c r="N32" s="1">
        <v>2</v>
      </c>
      <c r="O32" s="1">
        <v>3</v>
      </c>
      <c r="P32" s="16">
        <v>70.645439680232556</v>
      </c>
      <c r="Q32" s="21">
        <v>0.16131980924130071</v>
      </c>
      <c r="R32" s="21">
        <v>2.567438311873425</v>
      </c>
      <c r="S32" s="21">
        <v>2.4061185026321241</v>
      </c>
      <c r="T32" s="21">
        <v>1.3671642260335645E-2</v>
      </c>
      <c r="U32" s="21">
        <v>0.27871110088296996</v>
      </c>
      <c r="V32" s="21">
        <v>0.26503945862263434</v>
      </c>
      <c r="W32" s="13" t="str">
        <f>IF(Table4674[[#This Row],[PSI - FI]]&gt;5,"Red",(IF(AND(Table4674[[#This Row],[PSI - FI]]&lt;5,Table4674[[#This Row],[PSI - FI]]&gt;=3),"Blue","No")))</f>
        <v>No</v>
      </c>
      <c r="X32" s="19" t="str">
        <f>HYPERLINK("https://www.google.com/maps/dir/?api=1&amp;origin=" &amp; Table4674[[#This Row],[Begin Lat]] &amp; "," &amp; Table4674[[#This Row],[Begin Long]] &amp; "&amp;destination=" &amp; Table4674[[#This Row],[End Lat]] &amp; "," &amp; Table4674[[#This Row],[End Long]] &amp; "&amp;travelmode=driving", "Google Maps")</f>
        <v>Google Maps</v>
      </c>
      <c r="Y32" s="1">
        <v>40.278379406500001</v>
      </c>
      <c r="Z32" s="1">
        <v>-82.982627681599993</v>
      </c>
      <c r="AA32" s="1">
        <v>40.275767387099997</v>
      </c>
      <c r="AB32" s="1">
        <v>-82.973809598700001</v>
      </c>
    </row>
    <row r="33" spans="1:28" x14ac:dyDescent="0.25">
      <c r="A33" s="13">
        <v>31</v>
      </c>
      <c r="B33" s="17">
        <v>6</v>
      </c>
      <c r="C33" s="1" t="s">
        <v>799</v>
      </c>
      <c r="D33" s="1" t="s">
        <v>3222</v>
      </c>
      <c r="E33" s="1" t="s">
        <v>3244</v>
      </c>
      <c r="F33" s="1" t="s">
        <v>3704</v>
      </c>
      <c r="G33" s="16">
        <v>17.8</v>
      </c>
      <c r="H33" s="16">
        <v>18.3</v>
      </c>
      <c r="I33" s="13" t="s">
        <v>3190</v>
      </c>
      <c r="J33" s="1" t="s">
        <v>4973</v>
      </c>
      <c r="K33" s="1">
        <v>1</v>
      </c>
      <c r="L33" s="1">
        <v>0</v>
      </c>
      <c r="M33" s="1">
        <v>0</v>
      </c>
      <c r="N33" s="1">
        <v>3</v>
      </c>
      <c r="O33" s="1">
        <v>5</v>
      </c>
      <c r="P33" s="16">
        <v>63.989189680232556</v>
      </c>
      <c r="Q33" s="21">
        <v>0.1971304796628322</v>
      </c>
      <c r="R33" s="21">
        <v>3.0720351325252389</v>
      </c>
      <c r="S33" s="21">
        <v>2.8749046528624067</v>
      </c>
      <c r="T33" s="21">
        <v>1.7347067689990066E-2</v>
      </c>
      <c r="U33" s="21">
        <v>0.2776462069259944</v>
      </c>
      <c r="V33" s="21">
        <v>0.26029913923600434</v>
      </c>
      <c r="W33" s="13" t="str">
        <f>IF(Table4674[[#This Row],[PSI - FI]]&gt;5,"Red",(IF(AND(Table4674[[#This Row],[PSI - FI]]&lt;5,Table4674[[#This Row],[PSI - FI]]&gt;=3),"Blue","No")))</f>
        <v>No</v>
      </c>
      <c r="X33" s="19" t="str">
        <f>HYPERLINK("https://www.google.com/maps/dir/?api=1&amp;origin=" &amp; Table4674[[#This Row],[Begin Lat]] &amp; "," &amp; Table4674[[#This Row],[Begin Long]] &amp; "&amp;destination=" &amp; Table4674[[#This Row],[End Lat]] &amp; "," &amp; Table4674[[#This Row],[End Long]] &amp; "&amp;travelmode=driving", "Google Maps")</f>
        <v>Google Maps</v>
      </c>
      <c r="Y33" s="1">
        <v>40.381433274300001</v>
      </c>
      <c r="Z33" s="1">
        <v>-83.073911324999997</v>
      </c>
      <c r="AA33" s="1">
        <v>40.388673005999998</v>
      </c>
      <c r="AB33" s="1">
        <v>-83.073768167599994</v>
      </c>
    </row>
    <row r="34" spans="1:28" x14ac:dyDescent="0.25">
      <c r="A34" s="13">
        <v>32</v>
      </c>
      <c r="B34" s="17">
        <v>2</v>
      </c>
      <c r="C34" s="1" t="s">
        <v>1336</v>
      </c>
      <c r="D34" s="1" t="s">
        <v>3245</v>
      </c>
      <c r="E34" s="1" t="s">
        <v>3246</v>
      </c>
      <c r="F34" s="1" t="s">
        <v>3712</v>
      </c>
      <c r="G34" s="16">
        <v>27.8</v>
      </c>
      <c r="H34" s="16">
        <v>28.3</v>
      </c>
      <c r="I34" s="13" t="s">
        <v>3190</v>
      </c>
      <c r="J34" s="1" t="s">
        <v>4973</v>
      </c>
      <c r="K34" s="1">
        <v>1</v>
      </c>
      <c r="L34" s="1">
        <v>0</v>
      </c>
      <c r="M34" s="1">
        <v>2</v>
      </c>
      <c r="N34" s="1">
        <v>1</v>
      </c>
      <c r="O34" s="1">
        <v>7</v>
      </c>
      <c r="P34" s="16">
        <v>70.207939680232556</v>
      </c>
      <c r="Q34" s="21">
        <v>0.18954527581519873</v>
      </c>
      <c r="R34" s="21">
        <v>3.883053666370293</v>
      </c>
      <c r="S34" s="21">
        <v>3.6935083905550945</v>
      </c>
      <c r="T34" s="21">
        <v>1.6392817942317905E-2</v>
      </c>
      <c r="U34" s="21">
        <v>0.26685691156584807</v>
      </c>
      <c r="V34" s="21">
        <v>0.25046409362353017</v>
      </c>
      <c r="W34" s="13" t="str">
        <f>IF(Table4674[[#This Row],[PSI - FI]]&gt;5,"Red",(IF(AND(Table4674[[#This Row],[PSI - FI]]&lt;5,Table4674[[#This Row],[PSI - FI]]&gt;=3),"Blue","No")))</f>
        <v>No</v>
      </c>
      <c r="X34" s="19" t="str">
        <f>HYPERLINK("https://www.google.com/maps/dir/?api=1&amp;origin=" &amp; Table4674[[#This Row],[Begin Lat]] &amp; "," &amp; Table4674[[#This Row],[Begin Long]] &amp; "&amp;destination=" &amp; Table4674[[#This Row],[End Lat]] &amp; "," &amp; Table4674[[#This Row],[End Long]] &amp; "&amp;travelmode=driving", "Google Maps")</f>
        <v>Google Maps</v>
      </c>
      <c r="Y34" s="1">
        <v>41.492305547999997</v>
      </c>
      <c r="Z34" s="1">
        <v>-82.835971796899997</v>
      </c>
      <c r="AA34" s="1">
        <v>41.485077357900003</v>
      </c>
      <c r="AB34" s="1">
        <v>-82.835103051499999</v>
      </c>
    </row>
    <row r="35" spans="1:28" x14ac:dyDescent="0.25">
      <c r="A35" s="13">
        <v>33</v>
      </c>
      <c r="B35" s="17">
        <v>5</v>
      </c>
      <c r="C35" s="1" t="s">
        <v>797</v>
      </c>
      <c r="D35" s="1" t="s">
        <v>3209</v>
      </c>
      <c r="E35" s="1" t="s">
        <v>3210</v>
      </c>
      <c r="F35" s="1" t="s">
        <v>3701</v>
      </c>
      <c r="G35" s="16">
        <v>5.6</v>
      </c>
      <c r="H35" s="16">
        <v>6.1</v>
      </c>
      <c r="I35" s="13" t="s">
        <v>3190</v>
      </c>
      <c r="J35" s="1" t="s">
        <v>4973</v>
      </c>
      <c r="K35" s="1">
        <v>2</v>
      </c>
      <c r="L35" s="1">
        <v>0</v>
      </c>
      <c r="M35" s="1">
        <v>2</v>
      </c>
      <c r="N35" s="1">
        <v>0</v>
      </c>
      <c r="O35" s="1">
        <v>10</v>
      </c>
      <c r="P35" s="16">
        <v>114.44712936046511</v>
      </c>
      <c r="Q35" s="21">
        <v>0.18735744907232038</v>
      </c>
      <c r="R35" s="21">
        <v>4.7526763903038036</v>
      </c>
      <c r="S35" s="21">
        <v>4.5653189412314834</v>
      </c>
      <c r="T35" s="21">
        <v>1.6143207050477983E-2</v>
      </c>
      <c r="U35" s="21">
        <v>0.26155180031308806</v>
      </c>
      <c r="V35" s="21">
        <v>0.24540859326261008</v>
      </c>
      <c r="W35" s="13" t="str">
        <f>IF(Table4674[[#This Row],[PSI - FI]]&gt;5,"Red",(IF(AND(Table4674[[#This Row],[PSI - FI]]&lt;5,Table4674[[#This Row],[PSI - FI]]&gt;=3),"Blue","No")))</f>
        <v>No</v>
      </c>
      <c r="X35" s="19" t="str">
        <f>HYPERLINK("https://www.google.com/maps/dir/?api=1&amp;origin=" &amp; Table4674[[#This Row],[Begin Lat]] &amp; "," &amp; Table4674[[#This Row],[Begin Long]] &amp; "&amp;destination=" &amp; Table4674[[#This Row],[End Lat]] &amp; "," &amp; Table4674[[#This Row],[End Long]] &amp; "&amp;travelmode=driving", "Google Maps")</f>
        <v>Google Maps</v>
      </c>
      <c r="Y35" s="1">
        <v>39.812408638699999</v>
      </c>
      <c r="Z35" s="1">
        <v>-82.714727262799997</v>
      </c>
      <c r="AA35" s="1">
        <v>39.8055107148</v>
      </c>
      <c r="AB35" s="1">
        <v>-82.711842988900003</v>
      </c>
    </row>
    <row r="36" spans="1:28" x14ac:dyDescent="0.25">
      <c r="A36" s="13">
        <v>34</v>
      </c>
      <c r="B36" s="17">
        <v>3</v>
      </c>
      <c r="C36" s="1" t="s">
        <v>805</v>
      </c>
      <c r="D36" s="1" t="s">
        <v>3231</v>
      </c>
      <c r="E36" s="1" t="s">
        <v>3232</v>
      </c>
      <c r="F36" s="1" t="s">
        <v>3707</v>
      </c>
      <c r="G36" s="16">
        <v>19</v>
      </c>
      <c r="H36" s="16">
        <v>19.5</v>
      </c>
      <c r="I36" s="13" t="s">
        <v>3190</v>
      </c>
      <c r="J36" s="1" t="s">
        <v>4972</v>
      </c>
      <c r="K36" s="1">
        <v>0</v>
      </c>
      <c r="L36" s="1">
        <v>1</v>
      </c>
      <c r="M36" s="1">
        <v>1</v>
      </c>
      <c r="N36" s="1">
        <v>2</v>
      </c>
      <c r="O36" s="1">
        <v>9</v>
      </c>
      <c r="P36" s="16">
        <v>70.098564680232556</v>
      </c>
      <c r="Q36" s="21">
        <v>0.19159829677978538</v>
      </c>
      <c r="R36" s="21">
        <v>4.0287049625936771</v>
      </c>
      <c r="S36" s="21">
        <v>3.8371066658138915</v>
      </c>
      <c r="T36" s="21">
        <v>1.5836116187894173E-2</v>
      </c>
      <c r="U36" s="21">
        <v>0.25621379193375626</v>
      </c>
      <c r="V36" s="21">
        <v>0.24037767574586208</v>
      </c>
      <c r="W36" s="13" t="str">
        <f>IF(Table4674[[#This Row],[PSI - FI]]&gt;5,"Red",(IF(AND(Table4674[[#This Row],[PSI - FI]]&lt;5,Table4674[[#This Row],[PSI - FI]]&gt;=3),"Blue","No")))</f>
        <v>No</v>
      </c>
      <c r="X36" s="19" t="str">
        <f>HYPERLINK("https://www.google.com/maps/dir/?api=1&amp;origin=" &amp; Table4674[[#This Row],[Begin Lat]] &amp; "," &amp; Table4674[[#This Row],[Begin Long]] &amp; "&amp;destination=" &amp; Table4674[[#This Row],[End Lat]] &amp; "," &amp; Table4674[[#This Row],[End Long]] &amp; "&amp;travelmode=driving", "Google Maps")</f>
        <v>Google Maps</v>
      </c>
      <c r="Y36" s="1">
        <v>41.136125815699998</v>
      </c>
      <c r="Z36" s="1">
        <v>-81.726292779199994</v>
      </c>
      <c r="AA36" s="1">
        <v>41.136088024099998</v>
      </c>
      <c r="AB36" s="1">
        <v>-81.716713180900001</v>
      </c>
    </row>
    <row r="37" spans="1:28" x14ac:dyDescent="0.25">
      <c r="A37" s="13">
        <v>35</v>
      </c>
      <c r="B37" s="17">
        <v>3</v>
      </c>
      <c r="C37" s="1" t="s">
        <v>805</v>
      </c>
      <c r="D37" s="1" t="s">
        <v>3231</v>
      </c>
      <c r="E37" s="1" t="s">
        <v>3232</v>
      </c>
      <c r="F37" s="1" t="s">
        <v>3707</v>
      </c>
      <c r="G37" s="16">
        <v>17.399999999999999</v>
      </c>
      <c r="H37" s="16">
        <v>17.899999999999999</v>
      </c>
      <c r="I37" s="13" t="s">
        <v>3190</v>
      </c>
      <c r="J37" s="1" t="s">
        <v>4972</v>
      </c>
      <c r="K37" s="1">
        <v>0</v>
      </c>
      <c r="L37" s="1">
        <v>1</v>
      </c>
      <c r="M37" s="1">
        <v>1</v>
      </c>
      <c r="N37" s="1">
        <v>2</v>
      </c>
      <c r="O37" s="1">
        <v>7</v>
      </c>
      <c r="P37" s="16">
        <v>68.098564680232556</v>
      </c>
      <c r="Q37" s="21">
        <v>0.19159829677978538</v>
      </c>
      <c r="R37" s="21">
        <v>3.4148077121109774</v>
      </c>
      <c r="S37" s="21">
        <v>3.2232094153311919</v>
      </c>
      <c r="T37" s="21">
        <v>1.5836116187894173E-2</v>
      </c>
      <c r="U37" s="21">
        <v>0.25621379193375626</v>
      </c>
      <c r="V37" s="21">
        <v>0.24037767574586208</v>
      </c>
      <c r="W37" s="13" t="str">
        <f>IF(Table4674[[#This Row],[PSI - FI]]&gt;5,"Red",(IF(AND(Table4674[[#This Row],[PSI - FI]]&lt;5,Table4674[[#This Row],[PSI - FI]]&gt;=3),"Blue","No")))</f>
        <v>No</v>
      </c>
      <c r="X37" s="19" t="str">
        <f>HYPERLINK("https://www.google.com/maps/dir/?api=1&amp;origin=" &amp; Table4674[[#This Row],[Begin Lat]] &amp; "," &amp; Table4674[[#This Row],[Begin Long]] &amp; "&amp;destination=" &amp; Table4674[[#This Row],[End Lat]] &amp; "," &amp; Table4674[[#This Row],[End Long]] &amp; "&amp;travelmode=driving", "Google Maps")</f>
        <v>Google Maps</v>
      </c>
      <c r="Y37" s="1">
        <v>41.136199707400003</v>
      </c>
      <c r="Z37" s="1">
        <v>-81.756933539200006</v>
      </c>
      <c r="AA37" s="1">
        <v>41.136173763800002</v>
      </c>
      <c r="AB37" s="1">
        <v>-81.747365586699999</v>
      </c>
    </row>
    <row r="38" spans="1:28" x14ac:dyDescent="0.25">
      <c r="A38" s="13">
        <v>36</v>
      </c>
      <c r="B38" s="17">
        <v>3</v>
      </c>
      <c r="C38" s="1" t="s">
        <v>805</v>
      </c>
      <c r="D38" s="1" t="s">
        <v>3231</v>
      </c>
      <c r="E38" s="1" t="s">
        <v>3232</v>
      </c>
      <c r="F38" s="1" t="s">
        <v>3707</v>
      </c>
      <c r="G38" s="16">
        <v>16.7</v>
      </c>
      <c r="H38" s="16">
        <v>17.2</v>
      </c>
      <c r="I38" s="13" t="s">
        <v>3190</v>
      </c>
      <c r="J38" s="1" t="s">
        <v>4972</v>
      </c>
      <c r="K38" s="1">
        <v>1</v>
      </c>
      <c r="L38" s="1">
        <v>0</v>
      </c>
      <c r="M38" s="1">
        <v>2</v>
      </c>
      <c r="N38" s="1">
        <v>1</v>
      </c>
      <c r="O38" s="1">
        <v>4</v>
      </c>
      <c r="P38" s="16">
        <v>67.207939680232556</v>
      </c>
      <c r="Q38" s="21">
        <v>0.19159829677978538</v>
      </c>
      <c r="R38" s="21">
        <v>2.4939618363869283</v>
      </c>
      <c r="S38" s="21">
        <v>2.3023635396071427</v>
      </c>
      <c r="T38" s="21">
        <v>1.5836116187894173E-2</v>
      </c>
      <c r="U38" s="21">
        <v>0.25621379193375626</v>
      </c>
      <c r="V38" s="21">
        <v>0.24037767574586208</v>
      </c>
      <c r="W38" s="13" t="str">
        <f>IF(Table4674[[#This Row],[PSI - FI]]&gt;5,"Red",(IF(AND(Table4674[[#This Row],[PSI - FI]]&lt;5,Table4674[[#This Row],[PSI - FI]]&gt;=3),"Blue","No")))</f>
        <v>No</v>
      </c>
      <c r="X38" s="19" t="str">
        <f>HYPERLINK("https://www.google.com/maps/dir/?api=1&amp;origin=" &amp; Table4674[[#This Row],[Begin Lat]] &amp; "," &amp; Table4674[[#This Row],[Begin Long]] &amp; "&amp;destination=" &amp; Table4674[[#This Row],[End Lat]] &amp; "," &amp; Table4674[[#This Row],[End Long]] &amp; "&amp;travelmode=driving", "Google Maps")</f>
        <v>Google Maps</v>
      </c>
      <c r="Y38" s="1">
        <v>41.136236883199999</v>
      </c>
      <c r="Z38" s="1">
        <v>-81.770350501400003</v>
      </c>
      <c r="AA38" s="1">
        <v>41.136209890300002</v>
      </c>
      <c r="AB38" s="1">
        <v>-81.760767303600005</v>
      </c>
    </row>
    <row r="39" spans="1:28" x14ac:dyDescent="0.25">
      <c r="A39" s="13">
        <v>37</v>
      </c>
      <c r="B39" s="17">
        <v>6</v>
      </c>
      <c r="C39" s="1" t="s">
        <v>808</v>
      </c>
      <c r="D39" s="1" t="s">
        <v>3227</v>
      </c>
      <c r="E39" s="1" t="s">
        <v>3233</v>
      </c>
      <c r="F39" s="1" t="s">
        <v>3704</v>
      </c>
      <c r="G39" s="16">
        <v>4.9000000000000004</v>
      </c>
      <c r="H39" s="16">
        <v>5.4</v>
      </c>
      <c r="I39" s="13" t="s">
        <v>3190</v>
      </c>
      <c r="J39" s="1" t="s">
        <v>4973</v>
      </c>
      <c r="K39" s="1">
        <v>1</v>
      </c>
      <c r="L39" s="1">
        <v>1</v>
      </c>
      <c r="M39" s="1">
        <v>1</v>
      </c>
      <c r="N39" s="1">
        <v>1</v>
      </c>
      <c r="O39" s="1">
        <v>3</v>
      </c>
      <c r="P39" s="16">
        <v>105.33775436046511</v>
      </c>
      <c r="Q39" s="21">
        <v>0.17960528553685684</v>
      </c>
      <c r="R39" s="21">
        <v>2.3962835909553517</v>
      </c>
      <c r="S39" s="21">
        <v>2.2166783054184949</v>
      </c>
      <c r="T39" s="21">
        <v>1.5324780663321413E-2</v>
      </c>
      <c r="U39" s="21">
        <v>0.25048085511192142</v>
      </c>
      <c r="V39" s="21">
        <v>0.23515607444860001</v>
      </c>
      <c r="W39" s="13" t="str">
        <f>IF(Table4674[[#This Row],[PSI - FI]]&gt;5,"Red",(IF(AND(Table4674[[#This Row],[PSI - FI]]&lt;5,Table4674[[#This Row],[PSI - FI]]&gt;=3),"Blue","No")))</f>
        <v>No</v>
      </c>
      <c r="X39" s="19" t="str">
        <f>HYPERLINK("https://www.google.com/maps/dir/?api=1&amp;origin=" &amp; Table4674[[#This Row],[Begin Lat]] &amp; "," &amp; Table4674[[#This Row],[Begin Long]] &amp; "&amp;destination=" &amp; Table4674[[#This Row],[End Lat]] &amp; "," &amp; Table4674[[#This Row],[End Long]] &amp; "&amp;travelmode=driving", "Google Maps")</f>
        <v>Google Maps</v>
      </c>
      <c r="Y39" s="1">
        <v>39.548582873100003</v>
      </c>
      <c r="Z39" s="1">
        <v>-82.962404299400006</v>
      </c>
      <c r="AA39" s="1">
        <v>39.555469461199998</v>
      </c>
      <c r="AB39" s="1">
        <v>-82.959481121300001</v>
      </c>
    </row>
    <row r="40" spans="1:28" x14ac:dyDescent="0.25">
      <c r="A40" s="13">
        <v>38</v>
      </c>
      <c r="B40" s="17">
        <v>6</v>
      </c>
      <c r="C40" s="1" t="s">
        <v>808</v>
      </c>
      <c r="D40" s="1" t="s">
        <v>3227</v>
      </c>
      <c r="E40" s="1" t="s">
        <v>3228</v>
      </c>
      <c r="F40" s="1" t="s">
        <v>3704</v>
      </c>
      <c r="G40" s="16">
        <v>2.4</v>
      </c>
      <c r="H40" s="16">
        <v>2.9</v>
      </c>
      <c r="I40" s="13" t="s">
        <v>3190</v>
      </c>
      <c r="J40" s="1" t="s">
        <v>4973</v>
      </c>
      <c r="K40" s="1">
        <v>0</v>
      </c>
      <c r="L40" s="1">
        <v>1</v>
      </c>
      <c r="M40" s="1">
        <v>3</v>
      </c>
      <c r="N40" s="1">
        <v>0</v>
      </c>
      <c r="O40" s="1">
        <v>3</v>
      </c>
      <c r="P40" s="16">
        <v>68.317314680232556</v>
      </c>
      <c r="Q40" s="21">
        <v>0.17960528553685684</v>
      </c>
      <c r="R40" s="21">
        <v>2.2104417262952434</v>
      </c>
      <c r="S40" s="21">
        <v>2.0308364407583865</v>
      </c>
      <c r="T40" s="21">
        <v>1.5324780663321413E-2</v>
      </c>
      <c r="U40" s="21">
        <v>0.24584943544067367</v>
      </c>
      <c r="V40" s="21">
        <v>0.23052465477735226</v>
      </c>
      <c r="W40" s="13" t="str">
        <f>IF(Table4674[[#This Row],[PSI - FI]]&gt;5,"Red",(IF(AND(Table4674[[#This Row],[PSI - FI]]&lt;5,Table4674[[#This Row],[PSI - FI]]&gt;=3),"Blue","No")))</f>
        <v>No</v>
      </c>
      <c r="X40" s="19" t="str">
        <f>HYPERLINK("https://www.google.com/maps/dir/?api=1&amp;origin=" &amp; Table4674[[#This Row],[Begin Lat]] &amp; "," &amp; Table4674[[#This Row],[Begin Long]] &amp; "&amp;destination=" &amp; Table4674[[#This Row],[End Lat]] &amp; "," &amp; Table4674[[#This Row],[End Long]] &amp; "&amp;travelmode=driving", "Google Maps")</f>
        <v>Google Maps</v>
      </c>
      <c r="Y40" s="1">
        <v>39.513353307999999</v>
      </c>
      <c r="Z40" s="1">
        <v>-82.971989157300001</v>
      </c>
      <c r="AA40" s="1">
        <v>39.520247538200003</v>
      </c>
      <c r="AB40" s="1">
        <v>-82.969168268600001</v>
      </c>
    </row>
    <row r="41" spans="1:28" x14ac:dyDescent="0.25">
      <c r="A41" s="13">
        <v>39</v>
      </c>
      <c r="B41" s="17">
        <v>2</v>
      </c>
      <c r="C41" s="1" t="s">
        <v>786</v>
      </c>
      <c r="D41" s="1" t="s">
        <v>3247</v>
      </c>
      <c r="E41" s="1" t="s">
        <v>3248</v>
      </c>
      <c r="F41" s="1" t="s">
        <v>3713</v>
      </c>
      <c r="G41" s="16">
        <v>3.2</v>
      </c>
      <c r="H41" s="16">
        <v>3.7</v>
      </c>
      <c r="I41" s="13" t="s">
        <v>3190</v>
      </c>
      <c r="J41" s="1" t="s">
        <v>4973</v>
      </c>
      <c r="K41" s="1">
        <v>0</v>
      </c>
      <c r="L41" s="1">
        <v>1</v>
      </c>
      <c r="M41" s="1">
        <v>3</v>
      </c>
      <c r="N41" s="1">
        <v>1</v>
      </c>
      <c r="O41" s="1">
        <v>4</v>
      </c>
      <c r="P41" s="16">
        <v>73.754814680232556</v>
      </c>
      <c r="Q41" s="21">
        <v>0.12939319401121174</v>
      </c>
      <c r="R41" s="21">
        <v>3.0902779757143484</v>
      </c>
      <c r="S41" s="21">
        <v>2.9608847817031365</v>
      </c>
      <c r="T41" s="21">
        <v>1.1288955417182315E-2</v>
      </c>
      <c r="U41" s="21">
        <v>0.23885120054534728</v>
      </c>
      <c r="V41" s="21">
        <v>0.22756224512816497</v>
      </c>
      <c r="W41" s="13" t="str">
        <f>IF(Table4674[[#This Row],[PSI - FI]]&gt;5,"Red",(IF(AND(Table4674[[#This Row],[PSI - FI]]&lt;5,Table4674[[#This Row],[PSI - FI]]&gt;=3),"Blue","No")))</f>
        <v>No</v>
      </c>
      <c r="X41" s="19" t="str">
        <f>HYPERLINK("https://www.google.com/maps/dir/?api=1&amp;origin=" &amp; Table4674[[#This Row],[Begin Lat]] &amp; "," &amp; Table4674[[#This Row],[Begin Long]] &amp; "&amp;destination=" &amp; Table4674[[#This Row],[End Lat]] &amp; "," &amp; Table4674[[#This Row],[End Long]] &amp; "&amp;travelmode=driving", "Google Maps")</f>
        <v>Google Maps</v>
      </c>
      <c r="Y41" s="1">
        <v>41.454823439899997</v>
      </c>
      <c r="Z41" s="1">
        <v>-83.832595542799993</v>
      </c>
      <c r="AA41" s="1">
        <v>41.455812303400002</v>
      </c>
      <c r="AB41" s="1">
        <v>-83.8232432147</v>
      </c>
    </row>
    <row r="42" spans="1:28" x14ac:dyDescent="0.25">
      <c r="A42" s="13">
        <v>40</v>
      </c>
      <c r="B42" s="17">
        <v>2</v>
      </c>
      <c r="C42" s="1" t="s">
        <v>2365</v>
      </c>
      <c r="D42" s="1" t="s">
        <v>3249</v>
      </c>
      <c r="E42" s="1" t="s">
        <v>3250</v>
      </c>
      <c r="F42" s="1" t="s">
        <v>3714</v>
      </c>
      <c r="G42" s="16">
        <v>8.9</v>
      </c>
      <c r="H42" s="16">
        <v>9.4</v>
      </c>
      <c r="I42" s="13" t="s">
        <v>3190</v>
      </c>
      <c r="J42" s="1" t="s">
        <v>4972</v>
      </c>
      <c r="K42" s="1">
        <v>0</v>
      </c>
      <c r="L42" s="1">
        <v>2</v>
      </c>
      <c r="M42" s="1">
        <v>1</v>
      </c>
      <c r="N42" s="1">
        <v>2</v>
      </c>
      <c r="O42" s="1">
        <v>6</v>
      </c>
      <c r="P42" s="16">
        <v>112.77525436046511</v>
      </c>
      <c r="Q42" s="21">
        <v>0.1283879695748858</v>
      </c>
      <c r="R42" s="21">
        <v>3.2188897263933511</v>
      </c>
      <c r="S42" s="21">
        <v>3.0905017568184654</v>
      </c>
      <c r="T42" s="21">
        <v>1.124248728574582E-2</v>
      </c>
      <c r="U42" s="21">
        <v>0.23709850550128253</v>
      </c>
      <c r="V42" s="21">
        <v>0.22585601821553672</v>
      </c>
      <c r="W42" s="13" t="str">
        <f>IF(Table4674[[#This Row],[PSI - FI]]&gt;5,"Red",(IF(AND(Table4674[[#This Row],[PSI - FI]]&lt;5,Table4674[[#This Row],[PSI - FI]]&gt;=3),"Blue","No")))</f>
        <v>No</v>
      </c>
      <c r="X42" s="19" t="str">
        <f>HYPERLINK("https://www.google.com/maps/dir/?api=1&amp;origin=" &amp; Table4674[[#This Row],[Begin Lat]] &amp; "," &amp; Table4674[[#This Row],[Begin Long]] &amp; "&amp;destination=" &amp; Table4674[[#This Row],[End Lat]] &amp; "," &amp; Table4674[[#This Row],[End Long]] &amp; "&amp;travelmode=driving", "Google Maps")</f>
        <v>Google Maps</v>
      </c>
      <c r="Y42" s="1">
        <v>41.586509385100001</v>
      </c>
      <c r="Z42" s="1">
        <v>-84.597401299500007</v>
      </c>
      <c r="AA42" s="1">
        <v>41.586631673299998</v>
      </c>
      <c r="AB42" s="1">
        <v>-84.587743469700001</v>
      </c>
    </row>
    <row r="43" spans="1:28" x14ac:dyDescent="0.25">
      <c r="A43" s="13">
        <v>41</v>
      </c>
      <c r="B43" s="17">
        <v>9</v>
      </c>
      <c r="C43" s="1" t="s">
        <v>796</v>
      </c>
      <c r="D43" s="1" t="s">
        <v>3251</v>
      </c>
      <c r="E43" s="1" t="s">
        <v>3252</v>
      </c>
      <c r="F43" s="1" t="s">
        <v>3715</v>
      </c>
      <c r="G43" s="16">
        <v>24.4</v>
      </c>
      <c r="H43" s="16">
        <v>24.9</v>
      </c>
      <c r="I43" s="13" t="s">
        <v>3190</v>
      </c>
      <c r="J43" s="1" t="s">
        <v>4973</v>
      </c>
      <c r="K43" s="1">
        <v>0</v>
      </c>
      <c r="L43" s="1">
        <v>2</v>
      </c>
      <c r="M43" s="1">
        <v>2</v>
      </c>
      <c r="N43" s="1">
        <v>1</v>
      </c>
      <c r="O43" s="1">
        <v>11</v>
      </c>
      <c r="P43" s="16">
        <v>119.88462936046511</v>
      </c>
      <c r="Q43" s="21">
        <v>0.12670663477712696</v>
      </c>
      <c r="R43" s="21">
        <v>5.7297567688728215</v>
      </c>
      <c r="S43" s="21">
        <v>5.6030501340956942</v>
      </c>
      <c r="T43" s="21">
        <v>1.1105261029814481E-2</v>
      </c>
      <c r="U43" s="21">
        <v>0.23654529990201864</v>
      </c>
      <c r="V43" s="21">
        <v>0.22544003887220415</v>
      </c>
      <c r="W43" s="13" t="str">
        <f>IF(Table4674[[#This Row],[PSI - FI]]&gt;5,"Red",(IF(AND(Table4674[[#This Row],[PSI - FI]]&lt;5,Table4674[[#This Row],[PSI - FI]]&gt;=3),"Blue","No")))</f>
        <v>No</v>
      </c>
      <c r="X43" s="19" t="str">
        <f>HYPERLINK("https://www.google.com/maps/dir/?api=1&amp;origin=" &amp; Table4674[[#This Row],[Begin Lat]] &amp; "," &amp; Table4674[[#This Row],[Begin Long]] &amp; "&amp;destination=" &amp; Table4674[[#This Row],[End Lat]] &amp; "," &amp; Table4674[[#This Row],[End Long]] &amp; "&amp;travelmode=driving", "Google Maps")</f>
        <v>Google Maps</v>
      </c>
      <c r="Y43" s="1">
        <v>39.305705392999997</v>
      </c>
      <c r="Z43" s="1">
        <v>-82.919999584300001</v>
      </c>
      <c r="AA43" s="1">
        <v>39.300992493700001</v>
      </c>
      <c r="AB43" s="1">
        <v>-82.912946426800005</v>
      </c>
    </row>
    <row r="44" spans="1:28" x14ac:dyDescent="0.25">
      <c r="A44" s="13">
        <v>42</v>
      </c>
      <c r="B44" s="17">
        <v>8</v>
      </c>
      <c r="C44" s="1" t="s">
        <v>1329</v>
      </c>
      <c r="D44" s="1" t="s">
        <v>3253</v>
      </c>
      <c r="E44" s="1" t="s">
        <v>3221</v>
      </c>
      <c r="F44" s="1" t="s">
        <v>3705</v>
      </c>
      <c r="G44" s="16">
        <v>11.9</v>
      </c>
      <c r="H44" s="16">
        <v>12.4</v>
      </c>
      <c r="I44" s="13" t="s">
        <v>3190</v>
      </c>
      <c r="J44" s="1" t="s">
        <v>4972</v>
      </c>
      <c r="K44" s="1">
        <v>0</v>
      </c>
      <c r="L44" s="1">
        <v>1</v>
      </c>
      <c r="M44" s="1">
        <v>2</v>
      </c>
      <c r="N44" s="1">
        <v>0</v>
      </c>
      <c r="O44" s="1">
        <v>5</v>
      </c>
      <c r="P44" s="16">
        <v>63.770439680232556</v>
      </c>
      <c r="Q44" s="21">
        <v>0.23600922964289439</v>
      </c>
      <c r="R44" s="21">
        <v>2.696890703591512</v>
      </c>
      <c r="S44" s="21">
        <v>2.4608814739486178</v>
      </c>
      <c r="T44" s="21">
        <v>1.9646052352000069E-2</v>
      </c>
      <c r="U44" s="21">
        <v>0.23566225429543886</v>
      </c>
      <c r="V44" s="21">
        <v>0.21601620194343879</v>
      </c>
      <c r="W44" s="13" t="str">
        <f>IF(Table4674[[#This Row],[PSI - FI]]&gt;5,"Red",(IF(AND(Table4674[[#This Row],[PSI - FI]]&lt;5,Table4674[[#This Row],[PSI - FI]]&gt;=3),"Blue","No")))</f>
        <v>No</v>
      </c>
      <c r="X44" s="19" t="str">
        <f>HYPERLINK("https://www.google.com/maps/dir/?api=1&amp;origin=" &amp; Table4674[[#This Row],[Begin Lat]] &amp; "," &amp; Table4674[[#This Row],[Begin Long]] &amp; "&amp;destination=" &amp; Table4674[[#This Row],[End Lat]] &amp; "," &amp; Table4674[[#This Row],[End Long]] &amp; "&amp;travelmode=driving", "Google Maps")</f>
        <v>Google Maps</v>
      </c>
      <c r="Y44" s="1">
        <v>38.988716410099997</v>
      </c>
      <c r="Z44" s="1">
        <v>-84.1269205973</v>
      </c>
      <c r="AA44" s="1">
        <v>38.983870590199999</v>
      </c>
      <c r="AB44" s="1">
        <v>-84.1201346024</v>
      </c>
    </row>
    <row r="45" spans="1:28" x14ac:dyDescent="0.25">
      <c r="A45" s="13">
        <v>43</v>
      </c>
      <c r="B45" s="17">
        <v>12</v>
      </c>
      <c r="C45" s="1" t="s">
        <v>1332</v>
      </c>
      <c r="D45" s="1" t="s">
        <v>3211</v>
      </c>
      <c r="E45" s="1" t="s">
        <v>3212</v>
      </c>
      <c r="F45" s="1" t="s">
        <v>3702</v>
      </c>
      <c r="G45" s="16">
        <v>18.600000000000001</v>
      </c>
      <c r="H45" s="16">
        <v>19.100000000000001</v>
      </c>
      <c r="I45" s="13" t="s">
        <v>3190</v>
      </c>
      <c r="J45" s="1" t="s">
        <v>4972</v>
      </c>
      <c r="K45" s="1">
        <v>2</v>
      </c>
      <c r="L45" s="1">
        <v>0</v>
      </c>
      <c r="M45" s="1">
        <v>4</v>
      </c>
      <c r="N45" s="1">
        <v>0</v>
      </c>
      <c r="O45" s="1">
        <v>0</v>
      </c>
      <c r="P45" s="16">
        <v>117.54087936046511</v>
      </c>
      <c r="Q45" s="21">
        <v>9.9130338338201729E-2</v>
      </c>
      <c r="R45" s="21">
        <v>1.6792323285087056</v>
      </c>
      <c r="S45" s="21">
        <v>1.5801019901705038</v>
      </c>
      <c r="T45" s="21">
        <v>9.1308618995417767E-3</v>
      </c>
      <c r="U45" s="21">
        <v>0.23513253725938937</v>
      </c>
      <c r="V45" s="21">
        <v>0.22600167535984761</v>
      </c>
      <c r="W45" s="13" t="str">
        <f>IF(Table4674[[#This Row],[PSI - FI]]&gt;5,"Red",(IF(AND(Table4674[[#This Row],[PSI - FI]]&lt;5,Table4674[[#This Row],[PSI - FI]]&gt;=3),"Blue","No")))</f>
        <v>No</v>
      </c>
      <c r="X45" s="19" t="str">
        <f>HYPERLINK("https://www.google.com/maps/dir/?api=1&amp;origin=" &amp; Table4674[[#This Row],[Begin Lat]] &amp; "," &amp; Table4674[[#This Row],[Begin Long]] &amp; "&amp;destination=" &amp; Table4674[[#This Row],[End Lat]] &amp; "," &amp; Table4674[[#This Row],[End Long]] &amp; "&amp;travelmode=driving", "Google Maps")</f>
        <v>Google Maps</v>
      </c>
      <c r="Y45" s="1">
        <v>41.362790775500002</v>
      </c>
      <c r="Z45" s="1">
        <v>-81.046038597600003</v>
      </c>
      <c r="AA45" s="1">
        <v>41.356352941300003</v>
      </c>
      <c r="AB45" s="1">
        <v>-81.041686072299996</v>
      </c>
    </row>
    <row r="46" spans="1:28" x14ac:dyDescent="0.25">
      <c r="A46" s="13">
        <v>44</v>
      </c>
      <c r="B46" s="17">
        <v>5</v>
      </c>
      <c r="C46" s="1" t="s">
        <v>793</v>
      </c>
      <c r="D46" s="1" t="s">
        <v>3254</v>
      </c>
      <c r="E46" s="1" t="s">
        <v>3236</v>
      </c>
      <c r="F46" s="1" t="s">
        <v>3708</v>
      </c>
      <c r="G46" s="16">
        <v>24.8</v>
      </c>
      <c r="H46" s="16">
        <v>25.3</v>
      </c>
      <c r="I46" s="13" t="s">
        <v>3190</v>
      </c>
      <c r="J46" s="1" t="s">
        <v>4972</v>
      </c>
      <c r="K46" s="1">
        <v>1</v>
      </c>
      <c r="L46" s="1">
        <v>4</v>
      </c>
      <c r="M46" s="1">
        <v>3</v>
      </c>
      <c r="N46" s="1">
        <v>2</v>
      </c>
      <c r="O46" s="1">
        <v>18</v>
      </c>
      <c r="P46" s="16">
        <v>274.89907340116281</v>
      </c>
      <c r="Q46" s="21">
        <v>7.3212817531271387E-2</v>
      </c>
      <c r="R46" s="21">
        <v>5.4679144031776641</v>
      </c>
      <c r="S46" s="21">
        <v>5.3947015856463931</v>
      </c>
      <c r="T46" s="21">
        <v>8.0734674548174849E-3</v>
      </c>
      <c r="U46" s="21">
        <v>0.23323219549608681</v>
      </c>
      <c r="V46" s="21">
        <v>0.22515872804126932</v>
      </c>
      <c r="W46" s="13" t="str">
        <f>IF(Table4674[[#This Row],[PSI - FI]]&gt;5,"Red",(IF(AND(Table4674[[#This Row],[PSI - FI]]&lt;5,Table4674[[#This Row],[PSI - FI]]&gt;=3),"Blue","No")))</f>
        <v>No</v>
      </c>
      <c r="X46" s="19" t="str">
        <f>HYPERLINK("https://www.google.com/maps/dir/?api=1&amp;origin=" &amp; Table4674[[#This Row],[Begin Lat]] &amp; "," &amp; Table4674[[#This Row],[Begin Long]] &amp; "&amp;destination=" &amp; Table4674[[#This Row],[End Lat]] &amp; "," &amp; Table4674[[#This Row],[End Long]] &amp; "&amp;travelmode=driving", "Google Maps")</f>
        <v>Google Maps</v>
      </c>
      <c r="Y46" s="1">
        <v>39.941584203399998</v>
      </c>
      <c r="Z46" s="1">
        <v>-82.535470603799993</v>
      </c>
      <c r="AA46" s="1">
        <v>39.935074794099997</v>
      </c>
      <c r="AB46" s="1">
        <v>-82.539139766299996</v>
      </c>
    </row>
    <row r="47" spans="1:28" x14ac:dyDescent="0.25">
      <c r="A47" s="13">
        <v>45</v>
      </c>
      <c r="B47" s="17">
        <v>6</v>
      </c>
      <c r="C47" s="1" t="s">
        <v>2367</v>
      </c>
      <c r="D47" s="1" t="s">
        <v>3234</v>
      </c>
      <c r="E47" s="1" t="s">
        <v>3235</v>
      </c>
      <c r="F47" s="1" t="s">
        <v>3701</v>
      </c>
      <c r="G47" s="16">
        <v>19</v>
      </c>
      <c r="H47" s="16">
        <v>19.5</v>
      </c>
      <c r="I47" s="13" t="s">
        <v>3190</v>
      </c>
      <c r="J47" s="1" t="s">
        <v>4973</v>
      </c>
      <c r="K47" s="1">
        <v>1</v>
      </c>
      <c r="L47" s="1">
        <v>0</v>
      </c>
      <c r="M47" s="1">
        <v>2</v>
      </c>
      <c r="N47" s="1">
        <v>0</v>
      </c>
      <c r="O47" s="1">
        <v>7</v>
      </c>
      <c r="P47" s="16">
        <v>65.770439680232556</v>
      </c>
      <c r="Q47" s="21">
        <v>0.20921259784961513</v>
      </c>
      <c r="R47" s="21">
        <v>3.3946561944278324</v>
      </c>
      <c r="S47" s="21">
        <v>3.1854435965782173</v>
      </c>
      <c r="T47" s="21">
        <v>1.9563271067792813E-2</v>
      </c>
      <c r="U47" s="21">
        <v>0.23319702610110504</v>
      </c>
      <c r="V47" s="21">
        <v>0.21363375503331222</v>
      </c>
      <c r="W47" s="13" t="str">
        <f>IF(Table4674[[#This Row],[PSI - FI]]&gt;5,"Red",(IF(AND(Table4674[[#This Row],[PSI - FI]]&lt;5,Table4674[[#This Row],[PSI - FI]]&gt;=3),"Blue","No")))</f>
        <v>No</v>
      </c>
      <c r="X47" s="19" t="str">
        <f>HYPERLINK("https://www.google.com/maps/dir/?api=1&amp;origin=" &amp; Table4674[[#This Row],[Begin Lat]] &amp; "," &amp; Table4674[[#This Row],[Begin Long]] &amp; "&amp;destination=" &amp; Table4674[[#This Row],[End Lat]] &amp; "," &amp; Table4674[[#This Row],[End Long]] &amp; "&amp;travelmode=driving", "Google Maps")</f>
        <v>Google Maps</v>
      </c>
      <c r="Y47" s="1">
        <v>40.177355804800001</v>
      </c>
      <c r="Z47" s="1">
        <v>-83.2467765695</v>
      </c>
      <c r="AA47" s="1">
        <v>40.171243598899999</v>
      </c>
      <c r="AB47" s="1">
        <v>-83.241702167</v>
      </c>
    </row>
    <row r="48" spans="1:28" x14ac:dyDescent="0.25">
      <c r="A48" s="13">
        <v>46</v>
      </c>
      <c r="B48" s="17">
        <v>5</v>
      </c>
      <c r="C48" s="1" t="s">
        <v>793</v>
      </c>
      <c r="D48" s="1" t="s">
        <v>3237</v>
      </c>
      <c r="E48" s="1" t="s">
        <v>3255</v>
      </c>
      <c r="F48" s="1" t="s">
        <v>3709</v>
      </c>
      <c r="G48" s="16">
        <v>3.1</v>
      </c>
      <c r="H48" s="16">
        <v>3.6</v>
      </c>
      <c r="I48" s="13" t="s">
        <v>3190</v>
      </c>
      <c r="J48" s="1" t="s">
        <v>4973</v>
      </c>
      <c r="K48" s="1">
        <v>0</v>
      </c>
      <c r="L48" s="1">
        <v>2</v>
      </c>
      <c r="M48" s="1">
        <v>1</v>
      </c>
      <c r="N48" s="1">
        <v>0</v>
      </c>
      <c r="O48" s="1">
        <v>3</v>
      </c>
      <c r="P48" s="16">
        <v>100.90025436046511</v>
      </c>
      <c r="Q48" s="21">
        <v>0.20855870337968965</v>
      </c>
      <c r="R48" s="21">
        <v>2.0528559297379472</v>
      </c>
      <c r="S48" s="21">
        <v>1.8442972263582575</v>
      </c>
      <c r="T48" s="21">
        <v>1.9354297411028253E-2</v>
      </c>
      <c r="U48" s="21">
        <v>0.23135869280958027</v>
      </c>
      <c r="V48" s="21">
        <v>0.21200439539855201</v>
      </c>
      <c r="W48" s="13" t="str">
        <f>IF(Table4674[[#This Row],[PSI - FI]]&gt;5,"Red",(IF(AND(Table4674[[#This Row],[PSI - FI]]&lt;5,Table4674[[#This Row],[PSI - FI]]&gt;=3),"Blue","No")))</f>
        <v>No</v>
      </c>
      <c r="X48" s="19" t="str">
        <f>HYPERLINK("https://www.google.com/maps/dir/?api=1&amp;origin=" &amp; Table4674[[#This Row],[Begin Lat]] &amp; "," &amp; Table4674[[#This Row],[Begin Long]] &amp; "&amp;destination=" &amp; Table4674[[#This Row],[End Lat]] &amp; "," &amp; Table4674[[#This Row],[End Long]] &amp; "&amp;travelmode=driving", "Google Maps")</f>
        <v>Google Maps</v>
      </c>
      <c r="Y48" s="1">
        <v>40.080577525000002</v>
      </c>
      <c r="Z48" s="1">
        <v>-82.706847480099995</v>
      </c>
      <c r="AA48" s="1">
        <v>40.080408921100002</v>
      </c>
      <c r="AB48" s="1">
        <v>-82.697413186099993</v>
      </c>
    </row>
    <row r="49" spans="1:28" x14ac:dyDescent="0.25">
      <c r="A49" s="13">
        <v>47</v>
      </c>
      <c r="B49" s="17">
        <v>6</v>
      </c>
      <c r="C49" s="1" t="s">
        <v>1340</v>
      </c>
      <c r="D49" s="1" t="s">
        <v>3256</v>
      </c>
      <c r="E49" s="1" t="s">
        <v>3257</v>
      </c>
      <c r="F49" s="1" t="s">
        <v>3716</v>
      </c>
      <c r="G49" s="16">
        <v>12.3</v>
      </c>
      <c r="H49" s="16">
        <v>12.8</v>
      </c>
      <c r="I49" s="13" t="s">
        <v>3190</v>
      </c>
      <c r="J49" s="1" t="s">
        <v>4974</v>
      </c>
      <c r="K49" s="1">
        <v>0</v>
      </c>
      <c r="L49" s="1">
        <v>2</v>
      </c>
      <c r="M49" s="1">
        <v>10</v>
      </c>
      <c r="N49" s="1">
        <v>6</v>
      </c>
      <c r="O49" s="1">
        <v>17</v>
      </c>
      <c r="P49" s="16">
        <v>200.44712936046511</v>
      </c>
      <c r="Q49" s="21">
        <v>8.9841046102945119E-2</v>
      </c>
      <c r="R49" s="21">
        <v>5.0888617329618677</v>
      </c>
      <c r="S49" s="21">
        <v>4.9990206868589224</v>
      </c>
      <c r="T49" s="21">
        <v>1.048629228640951E-2</v>
      </c>
      <c r="U49" s="21">
        <v>0.2288967713172399</v>
      </c>
      <c r="V49" s="21">
        <v>0.21841047903083038</v>
      </c>
      <c r="W49" s="13" t="str">
        <f>IF(Table4674[[#This Row],[PSI - FI]]&gt;5,"Red",(IF(AND(Table4674[[#This Row],[PSI - FI]]&lt;5,Table4674[[#This Row],[PSI - FI]]&gt;=3),"Blue","No")))</f>
        <v>No</v>
      </c>
      <c r="X49" s="19" t="str">
        <f>HYPERLINK("https://www.google.com/maps/dir/?api=1&amp;origin=" &amp; Table4674[[#This Row],[Begin Lat]] &amp; "," &amp; Table4674[[#This Row],[Begin Long]] &amp; "&amp;destination=" &amp; Table4674[[#This Row],[End Lat]] &amp; "," &amp; Table4674[[#This Row],[End Long]] &amp; "&amp;travelmode=driving", "Google Maps")</f>
        <v>Google Maps</v>
      </c>
      <c r="Y49" s="1">
        <v>39.948333482199999</v>
      </c>
      <c r="Z49" s="1">
        <v>-83.383935423699995</v>
      </c>
      <c r="AA49" s="1">
        <v>39.953714980800001</v>
      </c>
      <c r="AB49" s="1">
        <v>-83.377668397099995</v>
      </c>
    </row>
    <row r="50" spans="1:28" x14ac:dyDescent="0.25">
      <c r="A50" s="13">
        <v>48</v>
      </c>
      <c r="B50" s="17">
        <v>6</v>
      </c>
      <c r="C50" s="1" t="s">
        <v>2367</v>
      </c>
      <c r="D50" s="1" t="s">
        <v>3234</v>
      </c>
      <c r="E50" s="1" t="s">
        <v>3258</v>
      </c>
      <c r="F50" s="1" t="s">
        <v>3701</v>
      </c>
      <c r="G50" s="16">
        <v>0.1</v>
      </c>
      <c r="H50" s="16">
        <v>0.6</v>
      </c>
      <c r="I50" s="13" t="s">
        <v>3190</v>
      </c>
      <c r="J50" s="1" t="s">
        <v>4973</v>
      </c>
      <c r="K50" s="1">
        <v>1</v>
      </c>
      <c r="L50" s="1">
        <v>0</v>
      </c>
      <c r="M50" s="1">
        <v>1</v>
      </c>
      <c r="N50" s="1">
        <v>1</v>
      </c>
      <c r="O50" s="1">
        <v>3</v>
      </c>
      <c r="P50" s="16">
        <v>59.661064680232556</v>
      </c>
      <c r="Q50" s="21">
        <v>0.20659951971568372</v>
      </c>
      <c r="R50" s="21">
        <v>2.1098192436894538</v>
      </c>
      <c r="S50" s="21">
        <v>1.90321972397377</v>
      </c>
      <c r="T50" s="21">
        <v>1.8894653050769778E-2</v>
      </c>
      <c r="U50" s="21">
        <v>0.22882129460267314</v>
      </c>
      <c r="V50" s="21">
        <v>0.20992664155190335</v>
      </c>
      <c r="W50" s="13" t="str">
        <f>IF(Table4674[[#This Row],[PSI - FI]]&gt;5,"Red",(IF(AND(Table4674[[#This Row],[PSI - FI]]&lt;5,Table4674[[#This Row],[PSI - FI]]&gt;=3),"Blue","No")))</f>
        <v>No</v>
      </c>
      <c r="X50" s="19" t="str">
        <f>HYPERLINK("https://www.google.com/maps/dir/?api=1&amp;origin=" &amp; Table4674[[#This Row],[Begin Lat]] &amp; "," &amp; Table4674[[#This Row],[Begin Long]] &amp; "&amp;destination=" &amp; Table4674[[#This Row],[End Lat]] &amp; "," &amp; Table4674[[#This Row],[End Long]] &amp; "&amp;travelmode=driving", "Google Maps")</f>
        <v>Google Maps</v>
      </c>
      <c r="Y50" s="1">
        <v>40.2810400567</v>
      </c>
      <c r="Z50" s="1">
        <v>-83.5441127733</v>
      </c>
      <c r="AA50" s="1">
        <v>40.276397236900003</v>
      </c>
      <c r="AB50" s="1">
        <v>-83.536872705199997</v>
      </c>
    </row>
    <row r="51" spans="1:28" x14ac:dyDescent="0.25">
      <c r="A51" s="13">
        <v>49</v>
      </c>
      <c r="B51" s="17">
        <v>9</v>
      </c>
      <c r="C51" s="1" t="s">
        <v>796</v>
      </c>
      <c r="D51" s="1" t="s">
        <v>3218</v>
      </c>
      <c r="E51" s="1" t="s">
        <v>3229</v>
      </c>
      <c r="F51" s="1" t="s">
        <v>3704</v>
      </c>
      <c r="G51" s="16">
        <v>0.4</v>
      </c>
      <c r="H51" s="16">
        <v>0.9</v>
      </c>
      <c r="I51" s="13" t="s">
        <v>3190</v>
      </c>
      <c r="J51" s="1" t="s">
        <v>4972</v>
      </c>
      <c r="K51" s="1">
        <v>0</v>
      </c>
      <c r="L51" s="1">
        <v>1</v>
      </c>
      <c r="M51" s="1">
        <v>1</v>
      </c>
      <c r="N51" s="1">
        <v>2</v>
      </c>
      <c r="O51" s="1">
        <v>18</v>
      </c>
      <c r="P51" s="16">
        <v>79.098564680232556</v>
      </c>
      <c r="Q51" s="21">
        <v>0.16277879647215474</v>
      </c>
      <c r="R51" s="21">
        <v>6.8030853693608861</v>
      </c>
      <c r="S51" s="21">
        <v>6.6403065728887318</v>
      </c>
      <c r="T51" s="21">
        <v>1.3692435045928437E-2</v>
      </c>
      <c r="U51" s="21">
        <v>0.2278199938429897</v>
      </c>
      <c r="V51" s="21">
        <v>0.21412755879706127</v>
      </c>
      <c r="W51" s="13" t="str">
        <f>IF(Table4674[[#This Row],[PSI - FI]]&gt;5,"Red",(IF(AND(Table4674[[#This Row],[PSI - FI]]&lt;5,Table4674[[#This Row],[PSI - FI]]&gt;=3),"Blue","No")))</f>
        <v>No</v>
      </c>
      <c r="X51" s="19" t="str">
        <f>HYPERLINK("https://www.google.com/maps/dir/?api=1&amp;origin=" &amp; Table4674[[#This Row],[Begin Lat]] &amp; "," &amp; Table4674[[#This Row],[Begin Long]] &amp; "&amp;destination=" &amp; Table4674[[#This Row],[End Lat]] &amp; "," &amp; Table4674[[#This Row],[End Long]] &amp; "&amp;travelmode=driving", "Google Maps")</f>
        <v>Google Maps</v>
      </c>
      <c r="Y51" s="1">
        <v>39.183837135200001</v>
      </c>
      <c r="Z51" s="1">
        <v>-82.975589574500006</v>
      </c>
      <c r="AA51" s="1">
        <v>39.190199100900003</v>
      </c>
      <c r="AB51" s="1">
        <v>-82.978525350599995</v>
      </c>
    </row>
    <row r="52" spans="1:28" x14ac:dyDescent="0.25">
      <c r="A52" s="13">
        <v>50</v>
      </c>
      <c r="B52" s="17">
        <v>6</v>
      </c>
      <c r="C52" s="1" t="s">
        <v>3192</v>
      </c>
      <c r="D52" s="1" t="s">
        <v>3259</v>
      </c>
      <c r="E52" s="1" t="s">
        <v>3260</v>
      </c>
      <c r="F52" s="1" t="s">
        <v>3717</v>
      </c>
      <c r="G52" s="16">
        <v>1.8</v>
      </c>
      <c r="H52" s="16">
        <v>2.2999999999999998</v>
      </c>
      <c r="I52" s="13" t="s">
        <v>3190</v>
      </c>
      <c r="J52" s="1" t="s">
        <v>4974</v>
      </c>
      <c r="K52" s="1">
        <v>0</v>
      </c>
      <c r="L52" s="1">
        <v>0</v>
      </c>
      <c r="M52" s="1">
        <v>8</v>
      </c>
      <c r="N52" s="1">
        <v>1</v>
      </c>
      <c r="O52" s="1">
        <v>21</v>
      </c>
      <c r="P52" s="16">
        <v>77.8125</v>
      </c>
      <c r="Q52" s="21">
        <v>0.18517876514313023</v>
      </c>
      <c r="R52" s="21">
        <v>6.549809833756723</v>
      </c>
      <c r="S52" s="21">
        <v>6.3646310686135932</v>
      </c>
      <c r="T52" s="21">
        <v>2.038138592916065E-2</v>
      </c>
      <c r="U52" s="21">
        <v>0.22594825715007211</v>
      </c>
      <c r="V52" s="21">
        <v>0.20556687122091147</v>
      </c>
      <c r="W52" s="13" t="str">
        <f>IF(Table4674[[#This Row],[PSI - FI]]&gt;5,"Red",(IF(AND(Table4674[[#This Row],[PSI - FI]]&lt;5,Table4674[[#This Row],[PSI - FI]]&gt;=3),"Blue","No")))</f>
        <v>No</v>
      </c>
      <c r="X52" s="19" t="str">
        <f>HYPERLINK("https://www.google.com/maps/dir/?api=1&amp;origin=" &amp; Table4674[[#This Row],[Begin Lat]] &amp; "," &amp; Table4674[[#This Row],[Begin Long]] &amp; "&amp;destination=" &amp; Table4674[[#This Row],[End Lat]] &amp; "," &amp; Table4674[[#This Row],[End Long]] &amp; "&amp;travelmode=driving", "Google Maps")</f>
        <v>Google Maps</v>
      </c>
      <c r="Y52" s="1">
        <v>40.379517476899998</v>
      </c>
      <c r="Z52" s="1">
        <v>-82.8288063249</v>
      </c>
      <c r="AA52" s="1">
        <v>40.386721793900001</v>
      </c>
      <c r="AB52" s="1">
        <v>-82.827952829200001</v>
      </c>
    </row>
    <row r="53" spans="1:28" x14ac:dyDescent="0.25">
      <c r="A53" s="13">
        <v>51</v>
      </c>
      <c r="B53" s="17">
        <v>6</v>
      </c>
      <c r="C53" s="1" t="s">
        <v>2367</v>
      </c>
      <c r="D53" s="1" t="s">
        <v>3234</v>
      </c>
      <c r="E53" s="1" t="s">
        <v>3235</v>
      </c>
      <c r="F53" s="1" t="s">
        <v>3701</v>
      </c>
      <c r="G53" s="16">
        <v>3.7</v>
      </c>
      <c r="H53" s="16">
        <v>4.2</v>
      </c>
      <c r="I53" s="13" t="s">
        <v>3190</v>
      </c>
      <c r="J53" s="1" t="s">
        <v>4973</v>
      </c>
      <c r="K53" s="1">
        <v>0</v>
      </c>
      <c r="L53" s="1">
        <v>1</v>
      </c>
      <c r="M53" s="1">
        <v>2</v>
      </c>
      <c r="N53" s="1">
        <v>0</v>
      </c>
      <c r="O53" s="1">
        <v>1</v>
      </c>
      <c r="P53" s="16">
        <v>59.770439680232556</v>
      </c>
      <c r="Q53" s="21">
        <v>0.204872438531085</v>
      </c>
      <c r="R53" s="21">
        <v>1.3889255672642964</v>
      </c>
      <c r="S53" s="21">
        <v>1.1840531287332114</v>
      </c>
      <c r="T53" s="21">
        <v>1.8557863888685099E-2</v>
      </c>
      <c r="U53" s="21">
        <v>0.22422232287120478</v>
      </c>
      <c r="V53" s="21">
        <v>0.20566445898251967</v>
      </c>
      <c r="W53" s="13" t="str">
        <f>IF(Table4674[[#This Row],[PSI - FI]]&gt;5,"Red",(IF(AND(Table4674[[#This Row],[PSI - FI]]&lt;5,Table4674[[#This Row],[PSI - FI]]&gt;=3),"Blue","No")))</f>
        <v>No</v>
      </c>
      <c r="X53" s="19" t="str">
        <f>HYPERLINK("https://www.google.com/maps/dir/?api=1&amp;origin=" &amp; Table4674[[#This Row],[Begin Lat]] &amp; "," &amp; Table4674[[#This Row],[Begin Long]] &amp; "&amp;destination=" &amp; Table4674[[#This Row],[End Lat]] &amp; "," &amp; Table4674[[#This Row],[End Long]] &amp; "&amp;travelmode=driving", "Google Maps")</f>
        <v>Google Maps</v>
      </c>
      <c r="Y53" s="1">
        <v>40.263773558799997</v>
      </c>
      <c r="Z53" s="1">
        <v>-83.480907094299994</v>
      </c>
      <c r="AA53" s="1">
        <v>40.261250872300003</v>
      </c>
      <c r="AB53" s="1">
        <v>-83.472041056600006</v>
      </c>
    </row>
    <row r="54" spans="1:28" x14ac:dyDescent="0.25">
      <c r="A54" s="13">
        <v>52</v>
      </c>
      <c r="B54" s="17">
        <v>6</v>
      </c>
      <c r="C54" s="1" t="s">
        <v>799</v>
      </c>
      <c r="D54" s="1" t="s">
        <v>3222</v>
      </c>
      <c r="E54" s="1" t="s">
        <v>3244</v>
      </c>
      <c r="F54" s="1" t="s">
        <v>3704</v>
      </c>
      <c r="G54" s="16">
        <v>20</v>
      </c>
      <c r="H54" s="16">
        <v>20.5</v>
      </c>
      <c r="I54" s="13" t="s">
        <v>3190</v>
      </c>
      <c r="J54" s="1" t="s">
        <v>4973</v>
      </c>
      <c r="K54" s="1">
        <v>0</v>
      </c>
      <c r="L54" s="1">
        <v>2</v>
      </c>
      <c r="M54" s="1">
        <v>1</v>
      </c>
      <c r="N54" s="1">
        <v>0</v>
      </c>
      <c r="O54" s="1">
        <v>8</v>
      </c>
      <c r="P54" s="16">
        <v>105.90025436046511</v>
      </c>
      <c r="Q54" s="21">
        <v>0.1971304796628322</v>
      </c>
      <c r="R54" s="21">
        <v>3.7472546959021549</v>
      </c>
      <c r="S54" s="21">
        <v>3.5501242162393227</v>
      </c>
      <c r="T54" s="21">
        <v>1.7347067689990066E-2</v>
      </c>
      <c r="U54" s="21">
        <v>0.211873834698039</v>
      </c>
      <c r="V54" s="21">
        <v>0.19452676700804894</v>
      </c>
      <c r="W54" s="13" t="str">
        <f>IF(Table4674[[#This Row],[PSI - FI]]&gt;5,"Red",(IF(AND(Table4674[[#This Row],[PSI - FI]]&lt;5,Table4674[[#This Row],[PSI - FI]]&gt;=3),"Blue","No")))</f>
        <v>No</v>
      </c>
      <c r="X54" s="19" t="str">
        <f>HYPERLINK("https://www.google.com/maps/dir/?api=1&amp;origin=" &amp; Table4674[[#This Row],[Begin Lat]] &amp; "," &amp; Table4674[[#This Row],[Begin Long]] &amp; "&amp;destination=" &amp; Table4674[[#This Row],[End Lat]] &amp; "," &amp; Table4674[[#This Row],[End Long]] &amp; "&amp;travelmode=driving", "Google Maps")</f>
        <v>Google Maps</v>
      </c>
      <c r="Y54" s="1">
        <v>40.413294862500003</v>
      </c>
      <c r="Z54" s="1">
        <v>-83.074139935399998</v>
      </c>
      <c r="AA54" s="1">
        <v>40.4205441326</v>
      </c>
      <c r="AB54" s="1">
        <v>-83.074224585500005</v>
      </c>
    </row>
    <row r="55" spans="1:28" x14ac:dyDescent="0.25">
      <c r="A55" s="13">
        <v>53</v>
      </c>
      <c r="B55" s="17">
        <v>5</v>
      </c>
      <c r="C55" s="1" t="s">
        <v>797</v>
      </c>
      <c r="D55" s="1" t="s">
        <v>3261</v>
      </c>
      <c r="E55" s="1" t="s">
        <v>3210</v>
      </c>
      <c r="F55" s="1" t="s">
        <v>3701</v>
      </c>
      <c r="G55" s="16">
        <v>23.9</v>
      </c>
      <c r="H55" s="16">
        <v>24.4</v>
      </c>
      <c r="I55" s="13" t="s">
        <v>3190</v>
      </c>
      <c r="J55" s="1" t="s">
        <v>4973</v>
      </c>
      <c r="K55" s="1">
        <v>1</v>
      </c>
      <c r="L55" s="1">
        <v>0</v>
      </c>
      <c r="M55" s="1">
        <v>1</v>
      </c>
      <c r="N55" s="1">
        <v>1</v>
      </c>
      <c r="O55" s="1">
        <v>3</v>
      </c>
      <c r="P55" s="16">
        <v>59.661064680232556</v>
      </c>
      <c r="Q55" s="21">
        <v>0.19447718360728794</v>
      </c>
      <c r="R55" s="21">
        <v>2.1208187555761273</v>
      </c>
      <c r="S55" s="21">
        <v>1.9263415719688393</v>
      </c>
      <c r="T55" s="21">
        <v>1.6994959346541383E-2</v>
      </c>
      <c r="U55" s="21">
        <v>0.20961926755764565</v>
      </c>
      <c r="V55" s="21">
        <v>0.19262430821110427</v>
      </c>
      <c r="W55" s="13" t="str">
        <f>IF(Table4674[[#This Row],[PSI - FI]]&gt;5,"Red",(IF(AND(Table4674[[#This Row],[PSI - FI]]&lt;5,Table4674[[#This Row],[PSI - FI]]&gt;=3),"Blue","No")))</f>
        <v>No</v>
      </c>
      <c r="X55" s="19" t="str">
        <f>HYPERLINK("https://www.google.com/maps/dir/?api=1&amp;origin=" &amp; Table4674[[#This Row],[Begin Lat]] &amp; "," &amp; Table4674[[#This Row],[Begin Long]] &amp; "&amp;destination=" &amp; Table4674[[#This Row],[End Lat]] &amp; "," &amp; Table4674[[#This Row],[End Long]] &amp; "&amp;travelmode=driving", "Google Maps")</f>
        <v>Google Maps</v>
      </c>
      <c r="Y55" s="1">
        <v>39.619217594799998</v>
      </c>
      <c r="Z55" s="1">
        <v>-82.550626385499996</v>
      </c>
      <c r="AA55" s="1">
        <v>39.611981614999998</v>
      </c>
      <c r="AB55" s="1">
        <v>-82.550046574199996</v>
      </c>
    </row>
    <row r="56" spans="1:28" x14ac:dyDescent="0.25">
      <c r="A56" s="13">
        <v>54</v>
      </c>
      <c r="B56" s="17">
        <v>8</v>
      </c>
      <c r="C56" s="1" t="s">
        <v>1329</v>
      </c>
      <c r="D56" s="1" t="s">
        <v>3262</v>
      </c>
      <c r="E56" s="1" t="s">
        <v>3263</v>
      </c>
      <c r="F56" s="1" t="s">
        <v>3718</v>
      </c>
      <c r="G56" s="16">
        <v>8</v>
      </c>
      <c r="H56" s="16">
        <v>8.5</v>
      </c>
      <c r="I56" s="13" t="s">
        <v>3190</v>
      </c>
      <c r="J56" s="1" t="s">
        <v>4974</v>
      </c>
      <c r="K56" s="1">
        <v>0</v>
      </c>
      <c r="L56" s="1">
        <v>0</v>
      </c>
      <c r="M56" s="1">
        <v>11</v>
      </c>
      <c r="N56" s="1">
        <v>0</v>
      </c>
      <c r="O56" s="1">
        <v>5</v>
      </c>
      <c r="P56" s="16">
        <v>77.015625</v>
      </c>
      <c r="Q56" s="21">
        <v>0.13272005649948279</v>
      </c>
      <c r="R56" s="21">
        <v>2.9813897206698705</v>
      </c>
      <c r="S56" s="21">
        <v>2.8486696641703877</v>
      </c>
      <c r="T56" s="21">
        <v>1.5008050972671322E-2</v>
      </c>
      <c r="U56" s="21">
        <v>0.20324495485414076</v>
      </c>
      <c r="V56" s="21">
        <v>0.18823690388146944</v>
      </c>
      <c r="W56" s="13" t="str">
        <f>IF(Table4674[[#This Row],[PSI - FI]]&gt;5,"Red",(IF(AND(Table4674[[#This Row],[PSI - FI]]&lt;5,Table4674[[#This Row],[PSI - FI]]&gt;=3),"Blue","No")))</f>
        <v>No</v>
      </c>
      <c r="X56" s="19" t="str">
        <f>HYPERLINK("https://www.google.com/maps/dir/?api=1&amp;origin=" &amp; Table4674[[#This Row],[Begin Lat]] &amp; "," &amp; Table4674[[#This Row],[Begin Long]] &amp; "&amp;destination=" &amp; Table4674[[#This Row],[End Lat]] &amp; "," &amp; Table4674[[#This Row],[End Long]] &amp; "&amp;travelmode=driving", "Google Maps")</f>
        <v>Google Maps</v>
      </c>
      <c r="Y56" s="1">
        <v>39.178166568599998</v>
      </c>
      <c r="Z56" s="1">
        <v>-84.128238246199999</v>
      </c>
      <c r="AA56" s="1">
        <v>39.180736230900003</v>
      </c>
      <c r="AB56" s="1">
        <v>-84.119492086899996</v>
      </c>
    </row>
    <row r="57" spans="1:28" x14ac:dyDescent="0.25">
      <c r="A57" s="13">
        <v>55</v>
      </c>
      <c r="B57" s="17">
        <v>6</v>
      </c>
      <c r="C57" s="1" t="s">
        <v>3192</v>
      </c>
      <c r="D57" s="1" t="s">
        <v>3259</v>
      </c>
      <c r="E57" s="1" t="s">
        <v>3260</v>
      </c>
      <c r="F57" s="1" t="s">
        <v>3717</v>
      </c>
      <c r="G57" s="16">
        <v>1.3</v>
      </c>
      <c r="H57" s="16">
        <v>1.8</v>
      </c>
      <c r="I57" s="13" t="s">
        <v>3190</v>
      </c>
      <c r="J57" s="1" t="s">
        <v>4974</v>
      </c>
      <c r="K57" s="1">
        <v>1</v>
      </c>
      <c r="L57" s="1">
        <v>1</v>
      </c>
      <c r="M57" s="1">
        <v>4</v>
      </c>
      <c r="N57" s="1">
        <v>2</v>
      </c>
      <c r="O57" s="1">
        <v>11</v>
      </c>
      <c r="P57" s="16">
        <v>137.41587936046511</v>
      </c>
      <c r="Q57" s="21">
        <v>0.1851787651431302</v>
      </c>
      <c r="R57" s="21">
        <v>4.180068515054951</v>
      </c>
      <c r="S57" s="21">
        <v>3.9948897499118208</v>
      </c>
      <c r="T57" s="21">
        <v>2.038138592916065E-2</v>
      </c>
      <c r="U57" s="21">
        <v>0.20297917575874969</v>
      </c>
      <c r="V57" s="21">
        <v>0.18259778982958905</v>
      </c>
      <c r="W57" s="13" t="str">
        <f>IF(Table4674[[#This Row],[PSI - FI]]&gt;5,"Red",(IF(AND(Table4674[[#This Row],[PSI - FI]]&lt;5,Table4674[[#This Row],[PSI - FI]]&gt;=3),"Blue","No")))</f>
        <v>No</v>
      </c>
      <c r="X57" s="19" t="str">
        <f>HYPERLINK("https://www.google.com/maps/dir/?api=1&amp;origin=" &amp; Table4674[[#This Row],[Begin Lat]] &amp; "," &amp; Table4674[[#This Row],[Begin Long]] &amp; "&amp;destination=" &amp; Table4674[[#This Row],[End Lat]] &amp; "," &amp; Table4674[[#This Row],[End Long]] &amp; "&amp;travelmode=driving", "Google Maps")</f>
        <v>Google Maps</v>
      </c>
      <c r="Y57" s="1">
        <v>40.372278858800001</v>
      </c>
      <c r="Z57" s="1">
        <v>-82.829423561799999</v>
      </c>
      <c r="AA57" s="1">
        <v>40.379517476899998</v>
      </c>
      <c r="AB57" s="1">
        <v>-82.8288063249</v>
      </c>
    </row>
    <row r="58" spans="1:28" x14ac:dyDescent="0.25">
      <c r="A58" s="13">
        <v>56</v>
      </c>
      <c r="B58" s="17">
        <v>12</v>
      </c>
      <c r="C58" s="1" t="s">
        <v>1332</v>
      </c>
      <c r="D58" s="1" t="s">
        <v>3211</v>
      </c>
      <c r="E58" s="1" t="s">
        <v>3212</v>
      </c>
      <c r="F58" s="1" t="s">
        <v>3702</v>
      </c>
      <c r="G58" s="16">
        <v>10.8</v>
      </c>
      <c r="H58" s="16">
        <v>11.3</v>
      </c>
      <c r="I58" s="13" t="s">
        <v>3190</v>
      </c>
      <c r="J58" s="1" t="s">
        <v>4974</v>
      </c>
      <c r="K58" s="1">
        <v>0</v>
      </c>
      <c r="L58" s="1">
        <v>2</v>
      </c>
      <c r="M58" s="1">
        <v>7</v>
      </c>
      <c r="N58" s="1">
        <v>2</v>
      </c>
      <c r="O58" s="1">
        <v>12</v>
      </c>
      <c r="P58" s="16">
        <v>158.05650436046511</v>
      </c>
      <c r="Q58" s="21">
        <v>0.13049486153073822</v>
      </c>
      <c r="R58" s="21">
        <v>4.3002642669786226</v>
      </c>
      <c r="S58" s="21">
        <v>4.1697694054478847</v>
      </c>
      <c r="T58" s="21">
        <v>1.4776697224658771E-2</v>
      </c>
      <c r="U58" s="21">
        <v>0.20059328983706642</v>
      </c>
      <c r="V58" s="21">
        <v>0.18581659261240766</v>
      </c>
      <c r="W58" s="13" t="str">
        <f>IF(Table4674[[#This Row],[PSI - FI]]&gt;5,"Red",(IF(AND(Table4674[[#This Row],[PSI - FI]]&lt;5,Table4674[[#This Row],[PSI - FI]]&gt;=3),"Blue","No")))</f>
        <v>No</v>
      </c>
      <c r="X58" s="19" t="str">
        <f>HYPERLINK("https://www.google.com/maps/dir/?api=1&amp;origin=" &amp; Table4674[[#This Row],[Begin Lat]] &amp; "," &amp; Table4674[[#This Row],[Begin Long]] &amp; "&amp;destination=" &amp; Table4674[[#This Row],[End Lat]] &amp; "," &amp; Table4674[[#This Row],[End Long]] &amp; "&amp;travelmode=driving", "Google Maps")</f>
        <v>Google Maps</v>
      </c>
      <c r="Y58" s="1">
        <v>41.3851361846</v>
      </c>
      <c r="Z58" s="1">
        <v>-81.186043250799997</v>
      </c>
      <c r="AA58" s="1">
        <v>41.3868818069</v>
      </c>
      <c r="AB58" s="1">
        <v>-81.176729004099997</v>
      </c>
    </row>
    <row r="59" spans="1:28" x14ac:dyDescent="0.25">
      <c r="A59" s="13">
        <v>57</v>
      </c>
      <c r="B59" s="17">
        <v>5</v>
      </c>
      <c r="C59" s="1" t="s">
        <v>797</v>
      </c>
      <c r="D59" s="1" t="s">
        <v>3209</v>
      </c>
      <c r="E59" s="1" t="s">
        <v>3217</v>
      </c>
      <c r="F59" s="1" t="s">
        <v>3701</v>
      </c>
      <c r="G59" s="16">
        <v>4.8</v>
      </c>
      <c r="H59" s="16">
        <v>5.3</v>
      </c>
      <c r="I59" s="13" t="s">
        <v>3190</v>
      </c>
      <c r="J59" s="1" t="s">
        <v>4973</v>
      </c>
      <c r="K59" s="1">
        <v>0</v>
      </c>
      <c r="L59" s="1">
        <v>1</v>
      </c>
      <c r="M59" s="1">
        <v>2</v>
      </c>
      <c r="N59" s="1">
        <v>0</v>
      </c>
      <c r="O59" s="1">
        <v>5</v>
      </c>
      <c r="P59" s="16">
        <v>63.770439680232556</v>
      </c>
      <c r="Q59" s="21">
        <v>0.18735744907232038</v>
      </c>
      <c r="R59" s="21">
        <v>2.7301700335796273</v>
      </c>
      <c r="S59" s="21">
        <v>2.5428125845073071</v>
      </c>
      <c r="T59" s="21">
        <v>1.6143207050477983E-2</v>
      </c>
      <c r="U59" s="21">
        <v>0.1995920762543702</v>
      </c>
      <c r="V59" s="21">
        <v>0.18344886920389222</v>
      </c>
      <c r="W59" s="13" t="str">
        <f>IF(Table4674[[#This Row],[PSI - FI]]&gt;5,"Red",(IF(AND(Table4674[[#This Row],[PSI - FI]]&lt;5,Table4674[[#This Row],[PSI - FI]]&gt;=3),"Blue","No")))</f>
        <v>No</v>
      </c>
      <c r="X59" s="19" t="str">
        <f>HYPERLINK("https://www.google.com/maps/dir/?api=1&amp;origin=" &amp; Table4674[[#This Row],[Begin Lat]] &amp; "," &amp; Table4674[[#This Row],[Begin Long]] &amp; "&amp;destination=" &amp; Table4674[[#This Row],[End Lat]] &amp; "," &amp; Table4674[[#This Row],[End Long]] &amp; "&amp;travelmode=driving", "Google Maps")</f>
        <v>Google Maps</v>
      </c>
      <c r="Y59" s="1">
        <v>39.823727051500001</v>
      </c>
      <c r="Z59" s="1">
        <v>-82.719083853900003</v>
      </c>
      <c r="AA59" s="1">
        <v>39.816819750800001</v>
      </c>
      <c r="AB59" s="1">
        <v>-82.716272201600006</v>
      </c>
    </row>
    <row r="60" spans="1:28" x14ac:dyDescent="0.25">
      <c r="A60" s="13">
        <v>58</v>
      </c>
      <c r="B60" s="17">
        <v>5</v>
      </c>
      <c r="C60" s="1" t="s">
        <v>797</v>
      </c>
      <c r="D60" s="1" t="s">
        <v>3209</v>
      </c>
      <c r="E60" s="1" t="s">
        <v>3210</v>
      </c>
      <c r="F60" s="1" t="s">
        <v>3701</v>
      </c>
      <c r="G60" s="16">
        <v>4.7</v>
      </c>
      <c r="H60" s="16">
        <v>5.2</v>
      </c>
      <c r="I60" s="13" t="s">
        <v>3190</v>
      </c>
      <c r="J60" s="1" t="s">
        <v>4973</v>
      </c>
      <c r="K60" s="1">
        <v>0</v>
      </c>
      <c r="L60" s="1">
        <v>1</v>
      </c>
      <c r="M60" s="1">
        <v>1</v>
      </c>
      <c r="N60" s="1">
        <v>1</v>
      </c>
      <c r="O60" s="1">
        <v>5</v>
      </c>
      <c r="P60" s="16">
        <v>61.661064680232556</v>
      </c>
      <c r="Q60" s="21">
        <v>0.18735744907232038</v>
      </c>
      <c r="R60" s="21">
        <v>2.7301700335796273</v>
      </c>
      <c r="S60" s="21">
        <v>2.5428125845073071</v>
      </c>
      <c r="T60" s="21">
        <v>1.6143207050477983E-2</v>
      </c>
      <c r="U60" s="21">
        <v>0.1995920762543702</v>
      </c>
      <c r="V60" s="21">
        <v>0.18344886920389222</v>
      </c>
      <c r="W60" s="13" t="str">
        <f>IF(Table4674[[#This Row],[PSI - FI]]&gt;5,"Red",(IF(AND(Table4674[[#This Row],[PSI - FI]]&lt;5,Table4674[[#This Row],[PSI - FI]]&gt;=3),"Blue","No")))</f>
        <v>No</v>
      </c>
      <c r="X60" s="19" t="str">
        <f>HYPERLINK("https://www.google.com/maps/dir/?api=1&amp;origin=" &amp; Table4674[[#This Row],[Begin Lat]] &amp; "," &amp; Table4674[[#This Row],[Begin Long]] &amp; "&amp;destination=" &amp; Table4674[[#This Row],[End Lat]] &amp; "," &amp; Table4674[[#This Row],[End Long]] &amp; "&amp;travelmode=driving", "Google Maps")</f>
        <v>Google Maps</v>
      </c>
      <c r="Y60" s="1">
        <v>39.824851358899998</v>
      </c>
      <c r="Z60" s="1">
        <v>-82.719794421299994</v>
      </c>
      <c r="AA60" s="1">
        <v>39.817940830300003</v>
      </c>
      <c r="AB60" s="1">
        <v>-82.716973083400006</v>
      </c>
    </row>
    <row r="61" spans="1:28" x14ac:dyDescent="0.25">
      <c r="A61" s="13">
        <v>59</v>
      </c>
      <c r="B61" s="17">
        <v>10</v>
      </c>
      <c r="C61" s="1" t="s">
        <v>2364</v>
      </c>
      <c r="D61" s="1" t="s">
        <v>3215</v>
      </c>
      <c r="E61" s="1" t="s">
        <v>3216</v>
      </c>
      <c r="F61" s="1" t="s">
        <v>3701</v>
      </c>
      <c r="G61" s="16">
        <v>5.4</v>
      </c>
      <c r="H61" s="16">
        <v>5.9</v>
      </c>
      <c r="I61" s="13" t="s">
        <v>3190</v>
      </c>
      <c r="J61" s="1" t="s">
        <v>4973</v>
      </c>
      <c r="K61" s="1">
        <v>1</v>
      </c>
      <c r="L61" s="1">
        <v>0</v>
      </c>
      <c r="M61" s="1">
        <v>2</v>
      </c>
      <c r="N61" s="1">
        <v>0</v>
      </c>
      <c r="O61" s="1">
        <v>4</v>
      </c>
      <c r="P61" s="16">
        <v>62.770439680232556</v>
      </c>
      <c r="Q61" s="21">
        <v>0.18370279409118925</v>
      </c>
      <c r="R61" s="21">
        <v>2.5802150021970038</v>
      </c>
      <c r="S61" s="21">
        <v>2.3965122081058148</v>
      </c>
      <c r="T61" s="21">
        <v>1.5745750168548903E-2</v>
      </c>
      <c r="U61" s="21">
        <v>0.19805355012912576</v>
      </c>
      <c r="V61" s="21">
        <v>0.18230779996057686</v>
      </c>
      <c r="W61" s="13" t="str">
        <f>IF(Table4674[[#This Row],[PSI - FI]]&gt;5,"Red",(IF(AND(Table4674[[#This Row],[PSI - FI]]&lt;5,Table4674[[#This Row],[PSI - FI]]&gt;=3),"Blue","No")))</f>
        <v>No</v>
      </c>
      <c r="X61" s="19" t="str">
        <f>HYPERLINK("https://www.google.com/maps/dir/?api=1&amp;origin=" &amp; Table4674[[#This Row],[Begin Lat]] &amp; "," &amp; Table4674[[#This Row],[Begin Long]] &amp; "&amp;destination=" &amp; Table4674[[#This Row],[End Lat]] &amp; "," &amp; Table4674[[#This Row],[End Long]] &amp; "&amp;travelmode=driving", "Google Maps")</f>
        <v>Google Maps</v>
      </c>
      <c r="Y61" s="1">
        <v>39.556718779500002</v>
      </c>
      <c r="Z61" s="1">
        <v>-82.480847041900006</v>
      </c>
      <c r="AA61" s="1">
        <v>39.551902589400001</v>
      </c>
      <c r="AB61" s="1">
        <v>-82.474088789600003</v>
      </c>
    </row>
    <row r="62" spans="1:28" x14ac:dyDescent="0.25">
      <c r="A62" s="13">
        <v>60</v>
      </c>
      <c r="B62" s="17">
        <v>10</v>
      </c>
      <c r="C62" s="1" t="s">
        <v>2364</v>
      </c>
      <c r="D62" s="1" t="s">
        <v>3215</v>
      </c>
      <c r="E62" s="1" t="s">
        <v>3216</v>
      </c>
      <c r="F62" s="1" t="s">
        <v>3701</v>
      </c>
      <c r="G62" s="16">
        <v>6.4</v>
      </c>
      <c r="H62" s="16">
        <v>6.9</v>
      </c>
      <c r="I62" s="13" t="s">
        <v>3190</v>
      </c>
      <c r="J62" s="1" t="s">
        <v>4973</v>
      </c>
      <c r="K62" s="1">
        <v>0</v>
      </c>
      <c r="L62" s="1">
        <v>1</v>
      </c>
      <c r="M62" s="1">
        <v>1</v>
      </c>
      <c r="N62" s="1">
        <v>1</v>
      </c>
      <c r="O62" s="1">
        <v>5</v>
      </c>
      <c r="P62" s="16">
        <v>61.661064680232556</v>
      </c>
      <c r="Q62" s="21">
        <v>0.18370279409118925</v>
      </c>
      <c r="R62" s="21">
        <v>2.9436579949803621</v>
      </c>
      <c r="S62" s="21">
        <v>2.759955200889173</v>
      </c>
      <c r="T62" s="21">
        <v>1.5745750168548903E-2</v>
      </c>
      <c r="U62" s="21">
        <v>0.19805355012912576</v>
      </c>
      <c r="V62" s="21">
        <v>0.18230779996057686</v>
      </c>
      <c r="W62" s="13" t="str">
        <f>IF(Table4674[[#This Row],[PSI - FI]]&gt;5,"Red",(IF(AND(Table4674[[#This Row],[PSI - FI]]&lt;5,Table4674[[#This Row],[PSI - FI]]&gt;=3),"Blue","No")))</f>
        <v>No</v>
      </c>
      <c r="X62" s="19" t="str">
        <f>HYPERLINK("https://www.google.com/maps/dir/?api=1&amp;origin=" &amp; Table4674[[#This Row],[Begin Lat]] &amp; "," &amp; Table4674[[#This Row],[Begin Long]] &amp; "&amp;destination=" &amp; Table4674[[#This Row],[End Lat]] &amp; "," &amp; Table4674[[#This Row],[End Long]] &amp; "&amp;travelmode=driving", "Google Maps")</f>
        <v>Google Maps</v>
      </c>
      <c r="Y62" s="1">
        <v>39.548845418799999</v>
      </c>
      <c r="Z62" s="1">
        <v>-82.465605648099995</v>
      </c>
      <c r="AA62" s="1">
        <v>39.546953074100003</v>
      </c>
      <c r="AB62" s="1">
        <v>-82.456606818699996</v>
      </c>
    </row>
    <row r="63" spans="1:28" x14ac:dyDescent="0.25">
      <c r="A63" s="13">
        <v>61</v>
      </c>
      <c r="B63" s="17">
        <v>3</v>
      </c>
      <c r="C63" s="1" t="s">
        <v>791</v>
      </c>
      <c r="D63" s="1" t="s">
        <v>3264</v>
      </c>
      <c r="E63" s="1" t="s">
        <v>3265</v>
      </c>
      <c r="F63" s="1" t="s">
        <v>3719</v>
      </c>
      <c r="G63" s="16">
        <v>3.3</v>
      </c>
      <c r="H63" s="16">
        <v>3.8</v>
      </c>
      <c r="I63" s="13" t="s">
        <v>3190</v>
      </c>
      <c r="J63" s="1" t="s">
        <v>4974</v>
      </c>
      <c r="K63" s="1">
        <v>0</v>
      </c>
      <c r="L63" s="1">
        <v>2</v>
      </c>
      <c r="M63" s="1">
        <v>5</v>
      </c>
      <c r="N63" s="1">
        <v>2</v>
      </c>
      <c r="O63" s="1">
        <v>5</v>
      </c>
      <c r="P63" s="16">
        <v>137.96275436046511</v>
      </c>
      <c r="Q63" s="21">
        <v>0.15357928845700833</v>
      </c>
      <c r="R63" s="21">
        <v>2.827636559970387</v>
      </c>
      <c r="S63" s="21">
        <v>2.6740572715133788</v>
      </c>
      <c r="T63" s="21">
        <v>1.7162199798482679E-2</v>
      </c>
      <c r="U63" s="21">
        <v>0.19196533896528617</v>
      </c>
      <c r="V63" s="21">
        <v>0.17480313916680348</v>
      </c>
      <c r="W63" s="13" t="str">
        <f>IF(Table4674[[#This Row],[PSI - FI]]&gt;5,"Red",(IF(AND(Table4674[[#This Row],[PSI - FI]]&lt;5,Table4674[[#This Row],[PSI - FI]]&gt;=3),"Blue","No")))</f>
        <v>No</v>
      </c>
      <c r="X63" s="19" t="str">
        <f>HYPERLINK("https://www.google.com/maps/dir/?api=1&amp;origin=" &amp; Table4674[[#This Row],[Begin Lat]] &amp; "," &amp; Table4674[[#This Row],[Begin Long]] &amp; "&amp;destination=" &amp; Table4674[[#This Row],[End Lat]] &amp; "," &amp; Table4674[[#This Row],[End Long]] &amp; "&amp;travelmode=driving", "Google Maps")</f>
        <v>Google Maps</v>
      </c>
      <c r="Y63" s="1">
        <v>41.3140204762</v>
      </c>
      <c r="Z63" s="1">
        <v>-82.006457933299998</v>
      </c>
      <c r="AA63" s="1">
        <v>41.313830846599998</v>
      </c>
      <c r="AB63" s="1">
        <v>-81.996852042300006</v>
      </c>
    </row>
    <row r="64" spans="1:28" x14ac:dyDescent="0.25">
      <c r="A64" s="13">
        <v>62</v>
      </c>
      <c r="B64" s="17">
        <v>4</v>
      </c>
      <c r="C64" s="1" t="s">
        <v>801</v>
      </c>
      <c r="D64" s="1" t="s">
        <v>3266</v>
      </c>
      <c r="E64" s="1" t="s">
        <v>3267</v>
      </c>
      <c r="F64" s="1" t="s">
        <v>3720</v>
      </c>
      <c r="G64" s="16">
        <v>3.9</v>
      </c>
      <c r="H64" s="16">
        <v>4.4000000000000004</v>
      </c>
      <c r="I64" s="13" t="s">
        <v>3190</v>
      </c>
      <c r="J64" s="1" t="s">
        <v>4974</v>
      </c>
      <c r="K64" s="1">
        <v>1</v>
      </c>
      <c r="L64" s="1">
        <v>0</v>
      </c>
      <c r="M64" s="1">
        <v>9</v>
      </c>
      <c r="N64" s="1">
        <v>3</v>
      </c>
      <c r="O64" s="1">
        <v>19</v>
      </c>
      <c r="P64" s="16">
        <v>136.91106468023256</v>
      </c>
      <c r="Q64" s="21">
        <v>0.10398741678388873</v>
      </c>
      <c r="R64" s="21">
        <v>5.0511424814749306</v>
      </c>
      <c r="S64" s="21">
        <v>4.9471550646910423</v>
      </c>
      <c r="T64" s="21">
        <v>1.1994208376591273E-2</v>
      </c>
      <c r="U64" s="21">
        <v>0.19132416014293388</v>
      </c>
      <c r="V64" s="21">
        <v>0.17932995176634262</v>
      </c>
      <c r="W64" s="13" t="str">
        <f>IF(Table4674[[#This Row],[PSI - FI]]&gt;5,"Red",(IF(AND(Table4674[[#This Row],[PSI - FI]]&lt;5,Table4674[[#This Row],[PSI - FI]]&gt;=3),"Blue","No")))</f>
        <v>No</v>
      </c>
      <c r="X64" s="19" t="str">
        <f>HYPERLINK("https://www.google.com/maps/dir/?api=1&amp;origin=" &amp; Table4674[[#This Row],[Begin Lat]] &amp; "," &amp; Table4674[[#This Row],[Begin Long]] &amp; "&amp;destination=" &amp; Table4674[[#This Row],[End Lat]] &amp; "," &amp; Table4674[[#This Row],[End Long]] &amp; "&amp;travelmode=driving", "Google Maps")</f>
        <v>Google Maps</v>
      </c>
      <c r="Y64" s="1">
        <v>40.947436907300002</v>
      </c>
      <c r="Z64" s="1">
        <v>-80.659406969200006</v>
      </c>
      <c r="AA64" s="1">
        <v>40.952311569899997</v>
      </c>
      <c r="AB64" s="1">
        <v>-80.652486738099995</v>
      </c>
    </row>
    <row r="65" spans="1:28" x14ac:dyDescent="0.25">
      <c r="A65" s="13">
        <v>63</v>
      </c>
      <c r="B65" s="17">
        <v>6</v>
      </c>
      <c r="C65" s="1" t="s">
        <v>808</v>
      </c>
      <c r="D65" s="1" t="s">
        <v>3227</v>
      </c>
      <c r="E65" s="1" t="s">
        <v>3233</v>
      </c>
      <c r="F65" s="1" t="s">
        <v>3704</v>
      </c>
      <c r="G65" s="16">
        <v>0.3</v>
      </c>
      <c r="H65" s="16">
        <v>0.8</v>
      </c>
      <c r="I65" s="13" t="s">
        <v>3190</v>
      </c>
      <c r="J65" s="1" t="s">
        <v>4973</v>
      </c>
      <c r="K65" s="1">
        <v>1</v>
      </c>
      <c r="L65" s="1">
        <v>2</v>
      </c>
      <c r="M65" s="1">
        <v>0</v>
      </c>
      <c r="N65" s="1">
        <v>0</v>
      </c>
      <c r="O65" s="1">
        <v>4</v>
      </c>
      <c r="P65" s="16">
        <v>141.03006904069767</v>
      </c>
      <c r="Q65" s="21">
        <v>0.17960528553685684</v>
      </c>
      <c r="R65" s="21">
        <v>2.3962835909553517</v>
      </c>
      <c r="S65" s="21">
        <v>2.2166783054184949</v>
      </c>
      <c r="T65" s="21">
        <v>1.5324780663321413E-2</v>
      </c>
      <c r="U65" s="21">
        <v>0.19114375765685285</v>
      </c>
      <c r="V65" s="21">
        <v>0.17581897699353144</v>
      </c>
      <c r="W65" s="13" t="str">
        <f>IF(Table4674[[#This Row],[PSI - FI]]&gt;5,"Red",(IF(AND(Table4674[[#This Row],[PSI - FI]]&lt;5,Table4674[[#This Row],[PSI - FI]]&gt;=3),"Blue","No")))</f>
        <v>No</v>
      </c>
      <c r="X65" s="19" t="str">
        <f>HYPERLINK("https://www.google.com/maps/dir/?api=1&amp;origin=" &amp; Table4674[[#This Row],[Begin Lat]] &amp; "," &amp; Table4674[[#This Row],[Begin Long]] &amp; "&amp;destination=" &amp; Table4674[[#This Row],[End Lat]] &amp; "," &amp; Table4674[[#This Row],[End Long]] &amp; "&amp;travelmode=driving", "Google Maps")</f>
        <v>Google Maps</v>
      </c>
      <c r="Y65" s="1">
        <v>39.483453085400001</v>
      </c>
      <c r="Z65" s="1">
        <v>-82.971247862200002</v>
      </c>
      <c r="AA65" s="1">
        <v>39.490682811799999</v>
      </c>
      <c r="AB65" s="1">
        <v>-82.971781350100002</v>
      </c>
    </row>
    <row r="66" spans="1:28" x14ac:dyDescent="0.25">
      <c r="A66" s="13">
        <v>64</v>
      </c>
      <c r="B66" s="17">
        <v>9</v>
      </c>
      <c r="C66" s="1" t="s">
        <v>796</v>
      </c>
      <c r="D66" s="1" t="s">
        <v>3251</v>
      </c>
      <c r="E66" s="1" t="s">
        <v>3268</v>
      </c>
      <c r="F66" s="1" t="s">
        <v>3715</v>
      </c>
      <c r="G66" s="16">
        <v>34.200000000000003</v>
      </c>
      <c r="H66" s="16">
        <v>34.700000000000003</v>
      </c>
      <c r="I66" s="13" t="s">
        <v>3190</v>
      </c>
      <c r="J66" s="1" t="s">
        <v>4973</v>
      </c>
      <c r="K66" s="1">
        <v>1</v>
      </c>
      <c r="L66" s="1">
        <v>0</v>
      </c>
      <c r="M66" s="1">
        <v>1</v>
      </c>
      <c r="N66" s="1">
        <v>2</v>
      </c>
      <c r="O66" s="1">
        <v>2</v>
      </c>
      <c r="P66" s="16">
        <v>63.098564680232556</v>
      </c>
      <c r="Q66" s="21">
        <v>0.12656915411252256</v>
      </c>
      <c r="R66" s="21">
        <v>2.1692439264569723</v>
      </c>
      <c r="S66" s="21">
        <v>2.0426747723444496</v>
      </c>
      <c r="T66" s="21">
        <v>1.1095917034540175E-2</v>
      </c>
      <c r="U66" s="21">
        <v>0.191087934256295</v>
      </c>
      <c r="V66" s="21">
        <v>0.17999201722175481</v>
      </c>
      <c r="W66" s="13" t="str">
        <f>IF(Table4674[[#This Row],[PSI - FI]]&gt;5,"Red",(IF(AND(Table4674[[#This Row],[PSI - FI]]&lt;5,Table4674[[#This Row],[PSI - FI]]&gt;=3),"Blue","No")))</f>
        <v>No</v>
      </c>
      <c r="X66" s="19" t="str">
        <f>HYPERLINK("https://www.google.com/maps/dir/?api=1&amp;origin=" &amp; Table4674[[#This Row],[Begin Lat]] &amp; "," &amp; Table4674[[#This Row],[Begin Long]] &amp; "&amp;destination=" &amp; Table4674[[#This Row],[End Lat]] &amp; "," &amp; Table4674[[#This Row],[End Long]] &amp; "&amp;travelmode=driving", "Google Maps")</f>
        <v>Google Maps</v>
      </c>
      <c r="Y66" s="1">
        <v>39.197996316400001</v>
      </c>
      <c r="Z66" s="1">
        <v>-82.813497394799995</v>
      </c>
      <c r="AA66" s="1">
        <v>39.196196309699999</v>
      </c>
      <c r="AB66" s="1">
        <v>-82.804590357999999</v>
      </c>
    </row>
    <row r="67" spans="1:28" x14ac:dyDescent="0.25">
      <c r="A67" s="13">
        <v>65</v>
      </c>
      <c r="B67" s="17">
        <v>9</v>
      </c>
      <c r="C67" s="1" t="s">
        <v>796</v>
      </c>
      <c r="D67" s="1" t="s">
        <v>3251</v>
      </c>
      <c r="E67" s="1" t="s">
        <v>3268</v>
      </c>
      <c r="F67" s="1" t="s">
        <v>3715</v>
      </c>
      <c r="G67" s="16">
        <v>35.799999999999997</v>
      </c>
      <c r="H67" s="16">
        <v>36.299999999999997</v>
      </c>
      <c r="I67" s="13" t="s">
        <v>3190</v>
      </c>
      <c r="J67" s="1" t="s">
        <v>4973</v>
      </c>
      <c r="K67" s="1">
        <v>0</v>
      </c>
      <c r="L67" s="1">
        <v>1</v>
      </c>
      <c r="M67" s="1">
        <v>3</v>
      </c>
      <c r="N67" s="1">
        <v>0</v>
      </c>
      <c r="O67" s="1">
        <v>7</v>
      </c>
      <c r="P67" s="16">
        <v>72.317314680232556</v>
      </c>
      <c r="Q67" s="21">
        <v>0.12599058964897908</v>
      </c>
      <c r="R67" s="21">
        <v>3.9358514813756975</v>
      </c>
      <c r="S67" s="21">
        <v>3.8098608917267183</v>
      </c>
      <c r="T67" s="21">
        <v>1.1056594387760797E-2</v>
      </c>
      <c r="U67" s="21">
        <v>0.19044129173376348</v>
      </c>
      <c r="V67" s="21">
        <v>0.17938469734600268</v>
      </c>
      <c r="W67" s="13" t="str">
        <f>IF(Table4674[[#This Row],[PSI - FI]]&gt;5,"Red",(IF(AND(Table4674[[#This Row],[PSI - FI]]&lt;5,Table4674[[#This Row],[PSI - FI]]&gt;=3),"Blue","No")))</f>
        <v>No</v>
      </c>
      <c r="X67" s="19" t="str">
        <f>HYPERLINK("https://www.google.com/maps/dir/?api=1&amp;origin=" &amp; Table4674[[#This Row],[Begin Lat]] &amp; "," &amp; Table4674[[#This Row],[Begin Long]] &amp; "&amp;destination=" &amp; Table4674[[#This Row],[End Lat]] &amp; "," &amp; Table4674[[#This Row],[End Long]] &amp; "&amp;travelmode=driving", "Google Maps")</f>
        <v>Google Maps</v>
      </c>
      <c r="Y67" s="1">
        <v>39.194408910900002</v>
      </c>
      <c r="Z67" s="1">
        <v>-82.785008022699998</v>
      </c>
      <c r="AA67" s="1">
        <v>39.192047483099998</v>
      </c>
      <c r="AB67" s="1">
        <v>-82.776432754400005</v>
      </c>
    </row>
    <row r="68" spans="1:28" x14ac:dyDescent="0.25">
      <c r="A68" s="13">
        <v>66</v>
      </c>
      <c r="B68" s="17">
        <v>6</v>
      </c>
      <c r="C68" s="1" t="s">
        <v>808</v>
      </c>
      <c r="D68" s="1" t="s">
        <v>3227</v>
      </c>
      <c r="E68" s="1" t="s">
        <v>3228</v>
      </c>
      <c r="F68" s="1" t="s">
        <v>3704</v>
      </c>
      <c r="G68" s="16">
        <v>3.2</v>
      </c>
      <c r="H68" s="16">
        <v>3.7</v>
      </c>
      <c r="I68" s="13" t="s">
        <v>3190</v>
      </c>
      <c r="J68" s="1" t="s">
        <v>4973</v>
      </c>
      <c r="K68" s="1">
        <v>0</v>
      </c>
      <c r="L68" s="1">
        <v>1</v>
      </c>
      <c r="M68" s="1">
        <v>2</v>
      </c>
      <c r="N68" s="1">
        <v>0</v>
      </c>
      <c r="O68" s="1">
        <v>6</v>
      </c>
      <c r="P68" s="16">
        <v>64.770439680232556</v>
      </c>
      <c r="Q68" s="21">
        <v>0.17960528553685684</v>
      </c>
      <c r="R68" s="21">
        <v>2.8331569307986681</v>
      </c>
      <c r="S68" s="21">
        <v>2.6535516452618113</v>
      </c>
      <c r="T68" s="21">
        <v>1.5324780663321413E-2</v>
      </c>
      <c r="U68" s="21">
        <v>0.18760948770694952</v>
      </c>
      <c r="V68" s="21">
        <v>0.17228470704362811</v>
      </c>
      <c r="W68" s="13" t="str">
        <f>IF(Table4674[[#This Row],[PSI - FI]]&gt;5,"Red",(IF(AND(Table4674[[#This Row],[PSI - FI]]&lt;5,Table4674[[#This Row],[PSI - FI]]&gt;=3),"Blue","No")))</f>
        <v>No</v>
      </c>
      <c r="X68" s="19" t="str">
        <f>HYPERLINK("https://www.google.com/maps/dir/?api=1&amp;origin=" &amp; Table4674[[#This Row],[Begin Lat]] &amp; "," &amp; Table4674[[#This Row],[Begin Long]] &amp; "&amp;destination=" &amp; Table4674[[#This Row],[End Lat]] &amp; "," &amp; Table4674[[#This Row],[End Long]] &amp; "&amp;travelmode=driving", "Google Maps")</f>
        <v>Google Maps</v>
      </c>
      <c r="Y68" s="1">
        <v>39.524504210300002</v>
      </c>
      <c r="Z68" s="1">
        <v>-82.968017140399994</v>
      </c>
      <c r="AA68" s="1">
        <v>39.531732729300003</v>
      </c>
      <c r="AB68" s="1">
        <v>-82.967457088499998</v>
      </c>
    </row>
    <row r="69" spans="1:28" x14ac:dyDescent="0.25">
      <c r="A69" s="13">
        <v>67</v>
      </c>
      <c r="B69" s="17">
        <v>5</v>
      </c>
      <c r="C69" s="1" t="s">
        <v>793</v>
      </c>
      <c r="D69" s="1" t="s">
        <v>3269</v>
      </c>
      <c r="E69" s="1" t="s">
        <v>3270</v>
      </c>
      <c r="F69" s="1" t="s">
        <v>3721</v>
      </c>
      <c r="G69" s="16">
        <v>0.7</v>
      </c>
      <c r="H69" s="16">
        <v>1.2</v>
      </c>
      <c r="I69" s="13" t="s">
        <v>3190</v>
      </c>
      <c r="J69" s="1" t="s">
        <v>4974</v>
      </c>
      <c r="K69" s="1">
        <v>1</v>
      </c>
      <c r="L69" s="1">
        <v>1</v>
      </c>
      <c r="M69" s="1">
        <v>4</v>
      </c>
      <c r="N69" s="1">
        <v>0</v>
      </c>
      <c r="O69" s="1">
        <v>8</v>
      </c>
      <c r="P69" s="16">
        <v>125.54087936046511</v>
      </c>
      <c r="Q69" s="21">
        <v>0.22580530723304254</v>
      </c>
      <c r="R69" s="21">
        <v>3.3830569623293223</v>
      </c>
      <c r="S69" s="21">
        <v>3.1572516550962799</v>
      </c>
      <c r="T69" s="21">
        <v>2.445582455183716E-2</v>
      </c>
      <c r="U69" s="21">
        <v>0.18628984541533189</v>
      </c>
      <c r="V69" s="21">
        <v>0.16183402086349474</v>
      </c>
      <c r="W69" s="13" t="str">
        <f>IF(Table4674[[#This Row],[PSI - FI]]&gt;5,"Red",(IF(AND(Table4674[[#This Row],[PSI - FI]]&lt;5,Table4674[[#This Row],[PSI - FI]]&gt;=3),"Blue","No")))</f>
        <v>No</v>
      </c>
      <c r="X69" s="19" t="str">
        <f>HYPERLINK("https://www.google.com/maps/dir/?api=1&amp;origin=" &amp; Table4674[[#This Row],[Begin Lat]] &amp; "," &amp; Table4674[[#This Row],[Begin Long]] &amp; "&amp;destination=" &amp; Table4674[[#This Row],[End Lat]] &amp; "," &amp; Table4674[[#This Row],[End Long]] &amp; "&amp;travelmode=driving", "Google Maps")</f>
        <v>Google Maps</v>
      </c>
      <c r="Y69" s="1">
        <v>40.1250428783</v>
      </c>
      <c r="Z69" s="1">
        <v>-82.750240663699998</v>
      </c>
      <c r="AA69" s="1">
        <v>40.128675317000003</v>
      </c>
      <c r="AB69" s="1">
        <v>-82.742075315500003</v>
      </c>
    </row>
    <row r="70" spans="1:28" x14ac:dyDescent="0.25">
      <c r="A70" s="13">
        <v>68</v>
      </c>
      <c r="B70" s="17">
        <v>5</v>
      </c>
      <c r="C70" s="1" t="s">
        <v>793</v>
      </c>
      <c r="D70" s="1" t="s">
        <v>3269</v>
      </c>
      <c r="E70" s="1" t="s">
        <v>3270</v>
      </c>
      <c r="F70" s="1" t="s">
        <v>3721</v>
      </c>
      <c r="G70" s="16">
        <v>3.4</v>
      </c>
      <c r="H70" s="16">
        <v>3.9</v>
      </c>
      <c r="I70" s="13" t="s">
        <v>3190</v>
      </c>
      <c r="J70" s="1" t="s">
        <v>4974</v>
      </c>
      <c r="K70" s="1">
        <v>0</v>
      </c>
      <c r="L70" s="1">
        <v>0</v>
      </c>
      <c r="M70" s="1">
        <v>1</v>
      </c>
      <c r="N70" s="1">
        <v>5</v>
      </c>
      <c r="O70" s="1">
        <v>27</v>
      </c>
      <c r="P70" s="16">
        <v>55.734375</v>
      </c>
      <c r="Q70" s="21">
        <v>0.22580530723304254</v>
      </c>
      <c r="R70" s="21">
        <v>7.8457962511323869</v>
      </c>
      <c r="S70" s="21">
        <v>7.6199909438993441</v>
      </c>
      <c r="T70" s="21">
        <v>2.445582455183716E-2</v>
      </c>
      <c r="U70" s="21">
        <v>0.18628984541533189</v>
      </c>
      <c r="V70" s="21">
        <v>0.16183402086349474</v>
      </c>
      <c r="W70" s="13" t="str">
        <f>IF(Table4674[[#This Row],[PSI - FI]]&gt;5,"Red",(IF(AND(Table4674[[#This Row],[PSI - FI]]&lt;5,Table4674[[#This Row],[PSI - FI]]&gt;=3),"Blue","No")))</f>
        <v>No</v>
      </c>
      <c r="X70" s="19" t="str">
        <f>HYPERLINK("https://www.google.com/maps/dir/?api=1&amp;origin=" &amp; Table4674[[#This Row],[Begin Lat]] &amp; "," &amp; Table4674[[#This Row],[Begin Long]] &amp; "&amp;destination=" &amp; Table4674[[#This Row],[End Lat]] &amp; "," &amp; Table4674[[#This Row],[End Long]] &amp; "&amp;travelmode=driving", "Google Maps")</f>
        <v>Google Maps</v>
      </c>
      <c r="Y70" s="1">
        <v>40.145067144800002</v>
      </c>
      <c r="Z70" s="1">
        <v>-82.706475145499994</v>
      </c>
      <c r="AA70" s="1">
        <v>40.1486880406</v>
      </c>
      <c r="AB70" s="1">
        <v>-82.698307443700003</v>
      </c>
    </row>
    <row r="71" spans="1:28" x14ac:dyDescent="0.25">
      <c r="A71" s="13">
        <v>69</v>
      </c>
      <c r="B71" s="17">
        <v>6</v>
      </c>
      <c r="C71" s="1" t="s">
        <v>808</v>
      </c>
      <c r="D71" s="1" t="s">
        <v>3271</v>
      </c>
      <c r="E71" s="1" t="s">
        <v>3272</v>
      </c>
      <c r="F71" s="1" t="s">
        <v>3721</v>
      </c>
      <c r="G71" s="16">
        <v>4.9000000000000004</v>
      </c>
      <c r="H71" s="16">
        <v>5.4</v>
      </c>
      <c r="I71" s="13" t="s">
        <v>3190</v>
      </c>
      <c r="J71" s="1" t="s">
        <v>4974</v>
      </c>
      <c r="K71" s="1">
        <v>0</v>
      </c>
      <c r="L71" s="1">
        <v>4</v>
      </c>
      <c r="M71" s="1">
        <v>4</v>
      </c>
      <c r="N71" s="1">
        <v>0</v>
      </c>
      <c r="O71" s="1">
        <v>4</v>
      </c>
      <c r="P71" s="16">
        <v>212.89425872093022</v>
      </c>
      <c r="Q71" s="21">
        <v>0.16178495428988027</v>
      </c>
      <c r="R71" s="21">
        <v>2.5323516929133345</v>
      </c>
      <c r="S71" s="21">
        <v>2.3705667386234541</v>
      </c>
      <c r="T71" s="21">
        <v>1.8002921373337775E-2</v>
      </c>
      <c r="U71" s="21">
        <v>0.18068566483233037</v>
      </c>
      <c r="V71" s="21">
        <v>0.16268274345899258</v>
      </c>
      <c r="W71" s="13" t="str">
        <f>IF(Table4674[[#This Row],[PSI - FI]]&gt;5,"Red",(IF(AND(Table4674[[#This Row],[PSI - FI]]&lt;5,Table4674[[#This Row],[PSI - FI]]&gt;=3),"Blue","No")))</f>
        <v>No</v>
      </c>
      <c r="X71" s="19" t="str">
        <f>HYPERLINK("https://www.google.com/maps/dir/?api=1&amp;origin=" &amp; Table4674[[#This Row],[Begin Lat]] &amp; "," &amp; Table4674[[#This Row],[Begin Long]] &amp; "&amp;destination=" &amp; Table4674[[#This Row],[End Lat]] &amp; "," &amp; Table4674[[#This Row],[End Long]] &amp; "&amp;travelmode=driving", "Google Maps")</f>
        <v>Google Maps</v>
      </c>
      <c r="Y71" s="1">
        <v>39.783646851999997</v>
      </c>
      <c r="Z71" s="1">
        <v>-83.204522306000001</v>
      </c>
      <c r="AA71" s="1">
        <v>39.789519196199997</v>
      </c>
      <c r="AB71" s="1">
        <v>-83.199025322500006</v>
      </c>
    </row>
    <row r="72" spans="1:28" x14ac:dyDescent="0.25">
      <c r="A72" s="13">
        <v>70</v>
      </c>
      <c r="B72" s="17">
        <v>6</v>
      </c>
      <c r="C72" s="1" t="s">
        <v>799</v>
      </c>
      <c r="D72" s="1" t="s">
        <v>3207</v>
      </c>
      <c r="E72" s="1" t="s">
        <v>3243</v>
      </c>
      <c r="F72" s="1" t="s">
        <v>3700</v>
      </c>
      <c r="G72" s="16">
        <v>15.7</v>
      </c>
      <c r="H72" s="16">
        <v>16.2</v>
      </c>
      <c r="I72" s="13" t="s">
        <v>3190</v>
      </c>
      <c r="J72" s="1" t="s">
        <v>4973</v>
      </c>
      <c r="K72" s="1">
        <v>1</v>
      </c>
      <c r="L72" s="1">
        <v>0</v>
      </c>
      <c r="M72" s="1">
        <v>1</v>
      </c>
      <c r="N72" s="1">
        <v>1</v>
      </c>
      <c r="O72" s="1">
        <v>2</v>
      </c>
      <c r="P72" s="16">
        <v>58.661064680232556</v>
      </c>
      <c r="Q72" s="21">
        <v>0.16131980924130071</v>
      </c>
      <c r="R72" s="21">
        <v>1.6164608558186275</v>
      </c>
      <c r="S72" s="21">
        <v>1.4551410465773269</v>
      </c>
      <c r="T72" s="21">
        <v>1.3671642260335645E-2</v>
      </c>
      <c r="U72" s="21">
        <v>0.17195222769387455</v>
      </c>
      <c r="V72" s="21">
        <v>0.1582805854335389</v>
      </c>
      <c r="W72" s="13" t="str">
        <f>IF(Table4674[[#This Row],[PSI - FI]]&gt;5,"Red",(IF(AND(Table4674[[#This Row],[PSI - FI]]&lt;5,Table4674[[#This Row],[PSI - FI]]&gt;=3),"Blue","No")))</f>
        <v>No</v>
      </c>
      <c r="X72" s="19" t="str">
        <f>HYPERLINK("https://www.google.com/maps/dir/?api=1&amp;origin=" &amp; Table4674[[#This Row],[Begin Lat]] &amp; "," &amp; Table4674[[#This Row],[Begin Long]] &amp; "&amp;destination=" &amp; Table4674[[#This Row],[End Lat]] &amp; "," &amp; Table4674[[#This Row],[End Long]] &amp; "&amp;travelmode=driving", "Google Maps")</f>
        <v>Google Maps</v>
      </c>
      <c r="Y72" s="1">
        <v>40.274215769999998</v>
      </c>
      <c r="Z72" s="1">
        <v>-82.968508609599994</v>
      </c>
      <c r="AA72" s="1">
        <v>40.271607036600003</v>
      </c>
      <c r="AB72" s="1">
        <v>-82.959676866899997</v>
      </c>
    </row>
    <row r="73" spans="1:28" x14ac:dyDescent="0.25">
      <c r="A73" s="13">
        <v>71</v>
      </c>
      <c r="B73" s="17">
        <v>8</v>
      </c>
      <c r="C73" s="1" t="s">
        <v>2379</v>
      </c>
      <c r="D73" s="1" t="s">
        <v>3273</v>
      </c>
      <c r="E73" s="1" t="s">
        <v>3274</v>
      </c>
      <c r="F73" s="1" t="s">
        <v>3722</v>
      </c>
      <c r="G73" s="16">
        <v>18.8</v>
      </c>
      <c r="H73" s="16">
        <v>19.3</v>
      </c>
      <c r="I73" s="13" t="s">
        <v>3190</v>
      </c>
      <c r="J73" s="1" t="s">
        <v>4972</v>
      </c>
      <c r="K73" s="1">
        <v>1</v>
      </c>
      <c r="L73" s="1">
        <v>0</v>
      </c>
      <c r="M73" s="1">
        <v>1</v>
      </c>
      <c r="N73" s="1">
        <v>3</v>
      </c>
      <c r="O73" s="1">
        <v>5</v>
      </c>
      <c r="P73" s="16">
        <v>70.536064680232556</v>
      </c>
      <c r="Q73" s="21">
        <v>0.10780699913888739</v>
      </c>
      <c r="R73" s="21">
        <v>2.4149462720954631</v>
      </c>
      <c r="S73" s="21">
        <v>2.3071392729565758</v>
      </c>
      <c r="T73" s="21">
        <v>1.1039896781058652E-2</v>
      </c>
      <c r="U73" s="21">
        <v>0.16565271129501921</v>
      </c>
      <c r="V73" s="21">
        <v>0.15461281451396056</v>
      </c>
      <c r="W73" s="13" t="str">
        <f>IF(Table4674[[#This Row],[PSI - FI]]&gt;5,"Red",(IF(AND(Table4674[[#This Row],[PSI - FI]]&lt;5,Table4674[[#This Row],[PSI - FI]]&gt;=3),"Blue","No")))</f>
        <v>No</v>
      </c>
      <c r="X73" s="19" t="str">
        <f>HYPERLINK("https://www.google.com/maps/dir/?api=1&amp;origin=" &amp; Table4674[[#This Row],[Begin Lat]] &amp; "," &amp; Table4674[[#This Row],[Begin Long]] &amp; "&amp;destination=" &amp; Table4674[[#This Row],[End Lat]] &amp; "," &amp; Table4674[[#This Row],[End Long]] &amp; "&amp;travelmode=driving", "Google Maps")</f>
        <v>Google Maps</v>
      </c>
      <c r="Y73" s="1">
        <v>39.8281680463</v>
      </c>
      <c r="Z73" s="1">
        <v>-84.629606621999997</v>
      </c>
      <c r="AA73" s="1">
        <v>39.835398637099999</v>
      </c>
      <c r="AB73" s="1">
        <v>-84.629227115299997</v>
      </c>
    </row>
    <row r="74" spans="1:28" x14ac:dyDescent="0.25">
      <c r="A74" s="13">
        <v>72</v>
      </c>
      <c r="B74" s="17">
        <v>7</v>
      </c>
      <c r="C74" s="1" t="s">
        <v>1335</v>
      </c>
      <c r="D74" s="1" t="s">
        <v>3275</v>
      </c>
      <c r="E74" s="1" t="s">
        <v>3276</v>
      </c>
      <c r="F74" s="1" t="s">
        <v>3723</v>
      </c>
      <c r="G74" s="16">
        <v>18.399999999999999</v>
      </c>
      <c r="H74" s="16">
        <v>18.899999999999999</v>
      </c>
      <c r="I74" s="13" t="s">
        <v>3190</v>
      </c>
      <c r="J74" s="1" t="s">
        <v>4972</v>
      </c>
      <c r="K74" s="1">
        <v>0</v>
      </c>
      <c r="L74" s="1">
        <v>1</v>
      </c>
      <c r="M74" s="1">
        <v>3</v>
      </c>
      <c r="N74" s="1">
        <v>1</v>
      </c>
      <c r="O74" s="1">
        <v>11</v>
      </c>
      <c r="P74" s="16">
        <v>80.754814680232556</v>
      </c>
      <c r="Q74" s="21">
        <v>7.661792134843512E-2</v>
      </c>
      <c r="R74" s="21">
        <v>3.9163713358811751</v>
      </c>
      <c r="S74" s="21">
        <v>3.8397534145327401</v>
      </c>
      <c r="T74" s="21">
        <v>7.4150859658988254E-3</v>
      </c>
      <c r="U74" s="21">
        <v>0.16262011308406238</v>
      </c>
      <c r="V74" s="21">
        <v>0.15520502711816356</v>
      </c>
      <c r="W74" s="13" t="str">
        <f>IF(Table4674[[#This Row],[PSI - FI]]&gt;5,"Red",(IF(AND(Table4674[[#This Row],[PSI - FI]]&lt;5,Table4674[[#This Row],[PSI - FI]]&gt;=3),"Blue","No")))</f>
        <v>No</v>
      </c>
      <c r="X74" s="19" t="str">
        <f>HYPERLINK("https://www.google.com/maps/dir/?api=1&amp;origin=" &amp; Table4674[[#This Row],[Begin Lat]] &amp; "," &amp; Table4674[[#This Row],[Begin Long]] &amp; "&amp;destination=" &amp; Table4674[[#This Row],[End Lat]] &amp; "," &amp; Table4674[[#This Row],[End Long]] &amp; "&amp;travelmode=driving", "Google Maps")</f>
        <v>Google Maps</v>
      </c>
      <c r="Y74" s="1">
        <v>40.110664885600002</v>
      </c>
      <c r="Z74" s="1">
        <v>-84.343932604200006</v>
      </c>
      <c r="AA74" s="1">
        <v>40.113839269499998</v>
      </c>
      <c r="AB74" s="1">
        <v>-84.352420542800004</v>
      </c>
    </row>
    <row r="75" spans="1:28" x14ac:dyDescent="0.25">
      <c r="A75" s="13">
        <v>73</v>
      </c>
      <c r="B75" s="17">
        <v>11</v>
      </c>
      <c r="C75" s="1" t="s">
        <v>2372</v>
      </c>
      <c r="D75" s="1" t="s">
        <v>3277</v>
      </c>
      <c r="E75" s="1" t="s">
        <v>3278</v>
      </c>
      <c r="F75" s="1" t="s">
        <v>3721</v>
      </c>
      <c r="G75" s="16">
        <v>25.7</v>
      </c>
      <c r="H75" s="16">
        <v>26.2</v>
      </c>
      <c r="I75" s="13" t="s">
        <v>3190</v>
      </c>
      <c r="J75" s="1" t="s">
        <v>4974</v>
      </c>
      <c r="K75" s="1">
        <v>0</v>
      </c>
      <c r="L75" s="1">
        <v>0</v>
      </c>
      <c r="M75" s="1">
        <v>5</v>
      </c>
      <c r="N75" s="1">
        <v>2</v>
      </c>
      <c r="O75" s="1">
        <v>14</v>
      </c>
      <c r="P75" s="16">
        <v>55.609375</v>
      </c>
      <c r="Q75" s="21">
        <v>0.15480516787437645</v>
      </c>
      <c r="R75" s="21">
        <v>4.3100901426246709</v>
      </c>
      <c r="S75" s="21">
        <v>4.1552849747502947</v>
      </c>
      <c r="T75" s="21">
        <v>1.7175877657841503E-2</v>
      </c>
      <c r="U75" s="21">
        <v>0.16238156435325432</v>
      </c>
      <c r="V75" s="21">
        <v>0.14520568669541281</v>
      </c>
      <c r="W75" s="13" t="str">
        <f>IF(Table4674[[#This Row],[PSI - FI]]&gt;5,"Red",(IF(AND(Table4674[[#This Row],[PSI - FI]]&lt;5,Table4674[[#This Row],[PSI - FI]]&gt;=3),"Blue","No")))</f>
        <v>No</v>
      </c>
      <c r="X75" s="19" t="str">
        <f>HYPERLINK("https://www.google.com/maps/dir/?api=1&amp;origin=" &amp; Table4674[[#This Row],[Begin Lat]] &amp; "," &amp; Table4674[[#This Row],[Begin Long]] &amp; "&amp;destination=" &amp; Table4674[[#This Row],[End Lat]] &amp; "," &amp; Table4674[[#This Row],[End Long]] &amp; "&amp;travelmode=driving", "Google Maps")</f>
        <v>Google Maps</v>
      </c>
      <c r="Y75" s="1">
        <v>40.559402401600003</v>
      </c>
      <c r="Z75" s="1">
        <v>-81.807559088700003</v>
      </c>
      <c r="AA75" s="1">
        <v>40.561720916900001</v>
      </c>
      <c r="AB75" s="1">
        <v>-81.798818475600001</v>
      </c>
    </row>
    <row r="76" spans="1:28" x14ac:dyDescent="0.25">
      <c r="A76" s="13">
        <v>74</v>
      </c>
      <c r="B76" s="17">
        <v>6</v>
      </c>
      <c r="C76" s="1" t="s">
        <v>2367</v>
      </c>
      <c r="D76" s="1" t="s">
        <v>3234</v>
      </c>
      <c r="E76" s="1" t="s">
        <v>3235</v>
      </c>
      <c r="F76" s="1" t="s">
        <v>3701</v>
      </c>
      <c r="G76" s="16">
        <v>21.6</v>
      </c>
      <c r="H76" s="16">
        <v>22.1</v>
      </c>
      <c r="I76" s="13" t="s">
        <v>3190</v>
      </c>
      <c r="J76" s="1" t="s">
        <v>4973</v>
      </c>
      <c r="K76" s="1">
        <v>1</v>
      </c>
      <c r="L76" s="1">
        <v>0</v>
      </c>
      <c r="M76" s="1">
        <v>1</v>
      </c>
      <c r="N76" s="1">
        <v>0</v>
      </c>
      <c r="O76" s="1">
        <v>4</v>
      </c>
      <c r="P76" s="16">
        <v>56.223564680232556</v>
      </c>
      <c r="Q76" s="21">
        <v>0.20921259784961513</v>
      </c>
      <c r="R76" s="21">
        <v>2.0501535666843229</v>
      </c>
      <c r="S76" s="21">
        <v>1.8409409688347078</v>
      </c>
      <c r="T76" s="21">
        <v>1.9563271067792813E-2</v>
      </c>
      <c r="U76" s="21">
        <v>0.16080525755151703</v>
      </c>
      <c r="V76" s="21">
        <v>0.14124198648372421</v>
      </c>
      <c r="W76" s="13" t="str">
        <f>IF(Table4674[[#This Row],[PSI - FI]]&gt;5,"Red",(IF(AND(Table4674[[#This Row],[PSI - FI]]&lt;5,Table4674[[#This Row],[PSI - FI]]&gt;=3),"Blue","No")))</f>
        <v>No</v>
      </c>
      <c r="X76" s="19" t="str">
        <f>HYPERLINK("https://www.google.com/maps/dir/?api=1&amp;origin=" &amp; Table4674[[#This Row],[Begin Lat]] &amp; "," &amp; Table4674[[#This Row],[Begin Long]] &amp; "&amp;destination=" &amp; Table4674[[#This Row],[End Lat]] &amp; "," &amp; Table4674[[#This Row],[End Long]] &amp; "&amp;travelmode=driving", "Google Maps")</f>
        <v>Google Maps</v>
      </c>
      <c r="Y76" s="1">
        <v>40.1484225755</v>
      </c>
      <c r="Z76" s="1">
        <v>-83.2156519949</v>
      </c>
      <c r="AA76" s="1">
        <v>40.143246670499998</v>
      </c>
      <c r="AB76" s="1">
        <v>-83.209042328500004</v>
      </c>
    </row>
    <row r="77" spans="1:28" x14ac:dyDescent="0.25">
      <c r="A77" s="13">
        <v>75</v>
      </c>
      <c r="B77" s="17">
        <v>11</v>
      </c>
      <c r="C77" s="1" t="s">
        <v>2372</v>
      </c>
      <c r="D77" s="1" t="s">
        <v>3279</v>
      </c>
      <c r="E77" s="1" t="s">
        <v>3278</v>
      </c>
      <c r="F77" s="1" t="s">
        <v>3721</v>
      </c>
      <c r="G77" s="16">
        <v>18.7</v>
      </c>
      <c r="H77" s="16">
        <v>19.2</v>
      </c>
      <c r="I77" s="13" t="s">
        <v>3190</v>
      </c>
      <c r="J77" s="1" t="s">
        <v>4974</v>
      </c>
      <c r="K77" s="1">
        <v>0</v>
      </c>
      <c r="L77" s="1">
        <v>1</v>
      </c>
      <c r="M77" s="1">
        <v>3</v>
      </c>
      <c r="N77" s="1">
        <v>4</v>
      </c>
      <c r="O77" s="1">
        <v>27</v>
      </c>
      <c r="P77" s="16">
        <v>110.06731468023256</v>
      </c>
      <c r="Q77" s="21">
        <v>0.14095381045571856</v>
      </c>
      <c r="R77" s="21">
        <v>6.4471066875146876</v>
      </c>
      <c r="S77" s="21">
        <v>6.3061528770589694</v>
      </c>
      <c r="T77" s="21">
        <v>1.5861421438212689E-2</v>
      </c>
      <c r="U77" s="21">
        <v>0.15953891217003094</v>
      </c>
      <c r="V77" s="21">
        <v>0.14367749073181824</v>
      </c>
      <c r="W77" s="13" t="str">
        <f>IF(Table4674[[#This Row],[PSI - FI]]&gt;5,"Red",(IF(AND(Table4674[[#This Row],[PSI - FI]]&lt;5,Table4674[[#This Row],[PSI - FI]]&gt;=3),"Blue","No")))</f>
        <v>No</v>
      </c>
      <c r="X77" s="19" t="str">
        <f>HYPERLINK("https://www.google.com/maps/dir/?api=1&amp;origin=" &amp; Table4674[[#This Row],[Begin Lat]] &amp; "," &amp; Table4674[[#This Row],[Begin Long]] &amp; "&amp;destination=" &amp; Table4674[[#This Row],[End Lat]] &amp; "," &amp; Table4674[[#This Row],[End Long]] &amp; "&amp;travelmode=driving", "Google Maps")</f>
        <v>Google Maps</v>
      </c>
      <c r="Y77" s="1">
        <v>40.5406753193</v>
      </c>
      <c r="Z77" s="1">
        <v>-81.916146823999995</v>
      </c>
      <c r="AA77" s="1">
        <v>40.547804894999999</v>
      </c>
      <c r="AB77" s="1">
        <v>-81.917769842599995</v>
      </c>
    </row>
    <row r="78" spans="1:28" x14ac:dyDescent="0.25">
      <c r="A78" s="13">
        <v>76</v>
      </c>
      <c r="B78" s="17">
        <v>5</v>
      </c>
      <c r="C78" s="1" t="s">
        <v>793</v>
      </c>
      <c r="D78" s="1" t="s">
        <v>3239</v>
      </c>
      <c r="E78" s="1" t="s">
        <v>3240</v>
      </c>
      <c r="F78" s="1" t="s">
        <v>3710</v>
      </c>
      <c r="G78" s="16">
        <v>14</v>
      </c>
      <c r="H78" s="16">
        <v>14.5</v>
      </c>
      <c r="I78" s="13" t="s">
        <v>3190</v>
      </c>
      <c r="J78" s="1" t="s">
        <v>4973</v>
      </c>
      <c r="K78" s="1">
        <v>0</v>
      </c>
      <c r="L78" s="1">
        <v>1</v>
      </c>
      <c r="M78" s="1">
        <v>1</v>
      </c>
      <c r="N78" s="1">
        <v>0</v>
      </c>
      <c r="O78" s="1">
        <v>2</v>
      </c>
      <c r="P78" s="16">
        <v>54.223564680232556</v>
      </c>
      <c r="Q78" s="21">
        <v>0.20860602278388718</v>
      </c>
      <c r="R78" s="21">
        <v>1.3769826714339515</v>
      </c>
      <c r="S78" s="21">
        <v>1.1683766486500642</v>
      </c>
      <c r="T78" s="21">
        <v>1.9367483034679289E-2</v>
      </c>
      <c r="U78" s="21">
        <v>0.15945840352115326</v>
      </c>
      <c r="V78" s="21">
        <v>0.14009092048647398</v>
      </c>
      <c r="W78" s="13" t="str">
        <f>IF(Table4674[[#This Row],[PSI - FI]]&gt;5,"Red",(IF(AND(Table4674[[#This Row],[PSI - FI]]&lt;5,Table4674[[#This Row],[PSI - FI]]&gt;=3),"Blue","No")))</f>
        <v>No</v>
      </c>
      <c r="X78" s="19" t="str">
        <f>HYPERLINK("https://www.google.com/maps/dir/?api=1&amp;origin=" &amp; Table4674[[#This Row],[Begin Lat]] &amp; "," &amp; Table4674[[#This Row],[Begin Long]] &amp; "&amp;destination=" &amp; Table4674[[#This Row],[End Lat]] &amp; "," &amp; Table4674[[#This Row],[End Long]] &amp; "&amp;travelmode=driving", "Google Maps")</f>
        <v>Google Maps</v>
      </c>
      <c r="Y78" s="1">
        <v>40.064379236800001</v>
      </c>
      <c r="Z78" s="1">
        <v>-82.281109469</v>
      </c>
      <c r="AA78" s="1">
        <v>40.063915226200002</v>
      </c>
      <c r="AB78" s="1">
        <v>-82.271822893199996</v>
      </c>
    </row>
    <row r="79" spans="1:28" x14ac:dyDescent="0.25">
      <c r="A79" s="13">
        <v>77</v>
      </c>
      <c r="B79" s="17">
        <v>5</v>
      </c>
      <c r="C79" s="1" t="s">
        <v>793</v>
      </c>
      <c r="D79" s="1" t="s">
        <v>3280</v>
      </c>
      <c r="E79" s="1" t="s">
        <v>3270</v>
      </c>
      <c r="F79" s="1" t="s">
        <v>3721</v>
      </c>
      <c r="G79" s="16">
        <v>4.3</v>
      </c>
      <c r="H79" s="16">
        <v>4.8</v>
      </c>
      <c r="I79" s="13" t="s">
        <v>3190</v>
      </c>
      <c r="J79" s="1" t="s">
        <v>4974</v>
      </c>
      <c r="K79" s="1">
        <v>0</v>
      </c>
      <c r="L79" s="1">
        <v>0</v>
      </c>
      <c r="M79" s="1">
        <v>3</v>
      </c>
      <c r="N79" s="1">
        <v>1</v>
      </c>
      <c r="O79" s="1">
        <v>34</v>
      </c>
      <c r="P79" s="16">
        <v>58.078125</v>
      </c>
      <c r="Q79" s="21">
        <v>0.2074679282295307</v>
      </c>
      <c r="R79" s="21">
        <v>9.7926214466464945</v>
      </c>
      <c r="S79" s="21">
        <v>9.5851535184169645</v>
      </c>
      <c r="T79" s="21">
        <v>2.1630981787778707E-2</v>
      </c>
      <c r="U79" s="21">
        <v>0.15830436781960924</v>
      </c>
      <c r="V79" s="21">
        <v>0.13667338603183055</v>
      </c>
      <c r="W79" s="13" t="str">
        <f>IF(Table4674[[#This Row],[PSI - FI]]&gt;5,"Red",(IF(AND(Table4674[[#This Row],[PSI - FI]]&lt;5,Table4674[[#This Row],[PSI - FI]]&gt;=3),"Blue","No")))</f>
        <v>No</v>
      </c>
      <c r="X79" s="19" t="str">
        <f>HYPERLINK("https://www.google.com/maps/dir/?api=1&amp;origin=" &amp; Table4674[[#This Row],[Begin Lat]] &amp; "," &amp; Table4674[[#This Row],[Begin Long]] &amp; "&amp;destination=" &amp; Table4674[[#This Row],[End Lat]] &amp; "," &amp; Table4674[[#This Row],[End Long]] &amp; "&amp;travelmode=driving", "Google Maps")</f>
        <v>Google Maps</v>
      </c>
      <c r="Y79" s="1">
        <v>40.150811600099999</v>
      </c>
      <c r="Z79" s="1">
        <v>-82.691362490100005</v>
      </c>
      <c r="AA79" s="1">
        <v>40.1546142917</v>
      </c>
      <c r="AB79" s="1">
        <v>-82.683473902100005</v>
      </c>
    </row>
    <row r="80" spans="1:28" x14ac:dyDescent="0.25">
      <c r="A80" s="13">
        <v>78</v>
      </c>
      <c r="B80" s="17">
        <v>2</v>
      </c>
      <c r="C80" s="1" t="s">
        <v>807</v>
      </c>
      <c r="D80" s="1" t="s">
        <v>3281</v>
      </c>
      <c r="E80" s="1" t="s">
        <v>3282</v>
      </c>
      <c r="F80" s="1" t="s">
        <v>3724</v>
      </c>
      <c r="G80" s="16">
        <v>0.4</v>
      </c>
      <c r="H80" s="16">
        <v>0.9</v>
      </c>
      <c r="I80" s="13" t="s">
        <v>3190</v>
      </c>
      <c r="K80" s="1">
        <v>1</v>
      </c>
      <c r="L80" s="1">
        <v>0</v>
      </c>
      <c r="M80" s="1">
        <v>2</v>
      </c>
      <c r="N80" s="1">
        <v>0</v>
      </c>
      <c r="O80" s="1">
        <v>28</v>
      </c>
      <c r="P80" s="16">
        <v>86.770439680232556</v>
      </c>
      <c r="Q80" s="21">
        <v>0.14037132834885771</v>
      </c>
      <c r="R80" s="21">
        <v>10.007366337550696</v>
      </c>
      <c r="S80" s="21">
        <v>9.8669950092018386</v>
      </c>
      <c r="T80" s="21">
        <v>1.2092658590687991E-2</v>
      </c>
      <c r="U80" s="21">
        <v>0.15765688944497791</v>
      </c>
      <c r="V80" s="21">
        <v>0.14556423085428993</v>
      </c>
      <c r="W80" s="13" t="str">
        <f>IF(Table4674[[#This Row],[PSI - FI]]&gt;5,"Red",(IF(AND(Table4674[[#This Row],[PSI - FI]]&lt;5,Table4674[[#This Row],[PSI - FI]]&gt;=3),"Blue","No")))</f>
        <v>No</v>
      </c>
      <c r="X80" s="19" t="str">
        <f>HYPERLINK("https://www.google.com/maps/dir/?api=1&amp;origin=" &amp; Table4674[[#This Row],[Begin Lat]] &amp; "," &amp; Table4674[[#This Row],[Begin Long]] &amp; "&amp;destination=" &amp; Table4674[[#This Row],[End Lat]] &amp; "," &amp; Table4674[[#This Row],[End Long]] &amp; "&amp;travelmode=driving", "Google Maps")</f>
        <v>Google Maps</v>
      </c>
      <c r="Y80" s="1">
        <v>41.523338841300003</v>
      </c>
      <c r="Z80" s="1">
        <v>-83.460384132100003</v>
      </c>
      <c r="AA80" s="1">
        <v>41.521509187699998</v>
      </c>
      <c r="AB80" s="1">
        <v>-83.452083883100002</v>
      </c>
    </row>
    <row r="81" spans="1:28" x14ac:dyDescent="0.25">
      <c r="A81" s="13">
        <v>79</v>
      </c>
      <c r="B81" s="17">
        <v>5</v>
      </c>
      <c r="C81" s="1" t="s">
        <v>797</v>
      </c>
      <c r="D81" s="1" t="s">
        <v>3283</v>
      </c>
      <c r="E81" s="1" t="s">
        <v>3284</v>
      </c>
      <c r="F81" s="1" t="s">
        <v>3708</v>
      </c>
      <c r="G81" s="16">
        <v>0.7</v>
      </c>
      <c r="H81" s="16">
        <v>1.2</v>
      </c>
      <c r="I81" s="13" t="s">
        <v>3190</v>
      </c>
      <c r="J81" s="1" t="s">
        <v>4974</v>
      </c>
      <c r="K81" s="1">
        <v>0</v>
      </c>
      <c r="L81" s="1">
        <v>0</v>
      </c>
      <c r="M81" s="1">
        <v>7</v>
      </c>
      <c r="N81" s="1">
        <v>1</v>
      </c>
      <c r="O81" s="1">
        <v>7</v>
      </c>
      <c r="P81" s="16">
        <v>57.265625</v>
      </c>
      <c r="Q81" s="21">
        <v>0.13725180086673069</v>
      </c>
      <c r="R81" s="21">
        <v>2.8538245206682165</v>
      </c>
      <c r="S81" s="21">
        <v>2.7165727198014857</v>
      </c>
      <c r="T81" s="21">
        <v>1.5478249666119591E-2</v>
      </c>
      <c r="U81" s="21">
        <v>0.15629147165409493</v>
      </c>
      <c r="V81" s="21">
        <v>0.14081322198797533</v>
      </c>
      <c r="W81" s="13" t="str">
        <f>IF(Table4674[[#This Row],[PSI - FI]]&gt;5,"Red",(IF(AND(Table4674[[#This Row],[PSI - FI]]&lt;5,Table4674[[#This Row],[PSI - FI]]&gt;=3),"Blue","No")))</f>
        <v>No</v>
      </c>
      <c r="X81" s="19" t="str">
        <f>HYPERLINK("https://www.google.com/maps/dir/?api=1&amp;origin=" &amp; Table4674[[#This Row],[Begin Lat]] &amp; "," &amp; Table4674[[#This Row],[Begin Long]] &amp; "&amp;destination=" &amp; Table4674[[#This Row],[End Lat]] &amp; "," &amp; Table4674[[#This Row],[End Long]] &amp; "&amp;travelmode=driving", "Google Maps")</f>
        <v>Google Maps</v>
      </c>
      <c r="Y81" s="1">
        <v>39.919309598799998</v>
      </c>
      <c r="Z81" s="1">
        <v>-82.549406663799999</v>
      </c>
      <c r="AA81" s="1">
        <v>39.913771150800002</v>
      </c>
      <c r="AB81" s="1">
        <v>-82.555433346900003</v>
      </c>
    </row>
    <row r="82" spans="1:28" x14ac:dyDescent="0.25">
      <c r="A82" s="13">
        <v>80</v>
      </c>
      <c r="B82" s="17">
        <v>2</v>
      </c>
      <c r="C82" s="1" t="s">
        <v>786</v>
      </c>
      <c r="D82" s="1" t="s">
        <v>3285</v>
      </c>
      <c r="E82" s="1" t="s">
        <v>3286</v>
      </c>
      <c r="F82" s="1" t="s">
        <v>3725</v>
      </c>
      <c r="G82" s="16">
        <v>4.5999999999999996</v>
      </c>
      <c r="H82" s="16">
        <v>5.0999999999999996</v>
      </c>
      <c r="I82" s="13" t="s">
        <v>3190</v>
      </c>
      <c r="J82" s="1" t="s">
        <v>4974</v>
      </c>
      <c r="K82" s="1">
        <v>0</v>
      </c>
      <c r="L82" s="1">
        <v>2</v>
      </c>
      <c r="M82" s="1">
        <v>7</v>
      </c>
      <c r="N82" s="1">
        <v>4</v>
      </c>
      <c r="O82" s="1">
        <v>2</v>
      </c>
      <c r="P82" s="16">
        <v>156.93150436046511</v>
      </c>
      <c r="Q82" s="21">
        <v>8.2029463166125804E-2</v>
      </c>
      <c r="R82" s="21">
        <v>2.0818526630035152</v>
      </c>
      <c r="S82" s="21">
        <v>1.9998231998373894</v>
      </c>
      <c r="T82" s="21">
        <v>9.6454973146753616E-3</v>
      </c>
      <c r="U82" s="21">
        <v>0.15500847863205125</v>
      </c>
      <c r="V82" s="21">
        <v>0.14536298131737588</v>
      </c>
      <c r="W82" s="13" t="str">
        <f>IF(Table4674[[#This Row],[PSI - FI]]&gt;5,"Red",(IF(AND(Table4674[[#This Row],[PSI - FI]]&lt;5,Table4674[[#This Row],[PSI - FI]]&gt;=3),"Blue","No")))</f>
        <v>No</v>
      </c>
      <c r="X82" s="19" t="str">
        <f>HYPERLINK("https://www.google.com/maps/dir/?api=1&amp;origin=" &amp; Table4674[[#This Row],[Begin Lat]] &amp; "," &amp; Table4674[[#This Row],[Begin Long]] &amp; "&amp;destination=" &amp; Table4674[[#This Row],[End Lat]] &amp; "," &amp; Table4674[[#This Row],[End Long]] &amp; "&amp;travelmode=driving", "Google Maps")</f>
        <v>Google Maps</v>
      </c>
      <c r="Y82" s="1">
        <v>41.673327491999999</v>
      </c>
      <c r="Z82" s="1">
        <v>-83.790025636400003</v>
      </c>
      <c r="AA82" s="1">
        <v>41.673434327599999</v>
      </c>
      <c r="AB82" s="1">
        <v>-83.7803478756</v>
      </c>
    </row>
    <row r="83" spans="1:28" x14ac:dyDescent="0.25">
      <c r="A83" s="13">
        <v>81</v>
      </c>
      <c r="B83" s="17">
        <v>10</v>
      </c>
      <c r="C83" s="1" t="s">
        <v>2364</v>
      </c>
      <c r="D83" s="1" t="s">
        <v>3215</v>
      </c>
      <c r="E83" s="1" t="s">
        <v>3224</v>
      </c>
      <c r="F83" s="1" t="s">
        <v>3701</v>
      </c>
      <c r="G83" s="16">
        <v>16.600000000000001</v>
      </c>
      <c r="H83" s="16">
        <v>17.100000000000001</v>
      </c>
      <c r="I83" s="13" t="s">
        <v>3190</v>
      </c>
      <c r="J83" s="1" t="s">
        <v>4973</v>
      </c>
      <c r="K83" s="1">
        <v>0</v>
      </c>
      <c r="L83" s="1">
        <v>1</v>
      </c>
      <c r="M83" s="1">
        <v>2</v>
      </c>
      <c r="N83" s="1">
        <v>1</v>
      </c>
      <c r="O83" s="1">
        <v>8</v>
      </c>
      <c r="P83" s="16">
        <v>71.207939680232556</v>
      </c>
      <c r="Q83" s="21">
        <v>9.3577877056617353E-2</v>
      </c>
      <c r="R83" s="21">
        <v>3.3429928243925944</v>
      </c>
      <c r="S83" s="21">
        <v>3.249414947335977</v>
      </c>
      <c r="T83" s="21">
        <v>8.9286427307532085E-3</v>
      </c>
      <c r="U83" s="21">
        <v>0.15447985495431724</v>
      </c>
      <c r="V83" s="21">
        <v>0.14555121222356404</v>
      </c>
      <c r="W83" s="13" t="str">
        <f>IF(Table4674[[#This Row],[PSI - FI]]&gt;5,"Red",(IF(AND(Table4674[[#This Row],[PSI - FI]]&lt;5,Table4674[[#This Row],[PSI - FI]]&gt;=3),"Blue","No")))</f>
        <v>No</v>
      </c>
      <c r="X83" s="19" t="str">
        <f>HYPERLINK("https://www.google.com/maps/dir/?api=1&amp;origin=" &amp; Table4674[[#This Row],[Begin Lat]] &amp; "," &amp; Table4674[[#This Row],[Begin Long]] &amp; "&amp;destination=" &amp; Table4674[[#This Row],[End Lat]] &amp; "," &amp; Table4674[[#This Row],[End Long]] &amp; "&amp;travelmode=driving", "Google Maps")</f>
        <v>Google Maps</v>
      </c>
      <c r="Y83" s="1">
        <v>39.477143310700001</v>
      </c>
      <c r="Z83" s="1">
        <v>-82.310598356200003</v>
      </c>
      <c r="AA83" s="1">
        <v>39.477491440900003</v>
      </c>
      <c r="AB83" s="1">
        <v>-82.301269253100003</v>
      </c>
    </row>
    <row r="84" spans="1:28" x14ac:dyDescent="0.25">
      <c r="A84" s="13">
        <v>82</v>
      </c>
      <c r="B84" s="17">
        <v>2</v>
      </c>
      <c r="C84" s="1" t="s">
        <v>2369</v>
      </c>
      <c r="D84" s="1" t="s">
        <v>3287</v>
      </c>
      <c r="E84" s="1" t="s">
        <v>3288</v>
      </c>
      <c r="F84" s="1" t="s">
        <v>3713</v>
      </c>
      <c r="G84" s="16">
        <v>17.5</v>
      </c>
      <c r="H84" s="16">
        <v>18</v>
      </c>
      <c r="I84" s="13" t="s">
        <v>3190</v>
      </c>
      <c r="K84" s="1">
        <v>0</v>
      </c>
      <c r="L84" s="1">
        <v>1</v>
      </c>
      <c r="M84" s="1">
        <v>1</v>
      </c>
      <c r="N84" s="1">
        <v>1</v>
      </c>
      <c r="O84" s="1">
        <v>1</v>
      </c>
      <c r="P84" s="16">
        <v>57.661064680232556</v>
      </c>
      <c r="Q84" s="21">
        <v>0.13722326761615289</v>
      </c>
      <c r="R84" s="21">
        <v>1.3869799574923936</v>
      </c>
      <c r="S84" s="21">
        <v>1.2497566898762407</v>
      </c>
      <c r="T84" s="21">
        <v>1.1835644022556576E-2</v>
      </c>
      <c r="U84" s="21">
        <v>0.153468924816522</v>
      </c>
      <c r="V84" s="21">
        <v>0.14163328079396542</v>
      </c>
      <c r="W84" s="13" t="str">
        <f>IF(Table4674[[#This Row],[PSI - FI]]&gt;5,"Red",(IF(AND(Table4674[[#This Row],[PSI - FI]]&lt;5,Table4674[[#This Row],[PSI - FI]]&gt;=3),"Blue","No")))</f>
        <v>No</v>
      </c>
      <c r="X84" s="19" t="str">
        <f>HYPERLINK("https://www.google.com/maps/dir/?api=1&amp;origin=" &amp; Table4674[[#This Row],[Begin Lat]] &amp; "," &amp; Table4674[[#This Row],[Begin Long]] &amp; "&amp;destination=" &amp; Table4674[[#This Row],[End Lat]] &amp; "," &amp; Table4674[[#This Row],[End Long]] &amp; "&amp;travelmode=driving", "Google Maps")</f>
        <v>Google Maps</v>
      </c>
      <c r="Y84" s="1">
        <v>0</v>
      </c>
      <c r="Z84" s="1">
        <v>0</v>
      </c>
      <c r="AA84" s="1">
        <v>0</v>
      </c>
      <c r="AB84" s="1">
        <v>0</v>
      </c>
    </row>
    <row r="85" spans="1:28" x14ac:dyDescent="0.25">
      <c r="A85" s="13">
        <v>83</v>
      </c>
      <c r="B85" s="17">
        <v>5</v>
      </c>
      <c r="C85" s="1" t="s">
        <v>1333</v>
      </c>
      <c r="D85" s="1" t="s">
        <v>3289</v>
      </c>
      <c r="E85" s="1" t="s">
        <v>3290</v>
      </c>
      <c r="F85" s="1" t="s">
        <v>3726</v>
      </c>
      <c r="G85" s="16">
        <v>4.5</v>
      </c>
      <c r="H85" s="16">
        <v>5</v>
      </c>
      <c r="I85" s="13" t="s">
        <v>3190</v>
      </c>
      <c r="J85" s="1" t="s">
        <v>4974</v>
      </c>
      <c r="K85" s="1">
        <v>0</v>
      </c>
      <c r="L85" s="1">
        <v>1</v>
      </c>
      <c r="M85" s="1">
        <v>5</v>
      </c>
      <c r="N85" s="1">
        <v>1</v>
      </c>
      <c r="O85" s="1">
        <v>6</v>
      </c>
      <c r="P85" s="16">
        <v>88.848564680232556</v>
      </c>
      <c r="Q85" s="21">
        <v>0.15294075024057879</v>
      </c>
      <c r="R85" s="21">
        <v>2.6904419721433723</v>
      </c>
      <c r="S85" s="21">
        <v>2.5375012219027937</v>
      </c>
      <c r="T85" s="21">
        <v>1.7096626952677638E-2</v>
      </c>
      <c r="U85" s="21">
        <v>0.15271720105597686</v>
      </c>
      <c r="V85" s="21">
        <v>0.13562057410329922</v>
      </c>
      <c r="W85" s="13" t="str">
        <f>IF(Table4674[[#This Row],[PSI - FI]]&gt;5,"Red",(IF(AND(Table4674[[#This Row],[PSI - FI]]&lt;5,Table4674[[#This Row],[PSI - FI]]&gt;=3),"Blue","No")))</f>
        <v>No</v>
      </c>
      <c r="X85" s="19" t="str">
        <f>HYPERLINK("https://www.google.com/maps/dir/?api=1&amp;origin=" &amp; Table4674[[#This Row],[Begin Lat]] &amp; "," &amp; Table4674[[#This Row],[Begin Long]] &amp; "&amp;destination=" &amp; Table4674[[#This Row],[End Lat]] &amp; "," &amp; Table4674[[#This Row],[End Long]] &amp; "&amp;travelmode=driving", "Google Maps")</f>
        <v>Google Maps</v>
      </c>
      <c r="Y85" s="1">
        <v>40.0417999147</v>
      </c>
      <c r="Z85" s="1">
        <v>-82.120827457600001</v>
      </c>
      <c r="AA85" s="1">
        <v>40.0364707512</v>
      </c>
      <c r="AB85" s="1">
        <v>-82.114460807900002</v>
      </c>
    </row>
    <row r="86" spans="1:28" x14ac:dyDescent="0.25">
      <c r="A86" s="13">
        <v>84</v>
      </c>
      <c r="B86" s="17">
        <v>4</v>
      </c>
      <c r="C86" s="1" t="s">
        <v>798</v>
      </c>
      <c r="D86" s="1" t="s">
        <v>3291</v>
      </c>
      <c r="E86" s="1" t="s">
        <v>3292</v>
      </c>
      <c r="F86" s="1" t="s">
        <v>3702</v>
      </c>
      <c r="G86" s="16">
        <v>0.5</v>
      </c>
      <c r="H86" s="16">
        <v>1</v>
      </c>
      <c r="I86" s="13" t="s">
        <v>3190</v>
      </c>
      <c r="J86" s="1" t="s">
        <v>4973</v>
      </c>
      <c r="K86" s="1">
        <v>0</v>
      </c>
      <c r="L86" s="1">
        <v>1</v>
      </c>
      <c r="M86" s="1">
        <v>4</v>
      </c>
      <c r="N86" s="1">
        <v>0</v>
      </c>
      <c r="O86" s="1">
        <v>5</v>
      </c>
      <c r="P86" s="16">
        <v>76.864189680232556</v>
      </c>
      <c r="Q86" s="21">
        <v>6.4283026607388077E-2</v>
      </c>
      <c r="R86" s="21">
        <v>2.5305650229842738</v>
      </c>
      <c r="S86" s="21">
        <v>2.4662819963768858</v>
      </c>
      <c r="T86" s="21">
        <v>6.9241140115175771E-3</v>
      </c>
      <c r="U86" s="21">
        <v>0.1516793702881036</v>
      </c>
      <c r="V86" s="21">
        <v>0.14475525627658603</v>
      </c>
      <c r="W86" s="13" t="str">
        <f>IF(Table4674[[#This Row],[PSI - FI]]&gt;5,"Red",(IF(AND(Table4674[[#This Row],[PSI - FI]]&lt;5,Table4674[[#This Row],[PSI - FI]]&gt;=3),"Blue","No")))</f>
        <v>No</v>
      </c>
      <c r="X86" s="19" t="str">
        <f>HYPERLINK("https://www.google.com/maps/dir/?api=1&amp;origin=" &amp; Table4674[[#This Row],[Begin Lat]] &amp; "," &amp; Table4674[[#This Row],[Begin Long]] &amp; "&amp;destination=" &amp; Table4674[[#This Row],[End Lat]] &amp; "," &amp; Table4674[[#This Row],[End Long]] &amp; "&amp;travelmode=driving", "Google Maps")</f>
        <v>Google Maps</v>
      </c>
      <c r="Y86" s="1">
        <v>41.342957944399998</v>
      </c>
      <c r="Z86" s="1">
        <v>-81.023547928799999</v>
      </c>
      <c r="AA86" s="1">
        <v>41.338090905999998</v>
      </c>
      <c r="AB86" s="1">
        <v>-81.016409647000003</v>
      </c>
    </row>
    <row r="87" spans="1:28" x14ac:dyDescent="0.25">
      <c r="A87" s="13">
        <v>85</v>
      </c>
      <c r="B87" s="17">
        <v>11</v>
      </c>
      <c r="C87" s="1" t="s">
        <v>2372</v>
      </c>
      <c r="D87" s="1" t="s">
        <v>3277</v>
      </c>
      <c r="E87" s="1" t="s">
        <v>3278</v>
      </c>
      <c r="F87" s="1" t="s">
        <v>3721</v>
      </c>
      <c r="G87" s="16">
        <v>24.6</v>
      </c>
      <c r="H87" s="16">
        <v>25.1</v>
      </c>
      <c r="I87" s="13" t="s">
        <v>3190</v>
      </c>
      <c r="J87" s="1" t="s">
        <v>4974</v>
      </c>
      <c r="K87" s="1">
        <v>0</v>
      </c>
      <c r="L87" s="1">
        <v>1</v>
      </c>
      <c r="M87" s="1">
        <v>5</v>
      </c>
      <c r="N87" s="1">
        <v>0</v>
      </c>
      <c r="O87" s="1">
        <v>10</v>
      </c>
      <c r="P87" s="16">
        <v>88.411064680232556</v>
      </c>
      <c r="Q87" s="21">
        <v>0.1414033059488097</v>
      </c>
      <c r="R87" s="21">
        <v>3.3484143609544312</v>
      </c>
      <c r="S87" s="21">
        <v>3.2070110550056214</v>
      </c>
      <c r="T87" s="21">
        <v>1.5432327159061272E-2</v>
      </c>
      <c r="U87" s="21">
        <v>0.15087871930053917</v>
      </c>
      <c r="V87" s="21">
        <v>0.13544639214147791</v>
      </c>
      <c r="W87" s="13" t="str">
        <f>IF(Table4674[[#This Row],[PSI - FI]]&gt;5,"Red",(IF(AND(Table4674[[#This Row],[PSI - FI]]&lt;5,Table4674[[#This Row],[PSI - FI]]&gt;=3),"Blue","No")))</f>
        <v>No</v>
      </c>
      <c r="X87" s="19" t="str">
        <f>HYPERLINK("https://www.google.com/maps/dir/?api=1&amp;origin=" &amp; Table4674[[#This Row],[Begin Lat]] &amp; "," &amp; Table4674[[#This Row],[Begin Long]] &amp; "&amp;destination=" &amp; Table4674[[#This Row],[End Lat]] &amp; "," &amp; Table4674[[#This Row],[End Long]] &amp; "&amp;travelmode=driving", "Google Maps")</f>
        <v>Google Maps</v>
      </c>
      <c r="Y87" s="1">
        <v>40.555368196800003</v>
      </c>
      <c r="Z87" s="1">
        <v>-81.826984290799999</v>
      </c>
      <c r="AA87" s="1">
        <v>40.555430945600001</v>
      </c>
      <c r="AB87" s="1">
        <v>-81.817481705099993</v>
      </c>
    </row>
    <row r="88" spans="1:28" x14ac:dyDescent="0.25">
      <c r="A88" s="13">
        <v>86</v>
      </c>
      <c r="B88" s="17">
        <v>1</v>
      </c>
      <c r="C88" s="1" t="s">
        <v>2381</v>
      </c>
      <c r="D88" s="1" t="s">
        <v>3293</v>
      </c>
      <c r="E88" s="1" t="s">
        <v>3294</v>
      </c>
      <c r="F88" s="1" t="s">
        <v>3727</v>
      </c>
      <c r="G88" s="16">
        <v>1.9</v>
      </c>
      <c r="H88" s="16">
        <v>2.4</v>
      </c>
      <c r="I88" s="13" t="s">
        <v>3190</v>
      </c>
      <c r="J88" s="1" t="s">
        <v>4974</v>
      </c>
      <c r="K88" s="1">
        <v>1</v>
      </c>
      <c r="L88" s="1">
        <v>2</v>
      </c>
      <c r="M88" s="1">
        <v>1</v>
      </c>
      <c r="N88" s="1">
        <v>3</v>
      </c>
      <c r="O88" s="1">
        <v>8</v>
      </c>
      <c r="P88" s="16">
        <v>164.88944404069767</v>
      </c>
      <c r="Q88" s="21">
        <v>9.8388787340823888E-2</v>
      </c>
      <c r="R88" s="21">
        <v>2.9654042194140371</v>
      </c>
      <c r="S88" s="21">
        <v>2.8670154320732131</v>
      </c>
      <c r="T88" s="21">
        <v>1.108189127757119E-2</v>
      </c>
      <c r="U88" s="21">
        <v>0.15050818121731088</v>
      </c>
      <c r="V88" s="21">
        <v>0.13942628993973968</v>
      </c>
      <c r="W88" s="13" t="str">
        <f>IF(Table4674[[#This Row],[PSI - FI]]&gt;5,"Red",(IF(AND(Table4674[[#This Row],[PSI - FI]]&lt;5,Table4674[[#This Row],[PSI - FI]]&gt;=3),"Blue","No")))</f>
        <v>No</v>
      </c>
      <c r="X88" s="19" t="str">
        <f>HYPERLINK("https://www.google.com/maps/dir/?api=1&amp;origin=" &amp; Table4674[[#This Row],[Begin Lat]] &amp; "," &amp; Table4674[[#This Row],[Begin Long]] &amp; "&amp;destination=" &amp; Table4674[[#This Row],[End Lat]] &amp; "," &amp; Table4674[[#This Row],[End Long]] &amp; "&amp;travelmode=driving", "Google Maps")</f>
        <v>Google Maps</v>
      </c>
      <c r="Y88" s="1">
        <v>40.527701186999998</v>
      </c>
      <c r="Z88" s="1">
        <v>-83.5161463572</v>
      </c>
      <c r="AA88" s="1">
        <v>40.534003248799998</v>
      </c>
      <c r="AB88" s="1">
        <v>-83.520844935100001</v>
      </c>
    </row>
    <row r="89" spans="1:28" x14ac:dyDescent="0.25">
      <c r="A89" s="13">
        <v>87</v>
      </c>
      <c r="B89" s="17">
        <v>3</v>
      </c>
      <c r="C89" s="1" t="s">
        <v>1330</v>
      </c>
      <c r="D89" s="1" t="s">
        <v>3295</v>
      </c>
      <c r="E89" s="1" t="s">
        <v>3296</v>
      </c>
      <c r="F89" s="1" t="s">
        <v>3728</v>
      </c>
      <c r="G89" s="16">
        <v>8.9</v>
      </c>
      <c r="H89" s="16">
        <v>9.4</v>
      </c>
      <c r="I89" s="13" t="s">
        <v>3190</v>
      </c>
      <c r="K89" s="1">
        <v>0</v>
      </c>
      <c r="L89" s="1">
        <v>1</v>
      </c>
      <c r="M89" s="1">
        <v>3</v>
      </c>
      <c r="N89" s="1">
        <v>0</v>
      </c>
      <c r="O89" s="1">
        <v>1</v>
      </c>
      <c r="P89" s="16">
        <v>66.317314680232556</v>
      </c>
      <c r="Q89" s="21">
        <v>8.8302445498539647E-2</v>
      </c>
      <c r="R89" s="21">
        <v>1.5124150547564719</v>
      </c>
      <c r="S89" s="21">
        <v>1.4241126092579321</v>
      </c>
      <c r="T89" s="21">
        <v>8.5847911869834318E-3</v>
      </c>
      <c r="U89" s="21">
        <v>0.15020179198680722</v>
      </c>
      <c r="V89" s="21">
        <v>0.14161700079982378</v>
      </c>
      <c r="W89" s="13" t="str">
        <f>IF(Table4674[[#This Row],[PSI - FI]]&gt;5,"Red",(IF(AND(Table4674[[#This Row],[PSI - FI]]&lt;5,Table4674[[#This Row],[PSI - FI]]&gt;=3),"Blue","No")))</f>
        <v>No</v>
      </c>
      <c r="X89" s="19" t="str">
        <f>HYPERLINK("https://www.google.com/maps/dir/?api=1&amp;origin=" &amp; Table4674[[#This Row],[Begin Lat]] &amp; "," &amp; Table4674[[#This Row],[Begin Long]] &amp; "&amp;destination=" &amp; Table4674[[#This Row],[End Lat]] &amp; "," &amp; Table4674[[#This Row],[End Long]] &amp; "&amp;travelmode=driving", "Google Maps")</f>
        <v>Google Maps</v>
      </c>
      <c r="Y89" s="1">
        <v>0</v>
      </c>
      <c r="Z89" s="1">
        <v>0</v>
      </c>
      <c r="AA89" s="1">
        <v>41.326434045900001</v>
      </c>
      <c r="AB89" s="1">
        <v>-82.619335607500005</v>
      </c>
    </row>
    <row r="90" spans="1:28" x14ac:dyDescent="0.25">
      <c r="A90" s="13">
        <v>88</v>
      </c>
      <c r="B90" s="17">
        <v>7</v>
      </c>
      <c r="C90" s="1" t="s">
        <v>789</v>
      </c>
      <c r="D90" s="1" t="s">
        <v>3297</v>
      </c>
      <c r="E90" s="1" t="s">
        <v>3298</v>
      </c>
      <c r="F90" s="1" t="s">
        <v>3729</v>
      </c>
      <c r="G90" s="16">
        <v>6.6</v>
      </c>
      <c r="H90" s="16">
        <v>7.1</v>
      </c>
      <c r="I90" s="13" t="s">
        <v>3190</v>
      </c>
      <c r="J90" s="1" t="s">
        <v>4973</v>
      </c>
      <c r="K90" s="1">
        <v>0</v>
      </c>
      <c r="L90" s="1">
        <v>2</v>
      </c>
      <c r="M90" s="1">
        <v>1</v>
      </c>
      <c r="N90" s="1">
        <v>2</v>
      </c>
      <c r="O90" s="1">
        <v>6</v>
      </c>
      <c r="P90" s="16">
        <v>112.77525436046511</v>
      </c>
      <c r="Q90" s="21">
        <v>6.3116919372841834E-2</v>
      </c>
      <c r="R90" s="21">
        <v>2.7673331038115534</v>
      </c>
      <c r="S90" s="21">
        <v>2.7042161844387116</v>
      </c>
      <c r="T90" s="21">
        <v>6.834417172635443E-3</v>
      </c>
      <c r="U90" s="21">
        <v>0.14988455448159402</v>
      </c>
      <c r="V90" s="21">
        <v>0.14305013730895857</v>
      </c>
      <c r="W90" s="13" t="str">
        <f>IF(Table4674[[#This Row],[PSI - FI]]&gt;5,"Red",(IF(AND(Table4674[[#This Row],[PSI - FI]]&lt;5,Table4674[[#This Row],[PSI - FI]]&gt;=3),"Blue","No")))</f>
        <v>No</v>
      </c>
      <c r="X90" s="19" t="str">
        <f>HYPERLINK("https://www.google.com/maps/dir/?api=1&amp;origin=" &amp; Table4674[[#This Row],[Begin Lat]] &amp; "," &amp; Table4674[[#This Row],[Begin Long]] &amp; "&amp;destination=" &amp; Table4674[[#This Row],[End Lat]] &amp; "," &amp; Table4674[[#This Row],[End Long]] &amp; "&amp;travelmode=driving", "Google Maps")</f>
        <v>Google Maps</v>
      </c>
      <c r="Y90" s="1">
        <v>39.891006480100003</v>
      </c>
      <c r="Z90" s="1">
        <v>-83.939627401400003</v>
      </c>
      <c r="AA90" s="1">
        <v>39.895631549299999</v>
      </c>
      <c r="AB90" s="1">
        <v>-83.932428907299993</v>
      </c>
    </row>
    <row r="91" spans="1:28" x14ac:dyDescent="0.25">
      <c r="A91" s="13">
        <v>89</v>
      </c>
      <c r="B91" s="17">
        <v>9</v>
      </c>
      <c r="C91" s="1" t="s">
        <v>796</v>
      </c>
      <c r="D91" s="1" t="s">
        <v>3218</v>
      </c>
      <c r="E91" s="1" t="s">
        <v>3299</v>
      </c>
      <c r="F91" s="1" t="s">
        <v>3704</v>
      </c>
      <c r="G91" s="16">
        <v>9.1999999999999993</v>
      </c>
      <c r="H91" s="16">
        <v>9.6999999999999993</v>
      </c>
      <c r="I91" s="13" t="s">
        <v>3190</v>
      </c>
      <c r="J91" s="1" t="s">
        <v>4973</v>
      </c>
      <c r="K91" s="1">
        <v>1</v>
      </c>
      <c r="L91" s="1">
        <v>0</v>
      </c>
      <c r="M91" s="1">
        <v>2</v>
      </c>
      <c r="N91" s="1">
        <v>0</v>
      </c>
      <c r="O91" s="1">
        <v>0</v>
      </c>
      <c r="P91" s="16">
        <v>58.770439680232556</v>
      </c>
      <c r="Q91" s="21">
        <v>0.13116866527841367</v>
      </c>
      <c r="R91" s="21">
        <v>1.0190687176571644</v>
      </c>
      <c r="S91" s="21">
        <v>0.8879000523787508</v>
      </c>
      <c r="T91" s="21">
        <v>1.1411367762799749E-2</v>
      </c>
      <c r="U91" s="21">
        <v>0.14824831841750521</v>
      </c>
      <c r="V91" s="21">
        <v>0.13683695065470547</v>
      </c>
      <c r="W91" s="13" t="str">
        <f>IF(Table4674[[#This Row],[PSI - FI]]&gt;5,"Red",(IF(AND(Table4674[[#This Row],[PSI - FI]]&lt;5,Table4674[[#This Row],[PSI - FI]]&gt;=3),"Blue","No")))</f>
        <v>No</v>
      </c>
      <c r="X91" s="19" t="str">
        <f>HYPERLINK("https://www.google.com/maps/dir/?api=1&amp;origin=" &amp; Table4674[[#This Row],[Begin Lat]] &amp; "," &amp; Table4674[[#This Row],[Begin Long]] &amp; "&amp;destination=" &amp; Table4674[[#This Row],[End Lat]] &amp; "," &amp; Table4674[[#This Row],[End Long]] &amp; "&amp;travelmode=driving", "Google Maps")</f>
        <v>Google Maps</v>
      </c>
      <c r="Y91" s="1">
        <v>39.2992269537</v>
      </c>
      <c r="Z91" s="1">
        <v>-82.943294437500001</v>
      </c>
      <c r="AA91" s="1">
        <v>39.306291621900002</v>
      </c>
      <c r="AB91" s="1">
        <v>-82.941251146599996</v>
      </c>
    </row>
    <row r="92" spans="1:28" x14ac:dyDescent="0.25">
      <c r="A92" s="13">
        <v>90</v>
      </c>
      <c r="B92" s="17">
        <v>4</v>
      </c>
      <c r="C92" s="1" t="s">
        <v>798</v>
      </c>
      <c r="D92" s="1" t="s">
        <v>3300</v>
      </c>
      <c r="E92" s="1" t="s">
        <v>3301</v>
      </c>
      <c r="F92" s="1" t="s">
        <v>3730</v>
      </c>
      <c r="G92" s="16">
        <v>7.1</v>
      </c>
      <c r="H92" s="16">
        <v>7.6</v>
      </c>
      <c r="I92" s="13" t="s">
        <v>3190</v>
      </c>
      <c r="J92" s="1" t="s">
        <v>4974</v>
      </c>
      <c r="K92" s="1">
        <v>1</v>
      </c>
      <c r="L92" s="1">
        <v>0</v>
      </c>
      <c r="M92" s="1">
        <v>3</v>
      </c>
      <c r="N92" s="1">
        <v>4</v>
      </c>
      <c r="O92" s="1">
        <v>7</v>
      </c>
      <c r="P92" s="16">
        <v>90.067314680232556</v>
      </c>
      <c r="Q92" s="21">
        <v>0.12866410559649261</v>
      </c>
      <c r="R92" s="21">
        <v>2.7231476767146945</v>
      </c>
      <c r="S92" s="21">
        <v>2.5944835711182019</v>
      </c>
      <c r="T92" s="21">
        <v>1.4586113248732168E-2</v>
      </c>
      <c r="U92" s="21">
        <v>0.14751126647226578</v>
      </c>
      <c r="V92" s="21">
        <v>0.13292515322353363</v>
      </c>
      <c r="W92" s="13" t="str">
        <f>IF(Table4674[[#This Row],[PSI - FI]]&gt;5,"Red",(IF(AND(Table4674[[#This Row],[PSI - FI]]&lt;5,Table4674[[#This Row],[PSI - FI]]&gt;=3),"Blue","No")))</f>
        <v>No</v>
      </c>
      <c r="X92" s="19" t="str">
        <f>HYPERLINK("https://www.google.com/maps/dir/?api=1&amp;origin=" &amp; Table4674[[#This Row],[Begin Lat]] &amp; "," &amp; Table4674[[#This Row],[Begin Long]] &amp; "&amp;destination=" &amp; Table4674[[#This Row],[End Lat]] &amp; "," &amp; Table4674[[#This Row],[End Long]] &amp; "&amp;travelmode=driving", "Google Maps")</f>
        <v>Google Maps</v>
      </c>
      <c r="Y92" s="1">
        <v>41.198559382500001</v>
      </c>
      <c r="Z92" s="1">
        <v>-81.295672432700002</v>
      </c>
      <c r="AA92" s="1">
        <v>41.193320782800001</v>
      </c>
      <c r="AB92" s="1">
        <v>-81.289044875399995</v>
      </c>
    </row>
    <row r="93" spans="1:28" x14ac:dyDescent="0.25">
      <c r="A93" s="13">
        <v>91</v>
      </c>
      <c r="B93" s="17">
        <v>2</v>
      </c>
      <c r="C93" s="1" t="s">
        <v>786</v>
      </c>
      <c r="D93" s="1" t="s">
        <v>3302</v>
      </c>
      <c r="E93" s="1" t="s">
        <v>3303</v>
      </c>
      <c r="F93" s="1" t="s">
        <v>3713</v>
      </c>
      <c r="G93" s="16">
        <v>4.8</v>
      </c>
      <c r="H93" s="16">
        <v>5.3</v>
      </c>
      <c r="I93" s="13" t="s">
        <v>3190</v>
      </c>
      <c r="J93" s="1" t="s">
        <v>4973</v>
      </c>
      <c r="K93" s="1">
        <v>1</v>
      </c>
      <c r="L93" s="1">
        <v>0</v>
      </c>
      <c r="M93" s="1">
        <v>1</v>
      </c>
      <c r="N93" s="1">
        <v>1</v>
      </c>
      <c r="O93" s="1">
        <v>2</v>
      </c>
      <c r="P93" s="16">
        <v>58.661064680232556</v>
      </c>
      <c r="Q93" s="21">
        <v>0.12939319401121174</v>
      </c>
      <c r="R93" s="21">
        <v>1.7318194585033655</v>
      </c>
      <c r="S93" s="21">
        <v>1.6024262644921539</v>
      </c>
      <c r="T93" s="21">
        <v>1.1288955417182315E-2</v>
      </c>
      <c r="U93" s="21">
        <v>0.14736045995661451</v>
      </c>
      <c r="V93" s="21">
        <v>0.1360715045394322</v>
      </c>
      <c r="W93" s="13" t="str">
        <f>IF(Table4674[[#This Row],[PSI - FI]]&gt;5,"Red",(IF(AND(Table4674[[#This Row],[PSI - FI]]&lt;5,Table4674[[#This Row],[PSI - FI]]&gt;=3),"Blue","No")))</f>
        <v>No</v>
      </c>
      <c r="X93" s="19" t="str">
        <f>HYPERLINK("https://www.google.com/maps/dir/?api=1&amp;origin=" &amp; Table4674[[#This Row],[Begin Lat]] &amp; "," &amp; Table4674[[#This Row],[Begin Long]] &amp; "&amp;destination=" &amp; Table4674[[#This Row],[End Lat]] &amp; "," &amp; Table4674[[#This Row],[End Long]] &amp; "&amp;travelmode=driving", "Google Maps")</f>
        <v>Google Maps</v>
      </c>
      <c r="Y93" s="1">
        <v>41.456102068600003</v>
      </c>
      <c r="Z93" s="1">
        <v>-83.802013336800002</v>
      </c>
      <c r="AA93" s="1">
        <v>41.457518416399999</v>
      </c>
      <c r="AB93" s="1">
        <v>-83.792863778200001</v>
      </c>
    </row>
    <row r="94" spans="1:28" x14ac:dyDescent="0.25">
      <c r="A94" s="13">
        <v>92</v>
      </c>
      <c r="B94" s="17">
        <v>4</v>
      </c>
      <c r="C94" s="1" t="s">
        <v>795</v>
      </c>
      <c r="D94" s="1" t="s">
        <v>3304</v>
      </c>
      <c r="E94" s="1" t="s">
        <v>3305</v>
      </c>
      <c r="F94" s="1" t="s">
        <v>3731</v>
      </c>
      <c r="G94" s="16">
        <v>6.1</v>
      </c>
      <c r="H94" s="16">
        <v>6.6</v>
      </c>
      <c r="I94" s="13" t="s">
        <v>3190</v>
      </c>
      <c r="J94" s="1" t="s">
        <v>4974</v>
      </c>
      <c r="K94" s="1">
        <v>0</v>
      </c>
      <c r="L94" s="1">
        <v>2</v>
      </c>
      <c r="M94" s="1">
        <v>1</v>
      </c>
      <c r="N94" s="1">
        <v>3</v>
      </c>
      <c r="O94" s="1">
        <v>7</v>
      </c>
      <c r="P94" s="16">
        <v>118.21275436046511</v>
      </c>
      <c r="Q94" s="21">
        <v>0.17101785731353608</v>
      </c>
      <c r="R94" s="21">
        <v>2.8940119679981731</v>
      </c>
      <c r="S94" s="21">
        <v>2.7229941106846369</v>
      </c>
      <c r="T94" s="21">
        <v>1.8944766157306919E-2</v>
      </c>
      <c r="U94" s="21">
        <v>0.14711775761045781</v>
      </c>
      <c r="V94" s="21">
        <v>0.12817299145315089</v>
      </c>
      <c r="W94" s="13" t="str">
        <f>IF(Table4674[[#This Row],[PSI - FI]]&gt;5,"Red",(IF(AND(Table4674[[#This Row],[PSI - FI]]&lt;5,Table4674[[#This Row],[PSI - FI]]&gt;=3),"Blue","No")))</f>
        <v>No</v>
      </c>
      <c r="X94" s="19" t="str">
        <f>HYPERLINK("https://www.google.com/maps/dir/?api=1&amp;origin=" &amp; Table4674[[#This Row],[Begin Lat]] &amp; "," &amp; Table4674[[#This Row],[Begin Long]] &amp; "&amp;destination=" &amp; Table4674[[#This Row],[End Lat]] &amp; "," &amp; Table4674[[#This Row],[End Long]] &amp; "&amp;travelmode=driving", "Google Maps")</f>
        <v>Google Maps</v>
      </c>
      <c r="Y94" s="1">
        <v>41.244967893899997</v>
      </c>
      <c r="Z94" s="1">
        <v>-81.570042209999997</v>
      </c>
      <c r="AA94" s="1">
        <v>41.242155404899997</v>
      </c>
      <c r="AB94" s="1">
        <v>-81.5615809711</v>
      </c>
    </row>
    <row r="95" spans="1:28" x14ac:dyDescent="0.25">
      <c r="A95" s="13">
        <v>93</v>
      </c>
      <c r="B95" s="17">
        <v>9</v>
      </c>
      <c r="C95" s="1" t="s">
        <v>796</v>
      </c>
      <c r="D95" s="1" t="s">
        <v>3251</v>
      </c>
      <c r="E95" s="1" t="s">
        <v>3268</v>
      </c>
      <c r="F95" s="1" t="s">
        <v>3715</v>
      </c>
      <c r="G95" s="16">
        <v>24.7</v>
      </c>
      <c r="H95" s="16">
        <v>25.2</v>
      </c>
      <c r="I95" s="13" t="s">
        <v>3190</v>
      </c>
      <c r="J95" s="1" t="s">
        <v>4973</v>
      </c>
      <c r="K95" s="1">
        <v>0</v>
      </c>
      <c r="L95" s="1">
        <v>1</v>
      </c>
      <c r="M95" s="1">
        <v>1</v>
      </c>
      <c r="N95" s="1">
        <v>1</v>
      </c>
      <c r="O95" s="1">
        <v>6</v>
      </c>
      <c r="P95" s="16">
        <v>62.661064680232556</v>
      </c>
      <c r="Q95" s="21">
        <v>0.12670663477712696</v>
      </c>
      <c r="R95" s="21">
        <v>3.2384601442930063</v>
      </c>
      <c r="S95" s="21">
        <v>3.1117535095158795</v>
      </c>
      <c r="T95" s="21">
        <v>1.1105261029814481E-2</v>
      </c>
      <c r="U95" s="21">
        <v>0.14593782285602919</v>
      </c>
      <c r="V95" s="21">
        <v>0.1348325618262147</v>
      </c>
      <c r="W95" s="13" t="str">
        <f>IF(Table4674[[#This Row],[PSI - FI]]&gt;5,"Red",(IF(AND(Table4674[[#This Row],[PSI - FI]]&lt;5,Table4674[[#This Row],[PSI - FI]]&gt;=3),"Blue","No")))</f>
        <v>No</v>
      </c>
      <c r="X95" s="19" t="str">
        <f>HYPERLINK("https://www.google.com/maps/dir/?api=1&amp;origin=" &amp; Table4674[[#This Row],[Begin Lat]] &amp; "," &amp; Table4674[[#This Row],[Begin Long]] &amp; "&amp;destination=" &amp; Table4674[[#This Row],[End Lat]] &amp; "," &amp; Table4674[[#This Row],[End Long]] &amp; "&amp;travelmode=driving", "Google Maps")</f>
        <v>Google Maps</v>
      </c>
      <c r="Y95" s="1">
        <v>39.302990599799998</v>
      </c>
      <c r="Z95" s="1">
        <v>-82.915915243800001</v>
      </c>
      <c r="AA95" s="1">
        <v>39.298128952799999</v>
      </c>
      <c r="AB95" s="1">
        <v>-82.909019286100005</v>
      </c>
    </row>
    <row r="96" spans="1:28" x14ac:dyDescent="0.25">
      <c r="A96" s="13">
        <v>94</v>
      </c>
      <c r="B96" s="17">
        <v>9</v>
      </c>
      <c r="C96" s="1" t="s">
        <v>796</v>
      </c>
      <c r="D96" s="1" t="s">
        <v>3251</v>
      </c>
      <c r="E96" s="1" t="s">
        <v>3252</v>
      </c>
      <c r="F96" s="1" t="s">
        <v>3715</v>
      </c>
      <c r="G96" s="16">
        <v>32.799999999999997</v>
      </c>
      <c r="H96" s="16">
        <v>33.299999999999997</v>
      </c>
      <c r="I96" s="13" t="s">
        <v>3190</v>
      </c>
      <c r="J96" s="1" t="s">
        <v>4973</v>
      </c>
      <c r="K96" s="1">
        <v>0</v>
      </c>
      <c r="L96" s="1">
        <v>1</v>
      </c>
      <c r="M96" s="1">
        <v>2</v>
      </c>
      <c r="N96" s="1">
        <v>0</v>
      </c>
      <c r="O96" s="1">
        <v>2</v>
      </c>
      <c r="P96" s="16">
        <v>60.770439680232556</v>
      </c>
      <c r="Q96" s="21">
        <v>0.12670663477712696</v>
      </c>
      <c r="R96" s="21">
        <v>1.81486207310454</v>
      </c>
      <c r="S96" s="21">
        <v>1.6881554383274131</v>
      </c>
      <c r="T96" s="21">
        <v>1.1105261029814481E-2</v>
      </c>
      <c r="U96" s="21">
        <v>0.14593782285602919</v>
      </c>
      <c r="V96" s="21">
        <v>0.1348325618262147</v>
      </c>
      <c r="W96" s="13" t="str">
        <f>IF(Table4674[[#This Row],[PSI - FI]]&gt;5,"Red",(IF(AND(Table4674[[#This Row],[PSI - FI]]&lt;5,Table4674[[#This Row],[PSI - FI]]&gt;=3),"Blue","No")))</f>
        <v>No</v>
      </c>
      <c r="X96" s="19" t="str">
        <f>HYPERLINK("https://www.google.com/maps/dir/?api=1&amp;origin=" &amp; Table4674[[#This Row],[Begin Lat]] &amp; "," &amp; Table4674[[#This Row],[Begin Long]] &amp; "&amp;destination=" &amp; Table4674[[#This Row],[End Lat]] &amp; "," &amp; Table4674[[#This Row],[End Long]] &amp; "&amp;travelmode=driving", "Google Maps")</f>
        <v>Google Maps</v>
      </c>
      <c r="Y96" s="1">
        <v>39.214938971999999</v>
      </c>
      <c r="Z96" s="1">
        <v>-82.824028021499998</v>
      </c>
      <c r="AA96" s="1">
        <v>39.207952139299998</v>
      </c>
      <c r="AB96" s="1">
        <v>-82.821869092300005</v>
      </c>
    </row>
    <row r="97" spans="1:28" x14ac:dyDescent="0.25">
      <c r="A97" s="13">
        <v>95</v>
      </c>
      <c r="B97" s="17">
        <v>9</v>
      </c>
      <c r="C97" s="1" t="s">
        <v>796</v>
      </c>
      <c r="D97" s="1" t="s">
        <v>3251</v>
      </c>
      <c r="E97" s="1" t="s">
        <v>3252</v>
      </c>
      <c r="F97" s="1" t="s">
        <v>3715</v>
      </c>
      <c r="G97" s="16">
        <v>28.9</v>
      </c>
      <c r="H97" s="16">
        <v>29.4</v>
      </c>
      <c r="I97" s="13" t="s">
        <v>3190</v>
      </c>
      <c r="J97" s="1" t="s">
        <v>4973</v>
      </c>
      <c r="K97" s="1">
        <v>1</v>
      </c>
      <c r="L97" s="1">
        <v>0</v>
      </c>
      <c r="M97" s="1">
        <v>1</v>
      </c>
      <c r="N97" s="1">
        <v>1</v>
      </c>
      <c r="O97" s="1">
        <v>0</v>
      </c>
      <c r="P97" s="16">
        <v>56.661064680232556</v>
      </c>
      <c r="Q97" s="21">
        <v>0.12670663477712696</v>
      </c>
      <c r="R97" s="21">
        <v>1.1030630375103068</v>
      </c>
      <c r="S97" s="21">
        <v>0.97635640273317981</v>
      </c>
      <c r="T97" s="21">
        <v>1.1105261029814481E-2</v>
      </c>
      <c r="U97" s="21">
        <v>0.14593782285602919</v>
      </c>
      <c r="V97" s="21">
        <v>0.1348325618262147</v>
      </c>
      <c r="W97" s="13" t="str">
        <f>IF(Table4674[[#This Row],[PSI - FI]]&gt;5,"Red",(IF(AND(Table4674[[#This Row],[PSI - FI]]&lt;5,Table4674[[#This Row],[PSI - FI]]&gt;=3),"Blue","No")))</f>
        <v>No</v>
      </c>
      <c r="X97" s="19" t="str">
        <f>HYPERLINK("https://www.google.com/maps/dir/?api=1&amp;origin=" &amp; Table4674[[#This Row],[Begin Lat]] &amp; "," &amp; Table4674[[#This Row],[Begin Long]] &amp; "&amp;destination=" &amp; Table4674[[#This Row],[End Lat]] &amp; "," &amp; Table4674[[#This Row],[End Long]] &amp; "&amp;travelmode=driving", "Google Maps")</f>
        <v>Google Maps</v>
      </c>
      <c r="Y97" s="1">
        <v>39.260982485500001</v>
      </c>
      <c r="Z97" s="1">
        <v>-82.8641615648</v>
      </c>
      <c r="AA97" s="1">
        <v>39.256711626300003</v>
      </c>
      <c r="AB97" s="1">
        <v>-82.856632637000004</v>
      </c>
    </row>
    <row r="98" spans="1:28" x14ac:dyDescent="0.25">
      <c r="A98" s="13">
        <v>96</v>
      </c>
      <c r="B98" s="17">
        <v>10</v>
      </c>
      <c r="C98" s="1" t="s">
        <v>2364</v>
      </c>
      <c r="D98" s="1" t="s">
        <v>3215</v>
      </c>
      <c r="E98" s="1" t="s">
        <v>3224</v>
      </c>
      <c r="F98" s="1" t="s">
        <v>3701</v>
      </c>
      <c r="G98" s="16">
        <v>0.3</v>
      </c>
      <c r="H98" s="16">
        <v>0.8</v>
      </c>
      <c r="I98" s="13" t="s">
        <v>3190</v>
      </c>
      <c r="J98" s="1" t="s">
        <v>4973</v>
      </c>
      <c r="K98" s="1">
        <v>0</v>
      </c>
      <c r="L98" s="1">
        <v>1</v>
      </c>
      <c r="M98" s="1">
        <v>0</v>
      </c>
      <c r="N98" s="1">
        <v>1</v>
      </c>
      <c r="O98" s="1">
        <v>5</v>
      </c>
      <c r="P98" s="16">
        <v>55.114189680232556</v>
      </c>
      <c r="Q98" s="21">
        <v>0.19401654440359639</v>
      </c>
      <c r="R98" s="21">
        <v>2.5635882590075947</v>
      </c>
      <c r="S98" s="21">
        <v>2.3695717146039983</v>
      </c>
      <c r="T98" s="21">
        <v>1.693605651415931E-2</v>
      </c>
      <c r="U98" s="21">
        <v>0.1452368969441139</v>
      </c>
      <c r="V98" s="21">
        <v>0.1283008404299546</v>
      </c>
      <c r="W98" s="13" t="str">
        <f>IF(Table4674[[#This Row],[PSI - FI]]&gt;5,"Red",(IF(AND(Table4674[[#This Row],[PSI - FI]]&lt;5,Table4674[[#This Row],[PSI - FI]]&gt;=3),"Blue","No")))</f>
        <v>No</v>
      </c>
      <c r="X98" s="19" t="str">
        <f>HYPERLINK("https://www.google.com/maps/dir/?api=1&amp;origin=" &amp; Table4674[[#This Row],[Begin Lat]] &amp; "," &amp; Table4674[[#This Row],[Begin Long]] &amp; "&amp;destination=" &amp; Table4674[[#This Row],[End Lat]] &amp; "," &amp; Table4674[[#This Row],[End Long]] &amp; "&amp;travelmode=driving", "Google Maps")</f>
        <v>Google Maps</v>
      </c>
      <c r="Y98" s="1">
        <v>39.601393079300003</v>
      </c>
      <c r="Z98" s="1">
        <v>-82.5478412362</v>
      </c>
      <c r="AA98" s="1">
        <v>39.594403593499997</v>
      </c>
      <c r="AB98" s="1">
        <v>-82.5454172285</v>
      </c>
    </row>
    <row r="99" spans="1:28" x14ac:dyDescent="0.25">
      <c r="A99" s="13">
        <v>97</v>
      </c>
      <c r="B99" s="17">
        <v>6</v>
      </c>
      <c r="C99" s="1" t="s">
        <v>3192</v>
      </c>
      <c r="D99" s="1" t="s">
        <v>3306</v>
      </c>
      <c r="E99" s="1" t="s">
        <v>3307</v>
      </c>
      <c r="F99" s="1" t="s">
        <v>3732</v>
      </c>
      <c r="G99" s="16">
        <v>14.7</v>
      </c>
      <c r="H99" s="16">
        <v>15.2</v>
      </c>
      <c r="I99" s="13" t="s">
        <v>3190</v>
      </c>
      <c r="J99" s="1" t="s">
        <v>4974</v>
      </c>
      <c r="K99" s="1">
        <v>0</v>
      </c>
      <c r="L99" s="1">
        <v>0</v>
      </c>
      <c r="M99" s="1">
        <v>7</v>
      </c>
      <c r="N99" s="1">
        <v>1</v>
      </c>
      <c r="O99" s="1">
        <v>8</v>
      </c>
      <c r="P99" s="16">
        <v>58.265625</v>
      </c>
      <c r="Q99" s="21">
        <v>0.12426814778128988</v>
      </c>
      <c r="R99" s="21">
        <v>2.9809328638698118</v>
      </c>
      <c r="S99" s="21">
        <v>2.8566647160885221</v>
      </c>
      <c r="T99" s="21">
        <v>1.4126822023109852E-2</v>
      </c>
      <c r="U99" s="21">
        <v>0.14362923279591625</v>
      </c>
      <c r="V99" s="21">
        <v>0.12950241077280639</v>
      </c>
      <c r="W99" s="13" t="str">
        <f>IF(Table4674[[#This Row],[PSI - FI]]&gt;5,"Red",(IF(AND(Table4674[[#This Row],[PSI - FI]]&lt;5,Table4674[[#This Row],[PSI - FI]]&gt;=3),"Blue","No")))</f>
        <v>No</v>
      </c>
      <c r="X99" s="19" t="str">
        <f>HYPERLINK("https://www.google.com/maps/dir/?api=1&amp;origin=" &amp; Table4674[[#This Row],[Begin Lat]] &amp; "," &amp; Table4674[[#This Row],[Begin Long]] &amp; "&amp;destination=" &amp; Table4674[[#This Row],[End Lat]] &amp; "," &amp; Table4674[[#This Row],[End Long]] &amp; "&amp;travelmode=driving", "Google Maps")</f>
        <v>Google Maps</v>
      </c>
      <c r="Y99" s="1">
        <v>40.498292209500001</v>
      </c>
      <c r="Z99" s="1">
        <v>-82.720617088500006</v>
      </c>
      <c r="AA99" s="1">
        <v>40.494231344900001</v>
      </c>
      <c r="AB99" s="1">
        <v>-82.712756423800002</v>
      </c>
    </row>
    <row r="100" spans="1:28" x14ac:dyDescent="0.25">
      <c r="A100" s="13">
        <v>98</v>
      </c>
      <c r="B100" s="17">
        <v>12</v>
      </c>
      <c r="C100" s="1" t="s">
        <v>1332</v>
      </c>
      <c r="D100" s="1" t="s">
        <v>3308</v>
      </c>
      <c r="E100" s="1" t="s">
        <v>3309</v>
      </c>
      <c r="F100" s="1" t="s">
        <v>3702</v>
      </c>
      <c r="G100" s="16">
        <v>7.8</v>
      </c>
      <c r="H100" s="16">
        <v>8.3000000000000007</v>
      </c>
      <c r="I100" s="13" t="s">
        <v>3190</v>
      </c>
      <c r="J100" s="1" t="s">
        <v>4973</v>
      </c>
      <c r="K100" s="1">
        <v>0</v>
      </c>
      <c r="L100" s="1">
        <v>2</v>
      </c>
      <c r="M100" s="1">
        <v>1</v>
      </c>
      <c r="N100" s="1">
        <v>0</v>
      </c>
      <c r="O100" s="1">
        <v>1</v>
      </c>
      <c r="P100" s="16">
        <v>98.900254360465112</v>
      </c>
      <c r="Q100" s="21">
        <v>0.12547029326394871</v>
      </c>
      <c r="R100" s="21">
        <v>1.266058244585857</v>
      </c>
      <c r="S100" s="21">
        <v>1.1405879513219084</v>
      </c>
      <c r="T100" s="21">
        <v>1.1021305723287935E-2</v>
      </c>
      <c r="U100" s="21">
        <v>0.1428403089920621</v>
      </c>
      <c r="V100" s="21">
        <v>0.13181900326877416</v>
      </c>
      <c r="W100" s="13" t="str">
        <f>IF(Table4674[[#This Row],[PSI - FI]]&gt;5,"Red",(IF(AND(Table4674[[#This Row],[PSI - FI]]&lt;5,Table4674[[#This Row],[PSI - FI]]&gt;=3),"Blue","No")))</f>
        <v>No</v>
      </c>
      <c r="X100" s="19" t="str">
        <f>HYPERLINK("https://www.google.com/maps/dir/?api=1&amp;origin=" &amp; Table4674[[#This Row],[Begin Lat]] &amp; "," &amp; Table4674[[#This Row],[Begin Long]] &amp; "&amp;destination=" &amp; Table4674[[#This Row],[End Lat]] &amp; "," &amp; Table4674[[#This Row],[End Long]] &amp; "&amp;travelmode=driving", "Google Maps")</f>
        <v>Google Maps</v>
      </c>
      <c r="Y100" s="1">
        <v>41.383614914699997</v>
      </c>
      <c r="Z100" s="1">
        <v>-81.243299836800006</v>
      </c>
      <c r="AA100" s="1">
        <v>41.384149942599997</v>
      </c>
      <c r="AB100" s="1">
        <v>-81.233718300000007</v>
      </c>
    </row>
    <row r="101" spans="1:28" x14ac:dyDescent="0.25">
      <c r="A101" s="13">
        <v>99</v>
      </c>
      <c r="B101" s="17">
        <v>4</v>
      </c>
      <c r="C101" s="1" t="s">
        <v>798</v>
      </c>
      <c r="D101" s="1" t="s">
        <v>3300</v>
      </c>
      <c r="E101" s="1" t="s">
        <v>3301</v>
      </c>
      <c r="F101" s="1" t="s">
        <v>3730</v>
      </c>
      <c r="G101" s="16">
        <v>15.4</v>
      </c>
      <c r="H101" s="16">
        <v>15.9</v>
      </c>
      <c r="I101" s="13" t="s">
        <v>3190</v>
      </c>
      <c r="J101" s="1" t="s">
        <v>4972</v>
      </c>
      <c r="K101" s="1">
        <v>0</v>
      </c>
      <c r="L101" s="1">
        <v>2</v>
      </c>
      <c r="M101" s="1">
        <v>3</v>
      </c>
      <c r="N101" s="1">
        <v>0</v>
      </c>
      <c r="O101" s="1">
        <v>5</v>
      </c>
      <c r="P101" s="16">
        <v>115.99400436046511</v>
      </c>
      <c r="Q101" s="21">
        <v>6.7337907962066498E-2</v>
      </c>
      <c r="R101" s="21">
        <v>2.2022543244112738</v>
      </c>
      <c r="S101" s="21">
        <v>2.1349164164492072</v>
      </c>
      <c r="T101" s="21">
        <v>6.8277228384957013E-3</v>
      </c>
      <c r="U101" s="21">
        <v>0.14227395915549634</v>
      </c>
      <c r="V101" s="21">
        <v>0.13544623631700065</v>
      </c>
      <c r="W101" s="13" t="str">
        <f>IF(Table4674[[#This Row],[PSI - FI]]&gt;5,"Red",(IF(AND(Table4674[[#This Row],[PSI - FI]]&lt;5,Table4674[[#This Row],[PSI - FI]]&gt;=3),"Blue","No")))</f>
        <v>No</v>
      </c>
      <c r="X101" s="19" t="str">
        <f>HYPERLINK("https://www.google.com/maps/dir/?api=1&amp;origin=" &amp; Table4674[[#This Row],[Begin Lat]] &amp; "," &amp; Table4674[[#This Row],[Begin Long]] &amp; "&amp;destination=" &amp; Table4674[[#This Row],[End Lat]] &amp; "," &amp; Table4674[[#This Row],[End Long]] &amp; "&amp;travelmode=driving", "Google Maps")</f>
        <v>Google Maps</v>
      </c>
      <c r="Y101" s="1">
        <v>41.127437587800003</v>
      </c>
      <c r="Z101" s="1">
        <v>-81.183418431000007</v>
      </c>
      <c r="AA101" s="1">
        <v>41.1219109034</v>
      </c>
      <c r="AB101" s="1">
        <v>-81.177304010300006</v>
      </c>
    </row>
    <row r="102" spans="1:28" x14ac:dyDescent="0.25">
      <c r="A102" s="13">
        <v>100</v>
      </c>
      <c r="B102" s="17">
        <v>1</v>
      </c>
      <c r="C102" s="1" t="s">
        <v>2384</v>
      </c>
      <c r="D102" s="1" t="s">
        <v>3218</v>
      </c>
      <c r="E102" s="1" t="s">
        <v>3310</v>
      </c>
      <c r="F102" s="1" t="s">
        <v>3704</v>
      </c>
      <c r="G102" s="16">
        <v>3.1</v>
      </c>
      <c r="H102" s="16">
        <v>3.6</v>
      </c>
      <c r="I102" s="13" t="s">
        <v>3190</v>
      </c>
      <c r="J102" s="1" t="s">
        <v>4973</v>
      </c>
      <c r="K102" s="1">
        <v>0</v>
      </c>
      <c r="L102" s="1">
        <v>1</v>
      </c>
      <c r="M102" s="1">
        <v>3</v>
      </c>
      <c r="N102" s="1">
        <v>0</v>
      </c>
      <c r="O102" s="1">
        <v>0</v>
      </c>
      <c r="P102" s="16">
        <v>65.317314680232556</v>
      </c>
      <c r="Q102" s="21">
        <v>8.0495238317153467E-2</v>
      </c>
      <c r="R102" s="21">
        <v>1.0987286080803662</v>
      </c>
      <c r="S102" s="21">
        <v>1.0182333697632127</v>
      </c>
      <c r="T102" s="21">
        <v>8.068421322263649E-3</v>
      </c>
      <c r="U102" s="21">
        <v>0.14105442410062968</v>
      </c>
      <c r="V102" s="21">
        <v>0.13298600277836603</v>
      </c>
      <c r="W102" s="13" t="str">
        <f>IF(Table4674[[#This Row],[PSI - FI]]&gt;5,"Red",(IF(AND(Table4674[[#This Row],[PSI - FI]]&lt;5,Table4674[[#This Row],[PSI - FI]]&gt;=3),"Blue","No")))</f>
        <v>No</v>
      </c>
      <c r="X102" s="19" t="str">
        <f>HYPERLINK("https://www.google.com/maps/dir/?api=1&amp;origin=" &amp; Table4674[[#This Row],[Begin Lat]] &amp; "," &amp; Table4674[[#This Row],[Begin Long]] &amp; "&amp;destination=" &amp; Table4674[[#This Row],[End Lat]] &amp; "," &amp; Table4674[[#This Row],[End Long]] &amp; "&amp;travelmode=driving", "Google Maps")</f>
        <v>Google Maps</v>
      </c>
      <c r="Y102" s="1">
        <v>40.733969446499998</v>
      </c>
      <c r="Z102" s="1">
        <v>-83.202791396199999</v>
      </c>
      <c r="AA102" s="1">
        <v>40.738882634600003</v>
      </c>
      <c r="AB102" s="1">
        <v>-83.2097935006</v>
      </c>
    </row>
    <row r="103" spans="1:28" x14ac:dyDescent="0.25">
      <c r="A103" s="13">
        <v>101</v>
      </c>
      <c r="B103" s="17">
        <v>6</v>
      </c>
      <c r="C103" s="1" t="s">
        <v>808</v>
      </c>
      <c r="D103" s="1" t="s">
        <v>3227</v>
      </c>
      <c r="E103" s="1" t="s">
        <v>3233</v>
      </c>
      <c r="F103" s="1" t="s">
        <v>3704</v>
      </c>
      <c r="G103" s="16">
        <v>12.5</v>
      </c>
      <c r="H103" s="16">
        <v>13</v>
      </c>
      <c r="I103" s="13" t="s">
        <v>3190</v>
      </c>
      <c r="J103" s="1" t="s">
        <v>4973</v>
      </c>
      <c r="K103" s="1">
        <v>0</v>
      </c>
      <c r="L103" s="1">
        <v>1</v>
      </c>
      <c r="M103" s="1">
        <v>1</v>
      </c>
      <c r="N103" s="1">
        <v>0</v>
      </c>
      <c r="O103" s="1">
        <v>7</v>
      </c>
      <c r="P103" s="16">
        <v>59.223564680232556</v>
      </c>
      <c r="Q103" s="21">
        <v>0.19131776942153261</v>
      </c>
      <c r="R103" s="21">
        <v>3.0095970066798619</v>
      </c>
      <c r="S103" s="21">
        <v>2.8182792372583294</v>
      </c>
      <c r="T103" s="21">
        <v>1.6602410109361778E-2</v>
      </c>
      <c r="U103" s="21">
        <v>0.14016802488332147</v>
      </c>
      <c r="V103" s="21">
        <v>0.12356561477395969</v>
      </c>
      <c r="W103" s="13" t="str">
        <f>IF(Table4674[[#This Row],[PSI - FI]]&gt;5,"Red",(IF(AND(Table4674[[#This Row],[PSI - FI]]&lt;5,Table4674[[#This Row],[PSI - FI]]&gt;=3),"Blue","No")))</f>
        <v>No</v>
      </c>
      <c r="X103" s="19" t="str">
        <f>HYPERLINK("https://www.google.com/maps/dir/?api=1&amp;origin=" &amp; Table4674[[#This Row],[Begin Lat]] &amp; "," &amp; Table4674[[#This Row],[Begin Long]] &amp; "&amp;destination=" &amp; Table4674[[#This Row],[End Lat]] &amp; "," &amp; Table4674[[#This Row],[End Long]] &amp; "&amp;travelmode=driving", "Google Maps")</f>
        <v>Google Maps</v>
      </c>
      <c r="Y103" s="1">
        <v>39.656048834700002</v>
      </c>
      <c r="Z103" s="1">
        <v>-82.958629189700005</v>
      </c>
      <c r="AA103" s="1">
        <v>39.662876445599998</v>
      </c>
      <c r="AB103" s="1">
        <v>-82.961684383299996</v>
      </c>
    </row>
    <row r="104" spans="1:28" x14ac:dyDescent="0.25">
      <c r="A104" s="13">
        <v>102</v>
      </c>
      <c r="B104" s="17">
        <v>11</v>
      </c>
      <c r="C104" s="1" t="s">
        <v>2372</v>
      </c>
      <c r="D104" s="1" t="s">
        <v>3277</v>
      </c>
      <c r="E104" s="1" t="s">
        <v>3278</v>
      </c>
      <c r="F104" s="1" t="s">
        <v>3721</v>
      </c>
      <c r="G104" s="16">
        <v>23.7</v>
      </c>
      <c r="H104" s="16">
        <v>24.2</v>
      </c>
      <c r="I104" s="13" t="s">
        <v>3190</v>
      </c>
      <c r="J104" s="1" t="s">
        <v>4974</v>
      </c>
      <c r="K104" s="1">
        <v>0</v>
      </c>
      <c r="L104" s="1">
        <v>1</v>
      </c>
      <c r="M104" s="1">
        <v>2</v>
      </c>
      <c r="N104" s="1">
        <v>4</v>
      </c>
      <c r="O104" s="1">
        <v>8</v>
      </c>
      <c r="P104" s="16">
        <v>84.520439680232556</v>
      </c>
      <c r="Q104" s="21">
        <v>0.13916730365890292</v>
      </c>
      <c r="R104" s="21">
        <v>2.8035384086026136</v>
      </c>
      <c r="S104" s="21">
        <v>2.6643711049437107</v>
      </c>
      <c r="T104" s="21">
        <v>1.5676614693622318E-2</v>
      </c>
      <c r="U104" s="21">
        <v>0.13998811638825132</v>
      </c>
      <c r="V104" s="21">
        <v>0.124311501694629</v>
      </c>
      <c r="W104" s="13" t="str">
        <f>IF(Table4674[[#This Row],[PSI - FI]]&gt;5,"Red",(IF(AND(Table4674[[#This Row],[PSI - FI]]&lt;5,Table4674[[#This Row],[PSI - FI]]&gt;=3),"Blue","No")))</f>
        <v>No</v>
      </c>
      <c r="X104" s="19" t="str">
        <f>HYPERLINK("https://www.google.com/maps/dir/?api=1&amp;origin=" &amp; Table4674[[#This Row],[Begin Lat]] &amp; "," &amp; Table4674[[#This Row],[Begin Long]] &amp; "&amp;destination=" &amp; Table4674[[#This Row],[End Lat]] &amp; "," &amp; Table4674[[#This Row],[End Long]] &amp; "&amp;travelmode=driving", "Google Maps")</f>
        <v>Google Maps</v>
      </c>
      <c r="Y104" s="1">
        <v>40.552882921299997</v>
      </c>
      <c r="Z104" s="1">
        <v>-81.8434511735</v>
      </c>
      <c r="AA104" s="1">
        <v>40.553273384599997</v>
      </c>
      <c r="AB104" s="1">
        <v>-81.833993040099998</v>
      </c>
    </row>
    <row r="105" spans="1:28" x14ac:dyDescent="0.25">
      <c r="A105" s="13">
        <v>103</v>
      </c>
      <c r="B105" s="17">
        <v>6</v>
      </c>
      <c r="C105" s="1" t="s">
        <v>808</v>
      </c>
      <c r="D105" s="1" t="s">
        <v>3271</v>
      </c>
      <c r="E105" s="1" t="s">
        <v>3272</v>
      </c>
      <c r="F105" s="1" t="s">
        <v>3721</v>
      </c>
      <c r="G105" s="16">
        <v>6</v>
      </c>
      <c r="H105" s="16">
        <v>6.5</v>
      </c>
      <c r="I105" s="13" t="s">
        <v>3190</v>
      </c>
      <c r="J105" s="1" t="s">
        <v>4974</v>
      </c>
      <c r="K105" s="1">
        <v>1</v>
      </c>
      <c r="L105" s="1">
        <v>1</v>
      </c>
      <c r="M105" s="1">
        <v>4</v>
      </c>
      <c r="N105" s="1">
        <v>0</v>
      </c>
      <c r="O105" s="1">
        <v>5</v>
      </c>
      <c r="P105" s="16">
        <v>122.54087936046511</v>
      </c>
      <c r="Q105" s="21">
        <v>0.16178495428988027</v>
      </c>
      <c r="R105" s="21">
        <v>2.3281837832532264</v>
      </c>
      <c r="S105" s="21">
        <v>2.166398828963346</v>
      </c>
      <c r="T105" s="21">
        <v>1.8002921373337775E-2</v>
      </c>
      <c r="U105" s="21">
        <v>0.13979296018649329</v>
      </c>
      <c r="V105" s="21">
        <v>0.1217900388131555</v>
      </c>
      <c r="W105" s="13" t="str">
        <f>IF(Table4674[[#This Row],[PSI - FI]]&gt;5,"Red",(IF(AND(Table4674[[#This Row],[PSI - FI]]&lt;5,Table4674[[#This Row],[PSI - FI]]&gt;=3),"Blue","No")))</f>
        <v>No</v>
      </c>
      <c r="X105" s="19" t="str">
        <f>HYPERLINK("https://www.google.com/maps/dir/?api=1&amp;origin=" &amp; Table4674[[#This Row],[Begin Lat]] &amp; "," &amp; Table4674[[#This Row],[Begin Long]] &amp; "&amp;destination=" &amp; Table4674[[#This Row],[End Lat]] &amp; "," &amp; Table4674[[#This Row],[End Long]] &amp; "&amp;travelmode=driving", "Google Maps")</f>
        <v>Google Maps</v>
      </c>
      <c r="Y105" s="1">
        <v>39.795265313000002</v>
      </c>
      <c r="Z105" s="1">
        <v>-83.190573980400004</v>
      </c>
      <c r="AA105" s="1">
        <v>39.800521074999999</v>
      </c>
      <c r="AB105" s="1">
        <v>-83.184118548399994</v>
      </c>
    </row>
    <row r="106" spans="1:28" x14ac:dyDescent="0.25">
      <c r="A106" s="13">
        <v>104</v>
      </c>
      <c r="B106" s="17">
        <v>4</v>
      </c>
      <c r="C106" s="1" t="s">
        <v>801</v>
      </c>
      <c r="D106" s="1" t="s">
        <v>3311</v>
      </c>
      <c r="E106" s="1" t="s">
        <v>3312</v>
      </c>
      <c r="F106" s="1" t="s">
        <v>3733</v>
      </c>
      <c r="G106" s="16">
        <v>3</v>
      </c>
      <c r="H106" s="16">
        <v>3.5</v>
      </c>
      <c r="I106" s="13" t="s">
        <v>3190</v>
      </c>
      <c r="J106" s="1" t="s">
        <v>4974</v>
      </c>
      <c r="K106" s="1">
        <v>0</v>
      </c>
      <c r="L106" s="1">
        <v>1</v>
      </c>
      <c r="M106" s="1">
        <v>4</v>
      </c>
      <c r="N106" s="1">
        <v>3</v>
      </c>
      <c r="O106" s="1">
        <v>16</v>
      </c>
      <c r="P106" s="16">
        <v>101.17668968023256</v>
      </c>
      <c r="Q106" s="21">
        <v>0.12168659133062</v>
      </c>
      <c r="R106" s="21">
        <v>3.8709722828906359</v>
      </c>
      <c r="S106" s="21">
        <v>3.7492856915600159</v>
      </c>
      <c r="T106" s="21">
        <v>1.3857695324854827E-2</v>
      </c>
      <c r="U106" s="21">
        <v>0.13950318582875659</v>
      </c>
      <c r="V106" s="21">
        <v>0.12564549050390178</v>
      </c>
      <c r="W106" s="13" t="str">
        <f>IF(Table4674[[#This Row],[PSI - FI]]&gt;5,"Red",(IF(AND(Table4674[[#This Row],[PSI - FI]]&lt;5,Table4674[[#This Row],[PSI - FI]]&gt;=3),"Blue","No")))</f>
        <v>No</v>
      </c>
      <c r="X106" s="19" t="str">
        <f>HYPERLINK("https://www.google.com/maps/dir/?api=1&amp;origin=" &amp; Table4674[[#This Row],[Begin Lat]] &amp; "," &amp; Table4674[[#This Row],[Begin Long]] &amp; "&amp;destination=" &amp; Table4674[[#This Row],[End Lat]] &amp; "," &amp; Table4674[[#This Row],[End Long]] &amp; "&amp;travelmode=driving", "Google Maps")</f>
        <v>Google Maps</v>
      </c>
      <c r="Y106" s="1">
        <v>40.941875906999996</v>
      </c>
      <c r="Z106" s="1">
        <v>-80.657237534199993</v>
      </c>
      <c r="AA106" s="1">
        <v>40.9490433486</v>
      </c>
      <c r="AB106" s="1">
        <v>-80.6586454925</v>
      </c>
    </row>
    <row r="107" spans="1:28" x14ac:dyDescent="0.25">
      <c r="A107" s="13">
        <v>105</v>
      </c>
      <c r="B107" s="17">
        <v>9</v>
      </c>
      <c r="C107" s="1" t="s">
        <v>796</v>
      </c>
      <c r="D107" s="1" t="s">
        <v>3218</v>
      </c>
      <c r="E107" s="1" t="s">
        <v>3299</v>
      </c>
      <c r="F107" s="1" t="s">
        <v>3704</v>
      </c>
      <c r="G107" s="16">
        <v>20.7</v>
      </c>
      <c r="H107" s="16">
        <v>21.2</v>
      </c>
      <c r="I107" s="13" t="s">
        <v>3190</v>
      </c>
      <c r="J107" s="1" t="s">
        <v>4973</v>
      </c>
      <c r="K107" s="1">
        <v>0</v>
      </c>
      <c r="L107" s="1">
        <v>1</v>
      </c>
      <c r="M107" s="1">
        <v>0</v>
      </c>
      <c r="N107" s="1">
        <v>1</v>
      </c>
      <c r="O107" s="1">
        <v>4</v>
      </c>
      <c r="P107" s="16">
        <v>54.114189680232556</v>
      </c>
      <c r="Q107" s="21">
        <v>0.18657574197513066</v>
      </c>
      <c r="R107" s="21">
        <v>2.1124865260623884</v>
      </c>
      <c r="S107" s="21">
        <v>1.9259107840872578</v>
      </c>
      <c r="T107" s="21">
        <v>1.6056248215180823E-2</v>
      </c>
      <c r="U107" s="21">
        <v>0.13775055415854026</v>
      </c>
      <c r="V107" s="21">
        <v>0.12169430594335943</v>
      </c>
      <c r="W107" s="13" t="str">
        <f>IF(Table4674[[#This Row],[PSI - FI]]&gt;5,"Red",(IF(AND(Table4674[[#This Row],[PSI - FI]]&lt;5,Table4674[[#This Row],[PSI - FI]]&gt;=3),"Blue","No")))</f>
        <v>No</v>
      </c>
      <c r="X107" s="19" t="str">
        <f>HYPERLINK("https://www.google.com/maps/dir/?api=1&amp;origin=" &amp; Table4674[[#This Row],[Begin Lat]] &amp; "," &amp; Table4674[[#This Row],[Begin Long]] &amp; "&amp;destination=" &amp; Table4674[[#This Row],[End Lat]] &amp; "," &amp; Table4674[[#This Row],[End Long]] &amp; "&amp;travelmode=driving", "Google Maps")</f>
        <v>Google Maps</v>
      </c>
      <c r="Y107" s="1">
        <v>39.457229888199997</v>
      </c>
      <c r="Z107" s="1">
        <v>-82.971013399200004</v>
      </c>
      <c r="AA107" s="1">
        <v>39.464417425800001</v>
      </c>
      <c r="AB107" s="1">
        <v>-82.970017277099998</v>
      </c>
    </row>
    <row r="108" spans="1:28" x14ac:dyDescent="0.25">
      <c r="A108" s="13">
        <v>106</v>
      </c>
      <c r="B108" s="17">
        <v>5</v>
      </c>
      <c r="C108" s="1" t="s">
        <v>797</v>
      </c>
      <c r="D108" s="1" t="s">
        <v>3209</v>
      </c>
      <c r="E108" s="1" t="s">
        <v>3210</v>
      </c>
      <c r="F108" s="1" t="s">
        <v>3701</v>
      </c>
      <c r="G108" s="16">
        <v>6.8</v>
      </c>
      <c r="H108" s="16">
        <v>7.3</v>
      </c>
      <c r="I108" s="13" t="s">
        <v>3190</v>
      </c>
      <c r="J108" s="1" t="s">
        <v>4973</v>
      </c>
      <c r="K108" s="1">
        <v>0</v>
      </c>
      <c r="L108" s="1">
        <v>1</v>
      </c>
      <c r="M108" s="1">
        <v>1</v>
      </c>
      <c r="N108" s="1">
        <v>0</v>
      </c>
      <c r="O108" s="1">
        <v>14</v>
      </c>
      <c r="P108" s="16">
        <v>66.223564680232556</v>
      </c>
      <c r="Q108" s="21">
        <v>0.18735744907232038</v>
      </c>
      <c r="R108" s="21">
        <v>5.4268451758785288</v>
      </c>
      <c r="S108" s="21">
        <v>5.2394877268062086</v>
      </c>
      <c r="T108" s="21">
        <v>1.6143207050477983E-2</v>
      </c>
      <c r="U108" s="21">
        <v>0.13763235219565234</v>
      </c>
      <c r="V108" s="21">
        <v>0.12148914514517437</v>
      </c>
      <c r="W108" s="13" t="str">
        <f>IF(Table4674[[#This Row],[PSI - FI]]&gt;5,"Red",(IF(AND(Table4674[[#This Row],[PSI - FI]]&lt;5,Table4674[[#This Row],[PSI - FI]]&gt;=3),"Blue","No")))</f>
        <v>No</v>
      </c>
      <c r="X108" s="19" t="str">
        <f>HYPERLINK("https://www.google.com/maps/dir/?api=1&amp;origin=" &amp; Table4674[[#This Row],[Begin Lat]] &amp; "," &amp; Table4674[[#This Row],[Begin Long]] &amp; "&amp;destination=" &amp; Table4674[[#This Row],[End Lat]] &amp; "," &amp; Table4674[[#This Row],[End Long]] &amp; "&amp;travelmode=driving", "Google Maps")</f>
        <v>Google Maps</v>
      </c>
      <c r="Y108" s="1">
        <v>39.796956926599997</v>
      </c>
      <c r="Z108" s="1">
        <v>-82.704917086799995</v>
      </c>
      <c r="AA108" s="1">
        <v>39.791980974799998</v>
      </c>
      <c r="AB108" s="1">
        <v>-82.698086742900003</v>
      </c>
    </row>
    <row r="109" spans="1:28" x14ac:dyDescent="0.25">
      <c r="A109" s="13">
        <v>107</v>
      </c>
      <c r="B109" s="17">
        <v>5</v>
      </c>
      <c r="C109" s="1" t="s">
        <v>797</v>
      </c>
      <c r="D109" s="1" t="s">
        <v>3209</v>
      </c>
      <c r="E109" s="1" t="s">
        <v>3217</v>
      </c>
      <c r="F109" s="1" t="s">
        <v>3701</v>
      </c>
      <c r="G109" s="16">
        <v>6.7</v>
      </c>
      <c r="H109" s="16">
        <v>7.2</v>
      </c>
      <c r="I109" s="13" t="s">
        <v>3190</v>
      </c>
      <c r="J109" s="1" t="s">
        <v>4973</v>
      </c>
      <c r="K109" s="1">
        <v>0</v>
      </c>
      <c r="L109" s="1">
        <v>1</v>
      </c>
      <c r="M109" s="1">
        <v>1</v>
      </c>
      <c r="N109" s="1">
        <v>0</v>
      </c>
      <c r="O109" s="1">
        <v>5</v>
      </c>
      <c r="P109" s="16">
        <v>57.223564680232556</v>
      </c>
      <c r="Q109" s="21">
        <v>0.18735744907232038</v>
      </c>
      <c r="R109" s="21">
        <v>2.3930856407922647</v>
      </c>
      <c r="S109" s="21">
        <v>2.2057281917199445</v>
      </c>
      <c r="T109" s="21">
        <v>1.6143207050477983E-2</v>
      </c>
      <c r="U109" s="21">
        <v>0.13763235219565234</v>
      </c>
      <c r="V109" s="21">
        <v>0.12148914514517437</v>
      </c>
      <c r="W109" s="13" t="str">
        <f>IF(Table4674[[#This Row],[PSI - FI]]&gt;5,"Red",(IF(AND(Table4674[[#This Row],[PSI - FI]]&lt;5,Table4674[[#This Row],[PSI - FI]]&gt;=3),"Blue","No")))</f>
        <v>No</v>
      </c>
      <c r="X109" s="19" t="str">
        <f>HYPERLINK("https://www.google.com/maps/dir/?api=1&amp;origin=" &amp; Table4674[[#This Row],[Begin Lat]] &amp; "," &amp; Table4674[[#This Row],[Begin Long]] &amp; "&amp;destination=" &amp; Table4674[[#This Row],[End Lat]] &amp; "," &amp; Table4674[[#This Row],[End Long]] &amp; "&amp;travelmode=driving", "Google Maps")</f>
        <v>Google Maps</v>
      </c>
      <c r="Y109" s="1">
        <v>39.798276602599998</v>
      </c>
      <c r="Z109" s="1">
        <v>-82.706105961199995</v>
      </c>
      <c r="AA109" s="1">
        <v>39.793207109900003</v>
      </c>
      <c r="AB109" s="1">
        <v>-82.699406022199994</v>
      </c>
    </row>
    <row r="110" spans="1:28" x14ac:dyDescent="0.25">
      <c r="A110" s="13">
        <v>108</v>
      </c>
      <c r="B110" s="17">
        <v>10</v>
      </c>
      <c r="C110" s="1" t="s">
        <v>2364</v>
      </c>
      <c r="D110" s="1" t="s">
        <v>3215</v>
      </c>
      <c r="E110" s="1" t="s">
        <v>3224</v>
      </c>
      <c r="F110" s="1" t="s">
        <v>3701</v>
      </c>
      <c r="G110" s="16">
        <v>5.4</v>
      </c>
      <c r="H110" s="16">
        <v>5.9</v>
      </c>
      <c r="I110" s="13" t="s">
        <v>3190</v>
      </c>
      <c r="J110" s="1" t="s">
        <v>4973</v>
      </c>
      <c r="K110" s="1">
        <v>0</v>
      </c>
      <c r="L110" s="1">
        <v>1</v>
      </c>
      <c r="M110" s="1">
        <v>1</v>
      </c>
      <c r="N110" s="1">
        <v>0</v>
      </c>
      <c r="O110" s="1">
        <v>4</v>
      </c>
      <c r="P110" s="16">
        <v>56.223564680232556</v>
      </c>
      <c r="Q110" s="21">
        <v>0.18370279409118925</v>
      </c>
      <c r="R110" s="21">
        <v>2.1828097097277075</v>
      </c>
      <c r="S110" s="21">
        <v>1.9991069156365182</v>
      </c>
      <c r="T110" s="21">
        <v>1.5745750168548903E-2</v>
      </c>
      <c r="U110" s="21">
        <v>0.13624041568440956</v>
      </c>
      <c r="V110" s="21">
        <v>0.12049466551586066</v>
      </c>
      <c r="W110" s="13" t="str">
        <f>IF(Table4674[[#This Row],[PSI - FI]]&gt;5,"Red",(IF(AND(Table4674[[#This Row],[PSI - FI]]&lt;5,Table4674[[#This Row],[PSI - FI]]&gt;=3),"Blue","No")))</f>
        <v>No</v>
      </c>
      <c r="X110" s="19" t="str">
        <f>HYPERLINK("https://www.google.com/maps/dir/?api=1&amp;origin=" &amp; Table4674[[#This Row],[Begin Lat]] &amp; "," &amp; Table4674[[#This Row],[Begin Long]] &amp; "&amp;destination=" &amp; Table4674[[#This Row],[End Lat]] &amp; "," &amp; Table4674[[#This Row],[End Long]] &amp; "&amp;travelmode=driving", "Google Maps")</f>
        <v>Google Maps</v>
      </c>
      <c r="Y110" s="1">
        <v>39.556617901400003</v>
      </c>
      <c r="Z110" s="1">
        <v>-82.481202597800007</v>
      </c>
      <c r="AA110" s="1">
        <v>39.551862630700001</v>
      </c>
      <c r="AB110" s="1">
        <v>-82.474392616900005</v>
      </c>
    </row>
    <row r="111" spans="1:28" x14ac:dyDescent="0.25">
      <c r="A111" s="13">
        <v>109</v>
      </c>
      <c r="B111" s="17">
        <v>4</v>
      </c>
      <c r="C111" s="1" t="s">
        <v>800</v>
      </c>
      <c r="D111" s="1" t="s">
        <v>3313</v>
      </c>
      <c r="E111" s="1" t="s">
        <v>3314</v>
      </c>
      <c r="F111" s="1" t="s">
        <v>3734</v>
      </c>
      <c r="G111" s="16">
        <v>1.9</v>
      </c>
      <c r="H111" s="16">
        <v>2.4</v>
      </c>
      <c r="I111" s="13" t="s">
        <v>3190</v>
      </c>
      <c r="J111" s="1" t="s">
        <v>4974</v>
      </c>
      <c r="K111" s="1">
        <v>0</v>
      </c>
      <c r="L111" s="1">
        <v>0</v>
      </c>
      <c r="M111" s="1">
        <v>6</v>
      </c>
      <c r="N111" s="1">
        <v>4</v>
      </c>
      <c r="O111" s="1">
        <v>10</v>
      </c>
      <c r="P111" s="16">
        <v>67.03125</v>
      </c>
      <c r="Q111" s="21">
        <v>9.2886560743218174E-2</v>
      </c>
      <c r="R111" s="21">
        <v>2.9864560495172436</v>
      </c>
      <c r="S111" s="21">
        <v>2.8935694887740255</v>
      </c>
      <c r="T111" s="21">
        <v>1.0812459549543168E-2</v>
      </c>
      <c r="U111" s="21">
        <v>0.13562040596069128</v>
      </c>
      <c r="V111" s="21">
        <v>0.1248079464111481</v>
      </c>
      <c r="W111" s="13" t="str">
        <f>IF(Table4674[[#This Row],[PSI - FI]]&gt;5,"Red",(IF(AND(Table4674[[#This Row],[PSI - FI]]&lt;5,Table4674[[#This Row],[PSI - FI]]&gt;=3),"Blue","No")))</f>
        <v>No</v>
      </c>
      <c r="X111" s="19" t="str">
        <f>HYPERLINK("https://www.google.com/maps/dir/?api=1&amp;origin=" &amp; Table4674[[#This Row],[Begin Lat]] &amp; "," &amp; Table4674[[#This Row],[Begin Long]] &amp; "&amp;destination=" &amp; Table4674[[#This Row],[End Lat]] &amp; "," &amp; Table4674[[#This Row],[End Long]] &amp; "&amp;travelmode=driving", "Google Maps")</f>
        <v>Google Maps</v>
      </c>
      <c r="Y111" s="1">
        <v>40.687029495799997</v>
      </c>
      <c r="Z111" s="1">
        <v>-81.262560776499996</v>
      </c>
      <c r="AA111" s="1">
        <v>40.693872168200002</v>
      </c>
      <c r="AB111" s="1">
        <v>-81.265077762499999</v>
      </c>
    </row>
    <row r="112" spans="1:28" x14ac:dyDescent="0.25">
      <c r="A112" s="13">
        <v>110</v>
      </c>
      <c r="B112" s="17">
        <v>6</v>
      </c>
      <c r="C112" s="1" t="s">
        <v>1331</v>
      </c>
      <c r="D112" s="1" t="s">
        <v>3218</v>
      </c>
      <c r="E112" s="1" t="s">
        <v>3315</v>
      </c>
      <c r="F112" s="1" t="s">
        <v>3704</v>
      </c>
      <c r="G112" s="16">
        <v>3.4</v>
      </c>
      <c r="H112" s="16">
        <v>3.9</v>
      </c>
      <c r="I112" s="13" t="s">
        <v>3190</v>
      </c>
      <c r="J112" s="1" t="s">
        <v>4973</v>
      </c>
      <c r="K112" s="1">
        <v>1</v>
      </c>
      <c r="L112" s="1">
        <v>0</v>
      </c>
      <c r="M112" s="1">
        <v>1</v>
      </c>
      <c r="N112" s="1">
        <v>0</v>
      </c>
      <c r="O112" s="1">
        <v>2</v>
      </c>
      <c r="P112" s="16">
        <v>54.223564680232556</v>
      </c>
      <c r="Q112" s="21">
        <v>0.18356031163168712</v>
      </c>
      <c r="R112" s="21">
        <v>1.4025713897222349</v>
      </c>
      <c r="S112" s="21">
        <v>1.2190110780905479</v>
      </c>
      <c r="T112" s="21">
        <v>1.573070056625047E-2</v>
      </c>
      <c r="U112" s="21">
        <v>0.13509443162472712</v>
      </c>
      <c r="V112" s="21">
        <v>0.11936373105847664</v>
      </c>
      <c r="W112" s="13" t="str">
        <f>IF(Table4674[[#This Row],[PSI - FI]]&gt;5,"Red",(IF(AND(Table4674[[#This Row],[PSI - FI]]&lt;5,Table4674[[#This Row],[PSI - FI]]&gt;=3),"Blue","No")))</f>
        <v>No</v>
      </c>
      <c r="X112" s="19" t="str">
        <f>HYPERLINK("https://www.google.com/maps/dir/?api=1&amp;origin=" &amp; Table4674[[#This Row],[Begin Lat]] &amp; "," &amp; Table4674[[#This Row],[Begin Long]] &amp; "&amp;destination=" &amp; Table4674[[#This Row],[End Lat]] &amp; "," &amp; Table4674[[#This Row],[End Long]] &amp; "&amp;travelmode=driving", "Google Maps")</f>
        <v>Google Maps</v>
      </c>
      <c r="Y112" s="1">
        <v>40.484728824699999</v>
      </c>
      <c r="Z112" s="1">
        <v>-83.074466328400007</v>
      </c>
      <c r="AA112" s="1">
        <v>40.491966547499999</v>
      </c>
      <c r="AB112" s="1">
        <v>-83.074517300599993</v>
      </c>
    </row>
    <row r="113" spans="1:28" x14ac:dyDescent="0.25">
      <c r="A113" s="13">
        <v>111</v>
      </c>
      <c r="B113" s="17">
        <v>3</v>
      </c>
      <c r="C113" s="1" t="s">
        <v>805</v>
      </c>
      <c r="D113" s="1" t="s">
        <v>3231</v>
      </c>
      <c r="E113" s="1" t="s">
        <v>3232</v>
      </c>
      <c r="F113" s="1" t="s">
        <v>3707</v>
      </c>
      <c r="G113" s="16">
        <v>20.5</v>
      </c>
      <c r="H113" s="16">
        <v>21</v>
      </c>
      <c r="I113" s="13" t="s">
        <v>3190</v>
      </c>
      <c r="J113" s="1" t="s">
        <v>4972</v>
      </c>
      <c r="K113" s="1">
        <v>0</v>
      </c>
      <c r="L113" s="1">
        <v>1</v>
      </c>
      <c r="M113" s="1">
        <v>0</v>
      </c>
      <c r="N113" s="1">
        <v>1</v>
      </c>
      <c r="O113" s="1">
        <v>8</v>
      </c>
      <c r="P113" s="16">
        <v>58.114189680232556</v>
      </c>
      <c r="Q113" s="21">
        <v>0.19159829677978538</v>
      </c>
      <c r="R113" s="21">
        <v>3.1078590868696279</v>
      </c>
      <c r="S113" s="21">
        <v>2.9162607900898423</v>
      </c>
      <c r="T113" s="21">
        <v>1.5836116187894173E-2</v>
      </c>
      <c r="U113" s="21">
        <v>0.13477250719829048</v>
      </c>
      <c r="V113" s="21">
        <v>0.11893639101039631</v>
      </c>
      <c r="W113" s="13" t="str">
        <f>IF(Table4674[[#This Row],[PSI - FI]]&gt;5,"Red",(IF(AND(Table4674[[#This Row],[PSI - FI]]&lt;5,Table4674[[#This Row],[PSI - FI]]&gt;=3),"Blue","No")))</f>
        <v>No</v>
      </c>
      <c r="X113" s="19" t="str">
        <f>HYPERLINK("https://www.google.com/maps/dir/?api=1&amp;origin=" &amp; Table4674[[#This Row],[Begin Lat]] &amp; "," &amp; Table4674[[#This Row],[Begin Long]] &amp; "&amp;destination=" &amp; Table4674[[#This Row],[End Lat]] &amp; "," &amp; Table4674[[#This Row],[End Long]] &amp; "&amp;travelmode=driving", "Google Maps")</f>
        <v>Google Maps</v>
      </c>
      <c r="Y113" s="1">
        <v>41.136000299899997</v>
      </c>
      <c r="Z113" s="1">
        <v>-81.697566329099999</v>
      </c>
      <c r="AA113" s="1">
        <v>41.135961002199998</v>
      </c>
      <c r="AB113" s="1">
        <v>-81.687986467599998</v>
      </c>
    </row>
    <row r="114" spans="1:28" x14ac:dyDescent="0.25">
      <c r="A114" s="13">
        <v>112</v>
      </c>
      <c r="B114" s="17">
        <v>8</v>
      </c>
      <c r="C114" s="1" t="s">
        <v>1329</v>
      </c>
      <c r="D114" s="1" t="s">
        <v>3262</v>
      </c>
      <c r="E114" s="1" t="s">
        <v>3263</v>
      </c>
      <c r="F114" s="1" t="s">
        <v>3718</v>
      </c>
      <c r="G114" s="16">
        <v>12.2</v>
      </c>
      <c r="H114" s="16">
        <v>12.7</v>
      </c>
      <c r="I114" s="13" t="s">
        <v>3190</v>
      </c>
      <c r="J114" s="1" t="s">
        <v>4974</v>
      </c>
      <c r="K114" s="1">
        <v>0</v>
      </c>
      <c r="L114" s="1">
        <v>1</v>
      </c>
      <c r="M114" s="1">
        <v>5</v>
      </c>
      <c r="N114" s="1">
        <v>1</v>
      </c>
      <c r="O114" s="1">
        <v>4</v>
      </c>
      <c r="P114" s="16">
        <v>86.848564680232556</v>
      </c>
      <c r="Q114" s="21">
        <v>0.13272005649948279</v>
      </c>
      <c r="R114" s="21">
        <v>2.0726111800484546</v>
      </c>
      <c r="S114" s="21">
        <v>1.9398911235489718</v>
      </c>
      <c r="T114" s="21">
        <v>1.5008050972671322E-2</v>
      </c>
      <c r="U114" s="21">
        <v>0.13456407095305176</v>
      </c>
      <c r="V114" s="21">
        <v>0.11955601998038043</v>
      </c>
      <c r="W114" s="13" t="str">
        <f>IF(Table4674[[#This Row],[PSI - FI]]&gt;5,"Red",(IF(AND(Table4674[[#This Row],[PSI - FI]]&lt;5,Table4674[[#This Row],[PSI - FI]]&gt;=3),"Blue","No")))</f>
        <v>No</v>
      </c>
      <c r="X114" s="19" t="str">
        <f>HYPERLINK("https://www.google.com/maps/dir/?api=1&amp;origin=" &amp; Table4674[[#This Row],[Begin Lat]] &amp; "," &amp; Table4674[[#This Row],[Begin Long]] &amp; "&amp;destination=" &amp; Table4674[[#This Row],[End Lat]] &amp; "," &amp; Table4674[[#This Row],[End Long]] &amp; "&amp;travelmode=driving", "Google Maps")</f>
        <v>Google Maps</v>
      </c>
      <c r="Y114" s="1">
        <v>39.180312086199997</v>
      </c>
      <c r="Z114" s="1">
        <v>-84.054289932700001</v>
      </c>
      <c r="AA114" s="1">
        <v>39.179773362399999</v>
      </c>
      <c r="AB114" s="1">
        <v>-84.044911709800004</v>
      </c>
    </row>
    <row r="115" spans="1:28" x14ac:dyDescent="0.25">
      <c r="A115" s="13">
        <v>113</v>
      </c>
      <c r="B115" s="17">
        <v>5</v>
      </c>
      <c r="C115" s="1" t="s">
        <v>793</v>
      </c>
      <c r="D115" s="1" t="s">
        <v>3316</v>
      </c>
      <c r="E115" s="1" t="s">
        <v>3317</v>
      </c>
      <c r="F115" s="1" t="s">
        <v>3735</v>
      </c>
      <c r="G115" s="16">
        <v>1.1000000000000001</v>
      </c>
      <c r="H115" s="16">
        <v>1.6</v>
      </c>
      <c r="I115" s="13" t="s">
        <v>3190</v>
      </c>
      <c r="J115" s="1" t="s">
        <v>4974</v>
      </c>
      <c r="K115" s="1">
        <v>0</v>
      </c>
      <c r="L115" s="1">
        <v>1</v>
      </c>
      <c r="M115" s="1">
        <v>3</v>
      </c>
      <c r="N115" s="1">
        <v>0</v>
      </c>
      <c r="O115" s="1">
        <v>14</v>
      </c>
      <c r="P115" s="16">
        <v>79.317314680232556</v>
      </c>
      <c r="Q115" s="21">
        <v>0.11707020291532157</v>
      </c>
      <c r="R115" s="21">
        <v>4.4017909475926738</v>
      </c>
      <c r="S115" s="21">
        <v>4.2847207446773519</v>
      </c>
      <c r="T115" s="21">
        <v>1.2181514188751635E-2</v>
      </c>
      <c r="U115" s="21">
        <v>0.13392447067723698</v>
      </c>
      <c r="V115" s="21">
        <v>0.12174295648848535</v>
      </c>
      <c r="W115" s="13" t="str">
        <f>IF(Table4674[[#This Row],[PSI - FI]]&gt;5,"Red",(IF(AND(Table4674[[#This Row],[PSI - FI]]&lt;5,Table4674[[#This Row],[PSI - FI]]&gt;=3),"Blue","No")))</f>
        <v>No</v>
      </c>
      <c r="X115" s="19" t="str">
        <f>HYPERLINK("https://www.google.com/maps/dir/?api=1&amp;origin=" &amp; Table4674[[#This Row],[Begin Lat]] &amp; "," &amp; Table4674[[#This Row],[Begin Long]] &amp; "&amp;destination=" &amp; Table4674[[#This Row],[End Lat]] &amp; "," &amp; Table4674[[#This Row],[End Long]] &amp; "&amp;travelmode=driving", "Google Maps")</f>
        <v>Google Maps</v>
      </c>
      <c r="Y115" s="1">
        <v>39.937783823899998</v>
      </c>
      <c r="Z115" s="1">
        <v>-82.408407828899996</v>
      </c>
      <c r="AA115" s="1">
        <v>39.9448812061</v>
      </c>
      <c r="AB115" s="1">
        <v>-82.408842288299994</v>
      </c>
    </row>
    <row r="116" spans="1:28" x14ac:dyDescent="0.25">
      <c r="A116" s="13">
        <v>114</v>
      </c>
      <c r="B116" s="17">
        <v>3</v>
      </c>
      <c r="C116" s="1" t="s">
        <v>791</v>
      </c>
      <c r="D116" s="1" t="s">
        <v>3264</v>
      </c>
      <c r="E116" s="1" t="s">
        <v>3265</v>
      </c>
      <c r="F116" s="1" t="s">
        <v>3719</v>
      </c>
      <c r="G116" s="16">
        <v>4.5</v>
      </c>
      <c r="H116" s="16">
        <v>5</v>
      </c>
      <c r="I116" s="13" t="s">
        <v>3190</v>
      </c>
      <c r="J116" s="1" t="s">
        <v>4974</v>
      </c>
      <c r="K116" s="1">
        <v>1</v>
      </c>
      <c r="L116" s="1">
        <v>0</v>
      </c>
      <c r="M116" s="1">
        <v>1</v>
      </c>
      <c r="N116" s="1">
        <v>4</v>
      </c>
      <c r="O116" s="1">
        <v>5</v>
      </c>
      <c r="P116" s="16">
        <v>74.973564680232556</v>
      </c>
      <c r="Q116" s="21">
        <v>0.15357928845700833</v>
      </c>
      <c r="R116" s="21">
        <v>2.2386797497081865</v>
      </c>
      <c r="S116" s="21">
        <v>2.0851004612511783</v>
      </c>
      <c r="T116" s="21">
        <v>1.7162199798482679E-2</v>
      </c>
      <c r="U116" s="21">
        <v>0.13342183590018561</v>
      </c>
      <c r="V116" s="21">
        <v>0.11625963610170292</v>
      </c>
      <c r="W116" s="13" t="str">
        <f>IF(Table4674[[#This Row],[PSI - FI]]&gt;5,"Red",(IF(AND(Table4674[[#This Row],[PSI - FI]]&lt;5,Table4674[[#This Row],[PSI - FI]]&gt;=3),"Blue","No")))</f>
        <v>No</v>
      </c>
      <c r="X116" s="19" t="str">
        <f>HYPERLINK("https://www.google.com/maps/dir/?api=1&amp;origin=" &amp; Table4674[[#This Row],[Begin Lat]] &amp; "," &amp; Table4674[[#This Row],[Begin Long]] &amp; "&amp;destination=" &amp; Table4674[[#This Row],[End Lat]] &amp; "," &amp; Table4674[[#This Row],[End Long]] &amp; "&amp;travelmode=driving", "Google Maps")</f>
        <v>Google Maps</v>
      </c>
      <c r="Y116" s="1">
        <v>41.313549700000003</v>
      </c>
      <c r="Z116" s="1">
        <v>-81.983397806300005</v>
      </c>
      <c r="AA116" s="1">
        <v>41.313343724299997</v>
      </c>
      <c r="AB116" s="1">
        <v>-81.973807120999993</v>
      </c>
    </row>
    <row r="117" spans="1:28" x14ac:dyDescent="0.25">
      <c r="A117" s="13">
        <v>115</v>
      </c>
      <c r="B117" s="17">
        <v>11</v>
      </c>
      <c r="C117" s="1" t="s">
        <v>2385</v>
      </c>
      <c r="D117" s="1" t="s">
        <v>3318</v>
      </c>
      <c r="E117" s="1" t="s">
        <v>3319</v>
      </c>
      <c r="F117" s="1" t="s">
        <v>3734</v>
      </c>
      <c r="G117" s="16">
        <v>13.8</v>
      </c>
      <c r="H117" s="16">
        <v>14.3</v>
      </c>
      <c r="I117" s="13" t="s">
        <v>3190</v>
      </c>
      <c r="J117" s="1" t="s">
        <v>4974</v>
      </c>
      <c r="K117" s="1">
        <v>0</v>
      </c>
      <c r="L117" s="1">
        <v>3</v>
      </c>
      <c r="M117" s="1">
        <v>3</v>
      </c>
      <c r="N117" s="1">
        <v>1</v>
      </c>
      <c r="O117" s="1">
        <v>23</v>
      </c>
      <c r="P117" s="16">
        <v>184.10819404069767</v>
      </c>
      <c r="Q117" s="21">
        <v>0.12984868083731402</v>
      </c>
      <c r="R117" s="21">
        <v>5.4359881902317744</v>
      </c>
      <c r="S117" s="21">
        <v>5.3061395093944608</v>
      </c>
      <c r="T117" s="21">
        <v>1.4709453955335142E-2</v>
      </c>
      <c r="U117" s="21">
        <v>0.1319495580415164</v>
      </c>
      <c r="V117" s="21">
        <v>0.11724010408618125</v>
      </c>
      <c r="W117" s="13" t="str">
        <f>IF(Table4674[[#This Row],[PSI - FI]]&gt;5,"Red",(IF(AND(Table4674[[#This Row],[PSI - FI]]&lt;5,Table4674[[#This Row],[PSI - FI]]&gt;=3),"Blue","No")))</f>
        <v>No</v>
      </c>
      <c r="X117" s="19" t="str">
        <f>HYPERLINK("https://www.google.com/maps/dir/?api=1&amp;origin=" &amp; Table4674[[#This Row],[Begin Lat]] &amp; "," &amp; Table4674[[#This Row],[Begin Long]] &amp; "&amp;destination=" &amp; Table4674[[#This Row],[End Lat]] &amp; "," &amp; Table4674[[#This Row],[End Long]] &amp; "&amp;travelmode=driving", "Google Maps")</f>
        <v>Google Maps</v>
      </c>
      <c r="Y117" s="1">
        <v>40.586049938000002</v>
      </c>
      <c r="Z117" s="1">
        <v>-81.092102370099994</v>
      </c>
      <c r="AA117" s="1">
        <v>40.593049123999997</v>
      </c>
      <c r="AB117" s="1">
        <v>-81.093615388200007</v>
      </c>
    </row>
    <row r="118" spans="1:28" x14ac:dyDescent="0.25">
      <c r="A118" s="13">
        <v>116</v>
      </c>
      <c r="B118" s="17">
        <v>6</v>
      </c>
      <c r="C118" s="1" t="s">
        <v>808</v>
      </c>
      <c r="D118" s="1" t="s">
        <v>3227</v>
      </c>
      <c r="E118" s="1" t="s">
        <v>3233</v>
      </c>
      <c r="F118" s="1" t="s">
        <v>3704</v>
      </c>
      <c r="G118" s="16">
        <v>1.7</v>
      </c>
      <c r="H118" s="16">
        <v>2.2000000000000002</v>
      </c>
      <c r="I118" s="13" t="s">
        <v>3190</v>
      </c>
      <c r="J118" s="1" t="s">
        <v>4973</v>
      </c>
      <c r="K118" s="1">
        <v>1</v>
      </c>
      <c r="L118" s="1">
        <v>0</v>
      </c>
      <c r="M118" s="1">
        <v>0</v>
      </c>
      <c r="N118" s="1">
        <v>1</v>
      </c>
      <c r="O118" s="1">
        <v>7</v>
      </c>
      <c r="P118" s="16">
        <v>57.114189680232556</v>
      </c>
      <c r="Q118" s="21">
        <v>0.17960528553685684</v>
      </c>
      <c r="R118" s="21">
        <v>3.7464229849405823</v>
      </c>
      <c r="S118" s="21">
        <v>3.5668176994037255</v>
      </c>
      <c r="T118" s="21">
        <v>1.5324780663321413E-2</v>
      </c>
      <c r="U118" s="21">
        <v>0.1318066602017843</v>
      </c>
      <c r="V118" s="21">
        <v>0.1164818795384629</v>
      </c>
      <c r="W118" s="13" t="str">
        <f>IF(Table4674[[#This Row],[PSI - FI]]&gt;5,"Red",(IF(AND(Table4674[[#This Row],[PSI - FI]]&lt;5,Table4674[[#This Row],[PSI - FI]]&gt;=3),"Blue","No")))</f>
        <v>No</v>
      </c>
      <c r="X118" s="19" t="str">
        <f>HYPERLINK("https://www.google.com/maps/dir/?api=1&amp;origin=" &amp; Table4674[[#This Row],[Begin Lat]] &amp; "," &amp; Table4674[[#This Row],[Begin Long]] &amp; "&amp;destination=" &amp; Table4674[[#This Row],[End Lat]] &amp; "," &amp; Table4674[[#This Row],[End Long]] &amp; "&amp;travelmode=driving", "Google Maps")</f>
        <v>Google Maps</v>
      </c>
      <c r="Y118" s="1">
        <v>39.503380622800002</v>
      </c>
      <c r="Z118" s="1">
        <v>-82.973610908400005</v>
      </c>
      <c r="AA118" s="1">
        <v>39.510572161699997</v>
      </c>
      <c r="AB118" s="1">
        <v>-82.972913433000002</v>
      </c>
    </row>
    <row r="119" spans="1:28" x14ac:dyDescent="0.25">
      <c r="A119" s="13">
        <v>117</v>
      </c>
      <c r="B119" s="17">
        <v>7</v>
      </c>
      <c r="C119" s="1" t="s">
        <v>1335</v>
      </c>
      <c r="D119" s="1" t="s">
        <v>3275</v>
      </c>
      <c r="E119" s="1" t="s">
        <v>3276</v>
      </c>
      <c r="F119" s="1" t="s">
        <v>3723</v>
      </c>
      <c r="G119" s="16">
        <v>15.6</v>
      </c>
      <c r="H119" s="16">
        <v>16.100000000000001</v>
      </c>
      <c r="I119" s="13" t="s">
        <v>3190</v>
      </c>
      <c r="J119" s="1" t="s">
        <v>4972</v>
      </c>
      <c r="K119" s="1">
        <v>0</v>
      </c>
      <c r="L119" s="1">
        <v>2</v>
      </c>
      <c r="M119" s="1">
        <v>2</v>
      </c>
      <c r="N119" s="1">
        <v>0</v>
      </c>
      <c r="O119" s="1">
        <v>2</v>
      </c>
      <c r="P119" s="16">
        <v>106.44712936046511</v>
      </c>
      <c r="Q119" s="21">
        <v>7.661792134843512E-2</v>
      </c>
      <c r="R119" s="21">
        <v>1.4876160068583537</v>
      </c>
      <c r="S119" s="21">
        <v>1.4109980855099187</v>
      </c>
      <c r="T119" s="21">
        <v>7.4150859658988254E-3</v>
      </c>
      <c r="U119" s="21">
        <v>0.13146414939037157</v>
      </c>
      <c r="V119" s="21">
        <v>0.12404906342447275</v>
      </c>
      <c r="W119" s="13" t="str">
        <f>IF(Table4674[[#This Row],[PSI - FI]]&gt;5,"Red",(IF(AND(Table4674[[#This Row],[PSI - FI]]&lt;5,Table4674[[#This Row],[PSI - FI]]&gt;=3),"Blue","No")))</f>
        <v>No</v>
      </c>
      <c r="X119" s="19" t="str">
        <f>HYPERLINK("https://www.google.com/maps/dir/?api=1&amp;origin=" &amp; Table4674[[#This Row],[Begin Lat]] &amp; "," &amp; Table4674[[#This Row],[Begin Long]] &amp; "&amp;destination=" &amp; Table4674[[#This Row],[End Lat]] &amp; "," &amp; Table4674[[#This Row],[End Long]] &amp; "&amp;travelmode=driving", "Google Maps")</f>
        <v>Google Maps</v>
      </c>
      <c r="Y119" s="1">
        <v>40.087645932100003</v>
      </c>
      <c r="Z119" s="1">
        <v>-84.300419489199996</v>
      </c>
      <c r="AA119" s="1">
        <v>40.091726506800001</v>
      </c>
      <c r="AB119" s="1">
        <v>-84.308213754999997</v>
      </c>
    </row>
    <row r="120" spans="1:28" x14ac:dyDescent="0.25">
      <c r="A120" s="13">
        <v>118</v>
      </c>
      <c r="B120" s="17">
        <v>8</v>
      </c>
      <c r="C120" s="1" t="s">
        <v>1329</v>
      </c>
      <c r="D120" s="1" t="s">
        <v>3320</v>
      </c>
      <c r="E120" s="1" t="s">
        <v>3321</v>
      </c>
      <c r="F120" s="1" t="s">
        <v>3736</v>
      </c>
      <c r="G120" s="16">
        <v>7.6</v>
      </c>
      <c r="H120" s="16">
        <v>8.1</v>
      </c>
      <c r="I120" s="13" t="s">
        <v>3190</v>
      </c>
      <c r="J120" s="1" t="s">
        <v>4974</v>
      </c>
      <c r="K120" s="1">
        <v>0</v>
      </c>
      <c r="L120" s="1">
        <v>3</v>
      </c>
      <c r="M120" s="1">
        <v>2</v>
      </c>
      <c r="N120" s="1">
        <v>1</v>
      </c>
      <c r="O120" s="1">
        <v>10</v>
      </c>
      <c r="P120" s="16">
        <v>164.56131904069767</v>
      </c>
      <c r="Q120" s="21">
        <v>0.14594675086437048</v>
      </c>
      <c r="R120" s="21">
        <v>3.2149124612641242</v>
      </c>
      <c r="S120" s="21">
        <v>3.0689657103997536</v>
      </c>
      <c r="T120" s="21">
        <v>1.6376920571824667E-2</v>
      </c>
      <c r="U120" s="21">
        <v>0.12788357162731398</v>
      </c>
      <c r="V120" s="21">
        <v>0.11150665105548932</v>
      </c>
      <c r="W120" s="13" t="str">
        <f>IF(Table4674[[#This Row],[PSI - FI]]&gt;5,"Red",(IF(AND(Table4674[[#This Row],[PSI - FI]]&lt;5,Table4674[[#This Row],[PSI - FI]]&gt;=3),"Blue","No")))</f>
        <v>No</v>
      </c>
      <c r="X120" s="19" t="str">
        <f>HYPERLINK("https://www.google.com/maps/dir/?api=1&amp;origin=" &amp; Table4674[[#This Row],[Begin Lat]] &amp; "," &amp; Table4674[[#This Row],[Begin Long]] &amp; "&amp;destination=" &amp; Table4674[[#This Row],[End Lat]] &amp; "," &amp; Table4674[[#This Row],[End Long]] &amp; "&amp;travelmode=driving", "Google Maps")</f>
        <v>Google Maps</v>
      </c>
      <c r="Y120" s="1">
        <v>39.122165555199999</v>
      </c>
      <c r="Z120" s="1">
        <v>-84.196403877799995</v>
      </c>
      <c r="AA120" s="1">
        <v>39.122108026299998</v>
      </c>
      <c r="AB120" s="1">
        <v>-84.187831043000003</v>
      </c>
    </row>
    <row r="121" spans="1:28" x14ac:dyDescent="0.25">
      <c r="A121" s="13">
        <v>119</v>
      </c>
      <c r="B121" s="17">
        <v>5</v>
      </c>
      <c r="C121" s="1" t="s">
        <v>3833</v>
      </c>
      <c r="D121" s="1" t="s">
        <v>3322</v>
      </c>
      <c r="E121" s="1" t="s">
        <v>3323</v>
      </c>
      <c r="F121" s="1" t="s">
        <v>3737</v>
      </c>
      <c r="G121" s="16">
        <v>4.4000000000000004</v>
      </c>
      <c r="H121" s="16">
        <v>4.9000000000000004</v>
      </c>
      <c r="I121" s="13" t="s">
        <v>3190</v>
      </c>
      <c r="J121" s="1" t="s">
        <v>4974</v>
      </c>
      <c r="K121" s="1">
        <v>0</v>
      </c>
      <c r="L121" s="1">
        <v>2</v>
      </c>
      <c r="M121" s="1">
        <v>4</v>
      </c>
      <c r="N121" s="1">
        <v>3</v>
      </c>
      <c r="O121" s="1">
        <v>4</v>
      </c>
      <c r="P121" s="16">
        <v>134.85337936046511</v>
      </c>
      <c r="Q121" s="21">
        <v>9.6239789100615161E-2</v>
      </c>
      <c r="R121" s="21">
        <v>2.0062670845591724</v>
      </c>
      <c r="S121" s="21">
        <v>1.9100272954585571</v>
      </c>
      <c r="T121" s="21">
        <v>1.1170580188154262E-2</v>
      </c>
      <c r="U121" s="21">
        <v>0.12705191873411947</v>
      </c>
      <c r="V121" s="21">
        <v>0.11588133854596522</v>
      </c>
      <c r="W121" s="13" t="str">
        <f>IF(Table4674[[#This Row],[PSI - FI]]&gt;5,"Red",(IF(AND(Table4674[[#This Row],[PSI - FI]]&lt;5,Table4674[[#This Row],[PSI - FI]]&gt;=3),"Blue","No")))</f>
        <v>No</v>
      </c>
      <c r="X121" s="19" t="str">
        <f>HYPERLINK("https://www.google.com/maps/dir/?api=1&amp;origin=" &amp; Table4674[[#This Row],[Begin Lat]] &amp; "," &amp; Table4674[[#This Row],[Begin Long]] &amp; "&amp;destination=" &amp; Table4674[[#This Row],[End Lat]] &amp; "," &amp; Table4674[[#This Row],[End Long]] &amp; "&amp;travelmode=driving", "Google Maps")</f>
        <v>Google Maps</v>
      </c>
      <c r="Y121" s="1">
        <v>40.2774286362</v>
      </c>
      <c r="Z121" s="1">
        <v>-81.796373387200006</v>
      </c>
      <c r="AA121" s="1">
        <v>40.278015008399997</v>
      </c>
      <c r="AB121" s="1">
        <v>-81.787048287999994</v>
      </c>
    </row>
    <row r="122" spans="1:28" x14ac:dyDescent="0.25">
      <c r="A122" s="13">
        <v>120</v>
      </c>
      <c r="B122" s="17">
        <v>9</v>
      </c>
      <c r="C122" s="1" t="s">
        <v>2382</v>
      </c>
      <c r="D122" s="1" t="s">
        <v>3324</v>
      </c>
      <c r="E122" s="1" t="s">
        <v>3325</v>
      </c>
      <c r="F122" s="1" t="s">
        <v>3723</v>
      </c>
      <c r="G122" s="16">
        <v>8.3000000000000007</v>
      </c>
      <c r="H122" s="16">
        <v>8.8000000000000007</v>
      </c>
      <c r="I122" s="13" t="s">
        <v>3190</v>
      </c>
      <c r="J122" s="1" t="s">
        <v>4974</v>
      </c>
      <c r="K122" s="1">
        <v>0</v>
      </c>
      <c r="L122" s="1">
        <v>2</v>
      </c>
      <c r="M122" s="1">
        <v>5</v>
      </c>
      <c r="N122" s="1">
        <v>2</v>
      </c>
      <c r="O122" s="1">
        <v>7</v>
      </c>
      <c r="P122" s="16">
        <v>139.96275436046511</v>
      </c>
      <c r="Q122" s="21">
        <v>9.5828094749029022E-2</v>
      </c>
      <c r="R122" s="21">
        <v>2.4841038469893317</v>
      </c>
      <c r="S122" s="21">
        <v>2.3882757522403026</v>
      </c>
      <c r="T122" s="21">
        <v>1.1126667003440456E-2</v>
      </c>
      <c r="U122" s="21">
        <v>0.1267121264475882</v>
      </c>
      <c r="V122" s="21">
        <v>0.11558545944414775</v>
      </c>
      <c r="W122" s="13" t="str">
        <f>IF(Table4674[[#This Row],[PSI - FI]]&gt;5,"Red",(IF(AND(Table4674[[#This Row],[PSI - FI]]&lt;5,Table4674[[#This Row],[PSI - FI]]&gt;=3),"Blue","No")))</f>
        <v>No</v>
      </c>
      <c r="X122" s="19" t="str">
        <f>HYPERLINK("https://www.google.com/maps/dir/?api=1&amp;origin=" &amp; Table4674[[#This Row],[Begin Lat]] &amp; "," &amp; Table4674[[#This Row],[Begin Long]] &amp; "&amp;destination=" &amp; Table4674[[#This Row],[End Lat]] &amp; "," &amp; Table4674[[#This Row],[End Long]] &amp; "&amp;travelmode=driving", "Google Maps")</f>
        <v>Google Maps</v>
      </c>
      <c r="Y122" s="1">
        <v>38.7556977323</v>
      </c>
      <c r="Z122" s="1">
        <v>-83.604718222100004</v>
      </c>
      <c r="AA122" s="1">
        <v>38.760865821000003</v>
      </c>
      <c r="AB122" s="1">
        <v>-83.598441799200003</v>
      </c>
    </row>
    <row r="123" spans="1:28" x14ac:dyDescent="0.25">
      <c r="A123" s="13">
        <v>121</v>
      </c>
      <c r="B123" s="17">
        <v>6</v>
      </c>
      <c r="C123" s="1" t="s">
        <v>808</v>
      </c>
      <c r="D123" s="1" t="s">
        <v>3326</v>
      </c>
      <c r="E123" s="1" t="s">
        <v>3327</v>
      </c>
      <c r="F123" s="1" t="s">
        <v>3738</v>
      </c>
      <c r="G123" s="16">
        <v>1.5</v>
      </c>
      <c r="H123" s="16">
        <v>2</v>
      </c>
      <c r="I123" s="13" t="s">
        <v>3190</v>
      </c>
      <c r="J123" s="1" t="s">
        <v>4972</v>
      </c>
      <c r="K123" s="1">
        <v>0</v>
      </c>
      <c r="L123" s="1">
        <v>1</v>
      </c>
      <c r="M123" s="1">
        <v>3</v>
      </c>
      <c r="N123" s="1">
        <v>1</v>
      </c>
      <c r="O123" s="1">
        <v>1</v>
      </c>
      <c r="P123" s="16">
        <v>70.754814680232556</v>
      </c>
      <c r="Q123" s="21">
        <v>5.5189661467561581E-2</v>
      </c>
      <c r="R123" s="21">
        <v>1.2893311178140647</v>
      </c>
      <c r="S123" s="21">
        <v>1.2341414563465032</v>
      </c>
      <c r="T123" s="21">
        <v>5.6395828340106658E-3</v>
      </c>
      <c r="U123" s="21">
        <v>0.12602332040190087</v>
      </c>
      <c r="V123" s="21">
        <v>0.1203837375678902</v>
      </c>
      <c r="W123" s="13" t="str">
        <f>IF(Table4674[[#This Row],[PSI - FI]]&gt;5,"Red",(IF(AND(Table4674[[#This Row],[PSI - FI]]&lt;5,Table4674[[#This Row],[PSI - FI]]&gt;=3),"Blue","No")))</f>
        <v>No</v>
      </c>
      <c r="X123" s="19" t="str">
        <f>HYPERLINK("https://www.google.com/maps/dir/?api=1&amp;origin=" &amp; Table4674[[#This Row],[Begin Lat]] &amp; "," &amp; Table4674[[#This Row],[Begin Long]] &amp; "&amp;destination=" &amp; Table4674[[#This Row],[End Lat]] &amp; "," &amp; Table4674[[#This Row],[End Long]] &amp; "&amp;travelmode=driving", "Google Maps")</f>
        <v>Google Maps</v>
      </c>
      <c r="Y123" s="1">
        <v>39.631641561199999</v>
      </c>
      <c r="Z123" s="1">
        <v>-82.944640183900006</v>
      </c>
      <c r="AA123" s="1">
        <v>39.638484455799997</v>
      </c>
      <c r="AB123" s="1">
        <v>-82.947697056500004</v>
      </c>
    </row>
    <row r="124" spans="1:28" x14ac:dyDescent="0.25">
      <c r="A124" s="13">
        <v>122</v>
      </c>
      <c r="B124" s="17">
        <v>3</v>
      </c>
      <c r="C124" s="1" t="s">
        <v>2361</v>
      </c>
      <c r="D124" s="1" t="s">
        <v>3328</v>
      </c>
      <c r="E124" s="1" t="s">
        <v>3329</v>
      </c>
      <c r="F124" s="1" t="s">
        <v>3739</v>
      </c>
      <c r="G124" s="16">
        <v>7.6</v>
      </c>
      <c r="H124" s="16">
        <v>8.1</v>
      </c>
      <c r="I124" s="13" t="s">
        <v>3190</v>
      </c>
      <c r="J124" s="1" t="s">
        <v>4974</v>
      </c>
      <c r="K124" s="1">
        <v>1</v>
      </c>
      <c r="L124" s="1">
        <v>1</v>
      </c>
      <c r="M124" s="1">
        <v>6</v>
      </c>
      <c r="N124" s="1">
        <v>2</v>
      </c>
      <c r="O124" s="1">
        <v>11</v>
      </c>
      <c r="P124" s="16">
        <v>150.50962936046511</v>
      </c>
      <c r="Q124" s="21">
        <v>8.4082060921400636E-2</v>
      </c>
      <c r="R124" s="21">
        <v>2.967857779967177</v>
      </c>
      <c r="S124" s="21">
        <v>2.8837757190457762</v>
      </c>
      <c r="T124" s="21">
        <v>9.8670334404253098E-3</v>
      </c>
      <c r="U124" s="21">
        <v>0.12419835335544606</v>
      </c>
      <c r="V124" s="21">
        <v>0.11433131991502075</v>
      </c>
      <c r="W124" s="13" t="str">
        <f>IF(Table4674[[#This Row],[PSI - FI]]&gt;5,"Red",(IF(AND(Table4674[[#This Row],[PSI - FI]]&lt;5,Table4674[[#This Row],[PSI - FI]]&gt;=3),"Blue","No")))</f>
        <v>No</v>
      </c>
      <c r="X124" s="19" t="str">
        <f>HYPERLINK("https://www.google.com/maps/dir/?api=1&amp;origin=" &amp; Table4674[[#This Row],[Begin Lat]] &amp; "," &amp; Table4674[[#This Row],[Begin Long]] &amp; "&amp;destination=" &amp; Table4674[[#This Row],[End Lat]] &amp; "," &amp; Table4674[[#This Row],[End Long]] &amp; "&amp;travelmode=driving", "Google Maps")</f>
        <v>Google Maps</v>
      </c>
      <c r="Y124" s="1">
        <v>40.883897924999999</v>
      </c>
      <c r="Z124" s="1">
        <v>-81.825916491300006</v>
      </c>
      <c r="AA124" s="1">
        <v>40.888862562</v>
      </c>
      <c r="AB124" s="1">
        <v>-81.819006447099994</v>
      </c>
    </row>
    <row r="125" spans="1:28" x14ac:dyDescent="0.25">
      <c r="A125" s="13">
        <v>123</v>
      </c>
      <c r="B125" s="17">
        <v>8</v>
      </c>
      <c r="C125" s="1" t="s">
        <v>2363</v>
      </c>
      <c r="D125" s="1" t="s">
        <v>3330</v>
      </c>
      <c r="E125" s="1" t="s">
        <v>3331</v>
      </c>
      <c r="F125" s="1" t="s">
        <v>3740</v>
      </c>
      <c r="G125" s="16">
        <v>4.4000000000000004</v>
      </c>
      <c r="H125" s="16">
        <v>4.9000000000000004</v>
      </c>
      <c r="I125" s="13" t="s">
        <v>3190</v>
      </c>
      <c r="J125" s="1" t="s">
        <v>4974</v>
      </c>
      <c r="K125" s="1">
        <v>1</v>
      </c>
      <c r="L125" s="1">
        <v>0</v>
      </c>
      <c r="M125" s="1">
        <v>6</v>
      </c>
      <c r="N125" s="1">
        <v>2</v>
      </c>
      <c r="O125" s="1">
        <v>11</v>
      </c>
      <c r="P125" s="16">
        <v>104.83293968023256</v>
      </c>
      <c r="Q125" s="21">
        <v>9.3178039536493354E-2</v>
      </c>
      <c r="R125" s="21">
        <v>3.0824961701884117</v>
      </c>
      <c r="S125" s="21">
        <v>2.9893181306519185</v>
      </c>
      <c r="T125" s="21">
        <v>1.0843630262302147E-2</v>
      </c>
      <c r="U125" s="21">
        <v>0.12373665903935839</v>
      </c>
      <c r="V125" s="21">
        <v>0.11289302877705625</v>
      </c>
      <c r="W125" s="13" t="str">
        <f>IF(Table4674[[#This Row],[PSI - FI]]&gt;5,"Red",(IF(AND(Table4674[[#This Row],[PSI - FI]]&lt;5,Table4674[[#This Row],[PSI - FI]]&gt;=3),"Blue","No")))</f>
        <v>No</v>
      </c>
      <c r="X125" s="19" t="str">
        <f>HYPERLINK("https://www.google.com/maps/dir/?api=1&amp;origin=" &amp; Table4674[[#This Row],[Begin Lat]] &amp; "," &amp; Table4674[[#This Row],[Begin Long]] &amp; "&amp;destination=" &amp; Table4674[[#This Row],[End Lat]] &amp; "," &amp; Table4674[[#This Row],[End Long]] &amp; "&amp;travelmode=driving", "Google Maps")</f>
        <v>Google Maps</v>
      </c>
      <c r="Y125" s="1">
        <v>39.481623194199997</v>
      </c>
      <c r="Z125" s="1">
        <v>-83.904480837500003</v>
      </c>
      <c r="AA125" s="1">
        <v>39.477655511199998</v>
      </c>
      <c r="AB125" s="1">
        <v>-83.896770041300002</v>
      </c>
    </row>
    <row r="126" spans="1:28" x14ac:dyDescent="0.25">
      <c r="A126" s="13">
        <v>124</v>
      </c>
      <c r="B126" s="17">
        <v>4</v>
      </c>
      <c r="C126" s="1" t="s">
        <v>800</v>
      </c>
      <c r="D126" s="1" t="s">
        <v>3332</v>
      </c>
      <c r="E126" s="1" t="s">
        <v>3333</v>
      </c>
      <c r="F126" s="1" t="s">
        <v>3741</v>
      </c>
      <c r="G126" s="16">
        <v>1.6</v>
      </c>
      <c r="H126" s="16">
        <v>2.1</v>
      </c>
      <c r="I126" s="13" t="s">
        <v>3190</v>
      </c>
      <c r="J126" s="1" t="s">
        <v>4973</v>
      </c>
      <c r="K126" s="1">
        <v>0</v>
      </c>
      <c r="L126" s="1">
        <v>1</v>
      </c>
      <c r="M126" s="1">
        <v>2</v>
      </c>
      <c r="N126" s="1">
        <v>0</v>
      </c>
      <c r="O126" s="1">
        <v>5</v>
      </c>
      <c r="P126" s="16">
        <v>63.770439680232556</v>
      </c>
      <c r="Q126" s="21">
        <v>9.847135915594403E-2</v>
      </c>
      <c r="R126" s="21">
        <v>2.6130797326779378</v>
      </c>
      <c r="S126" s="21">
        <v>2.5146083735219937</v>
      </c>
      <c r="T126" s="21">
        <v>9.2459706787661466E-3</v>
      </c>
      <c r="U126" s="21">
        <v>0.12320771898239997</v>
      </c>
      <c r="V126" s="21">
        <v>0.11396174830363383</v>
      </c>
      <c r="W126" s="13" t="str">
        <f>IF(Table4674[[#This Row],[PSI - FI]]&gt;5,"Red",(IF(AND(Table4674[[#This Row],[PSI - FI]]&lt;5,Table4674[[#This Row],[PSI - FI]]&gt;=3),"Blue","No")))</f>
        <v>No</v>
      </c>
      <c r="X126" s="19" t="str">
        <f>HYPERLINK("https://www.google.com/maps/dir/?api=1&amp;origin=" &amp; Table4674[[#This Row],[Begin Lat]] &amp; "," &amp; Table4674[[#This Row],[Begin Long]] &amp; "&amp;destination=" &amp; Table4674[[#This Row],[End Lat]] &amp; "," &amp; Table4674[[#This Row],[End Long]] &amp; "&amp;travelmode=driving", "Google Maps")</f>
        <v>Google Maps</v>
      </c>
      <c r="Y126" s="1">
        <v>40.787637905399997</v>
      </c>
      <c r="Z126" s="1">
        <v>-81.620015333799998</v>
      </c>
      <c r="AA126" s="1">
        <v>40.783666481899999</v>
      </c>
      <c r="AB126" s="1">
        <v>-81.612164880199998</v>
      </c>
    </row>
    <row r="127" spans="1:28" x14ac:dyDescent="0.25">
      <c r="A127" s="13">
        <v>125</v>
      </c>
      <c r="B127" s="17">
        <v>5</v>
      </c>
      <c r="C127" s="1" t="s">
        <v>797</v>
      </c>
      <c r="D127" s="1" t="s">
        <v>3283</v>
      </c>
      <c r="E127" s="1" t="s">
        <v>3284</v>
      </c>
      <c r="F127" s="1" t="s">
        <v>3708</v>
      </c>
      <c r="G127" s="16">
        <v>6.3</v>
      </c>
      <c r="H127" s="16">
        <v>6.8</v>
      </c>
      <c r="I127" s="13" t="s">
        <v>3190</v>
      </c>
      <c r="J127" s="1" t="s">
        <v>4974</v>
      </c>
      <c r="K127" s="1">
        <v>0</v>
      </c>
      <c r="L127" s="1">
        <v>1</v>
      </c>
      <c r="M127" s="1">
        <v>4</v>
      </c>
      <c r="N127" s="1">
        <v>1</v>
      </c>
      <c r="O127" s="1">
        <v>6</v>
      </c>
      <c r="P127" s="16">
        <v>82.301689680232556</v>
      </c>
      <c r="Q127" s="21">
        <v>0.13725180086673069</v>
      </c>
      <c r="R127" s="21">
        <v>2.2980030515489038</v>
      </c>
      <c r="S127" s="21">
        <v>2.1607512506821731</v>
      </c>
      <c r="T127" s="21">
        <v>1.5478249666119591E-2</v>
      </c>
      <c r="U127" s="21">
        <v>0.12091965068011282</v>
      </c>
      <c r="V127" s="21">
        <v>0.10544140101399323</v>
      </c>
      <c r="W127" s="13" t="str">
        <f>IF(Table4674[[#This Row],[PSI - FI]]&gt;5,"Red",(IF(AND(Table4674[[#This Row],[PSI - FI]]&lt;5,Table4674[[#This Row],[PSI - FI]]&gt;=3),"Blue","No")))</f>
        <v>No</v>
      </c>
      <c r="X127" s="19" t="str">
        <f>HYPERLINK("https://www.google.com/maps/dir/?api=1&amp;origin=" &amp; Table4674[[#This Row],[Begin Lat]] &amp; "," &amp; Table4674[[#This Row],[Begin Long]] &amp; "&amp;destination=" &amp; Table4674[[#This Row],[End Lat]] &amp; "," &amp; Table4674[[#This Row],[End Long]] &amp; "&amp;travelmode=driving", "Google Maps")</f>
        <v>Google Maps</v>
      </c>
      <c r="Y127" s="1">
        <v>39.841230787599997</v>
      </c>
      <c r="Z127" s="1">
        <v>-82.568482141800004</v>
      </c>
      <c r="AA127" s="1">
        <v>39.833989448099999</v>
      </c>
      <c r="AB127" s="1">
        <v>-82.569032144299996</v>
      </c>
    </row>
    <row r="128" spans="1:28" x14ac:dyDescent="0.25">
      <c r="A128" s="13">
        <v>126</v>
      </c>
      <c r="B128" s="17">
        <v>6</v>
      </c>
      <c r="C128" s="1" t="s">
        <v>1340</v>
      </c>
      <c r="D128" s="1" t="s">
        <v>3334</v>
      </c>
      <c r="E128" s="1" t="s">
        <v>3226</v>
      </c>
      <c r="F128" s="1" t="s">
        <v>3706</v>
      </c>
      <c r="G128" s="16">
        <v>14.3</v>
      </c>
      <c r="H128" s="16">
        <v>14.8</v>
      </c>
      <c r="I128" s="13" t="s">
        <v>3190</v>
      </c>
      <c r="J128" s="1" t="s">
        <v>4974</v>
      </c>
      <c r="K128" s="1">
        <v>0</v>
      </c>
      <c r="L128" s="1">
        <v>1</v>
      </c>
      <c r="M128" s="1">
        <v>3</v>
      </c>
      <c r="N128" s="1">
        <v>1</v>
      </c>
      <c r="O128" s="1">
        <v>9</v>
      </c>
      <c r="P128" s="16">
        <v>78.754814680232556</v>
      </c>
      <c r="Q128" s="21">
        <v>0.13192106565239836</v>
      </c>
      <c r="R128" s="21">
        <v>2.8917794428896761</v>
      </c>
      <c r="S128" s="21">
        <v>2.7598583772372778</v>
      </c>
      <c r="T128" s="21">
        <v>1.4617329289898062E-2</v>
      </c>
      <c r="U128" s="21">
        <v>0.11863547159065553</v>
      </c>
      <c r="V128" s="21">
        <v>0.10401814230075747</v>
      </c>
      <c r="W128" s="13" t="str">
        <f>IF(Table4674[[#This Row],[PSI - FI]]&gt;5,"Red",(IF(AND(Table4674[[#This Row],[PSI - FI]]&lt;5,Table4674[[#This Row],[PSI - FI]]&gt;=3),"Blue","No")))</f>
        <v>No</v>
      </c>
      <c r="X128" s="19" t="str">
        <f>HYPERLINK("https://www.google.com/maps/dir/?api=1&amp;origin=" &amp; Table4674[[#This Row],[Begin Lat]] &amp; "," &amp; Table4674[[#This Row],[Begin Long]] &amp; "&amp;destination=" &amp; Table4674[[#This Row],[End Lat]] &amp; "," &amp; Table4674[[#This Row],[End Long]] &amp; "&amp;travelmode=driving", "Google Maps")</f>
        <v>Google Maps</v>
      </c>
      <c r="Y128" s="1">
        <v>39.944746829300001</v>
      </c>
      <c r="Z128" s="1">
        <v>-83.270123604999995</v>
      </c>
      <c r="AA128" s="1">
        <v>39.945287149400002</v>
      </c>
      <c r="AB128" s="1">
        <v>-83.260752945899995</v>
      </c>
    </row>
    <row r="129" spans="1:28" x14ac:dyDescent="0.25">
      <c r="A129" s="13">
        <v>127</v>
      </c>
      <c r="B129" s="17">
        <v>5</v>
      </c>
      <c r="C129" s="1" t="s">
        <v>2366</v>
      </c>
      <c r="D129" s="1" t="s">
        <v>3335</v>
      </c>
      <c r="E129" s="1" t="s">
        <v>3336</v>
      </c>
      <c r="F129" s="1" t="s">
        <v>3742</v>
      </c>
      <c r="G129" s="16">
        <v>4.8</v>
      </c>
      <c r="H129" s="16">
        <v>5.3</v>
      </c>
      <c r="I129" s="13" t="s">
        <v>3190</v>
      </c>
      <c r="J129" s="1" t="s">
        <v>4974</v>
      </c>
      <c r="K129" s="1">
        <v>0</v>
      </c>
      <c r="L129" s="1">
        <v>2</v>
      </c>
      <c r="M129" s="1">
        <v>7</v>
      </c>
      <c r="N129" s="1">
        <v>1</v>
      </c>
      <c r="O129" s="1">
        <v>3</v>
      </c>
      <c r="P129" s="16">
        <v>144.61900436046511</v>
      </c>
      <c r="Q129" s="21">
        <v>7.9767753767795824E-2</v>
      </c>
      <c r="R129" s="21">
        <v>1.7661228836858791</v>
      </c>
      <c r="S129" s="21">
        <v>1.6863551299180832</v>
      </c>
      <c r="T129" s="21">
        <v>9.4008695574118728E-3</v>
      </c>
      <c r="U129" s="21">
        <v>0.11834539678670672</v>
      </c>
      <c r="V129" s="21">
        <v>0.10894452722929485</v>
      </c>
      <c r="W129" s="13" t="str">
        <f>IF(Table4674[[#This Row],[PSI - FI]]&gt;5,"Red",(IF(AND(Table4674[[#This Row],[PSI - FI]]&lt;5,Table4674[[#This Row],[PSI - FI]]&gt;=3),"Blue","No")))</f>
        <v>No</v>
      </c>
      <c r="X129" s="19" t="str">
        <f>HYPERLINK("https://www.google.com/maps/dir/?api=1&amp;origin=" &amp; Table4674[[#This Row],[Begin Lat]] &amp; "," &amp; Table4674[[#This Row],[Begin Long]] &amp; "&amp;destination=" &amp; Table4674[[#This Row],[End Lat]] &amp; "," &amp; Table4674[[#This Row],[End Long]] &amp; "&amp;travelmode=driving", "Google Maps")</f>
        <v>Google Maps</v>
      </c>
      <c r="Y129" s="1">
        <v>40.4005263333</v>
      </c>
      <c r="Z129" s="1">
        <v>-82.552395813299995</v>
      </c>
      <c r="AA129" s="1">
        <v>40.400008830300003</v>
      </c>
      <c r="AB129" s="1">
        <v>-82.543101667299993</v>
      </c>
    </row>
    <row r="130" spans="1:28" x14ac:dyDescent="0.25">
      <c r="A130" s="13">
        <v>128</v>
      </c>
      <c r="B130" s="17">
        <v>3</v>
      </c>
      <c r="C130" s="1" t="s">
        <v>3193</v>
      </c>
      <c r="D130" s="1" t="s">
        <v>3337</v>
      </c>
      <c r="E130" s="1" t="s">
        <v>3338</v>
      </c>
      <c r="F130" s="1" t="s">
        <v>3743</v>
      </c>
      <c r="G130" s="16">
        <v>5.0999999999999996</v>
      </c>
      <c r="H130" s="16">
        <v>5.6</v>
      </c>
      <c r="I130" s="13" t="s">
        <v>3190</v>
      </c>
      <c r="J130" s="1" t="s">
        <v>4972</v>
      </c>
      <c r="K130" s="1">
        <v>0</v>
      </c>
      <c r="L130" s="1">
        <v>1</v>
      </c>
      <c r="M130" s="1">
        <v>2</v>
      </c>
      <c r="N130" s="1">
        <v>0</v>
      </c>
      <c r="O130" s="1">
        <v>1</v>
      </c>
      <c r="P130" s="16">
        <v>59.770439680232556</v>
      </c>
      <c r="Q130" s="21">
        <v>9.3139396515532005E-2</v>
      </c>
      <c r="R130" s="21">
        <v>1.1264096024104044</v>
      </c>
      <c r="S130" s="21">
        <v>1.0332702058948724</v>
      </c>
      <c r="T130" s="21">
        <v>8.6849623996715069E-3</v>
      </c>
      <c r="U130" s="21">
        <v>0.11652266095406465</v>
      </c>
      <c r="V130" s="21">
        <v>0.10783769855439314</v>
      </c>
      <c r="W130" s="13" t="str">
        <f>IF(Table4674[[#This Row],[PSI - FI]]&gt;5,"Red",(IF(AND(Table4674[[#This Row],[PSI - FI]]&lt;5,Table4674[[#This Row],[PSI - FI]]&gt;=3),"Blue","No")))</f>
        <v>No</v>
      </c>
      <c r="X130" s="19" t="str">
        <f>HYPERLINK("https://www.google.com/maps/dir/?api=1&amp;origin=" &amp; Table4674[[#This Row],[Begin Lat]] &amp; "," &amp; Table4674[[#This Row],[Begin Long]] &amp; "&amp;destination=" &amp; Table4674[[#This Row],[End Lat]] &amp; "," &amp; Table4674[[#This Row],[End Long]] &amp; "&amp;travelmode=driving", "Google Maps")</f>
        <v>Google Maps</v>
      </c>
      <c r="Y130" s="1">
        <v>40.625226742499997</v>
      </c>
      <c r="Z130" s="1">
        <v>-82.239452160300004</v>
      </c>
      <c r="AA130" s="1">
        <v>40.630659271900001</v>
      </c>
      <c r="AB130" s="1">
        <v>-82.2337727946</v>
      </c>
    </row>
    <row r="131" spans="1:28" x14ac:dyDescent="0.25">
      <c r="A131" s="13">
        <v>129</v>
      </c>
      <c r="B131" s="17">
        <v>12</v>
      </c>
      <c r="C131" s="1" t="s">
        <v>1332</v>
      </c>
      <c r="D131" s="1" t="s">
        <v>3211</v>
      </c>
      <c r="E131" s="1" t="s">
        <v>3212</v>
      </c>
      <c r="F131" s="1" t="s">
        <v>3702</v>
      </c>
      <c r="G131" s="16">
        <v>12.8</v>
      </c>
      <c r="H131" s="16">
        <v>13.3</v>
      </c>
      <c r="I131" s="13" t="s">
        <v>3190</v>
      </c>
      <c r="J131" s="1" t="s">
        <v>4974</v>
      </c>
      <c r="K131" s="1">
        <v>0</v>
      </c>
      <c r="L131" s="1">
        <v>1</v>
      </c>
      <c r="M131" s="1">
        <v>1</v>
      </c>
      <c r="N131" s="1">
        <v>4</v>
      </c>
      <c r="O131" s="1">
        <v>14</v>
      </c>
      <c r="P131" s="16">
        <v>83.973564680232556</v>
      </c>
      <c r="Q131" s="21">
        <v>0.13049486153073822</v>
      </c>
      <c r="R131" s="21">
        <v>3.7490255963096351</v>
      </c>
      <c r="S131" s="21">
        <v>3.6185307347788966</v>
      </c>
      <c r="T131" s="21">
        <v>1.4776697224658771E-2</v>
      </c>
      <c r="U131" s="21">
        <v>0.11586225395155025</v>
      </c>
      <c r="V131" s="21">
        <v>0.10108555672689148</v>
      </c>
      <c r="W131" s="13" t="str">
        <f>IF(Table4674[[#This Row],[PSI - FI]]&gt;5,"Red",(IF(AND(Table4674[[#This Row],[PSI - FI]]&lt;5,Table4674[[#This Row],[PSI - FI]]&gt;=3),"Blue","No")))</f>
        <v>No</v>
      </c>
      <c r="X131" s="19" t="str">
        <f>HYPERLINK("https://www.google.com/maps/dir/?api=1&amp;origin=" &amp; Table4674[[#This Row],[Begin Lat]] &amp; "," &amp; Table4674[[#This Row],[Begin Long]] &amp; "&amp;destination=" &amp; Table4674[[#This Row],[End Lat]] &amp; "," &amp; Table4674[[#This Row],[End Long]] &amp; "&amp;travelmode=driving", "Google Maps")</f>
        <v>Google Maps</v>
      </c>
      <c r="Y131" s="1">
        <v>41.3868369116</v>
      </c>
      <c r="Z131" s="1">
        <v>-81.147929500299995</v>
      </c>
      <c r="AA131" s="1">
        <v>41.386335407899999</v>
      </c>
      <c r="AB131" s="1">
        <v>-81.138445277100004</v>
      </c>
    </row>
    <row r="132" spans="1:28" x14ac:dyDescent="0.25">
      <c r="A132" s="13">
        <v>130</v>
      </c>
      <c r="B132" s="17">
        <v>11</v>
      </c>
      <c r="C132" s="1" t="s">
        <v>2385</v>
      </c>
      <c r="D132" s="1" t="s">
        <v>3318</v>
      </c>
      <c r="E132" s="1" t="s">
        <v>3319</v>
      </c>
      <c r="F132" s="1" t="s">
        <v>3734</v>
      </c>
      <c r="G132" s="16">
        <v>15.9</v>
      </c>
      <c r="H132" s="16">
        <v>16.399999999999999</v>
      </c>
      <c r="I132" s="13" t="s">
        <v>3190</v>
      </c>
      <c r="J132" s="1" t="s">
        <v>4974</v>
      </c>
      <c r="K132" s="1">
        <v>0</v>
      </c>
      <c r="L132" s="1">
        <v>1</v>
      </c>
      <c r="M132" s="1">
        <v>5</v>
      </c>
      <c r="N132" s="1">
        <v>0</v>
      </c>
      <c r="O132" s="1">
        <v>1</v>
      </c>
      <c r="P132" s="16">
        <v>79.411064680232556</v>
      </c>
      <c r="Q132" s="21">
        <v>0.12984868083731402</v>
      </c>
      <c r="R132" s="21">
        <v>1.323677625851388</v>
      </c>
      <c r="S132" s="21">
        <v>1.193828945014074</v>
      </c>
      <c r="T132" s="21">
        <v>1.4709453955335142E-2</v>
      </c>
      <c r="U132" s="21">
        <v>0.11511294591231888</v>
      </c>
      <c r="V132" s="21">
        <v>0.10040349195698374</v>
      </c>
      <c r="W132" s="13" t="str">
        <f>IF(Table4674[[#This Row],[PSI - FI]]&gt;5,"Red",(IF(AND(Table4674[[#This Row],[PSI - FI]]&lt;5,Table4674[[#This Row],[PSI - FI]]&gt;=3),"Blue","No")))</f>
        <v>No</v>
      </c>
      <c r="X132" s="19" t="str">
        <f>HYPERLINK("https://www.google.com/maps/dir/?api=1&amp;origin=" &amp; Table4674[[#This Row],[Begin Lat]] &amp; "," &amp; Table4674[[#This Row],[Begin Long]] &amp; "&amp;destination=" &amp; Table4674[[#This Row],[End Lat]] &amp; "," &amp; Table4674[[#This Row],[End Long]] &amp; "&amp;travelmode=driving", "Google Maps")</f>
        <v>Google Maps</v>
      </c>
      <c r="Y132" s="1">
        <v>40.613375994599998</v>
      </c>
      <c r="Z132" s="1">
        <v>-81.102585294500003</v>
      </c>
      <c r="AA132" s="1">
        <v>40.620438760699997</v>
      </c>
      <c r="AB132" s="1">
        <v>-81.103805308099993</v>
      </c>
    </row>
    <row r="133" spans="1:28" x14ac:dyDescent="0.25">
      <c r="A133" s="13">
        <v>131</v>
      </c>
      <c r="B133" s="17">
        <v>12</v>
      </c>
      <c r="C133" s="1" t="s">
        <v>794</v>
      </c>
      <c r="D133" s="1" t="s">
        <v>3339</v>
      </c>
      <c r="E133" s="1" t="s">
        <v>3340</v>
      </c>
      <c r="F133" s="1" t="s">
        <v>3725</v>
      </c>
      <c r="G133" s="16">
        <v>29.7</v>
      </c>
      <c r="H133" s="16">
        <v>30.2</v>
      </c>
      <c r="I133" s="13" t="s">
        <v>3190</v>
      </c>
      <c r="J133" s="1" t="s">
        <v>4972</v>
      </c>
      <c r="K133" s="1">
        <v>0</v>
      </c>
      <c r="L133" s="1">
        <v>2</v>
      </c>
      <c r="M133" s="1">
        <v>1</v>
      </c>
      <c r="N133" s="1">
        <v>1</v>
      </c>
      <c r="O133" s="1">
        <v>2</v>
      </c>
      <c r="P133" s="16">
        <v>104.33775436046511</v>
      </c>
      <c r="Q133" s="21">
        <v>6.4219530548802403E-2</v>
      </c>
      <c r="R133" s="21">
        <v>1.3860008896392355</v>
      </c>
      <c r="S133" s="21">
        <v>1.321781359090433</v>
      </c>
      <c r="T133" s="21">
        <v>6.4098200793923851E-3</v>
      </c>
      <c r="U133" s="21">
        <v>0.1148870429495573</v>
      </c>
      <c r="V133" s="21">
        <v>0.10847722287016492</v>
      </c>
      <c r="W133" s="13" t="str">
        <f>IF(Table4674[[#This Row],[PSI - FI]]&gt;5,"Red",(IF(AND(Table4674[[#This Row],[PSI - FI]]&lt;5,Table4674[[#This Row],[PSI - FI]]&gt;=3),"Blue","No")))</f>
        <v>No</v>
      </c>
      <c r="X133" s="19" t="str">
        <f>HYPERLINK("https://www.google.com/maps/dir/?api=1&amp;origin=" &amp; Table4674[[#This Row],[Begin Lat]] &amp; "," &amp; Table4674[[#This Row],[Begin Long]] &amp; "&amp;destination=" &amp; Table4674[[#This Row],[End Lat]] &amp; "," &amp; Table4674[[#This Row],[End Long]] &amp; "&amp;travelmode=driving", "Google Maps")</f>
        <v>Google Maps</v>
      </c>
      <c r="Y133" s="1">
        <v>41.798343706200001</v>
      </c>
      <c r="Z133" s="1">
        <v>-81.0159716446</v>
      </c>
      <c r="AA133" s="1">
        <v>41.798980683800004</v>
      </c>
      <c r="AB133" s="1">
        <v>-81.006502354099993</v>
      </c>
    </row>
    <row r="134" spans="1:28" x14ac:dyDescent="0.25">
      <c r="A134" s="13">
        <v>132</v>
      </c>
      <c r="B134" s="17">
        <v>9</v>
      </c>
      <c r="C134" s="1" t="s">
        <v>2377</v>
      </c>
      <c r="D134" s="1" t="s">
        <v>3341</v>
      </c>
      <c r="E134" s="1" t="s">
        <v>3342</v>
      </c>
      <c r="F134" s="1" t="s">
        <v>3715</v>
      </c>
      <c r="G134" s="16">
        <v>20.7</v>
      </c>
      <c r="H134" s="16">
        <v>21.2</v>
      </c>
      <c r="I134" s="13" t="s">
        <v>3190</v>
      </c>
      <c r="J134" s="1" t="s">
        <v>4973</v>
      </c>
      <c r="K134" s="1">
        <v>0</v>
      </c>
      <c r="L134" s="1">
        <v>2</v>
      </c>
      <c r="M134" s="1">
        <v>1</v>
      </c>
      <c r="N134" s="1">
        <v>0</v>
      </c>
      <c r="O134" s="1">
        <v>1</v>
      </c>
      <c r="P134" s="16">
        <v>98.900254360465112</v>
      </c>
      <c r="Q134" s="21">
        <v>8.7728455874862499E-2</v>
      </c>
      <c r="R134" s="21">
        <v>1.2489099265526267</v>
      </c>
      <c r="S134" s="21">
        <v>1.1611814706777641</v>
      </c>
      <c r="T134" s="21">
        <v>8.5471935658678454E-3</v>
      </c>
      <c r="U134" s="21">
        <v>0.11444636365905085</v>
      </c>
      <c r="V134" s="21">
        <v>0.105899170093183</v>
      </c>
      <c r="W134" s="13" t="str">
        <f>IF(Table4674[[#This Row],[PSI - FI]]&gt;5,"Red",(IF(AND(Table4674[[#This Row],[PSI - FI]]&lt;5,Table4674[[#This Row],[PSI - FI]]&gt;=3),"Blue","No")))</f>
        <v>No</v>
      </c>
      <c r="X134" s="19" t="str">
        <f>HYPERLINK("https://www.google.com/maps/dir/?api=1&amp;origin=" &amp; Table4674[[#This Row],[Begin Lat]] &amp; "," &amp; Table4674[[#This Row],[Begin Long]] &amp; "&amp;destination=" &amp; Table4674[[#This Row],[End Lat]] &amp; "," &amp; Table4674[[#This Row],[End Long]] &amp; "&amp;travelmode=driving", "Google Maps")</f>
        <v>Google Maps</v>
      </c>
      <c r="Y134" s="1">
        <v>38.975077324899999</v>
      </c>
      <c r="Z134" s="1">
        <v>-82.517973847500002</v>
      </c>
      <c r="AA134" s="1">
        <v>38.972136224099998</v>
      </c>
      <c r="AB134" s="1">
        <v>-82.509549974099997</v>
      </c>
    </row>
    <row r="135" spans="1:28" x14ac:dyDescent="0.25">
      <c r="A135" s="13">
        <v>133</v>
      </c>
      <c r="B135" s="17">
        <v>7</v>
      </c>
      <c r="C135" s="1" t="s">
        <v>2373</v>
      </c>
      <c r="D135" s="1" t="s">
        <v>3343</v>
      </c>
      <c r="E135" s="1" t="s">
        <v>3344</v>
      </c>
      <c r="F135" s="1" t="s">
        <v>3744</v>
      </c>
      <c r="G135" s="16">
        <v>3.4</v>
      </c>
      <c r="H135" s="16">
        <v>3.9</v>
      </c>
      <c r="I135" s="13" t="s">
        <v>3190</v>
      </c>
      <c r="J135" s="1" t="s">
        <v>4974</v>
      </c>
      <c r="K135" s="1">
        <v>2</v>
      </c>
      <c r="L135" s="1">
        <v>0</v>
      </c>
      <c r="M135" s="1">
        <v>5</v>
      </c>
      <c r="N135" s="1">
        <v>3</v>
      </c>
      <c r="O135" s="1">
        <v>4</v>
      </c>
      <c r="P135" s="16">
        <v>141.40025436046511</v>
      </c>
      <c r="Q135" s="21">
        <v>7.6495170855099492E-2</v>
      </c>
      <c r="R135" s="21">
        <v>1.8325421644587636</v>
      </c>
      <c r="S135" s="21">
        <v>1.7560469936036642</v>
      </c>
      <c r="T135" s="21">
        <v>9.0459022116561177E-3</v>
      </c>
      <c r="U135" s="21">
        <v>0.11393627687309364</v>
      </c>
      <c r="V135" s="21">
        <v>0.10489037466143752</v>
      </c>
      <c r="W135" s="13" t="str">
        <f>IF(Table4674[[#This Row],[PSI - FI]]&gt;5,"Red",(IF(AND(Table4674[[#This Row],[PSI - FI]]&lt;5,Table4674[[#This Row],[PSI - FI]]&gt;=3),"Blue","No")))</f>
        <v>No</v>
      </c>
      <c r="X135" s="19" t="str">
        <f>HYPERLINK("https://www.google.com/maps/dir/?api=1&amp;origin=" &amp; Table4674[[#This Row],[Begin Lat]] &amp; "," &amp; Table4674[[#This Row],[Begin Long]] &amp; "&amp;destination=" &amp; Table4674[[#This Row],[End Lat]] &amp; "," &amp; Table4674[[#This Row],[End Long]] &amp; "&amp;travelmode=driving", "Google Maps")</f>
        <v>Google Maps</v>
      </c>
      <c r="Y135" s="1">
        <v>40.482085354900001</v>
      </c>
      <c r="Z135" s="1">
        <v>-83.812388847799994</v>
      </c>
      <c r="AA135" s="1">
        <v>40.474889384599997</v>
      </c>
      <c r="AB135" s="1">
        <v>-83.8112441695</v>
      </c>
    </row>
    <row r="136" spans="1:28" x14ac:dyDescent="0.25">
      <c r="A136" s="13">
        <v>134</v>
      </c>
      <c r="B136" s="17">
        <v>3</v>
      </c>
      <c r="C136" s="1" t="s">
        <v>791</v>
      </c>
      <c r="D136" s="1" t="s">
        <v>3264</v>
      </c>
      <c r="E136" s="1" t="s">
        <v>3265</v>
      </c>
      <c r="F136" s="1" t="s">
        <v>3719</v>
      </c>
      <c r="G136" s="16">
        <v>6.9</v>
      </c>
      <c r="H136" s="16">
        <v>7.4</v>
      </c>
      <c r="I136" s="13" t="s">
        <v>3190</v>
      </c>
      <c r="J136" s="1" t="s">
        <v>4974</v>
      </c>
      <c r="K136" s="1">
        <v>0</v>
      </c>
      <c r="L136" s="1">
        <v>1</v>
      </c>
      <c r="M136" s="1">
        <v>2</v>
      </c>
      <c r="N136" s="1">
        <v>2</v>
      </c>
      <c r="O136" s="1">
        <v>3</v>
      </c>
      <c r="P136" s="16">
        <v>70.645439680232556</v>
      </c>
      <c r="Q136" s="21">
        <v>0.15357928845700833</v>
      </c>
      <c r="R136" s="21">
        <v>1.6497229394459856</v>
      </c>
      <c r="S136" s="21">
        <v>1.4961436509889772</v>
      </c>
      <c r="T136" s="21">
        <v>1.7162199798482679E-2</v>
      </c>
      <c r="U136" s="21">
        <v>0.11390733487848541</v>
      </c>
      <c r="V136" s="21">
        <v>9.6745135080002737E-2</v>
      </c>
      <c r="W136" s="13" t="str">
        <f>IF(Table4674[[#This Row],[PSI - FI]]&gt;5,"Red",(IF(AND(Table4674[[#This Row],[PSI - FI]]&lt;5,Table4674[[#This Row],[PSI - FI]]&gt;=3),"Blue","No")))</f>
        <v>No</v>
      </c>
      <c r="X136" s="19" t="str">
        <f>HYPERLINK("https://www.google.com/maps/dir/?api=1&amp;origin=" &amp; Table4674[[#This Row],[Begin Lat]] &amp; "," &amp; Table4674[[#This Row],[Begin Long]] &amp; "&amp;destination=" &amp; Table4674[[#This Row],[End Lat]] &amp; "," &amp; Table4674[[#This Row],[End Long]] &amp; "&amp;travelmode=driving", "Google Maps")</f>
        <v>Google Maps</v>
      </c>
      <c r="Y136" s="1">
        <v>41.312882859799998</v>
      </c>
      <c r="Z136" s="1">
        <v>-81.937290513099995</v>
      </c>
      <c r="AA136" s="1">
        <v>41.312733019699998</v>
      </c>
      <c r="AB136" s="1">
        <v>-81.927683252999998</v>
      </c>
    </row>
    <row r="137" spans="1:28" x14ac:dyDescent="0.25">
      <c r="A137" s="13">
        <v>135</v>
      </c>
      <c r="B137" s="17">
        <v>11</v>
      </c>
      <c r="C137" s="1" t="s">
        <v>2372</v>
      </c>
      <c r="D137" s="1" t="s">
        <v>3241</v>
      </c>
      <c r="E137" s="1" t="s">
        <v>3242</v>
      </c>
      <c r="F137" s="1" t="s">
        <v>3711</v>
      </c>
      <c r="G137" s="16">
        <v>28.8</v>
      </c>
      <c r="H137" s="16">
        <v>29.3</v>
      </c>
      <c r="I137" s="13" t="s">
        <v>3190</v>
      </c>
      <c r="K137" s="1">
        <v>0</v>
      </c>
      <c r="L137" s="1">
        <v>2</v>
      </c>
      <c r="M137" s="1">
        <v>2</v>
      </c>
      <c r="N137" s="1">
        <v>1</v>
      </c>
      <c r="O137" s="1">
        <v>13</v>
      </c>
      <c r="P137" s="16">
        <v>121.88462936046511</v>
      </c>
      <c r="Q137" s="21">
        <v>0.14995596309441722</v>
      </c>
      <c r="R137" s="21">
        <v>3.5879189504257543</v>
      </c>
      <c r="S137" s="21">
        <v>3.4379629873313369</v>
      </c>
      <c r="T137" s="21">
        <v>1.6789816318847059E-2</v>
      </c>
      <c r="U137" s="21">
        <v>0.11160775678554945</v>
      </c>
      <c r="V137" s="21">
        <v>9.4817940466702388E-2</v>
      </c>
      <c r="W137" s="13" t="str">
        <f>IF(Table4674[[#This Row],[PSI - FI]]&gt;5,"Red",(IF(AND(Table4674[[#This Row],[PSI - FI]]&lt;5,Table4674[[#This Row],[PSI - FI]]&gt;=3),"Blue","No")))</f>
        <v>No</v>
      </c>
      <c r="X137" s="19" t="str">
        <f>HYPERLINK("https://www.google.com/maps/dir/?api=1&amp;origin=" &amp; Table4674[[#This Row],[Begin Lat]] &amp; "," &amp; Table4674[[#This Row],[Begin Long]] &amp; "&amp;destination=" &amp; Table4674[[#This Row],[End Lat]] &amp; "," &amp; Table4674[[#This Row],[End Long]] &amp; "&amp;travelmode=driving", "Google Maps")</f>
        <v>Google Maps</v>
      </c>
      <c r="Y137" s="1">
        <v>0</v>
      </c>
      <c r="Z137" s="1">
        <v>0</v>
      </c>
      <c r="AA137" s="1">
        <v>0</v>
      </c>
      <c r="AB137" s="1">
        <v>0</v>
      </c>
    </row>
    <row r="138" spans="1:28" x14ac:dyDescent="0.25">
      <c r="A138" s="13">
        <v>136</v>
      </c>
      <c r="B138" s="17">
        <v>5</v>
      </c>
      <c r="C138" s="1" t="s">
        <v>793</v>
      </c>
      <c r="D138" s="1" t="s">
        <v>3345</v>
      </c>
      <c r="E138" s="1" t="s">
        <v>3317</v>
      </c>
      <c r="F138" s="1" t="s">
        <v>3735</v>
      </c>
      <c r="G138" s="16">
        <v>20.8</v>
      </c>
      <c r="H138" s="16">
        <v>21.3</v>
      </c>
      <c r="I138" s="13" t="s">
        <v>3190</v>
      </c>
      <c r="J138" s="1" t="s">
        <v>4974</v>
      </c>
      <c r="K138" s="1">
        <v>0</v>
      </c>
      <c r="L138" s="1">
        <v>3</v>
      </c>
      <c r="M138" s="1">
        <v>5</v>
      </c>
      <c r="N138" s="1">
        <v>3</v>
      </c>
      <c r="O138" s="1">
        <v>6</v>
      </c>
      <c r="P138" s="16">
        <v>189.07694404069767</v>
      </c>
      <c r="Q138" s="21">
        <v>6.7292757578799794E-2</v>
      </c>
      <c r="R138" s="21">
        <v>2.168068415808877</v>
      </c>
      <c r="S138" s="21">
        <v>2.1007756582300772</v>
      </c>
      <c r="T138" s="21">
        <v>8.0409240914335548E-3</v>
      </c>
      <c r="U138" s="21">
        <v>0.11149582194345882</v>
      </c>
      <c r="V138" s="21">
        <v>0.10345489785202526</v>
      </c>
      <c r="W138" s="13" t="str">
        <f>IF(Table4674[[#This Row],[PSI - FI]]&gt;5,"Red",(IF(AND(Table4674[[#This Row],[PSI - FI]]&lt;5,Table4674[[#This Row],[PSI - FI]]&gt;=3),"Blue","No")))</f>
        <v>No</v>
      </c>
      <c r="X138" s="19" t="str">
        <f>HYPERLINK("https://www.google.com/maps/dir/?api=1&amp;origin=" &amp; Table4674[[#This Row],[Begin Lat]] &amp; "," &amp; Table4674[[#This Row],[Begin Long]] &amp; "&amp;destination=" &amp; Table4674[[#This Row],[End Lat]] &amp; "," &amp; Table4674[[#This Row],[End Long]] &amp; "&amp;travelmode=driving", "Google Maps")</f>
        <v>Google Maps</v>
      </c>
      <c r="Y138" s="1">
        <v>40.209507949399999</v>
      </c>
      <c r="Z138" s="1">
        <v>-82.443741908099994</v>
      </c>
      <c r="AA138" s="1">
        <v>40.216626024999997</v>
      </c>
      <c r="AB138" s="1">
        <v>-82.443131063600006</v>
      </c>
    </row>
    <row r="139" spans="1:28" x14ac:dyDescent="0.25">
      <c r="A139" s="13">
        <v>137</v>
      </c>
      <c r="B139" s="17">
        <v>6</v>
      </c>
      <c r="C139" s="1" t="s">
        <v>3192</v>
      </c>
      <c r="D139" s="1" t="s">
        <v>3259</v>
      </c>
      <c r="E139" s="1" t="s">
        <v>3260</v>
      </c>
      <c r="F139" s="1" t="s">
        <v>3717</v>
      </c>
      <c r="G139" s="16">
        <v>2.5</v>
      </c>
      <c r="H139" s="16">
        <v>3</v>
      </c>
      <c r="I139" s="13" t="s">
        <v>3190</v>
      </c>
      <c r="J139" s="1" t="s">
        <v>4974</v>
      </c>
      <c r="K139" s="1">
        <v>1</v>
      </c>
      <c r="L139" s="1">
        <v>1</v>
      </c>
      <c r="M139" s="1">
        <v>1</v>
      </c>
      <c r="N139" s="1">
        <v>1</v>
      </c>
      <c r="O139" s="1">
        <v>4</v>
      </c>
      <c r="P139" s="16">
        <v>106.33775436046511</v>
      </c>
      <c r="Q139" s="21">
        <v>0.18517876514313023</v>
      </c>
      <c r="R139" s="21">
        <v>1.8103271963531782</v>
      </c>
      <c r="S139" s="21">
        <v>1.6251484312100479</v>
      </c>
      <c r="T139" s="21">
        <v>2.038138592916065E-2</v>
      </c>
      <c r="U139" s="21">
        <v>0.11110285019345989</v>
      </c>
      <c r="V139" s="21">
        <v>9.0721464264299237E-2</v>
      </c>
      <c r="W139" s="13" t="str">
        <f>IF(Table4674[[#This Row],[PSI - FI]]&gt;5,"Red",(IF(AND(Table4674[[#This Row],[PSI - FI]]&lt;5,Table4674[[#This Row],[PSI - FI]]&gt;=3),"Blue","No")))</f>
        <v>No</v>
      </c>
      <c r="X139" s="19" t="str">
        <f>HYPERLINK("https://www.google.com/maps/dir/?api=1&amp;origin=" &amp; Table4674[[#This Row],[Begin Lat]] &amp; "," &amp; Table4674[[#This Row],[Begin Long]] &amp; "&amp;destination=" &amp; Table4674[[#This Row],[End Lat]] &amp; "," &amp; Table4674[[#This Row],[End Long]] &amp; "&amp;travelmode=driving", "Google Maps")</f>
        <v>Google Maps</v>
      </c>
      <c r="Y139" s="1">
        <v>40.389616326099997</v>
      </c>
      <c r="Z139" s="1">
        <v>-82.827687791200006</v>
      </c>
      <c r="AA139" s="1">
        <v>40.396855809000002</v>
      </c>
      <c r="AB139" s="1">
        <v>-82.827184943899994</v>
      </c>
    </row>
    <row r="140" spans="1:28" x14ac:dyDescent="0.25">
      <c r="A140" s="13">
        <v>138</v>
      </c>
      <c r="B140" s="17">
        <v>6</v>
      </c>
      <c r="C140" s="1" t="s">
        <v>3192</v>
      </c>
      <c r="D140" s="1" t="s">
        <v>3259</v>
      </c>
      <c r="E140" s="1" t="s">
        <v>3260</v>
      </c>
      <c r="F140" s="1" t="s">
        <v>3717</v>
      </c>
      <c r="G140" s="16">
        <v>4.5</v>
      </c>
      <c r="H140" s="16">
        <v>5</v>
      </c>
      <c r="I140" s="13" t="s">
        <v>3190</v>
      </c>
      <c r="J140" s="1" t="s">
        <v>4974</v>
      </c>
      <c r="K140" s="1">
        <v>0</v>
      </c>
      <c r="L140" s="1">
        <v>1</v>
      </c>
      <c r="M140" s="1">
        <v>3</v>
      </c>
      <c r="N140" s="1">
        <v>0</v>
      </c>
      <c r="O140" s="1">
        <v>1</v>
      </c>
      <c r="P140" s="16">
        <v>66.317314680232556</v>
      </c>
      <c r="Q140" s="21">
        <v>0.18517876514313023</v>
      </c>
      <c r="R140" s="21">
        <v>1.1640341094345128</v>
      </c>
      <c r="S140" s="21">
        <v>0.97885534429138255</v>
      </c>
      <c r="T140" s="21">
        <v>2.038138592916065E-2</v>
      </c>
      <c r="U140" s="21">
        <v>0.11110285019345989</v>
      </c>
      <c r="V140" s="21">
        <v>9.0721464264299237E-2</v>
      </c>
      <c r="W140" s="13" t="str">
        <f>IF(Table4674[[#This Row],[PSI - FI]]&gt;5,"Red",(IF(AND(Table4674[[#This Row],[PSI - FI]]&lt;5,Table4674[[#This Row],[PSI - FI]]&gt;=3),"Blue","No")))</f>
        <v>No</v>
      </c>
      <c r="X140" s="19" t="str">
        <f>HYPERLINK("https://www.google.com/maps/dir/?api=1&amp;origin=" &amp; Table4674[[#This Row],[Begin Lat]] &amp; "," &amp; Table4674[[#This Row],[Begin Long]] &amp; "&amp;destination=" &amp; Table4674[[#This Row],[End Lat]] &amp; "," &amp; Table4674[[#This Row],[End Long]] &amp; "&amp;travelmode=driving", "Google Maps")</f>
        <v>Google Maps</v>
      </c>
      <c r="Y140" s="1">
        <v>40.4185538065</v>
      </c>
      <c r="Z140" s="1">
        <v>-82.825519274300007</v>
      </c>
      <c r="AA140" s="1">
        <v>40.425791398999998</v>
      </c>
      <c r="AB140" s="1">
        <v>-82.825001013700003</v>
      </c>
    </row>
    <row r="141" spans="1:28" x14ac:dyDescent="0.25">
      <c r="A141" s="13">
        <v>139</v>
      </c>
      <c r="B141" s="17">
        <v>8</v>
      </c>
      <c r="C141" s="1" t="s">
        <v>1329</v>
      </c>
      <c r="D141" s="1" t="s">
        <v>3346</v>
      </c>
      <c r="E141" s="1" t="s">
        <v>3347</v>
      </c>
      <c r="F141" s="1" t="s">
        <v>3745</v>
      </c>
      <c r="G141" s="16">
        <v>8.6</v>
      </c>
      <c r="H141" s="16">
        <v>9.1</v>
      </c>
      <c r="I141" s="13" t="s">
        <v>3190</v>
      </c>
      <c r="J141" s="1" t="s">
        <v>4974</v>
      </c>
      <c r="K141" s="1">
        <v>0</v>
      </c>
      <c r="L141" s="1">
        <v>4</v>
      </c>
      <c r="M141" s="1">
        <v>4</v>
      </c>
      <c r="N141" s="1">
        <v>1</v>
      </c>
      <c r="O141" s="1">
        <v>5</v>
      </c>
      <c r="P141" s="16">
        <v>218.33175872093022</v>
      </c>
      <c r="Q141" s="21">
        <v>8.2014943432232534E-2</v>
      </c>
      <c r="R141" s="21">
        <v>1.9524037054133225</v>
      </c>
      <c r="S141" s="21">
        <v>1.8703887619810899</v>
      </c>
      <c r="T141" s="21">
        <v>9.6439286144517945E-3</v>
      </c>
      <c r="U141" s="21">
        <v>0.11020691082794691</v>
      </c>
      <c r="V141" s="21">
        <v>0.10056298221349512</v>
      </c>
      <c r="W141" s="13" t="str">
        <f>IF(Table4674[[#This Row],[PSI - FI]]&gt;5,"Red",(IF(AND(Table4674[[#This Row],[PSI - FI]]&lt;5,Table4674[[#This Row],[PSI - FI]]&gt;=3),"Blue","No")))</f>
        <v>No</v>
      </c>
      <c r="X141" s="19" t="str">
        <f>HYPERLINK("https://www.google.com/maps/dir/?api=1&amp;origin=" &amp; Table4674[[#This Row],[Begin Lat]] &amp; "," &amp; Table4674[[#This Row],[Begin Long]] &amp; "&amp;destination=" &amp; Table4674[[#This Row],[End Lat]] &amp; "," &amp; Table4674[[#This Row],[End Long]] &amp; "&amp;travelmode=driving", "Google Maps")</f>
        <v>Google Maps</v>
      </c>
      <c r="Y141" s="1">
        <v>38.9592885928</v>
      </c>
      <c r="Z141" s="1">
        <v>-84.131797692000006</v>
      </c>
      <c r="AA141" s="1">
        <v>38.9601209633</v>
      </c>
      <c r="AB141" s="1">
        <v>-84.122618571700002</v>
      </c>
    </row>
    <row r="142" spans="1:28" x14ac:dyDescent="0.25">
      <c r="A142" s="13">
        <v>140</v>
      </c>
      <c r="B142" s="17">
        <v>5</v>
      </c>
      <c r="C142" s="1" t="s">
        <v>1333</v>
      </c>
      <c r="D142" s="1" t="s">
        <v>3348</v>
      </c>
      <c r="E142" s="1" t="s">
        <v>3349</v>
      </c>
      <c r="F142" s="1" t="s">
        <v>3746</v>
      </c>
      <c r="G142" s="16">
        <v>0.3</v>
      </c>
      <c r="H142" s="16">
        <v>0.8</v>
      </c>
      <c r="I142" s="13" t="s">
        <v>3190</v>
      </c>
      <c r="J142" s="1" t="s">
        <v>4974</v>
      </c>
      <c r="K142" s="1">
        <v>0</v>
      </c>
      <c r="L142" s="1">
        <v>1</v>
      </c>
      <c r="M142" s="1">
        <v>5</v>
      </c>
      <c r="N142" s="1">
        <v>1</v>
      </c>
      <c r="O142" s="1">
        <v>11</v>
      </c>
      <c r="P142" s="16">
        <v>93.848564680232556</v>
      </c>
      <c r="Q142" s="21">
        <v>0.10553054007279582</v>
      </c>
      <c r="R142" s="21">
        <v>3.0000779642886739</v>
      </c>
      <c r="S142" s="21">
        <v>2.8945474242158782</v>
      </c>
      <c r="T142" s="21">
        <v>1.2157646934762989E-2</v>
      </c>
      <c r="U142" s="21">
        <v>0.11010563809688387</v>
      </c>
      <c r="V142" s="21">
        <v>9.7947991162120884E-2</v>
      </c>
      <c r="W142" s="13" t="str">
        <f>IF(Table4674[[#This Row],[PSI - FI]]&gt;5,"Red",(IF(AND(Table4674[[#This Row],[PSI - FI]]&lt;5,Table4674[[#This Row],[PSI - FI]]&gt;=3),"Blue","No")))</f>
        <v>No</v>
      </c>
      <c r="X142" s="19" t="str">
        <f>HYPERLINK("https://www.google.com/maps/dir/?api=1&amp;origin=" &amp; Table4674[[#This Row],[Begin Lat]] &amp; "," &amp; Table4674[[#This Row],[Begin Long]] &amp; "&amp;destination=" &amp; Table4674[[#This Row],[End Lat]] &amp; "," &amp; Table4674[[#This Row],[End Long]] &amp; "&amp;travelmode=driving", "Google Maps")</f>
        <v>Google Maps</v>
      </c>
      <c r="Y142" s="1">
        <v>39.958871273500002</v>
      </c>
      <c r="Z142" s="1">
        <v>-82.071583370499994</v>
      </c>
      <c r="AA142" s="1">
        <v>39.963298926900002</v>
      </c>
      <c r="AB142" s="1">
        <v>-82.064998396999997</v>
      </c>
    </row>
    <row r="143" spans="1:28" x14ac:dyDescent="0.25">
      <c r="A143" s="13">
        <v>141</v>
      </c>
      <c r="B143" s="17">
        <v>6</v>
      </c>
      <c r="C143" s="1" t="s">
        <v>799</v>
      </c>
      <c r="D143" s="1" t="s">
        <v>3350</v>
      </c>
      <c r="E143" s="1" t="s">
        <v>3208</v>
      </c>
      <c r="F143" s="1" t="s">
        <v>3700</v>
      </c>
      <c r="G143" s="16">
        <v>5.7</v>
      </c>
      <c r="H143" s="16">
        <v>6.2</v>
      </c>
      <c r="I143" s="13" t="s">
        <v>3190</v>
      </c>
      <c r="J143" s="1" t="s">
        <v>4974</v>
      </c>
      <c r="K143" s="1">
        <v>0</v>
      </c>
      <c r="L143" s="1">
        <v>1</v>
      </c>
      <c r="M143" s="1">
        <v>7</v>
      </c>
      <c r="N143" s="1">
        <v>2</v>
      </c>
      <c r="O143" s="1">
        <v>5</v>
      </c>
      <c r="P143" s="16">
        <v>105.37981468023256</v>
      </c>
      <c r="Q143" s="21">
        <v>7.3345558710025974E-2</v>
      </c>
      <c r="R143" s="21">
        <v>1.9507021743605049</v>
      </c>
      <c r="S143" s="21">
        <v>1.8773566156504788</v>
      </c>
      <c r="T143" s="21">
        <v>8.7031070334361652E-3</v>
      </c>
      <c r="U143" s="21">
        <v>0.10992571461682374</v>
      </c>
      <c r="V143" s="21">
        <v>0.10122260758338758</v>
      </c>
      <c r="W143" s="13" t="str">
        <f>IF(Table4674[[#This Row],[PSI - FI]]&gt;5,"Red",(IF(AND(Table4674[[#This Row],[PSI - FI]]&lt;5,Table4674[[#This Row],[PSI - FI]]&gt;=3),"Blue","No")))</f>
        <v>No</v>
      </c>
      <c r="X143" s="19" t="str">
        <f>HYPERLINK("https://www.google.com/maps/dir/?api=1&amp;origin=" &amp; Table4674[[#This Row],[Begin Lat]] &amp; "," &amp; Table4674[[#This Row],[Begin Long]] &amp; "&amp;destination=" &amp; Table4674[[#This Row],[End Lat]] &amp; "," &amp; Table4674[[#This Row],[End Long]] &amp; "&amp;travelmode=driving", "Google Maps")</f>
        <v>Google Maps</v>
      </c>
      <c r="Y143" s="1">
        <v>40.291953945000003</v>
      </c>
      <c r="Z143" s="1">
        <v>-83.147576431999994</v>
      </c>
      <c r="AA143" s="1">
        <v>40.2960926059</v>
      </c>
      <c r="AB143" s="1">
        <v>-83.139886755199996</v>
      </c>
    </row>
    <row r="144" spans="1:28" x14ac:dyDescent="0.25">
      <c r="A144" s="13">
        <v>142</v>
      </c>
      <c r="B144" s="17">
        <v>8</v>
      </c>
      <c r="C144" s="1" t="s">
        <v>792</v>
      </c>
      <c r="D144" s="1" t="s">
        <v>3351</v>
      </c>
      <c r="E144" s="1" t="s">
        <v>3352</v>
      </c>
      <c r="F144" s="1" t="s">
        <v>3747</v>
      </c>
      <c r="G144" s="16">
        <v>1.8</v>
      </c>
      <c r="H144" s="16">
        <v>2.2999999999999998</v>
      </c>
      <c r="I144" s="13" t="s">
        <v>3190</v>
      </c>
      <c r="J144" s="1" t="s">
        <v>4974</v>
      </c>
      <c r="K144" s="1">
        <v>0</v>
      </c>
      <c r="L144" s="1">
        <v>3</v>
      </c>
      <c r="M144" s="1">
        <v>1</v>
      </c>
      <c r="N144" s="1">
        <v>2</v>
      </c>
      <c r="O144" s="1">
        <v>2</v>
      </c>
      <c r="P144" s="16">
        <v>154.45194404069767</v>
      </c>
      <c r="Q144" s="21">
        <v>0.1230079372411136</v>
      </c>
      <c r="R144" s="21">
        <v>1.4720719006805723</v>
      </c>
      <c r="S144" s="21">
        <v>1.3490639634394586</v>
      </c>
      <c r="T144" s="21">
        <v>1.3995891965362906E-2</v>
      </c>
      <c r="U144" s="21">
        <v>0.10984457822176256</v>
      </c>
      <c r="V144" s="21">
        <v>9.5848686256399654E-2</v>
      </c>
      <c r="W144" s="13" t="str">
        <f>IF(Table4674[[#This Row],[PSI - FI]]&gt;5,"Red",(IF(AND(Table4674[[#This Row],[PSI - FI]]&lt;5,Table4674[[#This Row],[PSI - FI]]&gt;=3),"Blue","No")))</f>
        <v>No</v>
      </c>
      <c r="X144" s="19" t="str">
        <f>HYPERLINK("https://www.google.com/maps/dir/?api=1&amp;origin=" &amp; Table4674[[#This Row],[Begin Lat]] &amp; "," &amp; Table4674[[#This Row],[Begin Long]] &amp; "&amp;destination=" &amp; Table4674[[#This Row],[End Lat]] &amp; "," &amp; Table4674[[#This Row],[End Long]] &amp; "&amp;travelmode=driving", "Google Maps")</f>
        <v>Google Maps</v>
      </c>
      <c r="Y144" s="1">
        <v>39.5840534035</v>
      </c>
      <c r="Z144" s="1">
        <v>-83.862731686700002</v>
      </c>
      <c r="AA144" s="1">
        <v>39.590347253200001</v>
      </c>
      <c r="AB144" s="1">
        <v>-83.867274515600002</v>
      </c>
    </row>
    <row r="145" spans="1:28" x14ac:dyDescent="0.25">
      <c r="A145" s="13">
        <v>143</v>
      </c>
      <c r="B145" s="17">
        <v>6</v>
      </c>
      <c r="C145" s="1" t="s">
        <v>799</v>
      </c>
      <c r="D145" s="1" t="s">
        <v>3207</v>
      </c>
      <c r="E145" s="1" t="s">
        <v>3208</v>
      </c>
      <c r="F145" s="1" t="s">
        <v>3700</v>
      </c>
      <c r="G145" s="16">
        <v>19</v>
      </c>
      <c r="H145" s="16">
        <v>19.5</v>
      </c>
      <c r="I145" s="13" t="s">
        <v>3190</v>
      </c>
      <c r="J145" s="1" t="s">
        <v>4974</v>
      </c>
      <c r="K145" s="1">
        <v>1</v>
      </c>
      <c r="L145" s="1">
        <v>2</v>
      </c>
      <c r="M145" s="1">
        <v>2</v>
      </c>
      <c r="N145" s="1">
        <v>1</v>
      </c>
      <c r="O145" s="1">
        <v>7</v>
      </c>
      <c r="P145" s="16">
        <v>161.56131904069767</v>
      </c>
      <c r="Q145" s="21">
        <v>0.12274407575266937</v>
      </c>
      <c r="R145" s="21">
        <v>2.2453679355901648</v>
      </c>
      <c r="S145" s="21">
        <v>2.1226238598374954</v>
      </c>
      <c r="T145" s="21">
        <v>1.3968304949347541E-2</v>
      </c>
      <c r="U145" s="21">
        <v>0.10923226461387084</v>
      </c>
      <c r="V145" s="21">
        <v>9.5263959664523293E-2</v>
      </c>
      <c r="W145" s="13" t="str">
        <f>IF(Table4674[[#This Row],[PSI - FI]]&gt;5,"Red",(IF(AND(Table4674[[#This Row],[PSI - FI]]&lt;5,Table4674[[#This Row],[PSI - FI]]&gt;=3),"Blue","No")))</f>
        <v>No</v>
      </c>
      <c r="X145" s="19" t="str">
        <f>HYPERLINK("https://www.google.com/maps/dir/?api=1&amp;origin=" &amp; Table4674[[#This Row],[Begin Lat]] &amp; "," &amp; Table4674[[#This Row],[Begin Long]] &amp; "&amp;destination=" &amp; Table4674[[#This Row],[End Lat]] &amp; "," &amp; Table4674[[#This Row],[End Long]] &amp; "&amp;travelmode=driving", "Google Maps")</f>
        <v>Google Maps</v>
      </c>
      <c r="Y145" s="1">
        <v>40.2654053519</v>
      </c>
      <c r="Z145" s="1">
        <v>-82.907876590399994</v>
      </c>
      <c r="AA145" s="1">
        <v>40.264160369400003</v>
      </c>
      <c r="AB145" s="1">
        <v>-82.898610736899997</v>
      </c>
    </row>
    <row r="146" spans="1:28" x14ac:dyDescent="0.25">
      <c r="A146" s="13">
        <v>144</v>
      </c>
      <c r="B146" s="17">
        <v>9</v>
      </c>
      <c r="C146" s="1" t="s">
        <v>1334</v>
      </c>
      <c r="D146" s="1" t="s">
        <v>3353</v>
      </c>
      <c r="E146" s="1" t="s">
        <v>3354</v>
      </c>
      <c r="F146" s="1" t="s">
        <v>3748</v>
      </c>
      <c r="G146" s="16">
        <v>0.3</v>
      </c>
      <c r="H146" s="16">
        <v>0.8</v>
      </c>
      <c r="I146" s="13" t="s">
        <v>3190</v>
      </c>
      <c r="J146" s="1" t="s">
        <v>4974</v>
      </c>
      <c r="K146" s="1">
        <v>0</v>
      </c>
      <c r="L146" s="1">
        <v>3</v>
      </c>
      <c r="M146" s="1">
        <v>4</v>
      </c>
      <c r="N146" s="1">
        <v>0</v>
      </c>
      <c r="O146" s="1">
        <v>9</v>
      </c>
      <c r="P146" s="16">
        <v>172.21756904069767</v>
      </c>
      <c r="Q146" s="21">
        <v>0.10436064103032842</v>
      </c>
      <c r="R146" s="21">
        <v>2.5812730886812325</v>
      </c>
      <c r="S146" s="21">
        <v>2.4769124476509039</v>
      </c>
      <c r="T146" s="21">
        <v>1.2033756043835324E-2</v>
      </c>
      <c r="U146" s="21">
        <v>0.10877163667833742</v>
      </c>
      <c r="V146" s="21">
        <v>9.6737880634502088E-2</v>
      </c>
      <c r="W146" s="13" t="str">
        <f>IF(Table4674[[#This Row],[PSI - FI]]&gt;5,"Red",(IF(AND(Table4674[[#This Row],[PSI - FI]]&lt;5,Table4674[[#This Row],[PSI - FI]]&gt;=3),"Blue","No")))</f>
        <v>No</v>
      </c>
      <c r="X146" s="19" t="str">
        <f>HYPERLINK("https://www.google.com/maps/dir/?api=1&amp;origin=" &amp; Table4674[[#This Row],[Begin Lat]] &amp; "," &amp; Table4674[[#This Row],[Begin Long]] &amp; "&amp;destination=" &amp; Table4674[[#This Row],[End Lat]] &amp; "," &amp; Table4674[[#This Row],[End Long]] &amp; "&amp;travelmode=driving", "Google Maps")</f>
        <v>Google Maps</v>
      </c>
      <c r="Y146" s="1">
        <v>38.874037559900003</v>
      </c>
      <c r="Z146" s="1">
        <v>-82.960526266200006</v>
      </c>
      <c r="AA146" s="1">
        <v>38.871682077300001</v>
      </c>
      <c r="AB146" s="1">
        <v>-82.952086077600001</v>
      </c>
    </row>
    <row r="147" spans="1:28" x14ac:dyDescent="0.25">
      <c r="A147" s="13">
        <v>145</v>
      </c>
      <c r="B147" s="17">
        <v>9</v>
      </c>
      <c r="C147" s="1" t="s">
        <v>1334</v>
      </c>
      <c r="D147" s="1" t="s">
        <v>3353</v>
      </c>
      <c r="E147" s="1" t="s">
        <v>3354</v>
      </c>
      <c r="F147" s="1" t="s">
        <v>3748</v>
      </c>
      <c r="G147" s="16">
        <v>1.2</v>
      </c>
      <c r="H147" s="16">
        <v>1.7</v>
      </c>
      <c r="I147" s="13" t="s">
        <v>3190</v>
      </c>
      <c r="J147" s="1" t="s">
        <v>4974</v>
      </c>
      <c r="K147" s="1">
        <v>0</v>
      </c>
      <c r="L147" s="1">
        <v>1</v>
      </c>
      <c r="M147" s="1">
        <v>4</v>
      </c>
      <c r="N147" s="1">
        <v>2</v>
      </c>
      <c r="O147" s="1">
        <v>8</v>
      </c>
      <c r="P147" s="16">
        <v>88.739189680232556</v>
      </c>
      <c r="Q147" s="21">
        <v>0.10436064103032842</v>
      </c>
      <c r="R147" s="21">
        <v>2.4239098580902314</v>
      </c>
      <c r="S147" s="21">
        <v>2.3195492170599028</v>
      </c>
      <c r="T147" s="21">
        <v>1.2033756043835324E-2</v>
      </c>
      <c r="U147" s="21">
        <v>0.10877163667833742</v>
      </c>
      <c r="V147" s="21">
        <v>9.6737880634502088E-2</v>
      </c>
      <c r="W147" s="13" t="str">
        <f>IF(Table4674[[#This Row],[PSI - FI]]&gt;5,"Red",(IF(AND(Table4674[[#This Row],[PSI - FI]]&lt;5,Table4674[[#This Row],[PSI - FI]]&gt;=3),"Blue","No")))</f>
        <v>No</v>
      </c>
      <c r="X147" s="19" t="str">
        <f>HYPERLINK("https://www.google.com/maps/dir/?api=1&amp;origin=" &amp; Table4674[[#This Row],[Begin Lat]] &amp; "," &amp; Table4674[[#This Row],[Begin Long]] &amp; "&amp;destination=" &amp; Table4674[[#This Row],[End Lat]] &amp; "," &amp; Table4674[[#This Row],[End Long]] &amp; "&amp;travelmode=driving", "Google Maps")</f>
        <v>Google Maps</v>
      </c>
      <c r="Y147" s="1">
        <v>38.870448466399999</v>
      </c>
      <c r="Z147" s="1">
        <v>-82.945040914200007</v>
      </c>
      <c r="AA147" s="1">
        <v>38.865954254199998</v>
      </c>
      <c r="AB147" s="1">
        <v>-82.938075942599994</v>
      </c>
    </row>
    <row r="148" spans="1:28" x14ac:dyDescent="0.25">
      <c r="A148" s="13">
        <v>146</v>
      </c>
      <c r="B148" s="17">
        <v>1</v>
      </c>
      <c r="C148" s="1" t="s">
        <v>2384</v>
      </c>
      <c r="D148" s="1" t="s">
        <v>3218</v>
      </c>
      <c r="E148" s="1" t="s">
        <v>3310</v>
      </c>
      <c r="F148" s="1" t="s">
        <v>3704</v>
      </c>
      <c r="G148" s="16">
        <v>17</v>
      </c>
      <c r="H148" s="16">
        <v>17.5</v>
      </c>
      <c r="I148" s="13" t="s">
        <v>3190</v>
      </c>
      <c r="J148" s="1" t="s">
        <v>4973</v>
      </c>
      <c r="K148" s="1">
        <v>0</v>
      </c>
      <c r="L148" s="1">
        <v>2</v>
      </c>
      <c r="M148" s="1">
        <v>0</v>
      </c>
      <c r="N148" s="1">
        <v>1</v>
      </c>
      <c r="O148" s="1">
        <v>2</v>
      </c>
      <c r="P148" s="16">
        <v>97.790879360465112</v>
      </c>
      <c r="Q148" s="21">
        <v>8.0761224702156006E-2</v>
      </c>
      <c r="R148" s="21">
        <v>1.3408885768555343</v>
      </c>
      <c r="S148" s="21">
        <v>1.2601273521533782</v>
      </c>
      <c r="T148" s="21">
        <v>8.0862320340690293E-3</v>
      </c>
      <c r="U148" s="21">
        <v>0.10767517002603855</v>
      </c>
      <c r="V148" s="21">
        <v>9.9588937991969523E-2</v>
      </c>
      <c r="W148" s="13" t="str">
        <f>IF(Table4674[[#This Row],[PSI - FI]]&gt;5,"Red",(IF(AND(Table4674[[#This Row],[PSI - FI]]&lt;5,Table4674[[#This Row],[PSI - FI]]&gt;=3),"Blue","No")))</f>
        <v>No</v>
      </c>
      <c r="X148" s="19" t="str">
        <f>HYPERLINK("https://www.google.com/maps/dir/?api=1&amp;origin=" &amp; Table4674[[#This Row],[Begin Lat]] &amp; "," &amp; Table4674[[#This Row],[Begin Long]] &amp; "&amp;destination=" &amp; Table4674[[#This Row],[End Lat]] &amp; "," &amp; Table4674[[#This Row],[End Long]] &amp; "&amp;travelmode=driving", "Google Maps")</f>
        <v>Google Maps</v>
      </c>
      <c r="Y148" s="1">
        <v>40.874382790299997</v>
      </c>
      <c r="Z148" s="1">
        <v>-83.329786367099999</v>
      </c>
      <c r="AA148" s="1">
        <v>40.881035018299997</v>
      </c>
      <c r="AB148" s="1">
        <v>-83.333568260099995</v>
      </c>
    </row>
    <row r="149" spans="1:28" x14ac:dyDescent="0.25">
      <c r="A149" s="13">
        <v>147</v>
      </c>
      <c r="B149" s="17">
        <v>8</v>
      </c>
      <c r="C149" s="1" t="s">
        <v>788</v>
      </c>
      <c r="D149" s="1" t="s">
        <v>3355</v>
      </c>
      <c r="E149" s="1" t="s">
        <v>3356</v>
      </c>
      <c r="F149" s="1" t="s">
        <v>3749</v>
      </c>
      <c r="G149" s="16">
        <v>2.7</v>
      </c>
      <c r="H149" s="16">
        <v>3.2</v>
      </c>
      <c r="I149" s="13" t="s">
        <v>3190</v>
      </c>
      <c r="J149" s="1" t="s">
        <v>4974</v>
      </c>
      <c r="K149" s="1">
        <v>1</v>
      </c>
      <c r="L149" s="1">
        <v>1</v>
      </c>
      <c r="M149" s="1">
        <v>2</v>
      </c>
      <c r="N149" s="1">
        <v>2</v>
      </c>
      <c r="O149" s="1">
        <v>7</v>
      </c>
      <c r="P149" s="16">
        <v>120.32212936046511</v>
      </c>
      <c r="Q149" s="21">
        <v>0.11998013191692473</v>
      </c>
      <c r="R149" s="21">
        <v>2.2892082918345955</v>
      </c>
      <c r="S149" s="21">
        <v>2.1692281599176706</v>
      </c>
      <c r="T149" s="21">
        <v>1.3679039940663955E-2</v>
      </c>
      <c r="U149" s="21">
        <v>0.10735403726182494</v>
      </c>
      <c r="V149" s="21">
        <v>9.3674997321160983E-2</v>
      </c>
      <c r="W149" s="13" t="str">
        <f>IF(Table4674[[#This Row],[PSI - FI]]&gt;5,"Red",(IF(AND(Table4674[[#This Row],[PSI - FI]]&lt;5,Table4674[[#This Row],[PSI - FI]]&gt;=3),"Blue","No")))</f>
        <v>No</v>
      </c>
      <c r="X149" s="19" t="str">
        <f>HYPERLINK("https://www.google.com/maps/dir/?api=1&amp;origin=" &amp; Table4674[[#This Row],[Begin Lat]] &amp; "," &amp; Table4674[[#This Row],[Begin Long]] &amp; "&amp;destination=" &amp; Table4674[[#This Row],[End Lat]] &amp; "," &amp; Table4674[[#This Row],[End Long]] &amp; "&amp;travelmode=driving", "Google Maps")</f>
        <v>Google Maps</v>
      </c>
      <c r="Y149" s="1">
        <v>39.347917809800002</v>
      </c>
      <c r="Z149" s="1">
        <v>-84.638695180499994</v>
      </c>
      <c r="AA149" s="1">
        <v>39.354571143900003</v>
      </c>
      <c r="AB149" s="1">
        <v>-84.639073023600005</v>
      </c>
    </row>
    <row r="150" spans="1:28" x14ac:dyDescent="0.25">
      <c r="A150" s="13">
        <v>148</v>
      </c>
      <c r="B150" s="17">
        <v>8</v>
      </c>
      <c r="C150" s="1" t="s">
        <v>788</v>
      </c>
      <c r="D150" s="1" t="s">
        <v>3355</v>
      </c>
      <c r="E150" s="1" t="s">
        <v>3356</v>
      </c>
      <c r="F150" s="1" t="s">
        <v>3749</v>
      </c>
      <c r="G150" s="16">
        <v>4.7</v>
      </c>
      <c r="H150" s="16">
        <v>5.2</v>
      </c>
      <c r="I150" s="13" t="s">
        <v>3190</v>
      </c>
      <c r="J150" s="1" t="s">
        <v>4974</v>
      </c>
      <c r="K150" s="1">
        <v>0</v>
      </c>
      <c r="L150" s="1">
        <v>1</v>
      </c>
      <c r="M150" s="1">
        <v>2</v>
      </c>
      <c r="N150" s="1">
        <v>3</v>
      </c>
      <c r="O150" s="1">
        <v>9</v>
      </c>
      <c r="P150" s="16">
        <v>81.082939680232556</v>
      </c>
      <c r="Q150" s="21">
        <v>0.11998013191692473</v>
      </c>
      <c r="R150" s="21">
        <v>2.6307975655097602</v>
      </c>
      <c r="S150" s="21">
        <v>2.5108174335928353</v>
      </c>
      <c r="T150" s="21">
        <v>1.3679039940663955E-2</v>
      </c>
      <c r="U150" s="21">
        <v>0.10735403726182494</v>
      </c>
      <c r="V150" s="21">
        <v>9.3674997321160983E-2</v>
      </c>
      <c r="W150" s="13" t="str">
        <f>IF(Table4674[[#This Row],[PSI - FI]]&gt;5,"Red",(IF(AND(Table4674[[#This Row],[PSI - FI]]&lt;5,Table4674[[#This Row],[PSI - FI]]&gt;=3),"Blue","No")))</f>
        <v>No</v>
      </c>
      <c r="X150" s="19" t="str">
        <f>HYPERLINK("https://www.google.com/maps/dir/?api=1&amp;origin=" &amp; Table4674[[#This Row],[Begin Lat]] &amp; "," &amp; Table4674[[#This Row],[Begin Long]] &amp; "&amp;destination=" &amp; Table4674[[#This Row],[End Lat]] &amp; "," &amp; Table4674[[#This Row],[End Long]] &amp; "&amp;travelmode=driving", "Google Maps")</f>
        <v>Google Maps</v>
      </c>
      <c r="Y150" s="1">
        <v>39.3704018723</v>
      </c>
      <c r="Z150" s="1">
        <v>-84.656259358900002</v>
      </c>
      <c r="AA150" s="1">
        <v>39.377644955699999</v>
      </c>
      <c r="AB150" s="1">
        <v>-84.655917330799994</v>
      </c>
    </row>
    <row r="151" spans="1:28" x14ac:dyDescent="0.25">
      <c r="A151" s="13">
        <v>149</v>
      </c>
      <c r="B151" s="17">
        <v>11</v>
      </c>
      <c r="C151" s="1" t="s">
        <v>3838</v>
      </c>
      <c r="D151" s="1" t="s">
        <v>3318</v>
      </c>
      <c r="E151" s="1" t="s">
        <v>3357</v>
      </c>
      <c r="F151" s="1" t="s">
        <v>3734</v>
      </c>
      <c r="G151" s="16">
        <v>11.3</v>
      </c>
      <c r="H151" s="16">
        <v>11.8</v>
      </c>
      <c r="I151" s="13" t="s">
        <v>3190</v>
      </c>
      <c r="J151" s="1" t="s">
        <v>4974</v>
      </c>
      <c r="K151" s="1">
        <v>0</v>
      </c>
      <c r="L151" s="1">
        <v>1</v>
      </c>
      <c r="M151" s="1">
        <v>6</v>
      </c>
      <c r="N151" s="1">
        <v>3</v>
      </c>
      <c r="O151" s="1">
        <v>5</v>
      </c>
      <c r="P151" s="16">
        <v>103.27043968023256</v>
      </c>
      <c r="Q151" s="21">
        <v>7.1554438653618394E-2</v>
      </c>
      <c r="R151" s="21">
        <v>1.8251438615544351</v>
      </c>
      <c r="S151" s="21">
        <v>1.7535894229008167</v>
      </c>
      <c r="T151" s="21">
        <v>8.5076358209355361E-3</v>
      </c>
      <c r="U151" s="21">
        <v>0.10712149310348906</v>
      </c>
      <c r="V151" s="21">
        <v>9.8613857282553521E-2</v>
      </c>
      <c r="W151" s="13" t="str">
        <f>IF(Table4674[[#This Row],[PSI - FI]]&gt;5,"Red",(IF(AND(Table4674[[#This Row],[PSI - FI]]&lt;5,Table4674[[#This Row],[PSI - FI]]&gt;=3),"Blue","No")))</f>
        <v>No</v>
      </c>
      <c r="X151" s="19" t="str">
        <f>HYPERLINK("https://www.google.com/maps/dir/?api=1&amp;origin=" &amp; Table4674[[#This Row],[Begin Lat]] &amp; "," &amp; Table4674[[#This Row],[Begin Long]] &amp; "&amp;destination=" &amp; Table4674[[#This Row],[End Lat]] &amp; "," &amp; Table4674[[#This Row],[End Long]] &amp; "&amp;travelmode=driving", "Google Maps")</f>
        <v>Google Maps</v>
      </c>
      <c r="Y151" s="1">
        <v>40.431201127599998</v>
      </c>
      <c r="Z151" s="1">
        <v>-80.767103696099994</v>
      </c>
      <c r="AA151" s="1">
        <v>40.434856308199997</v>
      </c>
      <c r="AB151" s="1">
        <v>-80.775309670599995</v>
      </c>
    </row>
    <row r="152" spans="1:28" x14ac:dyDescent="0.25">
      <c r="A152" s="13">
        <v>150</v>
      </c>
      <c r="B152" s="17">
        <v>3</v>
      </c>
      <c r="C152" s="1" t="s">
        <v>791</v>
      </c>
      <c r="D152" s="1" t="s">
        <v>3358</v>
      </c>
      <c r="E152" s="1" t="s">
        <v>3359</v>
      </c>
      <c r="F152" s="1" t="s">
        <v>3750</v>
      </c>
      <c r="G152" s="16">
        <v>7.6</v>
      </c>
      <c r="H152" s="16">
        <v>8.1</v>
      </c>
      <c r="I152" s="13" t="s">
        <v>3190</v>
      </c>
      <c r="J152" s="1" t="s">
        <v>4972</v>
      </c>
      <c r="K152" s="1">
        <v>0</v>
      </c>
      <c r="L152" s="1">
        <v>2</v>
      </c>
      <c r="M152" s="1">
        <v>0</v>
      </c>
      <c r="N152" s="1">
        <v>3</v>
      </c>
      <c r="O152" s="1">
        <v>1</v>
      </c>
      <c r="P152" s="16">
        <v>105.66587936046511</v>
      </c>
      <c r="Q152" s="21">
        <v>4.5098147642986239E-2</v>
      </c>
      <c r="R152" s="21">
        <v>1.1790070174833327</v>
      </c>
      <c r="S152" s="21">
        <v>1.1339088698403466</v>
      </c>
      <c r="T152" s="21">
        <v>4.730030270406649E-3</v>
      </c>
      <c r="U152" s="21">
        <v>0.10686862234970194</v>
      </c>
      <c r="V152" s="21">
        <v>0.10213859207929529</v>
      </c>
      <c r="W152" s="13" t="str">
        <f>IF(Table4674[[#This Row],[PSI - FI]]&gt;5,"Red",(IF(AND(Table4674[[#This Row],[PSI - FI]]&lt;5,Table4674[[#This Row],[PSI - FI]]&gt;=3),"Blue","No")))</f>
        <v>No</v>
      </c>
      <c r="X152" s="19" t="str">
        <f>HYPERLINK("https://www.google.com/maps/dir/?api=1&amp;origin=" &amp; Table4674[[#This Row],[Begin Lat]] &amp; "," &amp; Table4674[[#This Row],[Begin Long]] &amp; "&amp;destination=" &amp; Table4674[[#This Row],[End Lat]] &amp; "," &amp; Table4674[[#This Row],[End Long]] &amp; "&amp;travelmode=driving", "Google Maps")</f>
        <v>Google Maps</v>
      </c>
      <c r="Y152" s="1">
        <v>41.369863096899998</v>
      </c>
      <c r="Z152" s="1">
        <v>-82.280903480000006</v>
      </c>
      <c r="AA152" s="1">
        <v>41.377019967800003</v>
      </c>
      <c r="AB152" s="1">
        <v>-82.282107890800006</v>
      </c>
    </row>
    <row r="153" spans="1:28" x14ac:dyDescent="0.25">
      <c r="A153" s="13">
        <v>151</v>
      </c>
      <c r="B153" s="17">
        <v>1</v>
      </c>
      <c r="C153" s="1" t="s">
        <v>2384</v>
      </c>
      <c r="D153" s="1" t="s">
        <v>3360</v>
      </c>
      <c r="E153" s="1" t="s">
        <v>3361</v>
      </c>
      <c r="F153" s="1" t="s">
        <v>3751</v>
      </c>
      <c r="G153" s="16">
        <v>0.5</v>
      </c>
      <c r="H153" s="16">
        <v>1</v>
      </c>
      <c r="I153" s="13" t="s">
        <v>3190</v>
      </c>
      <c r="J153" s="1" t="s">
        <v>4973</v>
      </c>
      <c r="K153" s="1">
        <v>0</v>
      </c>
      <c r="L153" s="1">
        <v>1</v>
      </c>
      <c r="M153" s="1">
        <v>2</v>
      </c>
      <c r="N153" s="1">
        <v>0</v>
      </c>
      <c r="O153" s="1">
        <v>0</v>
      </c>
      <c r="P153" s="16">
        <v>58.770439680232556</v>
      </c>
      <c r="Q153" s="21">
        <v>7.9450208883099838E-2</v>
      </c>
      <c r="R153" s="21">
        <v>0.8330282940217737</v>
      </c>
      <c r="S153" s="21">
        <v>0.75357808513867386</v>
      </c>
      <c r="T153" s="21">
        <v>7.9982554919510399E-3</v>
      </c>
      <c r="U153" s="21">
        <v>0.1068444095810142</v>
      </c>
      <c r="V153" s="21">
        <v>9.8846154089063151E-2</v>
      </c>
      <c r="W153" s="13" t="str">
        <f>IF(Table4674[[#This Row],[PSI - FI]]&gt;5,"Red",(IF(AND(Table4674[[#This Row],[PSI - FI]]&lt;5,Table4674[[#This Row],[PSI - FI]]&gt;=3),"Blue","No")))</f>
        <v>No</v>
      </c>
      <c r="X153" s="19" t="str">
        <f>HYPERLINK("https://www.google.com/maps/dir/?api=1&amp;origin=" &amp; Table4674[[#This Row],[Begin Lat]] &amp; "," &amp; Table4674[[#This Row],[Begin Long]] &amp; "&amp;destination=" &amp; Table4674[[#This Row],[End Lat]] &amp; "," &amp; Table4674[[#This Row],[End Long]] &amp; "&amp;travelmode=driving", "Google Maps")</f>
        <v>Google Maps</v>
      </c>
      <c r="Y153" s="1">
        <v>40.957360012099997</v>
      </c>
      <c r="Z153" s="1">
        <v>-83.448857948400004</v>
      </c>
      <c r="AA153" s="1">
        <v>40.954822245499997</v>
      </c>
      <c r="AB153" s="1">
        <v>-83.439901583400001</v>
      </c>
    </row>
    <row r="154" spans="1:28" x14ac:dyDescent="0.25">
      <c r="A154" s="13">
        <v>152</v>
      </c>
      <c r="B154" s="17">
        <v>10</v>
      </c>
      <c r="C154" s="1" t="s">
        <v>3834</v>
      </c>
      <c r="D154" s="1" t="s">
        <v>3362</v>
      </c>
      <c r="E154" s="1" t="s">
        <v>3363</v>
      </c>
      <c r="F154" s="1" t="s">
        <v>3736</v>
      </c>
      <c r="G154" s="16">
        <v>5</v>
      </c>
      <c r="H154" s="16">
        <v>5.5</v>
      </c>
      <c r="I154" s="13" t="s">
        <v>3190</v>
      </c>
      <c r="K154" s="1">
        <v>0</v>
      </c>
      <c r="L154" s="1">
        <v>1</v>
      </c>
      <c r="M154" s="1">
        <v>1</v>
      </c>
      <c r="N154" s="1">
        <v>2</v>
      </c>
      <c r="O154" s="1">
        <v>0</v>
      </c>
      <c r="P154" s="16">
        <v>61.098564680232556</v>
      </c>
      <c r="Q154" s="21">
        <v>5.3416744287184043E-2</v>
      </c>
      <c r="R154" s="21">
        <v>0.93672621125464861</v>
      </c>
      <c r="S154" s="21">
        <v>0.8833094669674646</v>
      </c>
      <c r="T154" s="21">
        <v>5.9742956783623282E-3</v>
      </c>
      <c r="U154" s="21">
        <v>0.10670744779780975</v>
      </c>
      <c r="V154" s="21">
        <v>0.10073315211944742</v>
      </c>
      <c r="W154" s="13" t="str">
        <f>IF(Table4674[[#This Row],[PSI - FI]]&gt;5,"Red",(IF(AND(Table4674[[#This Row],[PSI - FI]]&lt;5,Table4674[[#This Row],[PSI - FI]]&gt;=3),"Blue","No")))</f>
        <v>No</v>
      </c>
      <c r="X154" s="19" t="str">
        <f>HYPERLINK("https://www.google.com/maps/dir/?api=1&amp;origin=" &amp; Table4674[[#This Row],[Begin Lat]] &amp; "," &amp; Table4674[[#This Row],[Begin Long]] &amp; "&amp;destination=" &amp; Table4674[[#This Row],[End Lat]] &amp; "," &amp; Table4674[[#This Row],[End Long]] &amp; "&amp;travelmode=driving", "Google Maps")</f>
        <v>Google Maps</v>
      </c>
      <c r="Y154" s="1">
        <v>0</v>
      </c>
      <c r="Z154" s="1">
        <v>0</v>
      </c>
      <c r="AA154" s="1">
        <v>0</v>
      </c>
      <c r="AB154" s="1">
        <v>0</v>
      </c>
    </row>
    <row r="155" spans="1:28" x14ac:dyDescent="0.25">
      <c r="A155" s="13">
        <v>153</v>
      </c>
      <c r="B155" s="17">
        <v>1</v>
      </c>
      <c r="C155" s="1" t="s">
        <v>3839</v>
      </c>
      <c r="D155" s="1" t="s">
        <v>3364</v>
      </c>
      <c r="E155" s="1" t="s">
        <v>3365</v>
      </c>
      <c r="F155" s="1" t="s">
        <v>3713</v>
      </c>
      <c r="G155" s="16">
        <v>11.6</v>
      </c>
      <c r="H155" s="16">
        <v>12.1</v>
      </c>
      <c r="I155" s="13" t="s">
        <v>3190</v>
      </c>
      <c r="J155" s="1" t="s">
        <v>4973</v>
      </c>
      <c r="K155" s="1">
        <v>0</v>
      </c>
      <c r="L155" s="1">
        <v>1</v>
      </c>
      <c r="M155" s="1">
        <v>1</v>
      </c>
      <c r="N155" s="1">
        <v>1</v>
      </c>
      <c r="O155" s="1">
        <v>4</v>
      </c>
      <c r="P155" s="16">
        <v>60.661064680232556</v>
      </c>
      <c r="Q155" s="21">
        <v>7.8398507284145547E-2</v>
      </c>
      <c r="R155" s="21">
        <v>1.9631360295759193</v>
      </c>
      <c r="S155" s="21">
        <v>1.8847375222917737</v>
      </c>
      <c r="T155" s="21">
        <v>7.9273162282729095E-3</v>
      </c>
      <c r="U155" s="21">
        <v>0.10626888053428289</v>
      </c>
      <c r="V155" s="21">
        <v>9.8341564306009988E-2</v>
      </c>
      <c r="W155" s="13" t="str">
        <f>IF(Table4674[[#This Row],[PSI - FI]]&gt;5,"Red",(IF(AND(Table4674[[#This Row],[PSI - FI]]&lt;5,Table4674[[#This Row],[PSI - FI]]&gt;=3),"Blue","No")))</f>
        <v>No</v>
      </c>
      <c r="X155" s="19" t="str">
        <f>HYPERLINK("https://www.google.com/maps/dir/?api=1&amp;origin=" &amp; Table4674[[#This Row],[Begin Lat]] &amp; "," &amp; Table4674[[#This Row],[Begin Long]] &amp; "&amp;destination=" &amp; Table4674[[#This Row],[End Lat]] &amp; "," &amp; Table4674[[#This Row],[End Long]] &amp; "&amp;travelmode=driving", "Google Maps")</f>
        <v>Google Maps</v>
      </c>
      <c r="Y155" s="1">
        <v>41.212164088800002</v>
      </c>
      <c r="Z155" s="1">
        <v>-84.601065753100002</v>
      </c>
      <c r="AA155" s="1">
        <v>41.215608513200003</v>
      </c>
      <c r="AB155" s="1">
        <v>-84.592626761899993</v>
      </c>
    </row>
    <row r="156" spans="1:28" x14ac:dyDescent="0.25">
      <c r="A156" s="13">
        <v>154</v>
      </c>
      <c r="B156" s="17">
        <v>9</v>
      </c>
      <c r="C156" s="1" t="s">
        <v>796</v>
      </c>
      <c r="D156" s="1" t="s">
        <v>3251</v>
      </c>
      <c r="E156" s="1" t="s">
        <v>3252</v>
      </c>
      <c r="F156" s="1" t="s">
        <v>3715</v>
      </c>
      <c r="G156" s="16">
        <v>3.5</v>
      </c>
      <c r="H156" s="16">
        <v>4</v>
      </c>
      <c r="I156" s="13" t="s">
        <v>3190</v>
      </c>
      <c r="J156" s="1" t="s">
        <v>4973</v>
      </c>
      <c r="K156" s="1">
        <v>0</v>
      </c>
      <c r="L156" s="1">
        <v>1</v>
      </c>
      <c r="M156" s="1">
        <v>2</v>
      </c>
      <c r="N156" s="1">
        <v>0</v>
      </c>
      <c r="O156" s="1">
        <v>3</v>
      </c>
      <c r="P156" s="16">
        <v>61.770439680232556</v>
      </c>
      <c r="Q156" s="21">
        <v>7.8047799390872794E-2</v>
      </c>
      <c r="R156" s="21">
        <v>1.7204547852091805</v>
      </c>
      <c r="S156" s="21">
        <v>1.6424069858183077</v>
      </c>
      <c r="T156" s="21">
        <v>7.9035828276958764E-3</v>
      </c>
      <c r="U156" s="21">
        <v>0.10616511922320032</v>
      </c>
      <c r="V156" s="21">
        <v>9.8261536395504445E-2</v>
      </c>
      <c r="W156" s="13" t="str">
        <f>IF(Table4674[[#This Row],[PSI - FI]]&gt;5,"Red",(IF(AND(Table4674[[#This Row],[PSI - FI]]&lt;5,Table4674[[#This Row],[PSI - FI]]&gt;=3),"Blue","No")))</f>
        <v>No</v>
      </c>
      <c r="X156" s="19" t="str">
        <f>HYPERLINK("https://www.google.com/maps/dir/?api=1&amp;origin=" &amp; Table4674[[#This Row],[Begin Lat]] &amp; "," &amp; Table4674[[#This Row],[Begin Long]] &amp; "&amp;destination=" &amp; Table4674[[#This Row],[End Lat]] &amp; "," &amp; Table4674[[#This Row],[End Long]] &amp; "&amp;travelmode=driving", "Google Maps")</f>
        <v>Google Maps</v>
      </c>
      <c r="Y156" s="1">
        <v>39.457949329999998</v>
      </c>
      <c r="Z156" s="1">
        <v>-83.235255298699997</v>
      </c>
      <c r="AA156" s="1">
        <v>39.454355616900003</v>
      </c>
      <c r="AB156" s="1">
        <v>-83.227135054100003</v>
      </c>
    </row>
    <row r="157" spans="1:28" x14ac:dyDescent="0.25">
      <c r="A157" s="13">
        <v>155</v>
      </c>
      <c r="B157" s="17">
        <v>8</v>
      </c>
      <c r="C157" s="1" t="s">
        <v>806</v>
      </c>
      <c r="D157" s="1" t="s">
        <v>3366</v>
      </c>
      <c r="E157" s="1" t="s">
        <v>3367</v>
      </c>
      <c r="F157" s="1" t="s">
        <v>3752</v>
      </c>
      <c r="G157" s="16">
        <v>4.5999999999999996</v>
      </c>
      <c r="H157" s="16">
        <v>5.0999999999999996</v>
      </c>
      <c r="I157" s="13" t="s">
        <v>3190</v>
      </c>
      <c r="J157" s="1" t="s">
        <v>4974</v>
      </c>
      <c r="K157" s="1">
        <v>1</v>
      </c>
      <c r="L157" s="1">
        <v>1</v>
      </c>
      <c r="M157" s="1">
        <v>2</v>
      </c>
      <c r="N157" s="1">
        <v>1</v>
      </c>
      <c r="O157" s="1">
        <v>1</v>
      </c>
      <c r="P157" s="16">
        <v>109.88462936046511</v>
      </c>
      <c r="Q157" s="21">
        <v>0.14081023165117754</v>
      </c>
      <c r="R157" s="21">
        <v>1.2461800668054825</v>
      </c>
      <c r="S157" s="21">
        <v>1.1053698351543051</v>
      </c>
      <c r="T157" s="21">
        <v>1.5846575863745299E-2</v>
      </c>
      <c r="U157" s="21">
        <v>0.10591003655412551</v>
      </c>
      <c r="V157" s="21">
        <v>9.0063460690380209E-2</v>
      </c>
      <c r="W157" s="13" t="str">
        <f>IF(Table4674[[#This Row],[PSI - FI]]&gt;5,"Red",(IF(AND(Table4674[[#This Row],[PSI - FI]]&lt;5,Table4674[[#This Row],[PSI - FI]]&gt;=3),"Blue","No")))</f>
        <v>No</v>
      </c>
      <c r="X157" s="19" t="str">
        <f>HYPERLINK("https://www.google.com/maps/dir/?api=1&amp;origin=" &amp; Table4674[[#This Row],[Begin Lat]] &amp; "," &amp; Table4674[[#This Row],[Begin Long]] &amp; "&amp;destination=" &amp; Table4674[[#This Row],[End Lat]] &amp; "," &amp; Table4674[[#This Row],[End Long]] &amp; "&amp;travelmode=driving", "Google Maps")</f>
        <v>Google Maps</v>
      </c>
      <c r="Y157" s="1">
        <v>39.285418335499998</v>
      </c>
      <c r="Z157" s="1">
        <v>-84.012919780299995</v>
      </c>
      <c r="AA157" s="1">
        <v>39.288172810600003</v>
      </c>
      <c r="AB157" s="1">
        <v>-84.005006889300006</v>
      </c>
    </row>
    <row r="158" spans="1:28" x14ac:dyDescent="0.25">
      <c r="A158" s="13">
        <v>156</v>
      </c>
      <c r="B158" s="17">
        <v>2</v>
      </c>
      <c r="C158" s="1" t="s">
        <v>2369</v>
      </c>
      <c r="D158" s="1" t="s">
        <v>3287</v>
      </c>
      <c r="E158" s="1" t="s">
        <v>3288</v>
      </c>
      <c r="F158" s="1" t="s">
        <v>3713</v>
      </c>
      <c r="G158" s="16">
        <v>18.899999999999999</v>
      </c>
      <c r="H158" s="16">
        <v>19.399999999999999</v>
      </c>
      <c r="I158" s="13" t="s">
        <v>3190</v>
      </c>
      <c r="K158" s="1">
        <v>0</v>
      </c>
      <c r="L158" s="1">
        <v>1</v>
      </c>
      <c r="M158" s="1">
        <v>0</v>
      </c>
      <c r="N158" s="1">
        <v>1</v>
      </c>
      <c r="O158" s="1">
        <v>4</v>
      </c>
      <c r="P158" s="16">
        <v>54.114189680232556</v>
      </c>
      <c r="Q158" s="21">
        <v>0.13722326761615289</v>
      </c>
      <c r="R158" s="21">
        <v>2.0636601043132887</v>
      </c>
      <c r="S158" s="21">
        <v>1.9264368366971358</v>
      </c>
      <c r="T158" s="21">
        <v>1.1835644022556576E-2</v>
      </c>
      <c r="U158" s="21">
        <v>0.10582729288569721</v>
      </c>
      <c r="V158" s="21">
        <v>9.3991648863140639E-2</v>
      </c>
      <c r="W158" s="13" t="str">
        <f>IF(Table4674[[#This Row],[PSI - FI]]&gt;5,"Red",(IF(AND(Table4674[[#This Row],[PSI - FI]]&lt;5,Table4674[[#This Row],[PSI - FI]]&gt;=3),"Blue","No")))</f>
        <v>No</v>
      </c>
      <c r="X158" s="19" t="str">
        <f>HYPERLINK("https://www.google.com/maps/dir/?api=1&amp;origin=" &amp; Table4674[[#This Row],[Begin Lat]] &amp; "," &amp; Table4674[[#This Row],[Begin Long]] &amp; "&amp;destination=" &amp; Table4674[[#This Row],[End Lat]] &amp; "," &amp; Table4674[[#This Row],[End Long]] &amp; "&amp;travelmode=driving", "Google Maps")</f>
        <v>Google Maps</v>
      </c>
      <c r="Y158" s="1">
        <v>0</v>
      </c>
      <c r="Z158" s="1">
        <v>0</v>
      </c>
      <c r="AA158" s="1">
        <v>0</v>
      </c>
      <c r="AB158" s="1">
        <v>0</v>
      </c>
    </row>
    <row r="159" spans="1:28" x14ac:dyDescent="0.25">
      <c r="A159" s="13">
        <v>157</v>
      </c>
      <c r="B159" s="17">
        <v>4</v>
      </c>
      <c r="C159" s="1" t="s">
        <v>801</v>
      </c>
      <c r="D159" s="1" t="s">
        <v>3213</v>
      </c>
      <c r="E159" s="1" t="s">
        <v>3214</v>
      </c>
      <c r="F159" s="1" t="s">
        <v>3703</v>
      </c>
      <c r="G159" s="16">
        <v>1.5</v>
      </c>
      <c r="H159" s="16">
        <v>2</v>
      </c>
      <c r="I159" s="13" t="s">
        <v>3190</v>
      </c>
      <c r="K159" s="1">
        <v>0</v>
      </c>
      <c r="L159" s="1">
        <v>1</v>
      </c>
      <c r="M159" s="1">
        <v>1</v>
      </c>
      <c r="N159" s="1">
        <v>0</v>
      </c>
      <c r="O159" s="1">
        <v>7</v>
      </c>
      <c r="P159" s="16">
        <v>59.223564680232556</v>
      </c>
      <c r="Q159" s="21">
        <v>0.14600929098803725</v>
      </c>
      <c r="R159" s="21">
        <v>2.6594612779750886</v>
      </c>
      <c r="S159" s="21">
        <v>2.5134519869870515</v>
      </c>
      <c r="T159" s="21">
        <v>1.3047581779892861E-2</v>
      </c>
      <c r="U159" s="21">
        <v>0.10549656735754348</v>
      </c>
      <c r="V159" s="21">
        <v>9.2448985577650619E-2</v>
      </c>
      <c r="W159" s="13" t="str">
        <f>IF(Table4674[[#This Row],[PSI - FI]]&gt;5,"Red",(IF(AND(Table4674[[#This Row],[PSI - FI]]&lt;5,Table4674[[#This Row],[PSI - FI]]&gt;=3),"Blue","No")))</f>
        <v>No</v>
      </c>
      <c r="X159" s="19" t="str">
        <f>HYPERLINK("https://www.google.com/maps/dir/?api=1&amp;origin=" &amp; Table4674[[#This Row],[Begin Lat]] &amp; "," &amp; Table4674[[#This Row],[Begin Long]] &amp; "&amp;destination=" &amp; Table4674[[#This Row],[End Lat]] &amp; "," &amp; Table4674[[#This Row],[End Long]] &amp; "&amp;travelmode=driving", "Google Maps")</f>
        <v>Google Maps</v>
      </c>
      <c r="Y159" s="1">
        <v>41.108821363300002</v>
      </c>
      <c r="Z159" s="1">
        <v>-80.829806298799994</v>
      </c>
      <c r="AA159" s="1">
        <v>41.111184348599998</v>
      </c>
      <c r="AB159" s="1">
        <v>-80.821122204100007</v>
      </c>
    </row>
    <row r="160" spans="1:28" x14ac:dyDescent="0.25">
      <c r="A160" s="13">
        <v>158</v>
      </c>
      <c r="B160" s="17">
        <v>1</v>
      </c>
      <c r="C160" s="1" t="s">
        <v>809</v>
      </c>
      <c r="D160" s="1" t="s">
        <v>3364</v>
      </c>
      <c r="E160" s="1" t="s">
        <v>3368</v>
      </c>
      <c r="F160" s="1" t="s">
        <v>3713</v>
      </c>
      <c r="G160" s="16">
        <v>12.6</v>
      </c>
      <c r="H160" s="16">
        <v>13.1</v>
      </c>
      <c r="I160" s="13" t="s">
        <v>3190</v>
      </c>
      <c r="J160" s="1" t="s">
        <v>4973</v>
      </c>
      <c r="K160" s="1">
        <v>1</v>
      </c>
      <c r="L160" s="1">
        <v>1</v>
      </c>
      <c r="M160" s="1">
        <v>0</v>
      </c>
      <c r="N160" s="1">
        <v>0</v>
      </c>
      <c r="O160" s="1">
        <v>2</v>
      </c>
      <c r="P160" s="16">
        <v>93.353379360465112</v>
      </c>
      <c r="Q160" s="21">
        <v>0.13931766531215153</v>
      </c>
      <c r="R160" s="21">
        <v>1.2247556486042193</v>
      </c>
      <c r="S160" s="21">
        <v>1.0854379832920678</v>
      </c>
      <c r="T160" s="21">
        <v>1.1985142832391707E-2</v>
      </c>
      <c r="U160" s="21">
        <v>0.10532013547066689</v>
      </c>
      <c r="V160" s="21">
        <v>9.3334992638275188E-2</v>
      </c>
      <c r="W160" s="13" t="str">
        <f>IF(Table4674[[#This Row],[PSI - FI]]&gt;5,"Red",(IF(AND(Table4674[[#This Row],[PSI - FI]]&lt;5,Table4674[[#This Row],[PSI - FI]]&gt;=3),"Blue","No")))</f>
        <v>No</v>
      </c>
      <c r="X160" s="19" t="str">
        <f>HYPERLINK("https://www.google.com/maps/dir/?api=1&amp;origin=" &amp; Table4674[[#This Row],[Begin Lat]] &amp; "," &amp; Table4674[[#This Row],[Begin Long]] &amp; "&amp;destination=" &amp; Table4674[[#This Row],[End Lat]] &amp; "," &amp; Table4674[[#This Row],[End Long]] &amp; "&amp;travelmode=driving", "Google Maps")</f>
        <v>Google Maps</v>
      </c>
      <c r="Y160" s="1">
        <v>41.340615159499997</v>
      </c>
      <c r="Z160" s="1">
        <v>-84.264983548299995</v>
      </c>
      <c r="AA160" s="1">
        <v>41.344140900799999</v>
      </c>
      <c r="AB160" s="1">
        <v>-84.256587080700001</v>
      </c>
    </row>
    <row r="161" spans="1:28" x14ac:dyDescent="0.25">
      <c r="A161" s="13">
        <v>159</v>
      </c>
      <c r="B161" s="17">
        <v>2</v>
      </c>
      <c r="C161" s="1" t="s">
        <v>2365</v>
      </c>
      <c r="D161" s="1" t="s">
        <v>3369</v>
      </c>
      <c r="E161" s="1" t="s">
        <v>3370</v>
      </c>
      <c r="F161" s="1" t="s">
        <v>3725</v>
      </c>
      <c r="G161" s="16">
        <v>3.7</v>
      </c>
      <c r="H161" s="16">
        <v>4.2</v>
      </c>
      <c r="I161" s="13" t="s">
        <v>3190</v>
      </c>
      <c r="J161" s="1" t="s">
        <v>4974</v>
      </c>
      <c r="K161" s="1">
        <v>0</v>
      </c>
      <c r="L161" s="1">
        <v>1</v>
      </c>
      <c r="M161" s="1">
        <v>3</v>
      </c>
      <c r="N161" s="1">
        <v>2</v>
      </c>
      <c r="O161" s="1">
        <v>6</v>
      </c>
      <c r="P161" s="16">
        <v>80.192314680232556</v>
      </c>
      <c r="Q161" s="21">
        <v>0.11682239950125638</v>
      </c>
      <c r="R161" s="21">
        <v>2.0984796052842545</v>
      </c>
      <c r="S161" s="21">
        <v>1.9816572057829982</v>
      </c>
      <c r="T161" s="21">
        <v>1.3347898696418531E-2</v>
      </c>
      <c r="U161" s="21">
        <v>0.10490658100085483</v>
      </c>
      <c r="V161" s="21">
        <v>9.1558682304436298E-2</v>
      </c>
      <c r="W161" s="13" t="str">
        <f>IF(Table4674[[#This Row],[PSI - FI]]&gt;5,"Red",(IF(AND(Table4674[[#This Row],[PSI - FI]]&lt;5,Table4674[[#This Row],[PSI - FI]]&gt;=3),"Blue","No")))</f>
        <v>No</v>
      </c>
      <c r="X161" s="19" t="str">
        <f>HYPERLINK("https://www.google.com/maps/dir/?api=1&amp;origin=" &amp; Table4674[[#This Row],[Begin Lat]] &amp; "," &amp; Table4674[[#This Row],[Begin Long]] &amp; "&amp;destination=" &amp; Table4674[[#This Row],[End Lat]] &amp; "," &amp; Table4674[[#This Row],[End Long]] &amp; "&amp;travelmode=driving", "Google Maps")</f>
        <v>Google Maps</v>
      </c>
      <c r="Y161" s="1">
        <v>41.602082326500003</v>
      </c>
      <c r="Z161" s="1">
        <v>-84.555735356200003</v>
      </c>
      <c r="AA161" s="1">
        <v>41.594842371299997</v>
      </c>
      <c r="AB161" s="1">
        <v>-84.555883662599996</v>
      </c>
    </row>
    <row r="162" spans="1:28" x14ac:dyDescent="0.25">
      <c r="A162" s="13">
        <v>160</v>
      </c>
      <c r="B162" s="17">
        <v>5</v>
      </c>
      <c r="C162" s="1" t="s">
        <v>793</v>
      </c>
      <c r="D162" s="1" t="s">
        <v>3269</v>
      </c>
      <c r="E162" s="1" t="s">
        <v>3270</v>
      </c>
      <c r="F162" s="1" t="s">
        <v>3721</v>
      </c>
      <c r="G162" s="16">
        <v>0.1</v>
      </c>
      <c r="H162" s="16">
        <v>0.6</v>
      </c>
      <c r="I162" s="13" t="s">
        <v>3190</v>
      </c>
      <c r="J162" s="1" t="s">
        <v>4974</v>
      </c>
      <c r="K162" s="1">
        <v>0</v>
      </c>
      <c r="L162" s="1">
        <v>1</v>
      </c>
      <c r="M162" s="1">
        <v>1</v>
      </c>
      <c r="N162" s="1">
        <v>1</v>
      </c>
      <c r="O162" s="1">
        <v>8</v>
      </c>
      <c r="P162" s="16">
        <v>64.661064680232556</v>
      </c>
      <c r="Q162" s="21">
        <v>0.22580530723304254</v>
      </c>
      <c r="R162" s="21">
        <v>2.6784139167288394</v>
      </c>
      <c r="S162" s="21">
        <v>2.4526086094957971</v>
      </c>
      <c r="T162" s="21">
        <v>2.445582455183716E-2</v>
      </c>
      <c r="U162" s="21">
        <v>0.10454865168577968</v>
      </c>
      <c r="V162" s="21">
        <v>8.0092827133942515E-2</v>
      </c>
      <c r="W162" s="13" t="str">
        <f>IF(Table4674[[#This Row],[PSI - FI]]&gt;5,"Red",(IF(AND(Table4674[[#This Row],[PSI - FI]]&lt;5,Table4674[[#This Row],[PSI - FI]]&gt;=3),"Blue","No")))</f>
        <v>No</v>
      </c>
      <c r="X162" s="19" t="str">
        <f>HYPERLINK("https://www.google.com/maps/dir/?api=1&amp;origin=" &amp; Table4674[[#This Row],[Begin Lat]] &amp; "," &amp; Table4674[[#This Row],[Begin Long]] &amp; "&amp;destination=" &amp; Table4674[[#This Row],[End Lat]] &amp; "," &amp; Table4674[[#This Row],[End Long]] &amp; "&amp;travelmode=driving", "Google Maps")</f>
        <v>Google Maps</v>
      </c>
      <c r="Y162" s="1">
        <v>40.1212644923</v>
      </c>
      <c r="Z162" s="1">
        <v>-82.760405277199993</v>
      </c>
      <c r="AA162" s="1">
        <v>40.124303515299999</v>
      </c>
      <c r="AB162" s="1">
        <v>-82.751868891599997</v>
      </c>
    </row>
    <row r="163" spans="1:28" x14ac:dyDescent="0.25">
      <c r="A163" s="13">
        <v>161</v>
      </c>
      <c r="B163" s="17">
        <v>5</v>
      </c>
      <c r="C163" s="1" t="s">
        <v>793</v>
      </c>
      <c r="D163" s="1" t="s">
        <v>3269</v>
      </c>
      <c r="E163" s="1" t="s">
        <v>3270</v>
      </c>
      <c r="F163" s="1" t="s">
        <v>3721</v>
      </c>
      <c r="G163" s="16">
        <v>1.7</v>
      </c>
      <c r="H163" s="16">
        <v>2.2000000000000002</v>
      </c>
      <c r="I163" s="13" t="s">
        <v>3190</v>
      </c>
      <c r="J163" s="1" t="s">
        <v>4974</v>
      </c>
      <c r="K163" s="1">
        <v>0</v>
      </c>
      <c r="L163" s="1">
        <v>1</v>
      </c>
      <c r="M163" s="1">
        <v>1</v>
      </c>
      <c r="N163" s="1">
        <v>1</v>
      </c>
      <c r="O163" s="1">
        <v>5</v>
      </c>
      <c r="P163" s="16">
        <v>61.661064680232556</v>
      </c>
      <c r="Q163" s="21">
        <v>0.22580530723304254</v>
      </c>
      <c r="R163" s="21">
        <v>1.9737708711283557</v>
      </c>
      <c r="S163" s="21">
        <v>1.7479655638953131</v>
      </c>
      <c r="T163" s="21">
        <v>2.445582455183716E-2</v>
      </c>
      <c r="U163" s="21">
        <v>0.10454865168577968</v>
      </c>
      <c r="V163" s="21">
        <v>8.0092827133942515E-2</v>
      </c>
      <c r="W163" s="13" t="str">
        <f>IF(Table4674[[#This Row],[PSI - FI]]&gt;5,"Red",(IF(AND(Table4674[[#This Row],[PSI - FI]]&lt;5,Table4674[[#This Row],[PSI - FI]]&gt;=3),"Blue","No")))</f>
        <v>No</v>
      </c>
      <c r="X163" s="19" t="str">
        <f>HYPERLINK("https://www.google.com/maps/dir/?api=1&amp;origin=" &amp; Table4674[[#This Row],[Begin Lat]] &amp; "," &amp; Table4674[[#This Row],[Begin Long]] &amp; "&amp;destination=" &amp; Table4674[[#This Row],[End Lat]] &amp; "," &amp; Table4674[[#This Row],[End Long]] &amp; "&amp;travelmode=driving", "Google Maps")</f>
        <v>Google Maps</v>
      </c>
      <c r="Y163" s="1">
        <v>40.132350637199998</v>
      </c>
      <c r="Z163" s="1">
        <v>-82.733946210799999</v>
      </c>
      <c r="AA163" s="1">
        <v>40.136140806</v>
      </c>
      <c r="AB163" s="1">
        <v>-82.725894513</v>
      </c>
    </row>
    <row r="164" spans="1:28" x14ac:dyDescent="0.25">
      <c r="A164" s="13">
        <v>162</v>
      </c>
      <c r="B164" s="17">
        <v>3</v>
      </c>
      <c r="C164" s="1" t="s">
        <v>805</v>
      </c>
      <c r="D164" s="1" t="s">
        <v>3371</v>
      </c>
      <c r="E164" s="1" t="s">
        <v>3372</v>
      </c>
      <c r="F164" s="1" t="s">
        <v>3743</v>
      </c>
      <c r="G164" s="16">
        <v>4.8</v>
      </c>
      <c r="H164" s="16">
        <v>5.3</v>
      </c>
      <c r="I164" s="13" t="s">
        <v>3190</v>
      </c>
      <c r="J164" s="1" t="s">
        <v>4974</v>
      </c>
      <c r="K164" s="1">
        <v>0</v>
      </c>
      <c r="L164" s="1">
        <v>1</v>
      </c>
      <c r="M164" s="1">
        <v>6</v>
      </c>
      <c r="N164" s="1">
        <v>1</v>
      </c>
      <c r="O164" s="1">
        <v>7</v>
      </c>
      <c r="P164" s="16">
        <v>96.395439680232556</v>
      </c>
      <c r="Q164" s="21">
        <v>8.690039851490651E-2</v>
      </c>
      <c r="R164" s="21">
        <v>2.1727326340888311</v>
      </c>
      <c r="S164" s="21">
        <v>2.0858322355739247</v>
      </c>
      <c r="T164" s="21">
        <v>1.0170503140656133E-2</v>
      </c>
      <c r="U164" s="21">
        <v>0.10426534289851849</v>
      </c>
      <c r="V164" s="21">
        <v>9.4094839757862356E-2</v>
      </c>
      <c r="W164" s="13" t="str">
        <f>IF(Table4674[[#This Row],[PSI - FI]]&gt;5,"Red",(IF(AND(Table4674[[#This Row],[PSI - FI]]&lt;5,Table4674[[#This Row],[PSI - FI]]&gt;=3),"Blue","No")))</f>
        <v>No</v>
      </c>
      <c r="X164" s="19" t="str">
        <f>HYPERLINK("https://www.google.com/maps/dir/?api=1&amp;origin=" &amp; Table4674[[#This Row],[Begin Lat]] &amp; "," &amp; Table4674[[#This Row],[Begin Long]] &amp; "&amp;destination=" &amp; Table4674[[#This Row],[End Lat]] &amp; "," &amp; Table4674[[#This Row],[End Long]] &amp; "&amp;travelmode=driving", "Google Maps")</f>
        <v>Google Maps</v>
      </c>
      <c r="Y164" s="1">
        <v>41.045291346299997</v>
      </c>
      <c r="Z164" s="1">
        <v>-81.864382549400005</v>
      </c>
      <c r="AA164" s="1">
        <v>41.052531715599997</v>
      </c>
      <c r="AB164" s="1">
        <v>-81.8643583514</v>
      </c>
    </row>
    <row r="165" spans="1:28" x14ac:dyDescent="0.25">
      <c r="A165" s="13">
        <v>163</v>
      </c>
      <c r="B165" s="17">
        <v>11</v>
      </c>
      <c r="C165" s="1" t="s">
        <v>2372</v>
      </c>
      <c r="D165" s="1" t="s">
        <v>3277</v>
      </c>
      <c r="E165" s="1" t="s">
        <v>3278</v>
      </c>
      <c r="F165" s="1" t="s">
        <v>3721</v>
      </c>
      <c r="G165" s="16">
        <v>22.3</v>
      </c>
      <c r="H165" s="16">
        <v>22.8</v>
      </c>
      <c r="I165" s="13" t="s">
        <v>3190</v>
      </c>
      <c r="J165" s="1" t="s">
        <v>4974</v>
      </c>
      <c r="K165" s="1">
        <v>0</v>
      </c>
      <c r="L165" s="1">
        <v>1</v>
      </c>
      <c r="M165" s="1">
        <v>2</v>
      </c>
      <c r="N165" s="1">
        <v>2</v>
      </c>
      <c r="O165" s="1">
        <v>4</v>
      </c>
      <c r="P165" s="16">
        <v>71.645439680232556</v>
      </c>
      <c r="Q165" s="21">
        <v>0.13916730365890292</v>
      </c>
      <c r="R165" s="21">
        <v>1.7114832904854984</v>
      </c>
      <c r="S165" s="21">
        <v>1.5723159868265955</v>
      </c>
      <c r="T165" s="21">
        <v>1.5676614693622318E-2</v>
      </c>
      <c r="U165" s="21">
        <v>0.10426347049615417</v>
      </c>
      <c r="V165" s="21">
        <v>8.8586855802531853E-2</v>
      </c>
      <c r="W165" s="13" t="str">
        <f>IF(Table4674[[#This Row],[PSI - FI]]&gt;5,"Red",(IF(AND(Table4674[[#This Row],[PSI - FI]]&lt;5,Table4674[[#This Row],[PSI - FI]]&gt;=3),"Blue","No")))</f>
        <v>No</v>
      </c>
      <c r="X165" s="19" t="str">
        <f>HYPERLINK("https://www.google.com/maps/dir/?api=1&amp;origin=" &amp; Table4674[[#This Row],[Begin Lat]] &amp; "," &amp; Table4674[[#This Row],[Begin Long]] &amp; "&amp;destination=" &amp; Table4674[[#This Row],[End Lat]] &amp; "," &amp; Table4674[[#This Row],[End Long]] &amp; "&amp;travelmode=driving", "Google Maps")</f>
        <v>Google Maps</v>
      </c>
      <c r="Y165" s="1">
        <v>40.5537643268</v>
      </c>
      <c r="Z165" s="1">
        <v>-81.870005621299995</v>
      </c>
      <c r="AA165" s="1">
        <v>40.553149638999997</v>
      </c>
      <c r="AB165" s="1">
        <v>-81.860545565400002</v>
      </c>
    </row>
    <row r="166" spans="1:28" x14ac:dyDescent="0.25">
      <c r="A166" s="13">
        <v>164</v>
      </c>
      <c r="B166" s="17">
        <v>8</v>
      </c>
      <c r="C166" s="1" t="s">
        <v>806</v>
      </c>
      <c r="D166" s="1" t="s">
        <v>3373</v>
      </c>
      <c r="E166" s="1" t="s">
        <v>3374</v>
      </c>
      <c r="F166" s="1" t="s">
        <v>3716</v>
      </c>
      <c r="G166" s="16">
        <v>16.7</v>
      </c>
      <c r="H166" s="16">
        <v>17.2</v>
      </c>
      <c r="I166" s="13" t="s">
        <v>3190</v>
      </c>
      <c r="J166" s="1" t="s">
        <v>4974</v>
      </c>
      <c r="K166" s="1">
        <v>0</v>
      </c>
      <c r="L166" s="1">
        <v>3</v>
      </c>
      <c r="M166" s="1">
        <v>3</v>
      </c>
      <c r="N166" s="1">
        <v>2</v>
      </c>
      <c r="O166" s="1">
        <v>3</v>
      </c>
      <c r="P166" s="16">
        <v>168.54569404069767</v>
      </c>
      <c r="Q166" s="21">
        <v>8.6059801716198578E-2</v>
      </c>
      <c r="R166" s="21">
        <v>1.5953104994443377</v>
      </c>
      <c r="S166" s="21">
        <v>1.509250697728139</v>
      </c>
      <c r="T166" s="21">
        <v>1.0080075137690162E-2</v>
      </c>
      <c r="U166" s="21">
        <v>0.10335007092136886</v>
      </c>
      <c r="V166" s="21">
        <v>9.32699957836787E-2</v>
      </c>
      <c r="W166" s="13" t="str">
        <f>IF(Table4674[[#This Row],[PSI - FI]]&gt;5,"Red",(IF(AND(Table4674[[#This Row],[PSI - FI]]&lt;5,Table4674[[#This Row],[PSI - FI]]&gt;=3),"Blue","No")))</f>
        <v>No</v>
      </c>
      <c r="X166" s="19" t="str">
        <f>HYPERLINK("https://www.google.com/maps/dir/?api=1&amp;origin=" &amp; Table4674[[#This Row],[Begin Lat]] &amp; "," &amp; Table4674[[#This Row],[Begin Long]] &amp; "&amp;destination=" &amp; Table4674[[#This Row],[End Lat]] &amp; "," &amp; Table4674[[#This Row],[End Long]] &amp; "&amp;travelmode=driving", "Google Maps")</f>
        <v>Google Maps</v>
      </c>
      <c r="Y166" s="1">
        <v>39.493392040700002</v>
      </c>
      <c r="Z166" s="1">
        <v>-84.130753672699996</v>
      </c>
      <c r="AA166" s="1">
        <v>39.498849557500002</v>
      </c>
      <c r="AB166" s="1">
        <v>-84.124604507000001</v>
      </c>
    </row>
    <row r="167" spans="1:28" x14ac:dyDescent="0.25">
      <c r="A167" s="13">
        <v>165</v>
      </c>
      <c r="B167" s="17">
        <v>8</v>
      </c>
      <c r="C167" s="1" t="s">
        <v>2379</v>
      </c>
      <c r="D167" s="1" t="s">
        <v>3273</v>
      </c>
      <c r="E167" s="1" t="s">
        <v>3274</v>
      </c>
      <c r="F167" s="1" t="s">
        <v>3722</v>
      </c>
      <c r="G167" s="16">
        <v>16.3</v>
      </c>
      <c r="H167" s="16">
        <v>16.8</v>
      </c>
      <c r="I167" s="13" t="s">
        <v>3190</v>
      </c>
      <c r="J167" s="1" t="s">
        <v>4974</v>
      </c>
      <c r="K167" s="1">
        <v>0</v>
      </c>
      <c r="L167" s="1">
        <v>1</v>
      </c>
      <c r="M167" s="1">
        <v>3</v>
      </c>
      <c r="N167" s="1">
        <v>2</v>
      </c>
      <c r="O167" s="1">
        <v>3</v>
      </c>
      <c r="P167" s="16">
        <v>77.192314680232556</v>
      </c>
      <c r="Q167" s="21">
        <v>0.11470449293048098</v>
      </c>
      <c r="R167" s="21">
        <v>1.5769773315870437</v>
      </c>
      <c r="S167" s="21">
        <v>1.4622728386565627</v>
      </c>
      <c r="T167" s="21">
        <v>1.3125394280988382E-2</v>
      </c>
      <c r="U167" s="21">
        <v>0.10323928808480183</v>
      </c>
      <c r="V167" s="21">
        <v>9.0113893803813447E-2</v>
      </c>
      <c r="W167" s="13" t="str">
        <f>IF(Table4674[[#This Row],[PSI - FI]]&gt;5,"Red",(IF(AND(Table4674[[#This Row],[PSI - FI]]&lt;5,Table4674[[#This Row],[PSI - FI]]&gt;=3),"Blue","No")))</f>
        <v>No</v>
      </c>
      <c r="X167" s="19" t="str">
        <f>HYPERLINK("https://www.google.com/maps/dir/?api=1&amp;origin=" &amp; Table4674[[#This Row],[Begin Lat]] &amp; "," &amp; Table4674[[#This Row],[Begin Long]] &amp; "&amp;destination=" &amp; Table4674[[#This Row],[End Lat]] &amp; "," &amp; Table4674[[#This Row],[End Long]] &amp; "&amp;travelmode=driving", "Google Maps")</f>
        <v>Google Maps</v>
      </c>
      <c r="Y167" s="1">
        <v>39.791942649799999</v>
      </c>
      <c r="Z167" s="1">
        <v>-84.630938618800002</v>
      </c>
      <c r="AA167" s="1">
        <v>39.799184955299999</v>
      </c>
      <c r="AB167" s="1">
        <v>-84.630643425200006</v>
      </c>
    </row>
    <row r="168" spans="1:28" x14ac:dyDescent="0.25">
      <c r="A168" s="13">
        <v>166</v>
      </c>
      <c r="B168" s="17">
        <v>5</v>
      </c>
      <c r="C168" s="1" t="s">
        <v>797</v>
      </c>
      <c r="D168" s="1" t="s">
        <v>3283</v>
      </c>
      <c r="E168" s="1" t="s">
        <v>3284</v>
      </c>
      <c r="F168" s="1" t="s">
        <v>3708</v>
      </c>
      <c r="G168" s="16">
        <v>7.9</v>
      </c>
      <c r="H168" s="16">
        <v>8.4</v>
      </c>
      <c r="I168" s="13" t="s">
        <v>3190</v>
      </c>
      <c r="J168" s="1" t="s">
        <v>4974</v>
      </c>
      <c r="K168" s="1">
        <v>0</v>
      </c>
      <c r="L168" s="1">
        <v>1</v>
      </c>
      <c r="M168" s="1">
        <v>4</v>
      </c>
      <c r="N168" s="1">
        <v>0</v>
      </c>
      <c r="O168" s="1">
        <v>3</v>
      </c>
      <c r="P168" s="16">
        <v>74.864189680232556</v>
      </c>
      <c r="Q168" s="21">
        <v>0.13725180086673069</v>
      </c>
      <c r="R168" s="21">
        <v>1.5569077593898202</v>
      </c>
      <c r="S168" s="21">
        <v>1.4196559585230895</v>
      </c>
      <c r="T168" s="21">
        <v>1.5478249666119591E-2</v>
      </c>
      <c r="U168" s="21">
        <v>0.10323374019312176</v>
      </c>
      <c r="V168" s="21">
        <v>8.775549052700217E-2</v>
      </c>
      <c r="W168" s="13" t="str">
        <f>IF(Table4674[[#This Row],[PSI - FI]]&gt;5,"Red",(IF(AND(Table4674[[#This Row],[PSI - FI]]&lt;5,Table4674[[#This Row],[PSI - FI]]&gt;=3),"Blue","No")))</f>
        <v>No</v>
      </c>
      <c r="X168" s="19" t="str">
        <f>HYPERLINK("https://www.google.com/maps/dir/?api=1&amp;origin=" &amp; Table4674[[#This Row],[Begin Lat]] &amp; "," &amp; Table4674[[#This Row],[Begin Long]] &amp; "&amp;destination=" &amp; Table4674[[#This Row],[End Lat]] &amp; "," &amp; Table4674[[#This Row],[End Long]] &amp; "&amp;travelmode=driving", "Google Maps")</f>
        <v>Google Maps</v>
      </c>
      <c r="Y168" s="1">
        <v>39.818073703899998</v>
      </c>
      <c r="Z168" s="1">
        <v>-82.570240129599995</v>
      </c>
      <c r="AA168" s="1">
        <v>39.810831849800003</v>
      </c>
      <c r="AB168" s="1">
        <v>-82.570683856900004</v>
      </c>
    </row>
    <row r="169" spans="1:28" x14ac:dyDescent="0.25">
      <c r="A169" s="13">
        <v>167</v>
      </c>
      <c r="B169" s="17">
        <v>7</v>
      </c>
      <c r="C169" s="1" t="s">
        <v>2373</v>
      </c>
      <c r="D169" s="1" t="s">
        <v>3375</v>
      </c>
      <c r="E169" s="1" t="s">
        <v>3376</v>
      </c>
      <c r="F169" s="1" t="s">
        <v>3747</v>
      </c>
      <c r="G169" s="16">
        <v>5.2</v>
      </c>
      <c r="H169" s="16">
        <v>5.7</v>
      </c>
      <c r="I169" s="13" t="s">
        <v>3190</v>
      </c>
      <c r="J169" s="1" t="s">
        <v>4974</v>
      </c>
      <c r="K169" s="1">
        <v>1</v>
      </c>
      <c r="L169" s="1">
        <v>0</v>
      </c>
      <c r="M169" s="1">
        <v>3</v>
      </c>
      <c r="N169" s="1">
        <v>1</v>
      </c>
      <c r="O169" s="1">
        <v>5</v>
      </c>
      <c r="P169" s="16">
        <v>74.754814680232556</v>
      </c>
      <c r="Q169" s="21">
        <v>0.13536309856400136</v>
      </c>
      <c r="R169" s="21">
        <v>1.9050481132877344</v>
      </c>
      <c r="S169" s="21">
        <v>1.7696850147237331</v>
      </c>
      <c r="T169" s="21">
        <v>1.528243983373781E-2</v>
      </c>
      <c r="U169" s="21">
        <v>0.10194718777226572</v>
      </c>
      <c r="V169" s="21">
        <v>8.6664747938527908E-2</v>
      </c>
      <c r="W169" s="13" t="str">
        <f>IF(Table4674[[#This Row],[PSI - FI]]&gt;5,"Red",(IF(AND(Table4674[[#This Row],[PSI - FI]]&lt;5,Table4674[[#This Row],[PSI - FI]]&gt;=3),"Blue","No")))</f>
        <v>No</v>
      </c>
      <c r="X169" s="19" t="str">
        <f>HYPERLINK("https://www.google.com/maps/dir/?api=1&amp;origin=" &amp; Table4674[[#This Row],[Begin Lat]] &amp; "," &amp; Table4674[[#This Row],[Begin Long]] &amp; "&amp;destination=" &amp; Table4674[[#This Row],[End Lat]] &amp; "," &amp; Table4674[[#This Row],[End Long]] &amp; "&amp;travelmode=driving", "Google Maps")</f>
        <v>Google Maps</v>
      </c>
      <c r="Y169" s="1">
        <v>40.316398063800001</v>
      </c>
      <c r="Z169" s="1">
        <v>-83.760353033000001</v>
      </c>
      <c r="AA169" s="1">
        <v>40.3236360744</v>
      </c>
      <c r="AB169" s="1">
        <v>-83.760901125700002</v>
      </c>
    </row>
    <row r="170" spans="1:28" x14ac:dyDescent="0.25">
      <c r="A170" s="13">
        <v>168</v>
      </c>
      <c r="B170" s="17">
        <v>3</v>
      </c>
      <c r="C170" s="1" t="s">
        <v>2361</v>
      </c>
      <c r="D170" s="1" t="s">
        <v>3328</v>
      </c>
      <c r="E170" s="1" t="s">
        <v>3329</v>
      </c>
      <c r="F170" s="1" t="s">
        <v>3739</v>
      </c>
      <c r="G170" s="16">
        <v>10.4</v>
      </c>
      <c r="H170" s="16">
        <v>10.9</v>
      </c>
      <c r="I170" s="13" t="s">
        <v>3190</v>
      </c>
      <c r="J170" s="1" t="s">
        <v>4974</v>
      </c>
      <c r="K170" s="1">
        <v>1</v>
      </c>
      <c r="L170" s="1">
        <v>0</v>
      </c>
      <c r="M170" s="1">
        <v>6</v>
      </c>
      <c r="N170" s="1">
        <v>1</v>
      </c>
      <c r="O170" s="1">
        <v>10</v>
      </c>
      <c r="P170" s="16">
        <v>99.395439680232556</v>
      </c>
      <c r="Q170" s="21">
        <v>8.4082060921400636E-2</v>
      </c>
      <c r="R170" s="21">
        <v>2.5518667048939543</v>
      </c>
      <c r="S170" s="21">
        <v>2.4677846439725535</v>
      </c>
      <c r="T170" s="21">
        <v>9.8670334404253098E-3</v>
      </c>
      <c r="U170" s="21">
        <v>0.10127731375566693</v>
      </c>
      <c r="V170" s="21">
        <v>9.1410280315241621E-2</v>
      </c>
      <c r="W170" s="13" t="str">
        <f>IF(Table4674[[#This Row],[PSI - FI]]&gt;5,"Red",(IF(AND(Table4674[[#This Row],[PSI - FI]]&lt;5,Table4674[[#This Row],[PSI - FI]]&gt;=3),"Blue","No")))</f>
        <v>No</v>
      </c>
      <c r="X170" s="19" t="str">
        <f>HYPERLINK("https://www.google.com/maps/dir/?api=1&amp;origin=" &amp; Table4674[[#This Row],[Begin Lat]] &amp; "," &amp; Table4674[[#This Row],[Begin Long]] &amp; "&amp;destination=" &amp; Table4674[[#This Row],[End Lat]] &amp; "," &amp; Table4674[[#This Row],[End Long]] &amp; "&amp;travelmode=driving", "Google Maps")</f>
        <v>Google Maps</v>
      </c>
      <c r="Y170" s="1">
        <v>40.9144082854</v>
      </c>
      <c r="Z170" s="1">
        <v>-81.791694322500007</v>
      </c>
      <c r="AA170" s="1">
        <v>40.916638382400002</v>
      </c>
      <c r="AB170" s="1">
        <v>-81.783219976300003</v>
      </c>
    </row>
    <row r="171" spans="1:28" x14ac:dyDescent="0.25">
      <c r="A171" s="13">
        <v>169</v>
      </c>
      <c r="B171" s="17">
        <v>3</v>
      </c>
      <c r="C171" s="1" t="s">
        <v>2361</v>
      </c>
      <c r="D171" s="1" t="s">
        <v>3328</v>
      </c>
      <c r="E171" s="1" t="s">
        <v>3329</v>
      </c>
      <c r="F171" s="1" t="s">
        <v>3739</v>
      </c>
      <c r="G171" s="16">
        <v>11.7</v>
      </c>
      <c r="H171" s="16">
        <v>12.2</v>
      </c>
      <c r="I171" s="13" t="s">
        <v>3190</v>
      </c>
      <c r="J171" s="1" t="s">
        <v>4974</v>
      </c>
      <c r="K171" s="1">
        <v>0</v>
      </c>
      <c r="L171" s="1">
        <v>0</v>
      </c>
      <c r="M171" s="1">
        <v>7</v>
      </c>
      <c r="N171" s="1">
        <v>1</v>
      </c>
      <c r="O171" s="1">
        <v>6</v>
      </c>
      <c r="P171" s="16">
        <v>56.265625</v>
      </c>
      <c r="Q171" s="21">
        <v>8.4082060921400636E-2</v>
      </c>
      <c r="R171" s="21">
        <v>1.9972119381296576</v>
      </c>
      <c r="S171" s="21">
        <v>1.913129877208257</v>
      </c>
      <c r="T171" s="21">
        <v>9.8670334404253098E-3</v>
      </c>
      <c r="U171" s="21">
        <v>0.10127731375566693</v>
      </c>
      <c r="V171" s="21">
        <v>9.1410280315241621E-2</v>
      </c>
      <c r="W171" s="13" t="str">
        <f>IF(Table4674[[#This Row],[PSI - FI]]&gt;5,"Red",(IF(AND(Table4674[[#This Row],[PSI - FI]]&lt;5,Table4674[[#This Row],[PSI - FI]]&gt;=3),"Blue","No")))</f>
        <v>No</v>
      </c>
      <c r="X171" s="19" t="str">
        <f>HYPERLINK("https://www.google.com/maps/dir/?api=1&amp;origin=" &amp; Table4674[[#This Row],[Begin Lat]] &amp; "," &amp; Table4674[[#This Row],[Begin Long]] &amp; "&amp;destination=" &amp; Table4674[[#This Row],[End Lat]] &amp; "," &amp; Table4674[[#This Row],[End Long]] &amp; "&amp;travelmode=driving", "Google Maps")</f>
        <v>Google Maps</v>
      </c>
      <c r="Y171" s="1">
        <v>40.921496652400002</v>
      </c>
      <c r="Z171" s="1">
        <v>-81.770067956999995</v>
      </c>
      <c r="AA171" s="1">
        <v>40.926108925699999</v>
      </c>
      <c r="AB171" s="1">
        <v>-81.762717961099995</v>
      </c>
    </row>
    <row r="172" spans="1:28" x14ac:dyDescent="0.25">
      <c r="A172" s="13">
        <v>170</v>
      </c>
      <c r="B172" s="17">
        <v>8</v>
      </c>
      <c r="C172" s="1" t="s">
        <v>2363</v>
      </c>
      <c r="D172" s="1" t="s">
        <v>3377</v>
      </c>
      <c r="E172" s="1" t="s">
        <v>3378</v>
      </c>
      <c r="F172" s="1" t="s">
        <v>3753</v>
      </c>
      <c r="G172" s="16">
        <v>0.8</v>
      </c>
      <c r="H172" s="16">
        <v>1.3</v>
      </c>
      <c r="I172" s="13" t="s">
        <v>3190</v>
      </c>
      <c r="J172" s="1" t="s">
        <v>4974</v>
      </c>
      <c r="K172" s="1">
        <v>0</v>
      </c>
      <c r="L172" s="1">
        <v>1</v>
      </c>
      <c r="M172" s="1">
        <v>8</v>
      </c>
      <c r="N172" s="1">
        <v>2</v>
      </c>
      <c r="O172" s="1">
        <v>9</v>
      </c>
      <c r="P172" s="16">
        <v>115.92668968023256</v>
      </c>
      <c r="Q172" s="21">
        <v>6.0674718963786393E-2</v>
      </c>
      <c r="R172" s="21">
        <v>2.2424389737369039</v>
      </c>
      <c r="S172" s="21">
        <v>2.1817642547731175</v>
      </c>
      <c r="T172" s="21">
        <v>7.311323073938481E-3</v>
      </c>
      <c r="U172" s="21">
        <v>0.10121973375352539</v>
      </c>
      <c r="V172" s="21">
        <v>9.3908410679586912E-2</v>
      </c>
      <c r="W172" s="13" t="str">
        <f>IF(Table4674[[#This Row],[PSI - FI]]&gt;5,"Red",(IF(AND(Table4674[[#This Row],[PSI - FI]]&lt;5,Table4674[[#This Row],[PSI - FI]]&gt;=3),"Blue","No")))</f>
        <v>No</v>
      </c>
      <c r="X172" s="19" t="str">
        <f>HYPERLINK("https://www.google.com/maps/dir/?api=1&amp;origin=" &amp; Table4674[[#This Row],[Begin Lat]] &amp; "," &amp; Table4674[[#This Row],[Begin Long]] &amp; "&amp;destination=" &amp; Table4674[[#This Row],[End Lat]] &amp; "," &amp; Table4674[[#This Row],[End Long]] &amp; "&amp;travelmode=driving", "Google Maps")</f>
        <v>Google Maps</v>
      </c>
      <c r="Y172" s="1">
        <v>39.446076159699999</v>
      </c>
      <c r="Z172" s="1">
        <v>-83.938825392699997</v>
      </c>
      <c r="AA172" s="1">
        <v>39.4529402816</v>
      </c>
      <c r="AB172" s="1">
        <v>-83.940925699600001</v>
      </c>
    </row>
    <row r="173" spans="1:28" x14ac:dyDescent="0.25">
      <c r="A173" s="13">
        <v>171</v>
      </c>
      <c r="B173" s="17">
        <v>9</v>
      </c>
      <c r="C173" s="1" t="s">
        <v>796</v>
      </c>
      <c r="D173" s="1" t="s">
        <v>3251</v>
      </c>
      <c r="E173" s="1" t="s">
        <v>3268</v>
      </c>
      <c r="F173" s="1" t="s">
        <v>3715</v>
      </c>
      <c r="G173" s="16">
        <v>33.299999999999997</v>
      </c>
      <c r="H173" s="16">
        <v>33.799999999999997</v>
      </c>
      <c r="I173" s="13" t="s">
        <v>3190</v>
      </c>
      <c r="J173" s="1" t="s">
        <v>4973</v>
      </c>
      <c r="K173" s="1">
        <v>0</v>
      </c>
      <c r="L173" s="1">
        <v>1</v>
      </c>
      <c r="M173" s="1">
        <v>1</v>
      </c>
      <c r="N173" s="1">
        <v>0</v>
      </c>
      <c r="O173" s="1">
        <v>8</v>
      </c>
      <c r="P173" s="16">
        <v>60.223564680232556</v>
      </c>
      <c r="Q173" s="21">
        <v>0.12670663477712696</v>
      </c>
      <c r="R173" s="21">
        <v>3.594359662090123</v>
      </c>
      <c r="S173" s="21">
        <v>3.4676530273129962</v>
      </c>
      <c r="T173" s="21">
        <v>1.1105261029814481E-2</v>
      </c>
      <c r="U173" s="21">
        <v>0.10063408433303445</v>
      </c>
      <c r="V173" s="21">
        <v>8.952882330321997E-2</v>
      </c>
      <c r="W173" s="13" t="str">
        <f>IF(Table4674[[#This Row],[PSI - FI]]&gt;5,"Red",(IF(AND(Table4674[[#This Row],[PSI - FI]]&lt;5,Table4674[[#This Row],[PSI - FI]]&gt;=3),"Blue","No")))</f>
        <v>No</v>
      </c>
      <c r="X173" s="19" t="str">
        <f>HYPERLINK("https://www.google.com/maps/dir/?api=1&amp;origin=" &amp; Table4674[[#This Row],[Begin Lat]] &amp; "," &amp; Table4674[[#This Row],[Begin Long]] &amp; "&amp;destination=" &amp; Table4674[[#This Row],[End Lat]] &amp; "," &amp; Table4674[[#This Row],[End Long]] &amp; "&amp;travelmode=driving", "Google Maps")</f>
        <v>Google Maps</v>
      </c>
      <c r="Y173" s="1">
        <v>39.208315715700003</v>
      </c>
      <c r="Z173" s="1">
        <v>-82.821583749599995</v>
      </c>
      <c r="AA173" s="1">
        <v>39.2014483337</v>
      </c>
      <c r="AB173" s="1">
        <v>-82.819333581199999</v>
      </c>
    </row>
    <row r="174" spans="1:28" x14ac:dyDescent="0.25">
      <c r="A174" s="13">
        <v>172</v>
      </c>
      <c r="B174" s="17">
        <v>5</v>
      </c>
      <c r="C174" s="1" t="s">
        <v>793</v>
      </c>
      <c r="D174" s="1" t="s">
        <v>3254</v>
      </c>
      <c r="E174" s="1" t="s">
        <v>3236</v>
      </c>
      <c r="F174" s="1" t="s">
        <v>3708</v>
      </c>
      <c r="G174" s="16">
        <v>24.2</v>
      </c>
      <c r="H174" s="16">
        <v>24.7</v>
      </c>
      <c r="I174" s="13" t="s">
        <v>3190</v>
      </c>
      <c r="J174" s="1" t="s">
        <v>4974</v>
      </c>
      <c r="K174" s="1">
        <v>0</v>
      </c>
      <c r="L174" s="1">
        <v>2</v>
      </c>
      <c r="M174" s="1">
        <v>5</v>
      </c>
      <c r="N174" s="1">
        <v>0</v>
      </c>
      <c r="O174" s="1">
        <v>10</v>
      </c>
      <c r="P174" s="16">
        <v>134.08775436046511</v>
      </c>
      <c r="Q174" s="21">
        <v>8.3743354148281129E-2</v>
      </c>
      <c r="R174" s="21">
        <v>2.5348996773502326</v>
      </c>
      <c r="S174" s="21">
        <v>2.4511563232019515</v>
      </c>
      <c r="T174" s="21">
        <v>9.766963110399169E-3</v>
      </c>
      <c r="U174" s="21">
        <v>0.10041699485187174</v>
      </c>
      <c r="V174" s="21">
        <v>9.065003174147257E-2</v>
      </c>
      <c r="W174" s="13" t="str">
        <f>IF(Table4674[[#This Row],[PSI - FI]]&gt;5,"Red",(IF(AND(Table4674[[#This Row],[PSI - FI]]&lt;5,Table4674[[#This Row],[PSI - FI]]&gt;=3),"Blue","No")))</f>
        <v>No</v>
      </c>
      <c r="X174" s="19" t="str">
        <f>HYPERLINK("https://www.google.com/maps/dir/?api=1&amp;origin=" &amp; Table4674[[#This Row],[Begin Lat]] &amp; "," &amp; Table4674[[#This Row],[Begin Long]] &amp; "&amp;destination=" &amp; Table4674[[#This Row],[End Lat]] &amp; "," &amp; Table4674[[#This Row],[End Long]] &amp; "&amp;travelmode=driving", "Google Maps")</f>
        <v>Google Maps</v>
      </c>
      <c r="Y174" s="1">
        <v>39.9501085725</v>
      </c>
      <c r="Z174" s="1">
        <v>-82.536425005400005</v>
      </c>
      <c r="AA174" s="1">
        <v>39.9430336422</v>
      </c>
      <c r="AB174" s="1">
        <v>-82.535364280099998</v>
      </c>
    </row>
    <row r="175" spans="1:28" x14ac:dyDescent="0.25">
      <c r="A175" s="13">
        <v>173</v>
      </c>
      <c r="B175" s="17">
        <v>7</v>
      </c>
      <c r="C175" s="1" t="s">
        <v>1335</v>
      </c>
      <c r="D175" s="1" t="s">
        <v>3275</v>
      </c>
      <c r="E175" s="1" t="s">
        <v>3276</v>
      </c>
      <c r="F175" s="1" t="s">
        <v>3723</v>
      </c>
      <c r="G175" s="16">
        <v>13.9</v>
      </c>
      <c r="H175" s="16">
        <v>14.4</v>
      </c>
      <c r="I175" s="13" t="s">
        <v>3190</v>
      </c>
      <c r="J175" s="1" t="s">
        <v>4972</v>
      </c>
      <c r="K175" s="1">
        <v>0</v>
      </c>
      <c r="L175" s="1">
        <v>1</v>
      </c>
      <c r="M175" s="1">
        <v>2</v>
      </c>
      <c r="N175" s="1">
        <v>0</v>
      </c>
      <c r="O175" s="1">
        <v>7</v>
      </c>
      <c r="P175" s="16">
        <v>65.770439680232556</v>
      </c>
      <c r="Q175" s="21">
        <v>7.661792134843512E-2</v>
      </c>
      <c r="R175" s="21">
        <v>2.4591181384674825</v>
      </c>
      <c r="S175" s="21">
        <v>2.3825002171190475</v>
      </c>
      <c r="T175" s="21">
        <v>7.4150859658988254E-3</v>
      </c>
      <c r="U175" s="21">
        <v>0.10030818569668075</v>
      </c>
      <c r="V175" s="21">
        <v>9.2893099730781928E-2</v>
      </c>
      <c r="W175" s="13" t="str">
        <f>IF(Table4674[[#This Row],[PSI - FI]]&gt;5,"Red",(IF(AND(Table4674[[#This Row],[PSI - FI]]&lt;5,Table4674[[#This Row],[PSI - FI]]&gt;=3),"Blue","No")))</f>
        <v>No</v>
      </c>
      <c r="X175" s="19" t="str">
        <f>HYPERLINK("https://www.google.com/maps/dir/?api=1&amp;origin=" &amp; Table4674[[#This Row],[Begin Lat]] &amp; "," &amp; Table4674[[#This Row],[Begin Long]] &amp; "&amp;destination=" &amp; Table4674[[#This Row],[End Lat]] &amp; "," &amp; Table4674[[#This Row],[End Long]] &amp; "&amp;travelmode=driving", "Google Maps")</f>
        <v>Google Maps</v>
      </c>
      <c r="Y175" s="1">
        <v>40.071465209700001</v>
      </c>
      <c r="Z175" s="1">
        <v>-84.276338798799998</v>
      </c>
      <c r="AA175" s="1">
        <v>40.076064489099998</v>
      </c>
      <c r="AB175" s="1">
        <v>-84.283578032400001</v>
      </c>
    </row>
    <row r="176" spans="1:28" x14ac:dyDescent="0.25">
      <c r="A176" s="13">
        <v>174</v>
      </c>
      <c r="B176" s="17">
        <v>8</v>
      </c>
      <c r="C176" s="1" t="s">
        <v>1329</v>
      </c>
      <c r="D176" s="1" t="s">
        <v>3262</v>
      </c>
      <c r="E176" s="1" t="s">
        <v>3263</v>
      </c>
      <c r="F176" s="1" t="s">
        <v>3718</v>
      </c>
      <c r="G176" s="16">
        <v>7.5</v>
      </c>
      <c r="H176" s="16">
        <v>8</v>
      </c>
      <c r="I176" s="13" t="s">
        <v>3190</v>
      </c>
      <c r="J176" s="1" t="s">
        <v>4974</v>
      </c>
      <c r="K176" s="1">
        <v>0</v>
      </c>
      <c r="L176" s="1">
        <v>2</v>
      </c>
      <c r="M176" s="1">
        <v>3</v>
      </c>
      <c r="N176" s="1">
        <v>0</v>
      </c>
      <c r="O176" s="1">
        <v>10</v>
      </c>
      <c r="P176" s="16">
        <v>120.99400436046511</v>
      </c>
      <c r="Q176" s="21">
        <v>0.13272005649948279</v>
      </c>
      <c r="R176" s="21">
        <v>2.7996340125455874</v>
      </c>
      <c r="S176" s="21">
        <v>2.6669139560461046</v>
      </c>
      <c r="T176" s="21">
        <v>1.5008050972671322E-2</v>
      </c>
      <c r="U176" s="21">
        <v>0.10022362900250727</v>
      </c>
      <c r="V176" s="21">
        <v>8.5215578029835939E-2</v>
      </c>
      <c r="W176" s="13" t="str">
        <f>IF(Table4674[[#This Row],[PSI - FI]]&gt;5,"Red",(IF(AND(Table4674[[#This Row],[PSI - FI]]&lt;5,Table4674[[#This Row],[PSI - FI]]&gt;=3),"Blue","No")))</f>
        <v>No</v>
      </c>
      <c r="X176" s="19" t="str">
        <f>HYPERLINK("https://www.google.com/maps/dir/?api=1&amp;origin=" &amp; Table4674[[#This Row],[Begin Lat]] &amp; "," &amp; Table4674[[#This Row],[Begin Long]] &amp; "&amp;destination=" &amp; Table4674[[#This Row],[End Lat]] &amp; "," &amp; Table4674[[#This Row],[End Long]] &amp; "&amp;travelmode=driving", "Google Maps")</f>
        <v>Google Maps</v>
      </c>
      <c r="Y176" s="1">
        <v>39.175648717000001</v>
      </c>
      <c r="Z176" s="1">
        <v>-84.136957449700006</v>
      </c>
      <c r="AA176" s="1">
        <v>39.178166568599998</v>
      </c>
      <c r="AB176" s="1">
        <v>-84.128238246199999</v>
      </c>
    </row>
    <row r="177" spans="1:28" x14ac:dyDescent="0.25">
      <c r="A177" s="13">
        <v>175</v>
      </c>
      <c r="B177" s="17">
        <v>3</v>
      </c>
      <c r="C177" s="1" t="s">
        <v>3836</v>
      </c>
      <c r="D177" s="1" t="s">
        <v>3379</v>
      </c>
      <c r="E177" s="1" t="s">
        <v>3380</v>
      </c>
      <c r="F177" s="1" t="s">
        <v>3741</v>
      </c>
      <c r="G177" s="16">
        <v>15.4</v>
      </c>
      <c r="H177" s="16">
        <v>15.9</v>
      </c>
      <c r="I177" s="13" t="s">
        <v>3190</v>
      </c>
      <c r="J177" s="1" t="s">
        <v>4973</v>
      </c>
      <c r="K177" s="1">
        <v>1</v>
      </c>
      <c r="L177" s="1">
        <v>1</v>
      </c>
      <c r="M177" s="1">
        <v>1</v>
      </c>
      <c r="N177" s="1">
        <v>0</v>
      </c>
      <c r="O177" s="1">
        <v>2</v>
      </c>
      <c r="P177" s="16">
        <v>99.900254360465112</v>
      </c>
      <c r="Q177" s="21">
        <v>7.1247122919495864E-2</v>
      </c>
      <c r="R177" s="21">
        <v>1.3311021474676623</v>
      </c>
      <c r="S177" s="21">
        <v>1.2598550245481666</v>
      </c>
      <c r="T177" s="21">
        <v>7.4337505423459896E-3</v>
      </c>
      <c r="U177" s="21">
        <v>9.995704184784486E-2</v>
      </c>
      <c r="V177" s="21">
        <v>9.252329130549887E-2</v>
      </c>
      <c r="W177" s="13" t="str">
        <f>IF(Table4674[[#This Row],[PSI - FI]]&gt;5,"Red",(IF(AND(Table4674[[#This Row],[PSI - FI]]&lt;5,Table4674[[#This Row],[PSI - FI]]&gt;=3),"Blue","No")))</f>
        <v>No</v>
      </c>
      <c r="X177" s="19" t="str">
        <f>HYPERLINK("https://www.google.com/maps/dir/?api=1&amp;origin=" &amp; Table4674[[#This Row],[Begin Lat]] &amp; "," &amp; Table4674[[#This Row],[Begin Long]] &amp; "&amp;destination=" &amp; Table4674[[#This Row],[End Lat]] &amp; "," &amp; Table4674[[#This Row],[End Long]] &amp; "&amp;travelmode=driving", "Google Maps")</f>
        <v>Google Maps</v>
      </c>
      <c r="Y177" s="1">
        <v>40.762719525500003</v>
      </c>
      <c r="Z177" s="1">
        <v>-82.855911200899996</v>
      </c>
      <c r="AA177" s="1">
        <v>40.762634011800003</v>
      </c>
      <c r="AB177" s="1">
        <v>-82.846374208900002</v>
      </c>
    </row>
    <row r="178" spans="1:28" x14ac:dyDescent="0.25">
      <c r="A178" s="13">
        <v>176</v>
      </c>
      <c r="B178" s="17">
        <v>2</v>
      </c>
      <c r="C178" s="1" t="s">
        <v>2362</v>
      </c>
      <c r="D178" s="1" t="s">
        <v>3381</v>
      </c>
      <c r="E178" s="1" t="s">
        <v>3382</v>
      </c>
      <c r="F178" s="1" t="s">
        <v>3725</v>
      </c>
      <c r="G178" s="16">
        <v>7</v>
      </c>
      <c r="H178" s="16">
        <v>7.5</v>
      </c>
      <c r="I178" s="13" t="s">
        <v>3190</v>
      </c>
      <c r="J178" s="1" t="s">
        <v>4974</v>
      </c>
      <c r="K178" s="1">
        <v>1</v>
      </c>
      <c r="L178" s="1">
        <v>0</v>
      </c>
      <c r="M178" s="1">
        <v>5</v>
      </c>
      <c r="N178" s="1">
        <v>1</v>
      </c>
      <c r="O178" s="1">
        <v>1</v>
      </c>
      <c r="P178" s="16">
        <v>83.848564680232556</v>
      </c>
      <c r="Q178" s="21">
        <v>9.435452387577882E-2</v>
      </c>
      <c r="R178" s="21">
        <v>1.2631243866283237</v>
      </c>
      <c r="S178" s="21">
        <v>1.1687698627525449</v>
      </c>
      <c r="T178" s="21">
        <v>1.0969363194099351E-2</v>
      </c>
      <c r="U178" s="21">
        <v>9.9585412590364422E-2</v>
      </c>
      <c r="V178" s="21">
        <v>8.8616049396265079E-2</v>
      </c>
      <c r="W178" s="13" t="str">
        <f>IF(Table4674[[#This Row],[PSI - FI]]&gt;5,"Red",(IF(AND(Table4674[[#This Row],[PSI - FI]]&lt;5,Table4674[[#This Row],[PSI - FI]]&gt;=3),"Blue","No")))</f>
        <v>No</v>
      </c>
      <c r="X178" s="19" t="str">
        <f>HYPERLINK("https://www.google.com/maps/dir/?api=1&amp;origin=" &amp; Table4674[[#This Row],[Begin Lat]] &amp; "," &amp; Table4674[[#This Row],[Begin Long]] &amp; "&amp;destination=" &amp; Table4674[[#This Row],[End Lat]] &amp; "," &amp; Table4674[[#This Row],[End Long]] &amp; "&amp;travelmode=driving", "Google Maps")</f>
        <v>Google Maps</v>
      </c>
      <c r="Y178" s="1">
        <v>41.674241525699998</v>
      </c>
      <c r="Z178" s="1">
        <v>-84.270716559600004</v>
      </c>
      <c r="AA178" s="1">
        <v>41.675955089399999</v>
      </c>
      <c r="AB178" s="1">
        <v>-84.261376483600003</v>
      </c>
    </row>
    <row r="179" spans="1:28" x14ac:dyDescent="0.25">
      <c r="A179" s="13">
        <v>177</v>
      </c>
      <c r="B179" s="17">
        <v>12</v>
      </c>
      <c r="C179" s="1" t="s">
        <v>1332</v>
      </c>
      <c r="D179" s="1" t="s">
        <v>3211</v>
      </c>
      <c r="E179" s="1" t="s">
        <v>3212</v>
      </c>
      <c r="F179" s="1" t="s">
        <v>3702</v>
      </c>
      <c r="G179" s="16">
        <v>12.2</v>
      </c>
      <c r="H179" s="16">
        <v>12.7</v>
      </c>
      <c r="I179" s="13" t="s">
        <v>3190</v>
      </c>
      <c r="J179" s="1" t="s">
        <v>4974</v>
      </c>
      <c r="K179" s="1">
        <v>0</v>
      </c>
      <c r="L179" s="1">
        <v>2</v>
      </c>
      <c r="M179" s="1">
        <v>2</v>
      </c>
      <c r="N179" s="1">
        <v>1</v>
      </c>
      <c r="O179" s="1">
        <v>8</v>
      </c>
      <c r="P179" s="16">
        <v>116.88462936046511</v>
      </c>
      <c r="Q179" s="21">
        <v>0.13049486153073822</v>
      </c>
      <c r="R179" s="21">
        <v>2.4628020314153325</v>
      </c>
      <c r="S179" s="21">
        <v>2.3323071698845941</v>
      </c>
      <c r="T179" s="21">
        <v>1.4776697224658771E-2</v>
      </c>
      <c r="U179" s="21">
        <v>9.8916046774447042E-2</v>
      </c>
      <c r="V179" s="21">
        <v>8.4139349549788273E-2</v>
      </c>
      <c r="W179" s="13" t="str">
        <f>IF(Table4674[[#This Row],[PSI - FI]]&gt;5,"Red",(IF(AND(Table4674[[#This Row],[PSI - FI]]&lt;5,Table4674[[#This Row],[PSI - FI]]&gt;=3),"Blue","No")))</f>
        <v>No</v>
      </c>
      <c r="X179" s="19" t="str">
        <f>HYPERLINK("https://www.google.com/maps/dir/?api=1&amp;origin=" &amp; Table4674[[#This Row],[Begin Lat]] &amp; "," &amp; Table4674[[#This Row],[Begin Long]] &amp; "&amp;destination=" &amp; Table4674[[#This Row],[End Lat]] &amp; "," &amp; Table4674[[#This Row],[End Long]] &amp; "&amp;travelmode=driving", "Google Maps")</f>
        <v>Google Maps</v>
      </c>
      <c r="Y179" s="1">
        <v>41.386689911200001</v>
      </c>
      <c r="Z179" s="1">
        <v>-81.159452586599997</v>
      </c>
      <c r="AA179" s="1">
        <v>41.386840794299999</v>
      </c>
      <c r="AB179" s="1">
        <v>-81.149860978800007</v>
      </c>
    </row>
    <row r="180" spans="1:28" x14ac:dyDescent="0.25">
      <c r="A180" s="13">
        <v>178</v>
      </c>
      <c r="B180" s="17">
        <v>12</v>
      </c>
      <c r="C180" s="1" t="s">
        <v>1332</v>
      </c>
      <c r="D180" s="1" t="s">
        <v>3211</v>
      </c>
      <c r="E180" s="1" t="s">
        <v>3212</v>
      </c>
      <c r="F180" s="1" t="s">
        <v>3702</v>
      </c>
      <c r="G180" s="16">
        <v>14.1</v>
      </c>
      <c r="H180" s="16">
        <v>14.6</v>
      </c>
      <c r="I180" s="13" t="s">
        <v>3190</v>
      </c>
      <c r="J180" s="1" t="s">
        <v>4974</v>
      </c>
      <c r="K180" s="1">
        <v>1</v>
      </c>
      <c r="L180" s="1">
        <v>0</v>
      </c>
      <c r="M180" s="1">
        <v>3</v>
      </c>
      <c r="N180" s="1">
        <v>1</v>
      </c>
      <c r="O180" s="1">
        <v>3</v>
      </c>
      <c r="P180" s="16">
        <v>72.754814680232556</v>
      </c>
      <c r="Q180" s="21">
        <v>0.13049486153073822</v>
      </c>
      <c r="R180" s="21">
        <v>1.5440709136336876</v>
      </c>
      <c r="S180" s="21">
        <v>1.4135760521029495</v>
      </c>
      <c r="T180" s="21">
        <v>1.4776697224658771E-2</v>
      </c>
      <c r="U180" s="21">
        <v>9.8916046774447042E-2</v>
      </c>
      <c r="V180" s="21">
        <v>8.4139349549788273E-2</v>
      </c>
      <c r="W180" s="13" t="str">
        <f>IF(Table4674[[#This Row],[PSI - FI]]&gt;5,"Red",(IF(AND(Table4674[[#This Row],[PSI - FI]]&lt;5,Table4674[[#This Row],[PSI - FI]]&gt;=3),"Blue","No")))</f>
        <v>No</v>
      </c>
      <c r="X180" s="19" t="str">
        <f>HYPERLINK("https://www.google.com/maps/dir/?api=1&amp;origin=" &amp; Table4674[[#This Row],[Begin Lat]] &amp; "," &amp; Table4674[[#This Row],[Begin Long]] &amp; "&amp;destination=" &amp; Table4674[[#This Row],[End Lat]] &amp; "," &amp; Table4674[[#This Row],[End Long]] &amp; "&amp;travelmode=driving", "Google Maps")</f>
        <v>Google Maps</v>
      </c>
      <c r="Y180" s="1">
        <v>41.381820705199999</v>
      </c>
      <c r="Z180" s="1">
        <v>-81.124289571800006</v>
      </c>
      <c r="AA180" s="1">
        <v>41.378999033100001</v>
      </c>
      <c r="AB180" s="1">
        <v>-81.115432158900006</v>
      </c>
    </row>
    <row r="181" spans="1:28" x14ac:dyDescent="0.25">
      <c r="A181" s="13">
        <v>179</v>
      </c>
      <c r="B181" s="17">
        <v>6</v>
      </c>
      <c r="C181" s="1" t="s">
        <v>808</v>
      </c>
      <c r="D181" s="1" t="s">
        <v>3271</v>
      </c>
      <c r="E181" s="1" t="s">
        <v>3272</v>
      </c>
      <c r="F181" s="1" t="s">
        <v>3721</v>
      </c>
      <c r="G181" s="16">
        <v>1.6</v>
      </c>
      <c r="H181" s="16">
        <v>2.1</v>
      </c>
      <c r="I181" s="13" t="s">
        <v>3190</v>
      </c>
      <c r="J181" s="1" t="s">
        <v>4974</v>
      </c>
      <c r="K181" s="1">
        <v>0</v>
      </c>
      <c r="L181" s="1">
        <v>1</v>
      </c>
      <c r="M181" s="1">
        <v>0</v>
      </c>
      <c r="N181" s="1">
        <v>3</v>
      </c>
      <c r="O181" s="1">
        <v>3</v>
      </c>
      <c r="P181" s="16">
        <v>61.989189680232556</v>
      </c>
      <c r="Q181" s="21">
        <v>0.16178495428988027</v>
      </c>
      <c r="R181" s="21">
        <v>1.5115121446127942</v>
      </c>
      <c r="S181" s="21">
        <v>1.349727190322914</v>
      </c>
      <c r="T181" s="21">
        <v>1.8002921373337775E-2</v>
      </c>
      <c r="U181" s="21">
        <v>9.8900255540656193E-2</v>
      </c>
      <c r="V181" s="21">
        <v>8.0897334167318424E-2</v>
      </c>
      <c r="W181" s="13" t="str">
        <f>IF(Table4674[[#This Row],[PSI - FI]]&gt;5,"Red",(IF(AND(Table4674[[#This Row],[PSI - FI]]&lt;5,Table4674[[#This Row],[PSI - FI]]&gt;=3),"Blue","No")))</f>
        <v>No</v>
      </c>
      <c r="X181" s="19" t="str">
        <f>HYPERLINK("https://www.google.com/maps/dir/?api=1&amp;origin=" &amp; Table4674[[#This Row],[Begin Lat]] &amp; "," &amp; Table4674[[#This Row],[Begin Long]] &amp; "&amp;destination=" &amp; Table4674[[#This Row],[End Lat]] &amp; "," &amp; Table4674[[#This Row],[End Long]] &amp; "&amp;travelmode=driving", "Google Maps")</f>
        <v>Google Maps</v>
      </c>
      <c r="Y181" s="1">
        <v>39.745040939799999</v>
      </c>
      <c r="Z181" s="1">
        <v>-83.240964121999994</v>
      </c>
      <c r="AA181" s="1">
        <v>39.7508681849</v>
      </c>
      <c r="AB181" s="1">
        <v>-83.235481788200005</v>
      </c>
    </row>
    <row r="182" spans="1:28" x14ac:dyDescent="0.25">
      <c r="A182" s="13">
        <v>180</v>
      </c>
      <c r="B182" s="17">
        <v>8</v>
      </c>
      <c r="C182" s="1" t="s">
        <v>2363</v>
      </c>
      <c r="D182" s="1" t="s">
        <v>3330</v>
      </c>
      <c r="E182" s="1" t="s">
        <v>3331</v>
      </c>
      <c r="F182" s="1" t="s">
        <v>3740</v>
      </c>
      <c r="G182" s="16">
        <v>2.6</v>
      </c>
      <c r="H182" s="16">
        <v>3.1</v>
      </c>
      <c r="I182" s="13" t="s">
        <v>3190</v>
      </c>
      <c r="J182" s="1" t="s">
        <v>4974</v>
      </c>
      <c r="K182" s="1">
        <v>0</v>
      </c>
      <c r="L182" s="1">
        <v>3</v>
      </c>
      <c r="M182" s="1">
        <v>4</v>
      </c>
      <c r="N182" s="1">
        <v>0</v>
      </c>
      <c r="O182" s="1">
        <v>9</v>
      </c>
      <c r="P182" s="16">
        <v>172.21756904069767</v>
      </c>
      <c r="Q182" s="21">
        <v>9.3178039536493354E-2</v>
      </c>
      <c r="R182" s="21">
        <v>2.4781823122552975</v>
      </c>
      <c r="S182" s="21">
        <v>2.3850042727188043</v>
      </c>
      <c r="T182" s="21">
        <v>1.0843630262302147E-2</v>
      </c>
      <c r="U182" s="21">
        <v>9.8579417922179613E-2</v>
      </c>
      <c r="V182" s="21">
        <v>8.7735787659877468E-2</v>
      </c>
      <c r="W182" s="13" t="str">
        <f>IF(Table4674[[#This Row],[PSI - FI]]&gt;5,"Red",(IF(AND(Table4674[[#This Row],[PSI - FI]]&lt;5,Table4674[[#This Row],[PSI - FI]]&gt;=3),"Blue","No")))</f>
        <v>No</v>
      </c>
      <c r="X182" s="19" t="str">
        <f>HYPERLINK("https://www.google.com/maps/dir/?api=1&amp;origin=" &amp; Table4674[[#This Row],[Begin Lat]] &amp; "," &amp; Table4674[[#This Row],[Begin Long]] &amp; "&amp;destination=" &amp; Table4674[[#This Row],[End Lat]] &amp; "," &amp; Table4674[[#This Row],[End Long]] &amp; "&amp;travelmode=driving", "Google Maps")</f>
        <v>Google Maps</v>
      </c>
      <c r="Y182" s="1">
        <v>39.484760932900002</v>
      </c>
      <c r="Z182" s="1">
        <v>-83.937872446399993</v>
      </c>
      <c r="AA182" s="1">
        <v>39.483596601199999</v>
      </c>
      <c r="AB182" s="1">
        <v>-83.928647683500003</v>
      </c>
    </row>
    <row r="183" spans="1:28" x14ac:dyDescent="0.25">
      <c r="A183" s="13">
        <v>181</v>
      </c>
      <c r="B183" s="17">
        <v>8</v>
      </c>
      <c r="C183" s="1" t="s">
        <v>2363</v>
      </c>
      <c r="D183" s="1" t="s">
        <v>3330</v>
      </c>
      <c r="E183" s="1" t="s">
        <v>3331</v>
      </c>
      <c r="F183" s="1" t="s">
        <v>3740</v>
      </c>
      <c r="G183" s="16">
        <v>2.1</v>
      </c>
      <c r="H183" s="16">
        <v>2.6</v>
      </c>
      <c r="I183" s="13" t="s">
        <v>3190</v>
      </c>
      <c r="J183" s="1" t="s">
        <v>4974</v>
      </c>
      <c r="K183" s="1">
        <v>1</v>
      </c>
      <c r="L183" s="1">
        <v>0</v>
      </c>
      <c r="M183" s="1">
        <v>5</v>
      </c>
      <c r="N183" s="1">
        <v>1</v>
      </c>
      <c r="O183" s="1">
        <v>9</v>
      </c>
      <c r="P183" s="16">
        <v>91.848564680232556</v>
      </c>
      <c r="Q183" s="21">
        <v>9.3178039536493354E-2</v>
      </c>
      <c r="R183" s="21">
        <v>2.4781823122552975</v>
      </c>
      <c r="S183" s="21">
        <v>2.3850042727188043</v>
      </c>
      <c r="T183" s="21">
        <v>1.0843630262302147E-2</v>
      </c>
      <c r="U183" s="21">
        <v>9.8579417922179613E-2</v>
      </c>
      <c r="V183" s="21">
        <v>8.7735787659877468E-2</v>
      </c>
      <c r="W183" s="13" t="str">
        <f>IF(Table4674[[#This Row],[PSI - FI]]&gt;5,"Red",(IF(AND(Table4674[[#This Row],[PSI - FI]]&lt;5,Table4674[[#This Row],[PSI - FI]]&gt;=3),"Blue","No")))</f>
        <v>No</v>
      </c>
      <c r="X183" s="19" t="str">
        <f>HYPERLINK("https://www.google.com/maps/dir/?api=1&amp;origin=" &amp; Table4674[[#This Row],[Begin Lat]] &amp; "," &amp; Table4674[[#This Row],[Begin Long]] &amp; "&amp;destination=" &amp; Table4674[[#This Row],[End Lat]] &amp; "," &amp; Table4674[[#This Row],[End Long]] &amp; "&amp;travelmode=driving", "Google Maps")</f>
        <v>Google Maps</v>
      </c>
      <c r="Y183" s="1">
        <v>39.486730349699997</v>
      </c>
      <c r="Z183" s="1">
        <v>-83.946882611500001</v>
      </c>
      <c r="AA183" s="1">
        <v>39.484760932900002</v>
      </c>
      <c r="AB183" s="1">
        <v>-83.937872446399993</v>
      </c>
    </row>
    <row r="184" spans="1:28" x14ac:dyDescent="0.25">
      <c r="A184" s="13">
        <v>182</v>
      </c>
      <c r="B184" s="17">
        <v>11</v>
      </c>
      <c r="C184" s="1" t="s">
        <v>2385</v>
      </c>
      <c r="D184" s="1" t="s">
        <v>3318</v>
      </c>
      <c r="E184" s="1" t="s">
        <v>3319</v>
      </c>
      <c r="F184" s="1" t="s">
        <v>3734</v>
      </c>
      <c r="G184" s="16">
        <v>14.7</v>
      </c>
      <c r="H184" s="16">
        <v>15.2</v>
      </c>
      <c r="I184" s="13" t="s">
        <v>3190</v>
      </c>
      <c r="J184" s="1" t="s">
        <v>4974</v>
      </c>
      <c r="K184" s="1">
        <v>0</v>
      </c>
      <c r="L184" s="1">
        <v>1</v>
      </c>
      <c r="M184" s="1">
        <v>2</v>
      </c>
      <c r="N184" s="1">
        <v>2</v>
      </c>
      <c r="O184" s="1">
        <v>7</v>
      </c>
      <c r="P184" s="16">
        <v>74.645439680232556</v>
      </c>
      <c r="Q184" s="21">
        <v>0.12984868083731402</v>
      </c>
      <c r="R184" s="21">
        <v>2.2176581833253852</v>
      </c>
      <c r="S184" s="21">
        <v>2.0878095024880712</v>
      </c>
      <c r="T184" s="21">
        <v>1.4709453955335142E-2</v>
      </c>
      <c r="U184" s="21">
        <v>9.8276333783121353E-2</v>
      </c>
      <c r="V184" s="21">
        <v>8.3566879827786211E-2</v>
      </c>
      <c r="W184" s="13" t="str">
        <f>IF(Table4674[[#This Row],[PSI - FI]]&gt;5,"Red",(IF(AND(Table4674[[#This Row],[PSI - FI]]&lt;5,Table4674[[#This Row],[PSI - FI]]&gt;=3),"Blue","No")))</f>
        <v>No</v>
      </c>
      <c r="X184" s="19" t="str">
        <f>HYPERLINK("https://www.google.com/maps/dir/?api=1&amp;origin=" &amp; Table4674[[#This Row],[Begin Lat]] &amp; "," &amp; Table4674[[#This Row],[Begin Long]] &amp; "&amp;destination=" &amp; Table4674[[#This Row],[End Lat]] &amp; "," &amp; Table4674[[#This Row],[End Long]] &amp; "&amp;travelmode=driving", "Google Maps")</f>
        <v>Google Maps</v>
      </c>
      <c r="Y184" s="1">
        <v>40.598391142099999</v>
      </c>
      <c r="Z184" s="1">
        <v>-81.096533391099996</v>
      </c>
      <c r="AA184" s="1">
        <v>40.605520151299999</v>
      </c>
      <c r="AB184" s="1">
        <v>-81.095954301199995</v>
      </c>
    </row>
    <row r="185" spans="1:28" x14ac:dyDescent="0.25">
      <c r="A185" s="13">
        <v>183</v>
      </c>
      <c r="B185" s="17">
        <v>11</v>
      </c>
      <c r="C185" s="1" t="s">
        <v>1338</v>
      </c>
      <c r="D185" s="1" t="s">
        <v>3383</v>
      </c>
      <c r="E185" s="1" t="s">
        <v>3384</v>
      </c>
      <c r="F185" s="1" t="s">
        <v>3754</v>
      </c>
      <c r="G185" s="16">
        <v>0.6</v>
      </c>
      <c r="H185" s="16">
        <v>1.1000000000000001</v>
      </c>
      <c r="I185" s="13" t="s">
        <v>3190</v>
      </c>
      <c r="J185" s="1" t="s">
        <v>4974</v>
      </c>
      <c r="K185" s="1">
        <v>0</v>
      </c>
      <c r="L185" s="1">
        <v>2</v>
      </c>
      <c r="M185" s="1">
        <v>5</v>
      </c>
      <c r="N185" s="1">
        <v>2</v>
      </c>
      <c r="O185" s="1">
        <v>10</v>
      </c>
      <c r="P185" s="16">
        <v>142.96275436046511</v>
      </c>
      <c r="Q185" s="21">
        <v>7.2064549928395435E-2</v>
      </c>
      <c r="R185" s="21">
        <v>2.3862697917839313</v>
      </c>
      <c r="S185" s="21">
        <v>2.3142052418555359</v>
      </c>
      <c r="T185" s="21">
        <v>8.56334609189577E-3</v>
      </c>
      <c r="U185" s="21">
        <v>9.8094465085054844E-2</v>
      </c>
      <c r="V185" s="21">
        <v>8.9531118993159076E-2</v>
      </c>
      <c r="W185" s="13" t="str">
        <f>IF(Table4674[[#This Row],[PSI - FI]]&gt;5,"Red",(IF(AND(Table4674[[#This Row],[PSI - FI]]&lt;5,Table4674[[#This Row],[PSI - FI]]&gt;=3),"Blue","No")))</f>
        <v>No</v>
      </c>
      <c r="X185" s="19" t="str">
        <f>HYPERLINK("https://www.google.com/maps/dir/?api=1&amp;origin=" &amp; Table4674[[#This Row],[Begin Lat]] &amp; "," &amp; Table4674[[#This Row],[Begin Long]] &amp; "&amp;destination=" &amp; Table4674[[#This Row],[End Lat]] &amp; "," &amp; Table4674[[#This Row],[End Long]] &amp; "&amp;travelmode=driving", "Google Maps")</f>
        <v>Google Maps</v>
      </c>
      <c r="Y185" s="1">
        <v>40.892460466000003</v>
      </c>
      <c r="Z185" s="1">
        <v>-80.577913056200003</v>
      </c>
      <c r="AA185" s="1">
        <v>40.886280545799998</v>
      </c>
      <c r="AB185" s="1">
        <v>-80.573050989400002</v>
      </c>
    </row>
    <row r="186" spans="1:28" x14ac:dyDescent="0.25">
      <c r="A186" s="13">
        <v>184</v>
      </c>
      <c r="B186" s="17">
        <v>2</v>
      </c>
      <c r="C186" s="1" t="s">
        <v>2365</v>
      </c>
      <c r="D186" s="1" t="s">
        <v>3385</v>
      </c>
      <c r="E186" s="1" t="s">
        <v>3386</v>
      </c>
      <c r="F186" s="1" t="s">
        <v>3751</v>
      </c>
      <c r="G186" s="16">
        <v>8.6999999999999993</v>
      </c>
      <c r="H186" s="16">
        <v>9.1999999999999993</v>
      </c>
      <c r="I186" s="13" t="s">
        <v>3190</v>
      </c>
      <c r="K186" s="1">
        <v>0</v>
      </c>
      <c r="L186" s="1">
        <v>1</v>
      </c>
      <c r="M186" s="1">
        <v>3</v>
      </c>
      <c r="N186" s="1">
        <v>1</v>
      </c>
      <c r="O186" s="1">
        <v>2</v>
      </c>
      <c r="P186" s="16">
        <v>71.754814680232556</v>
      </c>
      <c r="Q186" s="21">
        <v>0.12938025064835001</v>
      </c>
      <c r="R186" s="21">
        <v>1.3262557295775228</v>
      </c>
      <c r="S186" s="21">
        <v>1.1968754789291727</v>
      </c>
      <c r="T186" s="21">
        <v>1.4660690890501421E-2</v>
      </c>
      <c r="U186" s="21">
        <v>9.7997414328566984E-2</v>
      </c>
      <c r="V186" s="21">
        <v>8.3336723438065557E-2</v>
      </c>
      <c r="W186" s="13" t="str">
        <f>IF(Table4674[[#This Row],[PSI - FI]]&gt;5,"Red",(IF(AND(Table4674[[#This Row],[PSI - FI]]&lt;5,Table4674[[#This Row],[PSI - FI]]&gt;=3),"Blue","No")))</f>
        <v>No</v>
      </c>
      <c r="X186" s="19" t="str">
        <f>HYPERLINK("https://www.google.com/maps/dir/?api=1&amp;origin=" &amp; Table4674[[#This Row],[Begin Lat]] &amp; "," &amp; Table4674[[#This Row],[Begin Long]] &amp; "&amp;destination=" &amp; Table4674[[#This Row],[End Lat]] &amp; "," &amp; Table4674[[#This Row],[End Long]] &amp; "&amp;travelmode=driving", "Google Maps")</f>
        <v>Google Maps</v>
      </c>
      <c r="Y186" s="1">
        <v>0</v>
      </c>
      <c r="Z186" s="1">
        <v>0</v>
      </c>
      <c r="AA186" s="1">
        <v>0</v>
      </c>
      <c r="AB186" s="1">
        <v>0</v>
      </c>
    </row>
    <row r="187" spans="1:28" x14ac:dyDescent="0.25">
      <c r="A187" s="13">
        <v>185</v>
      </c>
      <c r="B187" s="17">
        <v>1</v>
      </c>
      <c r="C187" s="1" t="s">
        <v>2381</v>
      </c>
      <c r="D187" s="1" t="s">
        <v>3387</v>
      </c>
      <c r="E187" s="1" t="s">
        <v>3388</v>
      </c>
      <c r="F187" s="1" t="s">
        <v>3747</v>
      </c>
      <c r="G187" s="16">
        <v>19.100000000000001</v>
      </c>
      <c r="H187" s="16">
        <v>19.600000000000001</v>
      </c>
      <c r="I187" s="13" t="s">
        <v>3190</v>
      </c>
      <c r="J187" s="1" t="s">
        <v>4974</v>
      </c>
      <c r="K187" s="1">
        <v>0</v>
      </c>
      <c r="L187" s="1">
        <v>2</v>
      </c>
      <c r="M187" s="1">
        <v>1</v>
      </c>
      <c r="N187" s="1">
        <v>2</v>
      </c>
      <c r="O187" s="1">
        <v>4</v>
      </c>
      <c r="P187" s="16">
        <v>110.77525436046511</v>
      </c>
      <c r="Q187" s="21">
        <v>0.10668483666954566</v>
      </c>
      <c r="R187" s="21">
        <v>1.6869682602723473</v>
      </c>
      <c r="S187" s="21">
        <v>1.5802834236028016</v>
      </c>
      <c r="T187" s="21">
        <v>1.2076119060348193E-2</v>
      </c>
      <c r="U187" s="21">
        <v>9.7506381082941698E-2</v>
      </c>
      <c r="V187" s="21">
        <v>8.5430262022593503E-2</v>
      </c>
      <c r="W187" s="13" t="str">
        <f>IF(Table4674[[#This Row],[PSI - FI]]&gt;5,"Red",(IF(AND(Table4674[[#This Row],[PSI - FI]]&lt;5,Table4674[[#This Row],[PSI - FI]]&gt;=3),"Blue","No")))</f>
        <v>No</v>
      </c>
      <c r="X187" s="19" t="str">
        <f>HYPERLINK("https://www.google.com/maps/dir/?api=1&amp;origin=" &amp; Table4674[[#This Row],[Begin Lat]] &amp; "," &amp; Table4674[[#This Row],[Begin Long]] &amp; "&amp;destination=" &amp; Table4674[[#This Row],[End Lat]] &amp; "," &amp; Table4674[[#This Row],[End Long]] &amp; "&amp;travelmode=driving", "Google Maps")</f>
        <v>Google Maps</v>
      </c>
      <c r="Y187" s="1">
        <v>40.781263962300002</v>
      </c>
      <c r="Z187" s="1">
        <v>-83.641250924299996</v>
      </c>
      <c r="AA187" s="1">
        <v>40.7883494943</v>
      </c>
      <c r="AB187" s="1">
        <v>-83.643243159400001</v>
      </c>
    </row>
    <row r="188" spans="1:28" x14ac:dyDescent="0.25">
      <c r="A188" s="13">
        <v>186</v>
      </c>
      <c r="B188" s="17">
        <v>12</v>
      </c>
      <c r="C188" s="1" t="s">
        <v>1332</v>
      </c>
      <c r="D188" s="1" t="s">
        <v>3211</v>
      </c>
      <c r="E188" s="1" t="s">
        <v>3212</v>
      </c>
      <c r="F188" s="1" t="s">
        <v>3702</v>
      </c>
      <c r="G188" s="16">
        <v>14.8</v>
      </c>
      <c r="H188" s="16">
        <v>15.3</v>
      </c>
      <c r="I188" s="13" t="s">
        <v>3190</v>
      </c>
      <c r="J188" s="1" t="s">
        <v>4973</v>
      </c>
      <c r="K188" s="1">
        <v>0</v>
      </c>
      <c r="L188" s="1">
        <v>1</v>
      </c>
      <c r="M188" s="1">
        <v>2</v>
      </c>
      <c r="N188" s="1">
        <v>0</v>
      </c>
      <c r="O188" s="1">
        <v>6</v>
      </c>
      <c r="P188" s="16">
        <v>64.770439680232556</v>
      </c>
      <c r="Q188" s="21">
        <v>8.9525795779677328E-2</v>
      </c>
      <c r="R188" s="21">
        <v>2.2877510517168074</v>
      </c>
      <c r="S188" s="21">
        <v>2.19822525593713</v>
      </c>
      <c r="T188" s="21">
        <v>9.9996373731975133E-3</v>
      </c>
      <c r="U188" s="21">
        <v>9.7129735072911005E-2</v>
      </c>
      <c r="V188" s="21">
        <v>8.7130097699713499E-2</v>
      </c>
      <c r="W188" s="13" t="str">
        <f>IF(Table4674[[#This Row],[PSI - FI]]&gt;5,"Red",(IF(AND(Table4674[[#This Row],[PSI - FI]]&lt;5,Table4674[[#This Row],[PSI - FI]]&gt;=3),"Blue","No")))</f>
        <v>No</v>
      </c>
      <c r="X188" s="19" t="str">
        <f>HYPERLINK("https://www.google.com/maps/dir/?api=1&amp;origin=" &amp; Table4674[[#This Row],[Begin Lat]] &amp; "," &amp; Table4674[[#This Row],[Begin Long]] &amp; "&amp;destination=" &amp; Table4674[[#This Row],[End Lat]] &amp; "," &amp; Table4674[[#This Row],[End Long]] &amp; "&amp;travelmode=driving", "Google Maps")</f>
        <v>Google Maps</v>
      </c>
      <c r="Y188" s="1">
        <v>41.377868135999996</v>
      </c>
      <c r="Z188" s="1">
        <v>-81.111902593699995</v>
      </c>
      <c r="AA188" s="1">
        <v>41.3751821607</v>
      </c>
      <c r="AB188" s="1">
        <v>-81.102989698100004</v>
      </c>
    </row>
    <row r="189" spans="1:28" x14ac:dyDescent="0.25">
      <c r="A189" s="13">
        <v>187</v>
      </c>
      <c r="B189" s="17">
        <v>2</v>
      </c>
      <c r="C189" s="1" t="s">
        <v>3840</v>
      </c>
      <c r="D189" s="1" t="s">
        <v>3389</v>
      </c>
      <c r="E189" s="1" t="s">
        <v>3390</v>
      </c>
      <c r="F189" s="1" t="s">
        <v>3725</v>
      </c>
      <c r="G189" s="16">
        <v>14.1</v>
      </c>
      <c r="H189" s="16">
        <v>14.6</v>
      </c>
      <c r="I189" s="13" t="s">
        <v>3190</v>
      </c>
      <c r="K189" s="1">
        <v>0</v>
      </c>
      <c r="L189" s="1">
        <v>3</v>
      </c>
      <c r="M189" s="1">
        <v>0</v>
      </c>
      <c r="N189" s="1">
        <v>0</v>
      </c>
      <c r="O189" s="1">
        <v>2</v>
      </c>
      <c r="P189" s="16">
        <v>139.03006904069767</v>
      </c>
      <c r="Q189" s="21">
        <v>6.7873740039211095E-2</v>
      </c>
      <c r="R189" s="21">
        <v>1.3017444164983194</v>
      </c>
      <c r="S189" s="21">
        <v>1.2338706764591083</v>
      </c>
      <c r="T189" s="21">
        <v>7.1916240532749112E-3</v>
      </c>
      <c r="U189" s="21">
        <v>9.6907620402279543E-2</v>
      </c>
      <c r="V189" s="21">
        <v>8.9715996349004637E-2</v>
      </c>
      <c r="W189" s="13" t="str">
        <f>IF(Table4674[[#This Row],[PSI - FI]]&gt;5,"Red",(IF(AND(Table4674[[#This Row],[PSI - FI]]&lt;5,Table4674[[#This Row],[PSI - FI]]&gt;=3),"Blue","No")))</f>
        <v>No</v>
      </c>
      <c r="X189" s="19" t="str">
        <f>HYPERLINK("https://www.google.com/maps/dir/?api=1&amp;origin=" &amp; Table4674[[#This Row],[Begin Lat]] &amp; "," &amp; Table4674[[#This Row],[Begin Long]] &amp; "&amp;destination=" &amp; Table4674[[#This Row],[End Lat]] &amp; "," &amp; Table4674[[#This Row],[End Long]] &amp; "&amp;travelmode=driving", "Google Maps")</f>
        <v>Google Maps</v>
      </c>
      <c r="Y189" s="1">
        <v>0</v>
      </c>
      <c r="Z189" s="1">
        <v>0</v>
      </c>
      <c r="AA189" s="1">
        <v>0</v>
      </c>
      <c r="AB189" s="1">
        <v>0</v>
      </c>
    </row>
    <row r="190" spans="1:28" x14ac:dyDescent="0.25">
      <c r="A190" s="13">
        <v>188</v>
      </c>
      <c r="B190" s="17">
        <v>4</v>
      </c>
      <c r="C190" s="1" t="s">
        <v>801</v>
      </c>
      <c r="D190" s="1" t="s">
        <v>3391</v>
      </c>
      <c r="E190" s="1" t="s">
        <v>3392</v>
      </c>
      <c r="F190" s="1" t="s">
        <v>3721</v>
      </c>
      <c r="G190" s="16">
        <v>4.7</v>
      </c>
      <c r="H190" s="16">
        <v>5.2</v>
      </c>
      <c r="I190" s="13" t="s">
        <v>3190</v>
      </c>
      <c r="J190" s="1" t="s">
        <v>4974</v>
      </c>
      <c r="K190" s="1">
        <v>0</v>
      </c>
      <c r="L190" s="1">
        <v>1</v>
      </c>
      <c r="M190" s="1">
        <v>6</v>
      </c>
      <c r="N190" s="1">
        <v>3</v>
      </c>
      <c r="O190" s="1">
        <v>5</v>
      </c>
      <c r="P190" s="16">
        <v>103.27043968023256</v>
      </c>
      <c r="Q190" s="21">
        <v>6.3736480504692938E-2</v>
      </c>
      <c r="R190" s="21">
        <v>1.7488560755790017</v>
      </c>
      <c r="S190" s="21">
        <v>1.6851195950743088</v>
      </c>
      <c r="T190" s="21">
        <v>7.6496278840621802E-3</v>
      </c>
      <c r="U190" s="21">
        <v>9.6839955494657778E-2</v>
      </c>
      <c r="V190" s="21">
        <v>8.9190327610595602E-2</v>
      </c>
      <c r="W190" s="13" t="str">
        <f>IF(Table4674[[#This Row],[PSI - FI]]&gt;5,"Red",(IF(AND(Table4674[[#This Row],[PSI - FI]]&lt;5,Table4674[[#This Row],[PSI - FI]]&gt;=3),"Blue","No")))</f>
        <v>No</v>
      </c>
      <c r="X190" s="19" t="str">
        <f>HYPERLINK("https://www.google.com/maps/dir/?api=1&amp;origin=" &amp; Table4674[[#This Row],[Begin Lat]] &amp; "," &amp; Table4674[[#This Row],[Begin Long]] &amp; "&amp;destination=" &amp; Table4674[[#This Row],[End Lat]] &amp; "," &amp; Table4674[[#This Row],[End Long]] &amp; "&amp;travelmode=driving", "Google Maps")</f>
        <v>Google Maps</v>
      </c>
      <c r="Y190" s="1">
        <v>40.986438848299997</v>
      </c>
      <c r="Z190" s="1">
        <v>-80.805727281900005</v>
      </c>
      <c r="AA190" s="1">
        <v>40.988696450399999</v>
      </c>
      <c r="AB190" s="1">
        <v>-80.797094714599993</v>
      </c>
    </row>
    <row r="191" spans="1:28" x14ac:dyDescent="0.25">
      <c r="A191" s="13">
        <v>189</v>
      </c>
      <c r="B191" s="17">
        <v>3</v>
      </c>
      <c r="C191" s="1" t="s">
        <v>2361</v>
      </c>
      <c r="D191" s="1" t="s">
        <v>3379</v>
      </c>
      <c r="E191" s="1" t="s">
        <v>3393</v>
      </c>
      <c r="F191" s="1" t="s">
        <v>3741</v>
      </c>
      <c r="G191" s="16">
        <v>21.3</v>
      </c>
      <c r="H191" s="16">
        <v>21.8</v>
      </c>
      <c r="I191" s="13" t="s">
        <v>3190</v>
      </c>
      <c r="J191" s="1" t="s">
        <v>4973</v>
      </c>
      <c r="K191" s="1">
        <v>0</v>
      </c>
      <c r="L191" s="1">
        <v>1</v>
      </c>
      <c r="M191" s="1">
        <v>1</v>
      </c>
      <c r="N191" s="1">
        <v>0</v>
      </c>
      <c r="O191" s="1">
        <v>4</v>
      </c>
      <c r="P191" s="16">
        <v>56.223564680232556</v>
      </c>
      <c r="Q191" s="21">
        <v>0.12184308571603612</v>
      </c>
      <c r="R191" s="21">
        <v>1.8309241073120166</v>
      </c>
      <c r="S191" s="21">
        <v>1.7090810215959804</v>
      </c>
      <c r="T191" s="21">
        <v>1.0776913666816179E-2</v>
      </c>
      <c r="U191" s="21">
        <v>9.6361190331600705E-2</v>
      </c>
      <c r="V191" s="21">
        <v>8.558427666478452E-2</v>
      </c>
      <c r="W191" s="13" t="str">
        <f>IF(Table4674[[#This Row],[PSI - FI]]&gt;5,"Red",(IF(AND(Table4674[[#This Row],[PSI - FI]]&lt;5,Table4674[[#This Row],[PSI - FI]]&gt;=3),"Blue","No")))</f>
        <v>No</v>
      </c>
      <c r="X191" s="19" t="str">
        <f>HYPERLINK("https://www.google.com/maps/dir/?api=1&amp;origin=" &amp; Table4674[[#This Row],[Begin Lat]] &amp; "," &amp; Table4674[[#This Row],[Begin Long]] &amp; "&amp;destination=" &amp; Table4674[[#This Row],[End Lat]] &amp; "," &amp; Table4674[[#This Row],[End Long]] &amp; "&amp;travelmode=driving", "Google Maps")</f>
        <v>Google Maps</v>
      </c>
      <c r="Y191" s="1">
        <v>40.7979245338</v>
      </c>
      <c r="Z191" s="1">
        <v>-81.743825012599999</v>
      </c>
      <c r="AA191" s="1">
        <v>40.8000645885</v>
      </c>
      <c r="AB191" s="1">
        <v>-81.734725777700007</v>
      </c>
    </row>
    <row r="192" spans="1:28" x14ac:dyDescent="0.25">
      <c r="A192" s="13">
        <v>190</v>
      </c>
      <c r="B192" s="17">
        <v>7</v>
      </c>
      <c r="C192" s="1" t="s">
        <v>2371</v>
      </c>
      <c r="D192" s="1" t="s">
        <v>3394</v>
      </c>
      <c r="E192" s="1" t="s">
        <v>3395</v>
      </c>
      <c r="F192" s="1" t="s">
        <v>3755</v>
      </c>
      <c r="G192" s="16">
        <v>5.3</v>
      </c>
      <c r="H192" s="16">
        <v>5.8</v>
      </c>
      <c r="I192" s="13" t="s">
        <v>3190</v>
      </c>
      <c r="J192" s="1" t="s">
        <v>4974</v>
      </c>
      <c r="K192" s="1">
        <v>0</v>
      </c>
      <c r="L192" s="1">
        <v>3</v>
      </c>
      <c r="M192" s="1">
        <v>3</v>
      </c>
      <c r="N192" s="1">
        <v>2</v>
      </c>
      <c r="O192" s="1">
        <v>2</v>
      </c>
      <c r="P192" s="16">
        <v>167.54569404069767</v>
      </c>
      <c r="Q192" s="21">
        <v>7.9555006229469719E-2</v>
      </c>
      <c r="R192" s="21">
        <v>1.382991077092393</v>
      </c>
      <c r="S192" s="21">
        <v>1.3034360708629233</v>
      </c>
      <c r="T192" s="21">
        <v>9.3778299168377332E-3</v>
      </c>
      <c r="U192" s="21">
        <v>9.6352089320391548E-2</v>
      </c>
      <c r="V192" s="21">
        <v>8.6974259403553814E-2</v>
      </c>
      <c r="W192" s="13" t="str">
        <f>IF(Table4674[[#This Row],[PSI - FI]]&gt;5,"Red",(IF(AND(Table4674[[#This Row],[PSI - FI]]&lt;5,Table4674[[#This Row],[PSI - FI]]&gt;=3),"Blue","No")))</f>
        <v>No</v>
      </c>
      <c r="X192" s="19" t="str">
        <f>HYPERLINK("https://www.google.com/maps/dir/?api=1&amp;origin=" &amp; Table4674[[#This Row],[Begin Lat]] &amp; "," &amp; Table4674[[#This Row],[Begin Long]] &amp; "&amp;destination=" &amp; Table4674[[#This Row],[End Lat]] &amp; "," &amp; Table4674[[#This Row],[End Long]] &amp; "&amp;travelmode=driving", "Google Maps")</f>
        <v>Google Maps</v>
      </c>
      <c r="Y192" s="1">
        <v>39.980613927100002</v>
      </c>
      <c r="Z192" s="1">
        <v>-84.498326610800007</v>
      </c>
      <c r="AA192" s="1">
        <v>39.985714758999997</v>
      </c>
      <c r="AB192" s="1">
        <v>-84.505043410300004</v>
      </c>
    </row>
    <row r="193" spans="1:28" x14ac:dyDescent="0.25">
      <c r="A193" s="13">
        <v>191</v>
      </c>
      <c r="B193" s="17">
        <v>4</v>
      </c>
      <c r="C193" s="1" t="s">
        <v>801</v>
      </c>
      <c r="D193" s="1" t="s">
        <v>3396</v>
      </c>
      <c r="E193" s="1" t="s">
        <v>3397</v>
      </c>
      <c r="F193" s="1" t="s">
        <v>3756</v>
      </c>
      <c r="G193" s="16">
        <v>4.5999999999999996</v>
      </c>
      <c r="H193" s="16">
        <v>5.0999999999999996</v>
      </c>
      <c r="I193" s="13" t="s">
        <v>3190</v>
      </c>
      <c r="J193" s="1" t="s">
        <v>4974</v>
      </c>
      <c r="K193" s="1">
        <v>0</v>
      </c>
      <c r="L193" s="1">
        <v>1</v>
      </c>
      <c r="M193" s="1">
        <v>3</v>
      </c>
      <c r="N193" s="1">
        <v>2</v>
      </c>
      <c r="O193" s="1">
        <v>5</v>
      </c>
      <c r="P193" s="16">
        <v>79.192314680232556</v>
      </c>
      <c r="Q193" s="21">
        <v>0.10561013661669408</v>
      </c>
      <c r="R193" s="21">
        <v>1.8553999342572671</v>
      </c>
      <c r="S193" s="21">
        <v>1.749789797640573</v>
      </c>
      <c r="T193" s="21">
        <v>1.2166072047242611E-2</v>
      </c>
      <c r="U193" s="21">
        <v>9.6103613107819078E-2</v>
      </c>
      <c r="V193" s="21">
        <v>8.3937541060576465E-2</v>
      </c>
      <c r="W193" s="13" t="str">
        <f>IF(Table4674[[#This Row],[PSI - FI]]&gt;5,"Red",(IF(AND(Table4674[[#This Row],[PSI - FI]]&lt;5,Table4674[[#This Row],[PSI - FI]]&gt;=3),"Blue","No")))</f>
        <v>No</v>
      </c>
      <c r="X193" s="19" t="str">
        <f>HYPERLINK("https://www.google.com/maps/dir/?api=1&amp;origin=" &amp; Table4674[[#This Row],[Begin Lat]] &amp; "," &amp; Table4674[[#This Row],[Begin Long]] &amp; "&amp;destination=" &amp; Table4674[[#This Row],[End Lat]] &amp; "," &amp; Table4674[[#This Row],[End Long]] &amp; "&amp;travelmode=driving", "Google Maps")</f>
        <v>Google Maps</v>
      </c>
      <c r="Y193" s="1">
        <v>41.024579603900001</v>
      </c>
      <c r="Z193" s="1">
        <v>-80.9147970163</v>
      </c>
      <c r="AA193" s="1">
        <v>41.024095221400003</v>
      </c>
      <c r="AB193" s="1">
        <v>-80.905308133600002</v>
      </c>
    </row>
    <row r="194" spans="1:28" x14ac:dyDescent="0.25">
      <c r="A194" s="13">
        <v>192</v>
      </c>
      <c r="B194" s="17">
        <v>5</v>
      </c>
      <c r="C194" s="1" t="s">
        <v>1333</v>
      </c>
      <c r="D194" s="1" t="s">
        <v>3348</v>
      </c>
      <c r="E194" s="1" t="s">
        <v>3349</v>
      </c>
      <c r="F194" s="1" t="s">
        <v>3746</v>
      </c>
      <c r="G194" s="16">
        <v>0.8</v>
      </c>
      <c r="H194" s="16">
        <v>1.3</v>
      </c>
      <c r="I194" s="13" t="s">
        <v>3190</v>
      </c>
      <c r="J194" s="1" t="s">
        <v>4974</v>
      </c>
      <c r="K194" s="1">
        <v>0</v>
      </c>
      <c r="L194" s="1">
        <v>2</v>
      </c>
      <c r="M194" s="1">
        <v>4</v>
      </c>
      <c r="N194" s="1">
        <v>0</v>
      </c>
      <c r="O194" s="1">
        <v>16</v>
      </c>
      <c r="P194" s="16">
        <v>133.54087936046511</v>
      </c>
      <c r="Q194" s="21">
        <v>0.10553054007279582</v>
      </c>
      <c r="R194" s="21">
        <v>3.652152596700319</v>
      </c>
      <c r="S194" s="21">
        <v>3.5466220566275233</v>
      </c>
      <c r="T194" s="21">
        <v>1.2157646934762989E-2</v>
      </c>
      <c r="U194" s="21">
        <v>9.6056285075998796E-2</v>
      </c>
      <c r="V194" s="21">
        <v>8.3898638141235812E-2</v>
      </c>
      <c r="W194" s="13" t="str">
        <f>IF(Table4674[[#This Row],[PSI - FI]]&gt;5,"Red",(IF(AND(Table4674[[#This Row],[PSI - FI]]&lt;5,Table4674[[#This Row],[PSI - FI]]&gt;=3),"Blue","No")))</f>
        <v>No</v>
      </c>
      <c r="X194" s="19" t="str">
        <f>HYPERLINK("https://www.google.com/maps/dir/?api=1&amp;origin=" &amp; Table4674[[#This Row],[Begin Lat]] &amp; "," &amp; Table4674[[#This Row],[Begin Long]] &amp; "&amp;destination=" &amp; Table4674[[#This Row],[End Lat]] &amp; "," &amp; Table4674[[#This Row],[End Long]] &amp; "&amp;travelmode=driving", "Google Maps")</f>
        <v>Google Maps</v>
      </c>
      <c r="Y194" s="1">
        <v>39.963298926900002</v>
      </c>
      <c r="Z194" s="1">
        <v>-82.064998396999997</v>
      </c>
      <c r="AA194" s="1">
        <v>0</v>
      </c>
      <c r="AB194" s="1">
        <v>0</v>
      </c>
    </row>
    <row r="195" spans="1:28" x14ac:dyDescent="0.25">
      <c r="A195" s="13">
        <v>193</v>
      </c>
      <c r="B195" s="17">
        <v>11</v>
      </c>
      <c r="C195" s="1" t="s">
        <v>2372</v>
      </c>
      <c r="D195" s="1" t="s">
        <v>3277</v>
      </c>
      <c r="E195" s="1" t="s">
        <v>3278</v>
      </c>
      <c r="F195" s="1" t="s">
        <v>3721</v>
      </c>
      <c r="G195" s="16">
        <v>32.200000000000003</v>
      </c>
      <c r="H195" s="16">
        <v>32.700000000000003</v>
      </c>
      <c r="I195" s="13" t="s">
        <v>3190</v>
      </c>
      <c r="J195" s="1" t="s">
        <v>4974</v>
      </c>
      <c r="K195" s="1">
        <v>1</v>
      </c>
      <c r="L195" s="1">
        <v>1</v>
      </c>
      <c r="M195" s="1">
        <v>1</v>
      </c>
      <c r="N195" s="1">
        <v>1</v>
      </c>
      <c r="O195" s="1">
        <v>6</v>
      </c>
      <c r="P195" s="16">
        <v>108.33775436046511</v>
      </c>
      <c r="Q195" s="21">
        <v>0.15467998803602176</v>
      </c>
      <c r="R195" s="21">
        <v>2.0377056655319601</v>
      </c>
      <c r="S195" s="21">
        <v>1.8830256774959384</v>
      </c>
      <c r="T195" s="21">
        <v>1.7275181073710965E-2</v>
      </c>
      <c r="U195" s="21">
        <v>9.4932103622826863E-2</v>
      </c>
      <c r="V195" s="21">
        <v>7.7656922549115895E-2</v>
      </c>
      <c r="W195" s="13" t="str">
        <f>IF(Table4674[[#This Row],[PSI - FI]]&gt;5,"Red",(IF(AND(Table4674[[#This Row],[PSI - FI]]&lt;5,Table4674[[#This Row],[PSI - FI]]&gt;=3),"Blue","No")))</f>
        <v>No</v>
      </c>
      <c r="X195" s="19" t="str">
        <f>HYPERLINK("https://www.google.com/maps/dir/?api=1&amp;origin=" &amp; Table4674[[#This Row],[Begin Lat]] &amp; "," &amp; Table4674[[#This Row],[Begin Long]] &amp; "&amp;destination=" &amp; Table4674[[#This Row],[End Lat]] &amp; "," &amp; Table4674[[#This Row],[End Long]] &amp; "&amp;travelmode=driving", "Google Maps")</f>
        <v>Google Maps</v>
      </c>
      <c r="Y195" s="1">
        <v>40.608988451999998</v>
      </c>
      <c r="Z195" s="1">
        <v>-81.710881656799998</v>
      </c>
      <c r="AA195" s="1">
        <v>40.611584671199999</v>
      </c>
      <c r="AB195" s="1">
        <v>-81.702024706399996</v>
      </c>
    </row>
    <row r="196" spans="1:28" x14ac:dyDescent="0.25">
      <c r="A196" s="13">
        <v>194</v>
      </c>
      <c r="B196" s="17">
        <v>11</v>
      </c>
      <c r="C196" s="1" t="s">
        <v>2372</v>
      </c>
      <c r="D196" s="1" t="s">
        <v>3277</v>
      </c>
      <c r="E196" s="1" t="s">
        <v>3278</v>
      </c>
      <c r="F196" s="1" t="s">
        <v>3721</v>
      </c>
      <c r="G196" s="16">
        <v>36</v>
      </c>
      <c r="H196" s="16">
        <v>36.5</v>
      </c>
      <c r="I196" s="13" t="s">
        <v>3190</v>
      </c>
      <c r="J196" s="1" t="s">
        <v>4974</v>
      </c>
      <c r="K196" s="1">
        <v>0</v>
      </c>
      <c r="L196" s="1">
        <v>1</v>
      </c>
      <c r="M196" s="1">
        <v>2</v>
      </c>
      <c r="N196" s="1">
        <v>1</v>
      </c>
      <c r="O196" s="1">
        <v>3</v>
      </c>
      <c r="P196" s="16">
        <v>66.207939680232556</v>
      </c>
      <c r="Q196" s="21">
        <v>0.15467998803602176</v>
      </c>
      <c r="R196" s="21">
        <v>1.4500912629186262</v>
      </c>
      <c r="S196" s="21">
        <v>1.2954112748826045</v>
      </c>
      <c r="T196" s="21">
        <v>1.7275181073710965E-2</v>
      </c>
      <c r="U196" s="21">
        <v>9.4932103622826863E-2</v>
      </c>
      <c r="V196" s="21">
        <v>7.7656922549115895E-2</v>
      </c>
      <c r="W196" s="13" t="str">
        <f>IF(Table4674[[#This Row],[PSI - FI]]&gt;5,"Red",(IF(AND(Table4674[[#This Row],[PSI - FI]]&lt;5,Table4674[[#This Row],[PSI - FI]]&gt;=3),"Blue","No")))</f>
        <v>No</v>
      </c>
      <c r="X196" s="19" t="str">
        <f>HYPERLINK("https://www.google.com/maps/dir/?api=1&amp;origin=" &amp; Table4674[[#This Row],[Begin Lat]] &amp; "," &amp; Table4674[[#This Row],[Begin Long]] &amp; "&amp;destination=" &amp; Table4674[[#This Row],[End Lat]] &amp; "," &amp; Table4674[[#This Row],[End Long]] &amp; "&amp;travelmode=driving", "Google Maps")</f>
        <v>Google Maps</v>
      </c>
      <c r="Y196" s="1">
        <v>40.649105052499998</v>
      </c>
      <c r="Z196" s="1">
        <v>-81.667075093600005</v>
      </c>
      <c r="AA196" s="1">
        <v>40.654159097899999</v>
      </c>
      <c r="AB196" s="1">
        <v>-81.660943125200006</v>
      </c>
    </row>
    <row r="197" spans="1:28" x14ac:dyDescent="0.25">
      <c r="A197" s="13">
        <v>195</v>
      </c>
      <c r="B197" s="17">
        <v>3</v>
      </c>
      <c r="C197" s="1" t="s">
        <v>1330</v>
      </c>
      <c r="D197" s="1" t="s">
        <v>3398</v>
      </c>
      <c r="E197" s="1" t="s">
        <v>3399</v>
      </c>
      <c r="F197" s="1" t="s">
        <v>3757</v>
      </c>
      <c r="G197" s="16">
        <v>0</v>
      </c>
      <c r="H197" s="16">
        <v>0.5</v>
      </c>
      <c r="I197" s="13" t="s">
        <v>3190</v>
      </c>
      <c r="J197" s="1" t="s">
        <v>4974</v>
      </c>
      <c r="K197" s="1">
        <v>0</v>
      </c>
      <c r="L197" s="1">
        <v>2</v>
      </c>
      <c r="M197" s="1">
        <v>6</v>
      </c>
      <c r="N197" s="1">
        <v>0</v>
      </c>
      <c r="O197" s="1">
        <v>8</v>
      </c>
      <c r="P197" s="16">
        <v>138.63462936046511</v>
      </c>
      <c r="Q197" s="21">
        <v>7.8045235747949485E-2</v>
      </c>
      <c r="R197" s="21">
        <v>2.1377156299919551</v>
      </c>
      <c r="S197" s="21">
        <v>2.0596703942440056</v>
      </c>
      <c r="T197" s="21">
        <v>9.2141836984437394E-3</v>
      </c>
      <c r="U197" s="21">
        <v>9.466551964294817E-2</v>
      </c>
      <c r="V197" s="21">
        <v>8.5451335944504436E-2</v>
      </c>
      <c r="W197" s="13" t="str">
        <f>IF(Table4674[[#This Row],[PSI - FI]]&gt;5,"Red",(IF(AND(Table4674[[#This Row],[PSI - FI]]&lt;5,Table4674[[#This Row],[PSI - FI]]&gt;=3),"Blue","No")))</f>
        <v>No</v>
      </c>
      <c r="X197" s="19" t="str">
        <f>HYPERLINK("https://www.google.com/maps/dir/?api=1&amp;origin=" &amp; Table4674[[#This Row],[Begin Lat]] &amp; "," &amp; Table4674[[#This Row],[Begin Long]] &amp; "&amp;destination=" &amp; Table4674[[#This Row],[End Lat]] &amp; "," &amp; Table4674[[#This Row],[End Long]] &amp; "&amp;travelmode=driving", "Google Maps")</f>
        <v>Google Maps</v>
      </c>
      <c r="Y197" s="1">
        <v>41.286233475899998</v>
      </c>
      <c r="Z197" s="1">
        <v>-82.623305034500007</v>
      </c>
      <c r="AA197" s="1">
        <v>41.291800479099997</v>
      </c>
      <c r="AB197" s="1">
        <v>-82.617512635599994</v>
      </c>
    </row>
    <row r="198" spans="1:28" x14ac:dyDescent="0.25">
      <c r="A198" s="13">
        <v>196</v>
      </c>
      <c r="B198" s="17">
        <v>5</v>
      </c>
      <c r="C198" s="1" t="s">
        <v>2376</v>
      </c>
      <c r="D198" s="1" t="s">
        <v>3400</v>
      </c>
      <c r="E198" s="1" t="s">
        <v>3401</v>
      </c>
      <c r="F198" s="1" t="s">
        <v>3735</v>
      </c>
      <c r="G198" s="16">
        <v>36.5</v>
      </c>
      <c r="H198" s="16">
        <v>37</v>
      </c>
      <c r="I198" s="13" t="s">
        <v>3190</v>
      </c>
      <c r="J198" s="1" t="s">
        <v>4974</v>
      </c>
      <c r="K198" s="1">
        <v>0</v>
      </c>
      <c r="L198" s="1">
        <v>1</v>
      </c>
      <c r="M198" s="1">
        <v>5</v>
      </c>
      <c r="N198" s="1">
        <v>0</v>
      </c>
      <c r="O198" s="1">
        <v>2</v>
      </c>
      <c r="P198" s="16">
        <v>80.411064680232556</v>
      </c>
      <c r="Q198" s="21">
        <v>0.10385400626810358</v>
      </c>
      <c r="R198" s="21">
        <v>1.3134488466935073</v>
      </c>
      <c r="S198" s="21">
        <v>1.2095948404254038</v>
      </c>
      <c r="T198" s="21">
        <v>1.1980069108854605E-2</v>
      </c>
      <c r="U198" s="21">
        <v>9.4454650773636739E-2</v>
      </c>
      <c r="V198" s="21">
        <v>8.2474581664782137E-2</v>
      </c>
      <c r="W198" s="13" t="str">
        <f>IF(Table4674[[#This Row],[PSI - FI]]&gt;5,"Red",(IF(AND(Table4674[[#This Row],[PSI - FI]]&lt;5,Table4674[[#This Row],[PSI - FI]]&gt;=3),"Blue","No")))</f>
        <v>No</v>
      </c>
      <c r="X198" s="19" t="str">
        <f>HYPERLINK("https://www.google.com/maps/dir/?api=1&amp;origin=" &amp; Table4674[[#This Row],[Begin Lat]] &amp; "," &amp; Table4674[[#This Row],[Begin Long]] &amp; "&amp;destination=" &amp; Table4674[[#This Row],[End Lat]] &amp; "," &amp; Table4674[[#This Row],[End Long]] &amp; "&amp;travelmode=driving", "Google Maps")</f>
        <v>Google Maps</v>
      </c>
      <c r="Y198" s="1">
        <v>39.8769728587</v>
      </c>
      <c r="Z198" s="1">
        <v>-82.396117951500003</v>
      </c>
      <c r="AA198" s="1">
        <v>39.882641374099997</v>
      </c>
      <c r="AB198" s="1">
        <v>-82.401988352900005</v>
      </c>
    </row>
    <row r="199" spans="1:28" x14ac:dyDescent="0.25">
      <c r="A199" s="13">
        <v>197</v>
      </c>
      <c r="B199" s="17">
        <v>4</v>
      </c>
      <c r="C199" s="1" t="s">
        <v>800</v>
      </c>
      <c r="D199" s="1" t="s">
        <v>3402</v>
      </c>
      <c r="E199" s="1" t="s">
        <v>3333</v>
      </c>
      <c r="F199" s="1" t="s">
        <v>3741</v>
      </c>
      <c r="G199" s="16">
        <v>26.1</v>
      </c>
      <c r="H199" s="16">
        <v>26.6</v>
      </c>
      <c r="I199" s="13" t="s">
        <v>3190</v>
      </c>
      <c r="J199" s="1" t="s">
        <v>4974</v>
      </c>
      <c r="K199" s="1">
        <v>0</v>
      </c>
      <c r="L199" s="1">
        <v>3</v>
      </c>
      <c r="M199" s="1">
        <v>4</v>
      </c>
      <c r="N199" s="1">
        <v>1</v>
      </c>
      <c r="O199" s="1">
        <v>4</v>
      </c>
      <c r="P199" s="16">
        <v>171.65506904069767</v>
      </c>
      <c r="Q199" s="21">
        <v>7.6941306798368192E-2</v>
      </c>
      <c r="R199" s="21">
        <v>1.6558269776392103</v>
      </c>
      <c r="S199" s="21">
        <v>1.5788856708408421</v>
      </c>
      <c r="T199" s="21">
        <v>9.0943647193672764E-3</v>
      </c>
      <c r="U199" s="21">
        <v>9.3702624093214795E-2</v>
      </c>
      <c r="V199" s="21">
        <v>8.4608259373847514E-2</v>
      </c>
      <c r="W199" s="13" t="str">
        <f>IF(Table4674[[#This Row],[PSI - FI]]&gt;5,"Red",(IF(AND(Table4674[[#This Row],[PSI - FI]]&lt;5,Table4674[[#This Row],[PSI - FI]]&gt;=3),"Blue","No")))</f>
        <v>No</v>
      </c>
      <c r="X199" s="19" t="str">
        <f>HYPERLINK("https://www.google.com/maps/dir/?api=1&amp;origin=" &amp; Table4674[[#This Row],[Begin Lat]] &amp; "," &amp; Table4674[[#This Row],[Begin Long]] &amp; "&amp;destination=" &amp; Table4674[[#This Row],[End Lat]] &amp; "," &amp; Table4674[[#This Row],[End Long]] &amp; "&amp;travelmode=driving", "Google Maps")</f>
        <v>Google Maps</v>
      </c>
      <c r="Y199" s="1">
        <v>40.762247584699999</v>
      </c>
      <c r="Z199" s="1">
        <v>-81.197926336999998</v>
      </c>
      <c r="AA199" s="1">
        <v>40.7631920603</v>
      </c>
      <c r="AB199" s="1">
        <v>-81.188547180699999</v>
      </c>
    </row>
    <row r="200" spans="1:28" x14ac:dyDescent="0.25">
      <c r="A200" s="13">
        <v>198</v>
      </c>
      <c r="B200" s="17">
        <v>9</v>
      </c>
      <c r="C200" s="1" t="s">
        <v>2380</v>
      </c>
      <c r="D200" s="1" t="s">
        <v>3403</v>
      </c>
      <c r="E200" s="1" t="s">
        <v>3404</v>
      </c>
      <c r="F200" s="1" t="s">
        <v>3721</v>
      </c>
      <c r="G200" s="16">
        <v>20</v>
      </c>
      <c r="H200" s="16">
        <v>20.5</v>
      </c>
      <c r="I200" s="13" t="s">
        <v>3190</v>
      </c>
      <c r="J200" s="1" t="s">
        <v>4974</v>
      </c>
      <c r="K200" s="1">
        <v>0</v>
      </c>
      <c r="L200" s="1">
        <v>2</v>
      </c>
      <c r="M200" s="1">
        <v>6</v>
      </c>
      <c r="N200" s="1">
        <v>0</v>
      </c>
      <c r="O200" s="1">
        <v>2</v>
      </c>
      <c r="P200" s="16">
        <v>132.63462936046511</v>
      </c>
      <c r="Q200" s="21">
        <v>7.6919022013149291E-2</v>
      </c>
      <c r="R200" s="21">
        <v>1.3552339771061794</v>
      </c>
      <c r="S200" s="21">
        <v>1.2783149550930302</v>
      </c>
      <c r="T200" s="21">
        <v>9.091944527518039E-3</v>
      </c>
      <c r="U200" s="21">
        <v>9.3509012015854487E-2</v>
      </c>
      <c r="V200" s="21">
        <v>8.4417067488336453E-2</v>
      </c>
      <c r="W200" s="13" t="str">
        <f>IF(Table4674[[#This Row],[PSI - FI]]&gt;5,"Red",(IF(AND(Table4674[[#This Row],[PSI - FI]]&lt;5,Table4674[[#This Row],[PSI - FI]]&gt;=3),"Blue","No")))</f>
        <v>No</v>
      </c>
      <c r="X200" s="19" t="str">
        <f>HYPERLINK("https://www.google.com/maps/dir/?api=1&amp;origin=" &amp; Table4674[[#This Row],[Begin Lat]] &amp; "," &amp; Table4674[[#This Row],[Begin Long]] &amp; "&amp;destination=" &amp; Table4674[[#This Row],[End Lat]] &amp; "," &amp; Table4674[[#This Row],[End Long]] &amp; "&amp;travelmode=driving", "Google Maps")</f>
        <v>Google Maps</v>
      </c>
      <c r="Y200" s="1">
        <v>39.276232608800001</v>
      </c>
      <c r="Z200" s="1">
        <v>-83.5936639791</v>
      </c>
      <c r="AA200" s="1">
        <v>39.2832707122</v>
      </c>
      <c r="AB200" s="1">
        <v>-83.592636507700007</v>
      </c>
    </row>
    <row r="201" spans="1:28" x14ac:dyDescent="0.25">
      <c r="A201" s="13">
        <v>199</v>
      </c>
      <c r="B201" s="17">
        <v>11</v>
      </c>
      <c r="C201" s="1" t="s">
        <v>2372</v>
      </c>
      <c r="D201" s="1" t="s">
        <v>3241</v>
      </c>
      <c r="E201" s="1" t="s">
        <v>3242</v>
      </c>
      <c r="F201" s="1" t="s">
        <v>3711</v>
      </c>
      <c r="G201" s="16">
        <v>26.7</v>
      </c>
      <c r="H201" s="16">
        <v>27.2</v>
      </c>
      <c r="I201" s="13" t="s">
        <v>3190</v>
      </c>
      <c r="K201" s="1">
        <v>2</v>
      </c>
      <c r="L201" s="1">
        <v>0</v>
      </c>
      <c r="M201" s="1">
        <v>1</v>
      </c>
      <c r="N201" s="1">
        <v>1</v>
      </c>
      <c r="O201" s="1">
        <v>5</v>
      </c>
      <c r="P201" s="16">
        <v>107.33775436046511</v>
      </c>
      <c r="Q201" s="21">
        <v>0.14995596309441722</v>
      </c>
      <c r="R201" s="21">
        <v>1.8332713523351363</v>
      </c>
      <c r="S201" s="21">
        <v>1.6833153892407191</v>
      </c>
      <c r="T201" s="21">
        <v>1.6789816318847059E-2</v>
      </c>
      <c r="U201" s="21">
        <v>9.248721739144726E-2</v>
      </c>
      <c r="V201" s="21">
        <v>7.5697401072600201E-2</v>
      </c>
      <c r="W201" s="13" t="str">
        <f>IF(Table4674[[#This Row],[PSI - FI]]&gt;5,"Red",(IF(AND(Table4674[[#This Row],[PSI - FI]]&lt;5,Table4674[[#This Row],[PSI - FI]]&gt;=3),"Blue","No")))</f>
        <v>No</v>
      </c>
      <c r="X201" s="19" t="str">
        <f>HYPERLINK("https://www.google.com/maps/dir/?api=1&amp;origin=" &amp; Table4674[[#This Row],[Begin Lat]] &amp; "," &amp; Table4674[[#This Row],[Begin Long]] &amp; "&amp;destination=" &amp; Table4674[[#This Row],[End Lat]] &amp; "," &amp; Table4674[[#This Row],[End Long]] &amp; "&amp;travelmode=driving", "Google Maps")</f>
        <v>Google Maps</v>
      </c>
      <c r="Y201" s="1">
        <v>0</v>
      </c>
      <c r="Z201" s="1">
        <v>0</v>
      </c>
      <c r="AA201" s="1">
        <v>0</v>
      </c>
      <c r="AB201" s="1">
        <v>0</v>
      </c>
    </row>
    <row r="202" spans="1:28" x14ac:dyDescent="0.25">
      <c r="A202" s="13">
        <v>200</v>
      </c>
      <c r="B202" s="17">
        <v>11</v>
      </c>
      <c r="C202" s="1" t="s">
        <v>2372</v>
      </c>
      <c r="D202" s="1" t="s">
        <v>3241</v>
      </c>
      <c r="E202" s="1" t="s">
        <v>3242</v>
      </c>
      <c r="F202" s="1" t="s">
        <v>3711</v>
      </c>
      <c r="G202" s="16">
        <v>28.2</v>
      </c>
      <c r="H202" s="16">
        <v>28.7</v>
      </c>
      <c r="I202" s="13" t="s">
        <v>3190</v>
      </c>
      <c r="K202" s="1">
        <v>0</v>
      </c>
      <c r="L202" s="1">
        <v>1</v>
      </c>
      <c r="M202" s="1">
        <v>3</v>
      </c>
      <c r="N202" s="1">
        <v>0</v>
      </c>
      <c r="O202" s="1">
        <v>1</v>
      </c>
      <c r="P202" s="16">
        <v>66.317314680232556</v>
      </c>
      <c r="Q202" s="21">
        <v>0.14995596309441722</v>
      </c>
      <c r="R202" s="21">
        <v>1.053427975405973</v>
      </c>
      <c r="S202" s="21">
        <v>0.90347201231155583</v>
      </c>
      <c r="T202" s="21">
        <v>1.6789816318847059E-2</v>
      </c>
      <c r="U202" s="21">
        <v>9.248721739144726E-2</v>
      </c>
      <c r="V202" s="21">
        <v>7.5697401072600201E-2</v>
      </c>
      <c r="W202" s="13" t="str">
        <f>IF(Table4674[[#This Row],[PSI - FI]]&gt;5,"Red",(IF(AND(Table4674[[#This Row],[PSI - FI]]&lt;5,Table4674[[#This Row],[PSI - FI]]&gt;=3),"Blue","No")))</f>
        <v>No</v>
      </c>
      <c r="X202" s="19" t="str">
        <f>HYPERLINK("https://www.google.com/maps/dir/?api=1&amp;origin=" &amp; Table4674[[#This Row],[Begin Lat]] &amp; "," &amp; Table4674[[#This Row],[Begin Long]] &amp; "&amp;destination=" &amp; Table4674[[#This Row],[End Lat]] &amp; "," &amp; Table4674[[#This Row],[End Long]] &amp; "&amp;travelmode=driving", "Google Maps")</f>
        <v>Google Maps</v>
      </c>
      <c r="Y202" s="1">
        <v>0</v>
      </c>
      <c r="Z202" s="1">
        <v>0</v>
      </c>
      <c r="AA202" s="1">
        <v>0</v>
      </c>
      <c r="AB202" s="1">
        <v>0</v>
      </c>
    </row>
    <row r="203" spans="1:28" x14ac:dyDescent="0.25">
      <c r="A203" s="13">
        <v>201</v>
      </c>
      <c r="B203" s="17">
        <v>10</v>
      </c>
      <c r="C203" s="1" t="s">
        <v>3837</v>
      </c>
      <c r="D203" s="1" t="s">
        <v>3405</v>
      </c>
      <c r="E203" s="1" t="s">
        <v>3406</v>
      </c>
      <c r="F203" s="1" t="s">
        <v>3715</v>
      </c>
      <c r="G203" s="16">
        <v>8.5</v>
      </c>
      <c r="H203" s="16">
        <v>9</v>
      </c>
      <c r="I203" s="13" t="s">
        <v>3190</v>
      </c>
      <c r="J203" s="1" t="s">
        <v>4973</v>
      </c>
      <c r="K203" s="1">
        <v>0</v>
      </c>
      <c r="L203" s="1">
        <v>1</v>
      </c>
      <c r="M203" s="1">
        <v>1</v>
      </c>
      <c r="N203" s="1">
        <v>0</v>
      </c>
      <c r="O203" s="1">
        <v>4</v>
      </c>
      <c r="P203" s="16">
        <v>56.223564680232556</v>
      </c>
      <c r="Q203" s="21">
        <v>0.11135048926297095</v>
      </c>
      <c r="R203" s="21">
        <v>2.0990049977502423</v>
      </c>
      <c r="S203" s="21">
        <v>1.9876545084872714</v>
      </c>
      <c r="T203" s="21">
        <v>1.0082886619443558E-2</v>
      </c>
      <c r="U203" s="21">
        <v>9.2186567013103113E-2</v>
      </c>
      <c r="V203" s="21">
        <v>8.2103680393659562E-2</v>
      </c>
      <c r="W203" s="13" t="str">
        <f>IF(Table4674[[#This Row],[PSI - FI]]&gt;5,"Red",(IF(AND(Table4674[[#This Row],[PSI - FI]]&lt;5,Table4674[[#This Row],[PSI - FI]]&gt;=3),"Blue","No")))</f>
        <v>No</v>
      </c>
      <c r="X203" s="19" t="str">
        <f>HYPERLINK("https://www.google.com/maps/dir/?api=1&amp;origin=" &amp; Table4674[[#This Row],[Begin Lat]] &amp; "," &amp; Table4674[[#This Row],[Begin Long]] &amp; "&amp;destination=" &amp; Table4674[[#This Row],[End Lat]] &amp; "," &amp; Table4674[[#This Row],[End Long]] &amp; "&amp;travelmode=driving", "Google Maps")</f>
        <v>Google Maps</v>
      </c>
      <c r="Y203" s="1">
        <v>38.878075738500002</v>
      </c>
      <c r="Z203" s="1">
        <v>-82.305964050900002</v>
      </c>
      <c r="AA203" s="1">
        <v>38.876642855699998</v>
      </c>
      <c r="AB203" s="1">
        <v>-82.296873587199997</v>
      </c>
    </row>
    <row r="204" spans="1:28" x14ac:dyDescent="0.25">
      <c r="A204" s="13">
        <v>202</v>
      </c>
      <c r="B204" s="17">
        <v>8</v>
      </c>
      <c r="C204" s="1" t="s">
        <v>787</v>
      </c>
      <c r="D204" s="1" t="s">
        <v>3407</v>
      </c>
      <c r="E204" s="1" t="s">
        <v>3408</v>
      </c>
      <c r="F204" s="1" t="s">
        <v>3758</v>
      </c>
      <c r="G204" s="16">
        <v>9.1999999999999993</v>
      </c>
      <c r="H204" s="16">
        <v>9.6999999999999993</v>
      </c>
      <c r="I204" s="13" t="s">
        <v>3190</v>
      </c>
      <c r="J204" s="1" t="s">
        <v>4974</v>
      </c>
      <c r="K204" s="1">
        <v>1</v>
      </c>
      <c r="L204" s="1">
        <v>1</v>
      </c>
      <c r="M204" s="1">
        <v>2</v>
      </c>
      <c r="N204" s="1">
        <v>4</v>
      </c>
      <c r="O204" s="1">
        <v>10</v>
      </c>
      <c r="P204" s="16">
        <v>132.19712936046511</v>
      </c>
      <c r="Q204" s="21">
        <v>7.5727123644587183E-2</v>
      </c>
      <c r="R204" s="21">
        <v>2.3205327492599803</v>
      </c>
      <c r="S204" s="21">
        <v>2.2448056256153932</v>
      </c>
      <c r="T204" s="21">
        <v>8.9624175205620365E-3</v>
      </c>
      <c r="U204" s="21">
        <v>9.2059381155414413E-2</v>
      </c>
      <c r="V204" s="21">
        <v>8.3096963634852375E-2</v>
      </c>
      <c r="W204" s="13" t="str">
        <f>IF(Table4674[[#This Row],[PSI - FI]]&gt;5,"Red",(IF(AND(Table4674[[#This Row],[PSI - FI]]&lt;5,Table4674[[#This Row],[PSI - FI]]&gt;=3),"Blue","No")))</f>
        <v>No</v>
      </c>
      <c r="X204" s="19" t="str">
        <f>HYPERLINK("https://www.google.com/maps/dir/?api=1&amp;origin=" &amp; Table4674[[#This Row],[Begin Lat]] &amp; "," &amp; Table4674[[#This Row],[Begin Long]] &amp; "&amp;destination=" &amp; Table4674[[#This Row],[End Lat]] &amp; "," &amp; Table4674[[#This Row],[End Long]] &amp; "&amp;travelmode=driving", "Google Maps")</f>
        <v>Google Maps</v>
      </c>
      <c r="Y204" s="1">
        <v>39.232388419899998</v>
      </c>
      <c r="Z204" s="1">
        <v>-84.801410391199994</v>
      </c>
      <c r="AA204" s="1">
        <v>39.235704965799997</v>
      </c>
      <c r="AB204" s="1">
        <v>-84.809068666399995</v>
      </c>
    </row>
    <row r="205" spans="1:28" x14ac:dyDescent="0.25">
      <c r="A205" s="13">
        <v>203</v>
      </c>
      <c r="B205" s="17">
        <v>8</v>
      </c>
      <c r="C205" s="1" t="s">
        <v>787</v>
      </c>
      <c r="D205" s="1" t="s">
        <v>3409</v>
      </c>
      <c r="E205" s="1" t="s">
        <v>3410</v>
      </c>
      <c r="F205" s="1" t="s">
        <v>3759</v>
      </c>
      <c r="G205" s="16">
        <v>12.1</v>
      </c>
      <c r="H205" s="16">
        <v>12.6</v>
      </c>
      <c r="I205" s="13" t="s">
        <v>3190</v>
      </c>
      <c r="J205" s="1" t="s">
        <v>4974</v>
      </c>
      <c r="K205" s="1">
        <v>0</v>
      </c>
      <c r="L205" s="1">
        <v>2</v>
      </c>
      <c r="M205" s="1">
        <v>1</v>
      </c>
      <c r="N205" s="1">
        <v>2</v>
      </c>
      <c r="O205" s="1">
        <v>1</v>
      </c>
      <c r="P205" s="16">
        <v>107.77525436046511</v>
      </c>
      <c r="Q205" s="21">
        <v>0.11934590632958737</v>
      </c>
      <c r="R205" s="21">
        <v>1.1012603675402606</v>
      </c>
      <c r="S205" s="21">
        <v>0.98191446121067316</v>
      </c>
      <c r="T205" s="21">
        <v>1.3612588127487005E-2</v>
      </c>
      <c r="U205" s="21">
        <v>9.1300853535834281E-2</v>
      </c>
      <c r="V205" s="21">
        <v>7.7688265408347279E-2</v>
      </c>
      <c r="W205" s="13" t="str">
        <f>IF(Table4674[[#This Row],[PSI - FI]]&gt;5,"Red",(IF(AND(Table4674[[#This Row],[PSI - FI]]&lt;5,Table4674[[#This Row],[PSI - FI]]&gt;=3),"Blue","No")))</f>
        <v>No</v>
      </c>
      <c r="X205" s="19" t="str">
        <f>HYPERLINK("https://www.google.com/maps/dir/?api=1&amp;origin=" &amp; Table4674[[#This Row],[Begin Lat]] &amp; "," &amp; Table4674[[#This Row],[Begin Long]] &amp; "&amp;destination=" &amp; Table4674[[#This Row],[End Lat]] &amp; "," &amp; Table4674[[#This Row],[End Long]] &amp; "&amp;travelmode=driving", "Google Maps")</f>
        <v>Google Maps</v>
      </c>
      <c r="Y205" s="1">
        <v>39.293338504799998</v>
      </c>
      <c r="Z205" s="1">
        <v>-84.673991915800002</v>
      </c>
      <c r="AA205" s="1">
        <v>39.298140899300002</v>
      </c>
      <c r="AB205" s="1">
        <v>-84.667138193300005</v>
      </c>
    </row>
    <row r="206" spans="1:28" x14ac:dyDescent="0.25">
      <c r="A206" s="13">
        <v>204</v>
      </c>
      <c r="B206" s="17">
        <v>8</v>
      </c>
      <c r="C206" s="1" t="s">
        <v>788</v>
      </c>
      <c r="D206" s="1" t="s">
        <v>3409</v>
      </c>
      <c r="E206" s="1" t="s">
        <v>3411</v>
      </c>
      <c r="F206" s="1" t="s">
        <v>3759</v>
      </c>
      <c r="G206" s="16">
        <v>5.5</v>
      </c>
      <c r="H206" s="16">
        <v>6</v>
      </c>
      <c r="I206" s="13" t="s">
        <v>3190</v>
      </c>
      <c r="J206" s="1" t="s">
        <v>4974</v>
      </c>
      <c r="K206" s="1">
        <v>1</v>
      </c>
      <c r="L206" s="1">
        <v>1</v>
      </c>
      <c r="M206" s="1">
        <v>4</v>
      </c>
      <c r="N206" s="1">
        <v>1</v>
      </c>
      <c r="O206" s="1">
        <v>14</v>
      </c>
      <c r="P206" s="16">
        <v>135.97837936046511</v>
      </c>
      <c r="Q206" s="21">
        <v>8.5445309046077972E-2</v>
      </c>
      <c r="R206" s="21">
        <v>2.973615504993528</v>
      </c>
      <c r="S206" s="21">
        <v>2.8881701959474499</v>
      </c>
      <c r="T206" s="21">
        <v>1.0013925151245304E-2</v>
      </c>
      <c r="U206" s="21">
        <v>9.1055109859605354E-2</v>
      </c>
      <c r="V206" s="21">
        <v>8.1041184708360053E-2</v>
      </c>
      <c r="W206" s="13" t="str">
        <f>IF(Table4674[[#This Row],[PSI - FI]]&gt;5,"Red",(IF(AND(Table4674[[#This Row],[PSI - FI]]&lt;5,Table4674[[#This Row],[PSI - FI]]&gt;=3),"Blue","No")))</f>
        <v>No</v>
      </c>
      <c r="X206" s="19" t="str">
        <f>HYPERLINK("https://www.google.com/maps/dir/?api=1&amp;origin=" &amp; Table4674[[#This Row],[Begin Lat]] &amp; "," &amp; Table4674[[#This Row],[Begin Long]] &amp; "&amp;destination=" &amp; Table4674[[#This Row],[End Lat]] &amp; "," &amp; Table4674[[#This Row],[End Long]] &amp; "&amp;travelmode=driving", "Google Maps")</f>
        <v>Google Maps</v>
      </c>
      <c r="Y206" s="1">
        <v>39.355785170399997</v>
      </c>
      <c r="Z206" s="1">
        <v>-84.590668483100004</v>
      </c>
      <c r="AA206" s="1">
        <v>39.360336187100003</v>
      </c>
      <c r="AB206" s="1">
        <v>-84.583710769800007</v>
      </c>
    </row>
    <row r="207" spans="1:28" x14ac:dyDescent="0.25">
      <c r="A207" s="13">
        <v>205</v>
      </c>
      <c r="B207" s="17">
        <v>3</v>
      </c>
      <c r="C207" s="1" t="s">
        <v>805</v>
      </c>
      <c r="D207" s="1" t="s">
        <v>3412</v>
      </c>
      <c r="E207" s="1" t="s">
        <v>3413</v>
      </c>
      <c r="F207" s="1" t="s">
        <v>3716</v>
      </c>
      <c r="G207" s="16">
        <v>19.8</v>
      </c>
      <c r="H207" s="16">
        <v>20.3</v>
      </c>
      <c r="I207" s="13" t="s">
        <v>3190</v>
      </c>
      <c r="J207" s="1" t="s">
        <v>4974</v>
      </c>
      <c r="K207" s="1">
        <v>1</v>
      </c>
      <c r="L207" s="1">
        <v>1</v>
      </c>
      <c r="M207" s="1">
        <v>3</v>
      </c>
      <c r="N207" s="1">
        <v>1</v>
      </c>
      <c r="O207" s="1">
        <v>2</v>
      </c>
      <c r="P207" s="16">
        <v>117.43150436046511</v>
      </c>
      <c r="Q207" s="21">
        <v>9.945686908621755E-2</v>
      </c>
      <c r="R207" s="21">
        <v>1.3022666750138245</v>
      </c>
      <c r="S207" s="21">
        <v>1.2028098059276069</v>
      </c>
      <c r="T207" s="21">
        <v>1.1513208753585523E-2</v>
      </c>
      <c r="U207" s="21">
        <v>9.1026908161930362E-2</v>
      </c>
      <c r="V207" s="21">
        <v>7.9513699408344837E-2</v>
      </c>
      <c r="W207" s="13" t="str">
        <f>IF(Table4674[[#This Row],[PSI - FI]]&gt;5,"Red",(IF(AND(Table4674[[#This Row],[PSI - FI]]&lt;5,Table4674[[#This Row],[PSI - FI]]&gt;=3),"Blue","No")))</f>
        <v>No</v>
      </c>
      <c r="X207" s="19" t="str">
        <f>HYPERLINK("https://www.google.com/maps/dir/?api=1&amp;origin=" &amp; Table4674[[#This Row],[Begin Lat]] &amp; "," &amp; Table4674[[#This Row],[Begin Long]] &amp; "&amp;destination=" &amp; Table4674[[#This Row],[End Lat]] &amp; "," &amp; Table4674[[#This Row],[End Long]] &amp; "&amp;travelmode=driving", "Google Maps")</f>
        <v>Google Maps</v>
      </c>
      <c r="Y207" s="1">
        <v>41.177068382000002</v>
      </c>
      <c r="Z207" s="1">
        <v>-81.8567643911</v>
      </c>
      <c r="AA207" s="1">
        <v>41.183083029700001</v>
      </c>
      <c r="AB207" s="1">
        <v>-81.852127550800006</v>
      </c>
    </row>
    <row r="208" spans="1:28" x14ac:dyDescent="0.25">
      <c r="A208" s="13">
        <v>206</v>
      </c>
      <c r="B208" s="17">
        <v>3</v>
      </c>
      <c r="C208" s="1" t="s">
        <v>1330</v>
      </c>
      <c r="D208" s="1" t="s">
        <v>3414</v>
      </c>
      <c r="E208" s="1" t="s">
        <v>3415</v>
      </c>
      <c r="F208" s="1" t="s">
        <v>3760</v>
      </c>
      <c r="G208" s="16">
        <v>0.7</v>
      </c>
      <c r="H208" s="16">
        <v>1.2</v>
      </c>
      <c r="I208" s="13" t="s">
        <v>3190</v>
      </c>
      <c r="J208" s="1" t="s">
        <v>4974</v>
      </c>
      <c r="K208" s="1">
        <v>0</v>
      </c>
      <c r="L208" s="1">
        <v>0</v>
      </c>
      <c r="M208" s="1">
        <v>8</v>
      </c>
      <c r="N208" s="1">
        <v>1</v>
      </c>
      <c r="O208" s="1">
        <v>9</v>
      </c>
      <c r="P208" s="16">
        <v>65.8125</v>
      </c>
      <c r="Q208" s="21">
        <v>6.5869086596854795E-2</v>
      </c>
      <c r="R208" s="21">
        <v>2.2183288351406389</v>
      </c>
      <c r="S208" s="21">
        <v>2.1524597485437842</v>
      </c>
      <c r="T208" s="21">
        <v>7.8844845906247667E-3</v>
      </c>
      <c r="U208" s="21">
        <v>9.0779002471914796E-2</v>
      </c>
      <c r="V208" s="21">
        <v>8.2894517881290028E-2</v>
      </c>
      <c r="W208" s="13" t="str">
        <f>IF(Table4674[[#This Row],[PSI - FI]]&gt;5,"Red",(IF(AND(Table4674[[#This Row],[PSI - FI]]&lt;5,Table4674[[#This Row],[PSI - FI]]&gt;=3),"Blue","No")))</f>
        <v>No</v>
      </c>
      <c r="X208" s="19" t="str">
        <f>HYPERLINK("https://www.google.com/maps/dir/?api=1&amp;origin=" &amp; Table4674[[#This Row],[Begin Lat]] &amp; "," &amp; Table4674[[#This Row],[Begin Long]] &amp; "&amp;destination=" &amp; Table4674[[#This Row],[End Lat]] &amp; "," &amp; Table4674[[#This Row],[End Long]] &amp; "&amp;travelmode=driving", "Google Maps")</f>
        <v>Google Maps</v>
      </c>
      <c r="Y208" s="1">
        <v>41.4343600622</v>
      </c>
      <c r="Z208" s="1">
        <v>-82.836206966899994</v>
      </c>
      <c r="AA208" s="1">
        <v>41.436299929299999</v>
      </c>
      <c r="AB208" s="1">
        <v>-82.8271016737</v>
      </c>
    </row>
    <row r="209" spans="1:28" x14ac:dyDescent="0.25">
      <c r="A209" s="13">
        <v>207</v>
      </c>
      <c r="B209" s="17">
        <v>5</v>
      </c>
      <c r="C209" s="1" t="s">
        <v>793</v>
      </c>
      <c r="D209" s="1" t="s">
        <v>3254</v>
      </c>
      <c r="E209" s="1" t="s">
        <v>3236</v>
      </c>
      <c r="F209" s="1" t="s">
        <v>3708</v>
      </c>
      <c r="G209" s="16">
        <v>19.100000000000001</v>
      </c>
      <c r="H209" s="16">
        <v>19.600000000000001</v>
      </c>
      <c r="I209" s="13" t="s">
        <v>3190</v>
      </c>
      <c r="J209" s="1" t="s">
        <v>4974</v>
      </c>
      <c r="K209" s="1">
        <v>1</v>
      </c>
      <c r="L209" s="1">
        <v>0</v>
      </c>
      <c r="M209" s="1">
        <v>5</v>
      </c>
      <c r="N209" s="1">
        <v>1</v>
      </c>
      <c r="O209" s="1">
        <v>4</v>
      </c>
      <c r="P209" s="16">
        <v>86.848564680232556</v>
      </c>
      <c r="Q209" s="21">
        <v>8.5201933943238717E-2</v>
      </c>
      <c r="R209" s="21">
        <v>1.5673039203982149</v>
      </c>
      <c r="S209" s="21">
        <v>1.482101986454976</v>
      </c>
      <c r="T209" s="21">
        <v>9.9877152154304281E-3</v>
      </c>
      <c r="U209" s="21">
        <v>9.0762044259643918E-2</v>
      </c>
      <c r="V209" s="21">
        <v>8.0774329044213486E-2</v>
      </c>
      <c r="W209" s="13" t="str">
        <f>IF(Table4674[[#This Row],[PSI - FI]]&gt;5,"Red",(IF(AND(Table4674[[#This Row],[PSI - FI]]&lt;5,Table4674[[#This Row],[PSI - FI]]&gt;=3),"Blue","No")))</f>
        <v>No</v>
      </c>
      <c r="X209" s="19" t="str">
        <f>HYPERLINK("https://www.google.com/maps/dir/?api=1&amp;origin=" &amp; Table4674[[#This Row],[Begin Lat]] &amp; "," &amp; Table4674[[#This Row],[Begin Long]] &amp; "&amp;destination=" &amp; Table4674[[#This Row],[End Lat]] &amp; "," &amp; Table4674[[#This Row],[End Long]] &amp; "&amp;travelmode=driving", "Google Maps")</f>
        <v>Google Maps</v>
      </c>
      <c r="Y209" s="1">
        <v>40.021849697599997</v>
      </c>
      <c r="Z209" s="1">
        <v>-82.524329213499996</v>
      </c>
      <c r="AA209" s="1">
        <v>40.014689112799999</v>
      </c>
      <c r="AB209" s="1">
        <v>-82.523433410799996</v>
      </c>
    </row>
    <row r="210" spans="1:28" x14ac:dyDescent="0.25">
      <c r="A210" s="13">
        <v>208</v>
      </c>
      <c r="B210" s="17">
        <v>12</v>
      </c>
      <c r="C210" s="1" t="s">
        <v>1332</v>
      </c>
      <c r="D210" s="1" t="s">
        <v>3416</v>
      </c>
      <c r="E210" s="1" t="s">
        <v>3417</v>
      </c>
      <c r="F210" s="1" t="s">
        <v>3761</v>
      </c>
      <c r="G210" s="16">
        <v>6.6</v>
      </c>
      <c r="H210" s="16">
        <v>7.1</v>
      </c>
      <c r="I210" s="13" t="s">
        <v>3190</v>
      </c>
      <c r="J210" s="1" t="s">
        <v>4974</v>
      </c>
      <c r="K210" s="1">
        <v>0</v>
      </c>
      <c r="L210" s="1">
        <v>3</v>
      </c>
      <c r="M210" s="1">
        <v>2</v>
      </c>
      <c r="N210" s="1">
        <v>1</v>
      </c>
      <c r="O210" s="1">
        <v>7</v>
      </c>
      <c r="P210" s="16">
        <v>161.56131904069767</v>
      </c>
      <c r="Q210" s="21">
        <v>9.9212821161724418E-2</v>
      </c>
      <c r="R210" s="21">
        <v>2.0143322570082525</v>
      </c>
      <c r="S210" s="21">
        <v>1.915119435846528</v>
      </c>
      <c r="T210" s="21">
        <v>1.1487248828228937E-2</v>
      </c>
      <c r="U210" s="21">
        <v>9.0616673402615741E-2</v>
      </c>
      <c r="V210" s="21">
        <v>7.9129424574386806E-2</v>
      </c>
      <c r="W210" s="13" t="str">
        <f>IF(Table4674[[#This Row],[PSI - FI]]&gt;5,"Red",(IF(AND(Table4674[[#This Row],[PSI - FI]]&lt;5,Table4674[[#This Row],[PSI - FI]]&gt;=3),"Blue","No")))</f>
        <v>No</v>
      </c>
      <c r="X210" s="19" t="str">
        <f>HYPERLINK("https://www.google.com/maps/dir/?api=1&amp;origin=" &amp; Table4674[[#This Row],[Begin Lat]] &amp; "," &amp; Table4674[[#This Row],[Begin Long]] &amp; "&amp;destination=" &amp; Table4674[[#This Row],[End Lat]] &amp; "," &amp; Table4674[[#This Row],[End Long]] &amp; "&amp;travelmode=driving", "Google Maps")</f>
        <v>Google Maps</v>
      </c>
      <c r="Y210" s="1">
        <v>41.441560277800001</v>
      </c>
      <c r="Z210" s="1">
        <v>-81.207992900299999</v>
      </c>
      <c r="AA210" s="1">
        <v>41.448038831700003</v>
      </c>
      <c r="AB210" s="1">
        <v>-81.205862969600005</v>
      </c>
    </row>
    <row r="211" spans="1:28" x14ac:dyDescent="0.25">
      <c r="A211" s="13">
        <v>209</v>
      </c>
      <c r="B211" s="17">
        <v>2</v>
      </c>
      <c r="C211" s="1" t="s">
        <v>1336</v>
      </c>
      <c r="D211" s="1" t="s">
        <v>3245</v>
      </c>
      <c r="E211" s="1" t="s">
        <v>3246</v>
      </c>
      <c r="F211" s="1" t="s">
        <v>3712</v>
      </c>
      <c r="G211" s="16">
        <v>10.5</v>
      </c>
      <c r="H211" s="16">
        <v>11</v>
      </c>
      <c r="I211" s="13" t="s">
        <v>3190</v>
      </c>
      <c r="J211" s="1" t="s">
        <v>4974</v>
      </c>
      <c r="K211" s="1">
        <v>0</v>
      </c>
      <c r="L211" s="1">
        <v>4</v>
      </c>
      <c r="M211" s="1">
        <v>3</v>
      </c>
      <c r="N211" s="1">
        <v>1</v>
      </c>
      <c r="O211" s="1">
        <v>5</v>
      </c>
      <c r="P211" s="16">
        <v>211.78488372093022</v>
      </c>
      <c r="Q211" s="21">
        <v>7.4160010226321432E-2</v>
      </c>
      <c r="R211" s="21">
        <v>1.6815396330363512</v>
      </c>
      <c r="S211" s="21">
        <v>1.6073796228100299</v>
      </c>
      <c r="T211" s="21">
        <v>8.7918622969101606E-3</v>
      </c>
      <c r="U211" s="21">
        <v>9.0415172353888171E-2</v>
      </c>
      <c r="V211" s="21">
        <v>8.162331005697801E-2</v>
      </c>
      <c r="W211" s="13" t="str">
        <f>IF(Table4674[[#This Row],[PSI - FI]]&gt;5,"Red",(IF(AND(Table4674[[#This Row],[PSI - FI]]&lt;5,Table4674[[#This Row],[PSI - FI]]&gt;=3),"Blue","No")))</f>
        <v>No</v>
      </c>
      <c r="X211" s="19" t="str">
        <f>HYPERLINK("https://www.google.com/maps/dir/?api=1&amp;origin=" &amp; Table4674[[#This Row],[Begin Lat]] &amp; "," &amp; Table4674[[#This Row],[Begin Long]] &amp; "&amp;destination=" &amp; Table4674[[#This Row],[End Lat]] &amp; "," &amp; Table4674[[#This Row],[End Long]] &amp; "&amp;travelmode=driving", "Google Maps")</f>
        <v>Google Maps</v>
      </c>
      <c r="Y211" s="1">
        <v>41.589569983899999</v>
      </c>
      <c r="Z211" s="1">
        <v>-83.096649877600001</v>
      </c>
      <c r="AA211" s="1">
        <v>41.582828870199997</v>
      </c>
      <c r="AB211" s="1">
        <v>-83.093737897899999</v>
      </c>
    </row>
    <row r="212" spans="1:28" x14ac:dyDescent="0.25">
      <c r="A212" s="13">
        <v>210</v>
      </c>
      <c r="B212" s="17">
        <v>12</v>
      </c>
      <c r="C212" s="1" t="s">
        <v>1332</v>
      </c>
      <c r="D212" s="1" t="s">
        <v>3211</v>
      </c>
      <c r="E212" s="1" t="s">
        <v>3309</v>
      </c>
      <c r="F212" s="1" t="s">
        <v>3702</v>
      </c>
      <c r="G212" s="16">
        <v>16.600000000000001</v>
      </c>
      <c r="H212" s="16">
        <v>17.100000000000001</v>
      </c>
      <c r="I212" s="13" t="s">
        <v>3190</v>
      </c>
      <c r="J212" s="1" t="s">
        <v>4973</v>
      </c>
      <c r="K212" s="1">
        <v>0</v>
      </c>
      <c r="L212" s="1">
        <v>1</v>
      </c>
      <c r="M212" s="1">
        <v>2</v>
      </c>
      <c r="N212" s="1">
        <v>0</v>
      </c>
      <c r="O212" s="1">
        <v>0</v>
      </c>
      <c r="P212" s="16">
        <v>58.770439680232556</v>
      </c>
      <c r="Q212" s="21">
        <v>6.0819579641178893E-2</v>
      </c>
      <c r="R212" s="21">
        <v>0.76103706284973072</v>
      </c>
      <c r="S212" s="21">
        <v>0.70021748320855182</v>
      </c>
      <c r="T212" s="21">
        <v>6.6524457765954077E-3</v>
      </c>
      <c r="U212" s="21">
        <v>9.0177846158783589E-2</v>
      </c>
      <c r="V212" s="21">
        <v>8.3525400382188184E-2</v>
      </c>
      <c r="W212" s="13" t="str">
        <f>IF(Table4674[[#This Row],[PSI - FI]]&gt;5,"Red",(IF(AND(Table4674[[#This Row],[PSI - FI]]&lt;5,Table4674[[#This Row],[PSI - FI]]&gt;=3),"Blue","No")))</f>
        <v>No</v>
      </c>
      <c r="X212" s="19" t="str">
        <f>HYPERLINK("https://www.google.com/maps/dir/?api=1&amp;origin=" &amp; Table4674[[#This Row],[Begin Lat]] &amp; "," &amp; Table4674[[#This Row],[Begin Long]] &amp; "&amp;destination=" &amp; Table4674[[#This Row],[End Lat]] &amp; "," &amp; Table4674[[#This Row],[End Long]] &amp; "&amp;travelmode=driving", "Google Maps")</f>
        <v>Google Maps</v>
      </c>
      <c r="Y212" s="1">
        <v>41.370596090500001</v>
      </c>
      <c r="Z212" s="1">
        <v>-81.078923511799999</v>
      </c>
      <c r="AA212" s="1">
        <v>0</v>
      </c>
      <c r="AB212" s="1">
        <v>0</v>
      </c>
    </row>
    <row r="213" spans="1:28" x14ac:dyDescent="0.25">
      <c r="A213" s="13">
        <v>211</v>
      </c>
      <c r="B213" s="17">
        <v>5</v>
      </c>
      <c r="C213" s="1" t="s">
        <v>2366</v>
      </c>
      <c r="D213" s="1" t="s">
        <v>3418</v>
      </c>
      <c r="E213" s="1" t="s">
        <v>3419</v>
      </c>
      <c r="F213" s="1" t="s">
        <v>3700</v>
      </c>
      <c r="G213" s="16">
        <v>23.4</v>
      </c>
      <c r="H213" s="16">
        <v>23.9</v>
      </c>
      <c r="I213" s="13" t="s">
        <v>3190</v>
      </c>
      <c r="J213" s="1" t="s">
        <v>4974</v>
      </c>
      <c r="K213" s="1">
        <v>0</v>
      </c>
      <c r="L213" s="1">
        <v>3</v>
      </c>
      <c r="M213" s="1">
        <v>2</v>
      </c>
      <c r="N213" s="1">
        <v>1</v>
      </c>
      <c r="O213" s="1">
        <v>7</v>
      </c>
      <c r="P213" s="16">
        <v>161.56131904069767</v>
      </c>
      <c r="Q213" s="21">
        <v>9.7512063780870947E-2</v>
      </c>
      <c r="R213" s="21">
        <v>2.0100838666072565</v>
      </c>
      <c r="S213" s="21">
        <v>1.9125718028263856</v>
      </c>
      <c r="T213" s="21">
        <v>1.1306190694110029E-2</v>
      </c>
      <c r="U213" s="21">
        <v>8.9297187096085431E-2</v>
      </c>
      <c r="V213" s="21">
        <v>7.7990996401975404E-2</v>
      </c>
      <c r="W213" s="13" t="str">
        <f>IF(Table4674[[#This Row],[PSI - FI]]&gt;5,"Red",(IF(AND(Table4674[[#This Row],[PSI - FI]]&lt;5,Table4674[[#This Row],[PSI - FI]]&gt;=3),"Blue","No")))</f>
        <v>No</v>
      </c>
      <c r="X213" s="19" t="str">
        <f>HYPERLINK("https://www.google.com/maps/dir/?api=1&amp;origin=" &amp; Table4674[[#This Row],[Begin Lat]] &amp; "," &amp; Table4674[[#This Row],[Begin Long]] &amp; "&amp;destination=" &amp; Table4674[[#This Row],[End Lat]] &amp; "," &amp; Table4674[[#This Row],[End Long]] &amp; "&amp;travelmode=driving", "Google Maps")</f>
        <v>Google Maps</v>
      </c>
      <c r="Y213" s="1">
        <v>40.4136537551</v>
      </c>
      <c r="Z213" s="1">
        <v>-82.386295429</v>
      </c>
      <c r="AA213" s="1">
        <v>40.411706980200002</v>
      </c>
      <c r="AB213" s="1">
        <v>-82.377348661499994</v>
      </c>
    </row>
    <row r="214" spans="1:28" x14ac:dyDescent="0.25">
      <c r="A214" s="13">
        <v>212</v>
      </c>
      <c r="B214" s="17">
        <v>6</v>
      </c>
      <c r="C214" s="1" t="s">
        <v>2367</v>
      </c>
      <c r="D214" s="1" t="s">
        <v>3420</v>
      </c>
      <c r="E214" s="1" t="s">
        <v>3421</v>
      </c>
      <c r="F214" s="1" t="s">
        <v>3716</v>
      </c>
      <c r="G214" s="16">
        <v>3.9</v>
      </c>
      <c r="H214" s="16">
        <v>4.4000000000000004</v>
      </c>
      <c r="I214" s="13" t="s">
        <v>3190</v>
      </c>
      <c r="J214" s="1" t="s">
        <v>4974</v>
      </c>
      <c r="K214" s="1">
        <v>0</v>
      </c>
      <c r="L214" s="1">
        <v>2</v>
      </c>
      <c r="M214" s="1">
        <v>3</v>
      </c>
      <c r="N214" s="1">
        <v>2</v>
      </c>
      <c r="O214" s="1">
        <v>7</v>
      </c>
      <c r="P214" s="16">
        <v>126.86900436046511</v>
      </c>
      <c r="Q214" s="21">
        <v>8.3613871667995263E-2</v>
      </c>
      <c r="R214" s="21">
        <v>1.9608868740338166</v>
      </c>
      <c r="S214" s="21">
        <v>1.8772730023658213</v>
      </c>
      <c r="T214" s="21">
        <v>9.8165409862934899E-3</v>
      </c>
      <c r="U214" s="21">
        <v>8.9269794771172972E-2</v>
      </c>
      <c r="V214" s="21">
        <v>7.9453253784879482E-2</v>
      </c>
      <c r="W214" s="13" t="str">
        <f>IF(Table4674[[#This Row],[PSI - FI]]&gt;5,"Red",(IF(AND(Table4674[[#This Row],[PSI - FI]]&lt;5,Table4674[[#This Row],[PSI - FI]]&gt;=3),"Blue","No")))</f>
        <v>No</v>
      </c>
      <c r="X214" s="19" t="str">
        <f>HYPERLINK("https://www.google.com/maps/dir/?api=1&amp;origin=" &amp; Table4674[[#This Row],[Begin Lat]] &amp; "," &amp; Table4674[[#This Row],[Begin Long]] &amp; "&amp;destination=" &amp; Table4674[[#This Row],[End Lat]] &amp; "," &amp; Table4674[[#This Row],[End Long]] &amp; "&amp;travelmode=driving", "Google Maps")</f>
        <v>Google Maps</v>
      </c>
      <c r="Y214" s="1">
        <v>40.153176134699997</v>
      </c>
      <c r="Z214" s="1">
        <v>-83.239542973699997</v>
      </c>
      <c r="AA214" s="1">
        <v>40.158904786500003</v>
      </c>
      <c r="AB214" s="1">
        <v>-83.233777254800003</v>
      </c>
    </row>
    <row r="215" spans="1:28" x14ac:dyDescent="0.25">
      <c r="A215" s="13">
        <v>213</v>
      </c>
      <c r="B215" s="17">
        <v>2</v>
      </c>
      <c r="C215" s="1" t="s">
        <v>2362</v>
      </c>
      <c r="D215" s="1" t="s">
        <v>3369</v>
      </c>
      <c r="E215" s="1" t="s">
        <v>3422</v>
      </c>
      <c r="F215" s="1" t="s">
        <v>3725</v>
      </c>
      <c r="G215" s="16">
        <v>18.7</v>
      </c>
      <c r="H215" s="16">
        <v>19.2</v>
      </c>
      <c r="I215" s="13" t="s">
        <v>3190</v>
      </c>
      <c r="J215" s="1" t="s">
        <v>4974</v>
      </c>
      <c r="K215" s="1">
        <v>0</v>
      </c>
      <c r="L215" s="1">
        <v>1</v>
      </c>
      <c r="M215" s="1">
        <v>2</v>
      </c>
      <c r="N215" s="1">
        <v>1</v>
      </c>
      <c r="O215" s="1">
        <v>3</v>
      </c>
      <c r="P215" s="16">
        <v>66.207939680232556</v>
      </c>
      <c r="Q215" s="21">
        <v>0.1428870417230666</v>
      </c>
      <c r="R215" s="21">
        <v>1.4338885444003509</v>
      </c>
      <c r="S215" s="21">
        <v>1.2910015026772843</v>
      </c>
      <c r="T215" s="21">
        <v>1.6061192151908391E-2</v>
      </c>
      <c r="U215" s="21">
        <v>8.8802994411825611E-2</v>
      </c>
      <c r="V215" s="21">
        <v>7.2741802259917221E-2</v>
      </c>
      <c r="W215" s="13" t="str">
        <f>IF(Table4674[[#This Row],[PSI - FI]]&gt;5,"Red",(IF(AND(Table4674[[#This Row],[PSI - FI]]&lt;5,Table4674[[#This Row],[PSI - FI]]&gt;=3),"Blue","No")))</f>
        <v>No</v>
      </c>
      <c r="X215" s="19" t="str">
        <f>HYPERLINK("https://www.google.com/maps/dir/?api=1&amp;origin=" &amp; Table4674[[#This Row],[Begin Lat]] &amp; "," &amp; Table4674[[#This Row],[Begin Long]] &amp; "&amp;destination=" &amp; Table4674[[#This Row],[End Lat]] &amp; "," &amp; Table4674[[#This Row],[End Long]] &amp; "&amp;travelmode=driving", "Google Maps")</f>
        <v>Google Maps</v>
      </c>
      <c r="Y215" s="1">
        <v>41.573582608899997</v>
      </c>
      <c r="Z215" s="1">
        <v>-84.025675348899995</v>
      </c>
      <c r="AA215" s="1">
        <v>41.573659274500002</v>
      </c>
      <c r="AB215" s="1">
        <v>-84.016031207599994</v>
      </c>
    </row>
    <row r="216" spans="1:28" x14ac:dyDescent="0.25">
      <c r="A216" s="13">
        <v>214</v>
      </c>
      <c r="B216" s="17">
        <v>11</v>
      </c>
      <c r="C216" s="1" t="s">
        <v>3835</v>
      </c>
      <c r="D216" s="1" t="s">
        <v>3423</v>
      </c>
      <c r="E216" s="1" t="s">
        <v>3424</v>
      </c>
      <c r="F216" s="1" t="s">
        <v>3762</v>
      </c>
      <c r="G216" s="16">
        <v>21.3</v>
      </c>
      <c r="H216" s="16">
        <v>21.8</v>
      </c>
      <c r="I216" s="13" t="s">
        <v>3190</v>
      </c>
      <c r="J216" s="1" t="s">
        <v>4973</v>
      </c>
      <c r="K216" s="1">
        <v>0</v>
      </c>
      <c r="L216" s="1">
        <v>1</v>
      </c>
      <c r="M216" s="1">
        <v>1</v>
      </c>
      <c r="N216" s="1">
        <v>1</v>
      </c>
      <c r="O216" s="1">
        <v>0</v>
      </c>
      <c r="P216" s="16">
        <v>56.661064680232556</v>
      </c>
      <c r="Q216" s="21">
        <v>5.909151698360067E-2</v>
      </c>
      <c r="R216" s="21">
        <v>0.74681503882462641</v>
      </c>
      <c r="S216" s="21">
        <v>0.6877235218410257</v>
      </c>
      <c r="T216" s="21">
        <v>6.5097828674134037E-3</v>
      </c>
      <c r="U216" s="21">
        <v>8.8320114981707637E-2</v>
      </c>
      <c r="V216" s="21">
        <v>8.1810332114294226E-2</v>
      </c>
      <c r="W216" s="13" t="str">
        <f>IF(Table4674[[#This Row],[PSI - FI]]&gt;5,"Red",(IF(AND(Table4674[[#This Row],[PSI - FI]]&lt;5,Table4674[[#This Row],[PSI - FI]]&gt;=3),"Blue","No")))</f>
        <v>No</v>
      </c>
      <c r="X216" s="19" t="str">
        <f>HYPERLINK("https://www.google.com/maps/dir/?api=1&amp;origin=" &amp; Table4674[[#This Row],[Begin Lat]] &amp; "," &amp; Table4674[[#This Row],[Begin Long]] &amp; "&amp;destination=" &amp; Table4674[[#This Row],[End Lat]] &amp; "," &amp; Table4674[[#This Row],[End Long]] &amp; "&amp;travelmode=driving", "Google Maps")</f>
        <v>Google Maps</v>
      </c>
      <c r="Y216" s="1">
        <v>0</v>
      </c>
      <c r="Z216" s="1">
        <v>0</v>
      </c>
      <c r="AA216" s="1">
        <v>40.322515640100001</v>
      </c>
      <c r="AB216" s="1">
        <v>-80.936537360100004</v>
      </c>
    </row>
    <row r="217" spans="1:28" x14ac:dyDescent="0.25">
      <c r="A217" s="13">
        <v>215</v>
      </c>
      <c r="B217" s="17">
        <v>9</v>
      </c>
      <c r="C217" s="1" t="s">
        <v>1334</v>
      </c>
      <c r="D217" s="1" t="s">
        <v>3218</v>
      </c>
      <c r="E217" s="1" t="s">
        <v>3219</v>
      </c>
      <c r="F217" s="1" t="s">
        <v>3704</v>
      </c>
      <c r="G217" s="16">
        <v>8.5</v>
      </c>
      <c r="H217" s="16">
        <v>9</v>
      </c>
      <c r="I217" s="13" t="s">
        <v>3190</v>
      </c>
      <c r="J217" s="1" t="s">
        <v>4972</v>
      </c>
      <c r="K217" s="1">
        <v>0</v>
      </c>
      <c r="L217" s="1">
        <v>2</v>
      </c>
      <c r="M217" s="1">
        <v>0</v>
      </c>
      <c r="N217" s="1">
        <v>0</v>
      </c>
      <c r="O217" s="1">
        <v>0</v>
      </c>
      <c r="P217" s="16">
        <v>91.353379360465112</v>
      </c>
      <c r="Q217" s="21">
        <v>0.10758082159194467</v>
      </c>
      <c r="R217" s="21">
        <v>0.54887773666650397</v>
      </c>
      <c r="S217" s="21">
        <v>0.44129691507455931</v>
      </c>
      <c r="T217" s="21">
        <v>9.7500513800224953E-3</v>
      </c>
      <c r="U217" s="21">
        <v>8.8140202291935921E-2</v>
      </c>
      <c r="V217" s="21">
        <v>7.8390150911913425E-2</v>
      </c>
      <c r="W217" s="13" t="str">
        <f>IF(Table4674[[#This Row],[PSI - FI]]&gt;5,"Red",(IF(AND(Table4674[[#This Row],[PSI - FI]]&lt;5,Table4674[[#This Row],[PSI - FI]]&gt;=3),"Blue","No")))</f>
        <v>No</v>
      </c>
      <c r="X217" s="19" t="str">
        <f>HYPERLINK("https://www.google.com/maps/dir/?api=1&amp;origin=" &amp; Table4674[[#This Row],[Begin Lat]] &amp; "," &amp; Table4674[[#This Row],[Begin Long]] &amp; "&amp;destination=" &amp; Table4674[[#This Row],[End Lat]] &amp; "," &amp; Table4674[[#This Row],[End Long]] &amp; "&amp;travelmode=driving", "Google Maps")</f>
        <v>Google Maps</v>
      </c>
      <c r="Y217" s="1">
        <v>38.844540541699999</v>
      </c>
      <c r="Z217" s="1">
        <v>-82.985887726100003</v>
      </c>
      <c r="AA217" s="1">
        <v>38.8517014747</v>
      </c>
      <c r="AB217" s="1">
        <v>-82.9867087019</v>
      </c>
    </row>
    <row r="218" spans="1:28" x14ac:dyDescent="0.25">
      <c r="A218" s="13">
        <v>216</v>
      </c>
      <c r="B218" s="17">
        <v>6</v>
      </c>
      <c r="C218" s="1" t="s">
        <v>3192</v>
      </c>
      <c r="D218" s="1" t="s">
        <v>3259</v>
      </c>
      <c r="E218" s="1" t="s">
        <v>3260</v>
      </c>
      <c r="F218" s="1" t="s">
        <v>3717</v>
      </c>
      <c r="G218" s="16">
        <v>0.8</v>
      </c>
      <c r="H218" s="16">
        <v>1.3</v>
      </c>
      <c r="I218" s="13" t="s">
        <v>3190</v>
      </c>
      <c r="J218" s="1" t="s">
        <v>4974</v>
      </c>
      <c r="K218" s="1">
        <v>0</v>
      </c>
      <c r="L218" s="1">
        <v>1</v>
      </c>
      <c r="M218" s="1">
        <v>2</v>
      </c>
      <c r="N218" s="1">
        <v>0</v>
      </c>
      <c r="O218" s="1">
        <v>16</v>
      </c>
      <c r="P218" s="16">
        <v>74.770439680232556</v>
      </c>
      <c r="Q218" s="21">
        <v>0.18517876514313023</v>
      </c>
      <c r="R218" s="21">
        <v>4.180068515054951</v>
      </c>
      <c r="S218" s="21">
        <v>3.9948897499118208</v>
      </c>
      <c r="T218" s="21">
        <v>2.038138592916065E-2</v>
      </c>
      <c r="U218" s="21">
        <v>8.8133768802137441E-2</v>
      </c>
      <c r="V218" s="21">
        <v>6.7752382872976788E-2</v>
      </c>
      <c r="W218" s="13" t="str">
        <f>IF(Table4674[[#This Row],[PSI - FI]]&gt;5,"Red",(IF(AND(Table4674[[#This Row],[PSI - FI]]&lt;5,Table4674[[#This Row],[PSI - FI]]&gt;=3),"Blue","No")))</f>
        <v>No</v>
      </c>
      <c r="X218" s="19" t="str">
        <f>HYPERLINK("https://www.google.com/maps/dir/?api=1&amp;origin=" &amp; Table4674[[#This Row],[Begin Lat]] &amp; "," &amp; Table4674[[#This Row],[Begin Long]] &amp; "&amp;destination=" &amp; Table4674[[#This Row],[End Lat]] &amp; "," &amp; Table4674[[#This Row],[End Long]] &amp; "&amp;travelmode=driving", "Google Maps")</f>
        <v>Google Maps</v>
      </c>
      <c r="Y218" s="1">
        <v>40.365065578500001</v>
      </c>
      <c r="Z218" s="1">
        <v>-82.830200239800007</v>
      </c>
      <c r="AA218" s="1">
        <v>40.372278858800001</v>
      </c>
      <c r="AB218" s="1">
        <v>-82.829423561799999</v>
      </c>
    </row>
    <row r="219" spans="1:28" x14ac:dyDescent="0.25">
      <c r="A219" s="13">
        <v>217</v>
      </c>
      <c r="B219" s="17">
        <v>11</v>
      </c>
      <c r="C219" s="1" t="s">
        <v>1338</v>
      </c>
      <c r="D219" s="1" t="s">
        <v>3425</v>
      </c>
      <c r="E219" s="1" t="s">
        <v>3426</v>
      </c>
      <c r="F219" s="1" t="s">
        <v>3741</v>
      </c>
      <c r="G219" s="16">
        <v>26.7</v>
      </c>
      <c r="H219" s="16">
        <v>27.2</v>
      </c>
      <c r="I219" s="13" t="s">
        <v>3190</v>
      </c>
      <c r="J219" s="1" t="s">
        <v>4973</v>
      </c>
      <c r="K219" s="1">
        <v>0</v>
      </c>
      <c r="L219" s="1">
        <v>2</v>
      </c>
      <c r="M219" s="1">
        <v>0</v>
      </c>
      <c r="N219" s="1">
        <v>1</v>
      </c>
      <c r="O219" s="1">
        <v>1</v>
      </c>
      <c r="P219" s="16">
        <v>96.790879360465112</v>
      </c>
      <c r="Q219" s="21">
        <v>5.9086857800842406E-2</v>
      </c>
      <c r="R219" s="21">
        <v>0.96141495604531158</v>
      </c>
      <c r="S219" s="21">
        <v>0.90232809824446913</v>
      </c>
      <c r="T219" s="21">
        <v>6.5093900834178996E-3</v>
      </c>
      <c r="U219" s="21">
        <v>8.8111494743211768E-2</v>
      </c>
      <c r="V219" s="21">
        <v>8.1602104659793867E-2</v>
      </c>
      <c r="W219" s="13" t="str">
        <f>IF(Table4674[[#This Row],[PSI - FI]]&gt;5,"Red",(IF(AND(Table4674[[#This Row],[PSI - FI]]&lt;5,Table4674[[#This Row],[PSI - FI]]&gt;=3),"Blue","No")))</f>
        <v>No</v>
      </c>
      <c r="X219" s="19" t="str">
        <f>HYPERLINK("https://www.google.com/maps/dir/?api=1&amp;origin=" &amp; Table4674[[#This Row],[Begin Lat]] &amp; "," &amp; Table4674[[#This Row],[Begin Long]] &amp; "&amp;destination=" &amp; Table4674[[#This Row],[End Lat]] &amp; "," &amp; Table4674[[#This Row],[End Long]] &amp; "&amp;travelmode=driving", "Google Maps")</f>
        <v>Google Maps</v>
      </c>
      <c r="Y219" s="1">
        <v>40.6941487036</v>
      </c>
      <c r="Z219" s="1">
        <v>-80.6642360373</v>
      </c>
      <c r="AA219" s="1">
        <v>40.689729554899998</v>
      </c>
      <c r="AB219" s="1">
        <v>-80.657004063000002</v>
      </c>
    </row>
    <row r="220" spans="1:28" x14ac:dyDescent="0.25">
      <c r="A220" s="13">
        <v>218</v>
      </c>
      <c r="B220" s="17">
        <v>2</v>
      </c>
      <c r="C220" s="1" t="s">
        <v>3840</v>
      </c>
      <c r="D220" s="1" t="s">
        <v>3427</v>
      </c>
      <c r="E220" s="1" t="s">
        <v>3428</v>
      </c>
      <c r="F220" s="1" t="s">
        <v>3725</v>
      </c>
      <c r="G220" s="16">
        <v>28.2</v>
      </c>
      <c r="H220" s="16">
        <v>28.7</v>
      </c>
      <c r="I220" s="13" t="s">
        <v>3190</v>
      </c>
      <c r="J220" s="1" t="s">
        <v>4973</v>
      </c>
      <c r="K220" s="1">
        <v>1</v>
      </c>
      <c r="L220" s="1">
        <v>0</v>
      </c>
      <c r="M220" s="1">
        <v>1</v>
      </c>
      <c r="N220" s="1">
        <v>1</v>
      </c>
      <c r="O220" s="1">
        <v>2</v>
      </c>
      <c r="P220" s="16">
        <v>58.661064680232556</v>
      </c>
      <c r="Q220" s="21">
        <v>5.8864217614606244E-2</v>
      </c>
      <c r="R220" s="21">
        <v>1.2088232184636334</v>
      </c>
      <c r="S220" s="21">
        <v>1.1499590008490272</v>
      </c>
      <c r="T220" s="21">
        <v>6.490564173644014E-3</v>
      </c>
      <c r="U220" s="21">
        <v>8.7963582851143932E-2</v>
      </c>
      <c r="V220" s="21">
        <v>8.1473018677499912E-2</v>
      </c>
      <c r="W220" s="13" t="str">
        <f>IF(Table4674[[#This Row],[PSI - FI]]&gt;5,"Red",(IF(AND(Table4674[[#This Row],[PSI - FI]]&lt;5,Table4674[[#This Row],[PSI - FI]]&gt;=3),"Blue","No")))</f>
        <v>No</v>
      </c>
      <c r="X220" s="19" t="str">
        <f>HYPERLINK("https://www.google.com/maps/dir/?api=1&amp;origin=" &amp; Table4674[[#This Row],[Begin Lat]] &amp; "," &amp; Table4674[[#This Row],[Begin Long]] &amp; "&amp;destination=" &amp; Table4674[[#This Row],[End Lat]] &amp; "," &amp; Table4674[[#This Row],[End Long]] &amp; "&amp;travelmode=driving", "Google Maps")</f>
        <v>Google Maps</v>
      </c>
      <c r="Y220" s="1">
        <v>41.300213478099998</v>
      </c>
      <c r="Z220" s="1">
        <v>-82.938848681500005</v>
      </c>
      <c r="AA220" s="1">
        <v>41.297798986700002</v>
      </c>
      <c r="AB220" s="1">
        <v>-82.929784567900001</v>
      </c>
    </row>
    <row r="221" spans="1:28" x14ac:dyDescent="0.25">
      <c r="A221" s="13">
        <v>219</v>
      </c>
      <c r="B221" s="17">
        <v>12</v>
      </c>
      <c r="C221" s="1" t="s">
        <v>794</v>
      </c>
      <c r="D221" s="1" t="s">
        <v>3429</v>
      </c>
      <c r="E221" s="1" t="s">
        <v>3430</v>
      </c>
      <c r="F221" s="1" t="s">
        <v>3763</v>
      </c>
      <c r="G221" s="16">
        <v>1.6</v>
      </c>
      <c r="H221" s="16">
        <v>2.1</v>
      </c>
      <c r="I221" s="13" t="s">
        <v>3190</v>
      </c>
      <c r="J221" s="1" t="s">
        <v>4974</v>
      </c>
      <c r="K221" s="1">
        <v>0</v>
      </c>
      <c r="L221" s="1">
        <v>3</v>
      </c>
      <c r="M221" s="1">
        <v>1</v>
      </c>
      <c r="N221" s="1">
        <v>1</v>
      </c>
      <c r="O221" s="1">
        <v>4</v>
      </c>
      <c r="P221" s="16">
        <v>152.01444404069767</v>
      </c>
      <c r="Q221" s="21">
        <v>0.11421475350264346</v>
      </c>
      <c r="R221" s="21">
        <v>1.5520336186195294</v>
      </c>
      <c r="S221" s="21">
        <v>1.4378188651168859</v>
      </c>
      <c r="T221" s="21">
        <v>1.3073895634939471E-2</v>
      </c>
      <c r="U221" s="21">
        <v>8.7708460783460035E-2</v>
      </c>
      <c r="V221" s="21">
        <v>7.4634565148520571E-2</v>
      </c>
      <c r="W221" s="13" t="str">
        <f>IF(Table4674[[#This Row],[PSI - FI]]&gt;5,"Red",(IF(AND(Table4674[[#This Row],[PSI - FI]]&lt;5,Table4674[[#This Row],[PSI - FI]]&gt;=3),"Blue","No")))</f>
        <v>No</v>
      </c>
      <c r="X221" s="19" t="str">
        <f>HYPERLINK("https://www.google.com/maps/dir/?api=1&amp;origin=" &amp; Table4674[[#This Row],[Begin Lat]] &amp; "," &amp; Table4674[[#This Row],[Begin Long]] &amp; "&amp;destination=" &amp; Table4674[[#This Row],[End Lat]] &amp; "," &amp; Table4674[[#This Row],[End Long]] &amp; "&amp;travelmode=driving", "Google Maps")</f>
        <v>Google Maps</v>
      </c>
      <c r="Y221" s="1">
        <v>41.736084161699999</v>
      </c>
      <c r="Z221" s="1">
        <v>-81.046263833099999</v>
      </c>
      <c r="AA221" s="1">
        <v>41.7429462112</v>
      </c>
      <c r="AB221" s="1">
        <v>-81.047515468399993</v>
      </c>
    </row>
    <row r="222" spans="1:28" x14ac:dyDescent="0.25">
      <c r="A222" s="13">
        <v>220</v>
      </c>
      <c r="B222" s="17">
        <v>9</v>
      </c>
      <c r="C222" s="1" t="s">
        <v>2380</v>
      </c>
      <c r="D222" s="1" t="s">
        <v>3431</v>
      </c>
      <c r="E222" s="1" t="s">
        <v>3432</v>
      </c>
      <c r="F222" s="1" t="s">
        <v>3740</v>
      </c>
      <c r="G222" s="16">
        <v>2.6</v>
      </c>
      <c r="H222" s="16">
        <v>3.1</v>
      </c>
      <c r="I222" s="13" t="s">
        <v>3190</v>
      </c>
      <c r="J222" s="1" t="s">
        <v>4974</v>
      </c>
      <c r="K222" s="1">
        <v>1</v>
      </c>
      <c r="L222" s="1">
        <v>1</v>
      </c>
      <c r="M222" s="1">
        <v>3</v>
      </c>
      <c r="N222" s="1">
        <v>0</v>
      </c>
      <c r="O222" s="1">
        <v>2</v>
      </c>
      <c r="P222" s="16">
        <v>112.99400436046511</v>
      </c>
      <c r="Q222" s="21">
        <v>0.11384049904240416</v>
      </c>
      <c r="R222" s="21">
        <v>1.2618307668966835</v>
      </c>
      <c r="S222" s="21">
        <v>1.1479902678542793</v>
      </c>
      <c r="T222" s="21">
        <v>1.3034528749630533E-2</v>
      </c>
      <c r="U222" s="21">
        <v>8.7700553808410311E-2</v>
      </c>
      <c r="V222" s="21">
        <v>7.4666025058779784E-2</v>
      </c>
      <c r="W222" s="13" t="str">
        <f>IF(Table4674[[#This Row],[PSI - FI]]&gt;5,"Red",(IF(AND(Table4674[[#This Row],[PSI - FI]]&lt;5,Table4674[[#This Row],[PSI - FI]]&gt;=3),"Blue","No")))</f>
        <v>No</v>
      </c>
      <c r="X222" s="19" t="str">
        <f>HYPERLINK("https://www.google.com/maps/dir/?api=1&amp;origin=" &amp; Table4674[[#This Row],[Begin Lat]] &amp; "," &amp; Table4674[[#This Row],[Begin Long]] &amp; "&amp;destination=" &amp; Table4674[[#This Row],[End Lat]] &amp; "," &amp; Table4674[[#This Row],[End Long]] &amp; "&amp;travelmode=driving", "Google Maps")</f>
        <v>Google Maps</v>
      </c>
      <c r="Y222" s="1">
        <v>39.285052732700002</v>
      </c>
      <c r="Z222" s="1">
        <v>-83.671587886599994</v>
      </c>
      <c r="AA222" s="1">
        <v>39.2786203888</v>
      </c>
      <c r="AB222" s="1">
        <v>-83.667297486999999</v>
      </c>
    </row>
    <row r="223" spans="1:28" x14ac:dyDescent="0.25">
      <c r="A223" s="13">
        <v>221</v>
      </c>
      <c r="B223" s="17">
        <v>11</v>
      </c>
      <c r="C223" s="1" t="s">
        <v>3838</v>
      </c>
      <c r="D223" s="1" t="s">
        <v>3318</v>
      </c>
      <c r="E223" s="1" t="s">
        <v>3357</v>
      </c>
      <c r="F223" s="1" t="s">
        <v>3734</v>
      </c>
      <c r="G223" s="16">
        <v>16.7</v>
      </c>
      <c r="H223" s="16">
        <v>17.2</v>
      </c>
      <c r="I223" s="13" t="s">
        <v>3190</v>
      </c>
      <c r="J223" s="1" t="s">
        <v>4974</v>
      </c>
      <c r="K223" s="1">
        <v>0</v>
      </c>
      <c r="L223" s="1">
        <v>2</v>
      </c>
      <c r="M223" s="1">
        <v>4</v>
      </c>
      <c r="N223" s="1">
        <v>2</v>
      </c>
      <c r="O223" s="1">
        <v>16</v>
      </c>
      <c r="P223" s="16">
        <v>142.41587936046511</v>
      </c>
      <c r="Q223" s="21">
        <v>7.1554438653618394E-2</v>
      </c>
      <c r="R223" s="21">
        <v>2.8915592649574613</v>
      </c>
      <c r="S223" s="21">
        <v>2.8200048263038431</v>
      </c>
      <c r="T223" s="21">
        <v>8.5076358209355361E-3</v>
      </c>
      <c r="U223" s="21">
        <v>8.735202016703586E-2</v>
      </c>
      <c r="V223" s="21">
        <v>7.8844384346100319E-2</v>
      </c>
      <c r="W223" s="13" t="str">
        <f>IF(Table4674[[#This Row],[PSI - FI]]&gt;5,"Red",(IF(AND(Table4674[[#This Row],[PSI - FI]]&lt;5,Table4674[[#This Row],[PSI - FI]]&gt;=3),"Blue","No")))</f>
        <v>No</v>
      </c>
      <c r="X223" s="19" t="str">
        <f>HYPERLINK("https://www.google.com/maps/dir/?api=1&amp;origin=" &amp; Table4674[[#This Row],[Begin Lat]] &amp; "," &amp; Table4674[[#This Row],[Begin Long]] &amp; "&amp;destination=" &amp; Table4674[[#This Row],[End Lat]] &amp; "," &amp; Table4674[[#This Row],[End Long]] &amp; "&amp;travelmode=driving", "Google Maps")</f>
        <v>Google Maps</v>
      </c>
      <c r="Y223" s="1">
        <v>40.450314864699997</v>
      </c>
      <c r="Z223" s="1">
        <v>-80.858148705700003</v>
      </c>
      <c r="AA223" s="1">
        <v>40.449005834600001</v>
      </c>
      <c r="AB223" s="1">
        <v>-80.865783246500001</v>
      </c>
    </row>
    <row r="224" spans="1:28" x14ac:dyDescent="0.25">
      <c r="A224" s="13">
        <v>222</v>
      </c>
      <c r="B224" s="17">
        <v>6</v>
      </c>
      <c r="C224" s="1" t="s">
        <v>808</v>
      </c>
      <c r="D224" s="1" t="s">
        <v>3433</v>
      </c>
      <c r="E224" s="1" t="s">
        <v>3434</v>
      </c>
      <c r="F224" s="1" t="s">
        <v>3764</v>
      </c>
      <c r="G224" s="16">
        <v>19.5</v>
      </c>
      <c r="H224" s="16">
        <v>20</v>
      </c>
      <c r="I224" s="13" t="s">
        <v>3190</v>
      </c>
      <c r="J224" s="1" t="s">
        <v>4974</v>
      </c>
      <c r="K224" s="1">
        <v>0</v>
      </c>
      <c r="L224" s="1">
        <v>1</v>
      </c>
      <c r="M224" s="1">
        <v>2</v>
      </c>
      <c r="N224" s="1">
        <v>1</v>
      </c>
      <c r="O224" s="1">
        <v>6</v>
      </c>
      <c r="P224" s="16">
        <v>69.207939680232556</v>
      </c>
      <c r="Q224" s="21">
        <v>0.13849374342041323</v>
      </c>
      <c r="R224" s="21">
        <v>2.0138969354835554</v>
      </c>
      <c r="S224" s="21">
        <v>1.8754031920631422</v>
      </c>
      <c r="T224" s="21">
        <v>1.5606887784610859E-2</v>
      </c>
      <c r="U224" s="21">
        <v>8.652096492759706E-2</v>
      </c>
      <c r="V224" s="21">
        <v>7.0914077142986198E-2</v>
      </c>
      <c r="W224" s="13" t="str">
        <f>IF(Table4674[[#This Row],[PSI - FI]]&gt;5,"Red",(IF(AND(Table4674[[#This Row],[PSI - FI]]&lt;5,Table4674[[#This Row],[PSI - FI]]&gt;=3),"Blue","No")))</f>
        <v>No</v>
      </c>
      <c r="X224" s="19" t="str">
        <f>HYPERLINK("https://www.google.com/maps/dir/?api=1&amp;origin=" &amp; Table4674[[#This Row],[Begin Lat]] &amp; "," &amp; Table4674[[#This Row],[Begin Long]] &amp; "&amp;destination=" &amp; Table4674[[#This Row],[End Lat]] &amp; "," &amp; Table4674[[#This Row],[End Long]] &amp; "&amp;travelmode=driving", "Google Maps")</f>
        <v>Google Maps</v>
      </c>
      <c r="Y224" s="1">
        <v>39.776322054700003</v>
      </c>
      <c r="Z224" s="1">
        <v>-83.026155430100005</v>
      </c>
      <c r="AA224" s="1">
        <v>39.783574207699999</v>
      </c>
      <c r="AB224" s="1">
        <v>-83.026749269500002</v>
      </c>
    </row>
    <row r="225" spans="1:28" x14ac:dyDescent="0.25">
      <c r="A225" s="13">
        <v>223</v>
      </c>
      <c r="B225" s="17">
        <v>10</v>
      </c>
      <c r="C225" s="1" t="s">
        <v>3834</v>
      </c>
      <c r="D225" s="1" t="s">
        <v>3215</v>
      </c>
      <c r="E225" s="1" t="s">
        <v>3435</v>
      </c>
      <c r="F225" s="1" t="s">
        <v>3701</v>
      </c>
      <c r="G225" s="16">
        <v>6.2</v>
      </c>
      <c r="H225" s="16">
        <v>6.7</v>
      </c>
      <c r="I225" s="13" t="s">
        <v>3190</v>
      </c>
      <c r="J225" s="1" t="s">
        <v>4973</v>
      </c>
      <c r="K225" s="1">
        <v>0</v>
      </c>
      <c r="L225" s="1">
        <v>1</v>
      </c>
      <c r="M225" s="1">
        <v>1</v>
      </c>
      <c r="N225" s="1">
        <v>0</v>
      </c>
      <c r="O225" s="1">
        <v>2</v>
      </c>
      <c r="P225" s="16">
        <v>54.223564680232556</v>
      </c>
      <c r="Q225" s="21">
        <v>0.10272659182080769</v>
      </c>
      <c r="R225" s="21">
        <v>1.2079140755949023</v>
      </c>
      <c r="S225" s="21">
        <v>1.1051874837740945</v>
      </c>
      <c r="T225" s="21">
        <v>9.5216707670874694E-3</v>
      </c>
      <c r="U225" s="21">
        <v>8.6459470608778094E-2</v>
      </c>
      <c r="V225" s="21">
        <v>7.6937799841690621E-2</v>
      </c>
      <c r="W225" s="13" t="str">
        <f>IF(Table4674[[#This Row],[PSI - FI]]&gt;5,"Red",(IF(AND(Table4674[[#This Row],[PSI - FI]]&lt;5,Table4674[[#This Row],[PSI - FI]]&gt;=3),"Blue","No")))</f>
        <v>No</v>
      </c>
      <c r="X225" s="19" t="str">
        <f>HYPERLINK("https://www.google.com/maps/dir/?api=1&amp;origin=" &amp; Table4674[[#This Row],[Begin Lat]] &amp; "," &amp; Table4674[[#This Row],[Begin Long]] &amp; "&amp;destination=" &amp; Table4674[[#This Row],[End Lat]] &amp; "," &amp; Table4674[[#This Row],[End Long]] &amp; "&amp;travelmode=driving", "Google Maps")</f>
        <v>Google Maps</v>
      </c>
      <c r="Y225" s="1">
        <v>39.4080387104</v>
      </c>
      <c r="Z225" s="1">
        <v>-82.183005551899996</v>
      </c>
      <c r="AA225" s="1">
        <v>39.405298249099999</v>
      </c>
      <c r="AB225" s="1">
        <v>-82.174681333099997</v>
      </c>
    </row>
    <row r="226" spans="1:28" x14ac:dyDescent="0.25">
      <c r="A226" s="13">
        <v>224</v>
      </c>
      <c r="B226" s="17">
        <v>10</v>
      </c>
      <c r="C226" s="1" t="s">
        <v>2386</v>
      </c>
      <c r="D226" s="1" t="s">
        <v>3436</v>
      </c>
      <c r="E226" s="1" t="s">
        <v>3437</v>
      </c>
      <c r="F226" s="1" t="s">
        <v>3765</v>
      </c>
      <c r="G226" s="16">
        <v>4.5</v>
      </c>
      <c r="H226" s="16">
        <v>5</v>
      </c>
      <c r="I226" s="13" t="s">
        <v>3190</v>
      </c>
      <c r="J226" s="1" t="s">
        <v>4974</v>
      </c>
      <c r="K226" s="1">
        <v>0</v>
      </c>
      <c r="L226" s="1">
        <v>2</v>
      </c>
      <c r="M226" s="1">
        <v>2</v>
      </c>
      <c r="N226" s="1">
        <v>1</v>
      </c>
      <c r="O226" s="1">
        <v>1</v>
      </c>
      <c r="P226" s="16">
        <v>109.88462936046511</v>
      </c>
      <c r="Q226" s="21">
        <v>0.11024314835545398</v>
      </c>
      <c r="R226" s="21">
        <v>1.2186687387591357</v>
      </c>
      <c r="S226" s="21">
        <v>1.1084255904036817</v>
      </c>
      <c r="T226" s="21">
        <v>1.2655590907720117E-2</v>
      </c>
      <c r="U226" s="21">
        <v>8.6112524936650572E-2</v>
      </c>
      <c r="V226" s="21">
        <v>7.3456934028930457E-2</v>
      </c>
      <c r="W226" s="13" t="str">
        <f>IF(Table4674[[#This Row],[PSI - FI]]&gt;5,"Red",(IF(AND(Table4674[[#This Row],[PSI - FI]]&lt;5,Table4674[[#This Row],[PSI - FI]]&gt;=3),"Blue","No")))</f>
        <v>No</v>
      </c>
      <c r="X226" s="19" t="str">
        <f>HYPERLINK("https://www.google.com/maps/dir/?api=1&amp;origin=" &amp; Table4674[[#This Row],[Begin Lat]] &amp; "," &amp; Table4674[[#This Row],[Begin Long]] &amp; "&amp;destination=" &amp; Table4674[[#This Row],[End Lat]] &amp; "," &amp; Table4674[[#This Row],[End Long]] &amp; "&amp;travelmode=driving", "Google Maps")</f>
        <v>Google Maps</v>
      </c>
      <c r="Y226" s="1">
        <v>39.199061576200002</v>
      </c>
      <c r="Z226" s="1">
        <v>-82.493866060299993</v>
      </c>
      <c r="AA226" s="1">
        <v>39.203264822800001</v>
      </c>
      <c r="AB226" s="1">
        <v>-82.486351239699999</v>
      </c>
    </row>
    <row r="227" spans="1:28" x14ac:dyDescent="0.25">
      <c r="A227" s="13">
        <v>225</v>
      </c>
      <c r="B227" s="17">
        <v>9</v>
      </c>
      <c r="C227" s="1" t="s">
        <v>2383</v>
      </c>
      <c r="D227" s="1" t="s">
        <v>3438</v>
      </c>
      <c r="E227" s="1" t="s">
        <v>3439</v>
      </c>
      <c r="F227" s="1" t="s">
        <v>3766</v>
      </c>
      <c r="G227" s="16">
        <v>2.4</v>
      </c>
      <c r="H227" s="16">
        <v>2.9</v>
      </c>
      <c r="I227" s="13" t="s">
        <v>3190</v>
      </c>
      <c r="J227" s="1" t="s">
        <v>4973</v>
      </c>
      <c r="K227" s="1">
        <v>0</v>
      </c>
      <c r="L227" s="1">
        <v>1</v>
      </c>
      <c r="M227" s="1">
        <v>1</v>
      </c>
      <c r="N227" s="1">
        <v>0</v>
      </c>
      <c r="O227" s="1">
        <v>3</v>
      </c>
      <c r="P227" s="16">
        <v>55.223564680232556</v>
      </c>
      <c r="Q227" s="21">
        <v>0.10104948925216578</v>
      </c>
      <c r="R227" s="21">
        <v>1.594350852519574</v>
      </c>
      <c r="S227" s="21">
        <v>1.4933013632674081</v>
      </c>
      <c r="T227" s="21">
        <v>9.4129821752010449E-3</v>
      </c>
      <c r="U227" s="21">
        <v>8.606894927970575E-2</v>
      </c>
      <c r="V227" s="21">
        <v>7.6655967104504702E-2</v>
      </c>
      <c r="W227" s="13" t="str">
        <f>IF(Table4674[[#This Row],[PSI - FI]]&gt;5,"Red",(IF(AND(Table4674[[#This Row],[PSI - FI]]&lt;5,Table4674[[#This Row],[PSI - FI]]&gt;=3),"Blue","No")))</f>
        <v>No</v>
      </c>
      <c r="X227" s="19" t="str">
        <f>HYPERLINK("https://www.google.com/maps/dir/?api=1&amp;origin=" &amp; Table4674[[#This Row],[Begin Lat]] &amp; "," &amp; Table4674[[#This Row],[Begin Long]] &amp; "&amp;destination=" &amp; Table4674[[#This Row],[End Lat]] &amp; "," &amp; Table4674[[#This Row],[End Long]] &amp; "&amp;travelmode=driving", "Google Maps")</f>
        <v>Google Maps</v>
      </c>
      <c r="Y227" s="1">
        <v>39.053595655400002</v>
      </c>
      <c r="Z227" s="1">
        <v>-83.971299577300002</v>
      </c>
      <c r="AA227" s="1">
        <v>39.051541276999998</v>
      </c>
      <c r="AB227" s="1">
        <v>-83.962379325399993</v>
      </c>
    </row>
    <row r="228" spans="1:28" x14ac:dyDescent="0.25">
      <c r="A228" s="13">
        <v>226</v>
      </c>
      <c r="B228" s="17">
        <v>9</v>
      </c>
      <c r="C228" s="1" t="s">
        <v>796</v>
      </c>
      <c r="D228" s="1" t="s">
        <v>3320</v>
      </c>
      <c r="E228" s="1" t="s">
        <v>3440</v>
      </c>
      <c r="F228" s="1" t="s">
        <v>3736</v>
      </c>
      <c r="G228" s="16">
        <v>31.5</v>
      </c>
      <c r="H228" s="16">
        <v>32</v>
      </c>
      <c r="I228" s="13" t="s">
        <v>3190</v>
      </c>
      <c r="J228" s="1" t="s">
        <v>4974</v>
      </c>
      <c r="K228" s="1">
        <v>0</v>
      </c>
      <c r="L228" s="1">
        <v>4</v>
      </c>
      <c r="M228" s="1">
        <v>3</v>
      </c>
      <c r="N228" s="1">
        <v>1</v>
      </c>
      <c r="O228" s="1">
        <v>9</v>
      </c>
      <c r="P228" s="16">
        <v>215.78488372093022</v>
      </c>
      <c r="Q228" s="21">
        <v>7.0008530417105821E-2</v>
      </c>
      <c r="R228" s="21">
        <v>2.1145109183804598</v>
      </c>
      <c r="S228" s="21">
        <v>2.0445023879633539</v>
      </c>
      <c r="T228" s="21">
        <v>8.3386060529933789E-3</v>
      </c>
      <c r="U228" s="21">
        <v>8.5916720501948596E-2</v>
      </c>
      <c r="V228" s="21">
        <v>7.757811444895521E-2</v>
      </c>
      <c r="W228" s="13" t="str">
        <f>IF(Table4674[[#This Row],[PSI - FI]]&gt;5,"Red",(IF(AND(Table4674[[#This Row],[PSI - FI]]&lt;5,Table4674[[#This Row],[PSI - FI]]&gt;=3),"Blue","No")))</f>
        <v>No</v>
      </c>
      <c r="X228" s="19" t="str">
        <f>HYPERLINK("https://www.google.com/maps/dir/?api=1&amp;origin=" &amp; Table4674[[#This Row],[Begin Lat]] &amp; "," &amp; Table4674[[#This Row],[Begin Long]] &amp; "&amp;destination=" &amp; Table4674[[#This Row],[End Lat]] &amp; "," &amp; Table4674[[#This Row],[End Long]] &amp; "&amp;travelmode=driving", "Google Maps")</f>
        <v>Google Maps</v>
      </c>
      <c r="Y228" s="1">
        <v>39.284552897799998</v>
      </c>
      <c r="Z228" s="1">
        <v>-82.861680106199998</v>
      </c>
      <c r="AA228" s="1">
        <v>39.282987409599997</v>
      </c>
      <c r="AB228" s="1">
        <v>-82.852617954600007</v>
      </c>
    </row>
    <row r="229" spans="1:28" x14ac:dyDescent="0.25">
      <c r="A229" s="13">
        <v>227</v>
      </c>
      <c r="B229" s="17">
        <v>4</v>
      </c>
      <c r="C229" s="1" t="s">
        <v>800</v>
      </c>
      <c r="D229" s="1" t="s">
        <v>3441</v>
      </c>
      <c r="E229" s="1" t="s">
        <v>3442</v>
      </c>
      <c r="F229" s="1" t="s">
        <v>3767</v>
      </c>
      <c r="G229" s="16">
        <v>21.1</v>
      </c>
      <c r="H229" s="16">
        <v>21.6</v>
      </c>
      <c r="I229" s="13" t="s">
        <v>3190</v>
      </c>
      <c r="J229" s="1" t="s">
        <v>4974</v>
      </c>
      <c r="K229" s="1">
        <v>1</v>
      </c>
      <c r="L229" s="1">
        <v>2</v>
      </c>
      <c r="M229" s="1">
        <v>4</v>
      </c>
      <c r="N229" s="1">
        <v>1</v>
      </c>
      <c r="O229" s="1">
        <v>4</v>
      </c>
      <c r="P229" s="16">
        <v>171.65506904069767</v>
      </c>
      <c r="Q229" s="21">
        <v>6.9754823524638909E-2</v>
      </c>
      <c r="R229" s="21">
        <v>1.4900607034602398</v>
      </c>
      <c r="S229" s="21">
        <v>1.4203058799356008</v>
      </c>
      <c r="T229" s="21">
        <v>8.3108369302569499E-3</v>
      </c>
      <c r="U229" s="21">
        <v>8.5582099479015808E-2</v>
      </c>
      <c r="V229" s="21">
        <v>7.7271262548758851E-2</v>
      </c>
      <c r="W229" s="13" t="str">
        <f>IF(Table4674[[#This Row],[PSI - FI]]&gt;5,"Red",(IF(AND(Table4674[[#This Row],[PSI - FI]]&lt;5,Table4674[[#This Row],[PSI - FI]]&gt;=3),"Blue","No")))</f>
        <v>No</v>
      </c>
      <c r="X229" s="19" t="str">
        <f>HYPERLINK("https://www.google.com/maps/dir/?api=1&amp;origin=" &amp; Table4674[[#This Row],[Begin Lat]] &amp; "," &amp; Table4674[[#This Row],[Begin Long]] &amp; "&amp;destination=" &amp; Table4674[[#This Row],[End Lat]] &amp; "," &amp; Table4674[[#This Row],[End Long]] &amp; "&amp;travelmode=driving", "Google Maps")</f>
        <v>Google Maps</v>
      </c>
      <c r="Y229" s="1">
        <v>40.794360857500003</v>
      </c>
      <c r="Z229" s="1">
        <v>-81.254434490700007</v>
      </c>
      <c r="AA229" s="1">
        <v>40.795750023300002</v>
      </c>
      <c r="AB229" s="1">
        <v>-81.245148376499998</v>
      </c>
    </row>
    <row r="230" spans="1:28" x14ac:dyDescent="0.25">
      <c r="A230" s="13">
        <v>228</v>
      </c>
      <c r="B230" s="17">
        <v>3</v>
      </c>
      <c r="C230" s="1" t="s">
        <v>3193</v>
      </c>
      <c r="D230" s="1" t="s">
        <v>3443</v>
      </c>
      <c r="E230" s="1" t="s">
        <v>3444</v>
      </c>
      <c r="F230" s="1" t="s">
        <v>3768</v>
      </c>
      <c r="G230" s="16">
        <v>13.1</v>
      </c>
      <c r="H230" s="16">
        <v>13.6</v>
      </c>
      <c r="I230" s="13" t="s">
        <v>3190</v>
      </c>
      <c r="J230" s="1" t="s">
        <v>4974</v>
      </c>
      <c r="K230" s="1">
        <v>0</v>
      </c>
      <c r="L230" s="1">
        <v>1</v>
      </c>
      <c r="M230" s="1">
        <v>5</v>
      </c>
      <c r="N230" s="1">
        <v>1</v>
      </c>
      <c r="O230" s="1">
        <v>2</v>
      </c>
      <c r="P230" s="16">
        <v>84.848564680232556</v>
      </c>
      <c r="Q230" s="21">
        <v>7.9621053087702037E-2</v>
      </c>
      <c r="R230" s="21">
        <v>1.2516095261701037</v>
      </c>
      <c r="S230" s="21">
        <v>1.1719884730824017</v>
      </c>
      <c r="T230" s="21">
        <v>9.3849830414896081E-3</v>
      </c>
      <c r="U230" s="21">
        <v>8.551676952496147E-2</v>
      </c>
      <c r="V230" s="21">
        <v>7.6131786483471867E-2</v>
      </c>
      <c r="W230" s="13" t="str">
        <f>IF(Table4674[[#This Row],[PSI - FI]]&gt;5,"Red",(IF(AND(Table4674[[#This Row],[PSI - FI]]&lt;5,Table4674[[#This Row],[PSI - FI]]&gt;=3),"Blue","No")))</f>
        <v>No</v>
      </c>
      <c r="X230" s="19" t="str">
        <f>HYPERLINK("https://www.google.com/maps/dir/?api=1&amp;origin=" &amp; Table4674[[#This Row],[Begin Lat]] &amp; "," &amp; Table4674[[#This Row],[Begin Long]] &amp; "&amp;destination=" &amp; Table4674[[#This Row],[End Lat]] &amp; "," &amp; Table4674[[#This Row],[End Long]] &amp; "&amp;travelmode=driving", "Google Maps")</f>
        <v>Google Maps</v>
      </c>
      <c r="Y230" s="1">
        <v>40.8055060704</v>
      </c>
      <c r="Z230" s="1">
        <v>-82.270919302099998</v>
      </c>
      <c r="AA230" s="1">
        <v>40.812031825299997</v>
      </c>
      <c r="AB230" s="1">
        <v>-82.274983531000004</v>
      </c>
    </row>
    <row r="231" spans="1:28" x14ac:dyDescent="0.25">
      <c r="A231" s="13">
        <v>229</v>
      </c>
      <c r="B231" s="17">
        <v>11</v>
      </c>
      <c r="C231" s="1" t="s">
        <v>1338</v>
      </c>
      <c r="D231" s="1" t="s">
        <v>3445</v>
      </c>
      <c r="E231" s="1" t="s">
        <v>3446</v>
      </c>
      <c r="F231" s="1" t="s">
        <v>3769</v>
      </c>
      <c r="G231" s="16">
        <v>20.6</v>
      </c>
      <c r="H231" s="16">
        <v>21.1</v>
      </c>
      <c r="I231" s="13" t="s">
        <v>3190</v>
      </c>
      <c r="J231" s="1" t="s">
        <v>4973</v>
      </c>
      <c r="K231" s="1">
        <v>1</v>
      </c>
      <c r="L231" s="1">
        <v>0</v>
      </c>
      <c r="M231" s="1">
        <v>1</v>
      </c>
      <c r="N231" s="1">
        <v>1</v>
      </c>
      <c r="O231" s="1">
        <v>2</v>
      </c>
      <c r="P231" s="16">
        <v>58.661064680232556</v>
      </c>
      <c r="Q231" s="21">
        <v>5.5955049166404279E-2</v>
      </c>
      <c r="R231" s="21">
        <v>1.1933423082250305</v>
      </c>
      <c r="S231" s="21">
        <v>1.1373872590586263</v>
      </c>
      <c r="T231" s="21">
        <v>6.2319748891872251E-3</v>
      </c>
      <c r="U231" s="21">
        <v>8.4747119511187421E-2</v>
      </c>
      <c r="V231" s="21">
        <v>7.8515144622000196E-2</v>
      </c>
      <c r="W231" s="13" t="str">
        <f>IF(Table4674[[#This Row],[PSI - FI]]&gt;5,"Red",(IF(AND(Table4674[[#This Row],[PSI - FI]]&lt;5,Table4674[[#This Row],[PSI - FI]]&gt;=3),"Blue","No")))</f>
        <v>No</v>
      </c>
      <c r="X231" s="19" t="str">
        <f>HYPERLINK("https://www.google.com/maps/dir/?api=1&amp;origin=" &amp; Table4674[[#This Row],[Begin Lat]] &amp; "," &amp; Table4674[[#This Row],[Begin Long]] &amp; "&amp;destination=" &amp; Table4674[[#This Row],[End Lat]] &amp; "," &amp; Table4674[[#This Row],[End Long]] &amp; "&amp;travelmode=driving", "Google Maps")</f>
        <v>Google Maps</v>
      </c>
      <c r="Y231" s="1">
        <v>40.836913489899999</v>
      </c>
      <c r="Z231" s="1">
        <v>-80.736078634199998</v>
      </c>
      <c r="AA231" s="1">
        <v>40.843578943399997</v>
      </c>
      <c r="AB231" s="1">
        <v>-80.732389380800001</v>
      </c>
    </row>
    <row r="232" spans="1:28" x14ac:dyDescent="0.25">
      <c r="A232" s="13">
        <v>230</v>
      </c>
      <c r="B232" s="17">
        <v>4</v>
      </c>
      <c r="C232" s="1" t="s">
        <v>800</v>
      </c>
      <c r="D232" s="1" t="s">
        <v>3447</v>
      </c>
      <c r="E232" s="1" t="s">
        <v>3448</v>
      </c>
      <c r="F232" s="1" t="s">
        <v>3770</v>
      </c>
      <c r="G232" s="16">
        <v>6.8</v>
      </c>
      <c r="H232" s="16">
        <v>7.3</v>
      </c>
      <c r="I232" s="13" t="s">
        <v>3190</v>
      </c>
      <c r="J232" s="1" t="s">
        <v>4974</v>
      </c>
      <c r="K232" s="1">
        <v>0</v>
      </c>
      <c r="L232" s="1">
        <v>2</v>
      </c>
      <c r="M232" s="1">
        <v>3</v>
      </c>
      <c r="N232" s="1">
        <v>1</v>
      </c>
      <c r="O232" s="1">
        <v>7</v>
      </c>
      <c r="P232" s="16">
        <v>122.43150436046511</v>
      </c>
      <c r="Q232" s="21">
        <v>9.1130745489542614E-2</v>
      </c>
      <c r="R232" s="21">
        <v>1.9540357616960793</v>
      </c>
      <c r="S232" s="21">
        <v>1.8629050162065366</v>
      </c>
      <c r="T232" s="21">
        <v>1.0624523843902207E-2</v>
      </c>
      <c r="U232" s="21">
        <v>8.4174459224640674E-2</v>
      </c>
      <c r="V232" s="21">
        <v>7.3549935380738465E-2</v>
      </c>
      <c r="W232" s="13" t="str">
        <f>IF(Table4674[[#This Row],[PSI - FI]]&gt;5,"Red",(IF(AND(Table4674[[#This Row],[PSI - FI]]&lt;5,Table4674[[#This Row],[PSI - FI]]&gt;=3),"Blue","No")))</f>
        <v>No</v>
      </c>
      <c r="X232" s="19" t="str">
        <f>HYPERLINK("https://www.google.com/maps/dir/?api=1&amp;origin=" &amp; Table4674[[#This Row],[Begin Lat]] &amp; "," &amp; Table4674[[#This Row],[Begin Long]] &amp; "&amp;destination=" &amp; Table4674[[#This Row],[End Lat]] &amp; "," &amp; Table4674[[#This Row],[End Long]] &amp; "&amp;travelmode=driving", "Google Maps")</f>
        <v>Google Maps</v>
      </c>
      <c r="Y232" s="1">
        <v>40.751087257899997</v>
      </c>
      <c r="Z232" s="1">
        <v>-81.091463668000003</v>
      </c>
      <c r="AA232" s="1">
        <v>40.758069396800003</v>
      </c>
      <c r="AB232" s="1">
        <v>-81.092955893600006</v>
      </c>
    </row>
    <row r="233" spans="1:28" x14ac:dyDescent="0.25">
      <c r="A233" s="13">
        <v>231</v>
      </c>
      <c r="B233" s="17">
        <v>4</v>
      </c>
      <c r="C233" s="1" t="s">
        <v>798</v>
      </c>
      <c r="D233" s="1" t="s">
        <v>3449</v>
      </c>
      <c r="E233" s="1" t="s">
        <v>3450</v>
      </c>
      <c r="F233" s="1" t="s">
        <v>3771</v>
      </c>
      <c r="G233" s="16">
        <v>7.2</v>
      </c>
      <c r="H233" s="16">
        <v>7.7</v>
      </c>
      <c r="I233" s="13" t="s">
        <v>3190</v>
      </c>
      <c r="J233" s="1" t="s">
        <v>4974</v>
      </c>
      <c r="K233" s="1">
        <v>0</v>
      </c>
      <c r="L233" s="1">
        <v>1</v>
      </c>
      <c r="M233" s="1">
        <v>5</v>
      </c>
      <c r="N233" s="1">
        <v>1</v>
      </c>
      <c r="O233" s="1">
        <v>7</v>
      </c>
      <c r="P233" s="16">
        <v>89.848564680232556</v>
      </c>
      <c r="Q233" s="21">
        <v>7.8015673283787543E-2</v>
      </c>
      <c r="R233" s="21">
        <v>1.8824409994431177</v>
      </c>
      <c r="S233" s="21">
        <v>1.8044253261593302</v>
      </c>
      <c r="T233" s="21">
        <v>9.2109768295449927E-3</v>
      </c>
      <c r="U233" s="21">
        <v>8.3944483482611423E-2</v>
      </c>
      <c r="V233" s="21">
        <v>7.4733506653066425E-2</v>
      </c>
      <c r="W233" s="13" t="str">
        <f>IF(Table4674[[#This Row],[PSI - FI]]&gt;5,"Red",(IF(AND(Table4674[[#This Row],[PSI - FI]]&lt;5,Table4674[[#This Row],[PSI - FI]]&gt;=3),"Blue","No")))</f>
        <v>No</v>
      </c>
      <c r="X233" s="19" t="str">
        <f>HYPERLINK("https://www.google.com/maps/dir/?api=1&amp;origin=" &amp; Table4674[[#This Row],[Begin Lat]] &amp; "," &amp; Table4674[[#This Row],[Begin Long]] &amp; "&amp;destination=" &amp; Table4674[[#This Row],[End Lat]] &amp; "," &amp; Table4674[[#This Row],[End Long]] &amp; "&amp;travelmode=driving", "Google Maps")</f>
        <v>Google Maps</v>
      </c>
      <c r="Y233" s="1">
        <v>41.233713823800002</v>
      </c>
      <c r="Z233" s="1">
        <v>-81.148156249400003</v>
      </c>
      <c r="AA233" s="1">
        <v>41.235843578800001</v>
      </c>
      <c r="AB233" s="1">
        <v>-81.139789744200002</v>
      </c>
    </row>
    <row r="234" spans="1:28" x14ac:dyDescent="0.25">
      <c r="A234" s="13">
        <v>232</v>
      </c>
      <c r="B234" s="17">
        <v>2</v>
      </c>
      <c r="C234" s="1" t="s">
        <v>786</v>
      </c>
      <c r="D234" s="1" t="s">
        <v>3451</v>
      </c>
      <c r="E234" s="1" t="s">
        <v>3452</v>
      </c>
      <c r="F234" s="1" t="s">
        <v>3712</v>
      </c>
      <c r="G234" s="16">
        <v>27.5</v>
      </c>
      <c r="H234" s="16">
        <v>28</v>
      </c>
      <c r="I234" s="13" t="s">
        <v>3190</v>
      </c>
      <c r="J234" s="1" t="s">
        <v>4972</v>
      </c>
      <c r="K234" s="1">
        <v>0</v>
      </c>
      <c r="L234" s="1">
        <v>1</v>
      </c>
      <c r="M234" s="1">
        <v>2</v>
      </c>
      <c r="N234" s="1">
        <v>1</v>
      </c>
      <c r="O234" s="1">
        <v>2</v>
      </c>
      <c r="P234" s="16">
        <v>65.207939680232556</v>
      </c>
      <c r="Q234" s="21">
        <v>5.4033728996174521E-2</v>
      </c>
      <c r="R234" s="21">
        <v>1.1242941668426609</v>
      </c>
      <c r="S234" s="21">
        <v>1.0702604378464864</v>
      </c>
      <c r="T234" s="21">
        <v>6.0118853986927089E-3</v>
      </c>
      <c r="U234" s="21">
        <v>8.3834013747081632E-2</v>
      </c>
      <c r="V234" s="21">
        <v>7.7822128348388919E-2</v>
      </c>
      <c r="W234" s="13" t="str">
        <f>IF(Table4674[[#This Row],[PSI - FI]]&gt;5,"Red",(IF(AND(Table4674[[#This Row],[PSI - FI]]&lt;5,Table4674[[#This Row],[PSI - FI]]&gt;=3),"Blue","No")))</f>
        <v>No</v>
      </c>
      <c r="X234" s="19" t="str">
        <f>HYPERLINK("https://www.google.com/maps/dir/?api=1&amp;origin=" &amp; Table4674[[#This Row],[Begin Lat]] &amp; "," &amp; Table4674[[#This Row],[Begin Long]] &amp; "&amp;destination=" &amp; Table4674[[#This Row],[End Lat]] &amp; "," &amp; Table4674[[#This Row],[End Long]] &amp; "&amp;travelmode=driving", "Google Maps")</f>
        <v>Google Maps</v>
      </c>
      <c r="Y234" s="1">
        <v>41.6382408455</v>
      </c>
      <c r="Z234" s="1">
        <v>-83.371204426700004</v>
      </c>
      <c r="AA234" s="1">
        <v>41.638291239099999</v>
      </c>
      <c r="AB234" s="1">
        <v>-83.361547092699993</v>
      </c>
    </row>
    <row r="235" spans="1:28" x14ac:dyDescent="0.25">
      <c r="A235" s="13">
        <v>233</v>
      </c>
      <c r="B235" s="17">
        <v>4</v>
      </c>
      <c r="C235" s="1" t="s">
        <v>800</v>
      </c>
      <c r="D235" s="1" t="s">
        <v>3402</v>
      </c>
      <c r="E235" s="1" t="s">
        <v>3333</v>
      </c>
      <c r="F235" s="1" t="s">
        <v>3741</v>
      </c>
      <c r="G235" s="16">
        <v>30.1</v>
      </c>
      <c r="H235" s="16">
        <v>30.6</v>
      </c>
      <c r="I235" s="13" t="s">
        <v>3190</v>
      </c>
      <c r="J235" s="1" t="s">
        <v>4974</v>
      </c>
      <c r="K235" s="1">
        <v>1</v>
      </c>
      <c r="L235" s="1">
        <v>0</v>
      </c>
      <c r="M235" s="1">
        <v>5</v>
      </c>
      <c r="N235" s="1">
        <v>1</v>
      </c>
      <c r="O235" s="1">
        <v>9</v>
      </c>
      <c r="P235" s="16">
        <v>91.848564680232556</v>
      </c>
      <c r="Q235" s="21">
        <v>7.6941306798368192E-2</v>
      </c>
      <c r="R235" s="21">
        <v>2.1898234738280697</v>
      </c>
      <c r="S235" s="21">
        <v>2.1128821670297016</v>
      </c>
      <c r="T235" s="21">
        <v>9.0943647193672764E-3</v>
      </c>
      <c r="U235" s="21">
        <v>8.3099254603057796E-2</v>
      </c>
      <c r="V235" s="21">
        <v>7.4004889883690514E-2</v>
      </c>
      <c r="W235" s="13" t="str">
        <f>IF(Table4674[[#This Row],[PSI - FI]]&gt;5,"Red",(IF(AND(Table4674[[#This Row],[PSI - FI]]&lt;5,Table4674[[#This Row],[PSI - FI]]&gt;=3),"Blue","No")))</f>
        <v>No</v>
      </c>
      <c r="X235" s="19" t="str">
        <f>HYPERLINK("https://www.google.com/maps/dir/?api=1&amp;origin=" &amp; Table4674[[#This Row],[Begin Lat]] &amp; "," &amp; Table4674[[#This Row],[Begin Long]] &amp; "&amp;destination=" &amp; Table4674[[#This Row],[End Lat]] &amp; "," &amp; Table4674[[#This Row],[End Long]] &amp; "&amp;travelmode=driving", "Google Maps")</f>
        <v>Google Maps</v>
      </c>
      <c r="Y235" s="1">
        <v>40.737662093200001</v>
      </c>
      <c r="Z235" s="1">
        <v>-81.142735897700007</v>
      </c>
      <c r="AA235" s="1">
        <v>40.735295857700002</v>
      </c>
      <c r="AB235" s="1">
        <v>-81.133743950300001</v>
      </c>
    </row>
    <row r="236" spans="1:28" x14ac:dyDescent="0.25">
      <c r="A236" s="13">
        <v>234</v>
      </c>
      <c r="B236" s="17">
        <v>9</v>
      </c>
      <c r="C236" s="1" t="s">
        <v>1334</v>
      </c>
      <c r="D236" s="1" t="s">
        <v>3453</v>
      </c>
      <c r="E236" s="1" t="s">
        <v>3454</v>
      </c>
      <c r="F236" s="1" t="s">
        <v>3772</v>
      </c>
      <c r="G236" s="16">
        <v>12.7</v>
      </c>
      <c r="H236" s="16">
        <v>13.2</v>
      </c>
      <c r="I236" s="13" t="s">
        <v>3190</v>
      </c>
      <c r="J236" s="1" t="s">
        <v>4973</v>
      </c>
      <c r="K236" s="1">
        <v>0</v>
      </c>
      <c r="L236" s="1">
        <v>1</v>
      </c>
      <c r="M236" s="1">
        <v>2</v>
      </c>
      <c r="N236" s="1">
        <v>0</v>
      </c>
      <c r="O236" s="1">
        <v>4</v>
      </c>
      <c r="P236" s="16">
        <v>62.770439680232556</v>
      </c>
      <c r="Q236" s="21">
        <v>5.4516767593210481E-2</v>
      </c>
      <c r="R236" s="21">
        <v>1.6493832774150083</v>
      </c>
      <c r="S236" s="21">
        <v>1.5948665098217978</v>
      </c>
      <c r="T236" s="21">
        <v>6.0916028223230011E-3</v>
      </c>
      <c r="U236" s="21">
        <v>8.2992388452048885E-2</v>
      </c>
      <c r="V236" s="21">
        <v>7.6900785629725882E-2</v>
      </c>
      <c r="W236" s="13" t="str">
        <f>IF(Table4674[[#This Row],[PSI - FI]]&gt;5,"Red",(IF(AND(Table4674[[#This Row],[PSI - FI]]&lt;5,Table4674[[#This Row],[PSI - FI]]&gt;=3),"Blue","No")))</f>
        <v>No</v>
      </c>
      <c r="X236" s="19" t="str">
        <f>HYPERLINK("https://www.google.com/maps/dir/?api=1&amp;origin=" &amp; Table4674[[#This Row],[Begin Lat]] &amp; "," &amp; Table4674[[#This Row],[Begin Long]] &amp; "&amp;destination=" &amp; Table4674[[#This Row],[End Lat]] &amp; "," &amp; Table4674[[#This Row],[End Long]] &amp; "&amp;travelmode=driving", "Google Maps")</f>
        <v>Google Maps</v>
      </c>
      <c r="Y236" s="1">
        <v>38.876133886399998</v>
      </c>
      <c r="Z236" s="1">
        <v>-82.944202485100007</v>
      </c>
      <c r="AA236" s="1">
        <v>38.882533716200001</v>
      </c>
      <c r="AB236" s="1">
        <v>-82.948423353400003</v>
      </c>
    </row>
    <row r="237" spans="1:28" x14ac:dyDescent="0.25">
      <c r="A237" s="13">
        <v>235</v>
      </c>
      <c r="B237" s="17">
        <v>9</v>
      </c>
      <c r="C237" s="1" t="s">
        <v>1334</v>
      </c>
      <c r="D237" s="1" t="s">
        <v>3455</v>
      </c>
      <c r="E237" s="1" t="s">
        <v>3456</v>
      </c>
      <c r="F237" s="1" t="s">
        <v>3772</v>
      </c>
      <c r="G237" s="16">
        <v>4.5</v>
      </c>
      <c r="H237" s="16">
        <v>5</v>
      </c>
      <c r="I237" s="13" t="s">
        <v>3190</v>
      </c>
      <c r="J237" s="1" t="s">
        <v>4973</v>
      </c>
      <c r="K237" s="1">
        <v>0</v>
      </c>
      <c r="L237" s="1">
        <v>1</v>
      </c>
      <c r="M237" s="1">
        <v>1</v>
      </c>
      <c r="N237" s="1">
        <v>1</v>
      </c>
      <c r="O237" s="1">
        <v>3</v>
      </c>
      <c r="P237" s="16">
        <v>59.661064680232556</v>
      </c>
      <c r="Q237" s="21">
        <v>5.4516767593210481E-2</v>
      </c>
      <c r="R237" s="21">
        <v>1.417055043496475</v>
      </c>
      <c r="S237" s="21">
        <v>1.3625382759032645</v>
      </c>
      <c r="T237" s="21">
        <v>6.0916028223230011E-3</v>
      </c>
      <c r="U237" s="21">
        <v>8.2992388452048885E-2</v>
      </c>
      <c r="V237" s="21">
        <v>7.6900785629725882E-2</v>
      </c>
      <c r="W237" s="13" t="str">
        <f>IF(Table4674[[#This Row],[PSI - FI]]&gt;5,"Red",(IF(AND(Table4674[[#This Row],[PSI - FI]]&lt;5,Table4674[[#This Row],[PSI - FI]]&gt;=3),"Blue","No")))</f>
        <v>No</v>
      </c>
      <c r="X237" s="19" t="str">
        <f>HYPERLINK("https://www.google.com/maps/dir/?api=1&amp;origin=" &amp; Table4674[[#This Row],[Begin Lat]] &amp; "," &amp; Table4674[[#This Row],[Begin Long]] &amp; "&amp;destination=" &amp; Table4674[[#This Row],[End Lat]] &amp; "," &amp; Table4674[[#This Row],[End Long]] &amp; "&amp;travelmode=driving", "Google Maps")</f>
        <v>Google Maps</v>
      </c>
      <c r="Y237" s="1">
        <v>38.808328558500001</v>
      </c>
      <c r="Z237" s="1">
        <v>-82.863697770900004</v>
      </c>
      <c r="AA237" s="1">
        <v>38.815149234000003</v>
      </c>
      <c r="AB237" s="1">
        <v>-82.860792918399994</v>
      </c>
    </row>
    <row r="238" spans="1:28" x14ac:dyDescent="0.25">
      <c r="A238" s="13">
        <v>236</v>
      </c>
      <c r="B238" s="17">
        <v>9</v>
      </c>
      <c r="C238" s="1" t="s">
        <v>1334</v>
      </c>
      <c r="D238" s="1" t="s">
        <v>3455</v>
      </c>
      <c r="E238" s="1" t="s">
        <v>3456</v>
      </c>
      <c r="F238" s="1" t="s">
        <v>3772</v>
      </c>
      <c r="G238" s="16">
        <v>8.9</v>
      </c>
      <c r="H238" s="16">
        <v>9.4</v>
      </c>
      <c r="I238" s="13" t="s">
        <v>3190</v>
      </c>
      <c r="J238" s="1" t="s">
        <v>4973</v>
      </c>
      <c r="K238" s="1">
        <v>1</v>
      </c>
      <c r="L238" s="1">
        <v>0</v>
      </c>
      <c r="M238" s="1">
        <v>0</v>
      </c>
      <c r="N238" s="1">
        <v>2</v>
      </c>
      <c r="O238" s="1">
        <v>2</v>
      </c>
      <c r="P238" s="16">
        <v>56.551689680232556</v>
      </c>
      <c r="Q238" s="21">
        <v>5.4516767593210481E-2</v>
      </c>
      <c r="R238" s="21">
        <v>1.184726809577942</v>
      </c>
      <c r="S238" s="21">
        <v>1.1302100419847314</v>
      </c>
      <c r="T238" s="21">
        <v>6.0916028223230011E-3</v>
      </c>
      <c r="U238" s="21">
        <v>8.2992388452048885E-2</v>
      </c>
      <c r="V238" s="21">
        <v>7.6900785629725882E-2</v>
      </c>
      <c r="W238" s="13" t="str">
        <f>IF(Table4674[[#This Row],[PSI - FI]]&gt;5,"Red",(IF(AND(Table4674[[#This Row],[PSI - FI]]&lt;5,Table4674[[#This Row],[PSI - FI]]&gt;=3),"Blue","No")))</f>
        <v>No</v>
      </c>
      <c r="X238" s="19" t="str">
        <f>HYPERLINK("https://www.google.com/maps/dir/?api=1&amp;origin=" &amp; Table4674[[#This Row],[Begin Lat]] &amp; "," &amp; Table4674[[#This Row],[Begin Long]] &amp; "&amp;destination=" &amp; Table4674[[#This Row],[End Lat]] &amp; "," &amp; Table4674[[#This Row],[End Long]] &amp; "&amp;travelmode=driving", "Google Maps")</f>
        <v>Google Maps</v>
      </c>
      <c r="Y238" s="1">
        <v>38.856065649400001</v>
      </c>
      <c r="Z238" s="1">
        <v>-82.884979661200006</v>
      </c>
      <c r="AA238" s="1">
        <v>38.861019178299998</v>
      </c>
      <c r="AB238" s="1">
        <v>-82.892386434299993</v>
      </c>
    </row>
    <row r="239" spans="1:28" x14ac:dyDescent="0.25">
      <c r="A239" s="13">
        <v>237</v>
      </c>
      <c r="B239" s="17">
        <v>11</v>
      </c>
      <c r="C239" s="1" t="s">
        <v>2389</v>
      </c>
      <c r="D239" s="1" t="s">
        <v>3457</v>
      </c>
      <c r="E239" s="1" t="s">
        <v>3458</v>
      </c>
      <c r="F239" s="1" t="s">
        <v>3773</v>
      </c>
      <c r="G239" s="16">
        <v>12.7</v>
      </c>
      <c r="H239" s="16">
        <v>13.2</v>
      </c>
      <c r="I239" s="13" t="s">
        <v>3190</v>
      </c>
      <c r="J239" s="1" t="s">
        <v>4974</v>
      </c>
      <c r="K239" s="1">
        <v>1</v>
      </c>
      <c r="L239" s="1">
        <v>2</v>
      </c>
      <c r="M239" s="1">
        <v>2</v>
      </c>
      <c r="N239" s="1">
        <v>1</v>
      </c>
      <c r="O239" s="1">
        <v>2</v>
      </c>
      <c r="P239" s="16">
        <v>156.56131904069767</v>
      </c>
      <c r="Q239" s="21">
        <v>8.955980128513169E-2</v>
      </c>
      <c r="R239" s="21">
        <v>1.1066103720753186</v>
      </c>
      <c r="S239" s="21">
        <v>1.0170505707901869</v>
      </c>
      <c r="T239" s="21">
        <v>1.045612679769869E-2</v>
      </c>
      <c r="U239" s="21">
        <v>8.228617560863459E-2</v>
      </c>
      <c r="V239" s="21">
        <v>7.1830048810935895E-2</v>
      </c>
      <c r="W239" s="13" t="str">
        <f>IF(Table4674[[#This Row],[PSI - FI]]&gt;5,"Red",(IF(AND(Table4674[[#This Row],[PSI - FI]]&lt;5,Table4674[[#This Row],[PSI - FI]]&gt;=3),"Blue","No")))</f>
        <v>No</v>
      </c>
      <c r="X239" s="19" t="str">
        <f>HYPERLINK("https://www.google.com/maps/dir/?api=1&amp;origin=" &amp; Table4674[[#This Row],[Begin Lat]] &amp; "," &amp; Table4674[[#This Row],[Begin Long]] &amp; "&amp;destination=" &amp; Table4674[[#This Row],[End Lat]] &amp; "," &amp; Table4674[[#This Row],[End Long]] &amp; "&amp;travelmode=driving", "Google Maps")</f>
        <v>Google Maps</v>
      </c>
      <c r="Y239" s="1">
        <v>40.562551029399998</v>
      </c>
      <c r="Z239" s="1">
        <v>-81.338221670600007</v>
      </c>
      <c r="AA239" s="1">
        <v>40.558239907199997</v>
      </c>
      <c r="AB239" s="1">
        <v>-81.330755497400006</v>
      </c>
    </row>
    <row r="240" spans="1:28" x14ac:dyDescent="0.25">
      <c r="A240" s="13">
        <v>238</v>
      </c>
      <c r="B240" s="17">
        <v>4</v>
      </c>
      <c r="C240" s="1" t="s">
        <v>798</v>
      </c>
      <c r="D240" s="1" t="s">
        <v>3459</v>
      </c>
      <c r="E240" s="1" t="s">
        <v>3460</v>
      </c>
      <c r="F240" s="1" t="s">
        <v>3761</v>
      </c>
      <c r="G240" s="16">
        <v>2.7</v>
      </c>
      <c r="H240" s="16">
        <v>3.2</v>
      </c>
      <c r="I240" s="13" t="s">
        <v>3190</v>
      </c>
      <c r="J240" s="1" t="s">
        <v>4974</v>
      </c>
      <c r="K240" s="1">
        <v>0</v>
      </c>
      <c r="L240" s="1">
        <v>1</v>
      </c>
      <c r="M240" s="1">
        <v>3</v>
      </c>
      <c r="N240" s="1">
        <v>2</v>
      </c>
      <c r="O240" s="1">
        <v>9</v>
      </c>
      <c r="P240" s="16">
        <v>83.192314680232556</v>
      </c>
      <c r="Q240" s="21">
        <v>8.8664744093885181E-2</v>
      </c>
      <c r="R240" s="21">
        <v>2.2144461752165454</v>
      </c>
      <c r="S240" s="21">
        <v>2.1257814311226602</v>
      </c>
      <c r="T240" s="21">
        <v>1.0360074283032945E-2</v>
      </c>
      <c r="U240" s="21">
        <v>8.216506233293594E-2</v>
      </c>
      <c r="V240" s="21">
        <v>7.1804988049902999E-2</v>
      </c>
      <c r="W240" s="13" t="str">
        <f>IF(Table4674[[#This Row],[PSI - FI]]&gt;5,"Red",(IF(AND(Table4674[[#This Row],[PSI - FI]]&lt;5,Table4674[[#This Row],[PSI - FI]]&gt;=3),"Blue","No")))</f>
        <v>No</v>
      </c>
      <c r="X240" s="19" t="str">
        <f>HYPERLINK("https://www.google.com/maps/dir/?api=1&amp;origin=" &amp; Table4674[[#This Row],[Begin Lat]] &amp; "," &amp; Table4674[[#This Row],[Begin Long]] &amp; "&amp;destination=" &amp; Table4674[[#This Row],[End Lat]] &amp; "," &amp; Table4674[[#This Row],[End Long]] &amp; "&amp;travelmode=driving", "Google Maps")</f>
        <v>Google Maps</v>
      </c>
      <c r="Y240" s="1">
        <v>41.027333224800003</v>
      </c>
      <c r="Z240" s="1">
        <v>-81.248348923899997</v>
      </c>
      <c r="AA240" s="1">
        <v>41.034573205500003</v>
      </c>
      <c r="AB240" s="1">
        <v>-81.248159497900005</v>
      </c>
    </row>
    <row r="241" spans="1:28" x14ac:dyDescent="0.25">
      <c r="A241" s="13">
        <v>239</v>
      </c>
      <c r="B241" s="17">
        <v>4</v>
      </c>
      <c r="C241" s="1" t="s">
        <v>798</v>
      </c>
      <c r="D241" s="1" t="s">
        <v>3459</v>
      </c>
      <c r="E241" s="1" t="s">
        <v>3460</v>
      </c>
      <c r="F241" s="1" t="s">
        <v>3761</v>
      </c>
      <c r="G241" s="16">
        <v>5.0999999999999996</v>
      </c>
      <c r="H241" s="16">
        <v>5.6</v>
      </c>
      <c r="I241" s="13" t="s">
        <v>3190</v>
      </c>
      <c r="J241" s="1" t="s">
        <v>4974</v>
      </c>
      <c r="K241" s="1">
        <v>0</v>
      </c>
      <c r="L241" s="1">
        <v>1</v>
      </c>
      <c r="M241" s="1">
        <v>5</v>
      </c>
      <c r="N241" s="1">
        <v>0</v>
      </c>
      <c r="O241" s="1">
        <v>3</v>
      </c>
      <c r="P241" s="16">
        <v>81.411064680232556</v>
      </c>
      <c r="Q241" s="21">
        <v>8.8664744093885181E-2</v>
      </c>
      <c r="R241" s="21">
        <v>1.3518586422547743</v>
      </c>
      <c r="S241" s="21">
        <v>1.263193898160889</v>
      </c>
      <c r="T241" s="21">
        <v>1.0360074283032945E-2</v>
      </c>
      <c r="U241" s="21">
        <v>8.216506233293594E-2</v>
      </c>
      <c r="V241" s="21">
        <v>7.1804988049902999E-2</v>
      </c>
      <c r="W241" s="13" t="str">
        <f>IF(Table4674[[#This Row],[PSI - FI]]&gt;5,"Red",(IF(AND(Table4674[[#This Row],[PSI - FI]]&lt;5,Table4674[[#This Row],[PSI - FI]]&gt;=3),"Blue","No")))</f>
        <v>No</v>
      </c>
      <c r="X241" s="19" t="str">
        <f>HYPERLINK("https://www.google.com/maps/dir/?api=1&amp;origin=" &amp; Table4674[[#This Row],[Begin Lat]] &amp; "," &amp; Table4674[[#This Row],[Begin Long]] &amp; "&amp;destination=" &amp; Table4674[[#This Row],[End Lat]] &amp; "," &amp; Table4674[[#This Row],[End Long]] &amp; "&amp;travelmode=driving", "Google Maps")</f>
        <v>Google Maps</v>
      </c>
      <c r="Y241" s="1">
        <v>41.062031086399998</v>
      </c>
      <c r="Z241" s="1">
        <v>-81.246969283200002</v>
      </c>
      <c r="AA241" s="1">
        <v>41.068570716000004</v>
      </c>
      <c r="AB241" s="1">
        <v>-81.243519183000004</v>
      </c>
    </row>
    <row r="242" spans="1:28" x14ac:dyDescent="0.25">
      <c r="A242" s="13">
        <v>240</v>
      </c>
      <c r="B242" s="17">
        <v>3</v>
      </c>
      <c r="C242" s="1" t="s">
        <v>1330</v>
      </c>
      <c r="D242" s="1" t="s">
        <v>3461</v>
      </c>
      <c r="E242" s="1" t="s">
        <v>3462</v>
      </c>
      <c r="F242" s="1" t="s">
        <v>3729</v>
      </c>
      <c r="G242" s="16">
        <v>5.2</v>
      </c>
      <c r="H242" s="16">
        <v>5.7</v>
      </c>
      <c r="I242" s="13" t="s">
        <v>3190</v>
      </c>
      <c r="J242" s="1" t="s">
        <v>4974</v>
      </c>
      <c r="K242" s="1">
        <v>0</v>
      </c>
      <c r="L242" s="1">
        <v>1</v>
      </c>
      <c r="M242" s="1">
        <v>4</v>
      </c>
      <c r="N242" s="1">
        <v>1</v>
      </c>
      <c r="O242" s="1">
        <v>5</v>
      </c>
      <c r="P242" s="16">
        <v>81.301689680232556</v>
      </c>
      <c r="Q242" s="21">
        <v>8.8523495947864184E-2</v>
      </c>
      <c r="R242" s="21">
        <v>1.6271461862334011</v>
      </c>
      <c r="S242" s="21">
        <v>1.5386226902855369</v>
      </c>
      <c r="T242" s="21">
        <v>1.0344909151248218E-2</v>
      </c>
      <c r="U242" s="21">
        <v>8.2007598143709573E-2</v>
      </c>
      <c r="V242" s="21">
        <v>7.1662688992461351E-2</v>
      </c>
      <c r="W242" s="13" t="str">
        <f>IF(Table4674[[#This Row],[PSI - FI]]&gt;5,"Red",(IF(AND(Table4674[[#This Row],[PSI - FI]]&lt;5,Table4674[[#This Row],[PSI - FI]]&gt;=3),"Blue","No")))</f>
        <v>No</v>
      </c>
      <c r="X242" s="19" t="str">
        <f>HYPERLINK("https://www.google.com/maps/dir/?api=1&amp;origin=" &amp; Table4674[[#This Row],[Begin Lat]] &amp; "," &amp; Table4674[[#This Row],[Begin Long]] &amp; "&amp;destination=" &amp; Table4674[[#This Row],[End Lat]] &amp; "," &amp; Table4674[[#This Row],[End Long]] &amp; "&amp;travelmode=driving", "Google Maps")</f>
        <v>Google Maps</v>
      </c>
      <c r="Y242" s="1">
        <v>41.359623985399999</v>
      </c>
      <c r="Z242" s="1">
        <v>-82.750126935200001</v>
      </c>
      <c r="AA242" s="1">
        <v>41.366442937099997</v>
      </c>
      <c r="AB242" s="1">
        <v>-82.746875152399994</v>
      </c>
    </row>
    <row r="243" spans="1:28" x14ac:dyDescent="0.25">
      <c r="A243" s="13">
        <v>241</v>
      </c>
      <c r="B243" s="17">
        <v>6</v>
      </c>
      <c r="C243" s="1" t="s">
        <v>808</v>
      </c>
      <c r="D243" s="1" t="s">
        <v>3463</v>
      </c>
      <c r="E243" s="1" t="s">
        <v>3464</v>
      </c>
      <c r="F243" s="1" t="s">
        <v>3774</v>
      </c>
      <c r="G243" s="16">
        <v>26.3</v>
      </c>
      <c r="H243" s="16">
        <v>26.8</v>
      </c>
      <c r="I243" s="13" t="s">
        <v>3190</v>
      </c>
      <c r="J243" s="1" t="s">
        <v>4974</v>
      </c>
      <c r="K243" s="1">
        <v>0</v>
      </c>
      <c r="L243" s="1">
        <v>2</v>
      </c>
      <c r="M243" s="1">
        <v>2</v>
      </c>
      <c r="N243" s="1">
        <v>1</v>
      </c>
      <c r="O243" s="1">
        <v>4</v>
      </c>
      <c r="P243" s="16">
        <v>112.88462936046511</v>
      </c>
      <c r="Q243" s="21">
        <v>0.10432067558230805</v>
      </c>
      <c r="R243" s="21">
        <v>1.6108963979333955</v>
      </c>
      <c r="S243" s="21">
        <v>1.5065757223510874</v>
      </c>
      <c r="T243" s="21">
        <v>1.2029521766217306E-2</v>
      </c>
      <c r="U243" s="21">
        <v>8.1534260543116133E-2</v>
      </c>
      <c r="V243" s="21">
        <v>6.9504738776898833E-2</v>
      </c>
      <c r="W243" s="13" t="str">
        <f>IF(Table4674[[#This Row],[PSI - FI]]&gt;5,"Red",(IF(AND(Table4674[[#This Row],[PSI - FI]]&lt;5,Table4674[[#This Row],[PSI - FI]]&gt;=3),"Blue","No")))</f>
        <v>No</v>
      </c>
      <c r="X243" s="19" t="str">
        <f>HYPERLINK("https://www.google.com/maps/dir/?api=1&amp;origin=" &amp; Table4674[[#This Row],[Begin Lat]] &amp; "," &amp; Table4674[[#This Row],[Begin Long]] &amp; "&amp;destination=" &amp; Table4674[[#This Row],[End Lat]] &amp; "," &amp; Table4674[[#This Row],[End Long]] &amp; "&amp;travelmode=driving", "Google Maps")</f>
        <v>Google Maps</v>
      </c>
      <c r="Y243" s="1">
        <v>39.534164654400001</v>
      </c>
      <c r="Z243" s="1">
        <v>-82.841864047200005</v>
      </c>
      <c r="AA243" s="1">
        <v>39.528207303599999</v>
      </c>
      <c r="AB243" s="1">
        <v>-82.836777085400001</v>
      </c>
    </row>
    <row r="244" spans="1:28" x14ac:dyDescent="0.25">
      <c r="A244" s="13">
        <v>242</v>
      </c>
      <c r="B244" s="17">
        <v>9</v>
      </c>
      <c r="C244" s="1" t="s">
        <v>2382</v>
      </c>
      <c r="D244" s="1" t="s">
        <v>3438</v>
      </c>
      <c r="E244" s="1" t="s">
        <v>3465</v>
      </c>
      <c r="F244" s="1" t="s">
        <v>3766</v>
      </c>
      <c r="G244" s="16">
        <v>4.7</v>
      </c>
      <c r="H244" s="16">
        <v>5.2</v>
      </c>
      <c r="I244" s="13" t="s">
        <v>3190</v>
      </c>
      <c r="J244" s="1" t="s">
        <v>4973</v>
      </c>
      <c r="K244" s="1">
        <v>0</v>
      </c>
      <c r="L244" s="1">
        <v>2</v>
      </c>
      <c r="M244" s="1">
        <v>1</v>
      </c>
      <c r="N244" s="1">
        <v>0</v>
      </c>
      <c r="O244" s="1">
        <v>3</v>
      </c>
      <c r="P244" s="16">
        <v>100.90025436046511</v>
      </c>
      <c r="Q244" s="21">
        <v>5.3401182537049272E-2</v>
      </c>
      <c r="R244" s="21">
        <v>1.4001212945780619</v>
      </c>
      <c r="S244" s="21">
        <v>1.3467201120410126</v>
      </c>
      <c r="T244" s="21">
        <v>5.972545129611876E-3</v>
      </c>
      <c r="U244" s="21">
        <v>8.1446029346660648E-2</v>
      </c>
      <c r="V244" s="21">
        <v>7.5473484217048775E-2</v>
      </c>
      <c r="W244" s="13" t="str">
        <f>IF(Table4674[[#This Row],[PSI - FI]]&gt;5,"Red",(IF(AND(Table4674[[#This Row],[PSI - FI]]&lt;5,Table4674[[#This Row],[PSI - FI]]&gt;=3),"Blue","No")))</f>
        <v>No</v>
      </c>
      <c r="X244" s="19" t="str">
        <f>HYPERLINK("https://www.google.com/maps/dir/?api=1&amp;origin=" &amp; Table4674[[#This Row],[Begin Lat]] &amp; "," &amp; Table4674[[#This Row],[Begin Long]] &amp; "&amp;destination=" &amp; Table4674[[#This Row],[End Lat]] &amp; "," &amp; Table4674[[#This Row],[End Long]] &amp; "&amp;travelmode=driving", "Google Maps")</f>
        <v>Google Maps</v>
      </c>
      <c r="Y244" s="1">
        <v>38.933062532100003</v>
      </c>
      <c r="Z244" s="1">
        <v>-83.598368518200004</v>
      </c>
      <c r="AA244" s="1">
        <v>38.932737510999999</v>
      </c>
      <c r="AB244" s="1">
        <v>-83.589094284300003</v>
      </c>
    </row>
    <row r="245" spans="1:28" x14ac:dyDescent="0.25">
      <c r="A245" s="13">
        <v>243</v>
      </c>
      <c r="B245" s="17">
        <v>11</v>
      </c>
      <c r="C245" s="1" t="s">
        <v>2385</v>
      </c>
      <c r="D245" s="1" t="s">
        <v>3318</v>
      </c>
      <c r="E245" s="1" t="s">
        <v>3319</v>
      </c>
      <c r="F245" s="1" t="s">
        <v>3734</v>
      </c>
      <c r="G245" s="16">
        <v>21.4</v>
      </c>
      <c r="H245" s="16">
        <v>21.9</v>
      </c>
      <c r="I245" s="13" t="s">
        <v>3190</v>
      </c>
      <c r="J245" s="1" t="s">
        <v>4974</v>
      </c>
      <c r="K245" s="1">
        <v>0</v>
      </c>
      <c r="L245" s="1">
        <v>1</v>
      </c>
      <c r="M245" s="1">
        <v>2</v>
      </c>
      <c r="N245" s="1">
        <v>1</v>
      </c>
      <c r="O245" s="1">
        <v>1</v>
      </c>
      <c r="P245" s="16">
        <v>64.207939680232556</v>
      </c>
      <c r="Q245" s="21">
        <v>0.12984868083731402</v>
      </c>
      <c r="R245" s="21">
        <v>0.96608540286178934</v>
      </c>
      <c r="S245" s="21">
        <v>0.8362367220244753</v>
      </c>
      <c r="T245" s="21">
        <v>1.4709453955335142E-2</v>
      </c>
      <c r="U245" s="21">
        <v>8.1439721653923838E-2</v>
      </c>
      <c r="V245" s="21">
        <v>6.6730267698588697E-2</v>
      </c>
      <c r="W245" s="13" t="str">
        <f>IF(Table4674[[#This Row],[PSI - FI]]&gt;5,"Red",(IF(AND(Table4674[[#This Row],[PSI - FI]]&lt;5,Table4674[[#This Row],[PSI - FI]]&gt;=3),"Blue","No")))</f>
        <v>No</v>
      </c>
      <c r="X245" s="19" t="str">
        <f>HYPERLINK("https://www.google.com/maps/dir/?api=1&amp;origin=" &amp; Table4674[[#This Row],[Begin Lat]] &amp; "," &amp; Table4674[[#This Row],[Begin Long]] &amp; "&amp;destination=" &amp; Table4674[[#This Row],[End Lat]] &amp; "," &amp; Table4674[[#This Row],[End Long]] &amp; "&amp;travelmode=driving", "Google Maps")</f>
        <v>Google Maps</v>
      </c>
      <c r="Y245" s="1">
        <v>40.682967131700003</v>
      </c>
      <c r="Z245" s="1">
        <v>-81.147519352000003</v>
      </c>
      <c r="AA245" s="1">
        <v>40.688258829799999</v>
      </c>
      <c r="AB245" s="1">
        <v>-81.153246659000004</v>
      </c>
    </row>
    <row r="246" spans="1:28" x14ac:dyDescent="0.25">
      <c r="A246" s="13">
        <v>244</v>
      </c>
      <c r="B246" s="17">
        <v>10</v>
      </c>
      <c r="C246" s="1" t="s">
        <v>3834</v>
      </c>
      <c r="D246" s="1" t="s">
        <v>3466</v>
      </c>
      <c r="E246" s="1" t="s">
        <v>3467</v>
      </c>
      <c r="F246" s="1" t="s">
        <v>3736</v>
      </c>
      <c r="G246" s="16">
        <v>4.0999999999999996</v>
      </c>
      <c r="H246" s="16">
        <v>4.5999999999999996</v>
      </c>
      <c r="I246" s="13" t="s">
        <v>3190</v>
      </c>
      <c r="J246" s="1" t="s">
        <v>4973</v>
      </c>
      <c r="K246" s="1">
        <v>0</v>
      </c>
      <c r="L246" s="1">
        <v>1</v>
      </c>
      <c r="M246" s="1">
        <v>1</v>
      </c>
      <c r="N246" s="1">
        <v>1</v>
      </c>
      <c r="O246" s="1">
        <v>0</v>
      </c>
      <c r="P246" s="16">
        <v>56.661064680232556</v>
      </c>
      <c r="Q246" s="21">
        <v>5.3416744287184043E-2</v>
      </c>
      <c r="R246" s="21">
        <v>0.7082210959720967</v>
      </c>
      <c r="S246" s="21">
        <v>0.65480435168491269</v>
      </c>
      <c r="T246" s="21">
        <v>5.9742956783623282E-3</v>
      </c>
      <c r="U246" s="21">
        <v>8.1429227526918779E-2</v>
      </c>
      <c r="V246" s="21">
        <v>7.545493184855645E-2</v>
      </c>
      <c r="W246" s="13" t="str">
        <f>IF(Table4674[[#This Row],[PSI - FI]]&gt;5,"Red",(IF(AND(Table4674[[#This Row],[PSI - FI]]&lt;5,Table4674[[#This Row],[PSI - FI]]&gt;=3),"Blue","No")))</f>
        <v>No</v>
      </c>
      <c r="X246" s="19" t="str">
        <f>HYPERLINK("https://www.google.com/maps/dir/?api=1&amp;origin=" &amp; Table4674[[#This Row],[Begin Lat]] &amp; "," &amp; Table4674[[#This Row],[Begin Long]] &amp; "&amp;destination=" &amp; Table4674[[#This Row],[End Lat]] &amp; "," &amp; Table4674[[#This Row],[End Long]] &amp; "&amp;travelmode=driving", "Google Maps")</f>
        <v>Google Maps</v>
      </c>
      <c r="Y246" s="1">
        <v>39.227013720599999</v>
      </c>
      <c r="Z246" s="1">
        <v>-82.1984552049</v>
      </c>
      <c r="AA246" s="1">
        <v>39.233810791700002</v>
      </c>
      <c r="AB246" s="1">
        <v>-82.195244232600004</v>
      </c>
    </row>
    <row r="247" spans="1:28" x14ac:dyDescent="0.25">
      <c r="A247" s="13">
        <v>245</v>
      </c>
      <c r="B247" s="17">
        <v>9</v>
      </c>
      <c r="C247" s="1" t="s">
        <v>1334</v>
      </c>
      <c r="D247" s="1" t="s">
        <v>3353</v>
      </c>
      <c r="E247" s="1" t="s">
        <v>3354</v>
      </c>
      <c r="F247" s="1" t="s">
        <v>3748</v>
      </c>
      <c r="G247" s="16">
        <v>5</v>
      </c>
      <c r="H247" s="16">
        <v>5.5</v>
      </c>
      <c r="I247" s="13" t="s">
        <v>3190</v>
      </c>
      <c r="J247" s="1" t="s">
        <v>4974</v>
      </c>
      <c r="K247" s="1">
        <v>0</v>
      </c>
      <c r="L247" s="1">
        <v>1</v>
      </c>
      <c r="M247" s="1">
        <v>4</v>
      </c>
      <c r="N247" s="1">
        <v>0</v>
      </c>
      <c r="O247" s="1">
        <v>6</v>
      </c>
      <c r="P247" s="16">
        <v>77.864189680232556</v>
      </c>
      <c r="Q247" s="21">
        <v>0.10436064103032842</v>
      </c>
      <c r="R247" s="21">
        <v>1.7944569357262274</v>
      </c>
      <c r="S247" s="21">
        <v>1.6900962946958991</v>
      </c>
      <c r="T247" s="21">
        <v>1.2033756043835324E-2</v>
      </c>
      <c r="U247" s="21">
        <v>8.1013364735737212E-2</v>
      </c>
      <c r="V247" s="21">
        <v>6.8979608691901895E-2</v>
      </c>
      <c r="W247" s="13" t="str">
        <f>IF(Table4674[[#This Row],[PSI - FI]]&gt;5,"Red",(IF(AND(Table4674[[#This Row],[PSI - FI]]&lt;5,Table4674[[#This Row],[PSI - FI]]&gt;=3),"Blue","No")))</f>
        <v>No</v>
      </c>
      <c r="X247" s="19" t="str">
        <f>HYPERLINK("https://www.google.com/maps/dir/?api=1&amp;origin=" &amp; Table4674[[#This Row],[Begin Lat]] &amp; "," &amp; Table4674[[#This Row],[Begin Long]] &amp; "&amp;destination=" &amp; Table4674[[#This Row],[End Lat]] &amp; "," &amp; Table4674[[#This Row],[End Long]] &amp; "&amp;travelmode=driving", "Google Maps")</f>
        <v>Google Maps</v>
      </c>
      <c r="Y247" s="1">
        <v>38.865787818800001</v>
      </c>
      <c r="Z247" s="1">
        <v>-82.881796859199994</v>
      </c>
      <c r="AA247" s="1">
        <v>38.867247746399997</v>
      </c>
      <c r="AB247" s="1">
        <v>-82.873124801900005</v>
      </c>
    </row>
    <row r="248" spans="1:28" x14ac:dyDescent="0.25">
      <c r="A248" s="13">
        <v>246</v>
      </c>
      <c r="B248" s="17">
        <v>5</v>
      </c>
      <c r="C248" s="1" t="s">
        <v>2366</v>
      </c>
      <c r="D248" s="1" t="s">
        <v>3468</v>
      </c>
      <c r="E248" s="1" t="s">
        <v>3419</v>
      </c>
      <c r="F248" s="1" t="s">
        <v>3700</v>
      </c>
      <c r="G248" s="16">
        <v>6.1</v>
      </c>
      <c r="H248" s="16">
        <v>6.6</v>
      </c>
      <c r="I248" s="13" t="s">
        <v>3190</v>
      </c>
      <c r="J248" s="1" t="s">
        <v>4974</v>
      </c>
      <c r="K248" s="1">
        <v>0</v>
      </c>
      <c r="L248" s="1">
        <v>1</v>
      </c>
      <c r="M248" s="1">
        <v>2</v>
      </c>
      <c r="N248" s="1">
        <v>2</v>
      </c>
      <c r="O248" s="1">
        <v>1</v>
      </c>
      <c r="P248" s="16">
        <v>68.645439680232556</v>
      </c>
      <c r="Q248" s="21">
        <v>0.10432067558230805</v>
      </c>
      <c r="R248" s="21">
        <v>0.99731750033032818</v>
      </c>
      <c r="S248" s="21">
        <v>0.89299682474802011</v>
      </c>
      <c r="T248" s="21">
        <v>1.2029521766217306E-2</v>
      </c>
      <c r="U248" s="21">
        <v>8.0919650156711584E-2</v>
      </c>
      <c r="V248" s="21">
        <v>6.8890128390494271E-2</v>
      </c>
      <c r="W248" s="13" t="str">
        <f>IF(Table4674[[#This Row],[PSI - FI]]&gt;5,"Red",(IF(AND(Table4674[[#This Row],[PSI - FI]]&lt;5,Table4674[[#This Row],[PSI - FI]]&gt;=3),"Blue","No")))</f>
        <v>No</v>
      </c>
      <c r="X248" s="19" t="str">
        <f>HYPERLINK("https://www.google.com/maps/dir/?api=1&amp;origin=" &amp; Table4674[[#This Row],[Begin Lat]] &amp; "," &amp; Table4674[[#This Row],[Begin Long]] &amp; "&amp;destination=" &amp; Table4674[[#This Row],[End Lat]] &amp; "," &amp; Table4674[[#This Row],[End Long]] &amp; "&amp;travelmode=driving", "Google Maps")</f>
        <v>Google Maps</v>
      </c>
      <c r="Y248" s="1">
        <v>40.330028363099999</v>
      </c>
      <c r="Z248" s="1">
        <v>-82.658530325900003</v>
      </c>
      <c r="AA248" s="1">
        <v>40.335537655000003</v>
      </c>
      <c r="AB248" s="1">
        <v>-82.652368619699999</v>
      </c>
    </row>
    <row r="249" spans="1:28" x14ac:dyDescent="0.25">
      <c r="A249" s="13">
        <v>247</v>
      </c>
      <c r="B249" s="17">
        <v>5</v>
      </c>
      <c r="C249" s="1" t="s">
        <v>2376</v>
      </c>
      <c r="D249" s="1" t="s">
        <v>3400</v>
      </c>
      <c r="E249" s="1" t="s">
        <v>3401</v>
      </c>
      <c r="F249" s="1" t="s">
        <v>3735</v>
      </c>
      <c r="G249" s="16">
        <v>22.7</v>
      </c>
      <c r="H249" s="16">
        <v>23.2</v>
      </c>
      <c r="I249" s="13" t="s">
        <v>3190</v>
      </c>
      <c r="J249" s="1" t="s">
        <v>4974</v>
      </c>
      <c r="K249" s="1">
        <v>1</v>
      </c>
      <c r="L249" s="1">
        <v>3</v>
      </c>
      <c r="M249" s="1">
        <v>0</v>
      </c>
      <c r="N249" s="1">
        <v>1</v>
      </c>
      <c r="O249" s="1">
        <v>4</v>
      </c>
      <c r="P249" s="16">
        <v>191.14425872093022</v>
      </c>
      <c r="Q249" s="21">
        <v>0.10385400626810358</v>
      </c>
      <c r="R249" s="21">
        <v>1.4697507777015821</v>
      </c>
      <c r="S249" s="21">
        <v>1.3658967714334787</v>
      </c>
      <c r="T249" s="21">
        <v>1.1980069108854605E-2</v>
      </c>
      <c r="U249" s="21">
        <v>8.0639555466408205E-2</v>
      </c>
      <c r="V249" s="21">
        <v>6.8659486357553604E-2</v>
      </c>
      <c r="W249" s="13" t="str">
        <f>IF(Table4674[[#This Row],[PSI - FI]]&gt;5,"Red",(IF(AND(Table4674[[#This Row],[PSI - FI]]&lt;5,Table4674[[#This Row],[PSI - FI]]&gt;=3),"Blue","No")))</f>
        <v>No</v>
      </c>
      <c r="X249" s="19" t="str">
        <f>HYPERLINK("https://www.google.com/maps/dir/?api=1&amp;origin=" &amp; Table4674[[#This Row],[Begin Lat]] &amp; "," &amp; Table4674[[#This Row],[Begin Long]] &amp; "&amp;destination=" &amp; Table4674[[#This Row],[End Lat]] &amp; "," &amp; Table4674[[#This Row],[End Long]] &amp; "&amp;travelmode=driving", "Google Maps")</f>
        <v>Google Maps</v>
      </c>
      <c r="Y249" s="1">
        <v>39.755962756599999</v>
      </c>
      <c r="Z249" s="1">
        <v>-82.246641048699999</v>
      </c>
      <c r="AA249" s="1">
        <v>39.7628835354</v>
      </c>
      <c r="AB249" s="1">
        <v>-82.248137050899999</v>
      </c>
    </row>
    <row r="250" spans="1:28" x14ac:dyDescent="0.25">
      <c r="A250" s="13">
        <v>248</v>
      </c>
      <c r="B250" s="17">
        <v>3</v>
      </c>
      <c r="C250" s="1" t="s">
        <v>802</v>
      </c>
      <c r="D250" s="1" t="s">
        <v>3469</v>
      </c>
      <c r="E250" s="1" t="s">
        <v>3470</v>
      </c>
      <c r="F250" s="1" t="s">
        <v>3775</v>
      </c>
      <c r="G250" s="16">
        <v>5.8</v>
      </c>
      <c r="H250" s="16">
        <v>6.3</v>
      </c>
      <c r="I250" s="13" t="s">
        <v>3190</v>
      </c>
      <c r="J250" s="1" t="s">
        <v>4974</v>
      </c>
      <c r="K250" s="1">
        <v>0</v>
      </c>
      <c r="L250" s="1">
        <v>1</v>
      </c>
      <c r="M250" s="1">
        <v>3</v>
      </c>
      <c r="N250" s="1">
        <v>0</v>
      </c>
      <c r="O250" s="1">
        <v>10</v>
      </c>
      <c r="P250" s="16">
        <v>75.317314680232556</v>
      </c>
      <c r="Q250" s="21">
        <v>0.12725233267017447</v>
      </c>
      <c r="R250" s="21">
        <v>2.5888578528963206</v>
      </c>
      <c r="S250" s="21">
        <v>2.4616055202261462</v>
      </c>
      <c r="T250" s="21">
        <v>1.4438995647249058E-2</v>
      </c>
      <c r="U250" s="21">
        <v>8.0117407524941481E-2</v>
      </c>
      <c r="V250" s="21">
        <v>6.5678411877692425E-2</v>
      </c>
      <c r="W250" s="13" t="str">
        <f>IF(Table4674[[#This Row],[PSI - FI]]&gt;5,"Red",(IF(AND(Table4674[[#This Row],[PSI - FI]]&lt;5,Table4674[[#This Row],[PSI - FI]]&gt;=3),"Blue","No")))</f>
        <v>No</v>
      </c>
      <c r="X250" s="19" t="str">
        <f>HYPERLINK("https://www.google.com/maps/dir/?api=1&amp;origin=" &amp; Table4674[[#This Row],[Begin Lat]] &amp; "," &amp; Table4674[[#This Row],[Begin Long]] &amp; "&amp;destination=" &amp; Table4674[[#This Row],[End Lat]] &amp; "," &amp; Table4674[[#This Row],[End Long]] &amp; "&amp;travelmode=driving", "Google Maps")</f>
        <v>Google Maps</v>
      </c>
      <c r="Y250" s="1">
        <v>40.6556986481</v>
      </c>
      <c r="Z250" s="1">
        <v>-82.548630723299993</v>
      </c>
      <c r="AA250" s="1">
        <v>40.649216494900003</v>
      </c>
      <c r="AB250" s="1">
        <v>-82.544447459500006</v>
      </c>
    </row>
    <row r="251" spans="1:28" x14ac:dyDescent="0.25">
      <c r="A251" s="13">
        <v>249</v>
      </c>
      <c r="B251" s="17">
        <v>6</v>
      </c>
      <c r="C251" s="1" t="s">
        <v>1340</v>
      </c>
      <c r="D251" s="1" t="s">
        <v>3471</v>
      </c>
      <c r="E251" s="1" t="s">
        <v>3472</v>
      </c>
      <c r="F251" s="1" t="s">
        <v>3706</v>
      </c>
      <c r="G251" s="16">
        <v>8.4</v>
      </c>
      <c r="H251" s="16">
        <v>8.9</v>
      </c>
      <c r="I251" s="13" t="s">
        <v>3190</v>
      </c>
      <c r="J251" s="1" t="s">
        <v>4973</v>
      </c>
      <c r="K251" s="1">
        <v>0</v>
      </c>
      <c r="L251" s="1">
        <v>1</v>
      </c>
      <c r="M251" s="1">
        <v>2</v>
      </c>
      <c r="N251" s="1">
        <v>0</v>
      </c>
      <c r="O251" s="1">
        <v>0</v>
      </c>
      <c r="P251" s="16">
        <v>58.770439680232556</v>
      </c>
      <c r="Q251" s="21">
        <v>5.2506367724581338E-2</v>
      </c>
      <c r="R251" s="21">
        <v>0.70610753052128217</v>
      </c>
      <c r="S251" s="21">
        <v>0.65360116279670089</v>
      </c>
      <c r="T251" s="21">
        <v>5.8649962598154729E-3</v>
      </c>
      <c r="U251" s="21">
        <v>8.006868842701706E-2</v>
      </c>
      <c r="V251" s="21">
        <v>7.4203692167201588E-2</v>
      </c>
      <c r="W251" s="13" t="str">
        <f>IF(Table4674[[#This Row],[PSI - FI]]&gt;5,"Red",(IF(AND(Table4674[[#This Row],[PSI - FI]]&lt;5,Table4674[[#This Row],[PSI - FI]]&gt;=3),"Blue","No")))</f>
        <v>No</v>
      </c>
      <c r="X251" s="19" t="str">
        <f>HYPERLINK("https://www.google.com/maps/dir/?api=1&amp;origin=" &amp; Table4674[[#This Row],[Begin Lat]] &amp; "," &amp; Table4674[[#This Row],[Begin Long]] &amp; "&amp;destination=" &amp; Table4674[[#This Row],[End Lat]] &amp; "," &amp; Table4674[[#This Row],[End Long]] &amp; "&amp;travelmode=driving", "Google Maps")</f>
        <v>Google Maps</v>
      </c>
      <c r="Y251" s="1">
        <v>39.938959556500002</v>
      </c>
      <c r="Z251" s="1">
        <v>-83.380906230899996</v>
      </c>
      <c r="AA251" s="1">
        <v>39.939430983000001</v>
      </c>
      <c r="AB251" s="1">
        <v>-83.371501300999995</v>
      </c>
    </row>
    <row r="252" spans="1:28" x14ac:dyDescent="0.25">
      <c r="A252" s="13">
        <v>250</v>
      </c>
      <c r="B252" s="17">
        <v>6</v>
      </c>
      <c r="C252" s="1" t="s">
        <v>1340</v>
      </c>
      <c r="D252" s="1" t="s">
        <v>3471</v>
      </c>
      <c r="E252" s="1" t="s">
        <v>3472</v>
      </c>
      <c r="F252" s="1" t="s">
        <v>3706</v>
      </c>
      <c r="G252" s="16">
        <v>12.2</v>
      </c>
      <c r="H252" s="16">
        <v>12.7</v>
      </c>
      <c r="I252" s="13" t="s">
        <v>3190</v>
      </c>
      <c r="J252" s="1" t="s">
        <v>4973</v>
      </c>
      <c r="K252" s="1">
        <v>0</v>
      </c>
      <c r="L252" s="1">
        <v>1</v>
      </c>
      <c r="M252" s="1">
        <v>0</v>
      </c>
      <c r="N252" s="1">
        <v>2</v>
      </c>
      <c r="O252" s="1">
        <v>2</v>
      </c>
      <c r="P252" s="16">
        <v>56.551689680232556</v>
      </c>
      <c r="Q252" s="21">
        <v>5.2506367724581338E-2</v>
      </c>
      <c r="R252" s="21">
        <v>1.1617538917530879</v>
      </c>
      <c r="S252" s="21">
        <v>1.1092475240285065</v>
      </c>
      <c r="T252" s="21">
        <v>5.8649962598154729E-3</v>
      </c>
      <c r="U252" s="21">
        <v>8.006868842701706E-2</v>
      </c>
      <c r="V252" s="21">
        <v>7.4203692167201588E-2</v>
      </c>
      <c r="W252" s="13" t="str">
        <f>IF(Table4674[[#This Row],[PSI - FI]]&gt;5,"Red",(IF(AND(Table4674[[#This Row],[PSI - FI]]&lt;5,Table4674[[#This Row],[PSI - FI]]&gt;=3),"Blue","No")))</f>
        <v>No</v>
      </c>
      <c r="X252" s="19" t="str">
        <f>HYPERLINK("https://www.google.com/maps/dir/?api=1&amp;origin=" &amp; Table4674[[#This Row],[Begin Lat]] &amp; "," &amp; Table4674[[#This Row],[Begin Long]] &amp; "&amp;destination=" &amp; Table4674[[#This Row],[End Lat]] &amp; "," &amp; Table4674[[#This Row],[End Long]] &amp; "&amp;travelmode=driving", "Google Maps")</f>
        <v>Google Maps</v>
      </c>
      <c r="Y252" s="1">
        <v>39.942643355400001</v>
      </c>
      <c r="Z252" s="1">
        <v>-83.309494147999999</v>
      </c>
      <c r="AA252" s="1">
        <v>39.9431386758</v>
      </c>
      <c r="AB252" s="1">
        <v>-83.300106465799999</v>
      </c>
    </row>
    <row r="253" spans="1:28" x14ac:dyDescent="0.25">
      <c r="A253" s="13">
        <v>251</v>
      </c>
      <c r="B253" s="17">
        <v>6</v>
      </c>
      <c r="C253" s="1" t="s">
        <v>1340</v>
      </c>
      <c r="D253" s="1" t="s">
        <v>3471</v>
      </c>
      <c r="E253" s="1" t="s">
        <v>3472</v>
      </c>
      <c r="F253" s="1" t="s">
        <v>3706</v>
      </c>
      <c r="G253" s="16">
        <v>5.2</v>
      </c>
      <c r="H253" s="16">
        <v>5.7</v>
      </c>
      <c r="I253" s="13" t="s">
        <v>3190</v>
      </c>
      <c r="J253" s="1" t="s">
        <v>4973</v>
      </c>
      <c r="K253" s="1">
        <v>0</v>
      </c>
      <c r="L253" s="1">
        <v>1</v>
      </c>
      <c r="M253" s="1">
        <v>2</v>
      </c>
      <c r="N253" s="1">
        <v>0</v>
      </c>
      <c r="O253" s="1">
        <v>0</v>
      </c>
      <c r="P253" s="16">
        <v>58.770439680232556</v>
      </c>
      <c r="Q253" s="21">
        <v>5.2495978915872196E-2</v>
      </c>
      <c r="R253" s="21">
        <v>0.70598691614650366</v>
      </c>
      <c r="S253" s="21">
        <v>0.65349093723063145</v>
      </c>
      <c r="T253" s="21">
        <v>5.8636397503667127E-3</v>
      </c>
      <c r="U253" s="21">
        <v>8.0050402146457478E-2</v>
      </c>
      <c r="V253" s="21">
        <v>7.4186762396090761E-2</v>
      </c>
      <c r="W253" s="13" t="str">
        <f>IF(Table4674[[#This Row],[PSI - FI]]&gt;5,"Red",(IF(AND(Table4674[[#This Row],[PSI - FI]]&lt;5,Table4674[[#This Row],[PSI - FI]]&gt;=3),"Blue","No")))</f>
        <v>No</v>
      </c>
      <c r="X253" s="19" t="str">
        <f>HYPERLINK("https://www.google.com/maps/dir/?api=1&amp;origin=" &amp; Table4674[[#This Row],[Begin Lat]] &amp; "," &amp; Table4674[[#This Row],[Begin Long]] &amp; "&amp;destination=" &amp; Table4674[[#This Row],[End Lat]] &amp; "," &amp; Table4674[[#This Row],[End Long]] &amp; "&amp;travelmode=driving", "Google Maps")</f>
        <v>Google Maps</v>
      </c>
      <c r="Y253" s="1">
        <v>39.936224940599999</v>
      </c>
      <c r="Z253" s="1">
        <v>-83.440951558500004</v>
      </c>
      <c r="AA253" s="1">
        <v>39.936665119099999</v>
      </c>
      <c r="AB253" s="1">
        <v>-83.431561638600002</v>
      </c>
    </row>
    <row r="254" spans="1:28" x14ac:dyDescent="0.25">
      <c r="A254" s="13">
        <v>252</v>
      </c>
      <c r="B254" s="17">
        <v>8</v>
      </c>
      <c r="C254" s="1" t="s">
        <v>806</v>
      </c>
      <c r="D254" s="1" t="s">
        <v>3373</v>
      </c>
      <c r="E254" s="1" t="s">
        <v>3374</v>
      </c>
      <c r="F254" s="1" t="s">
        <v>3716</v>
      </c>
      <c r="G254" s="16">
        <v>16</v>
      </c>
      <c r="H254" s="16">
        <v>16.5</v>
      </c>
      <c r="I254" s="13" t="s">
        <v>3190</v>
      </c>
      <c r="J254" s="1" t="s">
        <v>4974</v>
      </c>
      <c r="K254" s="1">
        <v>0</v>
      </c>
      <c r="L254" s="1">
        <v>1</v>
      </c>
      <c r="M254" s="1">
        <v>5</v>
      </c>
      <c r="N254" s="1">
        <v>0</v>
      </c>
      <c r="O254" s="1">
        <v>5</v>
      </c>
      <c r="P254" s="16">
        <v>83.411064680232556</v>
      </c>
      <c r="Q254" s="21">
        <v>8.6059801716198578E-2</v>
      </c>
      <c r="R254" s="21">
        <v>1.5953104994443377</v>
      </c>
      <c r="S254" s="21">
        <v>1.509250697728139</v>
      </c>
      <c r="T254" s="21">
        <v>1.0080075137690162E-2</v>
      </c>
      <c r="U254" s="21">
        <v>7.9959925780437674E-2</v>
      </c>
      <c r="V254" s="21">
        <v>6.9879850642747515E-2</v>
      </c>
      <c r="W254" s="13" t="str">
        <f>IF(Table4674[[#This Row],[PSI - FI]]&gt;5,"Red",(IF(AND(Table4674[[#This Row],[PSI - FI]]&lt;5,Table4674[[#This Row],[PSI - FI]]&gt;=3),"Blue","No")))</f>
        <v>No</v>
      </c>
      <c r="X254" s="19" t="str">
        <f>HYPERLINK("https://www.google.com/maps/dir/?api=1&amp;origin=" &amp; Table4674[[#This Row],[Begin Lat]] &amp; "," &amp; Table4674[[#This Row],[Begin Long]] &amp; "&amp;destination=" &amp; Table4674[[#This Row],[End Lat]] &amp; "," &amp; Table4674[[#This Row],[End Long]] &amp; "&amp;travelmode=driving", "Google Maps")</f>
        <v>Google Maps</v>
      </c>
      <c r="Y254" s="1">
        <v>39.485796926399999</v>
      </c>
      <c r="Z254" s="1">
        <v>-84.139432796099996</v>
      </c>
      <c r="AA254" s="1">
        <v>39.491213160299999</v>
      </c>
      <c r="AB254" s="1">
        <v>-84.133221964599997</v>
      </c>
    </row>
    <row r="255" spans="1:28" x14ac:dyDescent="0.25">
      <c r="A255" s="13">
        <v>253</v>
      </c>
      <c r="B255" s="17">
        <v>5</v>
      </c>
      <c r="C255" s="1" t="s">
        <v>797</v>
      </c>
      <c r="D255" s="1" t="s">
        <v>3473</v>
      </c>
      <c r="E255" s="1" t="s">
        <v>3217</v>
      </c>
      <c r="F255" s="1" t="s">
        <v>3701</v>
      </c>
      <c r="G255" s="16">
        <v>18</v>
      </c>
      <c r="H255" s="16">
        <v>18.5</v>
      </c>
      <c r="I255" s="13" t="s">
        <v>3190</v>
      </c>
      <c r="J255" s="1" t="s">
        <v>4973</v>
      </c>
      <c r="K255" s="1">
        <v>0</v>
      </c>
      <c r="L255" s="1">
        <v>1</v>
      </c>
      <c r="M255" s="1">
        <v>1</v>
      </c>
      <c r="N255" s="1">
        <v>0</v>
      </c>
      <c r="O255" s="1">
        <v>3</v>
      </c>
      <c r="P255" s="16">
        <v>55.223564680232556</v>
      </c>
      <c r="Q255" s="21">
        <v>9.0564637413206611E-2</v>
      </c>
      <c r="R255" s="21">
        <v>1.444375535246528</v>
      </c>
      <c r="S255" s="21">
        <v>1.3538108978333214</v>
      </c>
      <c r="T255" s="21">
        <v>8.7325727939793485E-3</v>
      </c>
      <c r="U255" s="21">
        <v>7.991111895387823E-2</v>
      </c>
      <c r="V255" s="21">
        <v>7.1178546159898881E-2</v>
      </c>
      <c r="W255" s="13" t="str">
        <f>IF(Table4674[[#This Row],[PSI - FI]]&gt;5,"Red",(IF(AND(Table4674[[#This Row],[PSI - FI]]&lt;5,Table4674[[#This Row],[PSI - FI]]&gt;=3),"Blue","No")))</f>
        <v>No</v>
      </c>
      <c r="X255" s="19" t="str">
        <f>HYPERLINK("https://www.google.com/maps/dir/?api=1&amp;origin=" &amp; Table4674[[#This Row],[Begin Lat]] &amp; "," &amp; Table4674[[#This Row],[Begin Long]] &amp; "&amp;destination=" &amp; Table4674[[#This Row],[End Lat]] &amp; "," &amp; Table4674[[#This Row],[End Long]] &amp; "&amp;travelmode=driving", "Google Maps")</f>
        <v>Google Maps</v>
      </c>
      <c r="Y255" s="1">
        <v>39.668331869600003</v>
      </c>
      <c r="Z255" s="1">
        <v>-82.612898060899994</v>
      </c>
      <c r="AA255" s="1">
        <v>39.667817920799997</v>
      </c>
      <c r="AB255" s="1">
        <v>-82.6035515234</v>
      </c>
    </row>
    <row r="256" spans="1:28" x14ac:dyDescent="0.25">
      <c r="A256" s="13">
        <v>254</v>
      </c>
      <c r="B256" s="17">
        <v>6</v>
      </c>
      <c r="C256" s="1" t="s">
        <v>799</v>
      </c>
      <c r="D256" s="1" t="s">
        <v>3350</v>
      </c>
      <c r="E256" s="1" t="s">
        <v>3208</v>
      </c>
      <c r="F256" s="1" t="s">
        <v>3700</v>
      </c>
      <c r="G256" s="16">
        <v>2.7</v>
      </c>
      <c r="H256" s="16">
        <v>3.2</v>
      </c>
      <c r="I256" s="13" t="s">
        <v>3190</v>
      </c>
      <c r="J256" s="1" t="s">
        <v>4974</v>
      </c>
      <c r="K256" s="1">
        <v>0</v>
      </c>
      <c r="L256" s="1">
        <v>1</v>
      </c>
      <c r="M256" s="1">
        <v>2</v>
      </c>
      <c r="N256" s="1">
        <v>4</v>
      </c>
      <c r="O256" s="1">
        <v>3</v>
      </c>
      <c r="P256" s="16">
        <v>79.520439680232556</v>
      </c>
      <c r="Q256" s="21">
        <v>7.3345558710025974E-2</v>
      </c>
      <c r="R256" s="21">
        <v>1.3174921664600541</v>
      </c>
      <c r="S256" s="21">
        <v>1.2441466077500281</v>
      </c>
      <c r="T256" s="21">
        <v>8.7031070334361652E-3</v>
      </c>
      <c r="U256" s="21">
        <v>7.949521868397548E-2</v>
      </c>
      <c r="V256" s="21">
        <v>7.0792111650539308E-2</v>
      </c>
      <c r="W256" s="13" t="str">
        <f>IF(Table4674[[#This Row],[PSI - FI]]&gt;5,"Red",(IF(AND(Table4674[[#This Row],[PSI - FI]]&lt;5,Table4674[[#This Row],[PSI - FI]]&gt;=3),"Blue","No")))</f>
        <v>No</v>
      </c>
      <c r="X256" s="19" t="str">
        <f>HYPERLINK("https://www.google.com/maps/dir/?api=1&amp;origin=" &amp; Table4674[[#This Row],[Begin Lat]] &amp; "," &amp; Table4674[[#This Row],[Begin Long]] &amp; "&amp;destination=" &amp; Table4674[[#This Row],[End Lat]] &amp; "," &amp; Table4674[[#This Row],[End Long]] &amp; "&amp;travelmode=driving", "Google Maps")</f>
        <v>Google Maps</v>
      </c>
      <c r="Y256" s="1">
        <v>40.277305935299999</v>
      </c>
      <c r="Z256" s="1">
        <v>-83.200997602499996</v>
      </c>
      <c r="AA256" s="1">
        <v>40.280098779799999</v>
      </c>
      <c r="AB256" s="1">
        <v>-83.192270219799994</v>
      </c>
    </row>
    <row r="257" spans="1:28" x14ac:dyDescent="0.25">
      <c r="A257" s="13">
        <v>255</v>
      </c>
      <c r="B257" s="17">
        <v>8</v>
      </c>
      <c r="C257" s="1" t="s">
        <v>788</v>
      </c>
      <c r="D257" s="1" t="s">
        <v>3409</v>
      </c>
      <c r="E257" s="1" t="s">
        <v>3411</v>
      </c>
      <c r="F257" s="1" t="s">
        <v>3759</v>
      </c>
      <c r="G257" s="16">
        <v>4.9000000000000004</v>
      </c>
      <c r="H257" s="16">
        <v>5.4</v>
      </c>
      <c r="I257" s="13" t="s">
        <v>3190</v>
      </c>
      <c r="J257" s="1" t="s">
        <v>4974</v>
      </c>
      <c r="K257" s="1">
        <v>0</v>
      </c>
      <c r="L257" s="1">
        <v>1</v>
      </c>
      <c r="M257" s="1">
        <v>4</v>
      </c>
      <c r="N257" s="1">
        <v>1</v>
      </c>
      <c r="O257" s="1">
        <v>15</v>
      </c>
      <c r="P257" s="16">
        <v>91.301689680232556</v>
      </c>
      <c r="Q257" s="21">
        <v>8.5445309046077972E-2</v>
      </c>
      <c r="R257" s="21">
        <v>2.973615504993528</v>
      </c>
      <c r="S257" s="21">
        <v>2.8881701959474499</v>
      </c>
      <c r="T257" s="21">
        <v>1.0013925151245304E-2</v>
      </c>
      <c r="U257" s="21">
        <v>7.9436582371962813E-2</v>
      </c>
      <c r="V257" s="21">
        <v>6.9422657220717512E-2</v>
      </c>
      <c r="W257" s="13" t="str">
        <f>IF(Table4674[[#This Row],[PSI - FI]]&gt;5,"Red",(IF(AND(Table4674[[#This Row],[PSI - FI]]&lt;5,Table4674[[#This Row],[PSI - FI]]&gt;=3),"Blue","No")))</f>
        <v>No</v>
      </c>
      <c r="X257" s="19" t="str">
        <f>HYPERLINK("https://www.google.com/maps/dir/?api=1&amp;origin=" &amp; Table4674[[#This Row],[Begin Lat]] &amp; "," &amp; Table4674[[#This Row],[Begin Long]] &amp; "&amp;destination=" &amp; Table4674[[#This Row],[End Lat]] &amp; "," &amp; Table4674[[#This Row],[End Long]] &amp; "&amp;travelmode=driving", "Google Maps")</f>
        <v>Google Maps</v>
      </c>
      <c r="Y257" s="1">
        <v>39.351033513399997</v>
      </c>
      <c r="Z257" s="1">
        <v>-84.599031678000003</v>
      </c>
      <c r="AA257" s="1">
        <v>39.355281985700003</v>
      </c>
      <c r="AB257" s="1">
        <v>-84.592418837799997</v>
      </c>
    </row>
    <row r="258" spans="1:28" x14ac:dyDescent="0.25">
      <c r="A258" s="13">
        <v>256</v>
      </c>
      <c r="B258" s="17">
        <v>4</v>
      </c>
      <c r="C258" s="1" t="s">
        <v>798</v>
      </c>
      <c r="D258" s="1" t="s">
        <v>3459</v>
      </c>
      <c r="E258" s="1" t="s">
        <v>3460</v>
      </c>
      <c r="F258" s="1" t="s">
        <v>3761</v>
      </c>
      <c r="G258" s="16">
        <v>16.100000000000001</v>
      </c>
      <c r="H258" s="16">
        <v>16.600000000000001</v>
      </c>
      <c r="I258" s="13" t="s">
        <v>3190</v>
      </c>
      <c r="J258" s="1" t="s">
        <v>4974</v>
      </c>
      <c r="K258" s="1">
        <v>0</v>
      </c>
      <c r="L258" s="1">
        <v>2</v>
      </c>
      <c r="M258" s="1">
        <v>3</v>
      </c>
      <c r="N258" s="1">
        <v>1</v>
      </c>
      <c r="O258" s="1">
        <v>1</v>
      </c>
      <c r="P258" s="16">
        <v>116.43150436046511</v>
      </c>
      <c r="Q258" s="21">
        <v>8.5115977467173698E-2</v>
      </c>
      <c r="R258" s="21">
        <v>1.0257124121121357</v>
      </c>
      <c r="S258" s="21">
        <v>0.94059643464496201</v>
      </c>
      <c r="T258" s="21">
        <v>9.9784568030837229E-3</v>
      </c>
      <c r="U258" s="21">
        <v>7.9161891274662846E-2</v>
      </c>
      <c r="V258" s="21">
        <v>6.9183434471579125E-2</v>
      </c>
      <c r="W258" s="13" t="str">
        <f>IF(Table4674[[#This Row],[PSI - FI]]&gt;5,"Red",(IF(AND(Table4674[[#This Row],[PSI - FI]]&lt;5,Table4674[[#This Row],[PSI - FI]]&gt;=3),"Blue","No")))</f>
        <v>No</v>
      </c>
      <c r="X258" s="19" t="str">
        <f>HYPERLINK("https://www.google.com/maps/dir/?api=1&amp;origin=" &amp; Table4674[[#This Row],[Begin Lat]] &amp; "," &amp; Table4674[[#This Row],[Begin Long]] &amp; "&amp;destination=" &amp; Table4674[[#This Row],[End Lat]] &amp; "," &amp; Table4674[[#This Row],[End Long]] &amp; "&amp;travelmode=driving", "Google Maps")</f>
        <v>Google Maps</v>
      </c>
      <c r="Y258" s="1">
        <v>41.196833179199999</v>
      </c>
      <c r="Z258" s="1">
        <v>-81.246158680299999</v>
      </c>
      <c r="AA258" s="1">
        <v>41.204017808499998</v>
      </c>
      <c r="AB258" s="1">
        <v>-81.245357086599995</v>
      </c>
    </row>
    <row r="259" spans="1:28" x14ac:dyDescent="0.25">
      <c r="A259" s="13">
        <v>257</v>
      </c>
      <c r="B259" s="17">
        <v>11</v>
      </c>
      <c r="C259" s="1" t="s">
        <v>2385</v>
      </c>
      <c r="D259" s="1" t="s">
        <v>3447</v>
      </c>
      <c r="E259" s="1" t="s">
        <v>3474</v>
      </c>
      <c r="F259" s="1" t="s">
        <v>3770</v>
      </c>
      <c r="G259" s="16">
        <v>8.4</v>
      </c>
      <c r="H259" s="16">
        <v>8.9</v>
      </c>
      <c r="I259" s="13" t="s">
        <v>3190</v>
      </c>
      <c r="K259" s="1">
        <v>0</v>
      </c>
      <c r="L259" s="1">
        <v>1</v>
      </c>
      <c r="M259" s="1">
        <v>2</v>
      </c>
      <c r="N259" s="1">
        <v>2</v>
      </c>
      <c r="O259" s="1">
        <v>11</v>
      </c>
      <c r="P259" s="16">
        <v>78.645439680232556</v>
      </c>
      <c r="Q259" s="21">
        <v>0.10197975565034004</v>
      </c>
      <c r="R259" s="21">
        <v>2.4155852760230476</v>
      </c>
      <c r="S259" s="21">
        <v>2.3136055203727075</v>
      </c>
      <c r="T259" s="21">
        <v>1.1781273256814648E-2</v>
      </c>
      <c r="U259" s="21">
        <v>7.9033197562483948E-2</v>
      </c>
      <c r="V259" s="21">
        <v>6.72519243056693E-2</v>
      </c>
      <c r="W259" s="13" t="str">
        <f>IF(Table4674[[#This Row],[PSI - FI]]&gt;5,"Red",(IF(AND(Table4674[[#This Row],[PSI - FI]]&lt;5,Table4674[[#This Row],[PSI - FI]]&gt;=3),"Blue","No")))</f>
        <v>No</v>
      </c>
      <c r="X259" s="19" t="str">
        <f>HYPERLINK("https://www.google.com/maps/dir/?api=1&amp;origin=" &amp; Table4674[[#This Row],[Begin Lat]] &amp; "," &amp; Table4674[[#This Row],[Begin Long]] &amp; "&amp;destination=" &amp; Table4674[[#This Row],[End Lat]] &amp; "," &amp; Table4674[[#This Row],[End Long]] &amp; "&amp;travelmode=driving", "Google Maps")</f>
        <v>Google Maps</v>
      </c>
      <c r="Y259" s="1">
        <v>0</v>
      </c>
      <c r="Z259" s="1">
        <v>0</v>
      </c>
      <c r="AA259" s="1">
        <v>0</v>
      </c>
      <c r="AB259" s="1">
        <v>0</v>
      </c>
    </row>
    <row r="260" spans="1:28" x14ac:dyDescent="0.25">
      <c r="A260" s="13">
        <v>258</v>
      </c>
      <c r="B260" s="17">
        <v>8</v>
      </c>
      <c r="C260" s="1" t="s">
        <v>2379</v>
      </c>
      <c r="D260" s="1" t="s">
        <v>3475</v>
      </c>
      <c r="E260" s="1" t="s">
        <v>3476</v>
      </c>
      <c r="F260" s="1" t="s">
        <v>3776</v>
      </c>
      <c r="G260" s="16">
        <v>16.600000000000001</v>
      </c>
      <c r="H260" s="16">
        <v>17.100000000000001</v>
      </c>
      <c r="I260" s="13" t="s">
        <v>3190</v>
      </c>
      <c r="J260" s="1" t="s">
        <v>4974</v>
      </c>
      <c r="K260" s="1">
        <v>1</v>
      </c>
      <c r="L260" s="1">
        <v>3</v>
      </c>
      <c r="M260" s="1">
        <v>1</v>
      </c>
      <c r="N260" s="1">
        <v>1</v>
      </c>
      <c r="O260" s="1">
        <v>4</v>
      </c>
      <c r="P260" s="16">
        <v>197.69113372093022</v>
      </c>
      <c r="Q260" s="21">
        <v>8.4915291443766555E-2</v>
      </c>
      <c r="R260" s="21">
        <v>1.4474731672431682</v>
      </c>
      <c r="S260" s="21">
        <v>1.3625578757994017</v>
      </c>
      <c r="T260" s="21">
        <v>9.9568378605210846E-3</v>
      </c>
      <c r="U260" s="21">
        <v>7.9030416524395769E-2</v>
      </c>
      <c r="V260" s="21">
        <v>6.9073578663874688E-2</v>
      </c>
      <c r="W260" s="13" t="str">
        <f>IF(Table4674[[#This Row],[PSI - FI]]&gt;5,"Red",(IF(AND(Table4674[[#This Row],[PSI - FI]]&lt;5,Table4674[[#This Row],[PSI - FI]]&gt;=3),"Blue","No")))</f>
        <v>No</v>
      </c>
      <c r="X260" s="19" t="str">
        <f>HYPERLINK("https://www.google.com/maps/dir/?api=1&amp;origin=" &amp; Table4674[[#This Row],[Begin Lat]] &amp; "," &amp; Table4674[[#This Row],[Begin Long]] &amp; "&amp;destination=" &amp; Table4674[[#This Row],[End Lat]] &amp; "," &amp; Table4674[[#This Row],[End Long]] &amp; "&amp;travelmode=driving", "Google Maps")</f>
        <v>Google Maps</v>
      </c>
      <c r="Y260" s="1">
        <v>39.795088115600002</v>
      </c>
      <c r="Z260" s="1">
        <v>-84.535179688100001</v>
      </c>
      <c r="AA260" s="1">
        <v>39.802209682099999</v>
      </c>
      <c r="AB260" s="1">
        <v>-84.534638746900001</v>
      </c>
    </row>
    <row r="261" spans="1:28" x14ac:dyDescent="0.25">
      <c r="A261" s="13">
        <v>259</v>
      </c>
      <c r="B261" s="17">
        <v>9</v>
      </c>
      <c r="C261" s="1" t="s">
        <v>2377</v>
      </c>
      <c r="D261" s="1" t="s">
        <v>3341</v>
      </c>
      <c r="E261" s="1" t="s">
        <v>3342</v>
      </c>
      <c r="F261" s="1" t="s">
        <v>3715</v>
      </c>
      <c r="G261" s="16">
        <v>22.6</v>
      </c>
      <c r="H261" s="16">
        <v>23.1</v>
      </c>
      <c r="I261" s="13" t="s">
        <v>3190</v>
      </c>
      <c r="J261" s="1" t="s">
        <v>4973</v>
      </c>
      <c r="K261" s="1">
        <v>0</v>
      </c>
      <c r="L261" s="1">
        <v>1</v>
      </c>
      <c r="M261" s="1">
        <v>1</v>
      </c>
      <c r="N261" s="1">
        <v>0</v>
      </c>
      <c r="O261" s="1">
        <v>3</v>
      </c>
      <c r="P261" s="16">
        <v>55.223564680232556</v>
      </c>
      <c r="Q261" s="21">
        <v>8.7728455874862499E-2</v>
      </c>
      <c r="R261" s="21">
        <v>1.5535691784403165</v>
      </c>
      <c r="S261" s="21">
        <v>1.4658407225654539</v>
      </c>
      <c r="T261" s="21">
        <v>8.5471935658678454E-3</v>
      </c>
      <c r="U261" s="21">
        <v>7.8918574956651402E-2</v>
      </c>
      <c r="V261" s="21">
        <v>7.0371381390783555E-2</v>
      </c>
      <c r="W261" s="13" t="str">
        <f>IF(Table4674[[#This Row],[PSI - FI]]&gt;5,"Red",(IF(AND(Table4674[[#This Row],[PSI - FI]]&lt;5,Table4674[[#This Row],[PSI - FI]]&gt;=3),"Blue","No")))</f>
        <v>No</v>
      </c>
      <c r="X261" s="19" t="str">
        <f>HYPERLINK("https://www.google.com/maps/dir/?api=1&amp;origin=" &amp; Table4674[[#This Row],[Begin Lat]] &amp; "," &amp; Table4674[[#This Row],[Begin Long]] &amp; "&amp;destination=" &amp; Table4674[[#This Row],[End Lat]] &amp; "," &amp; Table4674[[#This Row],[End Long]] &amp; "&amp;travelmode=driving", "Google Maps")</f>
        <v>Google Maps</v>
      </c>
      <c r="Y261" s="1">
        <v>38.9577801975</v>
      </c>
      <c r="Z261" s="1">
        <v>-82.491964078899997</v>
      </c>
      <c r="AA261" s="1">
        <v>38.952898147799999</v>
      </c>
      <c r="AB261" s="1">
        <v>-82.485313614600003</v>
      </c>
    </row>
    <row r="262" spans="1:28" x14ac:dyDescent="0.25">
      <c r="A262" s="13">
        <v>260</v>
      </c>
      <c r="B262" s="17">
        <v>3</v>
      </c>
      <c r="C262" s="1" t="s">
        <v>805</v>
      </c>
      <c r="D262" s="1" t="s">
        <v>3477</v>
      </c>
      <c r="E262" s="1" t="s">
        <v>3478</v>
      </c>
      <c r="F262" s="1" t="s">
        <v>3777</v>
      </c>
      <c r="G262" s="16">
        <v>12.8</v>
      </c>
      <c r="H262" s="16">
        <v>13.3</v>
      </c>
      <c r="I262" s="13" t="s">
        <v>3190</v>
      </c>
      <c r="J262" s="1" t="s">
        <v>4974</v>
      </c>
      <c r="K262" s="1">
        <v>0</v>
      </c>
      <c r="L262" s="1">
        <v>1</v>
      </c>
      <c r="M262" s="1">
        <v>4</v>
      </c>
      <c r="N262" s="1">
        <v>1</v>
      </c>
      <c r="O262" s="1">
        <v>8</v>
      </c>
      <c r="P262" s="16">
        <v>84.301689680232556</v>
      </c>
      <c r="Q262" s="21">
        <v>8.4965478844644171E-2</v>
      </c>
      <c r="R262" s="21">
        <v>1.9104563792637526</v>
      </c>
      <c r="S262" s="21">
        <v>1.8254909004191084</v>
      </c>
      <c r="T262" s="21">
        <v>9.962244697086918E-3</v>
      </c>
      <c r="U262" s="21">
        <v>7.8777325870937304E-2</v>
      </c>
      <c r="V262" s="21">
        <v>6.8815081173850379E-2</v>
      </c>
      <c r="W262" s="13" t="str">
        <f>IF(Table4674[[#This Row],[PSI - FI]]&gt;5,"Red",(IF(AND(Table4674[[#This Row],[PSI - FI]]&lt;5,Table4674[[#This Row],[PSI - FI]]&gt;=3),"Blue","No")))</f>
        <v>No</v>
      </c>
      <c r="X262" s="19" t="str">
        <f>HYPERLINK("https://www.google.com/maps/dir/?api=1&amp;origin=" &amp; Table4674[[#This Row],[Begin Lat]] &amp; "," &amp; Table4674[[#This Row],[Begin Long]] &amp; "&amp;destination=" &amp; Table4674[[#This Row],[End Lat]] &amp; "," &amp; Table4674[[#This Row],[End Long]] &amp; "&amp;travelmode=driving", "Google Maps")</f>
        <v>Google Maps</v>
      </c>
      <c r="Y262" s="1">
        <v>41.168015076800003</v>
      </c>
      <c r="Z262" s="1">
        <v>-81.741751669500005</v>
      </c>
      <c r="AA262" s="1">
        <v>41.175257793199997</v>
      </c>
      <c r="AB262" s="1">
        <v>-81.7418488016</v>
      </c>
    </row>
    <row r="263" spans="1:28" x14ac:dyDescent="0.25">
      <c r="A263" s="13">
        <v>261</v>
      </c>
      <c r="B263" s="17">
        <v>6</v>
      </c>
      <c r="C263" s="1" t="s">
        <v>808</v>
      </c>
      <c r="D263" s="1" t="s">
        <v>3271</v>
      </c>
      <c r="E263" s="1" t="s">
        <v>3272</v>
      </c>
      <c r="F263" s="1" t="s">
        <v>3721</v>
      </c>
      <c r="G263" s="16">
        <v>2.7</v>
      </c>
      <c r="H263" s="16">
        <v>3.2</v>
      </c>
      <c r="I263" s="13" t="s">
        <v>3190</v>
      </c>
      <c r="J263" s="1" t="s">
        <v>4974</v>
      </c>
      <c r="K263" s="1">
        <v>1</v>
      </c>
      <c r="L263" s="1">
        <v>0</v>
      </c>
      <c r="M263" s="1">
        <v>1</v>
      </c>
      <c r="N263" s="1">
        <v>1</v>
      </c>
      <c r="O263" s="1">
        <v>5</v>
      </c>
      <c r="P263" s="16">
        <v>61.661064680232556</v>
      </c>
      <c r="Q263" s="21">
        <v>0.16178495428988027</v>
      </c>
      <c r="R263" s="21">
        <v>1.7156800542729023</v>
      </c>
      <c r="S263" s="21">
        <v>1.5538950999830221</v>
      </c>
      <c r="T263" s="21">
        <v>1.8002921373337775E-2</v>
      </c>
      <c r="U263" s="21">
        <v>7.8453903217737639E-2</v>
      </c>
      <c r="V263" s="21">
        <v>6.0450981844399863E-2</v>
      </c>
      <c r="W263" s="13" t="str">
        <f>IF(Table4674[[#This Row],[PSI - FI]]&gt;5,"Red",(IF(AND(Table4674[[#This Row],[PSI - FI]]&lt;5,Table4674[[#This Row],[PSI - FI]]&gt;=3),"Blue","No")))</f>
        <v>No</v>
      </c>
      <c r="X263" s="19" t="str">
        <f>HYPERLINK("https://www.google.com/maps/dir/?api=1&amp;origin=" &amp; Table4674[[#This Row],[Begin Lat]] &amp; "," &amp; Table4674[[#This Row],[Begin Long]] &amp; "&amp;destination=" &amp; Table4674[[#This Row],[End Lat]] &amp; "," &amp; Table4674[[#This Row],[End Long]] &amp; "&amp;travelmode=driving", "Google Maps")</f>
        <v>Google Maps</v>
      </c>
      <c r="Y263" s="1">
        <v>39.757705028899998</v>
      </c>
      <c r="Z263" s="1">
        <v>-83.228551522999993</v>
      </c>
      <c r="AA263" s="1">
        <v>39.763589787699999</v>
      </c>
      <c r="AB263" s="1">
        <v>-83.223073375400006</v>
      </c>
    </row>
    <row r="264" spans="1:28" x14ac:dyDescent="0.25">
      <c r="A264" s="13">
        <v>262</v>
      </c>
      <c r="B264" s="17">
        <v>1</v>
      </c>
      <c r="C264" s="1" t="s">
        <v>2381</v>
      </c>
      <c r="D264" s="1" t="s">
        <v>3343</v>
      </c>
      <c r="E264" s="1" t="s">
        <v>3479</v>
      </c>
      <c r="F264" s="1" t="s">
        <v>3744</v>
      </c>
      <c r="G264" s="16">
        <v>3.6</v>
      </c>
      <c r="H264" s="16">
        <v>4.0999999999999996</v>
      </c>
      <c r="I264" s="13" t="s">
        <v>3190</v>
      </c>
      <c r="K264" s="1">
        <v>0</v>
      </c>
      <c r="L264" s="1">
        <v>2</v>
      </c>
      <c r="M264" s="1">
        <v>3</v>
      </c>
      <c r="N264" s="1">
        <v>0</v>
      </c>
      <c r="O264" s="1">
        <v>5</v>
      </c>
      <c r="P264" s="16">
        <v>115.99400436046511</v>
      </c>
      <c r="Q264" s="21">
        <v>9.9714243014171172E-2</v>
      </c>
      <c r="R264" s="21">
        <v>1.6013270214884574</v>
      </c>
      <c r="S264" s="21">
        <v>1.5016127784742863</v>
      </c>
      <c r="T264" s="21">
        <v>1.1540580593150201E-2</v>
      </c>
      <c r="U264" s="21">
        <v>7.7839870978530484E-2</v>
      </c>
      <c r="V264" s="21">
        <v>6.629929038538028E-2</v>
      </c>
      <c r="W264" s="13" t="str">
        <f>IF(Table4674[[#This Row],[PSI - FI]]&gt;5,"Red",(IF(AND(Table4674[[#This Row],[PSI - FI]]&lt;5,Table4674[[#This Row],[PSI - FI]]&gt;=3),"Blue","No")))</f>
        <v>No</v>
      </c>
      <c r="X264" s="19" t="str">
        <f>HYPERLINK("https://www.google.com/maps/dir/?api=1&amp;origin=" &amp; Table4674[[#This Row],[Begin Lat]] &amp; "," &amp; Table4674[[#This Row],[Begin Long]] &amp; "&amp;destination=" &amp; Table4674[[#This Row],[End Lat]] &amp; "," &amp; Table4674[[#This Row],[End Long]] &amp; "&amp;travelmode=driving", "Google Maps")</f>
        <v>Google Maps</v>
      </c>
      <c r="Y264" s="1">
        <v>0</v>
      </c>
      <c r="Z264" s="1">
        <v>0</v>
      </c>
      <c r="AA264" s="1">
        <v>0</v>
      </c>
      <c r="AB264" s="1">
        <v>0</v>
      </c>
    </row>
    <row r="265" spans="1:28" x14ac:dyDescent="0.25">
      <c r="A265" s="13">
        <v>263</v>
      </c>
      <c r="B265" s="17">
        <v>1</v>
      </c>
      <c r="C265" s="1" t="s">
        <v>803</v>
      </c>
      <c r="D265" s="1" t="s">
        <v>3480</v>
      </c>
      <c r="E265" s="1" t="s">
        <v>3481</v>
      </c>
      <c r="F265" s="1" t="s">
        <v>3778</v>
      </c>
      <c r="G265" s="16">
        <v>0.2</v>
      </c>
      <c r="H265" s="16">
        <v>0.7</v>
      </c>
      <c r="I265" s="13" t="s">
        <v>3190</v>
      </c>
      <c r="J265" s="1" t="s">
        <v>4974</v>
      </c>
      <c r="K265" s="1">
        <v>2</v>
      </c>
      <c r="L265" s="1">
        <v>1</v>
      </c>
      <c r="M265" s="1">
        <v>2</v>
      </c>
      <c r="N265" s="1">
        <v>1</v>
      </c>
      <c r="O265" s="1">
        <v>1</v>
      </c>
      <c r="P265" s="16">
        <v>155.56131904069767</v>
      </c>
      <c r="Q265" s="21">
        <v>8.3318069496065225E-2</v>
      </c>
      <c r="R265" s="21">
        <v>1.0109589801703502</v>
      </c>
      <c r="S265" s="21">
        <v>0.927640910674285</v>
      </c>
      <c r="T265" s="21">
        <v>9.7846280045361302E-3</v>
      </c>
      <c r="U265" s="21">
        <v>7.7664982953012482E-2</v>
      </c>
      <c r="V265" s="21">
        <v>6.7880354948476357E-2</v>
      </c>
      <c r="W265" s="13" t="str">
        <f>IF(Table4674[[#This Row],[PSI - FI]]&gt;5,"Red",(IF(AND(Table4674[[#This Row],[PSI - FI]]&lt;5,Table4674[[#This Row],[PSI - FI]]&gt;=3),"Blue","No")))</f>
        <v>No</v>
      </c>
      <c r="X265" s="19" t="str">
        <f>HYPERLINK("https://www.google.com/maps/dir/?api=1&amp;origin=" &amp; Table4674[[#This Row],[Begin Lat]] &amp; "," &amp; Table4674[[#This Row],[Begin Long]] &amp; "&amp;destination=" &amp; Table4674[[#This Row],[End Lat]] &amp; "," &amp; Table4674[[#This Row],[End Long]] &amp; "&amp;travelmode=driving", "Google Maps")</f>
        <v>Google Maps</v>
      </c>
      <c r="Y265" s="1">
        <v>40.800457170100003</v>
      </c>
      <c r="Z265" s="1">
        <v>-84.108876040300004</v>
      </c>
      <c r="AA265" s="1">
        <v>40.806683939499997</v>
      </c>
      <c r="AB265" s="1">
        <v>-84.112530703100006</v>
      </c>
    </row>
    <row r="266" spans="1:28" x14ac:dyDescent="0.25">
      <c r="A266" s="13">
        <v>264</v>
      </c>
      <c r="B266" s="17">
        <v>2</v>
      </c>
      <c r="C266" s="1" t="s">
        <v>807</v>
      </c>
      <c r="D266" s="1" t="s">
        <v>3381</v>
      </c>
      <c r="E266" s="1" t="s">
        <v>3482</v>
      </c>
      <c r="F266" s="1" t="s">
        <v>3725</v>
      </c>
      <c r="G266" s="16">
        <v>11.2</v>
      </c>
      <c r="H266" s="16">
        <v>11.7</v>
      </c>
      <c r="I266" s="13" t="s">
        <v>3190</v>
      </c>
      <c r="J266" s="1" t="s">
        <v>4973</v>
      </c>
      <c r="K266" s="1">
        <v>1</v>
      </c>
      <c r="L266" s="1">
        <v>0</v>
      </c>
      <c r="M266" s="1">
        <v>1</v>
      </c>
      <c r="N266" s="1">
        <v>0</v>
      </c>
      <c r="O266" s="1">
        <v>2</v>
      </c>
      <c r="P266" s="16">
        <v>54.223564680232556</v>
      </c>
      <c r="Q266" s="21">
        <v>8.6384049062308427E-2</v>
      </c>
      <c r="R266" s="21">
        <v>1.1158542908260378</v>
      </c>
      <c r="S266" s="21">
        <v>1.0294702417637294</v>
      </c>
      <c r="T266" s="21">
        <v>8.4589461278244283E-3</v>
      </c>
      <c r="U266" s="21">
        <v>7.7454819874825387E-2</v>
      </c>
      <c r="V266" s="21">
        <v>6.899587374700096E-2</v>
      </c>
      <c r="W266" s="13" t="str">
        <f>IF(Table4674[[#This Row],[PSI - FI]]&gt;5,"Red",(IF(AND(Table4674[[#This Row],[PSI - FI]]&lt;5,Table4674[[#This Row],[PSI - FI]]&gt;=3),"Blue","No")))</f>
        <v>No</v>
      </c>
      <c r="X266" s="19" t="str">
        <f>HYPERLINK("https://www.google.com/maps/dir/?api=1&amp;origin=" &amp; Table4674[[#This Row],[Begin Lat]] &amp; "," &amp; Table4674[[#This Row],[Begin Long]] &amp; "&amp;destination=" &amp; Table4674[[#This Row],[End Lat]] &amp; "," &amp; Table4674[[#This Row],[End Long]] &amp; "&amp;travelmode=driving", "Google Maps")</f>
        <v>Google Maps</v>
      </c>
      <c r="Y266" s="1">
        <v>41.491227579300002</v>
      </c>
      <c r="Z266" s="1">
        <v>-83.462664808200003</v>
      </c>
      <c r="AA266" s="1">
        <v>41.4877510751</v>
      </c>
      <c r="AB266" s="1">
        <v>-83.454207318000002</v>
      </c>
    </row>
    <row r="267" spans="1:28" x14ac:dyDescent="0.25">
      <c r="A267" s="13">
        <v>265</v>
      </c>
      <c r="B267" s="17">
        <v>12</v>
      </c>
      <c r="C267" s="1" t="s">
        <v>1332</v>
      </c>
      <c r="D267" s="1" t="s">
        <v>3416</v>
      </c>
      <c r="E267" s="1" t="s">
        <v>3417</v>
      </c>
      <c r="F267" s="1" t="s">
        <v>3761</v>
      </c>
      <c r="G267" s="16">
        <v>7.9</v>
      </c>
      <c r="H267" s="16">
        <v>8.4</v>
      </c>
      <c r="I267" s="13" t="s">
        <v>3190</v>
      </c>
      <c r="J267" s="1" t="s">
        <v>4974</v>
      </c>
      <c r="K267" s="1">
        <v>1</v>
      </c>
      <c r="L267" s="1">
        <v>1</v>
      </c>
      <c r="M267" s="1">
        <v>1</v>
      </c>
      <c r="N267" s="1">
        <v>2</v>
      </c>
      <c r="O267" s="1">
        <v>4</v>
      </c>
      <c r="P267" s="16">
        <v>110.77525436046511</v>
      </c>
      <c r="Q267" s="21">
        <v>9.9212821161724418E-2</v>
      </c>
      <c r="R267" s="21">
        <v>1.4131861795052099</v>
      </c>
      <c r="S267" s="21">
        <v>1.3139733583434854</v>
      </c>
      <c r="T267" s="21">
        <v>1.1487248828228937E-2</v>
      </c>
      <c r="U267" s="21">
        <v>7.7362927089146244E-2</v>
      </c>
      <c r="V267" s="21">
        <v>6.5875678260917309E-2</v>
      </c>
      <c r="W267" s="13" t="str">
        <f>IF(Table4674[[#This Row],[PSI - FI]]&gt;5,"Red",(IF(AND(Table4674[[#This Row],[PSI - FI]]&lt;5,Table4674[[#This Row],[PSI - FI]]&gt;=3),"Blue","No")))</f>
        <v>No</v>
      </c>
      <c r="X267" s="19" t="str">
        <f>HYPERLINK("https://www.google.com/maps/dir/?api=1&amp;origin=" &amp; Table4674[[#This Row],[Begin Lat]] &amp; "," &amp; Table4674[[#This Row],[Begin Long]] &amp; "&amp;destination=" &amp; Table4674[[#This Row],[End Lat]] &amp; "," &amp; Table4674[[#This Row],[End Long]] &amp; "&amp;travelmode=driving", "Google Maps")</f>
        <v>Google Maps</v>
      </c>
      <c r="Y267" s="1">
        <v>41.457102132899998</v>
      </c>
      <c r="Z267" s="1">
        <v>-81.196994995099999</v>
      </c>
      <c r="AA267" s="1">
        <v>41.463660546900002</v>
      </c>
      <c r="AB267" s="1">
        <v>-81.193659146200005</v>
      </c>
    </row>
    <row r="268" spans="1:28" x14ac:dyDescent="0.25">
      <c r="A268" s="13">
        <v>266</v>
      </c>
      <c r="B268" s="17">
        <v>12</v>
      </c>
      <c r="C268" s="1" t="s">
        <v>1332</v>
      </c>
      <c r="D268" s="1" t="s">
        <v>3416</v>
      </c>
      <c r="E268" s="1" t="s">
        <v>3417</v>
      </c>
      <c r="F268" s="1" t="s">
        <v>3761</v>
      </c>
      <c r="G268" s="16">
        <v>2.9</v>
      </c>
      <c r="H268" s="16">
        <v>3.4</v>
      </c>
      <c r="I268" s="13" t="s">
        <v>3190</v>
      </c>
      <c r="J268" s="1" t="s">
        <v>4974</v>
      </c>
      <c r="K268" s="1">
        <v>0</v>
      </c>
      <c r="L268" s="1">
        <v>1</v>
      </c>
      <c r="M268" s="1">
        <v>3</v>
      </c>
      <c r="N268" s="1">
        <v>1</v>
      </c>
      <c r="O268" s="1">
        <v>3</v>
      </c>
      <c r="P268" s="16">
        <v>72.754814680232556</v>
      </c>
      <c r="Q268" s="21">
        <v>9.9212821161724418E-2</v>
      </c>
      <c r="R268" s="21">
        <v>1.2628996601294491</v>
      </c>
      <c r="S268" s="21">
        <v>1.1636868389677246</v>
      </c>
      <c r="T268" s="21">
        <v>1.1487248828228937E-2</v>
      </c>
      <c r="U268" s="21">
        <v>7.7362927089146244E-2</v>
      </c>
      <c r="V268" s="21">
        <v>6.5875678260917309E-2</v>
      </c>
      <c r="W268" s="13" t="str">
        <f>IF(Table4674[[#This Row],[PSI - FI]]&gt;5,"Red",(IF(AND(Table4674[[#This Row],[PSI - FI]]&lt;5,Table4674[[#This Row],[PSI - FI]]&gt;=3),"Blue","No")))</f>
        <v>No</v>
      </c>
      <c r="X268" s="19" t="str">
        <f>HYPERLINK("https://www.google.com/maps/dir/?api=1&amp;origin=" &amp; Table4674[[#This Row],[Begin Lat]] &amp; "," &amp; Table4674[[#This Row],[Begin Long]] &amp; "&amp;destination=" &amp; Table4674[[#This Row],[End Lat]] &amp; "," &amp; Table4674[[#This Row],[End Long]] &amp; "&amp;travelmode=driving", "Google Maps")</f>
        <v>Google Maps</v>
      </c>
      <c r="Y268" s="1">
        <v>41.388423539900003</v>
      </c>
      <c r="Z268" s="1">
        <v>-81.216137990500002</v>
      </c>
      <c r="AA268" s="1">
        <v>41.395615023600001</v>
      </c>
      <c r="AB268" s="1">
        <v>-81.214937128900004</v>
      </c>
    </row>
    <row r="269" spans="1:28" x14ac:dyDescent="0.25">
      <c r="A269" s="13">
        <v>267</v>
      </c>
      <c r="B269" s="17">
        <v>3</v>
      </c>
      <c r="C269" s="1" t="s">
        <v>3193</v>
      </c>
      <c r="D269" s="1" t="s">
        <v>3483</v>
      </c>
      <c r="E269" s="1" t="s">
        <v>3484</v>
      </c>
      <c r="F269" s="1" t="s">
        <v>3779</v>
      </c>
      <c r="G269" s="16">
        <v>1.2</v>
      </c>
      <c r="H269" s="16">
        <v>1.7</v>
      </c>
      <c r="I269" s="13" t="s">
        <v>3190</v>
      </c>
      <c r="J269" s="1" t="s">
        <v>4974</v>
      </c>
      <c r="K269" s="1">
        <v>0</v>
      </c>
      <c r="L269" s="1">
        <v>1</v>
      </c>
      <c r="M269" s="1">
        <v>5</v>
      </c>
      <c r="N269" s="1">
        <v>1</v>
      </c>
      <c r="O269" s="1">
        <v>7</v>
      </c>
      <c r="P269" s="16">
        <v>89.848564680232556</v>
      </c>
      <c r="Q269" s="21">
        <v>7.0905403335321124E-2</v>
      </c>
      <c r="R269" s="21">
        <v>1.7651053388156488</v>
      </c>
      <c r="S269" s="21">
        <v>1.6941999354803277</v>
      </c>
      <c r="T269" s="21">
        <v>8.436706714658241E-3</v>
      </c>
      <c r="U269" s="21">
        <v>7.7067241267148034E-2</v>
      </c>
      <c r="V269" s="21">
        <v>6.8630534552489797E-2</v>
      </c>
      <c r="W269" s="13" t="str">
        <f>IF(Table4674[[#This Row],[PSI - FI]]&gt;5,"Red",(IF(AND(Table4674[[#This Row],[PSI - FI]]&lt;5,Table4674[[#This Row],[PSI - FI]]&gt;=3),"Blue","No")))</f>
        <v>No</v>
      </c>
      <c r="X269" s="19" t="str">
        <f>HYPERLINK("https://www.google.com/maps/dir/?api=1&amp;origin=" &amp; Table4674[[#This Row],[Begin Lat]] &amp; "," &amp; Table4674[[#This Row],[Begin Long]] &amp; "&amp;destination=" &amp; Table4674[[#This Row],[End Lat]] &amp; "," &amp; Table4674[[#This Row],[End Long]] &amp; "&amp;travelmode=driving", "Google Maps")</f>
        <v>Google Maps</v>
      </c>
      <c r="Y269" s="1">
        <v>40.885320226300003</v>
      </c>
      <c r="Z269" s="1">
        <v>-82.393561280599997</v>
      </c>
      <c r="AA269" s="1">
        <v>40.884647085899999</v>
      </c>
      <c r="AB269" s="1">
        <v>-82.384103546899993</v>
      </c>
    </row>
    <row r="270" spans="1:28" x14ac:dyDescent="0.25">
      <c r="A270" s="13">
        <v>268</v>
      </c>
      <c r="B270" s="17">
        <v>8</v>
      </c>
      <c r="C270" s="1" t="s">
        <v>1329</v>
      </c>
      <c r="D270" s="1" t="s">
        <v>3485</v>
      </c>
      <c r="E270" s="1" t="s">
        <v>3347</v>
      </c>
      <c r="F270" s="1" t="s">
        <v>3745</v>
      </c>
      <c r="G270" s="16">
        <v>3.1</v>
      </c>
      <c r="H270" s="16">
        <v>3.6</v>
      </c>
      <c r="I270" s="13" t="s">
        <v>3190</v>
      </c>
      <c r="J270" s="1" t="s">
        <v>4974</v>
      </c>
      <c r="K270" s="1">
        <v>1</v>
      </c>
      <c r="L270" s="1">
        <v>0</v>
      </c>
      <c r="M270" s="1">
        <v>4</v>
      </c>
      <c r="N270" s="1">
        <v>1</v>
      </c>
      <c r="O270" s="1">
        <v>6</v>
      </c>
      <c r="P270" s="16">
        <v>82.301689680232556</v>
      </c>
      <c r="Q270" s="21">
        <v>8.2014943432232534E-2</v>
      </c>
      <c r="R270" s="21">
        <v>1.6812982705865371</v>
      </c>
      <c r="S270" s="21">
        <v>1.5992833271543045</v>
      </c>
      <c r="T270" s="21">
        <v>9.6439286144517945E-3</v>
      </c>
      <c r="U270" s="21">
        <v>7.659720473919357E-2</v>
      </c>
      <c r="V270" s="21">
        <v>6.6953276124741778E-2</v>
      </c>
      <c r="W270" s="13" t="str">
        <f>IF(Table4674[[#This Row],[PSI - FI]]&gt;5,"Red",(IF(AND(Table4674[[#This Row],[PSI - FI]]&lt;5,Table4674[[#This Row],[PSI - FI]]&gt;=3),"Blue","No")))</f>
        <v>No</v>
      </c>
      <c r="X270" s="19" t="str">
        <f>HYPERLINK("https://www.google.com/maps/dir/?api=1&amp;origin=" &amp; Table4674[[#This Row],[Begin Lat]] &amp; "," &amp; Table4674[[#This Row],[Begin Long]] &amp; "&amp;destination=" &amp; Table4674[[#This Row],[End Lat]] &amp; "," &amp; Table4674[[#This Row],[End Long]] &amp; "&amp;travelmode=driving", "Google Maps")</f>
        <v>Google Maps</v>
      </c>
      <c r="Y270" s="1">
        <v>38.950392535399999</v>
      </c>
      <c r="Z270" s="1">
        <v>-84.228502963699995</v>
      </c>
      <c r="AA270" s="1">
        <v>38.951400557900001</v>
      </c>
      <c r="AB270" s="1">
        <v>-84.219905989400004</v>
      </c>
    </row>
    <row r="271" spans="1:28" x14ac:dyDescent="0.25">
      <c r="A271" s="13">
        <v>269</v>
      </c>
      <c r="B271" s="17">
        <v>4</v>
      </c>
      <c r="C271" s="1" t="s">
        <v>3194</v>
      </c>
      <c r="D271" s="1" t="s">
        <v>3486</v>
      </c>
      <c r="E271" s="1" t="s">
        <v>3487</v>
      </c>
      <c r="F271" s="1" t="s">
        <v>3780</v>
      </c>
      <c r="G271" s="16">
        <v>7.8</v>
      </c>
      <c r="H271" s="16">
        <v>8.3000000000000007</v>
      </c>
      <c r="I271" s="13" t="s">
        <v>3190</v>
      </c>
      <c r="J271" s="1" t="s">
        <v>4974</v>
      </c>
      <c r="K271" s="1">
        <v>0</v>
      </c>
      <c r="L271" s="1">
        <v>1</v>
      </c>
      <c r="M271" s="1">
        <v>7</v>
      </c>
      <c r="N271" s="1">
        <v>1</v>
      </c>
      <c r="O271" s="1">
        <v>10</v>
      </c>
      <c r="P271" s="16">
        <v>105.94231468023256</v>
      </c>
      <c r="Q271" s="21">
        <v>5.4494544919833465E-2</v>
      </c>
      <c r="R271" s="21">
        <v>2.0301880850694491</v>
      </c>
      <c r="S271" s="21">
        <v>1.9756935401496156</v>
      </c>
      <c r="T271" s="21">
        <v>6.6241377666881041E-3</v>
      </c>
      <c r="U271" s="21">
        <v>7.6525473996853069E-2</v>
      </c>
      <c r="V271" s="21">
        <v>6.9901336230164965E-2</v>
      </c>
      <c r="W271" s="13" t="str">
        <f>IF(Table4674[[#This Row],[PSI - FI]]&gt;5,"Red",(IF(AND(Table4674[[#This Row],[PSI - FI]]&lt;5,Table4674[[#This Row],[PSI - FI]]&gt;=3),"Blue","No")))</f>
        <v>No</v>
      </c>
      <c r="X271" s="19" t="str">
        <f>HYPERLINK("https://www.google.com/maps/dir/?api=1&amp;origin=" &amp; Table4674[[#This Row],[Begin Lat]] &amp; "," &amp; Table4674[[#This Row],[Begin Long]] &amp; "&amp;destination=" &amp; Table4674[[#This Row],[End Lat]] &amp; "," &amp; Table4674[[#This Row],[End Long]] &amp; "&amp;travelmode=driving", "Google Maps")</f>
        <v>Google Maps</v>
      </c>
      <c r="Y271" s="1">
        <v>41.752245797599997</v>
      </c>
      <c r="Z271" s="1">
        <v>-80.619965023600002</v>
      </c>
      <c r="AA271" s="1">
        <v>41.753083567300003</v>
      </c>
      <c r="AB271" s="1">
        <v>-80.6110033243</v>
      </c>
    </row>
    <row r="272" spans="1:28" x14ac:dyDescent="0.25">
      <c r="A272" s="13">
        <v>270</v>
      </c>
      <c r="B272" s="17">
        <v>8</v>
      </c>
      <c r="C272" s="1" t="s">
        <v>788</v>
      </c>
      <c r="D272" s="1" t="s">
        <v>3355</v>
      </c>
      <c r="E272" s="1" t="s">
        <v>3356</v>
      </c>
      <c r="F272" s="1" t="s">
        <v>3749</v>
      </c>
      <c r="G272" s="16">
        <v>3.3</v>
      </c>
      <c r="H272" s="16">
        <v>3.8</v>
      </c>
      <c r="I272" s="13" t="s">
        <v>3190</v>
      </c>
      <c r="J272" s="1" t="s">
        <v>4974</v>
      </c>
      <c r="K272" s="1">
        <v>1</v>
      </c>
      <c r="L272" s="1">
        <v>0</v>
      </c>
      <c r="M272" s="1">
        <v>1</v>
      </c>
      <c r="N272" s="1">
        <v>2</v>
      </c>
      <c r="O272" s="1">
        <v>13</v>
      </c>
      <c r="P272" s="16">
        <v>74.098564680232556</v>
      </c>
      <c r="Q272" s="21">
        <v>0.11998013191692473</v>
      </c>
      <c r="R272" s="21">
        <v>2.9723868391849244</v>
      </c>
      <c r="S272" s="21">
        <v>2.8524067072679995</v>
      </c>
      <c r="T272" s="21">
        <v>1.3679039940663955E-2</v>
      </c>
      <c r="U272" s="21">
        <v>7.5950474933439843E-2</v>
      </c>
      <c r="V272" s="21">
        <v>6.227143499277589E-2</v>
      </c>
      <c r="W272" s="13" t="str">
        <f>IF(Table4674[[#This Row],[PSI - FI]]&gt;5,"Red",(IF(AND(Table4674[[#This Row],[PSI - FI]]&lt;5,Table4674[[#This Row],[PSI - FI]]&gt;=3),"Blue","No")))</f>
        <v>No</v>
      </c>
      <c r="X272" s="19" t="str">
        <f>HYPERLINK("https://www.google.com/maps/dir/?api=1&amp;origin=" &amp; Table4674[[#This Row],[Begin Lat]] &amp; "," &amp; Table4674[[#This Row],[Begin Long]] &amp; "&amp;destination=" &amp; Table4674[[#This Row],[End Lat]] &amp; "," &amp; Table4674[[#This Row],[End Long]] &amp; "&amp;travelmode=driving", "Google Maps")</f>
        <v>Google Maps</v>
      </c>
      <c r="Y272" s="1">
        <v>39.355536669800003</v>
      </c>
      <c r="Z272" s="1">
        <v>-84.640462852100001</v>
      </c>
      <c r="AA272" s="1">
        <v>39.360138643500001</v>
      </c>
      <c r="AB272" s="1">
        <v>-84.647661269799997</v>
      </c>
    </row>
    <row r="273" spans="1:28" x14ac:dyDescent="0.25">
      <c r="A273" s="13">
        <v>271</v>
      </c>
      <c r="B273" s="17">
        <v>8</v>
      </c>
      <c r="C273" s="1" t="s">
        <v>787</v>
      </c>
      <c r="D273" s="1" t="s">
        <v>3409</v>
      </c>
      <c r="E273" s="1" t="s">
        <v>3410</v>
      </c>
      <c r="F273" s="1" t="s">
        <v>3759</v>
      </c>
      <c r="G273" s="16">
        <v>9.5</v>
      </c>
      <c r="H273" s="16">
        <v>10</v>
      </c>
      <c r="I273" s="13" t="s">
        <v>3190</v>
      </c>
      <c r="J273" s="1" t="s">
        <v>4974</v>
      </c>
      <c r="K273" s="1">
        <v>1</v>
      </c>
      <c r="L273" s="1">
        <v>0</v>
      </c>
      <c r="M273" s="1">
        <v>3</v>
      </c>
      <c r="N273" s="1">
        <v>0</v>
      </c>
      <c r="O273" s="1">
        <v>3</v>
      </c>
      <c r="P273" s="16">
        <v>68.317314680232556</v>
      </c>
      <c r="Q273" s="21">
        <v>0.11934590632958737</v>
      </c>
      <c r="R273" s="21">
        <v>1.2732441658551357</v>
      </c>
      <c r="S273" s="21">
        <v>1.1538982595255483</v>
      </c>
      <c r="T273" s="21">
        <v>1.3612588127487005E-2</v>
      </c>
      <c r="U273" s="21">
        <v>7.5659274338956237E-2</v>
      </c>
      <c r="V273" s="21">
        <v>6.2046686211469235E-2</v>
      </c>
      <c r="W273" s="13" t="str">
        <f>IF(Table4674[[#This Row],[PSI - FI]]&gt;5,"Red",(IF(AND(Table4674[[#This Row],[PSI - FI]]&lt;5,Table4674[[#This Row],[PSI - FI]]&gt;=3),"Blue","No")))</f>
        <v>No</v>
      </c>
      <c r="X273" s="19" t="str">
        <f>HYPERLINK("https://www.google.com/maps/dir/?api=1&amp;origin=" &amp; Table4674[[#This Row],[Begin Lat]] &amp; "," &amp; Table4674[[#This Row],[Begin Long]] &amp; "&amp;destination=" &amp; Table4674[[#This Row],[End Lat]] &amp; "," &amp; Table4674[[#This Row],[End Long]] &amp; "&amp;travelmode=driving", "Google Maps")</f>
        <v>Google Maps</v>
      </c>
      <c r="Y273" s="1">
        <v>39.261768819399997</v>
      </c>
      <c r="Z273" s="1">
        <v>-84.697777718099999</v>
      </c>
      <c r="AA273" s="1">
        <v>39.266411985700003</v>
      </c>
      <c r="AB273" s="1">
        <v>-84.690615172799994</v>
      </c>
    </row>
    <row r="274" spans="1:28" x14ac:dyDescent="0.25">
      <c r="A274" s="13">
        <v>272</v>
      </c>
      <c r="B274" s="17">
        <v>9</v>
      </c>
      <c r="C274" s="1" t="s">
        <v>2382</v>
      </c>
      <c r="D274" s="1" t="s">
        <v>3488</v>
      </c>
      <c r="E274" s="1" t="s">
        <v>3489</v>
      </c>
      <c r="F274" s="1" t="s">
        <v>3781</v>
      </c>
      <c r="G274" s="16">
        <v>10.5</v>
      </c>
      <c r="H274" s="16">
        <v>11</v>
      </c>
      <c r="I274" s="13" t="s">
        <v>3190</v>
      </c>
      <c r="J274" s="1" t="s">
        <v>4974</v>
      </c>
      <c r="K274" s="1">
        <v>1</v>
      </c>
      <c r="L274" s="1">
        <v>0</v>
      </c>
      <c r="M274" s="1">
        <v>5</v>
      </c>
      <c r="N274" s="1">
        <v>1</v>
      </c>
      <c r="O274" s="1">
        <v>7</v>
      </c>
      <c r="P274" s="16">
        <v>89.848564680232556</v>
      </c>
      <c r="Q274" s="21">
        <v>6.9354371302940088E-2</v>
      </c>
      <c r="R274" s="21">
        <v>1.76561160276185</v>
      </c>
      <c r="S274" s="21">
        <v>1.6962572314589099</v>
      </c>
      <c r="T274" s="21">
        <v>8.2669893061547046E-3</v>
      </c>
      <c r="U274" s="21">
        <v>7.5641401545994594E-2</v>
      </c>
      <c r="V274" s="21">
        <v>6.7374412239839893E-2</v>
      </c>
      <c r="W274" s="13" t="str">
        <f>IF(Table4674[[#This Row],[PSI - FI]]&gt;5,"Red",(IF(AND(Table4674[[#This Row],[PSI - FI]]&lt;5,Table4674[[#This Row],[PSI - FI]]&gt;=3),"Blue","No")))</f>
        <v>No</v>
      </c>
      <c r="X274" s="19" t="str">
        <f>HYPERLINK("https://www.google.com/maps/dir/?api=1&amp;origin=" &amp; Table4674[[#This Row],[Begin Lat]] &amp; "," &amp; Table4674[[#This Row],[Begin Long]] &amp; "&amp;destination=" &amp; Table4674[[#This Row],[End Lat]] &amp; "," &amp; Table4674[[#This Row],[End Long]] &amp; "&amp;travelmode=driving", "Google Maps")</f>
        <v>Google Maps</v>
      </c>
      <c r="Y274" s="1">
        <v>38.826963212300001</v>
      </c>
      <c r="Z274" s="1">
        <v>-83.611044390100005</v>
      </c>
      <c r="AA274" s="1">
        <v>38.832218174499999</v>
      </c>
      <c r="AB274" s="1">
        <v>-83.616306036500006</v>
      </c>
    </row>
    <row r="275" spans="1:28" x14ac:dyDescent="0.25">
      <c r="A275" s="13">
        <v>273</v>
      </c>
      <c r="B275" s="17">
        <v>9</v>
      </c>
      <c r="C275" s="1" t="s">
        <v>2382</v>
      </c>
      <c r="D275" s="1" t="s">
        <v>3488</v>
      </c>
      <c r="E275" s="1" t="s">
        <v>3489</v>
      </c>
      <c r="F275" s="1" t="s">
        <v>3781</v>
      </c>
      <c r="G275" s="16">
        <v>12</v>
      </c>
      <c r="H275" s="16">
        <v>12.5</v>
      </c>
      <c r="I275" s="13" t="s">
        <v>3190</v>
      </c>
      <c r="J275" s="1" t="s">
        <v>4974</v>
      </c>
      <c r="K275" s="1">
        <v>1</v>
      </c>
      <c r="L275" s="1">
        <v>0</v>
      </c>
      <c r="M275" s="1">
        <v>3</v>
      </c>
      <c r="N275" s="1">
        <v>3</v>
      </c>
      <c r="O275" s="1">
        <v>9</v>
      </c>
      <c r="P275" s="16">
        <v>87.629814680232556</v>
      </c>
      <c r="Q275" s="21">
        <v>6.9354371302940088E-2</v>
      </c>
      <c r="R275" s="21">
        <v>2.0107795974623293</v>
      </c>
      <c r="S275" s="21">
        <v>1.9414252261593892</v>
      </c>
      <c r="T275" s="21">
        <v>8.2669893061547046E-3</v>
      </c>
      <c r="U275" s="21">
        <v>7.5641401545994594E-2</v>
      </c>
      <c r="V275" s="21">
        <v>6.7374412239839893E-2</v>
      </c>
      <c r="W275" s="13" t="str">
        <f>IF(Table4674[[#This Row],[PSI - FI]]&gt;5,"Red",(IF(AND(Table4674[[#This Row],[PSI - FI]]&lt;5,Table4674[[#This Row],[PSI - FI]]&gt;=3),"Blue","No")))</f>
        <v>No</v>
      </c>
      <c r="X275" s="19" t="str">
        <f>HYPERLINK("https://www.google.com/maps/dir/?api=1&amp;origin=" &amp; Table4674[[#This Row],[Begin Lat]] &amp; "," &amp; Table4674[[#This Row],[Begin Long]] &amp; "&amp;destination=" &amp; Table4674[[#This Row],[End Lat]] &amp; "," &amp; Table4674[[#This Row],[End Long]] &amp; "&amp;travelmode=driving", "Google Maps")</f>
        <v>Google Maps</v>
      </c>
      <c r="Y275" s="1">
        <v>38.846510107999997</v>
      </c>
      <c r="Z275" s="1">
        <v>-83.618418043999995</v>
      </c>
      <c r="AA275" s="1">
        <v>38.853472760400003</v>
      </c>
      <c r="AB275" s="1">
        <v>-83.618142512800006</v>
      </c>
    </row>
    <row r="276" spans="1:28" x14ac:dyDescent="0.25">
      <c r="A276" s="13">
        <v>274</v>
      </c>
      <c r="B276" s="17">
        <v>6</v>
      </c>
      <c r="C276" s="1" t="s">
        <v>799</v>
      </c>
      <c r="D276" s="1" t="s">
        <v>3490</v>
      </c>
      <c r="E276" s="1" t="s">
        <v>3491</v>
      </c>
      <c r="F276" s="1" t="s">
        <v>3742</v>
      </c>
      <c r="G276" s="16">
        <v>3.7</v>
      </c>
      <c r="H276" s="16">
        <v>4.2</v>
      </c>
      <c r="I276" s="13" t="s">
        <v>3190</v>
      </c>
      <c r="J276" s="1" t="s">
        <v>4974</v>
      </c>
      <c r="K276" s="1">
        <v>0</v>
      </c>
      <c r="L276" s="1">
        <v>2</v>
      </c>
      <c r="M276" s="1">
        <v>5</v>
      </c>
      <c r="N276" s="1">
        <v>1</v>
      </c>
      <c r="O276" s="1">
        <v>1</v>
      </c>
      <c r="P276" s="16">
        <v>129.52525436046511</v>
      </c>
      <c r="Q276" s="21">
        <v>6.0868688158697053E-2</v>
      </c>
      <c r="R276" s="21">
        <v>0.99705080003362678</v>
      </c>
      <c r="S276" s="21">
        <v>0.93618211187492972</v>
      </c>
      <c r="T276" s="21">
        <v>7.3327958446416357E-3</v>
      </c>
      <c r="U276" s="21">
        <v>7.5575179121928571E-2</v>
      </c>
      <c r="V276" s="21">
        <v>6.8242383277286933E-2</v>
      </c>
      <c r="W276" s="13" t="str">
        <f>IF(Table4674[[#This Row],[PSI - FI]]&gt;5,"Red",(IF(AND(Table4674[[#This Row],[PSI - FI]]&lt;5,Table4674[[#This Row],[PSI - FI]]&gt;=3),"Blue","No")))</f>
        <v>No</v>
      </c>
      <c r="X276" s="19" t="str">
        <f>HYPERLINK("https://www.google.com/maps/dir/?api=1&amp;origin=" &amp; Table4674[[#This Row],[Begin Lat]] &amp; "," &amp; Table4674[[#This Row],[Begin Long]] &amp; "&amp;destination=" &amp; Table4674[[#This Row],[End Lat]] &amp; "," &amp; Table4674[[#This Row],[End Long]] &amp; "&amp;travelmode=driving", "Google Maps")</f>
        <v>Google Maps</v>
      </c>
      <c r="Y276" s="1">
        <v>40.414774356499997</v>
      </c>
      <c r="Z276" s="1">
        <v>-83.016679104800005</v>
      </c>
      <c r="AA276" s="1">
        <v>40.412822277700002</v>
      </c>
      <c r="AB276" s="1">
        <v>-83.007656757600003</v>
      </c>
    </row>
    <row r="277" spans="1:28" x14ac:dyDescent="0.25">
      <c r="A277" s="13">
        <v>275</v>
      </c>
      <c r="B277" s="17">
        <v>3</v>
      </c>
      <c r="C277" s="1" t="s">
        <v>2361</v>
      </c>
      <c r="D277" s="1" t="s">
        <v>3492</v>
      </c>
      <c r="E277" s="1" t="s">
        <v>3493</v>
      </c>
      <c r="F277" s="1" t="s">
        <v>3741</v>
      </c>
      <c r="G277" s="16">
        <v>25.8</v>
      </c>
      <c r="H277" s="16">
        <v>26.3</v>
      </c>
      <c r="I277" s="13" t="s">
        <v>3190</v>
      </c>
      <c r="J277" s="1" t="s">
        <v>4973</v>
      </c>
      <c r="K277" s="1">
        <v>0</v>
      </c>
      <c r="L277" s="1">
        <v>1</v>
      </c>
      <c r="M277" s="1">
        <v>1</v>
      </c>
      <c r="N277" s="1">
        <v>0</v>
      </c>
      <c r="O277" s="1">
        <v>2</v>
      </c>
      <c r="P277" s="16">
        <v>54.223564680232556</v>
      </c>
      <c r="Q277" s="21">
        <v>8.2794998534953423E-2</v>
      </c>
      <c r="R277" s="21">
        <v>1.1224761806999308</v>
      </c>
      <c r="S277" s="21">
        <v>1.0396811821649774</v>
      </c>
      <c r="T277" s="21">
        <v>8.2083178945662177E-3</v>
      </c>
      <c r="U277" s="21">
        <v>7.5481871714425774E-2</v>
      </c>
      <c r="V277" s="21">
        <v>6.7273553819859555E-2</v>
      </c>
      <c r="W277" s="13" t="str">
        <f>IF(Table4674[[#This Row],[PSI - FI]]&gt;5,"Red",(IF(AND(Table4674[[#This Row],[PSI - FI]]&lt;5,Table4674[[#This Row],[PSI - FI]]&gt;=3),"Blue","No")))</f>
        <v>No</v>
      </c>
      <c r="X277" s="19" t="str">
        <f>HYPERLINK("https://www.google.com/maps/dir/?api=1&amp;origin=" &amp; Table4674[[#This Row],[Begin Lat]] &amp; "," &amp; Table4674[[#This Row],[Begin Long]] &amp; "&amp;destination=" &amp; Table4674[[#This Row],[End Lat]] &amp; "," &amp; Table4674[[#This Row],[End Long]] &amp; "&amp;travelmode=driving", "Google Maps")</f>
        <v>Google Maps</v>
      </c>
      <c r="Y277" s="1">
        <v>40.797712991600001</v>
      </c>
      <c r="Z277" s="1">
        <v>-81.660432111399999</v>
      </c>
      <c r="AA277" s="1">
        <v>40.797397800100001</v>
      </c>
      <c r="AB277" s="1">
        <v>-81.651057630899999</v>
      </c>
    </row>
    <row r="278" spans="1:28" x14ac:dyDescent="0.25">
      <c r="A278" s="13">
        <v>276</v>
      </c>
      <c r="B278" s="17">
        <v>9</v>
      </c>
      <c r="C278" s="1" t="s">
        <v>2382</v>
      </c>
      <c r="D278" s="1" t="s">
        <v>3324</v>
      </c>
      <c r="E278" s="1" t="s">
        <v>3325</v>
      </c>
      <c r="F278" s="1" t="s">
        <v>3723</v>
      </c>
      <c r="G278" s="16">
        <v>17.399999999999999</v>
      </c>
      <c r="H278" s="16">
        <v>17.899999999999999</v>
      </c>
      <c r="I278" s="13" t="s">
        <v>3190</v>
      </c>
      <c r="J278" s="1" t="s">
        <v>4974</v>
      </c>
      <c r="K278" s="1">
        <v>0</v>
      </c>
      <c r="L278" s="1">
        <v>2</v>
      </c>
      <c r="M278" s="1">
        <v>1</v>
      </c>
      <c r="N278" s="1">
        <v>2</v>
      </c>
      <c r="O278" s="1">
        <v>2</v>
      </c>
      <c r="P278" s="16">
        <v>108.77525436046511</v>
      </c>
      <c r="Q278" s="21">
        <v>9.5828094749029022E-2</v>
      </c>
      <c r="R278" s="21">
        <v>1.1211486936586175</v>
      </c>
      <c r="S278" s="21">
        <v>1.0253205989095884</v>
      </c>
      <c r="T278" s="21">
        <v>1.1126667003440456E-2</v>
      </c>
      <c r="U278" s="21">
        <v>7.5187743257341205E-2</v>
      </c>
      <c r="V278" s="21">
        <v>6.4061076253900756E-2</v>
      </c>
      <c r="W278" s="13" t="str">
        <f>IF(Table4674[[#This Row],[PSI - FI]]&gt;5,"Red",(IF(AND(Table4674[[#This Row],[PSI - FI]]&lt;5,Table4674[[#This Row],[PSI - FI]]&gt;=3),"Blue","No")))</f>
        <v>No</v>
      </c>
      <c r="X278" s="19" t="str">
        <f>HYPERLINK("https://www.google.com/maps/dir/?api=1&amp;origin=" &amp; Table4674[[#This Row],[Begin Lat]] &amp; "," &amp; Table4674[[#This Row],[Begin Long]] &amp; "&amp;destination=" &amp; Table4674[[#This Row],[End Lat]] &amp; "," &amp; Table4674[[#This Row],[End Long]] &amp; "&amp;travelmode=driving", "Google Maps")</f>
        <v>Google Maps</v>
      </c>
      <c r="Y278" s="1">
        <v>38.844193961899997</v>
      </c>
      <c r="Z278" s="1">
        <v>-83.4911142224</v>
      </c>
      <c r="AA278" s="1">
        <v>38.849381854100002</v>
      </c>
      <c r="AB278" s="1">
        <v>-83.485741758900005</v>
      </c>
    </row>
    <row r="279" spans="1:28" x14ac:dyDescent="0.25">
      <c r="A279" s="13">
        <v>277</v>
      </c>
      <c r="B279" s="17">
        <v>9</v>
      </c>
      <c r="C279" s="1" t="s">
        <v>2382</v>
      </c>
      <c r="D279" s="1" t="s">
        <v>3324</v>
      </c>
      <c r="E279" s="1" t="s">
        <v>3325</v>
      </c>
      <c r="F279" s="1" t="s">
        <v>3723</v>
      </c>
      <c r="G279" s="16">
        <v>11.6</v>
      </c>
      <c r="H279" s="16">
        <v>12.1</v>
      </c>
      <c r="I279" s="13" t="s">
        <v>3190</v>
      </c>
      <c r="J279" s="1" t="s">
        <v>4974</v>
      </c>
      <c r="K279" s="1">
        <v>0</v>
      </c>
      <c r="L279" s="1">
        <v>1</v>
      </c>
      <c r="M279" s="1">
        <v>2</v>
      </c>
      <c r="N279" s="1">
        <v>2</v>
      </c>
      <c r="O279" s="1">
        <v>4</v>
      </c>
      <c r="P279" s="16">
        <v>71.645439680232556</v>
      </c>
      <c r="Q279" s="21">
        <v>9.5828094749029022E-2</v>
      </c>
      <c r="R279" s="21">
        <v>1.4240276166209984</v>
      </c>
      <c r="S279" s="21">
        <v>1.3281995218719693</v>
      </c>
      <c r="T279" s="21">
        <v>1.1126667003440456E-2</v>
      </c>
      <c r="U279" s="21">
        <v>7.5187743257341205E-2</v>
      </c>
      <c r="V279" s="21">
        <v>6.4061076253900756E-2</v>
      </c>
      <c r="W279" s="13" t="str">
        <f>IF(Table4674[[#This Row],[PSI - FI]]&gt;5,"Red",(IF(AND(Table4674[[#This Row],[PSI - FI]]&lt;5,Table4674[[#This Row],[PSI - FI]]&gt;=3),"Blue","No")))</f>
        <v>No</v>
      </c>
      <c r="X279" s="19" t="str">
        <f>HYPERLINK("https://www.google.com/maps/dir/?api=1&amp;origin=" &amp; Table4674[[#This Row],[Begin Lat]] &amp; "," &amp; Table4674[[#This Row],[Begin Long]] &amp; "&amp;destination=" &amp; Table4674[[#This Row],[End Lat]] &amp; "," &amp; Table4674[[#This Row],[End Long]] &amp; "&amp;travelmode=driving", "Google Maps")</f>
        <v>Google Maps</v>
      </c>
      <c r="Y279" s="1">
        <v>38.785832126000003</v>
      </c>
      <c r="Z279" s="1">
        <v>-83.557909535999997</v>
      </c>
      <c r="AA279" s="1">
        <v>38.791334397500002</v>
      </c>
      <c r="AB279" s="1">
        <v>-83.552300599999995</v>
      </c>
    </row>
    <row r="280" spans="1:28" x14ac:dyDescent="0.25">
      <c r="A280" s="13">
        <v>278</v>
      </c>
      <c r="B280" s="17">
        <v>11</v>
      </c>
      <c r="C280" s="1" t="s">
        <v>2375</v>
      </c>
      <c r="D280" s="1" t="s">
        <v>3494</v>
      </c>
      <c r="E280" s="1" t="s">
        <v>3495</v>
      </c>
      <c r="F280" s="1" t="s">
        <v>3782</v>
      </c>
      <c r="G280" s="16">
        <v>3.4</v>
      </c>
      <c r="H280" s="16">
        <v>3.9</v>
      </c>
      <c r="I280" s="13" t="s">
        <v>3190</v>
      </c>
      <c r="J280" s="1" t="s">
        <v>4974</v>
      </c>
      <c r="K280" s="1">
        <v>0</v>
      </c>
      <c r="L280" s="1">
        <v>2</v>
      </c>
      <c r="M280" s="1">
        <v>2</v>
      </c>
      <c r="N280" s="1">
        <v>3</v>
      </c>
      <c r="O280" s="1">
        <v>0</v>
      </c>
      <c r="P280" s="16">
        <v>117.75962936046511</v>
      </c>
      <c r="Q280" s="21">
        <v>6.8968539434154277E-2</v>
      </c>
      <c r="R280" s="21">
        <v>0.87250833601173339</v>
      </c>
      <c r="S280" s="21">
        <v>0.80353979657757912</v>
      </c>
      <c r="T280" s="21">
        <v>8.2247230938175698E-3</v>
      </c>
      <c r="U280" s="21">
        <v>7.5067931216108524E-2</v>
      </c>
      <c r="V280" s="21">
        <v>6.6843208122290956E-2</v>
      </c>
      <c r="W280" s="13" t="str">
        <f>IF(Table4674[[#This Row],[PSI - FI]]&gt;5,"Red",(IF(AND(Table4674[[#This Row],[PSI - FI]]&lt;5,Table4674[[#This Row],[PSI - FI]]&gt;=3),"Blue","No")))</f>
        <v>No</v>
      </c>
      <c r="X280" s="19" t="str">
        <f>HYPERLINK("https://www.google.com/maps/dir/?api=1&amp;origin=" &amp; Table4674[[#This Row],[Begin Lat]] &amp; "," &amp; Table4674[[#This Row],[Begin Long]] &amp; "&amp;destination=" &amp; Table4674[[#This Row],[End Lat]] &amp; "," &amp; Table4674[[#This Row],[End Long]] &amp; "&amp;travelmode=driving", "Google Maps")</f>
        <v>Google Maps</v>
      </c>
      <c r="Y280" s="1">
        <v>39.909073821200003</v>
      </c>
      <c r="Z280" s="1">
        <v>-81.136259035500004</v>
      </c>
      <c r="AA280" s="1">
        <v>39.914131357899997</v>
      </c>
      <c r="AB280" s="1">
        <v>-81.141960661400006</v>
      </c>
    </row>
    <row r="281" spans="1:28" x14ac:dyDescent="0.25">
      <c r="A281" s="13">
        <v>279</v>
      </c>
      <c r="B281" s="17">
        <v>6</v>
      </c>
      <c r="C281" s="1" t="s">
        <v>3192</v>
      </c>
      <c r="D281" s="1" t="s">
        <v>3496</v>
      </c>
      <c r="E281" s="1" t="s">
        <v>3307</v>
      </c>
      <c r="F281" s="1" t="s">
        <v>3732</v>
      </c>
      <c r="G281" s="16">
        <v>2.7</v>
      </c>
      <c r="H281" s="16">
        <v>3.2</v>
      </c>
      <c r="I281" s="13" t="s">
        <v>3190</v>
      </c>
      <c r="J281" s="1" t="s">
        <v>4974</v>
      </c>
      <c r="K281" s="1">
        <v>0</v>
      </c>
      <c r="L281" s="1">
        <v>1</v>
      </c>
      <c r="M281" s="1">
        <v>2</v>
      </c>
      <c r="N281" s="1">
        <v>2</v>
      </c>
      <c r="O281" s="1">
        <v>2</v>
      </c>
      <c r="P281" s="16">
        <v>69.645439680232556</v>
      </c>
      <c r="Q281" s="21">
        <v>9.5649497315643997E-2</v>
      </c>
      <c r="R281" s="21">
        <v>1.1010478941387629</v>
      </c>
      <c r="S281" s="21">
        <v>1.0053983968231188</v>
      </c>
      <c r="T281" s="21">
        <v>1.1107612231444096E-2</v>
      </c>
      <c r="U281" s="21">
        <v>7.4962742194190843E-2</v>
      </c>
      <c r="V281" s="21">
        <v>6.3855129962746754E-2</v>
      </c>
      <c r="W281" s="13" t="str">
        <f>IF(Table4674[[#This Row],[PSI - FI]]&gt;5,"Red",(IF(AND(Table4674[[#This Row],[PSI - FI]]&lt;5,Table4674[[#This Row],[PSI - FI]]&gt;=3),"Blue","No")))</f>
        <v>No</v>
      </c>
      <c r="X281" s="19" t="str">
        <f>HYPERLINK("https://www.google.com/maps/dir/?api=1&amp;origin=" &amp; Table4674[[#This Row],[Begin Lat]] &amp; "," &amp; Table4674[[#This Row],[Begin Long]] &amp; "&amp;destination=" &amp; Table4674[[#This Row],[End Lat]] &amp; "," &amp; Table4674[[#This Row],[End Long]] &amp; "&amp;travelmode=driving", "Google Maps")</f>
        <v>Google Maps</v>
      </c>
      <c r="Y281" s="1">
        <v>40.584662966800003</v>
      </c>
      <c r="Z281" s="1">
        <v>-82.906929168800005</v>
      </c>
      <c r="AA281" s="1">
        <v>40.579804744999997</v>
      </c>
      <c r="AB281" s="1">
        <v>-82.899889592899996</v>
      </c>
    </row>
    <row r="282" spans="1:28" x14ac:dyDescent="0.25">
      <c r="A282" s="13">
        <v>280</v>
      </c>
      <c r="B282" s="17">
        <v>11</v>
      </c>
      <c r="C282" s="1" t="s">
        <v>2372</v>
      </c>
      <c r="D282" s="1" t="s">
        <v>3497</v>
      </c>
      <c r="E282" s="1" t="s">
        <v>3498</v>
      </c>
      <c r="F282" s="1" t="s">
        <v>3783</v>
      </c>
      <c r="G282" s="16">
        <v>10</v>
      </c>
      <c r="H282" s="16">
        <v>10.5</v>
      </c>
      <c r="I282" s="13" t="s">
        <v>3190</v>
      </c>
      <c r="J282" s="1" t="s">
        <v>4974</v>
      </c>
      <c r="K282" s="1">
        <v>0</v>
      </c>
      <c r="L282" s="1">
        <v>1</v>
      </c>
      <c r="M282" s="1">
        <v>3</v>
      </c>
      <c r="N282" s="1">
        <v>0</v>
      </c>
      <c r="O282" s="1">
        <v>12</v>
      </c>
      <c r="P282" s="16">
        <v>77.317314680232556</v>
      </c>
      <c r="Q282" s="21">
        <v>0.11774227446944677</v>
      </c>
      <c r="R282" s="21">
        <v>2.811408227310213</v>
      </c>
      <c r="S282" s="21">
        <v>2.693665952840766</v>
      </c>
      <c r="T282" s="21">
        <v>1.3444437196185446E-2</v>
      </c>
      <c r="U282" s="21">
        <v>7.4787795916390301E-2</v>
      </c>
      <c r="V282" s="21">
        <v>6.1343358720204855E-2</v>
      </c>
      <c r="W282" s="13" t="str">
        <f>IF(Table4674[[#This Row],[PSI - FI]]&gt;5,"Red",(IF(AND(Table4674[[#This Row],[PSI - FI]]&lt;5,Table4674[[#This Row],[PSI - FI]]&gt;=3),"Blue","No")))</f>
        <v>No</v>
      </c>
      <c r="X282" s="19" t="str">
        <f>HYPERLINK("https://www.google.com/maps/dir/?api=1&amp;origin=" &amp; Table4674[[#This Row],[Begin Lat]] &amp; "," &amp; Table4674[[#This Row],[Begin Long]] &amp; "&amp;destination=" &amp; Table4674[[#This Row],[End Lat]] &amp; "," &amp; Table4674[[#This Row],[End Long]] &amp; "&amp;travelmode=driving", "Google Maps")</f>
        <v>Google Maps</v>
      </c>
      <c r="Y282" s="1">
        <v>40.636800921400003</v>
      </c>
      <c r="Z282" s="1">
        <v>-81.784354668899994</v>
      </c>
      <c r="AA282" s="1">
        <v>40.643083552999997</v>
      </c>
      <c r="AB282" s="1">
        <v>-81.781219788399994</v>
      </c>
    </row>
    <row r="283" spans="1:28" x14ac:dyDescent="0.25">
      <c r="A283" s="13">
        <v>281</v>
      </c>
      <c r="B283" s="17">
        <v>7</v>
      </c>
      <c r="C283" s="1" t="s">
        <v>2371</v>
      </c>
      <c r="D283" s="1" t="s">
        <v>3394</v>
      </c>
      <c r="E283" s="1" t="s">
        <v>3395</v>
      </c>
      <c r="F283" s="1" t="s">
        <v>3755</v>
      </c>
      <c r="G283" s="16">
        <v>9</v>
      </c>
      <c r="H283" s="16">
        <v>9.5</v>
      </c>
      <c r="I283" s="13" t="s">
        <v>3190</v>
      </c>
      <c r="J283" s="1" t="s">
        <v>4974</v>
      </c>
      <c r="K283" s="1">
        <v>0</v>
      </c>
      <c r="L283" s="1">
        <v>1</v>
      </c>
      <c r="M283" s="1">
        <v>4</v>
      </c>
      <c r="N283" s="1">
        <v>1</v>
      </c>
      <c r="O283" s="1">
        <v>7</v>
      </c>
      <c r="P283" s="16">
        <v>83.301689680232556</v>
      </c>
      <c r="Q283" s="21">
        <v>7.9555006229469719E-2</v>
      </c>
      <c r="R283" s="21">
        <v>1.7818050419017142</v>
      </c>
      <c r="S283" s="21">
        <v>1.7022500356722445</v>
      </c>
      <c r="T283" s="21">
        <v>9.3778299168377332E-3</v>
      </c>
      <c r="U283" s="21">
        <v>7.4545724469896352E-2</v>
      </c>
      <c r="V283" s="21">
        <v>6.5167894553058617E-2</v>
      </c>
      <c r="W283" s="13" t="str">
        <f>IF(Table4674[[#This Row],[PSI - FI]]&gt;5,"Red",(IF(AND(Table4674[[#This Row],[PSI - FI]]&lt;5,Table4674[[#This Row],[PSI - FI]]&gt;=3),"Blue","No")))</f>
        <v>No</v>
      </c>
      <c r="X283" s="19" t="str">
        <f>HYPERLINK("https://www.google.com/maps/dir/?api=1&amp;origin=" &amp; Table4674[[#This Row],[Begin Lat]] &amp; "," &amp; Table4674[[#This Row],[Begin Long]] &amp; "&amp;destination=" &amp; Table4674[[#This Row],[End Lat]] &amp; "," &amp; Table4674[[#This Row],[End Long]] &amp; "&amp;travelmode=driving", "Google Maps")</f>
        <v>Google Maps</v>
      </c>
      <c r="Y283" s="1">
        <v>40.017829843199998</v>
      </c>
      <c r="Z283" s="1">
        <v>-84.548870341799997</v>
      </c>
      <c r="AA283" s="1">
        <v>40.022555759699998</v>
      </c>
      <c r="AB283" s="1">
        <v>-84.555913395999994</v>
      </c>
    </row>
    <row r="284" spans="1:28" x14ac:dyDescent="0.25">
      <c r="A284" s="13">
        <v>282</v>
      </c>
      <c r="B284" s="17">
        <v>9</v>
      </c>
      <c r="C284" s="1" t="s">
        <v>2380</v>
      </c>
      <c r="D284" s="1" t="s">
        <v>3499</v>
      </c>
      <c r="E284" s="1" t="s">
        <v>3500</v>
      </c>
      <c r="F284" s="1" t="s">
        <v>3736</v>
      </c>
      <c r="G284" s="16">
        <v>18.600000000000001</v>
      </c>
      <c r="H284" s="16">
        <v>19.100000000000001</v>
      </c>
      <c r="I284" s="13" t="s">
        <v>3190</v>
      </c>
      <c r="J284" s="1" t="s">
        <v>4974</v>
      </c>
      <c r="K284" s="1">
        <v>2</v>
      </c>
      <c r="L284" s="1">
        <v>1</v>
      </c>
      <c r="M284" s="1">
        <v>1</v>
      </c>
      <c r="N284" s="1">
        <v>2</v>
      </c>
      <c r="O284" s="1">
        <v>4</v>
      </c>
      <c r="P284" s="16">
        <v>156.45194404069767</v>
      </c>
      <c r="Q284" s="21">
        <v>7.8959698079629104E-2</v>
      </c>
      <c r="R284" s="21">
        <v>1.4727939835876602</v>
      </c>
      <c r="S284" s="21">
        <v>1.393834285508031</v>
      </c>
      <c r="T284" s="21">
        <v>9.3133339789884407E-3</v>
      </c>
      <c r="U284" s="21">
        <v>7.4421460010833496E-2</v>
      </c>
      <c r="V284" s="21">
        <v>6.5108126031845057E-2</v>
      </c>
      <c r="W284" s="13" t="str">
        <f>IF(Table4674[[#This Row],[PSI - FI]]&gt;5,"Red",(IF(AND(Table4674[[#This Row],[PSI - FI]]&lt;5,Table4674[[#This Row],[PSI - FI]]&gt;=3),"Blue","No")))</f>
        <v>No</v>
      </c>
      <c r="X284" s="19" t="str">
        <f>HYPERLINK("https://www.google.com/maps/dir/?api=1&amp;origin=" &amp; Table4674[[#This Row],[Begin Lat]] &amp; "," &amp; Table4674[[#This Row],[Begin Long]] &amp; "&amp;destination=" &amp; Table4674[[#This Row],[End Lat]] &amp; "," &amp; Table4674[[#This Row],[End Long]] &amp; "&amp;travelmode=driving", "Google Maps")</f>
        <v>Google Maps</v>
      </c>
      <c r="Y284" s="1">
        <v>39.2152624565</v>
      </c>
      <c r="Z284" s="1">
        <v>-83.525513978199996</v>
      </c>
      <c r="AA284" s="1">
        <v>39.214919887100002</v>
      </c>
      <c r="AB284" s="1">
        <v>-83.516322804300003</v>
      </c>
    </row>
    <row r="285" spans="1:28" x14ac:dyDescent="0.25">
      <c r="A285" s="13">
        <v>283</v>
      </c>
      <c r="B285" s="17">
        <v>4</v>
      </c>
      <c r="C285" s="1" t="s">
        <v>3194</v>
      </c>
      <c r="D285" s="1" t="s">
        <v>3501</v>
      </c>
      <c r="E285" s="1" t="s">
        <v>3502</v>
      </c>
      <c r="F285" s="1" t="s">
        <v>3784</v>
      </c>
      <c r="G285" s="16">
        <v>10.1</v>
      </c>
      <c r="H285" s="16">
        <v>10.6</v>
      </c>
      <c r="I285" s="13" t="s">
        <v>3190</v>
      </c>
      <c r="J285" s="1" t="s">
        <v>4974</v>
      </c>
      <c r="K285" s="1">
        <v>1</v>
      </c>
      <c r="L285" s="1">
        <v>3</v>
      </c>
      <c r="M285" s="1">
        <v>2</v>
      </c>
      <c r="N285" s="1">
        <v>0</v>
      </c>
      <c r="O285" s="1">
        <v>4</v>
      </c>
      <c r="P285" s="16">
        <v>199.80050872093022</v>
      </c>
      <c r="Q285" s="21">
        <v>7.9371439685142209E-2</v>
      </c>
      <c r="R285" s="21">
        <v>1.3856755031216512</v>
      </c>
      <c r="S285" s="21">
        <v>1.3063040634365091</v>
      </c>
      <c r="T285" s="21">
        <v>9.3579464316587164E-3</v>
      </c>
      <c r="U285" s="21">
        <v>7.4411535125754283E-2</v>
      </c>
      <c r="V285" s="21">
        <v>6.5053588694095568E-2</v>
      </c>
      <c r="W285" s="13" t="str">
        <f>IF(Table4674[[#This Row],[PSI - FI]]&gt;5,"Red",(IF(AND(Table4674[[#This Row],[PSI - FI]]&lt;5,Table4674[[#This Row],[PSI - FI]]&gt;=3),"Blue","No")))</f>
        <v>No</v>
      </c>
      <c r="X285" s="19" t="str">
        <f>HYPERLINK("https://www.google.com/maps/dir/?api=1&amp;origin=" &amp; Table4674[[#This Row],[Begin Lat]] &amp; "," &amp; Table4674[[#This Row],[Begin Long]] &amp; "&amp;destination=" &amp; Table4674[[#This Row],[End Lat]] &amp; "," &amp; Table4674[[#This Row],[End Long]] &amp; "&amp;travelmode=driving", "Google Maps")</f>
        <v>Google Maps</v>
      </c>
      <c r="Y285" s="1">
        <v>41.647191707600001</v>
      </c>
      <c r="Z285" s="1">
        <v>-80.865447072699993</v>
      </c>
      <c r="AA285" s="1">
        <v>41.6541478611</v>
      </c>
      <c r="AB285" s="1">
        <v>-80.8635664918</v>
      </c>
    </row>
    <row r="286" spans="1:28" x14ac:dyDescent="0.25">
      <c r="A286" s="13">
        <v>284</v>
      </c>
      <c r="B286" s="17">
        <v>1</v>
      </c>
      <c r="C286" s="1" t="s">
        <v>2384</v>
      </c>
      <c r="D286" s="1" t="s">
        <v>3218</v>
      </c>
      <c r="E286" s="1" t="s">
        <v>3310</v>
      </c>
      <c r="F286" s="1" t="s">
        <v>3704</v>
      </c>
      <c r="G286" s="16">
        <v>4.0999999999999996</v>
      </c>
      <c r="H286" s="16">
        <v>4.5999999999999996</v>
      </c>
      <c r="I286" s="13" t="s">
        <v>3190</v>
      </c>
      <c r="J286" s="1" t="s">
        <v>4973</v>
      </c>
      <c r="K286" s="1">
        <v>0</v>
      </c>
      <c r="L286" s="1">
        <v>1</v>
      </c>
      <c r="M286" s="1">
        <v>0</v>
      </c>
      <c r="N286" s="1">
        <v>1</v>
      </c>
      <c r="O286" s="1">
        <v>6</v>
      </c>
      <c r="P286" s="16">
        <v>56.114189680232556</v>
      </c>
      <c r="Q286" s="21">
        <v>8.0495238317153467E-2</v>
      </c>
      <c r="R286" s="21">
        <v>2.170824613240149</v>
      </c>
      <c r="S286" s="21">
        <v>2.0903293749229954</v>
      </c>
      <c r="T286" s="21">
        <v>8.068421322263649E-3</v>
      </c>
      <c r="U286" s="21">
        <v>7.4224884528930224E-2</v>
      </c>
      <c r="V286" s="21">
        <v>6.6156463206666571E-2</v>
      </c>
      <c r="W286" s="13" t="str">
        <f>IF(Table4674[[#This Row],[PSI - FI]]&gt;5,"Red",(IF(AND(Table4674[[#This Row],[PSI - FI]]&lt;5,Table4674[[#This Row],[PSI - FI]]&gt;=3),"Blue","No")))</f>
        <v>No</v>
      </c>
      <c r="X286" s="19" t="str">
        <f>HYPERLINK("https://www.google.com/maps/dir/?api=1&amp;origin=" &amp; Table4674[[#This Row],[Begin Lat]] &amp; "," &amp; Table4674[[#This Row],[Begin Long]] &amp; "&amp;destination=" &amp; Table4674[[#This Row],[End Lat]] &amp; "," &amp; Table4674[[#This Row],[End Long]] &amp; "&amp;travelmode=driving", "Google Maps")</f>
        <v>Google Maps</v>
      </c>
      <c r="Y286" s="1">
        <v>40.743795174100001</v>
      </c>
      <c r="Z286" s="1">
        <v>-83.2167941246</v>
      </c>
      <c r="AA286" s="1">
        <v>40.7479920814</v>
      </c>
      <c r="AB286" s="1">
        <v>-83.224484698799998</v>
      </c>
    </row>
    <row r="287" spans="1:28" x14ac:dyDescent="0.25">
      <c r="A287" s="13">
        <v>285</v>
      </c>
      <c r="B287" s="17">
        <v>4</v>
      </c>
      <c r="C287" s="1" t="s">
        <v>798</v>
      </c>
      <c r="D287" s="1" t="s">
        <v>3503</v>
      </c>
      <c r="E287" s="1" t="s">
        <v>3504</v>
      </c>
      <c r="F287" s="1" t="s">
        <v>3785</v>
      </c>
      <c r="G287" s="16">
        <v>0.8</v>
      </c>
      <c r="H287" s="16">
        <v>1.3</v>
      </c>
      <c r="I287" s="13" t="s">
        <v>3190</v>
      </c>
      <c r="J287" s="1" t="s">
        <v>4974</v>
      </c>
      <c r="K287" s="1">
        <v>0</v>
      </c>
      <c r="L287" s="1">
        <v>2</v>
      </c>
      <c r="M287" s="1">
        <v>2</v>
      </c>
      <c r="N287" s="1">
        <v>0</v>
      </c>
      <c r="O287" s="1">
        <v>3</v>
      </c>
      <c r="P287" s="16">
        <v>107.44712936046511</v>
      </c>
      <c r="Q287" s="21">
        <v>0.11664323423271926</v>
      </c>
      <c r="R287" s="21">
        <v>1.2634580460542022</v>
      </c>
      <c r="S287" s="21">
        <v>1.1468148118214829</v>
      </c>
      <c r="T287" s="21">
        <v>1.3329088597296441E-2</v>
      </c>
      <c r="U287" s="21">
        <v>7.4177399089635498E-2</v>
      </c>
      <c r="V287" s="21">
        <v>6.0848310492339061E-2</v>
      </c>
      <c r="W287" s="13" t="str">
        <f>IF(Table4674[[#This Row],[PSI - FI]]&gt;5,"Red",(IF(AND(Table4674[[#This Row],[PSI - FI]]&lt;5,Table4674[[#This Row],[PSI - FI]]&gt;=3),"Blue","No")))</f>
        <v>No</v>
      </c>
      <c r="X287" s="19" t="str">
        <f>HYPERLINK("https://www.google.com/maps/dir/?api=1&amp;origin=" &amp; Table4674[[#This Row],[Begin Lat]] &amp; "," &amp; Table4674[[#This Row],[Begin Long]] &amp; "&amp;destination=" &amp; Table4674[[#This Row],[End Lat]] &amp; "," &amp; Table4674[[#This Row],[End Long]] &amp; "&amp;travelmode=driving", "Google Maps")</f>
        <v>Google Maps</v>
      </c>
      <c r="Y287" s="1">
        <v>40.999661032200002</v>
      </c>
      <c r="Z287" s="1">
        <v>-81.098770720800005</v>
      </c>
      <c r="AA287" s="1">
        <v>41.006909520000001</v>
      </c>
      <c r="AB287" s="1">
        <v>-81.098742775100007</v>
      </c>
    </row>
    <row r="288" spans="1:28" x14ac:dyDescent="0.25">
      <c r="A288" s="13">
        <v>286</v>
      </c>
      <c r="B288" s="17">
        <v>4</v>
      </c>
      <c r="C288" s="1" t="s">
        <v>798</v>
      </c>
      <c r="D288" s="1" t="s">
        <v>3503</v>
      </c>
      <c r="E288" s="1" t="s">
        <v>3504</v>
      </c>
      <c r="F288" s="1" t="s">
        <v>3785</v>
      </c>
      <c r="G288" s="16">
        <v>0</v>
      </c>
      <c r="H288" s="16">
        <v>0.5</v>
      </c>
      <c r="I288" s="13" t="s">
        <v>3190</v>
      </c>
      <c r="J288" s="1" t="s">
        <v>4974</v>
      </c>
      <c r="K288" s="1">
        <v>0</v>
      </c>
      <c r="L288" s="1">
        <v>2</v>
      </c>
      <c r="M288" s="1">
        <v>2</v>
      </c>
      <c r="N288" s="1">
        <v>0</v>
      </c>
      <c r="O288" s="1">
        <v>2</v>
      </c>
      <c r="P288" s="16">
        <v>106.44712936046511</v>
      </c>
      <c r="Q288" s="21">
        <v>0.11664323423271926</v>
      </c>
      <c r="R288" s="21">
        <v>1.0927961105047446</v>
      </c>
      <c r="S288" s="21">
        <v>0.97615287627202529</v>
      </c>
      <c r="T288" s="21">
        <v>1.3329088597296441E-2</v>
      </c>
      <c r="U288" s="21">
        <v>7.4177399089635498E-2</v>
      </c>
      <c r="V288" s="21">
        <v>6.0848310492339061E-2</v>
      </c>
      <c r="W288" s="13" t="str">
        <f>IF(Table4674[[#This Row],[PSI - FI]]&gt;5,"Red",(IF(AND(Table4674[[#This Row],[PSI - FI]]&lt;5,Table4674[[#This Row],[PSI - FI]]&gt;=3),"Blue","No")))</f>
        <v>No</v>
      </c>
      <c r="X288" s="19" t="str">
        <f>HYPERLINK("https://www.google.com/maps/dir/?api=1&amp;origin=" &amp; Table4674[[#This Row],[Begin Lat]] &amp; "," &amp; Table4674[[#This Row],[Begin Long]] &amp; "&amp;destination=" &amp; Table4674[[#This Row],[End Lat]] &amp; "," &amp; Table4674[[#This Row],[End Long]] &amp; "&amp;travelmode=driving", "Google Maps")</f>
        <v>Google Maps</v>
      </c>
      <c r="Y288" s="1">
        <v>40.988071630199997</v>
      </c>
      <c r="Z288" s="1">
        <v>-81.098821168399994</v>
      </c>
      <c r="AA288" s="1">
        <v>40.995315590700002</v>
      </c>
      <c r="AB288" s="1">
        <v>-81.098786941699998</v>
      </c>
    </row>
    <row r="289" spans="1:28" x14ac:dyDescent="0.25">
      <c r="A289" s="13">
        <v>287</v>
      </c>
      <c r="B289" s="17">
        <v>9</v>
      </c>
      <c r="C289" s="1" t="s">
        <v>2382</v>
      </c>
      <c r="D289" s="1" t="s">
        <v>3253</v>
      </c>
      <c r="E289" s="1" t="s">
        <v>3505</v>
      </c>
      <c r="F289" s="1" t="s">
        <v>3705</v>
      </c>
      <c r="G289" s="16">
        <v>6.7</v>
      </c>
      <c r="H289" s="16">
        <v>7.2</v>
      </c>
      <c r="I289" s="13" t="s">
        <v>3190</v>
      </c>
      <c r="J289" s="1" t="s">
        <v>4974</v>
      </c>
      <c r="K289" s="1">
        <v>0</v>
      </c>
      <c r="L289" s="1">
        <v>1</v>
      </c>
      <c r="M289" s="1">
        <v>2</v>
      </c>
      <c r="N289" s="1">
        <v>3</v>
      </c>
      <c r="O289" s="1">
        <v>7</v>
      </c>
      <c r="P289" s="16">
        <v>79.082939680232556</v>
      </c>
      <c r="Q289" s="21">
        <v>7.8944978829555992E-2</v>
      </c>
      <c r="R289" s="21">
        <v>1.7981563867916972</v>
      </c>
      <c r="S289" s="21">
        <v>1.7192114079621412</v>
      </c>
      <c r="T289" s="21">
        <v>9.3117387901795086E-3</v>
      </c>
      <c r="U289" s="21">
        <v>7.4114316147975839E-2</v>
      </c>
      <c r="V289" s="21">
        <v>6.4802577357796334E-2</v>
      </c>
      <c r="W289" s="13" t="str">
        <f>IF(Table4674[[#This Row],[PSI - FI]]&gt;5,"Red",(IF(AND(Table4674[[#This Row],[PSI - FI]]&lt;5,Table4674[[#This Row],[PSI - FI]]&gt;=3),"Blue","No")))</f>
        <v>No</v>
      </c>
      <c r="X289" s="19" t="str">
        <f>HYPERLINK("https://www.google.com/maps/dir/?api=1&amp;origin=" &amp; Table4674[[#This Row],[Begin Lat]] &amp; "," &amp; Table4674[[#This Row],[Begin Long]] &amp; "&amp;destination=" &amp; Table4674[[#This Row],[End Lat]] &amp; "," &amp; Table4674[[#This Row],[End Long]] &amp; "&amp;travelmode=driving", "Google Maps")</f>
        <v>Google Maps</v>
      </c>
      <c r="Y289" s="1">
        <v>38.806266215699999</v>
      </c>
      <c r="Z289" s="1">
        <v>-83.574109083699994</v>
      </c>
      <c r="AA289" s="1">
        <v>38.8017558218</v>
      </c>
      <c r="AB289" s="1">
        <v>-83.567202367799993</v>
      </c>
    </row>
    <row r="290" spans="1:28" x14ac:dyDescent="0.25">
      <c r="A290" s="13">
        <v>288</v>
      </c>
      <c r="B290" s="17">
        <v>4</v>
      </c>
      <c r="C290" s="1" t="s">
        <v>798</v>
      </c>
      <c r="D290" s="1" t="s">
        <v>3304</v>
      </c>
      <c r="E290" s="1" t="s">
        <v>3506</v>
      </c>
      <c r="F290" s="1" t="s">
        <v>3731</v>
      </c>
      <c r="G290" s="16">
        <v>11.9</v>
      </c>
      <c r="H290" s="16">
        <v>12.4</v>
      </c>
      <c r="I290" s="13" t="s">
        <v>3190</v>
      </c>
      <c r="J290" s="1" t="s">
        <v>4974</v>
      </c>
      <c r="K290" s="1">
        <v>0</v>
      </c>
      <c r="L290" s="1">
        <v>1</v>
      </c>
      <c r="M290" s="1">
        <v>4</v>
      </c>
      <c r="N290" s="1">
        <v>1</v>
      </c>
      <c r="O290" s="1">
        <v>4</v>
      </c>
      <c r="P290" s="16">
        <v>80.301689680232556</v>
      </c>
      <c r="Q290" s="21">
        <v>7.906270536225414E-2</v>
      </c>
      <c r="R290" s="21">
        <v>1.3674762773833791</v>
      </c>
      <c r="S290" s="21">
        <v>1.2884135720211249</v>
      </c>
      <c r="T290" s="21">
        <v>9.3244966484024253E-3</v>
      </c>
      <c r="U290" s="21">
        <v>7.4093274940916151E-2</v>
      </c>
      <c r="V290" s="21">
        <v>6.4768778292513721E-2</v>
      </c>
      <c r="W290" s="13" t="str">
        <f>IF(Table4674[[#This Row],[PSI - FI]]&gt;5,"Red",(IF(AND(Table4674[[#This Row],[PSI - FI]]&lt;5,Table4674[[#This Row],[PSI - FI]]&gt;=3),"Blue","No")))</f>
        <v>No</v>
      </c>
      <c r="X290" s="19" t="str">
        <f>HYPERLINK("https://www.google.com/maps/dir/?api=1&amp;origin=" &amp; Table4674[[#This Row],[Begin Lat]] &amp; "," &amp; Table4674[[#This Row],[Begin Long]] &amp; "&amp;destination=" &amp; Table4674[[#This Row],[End Lat]] &amp; "," &amp; Table4674[[#This Row],[End Long]] &amp; "&amp;travelmode=driving", "Google Maps")</f>
        <v>Google Maps</v>
      </c>
      <c r="Y290" s="1">
        <v>41.238070887500001</v>
      </c>
      <c r="Z290" s="1">
        <v>-81.170107008299993</v>
      </c>
      <c r="AA290" s="1">
        <v>41.237766365799999</v>
      </c>
      <c r="AB290" s="1">
        <v>-81.160523948800005</v>
      </c>
    </row>
    <row r="291" spans="1:28" x14ac:dyDescent="0.25">
      <c r="A291" s="13">
        <v>289</v>
      </c>
      <c r="B291" s="17">
        <v>11</v>
      </c>
      <c r="C291" s="1" t="s">
        <v>2389</v>
      </c>
      <c r="D291" s="1" t="s">
        <v>3507</v>
      </c>
      <c r="E291" s="1" t="s">
        <v>3508</v>
      </c>
      <c r="F291" s="1" t="s">
        <v>3711</v>
      </c>
      <c r="G291" s="16">
        <v>7.5</v>
      </c>
      <c r="H291" s="16">
        <v>8</v>
      </c>
      <c r="I291" s="13" t="s">
        <v>3190</v>
      </c>
      <c r="J291" s="1" t="s">
        <v>4974</v>
      </c>
      <c r="K291" s="1">
        <v>0</v>
      </c>
      <c r="L291" s="1">
        <v>1</v>
      </c>
      <c r="M291" s="1">
        <v>4</v>
      </c>
      <c r="N291" s="1">
        <v>0</v>
      </c>
      <c r="O291" s="1">
        <v>8</v>
      </c>
      <c r="P291" s="16">
        <v>79.864189680232556</v>
      </c>
      <c r="Q291" s="21">
        <v>9.4009046485619557E-2</v>
      </c>
      <c r="R291" s="21">
        <v>2.0018622123704017</v>
      </c>
      <c r="S291" s="21">
        <v>1.9078531658847822</v>
      </c>
      <c r="T291" s="21">
        <v>1.093245469531031E-2</v>
      </c>
      <c r="U291" s="21">
        <v>7.3905986363790338E-2</v>
      </c>
      <c r="V291" s="21">
        <v>6.2973531668480021E-2</v>
      </c>
      <c r="W291" s="13" t="str">
        <f>IF(Table4674[[#This Row],[PSI - FI]]&gt;5,"Red",(IF(AND(Table4674[[#This Row],[PSI - FI]]&lt;5,Table4674[[#This Row],[PSI - FI]]&gt;=3),"Blue","No")))</f>
        <v>No</v>
      </c>
      <c r="X291" s="19" t="str">
        <f>HYPERLINK("https://www.google.com/maps/dir/?api=1&amp;origin=" &amp; Table4674[[#This Row],[Begin Lat]] &amp; "," &amp; Table4674[[#This Row],[Begin Long]] &amp; "&amp;destination=" &amp; Table4674[[#This Row],[End Lat]] &amp; "," &amp; Table4674[[#This Row],[End Long]] &amp; "&amp;travelmode=driving", "Google Maps")</f>
        <v>Google Maps</v>
      </c>
      <c r="Y291" s="1">
        <v>40.508931031899998</v>
      </c>
      <c r="Z291" s="1">
        <v>-81.530249362700005</v>
      </c>
      <c r="AA291" s="1">
        <v>40.509202103299998</v>
      </c>
      <c r="AB291" s="1">
        <v>-81.520968719199999</v>
      </c>
    </row>
    <row r="292" spans="1:28" x14ac:dyDescent="0.25">
      <c r="A292" s="13">
        <v>290</v>
      </c>
      <c r="B292" s="17">
        <v>3</v>
      </c>
      <c r="C292" s="1" t="s">
        <v>3193</v>
      </c>
      <c r="D292" s="1" t="s">
        <v>3256</v>
      </c>
      <c r="E292" s="1" t="s">
        <v>3509</v>
      </c>
      <c r="F292" s="1" t="s">
        <v>3716</v>
      </c>
      <c r="G292" s="16">
        <v>0.5</v>
      </c>
      <c r="H292" s="16">
        <v>1</v>
      </c>
      <c r="I292" s="13" t="s">
        <v>3190</v>
      </c>
      <c r="J292" s="1" t="s">
        <v>4974</v>
      </c>
      <c r="K292" s="1">
        <v>1</v>
      </c>
      <c r="L292" s="1">
        <v>1</v>
      </c>
      <c r="M292" s="1">
        <v>2</v>
      </c>
      <c r="N292" s="1">
        <v>1</v>
      </c>
      <c r="O292" s="1">
        <v>4</v>
      </c>
      <c r="P292" s="16">
        <v>112.88462936046511</v>
      </c>
      <c r="Q292" s="21">
        <v>9.3967558690711356E-2</v>
      </c>
      <c r="R292" s="21">
        <v>1.396080071198343</v>
      </c>
      <c r="S292" s="21">
        <v>1.3021125125076316</v>
      </c>
      <c r="T292" s="21">
        <v>1.0928021676251074E-2</v>
      </c>
      <c r="U292" s="21">
        <v>7.3843933774070586E-2</v>
      </c>
      <c r="V292" s="21">
        <v>6.2915912097819507E-2</v>
      </c>
      <c r="W292" s="13" t="str">
        <f>IF(Table4674[[#This Row],[PSI - FI]]&gt;5,"Red",(IF(AND(Table4674[[#This Row],[PSI - FI]]&lt;5,Table4674[[#This Row],[PSI - FI]]&gt;=3),"Blue","No")))</f>
        <v>No</v>
      </c>
      <c r="X292" s="19" t="str">
        <f>HYPERLINK("https://www.google.com/maps/dir/?api=1&amp;origin=" &amp; Table4674[[#This Row],[Begin Lat]] &amp; "," &amp; Table4674[[#This Row],[Begin Long]] &amp; "&amp;destination=" &amp; Table4674[[#This Row],[End Lat]] &amp; "," &amp; Table4674[[#This Row],[End Long]] &amp; "&amp;travelmode=driving", "Google Maps")</f>
        <v>Google Maps</v>
      </c>
      <c r="Y292" s="1">
        <v>40.818375439900002</v>
      </c>
      <c r="Z292" s="1">
        <v>-82.4016443071</v>
      </c>
      <c r="AA292" s="1">
        <v>40.822011651799997</v>
      </c>
      <c r="AB292" s="1">
        <v>-82.393405921500005</v>
      </c>
    </row>
    <row r="293" spans="1:28" x14ac:dyDescent="0.25">
      <c r="A293" s="13">
        <v>291</v>
      </c>
      <c r="B293" s="17">
        <v>6</v>
      </c>
      <c r="C293" s="1" t="s">
        <v>1340</v>
      </c>
      <c r="D293" s="1" t="s">
        <v>3256</v>
      </c>
      <c r="E293" s="1" t="s">
        <v>3257</v>
      </c>
      <c r="F293" s="1" t="s">
        <v>3716</v>
      </c>
      <c r="G293" s="16">
        <v>23.3</v>
      </c>
      <c r="H293" s="16">
        <v>23.8</v>
      </c>
      <c r="I293" s="13" t="s">
        <v>3190</v>
      </c>
      <c r="J293" s="1" t="s">
        <v>4974</v>
      </c>
      <c r="K293" s="1">
        <v>0</v>
      </c>
      <c r="L293" s="1">
        <v>2</v>
      </c>
      <c r="M293" s="1">
        <v>3</v>
      </c>
      <c r="N293" s="1">
        <v>2</v>
      </c>
      <c r="O293" s="1">
        <v>12</v>
      </c>
      <c r="P293" s="16">
        <v>131.86900436046511</v>
      </c>
      <c r="Q293" s="21">
        <v>6.7479687823115697E-2</v>
      </c>
      <c r="R293" s="21">
        <v>2.2958228134192793</v>
      </c>
      <c r="S293" s="21">
        <v>2.2283431255961634</v>
      </c>
      <c r="T293" s="21">
        <v>8.0614447693827807E-3</v>
      </c>
      <c r="U293" s="21">
        <v>7.3717390821382997E-2</v>
      </c>
      <c r="V293" s="21">
        <v>6.5655946052000216E-2</v>
      </c>
      <c r="W293" s="13" t="str">
        <f>IF(Table4674[[#This Row],[PSI - FI]]&gt;5,"Red",(IF(AND(Table4674[[#This Row],[PSI - FI]]&lt;5,Table4674[[#This Row],[PSI - FI]]&gt;=3),"Blue","No")))</f>
        <v>No</v>
      </c>
      <c r="X293" s="19" t="str">
        <f>HYPERLINK("https://www.google.com/maps/dir/?api=1&amp;origin=" &amp; Table4674[[#This Row],[Begin Lat]] &amp; "," &amp; Table4674[[#This Row],[Begin Long]] &amp; "&amp;destination=" &amp; Table4674[[#This Row],[End Lat]] &amp; "," &amp; Table4674[[#This Row],[End Long]] &amp; "&amp;travelmode=driving", "Google Maps")</f>
        <v>Google Maps</v>
      </c>
      <c r="Y293" s="1">
        <v>40.082782274300001</v>
      </c>
      <c r="Z293" s="1">
        <v>-83.284686203000007</v>
      </c>
      <c r="AA293" s="1">
        <v>40.089794332899999</v>
      </c>
      <c r="AB293" s="1">
        <v>-83.282313048099994</v>
      </c>
    </row>
    <row r="294" spans="1:28" x14ac:dyDescent="0.25">
      <c r="A294" s="13">
        <v>292</v>
      </c>
      <c r="B294" s="17">
        <v>8</v>
      </c>
      <c r="C294" s="1" t="s">
        <v>2363</v>
      </c>
      <c r="D294" s="1" t="s">
        <v>3330</v>
      </c>
      <c r="E294" s="1" t="s">
        <v>3331</v>
      </c>
      <c r="F294" s="1" t="s">
        <v>3740</v>
      </c>
      <c r="G294" s="16">
        <v>1.1000000000000001</v>
      </c>
      <c r="H294" s="16">
        <v>1.6</v>
      </c>
      <c r="I294" s="13" t="s">
        <v>3190</v>
      </c>
      <c r="J294" s="1" t="s">
        <v>4974</v>
      </c>
      <c r="K294" s="1">
        <v>0</v>
      </c>
      <c r="L294" s="1">
        <v>1</v>
      </c>
      <c r="M294" s="1">
        <v>4</v>
      </c>
      <c r="N294" s="1">
        <v>0</v>
      </c>
      <c r="O294" s="1">
        <v>2</v>
      </c>
      <c r="P294" s="16">
        <v>73.864189680232556</v>
      </c>
      <c r="Q294" s="21">
        <v>9.3178039536493354E-2</v>
      </c>
      <c r="R294" s="21">
        <v>1.1184761319057897</v>
      </c>
      <c r="S294" s="21">
        <v>1.0252980923692963</v>
      </c>
      <c r="T294" s="21">
        <v>1.0843630262302147E-2</v>
      </c>
      <c r="U294" s="21">
        <v>7.3422176805000863E-2</v>
      </c>
      <c r="V294" s="21">
        <v>6.2578546542698718E-2</v>
      </c>
      <c r="W294" s="13" t="str">
        <f>IF(Table4674[[#This Row],[PSI - FI]]&gt;5,"Red",(IF(AND(Table4674[[#This Row],[PSI - FI]]&lt;5,Table4674[[#This Row],[PSI - FI]]&gt;=3),"Blue","No")))</f>
        <v>No</v>
      </c>
      <c r="X294" s="19" t="str">
        <f>HYPERLINK("https://www.google.com/maps/dir/?api=1&amp;origin=" &amp; Table4674[[#This Row],[Begin Lat]] &amp; "," &amp; Table4674[[#This Row],[Begin Long]] &amp; "&amp;destination=" &amp; Table4674[[#This Row],[End Lat]] &amp; "," &amp; Table4674[[#This Row],[End Long]] &amp; "&amp;travelmode=driving", "Google Maps")</f>
        <v>Google Maps</v>
      </c>
      <c r="Y294" s="1">
        <v>39.492203973499997</v>
      </c>
      <c r="Z294" s="1">
        <v>-83.963962094999999</v>
      </c>
      <c r="AA294" s="1">
        <v>39.488537535500001</v>
      </c>
      <c r="AB294" s="1">
        <v>-83.955906179600007</v>
      </c>
    </row>
    <row r="295" spans="1:28" x14ac:dyDescent="0.25">
      <c r="A295" s="13">
        <v>293</v>
      </c>
      <c r="B295" s="17">
        <v>11</v>
      </c>
      <c r="C295" s="1" t="s">
        <v>2372</v>
      </c>
      <c r="D295" s="1" t="s">
        <v>3241</v>
      </c>
      <c r="E295" s="1" t="s">
        <v>3242</v>
      </c>
      <c r="F295" s="1" t="s">
        <v>3711</v>
      </c>
      <c r="G295" s="16">
        <v>26</v>
      </c>
      <c r="H295" s="16">
        <v>26.5</v>
      </c>
      <c r="I295" s="13" t="s">
        <v>3190</v>
      </c>
      <c r="K295" s="1">
        <v>0</v>
      </c>
      <c r="L295" s="1">
        <v>1</v>
      </c>
      <c r="M295" s="1">
        <v>2</v>
      </c>
      <c r="N295" s="1">
        <v>0</v>
      </c>
      <c r="O295" s="1">
        <v>9</v>
      </c>
      <c r="P295" s="16">
        <v>67.770439680232556</v>
      </c>
      <c r="Q295" s="21">
        <v>0.14995596309441722</v>
      </c>
      <c r="R295" s="21">
        <v>2.4181538850320083</v>
      </c>
      <c r="S295" s="21">
        <v>2.268197921937591</v>
      </c>
      <c r="T295" s="21">
        <v>1.6789816318847059E-2</v>
      </c>
      <c r="U295" s="21">
        <v>7.3366677997345059E-2</v>
      </c>
      <c r="V295" s="21">
        <v>5.6576861678498E-2</v>
      </c>
      <c r="W295" s="13" t="str">
        <f>IF(Table4674[[#This Row],[PSI - FI]]&gt;5,"Red",(IF(AND(Table4674[[#This Row],[PSI - FI]]&lt;5,Table4674[[#This Row],[PSI - FI]]&gt;=3),"Blue","No")))</f>
        <v>No</v>
      </c>
      <c r="X295" s="19" t="str">
        <f>HYPERLINK("https://www.google.com/maps/dir/?api=1&amp;origin=" &amp; Table4674[[#This Row],[Begin Lat]] &amp; "," &amp; Table4674[[#This Row],[Begin Long]] &amp; "&amp;destination=" &amp; Table4674[[#This Row],[End Lat]] &amp; "," &amp; Table4674[[#This Row],[End Long]] &amp; "&amp;travelmode=driving", "Google Maps")</f>
        <v>Google Maps</v>
      </c>
      <c r="Y295" s="1">
        <v>0</v>
      </c>
      <c r="Z295" s="1">
        <v>0</v>
      </c>
      <c r="AA295" s="1">
        <v>0</v>
      </c>
      <c r="AB295" s="1">
        <v>0</v>
      </c>
    </row>
    <row r="296" spans="1:28" x14ac:dyDescent="0.25">
      <c r="A296" s="13">
        <v>294</v>
      </c>
      <c r="B296" s="17">
        <v>1</v>
      </c>
      <c r="C296" s="1" t="s">
        <v>3839</v>
      </c>
      <c r="D296" s="1" t="s">
        <v>3364</v>
      </c>
      <c r="E296" s="1" t="s">
        <v>3510</v>
      </c>
      <c r="F296" s="1" t="s">
        <v>3713</v>
      </c>
      <c r="G296" s="16">
        <v>2.1</v>
      </c>
      <c r="H296" s="16">
        <v>2.6</v>
      </c>
      <c r="I296" s="13" t="s">
        <v>3190</v>
      </c>
      <c r="J296" s="1" t="s">
        <v>4973</v>
      </c>
      <c r="K296" s="1">
        <v>0</v>
      </c>
      <c r="L296" s="1">
        <v>1</v>
      </c>
      <c r="M296" s="1">
        <v>1</v>
      </c>
      <c r="N296" s="1">
        <v>0</v>
      </c>
      <c r="O296" s="1">
        <v>2</v>
      </c>
      <c r="P296" s="16">
        <v>54.223564680232556</v>
      </c>
      <c r="Q296" s="21">
        <v>7.8398507284145547E-2</v>
      </c>
      <c r="R296" s="21">
        <v>1.1335679123193463</v>
      </c>
      <c r="S296" s="21">
        <v>1.0551694050352007</v>
      </c>
      <c r="T296" s="21">
        <v>7.9273162282729095E-3</v>
      </c>
      <c r="U296" s="21">
        <v>7.3279642496889355E-2</v>
      </c>
      <c r="V296" s="21">
        <v>6.5352326268616451E-2</v>
      </c>
      <c r="W296" s="13" t="str">
        <f>IF(Table4674[[#This Row],[PSI - FI]]&gt;5,"Red",(IF(AND(Table4674[[#This Row],[PSI - FI]]&lt;5,Table4674[[#This Row],[PSI - FI]]&gt;=3),"Blue","No")))</f>
        <v>No</v>
      </c>
      <c r="X296" s="19" t="str">
        <f>HYPERLINK("https://www.google.com/maps/dir/?api=1&amp;origin=" &amp; Table4674[[#This Row],[Begin Lat]] &amp; "," &amp; Table4674[[#This Row],[Begin Long]] &amp; "&amp;destination=" &amp; Table4674[[#This Row],[End Lat]] &amp; "," &amp; Table4674[[#This Row],[End Long]] &amp; "&amp;travelmode=driving", "Google Maps")</f>
        <v>Google Maps</v>
      </c>
      <c r="Y296" s="1">
        <v>41.1665839327</v>
      </c>
      <c r="Z296" s="1">
        <v>-84.767299426700006</v>
      </c>
      <c r="AA296" s="1">
        <v>41.1673246179</v>
      </c>
      <c r="AB296" s="1">
        <v>-84.757762019599994</v>
      </c>
    </row>
    <row r="297" spans="1:28" x14ac:dyDescent="0.25">
      <c r="A297" s="13">
        <v>295</v>
      </c>
      <c r="B297" s="17">
        <v>1</v>
      </c>
      <c r="C297" s="1" t="s">
        <v>3839</v>
      </c>
      <c r="D297" s="1" t="s">
        <v>3364</v>
      </c>
      <c r="E297" s="1" t="s">
        <v>3510</v>
      </c>
      <c r="F297" s="1" t="s">
        <v>3713</v>
      </c>
      <c r="G297" s="16">
        <v>7</v>
      </c>
      <c r="H297" s="16">
        <v>7.5</v>
      </c>
      <c r="I297" s="13" t="s">
        <v>3190</v>
      </c>
      <c r="J297" s="1" t="s">
        <v>4973</v>
      </c>
      <c r="K297" s="1">
        <v>0</v>
      </c>
      <c r="L297" s="1">
        <v>1</v>
      </c>
      <c r="M297" s="1">
        <v>1</v>
      </c>
      <c r="N297" s="1">
        <v>0</v>
      </c>
      <c r="O297" s="1">
        <v>2</v>
      </c>
      <c r="P297" s="16">
        <v>54.223564680232556</v>
      </c>
      <c r="Q297" s="21">
        <v>7.8398507284145547E-2</v>
      </c>
      <c r="R297" s="21">
        <v>1.1335679123193463</v>
      </c>
      <c r="S297" s="21">
        <v>1.0551694050352007</v>
      </c>
      <c r="T297" s="21">
        <v>7.9273162282729095E-3</v>
      </c>
      <c r="U297" s="21">
        <v>7.3279642496889355E-2</v>
      </c>
      <c r="V297" s="21">
        <v>6.5352326268616451E-2</v>
      </c>
      <c r="W297" s="13" t="str">
        <f>IF(Table4674[[#This Row],[PSI - FI]]&gt;5,"Red",(IF(AND(Table4674[[#This Row],[PSI - FI]]&lt;5,Table4674[[#This Row],[PSI - FI]]&gt;=3),"Blue","No")))</f>
        <v>No</v>
      </c>
      <c r="X297" s="19" t="str">
        <f>HYPERLINK("https://www.google.com/maps/dir/?api=1&amp;origin=" &amp; Table4674[[#This Row],[Begin Lat]] &amp; "," &amp; Table4674[[#This Row],[Begin Long]] &amp; "&amp;destination=" &amp; Table4674[[#This Row],[End Lat]] &amp; "," &amp; Table4674[[#This Row],[End Long]] &amp; "&amp;travelmode=driving", "Google Maps")</f>
        <v>Google Maps</v>
      </c>
      <c r="Y297" s="1">
        <v>41.194620911400001</v>
      </c>
      <c r="Z297" s="1">
        <v>-84.685369996000006</v>
      </c>
      <c r="AA297" s="1">
        <v>41.197324252100003</v>
      </c>
      <c r="AB297" s="1">
        <v>-84.676483115699995</v>
      </c>
    </row>
    <row r="298" spans="1:28" x14ac:dyDescent="0.25">
      <c r="A298" s="13">
        <v>296</v>
      </c>
      <c r="B298" s="17">
        <v>8</v>
      </c>
      <c r="C298" s="1" t="s">
        <v>806</v>
      </c>
      <c r="D298" s="1" t="s">
        <v>3511</v>
      </c>
      <c r="E298" s="1" t="s">
        <v>3512</v>
      </c>
      <c r="F298" s="1" t="s">
        <v>3786</v>
      </c>
      <c r="G298" s="16">
        <v>11.8</v>
      </c>
      <c r="H298" s="16">
        <v>12.3</v>
      </c>
      <c r="I298" s="13" t="s">
        <v>3190</v>
      </c>
      <c r="J298" s="1" t="s">
        <v>4974</v>
      </c>
      <c r="K298" s="1">
        <v>0</v>
      </c>
      <c r="L298" s="1">
        <v>1</v>
      </c>
      <c r="M298" s="1">
        <v>3</v>
      </c>
      <c r="N298" s="1">
        <v>3</v>
      </c>
      <c r="O298" s="1">
        <v>4</v>
      </c>
      <c r="P298" s="16">
        <v>82.629814680232556</v>
      </c>
      <c r="Q298" s="21">
        <v>6.687929323033763E-2</v>
      </c>
      <c r="R298" s="21">
        <v>1.3653212471625893</v>
      </c>
      <c r="S298" s="21">
        <v>1.2984419539322516</v>
      </c>
      <c r="T298" s="21">
        <v>7.9955186724104486E-3</v>
      </c>
      <c r="U298" s="21">
        <v>7.3225113347404641E-2</v>
      </c>
      <c r="V298" s="21">
        <v>6.5229594674994187E-2</v>
      </c>
      <c r="W298" s="13" t="str">
        <f>IF(Table4674[[#This Row],[PSI - FI]]&gt;5,"Red",(IF(AND(Table4674[[#This Row],[PSI - FI]]&lt;5,Table4674[[#This Row],[PSI - FI]]&gt;=3),"Blue","No")))</f>
        <v>No</v>
      </c>
      <c r="X298" s="19" t="str">
        <f>HYPERLINK("https://www.google.com/maps/dir/?api=1&amp;origin=" &amp; Table4674[[#This Row],[Begin Lat]] &amp; "," &amp; Table4674[[#This Row],[Begin Long]] &amp; "&amp;destination=" &amp; Table4674[[#This Row],[End Lat]] &amp; "," &amp; Table4674[[#This Row],[End Long]] &amp; "&amp;travelmode=driving", "Google Maps")</f>
        <v>Google Maps</v>
      </c>
      <c r="Y298" s="1">
        <v>39.499639746</v>
      </c>
      <c r="Z298" s="1">
        <v>-84.244499675399993</v>
      </c>
      <c r="AA298" s="1">
        <v>39.506218792699997</v>
      </c>
      <c r="AB298" s="1">
        <v>-84.2405826201</v>
      </c>
    </row>
    <row r="299" spans="1:28" x14ac:dyDescent="0.25">
      <c r="A299" s="13">
        <v>297</v>
      </c>
      <c r="B299" s="17">
        <v>4</v>
      </c>
      <c r="C299" s="1" t="s">
        <v>800</v>
      </c>
      <c r="D299" s="1" t="s">
        <v>3313</v>
      </c>
      <c r="E299" s="1" t="s">
        <v>3314</v>
      </c>
      <c r="F299" s="1" t="s">
        <v>3734</v>
      </c>
      <c r="G299" s="16">
        <v>3.1</v>
      </c>
      <c r="H299" s="16">
        <v>3.6</v>
      </c>
      <c r="I299" s="13" t="s">
        <v>3190</v>
      </c>
      <c r="J299" s="1" t="s">
        <v>4974</v>
      </c>
      <c r="K299" s="1">
        <v>0</v>
      </c>
      <c r="L299" s="1">
        <v>4</v>
      </c>
      <c r="M299" s="1">
        <v>1</v>
      </c>
      <c r="N299" s="1">
        <v>0</v>
      </c>
      <c r="O299" s="1">
        <v>4</v>
      </c>
      <c r="P299" s="16">
        <v>193.25363372093022</v>
      </c>
      <c r="Q299" s="21">
        <v>9.2886560743218174E-2</v>
      </c>
      <c r="R299" s="21">
        <v>1.3763709554023855</v>
      </c>
      <c r="S299" s="21">
        <v>1.2834843946591674</v>
      </c>
      <c r="T299" s="21">
        <v>1.0812459549543168E-2</v>
      </c>
      <c r="U299" s="21">
        <v>7.3047903757971544E-2</v>
      </c>
      <c r="V299" s="21">
        <v>6.2235444208428373E-2</v>
      </c>
      <c r="W299" s="13" t="str">
        <f>IF(Table4674[[#This Row],[PSI - FI]]&gt;5,"Red",(IF(AND(Table4674[[#This Row],[PSI - FI]]&lt;5,Table4674[[#This Row],[PSI - FI]]&gt;=3),"Blue","No")))</f>
        <v>No</v>
      </c>
      <c r="X299" s="19" t="str">
        <f>HYPERLINK("https://www.google.com/maps/dir/?api=1&amp;origin=" &amp; Table4674[[#This Row],[Begin Lat]] &amp; "," &amp; Table4674[[#This Row],[Begin Long]] &amp; "&amp;destination=" &amp; Table4674[[#This Row],[End Lat]] &amp; "," &amp; Table4674[[#This Row],[End Long]] &amp; "&amp;travelmode=driving", "Google Maps")</f>
        <v>Google Maps</v>
      </c>
      <c r="Y299" s="1">
        <v>40.702462547099998</v>
      </c>
      <c r="Z299" s="1">
        <v>-81.271595332800004</v>
      </c>
      <c r="AA299" s="1">
        <v>40.709332895599999</v>
      </c>
      <c r="AB299" s="1">
        <v>-81.274530186299998</v>
      </c>
    </row>
    <row r="300" spans="1:28" x14ac:dyDescent="0.25">
      <c r="A300" s="13">
        <v>298</v>
      </c>
      <c r="B300" s="17">
        <v>4</v>
      </c>
      <c r="C300" s="1" t="s">
        <v>800</v>
      </c>
      <c r="D300" s="1" t="s">
        <v>3313</v>
      </c>
      <c r="E300" s="1" t="s">
        <v>3314</v>
      </c>
      <c r="F300" s="1" t="s">
        <v>3734</v>
      </c>
      <c r="G300" s="16">
        <v>2.5</v>
      </c>
      <c r="H300" s="16">
        <v>3</v>
      </c>
      <c r="I300" s="13" t="s">
        <v>3190</v>
      </c>
      <c r="J300" s="1" t="s">
        <v>4974</v>
      </c>
      <c r="K300" s="1">
        <v>1</v>
      </c>
      <c r="L300" s="1">
        <v>1</v>
      </c>
      <c r="M300" s="1">
        <v>3</v>
      </c>
      <c r="N300" s="1">
        <v>0</v>
      </c>
      <c r="O300" s="1">
        <v>4</v>
      </c>
      <c r="P300" s="16">
        <v>114.99400436046511</v>
      </c>
      <c r="Q300" s="21">
        <v>9.2886560743218174E-2</v>
      </c>
      <c r="R300" s="21">
        <v>1.3763709554023855</v>
      </c>
      <c r="S300" s="21">
        <v>1.2834843946591674</v>
      </c>
      <c r="T300" s="21">
        <v>1.0812459549543168E-2</v>
      </c>
      <c r="U300" s="21">
        <v>7.3047903757971544E-2</v>
      </c>
      <c r="V300" s="21">
        <v>6.2235444208428373E-2</v>
      </c>
      <c r="W300" s="13" t="str">
        <f>IF(Table4674[[#This Row],[PSI - FI]]&gt;5,"Red",(IF(AND(Table4674[[#This Row],[PSI - FI]]&lt;5,Table4674[[#This Row],[PSI - FI]]&gt;=3),"Blue","No")))</f>
        <v>No</v>
      </c>
      <c r="X300" s="19" t="str">
        <f>HYPERLINK("https://www.google.com/maps/dir/?api=1&amp;origin=" &amp; Table4674[[#This Row],[Begin Lat]] &amp; "," &amp; Table4674[[#This Row],[Begin Long]] &amp; "&amp;destination=" &amp; Table4674[[#This Row],[End Lat]] &amp; "," &amp; Table4674[[#This Row],[End Long]] &amp; "&amp;travelmode=driving", "Google Maps")</f>
        <v>Google Maps</v>
      </c>
      <c r="Y300" s="1">
        <v>40.694963429799998</v>
      </c>
      <c r="Z300" s="1">
        <v>-81.266328870500004</v>
      </c>
      <c r="AA300" s="1">
        <v>40.701072592300001</v>
      </c>
      <c r="AB300" s="1">
        <v>-81.271068724200006</v>
      </c>
    </row>
    <row r="301" spans="1:28" x14ac:dyDescent="0.25">
      <c r="A301" s="13">
        <v>299</v>
      </c>
      <c r="B301" s="17">
        <v>3</v>
      </c>
      <c r="C301" s="1" t="s">
        <v>791</v>
      </c>
      <c r="D301" s="1" t="s">
        <v>3475</v>
      </c>
      <c r="E301" s="1" t="s">
        <v>3513</v>
      </c>
      <c r="F301" s="1" t="s">
        <v>3787</v>
      </c>
      <c r="G301" s="16">
        <v>8.5</v>
      </c>
      <c r="H301" s="16">
        <v>9</v>
      </c>
      <c r="I301" s="13" t="s">
        <v>3190</v>
      </c>
      <c r="J301" s="1" t="s">
        <v>4974</v>
      </c>
      <c r="K301" s="1">
        <v>0</v>
      </c>
      <c r="L301" s="1">
        <v>2</v>
      </c>
      <c r="M301" s="1">
        <v>2</v>
      </c>
      <c r="N301" s="1">
        <v>2</v>
      </c>
      <c r="O301" s="1">
        <v>4</v>
      </c>
      <c r="P301" s="16">
        <v>117.32212936046511</v>
      </c>
      <c r="Q301" s="21">
        <v>7.7675416187666629E-2</v>
      </c>
      <c r="R301" s="21">
        <v>1.3326913149440434</v>
      </c>
      <c r="S301" s="21">
        <v>1.2550158987563766</v>
      </c>
      <c r="T301" s="21">
        <v>9.1740593998392919E-3</v>
      </c>
      <c r="U301" s="21">
        <v>7.2853541492412896E-2</v>
      </c>
      <c r="V301" s="21">
        <v>6.3679482092573597E-2</v>
      </c>
      <c r="W301" s="13" t="str">
        <f>IF(Table4674[[#This Row],[PSI - FI]]&gt;5,"Red",(IF(AND(Table4674[[#This Row],[PSI - FI]]&lt;5,Table4674[[#This Row],[PSI - FI]]&gt;=3),"Blue","No")))</f>
        <v>No</v>
      </c>
      <c r="X301" s="19" t="str">
        <f>HYPERLINK("https://www.google.com/maps/dir/?api=1&amp;origin=" &amp; Table4674[[#This Row],[Begin Lat]] &amp; "," &amp; Table4674[[#This Row],[Begin Long]] &amp; "&amp;destination=" &amp; Table4674[[#This Row],[End Lat]] &amp; "," &amp; Table4674[[#This Row],[End Long]] &amp; "&amp;travelmode=driving", "Google Maps")</f>
        <v>Google Maps</v>
      </c>
      <c r="Y301" s="1">
        <v>41.1868003473</v>
      </c>
      <c r="Z301" s="1">
        <v>-82.217080504799995</v>
      </c>
      <c r="AA301" s="1">
        <v>41.194033499600003</v>
      </c>
      <c r="AB301" s="1">
        <v>-82.216871827899993</v>
      </c>
    </row>
    <row r="302" spans="1:28" x14ac:dyDescent="0.25">
      <c r="A302" s="13">
        <v>300</v>
      </c>
      <c r="B302" s="17">
        <v>3</v>
      </c>
      <c r="C302" s="1" t="s">
        <v>791</v>
      </c>
      <c r="D302" s="1" t="s">
        <v>3475</v>
      </c>
      <c r="E302" s="1" t="s">
        <v>3513</v>
      </c>
      <c r="F302" s="1" t="s">
        <v>3787</v>
      </c>
      <c r="G302" s="16">
        <v>9</v>
      </c>
      <c r="H302" s="16">
        <v>9.5</v>
      </c>
      <c r="I302" s="13" t="s">
        <v>3190</v>
      </c>
      <c r="J302" s="1" t="s">
        <v>4974</v>
      </c>
      <c r="K302" s="1">
        <v>0</v>
      </c>
      <c r="L302" s="1">
        <v>1</v>
      </c>
      <c r="M302" s="1">
        <v>2</v>
      </c>
      <c r="N302" s="1">
        <v>3</v>
      </c>
      <c r="O302" s="1">
        <v>6</v>
      </c>
      <c r="P302" s="16">
        <v>78.082939680232556</v>
      </c>
      <c r="Q302" s="21">
        <v>7.7675416187666629E-2</v>
      </c>
      <c r="R302" s="21">
        <v>1.5888973098022807</v>
      </c>
      <c r="S302" s="21">
        <v>1.511221893614614</v>
      </c>
      <c r="T302" s="21">
        <v>9.1740593998392919E-3</v>
      </c>
      <c r="U302" s="21">
        <v>7.2853541492412896E-2</v>
      </c>
      <c r="V302" s="21">
        <v>6.3679482092573597E-2</v>
      </c>
      <c r="W302" s="13" t="str">
        <f>IF(Table4674[[#This Row],[PSI - FI]]&gt;5,"Red",(IF(AND(Table4674[[#This Row],[PSI - FI]]&lt;5,Table4674[[#This Row],[PSI - FI]]&gt;=3),"Blue","No")))</f>
        <v>No</v>
      </c>
      <c r="X302" s="19" t="str">
        <f>HYPERLINK("https://www.google.com/maps/dir/?api=1&amp;origin=" &amp; Table4674[[#This Row],[Begin Lat]] &amp; "," &amp; Table4674[[#This Row],[Begin Long]] &amp; "&amp;destination=" &amp; Table4674[[#This Row],[End Lat]] &amp; "," &amp; Table4674[[#This Row],[End Long]] &amp; "&amp;travelmode=driving", "Google Maps")</f>
        <v>Google Maps</v>
      </c>
      <c r="Y302" s="1">
        <v>41.194033499600003</v>
      </c>
      <c r="Z302" s="1">
        <v>-82.216871827899993</v>
      </c>
      <c r="AA302" s="1">
        <v>41.2012922965</v>
      </c>
      <c r="AB302" s="1">
        <v>-82.216595513300007</v>
      </c>
    </row>
    <row r="303" spans="1:28" x14ac:dyDescent="0.25">
      <c r="A303" s="13">
        <v>301</v>
      </c>
      <c r="B303" s="17">
        <v>9</v>
      </c>
      <c r="C303" s="1" t="s">
        <v>2380</v>
      </c>
      <c r="D303" s="1" t="s">
        <v>3431</v>
      </c>
      <c r="E303" s="1" t="s">
        <v>3432</v>
      </c>
      <c r="F303" s="1" t="s">
        <v>3740</v>
      </c>
      <c r="G303" s="16">
        <v>0</v>
      </c>
      <c r="H303" s="16">
        <v>0.5</v>
      </c>
      <c r="I303" s="13" t="s">
        <v>3190</v>
      </c>
      <c r="J303" s="1" t="s">
        <v>4974</v>
      </c>
      <c r="K303" s="1">
        <v>0</v>
      </c>
      <c r="L303" s="1">
        <v>2</v>
      </c>
      <c r="M303" s="1">
        <v>1</v>
      </c>
      <c r="N303" s="1">
        <v>1</v>
      </c>
      <c r="O303" s="1">
        <v>4</v>
      </c>
      <c r="P303" s="16">
        <v>106.33775436046511</v>
      </c>
      <c r="Q303" s="21">
        <v>0.11384049904240416</v>
      </c>
      <c r="R303" s="21">
        <v>1.4322728972760614</v>
      </c>
      <c r="S303" s="21">
        <v>1.3184323982336572</v>
      </c>
      <c r="T303" s="21">
        <v>1.3034528749630533E-2</v>
      </c>
      <c r="U303" s="21">
        <v>7.267577468664764E-2</v>
      </c>
      <c r="V303" s="21">
        <v>5.9641245937017105E-2</v>
      </c>
      <c r="W303" s="13" t="str">
        <f>IF(Table4674[[#This Row],[PSI - FI]]&gt;5,"Red",(IF(AND(Table4674[[#This Row],[PSI - FI]]&lt;5,Table4674[[#This Row],[PSI - FI]]&gt;=3),"Blue","No")))</f>
        <v>No</v>
      </c>
      <c r="X303" s="19" t="str">
        <f>HYPERLINK("https://www.google.com/maps/dir/?api=1&amp;origin=" &amp; Table4674[[#This Row],[Begin Lat]] &amp; "," &amp; Table4674[[#This Row],[Begin Long]] &amp; "&amp;destination=" &amp; Table4674[[#This Row],[End Lat]] &amp; "," &amp; Table4674[[#This Row],[End Long]] &amp; "&amp;travelmode=driving", "Google Maps")</f>
        <v>Google Maps</v>
      </c>
      <c r="Y303" s="1">
        <v>39.319199555899999</v>
      </c>
      <c r="Z303" s="1">
        <v>-83.6915323769</v>
      </c>
      <c r="AA303" s="1">
        <v>39.312280163099999</v>
      </c>
      <c r="AB303" s="1">
        <v>-83.689017886399995</v>
      </c>
    </row>
    <row r="304" spans="1:28" x14ac:dyDescent="0.25">
      <c r="A304" s="13">
        <v>302</v>
      </c>
      <c r="B304" s="17">
        <v>9</v>
      </c>
      <c r="C304" s="1" t="s">
        <v>2380</v>
      </c>
      <c r="D304" s="1" t="s">
        <v>3431</v>
      </c>
      <c r="E304" s="1" t="s">
        <v>3432</v>
      </c>
      <c r="F304" s="1" t="s">
        <v>3740</v>
      </c>
      <c r="G304" s="16">
        <v>4</v>
      </c>
      <c r="H304" s="16">
        <v>4.5</v>
      </c>
      <c r="I304" s="13" t="s">
        <v>3190</v>
      </c>
      <c r="J304" s="1" t="s">
        <v>4974</v>
      </c>
      <c r="K304" s="1">
        <v>0</v>
      </c>
      <c r="L304" s="1">
        <v>1</v>
      </c>
      <c r="M304" s="1">
        <v>2</v>
      </c>
      <c r="N304" s="1">
        <v>1</v>
      </c>
      <c r="O304" s="1">
        <v>3</v>
      </c>
      <c r="P304" s="16">
        <v>66.207939680232556</v>
      </c>
      <c r="Q304" s="21">
        <v>0.11384049904240416</v>
      </c>
      <c r="R304" s="21">
        <v>1.2618307668966835</v>
      </c>
      <c r="S304" s="21">
        <v>1.1479902678542793</v>
      </c>
      <c r="T304" s="21">
        <v>1.3034528749630533E-2</v>
      </c>
      <c r="U304" s="21">
        <v>7.267577468664764E-2</v>
      </c>
      <c r="V304" s="21">
        <v>5.9641245937017105E-2</v>
      </c>
      <c r="W304" s="13" t="str">
        <f>IF(Table4674[[#This Row],[PSI - FI]]&gt;5,"Red",(IF(AND(Table4674[[#This Row],[PSI - FI]]&lt;5,Table4674[[#This Row],[PSI - FI]]&gt;=3),"Blue","No")))</f>
        <v>No</v>
      </c>
      <c r="X304" s="19" t="str">
        <f>HYPERLINK("https://www.google.com/maps/dir/?api=1&amp;origin=" &amp; Table4674[[#This Row],[Begin Lat]] &amp; "," &amp; Table4674[[#This Row],[Begin Long]] &amp; "&amp;destination=" &amp; Table4674[[#This Row],[End Lat]] &amp; "," &amp; Table4674[[#This Row],[End Long]] &amp; "&amp;travelmode=driving", "Google Maps")</f>
        <v>Google Maps</v>
      </c>
      <c r="Y304" s="1">
        <v>39.266700298799996</v>
      </c>
      <c r="Z304" s="1">
        <v>-83.660460775000004</v>
      </c>
      <c r="AA304" s="1">
        <v>39.259561565299997</v>
      </c>
      <c r="AB304" s="1">
        <v>-83.659441772799994</v>
      </c>
    </row>
    <row r="305" spans="1:28" x14ac:dyDescent="0.25">
      <c r="A305" s="13">
        <v>303</v>
      </c>
      <c r="B305" s="17">
        <v>6</v>
      </c>
      <c r="C305" s="1" t="s">
        <v>808</v>
      </c>
      <c r="D305" s="1" t="s">
        <v>3227</v>
      </c>
      <c r="E305" s="1" t="s">
        <v>3233</v>
      </c>
      <c r="F305" s="1" t="s">
        <v>3704</v>
      </c>
      <c r="G305" s="16">
        <v>1</v>
      </c>
      <c r="H305" s="16">
        <v>1.5</v>
      </c>
      <c r="I305" s="13" t="s">
        <v>3190</v>
      </c>
      <c r="J305" s="1" t="s">
        <v>4973</v>
      </c>
      <c r="K305" s="1">
        <v>1</v>
      </c>
      <c r="L305" s="1">
        <v>0</v>
      </c>
      <c r="M305" s="1">
        <v>0</v>
      </c>
      <c r="N305" s="1">
        <v>0</v>
      </c>
      <c r="O305" s="1">
        <v>9</v>
      </c>
      <c r="P305" s="16">
        <v>54.676689680232556</v>
      </c>
      <c r="Q305" s="21">
        <v>0.17960528553685684</v>
      </c>
      <c r="R305" s="21">
        <v>3.4088881364442742</v>
      </c>
      <c r="S305" s="21">
        <v>3.2292828509074174</v>
      </c>
      <c r="T305" s="21">
        <v>1.5324780663321413E-2</v>
      </c>
      <c r="U305" s="21">
        <v>7.246956274671576E-2</v>
      </c>
      <c r="V305" s="21">
        <v>5.7144782083394345E-2</v>
      </c>
      <c r="W305" s="13" t="str">
        <f>IF(Table4674[[#This Row],[PSI - FI]]&gt;5,"Red",(IF(AND(Table4674[[#This Row],[PSI - FI]]&lt;5,Table4674[[#This Row],[PSI - FI]]&gt;=3),"Blue","No")))</f>
        <v>No</v>
      </c>
      <c r="X305" s="19" t="str">
        <f>HYPERLINK("https://www.google.com/maps/dir/?api=1&amp;origin=" &amp; Table4674[[#This Row],[Begin Lat]] &amp; "," &amp; Table4674[[#This Row],[Begin Long]] &amp; "&amp;destination=" &amp; Table4674[[#This Row],[End Lat]] &amp; "," &amp; Table4674[[#This Row],[End Long]] &amp; "&amp;travelmode=driving", "Google Maps")</f>
        <v>Google Maps</v>
      </c>
      <c r="Y305" s="1">
        <v>39.493437659199998</v>
      </c>
      <c r="Z305" s="1">
        <v>-82.972920239600001</v>
      </c>
      <c r="AA305" s="1">
        <v>39.500521944299997</v>
      </c>
      <c r="AB305" s="1">
        <v>-82.974056287699995</v>
      </c>
    </row>
    <row r="306" spans="1:28" x14ac:dyDescent="0.25">
      <c r="A306" s="13">
        <v>304</v>
      </c>
      <c r="B306" s="17">
        <v>3</v>
      </c>
      <c r="C306" s="1" t="s">
        <v>1330</v>
      </c>
      <c r="D306" s="1" t="s">
        <v>3414</v>
      </c>
      <c r="E306" s="1" t="s">
        <v>3415</v>
      </c>
      <c r="F306" s="1" t="s">
        <v>3760</v>
      </c>
      <c r="G306" s="16">
        <v>2</v>
      </c>
      <c r="H306" s="16">
        <v>2.5</v>
      </c>
      <c r="I306" s="13" t="s">
        <v>3190</v>
      </c>
      <c r="J306" s="1" t="s">
        <v>4974</v>
      </c>
      <c r="K306" s="1">
        <v>0</v>
      </c>
      <c r="L306" s="1">
        <v>3</v>
      </c>
      <c r="M306" s="1">
        <v>2</v>
      </c>
      <c r="N306" s="1">
        <v>2</v>
      </c>
      <c r="O306" s="1">
        <v>6</v>
      </c>
      <c r="P306" s="16">
        <v>164.99881904069767</v>
      </c>
      <c r="Q306" s="21">
        <v>6.5869086596854795E-2</v>
      </c>
      <c r="R306" s="21">
        <v>1.6156295149225319</v>
      </c>
      <c r="S306" s="21">
        <v>1.5497604283256772</v>
      </c>
      <c r="T306" s="21">
        <v>7.8844845906247667E-3</v>
      </c>
      <c r="U306" s="21">
        <v>7.2322473329354806E-2</v>
      </c>
      <c r="V306" s="21">
        <v>6.4437988738730037E-2</v>
      </c>
      <c r="W306" s="13" t="str">
        <f>IF(Table4674[[#This Row],[PSI - FI]]&gt;5,"Red",(IF(AND(Table4674[[#This Row],[PSI - FI]]&lt;5,Table4674[[#This Row],[PSI - FI]]&gt;=3),"Blue","No")))</f>
        <v>No</v>
      </c>
      <c r="X306" s="19" t="str">
        <f>HYPERLINK("https://www.google.com/maps/dir/?api=1&amp;origin=" &amp; Table4674[[#This Row],[Begin Lat]] &amp; "," &amp; Table4674[[#This Row],[Begin Long]] &amp; "&amp;destination=" &amp; Table4674[[#This Row],[End Lat]] &amp; "," &amp; Table4674[[#This Row],[End Long]] &amp; "&amp;travelmode=driving", "Google Maps")</f>
        <v>Google Maps</v>
      </c>
      <c r="Y306" s="1">
        <v>41.441547706000001</v>
      </c>
      <c r="Z306" s="1">
        <v>-82.813412578599994</v>
      </c>
      <c r="AA306" s="1">
        <v>41.442204346899999</v>
      </c>
      <c r="AB306" s="1">
        <v>-82.804115459100004</v>
      </c>
    </row>
    <row r="307" spans="1:28" x14ac:dyDescent="0.25">
      <c r="A307" s="13">
        <v>305</v>
      </c>
      <c r="B307" s="17">
        <v>8</v>
      </c>
      <c r="C307" s="1" t="s">
        <v>1329</v>
      </c>
      <c r="D307" s="1" t="s">
        <v>3320</v>
      </c>
      <c r="E307" s="1" t="s">
        <v>3321</v>
      </c>
      <c r="F307" s="1" t="s">
        <v>3736</v>
      </c>
      <c r="G307" s="16">
        <v>6.2</v>
      </c>
      <c r="H307" s="16">
        <v>6.7</v>
      </c>
      <c r="I307" s="13" t="s">
        <v>3190</v>
      </c>
      <c r="J307" s="1" t="s">
        <v>4974</v>
      </c>
      <c r="K307" s="1">
        <v>0</v>
      </c>
      <c r="L307" s="1">
        <v>2</v>
      </c>
      <c r="M307" s="1">
        <v>1</v>
      </c>
      <c r="N307" s="1">
        <v>0</v>
      </c>
      <c r="O307" s="1">
        <v>5</v>
      </c>
      <c r="P307" s="16">
        <v>102.90025436046511</v>
      </c>
      <c r="Q307" s="21">
        <v>0.14594675086437048</v>
      </c>
      <c r="R307" s="21">
        <v>1.6469760404640852</v>
      </c>
      <c r="S307" s="21">
        <v>1.5010292895997148</v>
      </c>
      <c r="T307" s="21">
        <v>1.6376920571824667E-2</v>
      </c>
      <c r="U307" s="21">
        <v>7.1770175967396724E-2</v>
      </c>
      <c r="V307" s="21">
        <v>5.5393255395572057E-2</v>
      </c>
      <c r="W307" s="13" t="str">
        <f>IF(Table4674[[#This Row],[PSI - FI]]&gt;5,"Red",(IF(AND(Table4674[[#This Row],[PSI - FI]]&lt;5,Table4674[[#This Row],[PSI - FI]]&gt;=3),"Blue","No")))</f>
        <v>No</v>
      </c>
      <c r="X307" s="19" t="str">
        <f>HYPERLINK("https://www.google.com/maps/dir/?api=1&amp;origin=" &amp; Table4674[[#This Row],[Begin Lat]] &amp; "," &amp; Table4674[[#This Row],[Begin Long]] &amp; "&amp;destination=" &amp; Table4674[[#This Row],[End Lat]] &amp; "," &amp; Table4674[[#This Row],[End Long]] &amp; "&amp;travelmode=driving", "Google Maps")</f>
        <v>Google Maps</v>
      </c>
      <c r="Y307" s="1">
        <v>39.131119443599999</v>
      </c>
      <c r="Z307" s="1">
        <v>-84.219250413300003</v>
      </c>
      <c r="AA307" s="1">
        <v>39.127797816200001</v>
      </c>
      <c r="AB307" s="1">
        <v>-84.210976935800005</v>
      </c>
    </row>
    <row r="308" spans="1:28" x14ac:dyDescent="0.25">
      <c r="A308" s="13">
        <v>306</v>
      </c>
      <c r="B308" s="17">
        <v>3</v>
      </c>
      <c r="C308" s="1" t="s">
        <v>791</v>
      </c>
      <c r="D308" s="1" t="s">
        <v>3389</v>
      </c>
      <c r="E308" s="1" t="s">
        <v>3514</v>
      </c>
      <c r="F308" s="1" t="s">
        <v>3725</v>
      </c>
      <c r="G308" s="16">
        <v>6.4</v>
      </c>
      <c r="H308" s="16">
        <v>6.9</v>
      </c>
      <c r="I308" s="13" t="s">
        <v>3190</v>
      </c>
      <c r="J308" s="1" t="s">
        <v>4974</v>
      </c>
      <c r="K308" s="1">
        <v>0</v>
      </c>
      <c r="L308" s="1">
        <v>1</v>
      </c>
      <c r="M308" s="1">
        <v>4</v>
      </c>
      <c r="N308" s="1">
        <v>1</v>
      </c>
      <c r="O308" s="1">
        <v>5</v>
      </c>
      <c r="P308" s="16">
        <v>81.301689680232556</v>
      </c>
      <c r="Q308" s="21">
        <v>7.618232119708071E-2</v>
      </c>
      <c r="R308" s="21">
        <v>1.4528696281796032</v>
      </c>
      <c r="S308" s="21">
        <v>1.3766873069825225</v>
      </c>
      <c r="T308" s="21">
        <v>9.0119045389864816E-3</v>
      </c>
      <c r="U308" s="21">
        <v>7.1641742278766241E-2</v>
      </c>
      <c r="V308" s="21">
        <v>6.2629837739779759E-2</v>
      </c>
      <c r="W308" s="13" t="str">
        <f>IF(Table4674[[#This Row],[PSI - FI]]&gt;5,"Red",(IF(AND(Table4674[[#This Row],[PSI - FI]]&lt;5,Table4674[[#This Row],[PSI - FI]]&gt;=3),"Blue","No")))</f>
        <v>No</v>
      </c>
      <c r="X308" s="19" t="str">
        <f>HYPERLINK("https://www.google.com/maps/dir/?api=1&amp;origin=" &amp; Table4674[[#This Row],[Begin Lat]] &amp; "," &amp; Table4674[[#This Row],[Begin Long]] &amp; "&amp;destination=" &amp; Table4674[[#This Row],[End Lat]] &amp; "," &amp; Table4674[[#This Row],[End Long]] &amp; "&amp;travelmode=driving", "Google Maps")</f>
        <v>Google Maps</v>
      </c>
      <c r="Y308" s="1">
        <v>41.265331811099998</v>
      </c>
      <c r="Z308" s="1">
        <v>-82.220642492899998</v>
      </c>
      <c r="AA308" s="1">
        <v>41.266537106999998</v>
      </c>
      <c r="AB308" s="1">
        <v>-82.2111942696</v>
      </c>
    </row>
    <row r="309" spans="1:28" x14ac:dyDescent="0.25">
      <c r="A309" s="13">
        <v>307</v>
      </c>
      <c r="B309" s="17">
        <v>3</v>
      </c>
      <c r="C309" s="1" t="s">
        <v>791</v>
      </c>
      <c r="D309" s="1" t="s">
        <v>3515</v>
      </c>
      <c r="E309" s="1" t="s">
        <v>3516</v>
      </c>
      <c r="F309" s="1" t="s">
        <v>3788</v>
      </c>
      <c r="G309" s="16">
        <v>11.4</v>
      </c>
      <c r="H309" s="16">
        <v>11.9</v>
      </c>
      <c r="I309" s="13" t="s">
        <v>3190</v>
      </c>
      <c r="J309" s="1" t="s">
        <v>4974</v>
      </c>
      <c r="K309" s="1">
        <v>0</v>
      </c>
      <c r="L309" s="1">
        <v>1</v>
      </c>
      <c r="M309" s="1">
        <v>4</v>
      </c>
      <c r="N309" s="1">
        <v>1</v>
      </c>
      <c r="O309" s="1">
        <v>7</v>
      </c>
      <c r="P309" s="16">
        <v>83.301689680232556</v>
      </c>
      <c r="Q309" s="21">
        <v>7.5876476349062472E-2</v>
      </c>
      <c r="R309" s="21">
        <v>1.7007176523998739</v>
      </c>
      <c r="S309" s="21">
        <v>1.6248411760508115</v>
      </c>
      <c r="T309" s="21">
        <v>8.9786571261512415E-3</v>
      </c>
      <c r="U309" s="21">
        <v>7.1376888558010138E-2</v>
      </c>
      <c r="V309" s="21">
        <v>6.2398231431858894E-2</v>
      </c>
      <c r="W309" s="13" t="str">
        <f>IF(Table4674[[#This Row],[PSI - FI]]&gt;5,"Red",(IF(AND(Table4674[[#This Row],[PSI - FI]]&lt;5,Table4674[[#This Row],[PSI - FI]]&gt;=3),"Blue","No")))</f>
        <v>No</v>
      </c>
      <c r="X309" s="19" t="str">
        <f>HYPERLINK("https://www.google.com/maps/dir/?api=1&amp;origin=" &amp; Table4674[[#This Row],[Begin Lat]] &amp; "," &amp; Table4674[[#This Row],[Begin Long]] &amp; "&amp;destination=" &amp; Table4674[[#This Row],[End Lat]] &amp; "," &amp; Table4674[[#This Row],[End Long]] &amp; "&amp;travelmode=driving", "Google Maps")</f>
        <v>Google Maps</v>
      </c>
      <c r="Y309" s="1">
        <v>41.301415549300003</v>
      </c>
      <c r="Z309" s="1">
        <v>-82.117861556500003</v>
      </c>
      <c r="AA309" s="1">
        <v>41.308658433399998</v>
      </c>
      <c r="AB309" s="1">
        <v>-82.117735118599995</v>
      </c>
    </row>
    <row r="310" spans="1:28" x14ac:dyDescent="0.25">
      <c r="A310" s="13">
        <v>308</v>
      </c>
      <c r="B310" s="17">
        <v>11</v>
      </c>
      <c r="C310" s="1" t="s">
        <v>1338</v>
      </c>
      <c r="D310" s="1" t="s">
        <v>3517</v>
      </c>
      <c r="E310" s="1" t="s">
        <v>3518</v>
      </c>
      <c r="F310" s="1" t="s">
        <v>3767</v>
      </c>
      <c r="G310" s="16">
        <v>12</v>
      </c>
      <c r="H310" s="16">
        <v>12.5</v>
      </c>
      <c r="I310" s="13" t="s">
        <v>3190</v>
      </c>
      <c r="J310" s="1" t="s">
        <v>4974</v>
      </c>
      <c r="K310" s="1">
        <v>0</v>
      </c>
      <c r="L310" s="1">
        <v>5</v>
      </c>
      <c r="M310" s="1">
        <v>4</v>
      </c>
      <c r="N310" s="1">
        <v>0</v>
      </c>
      <c r="O310" s="1">
        <v>12</v>
      </c>
      <c r="P310" s="16">
        <v>266.57094840116281</v>
      </c>
      <c r="Q310" s="21">
        <v>5.059502592283327E-2</v>
      </c>
      <c r="R310" s="21">
        <v>2.0301377115646546</v>
      </c>
      <c r="S310" s="21">
        <v>1.9795426856418215</v>
      </c>
      <c r="T310" s="21">
        <v>6.1873159469478939E-3</v>
      </c>
      <c r="U310" s="21">
        <v>7.1359246934241907E-2</v>
      </c>
      <c r="V310" s="21">
        <v>6.5171930987294013E-2</v>
      </c>
      <c r="W310" s="13" t="str">
        <f>IF(Table4674[[#This Row],[PSI - FI]]&gt;5,"Red",(IF(AND(Table4674[[#This Row],[PSI - FI]]&lt;5,Table4674[[#This Row],[PSI - FI]]&gt;=3),"Blue","No")))</f>
        <v>No</v>
      </c>
      <c r="X310" s="19" t="str">
        <f>HYPERLINK("https://www.google.com/maps/dir/?api=1&amp;origin=" &amp; Table4674[[#This Row],[Begin Lat]] &amp; "," &amp; Table4674[[#This Row],[Begin Long]] &amp; "&amp;destination=" &amp; Table4674[[#This Row],[End Lat]] &amp; "," &amp; Table4674[[#This Row],[End Long]] &amp; "&amp;travelmode=driving", "Google Maps")</f>
        <v>Google Maps</v>
      </c>
      <c r="Y310" s="1">
        <v>40.791694966900003</v>
      </c>
      <c r="Z310" s="1">
        <v>-80.869500587399997</v>
      </c>
      <c r="AA310" s="1">
        <v>40.789955069500003</v>
      </c>
      <c r="AB310" s="1">
        <v>-80.860842904999998</v>
      </c>
    </row>
    <row r="311" spans="1:28" x14ac:dyDescent="0.25">
      <c r="A311" s="13">
        <v>309</v>
      </c>
      <c r="B311" s="17">
        <v>8</v>
      </c>
      <c r="C311" s="1" t="s">
        <v>2379</v>
      </c>
      <c r="D311" s="1" t="s">
        <v>3519</v>
      </c>
      <c r="E311" s="1" t="s">
        <v>3520</v>
      </c>
      <c r="F311" s="1" t="s">
        <v>3789</v>
      </c>
      <c r="G311" s="16">
        <v>6</v>
      </c>
      <c r="H311" s="16">
        <v>6.5</v>
      </c>
      <c r="I311" s="13" t="s">
        <v>3190</v>
      </c>
      <c r="J311" s="1" t="s">
        <v>4974</v>
      </c>
      <c r="K311" s="1">
        <v>0</v>
      </c>
      <c r="L311" s="1">
        <v>2</v>
      </c>
      <c r="M311" s="1">
        <v>4</v>
      </c>
      <c r="N311" s="1">
        <v>2</v>
      </c>
      <c r="O311" s="1">
        <v>6</v>
      </c>
      <c r="P311" s="16">
        <v>132.41587936046511</v>
      </c>
      <c r="Q311" s="21">
        <v>5.6846347359476253E-2</v>
      </c>
      <c r="R311" s="21">
        <v>1.5328696626944973</v>
      </c>
      <c r="S311" s="21">
        <v>1.4760233153350211</v>
      </c>
      <c r="T311" s="21">
        <v>6.8863485883372466E-3</v>
      </c>
      <c r="U311" s="21">
        <v>7.1340948033325358E-2</v>
      </c>
      <c r="V311" s="21">
        <v>6.4454599444988117E-2</v>
      </c>
      <c r="W311" s="13" t="str">
        <f>IF(Table4674[[#This Row],[PSI - FI]]&gt;5,"Red",(IF(AND(Table4674[[#This Row],[PSI - FI]]&lt;5,Table4674[[#This Row],[PSI - FI]]&gt;=3),"Blue","No")))</f>
        <v>No</v>
      </c>
      <c r="X311" s="19" t="str">
        <f>HYPERLINK("https://www.google.com/maps/dir/?api=1&amp;origin=" &amp; Table4674[[#This Row],[Begin Lat]] &amp; "," &amp; Table4674[[#This Row],[Begin Long]] &amp; "&amp;destination=" &amp; Table4674[[#This Row],[End Lat]] &amp; "," &amp; Table4674[[#This Row],[End Long]] &amp; "&amp;travelmode=driving", "Google Maps")</f>
        <v>Google Maps</v>
      </c>
      <c r="Y311" s="1">
        <v>39.758709976200002</v>
      </c>
      <c r="Z311" s="1">
        <v>-84.5498927971</v>
      </c>
      <c r="AA311" s="1">
        <v>39.760183912099997</v>
      </c>
      <c r="AB311" s="1">
        <v>-84.540980408199999</v>
      </c>
    </row>
    <row r="312" spans="1:28" x14ac:dyDescent="0.25">
      <c r="A312" s="13">
        <v>310</v>
      </c>
      <c r="B312" s="17">
        <v>12</v>
      </c>
      <c r="C312" s="1" t="s">
        <v>1332</v>
      </c>
      <c r="D312" s="1" t="s">
        <v>3521</v>
      </c>
      <c r="E312" s="1" t="s">
        <v>3522</v>
      </c>
      <c r="F312" s="1" t="s">
        <v>3790</v>
      </c>
      <c r="G312" s="16">
        <v>4</v>
      </c>
      <c r="H312" s="16">
        <v>4.5</v>
      </c>
      <c r="I312" s="13" t="s">
        <v>3190</v>
      </c>
      <c r="J312" s="1" t="s">
        <v>4974</v>
      </c>
      <c r="K312" s="1">
        <v>0</v>
      </c>
      <c r="L312" s="1">
        <v>1</v>
      </c>
      <c r="M312" s="1">
        <v>3</v>
      </c>
      <c r="N312" s="1">
        <v>1</v>
      </c>
      <c r="O312" s="1">
        <v>6</v>
      </c>
      <c r="P312" s="16">
        <v>75.754814680232556</v>
      </c>
      <c r="Q312" s="21">
        <v>9.0276354368306402E-2</v>
      </c>
      <c r="R312" s="21">
        <v>1.6572047043681539</v>
      </c>
      <c r="S312" s="21">
        <v>1.5669283499998474</v>
      </c>
      <c r="T312" s="21">
        <v>1.0532967058791989E-2</v>
      </c>
      <c r="U312" s="21">
        <v>7.1278353976451783E-2</v>
      </c>
      <c r="V312" s="21">
        <v>6.0745386917659794E-2</v>
      </c>
      <c r="W312" s="13" t="str">
        <f>IF(Table4674[[#This Row],[PSI - FI]]&gt;5,"Red",(IF(AND(Table4674[[#This Row],[PSI - FI]]&lt;5,Table4674[[#This Row],[PSI - FI]]&gt;=3),"Blue","No")))</f>
        <v>No</v>
      </c>
      <c r="X312" s="19" t="str">
        <f>HYPERLINK("https://www.google.com/maps/dir/?api=1&amp;origin=" &amp; Table4674[[#This Row],[Begin Lat]] &amp; "," &amp; Table4674[[#This Row],[Begin Long]] &amp; "&amp;destination=" &amp; Table4674[[#This Row],[End Lat]] &amp; "," &amp; Table4674[[#This Row],[End Long]] &amp; "&amp;travelmode=driving", "Google Maps")</f>
        <v>Google Maps</v>
      </c>
      <c r="Y312" s="1">
        <v>41.429791074699999</v>
      </c>
      <c r="Z312" s="1">
        <v>-81.049484056300003</v>
      </c>
      <c r="AA312" s="1">
        <v>41.4351174687</v>
      </c>
      <c r="AB312" s="1">
        <v>-81.055878551899994</v>
      </c>
    </row>
    <row r="313" spans="1:28" x14ac:dyDescent="0.25">
      <c r="A313" s="13">
        <v>311</v>
      </c>
      <c r="B313" s="17">
        <v>8</v>
      </c>
      <c r="C313" s="1" t="s">
        <v>806</v>
      </c>
      <c r="D313" s="1" t="s">
        <v>3523</v>
      </c>
      <c r="E313" s="1" t="s">
        <v>3524</v>
      </c>
      <c r="F313" s="1" t="s">
        <v>3791</v>
      </c>
      <c r="G313" s="16">
        <v>5.6</v>
      </c>
      <c r="H313" s="16">
        <v>6.1</v>
      </c>
      <c r="I313" s="13" t="s">
        <v>3190</v>
      </c>
      <c r="J313" s="1" t="s">
        <v>4974</v>
      </c>
      <c r="K313" s="1">
        <v>0</v>
      </c>
      <c r="L313" s="1">
        <v>1</v>
      </c>
      <c r="M313" s="1">
        <v>5</v>
      </c>
      <c r="N313" s="1">
        <v>0</v>
      </c>
      <c r="O313" s="1">
        <v>2</v>
      </c>
      <c r="P313" s="16">
        <v>80.411064680232556</v>
      </c>
      <c r="Q313" s="21">
        <v>7.5951113264927539E-2</v>
      </c>
      <c r="R313" s="21">
        <v>1.0296821764449209</v>
      </c>
      <c r="S313" s="21">
        <v>0.95373106317999334</v>
      </c>
      <c r="T313" s="21">
        <v>8.9867716680306214E-3</v>
      </c>
      <c r="U313" s="21">
        <v>7.1247565075556865E-2</v>
      </c>
      <c r="V313" s="21">
        <v>6.2260793407526244E-2</v>
      </c>
      <c r="W313" s="13" t="str">
        <f>IF(Table4674[[#This Row],[PSI - FI]]&gt;5,"Red",(IF(AND(Table4674[[#This Row],[PSI - FI]]&lt;5,Table4674[[#This Row],[PSI - FI]]&gt;=3),"Blue","No")))</f>
        <v>No</v>
      </c>
      <c r="X313" s="19" t="str">
        <f>HYPERLINK("https://www.google.com/maps/dir/?api=1&amp;origin=" &amp; Table4674[[#This Row],[Begin Lat]] &amp; "," &amp; Table4674[[#This Row],[Begin Long]] &amp; "&amp;destination=" &amp; Table4674[[#This Row],[End Lat]] &amp; "," &amp; Table4674[[#This Row],[End Long]] &amp; "&amp;travelmode=driving", "Google Maps")</f>
        <v>Google Maps</v>
      </c>
      <c r="Y313" s="1">
        <v>39.489633194200003</v>
      </c>
      <c r="Z313" s="1">
        <v>-84.234053533500003</v>
      </c>
      <c r="AA313" s="1">
        <v>39.488080627400002</v>
      </c>
      <c r="AB313" s="1">
        <v>-84.224929459199998</v>
      </c>
    </row>
    <row r="314" spans="1:28" x14ac:dyDescent="0.25">
      <c r="A314" s="13">
        <v>312</v>
      </c>
      <c r="B314" s="17">
        <v>10</v>
      </c>
      <c r="C314" s="1" t="s">
        <v>3841</v>
      </c>
      <c r="D314" s="1" t="s">
        <v>3525</v>
      </c>
      <c r="E314" s="1" t="s">
        <v>3526</v>
      </c>
      <c r="F314" s="1" t="s">
        <v>3792</v>
      </c>
      <c r="G314" s="16">
        <v>24.2</v>
      </c>
      <c r="H314" s="16">
        <v>24.7</v>
      </c>
      <c r="I314" s="13" t="s">
        <v>3190</v>
      </c>
      <c r="J314" s="1" t="s">
        <v>4974</v>
      </c>
      <c r="K314" s="1">
        <v>0</v>
      </c>
      <c r="L314" s="1">
        <v>1</v>
      </c>
      <c r="M314" s="1">
        <v>2</v>
      </c>
      <c r="N314" s="1">
        <v>3</v>
      </c>
      <c r="O314" s="1">
        <v>5</v>
      </c>
      <c r="P314" s="16">
        <v>77.082939680232556</v>
      </c>
      <c r="Q314" s="21">
        <v>7.5697240459864742E-2</v>
      </c>
      <c r="R314" s="21">
        <v>1.4315917138830667</v>
      </c>
      <c r="S314" s="21">
        <v>1.3558944734232019</v>
      </c>
      <c r="T314" s="21">
        <v>8.9591679125716993E-3</v>
      </c>
      <c r="U314" s="21">
        <v>7.1177230910235326E-2</v>
      </c>
      <c r="V314" s="21">
        <v>6.2218062997663623E-2</v>
      </c>
      <c r="W314" s="13" t="str">
        <f>IF(Table4674[[#This Row],[PSI - FI]]&gt;5,"Red",(IF(AND(Table4674[[#This Row],[PSI - FI]]&lt;5,Table4674[[#This Row],[PSI - FI]]&gt;=3),"Blue","No")))</f>
        <v>No</v>
      </c>
      <c r="X314" s="19" t="str">
        <f>HYPERLINK("https://www.google.com/maps/dir/?api=1&amp;origin=" &amp; Table4674[[#This Row],[Begin Lat]] &amp; "," &amp; Table4674[[#This Row],[Begin Long]] &amp; "&amp;destination=" &amp; Table4674[[#This Row],[End Lat]] &amp; "," &amp; Table4674[[#This Row],[End Long]] &amp; "&amp;travelmode=driving", "Google Maps")</f>
        <v>Google Maps</v>
      </c>
      <c r="Y314" s="1">
        <v>39.7543077021</v>
      </c>
      <c r="Z314" s="1">
        <v>-80.9739318134</v>
      </c>
      <c r="AA314" s="1">
        <v>39.755163697100002</v>
      </c>
      <c r="AB314" s="1">
        <v>-80.965770991900001</v>
      </c>
    </row>
    <row r="315" spans="1:28" x14ac:dyDescent="0.25">
      <c r="A315" s="13">
        <v>313</v>
      </c>
      <c r="B315" s="17">
        <v>6</v>
      </c>
      <c r="C315" s="1" t="s">
        <v>2374</v>
      </c>
      <c r="D315" s="1" t="s">
        <v>3277</v>
      </c>
      <c r="E315" s="1" t="s">
        <v>3527</v>
      </c>
      <c r="F315" s="1" t="s">
        <v>3721</v>
      </c>
      <c r="G315" s="16">
        <v>25.8</v>
      </c>
      <c r="H315" s="16">
        <v>26.3</v>
      </c>
      <c r="I315" s="13" t="s">
        <v>3190</v>
      </c>
      <c r="J315" s="1" t="s">
        <v>4974</v>
      </c>
      <c r="K315" s="1">
        <v>0</v>
      </c>
      <c r="L315" s="1">
        <v>1</v>
      </c>
      <c r="M315" s="1">
        <v>2</v>
      </c>
      <c r="N315" s="1">
        <v>0</v>
      </c>
      <c r="O315" s="1">
        <v>2</v>
      </c>
      <c r="P315" s="16">
        <v>60.770439680232556</v>
      </c>
      <c r="Q315" s="21">
        <v>0.14419440761653185</v>
      </c>
      <c r="R315" s="21">
        <v>1.0370548682983483</v>
      </c>
      <c r="S315" s="21">
        <v>0.89286046068181646</v>
      </c>
      <c r="T315" s="21">
        <v>1.6196164464590136E-2</v>
      </c>
      <c r="U315" s="21">
        <v>7.0921634602209918E-2</v>
      </c>
      <c r="V315" s="21">
        <v>5.4725470137619782E-2</v>
      </c>
      <c r="W315" s="13" t="str">
        <f>IF(Table4674[[#This Row],[PSI - FI]]&gt;5,"Red",(IF(AND(Table4674[[#This Row],[PSI - FI]]&lt;5,Table4674[[#This Row],[PSI - FI]]&gt;=3),"Blue","No")))</f>
        <v>No</v>
      </c>
      <c r="X315" s="19" t="str">
        <f>HYPERLINK("https://www.google.com/maps/dir/?api=1&amp;origin=" &amp; Table4674[[#This Row],[Begin Lat]] &amp; "," &amp; Table4674[[#This Row],[Begin Long]] &amp; "&amp;destination=" &amp; Table4674[[#This Row],[End Lat]] &amp; "," &amp; Table4674[[#This Row],[End Long]] &amp; "&amp;travelmode=driving", "Google Maps")</f>
        <v>Google Maps</v>
      </c>
      <c r="Y315" s="1">
        <v>39.686028210899998</v>
      </c>
      <c r="Z315" s="1">
        <v>-83.296584487800004</v>
      </c>
      <c r="AA315" s="1">
        <v>39.691852103499997</v>
      </c>
      <c r="AB315" s="1">
        <v>-83.291006326300007</v>
      </c>
    </row>
    <row r="316" spans="1:28" x14ac:dyDescent="0.25">
      <c r="A316" s="13">
        <v>314</v>
      </c>
      <c r="B316" s="17">
        <v>6</v>
      </c>
      <c r="C316" s="1" t="s">
        <v>2374</v>
      </c>
      <c r="D316" s="1" t="s">
        <v>3277</v>
      </c>
      <c r="E316" s="1" t="s">
        <v>3527</v>
      </c>
      <c r="F316" s="1" t="s">
        <v>3721</v>
      </c>
      <c r="G316" s="16">
        <v>17.8</v>
      </c>
      <c r="H316" s="16">
        <v>18.3</v>
      </c>
      <c r="I316" s="13" t="s">
        <v>3190</v>
      </c>
      <c r="J316" s="1" t="s">
        <v>4974</v>
      </c>
      <c r="K316" s="1">
        <v>0</v>
      </c>
      <c r="L316" s="1">
        <v>1</v>
      </c>
      <c r="M316" s="1">
        <v>1</v>
      </c>
      <c r="N316" s="1">
        <v>1</v>
      </c>
      <c r="O316" s="1">
        <v>0</v>
      </c>
      <c r="P316" s="16">
        <v>56.661064680232556</v>
      </c>
      <c r="Q316" s="21">
        <v>0.14419440761653185</v>
      </c>
      <c r="R316" s="21">
        <v>0.65319361274220156</v>
      </c>
      <c r="S316" s="21">
        <v>0.50899920512566976</v>
      </c>
      <c r="T316" s="21">
        <v>1.6196164464590136E-2</v>
      </c>
      <c r="U316" s="21">
        <v>7.0921634602209918E-2</v>
      </c>
      <c r="V316" s="21">
        <v>5.4725470137619782E-2</v>
      </c>
      <c r="W316" s="13" t="str">
        <f>IF(Table4674[[#This Row],[PSI - FI]]&gt;5,"Red",(IF(AND(Table4674[[#This Row],[PSI - FI]]&lt;5,Table4674[[#This Row],[PSI - FI]]&gt;=3),"Blue","No")))</f>
        <v>No</v>
      </c>
      <c r="X316" s="19" t="str">
        <f>HYPERLINK("https://www.google.com/maps/dir/?api=1&amp;origin=" &amp; Table4674[[#This Row],[Begin Lat]] &amp; "," &amp; Table4674[[#This Row],[Begin Long]] &amp; "&amp;destination=" &amp; Table4674[[#This Row],[End Lat]] &amp; "," &amp; Table4674[[#This Row],[End Long]] &amp; "&amp;travelmode=driving", "Google Maps")</f>
        <v>Google Maps</v>
      </c>
      <c r="Y316" s="1">
        <v>39.592788974199998</v>
      </c>
      <c r="Z316" s="1">
        <v>-83.385762839500003</v>
      </c>
      <c r="AA316" s="1">
        <v>39.598556926599997</v>
      </c>
      <c r="AB316" s="1">
        <v>-83.380093814299997</v>
      </c>
    </row>
    <row r="317" spans="1:28" x14ac:dyDescent="0.25">
      <c r="A317" s="13">
        <v>315</v>
      </c>
      <c r="B317" s="17">
        <v>6</v>
      </c>
      <c r="C317" s="1" t="s">
        <v>2367</v>
      </c>
      <c r="D317" s="1" t="s">
        <v>3528</v>
      </c>
      <c r="E317" s="1" t="s">
        <v>3421</v>
      </c>
      <c r="F317" s="1" t="s">
        <v>3716</v>
      </c>
      <c r="G317" s="16">
        <v>6</v>
      </c>
      <c r="H317" s="16">
        <v>6.5</v>
      </c>
      <c r="I317" s="13" t="s">
        <v>3190</v>
      </c>
      <c r="J317" s="1" t="s">
        <v>4974</v>
      </c>
      <c r="K317" s="1">
        <v>0</v>
      </c>
      <c r="L317" s="1">
        <v>1</v>
      </c>
      <c r="M317" s="1">
        <v>2</v>
      </c>
      <c r="N317" s="1">
        <v>1</v>
      </c>
      <c r="O317" s="1">
        <v>3</v>
      </c>
      <c r="P317" s="16">
        <v>66.207939680232556</v>
      </c>
      <c r="Q317" s="21">
        <v>0.11100633808597697</v>
      </c>
      <c r="R317" s="21">
        <v>1.2090560934333408</v>
      </c>
      <c r="S317" s="21">
        <v>1.0980497553473638</v>
      </c>
      <c r="T317" s="21">
        <v>1.2736066650272096E-2</v>
      </c>
      <c r="U317" s="21">
        <v>7.0909443667857786E-2</v>
      </c>
      <c r="V317" s="21">
        <v>5.8173377017585688E-2</v>
      </c>
      <c r="W317" s="13" t="str">
        <f>IF(Table4674[[#This Row],[PSI - FI]]&gt;5,"Red",(IF(AND(Table4674[[#This Row],[PSI - FI]]&lt;5,Table4674[[#This Row],[PSI - FI]]&gt;=3),"Blue","No")))</f>
        <v>No</v>
      </c>
      <c r="X317" s="19" t="str">
        <f>HYPERLINK("https://www.google.com/maps/dir/?api=1&amp;origin=" &amp; Table4674[[#This Row],[Begin Lat]] &amp; "," &amp; Table4674[[#This Row],[Begin Long]] &amp; "&amp;destination=" &amp; Table4674[[#This Row],[End Lat]] &amp; "," &amp; Table4674[[#This Row],[End Long]] &amp; "&amp;travelmode=driving", "Google Maps")</f>
        <v>Google Maps</v>
      </c>
      <c r="Y317" s="1">
        <v>40.177267254199997</v>
      </c>
      <c r="Z317" s="1">
        <v>-83.215335000099998</v>
      </c>
      <c r="AA317" s="1">
        <v>40.183077525000002</v>
      </c>
      <c r="AB317" s="1">
        <v>-83.209695940000003</v>
      </c>
    </row>
    <row r="318" spans="1:28" x14ac:dyDescent="0.25">
      <c r="A318" s="13">
        <v>316</v>
      </c>
      <c r="B318" s="17">
        <v>12</v>
      </c>
      <c r="C318" s="1" t="s">
        <v>1332</v>
      </c>
      <c r="D318" s="1" t="s">
        <v>3416</v>
      </c>
      <c r="E318" s="1" t="s">
        <v>3417</v>
      </c>
      <c r="F318" s="1" t="s">
        <v>3761</v>
      </c>
      <c r="G318" s="16">
        <v>1.7</v>
      </c>
      <c r="H318" s="16">
        <v>2.2000000000000002</v>
      </c>
      <c r="I318" s="13" t="s">
        <v>3190</v>
      </c>
      <c r="J318" s="1" t="s">
        <v>4974</v>
      </c>
      <c r="K318" s="1">
        <v>0</v>
      </c>
      <c r="L318" s="1">
        <v>1</v>
      </c>
      <c r="M318" s="1">
        <v>3</v>
      </c>
      <c r="N318" s="1">
        <v>0</v>
      </c>
      <c r="O318" s="1">
        <v>4</v>
      </c>
      <c r="P318" s="16">
        <v>69.317314680232556</v>
      </c>
      <c r="Q318" s="21">
        <v>0.11124729789138466</v>
      </c>
      <c r="R318" s="21">
        <v>1.3378074933664175</v>
      </c>
      <c r="S318" s="21">
        <v>1.2265601954750327</v>
      </c>
      <c r="T318" s="21">
        <v>1.2761465692046527E-2</v>
      </c>
      <c r="U318" s="21">
        <v>7.0887872150889514E-2</v>
      </c>
      <c r="V318" s="21">
        <v>5.8126406458842983E-2</v>
      </c>
      <c r="W318" s="13" t="str">
        <f>IF(Table4674[[#This Row],[PSI - FI]]&gt;5,"Red",(IF(AND(Table4674[[#This Row],[PSI - FI]]&lt;5,Table4674[[#This Row],[PSI - FI]]&gt;=3),"Blue","No")))</f>
        <v>No</v>
      </c>
      <c r="X318" s="19" t="str">
        <f>HYPERLINK("https://www.google.com/maps/dir/?api=1&amp;origin=" &amp; Table4674[[#This Row],[Begin Lat]] &amp; "," &amp; Table4674[[#This Row],[Begin Long]] &amp; "&amp;destination=" &amp; Table4674[[#This Row],[End Lat]] &amp; "," &amp; Table4674[[#This Row],[End Long]] &amp; "&amp;travelmode=driving", "Google Maps")</f>
        <v>Google Maps</v>
      </c>
      <c r="Y318" s="1">
        <v>41.371474292099997</v>
      </c>
      <c r="Z318" s="1">
        <v>-81.220567712499999</v>
      </c>
      <c r="AA318" s="1">
        <v>41.378367511599997</v>
      </c>
      <c r="AB318" s="1">
        <v>-81.2178657778</v>
      </c>
    </row>
    <row r="319" spans="1:28" x14ac:dyDescent="0.25">
      <c r="A319" s="13">
        <v>317</v>
      </c>
      <c r="B319" s="17">
        <v>8</v>
      </c>
      <c r="C319" s="1" t="s">
        <v>2379</v>
      </c>
      <c r="D319" s="1" t="s">
        <v>3273</v>
      </c>
      <c r="E319" s="1" t="s">
        <v>3274</v>
      </c>
      <c r="F319" s="1" t="s">
        <v>3722</v>
      </c>
      <c r="G319" s="16">
        <v>19.600000000000001</v>
      </c>
      <c r="H319" s="16">
        <v>20.100000000000001</v>
      </c>
      <c r="I319" s="13" t="s">
        <v>3190</v>
      </c>
      <c r="J319" s="1" t="s">
        <v>4974</v>
      </c>
      <c r="K319" s="1">
        <v>0</v>
      </c>
      <c r="L319" s="1">
        <v>1</v>
      </c>
      <c r="M319" s="1">
        <v>2</v>
      </c>
      <c r="N319" s="1">
        <v>1</v>
      </c>
      <c r="O319" s="1">
        <v>9</v>
      </c>
      <c r="P319" s="16">
        <v>72.207939680232556</v>
      </c>
      <c r="Q319" s="21">
        <v>7.8982724605372437E-2</v>
      </c>
      <c r="R319" s="21">
        <v>2.1507394689598813</v>
      </c>
      <c r="S319" s="21">
        <v>2.0717567443545089</v>
      </c>
      <c r="T319" s="21">
        <v>8.8488413630915495E-3</v>
      </c>
      <c r="U319" s="21">
        <v>7.0568610431593945E-2</v>
      </c>
      <c r="V319" s="21">
        <v>6.1719769068502392E-2</v>
      </c>
      <c r="W319" s="13" t="str">
        <f>IF(Table4674[[#This Row],[PSI - FI]]&gt;5,"Red",(IF(AND(Table4674[[#This Row],[PSI - FI]]&lt;5,Table4674[[#This Row],[PSI - FI]]&gt;=3),"Blue","No")))</f>
        <v>No</v>
      </c>
      <c r="X319" s="19" t="str">
        <f>HYPERLINK("https://www.google.com/maps/dir/?api=1&amp;origin=" &amp; Table4674[[#This Row],[Begin Lat]] &amp; "," &amp; Table4674[[#This Row],[Begin Long]] &amp; "&amp;destination=" &amp; Table4674[[#This Row],[End Lat]] &amp; "," &amp; Table4674[[#This Row],[End Long]] &amp; "&amp;travelmode=driving", "Google Maps")</f>
        <v>Google Maps</v>
      </c>
      <c r="Y319" s="1">
        <v>39.839743677199998</v>
      </c>
      <c r="Z319" s="1">
        <v>-84.629061359900007</v>
      </c>
      <c r="AA319" s="1">
        <v>39.846998300300001</v>
      </c>
      <c r="AB319" s="1">
        <v>-84.6287695611</v>
      </c>
    </row>
    <row r="320" spans="1:28" x14ac:dyDescent="0.25">
      <c r="A320" s="13">
        <v>318</v>
      </c>
      <c r="B320" s="17">
        <v>4</v>
      </c>
      <c r="C320" s="1" t="s">
        <v>3194</v>
      </c>
      <c r="D320" s="1" t="s">
        <v>3529</v>
      </c>
      <c r="E320" s="1" t="s">
        <v>3530</v>
      </c>
      <c r="F320" s="1" t="s">
        <v>3793</v>
      </c>
      <c r="G320" s="16">
        <v>16.899999999999999</v>
      </c>
      <c r="H320" s="16">
        <v>17.399999999999999</v>
      </c>
      <c r="I320" s="13" t="s">
        <v>3190</v>
      </c>
      <c r="J320" s="1" t="s">
        <v>4974</v>
      </c>
      <c r="K320" s="1">
        <v>1</v>
      </c>
      <c r="L320" s="1">
        <v>1</v>
      </c>
      <c r="M320" s="1">
        <v>1</v>
      </c>
      <c r="N320" s="1">
        <v>1</v>
      </c>
      <c r="O320" s="1">
        <v>13</v>
      </c>
      <c r="P320" s="16">
        <v>115.33775436046511</v>
      </c>
      <c r="Q320" s="21">
        <v>6.3971256113002764E-2</v>
      </c>
      <c r="R320" s="21">
        <v>2.8741755786874505</v>
      </c>
      <c r="S320" s="21">
        <v>2.8102043225744477</v>
      </c>
      <c r="T320" s="21">
        <v>7.4103769667016404E-3</v>
      </c>
      <c r="U320" s="21">
        <v>7.049753431417112E-2</v>
      </c>
      <c r="V320" s="21">
        <v>6.3087157347469475E-2</v>
      </c>
      <c r="W320" s="13" t="str">
        <f>IF(Table4674[[#This Row],[PSI - FI]]&gt;5,"Red",(IF(AND(Table4674[[#This Row],[PSI - FI]]&lt;5,Table4674[[#This Row],[PSI - FI]]&gt;=3),"Blue","No")))</f>
        <v>No</v>
      </c>
      <c r="X320" s="19" t="str">
        <f>HYPERLINK("https://www.google.com/maps/dir/?api=1&amp;origin=" &amp; Table4674[[#This Row],[Begin Lat]] &amp; "," &amp; Table4674[[#This Row],[Begin Long]] &amp; "&amp;destination=" &amp; Table4674[[#This Row],[End Lat]] &amp; "," &amp; Table4674[[#This Row],[End Long]] &amp; "&amp;travelmode=driving", "Google Maps")</f>
        <v>Google Maps</v>
      </c>
      <c r="Y320" s="1">
        <v>41.738178770499999</v>
      </c>
      <c r="Z320" s="1">
        <v>-80.769481753199997</v>
      </c>
      <c r="AA320" s="1">
        <v>41.745423365400001</v>
      </c>
      <c r="AB320" s="1">
        <v>-80.769472575999998</v>
      </c>
    </row>
    <row r="321" spans="1:28" x14ac:dyDescent="0.25">
      <c r="A321" s="13">
        <v>319</v>
      </c>
      <c r="B321" s="17">
        <v>7</v>
      </c>
      <c r="C321" s="1" t="s">
        <v>3195</v>
      </c>
      <c r="D321" s="1" t="s">
        <v>3351</v>
      </c>
      <c r="E321" s="1" t="s">
        <v>3531</v>
      </c>
      <c r="F321" s="1" t="s">
        <v>3747</v>
      </c>
      <c r="G321" s="16">
        <v>1.9</v>
      </c>
      <c r="H321" s="16">
        <v>2.4</v>
      </c>
      <c r="I321" s="13" t="s">
        <v>3190</v>
      </c>
      <c r="J321" s="1" t="s">
        <v>4974</v>
      </c>
      <c r="K321" s="1">
        <v>0</v>
      </c>
      <c r="L321" s="1">
        <v>2</v>
      </c>
      <c r="M321" s="1">
        <v>1</v>
      </c>
      <c r="N321" s="1">
        <v>1</v>
      </c>
      <c r="O321" s="1">
        <v>0</v>
      </c>
      <c r="P321" s="16">
        <v>102.33775436046511</v>
      </c>
      <c r="Q321" s="21">
        <v>0.1101778308793074</v>
      </c>
      <c r="R321" s="21">
        <v>0.71324309884030002</v>
      </c>
      <c r="S321" s="21">
        <v>0.60306526796099258</v>
      </c>
      <c r="T321" s="21">
        <v>1.2648701306431712E-2</v>
      </c>
      <c r="U321" s="21">
        <v>7.0419149119363311E-2</v>
      </c>
      <c r="V321" s="21">
        <v>5.77704478129316E-2</v>
      </c>
      <c r="W321" s="13" t="str">
        <f>IF(Table4674[[#This Row],[PSI - FI]]&gt;5,"Red",(IF(AND(Table4674[[#This Row],[PSI - FI]]&lt;5,Table4674[[#This Row],[PSI - FI]]&gt;=3),"Blue","No")))</f>
        <v>No</v>
      </c>
      <c r="X321" s="19" t="str">
        <f>HYPERLINK("https://www.google.com/maps/dir/?api=1&amp;origin=" &amp; Table4674[[#This Row],[Begin Lat]] &amp; "," &amp; Table4674[[#This Row],[Begin Long]] &amp; "&amp;destination=" &amp; Table4674[[#This Row],[End Lat]] &amp; "," &amp; Table4674[[#This Row],[End Long]] &amp; "&amp;travelmode=driving", "Google Maps")</f>
        <v>Google Maps</v>
      </c>
      <c r="Y321" s="1">
        <v>40.0446830749</v>
      </c>
      <c r="Z321" s="1">
        <v>-83.779520012500001</v>
      </c>
      <c r="AA321" s="1">
        <v>40.051899800699999</v>
      </c>
      <c r="AB321" s="1">
        <v>-83.778711359900001</v>
      </c>
    </row>
    <row r="322" spans="1:28" x14ac:dyDescent="0.25">
      <c r="A322" s="13">
        <v>320</v>
      </c>
      <c r="B322" s="17">
        <v>7</v>
      </c>
      <c r="C322" s="1" t="s">
        <v>3195</v>
      </c>
      <c r="D322" s="1" t="s">
        <v>3351</v>
      </c>
      <c r="E322" s="1" t="s">
        <v>3531</v>
      </c>
      <c r="F322" s="1" t="s">
        <v>3747</v>
      </c>
      <c r="G322" s="16">
        <v>2.4</v>
      </c>
      <c r="H322" s="16">
        <v>2.9</v>
      </c>
      <c r="I322" s="13" t="s">
        <v>3190</v>
      </c>
      <c r="J322" s="1" t="s">
        <v>4974</v>
      </c>
      <c r="K322" s="1">
        <v>0</v>
      </c>
      <c r="L322" s="1">
        <v>1</v>
      </c>
      <c r="M322" s="1">
        <v>3</v>
      </c>
      <c r="N322" s="1">
        <v>0</v>
      </c>
      <c r="O322" s="1">
        <v>3</v>
      </c>
      <c r="P322" s="16">
        <v>68.317314680232556</v>
      </c>
      <c r="Q322" s="21">
        <v>0.1101778308793074</v>
      </c>
      <c r="R322" s="21">
        <v>1.1991829967463985</v>
      </c>
      <c r="S322" s="21">
        <v>1.0890051658670912</v>
      </c>
      <c r="T322" s="21">
        <v>1.2648701306431712E-2</v>
      </c>
      <c r="U322" s="21">
        <v>7.0419149119363311E-2</v>
      </c>
      <c r="V322" s="21">
        <v>5.77704478129316E-2</v>
      </c>
      <c r="W322" s="13" t="str">
        <f>IF(Table4674[[#This Row],[PSI - FI]]&gt;5,"Red",(IF(AND(Table4674[[#This Row],[PSI - FI]]&lt;5,Table4674[[#This Row],[PSI - FI]]&gt;=3),"Blue","No")))</f>
        <v>No</v>
      </c>
      <c r="X322" s="19" t="str">
        <f>HYPERLINK("https://www.google.com/maps/dir/?api=1&amp;origin=" &amp; Table4674[[#This Row],[Begin Lat]] &amp; "," &amp; Table4674[[#This Row],[Begin Long]] &amp; "&amp;destination=" &amp; Table4674[[#This Row],[End Lat]] &amp; "," &amp; Table4674[[#This Row],[End Long]] &amp; "&amp;travelmode=driving", "Google Maps")</f>
        <v>Google Maps</v>
      </c>
      <c r="Y322" s="1">
        <v>40.051899800699999</v>
      </c>
      <c r="Z322" s="1">
        <v>-83.778711359900001</v>
      </c>
      <c r="AA322" s="1">
        <v>40.059115928700002</v>
      </c>
      <c r="AB322" s="1">
        <v>-83.777825448499996</v>
      </c>
    </row>
    <row r="323" spans="1:28" x14ac:dyDescent="0.25">
      <c r="A323" s="13">
        <v>321</v>
      </c>
      <c r="B323" s="17">
        <v>5</v>
      </c>
      <c r="C323" s="1" t="s">
        <v>2366</v>
      </c>
      <c r="D323" s="1" t="s">
        <v>3532</v>
      </c>
      <c r="E323" s="1" t="s">
        <v>3533</v>
      </c>
      <c r="F323" s="1" t="s">
        <v>3732</v>
      </c>
      <c r="G323" s="16">
        <v>5.8</v>
      </c>
      <c r="H323" s="16">
        <v>6.3</v>
      </c>
      <c r="I323" s="13" t="s">
        <v>3190</v>
      </c>
      <c r="J323" s="1" t="s">
        <v>4974</v>
      </c>
      <c r="K323" s="1">
        <v>0</v>
      </c>
      <c r="L323" s="1">
        <v>1</v>
      </c>
      <c r="M323" s="1">
        <v>3</v>
      </c>
      <c r="N323" s="1">
        <v>2</v>
      </c>
      <c r="O323" s="1">
        <v>3</v>
      </c>
      <c r="P323" s="16">
        <v>77.192314680232556</v>
      </c>
      <c r="Q323" s="21">
        <v>7.4693696323691147E-2</v>
      </c>
      <c r="R323" s="21">
        <v>1.1839296388973308</v>
      </c>
      <c r="S323" s="21">
        <v>1.1092359425736398</v>
      </c>
      <c r="T323" s="21">
        <v>8.8499780458338208E-3</v>
      </c>
      <c r="U323" s="21">
        <v>7.0395808367428717E-2</v>
      </c>
      <c r="V323" s="21">
        <v>6.1545830321594899E-2</v>
      </c>
      <c r="W323" s="13" t="str">
        <f>IF(Table4674[[#This Row],[PSI - FI]]&gt;5,"Red",(IF(AND(Table4674[[#This Row],[PSI - FI]]&lt;5,Table4674[[#This Row],[PSI - FI]]&gt;=3),"Blue","No")))</f>
        <v>No</v>
      </c>
      <c r="X323" s="19" t="str">
        <f>HYPERLINK("https://www.google.com/maps/dir/?api=1&amp;origin=" &amp; Table4674[[#This Row],[Begin Lat]] &amp; "," &amp; Table4674[[#This Row],[Begin Long]] &amp; "&amp;destination=" &amp; Table4674[[#This Row],[End Lat]] &amp; "," &amp; Table4674[[#This Row],[End Long]] &amp; "&amp;travelmode=driving", "Google Maps")</f>
        <v>Google Maps</v>
      </c>
      <c r="Y323" s="1">
        <v>40.489312287499999</v>
      </c>
      <c r="Z323" s="1">
        <v>-82.544623045999998</v>
      </c>
      <c r="AA323" s="1">
        <v>40.495455040400003</v>
      </c>
      <c r="AB323" s="1">
        <v>-82.541129884100002</v>
      </c>
    </row>
    <row r="324" spans="1:28" x14ac:dyDescent="0.25">
      <c r="A324" s="13">
        <v>322</v>
      </c>
      <c r="B324" s="17">
        <v>2</v>
      </c>
      <c r="C324" s="1" t="s">
        <v>2362</v>
      </c>
      <c r="D324" s="1" t="s">
        <v>3400</v>
      </c>
      <c r="E324" s="1" t="s">
        <v>3422</v>
      </c>
      <c r="F324" s="1" t="s">
        <v>3725</v>
      </c>
      <c r="G324" s="16">
        <v>22.6</v>
      </c>
      <c r="H324" s="16">
        <v>23.1</v>
      </c>
      <c r="I324" s="13" t="s">
        <v>3190</v>
      </c>
      <c r="J324" s="1" t="s">
        <v>4974</v>
      </c>
      <c r="K324" s="1">
        <v>0</v>
      </c>
      <c r="L324" s="1">
        <v>2</v>
      </c>
      <c r="M324" s="1">
        <v>0</v>
      </c>
      <c r="N324" s="1">
        <v>1</v>
      </c>
      <c r="O324" s="1">
        <v>1</v>
      </c>
      <c r="P324" s="16">
        <v>96.790879360465112</v>
      </c>
      <c r="Q324" s="21">
        <v>0.14231521314373252</v>
      </c>
      <c r="R324" s="21">
        <v>0.84290561088587446</v>
      </c>
      <c r="S324" s="21">
        <v>0.70059039774214193</v>
      </c>
      <c r="T324" s="21">
        <v>1.6002125157683299E-2</v>
      </c>
      <c r="U324" s="21">
        <v>7.0137147757756563E-2</v>
      </c>
      <c r="V324" s="21">
        <v>5.413502260007326E-2</v>
      </c>
      <c r="W324" s="13" t="str">
        <f>IF(Table4674[[#This Row],[PSI - FI]]&gt;5,"Red",(IF(AND(Table4674[[#This Row],[PSI - FI]]&lt;5,Table4674[[#This Row],[PSI - FI]]&gt;=3),"Blue","No")))</f>
        <v>No</v>
      </c>
      <c r="X324" s="19" t="str">
        <f>HYPERLINK("https://www.google.com/maps/dir/?api=1&amp;origin=" &amp; Table4674[[#This Row],[Begin Lat]] &amp; "," &amp; Table4674[[#This Row],[Begin Long]] &amp; "&amp;destination=" &amp; Table4674[[#This Row],[End Lat]] &amp; "," &amp; Table4674[[#This Row],[End Long]] &amp; "&amp;travelmode=driving", "Google Maps")</f>
        <v>Google Maps</v>
      </c>
      <c r="Y324" s="1">
        <v>41.574037648500003</v>
      </c>
      <c r="Z324" s="1">
        <v>-83.951728911100005</v>
      </c>
      <c r="AA324" s="1">
        <v>41.574071850700001</v>
      </c>
      <c r="AB324" s="1">
        <v>-83.942077684799997</v>
      </c>
    </row>
    <row r="325" spans="1:28" x14ac:dyDescent="0.25">
      <c r="A325" s="13">
        <v>323</v>
      </c>
      <c r="B325" s="17">
        <v>3</v>
      </c>
      <c r="C325" s="1" t="s">
        <v>1330</v>
      </c>
      <c r="D325" s="1" t="s">
        <v>3461</v>
      </c>
      <c r="E325" s="1" t="s">
        <v>3462</v>
      </c>
      <c r="F325" s="1" t="s">
        <v>3729</v>
      </c>
      <c r="G325" s="16">
        <v>2.5</v>
      </c>
      <c r="H325" s="16">
        <v>3</v>
      </c>
      <c r="I325" s="13" t="s">
        <v>3190</v>
      </c>
      <c r="J325" s="1" t="s">
        <v>4974</v>
      </c>
      <c r="K325" s="1">
        <v>1</v>
      </c>
      <c r="L325" s="1">
        <v>1</v>
      </c>
      <c r="M325" s="1">
        <v>3</v>
      </c>
      <c r="N325" s="1">
        <v>0</v>
      </c>
      <c r="O325" s="1">
        <v>6</v>
      </c>
      <c r="P325" s="16">
        <v>116.99400436046511</v>
      </c>
      <c r="Q325" s="21">
        <v>8.8523495947864184E-2</v>
      </c>
      <c r="R325" s="21">
        <v>1.6271461862334011</v>
      </c>
      <c r="S325" s="21">
        <v>1.5386226902855369</v>
      </c>
      <c r="T325" s="21">
        <v>1.0344909151248218E-2</v>
      </c>
      <c r="U325" s="21">
        <v>7.0013029586282208E-2</v>
      </c>
      <c r="V325" s="21">
        <v>5.9668120435033986E-2</v>
      </c>
      <c r="W325" s="13" t="str">
        <f>IF(Table4674[[#This Row],[PSI - FI]]&gt;5,"Red",(IF(AND(Table4674[[#This Row],[PSI - FI]]&lt;5,Table4674[[#This Row],[PSI - FI]]&gt;=3),"Blue","No")))</f>
        <v>No</v>
      </c>
      <c r="X325" s="19" t="str">
        <f>HYPERLINK("https://www.google.com/maps/dir/?api=1&amp;origin=" &amp; Table4674[[#This Row],[Begin Lat]] &amp; "," &amp; Table4674[[#This Row],[Begin Long]] &amp; "&amp;destination=" &amp; Table4674[[#This Row],[End Lat]] &amp; "," &amp; Table4674[[#This Row],[End Long]] &amp; "&amp;travelmode=driving", "Google Maps")</f>
        <v>Google Maps</v>
      </c>
      <c r="Y325" s="1">
        <v>41.322805204200002</v>
      </c>
      <c r="Z325" s="1">
        <v>-82.767676123399994</v>
      </c>
      <c r="AA325" s="1">
        <v>41.329626747600003</v>
      </c>
      <c r="AB325" s="1">
        <v>-82.764434962300001</v>
      </c>
    </row>
    <row r="326" spans="1:28" x14ac:dyDescent="0.25">
      <c r="A326" s="13">
        <v>324</v>
      </c>
      <c r="B326" s="17">
        <v>3</v>
      </c>
      <c r="C326" s="1" t="s">
        <v>791</v>
      </c>
      <c r="D326" s="1" t="s">
        <v>3534</v>
      </c>
      <c r="E326" s="1" t="s">
        <v>3535</v>
      </c>
      <c r="F326" s="1" t="s">
        <v>3731</v>
      </c>
      <c r="G326" s="16">
        <v>18.7</v>
      </c>
      <c r="H326" s="16">
        <v>19.2</v>
      </c>
      <c r="I326" s="13" t="s">
        <v>3190</v>
      </c>
      <c r="K326" s="1">
        <v>0</v>
      </c>
      <c r="L326" s="1">
        <v>1</v>
      </c>
      <c r="M326" s="1">
        <v>4</v>
      </c>
      <c r="N326" s="1">
        <v>1</v>
      </c>
      <c r="O326" s="1">
        <v>4</v>
      </c>
      <c r="P326" s="16">
        <v>80.301689680232556</v>
      </c>
      <c r="Q326" s="21">
        <v>7.3881347172581435E-2</v>
      </c>
      <c r="R326" s="21">
        <v>1.3227403692409869</v>
      </c>
      <c r="S326" s="21">
        <v>1.2488590220684055</v>
      </c>
      <c r="T326" s="21">
        <v>8.7615038011057411E-3</v>
      </c>
      <c r="U326" s="21">
        <v>6.9799886540297812E-2</v>
      </c>
      <c r="V326" s="21">
        <v>6.1038382739192071E-2</v>
      </c>
      <c r="W326" s="13" t="str">
        <f>IF(Table4674[[#This Row],[PSI - FI]]&gt;5,"Red",(IF(AND(Table4674[[#This Row],[PSI - FI]]&lt;5,Table4674[[#This Row],[PSI - FI]]&gt;=3),"Blue","No")))</f>
        <v>No</v>
      </c>
      <c r="X326" s="19" t="str">
        <f>HYPERLINK("https://www.google.com/maps/dir/?api=1&amp;origin=" &amp; Table4674[[#This Row],[Begin Lat]] &amp; "," &amp; Table4674[[#This Row],[Begin Long]] &amp; "&amp;destination=" &amp; Table4674[[#This Row],[End Lat]] &amp; "," &amp; Table4674[[#This Row],[End Long]] &amp; "&amp;travelmode=driving", "Google Maps")</f>
        <v>Google Maps</v>
      </c>
      <c r="Y326" s="1">
        <v>0</v>
      </c>
      <c r="Z326" s="1">
        <v>0</v>
      </c>
      <c r="AA326" s="1">
        <v>0</v>
      </c>
      <c r="AB326" s="1">
        <v>0</v>
      </c>
    </row>
    <row r="327" spans="1:28" x14ac:dyDescent="0.25">
      <c r="A327" s="13">
        <v>325</v>
      </c>
      <c r="B327" s="17">
        <v>7</v>
      </c>
      <c r="C327" s="1" t="s">
        <v>1335</v>
      </c>
      <c r="D327" s="1" t="s">
        <v>3536</v>
      </c>
      <c r="E327" s="1" t="s">
        <v>3537</v>
      </c>
      <c r="F327" s="1" t="s">
        <v>3794</v>
      </c>
      <c r="G327" s="16">
        <v>4.9000000000000004</v>
      </c>
      <c r="H327" s="16">
        <v>5.4</v>
      </c>
      <c r="I327" s="13" t="s">
        <v>3190</v>
      </c>
      <c r="J327" s="1" t="s">
        <v>4974</v>
      </c>
      <c r="K327" s="1">
        <v>0</v>
      </c>
      <c r="L327" s="1">
        <v>1</v>
      </c>
      <c r="M327" s="1">
        <v>0</v>
      </c>
      <c r="N327" s="1">
        <v>3</v>
      </c>
      <c r="O327" s="1">
        <v>3</v>
      </c>
      <c r="P327" s="16">
        <v>61.989189680232556</v>
      </c>
      <c r="Q327" s="21">
        <v>0.10903907615656325</v>
      </c>
      <c r="R327" s="21">
        <v>1.1910038995567143</v>
      </c>
      <c r="S327" s="21">
        <v>1.0819648234001511</v>
      </c>
      <c r="T327" s="21">
        <v>1.2528533479132065E-2</v>
      </c>
      <c r="U327" s="21">
        <v>6.977024897343094E-2</v>
      </c>
      <c r="V327" s="21">
        <v>5.7241715494298878E-2</v>
      </c>
      <c r="W327" s="13" t="str">
        <f>IF(Table4674[[#This Row],[PSI - FI]]&gt;5,"Red",(IF(AND(Table4674[[#This Row],[PSI - FI]]&lt;5,Table4674[[#This Row],[PSI - FI]]&gt;=3),"Blue","No")))</f>
        <v>No</v>
      </c>
      <c r="X327" s="19" t="str">
        <f>HYPERLINK("https://www.google.com/maps/dir/?api=1&amp;origin=" &amp; Table4674[[#This Row],[Begin Lat]] &amp; "," &amp; Table4674[[#This Row],[Begin Long]] &amp; "&amp;destination=" &amp; Table4674[[#This Row],[End Lat]] &amp; "," &amp; Table4674[[#This Row],[End Long]] &amp; "&amp;travelmode=driving", "Google Maps")</f>
        <v>Google Maps</v>
      </c>
      <c r="Y327" s="1">
        <v>40.109946150600003</v>
      </c>
      <c r="Z327" s="1">
        <v>-84.2591470367</v>
      </c>
      <c r="AA327" s="1">
        <v>40.1171932086</v>
      </c>
      <c r="AB327" s="1">
        <v>-84.259254971999994</v>
      </c>
    </row>
    <row r="328" spans="1:28" x14ac:dyDescent="0.25">
      <c r="A328" s="13">
        <v>326</v>
      </c>
      <c r="B328" s="17">
        <v>8</v>
      </c>
      <c r="C328" s="1" t="s">
        <v>2363</v>
      </c>
      <c r="D328" s="1" t="s">
        <v>3351</v>
      </c>
      <c r="E328" s="1" t="s">
        <v>3538</v>
      </c>
      <c r="F328" s="1" t="s">
        <v>3747</v>
      </c>
      <c r="G328" s="16">
        <v>22</v>
      </c>
      <c r="H328" s="16">
        <v>22.5</v>
      </c>
      <c r="I328" s="13" t="s">
        <v>3190</v>
      </c>
      <c r="J328" s="1" t="s">
        <v>4974</v>
      </c>
      <c r="K328" s="1">
        <v>0</v>
      </c>
      <c r="L328" s="1">
        <v>2</v>
      </c>
      <c r="M328" s="1">
        <v>3</v>
      </c>
      <c r="N328" s="1">
        <v>1</v>
      </c>
      <c r="O328" s="1">
        <v>3</v>
      </c>
      <c r="P328" s="16">
        <v>118.43150436046511</v>
      </c>
      <c r="Q328" s="21">
        <v>7.3828584851382065E-2</v>
      </c>
      <c r="R328" s="21">
        <v>1.1914400867189048</v>
      </c>
      <c r="S328" s="21">
        <v>1.1176115018675228</v>
      </c>
      <c r="T328" s="21">
        <v>8.75575464950306E-3</v>
      </c>
      <c r="U328" s="21">
        <v>6.9739834738423878E-2</v>
      </c>
      <c r="V328" s="21">
        <v>6.0984080088920818E-2</v>
      </c>
      <c r="W328" s="13" t="str">
        <f>IF(Table4674[[#This Row],[PSI - FI]]&gt;5,"Red",(IF(AND(Table4674[[#This Row],[PSI - FI]]&lt;5,Table4674[[#This Row],[PSI - FI]]&gt;=3),"Blue","No")))</f>
        <v>No</v>
      </c>
      <c r="X328" s="19" t="str">
        <f>HYPERLINK("https://www.google.com/maps/dir/?api=1&amp;origin=" &amp; Table4674[[#This Row],[Begin Lat]] &amp; "," &amp; Table4674[[#This Row],[Begin Long]] &amp; "&amp;destination=" &amp; Table4674[[#This Row],[End Lat]] &amp; "," &amp; Table4674[[#This Row],[End Long]] &amp; "&amp;travelmode=driving", "Google Maps")</f>
        <v>Google Maps</v>
      </c>
      <c r="Y328" s="1">
        <v>39.542481543900003</v>
      </c>
      <c r="Z328" s="1">
        <v>-83.850073833300002</v>
      </c>
      <c r="AA328" s="1">
        <v>39.549700740200002</v>
      </c>
      <c r="AB328" s="1">
        <v>-83.849482563099997</v>
      </c>
    </row>
    <row r="329" spans="1:28" x14ac:dyDescent="0.25">
      <c r="A329" s="13">
        <v>327</v>
      </c>
      <c r="B329" s="17">
        <v>8</v>
      </c>
      <c r="C329" s="1" t="s">
        <v>806</v>
      </c>
      <c r="D329" s="1" t="s">
        <v>3366</v>
      </c>
      <c r="E329" s="1" t="s">
        <v>3367</v>
      </c>
      <c r="F329" s="1" t="s">
        <v>3752</v>
      </c>
      <c r="G329" s="16">
        <v>2.6</v>
      </c>
      <c r="H329" s="16">
        <v>3.1</v>
      </c>
      <c r="I329" s="13" t="s">
        <v>3190</v>
      </c>
      <c r="J329" s="1" t="s">
        <v>4974</v>
      </c>
      <c r="K329" s="1">
        <v>0</v>
      </c>
      <c r="L329" s="1">
        <v>1</v>
      </c>
      <c r="M329" s="1">
        <v>2</v>
      </c>
      <c r="N329" s="1">
        <v>0</v>
      </c>
      <c r="O329" s="1">
        <v>2</v>
      </c>
      <c r="P329" s="16">
        <v>60.770439680232556</v>
      </c>
      <c r="Q329" s="21">
        <v>0.14081023165117754</v>
      </c>
      <c r="R329" s="21">
        <v>1.0515641634363311</v>
      </c>
      <c r="S329" s="21">
        <v>0.91075393178515351</v>
      </c>
      <c r="T329" s="21">
        <v>1.5846575863745299E-2</v>
      </c>
      <c r="U329" s="21">
        <v>6.9621214262767406E-2</v>
      </c>
      <c r="V329" s="21">
        <v>5.3774638399022107E-2</v>
      </c>
      <c r="W329" s="13" t="str">
        <f>IF(Table4674[[#This Row],[PSI - FI]]&gt;5,"Red",(IF(AND(Table4674[[#This Row],[PSI - FI]]&lt;5,Table4674[[#This Row],[PSI - FI]]&gt;=3),"Blue","No")))</f>
        <v>No</v>
      </c>
      <c r="X329" s="19" t="str">
        <f>HYPERLINK("https://www.google.com/maps/dir/?api=1&amp;origin=" &amp; Table4674[[#This Row],[Begin Lat]] &amp; "," &amp; Table4674[[#This Row],[Begin Long]] &amp; "&amp;destination=" &amp; Table4674[[#This Row],[End Lat]] &amp; "," &amp; Table4674[[#This Row],[End Long]] &amp; "&amp;travelmode=driving", "Google Maps")</f>
        <v>Google Maps</v>
      </c>
      <c r="Y329" s="1">
        <v>39.274453848599997</v>
      </c>
      <c r="Z329" s="1">
        <v>-84.0474607612</v>
      </c>
      <c r="AA329" s="1">
        <v>39.277191313400003</v>
      </c>
      <c r="AB329" s="1">
        <v>-84.038820927399996</v>
      </c>
    </row>
    <row r="330" spans="1:28" x14ac:dyDescent="0.25">
      <c r="A330" s="13">
        <v>328</v>
      </c>
      <c r="B330" s="17">
        <v>6</v>
      </c>
      <c r="C330" s="1" t="s">
        <v>2367</v>
      </c>
      <c r="D330" s="1" t="s">
        <v>3539</v>
      </c>
      <c r="E330" s="1" t="s">
        <v>3540</v>
      </c>
      <c r="F330" s="1" t="s">
        <v>3708</v>
      </c>
      <c r="G330" s="16">
        <v>8.4</v>
      </c>
      <c r="H330" s="16">
        <v>8.9</v>
      </c>
      <c r="I330" s="13" t="s">
        <v>3190</v>
      </c>
      <c r="J330" s="1" t="s">
        <v>4974</v>
      </c>
      <c r="K330" s="1">
        <v>0</v>
      </c>
      <c r="L330" s="1">
        <v>0</v>
      </c>
      <c r="M330" s="1">
        <v>7</v>
      </c>
      <c r="N330" s="1">
        <v>0</v>
      </c>
      <c r="O330" s="1">
        <v>8</v>
      </c>
      <c r="P330" s="16">
        <v>53.828125</v>
      </c>
      <c r="Q330" s="21">
        <v>6.3290975528789456E-2</v>
      </c>
      <c r="R330" s="21">
        <v>1.714159301912797</v>
      </c>
      <c r="S330" s="21">
        <v>1.6508683263840076</v>
      </c>
      <c r="T330" s="21">
        <v>7.6004860061888967E-3</v>
      </c>
      <c r="U330" s="21">
        <v>6.9516390491404359E-2</v>
      </c>
      <c r="V330" s="21">
        <v>6.1915904485215459E-2</v>
      </c>
      <c r="W330" s="13" t="str">
        <f>IF(Table4674[[#This Row],[PSI - FI]]&gt;5,"Red",(IF(AND(Table4674[[#This Row],[PSI - FI]]&lt;5,Table4674[[#This Row],[PSI - FI]]&gt;=3),"Blue","No")))</f>
        <v>No</v>
      </c>
      <c r="X330" s="19" t="str">
        <f>HYPERLINK("https://www.google.com/maps/dir/?api=1&amp;origin=" &amp; Table4674[[#This Row],[Begin Lat]] &amp; "," &amp; Table4674[[#This Row],[Begin Long]] &amp; "&amp;destination=" &amp; Table4674[[#This Row],[End Lat]] &amp; "," &amp; Table4674[[#This Row],[End Long]] &amp; "&amp;travelmode=driving", "Google Maps")</f>
        <v>Google Maps</v>
      </c>
      <c r="Y330" s="1">
        <v>40.397680879900001</v>
      </c>
      <c r="Z330" s="1">
        <v>-83.282028605500003</v>
      </c>
      <c r="AA330" s="1">
        <v>40.395296204099999</v>
      </c>
      <c r="AB330" s="1">
        <v>-83.273528367200001</v>
      </c>
    </row>
    <row r="331" spans="1:28" x14ac:dyDescent="0.25">
      <c r="A331" s="13">
        <v>329</v>
      </c>
      <c r="B331" s="17">
        <v>9</v>
      </c>
      <c r="C331" s="1" t="s">
        <v>1334</v>
      </c>
      <c r="D331" s="1" t="s">
        <v>3330</v>
      </c>
      <c r="E331" s="1" t="s">
        <v>3541</v>
      </c>
      <c r="F331" s="1" t="s">
        <v>3740</v>
      </c>
      <c r="G331" s="16">
        <v>20</v>
      </c>
      <c r="H331" s="16">
        <v>20.5</v>
      </c>
      <c r="I331" s="13" t="s">
        <v>3190</v>
      </c>
      <c r="J331" s="1" t="s">
        <v>4974</v>
      </c>
      <c r="K331" s="1">
        <v>1</v>
      </c>
      <c r="L331" s="1">
        <v>2</v>
      </c>
      <c r="M331" s="1">
        <v>1</v>
      </c>
      <c r="N331" s="1">
        <v>2</v>
      </c>
      <c r="O331" s="1">
        <v>7</v>
      </c>
      <c r="P331" s="16">
        <v>159.45194404069767</v>
      </c>
      <c r="Q331" s="21">
        <v>7.344376530353118E-2</v>
      </c>
      <c r="R331" s="21">
        <v>1.6674615846988501</v>
      </c>
      <c r="S331" s="21">
        <v>1.5940178193953189</v>
      </c>
      <c r="T331" s="21">
        <v>8.7138133721508127E-3</v>
      </c>
      <c r="U331" s="21">
        <v>6.9338328029782195E-2</v>
      </c>
      <c r="V331" s="21">
        <v>6.0624514657631384E-2</v>
      </c>
      <c r="W331" s="13" t="str">
        <f>IF(Table4674[[#This Row],[PSI - FI]]&gt;5,"Red",(IF(AND(Table4674[[#This Row],[PSI - FI]]&lt;5,Table4674[[#This Row],[PSI - FI]]&gt;=3),"Blue","No")))</f>
        <v>No</v>
      </c>
      <c r="X331" s="19" t="str">
        <f>HYPERLINK("https://www.google.com/maps/dir/?api=1&amp;origin=" &amp; Table4674[[#This Row],[Begin Lat]] &amp; "," &amp; Table4674[[#This Row],[Begin Long]] &amp; "&amp;destination=" &amp; Table4674[[#This Row],[End Lat]] &amp; "," &amp; Table4674[[#This Row],[End Long]] &amp; "&amp;travelmode=driving", "Google Maps")</f>
        <v>Google Maps</v>
      </c>
      <c r="Y331" s="1">
        <v>38.803411832400002</v>
      </c>
      <c r="Z331" s="1">
        <v>-83.011916436600004</v>
      </c>
      <c r="AA331" s="1">
        <v>38.7982162391</v>
      </c>
      <c r="AB331" s="1">
        <v>-83.009732468699994</v>
      </c>
    </row>
    <row r="332" spans="1:28" x14ac:dyDescent="0.25">
      <c r="A332" s="13">
        <v>330</v>
      </c>
      <c r="B332" s="17">
        <v>9</v>
      </c>
      <c r="C332" s="1" t="s">
        <v>1334</v>
      </c>
      <c r="D332" s="1" t="s">
        <v>3330</v>
      </c>
      <c r="E332" s="1" t="s">
        <v>3541</v>
      </c>
      <c r="F332" s="1" t="s">
        <v>3740</v>
      </c>
      <c r="G332" s="16">
        <v>14.9</v>
      </c>
      <c r="H332" s="16">
        <v>15.4</v>
      </c>
      <c r="I332" s="13" t="s">
        <v>3190</v>
      </c>
      <c r="J332" s="1" t="s">
        <v>4974</v>
      </c>
      <c r="K332" s="1">
        <v>1</v>
      </c>
      <c r="L332" s="1">
        <v>1</v>
      </c>
      <c r="M332" s="1">
        <v>3</v>
      </c>
      <c r="N332" s="1">
        <v>1</v>
      </c>
      <c r="O332" s="1">
        <v>8</v>
      </c>
      <c r="P332" s="16">
        <v>123.43150436046511</v>
      </c>
      <c r="Q332" s="21">
        <v>7.344376530353118E-2</v>
      </c>
      <c r="R332" s="21">
        <v>1.7918685671543535</v>
      </c>
      <c r="S332" s="21">
        <v>1.7184248018508224</v>
      </c>
      <c r="T332" s="21">
        <v>8.7138133721508127E-3</v>
      </c>
      <c r="U332" s="21">
        <v>6.9338328029782195E-2</v>
      </c>
      <c r="V332" s="21">
        <v>6.0624514657631384E-2</v>
      </c>
      <c r="W332" s="13" t="str">
        <f>IF(Table4674[[#This Row],[PSI - FI]]&gt;5,"Red",(IF(AND(Table4674[[#This Row],[PSI - FI]]&lt;5,Table4674[[#This Row],[PSI - FI]]&gt;=3),"Blue","No")))</f>
        <v>No</v>
      </c>
      <c r="X332" s="19" t="str">
        <f>HYPERLINK("https://www.google.com/maps/dir/?api=1&amp;origin=" &amp; Table4674[[#This Row],[Begin Lat]] &amp; "," &amp; Table4674[[#This Row],[Begin Long]] &amp; "&amp;destination=" &amp; Table4674[[#This Row],[End Lat]] &amp; "," &amp; Table4674[[#This Row],[End Long]] &amp; "&amp;travelmode=driving", "Google Maps")</f>
        <v>Google Maps</v>
      </c>
      <c r="Y332" s="1">
        <v>38.808287624800002</v>
      </c>
      <c r="Z332" s="1">
        <v>-83.101553642400006</v>
      </c>
      <c r="AA332" s="1">
        <v>38.809032262599999</v>
      </c>
      <c r="AB332" s="1">
        <v>-83.093180880399999</v>
      </c>
    </row>
    <row r="333" spans="1:28" x14ac:dyDescent="0.25">
      <c r="A333" s="13">
        <v>331</v>
      </c>
      <c r="B333" s="17">
        <v>8</v>
      </c>
      <c r="C333" s="1" t="s">
        <v>1329</v>
      </c>
      <c r="D333" s="1" t="s">
        <v>3542</v>
      </c>
      <c r="E333" s="1" t="s">
        <v>3543</v>
      </c>
      <c r="F333" s="1" t="s">
        <v>3795</v>
      </c>
      <c r="G333" s="16">
        <v>1.8</v>
      </c>
      <c r="H333" s="16">
        <v>2.2999999999999998</v>
      </c>
      <c r="I333" s="13" t="s">
        <v>3190</v>
      </c>
      <c r="J333" s="1" t="s">
        <v>4974</v>
      </c>
      <c r="K333" s="1">
        <v>0</v>
      </c>
      <c r="L333" s="1">
        <v>1</v>
      </c>
      <c r="M333" s="1">
        <v>1</v>
      </c>
      <c r="N333" s="1">
        <v>2</v>
      </c>
      <c r="O333" s="1">
        <v>10</v>
      </c>
      <c r="P333" s="16">
        <v>71.098564680232556</v>
      </c>
      <c r="Q333" s="21">
        <v>0.10781706172941342</v>
      </c>
      <c r="R333" s="21">
        <v>2.2956225934540484</v>
      </c>
      <c r="S333" s="21">
        <v>2.187805531724635</v>
      </c>
      <c r="T333" s="21">
        <v>1.2399466190702891E-2</v>
      </c>
      <c r="U333" s="21">
        <v>6.9062712528018752E-2</v>
      </c>
      <c r="V333" s="21">
        <v>5.6663246337315863E-2</v>
      </c>
      <c r="W333" s="13" t="str">
        <f>IF(Table4674[[#This Row],[PSI - FI]]&gt;5,"Red",(IF(AND(Table4674[[#This Row],[PSI - FI]]&lt;5,Table4674[[#This Row],[PSI - FI]]&gt;=3),"Blue","No")))</f>
        <v>No</v>
      </c>
      <c r="X333" s="19" t="str">
        <f>HYPERLINK("https://www.google.com/maps/dir/?api=1&amp;origin=" &amp; Table4674[[#This Row],[Begin Lat]] &amp; "," &amp; Table4674[[#This Row],[Begin Long]] &amp; "&amp;destination=" &amp; Table4674[[#This Row],[End Lat]] &amp; "," &amp; Table4674[[#This Row],[End Long]] &amp; "&amp;travelmode=driving", "Google Maps")</f>
        <v>Google Maps</v>
      </c>
      <c r="Y333" s="1">
        <v>39.011440278400002</v>
      </c>
      <c r="Z333" s="1">
        <v>-84.270180369599998</v>
      </c>
      <c r="AA333" s="1">
        <v>39.009434173499997</v>
      </c>
      <c r="AB333" s="1">
        <v>-84.261152705200004</v>
      </c>
    </row>
    <row r="334" spans="1:28" x14ac:dyDescent="0.25">
      <c r="A334" s="13">
        <v>332</v>
      </c>
      <c r="B334" s="17">
        <v>4</v>
      </c>
      <c r="C334" s="1" t="s">
        <v>800</v>
      </c>
      <c r="D334" s="1" t="s">
        <v>3544</v>
      </c>
      <c r="E334" s="1" t="s">
        <v>3545</v>
      </c>
      <c r="F334" s="1" t="s">
        <v>3761</v>
      </c>
      <c r="G334" s="16">
        <v>21.4</v>
      </c>
      <c r="H334" s="16">
        <v>21.9</v>
      </c>
      <c r="I334" s="13" t="s">
        <v>3190</v>
      </c>
      <c r="J334" s="1" t="s">
        <v>4974</v>
      </c>
      <c r="K334" s="1">
        <v>0</v>
      </c>
      <c r="L334" s="1">
        <v>2</v>
      </c>
      <c r="M334" s="1">
        <v>3</v>
      </c>
      <c r="N334" s="1">
        <v>2</v>
      </c>
      <c r="O334" s="1">
        <v>3</v>
      </c>
      <c r="P334" s="16">
        <v>122.86900436046511</v>
      </c>
      <c r="Q334" s="21">
        <v>6.2724520037875348E-2</v>
      </c>
      <c r="R334" s="21">
        <v>1.1592414768739794</v>
      </c>
      <c r="S334" s="21">
        <v>1.096516956836104</v>
      </c>
      <c r="T334" s="21">
        <v>7.5379619603558245E-3</v>
      </c>
      <c r="U334" s="21">
        <v>6.8996034380456719E-2</v>
      </c>
      <c r="V334" s="21">
        <v>6.1458072420100894E-2</v>
      </c>
      <c r="W334" s="13" t="str">
        <f>IF(Table4674[[#This Row],[PSI - FI]]&gt;5,"Red",(IF(AND(Table4674[[#This Row],[PSI - FI]]&lt;5,Table4674[[#This Row],[PSI - FI]]&gt;=3),"Blue","No")))</f>
        <v>No</v>
      </c>
      <c r="X334" s="19" t="str">
        <f>HYPERLINK("https://www.google.com/maps/dir/?api=1&amp;origin=" &amp; Table4674[[#This Row],[Begin Lat]] &amp; "," &amp; Table4674[[#This Row],[Begin Long]] &amp; "&amp;destination=" &amp; Table4674[[#This Row],[End Lat]] &amp; "," &amp; Table4674[[#This Row],[End Long]] &amp; "&amp;travelmode=driving", "Google Maps")</f>
        <v>Google Maps</v>
      </c>
      <c r="Y334" s="1">
        <v>40.963501163700002</v>
      </c>
      <c r="Z334" s="1">
        <v>-81.250986426099999</v>
      </c>
      <c r="AA334" s="1">
        <v>40.9707238035</v>
      </c>
      <c r="AB334" s="1">
        <v>-81.250297466700005</v>
      </c>
    </row>
    <row r="335" spans="1:28" x14ac:dyDescent="0.25">
      <c r="A335" s="13">
        <v>333</v>
      </c>
      <c r="B335" s="17">
        <v>6</v>
      </c>
      <c r="C335" s="1" t="s">
        <v>808</v>
      </c>
      <c r="D335" s="1" t="s">
        <v>3433</v>
      </c>
      <c r="E335" s="1" t="s">
        <v>3434</v>
      </c>
      <c r="F335" s="1" t="s">
        <v>3764</v>
      </c>
      <c r="G335" s="16">
        <v>17.399999999999999</v>
      </c>
      <c r="H335" s="16">
        <v>17.899999999999999</v>
      </c>
      <c r="I335" s="13" t="s">
        <v>3190</v>
      </c>
      <c r="J335" s="1" t="s">
        <v>4974</v>
      </c>
      <c r="K335" s="1">
        <v>0</v>
      </c>
      <c r="L335" s="1">
        <v>2</v>
      </c>
      <c r="M335" s="1">
        <v>0</v>
      </c>
      <c r="N335" s="1">
        <v>1</v>
      </c>
      <c r="O335" s="1">
        <v>3</v>
      </c>
      <c r="P335" s="16">
        <v>98.790879360465112</v>
      </c>
      <c r="Q335" s="21">
        <v>0.13849374342041323</v>
      </c>
      <c r="R335" s="21">
        <v>1.2395653823148707</v>
      </c>
      <c r="S335" s="21">
        <v>1.1010716388944575</v>
      </c>
      <c r="T335" s="21">
        <v>1.5606887784610859E-2</v>
      </c>
      <c r="U335" s="21">
        <v>6.8633871284028994E-2</v>
      </c>
      <c r="V335" s="21">
        <v>5.3026983499418132E-2</v>
      </c>
      <c r="W335" s="13" t="str">
        <f>IF(Table4674[[#This Row],[PSI - FI]]&gt;5,"Red",(IF(AND(Table4674[[#This Row],[PSI - FI]]&lt;5,Table4674[[#This Row],[PSI - FI]]&gt;=3),"Blue","No")))</f>
        <v>No</v>
      </c>
      <c r="X335" s="19" t="str">
        <f>HYPERLINK("https://www.google.com/maps/dir/?api=1&amp;origin=" &amp; Table4674[[#This Row],[Begin Lat]] &amp; "," &amp; Table4674[[#This Row],[Begin Long]] &amp; "&amp;destination=" &amp; Table4674[[#This Row],[End Lat]] &amp; "," &amp; Table4674[[#This Row],[End Long]] &amp; "&amp;travelmode=driving", "Google Maps")</f>
        <v>Google Maps</v>
      </c>
      <c r="Y335" s="1">
        <v>39.745934497199997</v>
      </c>
      <c r="Z335" s="1">
        <v>-83.024022551100003</v>
      </c>
      <c r="AA335" s="1">
        <v>39.753170550199997</v>
      </c>
      <c r="AB335" s="1">
        <v>-83.0246273976</v>
      </c>
    </row>
    <row r="336" spans="1:28" x14ac:dyDescent="0.25">
      <c r="A336" s="13">
        <v>334</v>
      </c>
      <c r="B336" s="17">
        <v>6</v>
      </c>
      <c r="C336" s="1" t="s">
        <v>808</v>
      </c>
      <c r="D336" s="1" t="s">
        <v>3433</v>
      </c>
      <c r="E336" s="1" t="s">
        <v>3434</v>
      </c>
      <c r="F336" s="1" t="s">
        <v>3764</v>
      </c>
      <c r="G336" s="16">
        <v>18.8</v>
      </c>
      <c r="H336" s="16">
        <v>19.3</v>
      </c>
      <c r="I336" s="13" t="s">
        <v>3190</v>
      </c>
      <c r="J336" s="1" t="s">
        <v>4974</v>
      </c>
      <c r="K336" s="1">
        <v>0</v>
      </c>
      <c r="L336" s="1">
        <v>1</v>
      </c>
      <c r="M336" s="1">
        <v>2</v>
      </c>
      <c r="N336" s="1">
        <v>0</v>
      </c>
      <c r="O336" s="1">
        <v>2</v>
      </c>
      <c r="P336" s="16">
        <v>60.770439680232556</v>
      </c>
      <c r="Q336" s="21">
        <v>0.13849374342041323</v>
      </c>
      <c r="R336" s="21">
        <v>1.0459824940226996</v>
      </c>
      <c r="S336" s="21">
        <v>0.9074887506022864</v>
      </c>
      <c r="T336" s="21">
        <v>1.5606887784610859E-2</v>
      </c>
      <c r="U336" s="21">
        <v>6.8633871284028994E-2</v>
      </c>
      <c r="V336" s="21">
        <v>5.3026983499418132E-2</v>
      </c>
      <c r="W336" s="13" t="str">
        <f>IF(Table4674[[#This Row],[PSI - FI]]&gt;5,"Red",(IF(AND(Table4674[[#This Row],[PSI - FI]]&lt;5,Table4674[[#This Row],[PSI - FI]]&gt;=3),"Blue","No")))</f>
        <v>No</v>
      </c>
      <c r="X336" s="19" t="str">
        <f>HYPERLINK("https://www.google.com/maps/dir/?api=1&amp;origin=" &amp; Table4674[[#This Row],[Begin Lat]] &amp; "," &amp; Table4674[[#This Row],[Begin Long]] &amp; "&amp;destination=" &amp; Table4674[[#This Row],[End Lat]] &amp; "," &amp; Table4674[[#This Row],[End Long]] &amp; "&amp;travelmode=driving", "Google Maps")</f>
        <v>Google Maps</v>
      </c>
      <c r="Y336" s="1">
        <v>39.766198207599999</v>
      </c>
      <c r="Z336" s="1">
        <v>-83.025495117999995</v>
      </c>
      <c r="AA336" s="1">
        <v>39.7734330129</v>
      </c>
      <c r="AB336" s="1">
        <v>-83.025931314800005</v>
      </c>
    </row>
    <row r="337" spans="1:28" x14ac:dyDescent="0.25">
      <c r="A337" s="13">
        <v>335</v>
      </c>
      <c r="B337" s="17">
        <v>1</v>
      </c>
      <c r="C337" s="1" t="s">
        <v>2368</v>
      </c>
      <c r="D337" s="1" t="s">
        <v>3379</v>
      </c>
      <c r="E337" s="1" t="s">
        <v>3546</v>
      </c>
      <c r="F337" s="1" t="s">
        <v>3741</v>
      </c>
      <c r="G337" s="16">
        <v>3.5</v>
      </c>
      <c r="H337" s="16">
        <v>4</v>
      </c>
      <c r="I337" s="13" t="s">
        <v>3190</v>
      </c>
      <c r="J337" s="1" t="s">
        <v>4973</v>
      </c>
      <c r="K337" s="1">
        <v>0</v>
      </c>
      <c r="L337" s="1">
        <v>1</v>
      </c>
      <c r="M337" s="1">
        <v>1</v>
      </c>
      <c r="N337" s="1">
        <v>0</v>
      </c>
      <c r="O337" s="1">
        <v>3</v>
      </c>
      <c r="P337" s="16">
        <v>55.223564680232556</v>
      </c>
      <c r="Q337" s="21">
        <v>7.0853652236627068E-2</v>
      </c>
      <c r="R337" s="21">
        <v>1.3087030618182756</v>
      </c>
      <c r="S337" s="21">
        <v>1.2378494095816486</v>
      </c>
      <c r="T337" s="21">
        <v>7.4058825524312083E-3</v>
      </c>
      <c r="U337" s="21">
        <v>6.8603155759576609E-2</v>
      </c>
      <c r="V337" s="21">
        <v>6.1197273207145401E-2</v>
      </c>
      <c r="W337" s="13" t="str">
        <f>IF(Table4674[[#This Row],[PSI - FI]]&gt;5,"Red",(IF(AND(Table4674[[#This Row],[PSI - FI]]&lt;5,Table4674[[#This Row],[PSI - FI]]&gt;=3),"Blue","No")))</f>
        <v>No</v>
      </c>
      <c r="X337" s="19" t="str">
        <f>HYPERLINK("https://www.google.com/maps/dir/?api=1&amp;origin=" &amp; Table4674[[#This Row],[Begin Lat]] &amp; "," &amp; Table4674[[#This Row],[Begin Long]] &amp; "&amp;destination=" &amp; Table4674[[#This Row],[End Lat]] &amp; "," &amp; Table4674[[#This Row],[End Long]] &amp; "&amp;travelmode=driving", "Google Maps")</f>
        <v>Google Maps</v>
      </c>
      <c r="Y337" s="1">
        <v>40.9568659858</v>
      </c>
      <c r="Z337" s="1">
        <v>-84.732165308000006</v>
      </c>
      <c r="AA337" s="1">
        <v>40.952328455999996</v>
      </c>
      <c r="AB337" s="1">
        <v>-84.724711783100005</v>
      </c>
    </row>
    <row r="338" spans="1:28" x14ac:dyDescent="0.25">
      <c r="A338" s="13">
        <v>336</v>
      </c>
      <c r="B338" s="17">
        <v>11</v>
      </c>
      <c r="C338" s="1" t="s">
        <v>2372</v>
      </c>
      <c r="D338" s="1" t="s">
        <v>3277</v>
      </c>
      <c r="E338" s="1" t="s">
        <v>3278</v>
      </c>
      <c r="F338" s="1" t="s">
        <v>3721</v>
      </c>
      <c r="G338" s="16">
        <v>22.9</v>
      </c>
      <c r="H338" s="16">
        <v>23.4</v>
      </c>
      <c r="I338" s="13" t="s">
        <v>3190</v>
      </c>
      <c r="J338" s="1" t="s">
        <v>4974</v>
      </c>
      <c r="K338" s="1">
        <v>1</v>
      </c>
      <c r="L338" s="1">
        <v>0</v>
      </c>
      <c r="M338" s="1">
        <v>1</v>
      </c>
      <c r="N338" s="1">
        <v>1</v>
      </c>
      <c r="O338" s="1">
        <v>2</v>
      </c>
      <c r="P338" s="16">
        <v>58.661064680232556</v>
      </c>
      <c r="Q338" s="21">
        <v>0.13916730365890292</v>
      </c>
      <c r="R338" s="21">
        <v>0.98344654507408835</v>
      </c>
      <c r="S338" s="21">
        <v>0.8442792414151854</v>
      </c>
      <c r="T338" s="21">
        <v>1.5676614693622318E-2</v>
      </c>
      <c r="U338" s="21">
        <v>6.8538824604057039E-2</v>
      </c>
      <c r="V338" s="21">
        <v>5.2862209910434721E-2</v>
      </c>
      <c r="W338" s="13" t="str">
        <f>IF(Table4674[[#This Row],[PSI - FI]]&gt;5,"Red",(IF(AND(Table4674[[#This Row],[PSI - FI]]&lt;5,Table4674[[#This Row],[PSI - FI]]&gt;=3),"Blue","No")))</f>
        <v>No</v>
      </c>
      <c r="X338" s="19" t="str">
        <f>HYPERLINK("https://www.google.com/maps/dir/?api=1&amp;origin=" &amp; Table4674[[#This Row],[Begin Lat]] &amp; "," &amp; Table4674[[#This Row],[Begin Long]] &amp; "&amp;destination=" &amp; Table4674[[#This Row],[End Lat]] &amp; "," &amp; Table4674[[#This Row],[End Long]] &amp; "&amp;travelmode=driving", "Google Maps")</f>
        <v>Google Maps</v>
      </c>
      <c r="Y338" s="1">
        <v>40.553113873100003</v>
      </c>
      <c r="Z338" s="1">
        <v>-81.858646935600007</v>
      </c>
      <c r="AA338" s="1">
        <v>40.5529554465</v>
      </c>
      <c r="AB338" s="1">
        <v>-81.849152426700002</v>
      </c>
    </row>
    <row r="339" spans="1:28" x14ac:dyDescent="0.25">
      <c r="A339" s="13">
        <v>337</v>
      </c>
      <c r="B339" s="17">
        <v>4</v>
      </c>
      <c r="C339" s="1" t="s">
        <v>3194</v>
      </c>
      <c r="D339" s="1" t="s">
        <v>3547</v>
      </c>
      <c r="E339" s="1" t="s">
        <v>3548</v>
      </c>
      <c r="F339" s="1" t="s">
        <v>3725</v>
      </c>
      <c r="G339" s="16">
        <v>5.8</v>
      </c>
      <c r="H339" s="16">
        <v>6.3</v>
      </c>
      <c r="I339" s="13" t="s">
        <v>3190</v>
      </c>
      <c r="J339" s="1" t="s">
        <v>4972</v>
      </c>
      <c r="K339" s="1">
        <v>0</v>
      </c>
      <c r="L339" s="1">
        <v>1</v>
      </c>
      <c r="M339" s="1">
        <v>2</v>
      </c>
      <c r="N339" s="1">
        <v>1</v>
      </c>
      <c r="O339" s="1">
        <v>2</v>
      </c>
      <c r="P339" s="16">
        <v>65.207939680232556</v>
      </c>
      <c r="Q339" s="21">
        <v>3.4541834340960267E-2</v>
      </c>
      <c r="R339" s="21">
        <v>1.0087422122019958</v>
      </c>
      <c r="S339" s="21">
        <v>0.97420037786103553</v>
      </c>
      <c r="T339" s="21">
        <v>3.708250845884776E-3</v>
      </c>
      <c r="U339" s="21">
        <v>6.8431938340905066E-2</v>
      </c>
      <c r="V339" s="21">
        <v>6.4723687495020291E-2</v>
      </c>
      <c r="W339" s="13" t="str">
        <f>IF(Table4674[[#This Row],[PSI - FI]]&gt;5,"Red",(IF(AND(Table4674[[#This Row],[PSI - FI]]&lt;5,Table4674[[#This Row],[PSI - FI]]&gt;=3),"Blue","No")))</f>
        <v>No</v>
      </c>
      <c r="X339" s="19" t="str">
        <f>HYPERLINK("https://www.google.com/maps/dir/?api=1&amp;origin=" &amp; Table4674[[#This Row],[Begin Lat]] &amp; "," &amp; Table4674[[#This Row],[Begin Long]] &amp; "&amp;destination=" &amp; Table4674[[#This Row],[End Lat]] &amp; "," &amp; Table4674[[#This Row],[End Long]] &amp; "&amp;travelmode=driving", "Google Maps")</f>
        <v>Google Maps</v>
      </c>
      <c r="Y339" s="1">
        <v>41.819122635500001</v>
      </c>
      <c r="Z339" s="1">
        <v>-80.895788780800004</v>
      </c>
      <c r="AA339" s="1">
        <v>41.821619229600003</v>
      </c>
      <c r="AB339" s="1">
        <v>-80.886708963900006</v>
      </c>
    </row>
    <row r="340" spans="1:28" x14ac:dyDescent="0.25">
      <c r="A340" s="13">
        <v>338</v>
      </c>
      <c r="B340" s="17">
        <v>7</v>
      </c>
      <c r="C340" s="1" t="s">
        <v>2373</v>
      </c>
      <c r="D340" s="1" t="s">
        <v>3549</v>
      </c>
      <c r="E340" s="1" t="s">
        <v>3550</v>
      </c>
      <c r="F340" s="1" t="s">
        <v>3796</v>
      </c>
      <c r="G340" s="16">
        <v>3.3</v>
      </c>
      <c r="H340" s="16">
        <v>3.8</v>
      </c>
      <c r="I340" s="13" t="s">
        <v>3190</v>
      </c>
      <c r="J340" s="1" t="s">
        <v>4974</v>
      </c>
      <c r="K340" s="1">
        <v>0</v>
      </c>
      <c r="L340" s="1">
        <v>1</v>
      </c>
      <c r="M340" s="1">
        <v>4</v>
      </c>
      <c r="N340" s="1">
        <v>0</v>
      </c>
      <c r="O340" s="1">
        <v>21</v>
      </c>
      <c r="P340" s="16">
        <v>92.864189680232556</v>
      </c>
      <c r="Q340" s="21">
        <v>8.6316565190554237E-2</v>
      </c>
      <c r="R340" s="21">
        <v>3.6862774332007482</v>
      </c>
      <c r="S340" s="21">
        <v>3.5999608680101938</v>
      </c>
      <c r="T340" s="21">
        <v>1.0107704289131903E-2</v>
      </c>
      <c r="U340" s="21">
        <v>6.8425469935652572E-2</v>
      </c>
      <c r="V340" s="21">
        <v>5.8317765646520671E-2</v>
      </c>
      <c r="W340" s="13" t="str">
        <f>IF(Table4674[[#This Row],[PSI - FI]]&gt;5,"Red",(IF(AND(Table4674[[#This Row],[PSI - FI]]&lt;5,Table4674[[#This Row],[PSI - FI]]&gt;=3),"Blue","No")))</f>
        <v>No</v>
      </c>
      <c r="X340" s="19" t="str">
        <f>HYPERLINK("https://www.google.com/maps/dir/?api=1&amp;origin=" &amp; Table4674[[#This Row],[Begin Lat]] &amp; "," &amp; Table4674[[#This Row],[Begin Long]] &amp; "&amp;destination=" &amp; Table4674[[#This Row],[End Lat]] &amp; "," &amp; Table4674[[#This Row],[End Long]] &amp; "&amp;travelmode=driving", "Google Maps")</f>
        <v>Google Maps</v>
      </c>
      <c r="Y340" s="1">
        <v>40.343927705299997</v>
      </c>
      <c r="Z340" s="1">
        <v>-83.709491621799998</v>
      </c>
      <c r="AA340" s="1">
        <v>40.342675186000001</v>
      </c>
      <c r="AB340" s="1">
        <v>-83.700471859000004</v>
      </c>
    </row>
    <row r="341" spans="1:28" x14ac:dyDescent="0.25">
      <c r="A341" s="13">
        <v>339</v>
      </c>
      <c r="B341" s="17">
        <v>7</v>
      </c>
      <c r="C341" s="1" t="s">
        <v>3195</v>
      </c>
      <c r="D341" s="1" t="s">
        <v>3461</v>
      </c>
      <c r="E341" s="1" t="s">
        <v>3551</v>
      </c>
      <c r="F341" s="1" t="s">
        <v>3729</v>
      </c>
      <c r="G341" s="16">
        <v>0</v>
      </c>
      <c r="H341" s="16">
        <v>0.5</v>
      </c>
      <c r="I341" s="13" t="s">
        <v>3190</v>
      </c>
      <c r="J341" s="1" t="s">
        <v>4974</v>
      </c>
      <c r="K341" s="1">
        <v>0</v>
      </c>
      <c r="L341" s="1">
        <v>1</v>
      </c>
      <c r="M341" s="1">
        <v>4</v>
      </c>
      <c r="N341" s="1">
        <v>0</v>
      </c>
      <c r="O341" s="1">
        <v>2</v>
      </c>
      <c r="P341" s="16">
        <v>73.864189680232556</v>
      </c>
      <c r="Q341" s="21">
        <v>8.6102614644230413E-2</v>
      </c>
      <c r="R341" s="21">
        <v>1.0274888077052142</v>
      </c>
      <c r="S341" s="21">
        <v>0.94138619306098381</v>
      </c>
      <c r="T341" s="21">
        <v>1.0084682506889663E-2</v>
      </c>
      <c r="U341" s="21">
        <v>6.8251684848413485E-2</v>
      </c>
      <c r="V341" s="21">
        <v>5.8167002341523819E-2</v>
      </c>
      <c r="W341" s="13" t="str">
        <f>IF(Table4674[[#This Row],[PSI - FI]]&gt;5,"Red",(IF(AND(Table4674[[#This Row],[PSI - FI]]&lt;5,Table4674[[#This Row],[PSI - FI]]&gt;=3),"Blue","No")))</f>
        <v>No</v>
      </c>
      <c r="X341" s="19" t="str">
        <f>HYPERLINK("https://www.google.com/maps/dir/?api=1&amp;origin=" &amp; Table4674[[#This Row],[Begin Lat]] &amp; "," &amp; Table4674[[#This Row],[Begin Long]] &amp; "&amp;destination=" &amp; Table4674[[#This Row],[End Lat]] &amp; "," &amp; Table4674[[#This Row],[End Long]] &amp; "&amp;travelmode=driving", "Google Maps")</f>
        <v>Google Maps</v>
      </c>
      <c r="Y341" s="1">
        <v>40.018919754599999</v>
      </c>
      <c r="Z341" s="1">
        <v>-83.673392384600007</v>
      </c>
      <c r="AA341" s="1">
        <v>40.021621334300001</v>
      </c>
      <c r="AB341" s="1">
        <v>-83.664713901699997</v>
      </c>
    </row>
    <row r="342" spans="1:28" x14ac:dyDescent="0.25">
      <c r="A342" s="13">
        <v>340</v>
      </c>
      <c r="B342" s="17">
        <v>11</v>
      </c>
      <c r="C342" s="1" t="s">
        <v>1338</v>
      </c>
      <c r="D342" s="1" t="s">
        <v>3383</v>
      </c>
      <c r="E342" s="1" t="s">
        <v>3384</v>
      </c>
      <c r="F342" s="1" t="s">
        <v>3754</v>
      </c>
      <c r="G342" s="16">
        <v>1.7</v>
      </c>
      <c r="H342" s="16">
        <v>2.2000000000000002</v>
      </c>
      <c r="I342" s="13" t="s">
        <v>3190</v>
      </c>
      <c r="J342" s="1" t="s">
        <v>4974</v>
      </c>
      <c r="K342" s="1">
        <v>1</v>
      </c>
      <c r="L342" s="1">
        <v>0</v>
      </c>
      <c r="M342" s="1">
        <v>3</v>
      </c>
      <c r="N342" s="1">
        <v>2</v>
      </c>
      <c r="O342" s="1">
        <v>3</v>
      </c>
      <c r="P342" s="16">
        <v>77.192314680232556</v>
      </c>
      <c r="Q342" s="21">
        <v>7.2064549928395435E-2</v>
      </c>
      <c r="R342" s="21">
        <v>1.1564417284413511</v>
      </c>
      <c r="S342" s="21">
        <v>1.0843771785129557</v>
      </c>
      <c r="T342" s="21">
        <v>8.56334609189577E-3</v>
      </c>
      <c r="U342" s="21">
        <v>6.8178681077740888E-2</v>
      </c>
      <c r="V342" s="21">
        <v>5.961533498584512E-2</v>
      </c>
      <c r="W342" s="13" t="str">
        <f>IF(Table4674[[#This Row],[PSI - FI]]&gt;5,"Red",(IF(AND(Table4674[[#This Row],[PSI - FI]]&lt;5,Table4674[[#This Row],[PSI - FI]]&gt;=3),"Blue","No")))</f>
        <v>No</v>
      </c>
      <c r="X342" s="19" t="str">
        <f>HYPERLINK("https://www.google.com/maps/dir/?api=1&amp;origin=" &amp; Table4674[[#This Row],[Begin Lat]] &amp; "," &amp; Table4674[[#This Row],[Begin Long]] &amp; "&amp;destination=" &amp; Table4674[[#This Row],[End Lat]] &amp; "," &amp; Table4674[[#This Row],[End Long]] &amp; "&amp;travelmode=driving", "Google Maps")</f>
        <v>Google Maps</v>
      </c>
      <c r="Y342" s="1">
        <v>40.878980596799998</v>
      </c>
      <c r="Z342" s="1">
        <v>-80.566858593999996</v>
      </c>
      <c r="AA342" s="1">
        <v>40.872446606099999</v>
      </c>
      <c r="AB342" s="1">
        <v>-80.562758775600003</v>
      </c>
    </row>
    <row r="343" spans="1:28" x14ac:dyDescent="0.25">
      <c r="A343" s="13">
        <v>341</v>
      </c>
      <c r="B343" s="17">
        <v>6</v>
      </c>
      <c r="C343" s="1" t="s">
        <v>3192</v>
      </c>
      <c r="D343" s="1" t="s">
        <v>3400</v>
      </c>
      <c r="E343" s="1" t="s">
        <v>3552</v>
      </c>
      <c r="F343" s="1" t="s">
        <v>3716</v>
      </c>
      <c r="G343" s="16">
        <v>12.7</v>
      </c>
      <c r="H343" s="16">
        <v>13.2</v>
      </c>
      <c r="I343" s="13" t="s">
        <v>3190</v>
      </c>
      <c r="J343" s="1" t="s">
        <v>4974</v>
      </c>
      <c r="K343" s="1">
        <v>0</v>
      </c>
      <c r="L343" s="1">
        <v>3</v>
      </c>
      <c r="M343" s="1">
        <v>2</v>
      </c>
      <c r="N343" s="1">
        <v>0</v>
      </c>
      <c r="O343" s="1">
        <v>5</v>
      </c>
      <c r="P343" s="16">
        <v>155.12381904069767</v>
      </c>
      <c r="Q343" s="21">
        <v>8.5888473724927028E-2</v>
      </c>
      <c r="R343" s="21">
        <v>1.4475514743551572</v>
      </c>
      <c r="S343" s="21">
        <v>1.3616630006302302</v>
      </c>
      <c r="T343" s="21">
        <v>1.0061635588437406E-2</v>
      </c>
      <c r="U343" s="21">
        <v>6.8122010525281551E-2</v>
      </c>
      <c r="V343" s="21">
        <v>5.8060374936844142E-2</v>
      </c>
      <c r="W343" s="13" t="str">
        <f>IF(Table4674[[#This Row],[PSI - FI]]&gt;5,"Red",(IF(AND(Table4674[[#This Row],[PSI - FI]]&lt;5,Table4674[[#This Row],[PSI - FI]]&gt;=3),"Blue","No")))</f>
        <v>No</v>
      </c>
      <c r="X343" s="19" t="str">
        <f>HYPERLINK("https://www.google.com/maps/dir/?api=1&amp;origin=" &amp; Table4674[[#This Row],[Begin Lat]] &amp; "," &amp; Table4674[[#This Row],[Begin Long]] &amp; "&amp;destination=" &amp; Table4674[[#This Row],[End Lat]] &amp; "," &amp; Table4674[[#This Row],[End Long]] &amp; "&amp;travelmode=driving", "Google Maps")</f>
        <v>Google Maps</v>
      </c>
      <c r="Y343" s="1">
        <v>40.538767374300001</v>
      </c>
      <c r="Z343" s="1">
        <v>-82.830985441899998</v>
      </c>
      <c r="AA343" s="1">
        <v>40.545893198100003</v>
      </c>
      <c r="AB343" s="1">
        <v>-82.829269874399998</v>
      </c>
    </row>
    <row r="344" spans="1:28" x14ac:dyDescent="0.25">
      <c r="A344" s="13">
        <v>342</v>
      </c>
      <c r="B344" s="17">
        <v>3</v>
      </c>
      <c r="C344" s="1" t="s">
        <v>805</v>
      </c>
      <c r="D344" s="1" t="s">
        <v>3553</v>
      </c>
      <c r="E344" s="1" t="s">
        <v>3372</v>
      </c>
      <c r="F344" s="1" t="s">
        <v>3743</v>
      </c>
      <c r="G344" s="16">
        <v>15</v>
      </c>
      <c r="H344" s="16">
        <v>15.5</v>
      </c>
      <c r="I344" s="13" t="s">
        <v>3190</v>
      </c>
      <c r="J344" s="1" t="s">
        <v>4974</v>
      </c>
      <c r="K344" s="1">
        <v>0</v>
      </c>
      <c r="L344" s="1">
        <v>1</v>
      </c>
      <c r="M344" s="1">
        <v>2</v>
      </c>
      <c r="N344" s="1">
        <v>0</v>
      </c>
      <c r="O344" s="1">
        <v>3</v>
      </c>
      <c r="P344" s="16">
        <v>61.770439680232556</v>
      </c>
      <c r="Q344" s="21">
        <v>0.13763204353437122</v>
      </c>
      <c r="R344" s="21">
        <v>1.1900779714887944</v>
      </c>
      <c r="S344" s="21">
        <v>1.0524459279544232</v>
      </c>
      <c r="T344" s="21">
        <v>1.5517644499675021E-2</v>
      </c>
      <c r="U344" s="21">
        <v>6.8036795201458916E-2</v>
      </c>
      <c r="V344" s="21">
        <v>5.2519150701783895E-2</v>
      </c>
      <c r="W344" s="13" t="str">
        <f>IF(Table4674[[#This Row],[PSI - FI]]&gt;5,"Red",(IF(AND(Table4674[[#This Row],[PSI - FI]]&lt;5,Table4674[[#This Row],[PSI - FI]]&gt;=3),"Blue","No")))</f>
        <v>No</v>
      </c>
      <c r="X344" s="19" t="str">
        <f>HYPERLINK("https://www.google.com/maps/dir/?api=1&amp;origin=" &amp; Table4674[[#This Row],[Begin Lat]] &amp; "," &amp; Table4674[[#This Row],[Begin Long]] &amp; "&amp;destination=" &amp; Table4674[[#This Row],[End Lat]] &amp; "," &amp; Table4674[[#This Row],[End Long]] &amp; "&amp;travelmode=driving", "Google Maps")</f>
        <v>Google Maps</v>
      </c>
      <c r="Y344" s="1">
        <v>41.172097131599998</v>
      </c>
      <c r="Z344" s="1">
        <v>-81.814987137499998</v>
      </c>
      <c r="AA344" s="1">
        <v>41.178746766099998</v>
      </c>
      <c r="AB344" s="1">
        <v>-81.812344507700004</v>
      </c>
    </row>
    <row r="345" spans="1:28" x14ac:dyDescent="0.25">
      <c r="A345" s="13">
        <v>343</v>
      </c>
      <c r="B345" s="17">
        <v>4</v>
      </c>
      <c r="C345" s="1" t="s">
        <v>801</v>
      </c>
      <c r="D345" s="1" t="s">
        <v>3396</v>
      </c>
      <c r="E345" s="1" t="s">
        <v>3397</v>
      </c>
      <c r="F345" s="1" t="s">
        <v>3756</v>
      </c>
      <c r="G345" s="16">
        <v>5.6</v>
      </c>
      <c r="H345" s="16">
        <v>6.1</v>
      </c>
      <c r="I345" s="13" t="s">
        <v>3190</v>
      </c>
      <c r="J345" s="1" t="s">
        <v>4974</v>
      </c>
      <c r="K345" s="1">
        <v>0</v>
      </c>
      <c r="L345" s="1">
        <v>1</v>
      </c>
      <c r="M345" s="1">
        <v>1</v>
      </c>
      <c r="N345" s="1">
        <v>2</v>
      </c>
      <c r="O345" s="1">
        <v>1</v>
      </c>
      <c r="P345" s="16">
        <v>62.098564680232556</v>
      </c>
      <c r="Q345" s="21">
        <v>0.10561013661669408</v>
      </c>
      <c r="R345" s="21">
        <v>0.87915451355044416</v>
      </c>
      <c r="S345" s="21">
        <v>0.77354437693375011</v>
      </c>
      <c r="T345" s="21">
        <v>1.2166072047242611E-2</v>
      </c>
      <c r="U345" s="21">
        <v>6.799106251175871E-2</v>
      </c>
      <c r="V345" s="21">
        <v>5.5824990464516097E-2</v>
      </c>
      <c r="W345" s="13" t="str">
        <f>IF(Table4674[[#This Row],[PSI - FI]]&gt;5,"Red",(IF(AND(Table4674[[#This Row],[PSI - FI]]&lt;5,Table4674[[#This Row],[PSI - FI]]&gt;=3),"Blue","No")))</f>
        <v>No</v>
      </c>
      <c r="X345" s="19" t="str">
        <f>HYPERLINK("https://www.google.com/maps/dir/?api=1&amp;origin=" &amp; Table4674[[#This Row],[Begin Lat]] &amp; "," &amp; Table4674[[#This Row],[Begin Long]] &amp; "&amp;destination=" &amp; Table4674[[#This Row],[End Lat]] &amp; "," &amp; Table4674[[#This Row],[End Long]] &amp; "&amp;travelmode=driving", "Google Maps")</f>
        <v>Google Maps</v>
      </c>
      <c r="Y345" s="1">
        <v>41.024122267199999</v>
      </c>
      <c r="Z345" s="1">
        <v>-80.8957458836</v>
      </c>
      <c r="AA345" s="1">
        <v>41.024219155200001</v>
      </c>
      <c r="AB345" s="1">
        <v>-80.886183828499995</v>
      </c>
    </row>
    <row r="346" spans="1:28" x14ac:dyDescent="0.25">
      <c r="A346" s="13">
        <v>344</v>
      </c>
      <c r="B346" s="17">
        <v>4</v>
      </c>
      <c r="C346" s="1" t="s">
        <v>801</v>
      </c>
      <c r="D346" s="1" t="s">
        <v>3554</v>
      </c>
      <c r="E346" s="1" t="s">
        <v>3555</v>
      </c>
      <c r="F346" s="1" t="s">
        <v>3793</v>
      </c>
      <c r="G346" s="16">
        <v>1.8</v>
      </c>
      <c r="H346" s="16">
        <v>2.2999999999999998</v>
      </c>
      <c r="I346" s="13" t="s">
        <v>3190</v>
      </c>
      <c r="J346" s="1" t="s">
        <v>4974</v>
      </c>
      <c r="K346" s="1">
        <v>0</v>
      </c>
      <c r="L346" s="1">
        <v>1</v>
      </c>
      <c r="M346" s="1">
        <v>2</v>
      </c>
      <c r="N346" s="1">
        <v>3</v>
      </c>
      <c r="O346" s="1">
        <v>2</v>
      </c>
      <c r="P346" s="16">
        <v>74.082939680232556</v>
      </c>
      <c r="Q346" s="21">
        <v>7.1401914551292134E-2</v>
      </c>
      <c r="R346" s="21">
        <v>1.0850726315128809</v>
      </c>
      <c r="S346" s="21">
        <v>1.0136707169615888</v>
      </c>
      <c r="T346" s="21">
        <v>8.4909721061070375E-3</v>
      </c>
      <c r="U346" s="21">
        <v>6.7892383842619683E-2</v>
      </c>
      <c r="V346" s="21">
        <v>5.9401411736512644E-2</v>
      </c>
      <c r="W346" s="13" t="str">
        <f>IF(Table4674[[#This Row],[PSI - FI]]&gt;5,"Red",(IF(AND(Table4674[[#This Row],[PSI - FI]]&lt;5,Table4674[[#This Row],[PSI - FI]]&gt;=3),"Blue","No")))</f>
        <v>No</v>
      </c>
      <c r="X346" s="19" t="str">
        <f>HYPERLINK("https://www.google.com/maps/dir/?api=1&amp;origin=" &amp; Table4674[[#This Row],[Begin Lat]] &amp; "," &amp; Table4674[[#This Row],[Begin Long]] &amp; "&amp;destination=" &amp; Table4674[[#This Row],[End Lat]] &amp; "," &amp; Table4674[[#This Row],[End Long]] &amp; "&amp;travelmode=driving", "Google Maps")</f>
        <v>Google Maps</v>
      </c>
      <c r="Y346" s="1">
        <v>40.921364534299997</v>
      </c>
      <c r="Z346" s="1">
        <v>-80.716437576800004</v>
      </c>
      <c r="AA346" s="1">
        <v>40.928036322399997</v>
      </c>
      <c r="AB346" s="1">
        <v>-80.720066342999999</v>
      </c>
    </row>
    <row r="347" spans="1:28" x14ac:dyDescent="0.25">
      <c r="A347" s="13">
        <v>345</v>
      </c>
      <c r="B347" s="17">
        <v>12</v>
      </c>
      <c r="C347" s="1" t="s">
        <v>1332</v>
      </c>
      <c r="D347" s="1" t="s">
        <v>3556</v>
      </c>
      <c r="E347" s="1" t="s">
        <v>3557</v>
      </c>
      <c r="F347" s="1" t="s">
        <v>3797</v>
      </c>
      <c r="G347" s="16">
        <v>6.7</v>
      </c>
      <c r="H347" s="16">
        <v>7.2</v>
      </c>
      <c r="I347" s="13" t="s">
        <v>3190</v>
      </c>
      <c r="J347" s="1" t="s">
        <v>4974</v>
      </c>
      <c r="K347" s="1">
        <v>0</v>
      </c>
      <c r="L347" s="1">
        <v>1</v>
      </c>
      <c r="M347" s="1">
        <v>2</v>
      </c>
      <c r="N347" s="1">
        <v>2</v>
      </c>
      <c r="O347" s="1">
        <v>4</v>
      </c>
      <c r="P347" s="16">
        <v>71.645439680232556</v>
      </c>
      <c r="Q347" s="21">
        <v>8.5523994946139797E-2</v>
      </c>
      <c r="R347" s="21">
        <v>1.2998170581375492</v>
      </c>
      <c r="S347" s="21">
        <v>1.2142930631914095</v>
      </c>
      <c r="T347" s="21">
        <v>1.0022397819984975E-2</v>
      </c>
      <c r="U347" s="21">
        <v>6.7844137352286407E-2</v>
      </c>
      <c r="V347" s="21">
        <v>5.7821739532301436E-2</v>
      </c>
      <c r="W347" s="13" t="str">
        <f>IF(Table4674[[#This Row],[PSI - FI]]&gt;5,"Red",(IF(AND(Table4674[[#This Row],[PSI - FI]]&lt;5,Table4674[[#This Row],[PSI - FI]]&gt;=3),"Blue","No")))</f>
        <v>No</v>
      </c>
      <c r="X347" s="19" t="str">
        <f>HYPERLINK("https://www.google.com/maps/dir/?api=1&amp;origin=" &amp; Table4674[[#This Row],[Begin Lat]] &amp; "," &amp; Table4674[[#This Row],[Begin Long]] &amp; "&amp;destination=" &amp; Table4674[[#This Row],[End Lat]] &amp; "," &amp; Table4674[[#This Row],[End Long]] &amp; "&amp;travelmode=driving", "Google Maps")</f>
        <v>Google Maps</v>
      </c>
      <c r="Y347" s="1">
        <v>41.524617179700002</v>
      </c>
      <c r="Z347" s="1">
        <v>-81.262621011299998</v>
      </c>
      <c r="AA347" s="1">
        <v>41.527584040000001</v>
      </c>
      <c r="AB347" s="1">
        <v>-81.253988693699995</v>
      </c>
    </row>
    <row r="348" spans="1:28" x14ac:dyDescent="0.25">
      <c r="A348" s="13">
        <v>346</v>
      </c>
      <c r="B348" s="17">
        <v>11</v>
      </c>
      <c r="C348" s="1" t="s">
        <v>3838</v>
      </c>
      <c r="D348" s="1" t="s">
        <v>3318</v>
      </c>
      <c r="E348" s="1" t="s">
        <v>3357</v>
      </c>
      <c r="F348" s="1" t="s">
        <v>3734</v>
      </c>
      <c r="G348" s="16">
        <v>11.8</v>
      </c>
      <c r="H348" s="16">
        <v>12.3</v>
      </c>
      <c r="I348" s="13" t="s">
        <v>3190</v>
      </c>
      <c r="J348" s="1" t="s">
        <v>4974</v>
      </c>
      <c r="K348" s="1">
        <v>0</v>
      </c>
      <c r="L348" s="1">
        <v>1</v>
      </c>
      <c r="M348" s="1">
        <v>3</v>
      </c>
      <c r="N348" s="1">
        <v>2</v>
      </c>
      <c r="O348" s="1">
        <v>10</v>
      </c>
      <c r="P348" s="16">
        <v>84.192314680232556</v>
      </c>
      <c r="Q348" s="21">
        <v>7.1554438653618394E-2</v>
      </c>
      <c r="R348" s="21">
        <v>1.9436344619325492</v>
      </c>
      <c r="S348" s="21">
        <v>1.8720800232789307</v>
      </c>
      <c r="T348" s="21">
        <v>8.5076358209355361E-3</v>
      </c>
      <c r="U348" s="21">
        <v>6.7582547230582685E-2</v>
      </c>
      <c r="V348" s="21">
        <v>5.907491140964715E-2</v>
      </c>
      <c r="W348" s="13" t="str">
        <f>IF(Table4674[[#This Row],[PSI - FI]]&gt;5,"Red",(IF(AND(Table4674[[#This Row],[PSI - FI]]&lt;5,Table4674[[#This Row],[PSI - FI]]&gt;=3),"Blue","No")))</f>
        <v>No</v>
      </c>
      <c r="X348" s="19" t="str">
        <f>HYPERLINK("https://www.google.com/maps/dir/?api=1&amp;origin=" &amp; Table4674[[#This Row],[Begin Lat]] &amp; "," &amp; Table4674[[#This Row],[Begin Long]] &amp; "&amp;destination=" &amp; Table4674[[#This Row],[End Lat]] &amp; "," &amp; Table4674[[#This Row],[End Long]] &amp; "&amp;travelmode=driving", "Google Maps")</f>
        <v>Google Maps</v>
      </c>
      <c r="Y348" s="1">
        <v>40.434856308199997</v>
      </c>
      <c r="Z348" s="1">
        <v>-80.775309670599995</v>
      </c>
      <c r="AA348" s="1">
        <v>40.434093972299998</v>
      </c>
      <c r="AB348" s="1">
        <v>-80.784073687499998</v>
      </c>
    </row>
    <row r="349" spans="1:28" x14ac:dyDescent="0.25">
      <c r="A349" s="13">
        <v>347</v>
      </c>
      <c r="B349" s="17">
        <v>8</v>
      </c>
      <c r="C349" s="1" t="s">
        <v>2379</v>
      </c>
      <c r="D349" s="1" t="s">
        <v>3475</v>
      </c>
      <c r="E349" s="1" t="s">
        <v>3476</v>
      </c>
      <c r="F349" s="1" t="s">
        <v>3776</v>
      </c>
      <c r="G349" s="16">
        <v>17.3</v>
      </c>
      <c r="H349" s="16">
        <v>17.8</v>
      </c>
      <c r="I349" s="13" t="s">
        <v>3190</v>
      </c>
      <c r="J349" s="1" t="s">
        <v>4974</v>
      </c>
      <c r="K349" s="1">
        <v>0</v>
      </c>
      <c r="L349" s="1">
        <v>2</v>
      </c>
      <c r="M349" s="1">
        <v>2</v>
      </c>
      <c r="N349" s="1">
        <v>1</v>
      </c>
      <c r="O349" s="1">
        <v>2</v>
      </c>
      <c r="P349" s="16">
        <v>110.88462936046511</v>
      </c>
      <c r="Q349" s="21">
        <v>8.4915291443766555E-2</v>
      </c>
      <c r="R349" s="21">
        <v>1.0300644634957701</v>
      </c>
      <c r="S349" s="21">
        <v>0.94514917205200355</v>
      </c>
      <c r="T349" s="21">
        <v>9.9568378605210846E-3</v>
      </c>
      <c r="U349" s="21">
        <v>6.7471295533402365E-2</v>
      </c>
      <c r="V349" s="21">
        <v>5.7514457672881283E-2</v>
      </c>
      <c r="W349" s="13" t="str">
        <f>IF(Table4674[[#This Row],[PSI - FI]]&gt;5,"Red",(IF(AND(Table4674[[#This Row],[PSI - FI]]&lt;5,Table4674[[#This Row],[PSI - FI]]&gt;=3),"Blue","No")))</f>
        <v>No</v>
      </c>
      <c r="X349" s="19" t="str">
        <f>HYPERLINK("https://www.google.com/maps/dir/?api=1&amp;origin=" &amp; Table4674[[#This Row],[Begin Lat]] &amp; "," &amp; Table4674[[#This Row],[Begin Long]] &amp; "&amp;destination=" &amp; Table4674[[#This Row],[End Lat]] &amp; "," &amp; Table4674[[#This Row],[End Long]] &amp; "&amp;travelmode=driving", "Google Maps")</f>
        <v>Google Maps</v>
      </c>
      <c r="Y349" s="1">
        <v>39.805085841699999</v>
      </c>
      <c r="Z349" s="1">
        <v>-84.534927560699998</v>
      </c>
      <c r="AA349" s="1">
        <v>39.812225183999999</v>
      </c>
      <c r="AB349" s="1">
        <v>-84.535854423499998</v>
      </c>
    </row>
    <row r="350" spans="1:28" x14ac:dyDescent="0.25">
      <c r="A350" s="13">
        <v>348</v>
      </c>
      <c r="B350" s="17">
        <v>5</v>
      </c>
      <c r="C350" s="1" t="s">
        <v>2366</v>
      </c>
      <c r="D350" s="1" t="s">
        <v>3468</v>
      </c>
      <c r="E350" s="1" t="s">
        <v>3419</v>
      </c>
      <c r="F350" s="1" t="s">
        <v>3700</v>
      </c>
      <c r="G350" s="16">
        <v>1.2</v>
      </c>
      <c r="H350" s="16">
        <v>1.7</v>
      </c>
      <c r="I350" s="13" t="s">
        <v>3190</v>
      </c>
      <c r="J350" s="1" t="s">
        <v>4974</v>
      </c>
      <c r="K350" s="1">
        <v>1</v>
      </c>
      <c r="L350" s="1">
        <v>1</v>
      </c>
      <c r="M350" s="1">
        <v>2</v>
      </c>
      <c r="N350" s="1">
        <v>0</v>
      </c>
      <c r="O350" s="1">
        <v>4</v>
      </c>
      <c r="P350" s="16">
        <v>108.44712936046511</v>
      </c>
      <c r="Q350" s="21">
        <v>0.10432067558230805</v>
      </c>
      <c r="R350" s="21">
        <v>0.99731750033032818</v>
      </c>
      <c r="S350" s="21">
        <v>0.89299682474802011</v>
      </c>
      <c r="T350" s="21">
        <v>1.2029521766217306E-2</v>
      </c>
      <c r="U350" s="21">
        <v>6.7056569281864167E-2</v>
      </c>
      <c r="V350" s="21">
        <v>5.5027047515646861E-2</v>
      </c>
      <c r="W350" s="13" t="str">
        <f>IF(Table4674[[#This Row],[PSI - FI]]&gt;5,"Red",(IF(AND(Table4674[[#This Row],[PSI - FI]]&lt;5,Table4674[[#This Row],[PSI - FI]]&gt;=3),"Blue","No")))</f>
        <v>No</v>
      </c>
      <c r="X350" s="19" t="str">
        <f>HYPERLINK("https://www.google.com/maps/dir/?api=1&amp;origin=" &amp; Table4674[[#This Row],[Begin Lat]] &amp; "," &amp; Table4674[[#This Row],[Begin Long]] &amp; "&amp;destination=" &amp; Table4674[[#This Row],[End Lat]] &amp; "," &amp; Table4674[[#This Row],[End Long]] &amp; "&amp;travelmode=driving", "Google Maps")</f>
        <v>Google Maps</v>
      </c>
      <c r="Y350" s="1">
        <v>40.292777314600002</v>
      </c>
      <c r="Z350" s="1">
        <v>-82.731576429</v>
      </c>
      <c r="AA350" s="1">
        <v>40.293256442199997</v>
      </c>
      <c r="AB350" s="1">
        <v>-82.722391363599996</v>
      </c>
    </row>
    <row r="351" spans="1:28" x14ac:dyDescent="0.25">
      <c r="A351" s="13">
        <v>349</v>
      </c>
      <c r="B351" s="17">
        <v>5</v>
      </c>
      <c r="C351" s="1" t="s">
        <v>2366</v>
      </c>
      <c r="D351" s="1" t="s">
        <v>3468</v>
      </c>
      <c r="E351" s="1" t="s">
        <v>3419</v>
      </c>
      <c r="F351" s="1" t="s">
        <v>3700</v>
      </c>
      <c r="G351" s="16">
        <v>7.9</v>
      </c>
      <c r="H351" s="16">
        <v>8.4</v>
      </c>
      <c r="I351" s="13" t="s">
        <v>3190</v>
      </c>
      <c r="J351" s="1" t="s">
        <v>4974</v>
      </c>
      <c r="K351" s="1">
        <v>0</v>
      </c>
      <c r="L351" s="1">
        <v>1</v>
      </c>
      <c r="M351" s="1">
        <v>2</v>
      </c>
      <c r="N351" s="1">
        <v>1</v>
      </c>
      <c r="O351" s="1">
        <v>7</v>
      </c>
      <c r="P351" s="16">
        <v>70.207939680232556</v>
      </c>
      <c r="Q351" s="21">
        <v>0.10432067558230805</v>
      </c>
      <c r="R351" s="21">
        <v>1.7760727197513881</v>
      </c>
      <c r="S351" s="21">
        <v>1.6717520441690801</v>
      </c>
      <c r="T351" s="21">
        <v>1.2029521766217306E-2</v>
      </c>
      <c r="U351" s="21">
        <v>6.7056569281864167E-2</v>
      </c>
      <c r="V351" s="21">
        <v>5.5027047515646861E-2</v>
      </c>
      <c r="W351" s="13" t="str">
        <f>IF(Table4674[[#This Row],[PSI - FI]]&gt;5,"Red",(IF(AND(Table4674[[#This Row],[PSI - FI]]&lt;5,Table4674[[#This Row],[PSI - FI]]&gt;=3),"Blue","No")))</f>
        <v>No</v>
      </c>
      <c r="X351" s="19" t="str">
        <f>HYPERLINK("https://www.google.com/maps/dir/?api=1&amp;origin=" &amp; Table4674[[#This Row],[Begin Lat]] &amp; "," &amp; Table4674[[#This Row],[Begin Long]] &amp; "&amp;destination=" &amp; Table4674[[#This Row],[End Lat]] &amp; "," &amp; Table4674[[#This Row],[End Long]] &amp; "&amp;travelmode=driving", "Google Maps")</f>
        <v>Google Maps</v>
      </c>
      <c r="Y351" s="1">
        <v>40.345755868300003</v>
      </c>
      <c r="Z351" s="1">
        <v>-82.632172083699999</v>
      </c>
      <c r="AA351" s="1">
        <v>40.349519184599998</v>
      </c>
      <c r="AB351" s="1">
        <v>-82.624052481299998</v>
      </c>
    </row>
    <row r="352" spans="1:28" x14ac:dyDescent="0.25">
      <c r="A352" s="13">
        <v>350</v>
      </c>
      <c r="B352" s="17">
        <v>5</v>
      </c>
      <c r="C352" s="1" t="s">
        <v>2366</v>
      </c>
      <c r="D352" s="1" t="s">
        <v>3468</v>
      </c>
      <c r="E352" s="1" t="s">
        <v>3419</v>
      </c>
      <c r="F352" s="1" t="s">
        <v>3700</v>
      </c>
      <c r="G352" s="16">
        <v>0.6</v>
      </c>
      <c r="H352" s="16">
        <v>1.1000000000000001</v>
      </c>
      <c r="I352" s="13" t="s">
        <v>3190</v>
      </c>
      <c r="J352" s="1" t="s">
        <v>4974</v>
      </c>
      <c r="K352" s="1">
        <v>1</v>
      </c>
      <c r="L352" s="1">
        <v>0</v>
      </c>
      <c r="M352" s="1">
        <v>2</v>
      </c>
      <c r="N352" s="1">
        <v>1</v>
      </c>
      <c r="O352" s="1">
        <v>1</v>
      </c>
      <c r="P352" s="16">
        <v>64.207939680232556</v>
      </c>
      <c r="Q352" s="21">
        <v>0.10432067558230805</v>
      </c>
      <c r="R352" s="21">
        <v>0.84156645644611638</v>
      </c>
      <c r="S352" s="21">
        <v>0.73724578086380832</v>
      </c>
      <c r="T352" s="21">
        <v>1.2029521766217306E-2</v>
      </c>
      <c r="U352" s="21">
        <v>6.7056569281864167E-2</v>
      </c>
      <c r="V352" s="21">
        <v>5.5027047515646861E-2</v>
      </c>
      <c r="W352" s="13" t="str">
        <f>IF(Table4674[[#This Row],[PSI - FI]]&gt;5,"Red",(IF(AND(Table4674[[#This Row],[PSI - FI]]&lt;5,Table4674[[#This Row],[PSI - FI]]&gt;=3),"Blue","No")))</f>
        <v>No</v>
      </c>
      <c r="X352" s="19" t="str">
        <f>HYPERLINK("https://www.google.com/maps/dir/?api=1&amp;origin=" &amp; Table4674[[#This Row],[Begin Lat]] &amp; "," &amp; Table4674[[#This Row],[Begin Long]] &amp; "&amp;destination=" &amp; Table4674[[#This Row],[End Lat]] &amp; "," &amp; Table4674[[#This Row],[End Long]] &amp; "&amp;travelmode=driving", "Google Maps")</f>
        <v>Google Maps</v>
      </c>
      <c r="Y352" s="1">
        <v>40.289702281099999</v>
      </c>
      <c r="Z352" s="1">
        <v>-82.741659010099994</v>
      </c>
      <c r="AA352" s="1">
        <v>40.292661679799998</v>
      </c>
      <c r="AB352" s="1">
        <v>-82.733490321100007</v>
      </c>
    </row>
    <row r="353" spans="1:28" x14ac:dyDescent="0.25">
      <c r="A353" s="13">
        <v>351</v>
      </c>
      <c r="B353" s="17">
        <v>7</v>
      </c>
      <c r="C353" s="1" t="s">
        <v>2373</v>
      </c>
      <c r="D353" s="1" t="s">
        <v>3375</v>
      </c>
      <c r="E353" s="1" t="s">
        <v>3376</v>
      </c>
      <c r="F353" s="1" t="s">
        <v>3747</v>
      </c>
      <c r="G353" s="16">
        <v>1.8</v>
      </c>
      <c r="H353" s="16">
        <v>2.2999999999999998</v>
      </c>
      <c r="I353" s="13" t="s">
        <v>3190</v>
      </c>
      <c r="J353" s="1" t="s">
        <v>4974</v>
      </c>
      <c r="K353" s="1">
        <v>0</v>
      </c>
      <c r="L353" s="1">
        <v>1</v>
      </c>
      <c r="M353" s="1">
        <v>2</v>
      </c>
      <c r="N353" s="1">
        <v>0</v>
      </c>
      <c r="O353" s="1">
        <v>5</v>
      </c>
      <c r="P353" s="16">
        <v>63.770439680232556</v>
      </c>
      <c r="Q353" s="21">
        <v>0.13536309856400136</v>
      </c>
      <c r="R353" s="21">
        <v>1.538808203381677</v>
      </c>
      <c r="S353" s="21">
        <v>1.4034451048176757</v>
      </c>
      <c r="T353" s="21">
        <v>1.528243983373781E-2</v>
      </c>
      <c r="U353" s="21">
        <v>6.701618877973109E-2</v>
      </c>
      <c r="V353" s="21">
        <v>5.173374894599328E-2</v>
      </c>
      <c r="W353" s="13" t="str">
        <f>IF(Table4674[[#This Row],[PSI - FI]]&gt;5,"Red",(IF(AND(Table4674[[#This Row],[PSI - FI]]&lt;5,Table4674[[#This Row],[PSI - FI]]&gt;=3),"Blue","No")))</f>
        <v>No</v>
      </c>
      <c r="X353" s="19" t="str">
        <f>HYPERLINK("https://www.google.com/maps/dir/?api=1&amp;origin=" &amp; Table4674[[#This Row],[Begin Lat]] &amp; "," &amp; Table4674[[#This Row],[Begin Long]] &amp; "&amp;destination=" &amp; Table4674[[#This Row],[End Lat]] &amp; "," &amp; Table4674[[#This Row],[End Long]] &amp; "&amp;travelmode=driving", "Google Maps")</f>
        <v>Google Maps</v>
      </c>
      <c r="Y353" s="1">
        <v>40.267510616800003</v>
      </c>
      <c r="Z353" s="1">
        <v>-83.760181103600004</v>
      </c>
      <c r="AA353" s="1">
        <v>40.274496751800001</v>
      </c>
      <c r="AB353" s="1">
        <v>-83.762079361399998</v>
      </c>
    </row>
    <row r="354" spans="1:28" x14ac:dyDescent="0.25">
      <c r="A354" s="13">
        <v>352</v>
      </c>
      <c r="B354" s="17">
        <v>3</v>
      </c>
      <c r="C354" s="1" t="s">
        <v>2361</v>
      </c>
      <c r="D354" s="1" t="s">
        <v>3558</v>
      </c>
      <c r="E354" s="1" t="s">
        <v>3559</v>
      </c>
      <c r="F354" s="1" t="s">
        <v>3798</v>
      </c>
      <c r="G354" s="16">
        <v>21.8</v>
      </c>
      <c r="H354" s="16">
        <v>22.3</v>
      </c>
      <c r="I354" s="13" t="s">
        <v>3190</v>
      </c>
      <c r="J354" s="1" t="s">
        <v>4974</v>
      </c>
      <c r="K354" s="1">
        <v>0</v>
      </c>
      <c r="L354" s="1">
        <v>3</v>
      </c>
      <c r="M354" s="1">
        <v>3</v>
      </c>
      <c r="N354" s="1">
        <v>0</v>
      </c>
      <c r="O354" s="1">
        <v>6</v>
      </c>
      <c r="P354" s="16">
        <v>162.67069404069767</v>
      </c>
      <c r="Q354" s="21">
        <v>7.0645193977273507E-2</v>
      </c>
      <c r="R354" s="21">
        <v>1.5103191537625809</v>
      </c>
      <c r="S354" s="21">
        <v>1.4396739597853074</v>
      </c>
      <c r="T354" s="21">
        <v>8.4082552426278708E-3</v>
      </c>
      <c r="U354" s="21">
        <v>6.699339669567371E-2</v>
      </c>
      <c r="V354" s="21">
        <v>5.8585141453045837E-2</v>
      </c>
      <c r="W354" s="13" t="str">
        <f>IF(Table4674[[#This Row],[PSI - FI]]&gt;5,"Red",(IF(AND(Table4674[[#This Row],[PSI - FI]]&lt;5,Table4674[[#This Row],[PSI - FI]]&gt;=3),"Blue","No")))</f>
        <v>No</v>
      </c>
      <c r="X354" s="19" t="str">
        <f>HYPERLINK("https://www.google.com/maps/dir/?api=1&amp;origin=" &amp; Table4674[[#This Row],[Begin Lat]] &amp; "," &amp; Table4674[[#This Row],[Begin Long]] &amp; "&amp;destination=" &amp; Table4674[[#This Row],[End Lat]] &amp; "," &amp; Table4674[[#This Row],[End Long]] &amp; "&amp;travelmode=driving", "Google Maps")</f>
        <v>Google Maps</v>
      </c>
      <c r="Y354" s="1">
        <v>40.937806654600003</v>
      </c>
      <c r="Z354" s="1">
        <v>-81.991961743199994</v>
      </c>
      <c r="AA354" s="1">
        <v>40.944823914899999</v>
      </c>
      <c r="AB354" s="1">
        <v>-81.993946676899995</v>
      </c>
    </row>
    <row r="355" spans="1:28" x14ac:dyDescent="0.25">
      <c r="A355" s="13">
        <v>353</v>
      </c>
      <c r="B355" s="17">
        <v>3</v>
      </c>
      <c r="C355" s="1" t="s">
        <v>2361</v>
      </c>
      <c r="D355" s="1" t="s">
        <v>3558</v>
      </c>
      <c r="E355" s="1" t="s">
        <v>3559</v>
      </c>
      <c r="F355" s="1" t="s">
        <v>3798</v>
      </c>
      <c r="G355" s="16">
        <v>22.5</v>
      </c>
      <c r="H355" s="16">
        <v>23</v>
      </c>
      <c r="I355" s="13" t="s">
        <v>3190</v>
      </c>
      <c r="J355" s="1" t="s">
        <v>4974</v>
      </c>
      <c r="K355" s="1">
        <v>0</v>
      </c>
      <c r="L355" s="1">
        <v>1</v>
      </c>
      <c r="M355" s="1">
        <v>4</v>
      </c>
      <c r="N355" s="1">
        <v>1</v>
      </c>
      <c r="O355" s="1">
        <v>7</v>
      </c>
      <c r="P355" s="16">
        <v>83.301689680232556</v>
      </c>
      <c r="Q355" s="21">
        <v>7.0645193977273507E-2</v>
      </c>
      <c r="R355" s="21">
        <v>1.6320868787615437</v>
      </c>
      <c r="S355" s="21">
        <v>1.5614416847842703</v>
      </c>
      <c r="T355" s="21">
        <v>8.4082552426278708E-3</v>
      </c>
      <c r="U355" s="21">
        <v>6.699339669567371E-2</v>
      </c>
      <c r="V355" s="21">
        <v>5.8585141453045837E-2</v>
      </c>
      <c r="W355" s="13" t="str">
        <f>IF(Table4674[[#This Row],[PSI - FI]]&gt;5,"Red",(IF(AND(Table4674[[#This Row],[PSI - FI]]&lt;5,Table4674[[#This Row],[PSI - FI]]&gt;=3),"Blue","No")))</f>
        <v>No</v>
      </c>
      <c r="X355" s="19" t="str">
        <f>HYPERLINK("https://www.google.com/maps/dir/?api=1&amp;origin=" &amp; Table4674[[#This Row],[Begin Lat]] &amp; "," &amp; Table4674[[#This Row],[Begin Long]] &amp; "&amp;destination=" &amp; Table4674[[#This Row],[End Lat]] &amp; "," &amp; Table4674[[#This Row],[End Long]] &amp; "&amp;travelmode=driving", "Google Maps")</f>
        <v>Google Maps</v>
      </c>
      <c r="Y355" s="1">
        <v>40.947720793499997</v>
      </c>
      <c r="Z355" s="1">
        <v>-81.994061185999996</v>
      </c>
      <c r="AA355" s="1">
        <v>40.954947915299996</v>
      </c>
      <c r="AB355" s="1">
        <v>-81.994550042900002</v>
      </c>
    </row>
    <row r="356" spans="1:28" x14ac:dyDescent="0.25">
      <c r="A356" s="13">
        <v>354</v>
      </c>
      <c r="B356" s="17">
        <v>8</v>
      </c>
      <c r="C356" s="1" t="s">
        <v>792</v>
      </c>
      <c r="D356" s="1" t="s">
        <v>3560</v>
      </c>
      <c r="E356" s="1" t="s">
        <v>3561</v>
      </c>
      <c r="F356" s="1" t="s">
        <v>3799</v>
      </c>
      <c r="G356" s="16">
        <v>12.6</v>
      </c>
      <c r="H356" s="16">
        <v>13.1</v>
      </c>
      <c r="I356" s="13" t="s">
        <v>3190</v>
      </c>
      <c r="J356" s="1" t="s">
        <v>4974</v>
      </c>
      <c r="K356" s="1">
        <v>0</v>
      </c>
      <c r="L356" s="1">
        <v>2</v>
      </c>
      <c r="M356" s="1">
        <v>5</v>
      </c>
      <c r="N356" s="1">
        <v>3</v>
      </c>
      <c r="O356" s="1">
        <v>2</v>
      </c>
      <c r="P356" s="16">
        <v>139.40025436046511</v>
      </c>
      <c r="Q356" s="21">
        <v>4.7099263256296077E-2</v>
      </c>
      <c r="R356" s="21">
        <v>0.94256824943610495</v>
      </c>
      <c r="S356" s="21">
        <v>0.89546898617980886</v>
      </c>
      <c r="T356" s="21">
        <v>5.7933962384363229E-3</v>
      </c>
      <c r="U356" s="21">
        <v>6.6936092085286156E-2</v>
      </c>
      <c r="V356" s="21">
        <v>6.114269584684983E-2</v>
      </c>
      <c r="W356" s="13" t="str">
        <f>IF(Table4674[[#This Row],[PSI - FI]]&gt;5,"Red",(IF(AND(Table4674[[#This Row],[PSI - FI]]&lt;5,Table4674[[#This Row],[PSI - FI]]&gt;=3),"Blue","No")))</f>
        <v>No</v>
      </c>
      <c r="X356" s="19" t="str">
        <f>HYPERLINK("https://www.google.com/maps/dir/?api=1&amp;origin=" &amp; Table4674[[#This Row],[Begin Lat]] &amp; "," &amp; Table4674[[#This Row],[Begin Long]] &amp; "&amp;destination=" &amp; Table4674[[#This Row],[End Lat]] &amp; "," &amp; Table4674[[#This Row],[End Long]] &amp; "&amp;travelmode=driving", "Google Maps")</f>
        <v>Google Maps</v>
      </c>
      <c r="Y356" s="1">
        <v>39.718855460699999</v>
      </c>
      <c r="Z356" s="1">
        <v>-83.776624485499994</v>
      </c>
      <c r="AA356" s="1">
        <v>39.722683742199997</v>
      </c>
      <c r="AB356" s="1">
        <v>-83.784137802299995</v>
      </c>
    </row>
    <row r="357" spans="1:28" x14ac:dyDescent="0.25">
      <c r="A357" s="13">
        <v>355</v>
      </c>
      <c r="B357" s="17">
        <v>3</v>
      </c>
      <c r="C357" s="1" t="s">
        <v>2361</v>
      </c>
      <c r="D357" s="1" t="s">
        <v>3328</v>
      </c>
      <c r="E357" s="1" t="s">
        <v>3329</v>
      </c>
      <c r="F357" s="1" t="s">
        <v>3739</v>
      </c>
      <c r="G357" s="16">
        <v>13</v>
      </c>
      <c r="H357" s="16">
        <v>13.5</v>
      </c>
      <c r="I357" s="13" t="s">
        <v>3190</v>
      </c>
      <c r="J357" s="1" t="s">
        <v>4974</v>
      </c>
      <c r="K357" s="1">
        <v>1</v>
      </c>
      <c r="L357" s="1">
        <v>1</v>
      </c>
      <c r="M357" s="1">
        <v>2</v>
      </c>
      <c r="N357" s="1">
        <v>1</v>
      </c>
      <c r="O357" s="1">
        <v>1</v>
      </c>
      <c r="P357" s="16">
        <v>109.88462936046511</v>
      </c>
      <c r="Q357" s="21">
        <v>8.4082060921400636E-2</v>
      </c>
      <c r="R357" s="21">
        <v>0.88790240460106329</v>
      </c>
      <c r="S357" s="21">
        <v>0.80382034367966271</v>
      </c>
      <c r="T357" s="21">
        <v>9.8670334404253098E-3</v>
      </c>
      <c r="U357" s="21">
        <v>6.6895754355998233E-2</v>
      </c>
      <c r="V357" s="21">
        <v>5.7028720915572921E-2</v>
      </c>
      <c r="W357" s="13" t="str">
        <f>IF(Table4674[[#This Row],[PSI - FI]]&gt;5,"Red",(IF(AND(Table4674[[#This Row],[PSI - FI]]&lt;5,Table4674[[#This Row],[PSI - FI]]&gt;=3),"Blue","No")))</f>
        <v>No</v>
      </c>
      <c r="X357" s="19" t="str">
        <f>HYPERLINK("https://www.google.com/maps/dir/?api=1&amp;origin=" &amp; Table4674[[#This Row],[Begin Lat]] &amp; "," &amp; Table4674[[#This Row],[Begin Long]] &amp; "&amp;destination=" &amp; Table4674[[#This Row],[End Lat]] &amp; "," &amp; Table4674[[#This Row],[End Long]] &amp; "&amp;travelmode=driving", "Google Maps")</f>
        <v>Google Maps</v>
      </c>
      <c r="Y357" s="1">
        <v>40.934465241399998</v>
      </c>
      <c r="Z357" s="1">
        <v>-81.752152126699997</v>
      </c>
      <c r="AA357" s="1">
        <v>40.940596070700003</v>
      </c>
      <c r="AB357" s="1">
        <v>-81.747104010699999</v>
      </c>
    </row>
    <row r="358" spans="1:28" x14ac:dyDescent="0.25">
      <c r="A358" s="13">
        <v>356</v>
      </c>
      <c r="B358" s="17">
        <v>4</v>
      </c>
      <c r="C358" s="1" t="s">
        <v>801</v>
      </c>
      <c r="D358" s="1" t="s">
        <v>3266</v>
      </c>
      <c r="E358" s="1" t="s">
        <v>3267</v>
      </c>
      <c r="F358" s="1" t="s">
        <v>3720</v>
      </c>
      <c r="G358" s="16">
        <v>4.5</v>
      </c>
      <c r="H358" s="16">
        <v>5</v>
      </c>
      <c r="I358" s="13" t="s">
        <v>3190</v>
      </c>
      <c r="J358" s="1" t="s">
        <v>4974</v>
      </c>
      <c r="K358" s="1">
        <v>0</v>
      </c>
      <c r="L358" s="1">
        <v>1</v>
      </c>
      <c r="M358" s="1">
        <v>2</v>
      </c>
      <c r="N358" s="1">
        <v>1</v>
      </c>
      <c r="O358" s="1">
        <v>3</v>
      </c>
      <c r="P358" s="16">
        <v>66.207939680232556</v>
      </c>
      <c r="Q358" s="21">
        <v>0.10398741678388873</v>
      </c>
      <c r="R358" s="21">
        <v>1.1540504853367861</v>
      </c>
      <c r="S358" s="21">
        <v>1.0500630685528973</v>
      </c>
      <c r="T358" s="21">
        <v>1.1994208376591273E-2</v>
      </c>
      <c r="U358" s="21">
        <v>6.6881734953104621E-2</v>
      </c>
      <c r="V358" s="21">
        <v>5.488752657651335E-2</v>
      </c>
      <c r="W358" s="13" t="str">
        <f>IF(Table4674[[#This Row],[PSI - FI]]&gt;5,"Red",(IF(AND(Table4674[[#This Row],[PSI - FI]]&lt;5,Table4674[[#This Row],[PSI - FI]]&gt;=3),"Blue","No")))</f>
        <v>No</v>
      </c>
      <c r="X358" s="19" t="str">
        <f>HYPERLINK("https://www.google.com/maps/dir/?api=1&amp;origin=" &amp; Table4674[[#This Row],[Begin Lat]] &amp; "," &amp; Table4674[[#This Row],[Begin Long]] &amp; "&amp;destination=" &amp; Table4674[[#This Row],[End Lat]] &amp; "," &amp; Table4674[[#This Row],[End Long]] &amp; "&amp;travelmode=driving", "Google Maps")</f>
        <v>Google Maps</v>
      </c>
      <c r="Y358" s="1">
        <v>40.953209865799998</v>
      </c>
      <c r="Z358" s="1">
        <v>-80.650986767199996</v>
      </c>
      <c r="AA358" s="1">
        <v>40.957820650499997</v>
      </c>
      <c r="AB358" s="1">
        <v>-80.643620109400004</v>
      </c>
    </row>
    <row r="359" spans="1:28" x14ac:dyDescent="0.25">
      <c r="A359" s="13">
        <v>357</v>
      </c>
      <c r="B359" s="17">
        <v>5</v>
      </c>
      <c r="C359" s="1" t="s">
        <v>2376</v>
      </c>
      <c r="D359" s="1" t="s">
        <v>3400</v>
      </c>
      <c r="E359" s="1" t="s">
        <v>3401</v>
      </c>
      <c r="F359" s="1" t="s">
        <v>3735</v>
      </c>
      <c r="G359" s="16">
        <v>35.299999999999997</v>
      </c>
      <c r="H359" s="16">
        <v>35.799999999999997</v>
      </c>
      <c r="I359" s="13" t="s">
        <v>3190</v>
      </c>
      <c r="J359" s="1" t="s">
        <v>4974</v>
      </c>
      <c r="K359" s="1">
        <v>0</v>
      </c>
      <c r="L359" s="1">
        <v>1</v>
      </c>
      <c r="M359" s="1">
        <v>3</v>
      </c>
      <c r="N359" s="1">
        <v>0</v>
      </c>
      <c r="O359" s="1">
        <v>1</v>
      </c>
      <c r="P359" s="16">
        <v>66.317314680232556</v>
      </c>
      <c r="Q359" s="21">
        <v>0.10385400626810358</v>
      </c>
      <c r="R359" s="21">
        <v>0.84454305366928295</v>
      </c>
      <c r="S359" s="21">
        <v>0.74068904740117936</v>
      </c>
      <c r="T359" s="21">
        <v>1.1980069108854605E-2</v>
      </c>
      <c r="U359" s="21">
        <v>6.6824460159179686E-2</v>
      </c>
      <c r="V359" s="21">
        <v>5.4844391050325084E-2</v>
      </c>
      <c r="W359" s="13" t="str">
        <f>IF(Table4674[[#This Row],[PSI - FI]]&gt;5,"Red",(IF(AND(Table4674[[#This Row],[PSI - FI]]&lt;5,Table4674[[#This Row],[PSI - FI]]&gt;=3),"Blue","No")))</f>
        <v>No</v>
      </c>
      <c r="X359" s="19" t="str">
        <f>HYPERLINK("https://www.google.com/maps/dir/?api=1&amp;origin=" &amp; Table4674[[#This Row],[Begin Lat]] &amp; "," &amp; Table4674[[#This Row],[Begin Long]] &amp; "&amp;destination=" &amp; Table4674[[#This Row],[End Lat]] &amp; "," &amp; Table4674[[#This Row],[End Long]] &amp; "&amp;travelmode=driving", "Google Maps")</f>
        <v>Google Maps</v>
      </c>
      <c r="Y359" s="1">
        <v>39.859961074200001</v>
      </c>
      <c r="Z359" s="1">
        <v>-82.394379837200006</v>
      </c>
      <c r="AA359" s="1">
        <v>39.867188842799997</v>
      </c>
      <c r="AB359" s="1">
        <v>-82.393766685800003</v>
      </c>
    </row>
    <row r="360" spans="1:28" x14ac:dyDescent="0.25">
      <c r="A360" s="13">
        <v>358</v>
      </c>
      <c r="B360" s="17">
        <v>2</v>
      </c>
      <c r="C360" s="1" t="s">
        <v>3840</v>
      </c>
      <c r="D360" s="1" t="s">
        <v>3562</v>
      </c>
      <c r="E360" s="1" t="s">
        <v>3563</v>
      </c>
      <c r="F360" s="1" t="s">
        <v>3725</v>
      </c>
      <c r="G360" s="16">
        <v>12.6</v>
      </c>
      <c r="H360" s="16">
        <v>13.1</v>
      </c>
      <c r="I360" s="13" t="s">
        <v>3190</v>
      </c>
      <c r="J360" s="1" t="s">
        <v>4973</v>
      </c>
      <c r="K360" s="1">
        <v>0</v>
      </c>
      <c r="L360" s="1">
        <v>1</v>
      </c>
      <c r="M360" s="1">
        <v>1</v>
      </c>
      <c r="N360" s="1">
        <v>0</v>
      </c>
      <c r="O360" s="1">
        <v>2</v>
      </c>
      <c r="P360" s="16">
        <v>54.223564680232556</v>
      </c>
      <c r="Q360" s="21">
        <v>6.7873740039211095E-2</v>
      </c>
      <c r="R360" s="21">
        <v>1.0464687032677669</v>
      </c>
      <c r="S360" s="21">
        <v>0.97859496322855577</v>
      </c>
      <c r="T360" s="21">
        <v>7.1916240532749112E-3</v>
      </c>
      <c r="U360" s="21">
        <v>6.6824415036651971E-2</v>
      </c>
      <c r="V360" s="21">
        <v>5.9632790983377058E-2</v>
      </c>
      <c r="W360" s="13" t="str">
        <f>IF(Table4674[[#This Row],[PSI - FI]]&gt;5,"Red",(IF(AND(Table4674[[#This Row],[PSI - FI]]&lt;5,Table4674[[#This Row],[PSI - FI]]&gt;=3),"Blue","No")))</f>
        <v>No</v>
      </c>
      <c r="X360" s="19" t="str">
        <f>HYPERLINK("https://www.google.com/maps/dir/?api=1&amp;origin=" &amp; Table4674[[#This Row],[Begin Lat]] &amp; "," &amp; Table4674[[#This Row],[Begin Long]] &amp; "&amp;destination=" &amp; Table4674[[#This Row],[End Lat]] &amp; "," &amp; Table4674[[#This Row],[End Long]] &amp; "&amp;travelmode=driving", "Google Maps")</f>
        <v>Google Maps</v>
      </c>
      <c r="Y360" s="1">
        <v>41.384397554400003</v>
      </c>
      <c r="Z360" s="1">
        <v>-83.202417043899999</v>
      </c>
      <c r="AA360" s="1">
        <v>41.380884332599997</v>
      </c>
      <c r="AB360" s="1">
        <v>-83.194002663000006</v>
      </c>
    </row>
    <row r="361" spans="1:28" x14ac:dyDescent="0.25">
      <c r="A361" s="13">
        <v>359</v>
      </c>
      <c r="B361" s="17">
        <v>8</v>
      </c>
      <c r="C361" s="1" t="s">
        <v>788</v>
      </c>
      <c r="D361" s="1" t="s">
        <v>3564</v>
      </c>
      <c r="E361" s="1" t="s">
        <v>3565</v>
      </c>
      <c r="F361" s="1" t="s">
        <v>3722</v>
      </c>
      <c r="G361" s="16">
        <v>14.8</v>
      </c>
      <c r="H361" s="16">
        <v>15.3</v>
      </c>
      <c r="I361" s="13" t="s">
        <v>3190</v>
      </c>
      <c r="J361" s="1" t="s">
        <v>4974</v>
      </c>
      <c r="K361" s="1">
        <v>1</v>
      </c>
      <c r="L361" s="1">
        <v>2</v>
      </c>
      <c r="M361" s="1">
        <v>1</v>
      </c>
      <c r="N361" s="1">
        <v>2</v>
      </c>
      <c r="O361" s="1">
        <v>5</v>
      </c>
      <c r="P361" s="16">
        <v>157.45194404069767</v>
      </c>
      <c r="Q361" s="21">
        <v>7.0261908790765881E-2</v>
      </c>
      <c r="R361" s="21">
        <v>1.3755094144198801</v>
      </c>
      <c r="S361" s="21">
        <v>1.3052475056291142</v>
      </c>
      <c r="T361" s="21">
        <v>8.3663310642700106E-3</v>
      </c>
      <c r="U361" s="21">
        <v>6.6639930251608887E-2</v>
      </c>
      <c r="V361" s="21">
        <v>5.8273599187338876E-2</v>
      </c>
      <c r="W361" s="13" t="str">
        <f>IF(Table4674[[#This Row],[PSI - FI]]&gt;5,"Red",(IF(AND(Table4674[[#This Row],[PSI - FI]]&lt;5,Table4674[[#This Row],[PSI - FI]]&gt;=3),"Blue","No")))</f>
        <v>No</v>
      </c>
      <c r="X361" s="19" t="str">
        <f>HYPERLINK("https://www.google.com/maps/dir/?api=1&amp;origin=" &amp; Table4674[[#This Row],[Begin Lat]] &amp; "," &amp; Table4674[[#This Row],[Begin Long]] &amp; "&amp;destination=" &amp; Table4674[[#This Row],[End Lat]] &amp; "," &amp; Table4674[[#This Row],[End Long]] &amp; "&amp;travelmode=driving", "Google Maps")</f>
        <v>Google Maps</v>
      </c>
      <c r="Y361" s="1">
        <v>39.501262005299999</v>
      </c>
      <c r="Z361" s="1">
        <v>-84.579874808100001</v>
      </c>
      <c r="AA361" s="1">
        <v>39.502005017400002</v>
      </c>
      <c r="AB361" s="1">
        <v>-84.588819841000003</v>
      </c>
    </row>
    <row r="362" spans="1:28" x14ac:dyDescent="0.25">
      <c r="A362" s="13">
        <v>360</v>
      </c>
      <c r="B362" s="17">
        <v>2</v>
      </c>
      <c r="C362" s="1" t="s">
        <v>2362</v>
      </c>
      <c r="D362" s="1" t="s">
        <v>3566</v>
      </c>
      <c r="E362" s="1" t="s">
        <v>3567</v>
      </c>
      <c r="F362" s="1" t="s">
        <v>3800</v>
      </c>
      <c r="G362" s="16">
        <v>3.8</v>
      </c>
      <c r="H362" s="16">
        <v>4.3</v>
      </c>
      <c r="I362" s="13" t="s">
        <v>3190</v>
      </c>
      <c r="J362" s="1" t="s">
        <v>4974</v>
      </c>
      <c r="K362" s="1">
        <v>0</v>
      </c>
      <c r="L362" s="1">
        <v>1</v>
      </c>
      <c r="M362" s="1">
        <v>4</v>
      </c>
      <c r="N362" s="1">
        <v>1</v>
      </c>
      <c r="O362" s="1">
        <v>5</v>
      </c>
      <c r="P362" s="16">
        <v>81.301689680232556</v>
      </c>
      <c r="Q362" s="21">
        <v>7.0215864339036677E-2</v>
      </c>
      <c r="R362" s="21">
        <v>1.3850009674294546</v>
      </c>
      <c r="S362" s="21">
        <v>1.3147851030904179</v>
      </c>
      <c r="T362" s="21">
        <v>8.3612934212373268E-3</v>
      </c>
      <c r="U362" s="21">
        <v>6.6636596881854818E-2</v>
      </c>
      <c r="V362" s="21">
        <v>5.8275303460617489E-2</v>
      </c>
      <c r="W362" s="13" t="str">
        <f>IF(Table4674[[#This Row],[PSI - FI]]&gt;5,"Red",(IF(AND(Table4674[[#This Row],[PSI - FI]]&lt;5,Table4674[[#This Row],[PSI - FI]]&gt;=3),"Blue","No")))</f>
        <v>No</v>
      </c>
      <c r="X362" s="19" t="str">
        <f>HYPERLINK("https://www.google.com/maps/dir/?api=1&amp;origin=" &amp; Table4674[[#This Row],[Begin Lat]] &amp; "," &amp; Table4674[[#This Row],[Begin Long]] &amp; "&amp;destination=" &amp; Table4674[[#This Row],[End Lat]] &amp; "," &amp; Table4674[[#This Row],[End Long]] &amp; "&amp;travelmode=driving", "Google Maps")</f>
        <v>Google Maps</v>
      </c>
      <c r="Y362" s="1">
        <v>41.538798401299999</v>
      </c>
      <c r="Z362" s="1">
        <v>-84.0037053912</v>
      </c>
      <c r="AA362" s="1">
        <v>41.5449956605</v>
      </c>
      <c r="AB362" s="1">
        <v>-84.001823106299994</v>
      </c>
    </row>
    <row r="363" spans="1:28" x14ac:dyDescent="0.25">
      <c r="A363" s="13">
        <v>361</v>
      </c>
      <c r="B363" s="17">
        <v>3</v>
      </c>
      <c r="C363" s="1" t="s">
        <v>2361</v>
      </c>
      <c r="D363" s="1" t="s">
        <v>3311</v>
      </c>
      <c r="E363" s="1" t="s">
        <v>3568</v>
      </c>
      <c r="F363" s="1" t="s">
        <v>3777</v>
      </c>
      <c r="G363" s="16">
        <v>4.5</v>
      </c>
      <c r="H363" s="16">
        <v>5</v>
      </c>
      <c r="I363" s="13" t="s">
        <v>3190</v>
      </c>
      <c r="J363" s="1" t="s">
        <v>4974</v>
      </c>
      <c r="K363" s="1">
        <v>0</v>
      </c>
      <c r="L363" s="1">
        <v>1</v>
      </c>
      <c r="M363" s="1">
        <v>4</v>
      </c>
      <c r="N363" s="1">
        <v>0</v>
      </c>
      <c r="O363" s="1">
        <v>7</v>
      </c>
      <c r="P363" s="16">
        <v>78.864189680232556</v>
      </c>
      <c r="Q363" s="21">
        <v>8.3664337044968159E-2</v>
      </c>
      <c r="R363" s="21">
        <v>1.7131477687038863</v>
      </c>
      <c r="S363" s="21">
        <v>1.6294834316589182</v>
      </c>
      <c r="T363" s="21">
        <v>9.821984589466301E-3</v>
      </c>
      <c r="U363" s="21">
        <v>6.6595649459933515E-2</v>
      </c>
      <c r="V363" s="21">
        <v>5.6773664870467214E-2</v>
      </c>
      <c r="W363" s="13" t="str">
        <f>IF(Table4674[[#This Row],[PSI - FI]]&gt;5,"Red",(IF(AND(Table4674[[#This Row],[PSI - FI]]&lt;5,Table4674[[#This Row],[PSI - FI]]&gt;=3),"Blue","No")))</f>
        <v>No</v>
      </c>
      <c r="X363" s="19" t="str">
        <f>HYPERLINK("https://www.google.com/maps/dir/?api=1&amp;origin=" &amp; Table4674[[#This Row],[Begin Lat]] &amp; "," &amp; Table4674[[#This Row],[Begin Long]] &amp; "&amp;destination=" &amp; Table4674[[#This Row],[End Lat]] &amp; "," &amp; Table4674[[#This Row],[End Long]] &amp; "&amp;travelmode=driving", "Google Maps")</f>
        <v>Google Maps</v>
      </c>
      <c r="Y363" s="1">
        <v>40.7574202427</v>
      </c>
      <c r="Z363" s="1">
        <v>-81.691112741300003</v>
      </c>
      <c r="AA363" s="1">
        <v>40.764404501999998</v>
      </c>
      <c r="AB363" s="1">
        <v>-81.691744341399996</v>
      </c>
    </row>
    <row r="364" spans="1:28" x14ac:dyDescent="0.25">
      <c r="A364" s="13">
        <v>362</v>
      </c>
      <c r="B364" s="17">
        <v>4</v>
      </c>
      <c r="C364" s="1" t="s">
        <v>798</v>
      </c>
      <c r="D364" s="1" t="s">
        <v>3569</v>
      </c>
      <c r="E364" s="1" t="s">
        <v>3570</v>
      </c>
      <c r="F364" s="1" t="s">
        <v>3756</v>
      </c>
      <c r="G364" s="16">
        <v>17.399999999999999</v>
      </c>
      <c r="H364" s="16">
        <v>17.899999999999999</v>
      </c>
      <c r="I364" s="13" t="s">
        <v>3190</v>
      </c>
      <c r="J364" s="1" t="s">
        <v>4974</v>
      </c>
      <c r="K364" s="1">
        <v>1</v>
      </c>
      <c r="L364" s="1">
        <v>1</v>
      </c>
      <c r="M364" s="1">
        <v>3</v>
      </c>
      <c r="N364" s="1">
        <v>0</v>
      </c>
      <c r="O364" s="1">
        <v>2</v>
      </c>
      <c r="P364" s="16">
        <v>112.99400436046511</v>
      </c>
      <c r="Q364" s="21">
        <v>8.3375816462740449E-2</v>
      </c>
      <c r="R364" s="21">
        <v>1.0548815764846649</v>
      </c>
      <c r="S364" s="21">
        <v>0.97150576002192435</v>
      </c>
      <c r="T364" s="21">
        <v>9.7908588288398522E-3</v>
      </c>
      <c r="U364" s="21">
        <v>6.6558318261567676E-2</v>
      </c>
      <c r="V364" s="21">
        <v>5.6767459432727825E-2</v>
      </c>
      <c r="W364" s="13" t="str">
        <f>IF(Table4674[[#This Row],[PSI - FI]]&gt;5,"Red",(IF(AND(Table4674[[#This Row],[PSI - FI]]&lt;5,Table4674[[#This Row],[PSI - FI]]&gt;=3),"Blue","No")))</f>
        <v>No</v>
      </c>
      <c r="X364" s="19" t="str">
        <f>HYPERLINK("https://www.google.com/maps/dir/?api=1&amp;origin=" &amp; Table4674[[#This Row],[Begin Lat]] &amp; "," &amp; Table4674[[#This Row],[Begin Long]] &amp; "&amp;destination=" &amp; Table4674[[#This Row],[End Lat]] &amp; "," &amp; Table4674[[#This Row],[End Long]] &amp; "&amp;travelmode=driving", "Google Maps")</f>
        <v>Google Maps</v>
      </c>
      <c r="Y364" s="1">
        <v>41.024726463699999</v>
      </c>
      <c r="Z364" s="1">
        <v>-81.073677477199993</v>
      </c>
      <c r="AA364" s="1">
        <v>41.0247019034</v>
      </c>
      <c r="AB364" s="1">
        <v>-81.064106791100002</v>
      </c>
    </row>
    <row r="365" spans="1:28" x14ac:dyDescent="0.25">
      <c r="A365" s="13">
        <v>363</v>
      </c>
      <c r="B365" s="17">
        <v>9</v>
      </c>
      <c r="C365" s="1" t="s">
        <v>796</v>
      </c>
      <c r="D365" s="1" t="s">
        <v>3320</v>
      </c>
      <c r="E365" s="1" t="s">
        <v>3440</v>
      </c>
      <c r="F365" s="1" t="s">
        <v>3736</v>
      </c>
      <c r="G365" s="16">
        <v>33.6</v>
      </c>
      <c r="H365" s="16">
        <v>34.1</v>
      </c>
      <c r="I365" s="13" t="s">
        <v>3190</v>
      </c>
      <c r="J365" s="1" t="s">
        <v>4974</v>
      </c>
      <c r="K365" s="1">
        <v>1</v>
      </c>
      <c r="L365" s="1">
        <v>1</v>
      </c>
      <c r="M365" s="1">
        <v>4</v>
      </c>
      <c r="N365" s="1">
        <v>0</v>
      </c>
      <c r="O365" s="1">
        <v>6</v>
      </c>
      <c r="P365" s="16">
        <v>123.54087936046511</v>
      </c>
      <c r="Q365" s="21">
        <v>7.0008530417105821E-2</v>
      </c>
      <c r="R365" s="21">
        <v>1.5070073464481377</v>
      </c>
      <c r="S365" s="21">
        <v>1.4369988160310319</v>
      </c>
      <c r="T365" s="21">
        <v>8.3386060529933789E-3</v>
      </c>
      <c r="U365" s="21">
        <v>6.6472083989774847E-2</v>
      </c>
      <c r="V365" s="21">
        <v>5.8133477936781468E-2</v>
      </c>
      <c r="W365" s="13" t="str">
        <f>IF(Table4674[[#This Row],[PSI - FI]]&gt;5,"Red",(IF(AND(Table4674[[#This Row],[PSI - FI]]&lt;5,Table4674[[#This Row],[PSI - FI]]&gt;=3),"Blue","No")))</f>
        <v>No</v>
      </c>
      <c r="X365" s="19" t="str">
        <f>HYPERLINK("https://www.google.com/maps/dir/?api=1&amp;origin=" &amp; Table4674[[#This Row],[Begin Lat]] &amp; "," &amp; Table4674[[#This Row],[Begin Long]] &amp; "&amp;destination=" &amp; Table4674[[#This Row],[End Lat]] &amp; "," &amp; Table4674[[#This Row],[End Long]] &amp; "&amp;travelmode=driving", "Google Maps")</f>
        <v>Google Maps</v>
      </c>
      <c r="Y365" s="1">
        <v>39.275932286600003</v>
      </c>
      <c r="Z365" s="1">
        <v>-82.824489167099998</v>
      </c>
      <c r="AA365" s="1">
        <v>39.272223435000001</v>
      </c>
      <c r="AB365" s="1">
        <v>-82.8164661534</v>
      </c>
    </row>
    <row r="366" spans="1:28" x14ac:dyDescent="0.25">
      <c r="A366" s="13">
        <v>364</v>
      </c>
      <c r="B366" s="17">
        <v>1</v>
      </c>
      <c r="C366" s="1" t="s">
        <v>2368</v>
      </c>
      <c r="D366" s="1" t="s">
        <v>3379</v>
      </c>
      <c r="E366" s="1" t="s">
        <v>3571</v>
      </c>
      <c r="F366" s="1" t="s">
        <v>3741</v>
      </c>
      <c r="G366" s="16">
        <v>19.899999999999999</v>
      </c>
      <c r="H366" s="16">
        <v>20.399999999999999</v>
      </c>
      <c r="I366" s="13" t="s">
        <v>3190</v>
      </c>
      <c r="J366" s="1" t="s">
        <v>4973</v>
      </c>
      <c r="K366" s="1">
        <v>1</v>
      </c>
      <c r="L366" s="1">
        <v>0</v>
      </c>
      <c r="M366" s="1">
        <v>0</v>
      </c>
      <c r="N366" s="1">
        <v>1</v>
      </c>
      <c r="O366" s="1">
        <v>4</v>
      </c>
      <c r="P366" s="16">
        <v>54.114189680232556</v>
      </c>
      <c r="Q366" s="21">
        <v>6.6842172047667681E-2</v>
      </c>
      <c r="R366" s="21">
        <v>1.5660515867695228</v>
      </c>
      <c r="S366" s="21">
        <v>1.4992094147218551</v>
      </c>
      <c r="T366" s="21">
        <v>7.1159504351366309E-3</v>
      </c>
      <c r="U366" s="21">
        <v>6.6239029938249483E-2</v>
      </c>
      <c r="V366" s="21">
        <v>5.9123079503112852E-2</v>
      </c>
      <c r="W366" s="13" t="str">
        <f>IF(Table4674[[#This Row],[PSI - FI]]&gt;5,"Red",(IF(AND(Table4674[[#This Row],[PSI - FI]]&lt;5,Table4674[[#This Row],[PSI - FI]]&gt;=3),"Blue","No")))</f>
        <v>No</v>
      </c>
      <c r="X366" s="19" t="str">
        <f>HYPERLINK("https://www.google.com/maps/dir/?api=1&amp;origin=" &amp; Table4674[[#This Row],[Begin Lat]] &amp; "," &amp; Table4674[[#This Row],[Begin Long]] &amp; "&amp;destination=" &amp; Table4674[[#This Row],[End Lat]] &amp; "," &amp; Table4674[[#This Row],[End Long]] &amp; "&amp;travelmode=driving", "Google Maps")</f>
        <v>Google Maps</v>
      </c>
      <c r="Y366" s="1">
        <v>40.8695581546</v>
      </c>
      <c r="Z366" s="1">
        <v>-84.458119818900002</v>
      </c>
      <c r="AA366" s="1">
        <v>40.871948471000003</v>
      </c>
      <c r="AB366" s="1">
        <v>-84.449240611899995</v>
      </c>
    </row>
    <row r="367" spans="1:28" x14ac:dyDescent="0.25">
      <c r="A367" s="13">
        <v>365</v>
      </c>
      <c r="B367" s="17">
        <v>9</v>
      </c>
      <c r="C367" s="1" t="s">
        <v>1334</v>
      </c>
      <c r="D367" s="1" t="s">
        <v>3218</v>
      </c>
      <c r="E367" s="1" t="s">
        <v>3572</v>
      </c>
      <c r="F367" s="1" t="s">
        <v>3704</v>
      </c>
      <c r="G367" s="16">
        <v>12.1</v>
      </c>
      <c r="H367" s="16">
        <v>12.6</v>
      </c>
      <c r="I367" s="13" t="s">
        <v>3190</v>
      </c>
      <c r="J367" s="1" t="s">
        <v>4973</v>
      </c>
      <c r="K367" s="1">
        <v>0</v>
      </c>
      <c r="L367" s="1">
        <v>1</v>
      </c>
      <c r="M367" s="1">
        <v>1</v>
      </c>
      <c r="N367" s="1">
        <v>0</v>
      </c>
      <c r="O367" s="1">
        <v>3</v>
      </c>
      <c r="P367" s="16">
        <v>55.223564680232556</v>
      </c>
      <c r="Q367" s="21">
        <v>6.703357736905062E-2</v>
      </c>
      <c r="R367" s="21">
        <v>1.2779205043113171</v>
      </c>
      <c r="S367" s="21">
        <v>1.2108869269422664</v>
      </c>
      <c r="T367" s="21">
        <v>7.1300569851211956E-3</v>
      </c>
      <c r="U367" s="21">
        <v>6.6221339523742914E-2</v>
      </c>
      <c r="V367" s="21">
        <v>5.9091282538621719E-2</v>
      </c>
      <c r="W367" s="13" t="str">
        <f>IF(Table4674[[#This Row],[PSI - FI]]&gt;5,"Red",(IF(AND(Table4674[[#This Row],[PSI - FI]]&lt;5,Table4674[[#This Row],[PSI - FI]]&gt;=3),"Blue","No")))</f>
        <v>No</v>
      </c>
      <c r="X367" s="19" t="str">
        <f>HYPERLINK("https://www.google.com/maps/dir/?api=1&amp;origin=" &amp; Table4674[[#This Row],[Begin Lat]] &amp; "," &amp; Table4674[[#This Row],[Begin Long]] &amp; "&amp;destination=" &amp; Table4674[[#This Row],[End Lat]] &amp; "," &amp; Table4674[[#This Row],[End Long]] &amp; "&amp;travelmode=driving", "Google Maps")</f>
        <v>Google Maps</v>
      </c>
      <c r="Y367" s="1">
        <v>38.894409979899997</v>
      </c>
      <c r="Z367" s="1">
        <v>-83.001277005999995</v>
      </c>
      <c r="AA367" s="1">
        <v>38.901162462099997</v>
      </c>
      <c r="AB367" s="1">
        <v>-83.004733187799999</v>
      </c>
    </row>
    <row r="368" spans="1:28" x14ac:dyDescent="0.25">
      <c r="A368" s="13">
        <v>366</v>
      </c>
      <c r="B368" s="17">
        <v>7</v>
      </c>
      <c r="C368" s="1" t="s">
        <v>2370</v>
      </c>
      <c r="D368" s="1" t="s">
        <v>3473</v>
      </c>
      <c r="E368" s="1" t="s">
        <v>3573</v>
      </c>
      <c r="F368" s="1" t="s">
        <v>3701</v>
      </c>
      <c r="G368" s="16">
        <v>11.8</v>
      </c>
      <c r="H368" s="16">
        <v>12.3</v>
      </c>
      <c r="I368" s="13" t="s">
        <v>3190</v>
      </c>
      <c r="J368" s="1" t="s">
        <v>4974</v>
      </c>
      <c r="K368" s="1">
        <v>2</v>
      </c>
      <c r="L368" s="1">
        <v>0</v>
      </c>
      <c r="M368" s="1">
        <v>1</v>
      </c>
      <c r="N368" s="1">
        <v>1</v>
      </c>
      <c r="O368" s="1">
        <v>1</v>
      </c>
      <c r="P368" s="16">
        <v>103.33775436046511</v>
      </c>
      <c r="Q368" s="21">
        <v>0.10255672032647251</v>
      </c>
      <c r="R368" s="21">
        <v>0.84324835916210716</v>
      </c>
      <c r="S368" s="21">
        <v>0.7406916388356346</v>
      </c>
      <c r="T368" s="21">
        <v>1.1842501437138463E-2</v>
      </c>
      <c r="U368" s="21">
        <v>6.6116117314590064E-2</v>
      </c>
      <c r="V368" s="21">
        <v>5.4273615877451602E-2</v>
      </c>
      <c r="W368" s="13" t="str">
        <f>IF(Table4674[[#This Row],[PSI - FI]]&gt;5,"Red",(IF(AND(Table4674[[#This Row],[PSI - FI]]&lt;5,Table4674[[#This Row],[PSI - FI]]&gt;=3),"Blue","No")))</f>
        <v>No</v>
      </c>
      <c r="X368" s="19" t="str">
        <f>HYPERLINK("https://www.google.com/maps/dir/?api=1&amp;origin=" &amp; Table4674[[#This Row],[Begin Lat]] &amp; "," &amp; Table4674[[#This Row],[Begin Long]] &amp; "&amp;destination=" &amp; Table4674[[#This Row],[End Lat]] &amp; "," &amp; Table4674[[#This Row],[End Long]] &amp; "&amp;travelmode=driving", "Google Maps")</f>
        <v>Google Maps</v>
      </c>
      <c r="Y368" s="1">
        <v>40.642135471700001</v>
      </c>
      <c r="Z368" s="1">
        <v>-84.557050046900002</v>
      </c>
      <c r="AA368" s="1">
        <v>40.637535888899997</v>
      </c>
      <c r="AB368" s="1">
        <v>-84.549734680100002</v>
      </c>
    </row>
    <row r="369" spans="1:28" x14ac:dyDescent="0.25">
      <c r="A369" s="13">
        <v>367</v>
      </c>
      <c r="B369" s="17">
        <v>7</v>
      </c>
      <c r="C369" s="1" t="s">
        <v>2370</v>
      </c>
      <c r="D369" s="1" t="s">
        <v>3473</v>
      </c>
      <c r="E369" s="1" t="s">
        <v>3573</v>
      </c>
      <c r="F369" s="1" t="s">
        <v>3701</v>
      </c>
      <c r="G369" s="16">
        <v>12.8</v>
      </c>
      <c r="H369" s="16">
        <v>13.3</v>
      </c>
      <c r="I369" s="13" t="s">
        <v>3190</v>
      </c>
      <c r="J369" s="1" t="s">
        <v>4974</v>
      </c>
      <c r="K369" s="1">
        <v>0</v>
      </c>
      <c r="L369" s="1">
        <v>1</v>
      </c>
      <c r="M369" s="1">
        <v>2</v>
      </c>
      <c r="N369" s="1">
        <v>1</v>
      </c>
      <c r="O369" s="1">
        <v>3</v>
      </c>
      <c r="P369" s="16">
        <v>66.207939680232556</v>
      </c>
      <c r="Q369" s="21">
        <v>0.10255672032647251</v>
      </c>
      <c r="R369" s="21">
        <v>1.1553729957541461</v>
      </c>
      <c r="S369" s="21">
        <v>1.0528162754276735</v>
      </c>
      <c r="T369" s="21">
        <v>1.1842501437138463E-2</v>
      </c>
      <c r="U369" s="21">
        <v>6.6116117314590064E-2</v>
      </c>
      <c r="V369" s="21">
        <v>5.4273615877451602E-2</v>
      </c>
      <c r="W369" s="13" t="str">
        <f>IF(Table4674[[#This Row],[PSI - FI]]&gt;5,"Red",(IF(AND(Table4674[[#This Row],[PSI - FI]]&lt;5,Table4674[[#This Row],[PSI - FI]]&gt;=3),"Blue","No")))</f>
        <v>No</v>
      </c>
      <c r="X369" s="19" t="str">
        <f>HYPERLINK("https://www.google.com/maps/dir/?api=1&amp;origin=" &amp; Table4674[[#This Row],[Begin Lat]] &amp; "," &amp; Table4674[[#This Row],[Begin Long]] &amp; "&amp;destination=" &amp; Table4674[[#This Row],[End Lat]] &amp; "," &amp; Table4674[[#This Row],[End Long]] &amp; "&amp;travelmode=driving", "Google Maps")</f>
        <v>Google Maps</v>
      </c>
      <c r="Y369" s="1">
        <v>40.632985910899997</v>
      </c>
      <c r="Z369" s="1">
        <v>-84.542365551900005</v>
      </c>
      <c r="AA369" s="1">
        <v>40.628828833100002</v>
      </c>
      <c r="AB369" s="1">
        <v>-84.5345876624</v>
      </c>
    </row>
    <row r="370" spans="1:28" x14ac:dyDescent="0.25">
      <c r="A370" s="13">
        <v>368</v>
      </c>
      <c r="B370" s="17">
        <v>5</v>
      </c>
      <c r="C370" s="1" t="s">
        <v>793</v>
      </c>
      <c r="D370" s="1" t="s">
        <v>3574</v>
      </c>
      <c r="E370" s="1" t="s">
        <v>3575</v>
      </c>
      <c r="F370" s="1" t="s">
        <v>3801</v>
      </c>
      <c r="G370" s="16">
        <v>7</v>
      </c>
      <c r="H370" s="16">
        <v>7.5</v>
      </c>
      <c r="I370" s="13" t="s">
        <v>3190</v>
      </c>
      <c r="J370" s="1" t="s">
        <v>4974</v>
      </c>
      <c r="K370" s="1">
        <v>1</v>
      </c>
      <c r="L370" s="1">
        <v>0</v>
      </c>
      <c r="M370" s="1">
        <v>4</v>
      </c>
      <c r="N370" s="1">
        <v>0</v>
      </c>
      <c r="O370" s="1">
        <v>2</v>
      </c>
      <c r="P370" s="16">
        <v>73.864189680232556</v>
      </c>
      <c r="Q370" s="21">
        <v>8.3505694857266666E-2</v>
      </c>
      <c r="R370" s="21">
        <v>0.94290105687943448</v>
      </c>
      <c r="S370" s="21">
        <v>0.85939536202216782</v>
      </c>
      <c r="T370" s="21">
        <v>9.8048712626846533E-3</v>
      </c>
      <c r="U370" s="21">
        <v>6.6070978706026795E-2</v>
      </c>
      <c r="V370" s="21">
        <v>5.6266107443342143E-2</v>
      </c>
      <c r="W370" s="13" t="str">
        <f>IF(Table4674[[#This Row],[PSI - FI]]&gt;5,"Red",(IF(AND(Table4674[[#This Row],[PSI - FI]]&lt;5,Table4674[[#This Row],[PSI - FI]]&gt;=3),"Blue","No")))</f>
        <v>No</v>
      </c>
      <c r="X370" s="19" t="str">
        <f>HYPERLINK("https://www.google.com/maps/dir/?api=1&amp;origin=" &amp; Table4674[[#This Row],[Begin Lat]] &amp; "," &amp; Table4674[[#This Row],[Begin Long]] &amp; "&amp;destination=" &amp; Table4674[[#This Row],[End Lat]] &amp; "," &amp; Table4674[[#This Row],[End Long]] &amp; "&amp;travelmode=driving", "Google Maps")</f>
        <v>Google Maps</v>
      </c>
      <c r="Y370" s="1">
        <v>40.154604730999999</v>
      </c>
      <c r="Z370" s="1">
        <v>-82.520009930300006</v>
      </c>
      <c r="AA370" s="1">
        <v>40.161841698000003</v>
      </c>
      <c r="AB370" s="1">
        <v>-82.5204224987</v>
      </c>
    </row>
    <row r="371" spans="1:28" x14ac:dyDescent="0.25">
      <c r="A371" s="13">
        <v>369</v>
      </c>
      <c r="B371" s="17">
        <v>5</v>
      </c>
      <c r="C371" s="1" t="s">
        <v>793</v>
      </c>
      <c r="D371" s="1" t="s">
        <v>3574</v>
      </c>
      <c r="E371" s="1" t="s">
        <v>3575</v>
      </c>
      <c r="F371" s="1" t="s">
        <v>3801</v>
      </c>
      <c r="G371" s="16">
        <v>6.3</v>
      </c>
      <c r="H371" s="16">
        <v>6.8</v>
      </c>
      <c r="I371" s="13" t="s">
        <v>3190</v>
      </c>
      <c r="J371" s="1" t="s">
        <v>4974</v>
      </c>
      <c r="K371" s="1">
        <v>0</v>
      </c>
      <c r="L371" s="1">
        <v>1</v>
      </c>
      <c r="M371" s="1">
        <v>3</v>
      </c>
      <c r="N371" s="1">
        <v>1</v>
      </c>
      <c r="O371" s="1">
        <v>0</v>
      </c>
      <c r="P371" s="16">
        <v>69.754814680232556</v>
      </c>
      <c r="Q371" s="21">
        <v>8.3505694857266666E-2</v>
      </c>
      <c r="R371" s="21">
        <v>0.68817582892078466</v>
      </c>
      <c r="S371" s="21">
        <v>0.60467013406351799</v>
      </c>
      <c r="T371" s="21">
        <v>9.8048712626846533E-3</v>
      </c>
      <c r="U371" s="21">
        <v>6.6070978706026795E-2</v>
      </c>
      <c r="V371" s="21">
        <v>5.6266107443342143E-2</v>
      </c>
      <c r="W371" s="13" t="str">
        <f>IF(Table4674[[#This Row],[PSI - FI]]&gt;5,"Red",(IF(AND(Table4674[[#This Row],[PSI - FI]]&lt;5,Table4674[[#This Row],[PSI - FI]]&gt;=3),"Blue","No")))</f>
        <v>No</v>
      </c>
      <c r="X371" s="19" t="str">
        <f>HYPERLINK("https://www.google.com/maps/dir/?api=1&amp;origin=" &amp; Table4674[[#This Row],[Begin Lat]] &amp; "," &amp; Table4674[[#This Row],[Begin Long]] &amp; "&amp;destination=" &amp; Table4674[[#This Row],[End Lat]] &amp; "," &amp; Table4674[[#This Row],[End Long]] &amp; "&amp;travelmode=driving", "Google Maps")</f>
        <v>Google Maps</v>
      </c>
      <c r="Y371" s="1">
        <v>40.144525794400003</v>
      </c>
      <c r="Z371" s="1">
        <v>-82.5209428613</v>
      </c>
      <c r="AA371" s="1">
        <v>40.151715319799997</v>
      </c>
      <c r="AB371" s="1">
        <v>-82.520042651500006</v>
      </c>
    </row>
    <row r="372" spans="1:28" x14ac:dyDescent="0.25">
      <c r="A372" s="13">
        <v>370</v>
      </c>
      <c r="B372" s="17">
        <v>2</v>
      </c>
      <c r="C372" s="1" t="s">
        <v>2362</v>
      </c>
      <c r="D372" s="1" t="s">
        <v>3566</v>
      </c>
      <c r="E372" s="1" t="s">
        <v>3567</v>
      </c>
      <c r="F372" s="1" t="s">
        <v>3800</v>
      </c>
      <c r="G372" s="16">
        <v>11.2</v>
      </c>
      <c r="H372" s="16">
        <v>11.7</v>
      </c>
      <c r="I372" s="13" t="s">
        <v>3190</v>
      </c>
      <c r="J372" s="1" t="s">
        <v>4974</v>
      </c>
      <c r="K372" s="1">
        <v>0</v>
      </c>
      <c r="L372" s="1">
        <v>2</v>
      </c>
      <c r="M372" s="1">
        <v>2</v>
      </c>
      <c r="N372" s="1">
        <v>0</v>
      </c>
      <c r="O372" s="1">
        <v>5</v>
      </c>
      <c r="P372" s="16">
        <v>109.44712936046511</v>
      </c>
      <c r="Q372" s="21">
        <v>0.10238241188545844</v>
      </c>
      <c r="R372" s="21">
        <v>1.4757707732035403</v>
      </c>
      <c r="S372" s="21">
        <v>1.373388361318082</v>
      </c>
      <c r="T372" s="21">
        <v>1.1824006572806439E-2</v>
      </c>
      <c r="U372" s="21">
        <v>6.6051710501467936E-2</v>
      </c>
      <c r="V372" s="21">
        <v>5.4227703928661497E-2</v>
      </c>
      <c r="W372" s="13" t="str">
        <f>IF(Table4674[[#This Row],[PSI - FI]]&gt;5,"Red",(IF(AND(Table4674[[#This Row],[PSI - FI]]&lt;5,Table4674[[#This Row],[PSI - FI]]&gt;=3),"Blue","No")))</f>
        <v>No</v>
      </c>
      <c r="X372" s="19" t="str">
        <f>HYPERLINK("https://www.google.com/maps/dir/?api=1&amp;origin=" &amp; Table4674[[#This Row],[Begin Lat]] &amp; "," &amp; Table4674[[#This Row],[Begin Long]] &amp; "&amp;destination=" &amp; Table4674[[#This Row],[End Lat]] &amp; "," &amp; Table4674[[#This Row],[End Long]] &amp; "&amp;travelmode=driving", "Google Maps")</f>
        <v>Google Maps</v>
      </c>
      <c r="Y372" s="1">
        <v>41.618347729500002</v>
      </c>
      <c r="Z372" s="1">
        <v>-84.037433191900007</v>
      </c>
      <c r="AA372" s="1">
        <v>41.624864135499998</v>
      </c>
      <c r="AB372" s="1">
        <v>-84.034472471399994</v>
      </c>
    </row>
    <row r="373" spans="1:28" x14ac:dyDescent="0.25">
      <c r="A373" s="13">
        <v>371</v>
      </c>
      <c r="B373" s="17">
        <v>9</v>
      </c>
      <c r="C373" s="1" t="s">
        <v>1334</v>
      </c>
      <c r="D373" s="1" t="s">
        <v>3576</v>
      </c>
      <c r="E373" s="1" t="s">
        <v>3577</v>
      </c>
      <c r="F373" s="1" t="s">
        <v>3802</v>
      </c>
      <c r="G373" s="16">
        <v>1.3</v>
      </c>
      <c r="H373" s="16">
        <v>1.8</v>
      </c>
      <c r="I373" s="13" t="s">
        <v>3190</v>
      </c>
      <c r="J373" s="1" t="s">
        <v>4974</v>
      </c>
      <c r="K373" s="1">
        <v>1</v>
      </c>
      <c r="L373" s="1">
        <v>0</v>
      </c>
      <c r="M373" s="1">
        <v>1</v>
      </c>
      <c r="N373" s="1">
        <v>2</v>
      </c>
      <c r="O373" s="1">
        <v>5</v>
      </c>
      <c r="P373" s="16">
        <v>66.098564680232556</v>
      </c>
      <c r="Q373" s="21">
        <v>0.10238241188545844</v>
      </c>
      <c r="R373" s="21">
        <v>1.4625426994321291</v>
      </c>
      <c r="S373" s="21">
        <v>1.3601602875466707</v>
      </c>
      <c r="T373" s="21">
        <v>1.1824006572806439E-2</v>
      </c>
      <c r="U373" s="21">
        <v>6.6003837948626021E-2</v>
      </c>
      <c r="V373" s="21">
        <v>5.4179831375819582E-2</v>
      </c>
      <c r="W373" s="13" t="str">
        <f>IF(Table4674[[#This Row],[PSI - FI]]&gt;5,"Red",(IF(AND(Table4674[[#This Row],[PSI - FI]]&lt;5,Table4674[[#This Row],[PSI - FI]]&gt;=3),"Blue","No")))</f>
        <v>No</v>
      </c>
      <c r="X373" s="19" t="str">
        <f>HYPERLINK("https://www.google.com/maps/dir/?api=1&amp;origin=" &amp; Table4674[[#This Row],[Begin Lat]] &amp; "," &amp; Table4674[[#This Row],[Begin Long]] &amp; "&amp;destination=" &amp; Table4674[[#This Row],[End Lat]] &amp; "," &amp; Table4674[[#This Row],[End Long]] &amp; "&amp;travelmode=driving", "Google Maps")</f>
        <v>Google Maps</v>
      </c>
      <c r="Y373" s="1">
        <v>38.783285829999997</v>
      </c>
      <c r="Z373" s="1">
        <v>-82.963212461599994</v>
      </c>
      <c r="AA373" s="1">
        <v>38.779283768699997</v>
      </c>
      <c r="AB373" s="1">
        <v>-82.957006304000004</v>
      </c>
    </row>
    <row r="374" spans="1:28" x14ac:dyDescent="0.25">
      <c r="A374" s="13">
        <v>372</v>
      </c>
      <c r="B374" s="17">
        <v>6</v>
      </c>
      <c r="C374" s="1" t="s">
        <v>1340</v>
      </c>
      <c r="D374" s="1" t="s">
        <v>3578</v>
      </c>
      <c r="E374" s="1" t="s">
        <v>3226</v>
      </c>
      <c r="F374" s="1" t="s">
        <v>3706</v>
      </c>
      <c r="G374" s="16">
        <v>15.3</v>
      </c>
      <c r="H374" s="16">
        <v>15.8</v>
      </c>
      <c r="I374" s="13" t="s">
        <v>3190</v>
      </c>
      <c r="J374" s="1" t="s">
        <v>4973</v>
      </c>
      <c r="K374" s="1">
        <v>0</v>
      </c>
      <c r="L374" s="1">
        <v>1</v>
      </c>
      <c r="M374" s="1">
        <v>1</v>
      </c>
      <c r="N374" s="1">
        <v>0</v>
      </c>
      <c r="O374" s="1">
        <v>6</v>
      </c>
      <c r="P374" s="16">
        <v>58.223564680232556</v>
      </c>
      <c r="Q374" s="21">
        <v>6.6390615817423587E-2</v>
      </c>
      <c r="R374" s="21">
        <v>2.0871006763371205</v>
      </c>
      <c r="S374" s="21">
        <v>2.020710060519697</v>
      </c>
      <c r="T374" s="21">
        <v>7.0825468959411341E-3</v>
      </c>
      <c r="U374" s="21">
        <v>6.5989342435968254E-2</v>
      </c>
      <c r="V374" s="21">
        <v>5.8906795540027118E-2</v>
      </c>
      <c r="W374" s="13" t="str">
        <f>IF(Table4674[[#This Row],[PSI - FI]]&gt;5,"Red",(IF(AND(Table4674[[#This Row],[PSI - FI]]&lt;5,Table4674[[#This Row],[PSI - FI]]&gt;=3),"Blue","No")))</f>
        <v>No</v>
      </c>
      <c r="X374" s="19" t="str">
        <f>HYPERLINK("https://www.google.com/maps/dir/?api=1&amp;origin=" &amp; Table4674[[#This Row],[Begin Lat]] &amp; "," &amp; Table4674[[#This Row],[Begin Long]] &amp; "&amp;destination=" &amp; Table4674[[#This Row],[End Lat]] &amp; "," &amp; Table4674[[#This Row],[End Long]] &amp; "&amp;travelmode=driving", "Google Maps")</f>
        <v>Google Maps</v>
      </c>
      <c r="Y374" s="1">
        <v>39.9461515733</v>
      </c>
      <c r="Z374" s="1">
        <v>-83.2514380569</v>
      </c>
      <c r="AA374" s="1">
        <v>39.946933909599998</v>
      </c>
      <c r="AB374" s="1">
        <v>-83.242084936500007</v>
      </c>
    </row>
    <row r="375" spans="1:28" x14ac:dyDescent="0.25">
      <c r="A375" s="13">
        <v>373</v>
      </c>
      <c r="B375" s="17">
        <v>6</v>
      </c>
      <c r="C375" s="1" t="s">
        <v>1340</v>
      </c>
      <c r="D375" s="1" t="s">
        <v>3579</v>
      </c>
      <c r="E375" s="1" t="s">
        <v>3580</v>
      </c>
      <c r="F375" s="1" t="s">
        <v>3721</v>
      </c>
      <c r="G375" s="16">
        <v>2.1</v>
      </c>
      <c r="H375" s="16">
        <v>2.6</v>
      </c>
      <c r="I375" s="13" t="s">
        <v>3190</v>
      </c>
      <c r="J375" s="1" t="s">
        <v>4974</v>
      </c>
      <c r="K375" s="1">
        <v>0</v>
      </c>
      <c r="L375" s="1">
        <v>2</v>
      </c>
      <c r="M375" s="1">
        <v>0</v>
      </c>
      <c r="N375" s="1">
        <v>1</v>
      </c>
      <c r="O375" s="1">
        <v>1</v>
      </c>
      <c r="P375" s="16">
        <v>96.790879360465112</v>
      </c>
      <c r="Q375" s="21">
        <v>0.132927791459965</v>
      </c>
      <c r="R375" s="21">
        <v>0.80272852602436551</v>
      </c>
      <c r="S375" s="21">
        <v>0.66980073456440048</v>
      </c>
      <c r="T375" s="21">
        <v>1.5029633046469214E-2</v>
      </c>
      <c r="U375" s="21">
        <v>6.5986198968067372E-2</v>
      </c>
      <c r="V375" s="21">
        <v>5.0956565921598154E-2</v>
      </c>
      <c r="W375" s="13" t="str">
        <f>IF(Table4674[[#This Row],[PSI - FI]]&gt;5,"Red",(IF(AND(Table4674[[#This Row],[PSI - FI]]&lt;5,Table4674[[#This Row],[PSI - FI]]&gt;=3),"Blue","No")))</f>
        <v>No</v>
      </c>
      <c r="X375" s="19" t="str">
        <f>HYPERLINK("https://www.google.com/maps/dir/?api=1&amp;origin=" &amp; Table4674[[#This Row],[Begin Lat]] &amp; "," &amp; Table4674[[#This Row],[Begin Long]] &amp; "&amp;destination=" &amp; Table4674[[#This Row],[End Lat]] &amp; "," &amp; Table4674[[#This Row],[End Long]] &amp; "&amp;travelmode=driving", "Google Maps")</f>
        <v>Google Maps</v>
      </c>
      <c r="Y375" s="1">
        <v>39.721095321100002</v>
      </c>
      <c r="Z375" s="1">
        <v>-83.262329432599998</v>
      </c>
      <c r="AA375" s="1">
        <v>39.724250971399997</v>
      </c>
      <c r="AB375" s="1">
        <v>-83.254160974499996</v>
      </c>
    </row>
    <row r="376" spans="1:28" x14ac:dyDescent="0.25">
      <c r="A376" s="13">
        <v>374</v>
      </c>
      <c r="B376" s="17">
        <v>2</v>
      </c>
      <c r="C376" s="1" t="s">
        <v>2362</v>
      </c>
      <c r="D376" s="1" t="s">
        <v>3369</v>
      </c>
      <c r="E376" s="1" t="s">
        <v>3422</v>
      </c>
      <c r="F376" s="1" t="s">
        <v>3725</v>
      </c>
      <c r="G376" s="16">
        <v>3.5</v>
      </c>
      <c r="H376" s="16">
        <v>4</v>
      </c>
      <c r="I376" s="13" t="s">
        <v>3190</v>
      </c>
      <c r="J376" s="1" t="s">
        <v>4974</v>
      </c>
      <c r="K376" s="1">
        <v>0</v>
      </c>
      <c r="L376" s="1">
        <v>1</v>
      </c>
      <c r="M376" s="1">
        <v>3</v>
      </c>
      <c r="N376" s="1">
        <v>1</v>
      </c>
      <c r="O376" s="1">
        <v>2</v>
      </c>
      <c r="P376" s="16">
        <v>71.754814680232556</v>
      </c>
      <c r="Q376" s="21">
        <v>8.2841108930500784E-2</v>
      </c>
      <c r="R376" s="21">
        <v>1.0065205178355014</v>
      </c>
      <c r="S376" s="21">
        <v>0.92367940890500067</v>
      </c>
      <c r="T376" s="21">
        <v>9.7331511326779283E-3</v>
      </c>
      <c r="U376" s="21">
        <v>6.596355386795702E-2</v>
      </c>
      <c r="V376" s="21">
        <v>5.6230402735279093E-2</v>
      </c>
      <c r="W376" s="13" t="str">
        <f>IF(Table4674[[#This Row],[PSI - FI]]&gt;5,"Red",(IF(AND(Table4674[[#This Row],[PSI - FI]]&lt;5,Table4674[[#This Row],[PSI - FI]]&gt;=3),"Blue","No")))</f>
        <v>No</v>
      </c>
      <c r="X376" s="19" t="str">
        <f>HYPERLINK("https://www.google.com/maps/dir/?api=1&amp;origin=" &amp; Table4674[[#This Row],[Begin Lat]] &amp; "," &amp; Table4674[[#This Row],[Begin Long]] &amp; "&amp;destination=" &amp; Table4674[[#This Row],[End Lat]] &amp; "," &amp; Table4674[[#This Row],[End Long]] &amp; "&amp;travelmode=driving", "Google Maps")</f>
        <v>Google Maps</v>
      </c>
      <c r="Y376" s="1">
        <v>41.573322166600001</v>
      </c>
      <c r="Z376" s="1">
        <v>-84.318604399899996</v>
      </c>
      <c r="AA376" s="1">
        <v>41.572308397599997</v>
      </c>
      <c r="AB376" s="1">
        <v>-84.309305492899995</v>
      </c>
    </row>
    <row r="377" spans="1:28" x14ac:dyDescent="0.25">
      <c r="A377" s="13">
        <v>375</v>
      </c>
      <c r="B377" s="17">
        <v>8</v>
      </c>
      <c r="C377" s="1" t="s">
        <v>1329</v>
      </c>
      <c r="D377" s="1" t="s">
        <v>3262</v>
      </c>
      <c r="E377" s="1" t="s">
        <v>3263</v>
      </c>
      <c r="F377" s="1" t="s">
        <v>3718</v>
      </c>
      <c r="G377" s="16">
        <v>6.8</v>
      </c>
      <c r="H377" s="16">
        <v>7.3</v>
      </c>
      <c r="I377" s="13" t="s">
        <v>3190</v>
      </c>
      <c r="J377" s="1" t="s">
        <v>4974</v>
      </c>
      <c r="K377" s="1">
        <v>0</v>
      </c>
      <c r="L377" s="1">
        <v>1</v>
      </c>
      <c r="M377" s="1">
        <v>0</v>
      </c>
      <c r="N377" s="1">
        <v>2</v>
      </c>
      <c r="O377" s="1">
        <v>11</v>
      </c>
      <c r="P377" s="16">
        <v>65.551689680232556</v>
      </c>
      <c r="Q377" s="21">
        <v>0.13272005649948279</v>
      </c>
      <c r="R377" s="21">
        <v>2.2543668881727381</v>
      </c>
      <c r="S377" s="21">
        <v>2.1216468316732553</v>
      </c>
      <c r="T377" s="21">
        <v>1.5008050972671322E-2</v>
      </c>
      <c r="U377" s="21">
        <v>6.5883187051962777E-2</v>
      </c>
      <c r="V377" s="21">
        <v>5.0875136079291457E-2</v>
      </c>
      <c r="W377" s="13" t="str">
        <f>IF(Table4674[[#This Row],[PSI - FI]]&gt;5,"Red",(IF(AND(Table4674[[#This Row],[PSI - FI]]&lt;5,Table4674[[#This Row],[PSI - FI]]&gt;=3),"Blue","No")))</f>
        <v>No</v>
      </c>
      <c r="X377" s="19" t="str">
        <f>HYPERLINK("https://www.google.com/maps/dir/?api=1&amp;origin=" &amp; Table4674[[#This Row],[Begin Lat]] &amp; "," &amp; Table4674[[#This Row],[Begin Long]] &amp; "&amp;destination=" &amp; Table4674[[#This Row],[End Lat]] &amp; "," &amp; Table4674[[#This Row],[End Long]] &amp; "&amp;travelmode=driving", "Google Maps")</f>
        <v>Google Maps</v>
      </c>
      <c r="Y377" s="1">
        <v>39.172612640200001</v>
      </c>
      <c r="Z377" s="1">
        <v>-84.149495610800003</v>
      </c>
      <c r="AA377" s="1">
        <v>39.174537022400003</v>
      </c>
      <c r="AB377" s="1">
        <v>-84.140450412199996</v>
      </c>
    </row>
    <row r="378" spans="1:28" x14ac:dyDescent="0.25">
      <c r="A378" s="13">
        <v>376</v>
      </c>
      <c r="B378" s="17">
        <v>8</v>
      </c>
      <c r="C378" s="1" t="s">
        <v>1329</v>
      </c>
      <c r="D378" s="1" t="s">
        <v>3262</v>
      </c>
      <c r="E378" s="1" t="s">
        <v>3263</v>
      </c>
      <c r="F378" s="1" t="s">
        <v>3718</v>
      </c>
      <c r="G378" s="16">
        <v>10.6</v>
      </c>
      <c r="H378" s="16">
        <v>11.1</v>
      </c>
      <c r="I378" s="13" t="s">
        <v>3190</v>
      </c>
      <c r="J378" s="1" t="s">
        <v>4974</v>
      </c>
      <c r="K378" s="1">
        <v>0</v>
      </c>
      <c r="L378" s="1">
        <v>1</v>
      </c>
      <c r="M378" s="1">
        <v>2</v>
      </c>
      <c r="N378" s="1">
        <v>0</v>
      </c>
      <c r="O378" s="1">
        <v>5</v>
      </c>
      <c r="P378" s="16">
        <v>63.770439680232556</v>
      </c>
      <c r="Q378" s="21">
        <v>0.13272005649948279</v>
      </c>
      <c r="R378" s="21">
        <v>1.5273440556756051</v>
      </c>
      <c r="S378" s="21">
        <v>1.3946239991761222</v>
      </c>
      <c r="T378" s="21">
        <v>1.5008050972671322E-2</v>
      </c>
      <c r="U378" s="21">
        <v>6.5883187051962777E-2</v>
      </c>
      <c r="V378" s="21">
        <v>5.0875136079291457E-2</v>
      </c>
      <c r="W378" s="13" t="str">
        <f>IF(Table4674[[#This Row],[PSI - FI]]&gt;5,"Red",(IF(AND(Table4674[[#This Row],[PSI - FI]]&lt;5,Table4674[[#This Row],[PSI - FI]]&gt;=3),"Blue","No")))</f>
        <v>No</v>
      </c>
      <c r="X378" s="19" t="str">
        <f>HYPERLINK("https://www.google.com/maps/dir/?api=1&amp;origin=" &amp; Table4674[[#This Row],[Begin Lat]] &amp; "," &amp; Table4674[[#This Row],[Begin Long]] &amp; "&amp;destination=" &amp; Table4674[[#This Row],[End Lat]] &amp; "," &amp; Table4674[[#This Row],[End Long]] &amp; "&amp;travelmode=driving", "Google Maps")</f>
        <v>Google Maps</v>
      </c>
      <c r="Y378" s="1">
        <v>39.1818222124</v>
      </c>
      <c r="Z378" s="1">
        <v>-84.084204501800002</v>
      </c>
      <c r="AA378" s="1">
        <v>39.181379548400002</v>
      </c>
      <c r="AB378" s="1">
        <v>-84.074856870100007</v>
      </c>
    </row>
    <row r="379" spans="1:28" x14ac:dyDescent="0.25">
      <c r="A379" s="13">
        <v>377</v>
      </c>
      <c r="B379" s="17">
        <v>9</v>
      </c>
      <c r="C379" s="1" t="s">
        <v>796</v>
      </c>
      <c r="D379" s="1" t="s">
        <v>3581</v>
      </c>
      <c r="E379" s="1" t="s">
        <v>3582</v>
      </c>
      <c r="F379" s="1" t="s">
        <v>3803</v>
      </c>
      <c r="G379" s="16">
        <v>11.7</v>
      </c>
      <c r="H379" s="16">
        <v>12.2</v>
      </c>
      <c r="I379" s="13" t="s">
        <v>3190</v>
      </c>
      <c r="J379" s="1" t="s">
        <v>4974</v>
      </c>
      <c r="K379" s="1">
        <v>0</v>
      </c>
      <c r="L379" s="1">
        <v>2</v>
      </c>
      <c r="M379" s="1">
        <v>4</v>
      </c>
      <c r="N379" s="1">
        <v>2</v>
      </c>
      <c r="O379" s="1">
        <v>1</v>
      </c>
      <c r="P379" s="16">
        <v>127.41587936046511</v>
      </c>
      <c r="Q379" s="21">
        <v>5.2037510517823793E-2</v>
      </c>
      <c r="R379" s="21">
        <v>0.92588686564204159</v>
      </c>
      <c r="S379" s="21">
        <v>0.8738493551242178</v>
      </c>
      <c r="T379" s="21">
        <v>6.3492101172619407E-3</v>
      </c>
      <c r="U379" s="21">
        <v>6.5825120801879536E-2</v>
      </c>
      <c r="V379" s="21">
        <v>5.9475910684617592E-2</v>
      </c>
      <c r="W379" s="13" t="str">
        <f>IF(Table4674[[#This Row],[PSI - FI]]&gt;5,"Red",(IF(AND(Table4674[[#This Row],[PSI - FI]]&lt;5,Table4674[[#This Row],[PSI - FI]]&gt;=3),"Blue","No")))</f>
        <v>No</v>
      </c>
      <c r="X379" s="19" t="str">
        <f>HYPERLINK("https://www.google.com/maps/dir/?api=1&amp;origin=" &amp; Table4674[[#This Row],[Begin Lat]] &amp; "," &amp; Table4674[[#This Row],[Begin Long]] &amp; "&amp;destination=" &amp; Table4674[[#This Row],[End Lat]] &amp; "," &amp; Table4674[[#This Row],[End Long]] &amp; "&amp;travelmode=driving", "Google Maps")</f>
        <v>Google Maps</v>
      </c>
      <c r="Y379" s="1">
        <v>39.302070468799997</v>
      </c>
      <c r="Z379" s="1">
        <v>-83.033627209700001</v>
      </c>
      <c r="AA379" s="1">
        <v>39.303057393400003</v>
      </c>
      <c r="AB379" s="1">
        <v>-83.024484665200006</v>
      </c>
    </row>
    <row r="380" spans="1:28" x14ac:dyDescent="0.25">
      <c r="A380" s="13">
        <v>378</v>
      </c>
      <c r="B380" s="17">
        <v>4</v>
      </c>
      <c r="C380" s="1" t="s">
        <v>798</v>
      </c>
      <c r="D380" s="1" t="s">
        <v>3447</v>
      </c>
      <c r="E380" s="1" t="s">
        <v>3583</v>
      </c>
      <c r="F380" s="1" t="s">
        <v>3770</v>
      </c>
      <c r="G380" s="16">
        <v>3.3</v>
      </c>
      <c r="H380" s="16">
        <v>3.8</v>
      </c>
      <c r="I380" s="13" t="s">
        <v>3190</v>
      </c>
      <c r="K380" s="1">
        <v>0</v>
      </c>
      <c r="L380" s="1">
        <v>1</v>
      </c>
      <c r="M380" s="1">
        <v>4</v>
      </c>
      <c r="N380" s="1">
        <v>1</v>
      </c>
      <c r="O380" s="1">
        <v>5</v>
      </c>
      <c r="P380" s="16">
        <v>81.301689680232556</v>
      </c>
      <c r="Q380" s="21">
        <v>6.9292689897771223E-2</v>
      </c>
      <c r="R380" s="21">
        <v>1.3513022580799161</v>
      </c>
      <c r="S380" s="21">
        <v>1.2820095681821448</v>
      </c>
      <c r="T380" s="21">
        <v>8.2602336598131595E-3</v>
      </c>
      <c r="U380" s="21">
        <v>6.5775749537461445E-2</v>
      </c>
      <c r="V380" s="21">
        <v>5.7515515877648284E-2</v>
      </c>
      <c r="W380" s="13" t="str">
        <f>IF(Table4674[[#This Row],[PSI - FI]]&gt;5,"Red",(IF(AND(Table4674[[#This Row],[PSI - FI]]&lt;5,Table4674[[#This Row],[PSI - FI]]&gt;=3),"Blue","No")))</f>
        <v>No</v>
      </c>
      <c r="X380" s="19" t="str">
        <f>HYPERLINK("https://www.google.com/maps/dir/?api=1&amp;origin=" &amp; Table4674[[#This Row],[Begin Lat]] &amp; "," &amp; Table4674[[#This Row],[Begin Long]] &amp; "&amp;destination=" &amp; Table4674[[#This Row],[End Lat]] &amp; "," &amp; Table4674[[#This Row],[End Long]] &amp; "&amp;travelmode=driving", "Google Maps")</f>
        <v>Google Maps</v>
      </c>
      <c r="Y380" s="1">
        <v>0</v>
      </c>
      <c r="Z380" s="1">
        <v>0</v>
      </c>
      <c r="AA380" s="1">
        <v>0</v>
      </c>
      <c r="AB380" s="1">
        <v>0</v>
      </c>
    </row>
    <row r="381" spans="1:28" x14ac:dyDescent="0.25">
      <c r="A381" s="13">
        <v>379</v>
      </c>
      <c r="B381" s="17">
        <v>8</v>
      </c>
      <c r="C381" s="1" t="s">
        <v>792</v>
      </c>
      <c r="D381" s="1" t="s">
        <v>3351</v>
      </c>
      <c r="E381" s="1" t="s">
        <v>3352</v>
      </c>
      <c r="F381" s="1" t="s">
        <v>3747</v>
      </c>
      <c r="G381" s="16">
        <v>19.399999999999999</v>
      </c>
      <c r="H381" s="16">
        <v>19.899999999999999</v>
      </c>
      <c r="I381" s="13" t="s">
        <v>3190</v>
      </c>
      <c r="J381" s="1" t="s">
        <v>4974</v>
      </c>
      <c r="K381" s="1">
        <v>0</v>
      </c>
      <c r="L381" s="1">
        <v>1</v>
      </c>
      <c r="M381" s="1">
        <v>2</v>
      </c>
      <c r="N381" s="1">
        <v>2</v>
      </c>
      <c r="O381" s="1">
        <v>5</v>
      </c>
      <c r="P381" s="16">
        <v>72.645439680232556</v>
      </c>
      <c r="Q381" s="21">
        <v>8.2508100236747789E-2</v>
      </c>
      <c r="R381" s="21">
        <v>1.3926982452453889</v>
      </c>
      <c r="S381" s="21">
        <v>1.3101901450086411</v>
      </c>
      <c r="T381" s="21">
        <v>9.6971962784692545E-3</v>
      </c>
      <c r="U381" s="21">
        <v>6.5662357487386844E-2</v>
      </c>
      <c r="V381" s="21">
        <v>5.5965161208917591E-2</v>
      </c>
      <c r="W381" s="13" t="str">
        <f>IF(Table4674[[#This Row],[PSI - FI]]&gt;5,"Red",(IF(AND(Table4674[[#This Row],[PSI - FI]]&lt;5,Table4674[[#This Row],[PSI - FI]]&gt;=3),"Blue","No")))</f>
        <v>No</v>
      </c>
      <c r="X381" s="19" t="str">
        <f>HYPERLINK("https://www.google.com/maps/dir/?api=1&amp;origin=" &amp; Table4674[[#This Row],[Begin Lat]] &amp; "," &amp; Table4674[[#This Row],[Begin Long]] &amp; "&amp;destination=" &amp; Table4674[[#This Row],[End Lat]] &amp; "," &amp; Table4674[[#This Row],[End Long]] &amp; "&amp;travelmode=driving", "Google Maps")</f>
        <v>Google Maps</v>
      </c>
      <c r="Y381" s="1">
        <v>39.8114618651</v>
      </c>
      <c r="Z381" s="1">
        <v>-83.881562187900002</v>
      </c>
      <c r="AA381" s="1">
        <v>39.817973393199999</v>
      </c>
      <c r="AB381" s="1">
        <v>-83.877440210700001</v>
      </c>
    </row>
    <row r="382" spans="1:28" x14ac:dyDescent="0.25">
      <c r="A382" s="13">
        <v>380</v>
      </c>
      <c r="B382" s="17">
        <v>5</v>
      </c>
      <c r="C382" s="1" t="s">
        <v>797</v>
      </c>
      <c r="D382" s="1" t="s">
        <v>3584</v>
      </c>
      <c r="E382" s="1" t="s">
        <v>3585</v>
      </c>
      <c r="F382" s="1" t="s">
        <v>3804</v>
      </c>
      <c r="G382" s="16">
        <v>2.8</v>
      </c>
      <c r="H382" s="16">
        <v>3.3</v>
      </c>
      <c r="I382" s="13" t="s">
        <v>3190</v>
      </c>
      <c r="J382" s="1" t="s">
        <v>4974</v>
      </c>
      <c r="K382" s="1">
        <v>1</v>
      </c>
      <c r="L382" s="1">
        <v>0</v>
      </c>
      <c r="M382" s="1">
        <v>3</v>
      </c>
      <c r="N382" s="1">
        <v>1</v>
      </c>
      <c r="O382" s="1">
        <v>3</v>
      </c>
      <c r="P382" s="16">
        <v>72.754814680232556</v>
      </c>
      <c r="Q382" s="21">
        <v>8.217460998134804E-2</v>
      </c>
      <c r="R382" s="21">
        <v>1.130577072720657</v>
      </c>
      <c r="S382" s="21">
        <v>1.0484024627393089</v>
      </c>
      <c r="T382" s="21">
        <v>9.6611776199187118E-3</v>
      </c>
      <c r="U382" s="21">
        <v>6.546376356823938E-2</v>
      </c>
      <c r="V382" s="21">
        <v>5.5802585948320667E-2</v>
      </c>
      <c r="W382" s="13" t="str">
        <f>IF(Table4674[[#This Row],[PSI - FI]]&gt;5,"Red",(IF(AND(Table4674[[#This Row],[PSI - FI]]&lt;5,Table4674[[#This Row],[PSI - FI]]&gt;=3),"Blue","No")))</f>
        <v>No</v>
      </c>
      <c r="X382" s="19" t="str">
        <f>HYPERLINK("https://www.google.com/maps/dir/?api=1&amp;origin=" &amp; Table4674[[#This Row],[Begin Lat]] &amp; "," &amp; Table4674[[#This Row],[Begin Long]] &amp; "&amp;destination=" &amp; Table4674[[#This Row],[End Lat]] &amp; "," &amp; Table4674[[#This Row],[End Long]] &amp; "&amp;travelmode=driving", "Google Maps")</f>
        <v>Google Maps</v>
      </c>
      <c r="Y382" s="1">
        <v>39.747455710499999</v>
      </c>
      <c r="Z382" s="1">
        <v>-82.617411426900006</v>
      </c>
      <c r="AA382" s="1">
        <v>39.754637576900002</v>
      </c>
      <c r="AB382" s="1">
        <v>-82.617699353099994</v>
      </c>
    </row>
    <row r="383" spans="1:28" x14ac:dyDescent="0.25">
      <c r="A383" s="13">
        <v>381</v>
      </c>
      <c r="B383" s="17">
        <v>6</v>
      </c>
      <c r="C383" s="1" t="s">
        <v>1331</v>
      </c>
      <c r="D383" s="1" t="s">
        <v>3586</v>
      </c>
      <c r="E383" s="1" t="s">
        <v>3587</v>
      </c>
      <c r="F383" s="1" t="s">
        <v>3805</v>
      </c>
      <c r="G383" s="16">
        <v>25.1</v>
      </c>
      <c r="H383" s="16">
        <v>25.6</v>
      </c>
      <c r="I383" s="13" t="s">
        <v>3190</v>
      </c>
      <c r="J383" s="1" t="s">
        <v>4974</v>
      </c>
      <c r="K383" s="1">
        <v>3</v>
      </c>
      <c r="L383" s="1">
        <v>1</v>
      </c>
      <c r="M383" s="1">
        <v>2</v>
      </c>
      <c r="N383" s="1">
        <v>1</v>
      </c>
      <c r="O383" s="1">
        <v>7</v>
      </c>
      <c r="P383" s="16">
        <v>207.23800872093022</v>
      </c>
      <c r="Q383" s="21">
        <v>5.9049553186615374E-2</v>
      </c>
      <c r="R383" s="21">
        <v>1.5498128954650814</v>
      </c>
      <c r="S383" s="21">
        <v>1.4907633422784661</v>
      </c>
      <c r="T383" s="21">
        <v>7.1311931325531474E-3</v>
      </c>
      <c r="U383" s="21">
        <v>6.5392173114134769E-2</v>
      </c>
      <c r="V383" s="21">
        <v>5.8260979981581619E-2</v>
      </c>
      <c r="W383" s="13" t="str">
        <f>IF(Table4674[[#This Row],[PSI - FI]]&gt;5,"Red",(IF(AND(Table4674[[#This Row],[PSI - FI]]&lt;5,Table4674[[#This Row],[PSI - FI]]&gt;=3),"Blue","No")))</f>
        <v>No</v>
      </c>
      <c r="X383" s="19" t="str">
        <f>HYPERLINK("https://www.google.com/maps/dir/?api=1&amp;origin=" &amp; Table4674[[#This Row],[Begin Lat]] &amp; "," &amp; Table4674[[#This Row],[Begin Long]] &amp; "&amp;destination=" &amp; Table4674[[#This Row],[End Lat]] &amp; "," &amp; Table4674[[#This Row],[End Long]] &amp; "&amp;travelmode=driving", "Google Maps")</f>
        <v>Google Maps</v>
      </c>
      <c r="Y383" s="1">
        <v>40.629722992700003</v>
      </c>
      <c r="Z383" s="1">
        <v>-82.989992180800002</v>
      </c>
      <c r="AA383" s="1">
        <v>40.631128345</v>
      </c>
      <c r="AB383" s="1">
        <v>-82.980808774600007</v>
      </c>
    </row>
    <row r="384" spans="1:28" x14ac:dyDescent="0.25">
      <c r="A384" s="13">
        <v>382</v>
      </c>
      <c r="B384" s="17">
        <v>1</v>
      </c>
      <c r="C384" s="1" t="s">
        <v>804</v>
      </c>
      <c r="D384" s="1" t="s">
        <v>3351</v>
      </c>
      <c r="E384" s="1" t="s">
        <v>3588</v>
      </c>
      <c r="F384" s="1" t="s">
        <v>3747</v>
      </c>
      <c r="G384" s="16">
        <v>4.9000000000000004</v>
      </c>
      <c r="H384" s="16">
        <v>5.4</v>
      </c>
      <c r="I384" s="13" t="s">
        <v>3190</v>
      </c>
      <c r="J384" s="1" t="s">
        <v>4974</v>
      </c>
      <c r="K384" s="1">
        <v>0</v>
      </c>
      <c r="L384" s="1">
        <v>2</v>
      </c>
      <c r="M384" s="1">
        <v>3</v>
      </c>
      <c r="N384" s="1">
        <v>1</v>
      </c>
      <c r="O384" s="1">
        <v>9</v>
      </c>
      <c r="P384" s="16">
        <v>124.43150436046511</v>
      </c>
      <c r="Q384" s="21">
        <v>6.8713466977849094E-2</v>
      </c>
      <c r="R384" s="21">
        <v>1.8430629209503948</v>
      </c>
      <c r="S384" s="21">
        <v>1.7743494539725457</v>
      </c>
      <c r="T384" s="21">
        <v>8.196770472866776E-3</v>
      </c>
      <c r="U384" s="21">
        <v>6.5357540756476054E-2</v>
      </c>
      <c r="V384" s="21">
        <v>5.7160770283609275E-2</v>
      </c>
      <c r="W384" s="13" t="str">
        <f>IF(Table4674[[#This Row],[PSI - FI]]&gt;5,"Red",(IF(AND(Table4674[[#This Row],[PSI - FI]]&lt;5,Table4674[[#This Row],[PSI - FI]]&gt;=3),"Blue","No")))</f>
        <v>No</v>
      </c>
      <c r="X384" s="19" t="str">
        <f>HYPERLINK("https://www.google.com/maps/dir/?api=1&amp;origin=" &amp; Table4674[[#This Row],[Begin Lat]] &amp; "," &amp; Table4674[[#This Row],[Begin Long]] &amp; "&amp;destination=" &amp; Table4674[[#This Row],[End Lat]] &amp; "," &amp; Table4674[[#This Row],[End Long]] &amp; "&amp;travelmode=driving", "Google Maps")</f>
        <v>Google Maps</v>
      </c>
      <c r="Y384" s="1">
        <v>40.890486284300003</v>
      </c>
      <c r="Z384" s="1">
        <v>-83.651023674699999</v>
      </c>
      <c r="AA384" s="1">
        <v>40.897739980600001</v>
      </c>
      <c r="AB384" s="1">
        <v>-83.650931754599995</v>
      </c>
    </row>
    <row r="385" spans="1:28" x14ac:dyDescent="0.25">
      <c r="A385" s="13">
        <v>383</v>
      </c>
      <c r="B385" s="17">
        <v>6</v>
      </c>
      <c r="C385" s="1" t="s">
        <v>2374</v>
      </c>
      <c r="D385" s="1" t="s">
        <v>3251</v>
      </c>
      <c r="E385" s="1" t="s">
        <v>3589</v>
      </c>
      <c r="F385" s="1" t="s">
        <v>3715</v>
      </c>
      <c r="G385" s="16">
        <v>21.8</v>
      </c>
      <c r="H385" s="16">
        <v>22.3</v>
      </c>
      <c r="I385" s="13" t="s">
        <v>3190</v>
      </c>
      <c r="J385" s="1" t="s">
        <v>4973</v>
      </c>
      <c r="K385" s="1">
        <v>1</v>
      </c>
      <c r="L385" s="1">
        <v>0</v>
      </c>
      <c r="M385" s="1">
        <v>1</v>
      </c>
      <c r="N385" s="1">
        <v>0</v>
      </c>
      <c r="O385" s="1">
        <v>2</v>
      </c>
      <c r="P385" s="16">
        <v>54.223564680232556</v>
      </c>
      <c r="Q385" s="21">
        <v>6.5511130182024854E-2</v>
      </c>
      <c r="R385" s="21">
        <v>1.0342814511981644</v>
      </c>
      <c r="S385" s="21">
        <v>0.96877032101613958</v>
      </c>
      <c r="T385" s="21">
        <v>7.0169623875510284E-3</v>
      </c>
      <c r="U385" s="21">
        <v>6.5328671656037132E-2</v>
      </c>
      <c r="V385" s="21">
        <v>5.8311709268486105E-2</v>
      </c>
      <c r="W385" s="13" t="str">
        <f>IF(Table4674[[#This Row],[PSI - FI]]&gt;5,"Red",(IF(AND(Table4674[[#This Row],[PSI - FI]]&lt;5,Table4674[[#This Row],[PSI - FI]]&gt;=3),"Blue","No")))</f>
        <v>No</v>
      </c>
      <c r="X385" s="19" t="str">
        <f>HYPERLINK("https://www.google.com/maps/dir/?api=1&amp;origin=" &amp; Table4674[[#This Row],[Begin Lat]] &amp; "," &amp; Table4674[[#This Row],[Begin Long]] &amp; "&amp;destination=" &amp; Table4674[[#This Row],[End Lat]] &amp; "," &amp; Table4674[[#This Row],[End Long]] &amp; "&amp;travelmode=driving", "Google Maps")</f>
        <v>Google Maps</v>
      </c>
      <c r="Y385" s="1">
        <v>39.500281891100002</v>
      </c>
      <c r="Z385" s="1">
        <v>-83.327471653000003</v>
      </c>
      <c r="AA385" s="1">
        <v>39.497009214000002</v>
      </c>
      <c r="AB385" s="1">
        <v>-83.319125233199998</v>
      </c>
    </row>
    <row r="386" spans="1:28" x14ac:dyDescent="0.25">
      <c r="A386" s="13">
        <v>384</v>
      </c>
      <c r="B386" s="17">
        <v>11</v>
      </c>
      <c r="C386" s="1" t="s">
        <v>2372</v>
      </c>
      <c r="D386" s="1" t="s">
        <v>3590</v>
      </c>
      <c r="E386" s="1" t="s">
        <v>3591</v>
      </c>
      <c r="F386" s="1" t="s">
        <v>3798</v>
      </c>
      <c r="G386" s="16">
        <v>9.4</v>
      </c>
      <c r="H386" s="16">
        <v>9.9</v>
      </c>
      <c r="I386" s="13" t="s">
        <v>3190</v>
      </c>
      <c r="J386" s="1" t="s">
        <v>4974</v>
      </c>
      <c r="K386" s="1">
        <v>0</v>
      </c>
      <c r="L386" s="1">
        <v>1</v>
      </c>
      <c r="M386" s="1">
        <v>4</v>
      </c>
      <c r="N386" s="1">
        <v>0</v>
      </c>
      <c r="O386" s="1">
        <v>3</v>
      </c>
      <c r="P386" s="16">
        <v>74.864189680232556</v>
      </c>
      <c r="Q386" s="21">
        <v>8.192780570478668E-2</v>
      </c>
      <c r="R386" s="21">
        <v>1.1298548319670412</v>
      </c>
      <c r="S386" s="21">
        <v>1.0479270262622544</v>
      </c>
      <c r="T386" s="21">
        <v>9.6345138514657112E-3</v>
      </c>
      <c r="U386" s="21">
        <v>6.5295047379016716E-2</v>
      </c>
      <c r="V386" s="21">
        <v>5.5660533527551001E-2</v>
      </c>
      <c r="W386" s="13" t="str">
        <f>IF(Table4674[[#This Row],[PSI - FI]]&gt;5,"Red",(IF(AND(Table4674[[#This Row],[PSI - FI]]&lt;5,Table4674[[#This Row],[PSI - FI]]&gt;=3),"Blue","No")))</f>
        <v>No</v>
      </c>
      <c r="X386" s="19" t="str">
        <f>HYPERLINK("https://www.google.com/maps/dir/?api=1&amp;origin=" &amp; Table4674[[#This Row],[Begin Lat]] &amp; "," &amp; Table4674[[#This Row],[Begin Long]] &amp; "&amp;destination=" &amp; Table4674[[#This Row],[End Lat]] &amp; "," &amp; Table4674[[#This Row],[End Long]] &amp; "&amp;travelmode=driving", "Google Maps")</f>
        <v>Google Maps</v>
      </c>
      <c r="Y386" s="1">
        <v>40.559455413199998</v>
      </c>
      <c r="Z386" s="1">
        <v>-81.918325165799999</v>
      </c>
      <c r="AA386" s="1">
        <v>40.566323435400001</v>
      </c>
      <c r="AB386" s="1">
        <v>-81.921246386500002</v>
      </c>
    </row>
    <row r="387" spans="1:28" x14ac:dyDescent="0.25">
      <c r="A387" s="13">
        <v>385</v>
      </c>
      <c r="B387" s="17">
        <v>12</v>
      </c>
      <c r="C387" s="1" t="s">
        <v>794</v>
      </c>
      <c r="D387" s="1" t="s">
        <v>3592</v>
      </c>
      <c r="E387" s="1" t="s">
        <v>3593</v>
      </c>
      <c r="F387" s="1" t="s">
        <v>3806</v>
      </c>
      <c r="G387" s="16">
        <v>0</v>
      </c>
      <c r="H387" s="16">
        <v>0.5</v>
      </c>
      <c r="I387" s="13" t="s">
        <v>3190</v>
      </c>
      <c r="J387" s="1" t="s">
        <v>4974</v>
      </c>
      <c r="K387" s="1">
        <v>0</v>
      </c>
      <c r="L387" s="1">
        <v>1</v>
      </c>
      <c r="M387" s="1">
        <v>4</v>
      </c>
      <c r="N387" s="1">
        <v>1</v>
      </c>
      <c r="O387" s="1">
        <v>4</v>
      </c>
      <c r="P387" s="16">
        <v>80.301689680232556</v>
      </c>
      <c r="Q387" s="21">
        <v>6.8566453341630765E-2</v>
      </c>
      <c r="R387" s="21">
        <v>1.244968416913699</v>
      </c>
      <c r="S387" s="21">
        <v>1.1764019635720682</v>
      </c>
      <c r="T387" s="21">
        <v>8.1806558662918961E-3</v>
      </c>
      <c r="U387" s="21">
        <v>6.5239942540574553E-2</v>
      </c>
      <c r="V387" s="21">
        <v>5.7059286674282658E-2</v>
      </c>
      <c r="W387" s="13" t="str">
        <f>IF(Table4674[[#This Row],[PSI - FI]]&gt;5,"Red",(IF(AND(Table4674[[#This Row],[PSI - FI]]&lt;5,Table4674[[#This Row],[PSI - FI]]&gt;=3),"Blue","No")))</f>
        <v>No</v>
      </c>
      <c r="X387" s="19" t="str">
        <f>HYPERLINK("https://www.google.com/maps/dir/?api=1&amp;origin=" &amp; Table4674[[#This Row],[Begin Lat]] &amp; "," &amp; Table4674[[#This Row],[Begin Long]] &amp; "&amp;destination=" &amp; Table4674[[#This Row],[End Lat]] &amp; "," &amp; Table4674[[#This Row],[End Long]] &amp; "&amp;travelmode=driving", "Google Maps")</f>
        <v>Google Maps</v>
      </c>
      <c r="Y387" s="1">
        <v>41.641335042400001</v>
      </c>
      <c r="Z387" s="1">
        <v>-81.178933689000004</v>
      </c>
      <c r="AA387" s="1">
        <v>41.646729325800003</v>
      </c>
      <c r="AB387" s="1">
        <v>-81.184891730999993</v>
      </c>
    </row>
    <row r="388" spans="1:28" x14ac:dyDescent="0.25">
      <c r="A388" s="13">
        <v>386</v>
      </c>
      <c r="B388" s="17">
        <v>2</v>
      </c>
      <c r="C388" s="1" t="s">
        <v>786</v>
      </c>
      <c r="D388" s="1" t="s">
        <v>3451</v>
      </c>
      <c r="E388" s="1" t="s">
        <v>3452</v>
      </c>
      <c r="F388" s="1" t="s">
        <v>3712</v>
      </c>
      <c r="G388" s="16">
        <v>30.2</v>
      </c>
      <c r="H388" s="16">
        <v>30.7</v>
      </c>
      <c r="I388" s="13" t="s">
        <v>3190</v>
      </c>
      <c r="J388" s="1" t="s">
        <v>4972</v>
      </c>
      <c r="K388" s="1">
        <v>0</v>
      </c>
      <c r="L388" s="1">
        <v>2</v>
      </c>
      <c r="M388" s="1">
        <v>1</v>
      </c>
      <c r="N388" s="1">
        <v>0</v>
      </c>
      <c r="O388" s="1">
        <v>1</v>
      </c>
      <c r="P388" s="16">
        <v>98.900254360465112</v>
      </c>
      <c r="Q388" s="21">
        <v>5.2006976695175497E-2</v>
      </c>
      <c r="R388" s="21">
        <v>0.76880273055192583</v>
      </c>
      <c r="S388" s="21">
        <v>0.71679575385675032</v>
      </c>
      <c r="T388" s="21">
        <v>5.7252541105293035E-3</v>
      </c>
      <c r="U388" s="21">
        <v>6.5238914891016533E-2</v>
      </c>
      <c r="V388" s="21">
        <v>5.9513660780487226E-2</v>
      </c>
      <c r="W388" s="13" t="str">
        <f>IF(Table4674[[#This Row],[PSI - FI]]&gt;5,"Red",(IF(AND(Table4674[[#This Row],[PSI - FI]]&lt;5,Table4674[[#This Row],[PSI - FI]]&gt;=3),"Blue","No")))</f>
        <v>No</v>
      </c>
      <c r="X388" s="19" t="str">
        <f>HYPERLINK("https://www.google.com/maps/dir/?api=1&amp;origin=" &amp; Table4674[[#This Row],[Begin Lat]] &amp; "," &amp; Table4674[[#This Row],[Begin Long]] &amp; "&amp;destination=" &amp; Table4674[[#This Row],[End Lat]] &amp; "," &amp; Table4674[[#This Row],[End Long]] &amp; "&amp;travelmode=driving", "Google Maps")</f>
        <v>Google Maps</v>
      </c>
      <c r="Y388" s="1">
        <v>41.638583234999999</v>
      </c>
      <c r="Z388" s="1">
        <v>-83.3190437919</v>
      </c>
      <c r="AA388" s="1">
        <v>41.638645257599997</v>
      </c>
      <c r="AB388" s="1">
        <v>-83.309384037900003</v>
      </c>
    </row>
    <row r="389" spans="1:28" x14ac:dyDescent="0.25">
      <c r="A389" s="13">
        <v>387</v>
      </c>
      <c r="B389" s="17">
        <v>2</v>
      </c>
      <c r="C389" s="1" t="s">
        <v>1337</v>
      </c>
      <c r="D389" s="1" t="s">
        <v>3594</v>
      </c>
      <c r="E389" s="1" t="s">
        <v>3595</v>
      </c>
      <c r="F389" s="1" t="s">
        <v>3807</v>
      </c>
      <c r="G389" s="16">
        <v>0.9</v>
      </c>
      <c r="H389" s="16">
        <v>1.4</v>
      </c>
      <c r="I389" s="13" t="s">
        <v>3190</v>
      </c>
      <c r="J389" s="1" t="s">
        <v>4974</v>
      </c>
      <c r="K389" s="1">
        <v>0</v>
      </c>
      <c r="L389" s="1">
        <v>2</v>
      </c>
      <c r="M389" s="1">
        <v>3</v>
      </c>
      <c r="N389" s="1">
        <v>0</v>
      </c>
      <c r="O389" s="1">
        <v>1</v>
      </c>
      <c r="P389" s="16">
        <v>111.99400436046511</v>
      </c>
      <c r="Q389" s="21">
        <v>8.1258643293116425E-2</v>
      </c>
      <c r="R389" s="21">
        <v>0.88699620629073384</v>
      </c>
      <c r="S389" s="21">
        <v>0.80573756299761745</v>
      </c>
      <c r="T389" s="21">
        <v>9.5621872841201491E-3</v>
      </c>
      <c r="U389" s="21">
        <v>6.4993084854276559E-2</v>
      </c>
      <c r="V389" s="21">
        <v>5.5430897570156408E-2</v>
      </c>
      <c r="W389" s="13" t="str">
        <f>IF(Table4674[[#This Row],[PSI - FI]]&gt;5,"Red",(IF(AND(Table4674[[#This Row],[PSI - FI]]&lt;5,Table4674[[#This Row],[PSI - FI]]&gt;=3),"Blue","No")))</f>
        <v>No</v>
      </c>
      <c r="X389" s="19" t="str">
        <f>HYPERLINK("https://www.google.com/maps/dir/?api=1&amp;origin=" &amp; Table4674[[#This Row],[Begin Lat]] &amp; "," &amp; Table4674[[#This Row],[Begin Long]] &amp; "&amp;destination=" &amp; Table4674[[#This Row],[End Lat]] &amp; "," &amp; Table4674[[#This Row],[End Long]] &amp; "&amp;travelmode=driving", "Google Maps")</f>
        <v>Google Maps</v>
      </c>
      <c r="Y389" s="1">
        <v>41.003061199100003</v>
      </c>
      <c r="Z389" s="1">
        <v>-83.247784565499998</v>
      </c>
      <c r="AA389" s="1">
        <v>41.009103881900003</v>
      </c>
      <c r="AB389" s="1">
        <v>-83.242539002499996</v>
      </c>
    </row>
    <row r="390" spans="1:28" x14ac:dyDescent="0.25">
      <c r="A390" s="13">
        <v>388</v>
      </c>
      <c r="B390" s="17">
        <v>2</v>
      </c>
      <c r="C390" s="1" t="s">
        <v>1337</v>
      </c>
      <c r="D390" s="1" t="s">
        <v>3594</v>
      </c>
      <c r="E390" s="1" t="s">
        <v>3595</v>
      </c>
      <c r="F390" s="1" t="s">
        <v>3807</v>
      </c>
      <c r="G390" s="16">
        <v>5.0999999999999996</v>
      </c>
      <c r="H390" s="16">
        <v>5.6</v>
      </c>
      <c r="I390" s="13" t="s">
        <v>3190</v>
      </c>
      <c r="J390" s="1" t="s">
        <v>4974</v>
      </c>
      <c r="K390" s="1">
        <v>1</v>
      </c>
      <c r="L390" s="1">
        <v>0</v>
      </c>
      <c r="M390" s="1">
        <v>2</v>
      </c>
      <c r="N390" s="1">
        <v>2</v>
      </c>
      <c r="O390" s="1">
        <v>1</v>
      </c>
      <c r="P390" s="16">
        <v>68.645439680232556</v>
      </c>
      <c r="Q390" s="21">
        <v>8.1258643293116425E-2</v>
      </c>
      <c r="R390" s="21">
        <v>0.88699620629073384</v>
      </c>
      <c r="S390" s="21">
        <v>0.80573756299761745</v>
      </c>
      <c r="T390" s="21">
        <v>9.5621872841201491E-3</v>
      </c>
      <c r="U390" s="21">
        <v>6.4993084854276559E-2</v>
      </c>
      <c r="V390" s="21">
        <v>5.5430897570156408E-2</v>
      </c>
      <c r="W390" s="13" t="str">
        <f>IF(Table4674[[#This Row],[PSI - FI]]&gt;5,"Red",(IF(AND(Table4674[[#This Row],[PSI - FI]]&lt;5,Table4674[[#This Row],[PSI - FI]]&gt;=3),"Blue","No")))</f>
        <v>No</v>
      </c>
      <c r="X390" s="19" t="str">
        <f>HYPERLINK("https://www.google.com/maps/dir/?api=1&amp;origin=" &amp; Table4674[[#This Row],[Begin Lat]] &amp; "," &amp; Table4674[[#This Row],[Begin Long]] &amp; "&amp;destination=" &amp; Table4674[[#This Row],[End Lat]] &amp; "," &amp; Table4674[[#This Row],[End Long]] &amp; "&amp;travelmode=driving", "Google Maps")</f>
        <v>Google Maps</v>
      </c>
      <c r="Y390" s="1">
        <v>41.059316224500002</v>
      </c>
      <c r="Z390" s="1">
        <v>-83.217786156599999</v>
      </c>
      <c r="AA390" s="1">
        <v>41.0661142947</v>
      </c>
      <c r="AB390" s="1">
        <v>-83.214497080300006</v>
      </c>
    </row>
    <row r="391" spans="1:28" x14ac:dyDescent="0.25">
      <c r="A391" s="13">
        <v>389</v>
      </c>
      <c r="B391" s="17">
        <v>3</v>
      </c>
      <c r="C391" s="1" t="s">
        <v>2361</v>
      </c>
      <c r="D391" s="1" t="s">
        <v>3596</v>
      </c>
      <c r="E391" s="1" t="s">
        <v>3597</v>
      </c>
      <c r="F391" s="1" t="s">
        <v>3783</v>
      </c>
      <c r="G391" s="16">
        <v>5.0999999999999996</v>
      </c>
      <c r="H391" s="16">
        <v>5.6</v>
      </c>
      <c r="I391" s="13" t="s">
        <v>3190</v>
      </c>
      <c r="J391" s="1" t="s">
        <v>4974</v>
      </c>
      <c r="K391" s="1">
        <v>0</v>
      </c>
      <c r="L391" s="1">
        <v>1</v>
      </c>
      <c r="M391" s="1">
        <v>3</v>
      </c>
      <c r="N391" s="1">
        <v>1</v>
      </c>
      <c r="O391" s="1">
        <v>6</v>
      </c>
      <c r="P391" s="16">
        <v>75.754814680232556</v>
      </c>
      <c r="Q391" s="21">
        <v>8.1244074424964285E-2</v>
      </c>
      <c r="R391" s="21">
        <v>1.5603424526336036</v>
      </c>
      <c r="S391" s="21">
        <v>1.4790983782086393</v>
      </c>
      <c r="T391" s="21">
        <v>9.5606120682520564E-3</v>
      </c>
      <c r="U391" s="21">
        <v>6.4921791339372634E-2</v>
      </c>
      <c r="V391" s="21">
        <v>5.5361179271120581E-2</v>
      </c>
      <c r="W391" s="13" t="str">
        <f>IF(Table4674[[#This Row],[PSI - FI]]&gt;5,"Red",(IF(AND(Table4674[[#This Row],[PSI - FI]]&lt;5,Table4674[[#This Row],[PSI - FI]]&gt;=3),"Blue","No")))</f>
        <v>No</v>
      </c>
      <c r="X391" s="19" t="str">
        <f>HYPERLINK("https://www.google.com/maps/dir/?api=1&amp;origin=" &amp; Table4674[[#This Row],[Begin Lat]] &amp; "," &amp; Table4674[[#This Row],[Begin Long]] &amp; "&amp;destination=" &amp; Table4674[[#This Row],[End Lat]] &amp; "," &amp; Table4674[[#This Row],[End Long]] &amp; "&amp;travelmode=driving", "Google Maps")</f>
        <v>Google Maps</v>
      </c>
      <c r="Y391" s="1">
        <v>40.716265319800002</v>
      </c>
      <c r="Z391" s="1">
        <v>-81.675753082499995</v>
      </c>
      <c r="AA391" s="1">
        <v>40.722046136099998</v>
      </c>
      <c r="AB391" s="1">
        <v>-81.670752941000003</v>
      </c>
    </row>
    <row r="392" spans="1:28" x14ac:dyDescent="0.25">
      <c r="A392" s="13">
        <v>390</v>
      </c>
      <c r="B392" s="17">
        <v>12</v>
      </c>
      <c r="C392" s="1" t="s">
        <v>1332</v>
      </c>
      <c r="D392" s="1" t="s">
        <v>3521</v>
      </c>
      <c r="E392" s="1" t="s">
        <v>3598</v>
      </c>
      <c r="F392" s="1" t="s">
        <v>3806</v>
      </c>
      <c r="G392" s="16">
        <v>4.4000000000000004</v>
      </c>
      <c r="H392" s="16">
        <v>4.9000000000000004</v>
      </c>
      <c r="I392" s="13" t="s">
        <v>3190</v>
      </c>
      <c r="J392" s="1" t="s">
        <v>4974</v>
      </c>
      <c r="K392" s="1">
        <v>0</v>
      </c>
      <c r="L392" s="1">
        <v>1</v>
      </c>
      <c r="M392" s="1">
        <v>2</v>
      </c>
      <c r="N392" s="1">
        <v>4</v>
      </c>
      <c r="O392" s="1">
        <v>4</v>
      </c>
      <c r="P392" s="16">
        <v>80.520439680232556</v>
      </c>
      <c r="Q392" s="21">
        <v>5.8640766098331631E-2</v>
      </c>
      <c r="R392" s="21">
        <v>1.197325285959679</v>
      </c>
      <c r="S392" s="21">
        <v>1.1386845198613473</v>
      </c>
      <c r="T392" s="21">
        <v>7.085821069851274E-3</v>
      </c>
      <c r="U392" s="21">
        <v>6.4895004464822353E-2</v>
      </c>
      <c r="V392" s="21">
        <v>5.7809183394971077E-2</v>
      </c>
      <c r="W392" s="13" t="str">
        <f>IF(Table4674[[#This Row],[PSI - FI]]&gt;5,"Red",(IF(AND(Table4674[[#This Row],[PSI - FI]]&lt;5,Table4674[[#This Row],[PSI - FI]]&gt;=3),"Blue","No")))</f>
        <v>No</v>
      </c>
      <c r="X392" s="19" t="str">
        <f>HYPERLINK("https://www.google.com/maps/dir/?api=1&amp;origin=" &amp; Table4674[[#This Row],[Begin Lat]] &amp; "," &amp; Table4674[[#This Row],[Begin Long]] &amp; "&amp;destination=" &amp; Table4674[[#This Row],[End Lat]] &amp; "," &amp; Table4674[[#This Row],[End Long]] &amp; "&amp;travelmode=driving", "Google Maps")</f>
        <v>Google Maps</v>
      </c>
      <c r="Y392" s="1">
        <v>41.494285199099998</v>
      </c>
      <c r="Z392" s="1">
        <v>-81.087967343100004</v>
      </c>
      <c r="AA392" s="1">
        <v>41.500280123099998</v>
      </c>
      <c r="AB392" s="1">
        <v>-81.093326101900004</v>
      </c>
    </row>
    <row r="393" spans="1:28" x14ac:dyDescent="0.25">
      <c r="A393" s="13">
        <v>391</v>
      </c>
      <c r="B393" s="17">
        <v>4</v>
      </c>
      <c r="C393" s="1" t="s">
        <v>800</v>
      </c>
      <c r="D393" s="1" t="s">
        <v>3599</v>
      </c>
      <c r="E393" s="1" t="s">
        <v>3600</v>
      </c>
      <c r="F393" s="1" t="s">
        <v>3765</v>
      </c>
      <c r="G393" s="16">
        <v>14.6</v>
      </c>
      <c r="H393" s="16">
        <v>15.1</v>
      </c>
      <c r="I393" s="13" t="s">
        <v>3190</v>
      </c>
      <c r="J393" s="1" t="s">
        <v>4974</v>
      </c>
      <c r="K393" s="1">
        <v>0</v>
      </c>
      <c r="L393" s="1">
        <v>1</v>
      </c>
      <c r="M393" s="1">
        <v>2</v>
      </c>
      <c r="N393" s="1">
        <v>1</v>
      </c>
      <c r="O393" s="1">
        <v>10</v>
      </c>
      <c r="P393" s="16">
        <v>73.207939680232556</v>
      </c>
      <c r="Q393" s="21">
        <v>9.9984906428847622E-2</v>
      </c>
      <c r="R393" s="21">
        <v>2.3119858795117016</v>
      </c>
      <c r="S393" s="21">
        <v>2.212000973082854</v>
      </c>
      <c r="T393" s="21">
        <v>1.1569359588532233E-2</v>
      </c>
      <c r="U393" s="21">
        <v>6.4865971294614785E-2</v>
      </c>
      <c r="V393" s="21">
        <v>5.3296611706082554E-2</v>
      </c>
      <c r="W393" s="13" t="str">
        <f>IF(Table4674[[#This Row],[PSI - FI]]&gt;5,"Red",(IF(AND(Table4674[[#This Row],[PSI - FI]]&lt;5,Table4674[[#This Row],[PSI - FI]]&gt;=3),"Blue","No")))</f>
        <v>No</v>
      </c>
      <c r="X393" s="19" t="str">
        <f>HYPERLINK("https://www.google.com/maps/dir/?api=1&amp;origin=" &amp; Table4674[[#This Row],[Begin Lat]] &amp; "," &amp; Table4674[[#This Row],[Begin Long]] &amp; "&amp;destination=" &amp; Table4674[[#This Row],[End Lat]] &amp; "," &amp; Table4674[[#This Row],[End Long]] &amp; "&amp;travelmode=driving", "Google Maps")</f>
        <v>Google Maps</v>
      </c>
      <c r="Y393" s="1">
        <v>40.839602189899999</v>
      </c>
      <c r="Z393" s="1">
        <v>-81.600496441100006</v>
      </c>
      <c r="AA393" s="1">
        <v>40.846060806399997</v>
      </c>
      <c r="AB393" s="1">
        <v>-81.602225576699993</v>
      </c>
    </row>
    <row r="394" spans="1:28" x14ac:dyDescent="0.25">
      <c r="A394" s="13">
        <v>392</v>
      </c>
      <c r="B394" s="17">
        <v>4</v>
      </c>
      <c r="C394" s="1" t="s">
        <v>798</v>
      </c>
      <c r="D394" s="1" t="s">
        <v>3601</v>
      </c>
      <c r="E394" s="1" t="s">
        <v>3602</v>
      </c>
      <c r="F394" s="1" t="s">
        <v>3808</v>
      </c>
      <c r="G394" s="16">
        <v>6.2</v>
      </c>
      <c r="H394" s="16">
        <v>6.7</v>
      </c>
      <c r="I394" s="13" t="s">
        <v>3190</v>
      </c>
      <c r="J394" s="1" t="s">
        <v>4974</v>
      </c>
      <c r="K394" s="1">
        <v>0</v>
      </c>
      <c r="L394" s="1">
        <v>1</v>
      </c>
      <c r="M394" s="1">
        <v>6</v>
      </c>
      <c r="N394" s="1">
        <v>1</v>
      </c>
      <c r="O394" s="1">
        <v>22</v>
      </c>
      <c r="P394" s="16">
        <v>111.39543968023256</v>
      </c>
      <c r="Q394" s="21">
        <v>5.1146257730859908E-2</v>
      </c>
      <c r="R394" s="21">
        <v>2.9378778851665301</v>
      </c>
      <c r="S394" s="21">
        <v>2.8867316274356702</v>
      </c>
      <c r="T394" s="21">
        <v>6.2492259437566663E-3</v>
      </c>
      <c r="U394" s="21">
        <v>6.4781623348028269E-2</v>
      </c>
      <c r="V394" s="21">
        <v>5.8532397404271602E-2</v>
      </c>
      <c r="W394" s="13" t="str">
        <f>IF(Table4674[[#This Row],[PSI - FI]]&gt;5,"Red",(IF(AND(Table4674[[#This Row],[PSI - FI]]&lt;5,Table4674[[#This Row],[PSI - FI]]&gt;=3),"Blue","No")))</f>
        <v>No</v>
      </c>
      <c r="X394" s="19" t="str">
        <f>HYPERLINK("https://www.google.com/maps/dir/?api=1&amp;origin=" &amp; Table4674[[#This Row],[Begin Lat]] &amp; "," &amp; Table4674[[#This Row],[Begin Long]] &amp; "&amp;destination=" &amp; Table4674[[#This Row],[End Lat]] &amp; "," &amp; Table4674[[#This Row],[End Long]] &amp; "&amp;travelmode=driving", "Google Maps")</f>
        <v>Google Maps</v>
      </c>
      <c r="Y394" s="1">
        <v>41.253896757699998</v>
      </c>
      <c r="Z394" s="1">
        <v>-81.283828362999998</v>
      </c>
      <c r="AA394" s="1">
        <v>41.260664436399999</v>
      </c>
      <c r="AB394" s="1">
        <v>-81.281004857499994</v>
      </c>
    </row>
    <row r="395" spans="1:28" x14ac:dyDescent="0.25">
      <c r="A395" s="13">
        <v>393</v>
      </c>
      <c r="B395" s="17">
        <v>6</v>
      </c>
      <c r="C395" s="1" t="s">
        <v>1340</v>
      </c>
      <c r="D395" s="1" t="s">
        <v>3603</v>
      </c>
      <c r="E395" s="1" t="s">
        <v>3604</v>
      </c>
      <c r="F395" s="1" t="s">
        <v>3774</v>
      </c>
      <c r="G395" s="16">
        <v>4.2</v>
      </c>
      <c r="H395" s="16">
        <v>4.7</v>
      </c>
      <c r="I395" s="13" t="s">
        <v>3190</v>
      </c>
      <c r="J395" s="1" t="s">
        <v>4974</v>
      </c>
      <c r="K395" s="1">
        <v>1</v>
      </c>
      <c r="L395" s="1">
        <v>0</v>
      </c>
      <c r="M395" s="1">
        <v>3</v>
      </c>
      <c r="N395" s="1">
        <v>0</v>
      </c>
      <c r="O395" s="1">
        <v>2</v>
      </c>
      <c r="P395" s="16">
        <v>67.317314680232556</v>
      </c>
      <c r="Q395" s="21">
        <v>0.10001195834650875</v>
      </c>
      <c r="R395" s="21">
        <v>0.97975530563690327</v>
      </c>
      <c r="S395" s="21">
        <v>0.8797433472903945</v>
      </c>
      <c r="T395" s="21">
        <v>1.15722356064503E-2</v>
      </c>
      <c r="U395" s="21">
        <v>6.4635124884473344E-2</v>
      </c>
      <c r="V395" s="21">
        <v>5.3062889278023044E-2</v>
      </c>
      <c r="W395" s="13" t="str">
        <f>IF(Table4674[[#This Row],[PSI - FI]]&gt;5,"Red",(IF(AND(Table4674[[#This Row],[PSI - FI]]&lt;5,Table4674[[#This Row],[PSI - FI]]&gt;=3),"Blue","No")))</f>
        <v>No</v>
      </c>
      <c r="X395" s="19" t="str">
        <f>HYPERLINK("https://www.google.com/maps/dir/?api=1&amp;origin=" &amp; Table4674[[#This Row],[Begin Lat]] &amp; "," &amp; Table4674[[#This Row],[Begin Long]] &amp; "&amp;destination=" &amp; Table4674[[#This Row],[End Lat]] &amp; "," &amp; Table4674[[#This Row],[End Long]] &amp; "&amp;travelmode=driving", "Google Maps")</f>
        <v>Google Maps</v>
      </c>
      <c r="Y395" s="1">
        <v>39.926625211500003</v>
      </c>
      <c r="Z395" s="1">
        <v>-83.487799281799994</v>
      </c>
      <c r="AA395" s="1">
        <v>39.920243563699998</v>
      </c>
      <c r="AB395" s="1">
        <v>-83.483347975000001</v>
      </c>
    </row>
    <row r="396" spans="1:28" x14ac:dyDescent="0.25">
      <c r="A396" s="13">
        <v>394</v>
      </c>
      <c r="B396" s="17">
        <v>11</v>
      </c>
      <c r="C396" s="1" t="s">
        <v>2385</v>
      </c>
      <c r="D396" s="1" t="s">
        <v>3318</v>
      </c>
      <c r="E396" s="1" t="s">
        <v>3319</v>
      </c>
      <c r="F396" s="1" t="s">
        <v>3734</v>
      </c>
      <c r="G396" s="16">
        <v>22.9</v>
      </c>
      <c r="H396" s="16">
        <v>23.4</v>
      </c>
      <c r="I396" s="13" t="s">
        <v>3190</v>
      </c>
      <c r="J396" s="1" t="s">
        <v>4974</v>
      </c>
      <c r="K396" s="1">
        <v>0</v>
      </c>
      <c r="L396" s="1">
        <v>1</v>
      </c>
      <c r="M396" s="1">
        <v>1</v>
      </c>
      <c r="N396" s="1">
        <v>1</v>
      </c>
      <c r="O396" s="1">
        <v>5</v>
      </c>
      <c r="P396" s="16">
        <v>61.661064680232556</v>
      </c>
      <c r="Q396" s="21">
        <v>0.12984868083731402</v>
      </c>
      <c r="R396" s="21">
        <v>1.5024737373461876</v>
      </c>
      <c r="S396" s="21">
        <v>1.3726250565088736</v>
      </c>
      <c r="T396" s="21">
        <v>1.4709453955335142E-2</v>
      </c>
      <c r="U396" s="21">
        <v>6.460310952472631E-2</v>
      </c>
      <c r="V396" s="21">
        <v>4.9893655569391168E-2</v>
      </c>
      <c r="W396" s="13" t="str">
        <f>IF(Table4674[[#This Row],[PSI - FI]]&gt;5,"Red",(IF(AND(Table4674[[#This Row],[PSI - FI]]&lt;5,Table4674[[#This Row],[PSI - FI]]&gt;=3),"Blue","No")))</f>
        <v>No</v>
      </c>
      <c r="X396" s="19" t="str">
        <f>HYPERLINK("https://www.google.com/maps/dir/?api=1&amp;origin=" &amp; Table4674[[#This Row],[Begin Lat]] &amp; "," &amp; Table4674[[#This Row],[Begin Long]] &amp; "&amp;destination=" &amp; Table4674[[#This Row],[End Lat]] &amp; "," &amp; Table4674[[#This Row],[End Long]] &amp; "&amp;travelmode=driving", "Google Maps")</f>
        <v>Google Maps</v>
      </c>
      <c r="Y396" s="1">
        <v>40.690505594000001</v>
      </c>
      <c r="Z396" s="1">
        <v>-81.171505302499995</v>
      </c>
      <c r="AA396" s="1">
        <v>40.691626958100002</v>
      </c>
      <c r="AB396" s="1">
        <v>-81.180881989300005</v>
      </c>
    </row>
    <row r="397" spans="1:28" x14ac:dyDescent="0.25">
      <c r="A397" s="13">
        <v>395</v>
      </c>
      <c r="B397" s="17">
        <v>3</v>
      </c>
      <c r="C397" s="1" t="s">
        <v>805</v>
      </c>
      <c r="D397" s="1" t="s">
        <v>3412</v>
      </c>
      <c r="E397" s="1" t="s">
        <v>3413</v>
      </c>
      <c r="F397" s="1" t="s">
        <v>3716</v>
      </c>
      <c r="G397" s="16">
        <v>21.1</v>
      </c>
      <c r="H397" s="16">
        <v>21.6</v>
      </c>
      <c r="I397" s="13" t="s">
        <v>3190</v>
      </c>
      <c r="J397" s="1" t="s">
        <v>4974</v>
      </c>
      <c r="K397" s="1">
        <v>0</v>
      </c>
      <c r="L397" s="1">
        <v>1</v>
      </c>
      <c r="M397" s="1">
        <v>2</v>
      </c>
      <c r="N397" s="1">
        <v>1</v>
      </c>
      <c r="O397" s="1">
        <v>8</v>
      </c>
      <c r="P397" s="16">
        <v>71.207939680232556</v>
      </c>
      <c r="Q397" s="21">
        <v>9.945686908621755E-2</v>
      </c>
      <c r="R397" s="21">
        <v>1.922151633623479</v>
      </c>
      <c r="S397" s="21">
        <v>1.8226947645372613</v>
      </c>
      <c r="T397" s="21">
        <v>1.1513208753585523E-2</v>
      </c>
      <c r="U397" s="21">
        <v>6.4399412290008715E-2</v>
      </c>
      <c r="V397" s="21">
        <v>5.288620353642319E-2</v>
      </c>
      <c r="W397" s="13" t="str">
        <f>IF(Table4674[[#This Row],[PSI - FI]]&gt;5,"Red",(IF(AND(Table4674[[#This Row],[PSI - FI]]&lt;5,Table4674[[#This Row],[PSI - FI]]&gt;=3),"Blue","No")))</f>
        <v>No</v>
      </c>
      <c r="X397" s="19" t="str">
        <f>HYPERLINK("https://www.google.com/maps/dir/?api=1&amp;origin=" &amp; Table4674[[#This Row],[Begin Lat]] &amp; "," &amp; Table4674[[#This Row],[Begin Long]] &amp; "&amp;destination=" &amp; Table4674[[#This Row],[End Lat]] &amp; "," &amp; Table4674[[#This Row],[End Long]] &amp; "&amp;travelmode=driving", "Google Maps")</f>
        <v>Google Maps</v>
      </c>
      <c r="Y397" s="1">
        <v>41.1939292701</v>
      </c>
      <c r="Z397" s="1">
        <v>-81.8470597357</v>
      </c>
      <c r="AA397" s="1">
        <v>41.199658422299997</v>
      </c>
      <c r="AB397" s="1">
        <v>-81.841725503600003</v>
      </c>
    </row>
    <row r="398" spans="1:28" x14ac:dyDescent="0.25">
      <c r="A398" s="13">
        <v>396</v>
      </c>
      <c r="B398" s="17">
        <v>11</v>
      </c>
      <c r="C398" s="1" t="s">
        <v>1338</v>
      </c>
      <c r="D398" s="1" t="s">
        <v>3605</v>
      </c>
      <c r="E398" s="1" t="s">
        <v>3606</v>
      </c>
      <c r="F398" s="1" t="s">
        <v>3784</v>
      </c>
      <c r="G398" s="16">
        <v>21.1</v>
      </c>
      <c r="H398" s="16">
        <v>21.6</v>
      </c>
      <c r="I398" s="13" t="s">
        <v>3190</v>
      </c>
      <c r="J398" s="1" t="s">
        <v>4974</v>
      </c>
      <c r="K398" s="1">
        <v>1</v>
      </c>
      <c r="L398" s="1">
        <v>1</v>
      </c>
      <c r="M398" s="1">
        <v>4</v>
      </c>
      <c r="N398" s="1">
        <v>1</v>
      </c>
      <c r="O398" s="1">
        <v>5</v>
      </c>
      <c r="P398" s="16">
        <v>126.97837936046511</v>
      </c>
      <c r="Q398" s="21">
        <v>5.8058529296748325E-2</v>
      </c>
      <c r="R398" s="21">
        <v>1.3047473799344484</v>
      </c>
      <c r="S398" s="21">
        <v>1.2466888506377001</v>
      </c>
      <c r="T398" s="21">
        <v>7.0211530926859948E-3</v>
      </c>
      <c r="U398" s="21">
        <v>6.4356887275831956E-2</v>
      </c>
      <c r="V398" s="21">
        <v>5.7335734183145963E-2</v>
      </c>
      <c r="W398" s="13" t="str">
        <f>IF(Table4674[[#This Row],[PSI - FI]]&gt;5,"Red",(IF(AND(Table4674[[#This Row],[PSI - FI]]&lt;5,Table4674[[#This Row],[PSI - FI]]&gt;=3),"Blue","No")))</f>
        <v>No</v>
      </c>
      <c r="X398" s="19" t="str">
        <f>HYPERLINK("https://www.google.com/maps/dir/?api=1&amp;origin=" &amp; Table4674[[#This Row],[Begin Lat]] &amp; "," &amp; Table4674[[#This Row],[Begin Long]] &amp; "&amp;destination=" &amp; Table4674[[#This Row],[End Lat]] &amp; "," &amp; Table4674[[#This Row],[End Long]] &amp; "&amp;travelmode=driving", "Google Maps")</f>
        <v>Google Maps</v>
      </c>
      <c r="Y398" s="1">
        <v>40.845189575100001</v>
      </c>
      <c r="Z398" s="1">
        <v>-80.813928754000003</v>
      </c>
      <c r="AA398" s="1">
        <v>40.849612279799999</v>
      </c>
      <c r="AB398" s="1">
        <v>-80.821250107099999</v>
      </c>
    </row>
    <row r="399" spans="1:28" x14ac:dyDescent="0.25">
      <c r="A399" s="13">
        <v>397</v>
      </c>
      <c r="B399" s="17">
        <v>6</v>
      </c>
      <c r="C399" s="1" t="s">
        <v>1340</v>
      </c>
      <c r="D399" s="1" t="s">
        <v>3256</v>
      </c>
      <c r="E399" s="1" t="s">
        <v>3257</v>
      </c>
      <c r="F399" s="1" t="s">
        <v>3716</v>
      </c>
      <c r="G399" s="16">
        <v>24.7</v>
      </c>
      <c r="H399" s="16">
        <v>25.2</v>
      </c>
      <c r="I399" s="13" t="s">
        <v>3190</v>
      </c>
      <c r="J399" s="1" t="s">
        <v>4974</v>
      </c>
      <c r="K399" s="1">
        <v>0</v>
      </c>
      <c r="L399" s="1">
        <v>1</v>
      </c>
      <c r="M399" s="1">
        <v>2</v>
      </c>
      <c r="N399" s="1">
        <v>3</v>
      </c>
      <c r="O399" s="1">
        <v>17</v>
      </c>
      <c r="P399" s="16">
        <v>89.082939680232556</v>
      </c>
      <c r="Q399" s="21">
        <v>6.7479687823115697E-2</v>
      </c>
      <c r="R399" s="21">
        <v>2.7691083294370427</v>
      </c>
      <c r="S399" s="21">
        <v>2.7016286416139268</v>
      </c>
      <c r="T399" s="21">
        <v>8.0614447693827807E-3</v>
      </c>
      <c r="U399" s="21">
        <v>6.4311136379472875E-2</v>
      </c>
      <c r="V399" s="21">
        <v>5.6249691610090094E-2</v>
      </c>
      <c r="W399" s="13" t="str">
        <f>IF(Table4674[[#This Row],[PSI - FI]]&gt;5,"Red",(IF(AND(Table4674[[#This Row],[PSI - FI]]&lt;5,Table4674[[#This Row],[PSI - FI]]&gt;=3),"Blue","No")))</f>
        <v>No</v>
      </c>
      <c r="X399" s="19" t="str">
        <f>HYPERLINK("https://www.google.com/maps/dir/?api=1&amp;origin=" &amp; Table4674[[#This Row],[Begin Lat]] &amp; "," &amp; Table4674[[#This Row],[Begin Long]] &amp; "&amp;destination=" &amp; Table4674[[#This Row],[End Lat]] &amp; "," &amp; Table4674[[#This Row],[End Long]] &amp; "&amp;travelmode=driving", "Google Maps")</f>
        <v>Google Maps</v>
      </c>
      <c r="Y399" s="1">
        <v>40.102542772100001</v>
      </c>
      <c r="Z399" s="1">
        <v>-83.278928805199996</v>
      </c>
      <c r="AA399" s="1">
        <v>0</v>
      </c>
      <c r="AB399" s="1">
        <v>0</v>
      </c>
    </row>
    <row r="400" spans="1:28" x14ac:dyDescent="0.25">
      <c r="A400" s="13">
        <v>398</v>
      </c>
      <c r="B400" s="17">
        <v>9</v>
      </c>
      <c r="C400" s="1" t="s">
        <v>2383</v>
      </c>
      <c r="D400" s="1" t="s">
        <v>3351</v>
      </c>
      <c r="E400" s="1" t="s">
        <v>3607</v>
      </c>
      <c r="F400" s="1" t="s">
        <v>3747</v>
      </c>
      <c r="G400" s="16">
        <v>29.9</v>
      </c>
      <c r="H400" s="16">
        <v>30.4</v>
      </c>
      <c r="I400" s="13" t="s">
        <v>3190</v>
      </c>
      <c r="J400" s="1" t="s">
        <v>4974</v>
      </c>
      <c r="K400" s="1">
        <v>0</v>
      </c>
      <c r="L400" s="1">
        <v>0</v>
      </c>
      <c r="M400" s="1">
        <v>3</v>
      </c>
      <c r="N400" s="1">
        <v>4</v>
      </c>
      <c r="O400" s="1">
        <v>17</v>
      </c>
      <c r="P400" s="16">
        <v>54.390625</v>
      </c>
      <c r="Q400" s="21">
        <v>5.7910588256053039E-2</v>
      </c>
      <c r="R400" s="21">
        <v>2.5759677039059108</v>
      </c>
      <c r="S400" s="21">
        <v>2.5180571156498579</v>
      </c>
      <c r="T400" s="21">
        <v>7.0047131812779381E-3</v>
      </c>
      <c r="U400" s="21">
        <v>6.4233761541942935E-2</v>
      </c>
      <c r="V400" s="21">
        <v>5.7229048360664996E-2</v>
      </c>
      <c r="W400" s="13" t="str">
        <f>IF(Table4674[[#This Row],[PSI - FI]]&gt;5,"Red",(IF(AND(Table4674[[#This Row],[PSI - FI]]&lt;5,Table4674[[#This Row],[PSI - FI]]&gt;=3),"Blue","No")))</f>
        <v>No</v>
      </c>
      <c r="X400" s="19" t="str">
        <f>HYPERLINK("https://www.google.com/maps/dir/?api=1&amp;origin=" &amp; Table4674[[#This Row],[Begin Lat]] &amp; "," &amp; Table4674[[#This Row],[Begin Long]] &amp; "&amp;destination=" &amp; Table4674[[#This Row],[End Lat]] &amp; "," &amp; Table4674[[#This Row],[End Long]] &amp; "&amp;travelmode=driving", "Google Maps")</f>
        <v>Google Maps</v>
      </c>
      <c r="Y400" s="1">
        <v>39.02600915</v>
      </c>
      <c r="Z400" s="1">
        <v>-83.920461990299998</v>
      </c>
      <c r="AA400" s="1">
        <v>39.033116165099997</v>
      </c>
      <c r="AB400" s="1">
        <v>-83.919159195099994</v>
      </c>
    </row>
    <row r="401" spans="1:28" x14ac:dyDescent="0.25">
      <c r="A401" s="13">
        <v>399</v>
      </c>
      <c r="B401" s="17">
        <v>11</v>
      </c>
      <c r="C401" s="1" t="s">
        <v>1338</v>
      </c>
      <c r="D401" s="1" t="s">
        <v>3517</v>
      </c>
      <c r="E401" s="1" t="s">
        <v>3518</v>
      </c>
      <c r="F401" s="1" t="s">
        <v>3767</v>
      </c>
      <c r="G401" s="16">
        <v>5.6</v>
      </c>
      <c r="H401" s="16">
        <v>6.1</v>
      </c>
      <c r="I401" s="13" t="s">
        <v>3190</v>
      </c>
      <c r="J401" s="1" t="s">
        <v>4974</v>
      </c>
      <c r="K401" s="1">
        <v>1</v>
      </c>
      <c r="L401" s="1">
        <v>1</v>
      </c>
      <c r="M401" s="1">
        <v>4</v>
      </c>
      <c r="N401" s="1">
        <v>2</v>
      </c>
      <c r="O401" s="1">
        <v>2</v>
      </c>
      <c r="P401" s="16">
        <v>128.41587936046511</v>
      </c>
      <c r="Q401" s="21">
        <v>5.059502592283327E-2</v>
      </c>
      <c r="R401" s="21">
        <v>0.98676888577499222</v>
      </c>
      <c r="S401" s="21">
        <v>0.93617385985215895</v>
      </c>
      <c r="T401" s="21">
        <v>6.1873159469478939E-3</v>
      </c>
      <c r="U401" s="21">
        <v>6.4105124368616456E-2</v>
      </c>
      <c r="V401" s="21">
        <v>5.7917808421668562E-2</v>
      </c>
      <c r="W401" s="13" t="str">
        <f>IF(Table4674[[#This Row],[PSI - FI]]&gt;5,"Red",(IF(AND(Table4674[[#This Row],[PSI - FI]]&lt;5,Table4674[[#This Row],[PSI - FI]]&gt;=3),"Blue","No")))</f>
        <v>No</v>
      </c>
      <c r="X401" s="19" t="str">
        <f>HYPERLINK("https://www.google.com/maps/dir/?api=1&amp;origin=" &amp; Table4674[[#This Row],[Begin Lat]] &amp; "," &amp; Table4674[[#This Row],[Begin Long]] &amp; "&amp;destination=" &amp; Table4674[[#This Row],[End Lat]] &amp; "," &amp; Table4674[[#This Row],[End Long]] &amp; "&amp;travelmode=driving", "Google Maps")</f>
        <v>Google Maps</v>
      </c>
      <c r="Y401" s="1">
        <v>40.788480465900001</v>
      </c>
      <c r="Z401" s="1">
        <v>-80.9876443932</v>
      </c>
      <c r="AA401" s="1">
        <v>40.787730103999998</v>
      </c>
      <c r="AB401" s="1">
        <v>-80.978271632100004</v>
      </c>
    </row>
    <row r="402" spans="1:28" x14ac:dyDescent="0.25">
      <c r="A402" s="13">
        <v>400</v>
      </c>
      <c r="B402" s="17">
        <v>4</v>
      </c>
      <c r="C402" s="1" t="s">
        <v>795</v>
      </c>
      <c r="D402" s="1" t="s">
        <v>3608</v>
      </c>
      <c r="E402" s="1" t="s">
        <v>3609</v>
      </c>
      <c r="F402" s="1" t="s">
        <v>3809</v>
      </c>
      <c r="G402" s="16">
        <v>10</v>
      </c>
      <c r="H402" s="16">
        <v>10.5</v>
      </c>
      <c r="I402" s="13" t="s">
        <v>3190</v>
      </c>
      <c r="J402" s="1" t="s">
        <v>4972</v>
      </c>
      <c r="K402" s="1">
        <v>0</v>
      </c>
      <c r="L402" s="1">
        <v>1</v>
      </c>
      <c r="M402" s="1">
        <v>2</v>
      </c>
      <c r="N402" s="1">
        <v>1</v>
      </c>
      <c r="O402" s="1">
        <v>3</v>
      </c>
      <c r="P402" s="16">
        <v>66.207939680232556</v>
      </c>
      <c r="Q402" s="21">
        <v>3.2059760539913468E-2</v>
      </c>
      <c r="R402" s="21">
        <v>1.1323260178072037</v>
      </c>
      <c r="S402" s="21">
        <v>1.1002662572672901</v>
      </c>
      <c r="T402" s="21">
        <v>3.4553076852305757E-3</v>
      </c>
      <c r="U402" s="21">
        <v>6.3994946569295302E-2</v>
      </c>
      <c r="V402" s="21">
        <v>6.0539638884064724E-2</v>
      </c>
      <c r="W402" s="13" t="str">
        <f>IF(Table4674[[#This Row],[PSI - FI]]&gt;5,"Red",(IF(AND(Table4674[[#This Row],[PSI - FI]]&lt;5,Table4674[[#This Row],[PSI - FI]]&gt;=3),"Blue","No")))</f>
        <v>No</v>
      </c>
      <c r="X402" s="19" t="str">
        <f>HYPERLINK("https://www.google.com/maps/dir/?api=1&amp;origin=" &amp; Table4674[[#This Row],[Begin Lat]] &amp; "," &amp; Table4674[[#This Row],[Begin Long]] &amp; "&amp;destination=" &amp; Table4674[[#This Row],[End Lat]] &amp; "," &amp; Table4674[[#This Row],[End Long]] &amp; "&amp;travelmode=driving", "Google Maps")</f>
        <v>Google Maps</v>
      </c>
      <c r="Y402" s="1">
        <v>41.218083210000003</v>
      </c>
      <c r="Z402" s="1">
        <v>-81.561684740000004</v>
      </c>
      <c r="AA402" s="1">
        <v>41.224624278199997</v>
      </c>
      <c r="AB402" s="1">
        <v>-81.557550009500005</v>
      </c>
    </row>
    <row r="403" spans="1:28" x14ac:dyDescent="0.25">
      <c r="A403" s="13">
        <v>401</v>
      </c>
      <c r="B403" s="17">
        <v>9</v>
      </c>
      <c r="C403" s="1" t="s">
        <v>810</v>
      </c>
      <c r="D403" s="1" t="s">
        <v>3610</v>
      </c>
      <c r="E403" s="1" t="s">
        <v>3611</v>
      </c>
      <c r="F403" s="1" t="s">
        <v>3810</v>
      </c>
      <c r="G403" s="16">
        <v>10.4</v>
      </c>
      <c r="H403" s="16">
        <v>10.9</v>
      </c>
      <c r="I403" s="13" t="s">
        <v>3190</v>
      </c>
      <c r="J403" s="1" t="s">
        <v>4974</v>
      </c>
      <c r="K403" s="1">
        <v>0</v>
      </c>
      <c r="L403" s="1">
        <v>1</v>
      </c>
      <c r="M403" s="1">
        <v>4</v>
      </c>
      <c r="N403" s="1">
        <v>0</v>
      </c>
      <c r="O403" s="1">
        <v>5</v>
      </c>
      <c r="P403" s="16">
        <v>76.864189680232556</v>
      </c>
      <c r="Q403" s="21">
        <v>7.9885044844127603E-2</v>
      </c>
      <c r="R403" s="21">
        <v>1.380504120835758</v>
      </c>
      <c r="S403" s="21">
        <v>1.3006190759916305</v>
      </c>
      <c r="T403" s="21">
        <v>9.4135695406804484E-3</v>
      </c>
      <c r="U403" s="21">
        <v>6.3856355846597254E-2</v>
      </c>
      <c r="V403" s="21">
        <v>5.4442786305916806E-2</v>
      </c>
      <c r="W403" s="13" t="str">
        <f>IF(Table4674[[#This Row],[PSI - FI]]&gt;5,"Red",(IF(AND(Table4674[[#This Row],[PSI - FI]]&lt;5,Table4674[[#This Row],[PSI - FI]]&gt;=3),"Blue","No")))</f>
        <v>No</v>
      </c>
      <c r="X403" s="19" t="str">
        <f>HYPERLINK("https://www.google.com/maps/dir/?api=1&amp;origin=" &amp; Table4674[[#This Row],[Begin Lat]] &amp; "," &amp; Table4674[[#This Row],[Begin Long]] &amp; "&amp;destination=" &amp; Table4674[[#This Row],[End Lat]] &amp; "," &amp; Table4674[[#This Row],[End Long]] &amp; "&amp;travelmode=driving", "Google Maps")</f>
        <v>Google Maps</v>
      </c>
      <c r="Y403" s="1">
        <v>39.099631674999998</v>
      </c>
      <c r="Z403" s="1">
        <v>-82.974443185799998</v>
      </c>
      <c r="AA403" s="1">
        <v>39.094257423000002</v>
      </c>
      <c r="AB403" s="1">
        <v>-82.973333173499995</v>
      </c>
    </row>
    <row r="404" spans="1:28" x14ac:dyDescent="0.25">
      <c r="A404" s="13">
        <v>402</v>
      </c>
      <c r="B404" s="17">
        <v>4</v>
      </c>
      <c r="C404" s="1" t="s">
        <v>3194</v>
      </c>
      <c r="D404" s="1" t="s">
        <v>3612</v>
      </c>
      <c r="E404" s="1" t="s">
        <v>3613</v>
      </c>
      <c r="F404" s="1" t="s">
        <v>3769</v>
      </c>
      <c r="G404" s="16">
        <v>14</v>
      </c>
      <c r="H404" s="16">
        <v>14.5</v>
      </c>
      <c r="I404" s="13" t="s">
        <v>3190</v>
      </c>
      <c r="J404" s="1" t="s">
        <v>4973</v>
      </c>
      <c r="K404" s="1">
        <v>0</v>
      </c>
      <c r="L404" s="1">
        <v>2</v>
      </c>
      <c r="M404" s="1">
        <v>0</v>
      </c>
      <c r="N404" s="1">
        <v>0</v>
      </c>
      <c r="O404" s="1">
        <v>0</v>
      </c>
      <c r="P404" s="16">
        <v>91.353379360465112</v>
      </c>
      <c r="Q404" s="21">
        <v>6.2652681042209321E-2</v>
      </c>
      <c r="R404" s="21">
        <v>0.54406852054337107</v>
      </c>
      <c r="S404" s="21">
        <v>0.48141583950116174</v>
      </c>
      <c r="T404" s="21">
        <v>6.7982449599018136E-3</v>
      </c>
      <c r="U404" s="21">
        <v>6.3708374418440933E-2</v>
      </c>
      <c r="V404" s="21">
        <v>5.691012945853912E-2</v>
      </c>
      <c r="W404" s="13" t="str">
        <f>IF(Table4674[[#This Row],[PSI - FI]]&gt;5,"Red",(IF(AND(Table4674[[#This Row],[PSI - FI]]&lt;5,Table4674[[#This Row],[PSI - FI]]&gt;=3),"Blue","No")))</f>
        <v>No</v>
      </c>
      <c r="X404" s="19" t="str">
        <f>HYPERLINK("https://www.google.com/maps/dir/?api=1&amp;origin=" &amp; Table4674[[#This Row],[Begin Lat]] &amp; "," &amp; Table4674[[#This Row],[Begin Long]] &amp; "&amp;destination=" &amp; Table4674[[#This Row],[End Lat]] &amp; "," &amp; Table4674[[#This Row],[End Long]] &amp; "&amp;travelmode=driving", "Google Maps")</f>
        <v>Google Maps</v>
      </c>
      <c r="Y404" s="1">
        <v>41.702383756300001</v>
      </c>
      <c r="Z404" s="1">
        <v>-80.711207659799996</v>
      </c>
      <c r="AA404" s="1">
        <v>41.709472816100003</v>
      </c>
      <c r="AB404" s="1">
        <v>-80.709205283599999</v>
      </c>
    </row>
    <row r="405" spans="1:28" x14ac:dyDescent="0.25">
      <c r="A405" s="13">
        <v>403</v>
      </c>
      <c r="B405" s="17">
        <v>4</v>
      </c>
      <c r="C405" s="1" t="s">
        <v>3194</v>
      </c>
      <c r="D405" s="1" t="s">
        <v>3612</v>
      </c>
      <c r="E405" s="1" t="s">
        <v>3613</v>
      </c>
      <c r="F405" s="1" t="s">
        <v>3769</v>
      </c>
      <c r="G405" s="16">
        <v>21</v>
      </c>
      <c r="H405" s="16">
        <v>21.5</v>
      </c>
      <c r="I405" s="13" t="s">
        <v>3190</v>
      </c>
      <c r="J405" s="1" t="s">
        <v>4973</v>
      </c>
      <c r="K405" s="1">
        <v>1</v>
      </c>
      <c r="L405" s="1">
        <v>0</v>
      </c>
      <c r="M405" s="1">
        <v>0</v>
      </c>
      <c r="N405" s="1">
        <v>1</v>
      </c>
      <c r="O405" s="1">
        <v>4</v>
      </c>
      <c r="P405" s="16">
        <v>54.114189680232556</v>
      </c>
      <c r="Q405" s="21">
        <v>6.2652681042209321E-2</v>
      </c>
      <c r="R405" s="21">
        <v>1.5807022372660797</v>
      </c>
      <c r="S405" s="21">
        <v>1.5180495562238705</v>
      </c>
      <c r="T405" s="21">
        <v>6.7982449599018136E-3</v>
      </c>
      <c r="U405" s="21">
        <v>6.3708374418440933E-2</v>
      </c>
      <c r="V405" s="21">
        <v>5.691012945853912E-2</v>
      </c>
      <c r="W405" s="13" t="str">
        <f>IF(Table4674[[#This Row],[PSI - FI]]&gt;5,"Red",(IF(AND(Table4674[[#This Row],[PSI - FI]]&lt;5,Table4674[[#This Row],[PSI - FI]]&gt;=3),"Blue","No")))</f>
        <v>No</v>
      </c>
      <c r="X405" s="19" t="str">
        <f>HYPERLINK("https://www.google.com/maps/dir/?api=1&amp;origin=" &amp; Table4674[[#This Row],[Begin Lat]] &amp; "," &amp; Table4674[[#This Row],[Begin Long]] &amp; "&amp;destination=" &amp; Table4674[[#This Row],[End Lat]] &amp; "," &amp; Table4674[[#This Row],[End Long]] &amp; "&amp;travelmode=driving", "Google Maps")</f>
        <v>Google Maps</v>
      </c>
      <c r="Y405" s="1">
        <v>41.7969146573</v>
      </c>
      <c r="Z405" s="1">
        <v>-80.744119850399997</v>
      </c>
      <c r="AA405" s="1">
        <v>41.802156478900002</v>
      </c>
      <c r="AB405" s="1">
        <v>-80.750792238100004</v>
      </c>
    </row>
    <row r="406" spans="1:28" x14ac:dyDescent="0.25">
      <c r="A406" s="13">
        <v>404</v>
      </c>
      <c r="B406" s="17">
        <v>7</v>
      </c>
      <c r="C406" s="1" t="s">
        <v>2371</v>
      </c>
      <c r="D406" s="1" t="s">
        <v>3394</v>
      </c>
      <c r="E406" s="1" t="s">
        <v>3395</v>
      </c>
      <c r="F406" s="1" t="s">
        <v>3755</v>
      </c>
      <c r="G406" s="16">
        <v>10.6</v>
      </c>
      <c r="H406" s="16">
        <v>11.1</v>
      </c>
      <c r="I406" s="13" t="s">
        <v>3190</v>
      </c>
      <c r="J406" s="1" t="s">
        <v>4974</v>
      </c>
      <c r="K406" s="1">
        <v>0</v>
      </c>
      <c r="L406" s="1">
        <v>2</v>
      </c>
      <c r="M406" s="1">
        <v>2</v>
      </c>
      <c r="N406" s="1">
        <v>1</v>
      </c>
      <c r="O406" s="1">
        <v>3</v>
      </c>
      <c r="P406" s="16">
        <v>111.88462936046511</v>
      </c>
      <c r="Q406" s="21">
        <v>7.9555006229469719E-2</v>
      </c>
      <c r="R406" s="21">
        <v>1.1171151005528452</v>
      </c>
      <c r="S406" s="21">
        <v>1.0375600943233756</v>
      </c>
      <c r="T406" s="21">
        <v>9.3778299168377332E-3</v>
      </c>
      <c r="U406" s="21">
        <v>6.3642542044648753E-2</v>
      </c>
      <c r="V406" s="21">
        <v>5.4264712127811018E-2</v>
      </c>
      <c r="W406" s="13" t="str">
        <f>IF(Table4674[[#This Row],[PSI - FI]]&gt;5,"Red",(IF(AND(Table4674[[#This Row],[PSI - FI]]&lt;5,Table4674[[#This Row],[PSI - FI]]&gt;=3),"Blue","No")))</f>
        <v>No</v>
      </c>
      <c r="X406" s="19" t="str">
        <f>HYPERLINK("https://www.google.com/maps/dir/?api=1&amp;origin=" &amp; Table4674[[#This Row],[Begin Lat]] &amp; "," &amp; Table4674[[#This Row],[Begin Long]] &amp; "&amp;destination=" &amp; Table4674[[#This Row],[End Lat]] &amp; "," &amp; Table4674[[#This Row],[End Long]] &amp; "&amp;travelmode=driving", "Google Maps")</f>
        <v>Google Maps</v>
      </c>
      <c r="Y406" s="1">
        <v>40.032979754800003</v>
      </c>
      <c r="Z406" s="1">
        <v>-84.571458706000001</v>
      </c>
      <c r="AA406" s="1">
        <v>40.037729396700001</v>
      </c>
      <c r="AB406" s="1">
        <v>-84.578544948499996</v>
      </c>
    </row>
    <row r="407" spans="1:28" x14ac:dyDescent="0.25">
      <c r="A407" s="13">
        <v>405</v>
      </c>
      <c r="B407" s="17">
        <v>11</v>
      </c>
      <c r="C407" s="1" t="s">
        <v>2375</v>
      </c>
      <c r="D407" s="1" t="s">
        <v>3614</v>
      </c>
      <c r="E407" s="1" t="s">
        <v>3615</v>
      </c>
      <c r="F407" s="1" t="s">
        <v>3811</v>
      </c>
      <c r="G407" s="16">
        <v>22.9</v>
      </c>
      <c r="H407" s="16">
        <v>23.4</v>
      </c>
      <c r="I407" s="13" t="s">
        <v>3190</v>
      </c>
      <c r="K407" s="1">
        <v>0</v>
      </c>
      <c r="L407" s="1">
        <v>1</v>
      </c>
      <c r="M407" s="1">
        <v>3</v>
      </c>
      <c r="N407" s="1">
        <v>2</v>
      </c>
      <c r="O407" s="1">
        <v>2</v>
      </c>
      <c r="P407" s="16">
        <v>76.192314680232556</v>
      </c>
      <c r="Q407" s="21">
        <v>6.6253457073618502E-2</v>
      </c>
      <c r="R407" s="21">
        <v>1.0012573045256756</v>
      </c>
      <c r="S407" s="21">
        <v>0.93500384745205711</v>
      </c>
      <c r="T407" s="21">
        <v>7.92674779618187E-3</v>
      </c>
      <c r="U407" s="21">
        <v>6.3355152207543078E-2</v>
      </c>
      <c r="V407" s="21">
        <v>5.542840441136121E-2</v>
      </c>
      <c r="W407" s="13" t="str">
        <f>IF(Table4674[[#This Row],[PSI - FI]]&gt;5,"Red",(IF(AND(Table4674[[#This Row],[PSI - FI]]&lt;5,Table4674[[#This Row],[PSI - FI]]&gt;=3),"Blue","No")))</f>
        <v>No</v>
      </c>
      <c r="X407" s="19" t="str">
        <f>HYPERLINK("https://www.google.com/maps/dir/?api=1&amp;origin=" &amp; Table4674[[#This Row],[Begin Lat]] &amp; "," &amp; Table4674[[#This Row],[Begin Long]] &amp; "&amp;destination=" &amp; Table4674[[#This Row],[End Lat]] &amp; "," &amp; Table4674[[#This Row],[End Long]] &amp; "&amp;travelmode=driving", "Google Maps")</f>
        <v>Google Maps</v>
      </c>
      <c r="Y407" s="1">
        <v>0</v>
      </c>
      <c r="Z407" s="1">
        <v>0</v>
      </c>
      <c r="AA407" s="1">
        <v>0</v>
      </c>
      <c r="AB407" s="1">
        <v>0</v>
      </c>
    </row>
    <row r="408" spans="1:28" x14ac:dyDescent="0.25">
      <c r="A408" s="13">
        <v>406</v>
      </c>
      <c r="B408" s="17">
        <v>5</v>
      </c>
      <c r="C408" s="1" t="s">
        <v>2366</v>
      </c>
      <c r="D408" s="1" t="s">
        <v>3418</v>
      </c>
      <c r="E408" s="1" t="s">
        <v>3419</v>
      </c>
      <c r="F408" s="1" t="s">
        <v>3700</v>
      </c>
      <c r="G408" s="16">
        <v>21</v>
      </c>
      <c r="H408" s="16">
        <v>21.5</v>
      </c>
      <c r="I408" s="13" t="s">
        <v>3190</v>
      </c>
      <c r="J408" s="1" t="s">
        <v>4974</v>
      </c>
      <c r="K408" s="1">
        <v>1</v>
      </c>
      <c r="L408" s="1">
        <v>1</v>
      </c>
      <c r="M408" s="1">
        <v>2</v>
      </c>
      <c r="N408" s="1">
        <v>0</v>
      </c>
      <c r="O408" s="1">
        <v>6</v>
      </c>
      <c r="P408" s="16">
        <v>110.44712936046511</v>
      </c>
      <c r="Q408" s="21">
        <v>9.7512063780870947E-2</v>
      </c>
      <c r="R408" s="21">
        <v>1.5601752079218523</v>
      </c>
      <c r="S408" s="21">
        <v>1.4626631441409814</v>
      </c>
      <c r="T408" s="21">
        <v>1.1306190694110029E-2</v>
      </c>
      <c r="U408" s="21">
        <v>6.3175675020278529E-2</v>
      </c>
      <c r="V408" s="21">
        <v>5.1869484326168502E-2</v>
      </c>
      <c r="W408" s="13" t="str">
        <f>IF(Table4674[[#This Row],[PSI - FI]]&gt;5,"Red",(IF(AND(Table4674[[#This Row],[PSI - FI]]&lt;5,Table4674[[#This Row],[PSI - FI]]&gt;=3),"Blue","No")))</f>
        <v>No</v>
      </c>
      <c r="X408" s="19" t="str">
        <f>HYPERLINK("https://www.google.com/maps/dir/?api=1&amp;origin=" &amp; Table4674[[#This Row],[Begin Lat]] &amp; "," &amp; Table4674[[#This Row],[Begin Long]] &amp; "&amp;destination=" &amp; Table4674[[#This Row],[End Lat]] &amp; "," &amp; Table4674[[#This Row],[End Long]] &amp; "&amp;travelmode=driving", "Google Maps")</f>
        <v>Google Maps</v>
      </c>
      <c r="Y408" s="1">
        <v>40.408243065400001</v>
      </c>
      <c r="Z408" s="1">
        <v>-82.429122753000001</v>
      </c>
      <c r="AA408" s="1">
        <v>40.411819762</v>
      </c>
      <c r="AB408" s="1">
        <v>-82.421240114499994</v>
      </c>
    </row>
    <row r="409" spans="1:28" x14ac:dyDescent="0.25">
      <c r="A409" s="13">
        <v>407</v>
      </c>
      <c r="B409" s="17">
        <v>5</v>
      </c>
      <c r="C409" s="1" t="s">
        <v>2366</v>
      </c>
      <c r="D409" s="1" t="s">
        <v>3418</v>
      </c>
      <c r="E409" s="1" t="s">
        <v>3419</v>
      </c>
      <c r="F409" s="1" t="s">
        <v>3700</v>
      </c>
      <c r="G409" s="16">
        <v>22.2</v>
      </c>
      <c r="H409" s="16">
        <v>22.7</v>
      </c>
      <c r="I409" s="13" t="s">
        <v>3190</v>
      </c>
      <c r="J409" s="1" t="s">
        <v>4974</v>
      </c>
      <c r="K409" s="1">
        <v>0</v>
      </c>
      <c r="L409" s="1">
        <v>2</v>
      </c>
      <c r="M409" s="1">
        <v>1</v>
      </c>
      <c r="N409" s="1">
        <v>1</v>
      </c>
      <c r="O409" s="1">
        <v>4</v>
      </c>
      <c r="P409" s="16">
        <v>106.33775436046511</v>
      </c>
      <c r="Q409" s="21">
        <v>9.7512063780870947E-2</v>
      </c>
      <c r="R409" s="21">
        <v>1.2602361021315827</v>
      </c>
      <c r="S409" s="21">
        <v>1.1627240383507118</v>
      </c>
      <c r="T409" s="21">
        <v>1.1306190694110029E-2</v>
      </c>
      <c r="U409" s="21">
        <v>6.3175675020278529E-2</v>
      </c>
      <c r="V409" s="21">
        <v>5.1869484326168502E-2</v>
      </c>
      <c r="W409" s="13" t="str">
        <f>IF(Table4674[[#This Row],[PSI - FI]]&gt;5,"Red",(IF(AND(Table4674[[#This Row],[PSI - FI]]&lt;5,Table4674[[#This Row],[PSI - FI]]&gt;=3),"Blue","No")))</f>
        <v>No</v>
      </c>
      <c r="X409" s="19" t="str">
        <f>HYPERLINK("https://www.google.com/maps/dir/?api=1&amp;origin=" &amp; Table4674[[#This Row],[Begin Lat]] &amp; "," &amp; Table4674[[#This Row],[Begin Long]] &amp; "&amp;destination=" &amp; Table4674[[#This Row],[End Lat]] &amp; "," &amp; Table4674[[#This Row],[End Long]] &amp; "&amp;travelmode=driving", "Google Maps")</f>
        <v>Google Maps</v>
      </c>
      <c r="Y409" s="1">
        <v>40.411964579900001</v>
      </c>
      <c r="Z409" s="1">
        <v>-82.4080096462</v>
      </c>
      <c r="AA409" s="1">
        <v>40.411218096500001</v>
      </c>
      <c r="AB409" s="1">
        <v>-82.398589145800003</v>
      </c>
    </row>
    <row r="410" spans="1:28" x14ac:dyDescent="0.25">
      <c r="A410" s="13">
        <v>408</v>
      </c>
      <c r="B410" s="17">
        <v>4</v>
      </c>
      <c r="C410" s="1" t="s">
        <v>798</v>
      </c>
      <c r="D410" s="1" t="s">
        <v>3616</v>
      </c>
      <c r="E410" s="1" t="s">
        <v>3617</v>
      </c>
      <c r="F410" s="1" t="s">
        <v>3770</v>
      </c>
      <c r="G410" s="16">
        <v>1.1000000000000001</v>
      </c>
      <c r="H410" s="16">
        <v>1.6</v>
      </c>
      <c r="I410" s="13" t="s">
        <v>3190</v>
      </c>
      <c r="J410" s="1" t="s">
        <v>4974</v>
      </c>
      <c r="K410" s="1">
        <v>1</v>
      </c>
      <c r="L410" s="1">
        <v>0</v>
      </c>
      <c r="M410" s="1">
        <v>3</v>
      </c>
      <c r="N410" s="1">
        <v>1</v>
      </c>
      <c r="O410" s="1">
        <v>4</v>
      </c>
      <c r="P410" s="16">
        <v>73.754814680232556</v>
      </c>
      <c r="Q410" s="21">
        <v>7.8812461353985216E-2</v>
      </c>
      <c r="R410" s="21">
        <v>1.2227853242579072</v>
      </c>
      <c r="S410" s="21">
        <v>1.1439728629039221</v>
      </c>
      <c r="T410" s="21">
        <v>9.2973762100596984E-3</v>
      </c>
      <c r="U410" s="21">
        <v>6.3035922879045386E-2</v>
      </c>
      <c r="V410" s="21">
        <v>5.3738546668985684E-2</v>
      </c>
      <c r="W410" s="13" t="str">
        <f>IF(Table4674[[#This Row],[PSI - FI]]&gt;5,"Red",(IF(AND(Table4674[[#This Row],[PSI - FI]]&lt;5,Table4674[[#This Row],[PSI - FI]]&gt;=3),"Blue","No")))</f>
        <v>No</v>
      </c>
      <c r="X410" s="19" t="str">
        <f>HYPERLINK("https://www.google.com/maps/dir/?api=1&amp;origin=" &amp; Table4674[[#This Row],[Begin Lat]] &amp; "," &amp; Table4674[[#This Row],[Begin Long]] &amp; "&amp;destination=" &amp; Table4674[[#This Row],[End Lat]] &amp; "," &amp; Table4674[[#This Row],[End Long]] &amp; "&amp;travelmode=driving", "Google Maps")</f>
        <v>Google Maps</v>
      </c>
      <c r="Y410" s="1">
        <v>41.003749825600003</v>
      </c>
      <c r="Z410" s="1">
        <v>-81.148015557099995</v>
      </c>
      <c r="AA410" s="1">
        <v>41.010997978299997</v>
      </c>
      <c r="AB410" s="1">
        <v>-81.148013214299993</v>
      </c>
    </row>
    <row r="411" spans="1:28" x14ac:dyDescent="0.25">
      <c r="A411" s="13">
        <v>409</v>
      </c>
      <c r="B411" s="17">
        <v>8</v>
      </c>
      <c r="C411" s="1" t="s">
        <v>1329</v>
      </c>
      <c r="D411" s="1" t="s">
        <v>3618</v>
      </c>
      <c r="E411" s="1" t="s">
        <v>3619</v>
      </c>
      <c r="F411" s="1" t="s">
        <v>3812</v>
      </c>
      <c r="G411" s="16">
        <v>6.1</v>
      </c>
      <c r="H411" s="16">
        <v>6.6</v>
      </c>
      <c r="I411" s="13" t="s">
        <v>3190</v>
      </c>
      <c r="J411" s="1" t="s">
        <v>4973</v>
      </c>
      <c r="K411" s="1">
        <v>0</v>
      </c>
      <c r="L411" s="1">
        <v>2</v>
      </c>
      <c r="M411" s="1">
        <v>0</v>
      </c>
      <c r="N411" s="1">
        <v>0</v>
      </c>
      <c r="O411" s="1">
        <v>0</v>
      </c>
      <c r="P411" s="16">
        <v>91.353379360465112</v>
      </c>
      <c r="Q411" s="21">
        <v>6.1813801273435103E-2</v>
      </c>
      <c r="R411" s="21">
        <v>0.5087487639999726</v>
      </c>
      <c r="S411" s="21">
        <v>0.44693496272653749</v>
      </c>
      <c r="T411" s="21">
        <v>6.732143973078121E-3</v>
      </c>
      <c r="U411" s="21">
        <v>6.2772456182742645E-2</v>
      </c>
      <c r="V411" s="21">
        <v>5.6040312209664524E-2</v>
      </c>
      <c r="W411" s="13" t="str">
        <f>IF(Table4674[[#This Row],[PSI - FI]]&gt;5,"Red",(IF(AND(Table4674[[#This Row],[PSI - FI]]&lt;5,Table4674[[#This Row],[PSI - FI]]&gt;=3),"Blue","No")))</f>
        <v>No</v>
      </c>
      <c r="X411" s="19" t="str">
        <f>HYPERLINK("https://www.google.com/maps/dir/?api=1&amp;origin=" &amp; Table4674[[#This Row],[Begin Lat]] &amp; "," &amp; Table4674[[#This Row],[Begin Long]] &amp; "&amp;destination=" &amp; Table4674[[#This Row],[End Lat]] &amp; "," &amp; Table4674[[#This Row],[End Long]] &amp; "&amp;travelmode=driving", "Google Maps")</f>
        <v>Google Maps</v>
      </c>
      <c r="Y411" s="1">
        <v>38.946229551099997</v>
      </c>
      <c r="Z411" s="1">
        <v>-84.274775947600006</v>
      </c>
      <c r="AA411" s="1">
        <v>0</v>
      </c>
      <c r="AB411" s="1">
        <v>0</v>
      </c>
    </row>
    <row r="412" spans="1:28" x14ac:dyDescent="0.25">
      <c r="A412" s="13">
        <v>410</v>
      </c>
      <c r="B412" s="17">
        <v>3</v>
      </c>
      <c r="C412" s="1" t="s">
        <v>3193</v>
      </c>
      <c r="D412" s="1" t="s">
        <v>3620</v>
      </c>
      <c r="E412" s="1" t="s">
        <v>3621</v>
      </c>
      <c r="F412" s="1" t="s">
        <v>3711</v>
      </c>
      <c r="G412" s="16">
        <v>8.6999999999999993</v>
      </c>
      <c r="H412" s="16">
        <v>9.1999999999999993</v>
      </c>
      <c r="I412" s="13" t="s">
        <v>3190</v>
      </c>
      <c r="J412" s="1" t="s">
        <v>4974</v>
      </c>
      <c r="K412" s="1">
        <v>0</v>
      </c>
      <c r="L412" s="1">
        <v>1</v>
      </c>
      <c r="M412" s="1">
        <v>1</v>
      </c>
      <c r="N412" s="1">
        <v>1</v>
      </c>
      <c r="O412" s="1">
        <v>6</v>
      </c>
      <c r="P412" s="16">
        <v>62.661064680232556</v>
      </c>
      <c r="Q412" s="21">
        <v>8.0479334470201502E-2</v>
      </c>
      <c r="R412" s="21">
        <v>1.7058935025124586</v>
      </c>
      <c r="S412" s="21">
        <v>1.6254141680422571</v>
      </c>
      <c r="T412" s="21">
        <v>8.8133736890179618E-3</v>
      </c>
      <c r="U412" s="21">
        <v>6.2640869605899582E-2</v>
      </c>
      <c r="V412" s="21">
        <v>5.3827495916881622E-2</v>
      </c>
      <c r="W412" s="13" t="str">
        <f>IF(Table4674[[#This Row],[PSI - FI]]&gt;5,"Red",(IF(AND(Table4674[[#This Row],[PSI - FI]]&lt;5,Table4674[[#This Row],[PSI - FI]]&gt;=3),"Blue","No")))</f>
        <v>No</v>
      </c>
      <c r="X412" s="19" t="str">
        <f>HYPERLINK("https://www.google.com/maps/dir/?api=1&amp;origin=" &amp; Table4674[[#This Row],[Begin Lat]] &amp; "," &amp; Table4674[[#This Row],[Begin Long]] &amp; "&amp;destination=" &amp; Table4674[[#This Row],[End Lat]] &amp; "," &amp; Table4674[[#This Row],[End Long]] &amp; "&amp;travelmode=driving", "Google Maps")</f>
        <v>Google Maps</v>
      </c>
      <c r="Y412" s="1">
        <v>40.6378393444</v>
      </c>
      <c r="Z412" s="1">
        <v>-82.240930364999997</v>
      </c>
      <c r="AA412" s="1">
        <v>40.635617337900001</v>
      </c>
      <c r="AB412" s="1">
        <v>-82.234027925999996</v>
      </c>
    </row>
    <row r="413" spans="1:28" x14ac:dyDescent="0.25">
      <c r="A413" s="13">
        <v>411</v>
      </c>
      <c r="B413" s="17">
        <v>12</v>
      </c>
      <c r="C413" s="1" t="s">
        <v>1332</v>
      </c>
      <c r="D413" s="1" t="s">
        <v>3622</v>
      </c>
      <c r="E413" s="1" t="s">
        <v>3623</v>
      </c>
      <c r="F413" s="1" t="s">
        <v>3760</v>
      </c>
      <c r="G413" s="16">
        <v>8.3000000000000007</v>
      </c>
      <c r="H413" s="16">
        <v>8.8000000000000007</v>
      </c>
      <c r="I413" s="13" t="s">
        <v>3190</v>
      </c>
      <c r="J413" s="1" t="s">
        <v>4974</v>
      </c>
      <c r="K413" s="1">
        <v>0</v>
      </c>
      <c r="L413" s="1">
        <v>1</v>
      </c>
      <c r="M413" s="1">
        <v>1</v>
      </c>
      <c r="N413" s="1">
        <v>1</v>
      </c>
      <c r="O413" s="1">
        <v>5</v>
      </c>
      <c r="P413" s="16">
        <v>61.661064680232556</v>
      </c>
      <c r="Q413" s="21">
        <v>0.12483684954816107</v>
      </c>
      <c r="R413" s="21">
        <v>1.5335751989634085</v>
      </c>
      <c r="S413" s="21">
        <v>1.4087383494152474</v>
      </c>
      <c r="T413" s="21">
        <v>1.4186975349212086E-2</v>
      </c>
      <c r="U413" s="21">
        <v>6.262838904943531E-2</v>
      </c>
      <c r="V413" s="21">
        <v>4.8441413700223222E-2</v>
      </c>
      <c r="W413" s="13" t="str">
        <f>IF(Table4674[[#This Row],[PSI - FI]]&gt;5,"Red",(IF(AND(Table4674[[#This Row],[PSI - FI]]&lt;5,Table4674[[#This Row],[PSI - FI]]&gt;=3),"Blue","No")))</f>
        <v>No</v>
      </c>
      <c r="X413" s="19" t="str">
        <f>HYPERLINK("https://www.google.com/maps/dir/?api=1&amp;origin=" &amp; Table4674[[#This Row],[Begin Lat]] &amp; "," &amp; Table4674[[#This Row],[Begin Long]] &amp; "&amp;destination=" &amp; Table4674[[#This Row],[End Lat]] &amp; "," &amp; Table4674[[#This Row],[End Long]] &amp; "&amp;travelmode=driving", "Google Maps")</f>
        <v>Google Maps</v>
      </c>
      <c r="Y413" s="1">
        <v>41.602099185100002</v>
      </c>
      <c r="Z413" s="1">
        <v>-81.150997247000006</v>
      </c>
      <c r="AA413" s="1">
        <v>41.606553020500002</v>
      </c>
      <c r="AB413" s="1">
        <v>-81.1434953415</v>
      </c>
    </row>
    <row r="414" spans="1:28" x14ac:dyDescent="0.25">
      <c r="A414" s="13">
        <v>412</v>
      </c>
      <c r="B414" s="17">
        <v>12</v>
      </c>
      <c r="C414" s="1" t="s">
        <v>1332</v>
      </c>
      <c r="D414" s="1" t="s">
        <v>3624</v>
      </c>
      <c r="E414" s="1" t="s">
        <v>3625</v>
      </c>
      <c r="F414" s="1" t="s">
        <v>3813</v>
      </c>
      <c r="G414" s="16">
        <v>3.2</v>
      </c>
      <c r="H414" s="16">
        <v>3.7</v>
      </c>
      <c r="I414" s="13" t="s">
        <v>3190</v>
      </c>
      <c r="J414" s="1" t="s">
        <v>4974</v>
      </c>
      <c r="K414" s="1">
        <v>0</v>
      </c>
      <c r="L414" s="1">
        <v>1</v>
      </c>
      <c r="M414" s="1">
        <v>2</v>
      </c>
      <c r="N414" s="1">
        <v>3</v>
      </c>
      <c r="O414" s="1">
        <v>2</v>
      </c>
      <c r="P414" s="16">
        <v>74.082939680232556</v>
      </c>
      <c r="Q414" s="21">
        <v>6.5420949397708109E-2</v>
      </c>
      <c r="R414" s="21">
        <v>0.96312709900253723</v>
      </c>
      <c r="S414" s="21">
        <v>0.89770614960482908</v>
      </c>
      <c r="T414" s="21">
        <v>7.8351846586330251E-3</v>
      </c>
      <c r="U414" s="21">
        <v>6.2502192676787222E-2</v>
      </c>
      <c r="V414" s="21">
        <v>5.4667008018154196E-2</v>
      </c>
      <c r="W414" s="13" t="str">
        <f>IF(Table4674[[#This Row],[PSI - FI]]&gt;5,"Red",(IF(AND(Table4674[[#This Row],[PSI - FI]]&lt;5,Table4674[[#This Row],[PSI - FI]]&gt;=3),"Blue","No")))</f>
        <v>No</v>
      </c>
      <c r="X414" s="19" t="str">
        <f>HYPERLINK("https://www.google.com/maps/dir/?api=1&amp;origin=" &amp; Table4674[[#This Row],[Begin Lat]] &amp; "," &amp; Table4674[[#This Row],[Begin Long]] &amp; "&amp;destination=" &amp; Table4674[[#This Row],[End Lat]] &amp; "," &amp; Table4674[[#This Row],[End Long]] &amp; "&amp;travelmode=driving", "Google Maps")</f>
        <v>Google Maps</v>
      </c>
      <c r="Y414" s="1">
        <v>41.4626976769</v>
      </c>
      <c r="Z414" s="1">
        <v>-81.3310588306</v>
      </c>
      <c r="AA414" s="1">
        <v>41.462735275699998</v>
      </c>
      <c r="AB414" s="1">
        <v>-81.321429648899993</v>
      </c>
    </row>
    <row r="415" spans="1:28" x14ac:dyDescent="0.25">
      <c r="A415" s="13">
        <v>413</v>
      </c>
      <c r="B415" s="17">
        <v>8</v>
      </c>
      <c r="C415" s="1" t="s">
        <v>788</v>
      </c>
      <c r="D415" s="1" t="s">
        <v>3626</v>
      </c>
      <c r="E415" s="1" t="s">
        <v>3627</v>
      </c>
      <c r="F415" s="1" t="s">
        <v>3814</v>
      </c>
      <c r="G415" s="16">
        <v>4</v>
      </c>
      <c r="H415" s="16">
        <v>4.5</v>
      </c>
      <c r="I415" s="13" t="s">
        <v>3190</v>
      </c>
      <c r="J415" s="1" t="s">
        <v>4974</v>
      </c>
      <c r="K415" s="1">
        <v>1</v>
      </c>
      <c r="L415" s="1">
        <v>1</v>
      </c>
      <c r="M415" s="1">
        <v>1</v>
      </c>
      <c r="N415" s="1">
        <v>1</v>
      </c>
      <c r="O415" s="1">
        <v>2</v>
      </c>
      <c r="P415" s="16">
        <v>104.33775436046511</v>
      </c>
      <c r="Q415" s="21">
        <v>9.6239789100615161E-2</v>
      </c>
      <c r="R415" s="21">
        <v>0.96285268210292319</v>
      </c>
      <c r="S415" s="21">
        <v>0.86661289300230804</v>
      </c>
      <c r="T415" s="21">
        <v>1.1170580188154262E-2</v>
      </c>
      <c r="U415" s="21">
        <v>6.2496281760426181E-2</v>
      </c>
      <c r="V415" s="21">
        <v>5.1325701572271919E-2</v>
      </c>
      <c r="W415" s="13" t="str">
        <f>IF(Table4674[[#This Row],[PSI - FI]]&gt;5,"Red",(IF(AND(Table4674[[#This Row],[PSI - FI]]&lt;5,Table4674[[#This Row],[PSI - FI]]&gt;=3),"Blue","No")))</f>
        <v>No</v>
      </c>
      <c r="X415" s="19" t="str">
        <f>HYPERLINK("https://www.google.com/maps/dir/?api=1&amp;origin=" &amp; Table4674[[#This Row],[Begin Lat]] &amp; "," &amp; Table4674[[#This Row],[Begin Long]] &amp; "&amp;destination=" &amp; Table4674[[#This Row],[End Lat]] &amp; "," &amp; Table4674[[#This Row],[End Long]] &amp; "&amp;travelmode=driving", "Google Maps")</f>
        <v>Google Maps</v>
      </c>
      <c r="Y415" s="1">
        <v>39.463984159500001</v>
      </c>
      <c r="Z415" s="1">
        <v>-84.722365297300001</v>
      </c>
      <c r="AA415" s="1">
        <v>39.4595463319</v>
      </c>
      <c r="AB415" s="1">
        <v>-84.715004863000004</v>
      </c>
    </row>
    <row r="416" spans="1:28" x14ac:dyDescent="0.25">
      <c r="A416" s="13">
        <v>414</v>
      </c>
      <c r="B416" s="17">
        <v>6</v>
      </c>
      <c r="C416" s="1" t="s">
        <v>2367</v>
      </c>
      <c r="D416" s="1" t="s">
        <v>3628</v>
      </c>
      <c r="E416" s="1" t="s">
        <v>3629</v>
      </c>
      <c r="F416" s="1" t="s">
        <v>3727</v>
      </c>
      <c r="G416" s="16">
        <v>4.5999999999999996</v>
      </c>
      <c r="H416" s="16">
        <v>5.0999999999999996</v>
      </c>
      <c r="I416" s="13" t="s">
        <v>3190</v>
      </c>
      <c r="J416" s="1" t="s">
        <v>4974</v>
      </c>
      <c r="K416" s="1">
        <v>0</v>
      </c>
      <c r="L416" s="1">
        <v>1</v>
      </c>
      <c r="M416" s="1">
        <v>3</v>
      </c>
      <c r="N416" s="1">
        <v>0</v>
      </c>
      <c r="O416" s="1">
        <v>9</v>
      </c>
      <c r="P416" s="16">
        <v>74.317314680232556</v>
      </c>
      <c r="Q416" s="21">
        <v>9.5814360714908842E-2</v>
      </c>
      <c r="R416" s="21">
        <v>2.040209947005807</v>
      </c>
      <c r="S416" s="21">
        <v>1.9443955862908981</v>
      </c>
      <c r="T416" s="21">
        <v>1.1125201805459648E-2</v>
      </c>
      <c r="U416" s="21">
        <v>6.2324109309659918E-2</v>
      </c>
      <c r="V416" s="21">
        <v>5.1198907504200267E-2</v>
      </c>
      <c r="W416" s="13" t="str">
        <f>IF(Table4674[[#This Row],[PSI - FI]]&gt;5,"Red",(IF(AND(Table4674[[#This Row],[PSI - FI]]&lt;5,Table4674[[#This Row],[PSI - FI]]&gt;=3),"Blue","No")))</f>
        <v>No</v>
      </c>
      <c r="X416" s="19" t="str">
        <f>HYPERLINK("https://www.google.com/maps/dir/?api=1&amp;origin=" &amp; Table4674[[#This Row],[Begin Lat]] &amp; "," &amp; Table4674[[#This Row],[Begin Long]] &amp; "&amp;destination=" &amp; Table4674[[#This Row],[End Lat]] &amp; "," &amp; Table4674[[#This Row],[End Long]] &amp; "&amp;travelmode=driving", "Google Maps")</f>
        <v>Google Maps</v>
      </c>
      <c r="Y416" s="1">
        <v>40.300498023099998</v>
      </c>
      <c r="Z416" s="1">
        <v>-83.382087905299997</v>
      </c>
      <c r="AA416" s="1">
        <v>40.307544217199997</v>
      </c>
      <c r="AB416" s="1">
        <v>-83.3842557575</v>
      </c>
    </row>
    <row r="417" spans="1:28" x14ac:dyDescent="0.25">
      <c r="A417" s="13">
        <v>415</v>
      </c>
      <c r="B417" s="17">
        <v>6</v>
      </c>
      <c r="C417" s="1" t="s">
        <v>2367</v>
      </c>
      <c r="D417" s="1" t="s">
        <v>3628</v>
      </c>
      <c r="E417" s="1" t="s">
        <v>3629</v>
      </c>
      <c r="F417" s="1" t="s">
        <v>3727</v>
      </c>
      <c r="G417" s="16">
        <v>6.9</v>
      </c>
      <c r="H417" s="16">
        <v>7.4</v>
      </c>
      <c r="I417" s="13" t="s">
        <v>3190</v>
      </c>
      <c r="J417" s="1" t="s">
        <v>4974</v>
      </c>
      <c r="K417" s="1">
        <v>0</v>
      </c>
      <c r="L417" s="1">
        <v>1</v>
      </c>
      <c r="M417" s="1">
        <v>1</v>
      </c>
      <c r="N417" s="1">
        <v>2</v>
      </c>
      <c r="O417" s="1">
        <v>1</v>
      </c>
      <c r="P417" s="16">
        <v>62.098564680232556</v>
      </c>
      <c r="Q417" s="21">
        <v>9.5814360714908842E-2</v>
      </c>
      <c r="R417" s="21">
        <v>0.82247220522251929</v>
      </c>
      <c r="S417" s="21">
        <v>0.7266578445076104</v>
      </c>
      <c r="T417" s="21">
        <v>1.1125201805459648E-2</v>
      </c>
      <c r="U417" s="21">
        <v>6.2324109309659918E-2</v>
      </c>
      <c r="V417" s="21">
        <v>5.1198907504200267E-2</v>
      </c>
      <c r="W417" s="13" t="str">
        <f>IF(Table4674[[#This Row],[PSI - FI]]&gt;5,"Red",(IF(AND(Table4674[[#This Row],[PSI - FI]]&lt;5,Table4674[[#This Row],[PSI - FI]]&gt;=3),"Blue","No")))</f>
        <v>No</v>
      </c>
      <c r="X417" s="19" t="str">
        <f>HYPERLINK("https://www.google.com/maps/dir/?api=1&amp;origin=" &amp; Table4674[[#This Row],[Begin Lat]] &amp; "," &amp; Table4674[[#This Row],[Begin Long]] &amp; "&amp;destination=" &amp; Table4674[[#This Row],[End Lat]] &amp; "," &amp; Table4674[[#This Row],[End Long]] &amp; "&amp;travelmode=driving", "Google Maps")</f>
        <v>Google Maps</v>
      </c>
      <c r="Y417" s="1">
        <v>40.332930926400003</v>
      </c>
      <c r="Z417" s="1">
        <v>-83.392064294799994</v>
      </c>
      <c r="AA417" s="1">
        <v>40.339983312199998</v>
      </c>
      <c r="AB417" s="1">
        <v>-83.394236434700005</v>
      </c>
    </row>
    <row r="418" spans="1:28" x14ac:dyDescent="0.25">
      <c r="A418" s="13">
        <v>416</v>
      </c>
      <c r="B418" s="17">
        <v>3</v>
      </c>
      <c r="C418" s="1" t="s">
        <v>791</v>
      </c>
      <c r="D418" s="1" t="s">
        <v>3475</v>
      </c>
      <c r="E418" s="1" t="s">
        <v>3513</v>
      </c>
      <c r="F418" s="1" t="s">
        <v>3787</v>
      </c>
      <c r="G418" s="16">
        <v>11</v>
      </c>
      <c r="H418" s="16">
        <v>11.5</v>
      </c>
      <c r="I418" s="13" t="s">
        <v>3190</v>
      </c>
      <c r="J418" s="1" t="s">
        <v>4974</v>
      </c>
      <c r="K418" s="1">
        <v>0</v>
      </c>
      <c r="L418" s="1">
        <v>1</v>
      </c>
      <c r="M418" s="1">
        <v>2</v>
      </c>
      <c r="N418" s="1">
        <v>2</v>
      </c>
      <c r="O418" s="1">
        <v>4</v>
      </c>
      <c r="P418" s="16">
        <v>71.645439680232556</v>
      </c>
      <c r="Q418" s="21">
        <v>7.7675416187666629E-2</v>
      </c>
      <c r="R418" s="21">
        <v>1.2045883175149248</v>
      </c>
      <c r="S418" s="21">
        <v>1.1269129013272581</v>
      </c>
      <c r="T418" s="21">
        <v>9.1740593998392919E-3</v>
      </c>
      <c r="U418" s="21">
        <v>6.2197860581592886E-2</v>
      </c>
      <c r="V418" s="21">
        <v>5.3023801181753594E-2</v>
      </c>
      <c r="W418" s="13" t="str">
        <f>IF(Table4674[[#This Row],[PSI - FI]]&gt;5,"Red",(IF(AND(Table4674[[#This Row],[PSI - FI]]&lt;5,Table4674[[#This Row],[PSI - FI]]&gt;=3),"Blue","No")))</f>
        <v>No</v>
      </c>
      <c r="X418" s="19" t="str">
        <f>HYPERLINK("https://www.google.com/maps/dir/?api=1&amp;origin=" &amp; Table4674[[#This Row],[Begin Lat]] &amp; "," &amp; Table4674[[#This Row],[Begin Long]] &amp; "&amp;destination=" &amp; Table4674[[#This Row],[End Lat]] &amp; "," &amp; Table4674[[#This Row],[End Long]] &amp; "&amp;travelmode=driving", "Google Maps")</f>
        <v>Google Maps</v>
      </c>
      <c r="Y418" s="1">
        <v>41.222496105700003</v>
      </c>
      <c r="Z418" s="1">
        <v>-82.2189530367</v>
      </c>
      <c r="AA418" s="1">
        <v>41.229743655699998</v>
      </c>
      <c r="AB418" s="1">
        <v>-82.218700583100002</v>
      </c>
    </row>
    <row r="419" spans="1:28" x14ac:dyDescent="0.25">
      <c r="A419" s="13">
        <v>417</v>
      </c>
      <c r="B419" s="17">
        <v>11</v>
      </c>
      <c r="C419" s="1" t="s">
        <v>2375</v>
      </c>
      <c r="D419" s="1" t="s">
        <v>3630</v>
      </c>
      <c r="E419" s="1" t="s">
        <v>3631</v>
      </c>
      <c r="F419" s="1" t="s">
        <v>3728</v>
      </c>
      <c r="G419" s="16">
        <v>1.1000000000000001</v>
      </c>
      <c r="H419" s="16">
        <v>1.6</v>
      </c>
      <c r="I419" s="13" t="s">
        <v>3190</v>
      </c>
      <c r="J419" s="1" t="s">
        <v>4974</v>
      </c>
      <c r="K419" s="1">
        <v>0</v>
      </c>
      <c r="L419" s="1">
        <v>3</v>
      </c>
      <c r="M419" s="1">
        <v>1</v>
      </c>
      <c r="N419" s="1">
        <v>2</v>
      </c>
      <c r="O419" s="1">
        <v>6</v>
      </c>
      <c r="P419" s="16">
        <v>158.45194404069767</v>
      </c>
      <c r="Q419" s="21">
        <v>6.5050605131396003E-2</v>
      </c>
      <c r="R419" s="21">
        <v>1.4070289893384591</v>
      </c>
      <c r="S419" s="21">
        <v>1.3419783842070632</v>
      </c>
      <c r="T419" s="21">
        <v>7.7944220990467774E-3</v>
      </c>
      <c r="U419" s="21">
        <v>6.2156285309846515E-2</v>
      </c>
      <c r="V419" s="21">
        <v>5.4361863210799735E-2</v>
      </c>
      <c r="W419" s="13" t="str">
        <f>IF(Table4674[[#This Row],[PSI - FI]]&gt;5,"Red",(IF(AND(Table4674[[#This Row],[PSI - FI]]&lt;5,Table4674[[#This Row],[PSI - FI]]&gt;=3),"Blue","No")))</f>
        <v>No</v>
      </c>
      <c r="X419" s="19" t="str">
        <f>HYPERLINK("https://www.google.com/maps/dir/?api=1&amp;origin=" &amp; Table4674[[#This Row],[Begin Lat]] &amp; "," &amp; Table4674[[#This Row],[Begin Long]] &amp; "&amp;destination=" &amp; Table4674[[#This Row],[End Lat]] &amp; "," &amp; Table4674[[#This Row],[End Long]] &amp; "&amp;travelmode=driving", "Google Maps")</f>
        <v>Google Maps</v>
      </c>
      <c r="Y419" s="1">
        <v>40.145854352800001</v>
      </c>
      <c r="Z419" s="1">
        <v>-80.838587515699999</v>
      </c>
      <c r="AA419" s="1">
        <v>40.141230982000003</v>
      </c>
      <c r="AB419" s="1">
        <v>-80.831886893100005</v>
      </c>
    </row>
    <row r="420" spans="1:28" x14ac:dyDescent="0.25">
      <c r="A420" s="13">
        <v>418</v>
      </c>
      <c r="B420" s="17">
        <v>6</v>
      </c>
      <c r="C420" s="1" t="s">
        <v>3192</v>
      </c>
      <c r="D420" s="1" t="s">
        <v>3496</v>
      </c>
      <c r="E420" s="1" t="s">
        <v>3307</v>
      </c>
      <c r="F420" s="1" t="s">
        <v>3732</v>
      </c>
      <c r="G420" s="16">
        <v>2.1</v>
      </c>
      <c r="H420" s="16">
        <v>2.6</v>
      </c>
      <c r="I420" s="13" t="s">
        <v>3190</v>
      </c>
      <c r="J420" s="1" t="s">
        <v>4974</v>
      </c>
      <c r="K420" s="1">
        <v>0</v>
      </c>
      <c r="L420" s="1">
        <v>1</v>
      </c>
      <c r="M420" s="1">
        <v>2</v>
      </c>
      <c r="N420" s="1">
        <v>1</v>
      </c>
      <c r="O420" s="1">
        <v>5</v>
      </c>
      <c r="P420" s="16">
        <v>68.207939680232556</v>
      </c>
      <c r="Q420" s="21">
        <v>9.5649497315643997E-2</v>
      </c>
      <c r="R420" s="21">
        <v>1.3984965752931735</v>
      </c>
      <c r="S420" s="21">
        <v>1.3028470779775294</v>
      </c>
      <c r="T420" s="21">
        <v>1.1107612231444096E-2</v>
      </c>
      <c r="U420" s="21">
        <v>6.2120193374147412E-2</v>
      </c>
      <c r="V420" s="21">
        <v>5.1012581142703316E-2</v>
      </c>
      <c r="W420" s="13" t="str">
        <f>IF(Table4674[[#This Row],[PSI - FI]]&gt;5,"Red",(IF(AND(Table4674[[#This Row],[PSI - FI]]&lt;5,Table4674[[#This Row],[PSI - FI]]&gt;=3),"Blue","No")))</f>
        <v>No</v>
      </c>
      <c r="X420" s="19" t="str">
        <f>HYPERLINK("https://www.google.com/maps/dir/?api=1&amp;origin=" &amp; Table4674[[#This Row],[Begin Lat]] &amp; "," &amp; Table4674[[#This Row],[Begin Long]] &amp; "&amp;destination=" &amp; Table4674[[#This Row],[End Lat]] &amp; "," &amp; Table4674[[#This Row],[End Long]] &amp; "&amp;travelmode=driving", "Google Maps")</f>
        <v>Google Maps</v>
      </c>
      <c r="Y420" s="1">
        <v>40.586821266500003</v>
      </c>
      <c r="Z420" s="1">
        <v>-82.917632851400001</v>
      </c>
      <c r="AA420" s="1">
        <v>40.585596511399999</v>
      </c>
      <c r="AB420" s="1">
        <v>-82.908398639200001</v>
      </c>
    </row>
    <row r="421" spans="1:28" x14ac:dyDescent="0.25">
      <c r="A421" s="13">
        <v>419</v>
      </c>
      <c r="B421" s="17">
        <v>11</v>
      </c>
      <c r="C421" s="1" t="s">
        <v>1338</v>
      </c>
      <c r="D421" s="1" t="s">
        <v>3632</v>
      </c>
      <c r="E421" s="1" t="s">
        <v>3633</v>
      </c>
      <c r="F421" s="1" t="s">
        <v>3721</v>
      </c>
      <c r="G421" s="16">
        <v>6.5</v>
      </c>
      <c r="H421" s="16">
        <v>7</v>
      </c>
      <c r="I421" s="13" t="s">
        <v>3190</v>
      </c>
      <c r="J421" s="1" t="s">
        <v>4974</v>
      </c>
      <c r="K421" s="1">
        <v>0</v>
      </c>
      <c r="L421" s="1">
        <v>2</v>
      </c>
      <c r="M421" s="1">
        <v>2</v>
      </c>
      <c r="N421" s="1">
        <v>1</v>
      </c>
      <c r="O421" s="1">
        <v>7</v>
      </c>
      <c r="P421" s="16">
        <v>115.88462936046511</v>
      </c>
      <c r="Q421" s="21">
        <v>7.7260468880413685E-2</v>
      </c>
      <c r="R421" s="21">
        <v>1.5833035180124175</v>
      </c>
      <c r="S421" s="21">
        <v>1.5060430491320038</v>
      </c>
      <c r="T421" s="21">
        <v>9.1290204045767261E-3</v>
      </c>
      <c r="U421" s="21">
        <v>6.1900967962099582E-2</v>
      </c>
      <c r="V421" s="21">
        <v>5.2771947557522854E-2</v>
      </c>
      <c r="W421" s="13" t="str">
        <f>IF(Table4674[[#This Row],[PSI - FI]]&gt;5,"Red",(IF(AND(Table4674[[#This Row],[PSI - FI]]&lt;5,Table4674[[#This Row],[PSI - FI]]&gt;=3),"Blue","No")))</f>
        <v>No</v>
      </c>
      <c r="X421" s="19" t="str">
        <f>HYPERLINK("https://www.google.com/maps/dir/?api=1&amp;origin=" &amp; Table4674[[#This Row],[Begin Lat]] &amp; "," &amp; Table4674[[#This Row],[Begin Long]] &amp; "&amp;destination=" &amp; Table4674[[#This Row],[End Lat]] &amp; "," &amp; Table4674[[#This Row],[End Long]] &amp; "&amp;travelmode=driving", "Google Maps")</f>
        <v>Google Maps</v>
      </c>
      <c r="Y421" s="1">
        <v>40.901406680400001</v>
      </c>
      <c r="Z421" s="1">
        <v>-80.962565112099995</v>
      </c>
      <c r="AA421" s="1">
        <v>40.901381555999997</v>
      </c>
      <c r="AB421" s="1">
        <v>-80.952996500300003</v>
      </c>
    </row>
    <row r="422" spans="1:28" x14ac:dyDescent="0.25">
      <c r="A422" s="13">
        <v>420</v>
      </c>
      <c r="B422" s="17">
        <v>4</v>
      </c>
      <c r="C422" s="1" t="s">
        <v>800</v>
      </c>
      <c r="D422" s="1" t="s">
        <v>3402</v>
      </c>
      <c r="E422" s="1" t="s">
        <v>3333</v>
      </c>
      <c r="F422" s="1" t="s">
        <v>3741</v>
      </c>
      <c r="G422" s="16">
        <v>32.5</v>
      </c>
      <c r="H422" s="16">
        <v>33</v>
      </c>
      <c r="I422" s="13" t="s">
        <v>3190</v>
      </c>
      <c r="J422" s="1" t="s">
        <v>4974</v>
      </c>
      <c r="K422" s="1">
        <v>0</v>
      </c>
      <c r="L422" s="1">
        <v>1</v>
      </c>
      <c r="M422" s="1">
        <v>1</v>
      </c>
      <c r="N422" s="1">
        <v>3</v>
      </c>
      <c r="O422" s="1">
        <v>16</v>
      </c>
      <c r="P422" s="16">
        <v>81.536064680232556</v>
      </c>
      <c r="Q422" s="21">
        <v>7.6941306798368192E-2</v>
      </c>
      <c r="R422" s="21">
        <v>2.8573190940641449</v>
      </c>
      <c r="S422" s="21">
        <v>2.7803777872657767</v>
      </c>
      <c r="T422" s="21">
        <v>9.0943647193672764E-3</v>
      </c>
      <c r="U422" s="21">
        <v>6.1892515622743775E-2</v>
      </c>
      <c r="V422" s="21">
        <v>5.2798150903376501E-2</v>
      </c>
      <c r="W422" s="13" t="str">
        <f>IF(Table4674[[#This Row],[PSI - FI]]&gt;5,"Red",(IF(AND(Table4674[[#This Row],[PSI - FI]]&lt;5,Table4674[[#This Row],[PSI - FI]]&gt;=3),"Blue","No")))</f>
        <v>No</v>
      </c>
      <c r="X422" s="19" t="str">
        <f>HYPERLINK("https://www.google.com/maps/dir/?api=1&amp;origin=" &amp; Table4674[[#This Row],[Begin Lat]] &amp; "," &amp; Table4674[[#This Row],[Begin Long]] &amp; "&amp;destination=" &amp; Table4674[[#This Row],[End Lat]] &amp; "," &amp; Table4674[[#This Row],[End Long]] &amp; "&amp;travelmode=driving", "Google Maps")</f>
        <v>Google Maps</v>
      </c>
      <c r="Y422" s="1">
        <v>40.730159714000003</v>
      </c>
      <c r="Z422" s="1">
        <v>-81.102846350299998</v>
      </c>
      <c r="AA422" s="1">
        <v>40.733973608900001</v>
      </c>
      <c r="AB422" s="1">
        <v>-81.094819309399995</v>
      </c>
    </row>
    <row r="423" spans="1:28" x14ac:dyDescent="0.25">
      <c r="A423" s="13">
        <v>421</v>
      </c>
      <c r="B423" s="17">
        <v>3</v>
      </c>
      <c r="C423" s="1" t="s">
        <v>791</v>
      </c>
      <c r="D423" s="1" t="s">
        <v>3389</v>
      </c>
      <c r="E423" s="1" t="s">
        <v>3634</v>
      </c>
      <c r="F423" s="1" t="s">
        <v>3725</v>
      </c>
      <c r="G423" s="16">
        <v>9.4</v>
      </c>
      <c r="H423" s="16">
        <v>9.9</v>
      </c>
      <c r="I423" s="13" t="s">
        <v>3190</v>
      </c>
      <c r="J423" s="1" t="s">
        <v>4973</v>
      </c>
      <c r="K423" s="1">
        <v>0</v>
      </c>
      <c r="L423" s="1">
        <v>1</v>
      </c>
      <c r="M423" s="1">
        <v>1</v>
      </c>
      <c r="N423" s="1">
        <v>0</v>
      </c>
      <c r="O423" s="1">
        <v>4</v>
      </c>
      <c r="P423" s="16">
        <v>56.223564680232556</v>
      </c>
      <c r="Q423" s="21">
        <v>6.0248621504278295E-2</v>
      </c>
      <c r="R423" s="21">
        <v>1.3723445363066991</v>
      </c>
      <c r="S423" s="21">
        <v>1.3120959148024207</v>
      </c>
      <c r="T423" s="21">
        <v>6.6059357541556089E-3</v>
      </c>
      <c r="U423" s="21">
        <v>6.1368215846000676E-2</v>
      </c>
      <c r="V423" s="21">
        <v>5.476228009184507E-2</v>
      </c>
      <c r="W423" s="13" t="str">
        <f>IF(Table4674[[#This Row],[PSI - FI]]&gt;5,"Red",(IF(AND(Table4674[[#This Row],[PSI - FI]]&lt;5,Table4674[[#This Row],[PSI - FI]]&gt;=3),"Blue","No")))</f>
        <v>No</v>
      </c>
      <c r="X423" s="19" t="str">
        <f>HYPERLINK("https://www.google.com/maps/dir/?api=1&amp;origin=" &amp; Table4674[[#This Row],[Begin Lat]] &amp; "," &amp; Table4674[[#This Row],[Begin Long]] &amp; "&amp;destination=" &amp; Table4674[[#This Row],[End Lat]] &amp; "," &amp; Table4674[[#This Row],[End Long]] &amp; "&amp;travelmode=driving", "Google Maps")</f>
        <v>Google Maps</v>
      </c>
      <c r="Y423" s="1">
        <v>41.289261788600001</v>
      </c>
      <c r="Z423" s="1">
        <v>-82.174785494600002</v>
      </c>
      <c r="AA423" s="1">
        <v>41.294123916799997</v>
      </c>
      <c r="AB423" s="1">
        <v>-82.167664336399994</v>
      </c>
    </row>
    <row r="424" spans="1:28" x14ac:dyDescent="0.25">
      <c r="A424" s="13">
        <v>422</v>
      </c>
      <c r="B424" s="17">
        <v>11</v>
      </c>
      <c r="C424" s="1" t="s">
        <v>2389</v>
      </c>
      <c r="D424" s="1" t="s">
        <v>3635</v>
      </c>
      <c r="E424" s="1" t="s">
        <v>3636</v>
      </c>
      <c r="F424" s="1" t="s">
        <v>3728</v>
      </c>
      <c r="G424" s="16">
        <v>24.6</v>
      </c>
      <c r="H424" s="16">
        <v>25.1</v>
      </c>
      <c r="I424" s="13" t="s">
        <v>3190</v>
      </c>
      <c r="J424" s="1" t="s">
        <v>4974</v>
      </c>
      <c r="K424" s="1">
        <v>1</v>
      </c>
      <c r="L424" s="1">
        <v>0</v>
      </c>
      <c r="M424" s="1">
        <v>3</v>
      </c>
      <c r="N424" s="1">
        <v>1</v>
      </c>
      <c r="O424" s="1">
        <v>4</v>
      </c>
      <c r="P424" s="16">
        <v>73.754814680232556</v>
      </c>
      <c r="Q424" s="21">
        <v>7.6331354436118784E-2</v>
      </c>
      <c r="R424" s="21">
        <v>1.2007186320140295</v>
      </c>
      <c r="S424" s="21">
        <v>1.1243872775779107</v>
      </c>
      <c r="T424" s="21">
        <v>9.0281015351300828E-3</v>
      </c>
      <c r="U424" s="21">
        <v>6.1274296917912877E-2</v>
      </c>
      <c r="V424" s="21">
        <v>5.2246195382782794E-2</v>
      </c>
      <c r="W424" s="13" t="str">
        <f>IF(Table4674[[#This Row],[PSI - FI]]&gt;5,"Red",(IF(AND(Table4674[[#This Row],[PSI - FI]]&lt;5,Table4674[[#This Row],[PSI - FI]]&gt;=3),"Blue","No")))</f>
        <v>No</v>
      </c>
      <c r="X424" s="19" t="str">
        <f>HYPERLINK("https://www.google.com/maps/dir/?api=1&amp;origin=" &amp; Table4674[[#This Row],[Begin Lat]] &amp; "," &amp; Table4674[[#This Row],[Begin Long]] &amp; "&amp;destination=" &amp; Table4674[[#This Row],[End Lat]] &amp; "," &amp; Table4674[[#This Row],[End Long]] &amp; "&amp;travelmode=driving", "Google Maps")</f>
        <v>Google Maps</v>
      </c>
      <c r="Y424" s="1">
        <v>40.406176793999997</v>
      </c>
      <c r="Z424" s="1">
        <v>-81.308695094599997</v>
      </c>
      <c r="AA424" s="1">
        <v>40.403283527100001</v>
      </c>
      <c r="AB424" s="1">
        <v>-81.301211776200006</v>
      </c>
    </row>
    <row r="425" spans="1:28" x14ac:dyDescent="0.25">
      <c r="A425" s="13">
        <v>423</v>
      </c>
      <c r="B425" s="17">
        <v>4</v>
      </c>
      <c r="C425" s="1" t="s">
        <v>795</v>
      </c>
      <c r="D425" s="1" t="s">
        <v>3304</v>
      </c>
      <c r="E425" s="1" t="s">
        <v>3305</v>
      </c>
      <c r="F425" s="1" t="s">
        <v>3731</v>
      </c>
      <c r="G425" s="16">
        <v>4</v>
      </c>
      <c r="H425" s="16">
        <v>4.5</v>
      </c>
      <c r="I425" s="13" t="s">
        <v>3190</v>
      </c>
      <c r="J425" s="1" t="s">
        <v>4974</v>
      </c>
      <c r="K425" s="1">
        <v>0</v>
      </c>
      <c r="L425" s="1">
        <v>1</v>
      </c>
      <c r="M425" s="1">
        <v>0</v>
      </c>
      <c r="N425" s="1">
        <v>1</v>
      </c>
      <c r="O425" s="1">
        <v>7</v>
      </c>
      <c r="P425" s="16">
        <v>57.114189680232556</v>
      </c>
      <c r="Q425" s="21">
        <v>0.17101785731353608</v>
      </c>
      <c r="R425" s="21">
        <v>2.0303391867297771</v>
      </c>
      <c r="S425" s="21">
        <v>1.859321329416241</v>
      </c>
      <c r="T425" s="21">
        <v>1.8944766157306919E-2</v>
      </c>
      <c r="U425" s="21">
        <v>6.1046999796952821E-2</v>
      </c>
      <c r="V425" s="21">
        <v>4.2102233639645902E-2</v>
      </c>
      <c r="W425" s="13" t="str">
        <f>IF(Table4674[[#This Row],[PSI - FI]]&gt;5,"Red",(IF(AND(Table4674[[#This Row],[PSI - FI]]&lt;5,Table4674[[#This Row],[PSI - FI]]&gt;=3),"Blue","No")))</f>
        <v>No</v>
      </c>
      <c r="X425" s="19" t="str">
        <f>HYPERLINK("https://www.google.com/maps/dir/?api=1&amp;origin=" &amp; Table4674[[#This Row],[Begin Lat]] &amp; "," &amp; Table4674[[#This Row],[Begin Long]] &amp; "&amp;destination=" &amp; Table4674[[#This Row],[End Lat]] &amp; "," &amp; Table4674[[#This Row],[End Long]] &amp; "&amp;travelmode=driving", "Google Maps")</f>
        <v>Google Maps</v>
      </c>
      <c r="Y425" s="1">
        <v>41.242903496099999</v>
      </c>
      <c r="Z425" s="1">
        <v>-81.610327127399998</v>
      </c>
      <c r="AA425" s="1">
        <v>41.244439109799998</v>
      </c>
      <c r="AB425" s="1">
        <v>-81.600910880599997</v>
      </c>
    </row>
    <row r="426" spans="1:28" x14ac:dyDescent="0.25">
      <c r="A426" s="13">
        <v>424</v>
      </c>
      <c r="B426" s="17">
        <v>7</v>
      </c>
      <c r="C426" s="1" t="s">
        <v>2378</v>
      </c>
      <c r="D426" s="1" t="s">
        <v>3343</v>
      </c>
      <c r="E426" s="1" t="s">
        <v>3637</v>
      </c>
      <c r="F426" s="1" t="s">
        <v>3744</v>
      </c>
      <c r="G426" s="16">
        <v>0.3</v>
      </c>
      <c r="H426" s="16">
        <v>0.8</v>
      </c>
      <c r="I426" s="13" t="s">
        <v>3190</v>
      </c>
      <c r="J426" s="1" t="s">
        <v>4974</v>
      </c>
      <c r="K426" s="1">
        <v>1</v>
      </c>
      <c r="L426" s="1">
        <v>1</v>
      </c>
      <c r="M426" s="1">
        <v>1</v>
      </c>
      <c r="N426" s="1">
        <v>1</v>
      </c>
      <c r="O426" s="1">
        <v>3</v>
      </c>
      <c r="P426" s="16">
        <v>105.33775436046511</v>
      </c>
      <c r="Q426" s="21">
        <v>9.3870728337633214E-2</v>
      </c>
      <c r="R426" s="21">
        <v>1.0695841493331852</v>
      </c>
      <c r="S426" s="21">
        <v>0.97571342099555203</v>
      </c>
      <c r="T426" s="21">
        <v>1.0917674622160858E-2</v>
      </c>
      <c r="U426" s="21">
        <v>6.1008383085545917E-2</v>
      </c>
      <c r="V426" s="21">
        <v>5.0090708463385057E-2</v>
      </c>
      <c r="W426" s="13" t="str">
        <f>IF(Table4674[[#This Row],[PSI - FI]]&gt;5,"Red",(IF(AND(Table4674[[#This Row],[PSI - FI]]&lt;5,Table4674[[#This Row],[PSI - FI]]&gt;=3),"Blue","No")))</f>
        <v>No</v>
      </c>
      <c r="X426" s="19" t="str">
        <f>HYPERLINK("https://www.google.com/maps/dir/?api=1&amp;origin=" &amp; Table4674[[#This Row],[Begin Lat]] &amp; "," &amp; Table4674[[#This Row],[Begin Long]] &amp; "&amp;destination=" &amp; Table4674[[#This Row],[End Lat]] &amp; "," &amp; Table4674[[#This Row],[End Long]] &amp; "&amp;travelmode=driving", "Google Maps")</f>
        <v>Google Maps</v>
      </c>
      <c r="Y426" s="1">
        <v>40.640938270100001</v>
      </c>
      <c r="Z426" s="1">
        <v>-83.926613532100006</v>
      </c>
      <c r="AA426" s="1">
        <v>40.635423238100003</v>
      </c>
      <c r="AB426" s="1">
        <v>-83.920449278299998</v>
      </c>
    </row>
    <row r="427" spans="1:28" x14ac:dyDescent="0.25">
      <c r="A427" s="13">
        <v>425</v>
      </c>
      <c r="B427" s="17">
        <v>5</v>
      </c>
      <c r="C427" s="1" t="s">
        <v>793</v>
      </c>
      <c r="D427" s="1" t="s">
        <v>3638</v>
      </c>
      <c r="E427" s="1" t="s">
        <v>3270</v>
      </c>
      <c r="F427" s="1" t="s">
        <v>3721</v>
      </c>
      <c r="G427" s="16">
        <v>10.4</v>
      </c>
      <c r="H427" s="16">
        <v>10.9</v>
      </c>
      <c r="I427" s="13" t="s">
        <v>3190</v>
      </c>
      <c r="J427" s="1" t="s">
        <v>4974</v>
      </c>
      <c r="K427" s="1">
        <v>0</v>
      </c>
      <c r="L427" s="1">
        <v>1</v>
      </c>
      <c r="M427" s="1">
        <v>3</v>
      </c>
      <c r="N427" s="1">
        <v>0</v>
      </c>
      <c r="O427" s="1">
        <v>2</v>
      </c>
      <c r="P427" s="16">
        <v>67.317314680232556</v>
      </c>
      <c r="Q427" s="21">
        <v>9.3690805647341974E-2</v>
      </c>
      <c r="R427" s="21">
        <v>0.91285913780751882</v>
      </c>
      <c r="S427" s="21">
        <v>0.81916833216017682</v>
      </c>
      <c r="T427" s="21">
        <v>1.0898446222650441E-2</v>
      </c>
      <c r="U427" s="21">
        <v>6.0845421909401787E-2</v>
      </c>
      <c r="V427" s="21">
        <v>4.9946975686751348E-2</v>
      </c>
      <c r="W427" s="13" t="str">
        <f>IF(Table4674[[#This Row],[PSI - FI]]&gt;5,"Red",(IF(AND(Table4674[[#This Row],[PSI - FI]]&lt;5,Table4674[[#This Row],[PSI - FI]]&gt;=3),"Blue","No")))</f>
        <v>No</v>
      </c>
      <c r="X427" s="19" t="str">
        <f>HYPERLINK("https://www.google.com/maps/dir/?api=1&amp;origin=" &amp; Table4674[[#This Row],[Begin Lat]] &amp; "," &amp; Table4674[[#This Row],[Begin Long]] &amp; "&amp;destination=" &amp; Table4674[[#This Row],[End Lat]] &amp; "," &amp; Table4674[[#This Row],[End Long]] &amp; "&amp;travelmode=driving", "Google Maps")</f>
        <v>Google Maps</v>
      </c>
      <c r="Y427" s="1">
        <v>40.1964290652</v>
      </c>
      <c r="Z427" s="1">
        <v>-82.592828277300001</v>
      </c>
      <c r="AA427" s="1">
        <v>40.200112442399998</v>
      </c>
      <c r="AB427" s="1">
        <v>-82.584674218200007</v>
      </c>
    </row>
    <row r="428" spans="1:28" x14ac:dyDescent="0.25">
      <c r="A428" s="13">
        <v>426</v>
      </c>
      <c r="B428" s="17">
        <v>12</v>
      </c>
      <c r="C428" s="1" t="s">
        <v>785</v>
      </c>
      <c r="D428" s="1" t="s">
        <v>3639</v>
      </c>
      <c r="E428" s="1" t="s">
        <v>3640</v>
      </c>
      <c r="F428" s="1" t="s">
        <v>3815</v>
      </c>
      <c r="G428" s="16">
        <v>7.7</v>
      </c>
      <c r="H428" s="16">
        <v>8.1999999999999993</v>
      </c>
      <c r="I428" s="13" t="s">
        <v>3190</v>
      </c>
      <c r="J428" s="1" t="s">
        <v>4974</v>
      </c>
      <c r="K428" s="1">
        <v>0</v>
      </c>
      <c r="L428" s="1">
        <v>1</v>
      </c>
      <c r="M428" s="1">
        <v>2</v>
      </c>
      <c r="N428" s="1">
        <v>3</v>
      </c>
      <c r="O428" s="1">
        <v>2</v>
      </c>
      <c r="P428" s="16">
        <v>74.082939680232556</v>
      </c>
      <c r="Q428" s="21">
        <v>6.3450212865336794E-2</v>
      </c>
      <c r="R428" s="21">
        <v>0.92077442057198866</v>
      </c>
      <c r="S428" s="21">
        <v>0.85732420770665185</v>
      </c>
      <c r="T428" s="21">
        <v>7.6180540571546187E-3</v>
      </c>
      <c r="U428" s="21">
        <v>6.0707967972511795E-2</v>
      </c>
      <c r="V428" s="21">
        <v>5.3089913915357174E-2</v>
      </c>
      <c r="W428" s="13" t="str">
        <f>IF(Table4674[[#This Row],[PSI - FI]]&gt;5,"Red",(IF(AND(Table4674[[#This Row],[PSI - FI]]&lt;5,Table4674[[#This Row],[PSI - FI]]&gt;=3),"Blue","No")))</f>
        <v>No</v>
      </c>
      <c r="X428" s="19" t="str">
        <f>HYPERLINK("https://www.google.com/maps/dir/?api=1&amp;origin=" &amp; Table4674[[#This Row],[Begin Lat]] &amp; "," &amp; Table4674[[#This Row],[Begin Long]] &amp; "&amp;destination=" &amp; Table4674[[#This Row],[End Lat]] &amp; "," &amp; Table4674[[#This Row],[End Long]] &amp; "&amp;travelmode=driving", "Google Maps")</f>
        <v>Google Maps</v>
      </c>
      <c r="Y428" s="1">
        <v>41.280712186800002</v>
      </c>
      <c r="Z428" s="1">
        <v>-81.717268400899997</v>
      </c>
      <c r="AA428" s="1">
        <v>41.2806664473</v>
      </c>
      <c r="AB428" s="1">
        <v>-81.707669671199994</v>
      </c>
    </row>
    <row r="429" spans="1:28" x14ac:dyDescent="0.25">
      <c r="A429" s="13">
        <v>427</v>
      </c>
      <c r="B429" s="17">
        <v>4</v>
      </c>
      <c r="C429" s="1" t="s">
        <v>800</v>
      </c>
      <c r="D429" s="1" t="s">
        <v>3313</v>
      </c>
      <c r="E429" s="1" t="s">
        <v>3314</v>
      </c>
      <c r="F429" s="1" t="s">
        <v>3734</v>
      </c>
      <c r="G429" s="16">
        <v>4.3</v>
      </c>
      <c r="H429" s="16">
        <v>4.8</v>
      </c>
      <c r="I429" s="13" t="s">
        <v>3190</v>
      </c>
      <c r="J429" s="1" t="s">
        <v>4974</v>
      </c>
      <c r="K429" s="1">
        <v>1</v>
      </c>
      <c r="L429" s="1">
        <v>1</v>
      </c>
      <c r="M429" s="1">
        <v>2</v>
      </c>
      <c r="N429" s="1">
        <v>0</v>
      </c>
      <c r="O429" s="1">
        <v>5</v>
      </c>
      <c r="P429" s="16">
        <v>109.44712936046511</v>
      </c>
      <c r="Q429" s="21">
        <v>9.2886560743218174E-2</v>
      </c>
      <c r="R429" s="21">
        <v>1.3763709554023855</v>
      </c>
      <c r="S429" s="21">
        <v>1.2834843946591674</v>
      </c>
      <c r="T429" s="21">
        <v>1.0812459549543168E-2</v>
      </c>
      <c r="U429" s="21">
        <v>6.0533403317427598E-2</v>
      </c>
      <c r="V429" s="21">
        <v>4.9720943767884426E-2</v>
      </c>
      <c r="W429" s="13" t="str">
        <f>IF(Table4674[[#This Row],[PSI - FI]]&gt;5,"Red",(IF(AND(Table4674[[#This Row],[PSI - FI]]&lt;5,Table4674[[#This Row],[PSI - FI]]&gt;=3),"Blue","No")))</f>
        <v>No</v>
      </c>
      <c r="X429" s="19" t="str">
        <f>HYPERLINK("https://www.google.com/maps/dir/?api=1&amp;origin=" &amp; Table4674[[#This Row],[Begin Lat]] &amp; "," &amp; Table4674[[#This Row],[Begin Long]] &amp; "&amp;destination=" &amp; Table4674[[#This Row],[End Lat]] &amp; "," &amp; Table4674[[#This Row],[End Long]] &amp; "&amp;travelmode=driving", "Google Maps")</f>
        <v>Google Maps</v>
      </c>
      <c r="Y429" s="1">
        <v>40.715077455299998</v>
      </c>
      <c r="Z429" s="1">
        <v>-81.285288172999998</v>
      </c>
      <c r="AA429" s="1">
        <v>40.714623952799997</v>
      </c>
      <c r="AB429" s="1">
        <v>-81.294648549100003</v>
      </c>
    </row>
    <row r="430" spans="1:28" x14ac:dyDescent="0.25">
      <c r="A430" s="13">
        <v>428</v>
      </c>
      <c r="B430" s="17">
        <v>4</v>
      </c>
      <c r="C430" s="1" t="s">
        <v>800</v>
      </c>
      <c r="D430" s="1" t="s">
        <v>3313</v>
      </c>
      <c r="E430" s="1" t="s">
        <v>3314</v>
      </c>
      <c r="F430" s="1" t="s">
        <v>3734</v>
      </c>
      <c r="G430" s="16">
        <v>0.8</v>
      </c>
      <c r="H430" s="16">
        <v>1.3</v>
      </c>
      <c r="I430" s="13" t="s">
        <v>3190</v>
      </c>
      <c r="J430" s="1" t="s">
        <v>4974</v>
      </c>
      <c r="K430" s="1">
        <v>0</v>
      </c>
      <c r="L430" s="1">
        <v>1</v>
      </c>
      <c r="M430" s="1">
        <v>3</v>
      </c>
      <c r="N430" s="1">
        <v>0</v>
      </c>
      <c r="O430" s="1">
        <v>8</v>
      </c>
      <c r="P430" s="16">
        <v>73.317314680232556</v>
      </c>
      <c r="Q430" s="21">
        <v>9.2886560743218174E-2</v>
      </c>
      <c r="R430" s="21">
        <v>1.8154850719791651</v>
      </c>
      <c r="S430" s="21">
        <v>1.722598511235947</v>
      </c>
      <c r="T430" s="21">
        <v>1.0812459549543168E-2</v>
      </c>
      <c r="U430" s="21">
        <v>6.0533403317427598E-2</v>
      </c>
      <c r="V430" s="21">
        <v>4.9720943767884426E-2</v>
      </c>
      <c r="W430" s="13" t="str">
        <f>IF(Table4674[[#This Row],[PSI - FI]]&gt;5,"Red",(IF(AND(Table4674[[#This Row],[PSI - FI]]&lt;5,Table4674[[#This Row],[PSI - FI]]&gt;=3),"Blue","No")))</f>
        <v>No</v>
      </c>
      <c r="X430" s="19" t="str">
        <f>HYPERLINK("https://www.google.com/maps/dir/?api=1&amp;origin=" &amp; Table4674[[#This Row],[Begin Lat]] &amp; "," &amp; Table4674[[#This Row],[Begin Long]] &amp; "&amp;destination=" &amp; Table4674[[#This Row],[End Lat]] &amp; "," &amp; Table4674[[#This Row],[End Long]] &amp; "&amp;travelmode=driving", "Google Maps")</f>
        <v>Google Maps</v>
      </c>
      <c r="Y430" s="1">
        <v>40.676290637000001</v>
      </c>
      <c r="Z430" s="1">
        <v>-81.254392494499996</v>
      </c>
      <c r="AA430" s="1">
        <v>40.678439216999998</v>
      </c>
      <c r="AB430" s="1">
        <v>-81.261064611799995</v>
      </c>
    </row>
    <row r="431" spans="1:28" x14ac:dyDescent="0.25">
      <c r="A431" s="13">
        <v>429</v>
      </c>
      <c r="B431" s="17">
        <v>3</v>
      </c>
      <c r="C431" s="1" t="s">
        <v>1330</v>
      </c>
      <c r="D431" s="1" t="s">
        <v>3641</v>
      </c>
      <c r="E431" s="1" t="s">
        <v>3642</v>
      </c>
      <c r="F431" s="1" t="s">
        <v>3735</v>
      </c>
      <c r="G431" s="16">
        <v>2.4</v>
      </c>
      <c r="H431" s="16">
        <v>2.9</v>
      </c>
      <c r="I431" s="13" t="s">
        <v>3190</v>
      </c>
      <c r="J431" s="1" t="s">
        <v>4974</v>
      </c>
      <c r="K431" s="1">
        <v>0</v>
      </c>
      <c r="L431" s="1">
        <v>1</v>
      </c>
      <c r="M431" s="1">
        <v>2</v>
      </c>
      <c r="N431" s="1">
        <v>1</v>
      </c>
      <c r="O431" s="1">
        <v>2</v>
      </c>
      <c r="P431" s="16">
        <v>65.207939680232556</v>
      </c>
      <c r="Q431" s="21">
        <v>9.3025400918879037E-2</v>
      </c>
      <c r="R431" s="21">
        <v>0.91724230946126262</v>
      </c>
      <c r="S431" s="21">
        <v>0.82421690854238361</v>
      </c>
      <c r="T431" s="21">
        <v>1.0827308092926072E-2</v>
      </c>
      <c r="U431" s="21">
        <v>6.0505891328325678E-2</v>
      </c>
      <c r="V431" s="21">
        <v>4.9678583235399608E-2</v>
      </c>
      <c r="W431" s="13" t="str">
        <f>IF(Table4674[[#This Row],[PSI - FI]]&gt;5,"Red",(IF(AND(Table4674[[#This Row],[PSI - FI]]&lt;5,Table4674[[#This Row],[PSI - FI]]&gt;=3),"Blue","No")))</f>
        <v>No</v>
      </c>
      <c r="X431" s="19" t="str">
        <f>HYPERLINK("https://www.google.com/maps/dir/?api=1&amp;origin=" &amp; Table4674[[#This Row],[Begin Lat]] &amp; "," &amp; Table4674[[#This Row],[Begin Long]] &amp; "&amp;destination=" &amp; Table4674[[#This Row],[End Lat]] &amp; "," &amp; Table4674[[#This Row],[End Long]] &amp; "&amp;travelmode=driving", "Google Maps")</f>
        <v>Google Maps</v>
      </c>
      <c r="Y431" s="1">
        <v>41.317485529400003</v>
      </c>
      <c r="Z431" s="1">
        <v>-82.599849273299995</v>
      </c>
      <c r="AA431" s="1">
        <v>41.323626015899997</v>
      </c>
      <c r="AB431" s="1">
        <v>-82.594799017499994</v>
      </c>
    </row>
    <row r="432" spans="1:28" x14ac:dyDescent="0.25">
      <c r="A432" s="13">
        <v>430</v>
      </c>
      <c r="B432" s="17">
        <v>3</v>
      </c>
      <c r="C432" s="1" t="s">
        <v>791</v>
      </c>
      <c r="D432" s="1" t="s">
        <v>3643</v>
      </c>
      <c r="E432" s="1" t="s">
        <v>3513</v>
      </c>
      <c r="F432" s="1" t="s">
        <v>3787</v>
      </c>
      <c r="G432" s="16">
        <v>17</v>
      </c>
      <c r="H432" s="16">
        <v>17.5</v>
      </c>
      <c r="I432" s="13" t="s">
        <v>3190</v>
      </c>
      <c r="J432" s="1" t="s">
        <v>4974</v>
      </c>
      <c r="K432" s="1">
        <v>0</v>
      </c>
      <c r="L432" s="1">
        <v>1</v>
      </c>
      <c r="M432" s="1">
        <v>4</v>
      </c>
      <c r="N432" s="1">
        <v>0</v>
      </c>
      <c r="O432" s="1">
        <v>5</v>
      </c>
      <c r="P432" s="16">
        <v>76.864189680232556</v>
      </c>
      <c r="Q432" s="21">
        <v>7.51061789137875E-2</v>
      </c>
      <c r="R432" s="21">
        <v>1.342038517552844</v>
      </c>
      <c r="S432" s="21">
        <v>1.2669323386390565</v>
      </c>
      <c r="T432" s="21">
        <v>8.8948722323711326E-3</v>
      </c>
      <c r="U432" s="21">
        <v>6.0489500147671522E-2</v>
      </c>
      <c r="V432" s="21">
        <v>5.1594627915300388E-2</v>
      </c>
      <c r="W432" s="13" t="str">
        <f>IF(Table4674[[#This Row],[PSI - FI]]&gt;5,"Red",(IF(AND(Table4674[[#This Row],[PSI - FI]]&lt;5,Table4674[[#This Row],[PSI - FI]]&gt;=3),"Blue","No")))</f>
        <v>No</v>
      </c>
      <c r="X432" s="19" t="str">
        <f>HYPERLINK("https://www.google.com/maps/dir/?api=1&amp;origin=" &amp; Table4674[[#This Row],[Begin Lat]] &amp; "," &amp; Table4674[[#This Row],[Begin Long]] &amp; "&amp;destination=" &amp; Table4674[[#This Row],[End Lat]] &amp; "," &amp; Table4674[[#This Row],[End Long]] &amp; "&amp;travelmode=driving", "Google Maps")</f>
        <v>Google Maps</v>
      </c>
      <c r="Y432" s="1">
        <v>41.309336483700001</v>
      </c>
      <c r="Z432" s="1">
        <v>-82.216833688099996</v>
      </c>
      <c r="AA432" s="1">
        <v>41.316592687000004</v>
      </c>
      <c r="AB432" s="1">
        <v>-82.216669869599997</v>
      </c>
    </row>
    <row r="433" spans="1:28" x14ac:dyDescent="0.25">
      <c r="A433" s="13">
        <v>431</v>
      </c>
      <c r="B433" s="17">
        <v>3</v>
      </c>
      <c r="C433" s="1" t="s">
        <v>791</v>
      </c>
      <c r="D433" s="1" t="s">
        <v>3643</v>
      </c>
      <c r="E433" s="1" t="s">
        <v>3513</v>
      </c>
      <c r="F433" s="1" t="s">
        <v>3787</v>
      </c>
      <c r="G433" s="16">
        <v>20</v>
      </c>
      <c r="H433" s="16">
        <v>20.5</v>
      </c>
      <c r="I433" s="13" t="s">
        <v>3190</v>
      </c>
      <c r="J433" s="1" t="s">
        <v>4974</v>
      </c>
      <c r="K433" s="1">
        <v>0</v>
      </c>
      <c r="L433" s="1">
        <v>1</v>
      </c>
      <c r="M433" s="1">
        <v>1</v>
      </c>
      <c r="N433" s="1">
        <v>3</v>
      </c>
      <c r="O433" s="1">
        <v>8</v>
      </c>
      <c r="P433" s="16">
        <v>73.536064680232556</v>
      </c>
      <c r="Q433" s="21">
        <v>7.51061789137875E-2</v>
      </c>
      <c r="R433" s="21">
        <v>1.7290429682520707</v>
      </c>
      <c r="S433" s="21">
        <v>1.6539367893382833</v>
      </c>
      <c r="T433" s="21">
        <v>8.8948722323711326E-3</v>
      </c>
      <c r="U433" s="21">
        <v>6.0489500147671522E-2</v>
      </c>
      <c r="V433" s="21">
        <v>5.1594627915300388E-2</v>
      </c>
      <c r="W433" s="13" t="str">
        <f>IF(Table4674[[#This Row],[PSI - FI]]&gt;5,"Red",(IF(AND(Table4674[[#This Row],[PSI - FI]]&lt;5,Table4674[[#This Row],[PSI - FI]]&gt;=3),"Blue","No")))</f>
        <v>No</v>
      </c>
      <c r="X433" s="19" t="str">
        <f>HYPERLINK("https://www.google.com/maps/dir/?api=1&amp;origin=" &amp; Table4674[[#This Row],[Begin Lat]] &amp; "," &amp; Table4674[[#This Row],[Begin Long]] &amp; "&amp;destination=" &amp; Table4674[[#This Row],[End Lat]] &amp; "," &amp; Table4674[[#This Row],[End Long]] &amp; "&amp;travelmode=driving", "Google Maps")</f>
        <v>Google Maps</v>
      </c>
      <c r="Y433" s="1">
        <v>41.352533035500002</v>
      </c>
      <c r="Z433" s="1">
        <v>-82.213776264900005</v>
      </c>
      <c r="AA433" s="1">
        <v>41.359294130400002</v>
      </c>
      <c r="AB433" s="1">
        <v>-82.210486549899997</v>
      </c>
    </row>
    <row r="434" spans="1:28" x14ac:dyDescent="0.25">
      <c r="A434" s="13">
        <v>432</v>
      </c>
      <c r="B434" s="17">
        <v>2</v>
      </c>
      <c r="C434" s="1" t="s">
        <v>1336</v>
      </c>
      <c r="D434" s="1" t="s">
        <v>3594</v>
      </c>
      <c r="E434" s="1" t="s">
        <v>3644</v>
      </c>
      <c r="F434" s="1" t="s">
        <v>3807</v>
      </c>
      <c r="G434" s="16">
        <v>4.5</v>
      </c>
      <c r="H434" s="16">
        <v>5</v>
      </c>
      <c r="I434" s="13" t="s">
        <v>3190</v>
      </c>
      <c r="J434" s="1" t="s">
        <v>4974</v>
      </c>
      <c r="K434" s="1">
        <v>0</v>
      </c>
      <c r="L434" s="1">
        <v>2</v>
      </c>
      <c r="M434" s="1">
        <v>3</v>
      </c>
      <c r="N434" s="1">
        <v>1</v>
      </c>
      <c r="O434" s="1">
        <v>2</v>
      </c>
      <c r="P434" s="16">
        <v>117.43150436046511</v>
      </c>
      <c r="Q434" s="21">
        <v>6.3187394365422089E-2</v>
      </c>
      <c r="R434" s="21">
        <v>0.91979134434721543</v>
      </c>
      <c r="S434" s="21">
        <v>0.85660394998179334</v>
      </c>
      <c r="T434" s="21">
        <v>7.5890563634693287E-3</v>
      </c>
      <c r="U434" s="21">
        <v>6.048926299981993E-2</v>
      </c>
      <c r="V434" s="21">
        <v>5.2900206636350602E-2</v>
      </c>
      <c r="W434" s="13" t="str">
        <f>IF(Table4674[[#This Row],[PSI - FI]]&gt;5,"Red",(IF(AND(Table4674[[#This Row],[PSI - FI]]&lt;5,Table4674[[#This Row],[PSI - FI]]&gt;=3),"Blue","No")))</f>
        <v>No</v>
      </c>
      <c r="X434" s="19" t="str">
        <f>HYPERLINK("https://www.google.com/maps/dir/?api=1&amp;origin=" &amp; Table4674[[#This Row],[Begin Lat]] &amp; "," &amp; Table4674[[#This Row],[Begin Long]] &amp; "&amp;destination=" &amp; Table4674[[#This Row],[End Lat]] &amp; "," &amp; Table4674[[#This Row],[End Long]] &amp; "&amp;travelmode=driving", "Google Maps")</f>
        <v>Google Maps</v>
      </c>
      <c r="Y434" s="1">
        <v>41.494649375599998</v>
      </c>
      <c r="Z434" s="1">
        <v>-82.982335649999996</v>
      </c>
      <c r="AA434" s="1">
        <v>41.4982133217</v>
      </c>
      <c r="AB434" s="1">
        <v>-82.973945248800007</v>
      </c>
    </row>
    <row r="435" spans="1:28" x14ac:dyDescent="0.25">
      <c r="A435" s="13">
        <v>433</v>
      </c>
      <c r="B435" s="17">
        <v>8</v>
      </c>
      <c r="C435" s="1" t="s">
        <v>1329</v>
      </c>
      <c r="D435" s="1" t="s">
        <v>3645</v>
      </c>
      <c r="E435" s="1" t="s">
        <v>3646</v>
      </c>
      <c r="F435" s="1" t="s">
        <v>3816</v>
      </c>
      <c r="G435" s="16">
        <v>28.2</v>
      </c>
      <c r="H435" s="16">
        <v>28.7</v>
      </c>
      <c r="I435" s="13" t="s">
        <v>3190</v>
      </c>
      <c r="J435" s="1" t="s">
        <v>4974</v>
      </c>
      <c r="K435" s="1">
        <v>0</v>
      </c>
      <c r="L435" s="1">
        <v>2</v>
      </c>
      <c r="M435" s="1">
        <v>3</v>
      </c>
      <c r="N435" s="1">
        <v>0</v>
      </c>
      <c r="O435" s="1">
        <v>2</v>
      </c>
      <c r="P435" s="16">
        <v>112.99400436046511</v>
      </c>
      <c r="Q435" s="21">
        <v>7.5203556322939805E-2</v>
      </c>
      <c r="R435" s="21">
        <v>0.9335534888734025</v>
      </c>
      <c r="S435" s="21">
        <v>0.85834993255046266</v>
      </c>
      <c r="T435" s="21">
        <v>8.9054677660942161E-3</v>
      </c>
      <c r="U435" s="21">
        <v>6.0452784977306516E-2</v>
      </c>
      <c r="V435" s="21">
        <v>5.15473172112123E-2</v>
      </c>
      <c r="W435" s="13" t="str">
        <f>IF(Table4674[[#This Row],[PSI - FI]]&gt;5,"Red",(IF(AND(Table4674[[#This Row],[PSI - FI]]&lt;5,Table4674[[#This Row],[PSI - FI]]&gt;=3),"Blue","No")))</f>
        <v>No</v>
      </c>
      <c r="X435" s="19" t="str">
        <f>HYPERLINK("https://www.google.com/maps/dir/?api=1&amp;origin=" &amp; Table4674[[#This Row],[Begin Lat]] &amp; "," &amp; Table4674[[#This Row],[Begin Long]] &amp; "&amp;destination=" &amp; Table4674[[#This Row],[End Lat]] &amp; "," &amp; Table4674[[#This Row],[End Long]] &amp; "&amp;travelmode=driving", "Google Maps")</f>
        <v>Google Maps</v>
      </c>
      <c r="Y435" s="1">
        <v>39.110431561200002</v>
      </c>
      <c r="Z435" s="1">
        <v>-84.190762523399997</v>
      </c>
      <c r="AA435" s="1">
        <v>39.115925314099997</v>
      </c>
      <c r="AB435" s="1">
        <v>-84.195724336400005</v>
      </c>
    </row>
    <row r="436" spans="1:28" x14ac:dyDescent="0.25">
      <c r="A436" s="13">
        <v>434</v>
      </c>
      <c r="B436" s="17">
        <v>1</v>
      </c>
      <c r="C436" s="1" t="s">
        <v>804</v>
      </c>
      <c r="D436" s="1" t="s">
        <v>3647</v>
      </c>
      <c r="E436" s="1" t="s">
        <v>3648</v>
      </c>
      <c r="F436" s="1" t="s">
        <v>3817</v>
      </c>
      <c r="G436" s="16">
        <v>19.3</v>
      </c>
      <c r="H436" s="16">
        <v>19.8</v>
      </c>
      <c r="I436" s="13" t="s">
        <v>3190</v>
      </c>
      <c r="J436" s="1" t="s">
        <v>4974</v>
      </c>
      <c r="K436" s="1">
        <v>0</v>
      </c>
      <c r="L436" s="1">
        <v>1</v>
      </c>
      <c r="M436" s="1">
        <v>0</v>
      </c>
      <c r="N436" s="1">
        <v>2</v>
      </c>
      <c r="O436" s="1">
        <v>2</v>
      </c>
      <c r="P436" s="16">
        <v>56.551689680232556</v>
      </c>
      <c r="Q436" s="21">
        <v>0.12042337684723306</v>
      </c>
      <c r="R436" s="21">
        <v>0.92441673795697432</v>
      </c>
      <c r="S436" s="21">
        <v>0.80399336110974129</v>
      </c>
      <c r="T436" s="21">
        <v>1.3725464568519381E-2</v>
      </c>
      <c r="U436" s="21">
        <v>6.0442890088805157E-2</v>
      </c>
      <c r="V436" s="21">
        <v>4.671742552028578E-2</v>
      </c>
      <c r="W436" s="13" t="str">
        <f>IF(Table4674[[#This Row],[PSI - FI]]&gt;5,"Red",(IF(AND(Table4674[[#This Row],[PSI - FI]]&lt;5,Table4674[[#This Row],[PSI - FI]]&gt;=3),"Blue","No")))</f>
        <v>No</v>
      </c>
      <c r="X436" s="19" t="str">
        <f>HYPERLINK("https://www.google.com/maps/dir/?api=1&amp;origin=" &amp; Table4674[[#This Row],[Begin Lat]] &amp; "," &amp; Table4674[[#This Row],[Begin Long]] &amp; "&amp;destination=" &amp; Table4674[[#This Row],[End Lat]] &amp; "," &amp; Table4674[[#This Row],[End Long]] &amp; "&amp;travelmode=driving", "Google Maps")</f>
        <v>Google Maps</v>
      </c>
      <c r="Y436" s="1">
        <v>41.085827411799997</v>
      </c>
      <c r="Z436" s="1">
        <v>-83.561203305099994</v>
      </c>
      <c r="AA436" s="1">
        <v>41.089735002799998</v>
      </c>
      <c r="AB436" s="1">
        <v>-83.553146131199995</v>
      </c>
    </row>
    <row r="437" spans="1:28" x14ac:dyDescent="0.25">
      <c r="A437" s="13">
        <v>435</v>
      </c>
      <c r="B437" s="17">
        <v>9</v>
      </c>
      <c r="C437" s="1" t="s">
        <v>2383</v>
      </c>
      <c r="D437" s="1" t="s">
        <v>3649</v>
      </c>
      <c r="E437" s="1" t="s">
        <v>3650</v>
      </c>
      <c r="F437" s="1" t="s">
        <v>3818</v>
      </c>
      <c r="G437" s="16">
        <v>3.6</v>
      </c>
      <c r="H437" s="16">
        <v>4.0999999999999996</v>
      </c>
      <c r="I437" s="13" t="s">
        <v>3190</v>
      </c>
      <c r="J437" s="1" t="s">
        <v>4974</v>
      </c>
      <c r="K437" s="1">
        <v>0</v>
      </c>
      <c r="L437" s="1">
        <v>2</v>
      </c>
      <c r="M437" s="1">
        <v>3</v>
      </c>
      <c r="N437" s="1">
        <v>3</v>
      </c>
      <c r="O437" s="1">
        <v>8</v>
      </c>
      <c r="P437" s="16">
        <v>132.30650436046511</v>
      </c>
      <c r="Q437" s="21">
        <v>4.7240845597965514E-2</v>
      </c>
      <c r="R437" s="21">
        <v>1.4875383479072195</v>
      </c>
      <c r="S437" s="21">
        <v>1.4402975023092539</v>
      </c>
      <c r="T437" s="21">
        <v>5.8093954539821585E-3</v>
      </c>
      <c r="U437" s="21">
        <v>6.028886347646905E-2</v>
      </c>
      <c r="V437" s="21">
        <v>5.447946802248689E-2</v>
      </c>
      <c r="W437" s="13" t="str">
        <f>IF(Table4674[[#This Row],[PSI - FI]]&gt;5,"Red",(IF(AND(Table4674[[#This Row],[PSI - FI]]&lt;5,Table4674[[#This Row],[PSI - FI]]&gt;=3),"Blue","No")))</f>
        <v>No</v>
      </c>
      <c r="X437" s="19" t="str">
        <f>HYPERLINK("https://www.google.com/maps/dir/?api=1&amp;origin=" &amp; Table4674[[#This Row],[Begin Lat]] &amp; "," &amp; Table4674[[#This Row],[Begin Long]] &amp; "&amp;destination=" &amp; Table4674[[#This Row],[End Lat]] &amp; "," &amp; Table4674[[#This Row],[End Long]] &amp; "&amp;travelmode=driving", "Google Maps")</f>
        <v>Google Maps</v>
      </c>
      <c r="Y437" s="1">
        <v>39.082392472099997</v>
      </c>
      <c r="Z437" s="1">
        <v>-83.955303324699997</v>
      </c>
      <c r="AA437" s="1">
        <v>39.080567358700002</v>
      </c>
      <c r="AB437" s="1">
        <v>-83.946635365500001</v>
      </c>
    </row>
    <row r="438" spans="1:28" x14ac:dyDescent="0.25">
      <c r="A438" s="13">
        <v>436</v>
      </c>
      <c r="B438" s="17">
        <v>2</v>
      </c>
      <c r="C438" s="1" t="s">
        <v>1337</v>
      </c>
      <c r="D438" s="1" t="s">
        <v>3594</v>
      </c>
      <c r="E438" s="1" t="s">
        <v>3595</v>
      </c>
      <c r="F438" s="1" t="s">
        <v>3807</v>
      </c>
      <c r="G438" s="16">
        <v>14.7</v>
      </c>
      <c r="H438" s="16">
        <v>15.2</v>
      </c>
      <c r="I438" s="13" t="s">
        <v>3190</v>
      </c>
      <c r="J438" s="1" t="s">
        <v>4974</v>
      </c>
      <c r="K438" s="1">
        <v>2</v>
      </c>
      <c r="L438" s="1">
        <v>0</v>
      </c>
      <c r="M438" s="1">
        <v>0</v>
      </c>
      <c r="N438" s="1">
        <v>1</v>
      </c>
      <c r="O438" s="1">
        <v>2</v>
      </c>
      <c r="P438" s="16">
        <v>97.790879360465112</v>
      </c>
      <c r="Q438" s="21">
        <v>0.1198660599800583</v>
      </c>
      <c r="R438" s="21">
        <v>0.92148663254341923</v>
      </c>
      <c r="S438" s="21">
        <v>0.80162057256336094</v>
      </c>
      <c r="T438" s="21">
        <v>1.3667090012573005E-2</v>
      </c>
      <c r="U438" s="21">
        <v>6.0193241064639406E-2</v>
      </c>
      <c r="V438" s="21">
        <v>4.6526151052066402E-2</v>
      </c>
      <c r="W438" s="13" t="str">
        <f>IF(Table4674[[#This Row],[PSI - FI]]&gt;5,"Red",(IF(AND(Table4674[[#This Row],[PSI - FI]]&lt;5,Table4674[[#This Row],[PSI - FI]]&gt;=3),"Blue","No")))</f>
        <v>No</v>
      </c>
      <c r="X438" s="19" t="str">
        <f>HYPERLINK("https://www.google.com/maps/dir/?api=1&amp;origin=" &amp; Table4674[[#This Row],[Begin Lat]] &amp; "," &amp; Table4674[[#This Row],[Begin Long]] &amp; "&amp;destination=" &amp; Table4674[[#This Row],[End Lat]] &amp; "," &amp; Table4674[[#This Row],[End Long]] &amp; "&amp;travelmode=driving", "Google Maps")</f>
        <v>Google Maps</v>
      </c>
      <c r="Y438" s="1">
        <v>41.189786001599998</v>
      </c>
      <c r="Z438" s="1">
        <v>-83.168234758599993</v>
      </c>
      <c r="AA438" s="1">
        <v>41.197022361999998</v>
      </c>
      <c r="AB438" s="1">
        <v>-83.167815046800001</v>
      </c>
    </row>
    <row r="439" spans="1:28" x14ac:dyDescent="0.25">
      <c r="A439" s="13">
        <v>437</v>
      </c>
      <c r="B439" s="17">
        <v>2</v>
      </c>
      <c r="C439" s="1" t="s">
        <v>1337</v>
      </c>
      <c r="D439" s="1" t="s">
        <v>3594</v>
      </c>
      <c r="E439" s="1" t="s">
        <v>3595</v>
      </c>
      <c r="F439" s="1" t="s">
        <v>3807</v>
      </c>
      <c r="G439" s="16">
        <v>14.1</v>
      </c>
      <c r="H439" s="16">
        <v>14.6</v>
      </c>
      <c r="I439" s="13" t="s">
        <v>3190</v>
      </c>
      <c r="J439" s="1" t="s">
        <v>4974</v>
      </c>
      <c r="K439" s="1">
        <v>0</v>
      </c>
      <c r="L439" s="1">
        <v>1</v>
      </c>
      <c r="M439" s="1">
        <v>2</v>
      </c>
      <c r="N439" s="1">
        <v>0</v>
      </c>
      <c r="O439" s="1">
        <v>5</v>
      </c>
      <c r="P439" s="16">
        <v>63.770439680232556</v>
      </c>
      <c r="Q439" s="21">
        <v>0.1198660599800583</v>
      </c>
      <c r="R439" s="21">
        <v>1.4331129117682524</v>
      </c>
      <c r="S439" s="21">
        <v>1.3132468517881941</v>
      </c>
      <c r="T439" s="21">
        <v>1.3667090012573005E-2</v>
      </c>
      <c r="U439" s="21">
        <v>6.0193241064639406E-2</v>
      </c>
      <c r="V439" s="21">
        <v>4.6526151052066402E-2</v>
      </c>
      <c r="W439" s="13" t="str">
        <f>IF(Table4674[[#This Row],[PSI - FI]]&gt;5,"Red",(IF(AND(Table4674[[#This Row],[PSI - FI]]&lt;5,Table4674[[#This Row],[PSI - FI]]&gt;=3),"Blue","No")))</f>
        <v>No</v>
      </c>
      <c r="X439" s="19" t="str">
        <f>HYPERLINK("https://www.google.com/maps/dir/?api=1&amp;origin=" &amp; Table4674[[#This Row],[Begin Lat]] &amp; "," &amp; Table4674[[#This Row],[Begin Long]] &amp; "&amp;destination=" &amp; Table4674[[#This Row],[End Lat]] &amp; "," &amp; Table4674[[#This Row],[End Long]] &amp; "&amp;travelmode=driving", "Google Maps")</f>
        <v>Google Maps</v>
      </c>
      <c r="Y439" s="1">
        <v>41.181100776999997</v>
      </c>
      <c r="Z439" s="1">
        <v>-83.168633377899994</v>
      </c>
      <c r="AA439" s="1">
        <v>41.188338724600001</v>
      </c>
      <c r="AB439" s="1">
        <v>-83.168320280000003</v>
      </c>
    </row>
    <row r="440" spans="1:28" x14ac:dyDescent="0.25">
      <c r="A440" s="13">
        <v>438</v>
      </c>
      <c r="B440" s="17">
        <v>2</v>
      </c>
      <c r="C440" s="1" t="s">
        <v>1337</v>
      </c>
      <c r="D440" s="1" t="s">
        <v>3594</v>
      </c>
      <c r="E440" s="1" t="s">
        <v>3595</v>
      </c>
      <c r="F440" s="1" t="s">
        <v>3807</v>
      </c>
      <c r="G440" s="16">
        <v>17.7</v>
      </c>
      <c r="H440" s="16">
        <v>18.2</v>
      </c>
      <c r="I440" s="13" t="s">
        <v>3190</v>
      </c>
      <c r="J440" s="1" t="s">
        <v>4974</v>
      </c>
      <c r="K440" s="1">
        <v>0</v>
      </c>
      <c r="L440" s="1">
        <v>1</v>
      </c>
      <c r="M440" s="1">
        <v>1</v>
      </c>
      <c r="N440" s="1">
        <v>1</v>
      </c>
      <c r="O440" s="1">
        <v>7</v>
      </c>
      <c r="P440" s="16">
        <v>63.661064680232556</v>
      </c>
      <c r="Q440" s="21">
        <v>0.1198660599800583</v>
      </c>
      <c r="R440" s="21">
        <v>1.7741970979181414</v>
      </c>
      <c r="S440" s="21">
        <v>1.6543310379380831</v>
      </c>
      <c r="T440" s="21">
        <v>1.3667090012573005E-2</v>
      </c>
      <c r="U440" s="21">
        <v>6.0193241064639406E-2</v>
      </c>
      <c r="V440" s="21">
        <v>4.6526151052066402E-2</v>
      </c>
      <c r="W440" s="13" t="str">
        <f>IF(Table4674[[#This Row],[PSI - FI]]&gt;5,"Red",(IF(AND(Table4674[[#This Row],[PSI - FI]]&lt;5,Table4674[[#This Row],[PSI - FI]]&gt;=3),"Blue","No")))</f>
        <v>No</v>
      </c>
      <c r="X440" s="19" t="str">
        <f>HYPERLINK("https://www.google.com/maps/dir/?api=1&amp;origin=" &amp; Table4674[[#This Row],[Begin Lat]] &amp; "," &amp; Table4674[[#This Row],[Begin Long]] &amp; "&amp;destination=" &amp; Table4674[[#This Row],[End Lat]] &amp; "," &amp; Table4674[[#This Row],[End Long]] &amp; "&amp;travelmode=driving", "Google Maps")</f>
        <v>Google Maps</v>
      </c>
      <c r="Y440" s="1">
        <v>41.233249179799998</v>
      </c>
      <c r="Z440" s="1">
        <v>-83.167916893300003</v>
      </c>
      <c r="AA440" s="1">
        <v>41.240483297399997</v>
      </c>
      <c r="AB440" s="1">
        <v>-83.168050948900003</v>
      </c>
    </row>
    <row r="441" spans="1:28" x14ac:dyDescent="0.25">
      <c r="A441" s="13">
        <v>439</v>
      </c>
      <c r="B441" s="17">
        <v>8</v>
      </c>
      <c r="C441" s="1" t="s">
        <v>787</v>
      </c>
      <c r="D441" s="1" t="s">
        <v>3409</v>
      </c>
      <c r="E441" s="1" t="s">
        <v>3410</v>
      </c>
      <c r="F441" s="1" t="s">
        <v>3759</v>
      </c>
      <c r="G441" s="16">
        <v>7.5</v>
      </c>
      <c r="H441" s="16">
        <v>8</v>
      </c>
      <c r="I441" s="13" t="s">
        <v>3190</v>
      </c>
      <c r="J441" s="1" t="s">
        <v>4974</v>
      </c>
      <c r="K441" s="1">
        <v>1</v>
      </c>
      <c r="L441" s="1">
        <v>1</v>
      </c>
      <c r="M441" s="1">
        <v>0</v>
      </c>
      <c r="N441" s="1">
        <v>1</v>
      </c>
      <c r="O441" s="1">
        <v>1</v>
      </c>
      <c r="P441" s="16">
        <v>96.790879360465112</v>
      </c>
      <c r="Q441" s="21">
        <v>0.11934590632958737</v>
      </c>
      <c r="R441" s="21">
        <v>0.7572927709105105</v>
      </c>
      <c r="S441" s="21">
        <v>0.63794686458092309</v>
      </c>
      <c r="T441" s="21">
        <v>1.3612588127487005E-2</v>
      </c>
      <c r="U441" s="21">
        <v>6.0017695142078185E-2</v>
      </c>
      <c r="V441" s="21">
        <v>4.6405107014591176E-2</v>
      </c>
      <c r="W441" s="13" t="str">
        <f>IF(Table4674[[#This Row],[PSI - FI]]&gt;5,"Red",(IF(AND(Table4674[[#This Row],[PSI - FI]]&lt;5,Table4674[[#This Row],[PSI - FI]]&gt;=3),"Blue","No")))</f>
        <v>No</v>
      </c>
      <c r="X441" s="19" t="str">
        <f>HYPERLINK("https://www.google.com/maps/dir/?api=1&amp;origin=" &amp; Table4674[[#This Row],[Begin Lat]] &amp; "," &amp; Table4674[[#This Row],[Begin Long]] &amp; "&amp;destination=" &amp; Table4674[[#This Row],[End Lat]] &amp; "," &amp; Table4674[[#This Row],[End Long]] &amp; "&amp;travelmode=driving", "Google Maps")</f>
        <v>Google Maps</v>
      </c>
      <c r="Y441" s="1">
        <v>39.240451523700003</v>
      </c>
      <c r="Z441" s="1">
        <v>-84.717323184799994</v>
      </c>
      <c r="AA441" s="1">
        <v>39.247347077999997</v>
      </c>
      <c r="AB441" s="1">
        <v>-84.718537493300005</v>
      </c>
    </row>
    <row r="442" spans="1:28" x14ac:dyDescent="0.25">
      <c r="A442" s="13">
        <v>440</v>
      </c>
      <c r="B442" s="17">
        <v>4</v>
      </c>
      <c r="C442" s="1" t="s">
        <v>800</v>
      </c>
      <c r="D442" s="1" t="s">
        <v>3651</v>
      </c>
      <c r="E442" s="1" t="s">
        <v>3652</v>
      </c>
      <c r="F442" s="1" t="s">
        <v>3819</v>
      </c>
      <c r="G442" s="16">
        <v>1.8</v>
      </c>
      <c r="H442" s="16">
        <v>2.2999999999999998</v>
      </c>
      <c r="I442" s="13" t="s">
        <v>3190</v>
      </c>
      <c r="J442" s="1" t="s">
        <v>4974</v>
      </c>
      <c r="K442" s="1">
        <v>0</v>
      </c>
      <c r="L442" s="1">
        <v>2</v>
      </c>
      <c r="M442" s="1">
        <v>1</v>
      </c>
      <c r="N442" s="1">
        <v>1</v>
      </c>
      <c r="O442" s="1">
        <v>8</v>
      </c>
      <c r="P442" s="16">
        <v>110.33775436046511</v>
      </c>
      <c r="Q442" s="21">
        <v>9.1898648115880957E-2</v>
      </c>
      <c r="R442" s="21">
        <v>1.7961041101045601</v>
      </c>
      <c r="S442" s="21">
        <v>1.7042054619886791</v>
      </c>
      <c r="T442" s="21">
        <v>1.0706753029147286E-2</v>
      </c>
      <c r="U442" s="21">
        <v>5.9941357620200919E-2</v>
      </c>
      <c r="V442" s="21">
        <v>4.9234604591053631E-2</v>
      </c>
      <c r="W442" s="13" t="str">
        <f>IF(Table4674[[#This Row],[PSI - FI]]&gt;5,"Red",(IF(AND(Table4674[[#This Row],[PSI - FI]]&lt;5,Table4674[[#This Row],[PSI - FI]]&gt;=3),"Blue","No")))</f>
        <v>No</v>
      </c>
      <c r="X442" s="19" t="str">
        <f>HYPERLINK("https://www.google.com/maps/dir/?api=1&amp;origin=" &amp; Table4674[[#This Row],[Begin Lat]] &amp; "," &amp; Table4674[[#This Row],[Begin Long]] &amp; "&amp;destination=" &amp; Table4674[[#This Row],[End Lat]] &amp; "," &amp; Table4674[[#This Row],[End Long]] &amp; "&amp;travelmode=driving", "Google Maps")</f>
        <v>Google Maps</v>
      </c>
      <c r="Y442" s="1">
        <v>40.900467150300003</v>
      </c>
      <c r="Z442" s="1">
        <v>-81.220822190000007</v>
      </c>
      <c r="AA442" s="1">
        <v>40.9001381028</v>
      </c>
      <c r="AB442" s="1">
        <v>-81.211289182800002</v>
      </c>
    </row>
    <row r="443" spans="1:28" x14ac:dyDescent="0.25">
      <c r="A443" s="13">
        <v>441</v>
      </c>
      <c r="B443" s="17">
        <v>12</v>
      </c>
      <c r="C443" s="1" t="s">
        <v>1332</v>
      </c>
      <c r="D443" s="1" t="s">
        <v>3653</v>
      </c>
      <c r="E443" s="1" t="s">
        <v>3654</v>
      </c>
      <c r="F443" s="1" t="s">
        <v>3820</v>
      </c>
      <c r="G443" s="16">
        <v>7</v>
      </c>
      <c r="H443" s="16">
        <v>7.5</v>
      </c>
      <c r="I443" s="13" t="s">
        <v>3190</v>
      </c>
      <c r="J443" s="1" t="s">
        <v>4974</v>
      </c>
      <c r="K443" s="1">
        <v>0</v>
      </c>
      <c r="L443" s="1">
        <v>2</v>
      </c>
      <c r="M443" s="1">
        <v>2</v>
      </c>
      <c r="N443" s="1">
        <v>2</v>
      </c>
      <c r="O443" s="1">
        <v>3</v>
      </c>
      <c r="P443" s="16">
        <v>116.32212936046511</v>
      </c>
      <c r="Q443" s="21">
        <v>6.234853416649129E-2</v>
      </c>
      <c r="R443" s="21">
        <v>1.048894651259165</v>
      </c>
      <c r="S443" s="21">
        <v>0.9865461170926737</v>
      </c>
      <c r="T443" s="21">
        <v>7.4964362139446688E-3</v>
      </c>
      <c r="U443" s="21">
        <v>5.989117599098677E-2</v>
      </c>
      <c r="V443" s="21">
        <v>5.23947397770421E-2</v>
      </c>
      <c r="W443" s="13" t="str">
        <f>IF(Table4674[[#This Row],[PSI - FI]]&gt;5,"Red",(IF(AND(Table4674[[#This Row],[PSI - FI]]&lt;5,Table4674[[#This Row],[PSI - FI]]&gt;=3),"Blue","No")))</f>
        <v>No</v>
      </c>
      <c r="X443" s="19" t="str">
        <f>HYPERLINK("https://www.google.com/maps/dir/?api=1&amp;origin=" &amp; Table4674[[#This Row],[Begin Lat]] &amp; "," &amp; Table4674[[#This Row],[Begin Long]] &amp; "&amp;destination=" &amp; Table4674[[#This Row],[End Lat]] &amp; "," &amp; Table4674[[#This Row],[End Long]] &amp; "&amp;travelmode=driving", "Google Maps")</f>
        <v>Google Maps</v>
      </c>
      <c r="Y443" s="1">
        <v>41.666130373199998</v>
      </c>
      <c r="Z443" s="1">
        <v>-81.037387806200002</v>
      </c>
      <c r="AA443" s="1">
        <v>41.6662333461</v>
      </c>
      <c r="AB443" s="1">
        <v>-81.027739316099996</v>
      </c>
    </row>
    <row r="444" spans="1:28" x14ac:dyDescent="0.25">
      <c r="A444" s="13">
        <v>442</v>
      </c>
      <c r="B444" s="17">
        <v>5</v>
      </c>
      <c r="C444" s="1" t="s">
        <v>1333</v>
      </c>
      <c r="D444" s="1" t="s">
        <v>3655</v>
      </c>
      <c r="E444" s="1" t="s">
        <v>3656</v>
      </c>
      <c r="F444" s="1" t="s">
        <v>3762</v>
      </c>
      <c r="G444" s="16">
        <v>21.7</v>
      </c>
      <c r="H444" s="16">
        <v>22.2</v>
      </c>
      <c r="I444" s="13" t="s">
        <v>3190</v>
      </c>
      <c r="J444" s="1" t="s">
        <v>4974</v>
      </c>
      <c r="K444" s="1">
        <v>0</v>
      </c>
      <c r="L444" s="1">
        <v>1</v>
      </c>
      <c r="M444" s="1">
        <v>4</v>
      </c>
      <c r="N444" s="1">
        <v>0</v>
      </c>
      <c r="O444" s="1">
        <v>3</v>
      </c>
      <c r="P444" s="16">
        <v>74.864189680232556</v>
      </c>
      <c r="Q444" s="21">
        <v>7.4250306971462718E-2</v>
      </c>
      <c r="R444" s="21">
        <v>1.0635327785817161</v>
      </c>
      <c r="S444" s="21">
        <v>0.9892824716102534</v>
      </c>
      <c r="T444" s="21">
        <v>8.8016975413634235E-3</v>
      </c>
      <c r="U444" s="21">
        <v>5.9821551568592736E-2</v>
      </c>
      <c r="V444" s="21">
        <v>5.1019854027229312E-2</v>
      </c>
      <c r="W444" s="13" t="str">
        <f>IF(Table4674[[#This Row],[PSI - FI]]&gt;5,"Red",(IF(AND(Table4674[[#This Row],[PSI - FI]]&lt;5,Table4674[[#This Row],[PSI - FI]]&gt;=3),"Blue","No")))</f>
        <v>No</v>
      </c>
      <c r="X444" s="19" t="str">
        <f>HYPERLINK("https://www.google.com/maps/dir/?api=1&amp;origin=" &amp; Table4674[[#This Row],[Begin Lat]] &amp; "," &amp; Table4674[[#This Row],[Begin Long]] &amp; "&amp;destination=" &amp; Table4674[[#This Row],[End Lat]] &amp; "," &amp; Table4674[[#This Row],[End Long]] &amp; "&amp;travelmode=driving", "Google Maps")</f>
        <v>Google Maps</v>
      </c>
      <c r="Y444" s="1">
        <v>39.974050113099999</v>
      </c>
      <c r="Z444" s="1">
        <v>-81.833876203399996</v>
      </c>
      <c r="AA444" s="1">
        <v>39.9759000305</v>
      </c>
      <c r="AB444" s="1">
        <v>-81.824775699100002</v>
      </c>
    </row>
    <row r="445" spans="1:28" x14ac:dyDescent="0.25">
      <c r="A445" s="13">
        <v>443</v>
      </c>
      <c r="B445" s="17">
        <v>9</v>
      </c>
      <c r="C445" s="1" t="s">
        <v>2383</v>
      </c>
      <c r="D445" s="1" t="s">
        <v>3253</v>
      </c>
      <c r="E445" s="1" t="s">
        <v>3657</v>
      </c>
      <c r="F445" s="1" t="s">
        <v>3705</v>
      </c>
      <c r="G445" s="16">
        <v>8</v>
      </c>
      <c r="H445" s="16">
        <v>8.5</v>
      </c>
      <c r="I445" s="13" t="s">
        <v>3190</v>
      </c>
      <c r="J445" s="1" t="s">
        <v>4973</v>
      </c>
      <c r="K445" s="1">
        <v>0</v>
      </c>
      <c r="L445" s="1">
        <v>2</v>
      </c>
      <c r="M445" s="1">
        <v>0</v>
      </c>
      <c r="N445" s="1">
        <v>0</v>
      </c>
      <c r="O445" s="1">
        <v>1</v>
      </c>
      <c r="P445" s="16">
        <v>92.353379360465112</v>
      </c>
      <c r="Q445" s="21">
        <v>5.7661122205830827E-2</v>
      </c>
      <c r="R445" s="21">
        <v>0.73287937552738869</v>
      </c>
      <c r="S445" s="21">
        <v>0.67521825332155783</v>
      </c>
      <c r="T445" s="21">
        <v>6.3867386825872596E-3</v>
      </c>
      <c r="U445" s="21">
        <v>5.978177456855583E-2</v>
      </c>
      <c r="V445" s="21">
        <v>5.339503588596857E-2</v>
      </c>
      <c r="W445" s="13" t="str">
        <f>IF(Table4674[[#This Row],[PSI - FI]]&gt;5,"Red",(IF(AND(Table4674[[#This Row],[PSI - FI]]&lt;5,Table4674[[#This Row],[PSI - FI]]&gt;=3),"Blue","No")))</f>
        <v>No</v>
      </c>
      <c r="X445" s="19" t="str">
        <f>HYPERLINK("https://www.google.com/maps/dir/?api=1&amp;origin=" &amp; Table4674[[#This Row],[Begin Lat]] &amp; "," &amp; Table4674[[#This Row],[Begin Long]] &amp; "&amp;destination=" &amp; Table4674[[#This Row],[End Lat]] &amp; "," &amp; Table4674[[#This Row],[End Long]] &amp; "&amp;travelmode=driving", "Google Maps")</f>
        <v>Google Maps</v>
      </c>
      <c r="Y445" s="1">
        <v>38.872827590299998</v>
      </c>
      <c r="Z445" s="1">
        <v>-83.9196945021</v>
      </c>
      <c r="AA445" s="1">
        <v>38.868960115999997</v>
      </c>
      <c r="AB445" s="1">
        <v>-83.912352196699999</v>
      </c>
    </row>
    <row r="446" spans="1:28" x14ac:dyDescent="0.25">
      <c r="A446" s="13">
        <v>444</v>
      </c>
      <c r="B446" s="17">
        <v>5</v>
      </c>
      <c r="C446" s="1" t="s">
        <v>793</v>
      </c>
      <c r="D446" s="1" t="s">
        <v>3658</v>
      </c>
      <c r="E446" s="1" t="s">
        <v>3659</v>
      </c>
      <c r="F446" s="1" t="s">
        <v>3821</v>
      </c>
      <c r="G446" s="16">
        <v>12.8</v>
      </c>
      <c r="H446" s="16">
        <v>13.3</v>
      </c>
      <c r="I446" s="13" t="s">
        <v>3190</v>
      </c>
      <c r="J446" s="1" t="s">
        <v>4974</v>
      </c>
      <c r="K446" s="1">
        <v>0</v>
      </c>
      <c r="L446" s="1">
        <v>1</v>
      </c>
      <c r="M446" s="1">
        <v>3</v>
      </c>
      <c r="N446" s="1">
        <v>1</v>
      </c>
      <c r="O446" s="1">
        <v>3</v>
      </c>
      <c r="P446" s="16">
        <v>72.754814680232556</v>
      </c>
      <c r="Q446" s="21">
        <v>7.4227736469975575E-2</v>
      </c>
      <c r="R446" s="21">
        <v>1.0494408694218835</v>
      </c>
      <c r="S446" s="21">
        <v>0.97521313295190792</v>
      </c>
      <c r="T446" s="21">
        <v>8.7992392226843921E-3</v>
      </c>
      <c r="U446" s="21">
        <v>5.9747414987236271E-2</v>
      </c>
      <c r="V446" s="21">
        <v>5.0948175764551878E-2</v>
      </c>
      <c r="W446" s="13" t="str">
        <f>IF(Table4674[[#This Row],[PSI - FI]]&gt;5,"Red",(IF(AND(Table4674[[#This Row],[PSI - FI]]&lt;5,Table4674[[#This Row],[PSI - FI]]&gt;=3),"Blue","No")))</f>
        <v>No</v>
      </c>
      <c r="X446" s="19" t="str">
        <f>HYPERLINK("https://www.google.com/maps/dir/?api=1&amp;origin=" &amp; Table4674[[#This Row],[Begin Lat]] &amp; "," &amp; Table4674[[#This Row],[Begin Long]] &amp; "&amp;destination=" &amp; Table4674[[#This Row],[End Lat]] &amp; "," &amp; Table4674[[#This Row],[End Long]] &amp; "&amp;travelmode=driving", "Google Maps")</f>
        <v>Google Maps</v>
      </c>
      <c r="Y446" s="1">
        <v>40.1167563395</v>
      </c>
      <c r="Z446" s="1">
        <v>-82.660543392099996</v>
      </c>
      <c r="AA446" s="1">
        <v>40.1238685609</v>
      </c>
      <c r="AB446" s="1">
        <v>-82.6588737788</v>
      </c>
    </row>
    <row r="447" spans="1:28" x14ac:dyDescent="0.25">
      <c r="A447" s="13">
        <v>445</v>
      </c>
      <c r="B447" s="17">
        <v>6</v>
      </c>
      <c r="C447" s="1" t="s">
        <v>2367</v>
      </c>
      <c r="D447" s="1" t="s">
        <v>3660</v>
      </c>
      <c r="E447" s="1" t="s">
        <v>3661</v>
      </c>
      <c r="F447" s="1" t="s">
        <v>3822</v>
      </c>
      <c r="G447" s="16">
        <v>0.7</v>
      </c>
      <c r="H447" s="16">
        <v>1.2</v>
      </c>
      <c r="I447" s="13" t="s">
        <v>3190</v>
      </c>
      <c r="J447" s="1" t="s">
        <v>4974</v>
      </c>
      <c r="K447" s="1">
        <v>0</v>
      </c>
      <c r="L447" s="1">
        <v>0</v>
      </c>
      <c r="M447" s="1">
        <v>4</v>
      </c>
      <c r="N447" s="1">
        <v>4</v>
      </c>
      <c r="O447" s="1">
        <v>10</v>
      </c>
      <c r="P447" s="16">
        <v>53.9375</v>
      </c>
      <c r="Q447" s="21">
        <v>4.6753516097777253E-2</v>
      </c>
      <c r="R447" s="21">
        <v>1.6314781553589757</v>
      </c>
      <c r="S447" s="21">
        <v>1.5847246392611984</v>
      </c>
      <c r="T447" s="21">
        <v>5.7543093664733499E-3</v>
      </c>
      <c r="U447" s="21">
        <v>5.9666393848516582E-2</v>
      </c>
      <c r="V447" s="21">
        <v>5.3912084482043231E-2</v>
      </c>
      <c r="W447" s="13" t="str">
        <f>IF(Table4674[[#This Row],[PSI - FI]]&gt;5,"Red",(IF(AND(Table4674[[#This Row],[PSI - FI]]&lt;5,Table4674[[#This Row],[PSI - FI]]&gt;=3),"Blue","No")))</f>
        <v>No</v>
      </c>
      <c r="X447" s="19" t="str">
        <f>HYPERLINK("https://www.google.com/maps/dir/?api=1&amp;origin=" &amp; Table4674[[#This Row],[Begin Lat]] &amp; "," &amp; Table4674[[#This Row],[Begin Long]] &amp; "&amp;destination=" &amp; Table4674[[#This Row],[End Lat]] &amp; "," &amp; Table4674[[#This Row],[End Long]] &amp; "&amp;travelmode=driving", "Google Maps")</f>
        <v>Google Maps</v>
      </c>
      <c r="Y447" s="1">
        <v>40.228287475099997</v>
      </c>
      <c r="Z447" s="1">
        <v>-83.517218961799998</v>
      </c>
      <c r="AA447" s="1">
        <v>40.2294876841</v>
      </c>
      <c r="AB447" s="1">
        <v>-83.508482731599997</v>
      </c>
    </row>
    <row r="448" spans="1:28" x14ac:dyDescent="0.25">
      <c r="A448" s="13">
        <v>446</v>
      </c>
      <c r="B448" s="17">
        <v>9</v>
      </c>
      <c r="C448" s="1" t="s">
        <v>810</v>
      </c>
      <c r="D448" s="1" t="s">
        <v>3662</v>
      </c>
      <c r="E448" s="1" t="s">
        <v>3663</v>
      </c>
      <c r="F448" s="1" t="s">
        <v>3823</v>
      </c>
      <c r="G448" s="16">
        <v>10.9</v>
      </c>
      <c r="H448" s="16">
        <v>11.4</v>
      </c>
      <c r="I448" s="13" t="s">
        <v>3190</v>
      </c>
      <c r="J448" s="1" t="s">
        <v>4974</v>
      </c>
      <c r="K448" s="1">
        <v>0</v>
      </c>
      <c r="L448" s="1">
        <v>2</v>
      </c>
      <c r="M448" s="1">
        <v>3</v>
      </c>
      <c r="N448" s="1">
        <v>0</v>
      </c>
      <c r="O448" s="1">
        <v>3</v>
      </c>
      <c r="P448" s="16">
        <v>113.99400436046511</v>
      </c>
      <c r="Q448" s="21">
        <v>7.3640037718464529E-2</v>
      </c>
      <c r="R448" s="21">
        <v>1.0836674272426281</v>
      </c>
      <c r="S448" s="21">
        <v>1.0100273895241636</v>
      </c>
      <c r="T448" s="21">
        <v>8.735207221644694E-3</v>
      </c>
      <c r="U448" s="21">
        <v>5.9488928836866017E-2</v>
      </c>
      <c r="V448" s="21">
        <v>5.075372161522132E-2</v>
      </c>
      <c r="W448" s="13" t="str">
        <f>IF(Table4674[[#This Row],[PSI - FI]]&gt;5,"Red",(IF(AND(Table4674[[#This Row],[PSI - FI]]&lt;5,Table4674[[#This Row],[PSI - FI]]&gt;=3),"Blue","No")))</f>
        <v>No</v>
      </c>
      <c r="X448" s="19" t="str">
        <f>HYPERLINK("https://www.google.com/maps/dir/?api=1&amp;origin=" &amp; Table4674[[#This Row],[Begin Lat]] &amp; "," &amp; Table4674[[#This Row],[Begin Long]] &amp; "&amp;destination=" &amp; Table4674[[#This Row],[End Lat]] &amp; "," &amp; Table4674[[#This Row],[End Long]] &amp; "&amp;travelmode=driving", "Google Maps")</f>
        <v>Google Maps</v>
      </c>
      <c r="Y448" s="1">
        <v>39.093374464599997</v>
      </c>
      <c r="Z448" s="1">
        <v>-83.202606525600004</v>
      </c>
      <c r="AA448" s="1">
        <v>39.092762731199997</v>
      </c>
      <c r="AB448" s="1">
        <v>-83.193343188200004</v>
      </c>
    </row>
    <row r="449" spans="1:28" x14ac:dyDescent="0.25">
      <c r="A449" s="13">
        <v>447</v>
      </c>
      <c r="B449" s="17">
        <v>5</v>
      </c>
      <c r="C449" s="1" t="s">
        <v>2376</v>
      </c>
      <c r="D449" s="1" t="s">
        <v>3664</v>
      </c>
      <c r="E449" s="1" t="s">
        <v>3665</v>
      </c>
      <c r="F449" s="1" t="s">
        <v>3824</v>
      </c>
      <c r="G449" s="16">
        <v>0.1</v>
      </c>
      <c r="H449" s="16">
        <v>0.6</v>
      </c>
      <c r="I449" s="13" t="s">
        <v>3190</v>
      </c>
      <c r="J449" s="1" t="s">
        <v>4974</v>
      </c>
      <c r="K449" s="1">
        <v>0</v>
      </c>
      <c r="L449" s="1">
        <v>1</v>
      </c>
      <c r="M449" s="1">
        <v>4</v>
      </c>
      <c r="N449" s="1">
        <v>3</v>
      </c>
      <c r="O449" s="1">
        <v>28</v>
      </c>
      <c r="P449" s="16">
        <v>113.17668968023256</v>
      </c>
      <c r="Q449" s="21">
        <v>4.651361608389757E-2</v>
      </c>
      <c r="R449" s="21">
        <v>3.2037443848587426</v>
      </c>
      <c r="S449" s="21">
        <v>3.1572307687748449</v>
      </c>
      <c r="T449" s="21">
        <v>5.7271747770318892E-3</v>
      </c>
      <c r="U449" s="21">
        <v>5.9376881317617348E-2</v>
      </c>
      <c r="V449" s="21">
        <v>5.3649706540585457E-2</v>
      </c>
      <c r="W449" s="13" t="str">
        <f>IF(Table4674[[#This Row],[PSI - FI]]&gt;5,"Red",(IF(AND(Table4674[[#This Row],[PSI - FI]]&lt;5,Table4674[[#This Row],[PSI - FI]]&gt;=3),"Blue","No")))</f>
        <v>No</v>
      </c>
      <c r="X449" s="19" t="str">
        <f>HYPERLINK("https://www.google.com/maps/dir/?api=1&amp;origin=" &amp; Table4674[[#This Row],[Begin Lat]] &amp; "," &amp; Table4674[[#This Row],[Begin Long]] &amp; "&amp;destination=" &amp; Table4674[[#This Row],[End Lat]] &amp; "," &amp; Table4674[[#This Row],[End Long]] &amp; "&amp;travelmode=driving", "Google Maps")</f>
        <v>Google Maps</v>
      </c>
      <c r="Y449" s="1">
        <v>39.719994732099998</v>
      </c>
      <c r="Z449" s="1">
        <v>-82.208705839299995</v>
      </c>
      <c r="AA449" s="1">
        <v>39.724262813800003</v>
      </c>
      <c r="AB449" s="1">
        <v>-82.203884400600003</v>
      </c>
    </row>
    <row r="450" spans="1:28" x14ac:dyDescent="0.25">
      <c r="A450" s="13">
        <v>448</v>
      </c>
      <c r="B450" s="17">
        <v>11</v>
      </c>
      <c r="C450" s="1" t="s">
        <v>2372</v>
      </c>
      <c r="D450" s="1" t="s">
        <v>3497</v>
      </c>
      <c r="E450" s="1" t="s">
        <v>3498</v>
      </c>
      <c r="F450" s="1" t="s">
        <v>3783</v>
      </c>
      <c r="G450" s="16">
        <v>1.3</v>
      </c>
      <c r="H450" s="16">
        <v>1.8</v>
      </c>
      <c r="I450" s="13" t="s">
        <v>3190</v>
      </c>
      <c r="J450" s="1" t="s">
        <v>4974</v>
      </c>
      <c r="K450" s="1">
        <v>2</v>
      </c>
      <c r="L450" s="1">
        <v>0</v>
      </c>
      <c r="M450" s="1">
        <v>1</v>
      </c>
      <c r="N450" s="1">
        <v>0</v>
      </c>
      <c r="O450" s="1">
        <v>1</v>
      </c>
      <c r="P450" s="16">
        <v>98.900254360465112</v>
      </c>
      <c r="Q450" s="21">
        <v>0.11774227446944677</v>
      </c>
      <c r="R450" s="21">
        <v>0.75469156404999727</v>
      </c>
      <c r="S450" s="21">
        <v>0.63694928958055053</v>
      </c>
      <c r="T450" s="21">
        <v>1.3444437196185446E-2</v>
      </c>
      <c r="U450" s="21">
        <v>5.9326383643977673E-2</v>
      </c>
      <c r="V450" s="21">
        <v>4.5881946447792227E-2</v>
      </c>
      <c r="W450" s="13" t="str">
        <f>IF(Table4674[[#This Row],[PSI - FI]]&gt;5,"Red",(IF(AND(Table4674[[#This Row],[PSI - FI]]&lt;5,Table4674[[#This Row],[PSI - FI]]&gt;=3),"Blue","No")))</f>
        <v>No</v>
      </c>
      <c r="X450" s="19" t="str">
        <f>HYPERLINK("https://www.google.com/maps/dir/?api=1&amp;origin=" &amp; Table4674[[#This Row],[Begin Lat]] &amp; "," &amp; Table4674[[#This Row],[Begin Long]] &amp; "&amp;destination=" &amp; Table4674[[#This Row],[End Lat]] &amp; "," &amp; Table4674[[#This Row],[End Long]] &amp; "&amp;travelmode=driving", "Google Maps")</f>
        <v>Google Maps</v>
      </c>
      <c r="Y450" s="1">
        <v>40.569028985800003</v>
      </c>
      <c r="Z450" s="1">
        <v>-81.902638457400002</v>
      </c>
      <c r="AA450" s="1">
        <v>40.573784721099997</v>
      </c>
      <c r="AB450" s="1">
        <v>-81.895808142299998</v>
      </c>
    </row>
    <row r="451" spans="1:28" x14ac:dyDescent="0.25">
      <c r="A451" s="13">
        <v>449</v>
      </c>
      <c r="B451" s="17">
        <v>11</v>
      </c>
      <c r="C451" s="1" t="s">
        <v>2372</v>
      </c>
      <c r="D451" s="1" t="s">
        <v>3497</v>
      </c>
      <c r="E451" s="1" t="s">
        <v>3498</v>
      </c>
      <c r="F451" s="1" t="s">
        <v>3783</v>
      </c>
      <c r="G451" s="16">
        <v>0</v>
      </c>
      <c r="H451" s="16">
        <v>0.5</v>
      </c>
      <c r="I451" s="13" t="s">
        <v>3190</v>
      </c>
      <c r="J451" s="1" t="s">
        <v>4974</v>
      </c>
      <c r="K451" s="1">
        <v>0</v>
      </c>
      <c r="L451" s="1">
        <v>1</v>
      </c>
      <c r="M451" s="1">
        <v>1</v>
      </c>
      <c r="N451" s="1">
        <v>1</v>
      </c>
      <c r="O451" s="1">
        <v>8</v>
      </c>
      <c r="P451" s="16">
        <v>64.661064680232556</v>
      </c>
      <c r="Q451" s="21">
        <v>0.11774227446944677</v>
      </c>
      <c r="R451" s="21">
        <v>1.95444295095179</v>
      </c>
      <c r="S451" s="21">
        <v>1.8367006764823433</v>
      </c>
      <c r="T451" s="21">
        <v>1.3444437196185446E-2</v>
      </c>
      <c r="U451" s="21">
        <v>5.9326383643977673E-2</v>
      </c>
      <c r="V451" s="21">
        <v>4.5881946447792227E-2</v>
      </c>
      <c r="W451" s="13" t="str">
        <f>IF(Table4674[[#This Row],[PSI - FI]]&gt;5,"Red",(IF(AND(Table4674[[#This Row],[PSI - FI]]&lt;5,Table4674[[#This Row],[PSI - FI]]&gt;=3),"Blue","No")))</f>
        <v>No</v>
      </c>
      <c r="X451" s="19" t="str">
        <f>HYPERLINK("https://www.google.com/maps/dir/?api=1&amp;origin=" &amp; Table4674[[#This Row],[Begin Lat]] &amp; "," &amp; Table4674[[#This Row],[Begin Long]] &amp; "&amp;destination=" &amp; Table4674[[#This Row],[End Lat]] &amp; "," &amp; Table4674[[#This Row],[End Long]] &amp; "&amp;travelmode=driving", "Google Maps")</f>
        <v>Google Maps</v>
      </c>
      <c r="Y451" s="1">
        <v>40.554106553799997</v>
      </c>
      <c r="Z451" s="1">
        <v>-81.915072031999998</v>
      </c>
      <c r="AA451" s="1">
        <v>40.559879237799997</v>
      </c>
      <c r="AB451" s="1">
        <v>-81.911143433399999</v>
      </c>
    </row>
    <row r="452" spans="1:28" x14ac:dyDescent="0.25">
      <c r="A452" s="13">
        <v>450</v>
      </c>
      <c r="B452" s="17">
        <v>11</v>
      </c>
      <c r="C452" s="1" t="s">
        <v>2372</v>
      </c>
      <c r="D452" s="1" t="s">
        <v>3497</v>
      </c>
      <c r="E452" s="1" t="s">
        <v>3498</v>
      </c>
      <c r="F452" s="1" t="s">
        <v>3783</v>
      </c>
      <c r="G452" s="16">
        <v>6.9</v>
      </c>
      <c r="H452" s="16">
        <v>7.4</v>
      </c>
      <c r="I452" s="13" t="s">
        <v>3190</v>
      </c>
      <c r="J452" s="1" t="s">
        <v>4974</v>
      </c>
      <c r="K452" s="1">
        <v>0</v>
      </c>
      <c r="L452" s="1">
        <v>1</v>
      </c>
      <c r="M452" s="1">
        <v>0</v>
      </c>
      <c r="N452" s="1">
        <v>2</v>
      </c>
      <c r="O452" s="1">
        <v>5</v>
      </c>
      <c r="P452" s="16">
        <v>59.551689680232556</v>
      </c>
      <c r="Q452" s="21">
        <v>0.11774227446944677</v>
      </c>
      <c r="R452" s="21">
        <v>1.4402637851367359</v>
      </c>
      <c r="S452" s="21">
        <v>1.3225215106672892</v>
      </c>
      <c r="T452" s="21">
        <v>1.3444437196185446E-2</v>
      </c>
      <c r="U452" s="21">
        <v>5.9326383643977673E-2</v>
      </c>
      <c r="V452" s="21">
        <v>4.5881946447792227E-2</v>
      </c>
      <c r="W452" s="13" t="str">
        <f>IF(Table4674[[#This Row],[PSI - FI]]&gt;5,"Red",(IF(AND(Table4674[[#This Row],[PSI - FI]]&lt;5,Table4674[[#This Row],[PSI - FI]]&gt;=3),"Blue","No")))</f>
        <v>No</v>
      </c>
      <c r="X452" s="19" t="str">
        <f>HYPERLINK("https://www.google.com/maps/dir/?api=1&amp;origin=" &amp; Table4674[[#This Row],[Begin Lat]] &amp; "," &amp; Table4674[[#This Row],[Begin Long]] &amp; "&amp;destination=" &amp; Table4674[[#This Row],[End Lat]] &amp; "," &amp; Table4674[[#This Row],[End Long]] &amp; "&amp;travelmode=driving", "Google Maps")</f>
        <v>Google Maps</v>
      </c>
      <c r="Y452" s="1">
        <v>40.616062080900001</v>
      </c>
      <c r="Z452" s="1">
        <v>-81.822947596999995</v>
      </c>
      <c r="AA452" s="1">
        <v>40.620779572099998</v>
      </c>
      <c r="AB452" s="1">
        <v>-81.8158111109</v>
      </c>
    </row>
    <row r="453" spans="1:28" x14ac:dyDescent="0.25">
      <c r="A453" s="13">
        <v>451</v>
      </c>
      <c r="B453" s="17">
        <v>8</v>
      </c>
      <c r="C453" s="1" t="s">
        <v>2363</v>
      </c>
      <c r="D453" s="1" t="s">
        <v>3666</v>
      </c>
      <c r="E453" s="1" t="s">
        <v>3667</v>
      </c>
      <c r="F453" s="1" t="s">
        <v>3825</v>
      </c>
      <c r="G453" s="16">
        <v>1.5</v>
      </c>
      <c r="H453" s="16">
        <v>2</v>
      </c>
      <c r="I453" s="13" t="s">
        <v>3190</v>
      </c>
      <c r="J453" s="1" t="s">
        <v>4974</v>
      </c>
      <c r="K453" s="1">
        <v>1</v>
      </c>
      <c r="L453" s="1">
        <v>1</v>
      </c>
      <c r="M453" s="1">
        <v>3</v>
      </c>
      <c r="N453" s="1">
        <v>2</v>
      </c>
      <c r="O453" s="1">
        <v>3</v>
      </c>
      <c r="P453" s="16">
        <v>122.86900436046511</v>
      </c>
      <c r="Q453" s="21">
        <v>5.2974277793075106E-2</v>
      </c>
      <c r="R453" s="21">
        <v>1.0283396644547866</v>
      </c>
      <c r="S453" s="21">
        <v>0.97536538666171158</v>
      </c>
      <c r="T453" s="21">
        <v>6.4541505513134988E-3</v>
      </c>
      <c r="U453" s="21">
        <v>5.9283224380424118E-2</v>
      </c>
      <c r="V453" s="21">
        <v>5.2829073829110618E-2</v>
      </c>
      <c r="W453" s="13" t="str">
        <f>IF(Table4674[[#This Row],[PSI - FI]]&gt;5,"Red",(IF(AND(Table4674[[#This Row],[PSI - FI]]&lt;5,Table4674[[#This Row],[PSI - FI]]&gt;=3),"Blue","No")))</f>
        <v>No</v>
      </c>
      <c r="X453" s="19" t="str">
        <f>HYPERLINK("https://www.google.com/maps/dir/?api=1&amp;origin=" &amp; Table4674[[#This Row],[Begin Lat]] &amp; "," &amp; Table4674[[#This Row],[Begin Long]] &amp; "&amp;destination=" &amp; Table4674[[#This Row],[End Lat]] &amp; "," &amp; Table4674[[#This Row],[End Long]] &amp; "&amp;travelmode=driving", "Google Maps")</f>
        <v>Google Maps</v>
      </c>
      <c r="Y453" s="1">
        <v>39.3482239732</v>
      </c>
      <c r="Z453" s="1">
        <v>-83.945577631600003</v>
      </c>
      <c r="AA453" s="1">
        <v>39.354262818899997</v>
      </c>
      <c r="AB453" s="1">
        <v>-83.941937848500004</v>
      </c>
    </row>
    <row r="454" spans="1:28" x14ac:dyDescent="0.25">
      <c r="A454" s="13">
        <v>452</v>
      </c>
      <c r="B454" s="17">
        <v>3</v>
      </c>
      <c r="C454" s="1" t="s">
        <v>3193</v>
      </c>
      <c r="D454" s="1" t="s">
        <v>3668</v>
      </c>
      <c r="E454" s="1" t="s">
        <v>3621</v>
      </c>
      <c r="F454" s="1" t="s">
        <v>3711</v>
      </c>
      <c r="G454" s="16">
        <v>6.6</v>
      </c>
      <c r="H454" s="16">
        <v>7.1</v>
      </c>
      <c r="I454" s="13" t="s">
        <v>3190</v>
      </c>
      <c r="J454" s="1" t="s">
        <v>4974</v>
      </c>
      <c r="K454" s="1">
        <v>1</v>
      </c>
      <c r="L454" s="1">
        <v>1</v>
      </c>
      <c r="M454" s="1">
        <v>3</v>
      </c>
      <c r="N454" s="1">
        <v>0</v>
      </c>
      <c r="O454" s="1">
        <v>2</v>
      </c>
      <c r="P454" s="16">
        <v>112.99400436046511</v>
      </c>
      <c r="Q454" s="21">
        <v>7.3338002408505062E-2</v>
      </c>
      <c r="R454" s="21">
        <v>0.93126641145258415</v>
      </c>
      <c r="S454" s="21">
        <v>0.85792840904407908</v>
      </c>
      <c r="T454" s="21">
        <v>8.7022832083269112E-3</v>
      </c>
      <c r="U454" s="21">
        <v>5.9173404972992602E-2</v>
      </c>
      <c r="V454" s="21">
        <v>5.0471121764665693E-2</v>
      </c>
      <c r="W454" s="13" t="str">
        <f>IF(Table4674[[#This Row],[PSI - FI]]&gt;5,"Red",(IF(AND(Table4674[[#This Row],[PSI - FI]]&lt;5,Table4674[[#This Row],[PSI - FI]]&gt;=3),"Blue","No")))</f>
        <v>No</v>
      </c>
      <c r="X454" s="19" t="str">
        <f>HYPERLINK("https://www.google.com/maps/dir/?api=1&amp;origin=" &amp; Table4674[[#This Row],[Begin Lat]] &amp; "," &amp; Table4674[[#This Row],[Begin Long]] &amp; "&amp;destination=" &amp; Table4674[[#This Row],[End Lat]] &amp; "," &amp; Table4674[[#This Row],[End Long]] &amp; "&amp;travelmode=driving", "Google Maps")</f>
        <v>Google Maps</v>
      </c>
      <c r="Y454" s="1">
        <v>40.652976277500002</v>
      </c>
      <c r="Z454" s="1">
        <v>-82.270702920399998</v>
      </c>
      <c r="AA454" s="1">
        <v>40.653133796600002</v>
      </c>
      <c r="AB454" s="1">
        <v>-82.261458487100001</v>
      </c>
    </row>
    <row r="455" spans="1:28" x14ac:dyDescent="0.25">
      <c r="A455" s="13">
        <v>453</v>
      </c>
      <c r="B455" s="17">
        <v>1</v>
      </c>
      <c r="C455" s="1" t="s">
        <v>2381</v>
      </c>
      <c r="D455" s="1" t="s">
        <v>3400</v>
      </c>
      <c r="E455" s="1" t="s">
        <v>3388</v>
      </c>
      <c r="F455" s="1" t="s">
        <v>3747</v>
      </c>
      <c r="G455" s="16">
        <v>21.3</v>
      </c>
      <c r="H455" s="16">
        <v>21.8</v>
      </c>
      <c r="I455" s="13" t="s">
        <v>3190</v>
      </c>
      <c r="J455" s="1" t="s">
        <v>4974</v>
      </c>
      <c r="K455" s="1">
        <v>0</v>
      </c>
      <c r="L455" s="1">
        <v>1</v>
      </c>
      <c r="M455" s="1">
        <v>2</v>
      </c>
      <c r="N455" s="1">
        <v>0</v>
      </c>
      <c r="O455" s="1">
        <v>1</v>
      </c>
      <c r="P455" s="16">
        <v>59.770439680232556</v>
      </c>
      <c r="Q455" s="21">
        <v>0.117257106605724</v>
      </c>
      <c r="R455" s="21">
        <v>0.75996818734727301</v>
      </c>
      <c r="S455" s="21">
        <v>0.64271108074154903</v>
      </c>
      <c r="T455" s="21">
        <v>1.3393527745523446E-2</v>
      </c>
      <c r="U455" s="21">
        <v>5.9156056731598558E-2</v>
      </c>
      <c r="V455" s="21">
        <v>4.5762528986075114E-2</v>
      </c>
      <c r="W455" s="13" t="str">
        <f>IF(Table4674[[#This Row],[PSI - FI]]&gt;5,"Red",(IF(AND(Table4674[[#This Row],[PSI - FI]]&lt;5,Table4674[[#This Row],[PSI - FI]]&gt;=3),"Blue","No")))</f>
        <v>No</v>
      </c>
      <c r="X455" s="19" t="str">
        <f>HYPERLINK("https://www.google.com/maps/dir/?api=1&amp;origin=" &amp; Table4674[[#This Row],[Begin Lat]] &amp; "," &amp; Table4674[[#This Row],[Begin Long]] &amp; "&amp;destination=" &amp; Table4674[[#This Row],[End Lat]] &amp; "," &amp; Table4674[[#This Row],[End Long]] &amp; "&amp;travelmode=driving", "Google Maps")</f>
        <v>Google Maps</v>
      </c>
      <c r="Y455" s="1">
        <v>40.8124183905</v>
      </c>
      <c r="Z455" s="1">
        <v>-83.650033628800003</v>
      </c>
      <c r="AA455" s="1">
        <v>0</v>
      </c>
      <c r="AB455" s="1">
        <v>0</v>
      </c>
    </row>
    <row r="456" spans="1:28" x14ac:dyDescent="0.25">
      <c r="A456" s="13">
        <v>454</v>
      </c>
      <c r="B456" s="17">
        <v>10</v>
      </c>
      <c r="C456" s="1" t="s">
        <v>2386</v>
      </c>
      <c r="D456" s="1" t="s">
        <v>3499</v>
      </c>
      <c r="E456" s="1" t="s">
        <v>3669</v>
      </c>
      <c r="F456" s="1" t="s">
        <v>3736</v>
      </c>
      <c r="G456" s="16">
        <v>11.7</v>
      </c>
      <c r="H456" s="16">
        <v>12.2</v>
      </c>
      <c r="I456" s="13" t="s">
        <v>3190</v>
      </c>
      <c r="J456" s="1" t="s">
        <v>4974</v>
      </c>
      <c r="K456" s="1">
        <v>0</v>
      </c>
      <c r="L456" s="1">
        <v>1</v>
      </c>
      <c r="M456" s="1">
        <v>4</v>
      </c>
      <c r="N456" s="1">
        <v>0</v>
      </c>
      <c r="O456" s="1">
        <v>2</v>
      </c>
      <c r="P456" s="16">
        <v>73.864189680232556</v>
      </c>
      <c r="Q456" s="21">
        <v>7.2747748739229734E-2</v>
      </c>
      <c r="R456" s="21">
        <v>0.92831233564677618</v>
      </c>
      <c r="S456" s="21">
        <v>0.85556458690754644</v>
      </c>
      <c r="T456" s="21">
        <v>8.6379094966329822E-3</v>
      </c>
      <c r="U456" s="21">
        <v>5.875699371656086E-2</v>
      </c>
      <c r="V456" s="21">
        <v>5.0119084219927876E-2</v>
      </c>
      <c r="W456" s="13" t="str">
        <f>IF(Table4674[[#This Row],[PSI - FI]]&gt;5,"Red",(IF(AND(Table4674[[#This Row],[PSI - FI]]&lt;5,Table4674[[#This Row],[PSI - FI]]&gt;=3),"Blue","No")))</f>
        <v>No</v>
      </c>
      <c r="X456" s="19" t="str">
        <f>HYPERLINK("https://www.google.com/maps/dir/?api=1&amp;origin=" &amp; Table4674[[#This Row],[Begin Lat]] &amp; "," &amp; Table4674[[#This Row],[Begin Long]] &amp; "&amp;destination=" &amp; Table4674[[#This Row],[End Lat]] &amp; "," &amp; Table4674[[#This Row],[End Long]] &amp; "&amp;travelmode=driving", "Google Maps")</f>
        <v>Google Maps</v>
      </c>
      <c r="Y456" s="1">
        <v>39.271494073100001</v>
      </c>
      <c r="Z456" s="1">
        <v>-82.566160107300007</v>
      </c>
      <c r="AA456" s="1">
        <v>39.273276774199999</v>
      </c>
      <c r="AB456" s="1">
        <v>-82.557407003999998</v>
      </c>
    </row>
    <row r="457" spans="1:28" x14ac:dyDescent="0.25">
      <c r="A457" s="13">
        <v>455</v>
      </c>
      <c r="B457" s="17">
        <v>3</v>
      </c>
      <c r="C457" s="1" t="s">
        <v>791</v>
      </c>
      <c r="D457" s="1" t="s">
        <v>3670</v>
      </c>
      <c r="E457" s="1" t="s">
        <v>3671</v>
      </c>
      <c r="F457" s="1" t="s">
        <v>3826</v>
      </c>
      <c r="G457" s="16">
        <v>1.5</v>
      </c>
      <c r="H457" s="16">
        <v>2</v>
      </c>
      <c r="I457" s="13" t="s">
        <v>3190</v>
      </c>
      <c r="J457" s="1" t="s">
        <v>4974</v>
      </c>
      <c r="K457" s="1">
        <v>1</v>
      </c>
      <c r="L457" s="1">
        <v>0</v>
      </c>
      <c r="M457" s="1">
        <v>2</v>
      </c>
      <c r="N457" s="1">
        <v>1</v>
      </c>
      <c r="O457" s="1">
        <v>3</v>
      </c>
      <c r="P457" s="16">
        <v>66.207939680232556</v>
      </c>
      <c r="Q457" s="21">
        <v>8.9630142079826572E-2</v>
      </c>
      <c r="R457" s="21">
        <v>1.0771676832883503</v>
      </c>
      <c r="S457" s="21">
        <v>0.98753754120852377</v>
      </c>
      <c r="T457" s="21">
        <v>1.0463672063990327E-2</v>
      </c>
      <c r="U457" s="21">
        <v>5.8716496663774848E-2</v>
      </c>
      <c r="V457" s="21">
        <v>4.825282459978452E-2</v>
      </c>
      <c r="W457" s="13" t="str">
        <f>IF(Table4674[[#This Row],[PSI - FI]]&gt;5,"Red",(IF(AND(Table4674[[#This Row],[PSI - FI]]&lt;5,Table4674[[#This Row],[PSI - FI]]&gt;=3),"Blue","No")))</f>
        <v>No</v>
      </c>
      <c r="X457" s="19" t="str">
        <f>HYPERLINK("https://www.google.com/maps/dir/?api=1&amp;origin=" &amp; Table4674[[#This Row],[Begin Lat]] &amp; "," &amp; Table4674[[#This Row],[Begin Long]] &amp; "&amp;destination=" &amp; Table4674[[#This Row],[End Lat]] &amp; "," &amp; Table4674[[#This Row],[End Long]] &amp; "&amp;travelmode=driving", "Google Maps")</f>
        <v>Google Maps</v>
      </c>
      <c r="Y457" s="1">
        <v>41.296210918200003</v>
      </c>
      <c r="Z457" s="1">
        <v>-81.911999625799993</v>
      </c>
      <c r="AA457" s="1">
        <v>41.303441699499999</v>
      </c>
      <c r="AB457" s="1">
        <v>-81.912499920900004</v>
      </c>
    </row>
    <row r="458" spans="1:28" x14ac:dyDescent="0.25">
      <c r="A458" s="13">
        <v>456</v>
      </c>
      <c r="B458" s="17">
        <v>5</v>
      </c>
      <c r="C458" s="1" t="s">
        <v>797</v>
      </c>
      <c r="D458" s="1" t="s">
        <v>3672</v>
      </c>
      <c r="E458" s="1" t="s">
        <v>3284</v>
      </c>
      <c r="F458" s="1" t="s">
        <v>3708</v>
      </c>
      <c r="G458" s="16">
        <v>20.9</v>
      </c>
      <c r="H458" s="16">
        <v>21.4</v>
      </c>
      <c r="I458" s="13" t="s">
        <v>3190</v>
      </c>
      <c r="J458" s="1" t="s">
        <v>4974</v>
      </c>
      <c r="K458" s="1">
        <v>0</v>
      </c>
      <c r="L458" s="1">
        <v>1</v>
      </c>
      <c r="M458" s="1">
        <v>2</v>
      </c>
      <c r="N458" s="1">
        <v>0</v>
      </c>
      <c r="O458" s="1">
        <v>1</v>
      </c>
      <c r="P458" s="16">
        <v>59.770439680232556</v>
      </c>
      <c r="Q458" s="21">
        <v>0.11637430153614436</v>
      </c>
      <c r="R458" s="21">
        <v>0.72969315391035738</v>
      </c>
      <c r="S458" s="21">
        <v>0.61331885237421302</v>
      </c>
      <c r="T458" s="21">
        <v>1.3300849642646669E-2</v>
      </c>
      <c r="U458" s="21">
        <v>5.8584550708577966E-2</v>
      </c>
      <c r="V458" s="21">
        <v>4.5283701065931298E-2</v>
      </c>
      <c r="W458" s="13" t="str">
        <f>IF(Table4674[[#This Row],[PSI - FI]]&gt;5,"Red",(IF(AND(Table4674[[#This Row],[PSI - FI]]&lt;5,Table4674[[#This Row],[PSI - FI]]&gt;=3),"Blue","No")))</f>
        <v>No</v>
      </c>
      <c r="X458" s="19" t="str">
        <f>HYPERLINK("https://www.google.com/maps/dir/?api=1&amp;origin=" &amp; Table4674[[#This Row],[Begin Lat]] &amp; "," &amp; Table4674[[#This Row],[Begin Long]] &amp; "&amp;destination=" &amp; Table4674[[#This Row],[End Lat]] &amp; "," &amp; Table4674[[#This Row],[End Long]] &amp; "&amp;travelmode=driving", "Google Maps")</f>
        <v>Google Maps</v>
      </c>
      <c r="Y458" s="1">
        <v>39.719766028400002</v>
      </c>
      <c r="Z458" s="1">
        <v>-82.500284775400004</v>
      </c>
      <c r="AA458" s="1">
        <v>39.717617968100001</v>
      </c>
      <c r="AB458" s="1">
        <v>-82.491331167300004</v>
      </c>
    </row>
    <row r="459" spans="1:28" x14ac:dyDescent="0.25">
      <c r="A459" s="13">
        <v>457</v>
      </c>
      <c r="B459" s="17">
        <v>5</v>
      </c>
      <c r="C459" s="1" t="s">
        <v>797</v>
      </c>
      <c r="D459" s="1" t="s">
        <v>3672</v>
      </c>
      <c r="E459" s="1" t="s">
        <v>3284</v>
      </c>
      <c r="F459" s="1" t="s">
        <v>3708</v>
      </c>
      <c r="G459" s="16">
        <v>25.6</v>
      </c>
      <c r="H459" s="16">
        <v>26.1</v>
      </c>
      <c r="I459" s="13" t="s">
        <v>3190</v>
      </c>
      <c r="J459" s="1" t="s">
        <v>4974</v>
      </c>
      <c r="K459" s="1">
        <v>0</v>
      </c>
      <c r="L459" s="1">
        <v>1</v>
      </c>
      <c r="M459" s="1">
        <v>1</v>
      </c>
      <c r="N459" s="1">
        <v>1</v>
      </c>
      <c r="O459" s="1">
        <v>3</v>
      </c>
      <c r="P459" s="16">
        <v>59.661064680232556</v>
      </c>
      <c r="Q459" s="21">
        <v>0.11637430153614436</v>
      </c>
      <c r="R459" s="21">
        <v>1.0611248142521772</v>
      </c>
      <c r="S459" s="21">
        <v>0.94475051271603283</v>
      </c>
      <c r="T459" s="21">
        <v>1.3300849642646669E-2</v>
      </c>
      <c r="U459" s="21">
        <v>5.8584550708577966E-2</v>
      </c>
      <c r="V459" s="21">
        <v>4.5283701065931298E-2</v>
      </c>
      <c r="W459" s="13" t="str">
        <f>IF(Table4674[[#This Row],[PSI - FI]]&gt;5,"Red",(IF(AND(Table4674[[#This Row],[PSI - FI]]&lt;5,Table4674[[#This Row],[PSI - FI]]&gt;=3),"Blue","No")))</f>
        <v>No</v>
      </c>
      <c r="X459" s="19" t="str">
        <f>HYPERLINK("https://www.google.com/maps/dir/?api=1&amp;origin=" &amp; Table4674[[#This Row],[Begin Lat]] &amp; "," &amp; Table4674[[#This Row],[Begin Long]] &amp; "&amp;destination=" &amp; Table4674[[#This Row],[End Lat]] &amp; "," &amp; Table4674[[#This Row],[End Long]] &amp; "&amp;travelmode=driving", "Google Maps")</f>
        <v>Google Maps</v>
      </c>
      <c r="Y459" s="1">
        <v>39.720242758399998</v>
      </c>
      <c r="Z459" s="1">
        <v>-82.413385697500004</v>
      </c>
      <c r="AA459" s="1">
        <v>39.719134237900001</v>
      </c>
      <c r="AB459" s="1">
        <v>-82.404164563899997</v>
      </c>
    </row>
    <row r="460" spans="1:28" x14ac:dyDescent="0.25">
      <c r="A460" s="13">
        <v>458</v>
      </c>
      <c r="B460" s="17">
        <v>5</v>
      </c>
      <c r="C460" s="1" t="s">
        <v>797</v>
      </c>
      <c r="D460" s="1" t="s">
        <v>3672</v>
      </c>
      <c r="E460" s="1" t="s">
        <v>3284</v>
      </c>
      <c r="F460" s="1" t="s">
        <v>3708</v>
      </c>
      <c r="G460" s="16">
        <v>26.7</v>
      </c>
      <c r="H460" s="16">
        <v>27.2</v>
      </c>
      <c r="I460" s="13" t="s">
        <v>3190</v>
      </c>
      <c r="J460" s="1" t="s">
        <v>4974</v>
      </c>
      <c r="K460" s="1">
        <v>1</v>
      </c>
      <c r="L460" s="1">
        <v>0</v>
      </c>
      <c r="M460" s="1">
        <v>2</v>
      </c>
      <c r="N460" s="1">
        <v>0</v>
      </c>
      <c r="O460" s="1">
        <v>0</v>
      </c>
      <c r="P460" s="16">
        <v>58.770439680232556</v>
      </c>
      <c r="Q460" s="21">
        <v>0.11637430153614436</v>
      </c>
      <c r="R460" s="21">
        <v>0.56397732373944742</v>
      </c>
      <c r="S460" s="21">
        <v>0.44760302220330306</v>
      </c>
      <c r="T460" s="21">
        <v>1.3300849642646669E-2</v>
      </c>
      <c r="U460" s="21">
        <v>5.8584550708577966E-2</v>
      </c>
      <c r="V460" s="21">
        <v>4.5283701065931298E-2</v>
      </c>
      <c r="W460" s="13" t="str">
        <f>IF(Table4674[[#This Row],[PSI - FI]]&gt;5,"Red",(IF(AND(Table4674[[#This Row],[PSI - FI]]&lt;5,Table4674[[#This Row],[PSI - FI]]&gt;=3),"Blue","No")))</f>
        <v>No</v>
      </c>
      <c r="X460" s="19" t="str">
        <f>HYPERLINK("https://www.google.com/maps/dir/?api=1&amp;origin=" &amp; Table4674[[#This Row],[Begin Lat]] &amp; "," &amp; Table4674[[#This Row],[Begin Long]] &amp; "&amp;destination=" &amp; Table4674[[#This Row],[End Lat]] &amp; "," &amp; Table4674[[#This Row],[End Long]] &amp; "&amp;travelmode=driving", "Google Maps")</f>
        <v>Google Maps</v>
      </c>
      <c r="Y460" s="1">
        <v>39.722937074100003</v>
      </c>
      <c r="Z460" s="1">
        <v>-82.394498804600005</v>
      </c>
      <c r="AA460" s="1">
        <v>39.722397115</v>
      </c>
      <c r="AB460" s="1">
        <v>-82.385145940300006</v>
      </c>
    </row>
    <row r="461" spans="1:28" x14ac:dyDescent="0.25">
      <c r="A461" s="13">
        <v>459</v>
      </c>
      <c r="B461" s="17">
        <v>6</v>
      </c>
      <c r="C461" s="1" t="s">
        <v>799</v>
      </c>
      <c r="D461" s="1" t="s">
        <v>3490</v>
      </c>
      <c r="E461" s="1" t="s">
        <v>3491</v>
      </c>
      <c r="F461" s="1" t="s">
        <v>3742</v>
      </c>
      <c r="G461" s="16">
        <v>4.4000000000000004</v>
      </c>
      <c r="H461" s="16">
        <v>4.9000000000000004</v>
      </c>
      <c r="I461" s="13" t="s">
        <v>3190</v>
      </c>
      <c r="J461" s="1" t="s">
        <v>4974</v>
      </c>
      <c r="K461" s="1">
        <v>0</v>
      </c>
      <c r="L461" s="1">
        <v>3</v>
      </c>
      <c r="M461" s="1">
        <v>2</v>
      </c>
      <c r="N461" s="1">
        <v>1</v>
      </c>
      <c r="O461" s="1">
        <v>3</v>
      </c>
      <c r="P461" s="16">
        <v>157.56131904069767</v>
      </c>
      <c r="Q461" s="21">
        <v>6.0868688158697053E-2</v>
      </c>
      <c r="R461" s="21">
        <v>0.99705080003362678</v>
      </c>
      <c r="S461" s="21">
        <v>0.93618211187492972</v>
      </c>
      <c r="T461" s="21">
        <v>7.3327958446416357E-3</v>
      </c>
      <c r="U461" s="21">
        <v>5.8471035961168677E-2</v>
      </c>
      <c r="V461" s="21">
        <v>5.1138240116527039E-2</v>
      </c>
      <c r="W461" s="13" t="str">
        <f>IF(Table4674[[#This Row],[PSI - FI]]&gt;5,"Red",(IF(AND(Table4674[[#This Row],[PSI - FI]]&lt;5,Table4674[[#This Row],[PSI - FI]]&gt;=3),"Blue","No")))</f>
        <v>No</v>
      </c>
      <c r="X461" s="19" t="str">
        <f>HYPERLINK("https://www.google.com/maps/dir/?api=1&amp;origin=" &amp; Table4674[[#This Row],[Begin Lat]] &amp; "," &amp; Table4674[[#This Row],[Begin Long]] &amp; "&amp;destination=" &amp; Table4674[[#This Row],[End Lat]] &amp; "," &amp; Table4674[[#This Row],[End Long]] &amp; "&amp;travelmode=driving", "Google Maps")</f>
        <v>Google Maps</v>
      </c>
      <c r="Y461" s="1">
        <v>40.412316265000001</v>
      </c>
      <c r="Z461" s="1">
        <v>-83.003924894500003</v>
      </c>
      <c r="AA461" s="1">
        <v>40.411178802099997</v>
      </c>
      <c r="AB461" s="1">
        <v>-82.994557073199999</v>
      </c>
    </row>
    <row r="462" spans="1:28" x14ac:dyDescent="0.25">
      <c r="A462" s="13">
        <v>460</v>
      </c>
      <c r="B462" s="17">
        <v>11</v>
      </c>
      <c r="C462" s="1" t="s">
        <v>1338</v>
      </c>
      <c r="D462" s="1" t="s">
        <v>3445</v>
      </c>
      <c r="E462" s="1" t="s">
        <v>3446</v>
      </c>
      <c r="F462" s="1" t="s">
        <v>3769</v>
      </c>
      <c r="G462" s="16">
        <v>19.8</v>
      </c>
      <c r="H462" s="16">
        <v>20.3</v>
      </c>
      <c r="I462" s="13" t="s">
        <v>3190</v>
      </c>
      <c r="J462" s="1" t="s">
        <v>4973</v>
      </c>
      <c r="K462" s="1">
        <v>0</v>
      </c>
      <c r="L462" s="1">
        <v>1</v>
      </c>
      <c r="M462" s="1">
        <v>1</v>
      </c>
      <c r="N462" s="1">
        <v>0</v>
      </c>
      <c r="O462" s="1">
        <v>3</v>
      </c>
      <c r="P462" s="16">
        <v>55.223564680232556</v>
      </c>
      <c r="Q462" s="21">
        <v>5.5955049166404279E-2</v>
      </c>
      <c r="R462" s="21">
        <v>1.1933423082250305</v>
      </c>
      <c r="S462" s="21">
        <v>1.1373872590586263</v>
      </c>
      <c r="T462" s="21">
        <v>6.2319748891872251E-3</v>
      </c>
      <c r="U462" s="21">
        <v>5.8438920116576518E-2</v>
      </c>
      <c r="V462" s="21">
        <v>5.2206945227389293E-2</v>
      </c>
      <c r="W462" s="13" t="str">
        <f>IF(Table4674[[#This Row],[PSI - FI]]&gt;5,"Red",(IF(AND(Table4674[[#This Row],[PSI - FI]]&lt;5,Table4674[[#This Row],[PSI - FI]]&gt;=3),"Blue","No")))</f>
        <v>No</v>
      </c>
      <c r="X462" s="19" t="str">
        <f>HYPERLINK("https://www.google.com/maps/dir/?api=1&amp;origin=" &amp; Table4674[[#This Row],[Begin Lat]] &amp; "," &amp; Table4674[[#This Row],[Begin Long]] &amp; "&amp;destination=" &amp; Table4674[[#This Row],[End Lat]] &amp; "," &amp; Table4674[[#This Row],[End Long]] &amp; "&amp;travelmode=driving", "Google Maps")</f>
        <v>Google Maps</v>
      </c>
      <c r="Y462" s="1">
        <v>40.826315536999999</v>
      </c>
      <c r="Z462" s="1">
        <v>-80.742256205499999</v>
      </c>
      <c r="AA462" s="1">
        <v>40.832938171000002</v>
      </c>
      <c r="AB462" s="1">
        <v>-80.738391943300002</v>
      </c>
    </row>
    <row r="463" spans="1:28" x14ac:dyDescent="0.25">
      <c r="A463" s="13">
        <v>461</v>
      </c>
      <c r="B463" s="17">
        <v>11</v>
      </c>
      <c r="C463" s="1" t="s">
        <v>1338</v>
      </c>
      <c r="D463" s="1" t="s">
        <v>3445</v>
      </c>
      <c r="E463" s="1" t="s">
        <v>3446</v>
      </c>
      <c r="F463" s="1" t="s">
        <v>3769</v>
      </c>
      <c r="G463" s="16">
        <v>18.600000000000001</v>
      </c>
      <c r="H463" s="16">
        <v>19.100000000000001</v>
      </c>
      <c r="I463" s="13" t="s">
        <v>3190</v>
      </c>
      <c r="J463" s="1" t="s">
        <v>4973</v>
      </c>
      <c r="K463" s="1">
        <v>0</v>
      </c>
      <c r="L463" s="1">
        <v>1</v>
      </c>
      <c r="M463" s="1">
        <v>1</v>
      </c>
      <c r="N463" s="1">
        <v>0</v>
      </c>
      <c r="O463" s="1">
        <v>2</v>
      </c>
      <c r="P463" s="16">
        <v>54.223564680232556</v>
      </c>
      <c r="Q463" s="21">
        <v>5.5955049166404279E-2</v>
      </c>
      <c r="R463" s="21">
        <v>0.95932455097603542</v>
      </c>
      <c r="S463" s="21">
        <v>0.90336950180963116</v>
      </c>
      <c r="T463" s="21">
        <v>6.2319748891872251E-3</v>
      </c>
      <c r="U463" s="21">
        <v>5.8438920116576518E-2</v>
      </c>
      <c r="V463" s="21">
        <v>5.2206945227389293E-2</v>
      </c>
      <c r="W463" s="13" t="str">
        <f>IF(Table4674[[#This Row],[PSI - FI]]&gt;5,"Red",(IF(AND(Table4674[[#This Row],[PSI - FI]]&lt;5,Table4674[[#This Row],[PSI - FI]]&gt;=3),"Blue","No")))</f>
        <v>No</v>
      </c>
      <c r="X463" s="19" t="str">
        <f>HYPERLINK("https://www.google.com/maps/dir/?api=1&amp;origin=" &amp; Table4674[[#This Row],[Begin Lat]] &amp; "," &amp; Table4674[[#This Row],[Begin Long]] &amp; "&amp;destination=" &amp; Table4674[[#This Row],[End Lat]] &amp; "," &amp; Table4674[[#This Row],[End Long]] &amp; "&amp;travelmode=driving", "Google Maps")</f>
        <v>Google Maps</v>
      </c>
      <c r="Y463" s="1">
        <v>40.8092733485</v>
      </c>
      <c r="Z463" s="1">
        <v>-80.745793850200002</v>
      </c>
      <c r="AA463" s="1">
        <v>40.816504821300001</v>
      </c>
      <c r="AB463" s="1">
        <v>-80.745414470100002</v>
      </c>
    </row>
    <row r="464" spans="1:28" x14ac:dyDescent="0.25">
      <c r="A464" s="13">
        <v>462</v>
      </c>
      <c r="B464" s="17">
        <v>4</v>
      </c>
      <c r="C464" s="1" t="s">
        <v>3194</v>
      </c>
      <c r="D464" s="1" t="s">
        <v>3673</v>
      </c>
      <c r="E464" s="1" t="s">
        <v>3530</v>
      </c>
      <c r="F464" s="1" t="s">
        <v>3793</v>
      </c>
      <c r="G464" s="16">
        <v>14.9</v>
      </c>
      <c r="H464" s="16">
        <v>15.4</v>
      </c>
      <c r="I464" s="13" t="s">
        <v>3190</v>
      </c>
      <c r="J464" s="1" t="s">
        <v>4974</v>
      </c>
      <c r="K464" s="1">
        <v>0</v>
      </c>
      <c r="L464" s="1">
        <v>2</v>
      </c>
      <c r="M464" s="1">
        <v>3</v>
      </c>
      <c r="N464" s="1">
        <v>0</v>
      </c>
      <c r="O464" s="1">
        <v>0</v>
      </c>
      <c r="P464" s="16">
        <v>110.99400436046511</v>
      </c>
      <c r="Q464" s="21">
        <v>7.230013457297095E-2</v>
      </c>
      <c r="R464" s="21">
        <v>0.66955767935716537</v>
      </c>
      <c r="S464" s="21">
        <v>0.59725754478419446</v>
      </c>
      <c r="T464" s="21">
        <v>8.5890639413092364E-3</v>
      </c>
      <c r="U464" s="21">
        <v>5.8400248290429384E-2</v>
      </c>
      <c r="V464" s="21">
        <v>4.9811184349120144E-2</v>
      </c>
      <c r="W464" s="13" t="str">
        <f>IF(Table4674[[#This Row],[PSI - FI]]&gt;5,"Red",(IF(AND(Table4674[[#This Row],[PSI - FI]]&lt;5,Table4674[[#This Row],[PSI - FI]]&gt;=3),"Blue","No")))</f>
        <v>No</v>
      </c>
      <c r="X464" s="19" t="str">
        <f>HYPERLINK("https://www.google.com/maps/dir/?api=1&amp;origin=" &amp; Table4674[[#This Row],[Begin Lat]] &amp; "," &amp; Table4674[[#This Row],[Begin Long]] &amp; "&amp;destination=" &amp; Table4674[[#This Row],[End Lat]] &amp; "," &amp; Table4674[[#This Row],[End Long]] &amp; "&amp;travelmode=driving", "Google Maps")</f>
        <v>Google Maps</v>
      </c>
      <c r="Y464" s="1">
        <v>41.712700454199997</v>
      </c>
      <c r="Z464" s="1">
        <v>-80.781012450899993</v>
      </c>
      <c r="AA464" s="1">
        <v>41.718397635599999</v>
      </c>
      <c r="AB464" s="1">
        <v>-80.775877125600005</v>
      </c>
    </row>
    <row r="465" spans="1:28" x14ac:dyDescent="0.25">
      <c r="A465" s="13">
        <v>463</v>
      </c>
      <c r="B465" s="17">
        <v>4</v>
      </c>
      <c r="C465" s="1" t="s">
        <v>3194</v>
      </c>
      <c r="D465" s="1" t="s">
        <v>3475</v>
      </c>
      <c r="E465" s="1" t="s">
        <v>3502</v>
      </c>
      <c r="F465" s="1" t="s">
        <v>3784</v>
      </c>
      <c r="G465" s="16">
        <v>11.8</v>
      </c>
      <c r="H465" s="16">
        <v>12.3</v>
      </c>
      <c r="I465" s="13" t="s">
        <v>3190</v>
      </c>
      <c r="J465" s="1" t="s">
        <v>4974</v>
      </c>
      <c r="K465" s="1">
        <v>1</v>
      </c>
      <c r="L465" s="1">
        <v>0</v>
      </c>
      <c r="M465" s="1">
        <v>3</v>
      </c>
      <c r="N465" s="1">
        <v>1</v>
      </c>
      <c r="O465" s="1">
        <v>4</v>
      </c>
      <c r="P465" s="16">
        <v>73.754814680232556</v>
      </c>
      <c r="Q465" s="21">
        <v>7.2140575041380814E-2</v>
      </c>
      <c r="R465" s="21">
        <v>1.1566486430547243</v>
      </c>
      <c r="S465" s="21">
        <v>1.0845080680133434</v>
      </c>
      <c r="T465" s="21">
        <v>8.5716461995243801E-3</v>
      </c>
      <c r="U465" s="21">
        <v>5.8259413174704143E-2</v>
      </c>
      <c r="V465" s="21">
        <v>4.9687766975179765E-2</v>
      </c>
      <c r="W465" s="13" t="str">
        <f>IF(Table4674[[#This Row],[PSI - FI]]&gt;5,"Red",(IF(AND(Table4674[[#This Row],[PSI - FI]]&lt;5,Table4674[[#This Row],[PSI - FI]]&gt;=3),"Blue","No")))</f>
        <v>No</v>
      </c>
      <c r="X465" s="19" t="str">
        <f>HYPERLINK("https://www.google.com/maps/dir/?api=1&amp;origin=" &amp; Table4674[[#This Row],[Begin Lat]] &amp; "," &amp; Table4674[[#This Row],[Begin Long]] &amp; "&amp;destination=" &amp; Table4674[[#This Row],[End Lat]] &amp; "," &amp; Table4674[[#This Row],[End Long]] &amp; "&amp;travelmode=driving", "Google Maps")</f>
        <v>Google Maps</v>
      </c>
      <c r="Y465" s="1">
        <v>41.670813328000001</v>
      </c>
      <c r="Z465" s="1">
        <v>-80.857225340799999</v>
      </c>
      <c r="AA465" s="1">
        <v>41.677910550100002</v>
      </c>
      <c r="AB465" s="1">
        <v>-80.855438344700005</v>
      </c>
    </row>
    <row r="466" spans="1:28" x14ac:dyDescent="0.25">
      <c r="A466" s="13">
        <v>464</v>
      </c>
      <c r="B466" s="17">
        <v>4</v>
      </c>
      <c r="C466" s="1" t="s">
        <v>798</v>
      </c>
      <c r="D466" s="1" t="s">
        <v>3459</v>
      </c>
      <c r="E466" s="1" t="s">
        <v>3460</v>
      </c>
      <c r="F466" s="1" t="s">
        <v>3761</v>
      </c>
      <c r="G466" s="16">
        <v>5.6</v>
      </c>
      <c r="H466" s="16">
        <v>6.1</v>
      </c>
      <c r="I466" s="13" t="s">
        <v>3190</v>
      </c>
      <c r="J466" s="1" t="s">
        <v>4974</v>
      </c>
      <c r="K466" s="1">
        <v>2</v>
      </c>
      <c r="L466" s="1">
        <v>0</v>
      </c>
      <c r="M466" s="1">
        <v>1</v>
      </c>
      <c r="N466" s="1">
        <v>1</v>
      </c>
      <c r="O466" s="1">
        <v>6</v>
      </c>
      <c r="P466" s="16">
        <v>108.33775436046511</v>
      </c>
      <c r="Q466" s="21">
        <v>8.8664744093885181E-2</v>
      </c>
      <c r="R466" s="21">
        <v>1.4956232310817361</v>
      </c>
      <c r="S466" s="21">
        <v>1.4069584869878509</v>
      </c>
      <c r="T466" s="21">
        <v>1.0360074283032945E-2</v>
      </c>
      <c r="U466" s="21">
        <v>5.8129863266365329E-2</v>
      </c>
      <c r="V466" s="21">
        <v>4.7769788983332381E-2</v>
      </c>
      <c r="W466" s="13" t="str">
        <f>IF(Table4674[[#This Row],[PSI - FI]]&gt;5,"Red",(IF(AND(Table4674[[#This Row],[PSI - FI]]&lt;5,Table4674[[#This Row],[PSI - FI]]&gt;=3),"Blue","No")))</f>
        <v>No</v>
      </c>
      <c r="X466" s="19" t="str">
        <f>HYPERLINK("https://www.google.com/maps/dir/?api=1&amp;origin=" &amp; Table4674[[#This Row],[Begin Lat]] &amp; "," &amp; Table4674[[#This Row],[Begin Long]] &amp; "&amp;destination=" &amp; Table4674[[#This Row],[End Lat]] &amp; "," &amp; Table4674[[#This Row],[End Long]] &amp; "&amp;travelmode=driving", "Google Maps")</f>
        <v>Google Maps</v>
      </c>
      <c r="Y466" s="1">
        <v>41.068570716000004</v>
      </c>
      <c r="Z466" s="1">
        <v>-81.243519183000004</v>
      </c>
      <c r="AA466" s="1">
        <v>41.075816255200003</v>
      </c>
      <c r="AB466" s="1">
        <v>-81.243283223399999</v>
      </c>
    </row>
    <row r="467" spans="1:28" x14ac:dyDescent="0.25">
      <c r="A467" s="13">
        <v>465</v>
      </c>
      <c r="B467" s="17">
        <v>12</v>
      </c>
      <c r="C467" s="1" t="s">
        <v>794</v>
      </c>
      <c r="D467" s="1" t="s">
        <v>3674</v>
      </c>
      <c r="E467" s="1" t="s">
        <v>3675</v>
      </c>
      <c r="F467" s="1" t="s">
        <v>3827</v>
      </c>
      <c r="G467" s="16">
        <v>9.4</v>
      </c>
      <c r="H467" s="16">
        <v>9.9</v>
      </c>
      <c r="I467" s="13" t="s">
        <v>3190</v>
      </c>
      <c r="J467" s="1" t="s">
        <v>4974</v>
      </c>
      <c r="K467" s="1">
        <v>1</v>
      </c>
      <c r="L467" s="1">
        <v>0</v>
      </c>
      <c r="M467" s="1">
        <v>2</v>
      </c>
      <c r="N467" s="1">
        <v>1</v>
      </c>
      <c r="O467" s="1">
        <v>3</v>
      </c>
      <c r="P467" s="16">
        <v>66.207939680232556</v>
      </c>
      <c r="Q467" s="21">
        <v>8.8671804387307221E-2</v>
      </c>
      <c r="R467" s="21">
        <v>1.0544946464551568</v>
      </c>
      <c r="S467" s="21">
        <v>0.96582284206784952</v>
      </c>
      <c r="T467" s="21">
        <v>1.0360832261165055E-2</v>
      </c>
      <c r="U467" s="21">
        <v>5.8091822786777658E-2</v>
      </c>
      <c r="V467" s="21">
        <v>4.7730990525612603E-2</v>
      </c>
      <c r="W467" s="13" t="str">
        <f>IF(Table4674[[#This Row],[PSI - FI]]&gt;5,"Red",(IF(AND(Table4674[[#This Row],[PSI - FI]]&lt;5,Table4674[[#This Row],[PSI - FI]]&gt;=3),"Blue","No")))</f>
        <v>No</v>
      </c>
      <c r="X467" s="19" t="str">
        <f>HYPERLINK("https://www.google.com/maps/dir/?api=1&amp;origin=" &amp; Table4674[[#This Row],[Begin Lat]] &amp; "," &amp; Table4674[[#This Row],[Begin Long]] &amp; "&amp;destination=" &amp; Table4674[[#This Row],[End Lat]] &amp; "," &amp; Table4674[[#This Row],[End Long]] &amp; "&amp;travelmode=driving", "Google Maps")</f>
        <v>Google Maps</v>
      </c>
      <c r="Y467" s="1">
        <v>41.658195388499998</v>
      </c>
      <c r="Z467" s="1">
        <v>-81.113249698299995</v>
      </c>
      <c r="AA467" s="1">
        <v>41.656558133200001</v>
      </c>
      <c r="AB467" s="1">
        <v>-81.1040802789</v>
      </c>
    </row>
    <row r="468" spans="1:28" x14ac:dyDescent="0.25">
      <c r="A468" s="13">
        <v>466</v>
      </c>
      <c r="B468" s="17">
        <v>5</v>
      </c>
      <c r="C468" s="1" t="s">
        <v>793</v>
      </c>
      <c r="D468" s="1" t="s">
        <v>3239</v>
      </c>
      <c r="E468" s="1" t="s">
        <v>3676</v>
      </c>
      <c r="F468" s="1" t="s">
        <v>3710</v>
      </c>
      <c r="G468" s="16">
        <v>28.7</v>
      </c>
      <c r="H468" s="16">
        <v>29.2</v>
      </c>
      <c r="I468" s="13" t="s">
        <v>3190</v>
      </c>
      <c r="J468" s="1" t="s">
        <v>4973</v>
      </c>
      <c r="K468" s="1">
        <v>1</v>
      </c>
      <c r="L468" s="1">
        <v>0</v>
      </c>
      <c r="M468" s="1">
        <v>1</v>
      </c>
      <c r="N468" s="1">
        <v>0</v>
      </c>
      <c r="O468" s="1">
        <v>4</v>
      </c>
      <c r="P468" s="16">
        <v>56.223564680232556</v>
      </c>
      <c r="Q468" s="21">
        <v>5.5431342197298825E-2</v>
      </c>
      <c r="R468" s="21">
        <v>1.1925645507302347</v>
      </c>
      <c r="S468" s="21">
        <v>1.137133208532936</v>
      </c>
      <c r="T468" s="21">
        <v>6.1821510995634212E-3</v>
      </c>
      <c r="U468" s="21">
        <v>5.8020835874887204E-2</v>
      </c>
      <c r="V468" s="21">
        <v>5.183868477532378E-2</v>
      </c>
      <c r="W468" s="13" t="str">
        <f>IF(Table4674[[#This Row],[PSI - FI]]&gt;5,"Red",(IF(AND(Table4674[[#This Row],[PSI - FI]]&lt;5,Table4674[[#This Row],[PSI - FI]]&gt;=3),"Blue","No")))</f>
        <v>No</v>
      </c>
      <c r="X468" s="19" t="str">
        <f>HYPERLINK("https://www.google.com/maps/dir/?api=1&amp;origin=" &amp; Table4674[[#This Row],[Begin Lat]] &amp; "," &amp; Table4674[[#This Row],[Begin Long]] &amp; "&amp;destination=" &amp; Table4674[[#This Row],[End Lat]] &amp; "," &amp; Table4674[[#This Row],[End Long]] &amp; "&amp;travelmode=driving", "Google Maps")</f>
        <v>Google Maps</v>
      </c>
      <c r="Y468" s="1">
        <v>40.065458358800001</v>
      </c>
      <c r="Z468" s="1">
        <v>-82.265775072599993</v>
      </c>
      <c r="AA468" s="1">
        <v>40.0703406234</v>
      </c>
      <c r="AB468" s="1">
        <v>-82.258836402699998</v>
      </c>
    </row>
    <row r="469" spans="1:28" x14ac:dyDescent="0.25">
      <c r="A469" s="13">
        <v>467</v>
      </c>
      <c r="B469" s="17">
        <v>6</v>
      </c>
      <c r="C469" s="1" t="s">
        <v>808</v>
      </c>
      <c r="D469" s="1" t="s">
        <v>3271</v>
      </c>
      <c r="E469" s="1" t="s">
        <v>3272</v>
      </c>
      <c r="F469" s="1" t="s">
        <v>3721</v>
      </c>
      <c r="G469" s="16">
        <v>4.4000000000000004</v>
      </c>
      <c r="H469" s="16">
        <v>4.9000000000000004</v>
      </c>
      <c r="I469" s="13" t="s">
        <v>3190</v>
      </c>
      <c r="J469" s="1" t="s">
        <v>4974</v>
      </c>
      <c r="K469" s="1">
        <v>0</v>
      </c>
      <c r="L469" s="1">
        <v>1</v>
      </c>
      <c r="M469" s="1">
        <v>1</v>
      </c>
      <c r="N469" s="1">
        <v>0</v>
      </c>
      <c r="O469" s="1">
        <v>2</v>
      </c>
      <c r="P469" s="16">
        <v>54.223564680232556</v>
      </c>
      <c r="Q469" s="21">
        <v>0.16178495428988027</v>
      </c>
      <c r="R469" s="21">
        <v>0.8990084156324698</v>
      </c>
      <c r="S469" s="21">
        <v>0.73722346134258954</v>
      </c>
      <c r="T469" s="21">
        <v>1.8002921373337775E-2</v>
      </c>
      <c r="U469" s="21">
        <v>5.8007550894819092E-2</v>
      </c>
      <c r="V469" s="21">
        <v>4.0004629521481316E-2</v>
      </c>
      <c r="W469" s="13" t="str">
        <f>IF(Table4674[[#This Row],[PSI - FI]]&gt;5,"Red",(IF(AND(Table4674[[#This Row],[PSI - FI]]&lt;5,Table4674[[#This Row],[PSI - FI]]&gt;=3),"Blue","No")))</f>
        <v>No</v>
      </c>
      <c r="X469" s="19" t="str">
        <f>HYPERLINK("https://www.google.com/maps/dir/?api=1&amp;origin=" &amp; Table4674[[#This Row],[Begin Lat]] &amp; "," &amp; Table4674[[#This Row],[Begin Long]] &amp; "&amp;destination=" &amp; Table4674[[#This Row],[End Lat]] &amp; "," &amp; Table4674[[#This Row],[End Long]] &amp; "&amp;travelmode=driving", "Google Maps")</f>
        <v>Google Maps</v>
      </c>
      <c r="Y469" s="1">
        <v>39.7777556562</v>
      </c>
      <c r="Z469" s="1">
        <v>-83.209990431999998</v>
      </c>
      <c r="AA469" s="1">
        <v>39.783646851999997</v>
      </c>
      <c r="AB469" s="1">
        <v>-83.204522306000001</v>
      </c>
    </row>
    <row r="470" spans="1:28" x14ac:dyDescent="0.25">
      <c r="A470" s="13">
        <v>468</v>
      </c>
      <c r="B470" s="17">
        <v>3</v>
      </c>
      <c r="C470" s="1" t="s">
        <v>805</v>
      </c>
      <c r="D470" s="1" t="s">
        <v>3677</v>
      </c>
      <c r="E470" s="1" t="s">
        <v>3678</v>
      </c>
      <c r="F470" s="1" t="s">
        <v>3828</v>
      </c>
      <c r="G470" s="16">
        <v>0.2</v>
      </c>
      <c r="H470" s="16">
        <v>0.7</v>
      </c>
      <c r="I470" s="13" t="s">
        <v>3190</v>
      </c>
      <c r="J470" s="1" t="s">
        <v>4972</v>
      </c>
      <c r="K470" s="1">
        <v>0</v>
      </c>
      <c r="L470" s="1">
        <v>1</v>
      </c>
      <c r="M470" s="1">
        <v>1</v>
      </c>
      <c r="N470" s="1">
        <v>1</v>
      </c>
      <c r="O470" s="1">
        <v>6</v>
      </c>
      <c r="P470" s="16">
        <v>62.661064680232556</v>
      </c>
      <c r="Q470" s="21">
        <v>5.4612889180694582E-2</v>
      </c>
      <c r="R470" s="21">
        <v>1.5523961659278152</v>
      </c>
      <c r="S470" s="21">
        <v>1.4977832767471206</v>
      </c>
      <c r="T470" s="21">
        <v>6.1791707037225571E-3</v>
      </c>
      <c r="U470" s="21">
        <v>5.7968864931312182E-2</v>
      </c>
      <c r="V470" s="21">
        <v>5.1789694227589625E-2</v>
      </c>
      <c r="W470" s="13" t="str">
        <f>IF(Table4674[[#This Row],[PSI - FI]]&gt;5,"Red",(IF(AND(Table4674[[#This Row],[PSI - FI]]&lt;5,Table4674[[#This Row],[PSI - FI]]&gt;=3),"Blue","No")))</f>
        <v>No</v>
      </c>
      <c r="X470" s="19" t="str">
        <f>HYPERLINK("https://www.google.com/maps/dir/?api=1&amp;origin=" &amp; Table4674[[#This Row],[Begin Lat]] &amp; "," &amp; Table4674[[#This Row],[Begin Long]] &amp; "&amp;destination=" &amp; Table4674[[#This Row],[End Lat]] &amp; "," &amp; Table4674[[#This Row],[End Long]] &amp; "&amp;travelmode=driving", "Google Maps")</f>
        <v>Google Maps</v>
      </c>
      <c r="Y470" s="1">
        <v>41.029306672799997</v>
      </c>
      <c r="Z470" s="1">
        <v>-81.906428485500001</v>
      </c>
      <c r="AA470" s="1">
        <v>41.0365449269</v>
      </c>
      <c r="AB470" s="1">
        <v>-81.906142661299995</v>
      </c>
    </row>
    <row r="471" spans="1:28" x14ac:dyDescent="0.25">
      <c r="A471" s="13">
        <v>469</v>
      </c>
      <c r="B471" s="17">
        <v>9</v>
      </c>
      <c r="C471" s="1" t="s">
        <v>2380</v>
      </c>
      <c r="D471" s="1" t="s">
        <v>3431</v>
      </c>
      <c r="E471" s="1" t="s">
        <v>3432</v>
      </c>
      <c r="F471" s="1" t="s">
        <v>3740</v>
      </c>
      <c r="G471" s="16">
        <v>1.7</v>
      </c>
      <c r="H471" s="16">
        <v>2.2000000000000002</v>
      </c>
      <c r="I471" s="13" t="s">
        <v>3190</v>
      </c>
      <c r="J471" s="1" t="s">
        <v>4974</v>
      </c>
      <c r="K471" s="1">
        <v>0</v>
      </c>
      <c r="L471" s="1">
        <v>1</v>
      </c>
      <c r="M471" s="1">
        <v>1</v>
      </c>
      <c r="N471" s="1">
        <v>1</v>
      </c>
      <c r="O471" s="1">
        <v>4</v>
      </c>
      <c r="P471" s="16">
        <v>60.661064680232556</v>
      </c>
      <c r="Q471" s="21">
        <v>0.11384049904240416</v>
      </c>
      <c r="R471" s="21">
        <v>1.2618307668966835</v>
      </c>
      <c r="S471" s="21">
        <v>1.1479902678542793</v>
      </c>
      <c r="T471" s="21">
        <v>1.3034528749630533E-2</v>
      </c>
      <c r="U471" s="21">
        <v>5.7650995564884962E-2</v>
      </c>
      <c r="V471" s="21">
        <v>4.4616466815254427E-2</v>
      </c>
      <c r="W471" s="13" t="str">
        <f>IF(Table4674[[#This Row],[PSI - FI]]&gt;5,"Red",(IF(AND(Table4674[[#This Row],[PSI - FI]]&lt;5,Table4674[[#This Row],[PSI - FI]]&gt;=3),"Blue","No")))</f>
        <v>No</v>
      </c>
      <c r="X471" s="19" t="str">
        <f>HYPERLINK("https://www.google.com/maps/dir/?api=1&amp;origin=" &amp; Table4674[[#This Row],[Begin Lat]] &amp; "," &amp; Table4674[[#This Row],[Begin Long]] &amp; "&amp;destination=" &amp; Table4674[[#This Row],[End Lat]] &amp; "," &amp; Table4674[[#This Row],[End Long]] &amp; "&amp;travelmode=driving", "Google Maps")</f>
        <v>Google Maps</v>
      </c>
      <c r="Y471" s="1">
        <v>39.296667932699997</v>
      </c>
      <c r="Z471" s="1">
        <v>-83.679224462999997</v>
      </c>
      <c r="AA471" s="1">
        <v>39.290189881300002</v>
      </c>
      <c r="AB471" s="1">
        <v>-83.675046907099997</v>
      </c>
    </row>
    <row r="472" spans="1:28" x14ac:dyDescent="0.25">
      <c r="A472" s="13">
        <v>470</v>
      </c>
      <c r="B472" s="17">
        <v>3</v>
      </c>
      <c r="C472" s="1" t="s">
        <v>2360</v>
      </c>
      <c r="D472" s="1" t="s">
        <v>3679</v>
      </c>
      <c r="E472" s="1" t="s">
        <v>3680</v>
      </c>
      <c r="F472" s="1" t="s">
        <v>3728</v>
      </c>
      <c r="G472" s="16">
        <v>14.9</v>
      </c>
      <c r="H472" s="16">
        <v>15.4</v>
      </c>
      <c r="I472" s="13" t="s">
        <v>3190</v>
      </c>
      <c r="J472" s="1" t="s">
        <v>4974</v>
      </c>
      <c r="K472" s="1">
        <v>0</v>
      </c>
      <c r="L472" s="1">
        <v>1</v>
      </c>
      <c r="M472" s="1">
        <v>3</v>
      </c>
      <c r="N472" s="1">
        <v>1</v>
      </c>
      <c r="O472" s="1">
        <v>3</v>
      </c>
      <c r="P472" s="16">
        <v>72.754814680232556</v>
      </c>
      <c r="Q472" s="21">
        <v>7.1020092985566483E-2</v>
      </c>
      <c r="R472" s="21">
        <v>1.0392067608875439</v>
      </c>
      <c r="S472" s="21">
        <v>0.96818666790197749</v>
      </c>
      <c r="T472" s="21">
        <v>8.4492442673411352E-3</v>
      </c>
      <c r="U472" s="21">
        <v>5.7516840303160024E-2</v>
      </c>
      <c r="V472" s="21">
        <v>4.9067596035818888E-2</v>
      </c>
      <c r="W472" s="13" t="str">
        <f>IF(Table4674[[#This Row],[PSI - FI]]&gt;5,"Red",(IF(AND(Table4674[[#This Row],[PSI - FI]]&lt;5,Table4674[[#This Row],[PSI - FI]]&gt;=3),"Blue","No")))</f>
        <v>No</v>
      </c>
      <c r="X472" s="19" t="str">
        <f>HYPERLINK("https://www.google.com/maps/dir/?api=1&amp;origin=" &amp; Table4674[[#This Row],[Begin Lat]] &amp; "," &amp; Table4674[[#This Row],[Begin Long]] &amp; "&amp;destination=" &amp; Table4674[[#This Row],[End Lat]] &amp; "," &amp; Table4674[[#This Row],[End Long]] &amp; "&amp;travelmode=driving", "Google Maps")</f>
        <v>Google Maps</v>
      </c>
      <c r="Y472" s="1">
        <v>41.101846492900002</v>
      </c>
      <c r="Z472" s="1">
        <v>-82.494618627500003</v>
      </c>
      <c r="AA472" s="1">
        <v>41.095802901900001</v>
      </c>
      <c r="AB472" s="1">
        <v>-82.489320531999994</v>
      </c>
    </row>
    <row r="473" spans="1:28" x14ac:dyDescent="0.25">
      <c r="A473" s="13">
        <v>471</v>
      </c>
      <c r="B473" s="17">
        <v>6</v>
      </c>
      <c r="C473" s="1" t="s">
        <v>2374</v>
      </c>
      <c r="D473" s="1" t="s">
        <v>3277</v>
      </c>
      <c r="E473" s="1" t="s">
        <v>3527</v>
      </c>
      <c r="F473" s="1" t="s">
        <v>3721</v>
      </c>
      <c r="G473" s="16">
        <v>5.4</v>
      </c>
      <c r="H473" s="16">
        <v>5.9</v>
      </c>
      <c r="I473" s="13" t="s">
        <v>3190</v>
      </c>
      <c r="J473" s="1" t="s">
        <v>4974</v>
      </c>
      <c r="K473" s="1">
        <v>0</v>
      </c>
      <c r="L473" s="1">
        <v>1</v>
      </c>
      <c r="M473" s="1">
        <v>1</v>
      </c>
      <c r="N473" s="1">
        <v>3</v>
      </c>
      <c r="O473" s="1">
        <v>1</v>
      </c>
      <c r="P473" s="16">
        <v>66.536064680232556</v>
      </c>
      <c r="Q473" s="21">
        <v>7.1012449071258116E-2</v>
      </c>
      <c r="R473" s="21">
        <v>0.77815594250639597</v>
      </c>
      <c r="S473" s="21">
        <v>0.70714349343513783</v>
      </c>
      <c r="T473" s="21">
        <v>8.4484087071088499E-3</v>
      </c>
      <c r="U473" s="21">
        <v>5.7437623620470571E-2</v>
      </c>
      <c r="V473" s="21">
        <v>4.8989214913361723E-2</v>
      </c>
      <c r="W473" s="13" t="str">
        <f>IF(Table4674[[#This Row],[PSI - FI]]&gt;5,"Red",(IF(AND(Table4674[[#This Row],[PSI - FI]]&lt;5,Table4674[[#This Row],[PSI - FI]]&gt;=3),"Blue","No")))</f>
        <v>No</v>
      </c>
      <c r="X473" s="19" t="str">
        <f>HYPERLINK("https://www.google.com/maps/dir/?api=1&amp;origin=" &amp; Table4674[[#This Row],[Begin Lat]] &amp; "," &amp; Table4674[[#This Row],[Begin Long]] &amp; "&amp;destination=" &amp; Table4674[[#This Row],[End Lat]] &amp; "," &amp; Table4674[[#This Row],[End Long]] &amp; "&amp;travelmode=driving", "Google Maps")</f>
        <v>Google Maps</v>
      </c>
      <c r="Y473" s="1">
        <v>39.448066058599998</v>
      </c>
      <c r="Z473" s="1">
        <v>-83.500827353399998</v>
      </c>
      <c r="AA473" s="1">
        <v>39.4522015923</v>
      </c>
      <c r="AB473" s="1">
        <v>-83.493296221199998</v>
      </c>
    </row>
    <row r="474" spans="1:28" x14ac:dyDescent="0.25">
      <c r="A474" s="13">
        <v>472</v>
      </c>
      <c r="B474" s="17">
        <v>4</v>
      </c>
      <c r="C474" s="1" t="s">
        <v>790</v>
      </c>
      <c r="D474" s="1" t="s">
        <v>3681</v>
      </c>
      <c r="E474" s="1" t="s">
        <v>3682</v>
      </c>
      <c r="F474" s="1" t="s">
        <v>3813</v>
      </c>
      <c r="G474" s="16">
        <v>18.399999999999999</v>
      </c>
      <c r="H474" s="16">
        <v>18.899999999999999</v>
      </c>
      <c r="I474" s="13" t="s">
        <v>3190</v>
      </c>
      <c r="J474" s="1" t="s">
        <v>4974</v>
      </c>
      <c r="K474" s="1">
        <v>1</v>
      </c>
      <c r="L474" s="1">
        <v>2</v>
      </c>
      <c r="M474" s="1">
        <v>6</v>
      </c>
      <c r="N474" s="1">
        <v>3</v>
      </c>
      <c r="O474" s="1">
        <v>5</v>
      </c>
      <c r="P474" s="16">
        <v>194.62381904069767</v>
      </c>
      <c r="Q474" s="21">
        <v>2.9628090936587938E-2</v>
      </c>
      <c r="R474" s="21">
        <v>1.0830036085706309</v>
      </c>
      <c r="S474" s="21">
        <v>1.0533755176340429</v>
      </c>
      <c r="T474" s="21">
        <v>3.7841483841091492E-3</v>
      </c>
      <c r="U474" s="21">
        <v>5.7394560459219028E-2</v>
      </c>
      <c r="V474" s="21">
        <v>5.361041207510988E-2</v>
      </c>
      <c r="W474" s="13" t="str">
        <f>IF(Table4674[[#This Row],[PSI - FI]]&gt;5,"Red",(IF(AND(Table4674[[#This Row],[PSI - FI]]&lt;5,Table4674[[#This Row],[PSI - FI]]&gt;=3),"Blue","No")))</f>
        <v>No</v>
      </c>
      <c r="X474" s="19" t="str">
        <f>HYPERLINK("https://www.google.com/maps/dir/?api=1&amp;origin=" &amp; Table4674[[#This Row],[Begin Lat]] &amp; "," &amp; Table4674[[#This Row],[Begin Long]] &amp; "&amp;destination=" &amp; Table4674[[#This Row],[End Lat]] &amp; "," &amp; Table4674[[#This Row],[End Long]] &amp; "&amp;travelmode=driving", "Google Maps")</f>
        <v>Google Maps</v>
      </c>
      <c r="Y474" s="1">
        <v>41.462308666600002</v>
      </c>
      <c r="Z474" s="1">
        <v>-80.6499473553</v>
      </c>
      <c r="AA474" s="1">
        <v>41.460849769100001</v>
      </c>
      <c r="AB474" s="1">
        <v>-80.641383625900005</v>
      </c>
    </row>
    <row r="475" spans="1:28" x14ac:dyDescent="0.25">
      <c r="A475" s="13">
        <v>473</v>
      </c>
      <c r="B475" s="17">
        <v>8</v>
      </c>
      <c r="C475" s="1" t="s">
        <v>806</v>
      </c>
      <c r="D475" s="1" t="s">
        <v>3511</v>
      </c>
      <c r="E475" s="1" t="s">
        <v>3512</v>
      </c>
      <c r="F475" s="1" t="s">
        <v>3786</v>
      </c>
      <c r="G475" s="16">
        <v>8.6</v>
      </c>
      <c r="H475" s="16">
        <v>9.1</v>
      </c>
      <c r="I475" s="13" t="s">
        <v>3190</v>
      </c>
      <c r="J475" s="1" t="s">
        <v>4974</v>
      </c>
      <c r="K475" s="1">
        <v>0</v>
      </c>
      <c r="L475" s="1">
        <v>1</v>
      </c>
      <c r="M475" s="1">
        <v>3</v>
      </c>
      <c r="N475" s="1">
        <v>1</v>
      </c>
      <c r="O475" s="1">
        <v>4</v>
      </c>
      <c r="P475" s="16">
        <v>73.754814680232556</v>
      </c>
      <c r="Q475" s="21">
        <v>7.0775341440365264E-2</v>
      </c>
      <c r="R475" s="21">
        <v>1.1560038361335689</v>
      </c>
      <c r="S475" s="21">
        <v>1.0852284946932036</v>
      </c>
      <c r="T475" s="21">
        <v>8.4224867183404408E-3</v>
      </c>
      <c r="U475" s="21">
        <v>5.7324230671542131E-2</v>
      </c>
      <c r="V475" s="21">
        <v>4.8901743953201689E-2</v>
      </c>
      <c r="W475" s="13" t="str">
        <f>IF(Table4674[[#This Row],[PSI - FI]]&gt;5,"Red",(IF(AND(Table4674[[#This Row],[PSI - FI]]&lt;5,Table4674[[#This Row],[PSI - FI]]&gt;=3),"Blue","No")))</f>
        <v>No</v>
      </c>
      <c r="X475" s="19" t="str">
        <f>HYPERLINK("https://www.google.com/maps/dir/?api=1&amp;origin=" &amp; Table4674[[#This Row],[Begin Lat]] &amp; "," &amp; Table4674[[#This Row],[Begin Long]] &amp; "&amp;destination=" &amp; Table4674[[#This Row],[End Lat]] &amp; "," &amp; Table4674[[#This Row],[End Long]] &amp; "&amp;travelmode=driving", "Google Maps")</f>
        <v>Google Maps</v>
      </c>
      <c r="Y475" s="1">
        <v>39.459958131699999</v>
      </c>
      <c r="Z475" s="1">
        <v>-84.273093289800002</v>
      </c>
      <c r="AA475" s="1">
        <v>39.4648323662</v>
      </c>
      <c r="AB475" s="1">
        <v>-84.266876450400005</v>
      </c>
    </row>
    <row r="476" spans="1:28" x14ac:dyDescent="0.25">
      <c r="A476" s="13">
        <v>474</v>
      </c>
      <c r="B476" s="17">
        <v>10</v>
      </c>
      <c r="C476" s="1" t="s">
        <v>2386</v>
      </c>
      <c r="D476" s="1" t="s">
        <v>3499</v>
      </c>
      <c r="E476" s="1" t="s">
        <v>3669</v>
      </c>
      <c r="F476" s="1" t="s">
        <v>3736</v>
      </c>
      <c r="G476" s="16">
        <v>13.8</v>
      </c>
      <c r="H476" s="16">
        <v>14.3</v>
      </c>
      <c r="I476" s="13" t="s">
        <v>3190</v>
      </c>
      <c r="J476" s="1" t="s">
        <v>4974</v>
      </c>
      <c r="K476" s="1">
        <v>0</v>
      </c>
      <c r="L476" s="1">
        <v>2</v>
      </c>
      <c r="M476" s="1">
        <v>1</v>
      </c>
      <c r="N476" s="1">
        <v>0</v>
      </c>
      <c r="O476" s="1">
        <v>6</v>
      </c>
      <c r="P476" s="16">
        <v>103.90025436046511</v>
      </c>
      <c r="Q476" s="21">
        <v>0.11201452127398694</v>
      </c>
      <c r="R476" s="21">
        <v>1.7675514987059702</v>
      </c>
      <c r="S476" s="21">
        <v>1.6555369774319832</v>
      </c>
      <c r="T476" s="21">
        <v>1.2842307316384569E-2</v>
      </c>
      <c r="U476" s="21">
        <v>5.7318889757946197E-2</v>
      </c>
      <c r="V476" s="21">
        <v>4.4476582441561628E-2</v>
      </c>
      <c r="W476" s="13" t="str">
        <f>IF(Table4674[[#This Row],[PSI - FI]]&gt;5,"Red",(IF(AND(Table4674[[#This Row],[PSI - FI]]&lt;5,Table4674[[#This Row],[PSI - FI]]&gt;=3),"Blue","No")))</f>
        <v>No</v>
      </c>
      <c r="X476" s="19" t="str">
        <f>HYPERLINK("https://www.google.com/maps/dir/?api=1&amp;origin=" &amp; Table4674[[#This Row],[Begin Lat]] &amp; "," &amp; Table4674[[#This Row],[Begin Long]] &amp; "&amp;destination=" &amp; Table4674[[#This Row],[End Lat]] &amp; "," &amp; Table4674[[#This Row],[End Long]] &amp; "&amp;travelmode=driving", "Google Maps")</f>
        <v>Google Maps</v>
      </c>
      <c r="Y476" s="1">
        <v>39.277700884600002</v>
      </c>
      <c r="Z476" s="1">
        <v>-82.531097473900005</v>
      </c>
      <c r="AA476" s="1">
        <v>39.2738623726</v>
      </c>
      <c r="AB476" s="1">
        <v>-82.523395099400005</v>
      </c>
    </row>
    <row r="477" spans="1:28" x14ac:dyDescent="0.25">
      <c r="A477" s="13">
        <v>475</v>
      </c>
      <c r="B477" s="17">
        <v>9</v>
      </c>
      <c r="C477" s="1" t="s">
        <v>1334</v>
      </c>
      <c r="D477" s="1" t="s">
        <v>3453</v>
      </c>
      <c r="E477" s="1" t="s">
        <v>3454</v>
      </c>
      <c r="F477" s="1" t="s">
        <v>3772</v>
      </c>
      <c r="G477" s="16">
        <v>16.399999999999999</v>
      </c>
      <c r="H477" s="16">
        <v>16.899999999999999</v>
      </c>
      <c r="I477" s="13" t="s">
        <v>3190</v>
      </c>
      <c r="J477" s="1" t="s">
        <v>4973</v>
      </c>
      <c r="K477" s="1">
        <v>1</v>
      </c>
      <c r="L477" s="1">
        <v>0</v>
      </c>
      <c r="M477" s="1">
        <v>1</v>
      </c>
      <c r="N477" s="1">
        <v>0</v>
      </c>
      <c r="O477" s="1">
        <v>4</v>
      </c>
      <c r="P477" s="16">
        <v>56.223564680232556</v>
      </c>
      <c r="Q477" s="21">
        <v>5.4516767593210481E-2</v>
      </c>
      <c r="R477" s="21">
        <v>1.417055043496475</v>
      </c>
      <c r="S477" s="21">
        <v>1.3625382759032645</v>
      </c>
      <c r="T477" s="21">
        <v>6.0916028223230011E-3</v>
      </c>
      <c r="U477" s="21">
        <v>5.7228913348410952E-2</v>
      </c>
      <c r="V477" s="21">
        <v>5.1137310526087949E-2</v>
      </c>
      <c r="W477" s="13" t="str">
        <f>IF(Table4674[[#This Row],[PSI - FI]]&gt;5,"Red",(IF(AND(Table4674[[#This Row],[PSI - FI]]&lt;5,Table4674[[#This Row],[PSI - FI]]&gt;=3),"Blue","No")))</f>
        <v>No</v>
      </c>
      <c r="X477" s="19" t="str">
        <f>HYPERLINK("https://www.google.com/maps/dir/?api=1&amp;origin=" &amp; Table4674[[#This Row],[Begin Lat]] &amp; "," &amp; Table4674[[#This Row],[Begin Long]] &amp; "&amp;destination=" &amp; Table4674[[#This Row],[End Lat]] &amp; "," &amp; Table4674[[#This Row],[End Long]] &amp; "&amp;travelmode=driving", "Google Maps")</f>
        <v>Google Maps</v>
      </c>
      <c r="Y477" s="1">
        <v>38.891977617400002</v>
      </c>
      <c r="Z477" s="1">
        <v>-82.995236394499997</v>
      </c>
      <c r="AA477" s="1">
        <v>38.893484120899998</v>
      </c>
      <c r="AB477" s="1">
        <v>-83.003325808900001</v>
      </c>
    </row>
    <row r="478" spans="1:28" x14ac:dyDescent="0.25">
      <c r="A478" s="13">
        <v>476</v>
      </c>
      <c r="B478" s="17">
        <v>8</v>
      </c>
      <c r="C478" s="1" t="s">
        <v>792</v>
      </c>
      <c r="D478" s="1" t="s">
        <v>3683</v>
      </c>
      <c r="E478" s="1" t="s">
        <v>3684</v>
      </c>
      <c r="F478" s="1" t="s">
        <v>3829</v>
      </c>
      <c r="G478" s="16">
        <v>4.0999999999999996</v>
      </c>
      <c r="H478" s="16">
        <v>4.5999999999999996</v>
      </c>
      <c r="I478" s="13" t="s">
        <v>3190</v>
      </c>
      <c r="J478" s="1" t="s">
        <v>4974</v>
      </c>
      <c r="K478" s="1">
        <v>0</v>
      </c>
      <c r="L478" s="1">
        <v>2</v>
      </c>
      <c r="M478" s="1">
        <v>2</v>
      </c>
      <c r="N478" s="1">
        <v>2</v>
      </c>
      <c r="O478" s="1">
        <v>6</v>
      </c>
      <c r="P478" s="16">
        <v>119.32212936046511</v>
      </c>
      <c r="Q478" s="21">
        <v>5.8951536848639956E-2</v>
      </c>
      <c r="R478" s="21">
        <v>1.4053055865415167</v>
      </c>
      <c r="S478" s="21">
        <v>1.3463540496928768</v>
      </c>
      <c r="T478" s="21">
        <v>7.1203164422383291E-3</v>
      </c>
      <c r="U478" s="21">
        <v>5.7187496049650108E-2</v>
      </c>
      <c r="V478" s="21">
        <v>5.0067179607411777E-2</v>
      </c>
      <c r="W478" s="13" t="str">
        <f>IF(Table4674[[#This Row],[PSI - FI]]&gt;5,"Red",(IF(AND(Table4674[[#This Row],[PSI - FI]]&lt;5,Table4674[[#This Row],[PSI - FI]]&gt;=3),"Blue","No")))</f>
        <v>No</v>
      </c>
      <c r="X478" s="19" t="str">
        <f>HYPERLINK("https://www.google.com/maps/dir/?api=1&amp;origin=" &amp; Table4674[[#This Row],[Begin Lat]] &amp; "," &amp; Table4674[[#This Row],[Begin Long]] &amp; "&amp;destination=" &amp; Table4674[[#This Row],[End Lat]] &amp; "," &amp; Table4674[[#This Row],[End Long]] &amp; "&amp;travelmode=driving", "Google Maps")</f>
        <v>Google Maps</v>
      </c>
      <c r="Y478" s="1">
        <v>39.662304015399997</v>
      </c>
      <c r="Z478" s="1">
        <v>-83.841823755999997</v>
      </c>
      <c r="AA478" s="1">
        <v>39.660313968300002</v>
      </c>
      <c r="AB478" s="1">
        <v>-83.832863963899996</v>
      </c>
    </row>
    <row r="479" spans="1:28" x14ac:dyDescent="0.25">
      <c r="A479" s="13">
        <v>477</v>
      </c>
      <c r="B479" s="17">
        <v>11</v>
      </c>
      <c r="C479" s="1" t="s">
        <v>3835</v>
      </c>
      <c r="D479" s="1" t="s">
        <v>3685</v>
      </c>
      <c r="E479" s="1" t="s">
        <v>3686</v>
      </c>
      <c r="F479" s="1" t="s">
        <v>3728</v>
      </c>
      <c r="G479" s="16">
        <v>3.9</v>
      </c>
      <c r="H479" s="16">
        <v>4.4000000000000004</v>
      </c>
      <c r="I479" s="13" t="s">
        <v>3190</v>
      </c>
      <c r="J479" s="1" t="s">
        <v>4974</v>
      </c>
      <c r="K479" s="1">
        <v>0</v>
      </c>
      <c r="L479" s="1">
        <v>2</v>
      </c>
      <c r="M479" s="1">
        <v>1</v>
      </c>
      <c r="N479" s="1">
        <v>2</v>
      </c>
      <c r="O479" s="1">
        <v>2</v>
      </c>
      <c r="P479" s="16">
        <v>108.77525436046511</v>
      </c>
      <c r="Q479" s="21">
        <v>7.0514960675429061E-2</v>
      </c>
      <c r="R479" s="21">
        <v>0.91299499507390225</v>
      </c>
      <c r="S479" s="21">
        <v>0.84248003439847319</v>
      </c>
      <c r="T479" s="21">
        <v>8.3940122494948304E-3</v>
      </c>
      <c r="U479" s="21">
        <v>5.7159194178149346E-2</v>
      </c>
      <c r="V479" s="21">
        <v>4.8765181928654519E-2</v>
      </c>
      <c r="W479" s="13" t="str">
        <f>IF(Table4674[[#This Row],[PSI - FI]]&gt;5,"Red",(IF(AND(Table4674[[#This Row],[PSI - FI]]&lt;5,Table4674[[#This Row],[PSI - FI]]&gt;=3),"Blue","No")))</f>
        <v>No</v>
      </c>
      <c r="X479" s="19" t="str">
        <f>HYPERLINK("https://www.google.com/maps/dir/?api=1&amp;origin=" &amp; Table4674[[#This Row],[Begin Lat]] &amp; "," &amp; Table4674[[#This Row],[Begin Long]] &amp; "&amp;destination=" &amp; Table4674[[#This Row],[End Lat]] &amp; "," &amp; Table4674[[#This Row],[End Long]] &amp; "&amp;travelmode=driving", "Google Maps")</f>
        <v>Google Maps</v>
      </c>
      <c r="Y479" s="1">
        <v>40.3604390717</v>
      </c>
      <c r="Z479" s="1">
        <v>-81.222193903900006</v>
      </c>
      <c r="AA479" s="1">
        <v>40.358259098700003</v>
      </c>
      <c r="AB479" s="1">
        <v>-81.213162178299996</v>
      </c>
    </row>
    <row r="480" spans="1:28" x14ac:dyDescent="0.25">
      <c r="A480" s="13">
        <v>478</v>
      </c>
      <c r="B480" s="17">
        <v>10</v>
      </c>
      <c r="C480" s="1" t="s">
        <v>3834</v>
      </c>
      <c r="D480" s="1" t="s">
        <v>3466</v>
      </c>
      <c r="E480" s="1" t="s">
        <v>3467</v>
      </c>
      <c r="F480" s="1" t="s">
        <v>3736</v>
      </c>
      <c r="G480" s="16">
        <v>21.4</v>
      </c>
      <c r="H480" s="16">
        <v>21.9</v>
      </c>
      <c r="I480" s="13" t="s">
        <v>3190</v>
      </c>
      <c r="J480" s="1" t="s">
        <v>4973</v>
      </c>
      <c r="K480" s="1">
        <v>1</v>
      </c>
      <c r="L480" s="1">
        <v>0</v>
      </c>
      <c r="M480" s="1">
        <v>1</v>
      </c>
      <c r="N480" s="1">
        <v>0</v>
      </c>
      <c r="O480" s="1">
        <v>2</v>
      </c>
      <c r="P480" s="16">
        <v>54.223564680232556</v>
      </c>
      <c r="Q480" s="21">
        <v>5.4299241056442481E-2</v>
      </c>
      <c r="R480" s="21">
        <v>0.93759240547546463</v>
      </c>
      <c r="S480" s="21">
        <v>0.88329316441902217</v>
      </c>
      <c r="T480" s="21">
        <v>6.0692584068229539E-3</v>
      </c>
      <c r="U480" s="21">
        <v>5.6954639759383335E-2</v>
      </c>
      <c r="V480" s="21">
        <v>5.0885381352560384E-2</v>
      </c>
      <c r="W480" s="13" t="str">
        <f>IF(Table4674[[#This Row],[PSI - FI]]&gt;5,"Red",(IF(AND(Table4674[[#This Row],[PSI - FI]]&lt;5,Table4674[[#This Row],[PSI - FI]]&gt;=3),"Blue","No")))</f>
        <v>No</v>
      </c>
      <c r="X480" s="19" t="str">
        <f>HYPERLINK("https://www.google.com/maps/dir/?api=1&amp;origin=" &amp; Table4674[[#This Row],[Begin Lat]] &amp; "," &amp; Table4674[[#This Row],[Begin Long]] &amp; "&amp;destination=" &amp; Table4674[[#This Row],[End Lat]] &amp; "," &amp; Table4674[[#This Row],[End Long]] &amp; "&amp;travelmode=driving", "Google Maps")</f>
        <v>Google Maps</v>
      </c>
      <c r="Y480" s="1">
        <v>39.3054167831</v>
      </c>
      <c r="Z480" s="1">
        <v>-81.964368178300006</v>
      </c>
      <c r="AA480" s="1">
        <v>39.306347823999999</v>
      </c>
      <c r="AB480" s="1">
        <v>-81.9558088263</v>
      </c>
    </row>
    <row r="481" spans="1:28" x14ac:dyDescent="0.25">
      <c r="A481" s="13">
        <v>479</v>
      </c>
      <c r="B481" s="17">
        <v>7</v>
      </c>
      <c r="C481" s="1" t="s">
        <v>2370</v>
      </c>
      <c r="D481" s="1" t="s">
        <v>3687</v>
      </c>
      <c r="E481" s="1" t="s">
        <v>3688</v>
      </c>
      <c r="F481" s="1" t="s">
        <v>3722</v>
      </c>
      <c r="G481" s="16">
        <v>22.2</v>
      </c>
      <c r="H481" s="16">
        <v>22.7</v>
      </c>
      <c r="I481" s="13" t="s">
        <v>3190</v>
      </c>
      <c r="J481" s="1" t="s">
        <v>4974</v>
      </c>
      <c r="K481" s="1">
        <v>1</v>
      </c>
      <c r="L481" s="1">
        <v>1</v>
      </c>
      <c r="M481" s="1">
        <v>3</v>
      </c>
      <c r="N481" s="1">
        <v>0</v>
      </c>
      <c r="O481" s="1">
        <v>0</v>
      </c>
      <c r="P481" s="16">
        <v>110.99400436046511</v>
      </c>
      <c r="Q481" s="21">
        <v>7.0093026276380657E-2</v>
      </c>
      <c r="R481" s="21">
        <v>0.65776522169389762</v>
      </c>
      <c r="S481" s="21">
        <v>0.58767219541751692</v>
      </c>
      <c r="T481" s="21">
        <v>8.3478526105310504E-3</v>
      </c>
      <c r="U481" s="21">
        <v>5.6815671845601913E-2</v>
      </c>
      <c r="V481" s="21">
        <v>4.8467819235070861E-2</v>
      </c>
      <c r="W481" s="13" t="str">
        <f>IF(Table4674[[#This Row],[PSI - FI]]&gt;5,"Red",(IF(AND(Table4674[[#This Row],[PSI - FI]]&lt;5,Table4674[[#This Row],[PSI - FI]]&gt;=3),"Blue","No")))</f>
        <v>No</v>
      </c>
      <c r="X481" s="19" t="str">
        <f>HYPERLINK("https://www.google.com/maps/dir/?api=1&amp;origin=" &amp; Table4674[[#This Row],[Begin Lat]] &amp; "," &amp; Table4674[[#This Row],[Begin Long]] &amp; "&amp;destination=" &amp; Table4674[[#This Row],[End Lat]] &amp; "," &amp; Table4674[[#This Row],[End Long]] &amp; "&amp;travelmode=driving", "Google Maps")</f>
        <v>Google Maps</v>
      </c>
      <c r="Y481" s="1">
        <v>40.670939003800001</v>
      </c>
      <c r="Z481" s="1">
        <v>-84.580430461899994</v>
      </c>
      <c r="AA481" s="1">
        <v>40.678185827900002</v>
      </c>
      <c r="AB481" s="1">
        <v>-84.580501054300001</v>
      </c>
    </row>
    <row r="482" spans="1:28" x14ac:dyDescent="0.25">
      <c r="A482" s="13">
        <v>480</v>
      </c>
      <c r="B482" s="17">
        <v>11</v>
      </c>
      <c r="C482" s="1" t="s">
        <v>2372</v>
      </c>
      <c r="D482" s="1" t="s">
        <v>3689</v>
      </c>
      <c r="E482" s="1" t="s">
        <v>3591</v>
      </c>
      <c r="F482" s="1" t="s">
        <v>3798</v>
      </c>
      <c r="G482" s="16">
        <v>4.0999999999999996</v>
      </c>
      <c r="H482" s="16">
        <v>4.5999999999999996</v>
      </c>
      <c r="I482" s="13" t="s">
        <v>3190</v>
      </c>
      <c r="J482" s="1" t="s">
        <v>4974</v>
      </c>
      <c r="K482" s="1">
        <v>0</v>
      </c>
      <c r="L482" s="1">
        <v>1</v>
      </c>
      <c r="M482" s="1">
        <v>3</v>
      </c>
      <c r="N482" s="1">
        <v>1</v>
      </c>
      <c r="O482" s="1">
        <v>5</v>
      </c>
      <c r="P482" s="16">
        <v>74.754814680232556</v>
      </c>
      <c r="Q482" s="21">
        <v>7.0062304727964209E-2</v>
      </c>
      <c r="R482" s="21">
        <v>1.2684047025222329</v>
      </c>
      <c r="S482" s="21">
        <v>1.1983423977942687</v>
      </c>
      <c r="T482" s="21">
        <v>8.3444907923877331E-3</v>
      </c>
      <c r="U482" s="21">
        <v>5.680110986226037E-2</v>
      </c>
      <c r="V482" s="21">
        <v>4.8456619069872635E-2</v>
      </c>
      <c r="W482" s="13" t="str">
        <f>IF(Table4674[[#This Row],[PSI - FI]]&gt;5,"Red",(IF(AND(Table4674[[#This Row],[PSI - FI]]&lt;5,Table4674[[#This Row],[PSI - FI]]&gt;=3),"Blue","No")))</f>
        <v>No</v>
      </c>
      <c r="X482" s="19" t="str">
        <f>HYPERLINK("https://www.google.com/maps/dir/?api=1&amp;origin=" &amp; Table4674[[#This Row],[Begin Lat]] &amp; "," &amp; Table4674[[#This Row],[Begin Long]] &amp; "&amp;destination=" &amp; Table4674[[#This Row],[End Lat]] &amp; "," &amp; Table4674[[#This Row],[End Long]] &amp; "&amp;travelmode=driving", "Google Maps")</f>
        <v>Google Maps</v>
      </c>
      <c r="Y482" s="1">
        <v>40.504813312800003</v>
      </c>
      <c r="Z482" s="1">
        <v>-81.889135963000001</v>
      </c>
      <c r="AA482" s="1">
        <v>40.506102354600003</v>
      </c>
      <c r="AB482" s="1">
        <v>-81.895596407599996</v>
      </c>
    </row>
    <row r="483" spans="1:28" x14ac:dyDescent="0.25">
      <c r="A483" s="13">
        <v>481</v>
      </c>
      <c r="B483" s="17">
        <v>11</v>
      </c>
      <c r="C483" s="1" t="s">
        <v>1338</v>
      </c>
      <c r="D483" s="1" t="s">
        <v>3690</v>
      </c>
      <c r="E483" s="1" t="s">
        <v>3691</v>
      </c>
      <c r="F483" s="1" t="s">
        <v>3730</v>
      </c>
      <c r="G483" s="16">
        <v>12.8</v>
      </c>
      <c r="H483" s="16">
        <v>13.3</v>
      </c>
      <c r="I483" s="13" t="s">
        <v>3190</v>
      </c>
      <c r="J483" s="1" t="s">
        <v>4974</v>
      </c>
      <c r="K483" s="1">
        <v>1</v>
      </c>
      <c r="L483" s="1">
        <v>0</v>
      </c>
      <c r="M483" s="1">
        <v>2</v>
      </c>
      <c r="N483" s="1">
        <v>1</v>
      </c>
      <c r="O483" s="1">
        <v>7</v>
      </c>
      <c r="P483" s="16">
        <v>70.207939680232556</v>
      </c>
      <c r="Q483" s="21">
        <v>8.6052665487399579E-2</v>
      </c>
      <c r="R483" s="21">
        <v>1.6716923950587557</v>
      </c>
      <c r="S483" s="21">
        <v>1.585639729571356</v>
      </c>
      <c r="T483" s="21">
        <v>1.007930714500883E-2</v>
      </c>
      <c r="U483" s="21">
        <v>5.676740972084135E-2</v>
      </c>
      <c r="V483" s="21">
        <v>4.6688102575832516E-2</v>
      </c>
      <c r="W483" s="13" t="str">
        <f>IF(Table4674[[#This Row],[PSI - FI]]&gt;5,"Red",(IF(AND(Table4674[[#This Row],[PSI - FI]]&lt;5,Table4674[[#This Row],[PSI - FI]]&gt;=3),"Blue","No")))</f>
        <v>No</v>
      </c>
      <c r="X483" s="19" t="str">
        <f>HYPERLINK("https://www.google.com/maps/dir/?api=1&amp;origin=" &amp; Table4674[[#This Row],[Begin Lat]] &amp; "," &amp; Table4674[[#This Row],[Begin Long]] &amp; "&amp;destination=" &amp; Table4674[[#This Row],[End Lat]] &amp; "," &amp; Table4674[[#This Row],[End Long]] &amp; "&amp;travelmode=driving", "Google Maps")</f>
        <v>Google Maps</v>
      </c>
      <c r="Y483" s="1">
        <v>40.879287076300002</v>
      </c>
      <c r="Z483" s="1">
        <v>-80.6314432498</v>
      </c>
      <c r="AA483" s="1">
        <v>40.878135889299998</v>
      </c>
      <c r="AB483" s="1">
        <v>-80.622394524499995</v>
      </c>
    </row>
    <row r="484" spans="1:28" x14ac:dyDescent="0.25">
      <c r="A484" s="13">
        <v>482</v>
      </c>
      <c r="B484" s="17">
        <v>8</v>
      </c>
      <c r="C484" s="1" t="s">
        <v>806</v>
      </c>
      <c r="D484" s="1" t="s">
        <v>3373</v>
      </c>
      <c r="E484" s="1" t="s">
        <v>3374</v>
      </c>
      <c r="F484" s="1" t="s">
        <v>3716</v>
      </c>
      <c r="G484" s="16">
        <v>15.5</v>
      </c>
      <c r="H484" s="16">
        <v>16</v>
      </c>
      <c r="I484" s="13" t="s">
        <v>3190</v>
      </c>
      <c r="J484" s="1" t="s">
        <v>4974</v>
      </c>
      <c r="K484" s="1">
        <v>0</v>
      </c>
      <c r="L484" s="1">
        <v>1</v>
      </c>
      <c r="M484" s="1">
        <v>1</v>
      </c>
      <c r="N484" s="1">
        <v>2</v>
      </c>
      <c r="O484" s="1">
        <v>5</v>
      </c>
      <c r="P484" s="16">
        <v>66.098564680232556</v>
      </c>
      <c r="Q484" s="21">
        <v>8.6059801716198578E-2</v>
      </c>
      <c r="R484" s="21">
        <v>1.3155119609670622</v>
      </c>
      <c r="S484" s="21">
        <v>1.2294521592508636</v>
      </c>
      <c r="T484" s="21">
        <v>1.0080075137690162E-2</v>
      </c>
      <c r="U484" s="21">
        <v>5.6569780639506489E-2</v>
      </c>
      <c r="V484" s="21">
        <v>4.6489705501816331E-2</v>
      </c>
      <c r="W484" s="13" t="str">
        <f>IF(Table4674[[#This Row],[PSI - FI]]&gt;5,"Red",(IF(AND(Table4674[[#This Row],[PSI - FI]]&lt;5,Table4674[[#This Row],[PSI - FI]]&gt;=3),"Blue","No")))</f>
        <v>No</v>
      </c>
      <c r="X484" s="19" t="str">
        <f>HYPERLINK("https://www.google.com/maps/dir/?api=1&amp;origin=" &amp; Table4674[[#This Row],[Begin Lat]] &amp; "," &amp; Table4674[[#This Row],[Begin Long]] &amp; "&amp;destination=" &amp; Table4674[[#This Row],[End Lat]] &amp; "," &amp; Table4674[[#This Row],[End Long]] &amp; "&amp;travelmode=driving", "Google Maps")</f>
        <v>Google Maps</v>
      </c>
      <c r="Y484" s="1">
        <v>39.480289734099998</v>
      </c>
      <c r="Z484" s="1">
        <v>-84.145528283900006</v>
      </c>
      <c r="AA484" s="1">
        <v>39.485796926399999</v>
      </c>
      <c r="AB484" s="1">
        <v>-84.139432796099996</v>
      </c>
    </row>
    <row r="485" spans="1:28" x14ac:dyDescent="0.25">
      <c r="A485" s="13">
        <v>483</v>
      </c>
      <c r="B485" s="17">
        <v>8</v>
      </c>
      <c r="C485" s="1" t="s">
        <v>806</v>
      </c>
      <c r="D485" s="1" t="s">
        <v>3373</v>
      </c>
      <c r="E485" s="1" t="s">
        <v>3374</v>
      </c>
      <c r="F485" s="1" t="s">
        <v>3716</v>
      </c>
      <c r="G485" s="16">
        <v>17.2</v>
      </c>
      <c r="H485" s="16">
        <v>17.7</v>
      </c>
      <c r="I485" s="13" t="s">
        <v>3190</v>
      </c>
      <c r="J485" s="1" t="s">
        <v>4974</v>
      </c>
      <c r="K485" s="1">
        <v>0</v>
      </c>
      <c r="L485" s="1">
        <v>1</v>
      </c>
      <c r="M485" s="1">
        <v>1</v>
      </c>
      <c r="N485" s="1">
        <v>2</v>
      </c>
      <c r="O485" s="1">
        <v>4</v>
      </c>
      <c r="P485" s="16">
        <v>65.098564680232556</v>
      </c>
      <c r="Q485" s="21">
        <v>8.6059801716198578E-2</v>
      </c>
      <c r="R485" s="21">
        <v>1.1756126917284244</v>
      </c>
      <c r="S485" s="21">
        <v>1.0895528900122258</v>
      </c>
      <c r="T485" s="21">
        <v>1.0080075137690162E-2</v>
      </c>
      <c r="U485" s="21">
        <v>5.6569780639506489E-2</v>
      </c>
      <c r="V485" s="21">
        <v>4.6489705501816331E-2</v>
      </c>
      <c r="W485" s="13" t="str">
        <f>IF(Table4674[[#This Row],[PSI - FI]]&gt;5,"Red",(IF(AND(Table4674[[#This Row],[PSI - FI]]&lt;5,Table4674[[#This Row],[PSI - FI]]&gt;=3),"Blue","No")))</f>
        <v>No</v>
      </c>
      <c r="X485" s="19" t="str">
        <f>HYPERLINK("https://www.google.com/maps/dir/?api=1&amp;origin=" &amp; Table4674[[#This Row],[Begin Lat]] &amp; "," &amp; Table4674[[#This Row],[Begin Long]] &amp; "&amp;destination=" &amp; Table4674[[#This Row],[End Lat]] &amp; "," &amp; Table4674[[#This Row],[End Long]] &amp; "&amp;travelmode=driving", "Google Maps")</f>
        <v>Google Maps</v>
      </c>
      <c r="Y485" s="1">
        <v>39.498849557500002</v>
      </c>
      <c r="Z485" s="1">
        <v>-84.124604507000001</v>
      </c>
      <c r="AA485" s="1">
        <v>39.504325188199999</v>
      </c>
      <c r="AB485" s="1">
        <v>-84.118481704999994</v>
      </c>
    </row>
    <row r="486" spans="1:28" x14ac:dyDescent="0.25">
      <c r="A486" s="13">
        <v>484</v>
      </c>
      <c r="B486" s="17">
        <v>7</v>
      </c>
      <c r="C486" s="1" t="s">
        <v>3195</v>
      </c>
      <c r="D486" s="1" t="s">
        <v>3461</v>
      </c>
      <c r="E486" s="1" t="s">
        <v>3551</v>
      </c>
      <c r="F486" s="1" t="s">
        <v>3729</v>
      </c>
      <c r="G486" s="16">
        <v>7.1</v>
      </c>
      <c r="H486" s="16">
        <v>7.6</v>
      </c>
      <c r="I486" s="13" t="s">
        <v>3190</v>
      </c>
      <c r="J486" s="1" t="s">
        <v>4974</v>
      </c>
      <c r="K486" s="1">
        <v>1</v>
      </c>
      <c r="L486" s="1">
        <v>0</v>
      </c>
      <c r="M486" s="1">
        <v>1</v>
      </c>
      <c r="N486" s="1">
        <v>2</v>
      </c>
      <c r="O486" s="1">
        <v>8</v>
      </c>
      <c r="P486" s="16">
        <v>69.098564680232556</v>
      </c>
      <c r="Q486" s="21">
        <v>8.6102614644230413E-2</v>
      </c>
      <c r="R486" s="21">
        <v>1.7214304436226349</v>
      </c>
      <c r="S486" s="21">
        <v>1.6353278289784043</v>
      </c>
      <c r="T486" s="21">
        <v>1.0084682506889663E-2</v>
      </c>
      <c r="U486" s="21">
        <v>5.6558868269674531E-2</v>
      </c>
      <c r="V486" s="21">
        <v>4.6474185762784864E-2</v>
      </c>
      <c r="W486" s="13" t="str">
        <f>IF(Table4674[[#This Row],[PSI - FI]]&gt;5,"Red",(IF(AND(Table4674[[#This Row],[PSI - FI]]&lt;5,Table4674[[#This Row],[PSI - FI]]&gt;=3),"Blue","No")))</f>
        <v>No</v>
      </c>
      <c r="X486" s="19" t="str">
        <f>HYPERLINK("https://www.google.com/maps/dir/?api=1&amp;origin=" &amp; Table4674[[#This Row],[Begin Lat]] &amp; "," &amp; Table4674[[#This Row],[Begin Long]] &amp; "&amp;destination=" &amp; Table4674[[#This Row],[End Lat]] &amp; "," &amp; Table4674[[#This Row],[End Long]] &amp; "&amp;travelmode=driving", "Google Maps")</f>
        <v>Google Maps</v>
      </c>
      <c r="Y486" s="1">
        <v>40.068593585000002</v>
      </c>
      <c r="Z486" s="1">
        <v>-83.561186900999999</v>
      </c>
      <c r="AA486" s="1">
        <v>40.073304017399998</v>
      </c>
      <c r="AB486" s="1">
        <v>-83.554025659999994</v>
      </c>
    </row>
    <row r="487" spans="1:28" x14ac:dyDescent="0.25">
      <c r="A487" s="13">
        <v>485</v>
      </c>
      <c r="B487" s="17">
        <v>4</v>
      </c>
      <c r="C487" s="1" t="s">
        <v>800</v>
      </c>
      <c r="D487" s="1" t="s">
        <v>3441</v>
      </c>
      <c r="E487" s="1" t="s">
        <v>3442</v>
      </c>
      <c r="F487" s="1" t="s">
        <v>3767</v>
      </c>
      <c r="G487" s="16">
        <v>23</v>
      </c>
      <c r="H487" s="16">
        <v>23.5</v>
      </c>
      <c r="I487" s="13" t="s">
        <v>3190</v>
      </c>
      <c r="J487" s="1" t="s">
        <v>4974</v>
      </c>
      <c r="K487" s="1">
        <v>0</v>
      </c>
      <c r="L487" s="1">
        <v>1</v>
      </c>
      <c r="M487" s="1">
        <v>2</v>
      </c>
      <c r="N487" s="1">
        <v>2</v>
      </c>
      <c r="O487" s="1">
        <v>6</v>
      </c>
      <c r="P487" s="16">
        <v>73.645439680232556</v>
      </c>
      <c r="Q487" s="21">
        <v>6.9754823524638909E-2</v>
      </c>
      <c r="R487" s="21">
        <v>1.3699262924526772</v>
      </c>
      <c r="S487" s="21">
        <v>1.3001714689280384</v>
      </c>
      <c r="T487" s="21">
        <v>8.3108369302569499E-3</v>
      </c>
      <c r="U487" s="21">
        <v>5.6528741647223081E-2</v>
      </c>
      <c r="V487" s="21">
        <v>4.8217904716966131E-2</v>
      </c>
      <c r="W487" s="13" t="str">
        <f>IF(Table4674[[#This Row],[PSI - FI]]&gt;5,"Red",(IF(AND(Table4674[[#This Row],[PSI - FI]]&lt;5,Table4674[[#This Row],[PSI - FI]]&gt;=3),"Blue","No")))</f>
        <v>No</v>
      </c>
      <c r="X487" s="19" t="str">
        <f>HYPERLINK("https://www.google.com/maps/dir/?api=1&amp;origin=" &amp; Table4674[[#This Row],[Begin Lat]] &amp; "," &amp; Table4674[[#This Row],[Begin Long]] &amp; "&amp;destination=" &amp; Table4674[[#This Row],[End Lat]] &amp; "," &amp; Table4674[[#This Row],[End Long]] &amp; "&amp;travelmode=driving", "Google Maps")</f>
        <v>Google Maps</v>
      </c>
      <c r="Y487" s="1">
        <v>40.7964178127</v>
      </c>
      <c r="Z487" s="1">
        <v>-81.218867889799995</v>
      </c>
      <c r="AA487" s="1">
        <v>40.7985984488</v>
      </c>
      <c r="AB487" s="1">
        <v>-81.209945279799996</v>
      </c>
    </row>
    <row r="488" spans="1:28" x14ac:dyDescent="0.25">
      <c r="A488" s="13">
        <v>486</v>
      </c>
      <c r="B488" s="17">
        <v>7</v>
      </c>
      <c r="C488" s="1" t="s">
        <v>789</v>
      </c>
      <c r="D488" s="1" t="s">
        <v>3692</v>
      </c>
      <c r="E488" s="1" t="s">
        <v>3693</v>
      </c>
      <c r="F488" s="1" t="s">
        <v>3830</v>
      </c>
      <c r="G488" s="16">
        <v>1.4</v>
      </c>
      <c r="H488" s="16">
        <v>1.9</v>
      </c>
      <c r="I488" s="13" t="s">
        <v>3190</v>
      </c>
      <c r="J488" s="1" t="s">
        <v>4974</v>
      </c>
      <c r="K488" s="1">
        <v>1</v>
      </c>
      <c r="L488" s="1">
        <v>0</v>
      </c>
      <c r="M488" s="1">
        <v>2</v>
      </c>
      <c r="N488" s="1">
        <v>1</v>
      </c>
      <c r="O488" s="1">
        <v>5</v>
      </c>
      <c r="P488" s="16">
        <v>68.207939680232556</v>
      </c>
      <c r="Q488" s="21">
        <v>8.5817050972700495E-2</v>
      </c>
      <c r="R488" s="21">
        <v>1.307895993745539</v>
      </c>
      <c r="S488" s="21">
        <v>1.2220789427728385</v>
      </c>
      <c r="T488" s="21">
        <v>1.0053947677006089E-2</v>
      </c>
      <c r="U488" s="21">
        <v>5.6410169838845475E-2</v>
      </c>
      <c r="V488" s="21">
        <v>4.6356222161839385E-2</v>
      </c>
      <c r="W488" s="13" t="str">
        <f>IF(Table4674[[#This Row],[PSI - FI]]&gt;5,"Red",(IF(AND(Table4674[[#This Row],[PSI - FI]]&lt;5,Table4674[[#This Row],[PSI - FI]]&gt;=3),"Blue","No")))</f>
        <v>No</v>
      </c>
      <c r="X488" s="19" t="str">
        <f>HYPERLINK("https://www.google.com/maps/dir/?api=1&amp;origin=" &amp; Table4674[[#This Row],[Begin Lat]] &amp; "," &amp; Table4674[[#This Row],[Begin Long]] &amp; "&amp;destination=" &amp; Table4674[[#This Row],[End Lat]] &amp; "," &amp; Table4674[[#This Row],[End Long]] &amp; "&amp;travelmode=driving", "Google Maps")</f>
        <v>Google Maps</v>
      </c>
      <c r="Y488" s="1">
        <v>39.901707665799997</v>
      </c>
      <c r="Z488" s="1">
        <v>-84.010462643699995</v>
      </c>
      <c r="AA488" s="1">
        <v>39.908932914899999</v>
      </c>
      <c r="AB488" s="1">
        <v>-84.009720605599995</v>
      </c>
    </row>
    <row r="489" spans="1:28" x14ac:dyDescent="0.25">
      <c r="A489" s="13">
        <v>487</v>
      </c>
      <c r="B489" s="17">
        <v>9</v>
      </c>
      <c r="C489" s="1" t="s">
        <v>2382</v>
      </c>
      <c r="D489" s="1" t="s">
        <v>3488</v>
      </c>
      <c r="E489" s="1" t="s">
        <v>3489</v>
      </c>
      <c r="F489" s="1" t="s">
        <v>3781</v>
      </c>
      <c r="G489" s="16">
        <v>15.7</v>
      </c>
      <c r="H489" s="16">
        <v>16.2</v>
      </c>
      <c r="I489" s="13" t="s">
        <v>3190</v>
      </c>
      <c r="J489" s="1" t="s">
        <v>4974</v>
      </c>
      <c r="K489" s="1">
        <v>0</v>
      </c>
      <c r="L489" s="1">
        <v>3</v>
      </c>
      <c r="M489" s="1">
        <v>1</v>
      </c>
      <c r="N489" s="1">
        <v>1</v>
      </c>
      <c r="O489" s="1">
        <v>4</v>
      </c>
      <c r="P489" s="16">
        <v>152.01444404069767</v>
      </c>
      <c r="Q489" s="21">
        <v>6.9354371302940088E-2</v>
      </c>
      <c r="R489" s="21">
        <v>1.1526916160106526</v>
      </c>
      <c r="S489" s="21">
        <v>1.0833372447077125</v>
      </c>
      <c r="T489" s="21">
        <v>8.2669893061547046E-3</v>
      </c>
      <c r="U489" s="21">
        <v>5.6337889542747328E-2</v>
      </c>
      <c r="V489" s="21">
        <v>4.807090023659262E-2</v>
      </c>
      <c r="W489" s="13" t="str">
        <f>IF(Table4674[[#This Row],[PSI - FI]]&gt;5,"Red",(IF(AND(Table4674[[#This Row],[PSI - FI]]&lt;5,Table4674[[#This Row],[PSI - FI]]&gt;=3),"Blue","No")))</f>
        <v>No</v>
      </c>
      <c r="X489" s="19" t="str">
        <f>HYPERLINK("https://www.google.com/maps/dir/?api=1&amp;origin=" &amp; Table4674[[#This Row],[Begin Lat]] &amp; "," &amp; Table4674[[#This Row],[Begin Long]] &amp; "&amp;destination=" &amp; Table4674[[#This Row],[End Lat]] &amp; "," &amp; Table4674[[#This Row],[End Long]] &amp; "&amp;travelmode=driving", "Google Maps")</f>
        <v>Google Maps</v>
      </c>
      <c r="Y489" s="1">
        <v>38.898713640899999</v>
      </c>
      <c r="Z489" s="1">
        <v>-83.617382609000003</v>
      </c>
      <c r="AA489" s="1">
        <v>38.904023101500002</v>
      </c>
      <c r="AB489" s="1">
        <v>-83.6236938407</v>
      </c>
    </row>
    <row r="490" spans="1:28" x14ac:dyDescent="0.25">
      <c r="A490" s="13">
        <v>488</v>
      </c>
      <c r="B490" s="17">
        <v>11</v>
      </c>
      <c r="C490" s="1" t="s">
        <v>2372</v>
      </c>
      <c r="D490" s="1" t="s">
        <v>3249</v>
      </c>
      <c r="E490" s="1" t="s">
        <v>3694</v>
      </c>
      <c r="F490" s="1" t="s">
        <v>3711</v>
      </c>
      <c r="G490" s="16">
        <v>6.9</v>
      </c>
      <c r="H490" s="16">
        <v>7.4</v>
      </c>
      <c r="I490" s="13" t="s">
        <v>3190</v>
      </c>
      <c r="J490" s="1" t="s">
        <v>4974</v>
      </c>
      <c r="K490" s="1">
        <v>1</v>
      </c>
      <c r="L490" s="1">
        <v>0</v>
      </c>
      <c r="M490" s="1">
        <v>4</v>
      </c>
      <c r="N490" s="1">
        <v>1</v>
      </c>
      <c r="O490" s="1">
        <v>7</v>
      </c>
      <c r="P490" s="16">
        <v>83.301689680232556</v>
      </c>
      <c r="Q490" s="21">
        <v>5.8673506516548027E-2</v>
      </c>
      <c r="R490" s="21">
        <v>1.2956483977237125</v>
      </c>
      <c r="S490" s="21">
        <v>1.2369748912071645</v>
      </c>
      <c r="T490" s="21">
        <v>7.0894559354057777E-3</v>
      </c>
      <c r="U490" s="21">
        <v>5.630127653054625E-2</v>
      </c>
      <c r="V490" s="21">
        <v>4.9211820595140475E-2</v>
      </c>
      <c r="W490" s="13" t="str">
        <f>IF(Table4674[[#This Row],[PSI - FI]]&gt;5,"Red",(IF(AND(Table4674[[#This Row],[PSI - FI]]&lt;5,Table4674[[#This Row],[PSI - FI]]&gt;=3),"Blue","No")))</f>
        <v>No</v>
      </c>
      <c r="X490" s="19" t="str">
        <f>HYPERLINK("https://www.google.com/maps/dir/?api=1&amp;origin=" &amp; Table4674[[#This Row],[Begin Lat]] &amp; "," &amp; Table4674[[#This Row],[Begin Long]] &amp; "&amp;destination=" &amp; Table4674[[#This Row],[End Lat]] &amp; "," &amp; Table4674[[#This Row],[End Long]] &amp; "&amp;travelmode=driving", "Google Maps")</f>
        <v>Google Maps</v>
      </c>
      <c r="Y490" s="1">
        <v>40.5947087634</v>
      </c>
      <c r="Z490" s="1">
        <v>-82.105573216899998</v>
      </c>
      <c r="AA490" s="1">
        <v>40.5942789717</v>
      </c>
      <c r="AB490" s="1">
        <v>-82.096349705500003</v>
      </c>
    </row>
    <row r="491" spans="1:28" x14ac:dyDescent="0.25">
      <c r="A491" s="13">
        <v>489</v>
      </c>
      <c r="B491" s="17">
        <v>6</v>
      </c>
      <c r="C491" s="1" t="s">
        <v>2367</v>
      </c>
      <c r="D491" s="1" t="s">
        <v>3528</v>
      </c>
      <c r="E491" s="1" t="s">
        <v>3421</v>
      </c>
      <c r="F491" s="1" t="s">
        <v>3716</v>
      </c>
      <c r="G491" s="16">
        <v>5.0999999999999996</v>
      </c>
      <c r="H491" s="16">
        <v>5.6</v>
      </c>
      <c r="I491" s="13" t="s">
        <v>3190</v>
      </c>
      <c r="J491" s="1" t="s">
        <v>4974</v>
      </c>
      <c r="K491" s="1">
        <v>0</v>
      </c>
      <c r="L491" s="1">
        <v>2</v>
      </c>
      <c r="M491" s="1">
        <v>1</v>
      </c>
      <c r="N491" s="1">
        <v>0</v>
      </c>
      <c r="O491" s="1">
        <v>0</v>
      </c>
      <c r="P491" s="16">
        <v>97.900254360465112</v>
      </c>
      <c r="Q491" s="21">
        <v>0.11100633808597697</v>
      </c>
      <c r="R491" s="21">
        <v>0.55580178479174525</v>
      </c>
      <c r="S491" s="21">
        <v>0.44479544670576826</v>
      </c>
      <c r="T491" s="21">
        <v>1.2736066650272096E-2</v>
      </c>
      <c r="U491" s="21">
        <v>5.6249830703974567E-2</v>
      </c>
      <c r="V491" s="21">
        <v>4.3513764053702469E-2</v>
      </c>
      <c r="W491" s="13" t="str">
        <f>IF(Table4674[[#This Row],[PSI - FI]]&gt;5,"Red",(IF(AND(Table4674[[#This Row],[PSI - FI]]&lt;5,Table4674[[#This Row],[PSI - FI]]&gt;=3),"Blue","No")))</f>
        <v>No</v>
      </c>
      <c r="X491" s="19" t="str">
        <f>HYPERLINK("https://www.google.com/maps/dir/?api=1&amp;origin=" &amp; Table4674[[#This Row],[Begin Lat]] &amp; "," &amp; Table4674[[#This Row],[Begin Long]] &amp; "&amp;destination=" &amp; Table4674[[#This Row],[End Lat]] &amp; "," &amp; Table4674[[#This Row],[End Long]] &amp; "&amp;travelmode=driving", "Google Maps")</f>
        <v>Google Maps</v>
      </c>
      <c r="Y491" s="1">
        <v>40.166887373100003</v>
      </c>
      <c r="Z491" s="1">
        <v>-83.2256253714</v>
      </c>
      <c r="AA491" s="1">
        <v>40.172645258700001</v>
      </c>
      <c r="AB491" s="1">
        <v>-83.219895486300004</v>
      </c>
    </row>
    <row r="492" spans="1:28" x14ac:dyDescent="0.25">
      <c r="A492" s="13">
        <v>490</v>
      </c>
      <c r="B492" s="17">
        <v>6</v>
      </c>
      <c r="C492" s="1" t="s">
        <v>2367</v>
      </c>
      <c r="D492" s="1" t="s">
        <v>3528</v>
      </c>
      <c r="E492" s="1" t="s">
        <v>3421</v>
      </c>
      <c r="F492" s="1" t="s">
        <v>3716</v>
      </c>
      <c r="G492" s="16">
        <v>9</v>
      </c>
      <c r="H492" s="16">
        <v>9.5</v>
      </c>
      <c r="I492" s="13" t="s">
        <v>3190</v>
      </c>
      <c r="J492" s="1" t="s">
        <v>4974</v>
      </c>
      <c r="K492" s="1">
        <v>0</v>
      </c>
      <c r="L492" s="1">
        <v>1</v>
      </c>
      <c r="M492" s="1">
        <v>1</v>
      </c>
      <c r="N492" s="1">
        <v>1</v>
      </c>
      <c r="O492" s="1">
        <v>1</v>
      </c>
      <c r="P492" s="16">
        <v>57.661064680232556</v>
      </c>
      <c r="Q492" s="21">
        <v>0.11100633808597697</v>
      </c>
      <c r="R492" s="21">
        <v>0.71911536195214409</v>
      </c>
      <c r="S492" s="21">
        <v>0.60810902386616716</v>
      </c>
      <c r="T492" s="21">
        <v>1.2736066650272096E-2</v>
      </c>
      <c r="U492" s="21">
        <v>5.6249830703974567E-2</v>
      </c>
      <c r="V492" s="21">
        <v>4.3513764053702469E-2</v>
      </c>
      <c r="W492" s="13" t="str">
        <f>IF(Table4674[[#This Row],[PSI - FI]]&gt;5,"Red",(IF(AND(Table4674[[#This Row],[PSI - FI]]&lt;5,Table4674[[#This Row],[PSI - FI]]&gt;=3),"Blue","No")))</f>
        <v>No</v>
      </c>
      <c r="X492" s="19" t="str">
        <f>HYPERLINK("https://www.google.com/maps/dir/?api=1&amp;origin=" &amp; Table4674[[#This Row],[Begin Lat]] &amp; "," &amp; Table4674[[#This Row],[Begin Long]] &amp; "&amp;destination=" &amp; Table4674[[#This Row],[End Lat]] &amp; "," &amp; Table4674[[#This Row],[End Long]] &amp; "&amp;travelmode=driving", "Google Maps")</f>
        <v>Google Maps</v>
      </c>
      <c r="Y492" s="1">
        <v>40.212228859</v>
      </c>
      <c r="Z492" s="1">
        <v>-83.181626098999999</v>
      </c>
      <c r="AA492" s="1">
        <v>40.218043469100003</v>
      </c>
      <c r="AB492" s="1">
        <v>-83.175977205999999</v>
      </c>
    </row>
    <row r="493" spans="1:28" x14ac:dyDescent="0.25">
      <c r="A493" s="13">
        <v>491</v>
      </c>
      <c r="B493" s="17">
        <v>12</v>
      </c>
      <c r="C493" s="1" t="s">
        <v>1332</v>
      </c>
      <c r="D493" s="1" t="s">
        <v>3416</v>
      </c>
      <c r="E493" s="1" t="s">
        <v>3417</v>
      </c>
      <c r="F493" s="1" t="s">
        <v>3761</v>
      </c>
      <c r="G493" s="16">
        <v>0</v>
      </c>
      <c r="H493" s="16">
        <v>0.5</v>
      </c>
      <c r="I493" s="13" t="s">
        <v>3190</v>
      </c>
      <c r="J493" s="1" t="s">
        <v>4974</v>
      </c>
      <c r="K493" s="1">
        <v>0</v>
      </c>
      <c r="L493" s="1">
        <v>1</v>
      </c>
      <c r="M493" s="1">
        <v>2</v>
      </c>
      <c r="N493" s="1">
        <v>0</v>
      </c>
      <c r="O493" s="1">
        <v>2</v>
      </c>
      <c r="P493" s="16">
        <v>60.770439680232556</v>
      </c>
      <c r="Q493" s="21">
        <v>0.11124729789138466</v>
      </c>
      <c r="R493" s="21">
        <v>0.8602055790094808</v>
      </c>
      <c r="S493" s="21">
        <v>0.74895828111809615</v>
      </c>
      <c r="T493" s="21">
        <v>1.2761465692046527E-2</v>
      </c>
      <c r="U493" s="21">
        <v>5.6232718819933046E-2</v>
      </c>
      <c r="V493" s="21">
        <v>4.3471253127886522E-2</v>
      </c>
      <c r="W493" s="13" t="str">
        <f>IF(Table4674[[#This Row],[PSI - FI]]&gt;5,"Red",(IF(AND(Table4674[[#This Row],[PSI - FI]]&lt;5,Table4674[[#This Row],[PSI - FI]]&gt;=3),"Blue","No")))</f>
        <v>No</v>
      </c>
      <c r="X493" s="19" t="str">
        <f>HYPERLINK("https://www.google.com/maps/dir/?api=1&amp;origin=" &amp; Table4674[[#This Row],[Begin Lat]] &amp; "," &amp; Table4674[[#This Row],[Begin Long]] &amp; "&amp;destination=" &amp; Table4674[[#This Row],[End Lat]] &amp; "," &amp; Table4674[[#This Row],[End Long]] &amp; "&amp;travelmode=driving", "Google Maps")</f>
        <v>Google Maps</v>
      </c>
      <c r="Y493" s="1">
        <v>41.347490971500001</v>
      </c>
      <c r="Z493" s="1">
        <v>-81.223835567899997</v>
      </c>
      <c r="AA493" s="1">
        <v>41.3547295503</v>
      </c>
      <c r="AB493" s="1">
        <v>-81.223550779500002</v>
      </c>
    </row>
    <row r="494" spans="1:28" x14ac:dyDescent="0.25">
      <c r="A494" s="13">
        <v>492</v>
      </c>
      <c r="B494" s="17">
        <v>12</v>
      </c>
      <c r="C494" s="1" t="s">
        <v>1332</v>
      </c>
      <c r="D494" s="1" t="s">
        <v>3556</v>
      </c>
      <c r="E494" s="1" t="s">
        <v>3557</v>
      </c>
      <c r="F494" s="1" t="s">
        <v>3797</v>
      </c>
      <c r="G494" s="16">
        <v>5</v>
      </c>
      <c r="H494" s="16">
        <v>5.5</v>
      </c>
      <c r="I494" s="13" t="s">
        <v>3190</v>
      </c>
      <c r="J494" s="1" t="s">
        <v>4974</v>
      </c>
      <c r="K494" s="1">
        <v>0</v>
      </c>
      <c r="L494" s="1">
        <v>1</v>
      </c>
      <c r="M494" s="1">
        <v>1</v>
      </c>
      <c r="N494" s="1">
        <v>2</v>
      </c>
      <c r="O494" s="1">
        <v>1</v>
      </c>
      <c r="P494" s="16">
        <v>62.098564680232556</v>
      </c>
      <c r="Q494" s="21">
        <v>8.5523994946139797E-2</v>
      </c>
      <c r="R494" s="21">
        <v>0.74689633381762166</v>
      </c>
      <c r="S494" s="21">
        <v>0.66137233887148184</v>
      </c>
      <c r="T494" s="21">
        <v>1.0022397819984975E-2</v>
      </c>
      <c r="U494" s="21">
        <v>5.6221141439951834E-2</v>
      </c>
      <c r="V494" s="21">
        <v>4.6198743619966856E-2</v>
      </c>
      <c r="W494" s="13" t="str">
        <f>IF(Table4674[[#This Row],[PSI - FI]]&gt;5,"Red",(IF(AND(Table4674[[#This Row],[PSI - FI]]&lt;5,Table4674[[#This Row],[PSI - FI]]&gt;=3),"Blue","No")))</f>
        <v>No</v>
      </c>
      <c r="X494" s="19" t="str">
        <f>HYPERLINK("https://www.google.com/maps/dir/?api=1&amp;origin=" &amp; Table4674[[#This Row],[Begin Lat]] &amp; "," &amp; Table4674[[#This Row],[Begin Long]] &amp; "&amp;destination=" &amp; Table4674[[#This Row],[End Lat]] &amp; "," &amp; Table4674[[#This Row],[End Long]] &amp; "&amp;travelmode=driving", "Google Maps")</f>
        <v>Google Maps</v>
      </c>
      <c r="Y494" s="1">
        <v>41.521452710299997</v>
      </c>
      <c r="Z494" s="1">
        <v>-81.294446173899999</v>
      </c>
      <c r="AA494" s="1">
        <v>41.521473828399998</v>
      </c>
      <c r="AB494" s="1">
        <v>-81.284816726299994</v>
      </c>
    </row>
    <row r="495" spans="1:28" x14ac:dyDescent="0.25">
      <c r="A495" s="13">
        <v>493</v>
      </c>
      <c r="B495" s="17">
        <v>1</v>
      </c>
      <c r="C495" s="1" t="s">
        <v>804</v>
      </c>
      <c r="D495" s="1" t="s">
        <v>3695</v>
      </c>
      <c r="E495" s="1" t="s">
        <v>3696</v>
      </c>
      <c r="F495" s="1" t="s">
        <v>3831</v>
      </c>
      <c r="G495" s="16">
        <v>9.5</v>
      </c>
      <c r="H495" s="16">
        <v>10</v>
      </c>
      <c r="I495" s="13" t="s">
        <v>3190</v>
      </c>
      <c r="J495" s="1" t="s">
        <v>4974</v>
      </c>
      <c r="K495" s="1">
        <v>0</v>
      </c>
      <c r="L495" s="1">
        <v>1</v>
      </c>
      <c r="M495" s="1">
        <v>2</v>
      </c>
      <c r="N495" s="1">
        <v>0</v>
      </c>
      <c r="O495" s="1">
        <v>0</v>
      </c>
      <c r="P495" s="16">
        <v>58.770439680232556</v>
      </c>
      <c r="Q495" s="21">
        <v>0.11094769795058919</v>
      </c>
      <c r="R495" s="21">
        <v>0.54820135421328886</v>
      </c>
      <c r="S495" s="21">
        <v>0.43725365626269969</v>
      </c>
      <c r="T495" s="21">
        <v>1.2729884845975238E-2</v>
      </c>
      <c r="U495" s="21">
        <v>5.6160957807278485E-2</v>
      </c>
      <c r="V495" s="21">
        <v>4.3431072961303246E-2</v>
      </c>
      <c r="W495" s="13" t="str">
        <f>IF(Table4674[[#This Row],[PSI - FI]]&gt;5,"Red",(IF(AND(Table4674[[#This Row],[PSI - FI]]&lt;5,Table4674[[#This Row],[PSI - FI]]&gt;=3),"Blue","No")))</f>
        <v>No</v>
      </c>
      <c r="X495" s="19" t="str">
        <f>HYPERLINK("https://www.google.com/maps/dir/?api=1&amp;origin=" &amp; Table4674[[#This Row],[Begin Lat]] &amp; "," &amp; Table4674[[#This Row],[Begin Long]] &amp; "&amp;destination=" &amp; Table4674[[#This Row],[End Lat]] &amp; "," &amp; Table4674[[#This Row],[End Long]] &amp; "&amp;travelmode=driving", "Google Maps")</f>
        <v>Google Maps</v>
      </c>
      <c r="Y495" s="1">
        <v>41.004697309400001</v>
      </c>
      <c r="Z495" s="1">
        <v>-83.485279857799995</v>
      </c>
      <c r="AA495" s="1">
        <v>41.0019671178</v>
      </c>
      <c r="AB495" s="1">
        <v>-83.476422101599994</v>
      </c>
    </row>
    <row r="496" spans="1:28" x14ac:dyDescent="0.25">
      <c r="A496" s="13">
        <v>494</v>
      </c>
      <c r="B496" s="17">
        <v>4</v>
      </c>
      <c r="C496" s="1" t="s">
        <v>798</v>
      </c>
      <c r="D496" s="1" t="s">
        <v>3447</v>
      </c>
      <c r="E496" s="1" t="s">
        <v>3583</v>
      </c>
      <c r="F496" s="1" t="s">
        <v>3770</v>
      </c>
      <c r="G496" s="16">
        <v>4</v>
      </c>
      <c r="H496" s="16">
        <v>4.5</v>
      </c>
      <c r="I496" s="13" t="s">
        <v>3190</v>
      </c>
      <c r="K496" s="1">
        <v>0</v>
      </c>
      <c r="L496" s="1">
        <v>1</v>
      </c>
      <c r="M496" s="1">
        <v>3</v>
      </c>
      <c r="N496" s="1">
        <v>1</v>
      </c>
      <c r="O496" s="1">
        <v>10</v>
      </c>
      <c r="P496" s="16">
        <v>79.754814680232556</v>
      </c>
      <c r="Q496" s="21">
        <v>6.9292689897771223E-2</v>
      </c>
      <c r="R496" s="21">
        <v>1.8253070326783352</v>
      </c>
      <c r="S496" s="21">
        <v>1.7560143427805639</v>
      </c>
      <c r="T496" s="21">
        <v>8.2602336598131595E-3</v>
      </c>
      <c r="U496" s="21">
        <v>5.6155278323797825E-2</v>
      </c>
      <c r="V496" s="21">
        <v>4.7895044663984664E-2</v>
      </c>
      <c r="W496" s="13" t="str">
        <f>IF(Table4674[[#This Row],[PSI - FI]]&gt;5,"Red",(IF(AND(Table4674[[#This Row],[PSI - FI]]&lt;5,Table4674[[#This Row],[PSI - FI]]&gt;=3),"Blue","No")))</f>
        <v>No</v>
      </c>
      <c r="X496" s="19" t="str">
        <f>HYPERLINK("https://www.google.com/maps/dir/?api=1&amp;origin=" &amp; Table4674[[#This Row],[Begin Lat]] &amp; "," &amp; Table4674[[#This Row],[Begin Long]] &amp; "&amp;destination=" &amp; Table4674[[#This Row],[End Lat]] &amp; "," &amp; Table4674[[#This Row],[End Long]] &amp; "&amp;travelmode=driving", "Google Maps")</f>
        <v>Google Maps</v>
      </c>
      <c r="Y496" s="1">
        <v>0</v>
      </c>
      <c r="Z496" s="1">
        <v>0</v>
      </c>
      <c r="AA496" s="1">
        <v>0</v>
      </c>
      <c r="AB496" s="1">
        <v>0</v>
      </c>
    </row>
    <row r="497" spans="1:28" x14ac:dyDescent="0.25">
      <c r="A497" s="13">
        <v>495</v>
      </c>
      <c r="B497" s="17">
        <v>4</v>
      </c>
      <c r="C497" s="1" t="s">
        <v>798</v>
      </c>
      <c r="D497" s="1" t="s">
        <v>3447</v>
      </c>
      <c r="E497" s="1" t="s">
        <v>3583</v>
      </c>
      <c r="F497" s="1" t="s">
        <v>3770</v>
      </c>
      <c r="G497" s="16">
        <v>5.9</v>
      </c>
      <c r="H497" s="16">
        <v>6.4</v>
      </c>
      <c r="I497" s="13" t="s">
        <v>3190</v>
      </c>
      <c r="K497" s="1">
        <v>0</v>
      </c>
      <c r="L497" s="1">
        <v>1</v>
      </c>
      <c r="M497" s="1">
        <v>1</v>
      </c>
      <c r="N497" s="1">
        <v>3</v>
      </c>
      <c r="O497" s="1">
        <v>1</v>
      </c>
      <c r="P497" s="16">
        <v>66.536064680232556</v>
      </c>
      <c r="Q497" s="21">
        <v>6.9292689897771223E-2</v>
      </c>
      <c r="R497" s="21">
        <v>0.75879628983189151</v>
      </c>
      <c r="S497" s="21">
        <v>0.68950359993412025</v>
      </c>
      <c r="T497" s="21">
        <v>8.2602336598131595E-3</v>
      </c>
      <c r="U497" s="21">
        <v>5.6155278323797825E-2</v>
      </c>
      <c r="V497" s="21">
        <v>4.7895044663984664E-2</v>
      </c>
      <c r="W497" s="13" t="str">
        <f>IF(Table4674[[#This Row],[PSI - FI]]&gt;5,"Red",(IF(AND(Table4674[[#This Row],[PSI - FI]]&lt;5,Table4674[[#This Row],[PSI - FI]]&gt;=3),"Blue","No")))</f>
        <v>No</v>
      </c>
      <c r="X497" s="19" t="str">
        <f>HYPERLINK("https://www.google.com/maps/dir/?api=1&amp;origin=" &amp; Table4674[[#This Row],[Begin Lat]] &amp; "," &amp; Table4674[[#This Row],[Begin Long]] &amp; "&amp;destination=" &amp; Table4674[[#This Row],[End Lat]] &amp; "," &amp; Table4674[[#This Row],[End Long]] &amp; "&amp;travelmode=driving", "Google Maps")</f>
        <v>Google Maps</v>
      </c>
      <c r="Y497" s="1">
        <v>0</v>
      </c>
      <c r="Z497" s="1">
        <v>0</v>
      </c>
      <c r="AA497" s="1">
        <v>0</v>
      </c>
      <c r="AB497" s="1">
        <v>0</v>
      </c>
    </row>
    <row r="498" spans="1:28" x14ac:dyDescent="0.25">
      <c r="A498" s="13">
        <v>496</v>
      </c>
      <c r="B498" s="17">
        <v>5</v>
      </c>
      <c r="C498" s="1" t="s">
        <v>1333</v>
      </c>
      <c r="D498" s="1" t="s">
        <v>3697</v>
      </c>
      <c r="E498" s="1" t="s">
        <v>3698</v>
      </c>
      <c r="F498" s="1" t="s">
        <v>3832</v>
      </c>
      <c r="G498" s="16">
        <v>8</v>
      </c>
      <c r="H498" s="16">
        <v>8.5</v>
      </c>
      <c r="I498" s="13" t="s">
        <v>3190</v>
      </c>
      <c r="J498" s="1" t="s">
        <v>4974</v>
      </c>
      <c r="K498" s="1">
        <v>0</v>
      </c>
      <c r="L498" s="1">
        <v>1</v>
      </c>
      <c r="M498" s="1">
        <v>2</v>
      </c>
      <c r="N498" s="1">
        <v>0</v>
      </c>
      <c r="O498" s="1">
        <v>1</v>
      </c>
      <c r="P498" s="16">
        <v>59.770439680232556</v>
      </c>
      <c r="Q498" s="21">
        <v>0.10966787789782516</v>
      </c>
      <c r="R498" s="21">
        <v>0.77859395627444727</v>
      </c>
      <c r="S498" s="21">
        <v>0.6689260783766221</v>
      </c>
      <c r="T498" s="21">
        <v>1.2594900719480223E-2</v>
      </c>
      <c r="U498" s="21">
        <v>5.6054918118251612E-2</v>
      </c>
      <c r="V498" s="21">
        <v>4.3460017398771388E-2</v>
      </c>
      <c r="W498" s="13" t="str">
        <f>IF(Table4674[[#This Row],[PSI - FI]]&gt;5,"Red",(IF(AND(Table4674[[#This Row],[PSI - FI]]&lt;5,Table4674[[#This Row],[PSI - FI]]&gt;=3),"Blue","No")))</f>
        <v>No</v>
      </c>
      <c r="X498" s="19" t="str">
        <f>HYPERLINK("https://www.google.com/maps/dir/?api=1&amp;origin=" &amp; Table4674[[#This Row],[Begin Lat]] &amp; "," &amp; Table4674[[#This Row],[Begin Long]] &amp; "&amp;destination=" &amp; Table4674[[#This Row],[End Lat]] &amp; "," &amp; Table4674[[#This Row],[End Long]] &amp; "&amp;travelmode=driving", "Google Maps")</f>
        <v>Google Maps</v>
      </c>
      <c r="Y498" s="1">
        <v>40.0797318929</v>
      </c>
      <c r="Z498" s="1">
        <v>-82.025893000699995</v>
      </c>
      <c r="AA498" s="1">
        <v>40.086813501599998</v>
      </c>
      <c r="AB498" s="1">
        <v>-82.024161659699999</v>
      </c>
    </row>
    <row r="499" spans="1:28" x14ac:dyDescent="0.25">
      <c r="A499" s="13">
        <v>497</v>
      </c>
      <c r="B499" s="17">
        <v>5</v>
      </c>
      <c r="C499" s="1" t="s">
        <v>793</v>
      </c>
      <c r="D499" s="1" t="s">
        <v>3254</v>
      </c>
      <c r="E499" s="1" t="s">
        <v>3236</v>
      </c>
      <c r="F499" s="1" t="s">
        <v>3708</v>
      </c>
      <c r="G499" s="16">
        <v>19.8</v>
      </c>
      <c r="H499" s="16">
        <v>20.3</v>
      </c>
      <c r="I499" s="13" t="s">
        <v>3190</v>
      </c>
      <c r="J499" s="1" t="s">
        <v>4974</v>
      </c>
      <c r="K499" s="1">
        <v>0</v>
      </c>
      <c r="L499" s="1">
        <v>1</v>
      </c>
      <c r="M499" s="1">
        <v>2</v>
      </c>
      <c r="N499" s="1">
        <v>1</v>
      </c>
      <c r="O499" s="1">
        <v>3</v>
      </c>
      <c r="P499" s="16">
        <v>66.207939680232556</v>
      </c>
      <c r="Q499" s="21">
        <v>8.5201933943238717E-2</v>
      </c>
      <c r="R499" s="21">
        <v>1.0175308869606878</v>
      </c>
      <c r="S499" s="21">
        <v>0.93232895301744911</v>
      </c>
      <c r="T499" s="21">
        <v>9.9877152154304281E-3</v>
      </c>
      <c r="U499" s="21">
        <v>5.6018646299071544E-2</v>
      </c>
      <c r="V499" s="21">
        <v>4.6030931083641119E-2</v>
      </c>
      <c r="W499" s="13" t="str">
        <f>IF(Table4674[[#This Row],[PSI - FI]]&gt;5,"Red",(IF(AND(Table4674[[#This Row],[PSI - FI]]&lt;5,Table4674[[#This Row],[PSI - FI]]&gt;=3),"Blue","No")))</f>
        <v>No</v>
      </c>
      <c r="X499" s="19" t="str">
        <f>HYPERLINK("https://www.google.com/maps/dir/?api=1&amp;origin=" &amp; Table4674[[#This Row],[Begin Lat]] &amp; "," &amp; Table4674[[#This Row],[Begin Long]] &amp; "&amp;destination=" &amp; Table4674[[#This Row],[End Lat]] &amp; "," &amp; Table4674[[#This Row],[End Long]] &amp; "&amp;travelmode=driving", "Google Maps")</f>
        <v>Google Maps</v>
      </c>
      <c r="Y499" s="1">
        <v>40.011841635899998</v>
      </c>
      <c r="Z499" s="1">
        <v>-82.522739574499994</v>
      </c>
      <c r="AA499" s="1">
        <v>40.004664220000002</v>
      </c>
      <c r="AB499" s="1">
        <v>-82.523710035299999</v>
      </c>
    </row>
    <row r="500" spans="1:28" x14ac:dyDescent="0.25">
      <c r="A500" s="13">
        <v>498</v>
      </c>
      <c r="B500" s="17">
        <v>4</v>
      </c>
      <c r="C500" s="1" t="s">
        <v>798</v>
      </c>
      <c r="D500" s="1" t="s">
        <v>3459</v>
      </c>
      <c r="E500" s="1" t="s">
        <v>3460</v>
      </c>
      <c r="F500" s="1" t="s">
        <v>3761</v>
      </c>
      <c r="G500" s="16">
        <v>15.5</v>
      </c>
      <c r="H500" s="16">
        <v>16</v>
      </c>
      <c r="I500" s="13" t="s">
        <v>3190</v>
      </c>
      <c r="J500" s="1" t="s">
        <v>4974</v>
      </c>
      <c r="K500" s="1">
        <v>0</v>
      </c>
      <c r="L500" s="1">
        <v>2</v>
      </c>
      <c r="M500" s="1">
        <v>2</v>
      </c>
      <c r="N500" s="1">
        <v>0</v>
      </c>
      <c r="O500" s="1">
        <v>6</v>
      </c>
      <c r="P500" s="16">
        <v>110.44712936046511</v>
      </c>
      <c r="Q500" s="21">
        <v>8.5115977467173698E-2</v>
      </c>
      <c r="R500" s="21">
        <v>1.4413575523243747</v>
      </c>
      <c r="S500" s="21">
        <v>1.356241574857201</v>
      </c>
      <c r="T500" s="21">
        <v>9.9784568030837229E-3</v>
      </c>
      <c r="U500" s="21">
        <v>5.6005189858639552E-2</v>
      </c>
      <c r="V500" s="21">
        <v>4.6026733055555831E-2</v>
      </c>
      <c r="W500" s="13" t="str">
        <f>IF(Table4674[[#This Row],[PSI - FI]]&gt;5,"Red",(IF(AND(Table4674[[#This Row],[PSI - FI]]&lt;5,Table4674[[#This Row],[PSI - FI]]&gt;=3),"Blue","No")))</f>
        <v>No</v>
      </c>
      <c r="X500" s="19" t="str">
        <f>HYPERLINK("https://www.google.com/maps/dir/?api=1&amp;origin=" &amp; Table4674[[#This Row],[Begin Lat]] &amp; "," &amp; Table4674[[#This Row],[Begin Long]] &amp; "&amp;destination=" &amp; Table4674[[#This Row],[End Lat]] &amp; "," &amp; Table4674[[#This Row],[End Long]] &amp; "&amp;travelmode=driving", "Google Maps")</f>
        <v>Google Maps</v>
      </c>
      <c r="Y500" s="1">
        <v>41.188145931800001</v>
      </c>
      <c r="Z500" s="1">
        <v>-81.246380450100006</v>
      </c>
      <c r="AA500" s="1">
        <v>41.195385503700003</v>
      </c>
      <c r="AB500" s="1">
        <v>-81.246182924899998</v>
      </c>
    </row>
    <row r="501" spans="1:28" x14ac:dyDescent="0.25">
      <c r="A501" s="13">
        <v>499</v>
      </c>
      <c r="B501" s="17">
        <v>4</v>
      </c>
      <c r="C501" s="1" t="s">
        <v>798</v>
      </c>
      <c r="D501" s="1" t="s">
        <v>3459</v>
      </c>
      <c r="E501" s="1" t="s">
        <v>3460</v>
      </c>
      <c r="F501" s="1" t="s">
        <v>3761</v>
      </c>
      <c r="G501" s="16">
        <v>14.7</v>
      </c>
      <c r="H501" s="16">
        <v>15.2</v>
      </c>
      <c r="I501" s="13" t="s">
        <v>3190</v>
      </c>
      <c r="J501" s="1" t="s">
        <v>4975</v>
      </c>
      <c r="K501" s="1">
        <v>1</v>
      </c>
      <c r="L501" s="1">
        <v>0</v>
      </c>
      <c r="M501" s="1">
        <v>0</v>
      </c>
      <c r="N501" s="1">
        <v>3</v>
      </c>
      <c r="O501" s="1">
        <v>1</v>
      </c>
      <c r="P501" s="16">
        <v>59.989189680232556</v>
      </c>
      <c r="Q501" s="21">
        <v>8.5115977467173698E-2</v>
      </c>
      <c r="R501" s="21">
        <v>0.7486156519706435</v>
      </c>
      <c r="S501" s="21">
        <v>0.66349967450346981</v>
      </c>
      <c r="T501" s="21">
        <v>9.9784568030837229E-3</v>
      </c>
      <c r="U501" s="21">
        <v>5.6005189858639552E-2</v>
      </c>
      <c r="V501" s="21">
        <v>4.6026733055555831E-2</v>
      </c>
      <c r="W501" s="13" t="str">
        <f>IF(Table4674[[#This Row],[PSI - FI]]&gt;5,"Red",(IF(AND(Table4674[[#This Row],[PSI - FI]]&lt;5,Table4674[[#This Row],[PSI - FI]]&gt;=3),"Blue","No")))</f>
        <v>No</v>
      </c>
      <c r="X501" s="19" t="str">
        <f>HYPERLINK("https://www.google.com/maps/dir/?api=1&amp;origin=" &amp; Table4674[[#This Row],[Begin Lat]] &amp; "," &amp; Table4674[[#This Row],[Begin Long]] &amp; "&amp;destination=" &amp; Table4674[[#This Row],[End Lat]] &amp; "," &amp; Table4674[[#This Row],[End Long]] &amp; "&amp;travelmode=driving", "Google Maps")</f>
        <v>Google Maps</v>
      </c>
      <c r="Y501" s="1">
        <v>41.1789996507</v>
      </c>
      <c r="Z501" s="1">
        <v>-81.242685029800001</v>
      </c>
      <c r="AA501" s="1">
        <v>41.183800731799998</v>
      </c>
      <c r="AB501" s="1">
        <v>-81.246355719500002</v>
      </c>
    </row>
    <row r="502" spans="1:28" x14ac:dyDescent="0.25">
      <c r="A502" s="13">
        <v>500</v>
      </c>
      <c r="B502" s="17">
        <v>3</v>
      </c>
      <c r="C502" s="1" t="s">
        <v>805</v>
      </c>
      <c r="D502" s="1" t="s">
        <v>3699</v>
      </c>
      <c r="E502" s="1" t="s">
        <v>3232</v>
      </c>
      <c r="F502" s="1" t="s">
        <v>3707</v>
      </c>
      <c r="G502" s="16">
        <v>7.7</v>
      </c>
      <c r="H502" s="16">
        <v>8.1999999999999993</v>
      </c>
      <c r="I502" s="13" t="s">
        <v>3190</v>
      </c>
      <c r="J502" s="1" t="s">
        <v>4974</v>
      </c>
      <c r="K502" s="1">
        <v>0</v>
      </c>
      <c r="L502" s="1">
        <v>1</v>
      </c>
      <c r="M502" s="1">
        <v>1</v>
      </c>
      <c r="N502" s="1">
        <v>3</v>
      </c>
      <c r="O502" s="1">
        <v>5</v>
      </c>
      <c r="P502" s="16">
        <v>70.536064680232556</v>
      </c>
      <c r="Q502" s="21">
        <v>6.89376395551584E-2</v>
      </c>
      <c r="R502" s="21">
        <v>1.2479122131553102</v>
      </c>
      <c r="S502" s="21">
        <v>1.1789745736001518</v>
      </c>
      <c r="T502" s="21">
        <v>8.2213373167363581E-3</v>
      </c>
      <c r="U502" s="21">
        <v>5.5962383151134991E-2</v>
      </c>
      <c r="V502" s="21">
        <v>4.7741045834398629E-2</v>
      </c>
      <c r="W502" s="13" t="str">
        <f>IF(Table4674[[#This Row],[PSI - FI]]&gt;5,"Red",(IF(AND(Table4674[[#This Row],[PSI - FI]]&lt;5,Table4674[[#This Row],[PSI - FI]]&gt;=3),"Blue","No")))</f>
        <v>No</v>
      </c>
      <c r="X502" s="19" t="str">
        <f>HYPERLINK("https://www.google.com/maps/dir/?api=1&amp;origin=" &amp; Table4674[[#This Row],[Begin Lat]] &amp; "," &amp; Table4674[[#This Row],[Begin Long]] &amp; "&amp;destination=" &amp; Table4674[[#This Row],[End Lat]] &amp; "," &amp; Table4674[[#This Row],[End Long]] &amp; "&amp;travelmode=driving", "Google Maps")</f>
        <v>Google Maps</v>
      </c>
      <c r="Y502" s="1">
        <v>41.167247044699998</v>
      </c>
      <c r="Z502" s="1">
        <v>-81.926053701000001</v>
      </c>
      <c r="AA502" s="1">
        <v>41.164964835799999</v>
      </c>
      <c r="AB502" s="1">
        <v>-81.917636327799997</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A5002-2E3F-4F19-9BE6-715CF03CC7A9}">
  <sheetPr>
    <tabColor theme="7" tint="0.39997558519241921"/>
  </sheetPr>
  <dimension ref="A1:AC415"/>
  <sheetViews>
    <sheetView workbookViewId="0">
      <selection activeCell="A2" sqref="A2"/>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30.28515625" style="1" bestFit="1" customWidth="1"/>
    <col min="5" max="5" width="16.85546875" style="1" bestFit="1" customWidth="1"/>
    <col min="6" max="6" width="11" style="1" bestFit="1" customWidth="1"/>
    <col min="7" max="7" width="14.140625" style="1" bestFit="1" customWidth="1"/>
    <col min="8" max="8" width="12.5703125" style="1" bestFit="1" customWidth="1"/>
    <col min="9" max="9" width="13.85546875" style="13" bestFit="1" customWidth="1"/>
    <col min="10" max="10" width="34.5703125" style="1" bestFit="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6.28515625" style="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3188</v>
      </c>
      <c r="R1" s="46"/>
      <c r="S1" s="46"/>
      <c r="T1" s="47" t="s">
        <v>3189</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1340</v>
      </c>
      <c r="D3" s="1" t="s">
        <v>3842</v>
      </c>
      <c r="E3" s="1" t="s">
        <v>3843</v>
      </c>
      <c r="F3" s="1" t="s">
        <v>3916</v>
      </c>
      <c r="G3" s="16">
        <v>10.1</v>
      </c>
      <c r="H3" s="16">
        <v>10.6</v>
      </c>
      <c r="I3" s="13" t="s">
        <v>3190</v>
      </c>
      <c r="J3" s="1" t="s">
        <v>4976</v>
      </c>
      <c r="K3" s="1">
        <v>1</v>
      </c>
      <c r="L3" s="1">
        <v>1</v>
      </c>
      <c r="M3" s="1">
        <v>3</v>
      </c>
      <c r="N3" s="1">
        <v>3</v>
      </c>
      <c r="O3" s="1">
        <v>11</v>
      </c>
      <c r="P3" s="16">
        <v>135.30650436046511</v>
      </c>
      <c r="Q3" s="21">
        <v>6.6681399898857172E-2</v>
      </c>
      <c r="R3" s="21">
        <v>2.9947940861126048</v>
      </c>
      <c r="S3" s="21">
        <v>2.9281126862137477</v>
      </c>
      <c r="T3" s="21">
        <v>5.1577787504377736E-3</v>
      </c>
      <c r="U3" s="21">
        <v>9.5869270474030183E-2</v>
      </c>
      <c r="V3" s="21">
        <v>9.0711491723592413E-2</v>
      </c>
      <c r="W3" s="13" t="str">
        <f>IF(Table46748[[#This Row],[PSI - FI]]&gt;5,"Red",(IF(AND(Table46748[[#This Row],[PSI - FI]]&lt;5,Table46748[[#This Row],[PSI - FI]]&gt;=3),"Blue","No")))</f>
        <v>No</v>
      </c>
      <c r="X3" s="19" t="str">
        <f>HYPERLINK("https://www.google.com/maps/dir/?api=1&amp;origin=" &amp; Table46748[[#This Row],[Begin Lat]] &amp; "," &amp; Table46748[[#This Row],[Begin Long]] &amp; "&amp;destination=" &amp; Table46748[[#This Row],[End Lat]] &amp; "," &amp; Table46748[[#This Row],[End Long]] &amp; "&amp;travelmode=driving", "Google Maps")</f>
        <v>Google Maps</v>
      </c>
      <c r="Y3" s="1">
        <v>39.958804762299998</v>
      </c>
      <c r="Z3" s="1">
        <v>-83.347938115600002</v>
      </c>
      <c r="AA3" s="1">
        <v>39.959819571399997</v>
      </c>
      <c r="AB3" s="1">
        <v>-83.338623845599997</v>
      </c>
    </row>
    <row r="4" spans="1:29" x14ac:dyDescent="0.25">
      <c r="A4" s="13">
        <v>2</v>
      </c>
      <c r="B4" s="17">
        <v>6</v>
      </c>
      <c r="C4" s="1" t="s">
        <v>799</v>
      </c>
      <c r="D4" s="1" t="s">
        <v>3844</v>
      </c>
      <c r="E4" s="1" t="s">
        <v>3845</v>
      </c>
      <c r="F4" s="1" t="s">
        <v>3917</v>
      </c>
      <c r="G4" s="16">
        <v>8.8000000000000007</v>
      </c>
      <c r="H4" s="16">
        <v>9.3000000000000007</v>
      </c>
      <c r="I4" s="13" t="s">
        <v>3190</v>
      </c>
      <c r="J4" s="1" t="s">
        <v>4976</v>
      </c>
      <c r="K4" s="1">
        <v>0</v>
      </c>
      <c r="L4" s="1">
        <v>2</v>
      </c>
      <c r="M4" s="1">
        <v>5</v>
      </c>
      <c r="N4" s="1">
        <v>3</v>
      </c>
      <c r="O4" s="1">
        <v>22</v>
      </c>
      <c r="P4" s="16">
        <v>159.40025436046511</v>
      </c>
      <c r="Q4" s="21">
        <v>6.277245478948186E-2</v>
      </c>
      <c r="R4" s="21">
        <v>4.150620659709559</v>
      </c>
      <c r="S4" s="21">
        <v>4.0878482049200775</v>
      </c>
      <c r="T4" s="21">
        <v>4.6478269367597469E-3</v>
      </c>
      <c r="U4" s="21">
        <v>8.8493301935783933E-2</v>
      </c>
      <c r="V4" s="21">
        <v>8.3845474999024186E-2</v>
      </c>
      <c r="W4" s="13" t="str">
        <f>IF(Table46748[[#This Row],[PSI - FI]]&gt;5,"Red",(IF(AND(Table46748[[#This Row],[PSI - FI]]&lt;5,Table46748[[#This Row],[PSI - FI]]&gt;=3),"Blue","No")))</f>
        <v>No</v>
      </c>
      <c r="X4" s="19" t="str">
        <f>HYPERLINK("https://www.google.com/maps/dir/?api=1&amp;origin=" &amp; Table46748[[#This Row],[Begin Lat]] &amp; "," &amp; Table46748[[#This Row],[Begin Long]] &amp; "&amp;destination=" &amp; Table46748[[#This Row],[End Lat]] &amp; "," &amp; Table46748[[#This Row],[End Long]] &amp; "&amp;travelmode=driving", "Google Maps")</f>
        <v>Google Maps</v>
      </c>
      <c r="Y4" s="1">
        <v>40.253790928699999</v>
      </c>
      <c r="Z4" s="1">
        <v>-82.928383368599995</v>
      </c>
      <c r="AA4" s="1">
        <v>40.261018695300002</v>
      </c>
      <c r="AB4" s="1">
        <v>-82.927707773500003</v>
      </c>
    </row>
    <row r="5" spans="1:29" x14ac:dyDescent="0.25">
      <c r="A5" s="13">
        <v>3</v>
      </c>
      <c r="B5" s="17">
        <v>7</v>
      </c>
      <c r="C5" s="1" t="s">
        <v>789</v>
      </c>
      <c r="D5" s="1" t="s">
        <v>3846</v>
      </c>
      <c r="E5" s="1" t="s">
        <v>3847</v>
      </c>
      <c r="F5" s="1" t="s">
        <v>3916</v>
      </c>
      <c r="G5" s="16">
        <v>2.5</v>
      </c>
      <c r="H5" s="16">
        <v>3</v>
      </c>
      <c r="I5" s="13" t="s">
        <v>3190</v>
      </c>
      <c r="J5" s="1" t="s">
        <v>4976</v>
      </c>
      <c r="K5" s="1">
        <v>0</v>
      </c>
      <c r="L5" s="1">
        <v>1</v>
      </c>
      <c r="M5" s="1">
        <v>7</v>
      </c>
      <c r="N5" s="1">
        <v>5</v>
      </c>
      <c r="O5" s="1">
        <v>22</v>
      </c>
      <c r="P5" s="16">
        <v>135.69231468023256</v>
      </c>
      <c r="Q5" s="21">
        <v>5.3922090242012055E-2</v>
      </c>
      <c r="R5" s="21">
        <v>3.5183975525829796</v>
      </c>
      <c r="S5" s="21">
        <v>3.4644754623409675</v>
      </c>
      <c r="T5" s="21">
        <v>3.9063804520809205E-3</v>
      </c>
      <c r="U5" s="21">
        <v>8.0014895821483037E-2</v>
      </c>
      <c r="V5" s="21">
        <v>7.6108515369402122E-2</v>
      </c>
      <c r="W5" s="13" t="str">
        <f>IF(Table46748[[#This Row],[PSI - FI]]&gt;5,"Red",(IF(AND(Table46748[[#This Row],[PSI - FI]]&lt;5,Table46748[[#This Row],[PSI - FI]]&gt;=3),"Blue","No")))</f>
        <v>No</v>
      </c>
      <c r="X5" s="19" t="str">
        <f>HYPERLINK("https://www.google.com/maps/dir/?api=1&amp;origin=" &amp; Table46748[[#This Row],[Begin Lat]] &amp; "," &amp; Table46748[[#This Row],[Begin Long]] &amp; "&amp;destination=" &amp; Table46748[[#This Row],[End Lat]] &amp; "," &amp; Table46748[[#This Row],[End Long]] &amp; "&amp;travelmode=driving", "Google Maps")</f>
        <v>Google Maps</v>
      </c>
      <c r="Y5" s="1">
        <v>39.864472366299999</v>
      </c>
      <c r="Z5" s="1">
        <v>-84.005285818000004</v>
      </c>
      <c r="AA5" s="1">
        <v>39.864991759600002</v>
      </c>
      <c r="AB5" s="1">
        <v>-83.995907462100007</v>
      </c>
    </row>
    <row r="6" spans="1:29" x14ac:dyDescent="0.25">
      <c r="A6" s="13">
        <v>4</v>
      </c>
      <c r="B6" s="17">
        <v>6</v>
      </c>
      <c r="C6" s="1" t="s">
        <v>2374</v>
      </c>
      <c r="D6" s="1" t="s">
        <v>3848</v>
      </c>
      <c r="E6" s="1" t="s">
        <v>3849</v>
      </c>
      <c r="F6" s="1" t="s">
        <v>3917</v>
      </c>
      <c r="G6" s="16">
        <v>13.2</v>
      </c>
      <c r="H6" s="16">
        <v>13.7</v>
      </c>
      <c r="I6" s="13" t="s">
        <v>3190</v>
      </c>
      <c r="J6" s="1" t="s">
        <v>4977</v>
      </c>
      <c r="K6" s="1">
        <v>0</v>
      </c>
      <c r="L6" s="1">
        <v>0</v>
      </c>
      <c r="M6" s="1">
        <v>6</v>
      </c>
      <c r="N6" s="1">
        <v>7</v>
      </c>
      <c r="O6" s="1">
        <v>32</v>
      </c>
      <c r="P6" s="16">
        <v>102.34375</v>
      </c>
      <c r="Q6" s="21">
        <v>4.0872242065588038E-2</v>
      </c>
      <c r="R6" s="21">
        <v>6.6376813932731489</v>
      </c>
      <c r="S6" s="21">
        <v>6.5968091512075606</v>
      </c>
      <c r="T6" s="21">
        <v>2.4959286780260334E-3</v>
      </c>
      <c r="U6" s="21">
        <v>7.8975909054427446E-2</v>
      </c>
      <c r="V6" s="21">
        <v>7.6479980376401413E-2</v>
      </c>
      <c r="W6" s="13" t="str">
        <f>IF(Table46748[[#This Row],[PSI - FI]]&gt;5,"Red",(IF(AND(Table46748[[#This Row],[PSI - FI]]&lt;5,Table46748[[#This Row],[PSI - FI]]&gt;=3),"Blue","No")))</f>
        <v>No</v>
      </c>
      <c r="X6" s="19" t="str">
        <f>HYPERLINK("https://www.google.com/maps/dir/?api=1&amp;origin=" &amp; Table46748[[#This Row],[Begin Lat]] &amp; "," &amp; Table46748[[#This Row],[Begin Long]] &amp; "&amp;destination=" &amp; Table46748[[#This Row],[End Lat]] &amp; "," &amp; Table46748[[#This Row],[End Long]] &amp; "&amp;travelmode=driving", "Google Maps")</f>
        <v>Google Maps</v>
      </c>
      <c r="Y6" s="1">
        <v>39.694234806600001</v>
      </c>
      <c r="Z6" s="1">
        <v>-83.460909910699996</v>
      </c>
      <c r="AA6" s="1">
        <v>39.697803457900001</v>
      </c>
      <c r="AB6" s="1">
        <v>-83.452750670200004</v>
      </c>
    </row>
    <row r="7" spans="1:29" x14ac:dyDescent="0.25">
      <c r="A7" s="13">
        <v>5</v>
      </c>
      <c r="B7" s="17">
        <v>6</v>
      </c>
      <c r="C7" s="1" t="s">
        <v>2374</v>
      </c>
      <c r="D7" s="1" t="s">
        <v>3848</v>
      </c>
      <c r="E7" s="1" t="s">
        <v>3850</v>
      </c>
      <c r="F7" s="1" t="s">
        <v>3917</v>
      </c>
      <c r="G7" s="16">
        <v>13.3</v>
      </c>
      <c r="H7" s="16">
        <v>13.8</v>
      </c>
      <c r="I7" s="13" t="s">
        <v>3190</v>
      </c>
      <c r="J7" s="1" t="s">
        <v>4977</v>
      </c>
      <c r="K7" s="1">
        <v>0</v>
      </c>
      <c r="L7" s="1">
        <v>1</v>
      </c>
      <c r="M7" s="1">
        <v>3</v>
      </c>
      <c r="N7" s="1">
        <v>7</v>
      </c>
      <c r="O7" s="1">
        <v>22</v>
      </c>
      <c r="P7" s="16">
        <v>118.37981468023256</v>
      </c>
      <c r="Q7" s="21">
        <v>3.9903040825520202E-2</v>
      </c>
      <c r="R7" s="21">
        <v>4.6530192312017267</v>
      </c>
      <c r="S7" s="21">
        <v>4.6131161903762061</v>
      </c>
      <c r="T7" s="21">
        <v>2.4509254120138246E-3</v>
      </c>
      <c r="U7" s="21">
        <v>6.3344785952512389E-2</v>
      </c>
      <c r="V7" s="21">
        <v>6.0893860540498564E-2</v>
      </c>
      <c r="W7" s="13" t="str">
        <f>IF(Table46748[[#This Row],[PSI - FI]]&gt;5,"Red",(IF(AND(Table46748[[#This Row],[PSI - FI]]&lt;5,Table46748[[#This Row],[PSI - FI]]&gt;=3),"Blue","No")))</f>
        <v>No</v>
      </c>
      <c r="X7" s="19" t="str">
        <f>HYPERLINK("https://www.google.com/maps/dir/?api=1&amp;origin=" &amp; Table46748[[#This Row],[Begin Lat]] &amp; "," &amp; Table46748[[#This Row],[Begin Long]] &amp; "&amp;destination=" &amp; Table46748[[#This Row],[End Lat]] &amp; "," &amp; Table46748[[#This Row],[End Long]] &amp; "&amp;travelmode=driving", "Google Maps")</f>
        <v>Google Maps</v>
      </c>
      <c r="Y7" s="1">
        <v>39.695305402400002</v>
      </c>
      <c r="Z7" s="1">
        <v>-83.459245810400006</v>
      </c>
      <c r="AA7" s="1">
        <v>39.698874426099998</v>
      </c>
      <c r="AB7" s="1">
        <v>-83.451077977500006</v>
      </c>
    </row>
    <row r="8" spans="1:29" x14ac:dyDescent="0.25">
      <c r="A8" s="13">
        <v>6</v>
      </c>
      <c r="B8" s="17">
        <v>7</v>
      </c>
      <c r="C8" s="1" t="s">
        <v>789</v>
      </c>
      <c r="D8" s="1" t="s">
        <v>3846</v>
      </c>
      <c r="E8" s="1" t="s">
        <v>3847</v>
      </c>
      <c r="F8" s="1" t="s">
        <v>3916</v>
      </c>
      <c r="G8" s="16">
        <v>6</v>
      </c>
      <c r="H8" s="16">
        <v>6.5</v>
      </c>
      <c r="I8" s="13" t="s">
        <v>3190</v>
      </c>
      <c r="J8" s="1" t="s">
        <v>4976</v>
      </c>
      <c r="K8" s="1">
        <v>1</v>
      </c>
      <c r="L8" s="1">
        <v>1</v>
      </c>
      <c r="M8" s="1">
        <v>5</v>
      </c>
      <c r="N8" s="1">
        <v>2</v>
      </c>
      <c r="O8" s="1">
        <v>10</v>
      </c>
      <c r="P8" s="16">
        <v>142.96275436046511</v>
      </c>
      <c r="Q8" s="21">
        <v>4.999461041038146E-2</v>
      </c>
      <c r="R8" s="21">
        <v>2.2599863930249082</v>
      </c>
      <c r="S8" s="21">
        <v>2.2099917826145266</v>
      </c>
      <c r="T8" s="21">
        <v>3.2380973113179867E-3</v>
      </c>
      <c r="U8" s="21">
        <v>6.1392599004249912E-2</v>
      </c>
      <c r="V8" s="21">
        <v>5.8154501692931924E-2</v>
      </c>
      <c r="W8" s="13" t="str">
        <f>IF(Table46748[[#This Row],[PSI - FI]]&gt;5,"Red",(IF(AND(Table46748[[#This Row],[PSI - FI]]&lt;5,Table46748[[#This Row],[PSI - FI]]&gt;=3),"Blue","No")))</f>
        <v>No</v>
      </c>
      <c r="X8" s="19" t="str">
        <f>HYPERLINK("https://www.google.com/maps/dir/?api=1&amp;origin=" &amp; Table46748[[#This Row],[Begin Lat]] &amp; "," &amp; Table46748[[#This Row],[Begin Long]] &amp; "&amp;destination=" &amp; Table46748[[#This Row],[End Lat]] &amp; "," &amp; Table46748[[#This Row],[End Long]] &amp; "&amp;travelmode=driving", "Google Maps")</f>
        <v>Google Maps</v>
      </c>
      <c r="Y8" s="1">
        <v>39.8850645817</v>
      </c>
      <c r="Z8" s="1">
        <v>-83.946012610300002</v>
      </c>
      <c r="AA8" s="1">
        <v>39.887717842199997</v>
      </c>
      <c r="AB8" s="1">
        <v>-83.9372717169</v>
      </c>
    </row>
    <row r="9" spans="1:29" x14ac:dyDescent="0.25">
      <c r="A9" s="13">
        <v>7</v>
      </c>
      <c r="B9" s="17">
        <v>6</v>
      </c>
      <c r="C9" s="1" t="s">
        <v>799</v>
      </c>
      <c r="D9" s="1" t="s">
        <v>3844</v>
      </c>
      <c r="E9" s="1" t="s">
        <v>3851</v>
      </c>
      <c r="F9" s="1" t="s">
        <v>3917</v>
      </c>
      <c r="G9" s="16">
        <v>8.9</v>
      </c>
      <c r="H9" s="16">
        <v>9.4</v>
      </c>
      <c r="I9" s="13" t="s">
        <v>3190</v>
      </c>
      <c r="J9" s="1" t="s">
        <v>4978</v>
      </c>
      <c r="K9" s="1">
        <v>0</v>
      </c>
      <c r="L9" s="1">
        <v>0</v>
      </c>
      <c r="M9" s="1">
        <v>5</v>
      </c>
      <c r="N9" s="1">
        <v>4</v>
      </c>
      <c r="O9" s="1">
        <v>24</v>
      </c>
      <c r="P9" s="16">
        <v>74.484375</v>
      </c>
      <c r="Q9" s="21">
        <v>6.2568058602641405E-2</v>
      </c>
      <c r="R9" s="21">
        <v>3.1112770058129122</v>
      </c>
      <c r="S9" s="21">
        <v>3.0487089472102706</v>
      </c>
      <c r="T9" s="21">
        <v>4.6118252875441135E-3</v>
      </c>
      <c r="U9" s="21">
        <v>5.4270542711746549E-2</v>
      </c>
      <c r="V9" s="21">
        <v>4.9658717424202435E-2</v>
      </c>
      <c r="W9" s="13" t="str">
        <f>IF(Table46748[[#This Row],[PSI - FI]]&gt;5,"Red",(IF(AND(Table46748[[#This Row],[PSI - FI]]&lt;5,Table46748[[#This Row],[PSI - FI]]&gt;=3),"Blue","No")))</f>
        <v>No</v>
      </c>
      <c r="X9" s="19" t="str">
        <f>HYPERLINK("https://www.google.com/maps/dir/?api=1&amp;origin=" &amp; Table46748[[#This Row],[Begin Lat]] &amp; "," &amp; Table46748[[#This Row],[Begin Long]] &amp; "&amp;destination=" &amp; Table46748[[#This Row],[End Lat]] &amp; "," &amp; Table46748[[#This Row],[End Long]] &amp; "&amp;travelmode=driving", "Google Maps")</f>
        <v>Google Maps</v>
      </c>
      <c r="Y9" s="1">
        <v>40.255239923799998</v>
      </c>
      <c r="Z9" s="1">
        <v>-82.928596698700005</v>
      </c>
      <c r="AA9" s="1">
        <v>40.262462608299998</v>
      </c>
      <c r="AB9" s="1">
        <v>-82.927921145799999</v>
      </c>
    </row>
    <row r="10" spans="1:29" x14ac:dyDescent="0.25">
      <c r="A10" s="13">
        <v>8</v>
      </c>
      <c r="B10" s="17">
        <v>6</v>
      </c>
      <c r="C10" s="1" t="s">
        <v>799</v>
      </c>
      <c r="D10" s="1" t="s">
        <v>3844</v>
      </c>
      <c r="E10" s="1" t="s">
        <v>3845</v>
      </c>
      <c r="F10" s="1" t="s">
        <v>3917</v>
      </c>
      <c r="G10" s="16">
        <v>9.6</v>
      </c>
      <c r="H10" s="16">
        <v>10.1</v>
      </c>
      <c r="I10" s="13" t="s">
        <v>3190</v>
      </c>
      <c r="J10" s="1" t="s">
        <v>4976</v>
      </c>
      <c r="K10" s="1">
        <v>0</v>
      </c>
      <c r="L10" s="1">
        <v>0</v>
      </c>
      <c r="M10" s="1">
        <v>4</v>
      </c>
      <c r="N10" s="1">
        <v>1</v>
      </c>
      <c r="O10" s="1">
        <v>16</v>
      </c>
      <c r="P10" s="16">
        <v>46.625</v>
      </c>
      <c r="Q10" s="21">
        <v>6.1601212416378788E-2</v>
      </c>
      <c r="R10" s="21">
        <v>3.0201693319668594</v>
      </c>
      <c r="S10" s="21">
        <v>2.9585681195504807</v>
      </c>
      <c r="T10" s="21">
        <v>4.5553007055043554E-3</v>
      </c>
      <c r="U10" s="21">
        <v>5.2688550425077786E-2</v>
      </c>
      <c r="V10" s="21">
        <v>4.8133249719573432E-2</v>
      </c>
      <c r="W10" s="13" t="str">
        <f>IF(Table46748[[#This Row],[PSI - FI]]&gt;5,"Red",(IF(AND(Table46748[[#This Row],[PSI - FI]]&lt;5,Table46748[[#This Row],[PSI - FI]]&gt;=3),"Blue","No")))</f>
        <v>No</v>
      </c>
      <c r="X10" s="19" t="str">
        <f>HYPERLINK("https://www.google.com/maps/dir/?api=1&amp;origin=" &amp; Table46748[[#This Row],[Begin Lat]] &amp; "," &amp; Table46748[[#This Row],[Begin Long]] &amp; "&amp;destination=" &amp; Table46748[[#This Row],[End Lat]] &amp; "," &amp; Table46748[[#This Row],[End Long]] &amp; "&amp;travelmode=driving", "Google Maps")</f>
        <v>Google Maps</v>
      </c>
      <c r="Y10" s="1">
        <v>40.265356469899999</v>
      </c>
      <c r="Z10" s="1">
        <v>-82.927301051399994</v>
      </c>
      <c r="AA10" s="1">
        <v>40.272583959199999</v>
      </c>
      <c r="AB10" s="1">
        <v>-82.926618460200004</v>
      </c>
    </row>
    <row r="11" spans="1:29" x14ac:dyDescent="0.25">
      <c r="A11" s="13">
        <v>9</v>
      </c>
      <c r="B11" s="17">
        <v>2</v>
      </c>
      <c r="C11" s="1" t="s">
        <v>807</v>
      </c>
      <c r="D11" s="1" t="s">
        <v>3852</v>
      </c>
      <c r="E11" s="1" t="s">
        <v>3853</v>
      </c>
      <c r="F11" s="1" t="s">
        <v>3918</v>
      </c>
      <c r="G11" s="16">
        <v>0.2</v>
      </c>
      <c r="H11" s="16">
        <v>0.7</v>
      </c>
      <c r="I11" s="13" t="s">
        <v>3190</v>
      </c>
      <c r="J11" s="1" t="s">
        <v>4976</v>
      </c>
      <c r="K11" s="1">
        <v>0</v>
      </c>
      <c r="L11" s="1">
        <v>1</v>
      </c>
      <c r="M11" s="1">
        <v>5</v>
      </c>
      <c r="N11" s="1">
        <v>2</v>
      </c>
      <c r="O11" s="1">
        <v>3</v>
      </c>
      <c r="P11" s="16">
        <v>90.286064680232556</v>
      </c>
      <c r="Q11" s="21">
        <v>4.42730059870124E-2</v>
      </c>
      <c r="R11" s="21">
        <v>1.2376854772562502</v>
      </c>
      <c r="S11" s="21">
        <v>1.1934124712692378</v>
      </c>
      <c r="T11" s="21">
        <v>2.6560149531445801E-3</v>
      </c>
      <c r="U11" s="21">
        <v>4.6057487041073902E-2</v>
      </c>
      <c r="V11" s="21">
        <v>4.340147208792932E-2</v>
      </c>
      <c r="W11" s="13" t="str">
        <f>IF(Table46748[[#This Row],[PSI - FI]]&gt;5,"Red",(IF(AND(Table46748[[#This Row],[PSI - FI]]&lt;5,Table46748[[#This Row],[PSI - FI]]&gt;=3),"Blue","No")))</f>
        <v>No</v>
      </c>
      <c r="X11" s="19" t="str">
        <f>HYPERLINK("https://www.google.com/maps/dir/?api=1&amp;origin=" &amp; Table46748[[#This Row],[Begin Lat]] &amp; "," &amp; Table46748[[#This Row],[Begin Long]] &amp; "&amp;destination=" &amp; Table46748[[#This Row],[End Lat]] &amp; "," &amp; Table46748[[#This Row],[End Long]] &amp; "&amp;travelmode=driving", "Google Maps")</f>
        <v>Google Maps</v>
      </c>
      <c r="Y11" s="1">
        <v>41.170671501199998</v>
      </c>
      <c r="Z11" s="1">
        <v>-83.649201550800001</v>
      </c>
      <c r="AA11" s="1">
        <v>41.177917838799999</v>
      </c>
      <c r="AB11" s="1">
        <v>-83.649303790800005</v>
      </c>
    </row>
    <row r="12" spans="1:29" x14ac:dyDescent="0.25">
      <c r="A12" s="13">
        <v>10</v>
      </c>
      <c r="B12" s="17">
        <v>6</v>
      </c>
      <c r="C12" s="1" t="s">
        <v>799</v>
      </c>
      <c r="D12" s="1" t="s">
        <v>3844</v>
      </c>
      <c r="E12" s="1" t="s">
        <v>3851</v>
      </c>
      <c r="F12" s="1" t="s">
        <v>3917</v>
      </c>
      <c r="G12" s="16">
        <v>9.8000000000000007</v>
      </c>
      <c r="H12" s="16">
        <v>10.3</v>
      </c>
      <c r="I12" s="13" t="s">
        <v>3190</v>
      </c>
      <c r="J12" s="1" t="s">
        <v>4978</v>
      </c>
      <c r="K12" s="1">
        <v>0</v>
      </c>
      <c r="L12" s="1">
        <v>2</v>
      </c>
      <c r="M12" s="1">
        <v>4</v>
      </c>
      <c r="N12" s="1">
        <v>2</v>
      </c>
      <c r="O12" s="1">
        <v>21</v>
      </c>
      <c r="P12" s="16">
        <v>147.41587936046511</v>
      </c>
      <c r="Q12" s="21">
        <v>5.1570304026240993E-2</v>
      </c>
      <c r="R12" s="21">
        <v>2.7368417954240201</v>
      </c>
      <c r="S12" s="21">
        <v>2.6852714913977791</v>
      </c>
      <c r="T12" s="21">
        <v>3.6619691726194467E-3</v>
      </c>
      <c r="U12" s="21">
        <v>4.5981991104378742E-2</v>
      </c>
      <c r="V12" s="21">
        <v>4.2320021931759294E-2</v>
      </c>
      <c r="W12" s="13" t="str">
        <f>IF(Table46748[[#This Row],[PSI - FI]]&gt;5,"Red",(IF(AND(Table46748[[#This Row],[PSI - FI]]&lt;5,Table46748[[#This Row],[PSI - FI]]&gt;=3),"Blue","No")))</f>
        <v>No</v>
      </c>
      <c r="X12" s="19" t="str">
        <f>HYPERLINK("https://www.google.com/maps/dir/?api=1&amp;origin=" &amp; Table46748[[#This Row],[Begin Lat]] &amp; "," &amp; Table46748[[#This Row],[Begin Long]] &amp; "&amp;destination=" &amp; Table46748[[#This Row],[End Lat]] &amp; "," &amp; Table46748[[#This Row],[End Long]] &amp; "&amp;travelmode=driving", "Google Maps")</f>
        <v>Google Maps</v>
      </c>
      <c r="Y12" s="1">
        <v>40.268247364399997</v>
      </c>
      <c r="Z12" s="1">
        <v>-82.927373511300004</v>
      </c>
      <c r="AA12" s="1">
        <v>40.275476357599999</v>
      </c>
      <c r="AB12" s="1">
        <v>-82.9266923287</v>
      </c>
    </row>
    <row r="13" spans="1:29" x14ac:dyDescent="0.25">
      <c r="A13" s="13">
        <v>11</v>
      </c>
      <c r="B13" s="17">
        <v>2</v>
      </c>
      <c r="C13" s="1" t="s">
        <v>807</v>
      </c>
      <c r="D13" s="1" t="s">
        <v>3852</v>
      </c>
      <c r="E13" s="1" t="s">
        <v>3853</v>
      </c>
      <c r="F13" s="1" t="s">
        <v>3918</v>
      </c>
      <c r="G13" s="16">
        <v>20.2</v>
      </c>
      <c r="H13" s="16">
        <v>20.7</v>
      </c>
      <c r="I13" s="13" t="s">
        <v>3190</v>
      </c>
      <c r="J13" s="1" t="s">
        <v>4976</v>
      </c>
      <c r="K13" s="1">
        <v>1</v>
      </c>
      <c r="L13" s="1">
        <v>0</v>
      </c>
      <c r="M13" s="1">
        <v>4</v>
      </c>
      <c r="N13" s="1">
        <v>0</v>
      </c>
      <c r="O13" s="1">
        <v>14</v>
      </c>
      <c r="P13" s="16">
        <v>85.864189680232556</v>
      </c>
      <c r="Q13" s="21">
        <v>5.5691157717926446E-2</v>
      </c>
      <c r="R13" s="21">
        <v>2.6559706736631696</v>
      </c>
      <c r="S13" s="21">
        <v>2.600279515945243</v>
      </c>
      <c r="T13" s="21">
        <v>3.7979643108348635E-3</v>
      </c>
      <c r="U13" s="21">
        <v>4.5809038506237826E-2</v>
      </c>
      <c r="V13" s="21">
        <v>4.201107419540296E-2</v>
      </c>
      <c r="W13" s="13" t="str">
        <f>IF(Table46748[[#This Row],[PSI - FI]]&gt;5,"Red",(IF(AND(Table46748[[#This Row],[PSI - FI]]&lt;5,Table46748[[#This Row],[PSI - FI]]&gt;=3),"Blue","No")))</f>
        <v>No</v>
      </c>
      <c r="X13" s="19" t="str">
        <f>HYPERLINK("https://www.google.com/maps/dir/?api=1&amp;origin=" &amp; Table46748[[#This Row],[Begin Lat]] &amp; "," &amp; Table46748[[#This Row],[Begin Long]] &amp; "&amp;destination=" &amp; Table46748[[#This Row],[End Lat]] &amp; "," &amp; Table46748[[#This Row],[End Long]] &amp; "&amp;travelmode=driving", "Google Maps")</f>
        <v>Google Maps</v>
      </c>
      <c r="Y13" s="1">
        <v>41.454779830299998</v>
      </c>
      <c r="Z13" s="1">
        <v>-83.622045079100005</v>
      </c>
      <c r="AA13" s="1">
        <v>41.462026918600003</v>
      </c>
      <c r="AB13" s="1">
        <v>-83.622013508699993</v>
      </c>
    </row>
    <row r="14" spans="1:29" x14ac:dyDescent="0.25">
      <c r="A14" s="13">
        <v>12</v>
      </c>
      <c r="B14" s="17">
        <v>6</v>
      </c>
      <c r="C14" s="1" t="s">
        <v>3192</v>
      </c>
      <c r="D14" s="1" t="s">
        <v>3848</v>
      </c>
      <c r="E14" s="1" t="s">
        <v>3854</v>
      </c>
      <c r="F14" s="1" t="s">
        <v>3917</v>
      </c>
      <c r="G14" s="16">
        <v>1.6</v>
      </c>
      <c r="H14" s="16">
        <v>2.1</v>
      </c>
      <c r="I14" s="13" t="s">
        <v>3190</v>
      </c>
      <c r="J14" s="1" t="s">
        <v>4976</v>
      </c>
      <c r="K14" s="1">
        <v>0</v>
      </c>
      <c r="L14" s="1">
        <v>0</v>
      </c>
      <c r="M14" s="1">
        <v>3</v>
      </c>
      <c r="N14" s="1">
        <v>1</v>
      </c>
      <c r="O14" s="1">
        <v>20</v>
      </c>
      <c r="P14" s="16">
        <v>44.078125</v>
      </c>
      <c r="Q14" s="21">
        <v>6.2907759307531189E-2</v>
      </c>
      <c r="R14" s="21">
        <v>3.5905565816658687</v>
      </c>
      <c r="S14" s="21">
        <v>3.5276488223583375</v>
      </c>
      <c r="T14" s="21">
        <v>4.6716590144095325E-3</v>
      </c>
      <c r="U14" s="21">
        <v>4.5741074694958812E-2</v>
      </c>
      <c r="V14" s="21">
        <v>4.1069415680549282E-2</v>
      </c>
      <c r="W14" s="13" t="str">
        <f>IF(Table46748[[#This Row],[PSI - FI]]&gt;5,"Red",(IF(AND(Table46748[[#This Row],[PSI - FI]]&lt;5,Table46748[[#This Row],[PSI - FI]]&gt;=3),"Blue","No")))</f>
        <v>No</v>
      </c>
      <c r="X14" s="19" t="str">
        <f>HYPERLINK("https://www.google.com/maps/dir/?api=1&amp;origin=" &amp; Table46748[[#This Row],[Begin Lat]] &amp; "," &amp; Table46748[[#This Row],[Begin Long]] &amp; "&amp;destination=" &amp; Table46748[[#This Row],[End Lat]] &amp; "," &amp; Table46748[[#This Row],[End Long]] &amp; "&amp;travelmode=driving", "Google Maps")</f>
        <v>Google Maps</v>
      </c>
      <c r="Y14" s="1">
        <v>40.370404305999998</v>
      </c>
      <c r="Z14" s="1">
        <v>-82.834127381399995</v>
      </c>
      <c r="AA14" s="1">
        <v>40.375610059899998</v>
      </c>
      <c r="AB14" s="1">
        <v>-82.8275814199</v>
      </c>
    </row>
    <row r="15" spans="1:29" x14ac:dyDescent="0.25">
      <c r="A15" s="13">
        <v>13</v>
      </c>
      <c r="B15" s="17">
        <v>2</v>
      </c>
      <c r="C15" s="1" t="s">
        <v>807</v>
      </c>
      <c r="D15" s="1" t="s">
        <v>3852</v>
      </c>
      <c r="E15" s="1" t="s">
        <v>3853</v>
      </c>
      <c r="F15" s="1" t="s">
        <v>3918</v>
      </c>
      <c r="G15" s="16">
        <v>5</v>
      </c>
      <c r="H15" s="16">
        <v>5.5</v>
      </c>
      <c r="I15" s="13" t="s">
        <v>3190</v>
      </c>
      <c r="J15" s="1" t="s">
        <v>4976</v>
      </c>
      <c r="K15" s="1">
        <v>0</v>
      </c>
      <c r="L15" s="1">
        <v>0</v>
      </c>
      <c r="M15" s="1">
        <v>8</v>
      </c>
      <c r="N15" s="1">
        <v>1</v>
      </c>
      <c r="O15" s="1">
        <v>19</v>
      </c>
      <c r="P15" s="16">
        <v>75.8125</v>
      </c>
      <c r="Q15" s="21">
        <v>4.1566825466912399E-2</v>
      </c>
      <c r="R15" s="21">
        <v>2.7896458823878039</v>
      </c>
      <c r="S15" s="21">
        <v>2.7480790569208913</v>
      </c>
      <c r="T15" s="21">
        <v>2.4630435122229627E-3</v>
      </c>
      <c r="U15" s="21">
        <v>4.4467856743448123E-2</v>
      </c>
      <c r="V15" s="21">
        <v>4.2004813231225159E-2</v>
      </c>
      <c r="W15" s="13" t="str">
        <f>IF(Table46748[[#This Row],[PSI - FI]]&gt;5,"Red",(IF(AND(Table46748[[#This Row],[PSI - FI]]&lt;5,Table46748[[#This Row],[PSI - FI]]&gt;=3),"Blue","No")))</f>
        <v>No</v>
      </c>
      <c r="X15" s="19" t="str">
        <f>HYPERLINK("https://www.google.com/maps/dir/?api=1&amp;origin=" &amp; Table46748[[#This Row],[Begin Lat]] &amp; "," &amp; Table46748[[#This Row],[Begin Long]] &amp; "&amp;destination=" &amp; Table46748[[#This Row],[End Lat]] &amp; "," &amp; Table46748[[#This Row],[End Long]] &amp; "&amp;travelmode=driving", "Google Maps")</f>
        <v>Google Maps</v>
      </c>
      <c r="Y15" s="1">
        <v>41.239742525099999</v>
      </c>
      <c r="Z15" s="1">
        <v>-83.653101929800002</v>
      </c>
      <c r="AA15" s="1">
        <v>41.246473656500001</v>
      </c>
      <c r="AB15" s="1">
        <v>-83.649605511499999</v>
      </c>
    </row>
    <row r="16" spans="1:29" x14ac:dyDescent="0.25">
      <c r="A16" s="13">
        <v>14</v>
      </c>
      <c r="B16" s="17">
        <v>6</v>
      </c>
      <c r="C16" s="1" t="s">
        <v>799</v>
      </c>
      <c r="D16" s="1" t="s">
        <v>3844</v>
      </c>
      <c r="E16" s="1" t="s">
        <v>3851</v>
      </c>
      <c r="F16" s="1" t="s">
        <v>3917</v>
      </c>
      <c r="G16" s="16">
        <v>7.9</v>
      </c>
      <c r="H16" s="16">
        <v>8.4</v>
      </c>
      <c r="I16" s="13" t="s">
        <v>3190</v>
      </c>
      <c r="J16" s="1" t="s">
        <v>4978</v>
      </c>
      <c r="K16" s="1">
        <v>0</v>
      </c>
      <c r="L16" s="1">
        <v>0</v>
      </c>
      <c r="M16" s="1">
        <v>4</v>
      </c>
      <c r="N16" s="1">
        <v>6</v>
      </c>
      <c r="O16" s="1">
        <v>11</v>
      </c>
      <c r="P16" s="16">
        <v>63.8125</v>
      </c>
      <c r="Q16" s="21">
        <v>6.2427956052037152E-2</v>
      </c>
      <c r="R16" s="21">
        <v>1.377026992877195</v>
      </c>
      <c r="S16" s="21">
        <v>1.3145990368251579</v>
      </c>
      <c r="T16" s="21">
        <v>4.587148100757811E-3</v>
      </c>
      <c r="U16" s="21">
        <v>4.0152299821650167E-2</v>
      </c>
      <c r="V16" s="21">
        <v>3.5565151720892356E-2</v>
      </c>
      <c r="W16" s="13" t="str">
        <f>IF(Table46748[[#This Row],[PSI - FI]]&gt;5,"Red",(IF(AND(Table46748[[#This Row],[PSI - FI]]&lt;5,Table46748[[#This Row],[PSI - FI]]&gt;=3),"Blue","No")))</f>
        <v>No</v>
      </c>
      <c r="X16" s="19" t="str">
        <f>HYPERLINK("https://www.google.com/maps/dir/?api=1&amp;origin=" &amp; Table46748[[#This Row],[Begin Lat]] &amp; "," &amp; Table46748[[#This Row],[Begin Long]] &amp; "&amp;destination=" &amp; Table46748[[#This Row],[End Lat]] &amp; "," &amp; Table46748[[#This Row],[End Long]] &amp; "&amp;travelmode=driving", "Google Maps")</f>
        <v>Google Maps</v>
      </c>
      <c r="Y16" s="1">
        <v>40.240756957400002</v>
      </c>
      <c r="Z16" s="1">
        <v>-82.928697465400006</v>
      </c>
      <c r="AA16" s="1">
        <v>40.247999157800002</v>
      </c>
      <c r="AB16" s="1">
        <v>-82.928966087700005</v>
      </c>
    </row>
    <row r="17" spans="1:28" x14ac:dyDescent="0.25">
      <c r="A17" s="13">
        <v>15</v>
      </c>
      <c r="B17" s="17">
        <v>6</v>
      </c>
      <c r="C17" s="1" t="s">
        <v>784</v>
      </c>
      <c r="D17" s="1" t="s">
        <v>3848</v>
      </c>
      <c r="E17" s="1" t="s">
        <v>3855</v>
      </c>
      <c r="F17" s="1" t="s">
        <v>3917</v>
      </c>
      <c r="G17" s="16">
        <v>3.4</v>
      </c>
      <c r="H17" s="16">
        <v>3.9</v>
      </c>
      <c r="I17" s="13" t="s">
        <v>3190</v>
      </c>
      <c r="J17" s="1" t="s">
        <v>4977</v>
      </c>
      <c r="K17" s="1">
        <v>0</v>
      </c>
      <c r="L17" s="1">
        <v>1</v>
      </c>
      <c r="M17" s="1">
        <v>2</v>
      </c>
      <c r="N17" s="1">
        <v>3</v>
      </c>
      <c r="O17" s="1">
        <v>16</v>
      </c>
      <c r="P17" s="16">
        <v>88.082939680232556</v>
      </c>
      <c r="Q17" s="21">
        <v>5.1070779241672914E-2</v>
      </c>
      <c r="R17" s="21">
        <v>3.1717601164033256</v>
      </c>
      <c r="S17" s="21">
        <v>3.1206893371616529</v>
      </c>
      <c r="T17" s="21">
        <v>3.2667221295406383E-3</v>
      </c>
      <c r="U17" s="21">
        <v>3.8496861072517582E-2</v>
      </c>
      <c r="V17" s="21">
        <v>3.5230138942976941E-2</v>
      </c>
      <c r="W17" s="13" t="str">
        <f>IF(Table46748[[#This Row],[PSI - FI]]&gt;5,"Red",(IF(AND(Table46748[[#This Row],[PSI - FI]]&lt;5,Table46748[[#This Row],[PSI - FI]]&gt;=3),"Blue","No")))</f>
        <v>No</v>
      </c>
      <c r="X17" s="19" t="str">
        <f>HYPERLINK("https://www.google.com/maps/dir/?api=1&amp;origin=" &amp; Table46748[[#This Row],[Begin Lat]] &amp; "," &amp; Table46748[[#This Row],[Begin Long]] &amp; "&amp;destination=" &amp; Table46748[[#This Row],[End Lat]] &amp; "," &amp; Table46748[[#This Row],[End Long]] &amp; "&amp;travelmode=driving", "Google Maps")</f>
        <v>Google Maps</v>
      </c>
      <c r="Y17" s="1">
        <v>39.824676308800001</v>
      </c>
      <c r="Z17" s="1">
        <v>-83.136179536499995</v>
      </c>
      <c r="AA17" s="1">
        <v>39.825568779500003</v>
      </c>
      <c r="AB17" s="1">
        <v>-83.126884323300004</v>
      </c>
    </row>
    <row r="18" spans="1:28" x14ac:dyDescent="0.25">
      <c r="A18" s="13">
        <v>16</v>
      </c>
      <c r="B18" s="17">
        <v>8</v>
      </c>
      <c r="C18" s="1" t="s">
        <v>806</v>
      </c>
      <c r="D18" s="1" t="s">
        <v>3856</v>
      </c>
      <c r="E18" s="1" t="s">
        <v>3857</v>
      </c>
      <c r="F18" s="1" t="s">
        <v>3917</v>
      </c>
      <c r="G18" s="16">
        <v>12.2</v>
      </c>
      <c r="H18" s="16">
        <v>12.7</v>
      </c>
      <c r="I18" s="13" t="s">
        <v>3190</v>
      </c>
      <c r="J18" s="1" t="s">
        <v>4977</v>
      </c>
      <c r="K18" s="1">
        <v>0</v>
      </c>
      <c r="L18" s="1">
        <v>1</v>
      </c>
      <c r="M18" s="1">
        <v>3</v>
      </c>
      <c r="N18" s="1">
        <v>2</v>
      </c>
      <c r="O18" s="1">
        <v>11</v>
      </c>
      <c r="P18" s="16">
        <v>85.192314680232556</v>
      </c>
      <c r="Q18" s="21">
        <v>4.2667586145377481E-2</v>
      </c>
      <c r="R18" s="21">
        <v>2.2438649867897591</v>
      </c>
      <c r="S18" s="21">
        <v>2.2011974006443817</v>
      </c>
      <c r="T18" s="21">
        <v>2.677246192307785E-3</v>
      </c>
      <c r="U18" s="21">
        <v>3.4628817558646059E-2</v>
      </c>
      <c r="V18" s="21">
        <v>3.1951571366338277E-2</v>
      </c>
      <c r="W18" s="13" t="str">
        <f>IF(Table46748[[#This Row],[PSI - FI]]&gt;5,"Red",(IF(AND(Table46748[[#This Row],[PSI - FI]]&lt;5,Table46748[[#This Row],[PSI - FI]]&gt;=3),"Blue","No")))</f>
        <v>No</v>
      </c>
      <c r="X18" s="19" t="str">
        <f>HYPERLINK("https://www.google.com/maps/dir/?api=1&amp;origin=" &amp; Table46748[[#This Row],[Begin Lat]] &amp; "," &amp; Table46748[[#This Row],[Begin Long]] &amp; "&amp;destination=" &amp; Table46748[[#This Row],[End Lat]] &amp; "," &amp; Table46748[[#This Row],[End Long]] &amp; "&amp;travelmode=driving", "Google Maps")</f>
        <v>Google Maps</v>
      </c>
      <c r="Y18" s="1">
        <v>39.412241572500001</v>
      </c>
      <c r="Z18" s="1">
        <v>-84.160984257400003</v>
      </c>
      <c r="AA18" s="1">
        <v>39.412862281400002</v>
      </c>
      <c r="AB18" s="1">
        <v>-84.151686930500006</v>
      </c>
    </row>
    <row r="19" spans="1:28" x14ac:dyDescent="0.25">
      <c r="A19" s="13">
        <v>17</v>
      </c>
      <c r="B19" s="17">
        <v>2</v>
      </c>
      <c r="C19" s="1" t="s">
        <v>807</v>
      </c>
      <c r="D19" s="1" t="s">
        <v>3852</v>
      </c>
      <c r="E19" s="1" t="s">
        <v>3853</v>
      </c>
      <c r="F19" s="1" t="s">
        <v>3918</v>
      </c>
      <c r="G19" s="16">
        <v>0.9</v>
      </c>
      <c r="H19" s="16">
        <v>1.4</v>
      </c>
      <c r="I19" s="13" t="s">
        <v>3190</v>
      </c>
      <c r="J19" s="1" t="s">
        <v>4976</v>
      </c>
      <c r="K19" s="1">
        <v>0</v>
      </c>
      <c r="L19" s="1">
        <v>1</v>
      </c>
      <c r="M19" s="1">
        <v>5</v>
      </c>
      <c r="N19" s="1">
        <v>1</v>
      </c>
      <c r="O19" s="1">
        <v>13</v>
      </c>
      <c r="P19" s="16">
        <v>95.848564680232556</v>
      </c>
      <c r="Q19" s="21">
        <v>4.1408222788556215E-2</v>
      </c>
      <c r="R19" s="21">
        <v>1.9394294462121111</v>
      </c>
      <c r="S19" s="21">
        <v>1.8980212234235549</v>
      </c>
      <c r="T19" s="21">
        <v>2.4676429987346331E-3</v>
      </c>
      <c r="U19" s="21">
        <v>3.4043884212789595E-2</v>
      </c>
      <c r="V19" s="21">
        <v>3.1576241214054959E-2</v>
      </c>
      <c r="W19" s="13" t="str">
        <f>IF(Table46748[[#This Row],[PSI - FI]]&gt;5,"Red",(IF(AND(Table46748[[#This Row],[PSI - FI]]&lt;5,Table46748[[#This Row],[PSI - FI]]&gt;=3),"Blue","No")))</f>
        <v>No</v>
      </c>
      <c r="X19" s="19" t="str">
        <f>HYPERLINK("https://www.google.com/maps/dir/?api=1&amp;origin=" &amp; Table46748[[#This Row],[Begin Lat]] &amp; "," &amp; Table46748[[#This Row],[Begin Long]] &amp; "&amp;destination=" &amp; Table46748[[#This Row],[End Lat]] &amp; "," &amp; Table46748[[#This Row],[End Long]] &amp; "&amp;travelmode=driving", "Google Maps")</f>
        <v>Google Maps</v>
      </c>
      <c r="Y19" s="1">
        <v>41.180810944000001</v>
      </c>
      <c r="Z19" s="1">
        <v>-83.649388828900001</v>
      </c>
      <c r="AA19" s="1">
        <v>41.188057660699997</v>
      </c>
      <c r="AB19" s="1">
        <v>-83.6494381105</v>
      </c>
    </row>
    <row r="20" spans="1:28" x14ac:dyDescent="0.25">
      <c r="A20" s="13">
        <v>18</v>
      </c>
      <c r="B20" s="17">
        <v>5</v>
      </c>
      <c r="C20" s="1" t="s">
        <v>793</v>
      </c>
      <c r="D20" s="1" t="s">
        <v>3842</v>
      </c>
      <c r="E20" s="1" t="s">
        <v>3858</v>
      </c>
      <c r="F20" s="1" t="s">
        <v>3916</v>
      </c>
      <c r="G20" s="16">
        <v>12.6</v>
      </c>
      <c r="H20" s="16">
        <v>13.1</v>
      </c>
      <c r="I20" s="13" t="s">
        <v>3190</v>
      </c>
      <c r="J20" s="1" t="s">
        <v>4977</v>
      </c>
      <c r="K20" s="1">
        <v>0</v>
      </c>
      <c r="L20" s="1">
        <v>0</v>
      </c>
      <c r="M20" s="1">
        <v>2</v>
      </c>
      <c r="N20" s="1">
        <v>3</v>
      </c>
      <c r="O20" s="1">
        <v>20</v>
      </c>
      <c r="P20" s="16">
        <v>46.40625</v>
      </c>
      <c r="Q20" s="21">
        <v>4.5066980481279113E-2</v>
      </c>
      <c r="R20" s="21">
        <v>3.4373644493425841</v>
      </c>
      <c r="S20" s="21">
        <v>3.392297468861305</v>
      </c>
      <c r="T20" s="21">
        <v>2.7736248846893029E-3</v>
      </c>
      <c r="U20" s="21">
        <v>3.1149312334240429E-2</v>
      </c>
      <c r="V20" s="21">
        <v>2.8375687449551126E-2</v>
      </c>
      <c r="W20" s="13" t="str">
        <f>IF(Table46748[[#This Row],[PSI - FI]]&gt;5,"Red",(IF(AND(Table46748[[#This Row],[PSI - FI]]&lt;5,Table46748[[#This Row],[PSI - FI]]&gt;=3),"Blue","No")))</f>
        <v>No</v>
      </c>
      <c r="X20" s="19" t="str">
        <f>HYPERLINK("https://www.google.com/maps/dir/?api=1&amp;origin=" &amp; Table46748[[#This Row],[Begin Lat]] &amp; "," &amp; Table46748[[#This Row],[Begin Long]] &amp; "&amp;destination=" &amp; Table46748[[#This Row],[End Lat]] &amp; "," &amp; Table46748[[#This Row],[End Long]] &amp; "&amp;travelmode=driving", "Google Maps")</f>
        <v>Google Maps</v>
      </c>
      <c r="Y20" s="1">
        <v>39.942295939200001</v>
      </c>
      <c r="Z20" s="1">
        <v>-82.536405092500004</v>
      </c>
      <c r="AA20" s="1">
        <v>39.941875743399997</v>
      </c>
      <c r="AB20" s="1">
        <v>-82.527009488900006</v>
      </c>
    </row>
    <row r="21" spans="1:28" x14ac:dyDescent="0.25">
      <c r="A21" s="13">
        <v>19</v>
      </c>
      <c r="B21" s="17">
        <v>2</v>
      </c>
      <c r="C21" s="1" t="s">
        <v>807</v>
      </c>
      <c r="D21" s="1" t="s">
        <v>3859</v>
      </c>
      <c r="E21" s="1" t="s">
        <v>3860</v>
      </c>
      <c r="F21" s="1" t="s">
        <v>3919</v>
      </c>
      <c r="G21" s="16">
        <v>8.6999999999999993</v>
      </c>
      <c r="H21" s="16">
        <v>9.1999999999999993</v>
      </c>
      <c r="I21" s="13" t="s">
        <v>3190</v>
      </c>
      <c r="J21" s="1" t="s">
        <v>4976</v>
      </c>
      <c r="K21" s="1">
        <v>0</v>
      </c>
      <c r="L21" s="1">
        <v>1</v>
      </c>
      <c r="M21" s="1">
        <v>7</v>
      </c>
      <c r="N21" s="1">
        <v>1</v>
      </c>
      <c r="O21" s="1">
        <v>68</v>
      </c>
      <c r="P21" s="16">
        <v>163.94231468023256</v>
      </c>
      <c r="Q21" s="21">
        <v>3.103789530290408E-2</v>
      </c>
      <c r="R21" s="21">
        <v>6.8044045963163695</v>
      </c>
      <c r="S21" s="21">
        <v>6.7733667010134653</v>
      </c>
      <c r="T21" s="21">
        <v>1.406450428468702E-3</v>
      </c>
      <c r="U21" s="21">
        <v>2.9754319027765052E-2</v>
      </c>
      <c r="V21" s="21">
        <v>2.834786859929635E-2</v>
      </c>
      <c r="W21" s="13" t="str">
        <f>IF(Table46748[[#This Row],[PSI - FI]]&gt;5,"Red",(IF(AND(Table46748[[#This Row],[PSI - FI]]&lt;5,Table46748[[#This Row],[PSI - FI]]&gt;=3),"Blue","No")))</f>
        <v>No</v>
      </c>
      <c r="X21" s="19" t="str">
        <f>HYPERLINK("https://www.google.com/maps/dir/?api=1&amp;origin=" &amp; Table46748[[#This Row],[Begin Lat]] &amp; "," &amp; Table46748[[#This Row],[Begin Long]] &amp; "&amp;destination=" &amp; Table46748[[#This Row],[End Lat]] &amp; "," &amp; Table46748[[#This Row],[End Long]] &amp; "&amp;travelmode=driving", "Google Maps")</f>
        <v>Google Maps</v>
      </c>
      <c r="Y21" s="1">
        <v>41.524196949599997</v>
      </c>
      <c r="Z21" s="1">
        <v>-83.458983636100001</v>
      </c>
      <c r="AA21" s="1">
        <v>41.5209372988</v>
      </c>
      <c r="AB21" s="1">
        <v>-83.450359950500001</v>
      </c>
    </row>
    <row r="22" spans="1:28" x14ac:dyDescent="0.25">
      <c r="A22" s="13">
        <v>20</v>
      </c>
      <c r="B22" s="17">
        <v>8</v>
      </c>
      <c r="C22" s="1" t="s">
        <v>806</v>
      </c>
      <c r="D22" s="1" t="s">
        <v>3856</v>
      </c>
      <c r="E22" s="1" t="s">
        <v>3857</v>
      </c>
      <c r="F22" s="1" t="s">
        <v>3917</v>
      </c>
      <c r="G22" s="16">
        <v>12.9</v>
      </c>
      <c r="H22" s="16">
        <v>13.4</v>
      </c>
      <c r="I22" s="13" t="s">
        <v>3190</v>
      </c>
      <c r="J22" s="1" t="s">
        <v>4979</v>
      </c>
      <c r="K22" s="1">
        <v>0</v>
      </c>
      <c r="L22" s="1">
        <v>0</v>
      </c>
      <c r="M22" s="1">
        <v>3</v>
      </c>
      <c r="N22" s="1">
        <v>5</v>
      </c>
      <c r="O22" s="1">
        <v>10</v>
      </c>
      <c r="P22" s="16">
        <v>51.828125</v>
      </c>
      <c r="Q22" s="21">
        <v>3.5827886442799717E-2</v>
      </c>
      <c r="R22" s="21">
        <v>1.657543640742871</v>
      </c>
      <c r="S22" s="21">
        <v>1.6217157543000713</v>
      </c>
      <c r="T22" s="21">
        <v>2.3359184098758843E-3</v>
      </c>
      <c r="U22" s="21">
        <v>2.9501872014044764E-2</v>
      </c>
      <c r="V22" s="21">
        <v>2.7165953604168881E-2</v>
      </c>
      <c r="W22" s="13" t="str">
        <f>IF(Table46748[[#This Row],[PSI - FI]]&gt;5,"Red",(IF(AND(Table46748[[#This Row],[PSI - FI]]&lt;5,Table46748[[#This Row],[PSI - FI]]&gt;=3),"Blue","No")))</f>
        <v>No</v>
      </c>
      <c r="X22" s="19" t="str">
        <f>HYPERLINK("https://www.google.com/maps/dir/?api=1&amp;origin=" &amp; Table46748[[#This Row],[Begin Lat]] &amp; "," &amp; Table46748[[#This Row],[Begin Long]] &amp; "&amp;destination=" &amp; Table46748[[#This Row],[End Lat]] &amp; "," &amp; Table46748[[#This Row],[End Long]] &amp; "&amp;travelmode=driving", "Google Maps")</f>
        <v>Google Maps</v>
      </c>
      <c r="Y22" s="1">
        <v>39.413109526500001</v>
      </c>
      <c r="Z22" s="1">
        <v>-84.147944414299999</v>
      </c>
      <c r="AA22" s="1">
        <v>39.4137309479</v>
      </c>
      <c r="AB22" s="1">
        <v>-84.138635501799996</v>
      </c>
    </row>
    <row r="23" spans="1:28" x14ac:dyDescent="0.25">
      <c r="A23" s="13">
        <v>21</v>
      </c>
      <c r="B23" s="17">
        <v>6</v>
      </c>
      <c r="C23" s="1" t="s">
        <v>2374</v>
      </c>
      <c r="D23" s="1" t="s">
        <v>3848</v>
      </c>
      <c r="E23" s="1" t="s">
        <v>3850</v>
      </c>
      <c r="F23" s="1" t="s">
        <v>3917</v>
      </c>
      <c r="G23" s="16">
        <v>10.1</v>
      </c>
      <c r="H23" s="16">
        <v>10.6</v>
      </c>
      <c r="I23" s="13" t="s">
        <v>3190</v>
      </c>
      <c r="J23" s="1" t="s">
        <v>4979</v>
      </c>
      <c r="K23" s="1">
        <v>0</v>
      </c>
      <c r="L23" s="1">
        <v>1</v>
      </c>
      <c r="M23" s="1">
        <v>4</v>
      </c>
      <c r="N23" s="1">
        <v>8</v>
      </c>
      <c r="O23" s="1">
        <v>37</v>
      </c>
      <c r="P23" s="16">
        <v>144.36418968023256</v>
      </c>
      <c r="Q23" s="21">
        <v>2.8891415261881062E-2</v>
      </c>
      <c r="R23" s="21">
        <v>3.0497159850738829</v>
      </c>
      <c r="S23" s="21">
        <v>3.0208245698120018</v>
      </c>
      <c r="T23" s="21">
        <v>1.9491528735036967E-3</v>
      </c>
      <c r="U23" s="21">
        <v>2.9444902195630365E-2</v>
      </c>
      <c r="V23" s="21">
        <v>2.7495749322126669E-2</v>
      </c>
      <c r="W23" s="13" t="str">
        <f>IF(Table46748[[#This Row],[PSI - FI]]&gt;5,"Red",(IF(AND(Table46748[[#This Row],[PSI - FI]]&lt;5,Table46748[[#This Row],[PSI - FI]]&gt;=3),"Blue","No")))</f>
        <v>No</v>
      </c>
      <c r="X23" s="19" t="str">
        <f>HYPERLINK("https://www.google.com/maps/dir/?api=1&amp;origin=" &amp; Table46748[[#This Row],[Begin Lat]] &amp; "," &amp; Table46748[[#This Row],[Begin Long]] &amp; "&amp;destination=" &amp; Table46748[[#This Row],[End Lat]] &amp; "," &amp; Table46748[[#This Row],[End Long]] &amp; "&amp;travelmode=driving", "Google Maps")</f>
        <v>Google Maps</v>
      </c>
      <c r="Y23" s="1">
        <v>39.668129863700003</v>
      </c>
      <c r="Z23" s="1">
        <v>-83.5077542967</v>
      </c>
      <c r="AA23" s="1">
        <v>39.6726077354</v>
      </c>
      <c r="AB23" s="1">
        <v>-83.500379773199995</v>
      </c>
    </row>
    <row r="24" spans="1:28" x14ac:dyDescent="0.25">
      <c r="A24" s="13">
        <v>22</v>
      </c>
      <c r="B24" s="17">
        <v>6</v>
      </c>
      <c r="C24" s="1" t="s">
        <v>3192</v>
      </c>
      <c r="D24" s="1" t="s">
        <v>3848</v>
      </c>
      <c r="E24" s="1" t="s">
        <v>3854</v>
      </c>
      <c r="F24" s="1" t="s">
        <v>3917</v>
      </c>
      <c r="G24" s="16">
        <v>12.5</v>
      </c>
      <c r="H24" s="16">
        <v>13</v>
      </c>
      <c r="I24" s="13" t="s">
        <v>3190</v>
      </c>
      <c r="J24" s="1" t="s">
        <v>4976</v>
      </c>
      <c r="K24" s="1">
        <v>0</v>
      </c>
      <c r="L24" s="1">
        <v>0</v>
      </c>
      <c r="M24" s="1">
        <v>1</v>
      </c>
      <c r="N24" s="1">
        <v>3</v>
      </c>
      <c r="O24" s="1">
        <v>30</v>
      </c>
      <c r="P24" s="16">
        <v>49.859375</v>
      </c>
      <c r="Q24" s="21">
        <v>4.6937758042417295E-2</v>
      </c>
      <c r="R24" s="21">
        <v>4.156357151182835</v>
      </c>
      <c r="S24" s="21">
        <v>4.1094193931404179</v>
      </c>
      <c r="T24" s="21">
        <v>2.8402645169613625E-3</v>
      </c>
      <c r="U24" s="21">
        <v>2.8075337518011213E-2</v>
      </c>
      <c r="V24" s="21">
        <v>2.5235073001049851E-2</v>
      </c>
      <c r="W24" s="13" t="str">
        <f>IF(Table46748[[#This Row],[PSI - FI]]&gt;5,"Red",(IF(AND(Table46748[[#This Row],[PSI - FI]]&lt;5,Table46748[[#This Row],[PSI - FI]]&gt;=3),"Blue","No")))</f>
        <v>No</v>
      </c>
      <c r="X24" s="19" t="str">
        <f>HYPERLINK("https://www.google.com/maps/dir/?api=1&amp;origin=" &amp; Table46748[[#This Row],[Begin Lat]] &amp; "," &amp; Table46748[[#This Row],[Begin Long]] &amp; "&amp;destination=" &amp; Table46748[[#This Row],[End Lat]] &amp; "," &amp; Table46748[[#This Row],[End Long]] &amp; "&amp;travelmode=driving", "Google Maps")</f>
        <v>Google Maps</v>
      </c>
      <c r="Y24" s="1">
        <v>40.493282845400003</v>
      </c>
      <c r="Z24" s="1">
        <v>-82.723377569199997</v>
      </c>
      <c r="AA24" s="1">
        <v>40.497583004799999</v>
      </c>
      <c r="AB24" s="1">
        <v>-82.715751913600002</v>
      </c>
    </row>
    <row r="25" spans="1:28" x14ac:dyDescent="0.25">
      <c r="A25" s="13">
        <v>23</v>
      </c>
      <c r="B25" s="17">
        <v>3</v>
      </c>
      <c r="C25" s="1" t="s">
        <v>802</v>
      </c>
      <c r="D25" s="1" t="s">
        <v>3848</v>
      </c>
      <c r="E25" s="1" t="s">
        <v>3861</v>
      </c>
      <c r="F25" s="1" t="s">
        <v>3917</v>
      </c>
      <c r="G25" s="16">
        <v>7.3</v>
      </c>
      <c r="H25" s="16">
        <v>7.8</v>
      </c>
      <c r="I25" s="13" t="s">
        <v>3190</v>
      </c>
      <c r="J25" s="1" t="s">
        <v>4976</v>
      </c>
      <c r="K25" s="1">
        <v>0</v>
      </c>
      <c r="L25" s="1">
        <v>0</v>
      </c>
      <c r="M25" s="1">
        <v>1</v>
      </c>
      <c r="N25" s="1">
        <v>5</v>
      </c>
      <c r="O25" s="1">
        <v>8</v>
      </c>
      <c r="P25" s="16">
        <v>36.734375</v>
      </c>
      <c r="Q25" s="21">
        <v>3.7972471288080512E-2</v>
      </c>
      <c r="R25" s="21">
        <v>1.422521066976155</v>
      </c>
      <c r="S25" s="21">
        <v>1.3845485956880745</v>
      </c>
      <c r="T25" s="21">
        <v>2.0155123946323785E-3</v>
      </c>
      <c r="U25" s="21">
        <v>2.8009667874602216E-2</v>
      </c>
      <c r="V25" s="21">
        <v>2.5994155479969836E-2</v>
      </c>
      <c r="W25" s="13" t="str">
        <f>IF(Table46748[[#This Row],[PSI - FI]]&gt;5,"Red",(IF(AND(Table46748[[#This Row],[PSI - FI]]&lt;5,Table46748[[#This Row],[PSI - FI]]&gt;=3),"Blue","No")))</f>
        <v>No</v>
      </c>
      <c r="X25" s="19" t="str">
        <f>HYPERLINK("https://www.google.com/maps/dir/?api=1&amp;origin=" &amp; Table46748[[#This Row],[Begin Lat]] &amp; "," &amp; Table46748[[#This Row],[Begin Long]] &amp; "&amp;destination=" &amp; Table46748[[#This Row],[End Lat]] &amp; "," &amp; Table46748[[#This Row],[End Long]] &amp; "&amp;travelmode=driving", "Google Maps")</f>
        <v>Google Maps</v>
      </c>
      <c r="Y25" s="1">
        <v>40.652015499999997</v>
      </c>
      <c r="Z25" s="1">
        <v>-82.543772589300005</v>
      </c>
      <c r="AA25" s="1">
        <v>40.658711929399999</v>
      </c>
      <c r="AB25" s="1">
        <v>-82.540142659899999</v>
      </c>
    </row>
    <row r="26" spans="1:28" x14ac:dyDescent="0.25">
      <c r="A26" s="13">
        <v>24</v>
      </c>
      <c r="B26" s="17">
        <v>7</v>
      </c>
      <c r="C26" s="1" t="s">
        <v>789</v>
      </c>
      <c r="D26" s="1" t="s">
        <v>3846</v>
      </c>
      <c r="E26" s="1" t="s">
        <v>3847</v>
      </c>
      <c r="F26" s="1" t="s">
        <v>3916</v>
      </c>
      <c r="G26" s="16">
        <v>1.7</v>
      </c>
      <c r="H26" s="16">
        <v>2.2000000000000002</v>
      </c>
      <c r="I26" s="13" t="s">
        <v>3190</v>
      </c>
      <c r="J26" s="1" t="s">
        <v>4978</v>
      </c>
      <c r="K26" s="1">
        <v>0</v>
      </c>
      <c r="L26" s="1">
        <v>1</v>
      </c>
      <c r="M26" s="1">
        <v>5</v>
      </c>
      <c r="N26" s="1">
        <v>4</v>
      </c>
      <c r="O26" s="1">
        <v>18</v>
      </c>
      <c r="P26" s="16">
        <v>114.16106468023256</v>
      </c>
      <c r="Q26" s="21">
        <v>4.294503359780364E-2</v>
      </c>
      <c r="R26" s="21">
        <v>1.3112440836936634</v>
      </c>
      <c r="S26" s="21">
        <v>1.2682990500958597</v>
      </c>
      <c r="T26" s="21">
        <v>2.8870383988107888E-3</v>
      </c>
      <c r="U26" s="21">
        <v>2.5348433994299896E-2</v>
      </c>
      <c r="V26" s="21">
        <v>2.2461395595489108E-2</v>
      </c>
      <c r="W26" s="13" t="str">
        <f>IF(Table46748[[#This Row],[PSI - FI]]&gt;5,"Red",(IF(AND(Table46748[[#This Row],[PSI - FI]]&lt;5,Table46748[[#This Row],[PSI - FI]]&gt;=3),"Blue","No")))</f>
        <v>No</v>
      </c>
      <c r="X26" s="19" t="str">
        <f>HYPERLINK("https://www.google.com/maps/dir/?api=1&amp;origin=" &amp; Table46748[[#This Row],[Begin Lat]] &amp; "," &amp; Table46748[[#This Row],[Begin Long]] &amp; "&amp;destination=" &amp; Table46748[[#This Row],[End Lat]] &amp; "," &amp; Table46748[[#This Row],[End Long]] &amp; "&amp;travelmode=driving", "Google Maps")</f>
        <v>Google Maps</v>
      </c>
      <c r="Y26" s="1">
        <v>39.864453669500001</v>
      </c>
      <c r="Z26" s="1">
        <v>-84.020321130200003</v>
      </c>
      <c r="AA26" s="1">
        <v>39.864266022199999</v>
      </c>
      <c r="AB26" s="1">
        <v>-84.010919790900005</v>
      </c>
    </row>
    <row r="27" spans="1:28" x14ac:dyDescent="0.25">
      <c r="A27" s="13">
        <v>25</v>
      </c>
      <c r="B27" s="17">
        <v>3</v>
      </c>
      <c r="C27" s="1" t="s">
        <v>805</v>
      </c>
      <c r="D27" s="1" t="s">
        <v>3862</v>
      </c>
      <c r="E27" s="1" t="s">
        <v>3863</v>
      </c>
      <c r="F27" s="1" t="s">
        <v>3917</v>
      </c>
      <c r="G27" s="16">
        <v>1.8</v>
      </c>
      <c r="H27" s="16">
        <v>2.2999999999999998</v>
      </c>
      <c r="I27" s="13" t="s">
        <v>3190</v>
      </c>
      <c r="J27" s="1" t="s">
        <v>4976</v>
      </c>
      <c r="K27" s="1">
        <v>0</v>
      </c>
      <c r="L27" s="1">
        <v>0</v>
      </c>
      <c r="M27" s="1">
        <v>3</v>
      </c>
      <c r="N27" s="1">
        <v>1</v>
      </c>
      <c r="O27" s="1">
        <v>9</v>
      </c>
      <c r="P27" s="16">
        <v>33.078125</v>
      </c>
      <c r="Q27" s="21">
        <v>4.4019150596519008E-2</v>
      </c>
      <c r="R27" s="21">
        <v>1.5289198576372462</v>
      </c>
      <c r="S27" s="21">
        <v>1.4849007070407272</v>
      </c>
      <c r="T27" s="21">
        <v>2.5467297091979237E-3</v>
      </c>
      <c r="U27" s="21">
        <v>2.5201537121194335E-2</v>
      </c>
      <c r="V27" s="21">
        <v>2.2654807411996412E-2</v>
      </c>
      <c r="W27" s="13" t="str">
        <f>IF(Table46748[[#This Row],[PSI - FI]]&gt;5,"Red",(IF(AND(Table46748[[#This Row],[PSI - FI]]&lt;5,Table46748[[#This Row],[PSI - FI]]&gt;=3),"Blue","No")))</f>
        <v>No</v>
      </c>
      <c r="X27" s="19" t="str">
        <f>HYPERLINK("https://www.google.com/maps/dir/?api=1&amp;origin=" &amp; Table46748[[#This Row],[Begin Lat]] &amp; "," &amp; Table46748[[#This Row],[Begin Long]] &amp; "&amp;destination=" &amp; Table46748[[#This Row],[End Lat]] &amp; "," &amp; Table46748[[#This Row],[End Long]] &amp; "&amp;travelmode=driving", "Google Maps")</f>
        <v>Google Maps</v>
      </c>
      <c r="Y27" s="1">
        <v>40.9972867193</v>
      </c>
      <c r="Z27" s="1">
        <v>-81.997691719200006</v>
      </c>
      <c r="AA27" s="1">
        <v>40.997564019400002</v>
      </c>
      <c r="AB27" s="1">
        <v>-81.988135854399999</v>
      </c>
    </row>
    <row r="28" spans="1:28" x14ac:dyDescent="0.25">
      <c r="A28" s="13">
        <v>26</v>
      </c>
      <c r="B28" s="17">
        <v>6</v>
      </c>
      <c r="C28" s="1" t="s">
        <v>1340</v>
      </c>
      <c r="D28" s="1" t="s">
        <v>3848</v>
      </c>
      <c r="E28" s="1" t="s">
        <v>3864</v>
      </c>
      <c r="F28" s="1" t="s">
        <v>3917</v>
      </c>
      <c r="G28" s="16">
        <v>4.4000000000000004</v>
      </c>
      <c r="H28" s="16">
        <v>4.9000000000000004</v>
      </c>
      <c r="I28" s="13" t="s">
        <v>3190</v>
      </c>
      <c r="J28" s="1" t="s">
        <v>4979</v>
      </c>
      <c r="K28" s="1">
        <v>0</v>
      </c>
      <c r="L28" s="1">
        <v>2</v>
      </c>
      <c r="M28" s="1">
        <v>6</v>
      </c>
      <c r="N28" s="1">
        <v>3</v>
      </c>
      <c r="O28" s="1">
        <v>43</v>
      </c>
      <c r="P28" s="16">
        <v>186.94712936046511</v>
      </c>
      <c r="Q28" s="21">
        <v>2.8446585141641455E-2</v>
      </c>
      <c r="R28" s="21">
        <v>3.2462418800702211</v>
      </c>
      <c r="S28" s="21">
        <v>3.2177952949285795</v>
      </c>
      <c r="T28" s="21">
        <v>1.9189637291515639E-3</v>
      </c>
      <c r="U28" s="21">
        <v>2.4824281149000673E-2</v>
      </c>
      <c r="V28" s="21">
        <v>2.2905317419849108E-2</v>
      </c>
      <c r="W28" s="13" t="str">
        <f>IF(Table46748[[#This Row],[PSI - FI]]&gt;5,"Red",(IF(AND(Table46748[[#This Row],[PSI - FI]]&lt;5,Table46748[[#This Row],[PSI - FI]]&gt;=3),"Blue","No")))</f>
        <v>No</v>
      </c>
      <c r="X28" s="19" t="str">
        <f>HYPERLINK("https://www.google.com/maps/dir/?api=1&amp;origin=" &amp; Table46748[[#This Row],[Begin Lat]] &amp; "," &amp; Table46748[[#This Row],[Begin Long]] &amp; "&amp;destination=" &amp; Table46748[[#This Row],[End Lat]] &amp; "," &amp; Table46748[[#This Row],[End Long]] &amp; "&amp;travelmode=driving", "Google Maps")</f>
        <v>Google Maps</v>
      </c>
      <c r="Y28" s="1">
        <v>39.732782143400001</v>
      </c>
      <c r="Z28" s="1">
        <v>-83.363367420800003</v>
      </c>
      <c r="AA28" s="1">
        <v>39.735655196300002</v>
      </c>
      <c r="AB28" s="1">
        <v>-83.354748058699997</v>
      </c>
    </row>
    <row r="29" spans="1:28" x14ac:dyDescent="0.25">
      <c r="A29" s="13">
        <v>27</v>
      </c>
      <c r="B29" s="17">
        <v>8</v>
      </c>
      <c r="C29" s="1" t="s">
        <v>2379</v>
      </c>
      <c r="D29" s="1" t="s">
        <v>3865</v>
      </c>
      <c r="E29" s="1" t="s">
        <v>3866</v>
      </c>
      <c r="F29" s="1" t="s">
        <v>3916</v>
      </c>
      <c r="G29" s="16">
        <v>14.4</v>
      </c>
      <c r="H29" s="16">
        <v>14.9</v>
      </c>
      <c r="I29" s="13" t="s">
        <v>3190</v>
      </c>
      <c r="J29" s="1" t="s">
        <v>4977</v>
      </c>
      <c r="K29" s="1">
        <v>0</v>
      </c>
      <c r="L29" s="1">
        <v>1</v>
      </c>
      <c r="M29" s="1">
        <v>2</v>
      </c>
      <c r="N29" s="1">
        <v>3</v>
      </c>
      <c r="O29" s="1">
        <v>7</v>
      </c>
      <c r="P29" s="16">
        <v>79.082939680232556</v>
      </c>
      <c r="Q29" s="21">
        <v>2.6823131762350141E-2</v>
      </c>
      <c r="R29" s="21">
        <v>1.3737528846691487</v>
      </c>
      <c r="S29" s="21">
        <v>1.3469297529067985</v>
      </c>
      <c r="T29" s="21">
        <v>1.6067123420812966E-3</v>
      </c>
      <c r="U29" s="21">
        <v>2.4393911279801991E-2</v>
      </c>
      <c r="V29" s="21">
        <v>2.2787198937720694E-2</v>
      </c>
      <c r="W29" s="13" t="str">
        <f>IF(Table46748[[#This Row],[PSI - FI]]&gt;5,"Red",(IF(AND(Table46748[[#This Row],[PSI - FI]]&lt;5,Table46748[[#This Row],[PSI - FI]]&gt;=3),"Blue","No")))</f>
        <v>No</v>
      </c>
      <c r="X29" s="19" t="str">
        <f>HYPERLINK("https://www.google.com/maps/dir/?api=1&amp;origin=" &amp; Table46748[[#This Row],[Begin Lat]] &amp; "," &amp; Table46748[[#This Row],[Begin Long]] &amp; "&amp;destination=" &amp; Table46748[[#This Row],[End Lat]] &amp; "," &amp; Table46748[[#This Row],[End Long]] &amp; "&amp;travelmode=driving", "Google Maps")</f>
        <v>Google Maps</v>
      </c>
      <c r="Y29" s="1">
        <v>39.8371324839</v>
      </c>
      <c r="Z29" s="1">
        <v>-84.544999192299997</v>
      </c>
      <c r="AA29" s="1">
        <v>39.837231382900001</v>
      </c>
      <c r="AB29" s="1">
        <v>-84.535609760200003</v>
      </c>
    </row>
    <row r="30" spans="1:28" x14ac:dyDescent="0.25">
      <c r="A30" s="13">
        <v>28</v>
      </c>
      <c r="B30" s="17">
        <v>6</v>
      </c>
      <c r="C30" s="1" t="s">
        <v>1340</v>
      </c>
      <c r="D30" s="1" t="s">
        <v>3842</v>
      </c>
      <c r="E30" s="1" t="s">
        <v>3843</v>
      </c>
      <c r="F30" s="1" t="s">
        <v>3916</v>
      </c>
      <c r="G30" s="16">
        <v>8.3000000000000007</v>
      </c>
      <c r="H30" s="16">
        <v>8.8000000000000007</v>
      </c>
      <c r="I30" s="13" t="s">
        <v>3190</v>
      </c>
      <c r="J30" s="1" t="s">
        <v>4976</v>
      </c>
      <c r="K30" s="1">
        <v>0</v>
      </c>
      <c r="L30" s="1">
        <v>0</v>
      </c>
      <c r="M30" s="1">
        <v>3</v>
      </c>
      <c r="N30" s="1">
        <v>0</v>
      </c>
      <c r="O30" s="1">
        <v>12</v>
      </c>
      <c r="P30" s="16">
        <v>31.640625</v>
      </c>
      <c r="Q30" s="21">
        <v>5.0655817422162172E-2</v>
      </c>
      <c r="R30" s="21">
        <v>1.8989490722836817</v>
      </c>
      <c r="S30" s="21">
        <v>1.8482932548615196</v>
      </c>
      <c r="T30" s="21">
        <v>3.2906711905733473E-3</v>
      </c>
      <c r="U30" s="21">
        <v>2.4016614808913549E-2</v>
      </c>
      <c r="V30" s="21">
        <v>2.0725943618340202E-2</v>
      </c>
      <c r="W30" s="13" t="str">
        <f>IF(Table46748[[#This Row],[PSI - FI]]&gt;5,"Red",(IF(AND(Table46748[[#This Row],[PSI - FI]]&lt;5,Table46748[[#This Row],[PSI - FI]]&gt;=3),"Blue","No")))</f>
        <v>No</v>
      </c>
      <c r="X30" s="19" t="str">
        <f>HYPERLINK("https://www.google.com/maps/dir/?api=1&amp;origin=" &amp; Table46748[[#This Row],[Begin Lat]] &amp; "," &amp; Table46748[[#This Row],[Begin Long]] &amp; "&amp;destination=" &amp; Table46748[[#This Row],[End Lat]] &amp; "," &amp; Table46748[[#This Row],[End Long]] &amp; "&amp;travelmode=driving", "Google Maps")</f>
        <v>Google Maps</v>
      </c>
      <c r="Y30" s="1">
        <v>39.955040650900003</v>
      </c>
      <c r="Z30" s="1">
        <v>-83.381474558099995</v>
      </c>
      <c r="AA30" s="1">
        <v>39.956165764799998</v>
      </c>
      <c r="AB30" s="1">
        <v>-83.372178734000002</v>
      </c>
    </row>
    <row r="31" spans="1:28" x14ac:dyDescent="0.25">
      <c r="A31" s="13">
        <v>29</v>
      </c>
      <c r="B31" s="17">
        <v>7</v>
      </c>
      <c r="C31" s="1" t="s">
        <v>789</v>
      </c>
      <c r="D31" s="1" t="s">
        <v>3846</v>
      </c>
      <c r="E31" s="1" t="s">
        <v>3847</v>
      </c>
      <c r="F31" s="1" t="s">
        <v>3916</v>
      </c>
      <c r="G31" s="16">
        <v>24.9</v>
      </c>
      <c r="H31" s="16">
        <v>25.4</v>
      </c>
      <c r="I31" s="13" t="s">
        <v>3190</v>
      </c>
      <c r="J31" s="1" t="s">
        <v>4976</v>
      </c>
      <c r="K31" s="1">
        <v>0</v>
      </c>
      <c r="L31" s="1">
        <v>2</v>
      </c>
      <c r="M31" s="1">
        <v>1</v>
      </c>
      <c r="N31" s="1">
        <v>0</v>
      </c>
      <c r="O31" s="1">
        <v>11</v>
      </c>
      <c r="P31" s="16">
        <v>108.90025436046511</v>
      </c>
      <c r="Q31" s="21">
        <v>4.9458860449626968E-2</v>
      </c>
      <c r="R31" s="21">
        <v>1.8182720562604526</v>
      </c>
      <c r="S31" s="21">
        <v>1.7688131958108257</v>
      </c>
      <c r="T31" s="21">
        <v>3.1043343187547117E-3</v>
      </c>
      <c r="U31" s="21">
        <v>2.377204985916415E-2</v>
      </c>
      <c r="V31" s="21">
        <v>2.0667715540409439E-2</v>
      </c>
      <c r="W31" s="13" t="str">
        <f>IF(Table46748[[#This Row],[PSI - FI]]&gt;5,"Red",(IF(AND(Table46748[[#This Row],[PSI - FI]]&lt;5,Table46748[[#This Row],[PSI - FI]]&gt;=3),"Blue","No")))</f>
        <v>No</v>
      </c>
      <c r="X31" s="19" t="str">
        <f>HYPERLINK("https://www.google.com/maps/dir/?api=1&amp;origin=" &amp; Table46748[[#This Row],[Begin Lat]] &amp; "," &amp; Table46748[[#This Row],[Begin Long]] &amp; "&amp;destination=" &amp; Table46748[[#This Row],[End Lat]] &amp; "," &amp; Table46748[[#This Row],[End Long]] &amp; "&amp;travelmode=driving", "Google Maps")</f>
        <v>Google Maps</v>
      </c>
      <c r="Y31" s="1">
        <v>39.9329449584</v>
      </c>
      <c r="Z31" s="1">
        <v>-83.616073530099996</v>
      </c>
      <c r="AA31" s="1">
        <v>39.932331720500002</v>
      </c>
      <c r="AB31" s="1">
        <v>-83.606683209500005</v>
      </c>
    </row>
    <row r="32" spans="1:28" x14ac:dyDescent="0.25">
      <c r="A32" s="13">
        <v>30</v>
      </c>
      <c r="B32" s="17">
        <v>3</v>
      </c>
      <c r="C32" s="1" t="s">
        <v>802</v>
      </c>
      <c r="D32" s="1" t="s">
        <v>3848</v>
      </c>
      <c r="E32" s="1" t="s">
        <v>3861</v>
      </c>
      <c r="F32" s="1" t="s">
        <v>3917</v>
      </c>
      <c r="G32" s="16">
        <v>6.7</v>
      </c>
      <c r="H32" s="16">
        <v>7.2</v>
      </c>
      <c r="I32" s="13" t="s">
        <v>3190</v>
      </c>
      <c r="J32" s="1" t="s">
        <v>4976</v>
      </c>
      <c r="K32" s="1">
        <v>0</v>
      </c>
      <c r="L32" s="1">
        <v>0</v>
      </c>
      <c r="M32" s="1">
        <v>3</v>
      </c>
      <c r="N32" s="1">
        <v>2</v>
      </c>
      <c r="O32" s="1">
        <v>26</v>
      </c>
      <c r="P32" s="16">
        <v>54.515625</v>
      </c>
      <c r="Q32" s="21">
        <v>3.7840152907909423E-2</v>
      </c>
      <c r="R32" s="21">
        <v>3.0125551971639424</v>
      </c>
      <c r="S32" s="21">
        <v>2.9747150442560328</v>
      </c>
      <c r="T32" s="21">
        <v>2.0338062545525626E-3</v>
      </c>
      <c r="U32" s="21">
        <v>2.3008135940028571E-2</v>
      </c>
      <c r="V32" s="21">
        <v>2.0974329685476009E-2</v>
      </c>
      <c r="W32" s="13" t="str">
        <f>IF(Table46748[[#This Row],[PSI - FI]]&gt;5,"Red",(IF(AND(Table46748[[#This Row],[PSI - FI]]&lt;5,Table46748[[#This Row],[PSI - FI]]&gt;=3),"Blue","No")))</f>
        <v>No</v>
      </c>
      <c r="X32" s="19" t="str">
        <f>HYPERLINK("https://www.google.com/maps/dir/?api=1&amp;origin=" &amp; Table46748[[#This Row],[Begin Lat]] &amp; "," &amp; Table46748[[#This Row],[Begin Long]] &amp; "&amp;destination=" &amp; Table46748[[#This Row],[End Lat]] &amp; "," &amp; Table46748[[#This Row],[End Long]] &amp; "&amp;travelmode=driving", "Google Maps")</f>
        <v>Google Maps</v>
      </c>
      <c r="Y32" s="1">
        <v>40.643976955299998</v>
      </c>
      <c r="Z32" s="1">
        <v>-82.548118911800003</v>
      </c>
      <c r="AA32" s="1">
        <v>40.650675405299999</v>
      </c>
      <c r="AB32" s="1">
        <v>-82.544497441700003</v>
      </c>
    </row>
    <row r="33" spans="1:28" x14ac:dyDescent="0.25">
      <c r="A33" s="13">
        <v>31</v>
      </c>
      <c r="B33" s="17">
        <v>6</v>
      </c>
      <c r="C33" s="1" t="s">
        <v>799</v>
      </c>
      <c r="D33" s="1" t="s">
        <v>3844</v>
      </c>
      <c r="E33" s="1" t="s">
        <v>3845</v>
      </c>
      <c r="F33" s="1" t="s">
        <v>3917</v>
      </c>
      <c r="G33" s="16">
        <v>10.8</v>
      </c>
      <c r="H33" s="16">
        <v>11.3</v>
      </c>
      <c r="I33" s="13" t="s">
        <v>3190</v>
      </c>
      <c r="J33" s="1" t="s">
        <v>4978</v>
      </c>
      <c r="K33" s="1">
        <v>0</v>
      </c>
      <c r="L33" s="1">
        <v>0</v>
      </c>
      <c r="M33" s="1">
        <v>5</v>
      </c>
      <c r="N33" s="1">
        <v>4</v>
      </c>
      <c r="O33" s="1">
        <v>11</v>
      </c>
      <c r="P33" s="16">
        <v>61.484375</v>
      </c>
      <c r="Q33" s="21">
        <v>4.1834422353460195E-2</v>
      </c>
      <c r="R33" s="21">
        <v>0.92510741682290765</v>
      </c>
      <c r="S33" s="21">
        <v>0.8832729944694474</v>
      </c>
      <c r="T33" s="21">
        <v>2.7949120965840941E-3</v>
      </c>
      <c r="U33" s="21">
        <v>2.2366576177827811E-2</v>
      </c>
      <c r="V33" s="21">
        <v>1.9571664081243716E-2</v>
      </c>
      <c r="W33" s="13" t="str">
        <f>IF(Table46748[[#This Row],[PSI - FI]]&gt;5,"Red",(IF(AND(Table46748[[#This Row],[PSI - FI]]&lt;5,Table46748[[#This Row],[PSI - FI]]&gt;=3),"Blue","No")))</f>
        <v>No</v>
      </c>
      <c r="X33" s="19" t="str">
        <f>HYPERLINK("https://www.google.com/maps/dir/?api=1&amp;origin=" &amp; Table46748[[#This Row],[Begin Lat]] &amp; "," &amp; Table46748[[#This Row],[Begin Long]] &amp; "&amp;destination=" &amp; Table46748[[#This Row],[End Lat]] &amp; "," &amp; Table46748[[#This Row],[End Long]] &amp; "&amp;travelmode=driving", "Google Maps")</f>
        <v>Google Maps</v>
      </c>
      <c r="Y33" s="1">
        <v>40.282702792899997</v>
      </c>
      <c r="Z33" s="1">
        <v>-82.925668679599994</v>
      </c>
      <c r="AA33" s="1">
        <v>40.289930564199999</v>
      </c>
      <c r="AB33" s="1">
        <v>-82.924989840699993</v>
      </c>
    </row>
    <row r="34" spans="1:28" x14ac:dyDescent="0.25">
      <c r="A34" s="13">
        <v>32</v>
      </c>
      <c r="B34" s="17">
        <v>4</v>
      </c>
      <c r="C34" s="1" t="s">
        <v>801</v>
      </c>
      <c r="D34" s="1" t="s">
        <v>3867</v>
      </c>
      <c r="E34" s="1" t="s">
        <v>3868</v>
      </c>
      <c r="F34" s="1" t="s">
        <v>3919</v>
      </c>
      <c r="G34" s="16">
        <v>0.6</v>
      </c>
      <c r="H34" s="16">
        <v>1.1000000000000001</v>
      </c>
      <c r="I34" s="13" t="s">
        <v>3190</v>
      </c>
      <c r="J34" s="1" t="s">
        <v>4976</v>
      </c>
      <c r="K34" s="1">
        <v>0</v>
      </c>
      <c r="L34" s="1">
        <v>1</v>
      </c>
      <c r="M34" s="1">
        <v>3</v>
      </c>
      <c r="N34" s="1">
        <v>0</v>
      </c>
      <c r="O34" s="1">
        <v>9</v>
      </c>
      <c r="P34" s="16">
        <v>74.317314680232556</v>
      </c>
      <c r="Q34" s="21">
        <v>4.2829040359507263E-2</v>
      </c>
      <c r="R34" s="21">
        <v>1.3160296347374913</v>
      </c>
      <c r="S34" s="21">
        <v>1.2732005943779841</v>
      </c>
      <c r="T34" s="21">
        <v>2.5924965773591376E-3</v>
      </c>
      <c r="U34" s="21">
        <v>2.1903159773756967E-2</v>
      </c>
      <c r="V34" s="21">
        <v>1.9310663196397827E-2</v>
      </c>
      <c r="W34" s="13" t="str">
        <f>IF(Table46748[[#This Row],[PSI - FI]]&gt;5,"Red",(IF(AND(Table46748[[#This Row],[PSI - FI]]&lt;5,Table46748[[#This Row],[PSI - FI]]&gt;=3),"Blue","No")))</f>
        <v>No</v>
      </c>
      <c r="X34" s="19" t="str">
        <f>HYPERLINK("https://www.google.com/maps/dir/?api=1&amp;origin=" &amp; Table46748[[#This Row],[Begin Lat]] &amp; "," &amp; Table46748[[#This Row],[Begin Long]] &amp; "&amp;destination=" &amp; Table46748[[#This Row],[End Lat]] &amp; "," &amp; Table46748[[#This Row],[End Long]] &amp; "&amp;travelmode=driving", "Google Maps")</f>
        <v>Google Maps</v>
      </c>
      <c r="Y34" s="1">
        <v>41.110786511900002</v>
      </c>
      <c r="Z34" s="1">
        <v>-80.826465025000005</v>
      </c>
      <c r="AA34" s="1">
        <v>41.111469663699999</v>
      </c>
      <c r="AB34" s="1">
        <v>-80.816938013200001</v>
      </c>
    </row>
    <row r="35" spans="1:28" x14ac:dyDescent="0.25">
      <c r="A35" s="13">
        <v>33</v>
      </c>
      <c r="B35" s="17">
        <v>6</v>
      </c>
      <c r="C35" s="1" t="s">
        <v>1340</v>
      </c>
      <c r="D35" s="1" t="s">
        <v>3842</v>
      </c>
      <c r="E35" s="1" t="s">
        <v>3843</v>
      </c>
      <c r="F35" s="1" t="s">
        <v>3916</v>
      </c>
      <c r="G35" s="16">
        <v>1.6</v>
      </c>
      <c r="H35" s="16">
        <v>2.1</v>
      </c>
      <c r="I35" s="13" t="s">
        <v>3190</v>
      </c>
      <c r="J35" s="1" t="s">
        <v>4976</v>
      </c>
      <c r="K35" s="1">
        <v>0</v>
      </c>
      <c r="L35" s="1">
        <v>0</v>
      </c>
      <c r="M35" s="1">
        <v>3</v>
      </c>
      <c r="N35" s="1">
        <v>0</v>
      </c>
      <c r="O35" s="1">
        <v>10</v>
      </c>
      <c r="P35" s="16">
        <v>29.640625</v>
      </c>
      <c r="Q35" s="21">
        <v>4.8396690510894756E-2</v>
      </c>
      <c r="R35" s="21">
        <v>1.5587345941755104</v>
      </c>
      <c r="S35" s="21">
        <v>1.5103379036646156</v>
      </c>
      <c r="T35" s="21">
        <v>3.082208193605232E-3</v>
      </c>
      <c r="U35" s="21">
        <v>2.1857098439602755E-2</v>
      </c>
      <c r="V35" s="21">
        <v>1.8774890245997523E-2</v>
      </c>
      <c r="W35" s="13" t="str">
        <f>IF(Table46748[[#This Row],[PSI - FI]]&gt;5,"Red",(IF(AND(Table46748[[#This Row],[PSI - FI]]&lt;5,Table46748[[#This Row],[PSI - FI]]&gt;=3),"Blue","No")))</f>
        <v>No</v>
      </c>
      <c r="X35" s="19" t="str">
        <f>HYPERLINK("https://www.google.com/maps/dir/?api=1&amp;origin=" &amp; Table46748[[#This Row],[Begin Lat]] &amp; "," &amp; Table46748[[#This Row],[Begin Long]] &amp; "&amp;destination=" &amp; Table46748[[#This Row],[End Lat]] &amp; "," &amp; Table46748[[#This Row],[End Long]] &amp; "&amp;travelmode=driving", "Google Maps")</f>
        <v>Google Maps</v>
      </c>
      <c r="Y35" s="1">
        <v>39.942212916099997</v>
      </c>
      <c r="Z35" s="1">
        <v>-83.505233645600001</v>
      </c>
      <c r="AA35" s="1">
        <v>39.942120573700002</v>
      </c>
      <c r="AB35" s="1">
        <v>-83.495821442099995</v>
      </c>
    </row>
    <row r="36" spans="1:28" x14ac:dyDescent="0.25">
      <c r="A36" s="13">
        <v>34</v>
      </c>
      <c r="B36" s="17">
        <v>8</v>
      </c>
      <c r="C36" s="1" t="s">
        <v>2363</v>
      </c>
      <c r="D36" s="1" t="s">
        <v>3848</v>
      </c>
      <c r="E36" s="1" t="s">
        <v>3869</v>
      </c>
      <c r="F36" s="1" t="s">
        <v>3917</v>
      </c>
      <c r="G36" s="16">
        <v>2.6</v>
      </c>
      <c r="H36" s="16">
        <v>3.1</v>
      </c>
      <c r="I36" s="13" t="s">
        <v>3190</v>
      </c>
      <c r="J36" s="1" t="s">
        <v>4977</v>
      </c>
      <c r="K36" s="1">
        <v>0</v>
      </c>
      <c r="L36" s="1">
        <v>0</v>
      </c>
      <c r="M36" s="1">
        <v>5</v>
      </c>
      <c r="N36" s="1">
        <v>0</v>
      </c>
      <c r="O36" s="1">
        <v>15</v>
      </c>
      <c r="P36" s="16">
        <v>47.734375</v>
      </c>
      <c r="Q36" s="21">
        <v>2.9705700977044169E-2</v>
      </c>
      <c r="R36" s="21">
        <v>2.1192169679377244</v>
      </c>
      <c r="S36" s="21">
        <v>2.0895112669606801</v>
      </c>
      <c r="T36" s="21">
        <v>1.8233029166817112E-3</v>
      </c>
      <c r="U36" s="21">
        <v>2.1306446319912162E-2</v>
      </c>
      <c r="V36" s="21">
        <v>1.948314340323045E-2</v>
      </c>
      <c r="W36" s="13" t="str">
        <f>IF(Table46748[[#This Row],[PSI - FI]]&gt;5,"Red",(IF(AND(Table46748[[#This Row],[PSI - FI]]&lt;5,Table46748[[#This Row],[PSI - FI]]&gt;=3),"Blue","No")))</f>
        <v>No</v>
      </c>
      <c r="X36" s="19" t="str">
        <f>HYPERLINK("https://www.google.com/maps/dir/?api=1&amp;origin=" &amp; Table46748[[#This Row],[Begin Lat]] &amp; "," &amp; Table46748[[#This Row],[Begin Long]] &amp; "&amp;destination=" &amp; Table46748[[#This Row],[End Lat]] &amp; "," &amp; Table46748[[#This Row],[End Long]] &amp; "&amp;travelmode=driving", "Google Maps")</f>
        <v>Google Maps</v>
      </c>
      <c r="Y36" s="1">
        <v>39.483580166000003</v>
      </c>
      <c r="Z36" s="1">
        <v>-83.947963776199998</v>
      </c>
      <c r="AA36" s="1">
        <v>39.486541344899997</v>
      </c>
      <c r="AB36" s="1">
        <v>-83.939431536300006</v>
      </c>
    </row>
    <row r="37" spans="1:28" x14ac:dyDescent="0.25">
      <c r="A37" s="13">
        <v>35</v>
      </c>
      <c r="B37" s="17">
        <v>5</v>
      </c>
      <c r="C37" s="1" t="s">
        <v>793</v>
      </c>
      <c r="D37" s="1" t="s">
        <v>3842</v>
      </c>
      <c r="E37" s="1" t="s">
        <v>3858</v>
      </c>
      <c r="F37" s="1" t="s">
        <v>3916</v>
      </c>
      <c r="G37" s="16">
        <v>14.4</v>
      </c>
      <c r="H37" s="16">
        <v>14.9</v>
      </c>
      <c r="I37" s="13" t="s">
        <v>3190</v>
      </c>
      <c r="J37" s="1" t="s">
        <v>4979</v>
      </c>
      <c r="K37" s="1">
        <v>0</v>
      </c>
      <c r="L37" s="1">
        <v>0</v>
      </c>
      <c r="M37" s="1">
        <v>8</v>
      </c>
      <c r="N37" s="1">
        <v>0</v>
      </c>
      <c r="O37" s="1">
        <v>7</v>
      </c>
      <c r="P37" s="16">
        <v>59.375</v>
      </c>
      <c r="Q37" s="21">
        <v>3.1865637975151018E-2</v>
      </c>
      <c r="R37" s="21">
        <v>1.0046270789755962</v>
      </c>
      <c r="S37" s="21">
        <v>0.97276144100044526</v>
      </c>
      <c r="T37" s="21">
        <v>2.1510732369229386E-3</v>
      </c>
      <c r="U37" s="21">
        <v>2.0803195396826211E-2</v>
      </c>
      <c r="V37" s="21">
        <v>1.8652122159903271E-2</v>
      </c>
      <c r="W37" s="13" t="str">
        <f>IF(Table46748[[#This Row],[PSI - FI]]&gt;5,"Red",(IF(AND(Table46748[[#This Row],[PSI - FI]]&lt;5,Table46748[[#This Row],[PSI - FI]]&gt;=3),"Blue","No")))</f>
        <v>No</v>
      </c>
      <c r="X37" s="19" t="str">
        <f>HYPERLINK("https://www.google.com/maps/dir/?api=1&amp;origin=" &amp; Table46748[[#This Row],[Begin Lat]] &amp; "," &amp; Table46748[[#This Row],[Begin Long]] &amp; "&amp;destination=" &amp; Table46748[[#This Row],[End Lat]] &amp; "," &amp; Table46748[[#This Row],[End Long]] &amp; "&amp;travelmode=driving", "Google Maps")</f>
        <v>Google Maps</v>
      </c>
      <c r="Y37" s="1">
        <v>39.943297813199997</v>
      </c>
      <c r="Z37" s="1">
        <v>-82.502626704899996</v>
      </c>
      <c r="AA37" s="1">
        <v>39.944063244600002</v>
      </c>
      <c r="AB37" s="1">
        <v>-82.493261827400005</v>
      </c>
    </row>
    <row r="38" spans="1:28" x14ac:dyDescent="0.25">
      <c r="A38" s="13">
        <v>36</v>
      </c>
      <c r="B38" s="17">
        <v>8</v>
      </c>
      <c r="C38" s="1" t="s">
        <v>806</v>
      </c>
      <c r="D38" s="1" t="s">
        <v>3856</v>
      </c>
      <c r="E38" s="1" t="s">
        <v>3857</v>
      </c>
      <c r="F38" s="1" t="s">
        <v>3917</v>
      </c>
      <c r="G38" s="16">
        <v>15.2</v>
      </c>
      <c r="H38" s="16">
        <v>15.7</v>
      </c>
      <c r="I38" s="13" t="s">
        <v>3190</v>
      </c>
      <c r="J38" s="1" t="s">
        <v>4979</v>
      </c>
      <c r="K38" s="1">
        <v>1</v>
      </c>
      <c r="L38" s="1">
        <v>1</v>
      </c>
      <c r="M38" s="1">
        <v>3</v>
      </c>
      <c r="N38" s="1">
        <v>3</v>
      </c>
      <c r="O38" s="1">
        <v>8</v>
      </c>
      <c r="P38" s="16">
        <v>132.30650436046511</v>
      </c>
      <c r="Q38" s="21">
        <v>3.1246971799206092E-2</v>
      </c>
      <c r="R38" s="21">
        <v>1.0461336188032486</v>
      </c>
      <c r="S38" s="21">
        <v>1.0148866470040425</v>
      </c>
      <c r="T38" s="21">
        <v>2.1090622210715401E-3</v>
      </c>
      <c r="U38" s="21">
        <v>2.0394868294946796E-2</v>
      </c>
      <c r="V38" s="21">
        <v>1.8285806073875255E-2</v>
      </c>
      <c r="W38" s="13" t="str">
        <f>IF(Table46748[[#This Row],[PSI - FI]]&gt;5,"Red",(IF(AND(Table46748[[#This Row],[PSI - FI]]&lt;5,Table46748[[#This Row],[PSI - FI]]&gt;=3),"Blue","No")))</f>
        <v>No</v>
      </c>
      <c r="X38" s="19" t="str">
        <f>HYPERLINK("https://www.google.com/maps/dir/?api=1&amp;origin=" &amp; Table46748[[#This Row],[Begin Lat]] &amp; "," &amp; Table46748[[#This Row],[Begin Long]] &amp; "&amp;destination=" &amp; Table46748[[#This Row],[End Lat]] &amp; "," &amp; Table46748[[#This Row],[End Long]] &amp; "&amp;travelmode=driving", "Google Maps")</f>
        <v>Google Maps</v>
      </c>
      <c r="Y38" s="1">
        <v>39.418626740400001</v>
      </c>
      <c r="Z38" s="1">
        <v>-84.105863194999998</v>
      </c>
      <c r="AA38" s="1">
        <v>39.421522229099999</v>
      </c>
      <c r="AB38" s="1">
        <v>-84.097300592099998</v>
      </c>
    </row>
    <row r="39" spans="1:28" x14ac:dyDescent="0.25">
      <c r="A39" s="13">
        <v>37</v>
      </c>
      <c r="B39" s="17">
        <v>12</v>
      </c>
      <c r="C39" s="1" t="s">
        <v>794</v>
      </c>
      <c r="D39" s="1" t="s">
        <v>3870</v>
      </c>
      <c r="E39" s="1" t="s">
        <v>3871</v>
      </c>
      <c r="F39" s="1" t="s">
        <v>3920</v>
      </c>
      <c r="G39" s="16">
        <v>9.8000000000000007</v>
      </c>
      <c r="H39" s="16">
        <v>10.3</v>
      </c>
      <c r="I39" s="13" t="s">
        <v>3190</v>
      </c>
      <c r="J39" s="1" t="s">
        <v>4979</v>
      </c>
      <c r="K39" s="1">
        <v>1</v>
      </c>
      <c r="L39" s="1">
        <v>0</v>
      </c>
      <c r="M39" s="1">
        <v>5</v>
      </c>
      <c r="N39" s="1">
        <v>1</v>
      </c>
      <c r="O39" s="1">
        <v>20</v>
      </c>
      <c r="P39" s="16">
        <v>102.84856468023256</v>
      </c>
      <c r="Q39" s="21">
        <v>3.447464213136784E-2</v>
      </c>
      <c r="R39" s="21">
        <v>1.9055787636612331</v>
      </c>
      <c r="S39" s="21">
        <v>1.8711041215298654</v>
      </c>
      <c r="T39" s="21">
        <v>2.3282925334050493E-3</v>
      </c>
      <c r="U39" s="21">
        <v>1.9981525874258034E-2</v>
      </c>
      <c r="V39" s="21">
        <v>1.7653233340852986E-2</v>
      </c>
      <c r="W39" s="13" t="str">
        <f>IF(Table46748[[#This Row],[PSI - FI]]&gt;5,"Red",(IF(AND(Table46748[[#This Row],[PSI - FI]]&lt;5,Table46748[[#This Row],[PSI - FI]]&gt;=3),"Blue","No")))</f>
        <v>No</v>
      </c>
      <c r="X39" s="19" t="str">
        <f>HYPERLINK("https://www.google.com/maps/dir/?api=1&amp;origin=" &amp; Table46748[[#This Row],[Begin Lat]] &amp; "," &amp; Table46748[[#This Row],[Begin Long]] &amp; "&amp;destination=" &amp; Table46748[[#This Row],[End Lat]] &amp; "," &amp; Table46748[[#This Row],[End Long]] &amp; "&amp;travelmode=driving", "Google Maps")</f>
        <v>Google Maps</v>
      </c>
      <c r="Y39" s="1">
        <v>41.646765804099999</v>
      </c>
      <c r="Z39" s="1">
        <v>-81.333650419899996</v>
      </c>
      <c r="AA39" s="1">
        <v>41.647594719600001</v>
      </c>
      <c r="AB39" s="1">
        <v>-81.3240695227</v>
      </c>
    </row>
    <row r="40" spans="1:28" x14ac:dyDescent="0.25">
      <c r="A40" s="13">
        <v>38</v>
      </c>
      <c r="B40" s="17">
        <v>12</v>
      </c>
      <c r="C40" s="1" t="s">
        <v>794</v>
      </c>
      <c r="D40" s="1" t="s">
        <v>3870</v>
      </c>
      <c r="E40" s="1" t="s">
        <v>3871</v>
      </c>
      <c r="F40" s="1" t="s">
        <v>3920</v>
      </c>
      <c r="G40" s="16">
        <v>10.4</v>
      </c>
      <c r="H40" s="16">
        <v>10.9</v>
      </c>
      <c r="I40" s="13" t="s">
        <v>3190</v>
      </c>
      <c r="J40" s="1" t="s">
        <v>4979</v>
      </c>
      <c r="K40" s="1">
        <v>0</v>
      </c>
      <c r="L40" s="1">
        <v>1</v>
      </c>
      <c r="M40" s="1">
        <v>3</v>
      </c>
      <c r="N40" s="1">
        <v>3</v>
      </c>
      <c r="O40" s="1">
        <v>8</v>
      </c>
      <c r="P40" s="16">
        <v>86.629814680232556</v>
      </c>
      <c r="Q40" s="21">
        <v>3.447464213136784E-2</v>
      </c>
      <c r="R40" s="21">
        <v>1.0714397098078396</v>
      </c>
      <c r="S40" s="21">
        <v>1.0369650676764719</v>
      </c>
      <c r="T40" s="21">
        <v>2.3282925334050493E-3</v>
      </c>
      <c r="U40" s="21">
        <v>1.9981525874258034E-2</v>
      </c>
      <c r="V40" s="21">
        <v>1.7653233340852986E-2</v>
      </c>
      <c r="W40" s="13" t="str">
        <f>IF(Table46748[[#This Row],[PSI - FI]]&gt;5,"Red",(IF(AND(Table46748[[#This Row],[PSI - FI]]&lt;5,Table46748[[#This Row],[PSI - FI]]&gt;=3),"Blue","No")))</f>
        <v>No</v>
      </c>
      <c r="X40" s="19" t="str">
        <f>HYPERLINK("https://www.google.com/maps/dir/?api=1&amp;origin=" &amp; Table46748[[#This Row],[Begin Lat]] &amp; "," &amp; Table46748[[#This Row],[Begin Long]] &amp; "&amp;destination=" &amp; Table46748[[#This Row],[End Lat]] &amp; "," &amp; Table46748[[#This Row],[End Long]] &amp; "&amp;travelmode=driving", "Google Maps")</f>
        <v>Google Maps</v>
      </c>
      <c r="Y40" s="1">
        <v>41.6475599133</v>
      </c>
      <c r="Z40" s="1">
        <v>-81.322138586799994</v>
      </c>
      <c r="AA40" s="1">
        <v>41.647298085899997</v>
      </c>
      <c r="AB40" s="1">
        <v>-81.312487238299994</v>
      </c>
    </row>
    <row r="41" spans="1:28" x14ac:dyDescent="0.25">
      <c r="A41" s="13">
        <v>39</v>
      </c>
      <c r="B41" s="17">
        <v>6</v>
      </c>
      <c r="C41" s="1" t="s">
        <v>2374</v>
      </c>
      <c r="D41" s="1" t="s">
        <v>3848</v>
      </c>
      <c r="E41" s="1" t="s">
        <v>3850</v>
      </c>
      <c r="F41" s="1" t="s">
        <v>3917</v>
      </c>
      <c r="G41" s="16">
        <v>7.5</v>
      </c>
      <c r="H41" s="16">
        <v>8</v>
      </c>
      <c r="I41" s="13" t="s">
        <v>3190</v>
      </c>
      <c r="J41" s="1" t="s">
        <v>4976</v>
      </c>
      <c r="K41" s="1">
        <v>0</v>
      </c>
      <c r="L41" s="1">
        <v>1</v>
      </c>
      <c r="M41" s="1">
        <v>1</v>
      </c>
      <c r="N41" s="1">
        <v>2</v>
      </c>
      <c r="O41" s="1">
        <v>16</v>
      </c>
      <c r="P41" s="16">
        <v>77.098564680232556</v>
      </c>
      <c r="Q41" s="21">
        <v>3.7418239460021978E-2</v>
      </c>
      <c r="R41" s="21">
        <v>2.1263336000940436</v>
      </c>
      <c r="S41" s="21">
        <v>2.0889153606340218</v>
      </c>
      <c r="T41" s="21">
        <v>1.9323574037521164E-3</v>
      </c>
      <c r="U41" s="21">
        <v>1.9218120072434532E-2</v>
      </c>
      <c r="V41" s="21">
        <v>1.7285762668682415E-2</v>
      </c>
      <c r="W41" s="13" t="str">
        <f>IF(Table46748[[#This Row],[PSI - FI]]&gt;5,"Red",(IF(AND(Table46748[[#This Row],[PSI - FI]]&lt;5,Table46748[[#This Row],[PSI - FI]]&gt;=3),"Blue","No")))</f>
        <v>No</v>
      </c>
      <c r="X41" s="19" t="str">
        <f>HYPERLINK("https://www.google.com/maps/dir/?api=1&amp;origin=" &amp; Table46748[[#This Row],[Begin Lat]] &amp; "," &amp; Table46748[[#This Row],[Begin Long]] &amp; "&amp;destination=" &amp; Table46748[[#This Row],[End Lat]] &amp; "," &amp; Table46748[[#This Row],[End Long]] &amp; "&amp;travelmode=driving", "Google Maps")</f>
        <v>Google Maps</v>
      </c>
      <c r="Y41" s="1">
        <v>39.646430107699999</v>
      </c>
      <c r="Z41" s="1">
        <v>-83.547516918400007</v>
      </c>
      <c r="AA41" s="1">
        <v>39.649859498200001</v>
      </c>
      <c r="AB41" s="1">
        <v>-83.539253266700001</v>
      </c>
    </row>
    <row r="42" spans="1:28" x14ac:dyDescent="0.25">
      <c r="A42" s="13">
        <v>40</v>
      </c>
      <c r="B42" s="17">
        <v>6</v>
      </c>
      <c r="C42" s="1" t="s">
        <v>1340</v>
      </c>
      <c r="D42" s="1" t="s">
        <v>3842</v>
      </c>
      <c r="E42" s="1" t="s">
        <v>3843</v>
      </c>
      <c r="F42" s="1" t="s">
        <v>3916</v>
      </c>
      <c r="G42" s="16">
        <v>14.1</v>
      </c>
      <c r="H42" s="16">
        <v>14.6</v>
      </c>
      <c r="I42" s="13" t="s">
        <v>3190</v>
      </c>
      <c r="J42" s="1" t="s">
        <v>4978</v>
      </c>
      <c r="K42" s="1">
        <v>0</v>
      </c>
      <c r="L42" s="1">
        <v>1</v>
      </c>
      <c r="M42" s="1">
        <v>1</v>
      </c>
      <c r="N42" s="1">
        <v>5</v>
      </c>
      <c r="O42" s="1">
        <v>18</v>
      </c>
      <c r="P42" s="16">
        <v>92.411064680232556</v>
      </c>
      <c r="Q42" s="21">
        <v>4.393441139561443E-2</v>
      </c>
      <c r="R42" s="21">
        <v>1.2018401738870488</v>
      </c>
      <c r="S42" s="21">
        <v>1.1579057624914344</v>
      </c>
      <c r="T42" s="21">
        <v>2.9695871605596369E-3</v>
      </c>
      <c r="U42" s="21">
        <v>1.9137262978960561E-2</v>
      </c>
      <c r="V42" s="21">
        <v>1.6167675818400923E-2</v>
      </c>
      <c r="W42" s="13" t="str">
        <f>IF(Table46748[[#This Row],[PSI - FI]]&gt;5,"Red",(IF(AND(Table46748[[#This Row],[PSI - FI]]&lt;5,Table46748[[#This Row],[PSI - FI]]&gt;=3),"Blue","No")))</f>
        <v>No</v>
      </c>
      <c r="X42" s="19" t="str">
        <f>HYPERLINK("https://www.google.com/maps/dir/?api=1&amp;origin=" &amp; Table46748[[#This Row],[Begin Lat]] &amp; "," &amp; Table46748[[#This Row],[Begin Long]] &amp; "&amp;destination=" &amp; Table46748[[#This Row],[End Lat]] &amp; "," &amp; Table46748[[#This Row],[End Long]] &amp; "&amp;travelmode=driving", "Google Maps")</f>
        <v>Google Maps</v>
      </c>
      <c r="Y42" s="1">
        <v>39.973063481700002</v>
      </c>
      <c r="Z42" s="1">
        <v>-83.275419148400005</v>
      </c>
      <c r="AA42" s="1">
        <v>39.975731820999997</v>
      </c>
      <c r="AB42" s="1">
        <v>-83.266661220299994</v>
      </c>
    </row>
    <row r="43" spans="1:28" x14ac:dyDescent="0.25">
      <c r="A43" s="13">
        <v>41</v>
      </c>
      <c r="B43" s="17">
        <v>6</v>
      </c>
      <c r="C43" s="1" t="s">
        <v>799</v>
      </c>
      <c r="D43" s="1" t="s">
        <v>3844</v>
      </c>
      <c r="E43" s="1" t="s">
        <v>3845</v>
      </c>
      <c r="F43" s="1" t="s">
        <v>3917</v>
      </c>
      <c r="G43" s="16">
        <v>8.1999999999999993</v>
      </c>
      <c r="H43" s="16">
        <v>8.6999999999999993</v>
      </c>
      <c r="I43" s="13" t="s">
        <v>3190</v>
      </c>
      <c r="J43" s="1" t="s">
        <v>4978</v>
      </c>
      <c r="K43" s="1">
        <v>0</v>
      </c>
      <c r="L43" s="1">
        <v>0</v>
      </c>
      <c r="M43" s="1">
        <v>3</v>
      </c>
      <c r="N43" s="1">
        <v>1</v>
      </c>
      <c r="O43" s="1">
        <v>4</v>
      </c>
      <c r="P43" s="16">
        <v>28.078125</v>
      </c>
      <c r="Q43" s="21">
        <v>6.2427956052037152E-2</v>
      </c>
      <c r="R43" s="21">
        <v>0.55743094108064795</v>
      </c>
      <c r="S43" s="21">
        <v>0.49500298502861079</v>
      </c>
      <c r="T43" s="21">
        <v>4.587148100757811E-3</v>
      </c>
      <c r="U43" s="21">
        <v>1.8790135831637165E-2</v>
      </c>
      <c r="V43" s="21">
        <v>1.4202987730879354E-2</v>
      </c>
      <c r="W43" s="13" t="str">
        <f>IF(Table46748[[#This Row],[PSI - FI]]&gt;5,"Red",(IF(AND(Table46748[[#This Row],[PSI - FI]]&lt;5,Table46748[[#This Row],[PSI - FI]]&gt;=3),"Blue","No")))</f>
        <v>No</v>
      </c>
      <c r="X43" s="19" t="str">
        <f>HYPERLINK("https://www.google.com/maps/dir/?api=1&amp;origin=" &amp; Table46748[[#This Row],[Begin Lat]] &amp; "," &amp; Table46748[[#This Row],[Begin Long]] &amp; "&amp;destination=" &amp; Table46748[[#This Row],[End Lat]] &amp; "," &amp; Table46748[[#This Row],[End Long]] &amp; "&amp;travelmode=driving", "Google Maps")</f>
        <v>Google Maps</v>
      </c>
      <c r="Y43" s="1">
        <v>40.245102854000002</v>
      </c>
      <c r="Z43" s="1">
        <v>-82.928519745399996</v>
      </c>
      <c r="AA43" s="1">
        <v>40.252345668499999</v>
      </c>
      <c r="AB43" s="1">
        <v>-82.928508328700005</v>
      </c>
    </row>
    <row r="44" spans="1:28" x14ac:dyDescent="0.25">
      <c r="A44" s="13">
        <v>42</v>
      </c>
      <c r="B44" s="17">
        <v>7</v>
      </c>
      <c r="C44" s="1" t="s">
        <v>789</v>
      </c>
      <c r="D44" s="1" t="s">
        <v>3846</v>
      </c>
      <c r="E44" s="1" t="s">
        <v>3847</v>
      </c>
      <c r="F44" s="1" t="s">
        <v>3916</v>
      </c>
      <c r="G44" s="16">
        <v>4.5999999999999996</v>
      </c>
      <c r="H44" s="16">
        <v>5.0999999999999996</v>
      </c>
      <c r="I44" s="13" t="s">
        <v>3190</v>
      </c>
      <c r="J44" s="1" t="s">
        <v>4978</v>
      </c>
      <c r="K44" s="1">
        <v>2</v>
      </c>
      <c r="L44" s="1">
        <v>1</v>
      </c>
      <c r="M44" s="1">
        <v>3</v>
      </c>
      <c r="N44" s="1">
        <v>1</v>
      </c>
      <c r="O44" s="1">
        <v>15</v>
      </c>
      <c r="P44" s="16">
        <v>176.10819404069767</v>
      </c>
      <c r="Q44" s="21">
        <v>4.294503359780364E-2</v>
      </c>
      <c r="R44" s="21">
        <v>1.0384629640790339</v>
      </c>
      <c r="S44" s="21">
        <v>0.99551793048123027</v>
      </c>
      <c r="T44" s="21">
        <v>2.8870383988107888E-3</v>
      </c>
      <c r="U44" s="21">
        <v>1.860539055368135E-2</v>
      </c>
      <c r="V44" s="21">
        <v>1.5718352154870562E-2</v>
      </c>
      <c r="W44" s="13" t="str">
        <f>IF(Table46748[[#This Row],[PSI - FI]]&gt;5,"Red",(IF(AND(Table46748[[#This Row],[PSI - FI]]&lt;5,Table46748[[#This Row],[PSI - FI]]&gt;=3),"Blue","No")))</f>
        <v>No</v>
      </c>
      <c r="X44" s="19" t="str">
        <f>HYPERLINK("https://www.google.com/maps/dir/?api=1&amp;origin=" &amp; Table46748[[#This Row],[Begin Lat]] &amp; "," &amp; Table46748[[#This Row],[Begin Long]] &amp; "&amp;destination=" &amp; Table46748[[#This Row],[End Lat]] &amp; "," &amp; Table46748[[#This Row],[End Long]] &amp; "&amp;travelmode=driving", "Google Maps")</f>
        <v>Google Maps</v>
      </c>
      <c r="Y44" s="1">
        <v>39.875287855899998</v>
      </c>
      <c r="Z44" s="1">
        <v>-83.969082305300006</v>
      </c>
      <c r="AA44" s="1">
        <v>39.878794201700003</v>
      </c>
      <c r="AB44" s="1">
        <v>-83.960849429800007</v>
      </c>
    </row>
    <row r="45" spans="1:28" x14ac:dyDescent="0.25">
      <c r="A45" s="13">
        <v>43</v>
      </c>
      <c r="B45" s="17">
        <v>7</v>
      </c>
      <c r="C45" s="1" t="s">
        <v>789</v>
      </c>
      <c r="D45" s="1" t="s">
        <v>3846</v>
      </c>
      <c r="E45" s="1" t="s">
        <v>3847</v>
      </c>
      <c r="F45" s="1" t="s">
        <v>3916</v>
      </c>
      <c r="G45" s="16">
        <v>5.2</v>
      </c>
      <c r="H45" s="16">
        <v>5.7</v>
      </c>
      <c r="I45" s="13" t="s">
        <v>3190</v>
      </c>
      <c r="J45" s="1" t="s">
        <v>4978</v>
      </c>
      <c r="K45" s="1">
        <v>0</v>
      </c>
      <c r="L45" s="1">
        <v>1</v>
      </c>
      <c r="M45" s="1">
        <v>5</v>
      </c>
      <c r="N45" s="1">
        <v>1</v>
      </c>
      <c r="O45" s="1">
        <v>11</v>
      </c>
      <c r="P45" s="16">
        <v>93.848564680232556</v>
      </c>
      <c r="Q45" s="21">
        <v>4.294503359780364E-2</v>
      </c>
      <c r="R45" s="21">
        <v>0.85660888433594751</v>
      </c>
      <c r="S45" s="21">
        <v>0.81366385073814385</v>
      </c>
      <c r="T45" s="21">
        <v>2.8870383988107888E-3</v>
      </c>
      <c r="U45" s="21">
        <v>1.860539055368135E-2</v>
      </c>
      <c r="V45" s="21">
        <v>1.5718352154870562E-2</v>
      </c>
      <c r="W45" s="13" t="str">
        <f>IF(Table46748[[#This Row],[PSI - FI]]&gt;5,"Red",(IF(AND(Table46748[[#This Row],[PSI - FI]]&lt;5,Table46748[[#This Row],[PSI - FI]]&gt;=3),"Blue","No")))</f>
        <v>No</v>
      </c>
      <c r="X45" s="19" t="str">
        <f>HYPERLINK("https://www.google.com/maps/dir/?api=1&amp;origin=" &amp; Table46748[[#This Row],[Begin Lat]] &amp; "," &amp; Table46748[[#This Row],[Begin Long]] &amp; "&amp;destination=" &amp; Table46748[[#This Row],[End Lat]] &amp; "," &amp; Table46748[[#This Row],[End Long]] &amp; "&amp;travelmode=driving", "Google Maps")</f>
        <v>Google Maps</v>
      </c>
      <c r="Y45" s="1">
        <v>39.879494976499998</v>
      </c>
      <c r="Z45" s="1">
        <v>-83.959203131400002</v>
      </c>
      <c r="AA45" s="1">
        <v>39.883001643500002</v>
      </c>
      <c r="AB45" s="1">
        <v>-83.9509750207</v>
      </c>
    </row>
    <row r="46" spans="1:28" x14ac:dyDescent="0.25">
      <c r="A46" s="13">
        <v>44</v>
      </c>
      <c r="B46" s="17">
        <v>3</v>
      </c>
      <c r="C46" s="1" t="s">
        <v>1330</v>
      </c>
      <c r="D46" s="1" t="s">
        <v>3859</v>
      </c>
      <c r="E46" s="1" t="s">
        <v>3872</v>
      </c>
      <c r="F46" s="1" t="s">
        <v>3919</v>
      </c>
      <c r="G46" s="16">
        <v>8</v>
      </c>
      <c r="H46" s="16">
        <v>8.5</v>
      </c>
      <c r="I46" s="13" t="s">
        <v>3190</v>
      </c>
      <c r="J46" s="1" t="s">
        <v>4978</v>
      </c>
      <c r="K46" s="1">
        <v>0</v>
      </c>
      <c r="L46" s="1">
        <v>0</v>
      </c>
      <c r="M46" s="1">
        <v>12</v>
      </c>
      <c r="N46" s="1">
        <v>3</v>
      </c>
      <c r="O46" s="1">
        <v>39</v>
      </c>
      <c r="P46" s="16">
        <v>130.875</v>
      </c>
      <c r="Q46" s="21">
        <v>2.4455866630660687E-2</v>
      </c>
      <c r="R46" s="21">
        <v>1.4918273107706339</v>
      </c>
      <c r="S46" s="21">
        <v>1.4673714441399732</v>
      </c>
      <c r="T46" s="21">
        <v>1.438100210249668E-3</v>
      </c>
      <c r="U46" s="21">
        <v>1.827498303237178E-2</v>
      </c>
      <c r="V46" s="21">
        <v>1.6836882822122111E-2</v>
      </c>
      <c r="W46" s="13" t="str">
        <f>IF(Table46748[[#This Row],[PSI - FI]]&gt;5,"Red",(IF(AND(Table46748[[#This Row],[PSI - FI]]&lt;5,Table46748[[#This Row],[PSI - FI]]&gt;=3),"Blue","No")))</f>
        <v>No</v>
      </c>
      <c r="X46" s="19" t="str">
        <f>HYPERLINK("https://www.google.com/maps/dir/?api=1&amp;origin=" &amp; Table46748[[#This Row],[Begin Lat]] &amp; "," &amp; Table46748[[#This Row],[Begin Long]] &amp; "&amp;destination=" &amp; Table46748[[#This Row],[End Lat]] &amp; "," &amp; Table46748[[#This Row],[End Long]] &amp; "&amp;travelmode=driving", "Google Maps")</f>
        <v>Google Maps</v>
      </c>
      <c r="Y46" s="1">
        <v>41.335474621700001</v>
      </c>
      <c r="Z46" s="1">
        <v>-82.6918962843</v>
      </c>
      <c r="AA46" s="1">
        <v>41.3350780285</v>
      </c>
      <c r="AB46" s="1">
        <v>-82.682301358999993</v>
      </c>
    </row>
    <row r="47" spans="1:28" x14ac:dyDescent="0.25">
      <c r="A47" s="13">
        <v>45</v>
      </c>
      <c r="B47" s="17">
        <v>6</v>
      </c>
      <c r="C47" s="1" t="s">
        <v>784</v>
      </c>
      <c r="D47" s="1" t="s">
        <v>3848</v>
      </c>
      <c r="E47" s="1" t="s">
        <v>3873</v>
      </c>
      <c r="F47" s="1" t="s">
        <v>3917</v>
      </c>
      <c r="G47" s="16">
        <v>2.7</v>
      </c>
      <c r="H47" s="16">
        <v>3.2</v>
      </c>
      <c r="I47" s="13" t="s">
        <v>3190</v>
      </c>
      <c r="J47" s="1" t="s">
        <v>4979</v>
      </c>
      <c r="K47" s="1">
        <v>0</v>
      </c>
      <c r="L47" s="1">
        <v>0</v>
      </c>
      <c r="M47" s="1">
        <v>2</v>
      </c>
      <c r="N47" s="1">
        <v>3</v>
      </c>
      <c r="O47" s="1">
        <v>12</v>
      </c>
      <c r="P47" s="16">
        <v>38.40625</v>
      </c>
      <c r="Q47" s="21">
        <v>3.3086436848317642E-2</v>
      </c>
      <c r="R47" s="21">
        <v>1.5119333985674521</v>
      </c>
      <c r="S47" s="21">
        <v>1.4788469617191344</v>
      </c>
      <c r="T47" s="21">
        <v>2.1469138123111058E-3</v>
      </c>
      <c r="U47" s="21">
        <v>1.8199533458354723E-2</v>
      </c>
      <c r="V47" s="21">
        <v>1.6052619646043619E-2</v>
      </c>
      <c r="W47" s="13" t="str">
        <f>IF(Table46748[[#This Row],[PSI - FI]]&gt;5,"Red",(IF(AND(Table46748[[#This Row],[PSI - FI]]&lt;5,Table46748[[#This Row],[PSI - FI]]&gt;=3),"Blue","No")))</f>
        <v>No</v>
      </c>
      <c r="X47" s="19" t="str">
        <f>HYPERLINK("https://www.google.com/maps/dir/?api=1&amp;origin=" &amp; Table46748[[#This Row],[Begin Lat]] &amp; "," &amp; Table46748[[#This Row],[Begin Long]] &amp; "&amp;destination=" &amp; Table46748[[#This Row],[End Lat]] &amp; "," &amp; Table46748[[#This Row],[End Long]] &amp; "&amp;travelmode=driving", "Google Maps")</f>
        <v>Google Maps</v>
      </c>
      <c r="Y47" s="1">
        <v>39.825067467099998</v>
      </c>
      <c r="Z47" s="1">
        <v>-83.148499656599995</v>
      </c>
      <c r="AA47" s="1">
        <v>39.824546104200003</v>
      </c>
      <c r="AB47" s="1">
        <v>-83.139122455099994</v>
      </c>
    </row>
    <row r="48" spans="1:28" x14ac:dyDescent="0.25">
      <c r="A48" s="13">
        <v>46</v>
      </c>
      <c r="B48" s="17">
        <v>5</v>
      </c>
      <c r="C48" s="1" t="s">
        <v>1333</v>
      </c>
      <c r="D48" s="1" t="s">
        <v>3842</v>
      </c>
      <c r="E48" s="1" t="s">
        <v>3874</v>
      </c>
      <c r="F48" s="1" t="s">
        <v>3916</v>
      </c>
      <c r="G48" s="16">
        <v>26.9</v>
      </c>
      <c r="H48" s="16">
        <v>27.4</v>
      </c>
      <c r="I48" s="13" t="s">
        <v>3190</v>
      </c>
      <c r="J48" s="1" t="s">
        <v>4977</v>
      </c>
      <c r="K48" s="1">
        <v>0</v>
      </c>
      <c r="L48" s="1">
        <v>0</v>
      </c>
      <c r="M48" s="1">
        <v>2</v>
      </c>
      <c r="N48" s="1">
        <v>2</v>
      </c>
      <c r="O48" s="1">
        <v>5</v>
      </c>
      <c r="P48" s="16">
        <v>26.96875</v>
      </c>
      <c r="Q48" s="21">
        <v>2.887301456128194E-2</v>
      </c>
      <c r="R48" s="21">
        <v>1.0154728526493422</v>
      </c>
      <c r="S48" s="21">
        <v>0.98659983808806029</v>
      </c>
      <c r="T48" s="21">
        <v>1.735342178233951E-3</v>
      </c>
      <c r="U48" s="21">
        <v>1.8127378729540514E-2</v>
      </c>
      <c r="V48" s="21">
        <v>1.6392036551306562E-2</v>
      </c>
      <c r="W48" s="13" t="str">
        <f>IF(Table46748[[#This Row],[PSI - FI]]&gt;5,"Red",(IF(AND(Table46748[[#This Row],[PSI - FI]]&lt;5,Table46748[[#This Row],[PSI - FI]]&gt;=3),"Blue","No")))</f>
        <v>No</v>
      </c>
      <c r="X48" s="19" t="str">
        <f>HYPERLINK("https://www.google.com/maps/dir/?api=1&amp;origin=" &amp; Table46748[[#This Row],[Begin Lat]] &amp; "," &amp; Table46748[[#This Row],[Begin Long]] &amp; "&amp;destination=" &amp; Table46748[[#This Row],[End Lat]] &amp; "," &amp; Table46748[[#This Row],[End Long]] &amp; "&amp;travelmode=driving", "Google Maps")</f>
        <v>Google Maps</v>
      </c>
      <c r="Y48" s="1">
        <v>39.980598041500002</v>
      </c>
      <c r="Z48" s="1">
        <v>-81.734175362800002</v>
      </c>
      <c r="AA48" s="1">
        <v>0</v>
      </c>
      <c r="AB48" s="1">
        <v>0</v>
      </c>
    </row>
    <row r="49" spans="1:28" x14ac:dyDescent="0.25">
      <c r="A49" s="13">
        <v>47</v>
      </c>
      <c r="B49" s="17">
        <v>6</v>
      </c>
      <c r="C49" s="1" t="s">
        <v>2374</v>
      </c>
      <c r="D49" s="1" t="s">
        <v>3848</v>
      </c>
      <c r="E49" s="1" t="s">
        <v>3850</v>
      </c>
      <c r="F49" s="1" t="s">
        <v>3917</v>
      </c>
      <c r="G49" s="16">
        <v>9.4</v>
      </c>
      <c r="H49" s="16">
        <v>9.9</v>
      </c>
      <c r="I49" s="13" t="s">
        <v>3190</v>
      </c>
      <c r="J49" s="1" t="s">
        <v>4979</v>
      </c>
      <c r="K49" s="1">
        <v>0</v>
      </c>
      <c r="L49" s="1">
        <v>2</v>
      </c>
      <c r="M49" s="1">
        <v>2</v>
      </c>
      <c r="N49" s="1">
        <v>4</v>
      </c>
      <c r="O49" s="1">
        <v>14</v>
      </c>
      <c r="P49" s="16">
        <v>136.19712936046511</v>
      </c>
      <c r="Q49" s="21">
        <v>2.8688565186855607E-2</v>
      </c>
      <c r="R49" s="21">
        <v>1.2888868188679972</v>
      </c>
      <c r="S49" s="21">
        <v>1.2601982536811416</v>
      </c>
      <c r="T49" s="21">
        <v>1.9157670420934753E-3</v>
      </c>
      <c r="U49" s="21">
        <v>1.8077220403244647E-2</v>
      </c>
      <c r="V49" s="21">
        <v>1.6161453361151171E-2</v>
      </c>
      <c r="W49" s="13" t="str">
        <f>IF(Table46748[[#This Row],[PSI - FI]]&gt;5,"Red",(IF(AND(Table46748[[#This Row],[PSI - FI]]&lt;5,Table46748[[#This Row],[PSI - FI]]&gt;=3),"Blue","No")))</f>
        <v>No</v>
      </c>
      <c r="X49" s="19" t="str">
        <f>HYPERLINK("https://www.google.com/maps/dir/?api=1&amp;origin=" &amp; Table46748[[#This Row],[Begin Lat]] &amp; "," &amp; Table46748[[#This Row],[Begin Long]] &amp; "&amp;destination=" &amp; Table46748[[#This Row],[End Lat]] &amp; "," &amp; Table46748[[#This Row],[End Long]] &amp; "&amp;travelmode=driving", "Google Maps")</f>
        <v>Google Maps</v>
      </c>
      <c r="Y49" s="1">
        <v>39.661884901000001</v>
      </c>
      <c r="Z49" s="1">
        <v>-83.518101317599999</v>
      </c>
      <c r="AA49" s="1">
        <v>39.666337342299997</v>
      </c>
      <c r="AB49" s="1">
        <v>-83.510702138100001</v>
      </c>
    </row>
    <row r="50" spans="1:28" x14ac:dyDescent="0.25">
      <c r="A50" s="13">
        <v>48</v>
      </c>
      <c r="B50" s="17">
        <v>6</v>
      </c>
      <c r="C50" s="1" t="s">
        <v>784</v>
      </c>
      <c r="D50" s="1" t="s">
        <v>3848</v>
      </c>
      <c r="E50" s="1" t="s">
        <v>3855</v>
      </c>
      <c r="F50" s="1" t="s">
        <v>3917</v>
      </c>
      <c r="G50" s="16">
        <v>2.9</v>
      </c>
      <c r="H50" s="16">
        <v>3.4</v>
      </c>
      <c r="I50" s="13" t="s">
        <v>3190</v>
      </c>
      <c r="J50" s="1" t="s">
        <v>4977</v>
      </c>
      <c r="K50" s="1">
        <v>0</v>
      </c>
      <c r="L50" s="1">
        <v>0</v>
      </c>
      <c r="M50" s="1">
        <v>3</v>
      </c>
      <c r="N50" s="1">
        <v>0</v>
      </c>
      <c r="O50" s="1">
        <v>4</v>
      </c>
      <c r="P50" s="16">
        <v>23.640625</v>
      </c>
      <c r="Q50" s="21">
        <v>4.5363931986512181E-2</v>
      </c>
      <c r="R50" s="21">
        <v>0.92080388506801902</v>
      </c>
      <c r="S50" s="21">
        <v>0.87543995308150679</v>
      </c>
      <c r="T50" s="21">
        <v>2.894466368237052E-3</v>
      </c>
      <c r="U50" s="21">
        <v>1.7997934857210397E-2</v>
      </c>
      <c r="V50" s="21">
        <v>1.5103468488973345E-2</v>
      </c>
      <c r="W50" s="13" t="str">
        <f>IF(Table46748[[#This Row],[PSI - FI]]&gt;5,"Red",(IF(AND(Table46748[[#This Row],[PSI - FI]]&lt;5,Table46748[[#This Row],[PSI - FI]]&gt;=3),"Blue","No")))</f>
        <v>No</v>
      </c>
      <c r="X50" s="19" t="str">
        <f>HYPERLINK("https://www.google.com/maps/dir/?api=1&amp;origin=" &amp; Table46748[[#This Row],[Begin Lat]] &amp; "," &amp; Table46748[[#This Row],[Begin Long]] &amp; "&amp;destination=" &amp; Table46748[[#This Row],[End Lat]] &amp; "," &amp; Table46748[[#This Row],[End Long]] &amp; "&amp;travelmode=driving", "Google Maps")</f>
        <v>Google Maps</v>
      </c>
      <c r="Y50" s="1">
        <v>39.825271195600003</v>
      </c>
      <c r="Z50" s="1">
        <v>-83.145545344699997</v>
      </c>
      <c r="AA50" s="1">
        <v>39.824676308800001</v>
      </c>
      <c r="AB50" s="1">
        <v>-83.136179536499995</v>
      </c>
    </row>
    <row r="51" spans="1:28" x14ac:dyDescent="0.25">
      <c r="A51" s="13">
        <v>49</v>
      </c>
      <c r="B51" s="17">
        <v>11</v>
      </c>
      <c r="C51" s="1" t="s">
        <v>2375</v>
      </c>
      <c r="D51" s="1" t="s">
        <v>3842</v>
      </c>
      <c r="E51" s="1" t="s">
        <v>3875</v>
      </c>
      <c r="F51" s="1" t="s">
        <v>3916</v>
      </c>
      <c r="G51" s="16">
        <v>14.5</v>
      </c>
      <c r="H51" s="16">
        <v>15</v>
      </c>
      <c r="I51" s="13" t="s">
        <v>3190</v>
      </c>
      <c r="J51" s="1" t="s">
        <v>4977</v>
      </c>
      <c r="K51" s="1">
        <v>0</v>
      </c>
      <c r="L51" s="1">
        <v>0</v>
      </c>
      <c r="M51" s="1">
        <v>2</v>
      </c>
      <c r="N51" s="1">
        <v>3</v>
      </c>
      <c r="O51" s="1">
        <v>10</v>
      </c>
      <c r="P51" s="16">
        <v>36.40625</v>
      </c>
      <c r="Q51" s="21">
        <v>2.7792932447666154E-2</v>
      </c>
      <c r="R51" s="21">
        <v>1.3260353944680727</v>
      </c>
      <c r="S51" s="21">
        <v>1.2982424620204065</v>
      </c>
      <c r="T51" s="21">
        <v>1.7467119804053723E-3</v>
      </c>
      <c r="U51" s="21">
        <v>1.7585316326190974E-2</v>
      </c>
      <c r="V51" s="21">
        <v>1.5838604345785601E-2</v>
      </c>
      <c r="W51" s="13" t="str">
        <f>IF(Table46748[[#This Row],[PSI - FI]]&gt;5,"Red",(IF(AND(Table46748[[#This Row],[PSI - FI]]&lt;5,Table46748[[#This Row],[PSI - FI]]&gt;=3),"Blue","No")))</f>
        <v>No</v>
      </c>
      <c r="X51" s="19" t="str">
        <f>HYPERLINK("https://www.google.com/maps/dir/?api=1&amp;origin=" &amp; Table46748[[#This Row],[Begin Lat]] &amp; "," &amp; Table46748[[#This Row],[Begin Long]] &amp; "&amp;destination=" &amp; Table46748[[#This Row],[End Lat]] &amp; "," &amp; Table46748[[#This Row],[End Long]] &amp; "&amp;travelmode=driving", "Google Maps")</f>
        <v>Google Maps</v>
      </c>
      <c r="Y51" s="1">
        <v>40.074027556700003</v>
      </c>
      <c r="Z51" s="1">
        <v>-80.966712783800006</v>
      </c>
      <c r="AA51" s="1">
        <v>40.077438034700002</v>
      </c>
      <c r="AB51" s="1">
        <v>-80.958553176799995</v>
      </c>
    </row>
    <row r="52" spans="1:28" x14ac:dyDescent="0.25">
      <c r="A52" s="13">
        <v>50</v>
      </c>
      <c r="B52" s="17">
        <v>12</v>
      </c>
      <c r="C52" s="1" t="s">
        <v>794</v>
      </c>
      <c r="D52" s="1" t="s">
        <v>3870</v>
      </c>
      <c r="E52" s="1" t="s">
        <v>3871</v>
      </c>
      <c r="F52" s="1" t="s">
        <v>3920</v>
      </c>
      <c r="G52" s="16">
        <v>13.7</v>
      </c>
      <c r="H52" s="16">
        <v>14.2</v>
      </c>
      <c r="I52" s="13" t="s">
        <v>3190</v>
      </c>
      <c r="J52" s="1" t="s">
        <v>4979</v>
      </c>
      <c r="K52" s="1">
        <v>0</v>
      </c>
      <c r="L52" s="1">
        <v>1</v>
      </c>
      <c r="M52" s="1">
        <v>2</v>
      </c>
      <c r="N52" s="1">
        <v>3</v>
      </c>
      <c r="O52" s="1">
        <v>14</v>
      </c>
      <c r="P52" s="16">
        <v>86.082939680232556</v>
      </c>
      <c r="Q52" s="21">
        <v>3.447464213136784E-2</v>
      </c>
      <c r="R52" s="21">
        <v>1.4189976489134204</v>
      </c>
      <c r="S52" s="21">
        <v>1.3845230067820526</v>
      </c>
      <c r="T52" s="21">
        <v>2.3282925334050493E-3</v>
      </c>
      <c r="U52" s="21">
        <v>1.7457636043036365E-2</v>
      </c>
      <c r="V52" s="21">
        <v>1.5129343509631316E-2</v>
      </c>
      <c r="W52" s="13" t="str">
        <f>IF(Table46748[[#This Row],[PSI - FI]]&gt;5,"Red",(IF(AND(Table46748[[#This Row],[PSI - FI]]&lt;5,Table46748[[#This Row],[PSI - FI]]&gt;=3),"Blue","No")))</f>
        <v>No</v>
      </c>
      <c r="X52" s="19" t="str">
        <f>HYPERLINK("https://www.google.com/maps/dir/?api=1&amp;origin=" &amp; Table46748[[#This Row],[Begin Lat]] &amp; "," &amp; Table46748[[#This Row],[Begin Long]] &amp; "&amp;destination=" &amp; Table46748[[#This Row],[End Lat]] &amp; "," &amp; Table46748[[#This Row],[End Long]] &amp; "&amp;travelmode=driving", "Google Maps")</f>
        <v>Google Maps</v>
      </c>
      <c r="Y52" s="1">
        <v>41.662685804100001</v>
      </c>
      <c r="Z52" s="1">
        <v>-81.263323597999999</v>
      </c>
      <c r="AA52" s="1">
        <v>41.666427882500003</v>
      </c>
      <c r="AB52" s="1">
        <v>-81.255004302900005</v>
      </c>
    </row>
    <row r="53" spans="1:28" x14ac:dyDescent="0.25">
      <c r="A53" s="13">
        <v>51</v>
      </c>
      <c r="B53" s="17">
        <v>8</v>
      </c>
      <c r="C53" s="1" t="s">
        <v>806</v>
      </c>
      <c r="D53" s="1" t="s">
        <v>3856</v>
      </c>
      <c r="E53" s="1" t="s">
        <v>3857</v>
      </c>
      <c r="F53" s="1" t="s">
        <v>3917</v>
      </c>
      <c r="G53" s="16">
        <v>16.8</v>
      </c>
      <c r="H53" s="16">
        <v>17.3</v>
      </c>
      <c r="I53" s="13" t="s">
        <v>3190</v>
      </c>
      <c r="J53" s="1" t="s">
        <v>4977</v>
      </c>
      <c r="K53" s="1">
        <v>0</v>
      </c>
      <c r="L53" s="1">
        <v>1</v>
      </c>
      <c r="M53" s="1">
        <v>0</v>
      </c>
      <c r="N53" s="1">
        <v>2</v>
      </c>
      <c r="O53" s="1">
        <v>6</v>
      </c>
      <c r="P53" s="16">
        <v>60.551689680232556</v>
      </c>
      <c r="Q53" s="21">
        <v>3.7750905937813037E-2</v>
      </c>
      <c r="R53" s="21">
        <v>1.1482041391923887</v>
      </c>
      <c r="S53" s="21">
        <v>1.1104532332545758</v>
      </c>
      <c r="T53" s="21">
        <v>2.3364572221755047E-3</v>
      </c>
      <c r="U53" s="21">
        <v>1.7141421728204431E-2</v>
      </c>
      <c r="V53" s="21">
        <v>1.4804964506028927E-2</v>
      </c>
      <c r="W53" s="13" t="str">
        <f>IF(Table46748[[#This Row],[PSI - FI]]&gt;5,"Red",(IF(AND(Table46748[[#This Row],[PSI - FI]]&lt;5,Table46748[[#This Row],[PSI - FI]]&gt;=3),"Blue","No")))</f>
        <v>No</v>
      </c>
      <c r="X53" s="19" t="str">
        <f>HYPERLINK("https://www.google.com/maps/dir/?api=1&amp;origin=" &amp; Table46748[[#This Row],[Begin Lat]] &amp; "," &amp; Table46748[[#This Row],[Begin Long]] &amp; "&amp;destination=" &amp; Table46748[[#This Row],[End Lat]] &amp; "," &amp; Table46748[[#This Row],[End Long]] &amp; "&amp;travelmode=driving", "Google Maps")</f>
        <v>Google Maps</v>
      </c>
      <c r="Y53" s="1">
        <v>39.429485246799999</v>
      </c>
      <c r="Z53" s="1">
        <v>-84.079626272100001</v>
      </c>
      <c r="AA53" s="1">
        <v>39.433887655299998</v>
      </c>
      <c r="AB53" s="1">
        <v>-84.072211998200004</v>
      </c>
    </row>
    <row r="54" spans="1:28" x14ac:dyDescent="0.25">
      <c r="A54" s="13">
        <v>52</v>
      </c>
      <c r="B54" s="17">
        <v>7</v>
      </c>
      <c r="C54" s="1" t="s">
        <v>2388</v>
      </c>
      <c r="D54" s="1" t="s">
        <v>3852</v>
      </c>
      <c r="E54" s="1" t="s">
        <v>3876</v>
      </c>
      <c r="F54" s="1" t="s">
        <v>3918</v>
      </c>
      <c r="G54" s="16">
        <v>19.3</v>
      </c>
      <c r="H54" s="16">
        <v>19.8</v>
      </c>
      <c r="I54" s="13" t="s">
        <v>3190</v>
      </c>
      <c r="J54" s="1" t="s">
        <v>4979</v>
      </c>
      <c r="K54" s="1">
        <v>0</v>
      </c>
      <c r="L54" s="1">
        <v>1</v>
      </c>
      <c r="M54" s="1">
        <v>2</v>
      </c>
      <c r="N54" s="1">
        <v>2</v>
      </c>
      <c r="O54" s="1">
        <v>5</v>
      </c>
      <c r="P54" s="16">
        <v>72.645439680232556</v>
      </c>
      <c r="Q54" s="21">
        <v>2.8119938319563338E-2</v>
      </c>
      <c r="R54" s="21">
        <v>0.87491138645086919</v>
      </c>
      <c r="S54" s="21">
        <v>0.8467914481313058</v>
      </c>
      <c r="T54" s="21">
        <v>1.7839611460755908E-3</v>
      </c>
      <c r="U54" s="21">
        <v>1.7035289019261816E-2</v>
      </c>
      <c r="V54" s="21">
        <v>1.5251327873186225E-2</v>
      </c>
      <c r="W54" s="13" t="str">
        <f>IF(Table46748[[#This Row],[PSI - FI]]&gt;5,"Red",(IF(AND(Table46748[[#This Row],[PSI - FI]]&lt;5,Table46748[[#This Row],[PSI - FI]]&gt;=3),"Blue","No")))</f>
        <v>No</v>
      </c>
      <c r="X54" s="19" t="str">
        <f>HYPERLINK("https://www.google.com/maps/dir/?api=1&amp;origin=" &amp; Table46748[[#This Row],[Begin Lat]] &amp; "," &amp; Table46748[[#This Row],[Begin Long]] &amp; "&amp;destination=" &amp; Table46748[[#This Row],[End Lat]] &amp; "," &amp; Table46748[[#This Row],[End Long]] &amp; "&amp;travelmode=driving", "Google Maps")</f>
        <v>Google Maps</v>
      </c>
      <c r="Y54" s="1">
        <v>40.464281380300001</v>
      </c>
      <c r="Z54" s="1">
        <v>-84.169157189200007</v>
      </c>
      <c r="AA54" s="1">
        <v>40.471526364600003</v>
      </c>
      <c r="AB54" s="1">
        <v>-84.169147022100006</v>
      </c>
    </row>
    <row r="55" spans="1:28" x14ac:dyDescent="0.25">
      <c r="A55" s="13">
        <v>53</v>
      </c>
      <c r="B55" s="17">
        <v>6</v>
      </c>
      <c r="C55" s="1" t="s">
        <v>1340</v>
      </c>
      <c r="D55" s="1" t="s">
        <v>3842</v>
      </c>
      <c r="E55" s="1" t="s">
        <v>3843</v>
      </c>
      <c r="F55" s="1" t="s">
        <v>3916</v>
      </c>
      <c r="G55" s="16">
        <v>10.9</v>
      </c>
      <c r="H55" s="16">
        <v>11.4</v>
      </c>
      <c r="I55" s="13" t="s">
        <v>3190</v>
      </c>
      <c r="J55" s="1" t="s">
        <v>4978</v>
      </c>
      <c r="K55" s="1">
        <v>0</v>
      </c>
      <c r="L55" s="1">
        <v>1</v>
      </c>
      <c r="M55" s="1">
        <v>3</v>
      </c>
      <c r="N55" s="1">
        <v>2</v>
      </c>
      <c r="O55" s="1">
        <v>6</v>
      </c>
      <c r="P55" s="16">
        <v>80.192314680232556</v>
      </c>
      <c r="Q55" s="21">
        <v>4.393441139561443E-2</v>
      </c>
      <c r="R55" s="21">
        <v>0.597238419945049</v>
      </c>
      <c r="S55" s="21">
        <v>0.55330400854943462</v>
      </c>
      <c r="T55" s="21">
        <v>2.9695871605596369E-3</v>
      </c>
      <c r="U55" s="21">
        <v>1.6825327355978102E-2</v>
      </c>
      <c r="V55" s="21">
        <v>1.3855740195418464E-2</v>
      </c>
      <c r="W55" s="13" t="str">
        <f>IF(Table46748[[#This Row],[PSI - FI]]&gt;5,"Red",(IF(AND(Table46748[[#This Row],[PSI - FI]]&lt;5,Table46748[[#This Row],[PSI - FI]]&gt;=3),"Blue","No")))</f>
        <v>No</v>
      </c>
      <c r="X55" s="19" t="str">
        <f>HYPERLINK("https://www.google.com/maps/dir/?api=1&amp;origin=" &amp; Table46748[[#This Row],[Begin Lat]] &amp; "," &amp; Table46748[[#This Row],[Begin Long]] &amp; "&amp;destination=" &amp; Table46748[[#This Row],[End Lat]] &amp; "," &amp; Table46748[[#This Row],[End Long]] &amp; "&amp;travelmode=driving", "Google Maps")</f>
        <v>Google Maps</v>
      </c>
      <c r="Y55" s="1">
        <v>39.960428811699998</v>
      </c>
      <c r="Z55" s="1">
        <v>-83.333031336100007</v>
      </c>
      <c r="AA55" s="1">
        <v>39.961444441499999</v>
      </c>
      <c r="AB55" s="1">
        <v>-83.3237076976</v>
      </c>
    </row>
    <row r="56" spans="1:28" x14ac:dyDescent="0.25">
      <c r="A56" s="13">
        <v>54</v>
      </c>
      <c r="B56" s="17">
        <v>6</v>
      </c>
      <c r="C56" s="1" t="s">
        <v>2374</v>
      </c>
      <c r="D56" s="1" t="s">
        <v>3848</v>
      </c>
      <c r="E56" s="1" t="s">
        <v>3849</v>
      </c>
      <c r="F56" s="1" t="s">
        <v>3917</v>
      </c>
      <c r="G56" s="16">
        <v>10.1</v>
      </c>
      <c r="H56" s="16">
        <v>10.6</v>
      </c>
      <c r="I56" s="13" t="s">
        <v>3190</v>
      </c>
      <c r="J56" s="1" t="s">
        <v>4979</v>
      </c>
      <c r="K56" s="1">
        <v>0</v>
      </c>
      <c r="L56" s="1">
        <v>1</v>
      </c>
      <c r="M56" s="1">
        <v>3</v>
      </c>
      <c r="N56" s="1">
        <v>3</v>
      </c>
      <c r="O56" s="1">
        <v>22</v>
      </c>
      <c r="P56" s="16">
        <v>100.62981468023256</v>
      </c>
      <c r="Q56" s="21">
        <v>2.8891415261881062E-2</v>
      </c>
      <c r="R56" s="21">
        <v>1.7793495540187345</v>
      </c>
      <c r="S56" s="21">
        <v>1.7504581387568534</v>
      </c>
      <c r="T56" s="21">
        <v>1.9491528735036967E-3</v>
      </c>
      <c r="U56" s="21">
        <v>1.6750358397261751E-2</v>
      </c>
      <c r="V56" s="21">
        <v>1.4801205523758054E-2</v>
      </c>
      <c r="W56" s="13" t="str">
        <f>IF(Table46748[[#This Row],[PSI - FI]]&gt;5,"Red",(IF(AND(Table46748[[#This Row],[PSI - FI]]&lt;5,Table46748[[#This Row],[PSI - FI]]&gt;=3),"Blue","No")))</f>
        <v>No</v>
      </c>
      <c r="X56" s="19" t="str">
        <f>HYPERLINK("https://www.google.com/maps/dir/?api=1&amp;origin=" &amp; Table46748[[#This Row],[Begin Lat]] &amp; "," &amp; Table46748[[#This Row],[Begin Long]] &amp; "&amp;destination=" &amp; Table46748[[#This Row],[End Lat]] &amp; "," &amp; Table46748[[#This Row],[End Long]] &amp; "&amp;travelmode=driving", "Google Maps")</f>
        <v>Google Maps</v>
      </c>
      <c r="Y56" s="1">
        <v>39.667749956000002</v>
      </c>
      <c r="Z56" s="1">
        <v>-83.507756969200003</v>
      </c>
      <c r="AA56" s="1">
        <v>39.672226746</v>
      </c>
      <c r="AB56" s="1">
        <v>-83.500382169000005</v>
      </c>
    </row>
    <row r="57" spans="1:28" x14ac:dyDescent="0.25">
      <c r="A57" s="13">
        <v>55</v>
      </c>
      <c r="B57" s="17">
        <v>5</v>
      </c>
      <c r="C57" s="1" t="s">
        <v>793</v>
      </c>
      <c r="D57" s="1" t="s">
        <v>3842</v>
      </c>
      <c r="E57" s="1" t="s">
        <v>3858</v>
      </c>
      <c r="F57" s="1" t="s">
        <v>3916</v>
      </c>
      <c r="G57" s="16">
        <v>11.3</v>
      </c>
      <c r="H57" s="16">
        <v>11.8</v>
      </c>
      <c r="I57" s="13" t="s">
        <v>3190</v>
      </c>
      <c r="J57" s="1" t="s">
        <v>4979</v>
      </c>
      <c r="K57" s="1">
        <v>0</v>
      </c>
      <c r="L57" s="1">
        <v>0</v>
      </c>
      <c r="M57" s="1">
        <v>3</v>
      </c>
      <c r="N57" s="1">
        <v>3</v>
      </c>
      <c r="O57" s="1">
        <v>11</v>
      </c>
      <c r="P57" s="16">
        <v>43.953125</v>
      </c>
      <c r="Q57" s="21">
        <v>3.2697790263424523E-2</v>
      </c>
      <c r="R57" s="21">
        <v>1.1534892166391066</v>
      </c>
      <c r="S57" s="21">
        <v>1.1207914263756822</v>
      </c>
      <c r="T57" s="21">
        <v>2.2075889034833766E-3</v>
      </c>
      <c r="U57" s="21">
        <v>1.6555435446117643E-2</v>
      </c>
      <c r="V57" s="21">
        <v>1.4347846542634267E-2</v>
      </c>
      <c r="W57" s="13" t="str">
        <f>IF(Table46748[[#This Row],[PSI - FI]]&gt;5,"Red",(IF(AND(Table46748[[#This Row],[PSI - FI]]&lt;5,Table46748[[#This Row],[PSI - FI]]&gt;=3),"Blue","No")))</f>
        <v>No</v>
      </c>
      <c r="X57" s="19" t="str">
        <f>HYPERLINK("https://www.google.com/maps/dir/?api=1&amp;origin=" &amp; Table46748[[#This Row],[Begin Lat]] &amp; "," &amp; Table46748[[#This Row],[Begin Long]] &amp; "&amp;destination=" &amp; Table46748[[#This Row],[End Lat]] &amp; "," &amp; Table46748[[#This Row],[End Long]] &amp; "&amp;travelmode=driving", "Google Maps")</f>
        <v>Google Maps</v>
      </c>
      <c r="Y57" s="1">
        <v>39.943278596500001</v>
      </c>
      <c r="Z57" s="1">
        <v>-82.560852918099997</v>
      </c>
      <c r="AA57" s="1">
        <v>39.942913177500003</v>
      </c>
      <c r="AB57" s="1">
        <v>-82.551449768699996</v>
      </c>
    </row>
    <row r="58" spans="1:28" x14ac:dyDescent="0.25">
      <c r="A58" s="13">
        <v>56</v>
      </c>
      <c r="B58" s="17">
        <v>6</v>
      </c>
      <c r="C58" s="1" t="s">
        <v>784</v>
      </c>
      <c r="D58" s="1" t="s">
        <v>3848</v>
      </c>
      <c r="E58" s="1" t="s">
        <v>3873</v>
      </c>
      <c r="F58" s="1" t="s">
        <v>3917</v>
      </c>
      <c r="G58" s="16">
        <v>3.4</v>
      </c>
      <c r="H58" s="16">
        <v>3.9</v>
      </c>
      <c r="I58" s="13" t="s">
        <v>3190</v>
      </c>
      <c r="J58" s="1" t="s">
        <v>4979</v>
      </c>
      <c r="K58" s="1">
        <v>0</v>
      </c>
      <c r="L58" s="1">
        <v>0</v>
      </c>
      <c r="M58" s="1">
        <v>4</v>
      </c>
      <c r="N58" s="1">
        <v>0</v>
      </c>
      <c r="O58" s="1">
        <v>17</v>
      </c>
      <c r="P58" s="16">
        <v>43.1875</v>
      </c>
      <c r="Q58" s="21">
        <v>3.9308968360384916E-2</v>
      </c>
      <c r="R58" s="21">
        <v>2.0518759982635695</v>
      </c>
      <c r="S58" s="21">
        <v>2.0125670299031846</v>
      </c>
      <c r="T58" s="21">
        <v>2.6032125748729242E-3</v>
      </c>
      <c r="U58" s="21">
        <v>1.6498891593467836E-2</v>
      </c>
      <c r="V58" s="21">
        <v>1.3895679018594911E-2</v>
      </c>
      <c r="W58" s="13" t="str">
        <f>IF(Table46748[[#This Row],[PSI - FI]]&gt;5,"Red",(IF(AND(Table46748[[#This Row],[PSI - FI]]&lt;5,Table46748[[#This Row],[PSI - FI]]&gt;=3),"Blue","No")))</f>
        <v>No</v>
      </c>
      <c r="X58" s="19" t="str">
        <f>HYPERLINK("https://www.google.com/maps/dir/?api=1&amp;origin=" &amp; Table46748[[#This Row],[Begin Lat]] &amp; "," &amp; Table46748[[#This Row],[Begin Long]] &amp; "&amp;destination=" &amp; Table46748[[#This Row],[End Lat]] &amp; "," &amp; Table46748[[#This Row],[End Long]] &amp; "&amp;travelmode=driving", "Google Maps")</f>
        <v>Google Maps</v>
      </c>
      <c r="Y58" s="1">
        <v>39.824372411799999</v>
      </c>
      <c r="Z58" s="1">
        <v>-83.1353744205</v>
      </c>
      <c r="AA58" s="1">
        <v>39.8254411271</v>
      </c>
      <c r="AB58" s="1">
        <v>-83.126119778800003</v>
      </c>
    </row>
    <row r="59" spans="1:28" x14ac:dyDescent="0.25">
      <c r="A59" s="13">
        <v>57</v>
      </c>
      <c r="B59" s="17">
        <v>7</v>
      </c>
      <c r="C59" s="1" t="s">
        <v>789</v>
      </c>
      <c r="D59" s="1" t="s">
        <v>3846</v>
      </c>
      <c r="E59" s="1" t="s">
        <v>3847</v>
      </c>
      <c r="F59" s="1" t="s">
        <v>3916</v>
      </c>
      <c r="G59" s="16">
        <v>3.4</v>
      </c>
      <c r="H59" s="16">
        <v>3.9</v>
      </c>
      <c r="I59" s="13" t="s">
        <v>3190</v>
      </c>
      <c r="J59" s="1" t="s">
        <v>4978</v>
      </c>
      <c r="K59" s="1">
        <v>0</v>
      </c>
      <c r="L59" s="1">
        <v>1</v>
      </c>
      <c r="M59" s="1">
        <v>2</v>
      </c>
      <c r="N59" s="1">
        <v>3</v>
      </c>
      <c r="O59" s="1">
        <v>17</v>
      </c>
      <c r="P59" s="16">
        <v>89.082939680232556</v>
      </c>
      <c r="Q59" s="21">
        <v>4.294503359780364E-2</v>
      </c>
      <c r="R59" s="21">
        <v>1.0384629640790339</v>
      </c>
      <c r="S59" s="21">
        <v>0.99551793048123027</v>
      </c>
      <c r="T59" s="21">
        <v>2.8870383988107888E-3</v>
      </c>
      <c r="U59" s="21">
        <v>1.6357709406808505E-2</v>
      </c>
      <c r="V59" s="21">
        <v>1.3470671007997717E-2</v>
      </c>
      <c r="W59" s="13" t="str">
        <f>IF(Table46748[[#This Row],[PSI - FI]]&gt;5,"Red",(IF(AND(Table46748[[#This Row],[PSI - FI]]&lt;5,Table46748[[#This Row],[PSI - FI]]&gt;=3),"Blue","No")))</f>
        <v>No</v>
      </c>
      <c r="X59" s="19" t="str">
        <f>HYPERLINK("https://www.google.com/maps/dir/?api=1&amp;origin=" &amp; Table46748[[#This Row],[Begin Lat]] &amp; "," &amp; Table46748[[#This Row],[Begin Long]] &amp; "&amp;destination=" &amp; Table46748[[#This Row],[End Lat]] &amp; "," &amp; Table46748[[#This Row],[End Long]] &amp; "&amp;travelmode=driving", "Google Maps")</f>
        <v>Google Maps</v>
      </c>
      <c r="Y59" s="1">
        <v>39.8668715791</v>
      </c>
      <c r="Z59" s="1">
        <v>-83.988841956399995</v>
      </c>
      <c r="AA59" s="1">
        <v>39.870376801900001</v>
      </c>
      <c r="AB59" s="1">
        <v>-83.980605038500002</v>
      </c>
    </row>
    <row r="60" spans="1:28" x14ac:dyDescent="0.25">
      <c r="A60" s="13">
        <v>58</v>
      </c>
      <c r="B60" s="17">
        <v>7</v>
      </c>
      <c r="C60" s="1" t="s">
        <v>789</v>
      </c>
      <c r="D60" s="1" t="s">
        <v>3846</v>
      </c>
      <c r="E60" s="1" t="s">
        <v>3847</v>
      </c>
      <c r="F60" s="1" t="s">
        <v>3916</v>
      </c>
      <c r="G60" s="16">
        <v>1.1000000000000001</v>
      </c>
      <c r="H60" s="16">
        <v>1.6</v>
      </c>
      <c r="I60" s="13" t="s">
        <v>3190</v>
      </c>
      <c r="J60" s="1" t="s">
        <v>4978</v>
      </c>
      <c r="K60" s="1">
        <v>0</v>
      </c>
      <c r="L60" s="1">
        <v>0</v>
      </c>
      <c r="M60" s="1">
        <v>6</v>
      </c>
      <c r="N60" s="1">
        <v>0</v>
      </c>
      <c r="O60" s="1">
        <v>10</v>
      </c>
      <c r="P60" s="16">
        <v>49.28125</v>
      </c>
      <c r="Q60" s="21">
        <v>4.294503359780364E-2</v>
      </c>
      <c r="R60" s="21">
        <v>0.76568184446440435</v>
      </c>
      <c r="S60" s="21">
        <v>0.72273681086660069</v>
      </c>
      <c r="T60" s="21">
        <v>2.8870383988107888E-3</v>
      </c>
      <c r="U60" s="21">
        <v>1.6357709406808505E-2</v>
      </c>
      <c r="V60" s="21">
        <v>1.3470671007997717E-2</v>
      </c>
      <c r="W60" s="13" t="str">
        <f>IF(Table46748[[#This Row],[PSI - FI]]&gt;5,"Red",(IF(AND(Table46748[[#This Row],[PSI - FI]]&lt;5,Table46748[[#This Row],[PSI - FI]]&gt;=3),"Blue","No")))</f>
        <v>No</v>
      </c>
      <c r="X60" s="19" t="str">
        <f>HYPERLINK("https://www.google.com/maps/dir/?api=1&amp;origin=" &amp; Table46748[[#This Row],[Begin Lat]] &amp; "," &amp; Table46748[[#This Row],[Begin Long]] &amp; "&amp;destination=" &amp; Table46748[[#This Row],[End Lat]] &amp; "," &amp; Table46748[[#This Row],[End Long]] &amp; "&amp;travelmode=driving", "Google Maps")</f>
        <v>Google Maps</v>
      </c>
      <c r="Y60" s="1">
        <v>39.8647080836</v>
      </c>
      <c r="Z60" s="1">
        <v>-84.031601957899994</v>
      </c>
      <c r="AA60" s="1">
        <v>39.864497434299999</v>
      </c>
      <c r="AB60" s="1">
        <v>-84.022201015700006</v>
      </c>
    </row>
    <row r="61" spans="1:28" x14ac:dyDescent="0.25">
      <c r="A61" s="13">
        <v>59</v>
      </c>
      <c r="B61" s="17">
        <v>3</v>
      </c>
      <c r="C61" s="1" t="s">
        <v>802</v>
      </c>
      <c r="D61" s="1" t="s">
        <v>3848</v>
      </c>
      <c r="E61" s="1" t="s">
        <v>3861</v>
      </c>
      <c r="F61" s="1" t="s">
        <v>3917</v>
      </c>
      <c r="G61" s="16">
        <v>5.9</v>
      </c>
      <c r="H61" s="16">
        <v>6.4</v>
      </c>
      <c r="I61" s="13" t="s">
        <v>3190</v>
      </c>
      <c r="J61" s="1" t="s">
        <v>4978</v>
      </c>
      <c r="K61" s="1">
        <v>1</v>
      </c>
      <c r="L61" s="1">
        <v>1</v>
      </c>
      <c r="M61" s="1">
        <v>5</v>
      </c>
      <c r="N61" s="1">
        <v>2</v>
      </c>
      <c r="O61" s="1">
        <v>13</v>
      </c>
      <c r="P61" s="16">
        <v>145.96275436046511</v>
      </c>
      <c r="Q61" s="21">
        <v>3.2203133831382569E-2</v>
      </c>
      <c r="R61" s="21">
        <v>0.79980717746408259</v>
      </c>
      <c r="S61" s="21">
        <v>0.76760404363270007</v>
      </c>
      <c r="T61" s="21">
        <v>2.0217025006847868E-3</v>
      </c>
      <c r="U61" s="21">
        <v>1.6201825168480222E-2</v>
      </c>
      <c r="V61" s="21">
        <v>1.4180122667795435E-2</v>
      </c>
      <c r="W61" s="13" t="str">
        <f>IF(Table46748[[#This Row],[PSI - FI]]&gt;5,"Red",(IF(AND(Table46748[[#This Row],[PSI - FI]]&lt;5,Table46748[[#This Row],[PSI - FI]]&gt;=3),"Blue","No")))</f>
        <v>No</v>
      </c>
      <c r="X61" s="19" t="str">
        <f>HYPERLINK("https://www.google.com/maps/dir/?api=1&amp;origin=" &amp; Table46748[[#This Row],[Begin Lat]] &amp; "," &amp; Table46748[[#This Row],[Begin Long]] &amp; "&amp;destination=" &amp; Table46748[[#This Row],[End Lat]] &amp; "," &amp; Table46748[[#This Row],[End Long]] &amp; "&amp;travelmode=driving", "Google Maps")</f>
        <v>Google Maps</v>
      </c>
      <c r="Y61" s="1">
        <v>40.633526872399997</v>
      </c>
      <c r="Z61" s="1">
        <v>-82.554635051000005</v>
      </c>
      <c r="AA61" s="1">
        <v>40.6399564715</v>
      </c>
      <c r="AB61" s="1">
        <v>-82.550287899400004</v>
      </c>
    </row>
    <row r="62" spans="1:28" x14ac:dyDescent="0.25">
      <c r="A62" s="13">
        <v>60</v>
      </c>
      <c r="B62" s="17">
        <v>6</v>
      </c>
      <c r="C62" s="1" t="s">
        <v>2374</v>
      </c>
      <c r="D62" s="1" t="s">
        <v>3848</v>
      </c>
      <c r="E62" s="1" t="s">
        <v>3850</v>
      </c>
      <c r="F62" s="1" t="s">
        <v>3917</v>
      </c>
      <c r="G62" s="16">
        <v>12.8</v>
      </c>
      <c r="H62" s="16">
        <v>13.3</v>
      </c>
      <c r="I62" s="13" t="s">
        <v>3190</v>
      </c>
      <c r="J62" s="1" t="s">
        <v>4979</v>
      </c>
      <c r="K62" s="1">
        <v>0</v>
      </c>
      <c r="L62" s="1">
        <v>0</v>
      </c>
      <c r="M62" s="1">
        <v>4</v>
      </c>
      <c r="N62" s="1">
        <v>0</v>
      </c>
      <c r="O62" s="1">
        <v>19</v>
      </c>
      <c r="P62" s="16">
        <v>45.1875</v>
      </c>
      <c r="Q62" s="21">
        <v>3.3707707636971271E-2</v>
      </c>
      <c r="R62" s="21">
        <v>2.2125487981315333</v>
      </c>
      <c r="S62" s="21">
        <v>2.1788410904945619</v>
      </c>
      <c r="T62" s="21">
        <v>2.1689567469216761E-3</v>
      </c>
      <c r="U62" s="21">
        <v>1.603384448436727E-2</v>
      </c>
      <c r="V62" s="21">
        <v>1.3864887737445594E-2</v>
      </c>
      <c r="W62" s="13" t="str">
        <f>IF(Table46748[[#This Row],[PSI - FI]]&gt;5,"Red",(IF(AND(Table46748[[#This Row],[PSI - FI]]&lt;5,Table46748[[#This Row],[PSI - FI]]&gt;=3),"Blue","No")))</f>
        <v>No</v>
      </c>
      <c r="X62" s="19" t="str">
        <f>HYPERLINK("https://www.google.com/maps/dir/?api=1&amp;origin=" &amp; Table46748[[#This Row],[Begin Lat]] &amp; "," &amp; Table46748[[#This Row],[Begin Long]] &amp; "&amp;destination=" &amp; Table46748[[#This Row],[End Lat]] &amp; "," &amp; Table46748[[#This Row],[End Long]] &amp; "&amp;travelmode=driving", "Google Maps")</f>
        <v>Google Maps</v>
      </c>
      <c r="Y62" s="1">
        <v>39.691732470300003</v>
      </c>
      <c r="Z62" s="1">
        <v>-83.467409012499999</v>
      </c>
      <c r="AA62" s="1">
        <v>39.695305402400002</v>
      </c>
      <c r="AB62" s="1">
        <v>-83.459245810400006</v>
      </c>
    </row>
    <row r="63" spans="1:28" x14ac:dyDescent="0.25">
      <c r="A63" s="13">
        <v>61</v>
      </c>
      <c r="B63" s="17">
        <v>4</v>
      </c>
      <c r="C63" s="1" t="s">
        <v>801</v>
      </c>
      <c r="D63" s="1" t="s">
        <v>3867</v>
      </c>
      <c r="E63" s="1" t="s">
        <v>3877</v>
      </c>
      <c r="F63" s="1" t="s">
        <v>3921</v>
      </c>
      <c r="G63" s="16">
        <v>5.9</v>
      </c>
      <c r="H63" s="16">
        <v>6.4</v>
      </c>
      <c r="I63" s="13" t="s">
        <v>3190</v>
      </c>
      <c r="J63" s="1" t="s">
        <v>4977</v>
      </c>
      <c r="K63" s="1">
        <v>0</v>
      </c>
      <c r="L63" s="1">
        <v>0</v>
      </c>
      <c r="M63" s="1">
        <v>3</v>
      </c>
      <c r="N63" s="1">
        <v>0</v>
      </c>
      <c r="O63" s="1">
        <v>13</v>
      </c>
      <c r="P63" s="16">
        <v>32.640625</v>
      </c>
      <c r="Q63" s="21">
        <v>3.2623815073262265E-2</v>
      </c>
      <c r="R63" s="21">
        <v>2.0259670012162982</v>
      </c>
      <c r="S63" s="21">
        <v>1.993343186143036</v>
      </c>
      <c r="T63" s="21">
        <v>1.9717703401304818E-3</v>
      </c>
      <c r="U63" s="21">
        <v>1.5937145009754069E-2</v>
      </c>
      <c r="V63" s="21">
        <v>1.3965374669623587E-2</v>
      </c>
      <c r="W63" s="13" t="str">
        <f>IF(Table46748[[#This Row],[PSI - FI]]&gt;5,"Red",(IF(AND(Table46748[[#This Row],[PSI - FI]]&lt;5,Table46748[[#This Row],[PSI - FI]]&gt;=3),"Blue","No")))</f>
        <v>No</v>
      </c>
      <c r="X63" s="19" t="str">
        <f>HYPERLINK("https://www.google.com/maps/dir/?api=1&amp;origin=" &amp; Table46748[[#This Row],[Begin Lat]] &amp; "," &amp; Table46748[[#This Row],[Begin Long]] &amp; "&amp;destination=" &amp; Table46748[[#This Row],[End Lat]] &amp; "," &amp; Table46748[[#This Row],[End Long]] &amp; "&amp;travelmode=driving", "Google Maps")</f>
        <v>Google Maps</v>
      </c>
      <c r="Y63" s="1">
        <v>41.107009512700003</v>
      </c>
      <c r="Z63" s="1">
        <v>-80.890283673900001</v>
      </c>
      <c r="AA63" s="1">
        <v>41.106934434800003</v>
      </c>
      <c r="AB63" s="1">
        <v>-80.880714825799998</v>
      </c>
    </row>
    <row r="64" spans="1:28" x14ac:dyDescent="0.25">
      <c r="A64" s="13">
        <v>62</v>
      </c>
      <c r="B64" s="17">
        <v>6</v>
      </c>
      <c r="C64" s="1" t="s">
        <v>799</v>
      </c>
      <c r="D64" s="1" t="s">
        <v>3844</v>
      </c>
      <c r="E64" s="1" t="s">
        <v>3851</v>
      </c>
      <c r="F64" s="1" t="s">
        <v>3917</v>
      </c>
      <c r="G64" s="16">
        <v>10.7</v>
      </c>
      <c r="H64" s="16">
        <v>11.2</v>
      </c>
      <c r="I64" s="13" t="s">
        <v>3190</v>
      </c>
      <c r="J64" s="1" t="s">
        <v>4978</v>
      </c>
      <c r="K64" s="1">
        <v>0</v>
      </c>
      <c r="L64" s="1">
        <v>0</v>
      </c>
      <c r="M64" s="1">
        <v>3</v>
      </c>
      <c r="N64" s="1">
        <v>3</v>
      </c>
      <c r="O64" s="1">
        <v>9</v>
      </c>
      <c r="P64" s="16">
        <v>41.953125</v>
      </c>
      <c r="Q64" s="21">
        <v>4.1834422353460195E-2</v>
      </c>
      <c r="R64" s="21">
        <v>0.70317050439061202</v>
      </c>
      <c r="S64" s="21">
        <v>0.66133608203715177</v>
      </c>
      <c r="T64" s="21">
        <v>2.7949120965840941E-3</v>
      </c>
      <c r="U64" s="21">
        <v>1.5837836799457529E-2</v>
      </c>
      <c r="V64" s="21">
        <v>1.3042924702873434E-2</v>
      </c>
      <c r="W64" s="13" t="str">
        <f>IF(Table46748[[#This Row],[PSI - FI]]&gt;5,"Red",(IF(AND(Table46748[[#This Row],[PSI - FI]]&lt;5,Table46748[[#This Row],[PSI - FI]]&gt;=3),"Blue","No")))</f>
        <v>No</v>
      </c>
      <c r="X64" s="19" t="str">
        <f>HYPERLINK("https://www.google.com/maps/dir/?api=1&amp;origin=" &amp; Table46748[[#This Row],[Begin Lat]] &amp; "," &amp; Table46748[[#This Row],[Begin Long]] &amp; "&amp;destination=" &amp; Table46748[[#This Row],[End Lat]] &amp; "," &amp; Table46748[[#This Row],[End Long]] &amp; "&amp;travelmode=driving", "Google Maps")</f>
        <v>Google Maps</v>
      </c>
      <c r="Y64" s="1">
        <v>40.281257805700001</v>
      </c>
      <c r="Z64" s="1">
        <v>-82.926152477100004</v>
      </c>
      <c r="AA64" s="1">
        <v>40.288485225800002</v>
      </c>
      <c r="AB64" s="1">
        <v>-82.925476624200002</v>
      </c>
    </row>
    <row r="65" spans="1:28" x14ac:dyDescent="0.25">
      <c r="A65" s="13">
        <v>63</v>
      </c>
      <c r="B65" s="17">
        <v>6</v>
      </c>
      <c r="C65" s="1" t="s">
        <v>799</v>
      </c>
      <c r="D65" s="1" t="s">
        <v>3844</v>
      </c>
      <c r="E65" s="1" t="s">
        <v>3845</v>
      </c>
      <c r="F65" s="1" t="s">
        <v>3917</v>
      </c>
      <c r="G65" s="16">
        <v>12.8</v>
      </c>
      <c r="H65" s="16">
        <v>13.3</v>
      </c>
      <c r="I65" s="13" t="s">
        <v>3190</v>
      </c>
      <c r="J65" s="1" t="s">
        <v>4978</v>
      </c>
      <c r="K65" s="1">
        <v>0</v>
      </c>
      <c r="L65" s="1">
        <v>0</v>
      </c>
      <c r="M65" s="1">
        <v>1</v>
      </c>
      <c r="N65" s="1">
        <v>5</v>
      </c>
      <c r="O65" s="1">
        <v>13</v>
      </c>
      <c r="P65" s="16">
        <v>41.734375</v>
      </c>
      <c r="Q65" s="21">
        <v>4.1834422353460195E-2</v>
      </c>
      <c r="R65" s="21">
        <v>0.88072003433644841</v>
      </c>
      <c r="S65" s="21">
        <v>0.83888561198298817</v>
      </c>
      <c r="T65" s="21">
        <v>2.7949120965840941E-3</v>
      </c>
      <c r="U65" s="21">
        <v>1.5837836799457529E-2</v>
      </c>
      <c r="V65" s="21">
        <v>1.3042924702873434E-2</v>
      </c>
      <c r="W65" s="13" t="str">
        <f>IF(Table46748[[#This Row],[PSI - FI]]&gt;5,"Red",(IF(AND(Table46748[[#This Row],[PSI - FI]]&lt;5,Table46748[[#This Row],[PSI - FI]]&gt;=3),"Blue","No")))</f>
        <v>No</v>
      </c>
      <c r="X65" s="19" t="str">
        <f>HYPERLINK("https://www.google.com/maps/dir/?api=1&amp;origin=" &amp; Table46748[[#This Row],[Begin Lat]] &amp; "," &amp; Table46748[[#This Row],[Begin Long]] &amp; "&amp;destination=" &amp; Table46748[[#This Row],[End Lat]] &amp; "," &amp; Table46748[[#This Row],[End Long]] &amp; "&amp;travelmode=driving", "Google Maps")</f>
        <v>Google Maps</v>
      </c>
      <c r="Y65" s="1">
        <v>40.310450633899997</v>
      </c>
      <c r="Z65" s="1">
        <v>-82.9169859</v>
      </c>
      <c r="AA65" s="1">
        <v>40.315921605200003</v>
      </c>
      <c r="AB65" s="1">
        <v>-82.910808787700006</v>
      </c>
    </row>
    <row r="66" spans="1:28" x14ac:dyDescent="0.25">
      <c r="A66" s="13">
        <v>64</v>
      </c>
      <c r="B66" s="17">
        <v>5</v>
      </c>
      <c r="C66" s="1" t="s">
        <v>793</v>
      </c>
      <c r="D66" s="1" t="s">
        <v>3842</v>
      </c>
      <c r="E66" s="1" t="s">
        <v>3858</v>
      </c>
      <c r="F66" s="1" t="s">
        <v>3916</v>
      </c>
      <c r="G66" s="16">
        <v>6.8</v>
      </c>
      <c r="H66" s="16">
        <v>7.3</v>
      </c>
      <c r="I66" s="13" t="s">
        <v>3190</v>
      </c>
      <c r="J66" s="1" t="s">
        <v>4979</v>
      </c>
      <c r="K66" s="1">
        <v>0</v>
      </c>
      <c r="L66" s="1">
        <v>1</v>
      </c>
      <c r="M66" s="1">
        <v>3</v>
      </c>
      <c r="N66" s="1">
        <v>1</v>
      </c>
      <c r="O66" s="1">
        <v>2</v>
      </c>
      <c r="P66" s="16">
        <v>71.754814680232556</v>
      </c>
      <c r="Q66" s="21">
        <v>3.5175712712403634E-2</v>
      </c>
      <c r="R66" s="21">
        <v>0.59245935871485189</v>
      </c>
      <c r="S66" s="21">
        <v>0.55728364600244829</v>
      </c>
      <c r="T66" s="21">
        <v>2.3759274672011952E-3</v>
      </c>
      <c r="U66" s="21">
        <v>1.5235249222032104E-2</v>
      </c>
      <c r="V66" s="21">
        <v>1.285932175483091E-2</v>
      </c>
      <c r="W66" s="13" t="str">
        <f>IF(Table46748[[#This Row],[PSI - FI]]&gt;5,"Red",(IF(AND(Table46748[[#This Row],[PSI - FI]]&lt;5,Table46748[[#This Row],[PSI - FI]]&gt;=3),"Blue","No")))</f>
        <v>No</v>
      </c>
      <c r="X66" s="19" t="str">
        <f>HYPERLINK("https://www.google.com/maps/dir/?api=1&amp;origin=" &amp; Table46748[[#This Row],[Begin Lat]] &amp; "," &amp; Table46748[[#This Row],[Begin Long]] &amp; "&amp;destination=" &amp; Table46748[[#This Row],[End Lat]] &amp; "," &amp; Table46748[[#This Row],[End Long]] &amp; "&amp;travelmode=driving", "Google Maps")</f>
        <v>Google Maps</v>
      </c>
      <c r="Y66" s="1">
        <v>39.9468024349</v>
      </c>
      <c r="Z66" s="1">
        <v>-82.645399592100006</v>
      </c>
      <c r="AA66" s="1">
        <v>39.946380692399998</v>
      </c>
      <c r="AB66" s="1">
        <v>-82.635999761099995</v>
      </c>
    </row>
    <row r="67" spans="1:28" x14ac:dyDescent="0.25">
      <c r="A67" s="13">
        <v>65</v>
      </c>
      <c r="B67" s="17">
        <v>6</v>
      </c>
      <c r="C67" s="1" t="s">
        <v>1340</v>
      </c>
      <c r="D67" s="1" t="s">
        <v>3848</v>
      </c>
      <c r="E67" s="1" t="s">
        <v>3864</v>
      </c>
      <c r="F67" s="1" t="s">
        <v>3917</v>
      </c>
      <c r="G67" s="16">
        <v>7.5</v>
      </c>
      <c r="H67" s="16">
        <v>8</v>
      </c>
      <c r="I67" s="13" t="s">
        <v>3190</v>
      </c>
      <c r="J67" s="1" t="s">
        <v>4979</v>
      </c>
      <c r="K67" s="1">
        <v>0</v>
      </c>
      <c r="L67" s="1">
        <v>0</v>
      </c>
      <c r="M67" s="1">
        <v>2</v>
      </c>
      <c r="N67" s="1">
        <v>2</v>
      </c>
      <c r="O67" s="1">
        <v>8</v>
      </c>
      <c r="P67" s="16">
        <v>29.96875</v>
      </c>
      <c r="Q67" s="21">
        <v>3.3039888579770776E-2</v>
      </c>
      <c r="R67" s="21">
        <v>1.1052042542625664</v>
      </c>
      <c r="S67" s="21">
        <v>1.0721643656827957</v>
      </c>
      <c r="T67" s="21">
        <v>2.1378145028075738E-3</v>
      </c>
      <c r="U67" s="21">
        <v>1.5170814489718607E-2</v>
      </c>
      <c r="V67" s="21">
        <v>1.3032999986911034E-2</v>
      </c>
      <c r="W67" s="13" t="str">
        <f>IF(Table46748[[#This Row],[PSI - FI]]&gt;5,"Red",(IF(AND(Table46748[[#This Row],[PSI - FI]]&lt;5,Table46748[[#This Row],[PSI - FI]]&gt;=3),"Blue","No")))</f>
        <v>No</v>
      </c>
      <c r="X67" s="19" t="str">
        <f>HYPERLINK("https://www.google.com/maps/dir/?api=1&amp;origin=" &amp; Table46748[[#This Row],[Begin Lat]] &amp; "," &amp; Table46748[[#This Row],[Begin Long]] &amp; "&amp;destination=" &amp; Table46748[[#This Row],[End Lat]] &amp; "," &amp; Table46748[[#This Row],[End Long]] &amp; "&amp;travelmode=driving", "Google Maps")</f>
        <v>Google Maps</v>
      </c>
      <c r="Y67" s="1">
        <v>39.753746341700001</v>
      </c>
      <c r="Z67" s="1">
        <v>-83.312003895399997</v>
      </c>
      <c r="AA67" s="1">
        <v>39.7574603638</v>
      </c>
      <c r="AB67" s="1">
        <v>-83.303941414199997</v>
      </c>
    </row>
    <row r="68" spans="1:28" x14ac:dyDescent="0.25">
      <c r="A68" s="13">
        <v>66</v>
      </c>
      <c r="B68" s="17">
        <v>3</v>
      </c>
      <c r="C68" s="1" t="s">
        <v>2361</v>
      </c>
      <c r="D68" s="1" t="s">
        <v>3848</v>
      </c>
      <c r="E68" s="1" t="s">
        <v>3878</v>
      </c>
      <c r="F68" s="1" t="s">
        <v>3917</v>
      </c>
      <c r="G68" s="16">
        <v>0.7</v>
      </c>
      <c r="H68" s="16">
        <v>1.2</v>
      </c>
      <c r="I68" s="13" t="s">
        <v>3190</v>
      </c>
      <c r="J68" s="1" t="s">
        <v>4978</v>
      </c>
      <c r="K68" s="1">
        <v>1</v>
      </c>
      <c r="L68" s="1">
        <v>1</v>
      </c>
      <c r="M68" s="1">
        <v>2</v>
      </c>
      <c r="N68" s="1">
        <v>0</v>
      </c>
      <c r="O68" s="1">
        <v>12</v>
      </c>
      <c r="P68" s="16">
        <v>116.44712936046511</v>
      </c>
      <c r="Q68" s="21">
        <v>3.6380477042341861E-2</v>
      </c>
      <c r="R68" s="21">
        <v>1.181558927042917</v>
      </c>
      <c r="S68" s="21">
        <v>1.1451784500005751</v>
      </c>
      <c r="T68" s="21">
        <v>2.1399705942098408E-3</v>
      </c>
      <c r="U68" s="21">
        <v>1.4962782726861464E-2</v>
      </c>
      <c r="V68" s="21">
        <v>1.2822812132651623E-2</v>
      </c>
      <c r="W68" s="13" t="str">
        <f>IF(Table46748[[#This Row],[PSI - FI]]&gt;5,"Red",(IF(AND(Table46748[[#This Row],[PSI - FI]]&lt;5,Table46748[[#This Row],[PSI - FI]]&gt;=3),"Blue","No")))</f>
        <v>No</v>
      </c>
      <c r="X68" s="19" t="str">
        <f>HYPERLINK("https://www.google.com/maps/dir/?api=1&amp;origin=" &amp; Table46748[[#This Row],[Begin Lat]] &amp; "," &amp; Table46748[[#This Row],[Begin Long]] &amp; "&amp;destination=" &amp; Table46748[[#This Row],[End Lat]] &amp; "," &amp; Table46748[[#This Row],[End Long]] &amp; "&amp;travelmode=driving", "Google Maps")</f>
        <v>Google Maps</v>
      </c>
      <c r="Y68" s="1">
        <v>40.9292684272</v>
      </c>
      <c r="Z68" s="1">
        <v>-82.119924572599999</v>
      </c>
      <c r="AA68" s="1">
        <v>40.933814243900002</v>
      </c>
      <c r="AB68" s="1">
        <v>-82.112525378599997</v>
      </c>
    </row>
    <row r="69" spans="1:28" x14ac:dyDescent="0.25">
      <c r="A69" s="13">
        <v>67</v>
      </c>
      <c r="B69" s="17">
        <v>3</v>
      </c>
      <c r="C69" s="1" t="s">
        <v>1330</v>
      </c>
      <c r="D69" s="1" t="s">
        <v>3859</v>
      </c>
      <c r="E69" s="1" t="s">
        <v>3872</v>
      </c>
      <c r="F69" s="1" t="s">
        <v>3919</v>
      </c>
      <c r="G69" s="16">
        <v>8.6</v>
      </c>
      <c r="H69" s="16">
        <v>9.1</v>
      </c>
      <c r="I69" s="13" t="s">
        <v>3190</v>
      </c>
      <c r="J69" s="1" t="s">
        <v>4978</v>
      </c>
      <c r="K69" s="1">
        <v>0</v>
      </c>
      <c r="L69" s="1">
        <v>0</v>
      </c>
      <c r="M69" s="1">
        <v>9</v>
      </c>
      <c r="N69" s="1">
        <v>3</v>
      </c>
      <c r="O69" s="1">
        <v>12</v>
      </c>
      <c r="P69" s="16">
        <v>84.234375</v>
      </c>
      <c r="Q69" s="21">
        <v>2.4455866630660687E-2</v>
      </c>
      <c r="R69" s="21">
        <v>0.67575415086654167</v>
      </c>
      <c r="S69" s="21">
        <v>0.65129828423588099</v>
      </c>
      <c r="T69" s="21">
        <v>1.438100210249668E-3</v>
      </c>
      <c r="U69" s="21">
        <v>1.4906859264980492E-2</v>
      </c>
      <c r="V69" s="21">
        <v>1.3468759054730824E-2</v>
      </c>
      <c r="W69" s="13" t="str">
        <f>IF(Table46748[[#This Row],[PSI - FI]]&gt;5,"Red",(IF(AND(Table46748[[#This Row],[PSI - FI]]&lt;5,Table46748[[#This Row],[PSI - FI]]&gt;=3),"Blue","No")))</f>
        <v>No</v>
      </c>
      <c r="X69" s="19" t="str">
        <f>HYPERLINK("https://www.google.com/maps/dir/?api=1&amp;origin=" &amp; Table46748[[#This Row],[Begin Lat]] &amp; "," &amp; Table46748[[#This Row],[Begin Long]] &amp; "&amp;destination=" &amp; Table46748[[#This Row],[End Lat]] &amp; "," &amp; Table46748[[#This Row],[End Long]] &amp; "&amp;travelmode=driving", "Google Maps")</f>
        <v>Google Maps</v>
      </c>
      <c r="Y69" s="1">
        <v>41.334879964700001</v>
      </c>
      <c r="Z69" s="1">
        <v>-82.680395885899998</v>
      </c>
      <c r="AA69" s="1">
        <v>41.333270673599998</v>
      </c>
      <c r="AB69" s="1">
        <v>-82.6710316084</v>
      </c>
    </row>
    <row r="70" spans="1:28" x14ac:dyDescent="0.25">
      <c r="A70" s="13">
        <v>68</v>
      </c>
      <c r="B70" s="17">
        <v>6</v>
      </c>
      <c r="C70" s="1" t="s">
        <v>1340</v>
      </c>
      <c r="D70" s="1" t="s">
        <v>3842</v>
      </c>
      <c r="E70" s="1" t="s">
        <v>3843</v>
      </c>
      <c r="F70" s="1" t="s">
        <v>3916</v>
      </c>
      <c r="G70" s="16">
        <v>4.2</v>
      </c>
      <c r="H70" s="16">
        <v>4.7</v>
      </c>
      <c r="I70" s="13" t="s">
        <v>3190</v>
      </c>
      <c r="J70" s="1" t="s">
        <v>4978</v>
      </c>
      <c r="K70" s="1">
        <v>0</v>
      </c>
      <c r="L70" s="1">
        <v>0</v>
      </c>
      <c r="M70" s="1">
        <v>4</v>
      </c>
      <c r="N70" s="1">
        <v>3</v>
      </c>
      <c r="O70" s="1">
        <v>7</v>
      </c>
      <c r="P70" s="16">
        <v>46.5</v>
      </c>
      <c r="Q70" s="21">
        <v>3.5643598955140181E-2</v>
      </c>
      <c r="R70" s="21">
        <v>0.57186350696326305</v>
      </c>
      <c r="S70" s="21">
        <v>0.53621990800812291</v>
      </c>
      <c r="T70" s="21">
        <v>2.2923496834681054E-3</v>
      </c>
      <c r="U70" s="21">
        <v>1.4791025602278001E-2</v>
      </c>
      <c r="V70" s="21">
        <v>1.2498675918809895E-2</v>
      </c>
      <c r="W70" s="13" t="str">
        <f>IF(Table46748[[#This Row],[PSI - FI]]&gt;5,"Red",(IF(AND(Table46748[[#This Row],[PSI - FI]]&lt;5,Table46748[[#This Row],[PSI - FI]]&gt;=3),"Blue","No")))</f>
        <v>No</v>
      </c>
      <c r="X70" s="19" t="str">
        <f>HYPERLINK("https://www.google.com/maps/dir/?api=1&amp;origin=" &amp; Table46748[[#This Row],[Begin Lat]] &amp; "," &amp; Table46748[[#This Row],[Begin Long]] &amp; "&amp;destination=" &amp; Table46748[[#This Row],[End Lat]] &amp; "," &amp; Table46748[[#This Row],[End Long]] &amp; "&amp;travelmode=driving", "Google Maps")</f>
        <v>Google Maps</v>
      </c>
      <c r="Y70" s="1">
        <v>39.941717505</v>
      </c>
      <c r="Z70" s="1">
        <v>-83.456286869400003</v>
      </c>
      <c r="AA70" s="1">
        <v>39.941641991899999</v>
      </c>
      <c r="AB70" s="1">
        <v>-83.446872490199993</v>
      </c>
    </row>
    <row r="71" spans="1:28" x14ac:dyDescent="0.25">
      <c r="A71" s="13">
        <v>69</v>
      </c>
      <c r="B71" s="17">
        <v>6</v>
      </c>
      <c r="C71" s="1" t="s">
        <v>1340</v>
      </c>
      <c r="D71" s="1" t="s">
        <v>3848</v>
      </c>
      <c r="E71" s="1" t="s">
        <v>3864</v>
      </c>
      <c r="F71" s="1" t="s">
        <v>3917</v>
      </c>
      <c r="G71" s="16">
        <v>8.4</v>
      </c>
      <c r="H71" s="16">
        <v>8.9</v>
      </c>
      <c r="I71" s="13" t="s">
        <v>3190</v>
      </c>
      <c r="J71" s="1" t="s">
        <v>4979</v>
      </c>
      <c r="K71" s="1">
        <v>1</v>
      </c>
      <c r="L71" s="1">
        <v>0</v>
      </c>
      <c r="M71" s="1">
        <v>3</v>
      </c>
      <c r="N71" s="1">
        <v>2</v>
      </c>
      <c r="O71" s="1">
        <v>5</v>
      </c>
      <c r="P71" s="16">
        <v>79.192314680232556</v>
      </c>
      <c r="Q71" s="21">
        <v>2.8948511464011305E-2</v>
      </c>
      <c r="R71" s="21">
        <v>0.6902595535177134</v>
      </c>
      <c r="S71" s="21">
        <v>0.66131104205370206</v>
      </c>
      <c r="T71" s="21">
        <v>1.95302800630756E-3</v>
      </c>
      <c r="U71" s="21">
        <v>1.4662524879129404E-2</v>
      </c>
      <c r="V71" s="21">
        <v>1.2709496872821845E-2</v>
      </c>
      <c r="W71" s="13" t="str">
        <f>IF(Table46748[[#This Row],[PSI - FI]]&gt;5,"Red",(IF(AND(Table46748[[#This Row],[PSI - FI]]&lt;5,Table46748[[#This Row],[PSI - FI]]&gt;=3),"Blue","No")))</f>
        <v>No</v>
      </c>
      <c r="X71" s="19" t="str">
        <f>HYPERLINK("https://www.google.com/maps/dir/?api=1&amp;origin=" &amp; Table46748[[#This Row],[Begin Lat]] &amp; "," &amp; Table46748[[#This Row],[Begin Long]] &amp; "&amp;destination=" &amp; Table46748[[#This Row],[End Lat]] &amp; "," &amp; Table46748[[#This Row],[End Long]] &amp; "&amp;travelmode=driving", "Google Maps")</f>
        <v>Google Maps</v>
      </c>
      <c r="Y71" s="1">
        <v>39.760432476699997</v>
      </c>
      <c r="Z71" s="1">
        <v>-83.297492883100006</v>
      </c>
      <c r="AA71" s="1">
        <v>39.764147826600002</v>
      </c>
      <c r="AB71" s="1">
        <v>-83.289425377599997</v>
      </c>
    </row>
    <row r="72" spans="1:28" x14ac:dyDescent="0.25">
      <c r="A72" s="13">
        <v>70</v>
      </c>
      <c r="B72" s="17">
        <v>6</v>
      </c>
      <c r="C72" s="1" t="s">
        <v>3192</v>
      </c>
      <c r="D72" s="1" t="s">
        <v>3848</v>
      </c>
      <c r="E72" s="1" t="s">
        <v>3854</v>
      </c>
      <c r="F72" s="1" t="s">
        <v>3917</v>
      </c>
      <c r="G72" s="16">
        <v>17.899999999999999</v>
      </c>
      <c r="H72" s="16">
        <v>18.399999999999999</v>
      </c>
      <c r="I72" s="13" t="s">
        <v>3190</v>
      </c>
      <c r="J72" s="1" t="s">
        <v>4978</v>
      </c>
      <c r="K72" s="1">
        <v>0</v>
      </c>
      <c r="L72" s="1">
        <v>0</v>
      </c>
      <c r="M72" s="1">
        <v>5</v>
      </c>
      <c r="N72" s="1">
        <v>3</v>
      </c>
      <c r="O72" s="1">
        <v>13</v>
      </c>
      <c r="P72" s="16">
        <v>59.046875</v>
      </c>
      <c r="Q72" s="21">
        <v>3.2203133831382569E-2</v>
      </c>
      <c r="R72" s="21">
        <v>0.7645333435322208</v>
      </c>
      <c r="S72" s="21">
        <v>0.73233020970083818</v>
      </c>
      <c r="T72" s="21">
        <v>2.0217025006847868E-3</v>
      </c>
      <c r="U72" s="21">
        <v>1.4625129585331837E-2</v>
      </c>
      <c r="V72" s="21">
        <v>1.260342708464705E-2</v>
      </c>
      <c r="W72" s="13" t="str">
        <f>IF(Table46748[[#This Row],[PSI - FI]]&gt;5,"Red",(IF(AND(Table46748[[#This Row],[PSI - FI]]&lt;5,Table46748[[#This Row],[PSI - FI]]&gt;=3),"Blue","No")))</f>
        <v>No</v>
      </c>
      <c r="X72" s="19" t="str">
        <f>HYPERLINK("https://www.google.com/maps/dir/?api=1&amp;origin=" &amp; Table46748[[#This Row],[Begin Lat]] &amp; "," &amp; Table46748[[#This Row],[Begin Long]] &amp; "&amp;destination=" &amp; Table46748[[#This Row],[End Lat]] &amp; "," &amp; Table46748[[#This Row],[End Long]] &amp; "&amp;travelmode=driving", "Google Maps")</f>
        <v>Google Maps</v>
      </c>
      <c r="Y72" s="1">
        <v>40.549511574699999</v>
      </c>
      <c r="Z72" s="1">
        <v>-82.653030780400002</v>
      </c>
      <c r="AA72" s="1">
        <v>40.555335566899998</v>
      </c>
      <c r="AB72" s="1">
        <v>-82.647396396100007</v>
      </c>
    </row>
    <row r="73" spans="1:28" x14ac:dyDescent="0.25">
      <c r="A73" s="13">
        <v>71</v>
      </c>
      <c r="B73" s="17">
        <v>6</v>
      </c>
      <c r="C73" s="1" t="s">
        <v>1340</v>
      </c>
      <c r="D73" s="1" t="s">
        <v>3842</v>
      </c>
      <c r="E73" s="1" t="s">
        <v>3843</v>
      </c>
      <c r="F73" s="1" t="s">
        <v>3916</v>
      </c>
      <c r="G73" s="16">
        <v>12</v>
      </c>
      <c r="H73" s="16">
        <v>12.5</v>
      </c>
      <c r="I73" s="13" t="s">
        <v>3190</v>
      </c>
      <c r="J73" s="1" t="s">
        <v>4978</v>
      </c>
      <c r="K73" s="1">
        <v>0</v>
      </c>
      <c r="L73" s="1">
        <v>2</v>
      </c>
      <c r="M73" s="1">
        <v>3</v>
      </c>
      <c r="N73" s="1">
        <v>0</v>
      </c>
      <c r="O73" s="1">
        <v>9</v>
      </c>
      <c r="P73" s="16">
        <v>119.99400436046511</v>
      </c>
      <c r="Q73" s="21">
        <v>4.393441139561443E-2</v>
      </c>
      <c r="R73" s="21">
        <v>0.6902540743976644</v>
      </c>
      <c r="S73" s="21">
        <v>0.64631966300205002</v>
      </c>
      <c r="T73" s="21">
        <v>2.9695871605596369E-3</v>
      </c>
      <c r="U73" s="21">
        <v>1.4513391732995642E-2</v>
      </c>
      <c r="V73" s="21">
        <v>1.1543804572436006E-2</v>
      </c>
      <c r="W73" s="13" t="str">
        <f>IF(Table46748[[#This Row],[PSI - FI]]&gt;5,"Red",(IF(AND(Table46748[[#This Row],[PSI - FI]]&lt;5,Table46748[[#This Row],[PSI - FI]]&gt;=3),"Blue","No")))</f>
        <v>No</v>
      </c>
      <c r="X73" s="19" t="str">
        <f>HYPERLINK("https://www.google.com/maps/dir/?api=1&amp;origin=" &amp; Table46748[[#This Row],[Begin Lat]] &amp; "," &amp; Table46748[[#This Row],[Begin Long]] &amp; "&amp;destination=" &amp; Table46748[[#This Row],[End Lat]] &amp; "," &amp; Table46748[[#This Row],[End Long]] &amp; "&amp;travelmode=driving", "Google Maps")</f>
        <v>Google Maps</v>
      </c>
      <c r="Y73" s="1">
        <v>39.962647197700001</v>
      </c>
      <c r="Z73" s="1">
        <v>-83.312513612900005</v>
      </c>
      <c r="AA73" s="1">
        <v>39.964504420399997</v>
      </c>
      <c r="AB73" s="1">
        <v>-83.303431102800005</v>
      </c>
    </row>
    <row r="74" spans="1:28" x14ac:dyDescent="0.25">
      <c r="A74" s="13">
        <v>72</v>
      </c>
      <c r="B74" s="17">
        <v>6</v>
      </c>
      <c r="C74" s="1" t="s">
        <v>1340</v>
      </c>
      <c r="D74" s="1" t="s">
        <v>3848</v>
      </c>
      <c r="E74" s="1" t="s">
        <v>3864</v>
      </c>
      <c r="F74" s="1" t="s">
        <v>3917</v>
      </c>
      <c r="G74" s="16">
        <v>6.7</v>
      </c>
      <c r="H74" s="16">
        <v>7.2</v>
      </c>
      <c r="I74" s="13" t="s">
        <v>3190</v>
      </c>
      <c r="J74" s="1" t="s">
        <v>4979</v>
      </c>
      <c r="K74" s="1">
        <v>0</v>
      </c>
      <c r="L74" s="1">
        <v>1</v>
      </c>
      <c r="M74" s="1">
        <v>4</v>
      </c>
      <c r="N74" s="1">
        <v>1</v>
      </c>
      <c r="O74" s="1">
        <v>10</v>
      </c>
      <c r="P74" s="16">
        <v>86.301689680232556</v>
      </c>
      <c r="Q74" s="21">
        <v>2.8446585141641455E-2</v>
      </c>
      <c r="R74" s="21">
        <v>0.97922273605300714</v>
      </c>
      <c r="S74" s="21">
        <v>0.95077615091136569</v>
      </c>
      <c r="T74" s="21">
        <v>1.9189637291515639E-3</v>
      </c>
      <c r="U74" s="21">
        <v>1.4408752126738209E-2</v>
      </c>
      <c r="V74" s="21">
        <v>1.2489788397586646E-2</v>
      </c>
      <c r="W74" s="13" t="str">
        <f>IF(Table46748[[#This Row],[PSI - FI]]&gt;5,"Red",(IF(AND(Table46748[[#This Row],[PSI - FI]]&lt;5,Table46748[[#This Row],[PSI - FI]]&gt;=3),"Blue","No")))</f>
        <v>No</v>
      </c>
      <c r="X74" s="19" t="str">
        <f>HYPERLINK("https://www.google.com/maps/dir/?api=1&amp;origin=" &amp; Table46748[[#This Row],[Begin Lat]] &amp; "," &amp; Table46748[[#This Row],[Begin Long]] &amp; "&amp;destination=" &amp; Table46748[[#This Row],[End Lat]] &amp; "," &amp; Table46748[[#This Row],[End Long]] &amp; "&amp;travelmode=driving", "Google Maps")</f>
        <v>Google Maps</v>
      </c>
      <c r="Y74" s="1">
        <v>39.7477992074</v>
      </c>
      <c r="Z74" s="1">
        <v>-83.324901069000006</v>
      </c>
      <c r="AA74" s="1">
        <v>39.751517544099997</v>
      </c>
      <c r="AB74" s="1">
        <v>-83.316841962799998</v>
      </c>
    </row>
    <row r="75" spans="1:28" x14ac:dyDescent="0.25">
      <c r="A75" s="13">
        <v>73</v>
      </c>
      <c r="B75" s="17">
        <v>1</v>
      </c>
      <c r="C75" s="1" t="s">
        <v>804</v>
      </c>
      <c r="D75" s="1" t="s">
        <v>3852</v>
      </c>
      <c r="E75" s="1" t="s">
        <v>3879</v>
      </c>
      <c r="F75" s="1" t="s">
        <v>3918</v>
      </c>
      <c r="G75" s="16">
        <v>1.1000000000000001</v>
      </c>
      <c r="H75" s="16">
        <v>1.6</v>
      </c>
      <c r="I75" s="13" t="s">
        <v>3190</v>
      </c>
      <c r="J75" s="1" t="s">
        <v>4979</v>
      </c>
      <c r="K75" s="1">
        <v>0</v>
      </c>
      <c r="L75" s="1">
        <v>0</v>
      </c>
      <c r="M75" s="1">
        <v>6</v>
      </c>
      <c r="N75" s="1">
        <v>3</v>
      </c>
      <c r="O75" s="1">
        <v>30</v>
      </c>
      <c r="P75" s="16">
        <v>82.59375</v>
      </c>
      <c r="Q75" s="21">
        <v>1.577564100544853E-2</v>
      </c>
      <c r="R75" s="21">
        <v>1.7808273531000587</v>
      </c>
      <c r="S75" s="21">
        <v>1.7650517120946101</v>
      </c>
      <c r="T75" s="21">
        <v>1.018165553017266E-3</v>
      </c>
      <c r="U75" s="21">
        <v>1.4291391767517727E-2</v>
      </c>
      <c r="V75" s="21">
        <v>1.3273226214500462E-2</v>
      </c>
      <c r="W75" s="13" t="str">
        <f>IF(Table46748[[#This Row],[PSI - FI]]&gt;5,"Red",(IF(AND(Table46748[[#This Row],[PSI - FI]]&lt;5,Table46748[[#This Row],[PSI - FI]]&gt;=3),"Blue","No")))</f>
        <v>No</v>
      </c>
      <c r="X75" s="19" t="str">
        <f>HYPERLINK("https://www.google.com/maps/dir/?api=1&amp;origin=" &amp; Table46748[[#This Row],[Begin Lat]] &amp; "," &amp; Table46748[[#This Row],[Begin Long]] &amp; "&amp;destination=" &amp; Table46748[[#This Row],[End Lat]] &amp; "," &amp; Table46748[[#This Row],[End Long]] &amp; "&amp;travelmode=driving", "Google Maps")</f>
        <v>Google Maps</v>
      </c>
      <c r="Y75" s="1">
        <v>40.894471037000002</v>
      </c>
      <c r="Z75" s="1">
        <v>-83.864287509500002</v>
      </c>
      <c r="AA75" s="1">
        <v>40.899687782100003</v>
      </c>
      <c r="AB75" s="1">
        <v>-83.857661326699997</v>
      </c>
    </row>
    <row r="76" spans="1:28" x14ac:dyDescent="0.25">
      <c r="A76" s="13">
        <v>74</v>
      </c>
      <c r="B76" s="17">
        <v>7</v>
      </c>
      <c r="C76" s="1" t="s">
        <v>2388</v>
      </c>
      <c r="D76" s="1" t="s">
        <v>3852</v>
      </c>
      <c r="E76" s="1" t="s">
        <v>3876</v>
      </c>
      <c r="F76" s="1" t="s">
        <v>3918</v>
      </c>
      <c r="G76" s="16">
        <v>17.399999999999999</v>
      </c>
      <c r="H76" s="16">
        <v>17.899999999999999</v>
      </c>
      <c r="I76" s="13" t="s">
        <v>3190</v>
      </c>
      <c r="J76" s="1" t="s">
        <v>4977</v>
      </c>
      <c r="K76" s="1">
        <v>1</v>
      </c>
      <c r="L76" s="1">
        <v>0</v>
      </c>
      <c r="M76" s="1">
        <v>2</v>
      </c>
      <c r="N76" s="1">
        <v>0</v>
      </c>
      <c r="O76" s="1">
        <v>9</v>
      </c>
      <c r="P76" s="16">
        <v>67.770439680232556</v>
      </c>
      <c r="Q76" s="21">
        <v>3.1661282999807777E-2</v>
      </c>
      <c r="R76" s="21">
        <v>1.3254789560238118</v>
      </c>
      <c r="S76" s="21">
        <v>1.2938176730240041</v>
      </c>
      <c r="T76" s="21">
        <v>1.9532605813838912E-3</v>
      </c>
      <c r="U76" s="21">
        <v>1.4121051570250483E-2</v>
      </c>
      <c r="V76" s="21">
        <v>1.2167790988866592E-2</v>
      </c>
      <c r="W76" s="13" t="str">
        <f>IF(Table46748[[#This Row],[PSI - FI]]&gt;5,"Red",(IF(AND(Table46748[[#This Row],[PSI - FI]]&lt;5,Table46748[[#This Row],[PSI - FI]]&gt;=3),"Blue","No")))</f>
        <v>No</v>
      </c>
      <c r="X76" s="19" t="str">
        <f>HYPERLINK("https://www.google.com/maps/dir/?api=1&amp;origin=" &amp; Table46748[[#This Row],[Begin Lat]] &amp; "," &amp; Table46748[[#This Row],[Begin Long]] &amp; "&amp;destination=" &amp; Table46748[[#This Row],[End Lat]] &amp; "," &amp; Table46748[[#This Row],[End Long]] &amp; "&amp;travelmode=driving", "Google Maps")</f>
        <v>Google Maps</v>
      </c>
      <c r="Y76" s="1">
        <v>40.436756883800001</v>
      </c>
      <c r="Z76" s="1">
        <v>-84.169172662700007</v>
      </c>
      <c r="AA76" s="1">
        <v>40.444001524000001</v>
      </c>
      <c r="AB76" s="1">
        <v>-84.169163740599998</v>
      </c>
    </row>
    <row r="77" spans="1:28" x14ac:dyDescent="0.25">
      <c r="A77" s="13">
        <v>75</v>
      </c>
      <c r="B77" s="17">
        <v>7</v>
      </c>
      <c r="C77" s="1" t="s">
        <v>2388</v>
      </c>
      <c r="D77" s="1" t="s">
        <v>3852</v>
      </c>
      <c r="E77" s="1" t="s">
        <v>3876</v>
      </c>
      <c r="F77" s="1" t="s">
        <v>3918</v>
      </c>
      <c r="G77" s="16">
        <v>12.4</v>
      </c>
      <c r="H77" s="16">
        <v>12.9</v>
      </c>
      <c r="I77" s="13" t="s">
        <v>3190</v>
      </c>
      <c r="J77" s="1" t="s">
        <v>4979</v>
      </c>
      <c r="K77" s="1">
        <v>0</v>
      </c>
      <c r="L77" s="1">
        <v>0</v>
      </c>
      <c r="M77" s="1">
        <v>5</v>
      </c>
      <c r="N77" s="1">
        <v>2</v>
      </c>
      <c r="O77" s="1">
        <v>7</v>
      </c>
      <c r="P77" s="16">
        <v>48.609375</v>
      </c>
      <c r="Q77" s="21">
        <v>2.4186291198424477E-2</v>
      </c>
      <c r="R77" s="21">
        <v>0.73866453699429047</v>
      </c>
      <c r="S77" s="21">
        <v>0.71447824579586594</v>
      </c>
      <c r="T77" s="21">
        <v>1.6299821825466001E-3</v>
      </c>
      <c r="U77" s="21">
        <v>1.4013331042967141E-2</v>
      </c>
      <c r="V77" s="21">
        <v>1.2383348860420541E-2</v>
      </c>
      <c r="W77" s="13" t="str">
        <f>IF(Table46748[[#This Row],[PSI - FI]]&gt;5,"Red",(IF(AND(Table46748[[#This Row],[PSI - FI]]&lt;5,Table46748[[#This Row],[PSI - FI]]&gt;=3),"Blue","No")))</f>
        <v>No</v>
      </c>
      <c r="X77" s="19" t="str">
        <f>HYPERLINK("https://www.google.com/maps/dir/?api=1&amp;origin=" &amp; Table46748[[#This Row],[Begin Lat]] &amp; "," &amp; Table46748[[#This Row],[Begin Long]] &amp; "&amp;destination=" &amp; Table46748[[#This Row],[End Lat]] &amp; "," &amp; Table46748[[#This Row],[End Long]] &amp; "&amp;travelmode=driving", "Google Maps")</f>
        <v>Google Maps</v>
      </c>
      <c r="Y77" s="1">
        <v>40.365105153099996</v>
      </c>
      <c r="Z77" s="1">
        <v>-84.160213832599993</v>
      </c>
      <c r="AA77" s="1">
        <v>40.372350961999999</v>
      </c>
      <c r="AB77" s="1">
        <v>-84.160395386600001</v>
      </c>
    </row>
    <row r="78" spans="1:28" x14ac:dyDescent="0.25">
      <c r="A78" s="13">
        <v>76</v>
      </c>
      <c r="B78" s="17">
        <v>6</v>
      </c>
      <c r="C78" s="1" t="s">
        <v>784</v>
      </c>
      <c r="D78" s="1" t="s">
        <v>3848</v>
      </c>
      <c r="E78" s="1" t="s">
        <v>3873</v>
      </c>
      <c r="F78" s="1" t="s">
        <v>3917</v>
      </c>
      <c r="G78" s="16">
        <v>3.9</v>
      </c>
      <c r="H78" s="16">
        <v>4.4000000000000004</v>
      </c>
      <c r="I78" s="13" t="s">
        <v>3190</v>
      </c>
      <c r="J78" s="1" t="s">
        <v>4979</v>
      </c>
      <c r="K78" s="1">
        <v>0</v>
      </c>
      <c r="L78" s="1">
        <v>0</v>
      </c>
      <c r="M78" s="1">
        <v>3</v>
      </c>
      <c r="N78" s="1">
        <v>1</v>
      </c>
      <c r="O78" s="1">
        <v>6</v>
      </c>
      <c r="P78" s="16">
        <v>30.078125</v>
      </c>
      <c r="Q78" s="21">
        <v>3.8694170199701769E-2</v>
      </c>
      <c r="R78" s="21">
        <v>0.80212186420635712</v>
      </c>
      <c r="S78" s="21">
        <v>0.76342769400665533</v>
      </c>
      <c r="T78" s="21">
        <v>2.6150764623775759E-3</v>
      </c>
      <c r="U78" s="21">
        <v>1.3931850471356264E-2</v>
      </c>
      <c r="V78" s="21">
        <v>1.1316774008978688E-2</v>
      </c>
      <c r="W78" s="13" t="str">
        <f>IF(Table46748[[#This Row],[PSI - FI]]&gt;5,"Red",(IF(AND(Table46748[[#This Row],[PSI - FI]]&lt;5,Table46748[[#This Row],[PSI - FI]]&gt;=3),"Blue","No")))</f>
        <v>No</v>
      </c>
      <c r="X78" s="19" t="str">
        <f>HYPERLINK("https://www.google.com/maps/dir/?api=1&amp;origin=" &amp; Table46748[[#This Row],[Begin Lat]] &amp; "," &amp; Table46748[[#This Row],[Begin Long]] &amp; "&amp;destination=" &amp; Table46748[[#This Row],[End Lat]] &amp; "," &amp; Table46748[[#This Row],[End Long]] &amp; "&amp;travelmode=driving", "Google Maps")</f>
        <v>Google Maps</v>
      </c>
      <c r="Y78" s="1">
        <v>39.8254411271</v>
      </c>
      <c r="Z78" s="1">
        <v>-83.126119778800003</v>
      </c>
      <c r="AA78" s="1">
        <v>39.828138372600002</v>
      </c>
      <c r="AB78" s="1">
        <v>-83.117396037899994</v>
      </c>
    </row>
    <row r="79" spans="1:28" x14ac:dyDescent="0.25">
      <c r="A79" s="13">
        <v>77</v>
      </c>
      <c r="B79" s="17">
        <v>6</v>
      </c>
      <c r="C79" s="1" t="s">
        <v>1340</v>
      </c>
      <c r="D79" s="1" t="s">
        <v>3842</v>
      </c>
      <c r="E79" s="1" t="s">
        <v>3843</v>
      </c>
      <c r="F79" s="1" t="s">
        <v>3916</v>
      </c>
      <c r="G79" s="16">
        <v>15</v>
      </c>
      <c r="H79" s="16">
        <v>15.5</v>
      </c>
      <c r="I79" s="13" t="s">
        <v>3190</v>
      </c>
      <c r="J79" s="1" t="s">
        <v>4978</v>
      </c>
      <c r="K79" s="1">
        <v>0</v>
      </c>
      <c r="L79" s="1">
        <v>0</v>
      </c>
      <c r="M79" s="1">
        <v>4</v>
      </c>
      <c r="N79" s="1">
        <v>0</v>
      </c>
      <c r="O79" s="1">
        <v>19</v>
      </c>
      <c r="P79" s="16">
        <v>45.1875</v>
      </c>
      <c r="Q79" s="21">
        <v>4.8774675004036545E-2</v>
      </c>
      <c r="R79" s="21">
        <v>1.2175227920829621</v>
      </c>
      <c r="S79" s="21">
        <v>1.1687481170789256</v>
      </c>
      <c r="T79" s="21">
        <v>3.3796861899896701E-3</v>
      </c>
      <c r="U79" s="21">
        <v>1.3877044902140576E-2</v>
      </c>
      <c r="V79" s="21">
        <v>1.0497358712150906E-2</v>
      </c>
      <c r="W79" s="13" t="str">
        <f>IF(Table46748[[#This Row],[PSI - FI]]&gt;5,"Red",(IF(AND(Table46748[[#This Row],[PSI - FI]]&lt;5,Table46748[[#This Row],[PSI - FI]]&gt;=3),"Blue","No")))</f>
        <v>No</v>
      </c>
      <c r="X79" s="19" t="str">
        <f>HYPERLINK("https://www.google.com/maps/dir/?api=1&amp;origin=" &amp; Table46748[[#This Row],[Begin Lat]] &amp; "," &amp; Table46748[[#This Row],[Begin Long]] &amp; "&amp;destination=" &amp; Table46748[[#This Row],[End Lat]] &amp; "," &amp; Table46748[[#This Row],[End Long]] &amp; "&amp;travelmode=driving", "Google Maps")</f>
        <v>Google Maps</v>
      </c>
      <c r="Y79" s="1">
        <v>39.977874878199998</v>
      </c>
      <c r="Z79" s="1">
        <v>-83.2596521997</v>
      </c>
      <c r="AA79" s="1">
        <v>39.980282594999998</v>
      </c>
      <c r="AB79" s="1">
        <v>-83.250625085099998</v>
      </c>
    </row>
    <row r="80" spans="1:28" x14ac:dyDescent="0.25">
      <c r="A80" s="13">
        <v>78</v>
      </c>
      <c r="B80" s="17">
        <v>4</v>
      </c>
      <c r="C80" s="1" t="s">
        <v>801</v>
      </c>
      <c r="D80" s="1" t="s">
        <v>3867</v>
      </c>
      <c r="E80" s="1" t="s">
        <v>3877</v>
      </c>
      <c r="F80" s="1" t="s">
        <v>3921</v>
      </c>
      <c r="G80" s="16">
        <v>2.5</v>
      </c>
      <c r="H80" s="16">
        <v>3</v>
      </c>
      <c r="I80" s="13" t="s">
        <v>3190</v>
      </c>
      <c r="J80" s="1" t="s">
        <v>4977</v>
      </c>
      <c r="K80" s="1">
        <v>0</v>
      </c>
      <c r="L80" s="1">
        <v>0</v>
      </c>
      <c r="M80" s="1">
        <v>3</v>
      </c>
      <c r="N80" s="1">
        <v>1</v>
      </c>
      <c r="O80" s="1">
        <v>6</v>
      </c>
      <c r="P80" s="16">
        <v>30.078125</v>
      </c>
      <c r="Q80" s="21">
        <v>2.2066288508726155E-2</v>
      </c>
      <c r="R80" s="21">
        <v>0.91760072722427555</v>
      </c>
      <c r="S80" s="21">
        <v>0.89553443871554939</v>
      </c>
      <c r="T80" s="21">
        <v>1.3100148647192875E-3</v>
      </c>
      <c r="U80" s="21">
        <v>1.3717342757509823E-2</v>
      </c>
      <c r="V80" s="21">
        <v>1.2407327892790535E-2</v>
      </c>
      <c r="W80" s="13" t="str">
        <f>IF(Table46748[[#This Row],[PSI - FI]]&gt;5,"Red",(IF(AND(Table46748[[#This Row],[PSI - FI]]&lt;5,Table46748[[#This Row],[PSI - FI]]&gt;=3),"Blue","No")))</f>
        <v>No</v>
      </c>
      <c r="X80" s="19" t="str">
        <f>HYPERLINK("https://www.google.com/maps/dir/?api=1&amp;origin=" &amp; Table46748[[#This Row],[Begin Lat]] &amp; "," &amp; Table46748[[#This Row],[Begin Long]] &amp; "&amp;destination=" &amp; Table46748[[#This Row],[End Lat]] &amp; "," &amp; Table46748[[#This Row],[End Long]] &amp; "&amp;travelmode=driving", "Google Maps")</f>
        <v>Google Maps</v>
      </c>
      <c r="Y80" s="1">
        <v>41.104041290600001</v>
      </c>
      <c r="Z80" s="1">
        <v>-80.955222514799999</v>
      </c>
      <c r="AA80" s="1">
        <v>41.104139426899998</v>
      </c>
      <c r="AB80" s="1">
        <v>-80.945653139300006</v>
      </c>
    </row>
    <row r="81" spans="1:28" x14ac:dyDescent="0.25">
      <c r="A81" s="13">
        <v>79</v>
      </c>
      <c r="B81" s="17">
        <v>12</v>
      </c>
      <c r="C81" s="1" t="s">
        <v>794</v>
      </c>
      <c r="D81" s="1" t="s">
        <v>3870</v>
      </c>
      <c r="E81" s="1" t="s">
        <v>3871</v>
      </c>
      <c r="F81" s="1" t="s">
        <v>3920</v>
      </c>
      <c r="G81" s="16">
        <v>18.899999999999999</v>
      </c>
      <c r="H81" s="16">
        <v>19.399999999999999</v>
      </c>
      <c r="I81" s="13" t="s">
        <v>3190</v>
      </c>
      <c r="J81" s="1" t="s">
        <v>4977</v>
      </c>
      <c r="K81" s="1">
        <v>0</v>
      </c>
      <c r="L81" s="1">
        <v>0</v>
      </c>
      <c r="M81" s="1">
        <v>2</v>
      </c>
      <c r="N81" s="1">
        <v>1</v>
      </c>
      <c r="O81" s="1">
        <v>9</v>
      </c>
      <c r="P81" s="16">
        <v>26.53125</v>
      </c>
      <c r="Q81" s="21">
        <v>3.4615998897646438E-2</v>
      </c>
      <c r="R81" s="21">
        <v>1.255834954997987</v>
      </c>
      <c r="S81" s="21">
        <v>1.2212189561003406</v>
      </c>
      <c r="T81" s="21">
        <v>2.1975627916789617E-3</v>
      </c>
      <c r="U81" s="21">
        <v>1.3711367692388555E-2</v>
      </c>
      <c r="V81" s="21">
        <v>1.1513804900709593E-2</v>
      </c>
      <c r="W81" s="13" t="str">
        <f>IF(Table46748[[#This Row],[PSI - FI]]&gt;5,"Red",(IF(AND(Table46748[[#This Row],[PSI - FI]]&lt;5,Table46748[[#This Row],[PSI - FI]]&gt;=3),"Blue","No")))</f>
        <v>No</v>
      </c>
      <c r="X81" s="19" t="str">
        <f>HYPERLINK("https://www.google.com/maps/dir/?api=1&amp;origin=" &amp; Table46748[[#This Row],[Begin Lat]] &amp; "," &amp; Table46748[[#This Row],[Begin Long]] &amp; "&amp;destination=" &amp; Table46748[[#This Row],[End Lat]] &amp; "," &amp; Table46748[[#This Row],[End Long]] &amp; "&amp;travelmode=driving", "Google Maps")</f>
        <v>Google Maps</v>
      </c>
      <c r="Y81" s="1">
        <v>41.705339612099998</v>
      </c>
      <c r="Z81" s="1">
        <v>-81.180819741500002</v>
      </c>
      <c r="AA81" s="1">
        <v>41.709991406699999</v>
      </c>
      <c r="AB81" s="1">
        <v>-81.173135072799994</v>
      </c>
    </row>
    <row r="82" spans="1:28" x14ac:dyDescent="0.25">
      <c r="A82" s="13">
        <v>80</v>
      </c>
      <c r="B82" s="17">
        <v>6</v>
      </c>
      <c r="C82" s="1" t="s">
        <v>799</v>
      </c>
      <c r="D82" s="1" t="s">
        <v>3844</v>
      </c>
      <c r="E82" s="1" t="s">
        <v>3851</v>
      </c>
      <c r="F82" s="1" t="s">
        <v>3917</v>
      </c>
      <c r="G82" s="16">
        <v>11.8</v>
      </c>
      <c r="H82" s="16">
        <v>12.3</v>
      </c>
      <c r="I82" s="13" t="s">
        <v>3190</v>
      </c>
      <c r="J82" s="1" t="s">
        <v>4978</v>
      </c>
      <c r="K82" s="1">
        <v>0</v>
      </c>
      <c r="L82" s="1">
        <v>1</v>
      </c>
      <c r="M82" s="1">
        <v>2</v>
      </c>
      <c r="N82" s="1">
        <v>2</v>
      </c>
      <c r="O82" s="1">
        <v>9</v>
      </c>
      <c r="P82" s="16">
        <v>76.645439680232556</v>
      </c>
      <c r="Q82" s="21">
        <v>4.1834422353460195E-2</v>
      </c>
      <c r="R82" s="21">
        <v>0.65878312190415278</v>
      </c>
      <c r="S82" s="21">
        <v>0.61694869955069254</v>
      </c>
      <c r="T82" s="21">
        <v>2.7949120965840941E-3</v>
      </c>
      <c r="U82" s="21">
        <v>1.3661590340000768E-2</v>
      </c>
      <c r="V82" s="21">
        <v>1.0866678243416673E-2</v>
      </c>
      <c r="W82" s="13" t="str">
        <f>IF(Table46748[[#This Row],[PSI - FI]]&gt;5,"Red",(IF(AND(Table46748[[#This Row],[PSI - FI]]&lt;5,Table46748[[#This Row],[PSI - FI]]&gt;=3),"Blue","No")))</f>
        <v>No</v>
      </c>
      <c r="X82" s="19" t="str">
        <f>HYPERLINK("https://www.google.com/maps/dir/?api=1&amp;origin=" &amp; Table46748[[#This Row],[Begin Lat]] &amp; "," &amp; Table46748[[#This Row],[Begin Long]] &amp; "&amp;destination=" &amp; Table46748[[#This Row],[End Lat]] &amp; "," &amp; Table46748[[#This Row],[End Long]] &amp; "&amp;travelmode=driving", "Google Maps")</f>
        <v>Google Maps</v>
      </c>
      <c r="Y82" s="1">
        <v>40.297140768299997</v>
      </c>
      <c r="Z82" s="1">
        <v>-82.924442069600005</v>
      </c>
      <c r="AA82" s="1">
        <v>40.304094864500001</v>
      </c>
      <c r="AB82" s="1">
        <v>-82.921846525000007</v>
      </c>
    </row>
    <row r="83" spans="1:28" x14ac:dyDescent="0.25">
      <c r="A83" s="13">
        <v>81</v>
      </c>
      <c r="B83" s="17">
        <v>6</v>
      </c>
      <c r="C83" s="1" t="s">
        <v>799</v>
      </c>
      <c r="D83" s="1" t="s">
        <v>3844</v>
      </c>
      <c r="E83" s="1" t="s">
        <v>3851</v>
      </c>
      <c r="F83" s="1" t="s">
        <v>3917</v>
      </c>
      <c r="G83" s="16">
        <v>16.2</v>
      </c>
      <c r="H83" s="16">
        <v>16.7</v>
      </c>
      <c r="I83" s="13" t="s">
        <v>3190</v>
      </c>
      <c r="J83" s="1" t="s">
        <v>4978</v>
      </c>
      <c r="K83" s="1">
        <v>0</v>
      </c>
      <c r="L83" s="1">
        <v>0</v>
      </c>
      <c r="M83" s="1">
        <v>3</v>
      </c>
      <c r="N83" s="1">
        <v>2</v>
      </c>
      <c r="O83" s="1">
        <v>9</v>
      </c>
      <c r="P83" s="16">
        <v>37.515625</v>
      </c>
      <c r="Q83" s="21">
        <v>4.1834422353460195E-2</v>
      </c>
      <c r="R83" s="21">
        <v>0.65878312190415278</v>
      </c>
      <c r="S83" s="21">
        <v>0.61694869955069254</v>
      </c>
      <c r="T83" s="21">
        <v>2.7949120965840941E-3</v>
      </c>
      <c r="U83" s="21">
        <v>1.3661590340000768E-2</v>
      </c>
      <c r="V83" s="21">
        <v>1.0866678243416673E-2</v>
      </c>
      <c r="W83" s="13" t="str">
        <f>IF(Table46748[[#This Row],[PSI - FI]]&gt;5,"Red",(IF(AND(Table46748[[#This Row],[PSI - FI]]&lt;5,Table46748[[#This Row],[PSI - FI]]&gt;=3),"Blue","No")))</f>
        <v>No</v>
      </c>
      <c r="X83" s="19" t="str">
        <f>HYPERLINK("https://www.google.com/maps/dir/?api=1&amp;origin=" &amp; Table46748[[#This Row],[Begin Lat]] &amp; "," &amp; Table46748[[#This Row],[Begin Long]] &amp; "&amp;destination=" &amp; Table46748[[#This Row],[End Lat]] &amp; "," &amp; Table46748[[#This Row],[End Long]] &amp; "&amp;travelmode=driving", "Google Maps")</f>
        <v>Google Maps</v>
      </c>
      <c r="Y83" s="1">
        <v>40.344586032400002</v>
      </c>
      <c r="Z83" s="1">
        <v>-82.8710336165</v>
      </c>
      <c r="AA83" s="1">
        <v>40.349515583600002</v>
      </c>
      <c r="AB83" s="1">
        <v>-82.864093903599993</v>
      </c>
    </row>
    <row r="84" spans="1:28" x14ac:dyDescent="0.25">
      <c r="A84" s="13">
        <v>82</v>
      </c>
      <c r="B84" s="17">
        <v>6</v>
      </c>
      <c r="C84" s="1" t="s">
        <v>799</v>
      </c>
      <c r="D84" s="1" t="s">
        <v>3844</v>
      </c>
      <c r="E84" s="1" t="s">
        <v>3845</v>
      </c>
      <c r="F84" s="1" t="s">
        <v>3917</v>
      </c>
      <c r="G84" s="16">
        <v>15.6</v>
      </c>
      <c r="H84" s="16">
        <v>16.100000000000001</v>
      </c>
      <c r="I84" s="13" t="s">
        <v>3190</v>
      </c>
      <c r="J84" s="1" t="s">
        <v>4978</v>
      </c>
      <c r="K84" s="1">
        <v>0</v>
      </c>
      <c r="L84" s="1">
        <v>0</v>
      </c>
      <c r="M84" s="1">
        <v>3</v>
      </c>
      <c r="N84" s="1">
        <v>2</v>
      </c>
      <c r="O84" s="1">
        <v>8</v>
      </c>
      <c r="P84" s="16">
        <v>36.515625</v>
      </c>
      <c r="Q84" s="21">
        <v>4.1834422353460195E-2</v>
      </c>
      <c r="R84" s="21">
        <v>0.61439573941769388</v>
      </c>
      <c r="S84" s="21">
        <v>0.57256131706423363</v>
      </c>
      <c r="T84" s="21">
        <v>2.7949120965840941E-3</v>
      </c>
      <c r="U84" s="21">
        <v>1.3661590340000768E-2</v>
      </c>
      <c r="V84" s="21">
        <v>1.0866678243416673E-2</v>
      </c>
      <c r="W84" s="13" t="str">
        <f>IF(Table46748[[#This Row],[PSI - FI]]&gt;5,"Red",(IF(AND(Table46748[[#This Row],[PSI - FI]]&lt;5,Table46748[[#This Row],[PSI - FI]]&gt;=3),"Blue","No")))</f>
        <v>No</v>
      </c>
      <c r="X84" s="19" t="str">
        <f>HYPERLINK("https://www.google.com/maps/dir/?api=1&amp;origin=" &amp; Table46748[[#This Row],[Begin Lat]] &amp; "," &amp; Table46748[[#This Row],[Begin Long]] &amp; "&amp;destination=" &amp; Table46748[[#This Row],[End Lat]] &amp; "," &amp; Table46748[[#This Row],[End Long]] &amp; "&amp;travelmode=driving", "Google Maps")</f>
        <v>Google Maps</v>
      </c>
      <c r="Y84" s="1">
        <v>40.338620627700003</v>
      </c>
      <c r="Z84" s="1">
        <v>-82.878917200900005</v>
      </c>
      <c r="AA84" s="1">
        <v>40.343552435399999</v>
      </c>
      <c r="AB84" s="1">
        <v>-82.871979554199996</v>
      </c>
    </row>
    <row r="85" spans="1:28" x14ac:dyDescent="0.25">
      <c r="A85" s="13">
        <v>83</v>
      </c>
      <c r="B85" s="17">
        <v>3</v>
      </c>
      <c r="C85" s="1" t="s">
        <v>3193</v>
      </c>
      <c r="D85" s="1" t="s">
        <v>3848</v>
      </c>
      <c r="E85" s="1" t="s">
        <v>3880</v>
      </c>
      <c r="F85" s="1" t="s">
        <v>3917</v>
      </c>
      <c r="G85" s="16">
        <v>4.2</v>
      </c>
      <c r="H85" s="16">
        <v>4.7</v>
      </c>
      <c r="I85" s="13" t="s">
        <v>3190</v>
      </c>
      <c r="J85" s="1" t="s">
        <v>4978</v>
      </c>
      <c r="K85" s="1">
        <v>0</v>
      </c>
      <c r="L85" s="1">
        <v>0</v>
      </c>
      <c r="M85" s="1">
        <v>5</v>
      </c>
      <c r="N85" s="1">
        <v>2</v>
      </c>
      <c r="O85" s="1">
        <v>10</v>
      </c>
      <c r="P85" s="16">
        <v>51.609375</v>
      </c>
      <c r="Q85" s="21">
        <v>3.3330073972510171E-2</v>
      </c>
      <c r="R85" s="21">
        <v>0.6461999717943947</v>
      </c>
      <c r="S85" s="21">
        <v>0.6128698978218845</v>
      </c>
      <c r="T85" s="21">
        <v>2.1096320778235455E-3</v>
      </c>
      <c r="U85" s="21">
        <v>1.3616057768044193E-2</v>
      </c>
      <c r="V85" s="21">
        <v>1.1506425690220649E-2</v>
      </c>
      <c r="W85" s="13" t="str">
        <f>IF(Table46748[[#This Row],[PSI - FI]]&gt;5,"Red",(IF(AND(Table46748[[#This Row],[PSI - FI]]&lt;5,Table46748[[#This Row],[PSI - FI]]&gt;=3),"Blue","No")))</f>
        <v>No</v>
      </c>
      <c r="X85" s="19" t="str">
        <f>HYPERLINK("https://www.google.com/maps/dir/?api=1&amp;origin=" &amp; Table46748[[#This Row],[Begin Lat]] &amp; "," &amp; Table46748[[#This Row],[Begin Long]] &amp; "&amp;destination=" &amp; Table46748[[#This Row],[End Lat]] &amp; "," &amp; Table46748[[#This Row],[End Long]] &amp; "&amp;travelmode=driving", "Google Maps")</f>
        <v>Google Maps</v>
      </c>
      <c r="Y85" s="1">
        <v>40.8295716716</v>
      </c>
      <c r="Z85" s="1">
        <v>-82.317523667200007</v>
      </c>
      <c r="AA85" s="1">
        <v>40.8326479431</v>
      </c>
      <c r="AB85" s="1">
        <v>-82.308886687400005</v>
      </c>
    </row>
    <row r="86" spans="1:28" x14ac:dyDescent="0.25">
      <c r="A86" s="13">
        <v>84</v>
      </c>
      <c r="B86" s="17">
        <v>6</v>
      </c>
      <c r="C86" s="1" t="s">
        <v>3192</v>
      </c>
      <c r="D86" s="1" t="s">
        <v>3848</v>
      </c>
      <c r="E86" s="1" t="s">
        <v>3854</v>
      </c>
      <c r="F86" s="1" t="s">
        <v>3917</v>
      </c>
      <c r="G86" s="16">
        <v>7.8</v>
      </c>
      <c r="H86" s="16">
        <v>8.3000000000000007</v>
      </c>
      <c r="I86" s="13" t="s">
        <v>3190</v>
      </c>
      <c r="J86" s="1" t="s">
        <v>4978</v>
      </c>
      <c r="K86" s="1">
        <v>1</v>
      </c>
      <c r="L86" s="1">
        <v>1</v>
      </c>
      <c r="M86" s="1">
        <v>2</v>
      </c>
      <c r="N86" s="1">
        <v>2</v>
      </c>
      <c r="O86" s="1">
        <v>11</v>
      </c>
      <c r="P86" s="16">
        <v>124.32212936046511</v>
      </c>
      <c r="Q86" s="21">
        <v>3.686903616984219E-2</v>
      </c>
      <c r="R86" s="21">
        <v>0.70829728281868853</v>
      </c>
      <c r="S86" s="21">
        <v>0.67142824664884637</v>
      </c>
      <c r="T86" s="21">
        <v>2.3902928998814628E-3</v>
      </c>
      <c r="U86" s="21">
        <v>1.3556727658920032E-2</v>
      </c>
      <c r="V86" s="21">
        <v>1.1166434759038569E-2</v>
      </c>
      <c r="W86" s="13" t="str">
        <f>IF(Table46748[[#This Row],[PSI - FI]]&gt;5,"Red",(IF(AND(Table46748[[#This Row],[PSI - FI]]&lt;5,Table46748[[#This Row],[PSI - FI]]&gt;=3),"Blue","No")))</f>
        <v>No</v>
      </c>
      <c r="X86" s="19" t="str">
        <f>HYPERLINK("https://www.google.com/maps/dir/?api=1&amp;origin=" &amp; Table46748[[#This Row],[Begin Lat]] &amp; "," &amp; Table46748[[#This Row],[Begin Long]] &amp; "&amp;destination=" &amp; Table46748[[#This Row],[End Lat]] &amp; "," &amp; Table46748[[#This Row],[End Long]] &amp; "&amp;travelmode=driving", "Google Maps")</f>
        <v>Google Maps</v>
      </c>
      <c r="Y86" s="1">
        <v>40.448599552899999</v>
      </c>
      <c r="Z86" s="1">
        <v>-82.7906566435</v>
      </c>
      <c r="AA86" s="1">
        <v>40.453168216599998</v>
      </c>
      <c r="AB86" s="1">
        <v>-82.783295303700001</v>
      </c>
    </row>
    <row r="87" spans="1:28" x14ac:dyDescent="0.25">
      <c r="A87" s="13">
        <v>85</v>
      </c>
      <c r="B87" s="17">
        <v>6</v>
      </c>
      <c r="C87" s="1" t="s">
        <v>3192</v>
      </c>
      <c r="D87" s="1" t="s">
        <v>3848</v>
      </c>
      <c r="E87" s="1" t="s">
        <v>3854</v>
      </c>
      <c r="F87" s="1" t="s">
        <v>3917</v>
      </c>
      <c r="G87" s="16">
        <v>8.6</v>
      </c>
      <c r="H87" s="16">
        <v>9.1</v>
      </c>
      <c r="I87" s="13" t="s">
        <v>3190</v>
      </c>
      <c r="J87" s="1" t="s">
        <v>4978</v>
      </c>
      <c r="K87" s="1">
        <v>0</v>
      </c>
      <c r="L87" s="1">
        <v>0</v>
      </c>
      <c r="M87" s="1">
        <v>5</v>
      </c>
      <c r="N87" s="1">
        <v>1</v>
      </c>
      <c r="O87" s="1">
        <v>14</v>
      </c>
      <c r="P87" s="16">
        <v>51.171875</v>
      </c>
      <c r="Q87" s="21">
        <v>3.686903616984219E-2</v>
      </c>
      <c r="R87" s="21">
        <v>0.82739438569750257</v>
      </c>
      <c r="S87" s="21">
        <v>0.7905253495276604</v>
      </c>
      <c r="T87" s="21">
        <v>2.3902928998814628E-3</v>
      </c>
      <c r="U87" s="21">
        <v>1.3556727658920032E-2</v>
      </c>
      <c r="V87" s="21">
        <v>1.1166434759038569E-2</v>
      </c>
      <c r="W87" s="13" t="str">
        <f>IF(Table46748[[#This Row],[PSI - FI]]&gt;5,"Red",(IF(AND(Table46748[[#This Row],[PSI - FI]]&lt;5,Table46748[[#This Row],[PSI - FI]]&gt;=3),"Blue","No")))</f>
        <v>No</v>
      </c>
      <c r="X87" s="19" t="str">
        <f>HYPERLINK("https://www.google.com/maps/dir/?api=1&amp;origin=" &amp; Table46748[[#This Row],[Begin Lat]] &amp; "," &amp; Table46748[[#This Row],[Begin Long]] &amp; "&amp;destination=" &amp; Table46748[[#This Row],[End Lat]] &amp; "," &amp; Table46748[[#This Row],[End Long]] &amp; "&amp;travelmode=driving", "Google Maps")</f>
        <v>Google Maps</v>
      </c>
      <c r="Y87" s="1">
        <v>40.455900378099997</v>
      </c>
      <c r="Z87" s="1">
        <v>-82.778866895899995</v>
      </c>
      <c r="AA87" s="1">
        <v>40.460496474700001</v>
      </c>
      <c r="AB87" s="1">
        <v>-82.771535406200002</v>
      </c>
    </row>
    <row r="88" spans="1:28" x14ac:dyDescent="0.25">
      <c r="A88" s="13">
        <v>86</v>
      </c>
      <c r="B88" s="17">
        <v>8</v>
      </c>
      <c r="C88" s="1" t="s">
        <v>806</v>
      </c>
      <c r="D88" s="1" t="s">
        <v>3856</v>
      </c>
      <c r="E88" s="1" t="s">
        <v>3857</v>
      </c>
      <c r="F88" s="1" t="s">
        <v>3917</v>
      </c>
      <c r="G88" s="16">
        <v>14.6</v>
      </c>
      <c r="H88" s="16">
        <v>15.1</v>
      </c>
      <c r="I88" s="13" t="s">
        <v>3190</v>
      </c>
      <c r="J88" s="1" t="s">
        <v>4979</v>
      </c>
      <c r="K88" s="1">
        <v>0</v>
      </c>
      <c r="L88" s="1">
        <v>1</v>
      </c>
      <c r="M88" s="1">
        <v>2</v>
      </c>
      <c r="N88" s="1">
        <v>2</v>
      </c>
      <c r="O88" s="1">
        <v>10</v>
      </c>
      <c r="P88" s="16">
        <v>77.645439680232556</v>
      </c>
      <c r="Q88" s="21">
        <v>3.1246971799206092E-2</v>
      </c>
      <c r="R88" s="21">
        <v>0.98239872576514753</v>
      </c>
      <c r="S88" s="21">
        <v>0.95115175396594143</v>
      </c>
      <c r="T88" s="21">
        <v>2.1090622210715401E-3</v>
      </c>
      <c r="U88" s="21">
        <v>1.3533266442439613E-2</v>
      </c>
      <c r="V88" s="21">
        <v>1.1424204221368073E-2</v>
      </c>
      <c r="W88" s="13" t="str">
        <f>IF(Table46748[[#This Row],[PSI - FI]]&gt;5,"Red",(IF(AND(Table46748[[#This Row],[PSI - FI]]&lt;5,Table46748[[#This Row],[PSI - FI]]&gt;=3),"Blue","No")))</f>
        <v>No</v>
      </c>
      <c r="X88" s="19" t="str">
        <f>HYPERLINK("https://www.google.com/maps/dir/?api=1&amp;origin=" &amp; Table46748[[#This Row],[Begin Lat]] &amp; "," &amp; Table46748[[#This Row],[Begin Long]] &amp; "&amp;destination=" &amp; Table46748[[#This Row],[End Lat]] &amp; "," &amp; Table46748[[#This Row],[End Long]] &amp; "&amp;travelmode=driving", "Google Maps")</f>
        <v>Google Maps</v>
      </c>
      <c r="Y88" s="1">
        <v>39.4156292033</v>
      </c>
      <c r="Z88" s="1">
        <v>-84.116363905100002</v>
      </c>
      <c r="AA88" s="1">
        <v>39.418048981200002</v>
      </c>
      <c r="AB88" s="1">
        <v>-84.1075753139</v>
      </c>
    </row>
    <row r="89" spans="1:28" x14ac:dyDescent="0.25">
      <c r="A89" s="13">
        <v>87</v>
      </c>
      <c r="B89" s="17">
        <v>11</v>
      </c>
      <c r="C89" s="1" t="s">
        <v>2375</v>
      </c>
      <c r="D89" s="1" t="s">
        <v>3842</v>
      </c>
      <c r="E89" s="1" t="s">
        <v>3875</v>
      </c>
      <c r="F89" s="1" t="s">
        <v>3916</v>
      </c>
      <c r="G89" s="16">
        <v>15.4</v>
      </c>
      <c r="H89" s="16">
        <v>15.9</v>
      </c>
      <c r="I89" s="13" t="s">
        <v>3190</v>
      </c>
      <c r="J89" s="1" t="s">
        <v>4979</v>
      </c>
      <c r="K89" s="1">
        <v>0</v>
      </c>
      <c r="L89" s="1">
        <v>0</v>
      </c>
      <c r="M89" s="1">
        <v>3</v>
      </c>
      <c r="N89" s="1">
        <v>4</v>
      </c>
      <c r="O89" s="1">
        <v>8</v>
      </c>
      <c r="P89" s="16">
        <v>45.390625</v>
      </c>
      <c r="Q89" s="21">
        <v>2.3114746509937476E-2</v>
      </c>
      <c r="R89" s="21">
        <v>0.75333486432805263</v>
      </c>
      <c r="S89" s="21">
        <v>0.73022011781811513</v>
      </c>
      <c r="T89" s="21">
        <v>1.557344004232006E-3</v>
      </c>
      <c r="U89" s="21">
        <v>1.3387866635608947E-2</v>
      </c>
      <c r="V89" s="21">
        <v>1.1830522631376942E-2</v>
      </c>
      <c r="W89" s="13" t="str">
        <f>IF(Table46748[[#This Row],[PSI - FI]]&gt;5,"Red",(IF(AND(Table46748[[#This Row],[PSI - FI]]&lt;5,Table46748[[#This Row],[PSI - FI]]&gt;=3),"Blue","No")))</f>
        <v>No</v>
      </c>
      <c r="X89" s="19" t="str">
        <f>HYPERLINK("https://www.google.com/maps/dir/?api=1&amp;origin=" &amp; Table46748[[#This Row],[Begin Lat]] &amp; "," &amp; Table46748[[#This Row],[Begin Long]] &amp; "&amp;destination=" &amp; Table46748[[#This Row],[End Lat]] &amp; "," &amp; Table46748[[#This Row],[End Long]] &amp; "&amp;travelmode=driving", "Google Maps")</f>
        <v>Google Maps</v>
      </c>
      <c r="Y89" s="1">
        <v>40.077665816500001</v>
      </c>
      <c r="Z89" s="1">
        <v>-80.951019847300003</v>
      </c>
      <c r="AA89" s="1">
        <v>40.077807819999997</v>
      </c>
      <c r="AB89" s="1">
        <v>-80.941590547100006</v>
      </c>
    </row>
    <row r="90" spans="1:28" x14ac:dyDescent="0.25">
      <c r="A90" s="13">
        <v>88</v>
      </c>
      <c r="B90" s="17">
        <v>1</v>
      </c>
      <c r="C90" s="1" t="s">
        <v>804</v>
      </c>
      <c r="D90" s="1" t="s">
        <v>3852</v>
      </c>
      <c r="E90" s="1" t="s">
        <v>3879</v>
      </c>
      <c r="F90" s="1" t="s">
        <v>3918</v>
      </c>
      <c r="G90" s="16">
        <v>23.3</v>
      </c>
      <c r="H90" s="16">
        <v>23.8</v>
      </c>
      <c r="I90" s="13" t="s">
        <v>3190</v>
      </c>
      <c r="J90" s="1" t="s">
        <v>4978</v>
      </c>
      <c r="K90" s="1">
        <v>0</v>
      </c>
      <c r="L90" s="1">
        <v>1</v>
      </c>
      <c r="M90" s="1">
        <v>2</v>
      </c>
      <c r="N90" s="1">
        <v>4</v>
      </c>
      <c r="O90" s="1">
        <v>5</v>
      </c>
      <c r="P90" s="16">
        <v>81.520439680232556</v>
      </c>
      <c r="Q90" s="21">
        <v>3.247939475275477E-2</v>
      </c>
      <c r="R90" s="21">
        <v>0.45421421951190272</v>
      </c>
      <c r="S90" s="21">
        <v>0.42173482475914792</v>
      </c>
      <c r="T90" s="21">
        <v>2.0431911052797907E-3</v>
      </c>
      <c r="U90" s="21">
        <v>1.3188823269349993E-2</v>
      </c>
      <c r="V90" s="21">
        <v>1.1145632164070201E-2</v>
      </c>
      <c r="W90" s="13" t="str">
        <f>IF(Table46748[[#This Row],[PSI - FI]]&gt;5,"Red",(IF(AND(Table46748[[#This Row],[PSI - FI]]&lt;5,Table46748[[#This Row],[PSI - FI]]&gt;=3),"Blue","No")))</f>
        <v>No</v>
      </c>
      <c r="X90" s="19" t="str">
        <f>HYPERLINK("https://www.google.com/maps/dir/?api=1&amp;origin=" &amp; Table46748[[#This Row],[Begin Lat]] &amp; "," &amp; Table46748[[#This Row],[Begin Long]] &amp; "&amp;destination=" &amp; Table46748[[#This Row],[End Lat]] &amp; "," &amp; Table46748[[#This Row],[End Long]] &amp; "&amp;travelmode=driving", "Google Maps")</f>
        <v>Google Maps</v>
      </c>
      <c r="Y90" s="1">
        <v>41.141235717100002</v>
      </c>
      <c r="Z90" s="1">
        <v>-83.658741325899996</v>
      </c>
      <c r="AA90" s="1">
        <v>41.148478562199998</v>
      </c>
      <c r="AB90" s="1">
        <v>-83.658675405699995</v>
      </c>
    </row>
    <row r="91" spans="1:28" x14ac:dyDescent="0.25">
      <c r="A91" s="13">
        <v>89</v>
      </c>
      <c r="B91" s="17">
        <v>1</v>
      </c>
      <c r="C91" s="1" t="s">
        <v>804</v>
      </c>
      <c r="D91" s="1" t="s">
        <v>3852</v>
      </c>
      <c r="E91" s="1" t="s">
        <v>3879</v>
      </c>
      <c r="F91" s="1" t="s">
        <v>3918</v>
      </c>
      <c r="G91" s="16">
        <v>24.3</v>
      </c>
      <c r="H91" s="16">
        <v>24.8</v>
      </c>
      <c r="I91" s="13" t="s">
        <v>3190</v>
      </c>
      <c r="J91" s="1" t="s">
        <v>4978</v>
      </c>
      <c r="K91" s="1">
        <v>0</v>
      </c>
      <c r="L91" s="1">
        <v>0</v>
      </c>
      <c r="M91" s="1">
        <v>6</v>
      </c>
      <c r="N91" s="1">
        <v>1</v>
      </c>
      <c r="O91" s="1">
        <v>5</v>
      </c>
      <c r="P91" s="16">
        <v>48.71875</v>
      </c>
      <c r="Q91" s="21">
        <v>3.247939475275477E-2</v>
      </c>
      <c r="R91" s="21">
        <v>0.45421421951190272</v>
      </c>
      <c r="S91" s="21">
        <v>0.42173482475914792</v>
      </c>
      <c r="T91" s="21">
        <v>2.0431911052797907E-3</v>
      </c>
      <c r="U91" s="21">
        <v>1.3188823269349993E-2</v>
      </c>
      <c r="V91" s="21">
        <v>1.1145632164070201E-2</v>
      </c>
      <c r="W91" s="13" t="str">
        <f>IF(Table46748[[#This Row],[PSI - FI]]&gt;5,"Red",(IF(AND(Table46748[[#This Row],[PSI - FI]]&lt;5,Table46748[[#This Row],[PSI - FI]]&gt;=3),"Blue","No")))</f>
        <v>No</v>
      </c>
      <c r="X91" s="19" t="str">
        <f>HYPERLINK("https://www.google.com/maps/dir/?api=1&amp;origin=" &amp; Table46748[[#This Row],[Begin Lat]] &amp; "," &amp; Table46748[[#This Row],[Begin Long]] &amp; "&amp;destination=" &amp; Table46748[[#This Row],[End Lat]] &amp; "," &amp; Table46748[[#This Row],[End Long]] &amp; "&amp;travelmode=driving", "Google Maps")</f>
        <v>Google Maps</v>
      </c>
      <c r="Y91" s="1">
        <v>41.155402461599998</v>
      </c>
      <c r="Z91" s="1">
        <v>-83.656097007300005</v>
      </c>
      <c r="AA91" s="1">
        <v>41.161812294400001</v>
      </c>
      <c r="AB91" s="1">
        <v>-83.651696383499996</v>
      </c>
    </row>
    <row r="92" spans="1:28" x14ac:dyDescent="0.25">
      <c r="A92" s="13">
        <v>90</v>
      </c>
      <c r="B92" s="17">
        <v>6</v>
      </c>
      <c r="C92" s="1" t="s">
        <v>2374</v>
      </c>
      <c r="D92" s="1" t="s">
        <v>3848</v>
      </c>
      <c r="E92" s="1" t="s">
        <v>3849</v>
      </c>
      <c r="F92" s="1" t="s">
        <v>3917</v>
      </c>
      <c r="G92" s="16">
        <v>3.4</v>
      </c>
      <c r="H92" s="16">
        <v>3.9</v>
      </c>
      <c r="I92" s="13" t="s">
        <v>3190</v>
      </c>
      <c r="J92" s="1" t="s">
        <v>4976</v>
      </c>
      <c r="K92" s="1">
        <v>0</v>
      </c>
      <c r="L92" s="1">
        <v>1</v>
      </c>
      <c r="M92" s="1">
        <v>2</v>
      </c>
      <c r="N92" s="1">
        <v>0</v>
      </c>
      <c r="O92" s="1">
        <v>10</v>
      </c>
      <c r="P92" s="16">
        <v>68.770439680232556</v>
      </c>
      <c r="Q92" s="21">
        <v>3.5146864047154093E-2</v>
      </c>
      <c r="R92" s="21">
        <v>1.2569795120512801</v>
      </c>
      <c r="S92" s="21">
        <v>1.2218326480041259</v>
      </c>
      <c r="T92" s="21">
        <v>1.7967943900608222E-3</v>
      </c>
      <c r="U92" s="21">
        <v>1.3103266781244466E-2</v>
      </c>
      <c r="V92" s="21">
        <v>1.1306472391183642E-2</v>
      </c>
      <c r="W92" s="13" t="str">
        <f>IF(Table46748[[#This Row],[PSI - FI]]&gt;5,"Red",(IF(AND(Table46748[[#This Row],[PSI - FI]]&lt;5,Table46748[[#This Row],[PSI - FI]]&gt;=3),"Blue","No")))</f>
        <v>No</v>
      </c>
      <c r="X92" s="19" t="str">
        <f>HYPERLINK("https://www.google.com/maps/dir/?api=1&amp;origin=" &amp; Table46748[[#This Row],[Begin Lat]] &amp; "," &amp; Table46748[[#This Row],[Begin Long]] &amp; "&amp;destination=" &amp; Table46748[[#This Row],[End Lat]] &amp; "," &amp; Table46748[[#This Row],[End Long]] &amp; "&amp;travelmode=driving", "Google Maps")</f>
        <v>Google Maps</v>
      </c>
      <c r="Y92" s="1">
        <v>39.6160938027</v>
      </c>
      <c r="Z92" s="1">
        <v>-83.613658928700005</v>
      </c>
      <c r="AA92" s="1">
        <v>39.620327771500001</v>
      </c>
      <c r="AB92" s="1">
        <v>-83.606052450299998</v>
      </c>
    </row>
    <row r="93" spans="1:28" x14ac:dyDescent="0.25">
      <c r="A93" s="13">
        <v>91</v>
      </c>
      <c r="B93" s="17">
        <v>7</v>
      </c>
      <c r="C93" s="1" t="s">
        <v>2388</v>
      </c>
      <c r="D93" s="1" t="s">
        <v>3852</v>
      </c>
      <c r="E93" s="1" t="s">
        <v>3876</v>
      </c>
      <c r="F93" s="1" t="s">
        <v>3918</v>
      </c>
      <c r="G93" s="16">
        <v>16.8</v>
      </c>
      <c r="H93" s="16">
        <v>17.3</v>
      </c>
      <c r="I93" s="13" t="s">
        <v>3190</v>
      </c>
      <c r="J93" s="1" t="s">
        <v>4979</v>
      </c>
      <c r="K93" s="1">
        <v>0</v>
      </c>
      <c r="L93" s="1">
        <v>0</v>
      </c>
      <c r="M93" s="1">
        <v>5</v>
      </c>
      <c r="N93" s="1">
        <v>1</v>
      </c>
      <c r="O93" s="1">
        <v>9</v>
      </c>
      <c r="P93" s="16">
        <v>46.171875</v>
      </c>
      <c r="Q93" s="21">
        <v>2.4935768506467101E-2</v>
      </c>
      <c r="R93" s="21">
        <v>0.84344932849672949</v>
      </c>
      <c r="S93" s="21">
        <v>0.81851355999026243</v>
      </c>
      <c r="T93" s="21">
        <v>1.671361162716146E-3</v>
      </c>
      <c r="U93" s="21">
        <v>1.3068286694512609E-2</v>
      </c>
      <c r="V93" s="21">
        <v>1.1396925531796463E-2</v>
      </c>
      <c r="W93" s="13" t="str">
        <f>IF(Table46748[[#This Row],[PSI - FI]]&gt;5,"Red",(IF(AND(Table46748[[#This Row],[PSI - FI]]&lt;5,Table46748[[#This Row],[PSI - FI]]&gt;=3),"Blue","No")))</f>
        <v>No</v>
      </c>
      <c r="X93" s="19" t="str">
        <f>HYPERLINK("https://www.google.com/maps/dir/?api=1&amp;origin=" &amp; Table46748[[#This Row],[Begin Lat]] &amp; "," &amp; Table46748[[#This Row],[Begin Long]] &amp; "&amp;destination=" &amp; Table46748[[#This Row],[End Lat]] &amp; "," &amp; Table46748[[#This Row],[End Long]] &amp; "&amp;travelmode=driving", "Google Maps")</f>
        <v>Google Maps</v>
      </c>
      <c r="Y93" s="1">
        <v>40.4280600142</v>
      </c>
      <c r="Z93" s="1">
        <v>-84.169177184800006</v>
      </c>
      <c r="AA93" s="1">
        <v>40.435307547000001</v>
      </c>
      <c r="AB93" s="1">
        <v>-84.169170841799996</v>
      </c>
    </row>
    <row r="94" spans="1:28" x14ac:dyDescent="0.25">
      <c r="A94" s="13">
        <v>92</v>
      </c>
      <c r="B94" s="17">
        <v>3</v>
      </c>
      <c r="C94" s="1" t="s">
        <v>802</v>
      </c>
      <c r="D94" s="1" t="s">
        <v>3848</v>
      </c>
      <c r="E94" s="1" t="s">
        <v>3861</v>
      </c>
      <c r="F94" s="1" t="s">
        <v>3917</v>
      </c>
      <c r="G94" s="16">
        <v>1</v>
      </c>
      <c r="H94" s="16">
        <v>1.5</v>
      </c>
      <c r="I94" s="13" t="s">
        <v>3190</v>
      </c>
      <c r="J94" s="1" t="s">
        <v>4978</v>
      </c>
      <c r="K94" s="1">
        <v>1</v>
      </c>
      <c r="L94" s="1">
        <v>0</v>
      </c>
      <c r="M94" s="1">
        <v>1</v>
      </c>
      <c r="N94" s="1">
        <v>5</v>
      </c>
      <c r="O94" s="1">
        <v>10</v>
      </c>
      <c r="P94" s="16">
        <v>84.411064680232556</v>
      </c>
      <c r="Q94" s="21">
        <v>3.2203133831382569E-2</v>
      </c>
      <c r="R94" s="21">
        <v>0.62473088290571388</v>
      </c>
      <c r="S94" s="21">
        <v>0.59252774907433126</v>
      </c>
      <c r="T94" s="21">
        <v>2.0217025006847868E-3</v>
      </c>
      <c r="U94" s="21">
        <v>1.3048980997847128E-2</v>
      </c>
      <c r="V94" s="21">
        <v>1.1027278497162341E-2</v>
      </c>
      <c r="W94" s="13" t="str">
        <f>IF(Table46748[[#This Row],[PSI - FI]]&gt;5,"Red",(IF(AND(Table46748[[#This Row],[PSI - FI]]&lt;5,Table46748[[#This Row],[PSI - FI]]&gt;=3),"Blue","No")))</f>
        <v>No</v>
      </c>
      <c r="X94" s="19" t="str">
        <f>HYPERLINK("https://www.google.com/maps/dir/?api=1&amp;origin=" &amp; Table46748[[#This Row],[Begin Lat]] &amp; "," &amp; Table46748[[#This Row],[Begin Long]] &amp; "&amp;destination=" &amp; Table46748[[#This Row],[End Lat]] &amp; "," &amp; Table46748[[#This Row],[End Long]] &amp; "&amp;travelmode=driving", "Google Maps")</f>
        <v>Google Maps</v>
      </c>
      <c r="Y94" s="1">
        <v>40.575580591200001</v>
      </c>
      <c r="Z94" s="1">
        <v>-82.607819731000006</v>
      </c>
      <c r="AA94" s="1">
        <v>40.580909308800003</v>
      </c>
      <c r="AB94" s="1">
        <v>-82.601406455200006</v>
      </c>
    </row>
    <row r="95" spans="1:28" x14ac:dyDescent="0.25">
      <c r="A95" s="13">
        <v>93</v>
      </c>
      <c r="B95" s="17">
        <v>2</v>
      </c>
      <c r="C95" s="1" t="s">
        <v>3840</v>
      </c>
      <c r="D95" s="1" t="s">
        <v>3881</v>
      </c>
      <c r="E95" s="1" t="s">
        <v>3882</v>
      </c>
      <c r="F95" s="1" t="s">
        <v>3919</v>
      </c>
      <c r="G95" s="16">
        <v>21.1</v>
      </c>
      <c r="H95" s="16">
        <v>21.6</v>
      </c>
      <c r="I95" s="13" t="s">
        <v>3190</v>
      </c>
      <c r="J95" s="1" t="s">
        <v>4978</v>
      </c>
      <c r="K95" s="1">
        <v>0</v>
      </c>
      <c r="L95" s="1">
        <v>0</v>
      </c>
      <c r="M95" s="1">
        <v>6</v>
      </c>
      <c r="N95" s="1">
        <v>4</v>
      </c>
      <c r="O95" s="1">
        <v>68</v>
      </c>
      <c r="P95" s="16">
        <v>125.03125</v>
      </c>
      <c r="Q95" s="21">
        <v>2.501529423418376E-2</v>
      </c>
      <c r="R95" s="21">
        <v>2.1887323793759692</v>
      </c>
      <c r="S95" s="21">
        <v>2.1637170851417853</v>
      </c>
      <c r="T95" s="21">
        <v>1.4789274919587286E-3</v>
      </c>
      <c r="U95" s="21">
        <v>1.3019396123345506E-2</v>
      </c>
      <c r="V95" s="21">
        <v>1.1540468631386778E-2</v>
      </c>
      <c r="W95" s="13" t="str">
        <f>IF(Table46748[[#This Row],[PSI - FI]]&gt;5,"Red",(IF(AND(Table46748[[#This Row],[PSI - FI]]&lt;5,Table46748[[#This Row],[PSI - FI]]&gt;=3),"Blue","No")))</f>
        <v>No</v>
      </c>
      <c r="X95" s="19" t="str">
        <f>HYPERLINK("https://www.google.com/maps/dir/?api=1&amp;origin=" &amp; Table46748[[#This Row],[Begin Lat]] &amp; "," &amp; Table46748[[#This Row],[Begin Long]] &amp; "&amp;destination=" &amp; Table46748[[#This Row],[End Lat]] &amp; "," &amp; Table46748[[#This Row],[End Long]] &amp; "&amp;travelmode=driving", "Google Maps")</f>
        <v>Google Maps</v>
      </c>
      <c r="Y95" s="1">
        <v>41.369363399100003</v>
      </c>
      <c r="Z95" s="1">
        <v>-82.961528397099997</v>
      </c>
      <c r="AA95" s="1">
        <v>41.367076468800001</v>
      </c>
      <c r="AB95" s="1">
        <v>-82.952410631700005</v>
      </c>
    </row>
    <row r="96" spans="1:28" x14ac:dyDescent="0.25">
      <c r="A96" s="13">
        <v>94</v>
      </c>
      <c r="B96" s="17">
        <v>5</v>
      </c>
      <c r="C96" s="1" t="s">
        <v>1339</v>
      </c>
      <c r="D96" s="1" t="s">
        <v>3842</v>
      </c>
      <c r="E96" s="1" t="s">
        <v>3883</v>
      </c>
      <c r="F96" s="1" t="s">
        <v>3916</v>
      </c>
      <c r="G96" s="16">
        <v>0.8</v>
      </c>
      <c r="H96" s="16">
        <v>1.3</v>
      </c>
      <c r="I96" s="13" t="s">
        <v>3190</v>
      </c>
      <c r="J96" s="1" t="s">
        <v>4979</v>
      </c>
      <c r="K96" s="1">
        <v>1</v>
      </c>
      <c r="L96" s="1">
        <v>1</v>
      </c>
      <c r="M96" s="1">
        <v>4</v>
      </c>
      <c r="N96" s="1">
        <v>2</v>
      </c>
      <c r="O96" s="1">
        <v>6</v>
      </c>
      <c r="P96" s="16">
        <v>132.41587936046511</v>
      </c>
      <c r="Q96" s="21">
        <v>1.9752881466847751E-2</v>
      </c>
      <c r="R96" s="21">
        <v>0.61683331452832668</v>
      </c>
      <c r="S96" s="21">
        <v>0.59708043306147895</v>
      </c>
      <c r="T96" s="21">
        <v>1.3295848333649885E-3</v>
      </c>
      <c r="U96" s="21">
        <v>1.2884416885568786E-2</v>
      </c>
      <c r="V96" s="21">
        <v>1.1554832052203798E-2</v>
      </c>
      <c r="W96" s="13" t="str">
        <f>IF(Table46748[[#This Row],[PSI - FI]]&gt;5,"Red",(IF(AND(Table46748[[#This Row],[PSI - FI]]&lt;5,Table46748[[#This Row],[PSI - FI]]&gt;=3),"Blue","No")))</f>
        <v>No</v>
      </c>
      <c r="X96" s="19" t="str">
        <f>HYPERLINK("https://www.google.com/maps/dir/?api=1&amp;origin=" &amp; Table46748[[#This Row],[Begin Lat]] &amp; "," &amp; Table46748[[#This Row],[Begin Long]] &amp; "&amp;destination=" &amp; Table46748[[#This Row],[End Lat]] &amp; "," &amp; Table46748[[#This Row],[End Long]] &amp; "&amp;travelmode=driving", "Google Maps")</f>
        <v>Google Maps</v>
      </c>
      <c r="Y96" s="1">
        <v>39.9850203321</v>
      </c>
      <c r="Z96" s="1">
        <v>-81.711399669399995</v>
      </c>
      <c r="AA96" s="1">
        <v>39.985188540099998</v>
      </c>
      <c r="AB96" s="1">
        <v>-81.702029465699994</v>
      </c>
    </row>
    <row r="97" spans="1:28" x14ac:dyDescent="0.25">
      <c r="A97" s="13">
        <v>95</v>
      </c>
      <c r="B97" s="17">
        <v>6</v>
      </c>
      <c r="C97" s="1" t="s">
        <v>1340</v>
      </c>
      <c r="D97" s="1" t="s">
        <v>3842</v>
      </c>
      <c r="E97" s="1" t="s">
        <v>3843</v>
      </c>
      <c r="F97" s="1" t="s">
        <v>3916</v>
      </c>
      <c r="G97" s="16">
        <v>9.1999999999999993</v>
      </c>
      <c r="H97" s="16">
        <v>9.6999999999999993</v>
      </c>
      <c r="I97" s="13" t="s">
        <v>3190</v>
      </c>
      <c r="J97" s="1" t="s">
        <v>4978</v>
      </c>
      <c r="K97" s="1">
        <v>0</v>
      </c>
      <c r="L97" s="1">
        <v>0</v>
      </c>
      <c r="M97" s="1">
        <v>5</v>
      </c>
      <c r="N97" s="1">
        <v>0</v>
      </c>
      <c r="O97" s="1">
        <v>18</v>
      </c>
      <c r="P97" s="16">
        <v>50.734375</v>
      </c>
      <c r="Q97" s="21">
        <v>3.9389259935774718E-2</v>
      </c>
      <c r="R97" s="21">
        <v>1.0051530885264901</v>
      </c>
      <c r="S97" s="21">
        <v>0.96576382859071541</v>
      </c>
      <c r="T97" s="21">
        <v>2.5941434600276259E-3</v>
      </c>
      <c r="U97" s="21">
        <v>1.2686809075876423E-2</v>
      </c>
      <c r="V97" s="21">
        <v>1.0092665615848798E-2</v>
      </c>
      <c r="W97" s="13" t="str">
        <f>IF(Table46748[[#This Row],[PSI - FI]]&gt;5,"Red",(IF(AND(Table46748[[#This Row],[PSI - FI]]&lt;5,Table46748[[#This Row],[PSI - FI]]&gt;=3),"Blue","No")))</f>
        <v>No</v>
      </c>
      <c r="X97" s="19" t="str">
        <f>HYPERLINK("https://www.google.com/maps/dir/?api=1&amp;origin=" &amp; Table46748[[#This Row],[Begin Lat]] &amp; "," &amp; Table46748[[#This Row],[Begin Long]] &amp; "&amp;destination=" &amp; Table46748[[#This Row],[End Lat]] &amp; "," &amp; Table46748[[#This Row],[End Long]] &amp; "&amp;travelmode=driving", "Google Maps")</f>
        <v>Google Maps</v>
      </c>
      <c r="Y97" s="1">
        <v>39.956976643399997</v>
      </c>
      <c r="Z97" s="1">
        <v>-83.364721418200006</v>
      </c>
      <c r="AA97" s="1">
        <v>39.957989114999997</v>
      </c>
      <c r="AB97" s="1">
        <v>-83.355396752900006</v>
      </c>
    </row>
    <row r="98" spans="1:28" x14ac:dyDescent="0.25">
      <c r="A98" s="13">
        <v>96</v>
      </c>
      <c r="B98" s="17">
        <v>5</v>
      </c>
      <c r="C98" s="1" t="s">
        <v>793</v>
      </c>
      <c r="D98" s="1" t="s">
        <v>3842</v>
      </c>
      <c r="E98" s="1" t="s">
        <v>3858</v>
      </c>
      <c r="F98" s="1" t="s">
        <v>3916</v>
      </c>
      <c r="G98" s="16">
        <v>5.6</v>
      </c>
      <c r="H98" s="16">
        <v>6.1</v>
      </c>
      <c r="I98" s="13" t="s">
        <v>3190</v>
      </c>
      <c r="J98" s="1" t="s">
        <v>4979</v>
      </c>
      <c r="K98" s="1">
        <v>0</v>
      </c>
      <c r="L98" s="1">
        <v>1</v>
      </c>
      <c r="M98" s="1">
        <v>3</v>
      </c>
      <c r="N98" s="1">
        <v>0</v>
      </c>
      <c r="O98" s="1">
        <v>5</v>
      </c>
      <c r="P98" s="16">
        <v>70.317314680232556</v>
      </c>
      <c r="Q98" s="21">
        <v>3.5175712712403634E-2</v>
      </c>
      <c r="R98" s="21">
        <v>0.66287431216103099</v>
      </c>
      <c r="S98" s="21">
        <v>0.62769859944862738</v>
      </c>
      <c r="T98" s="21">
        <v>2.3759274672011952E-3</v>
      </c>
      <c r="U98" s="21">
        <v>1.2660403631232282E-2</v>
      </c>
      <c r="V98" s="21">
        <v>1.0284476164031088E-2</v>
      </c>
      <c r="W98" s="13" t="str">
        <f>IF(Table46748[[#This Row],[PSI - FI]]&gt;5,"Red",(IF(AND(Table46748[[#This Row],[PSI - FI]]&lt;5,Table46748[[#This Row],[PSI - FI]]&gt;=3),"Blue","No")))</f>
        <v>No</v>
      </c>
      <c r="X98" s="19" t="str">
        <f>HYPERLINK("https://www.google.com/maps/dir/?api=1&amp;origin=" &amp; Table46748[[#This Row],[Begin Lat]] &amp; "," &amp; Table46748[[#This Row],[Begin Long]] &amp; "&amp;destination=" &amp; Table46748[[#This Row],[End Lat]] &amp; "," &amp; Table46748[[#This Row],[End Long]] &amp; "&amp;travelmode=driving", "Google Maps")</f>
        <v>Google Maps</v>
      </c>
      <c r="Y98" s="1">
        <v>39.947848028099997</v>
      </c>
      <c r="Z98" s="1">
        <v>-82.667957556399998</v>
      </c>
      <c r="AA98" s="1">
        <v>39.947393982000001</v>
      </c>
      <c r="AB98" s="1">
        <v>-82.658558564399996</v>
      </c>
    </row>
    <row r="99" spans="1:28" x14ac:dyDescent="0.25">
      <c r="A99" s="13">
        <v>97</v>
      </c>
      <c r="B99" s="17">
        <v>5</v>
      </c>
      <c r="C99" s="1" t="s">
        <v>793</v>
      </c>
      <c r="D99" s="1" t="s">
        <v>3842</v>
      </c>
      <c r="E99" s="1" t="s">
        <v>3858</v>
      </c>
      <c r="F99" s="1" t="s">
        <v>3916</v>
      </c>
      <c r="G99" s="16">
        <v>6.2</v>
      </c>
      <c r="H99" s="16">
        <v>6.7</v>
      </c>
      <c r="I99" s="13" t="s">
        <v>3190</v>
      </c>
      <c r="J99" s="1" t="s">
        <v>4979</v>
      </c>
      <c r="K99" s="1">
        <v>0</v>
      </c>
      <c r="L99" s="1">
        <v>0</v>
      </c>
      <c r="M99" s="1">
        <v>2</v>
      </c>
      <c r="N99" s="1">
        <v>2</v>
      </c>
      <c r="O99" s="1">
        <v>5</v>
      </c>
      <c r="P99" s="16">
        <v>26.96875</v>
      </c>
      <c r="Q99" s="21">
        <v>3.5175712712403634E-2</v>
      </c>
      <c r="R99" s="21">
        <v>0.66287431216103099</v>
      </c>
      <c r="S99" s="21">
        <v>0.62769859944862738</v>
      </c>
      <c r="T99" s="21">
        <v>2.3759274672011952E-3</v>
      </c>
      <c r="U99" s="21">
        <v>1.2660403631232282E-2</v>
      </c>
      <c r="V99" s="21">
        <v>1.0284476164031088E-2</v>
      </c>
      <c r="W99" s="13" t="str">
        <f>IF(Table46748[[#This Row],[PSI - FI]]&gt;5,"Red",(IF(AND(Table46748[[#This Row],[PSI - FI]]&lt;5,Table46748[[#This Row],[PSI - FI]]&gt;=3),"Blue","No")))</f>
        <v>No</v>
      </c>
      <c r="X99" s="19" t="str">
        <f>HYPERLINK("https://www.google.com/maps/dir/?api=1&amp;origin=" &amp; Table46748[[#This Row],[Begin Lat]] &amp; "," &amp; Table46748[[#This Row],[Begin Long]] &amp; "&amp;destination=" &amp; Table46748[[#This Row],[End Lat]] &amp; "," &amp; Table46748[[#This Row],[End Long]] &amp; "&amp;travelmode=driving", "Google Maps")</f>
        <v>Google Maps</v>
      </c>
      <c r="Y99" s="1">
        <v>39.947305800700001</v>
      </c>
      <c r="Z99" s="1">
        <v>-82.656680434199998</v>
      </c>
      <c r="AA99" s="1">
        <v>39.946885667300002</v>
      </c>
      <c r="AB99" s="1">
        <v>-82.647279961799995</v>
      </c>
    </row>
    <row r="100" spans="1:28" x14ac:dyDescent="0.25">
      <c r="A100" s="13">
        <v>98</v>
      </c>
      <c r="B100" s="17">
        <v>7</v>
      </c>
      <c r="C100" s="1" t="s">
        <v>789</v>
      </c>
      <c r="D100" s="1" t="s">
        <v>3846</v>
      </c>
      <c r="E100" s="1" t="s">
        <v>3847</v>
      </c>
      <c r="F100" s="1" t="s">
        <v>3916</v>
      </c>
      <c r="G100" s="16">
        <v>28.5</v>
      </c>
      <c r="H100" s="16">
        <v>29</v>
      </c>
      <c r="I100" s="13" t="s">
        <v>3190</v>
      </c>
      <c r="J100" s="1" t="s">
        <v>4978</v>
      </c>
      <c r="K100" s="1">
        <v>0</v>
      </c>
      <c r="L100" s="1">
        <v>0</v>
      </c>
      <c r="M100" s="1">
        <v>4</v>
      </c>
      <c r="N100" s="1">
        <v>2</v>
      </c>
      <c r="O100" s="1">
        <v>18</v>
      </c>
      <c r="P100" s="16">
        <v>53.0625</v>
      </c>
      <c r="Q100" s="21">
        <v>3.4761724798860145E-2</v>
      </c>
      <c r="R100" s="21">
        <v>0.93586742630110675</v>
      </c>
      <c r="S100" s="21">
        <v>0.90110570150224656</v>
      </c>
      <c r="T100" s="21">
        <v>2.222357968409801E-3</v>
      </c>
      <c r="U100" s="21">
        <v>1.2608904522289214E-2</v>
      </c>
      <c r="V100" s="21">
        <v>1.0386546553879413E-2</v>
      </c>
      <c r="W100" s="13" t="str">
        <f>IF(Table46748[[#This Row],[PSI - FI]]&gt;5,"Red",(IF(AND(Table46748[[#This Row],[PSI - FI]]&lt;5,Table46748[[#This Row],[PSI - FI]]&gt;=3),"Blue","No")))</f>
        <v>No</v>
      </c>
      <c r="X100" s="19" t="str">
        <f>HYPERLINK("https://www.google.com/maps/dir/?api=1&amp;origin=" &amp; Table46748[[#This Row],[Begin Lat]] &amp; "," &amp; Table46748[[#This Row],[Begin Long]] &amp; "&amp;destination=" &amp; Table46748[[#This Row],[End Lat]] &amp; "," &amp; Table46748[[#This Row],[End Long]] &amp; "&amp;travelmode=driving", "Google Maps")</f>
        <v>Google Maps</v>
      </c>
      <c r="Y100" s="1">
        <v>39.939505146499997</v>
      </c>
      <c r="Z100" s="1">
        <v>-83.5493611741</v>
      </c>
      <c r="AA100" s="1">
        <v>39.9401489786</v>
      </c>
      <c r="AB100" s="1">
        <v>-83.539984529500003</v>
      </c>
    </row>
    <row r="101" spans="1:28" x14ac:dyDescent="0.25">
      <c r="A101" s="13">
        <v>99</v>
      </c>
      <c r="B101" s="17">
        <v>6</v>
      </c>
      <c r="C101" s="1" t="s">
        <v>2374</v>
      </c>
      <c r="D101" s="1" t="s">
        <v>3848</v>
      </c>
      <c r="E101" s="1" t="s">
        <v>3850</v>
      </c>
      <c r="F101" s="1" t="s">
        <v>3917</v>
      </c>
      <c r="G101" s="16">
        <v>11.8</v>
      </c>
      <c r="H101" s="16">
        <v>12.3</v>
      </c>
      <c r="I101" s="13" t="s">
        <v>3190</v>
      </c>
      <c r="J101" s="1" t="s">
        <v>4979</v>
      </c>
      <c r="K101" s="1">
        <v>0</v>
      </c>
      <c r="L101" s="1">
        <v>0</v>
      </c>
      <c r="M101" s="1">
        <v>3</v>
      </c>
      <c r="N101" s="1">
        <v>2</v>
      </c>
      <c r="O101" s="1">
        <v>19</v>
      </c>
      <c r="P101" s="16">
        <v>47.515625</v>
      </c>
      <c r="Q101" s="21">
        <v>2.8891415261881062E-2</v>
      </c>
      <c r="R101" s="21">
        <v>1.4768813561484611</v>
      </c>
      <c r="S101" s="21">
        <v>1.44798994088658</v>
      </c>
      <c r="T101" s="21">
        <v>1.9491528735036967E-3</v>
      </c>
      <c r="U101" s="21">
        <v>1.2518843797805546E-2</v>
      </c>
      <c r="V101" s="21">
        <v>1.0569690924301848E-2</v>
      </c>
      <c r="W101" s="13" t="str">
        <f>IF(Table46748[[#This Row],[PSI - FI]]&gt;5,"Red",(IF(AND(Table46748[[#This Row],[PSI - FI]]&lt;5,Table46748[[#This Row],[PSI - FI]]&gt;=3),"Blue","No")))</f>
        <v>No</v>
      </c>
      <c r="X101" s="19" t="str">
        <f>HYPERLINK("https://www.google.com/maps/dir/?api=1&amp;origin=" &amp; Table46748[[#This Row],[Begin Lat]] &amp; "," &amp; Table46748[[#This Row],[Begin Long]] &amp; "&amp;destination=" &amp; Table46748[[#This Row],[End Lat]] &amp; "," &amp; Table46748[[#This Row],[End Long]] &amp; "&amp;travelmode=driving", "Google Maps")</f>
        <v>Google Maps</v>
      </c>
      <c r="Y101" s="1">
        <v>39.6833537272</v>
      </c>
      <c r="Z101" s="1">
        <v>-83.482676709900005</v>
      </c>
      <c r="AA101" s="1">
        <v>39.6878332625</v>
      </c>
      <c r="AB101" s="1">
        <v>-83.475302659799993</v>
      </c>
    </row>
    <row r="102" spans="1:28" x14ac:dyDescent="0.25">
      <c r="A102" s="13">
        <v>100</v>
      </c>
      <c r="B102" s="17">
        <v>12</v>
      </c>
      <c r="C102" s="1" t="s">
        <v>794</v>
      </c>
      <c r="D102" s="1" t="s">
        <v>3870</v>
      </c>
      <c r="E102" s="1" t="s">
        <v>3871</v>
      </c>
      <c r="F102" s="1" t="s">
        <v>3920</v>
      </c>
      <c r="G102" s="16">
        <v>15.9</v>
      </c>
      <c r="H102" s="16">
        <v>16.399999999999999</v>
      </c>
      <c r="I102" s="13" t="s">
        <v>3190</v>
      </c>
      <c r="J102" s="1" t="s">
        <v>4979</v>
      </c>
      <c r="K102" s="1">
        <v>0</v>
      </c>
      <c r="L102" s="1">
        <v>0</v>
      </c>
      <c r="M102" s="1">
        <v>4</v>
      </c>
      <c r="N102" s="1">
        <v>1</v>
      </c>
      <c r="O102" s="1">
        <v>5</v>
      </c>
      <c r="P102" s="16">
        <v>35.625</v>
      </c>
      <c r="Q102" s="21">
        <v>2.8876905262084127E-2</v>
      </c>
      <c r="R102" s="21">
        <v>0.62422962938425863</v>
      </c>
      <c r="S102" s="21">
        <v>0.59535272412217455</v>
      </c>
      <c r="T102" s="21">
        <v>1.9481680836937053E-3</v>
      </c>
      <c r="U102" s="21">
        <v>1.2508697510576799E-2</v>
      </c>
      <c r="V102" s="21">
        <v>1.0560529426883094E-2</v>
      </c>
      <c r="W102" s="13" t="str">
        <f>IF(Table46748[[#This Row],[PSI - FI]]&gt;5,"Red",(IF(AND(Table46748[[#This Row],[PSI - FI]]&lt;5,Table46748[[#This Row],[PSI - FI]]&gt;=3),"Blue","No")))</f>
        <v>No</v>
      </c>
      <c r="X102" s="19" t="str">
        <f>HYPERLINK("https://www.google.com/maps/dir/?api=1&amp;origin=" &amp; Table46748[[#This Row],[Begin Lat]] &amp; "," &amp; Table46748[[#This Row],[Begin Long]] &amp; "&amp;destination=" &amp; Table46748[[#This Row],[End Lat]] &amp; "," &amp; Table46748[[#This Row],[End Long]] &amp; "&amp;travelmode=driving", "Google Maps")</f>
        <v>Google Maps</v>
      </c>
      <c r="Y102" s="1">
        <v>41.678492911200003</v>
      </c>
      <c r="Z102" s="1">
        <v>-81.226374040699994</v>
      </c>
      <c r="AA102" s="1">
        <v>41.682591675799998</v>
      </c>
      <c r="AB102" s="1">
        <v>-81.218426207899995</v>
      </c>
    </row>
    <row r="103" spans="1:28" x14ac:dyDescent="0.25">
      <c r="A103" s="13">
        <v>101</v>
      </c>
      <c r="B103" s="17">
        <v>7</v>
      </c>
      <c r="C103" s="1" t="s">
        <v>2388</v>
      </c>
      <c r="D103" s="1" t="s">
        <v>3852</v>
      </c>
      <c r="E103" s="1" t="s">
        <v>3876</v>
      </c>
      <c r="F103" s="1" t="s">
        <v>3918</v>
      </c>
      <c r="G103" s="16">
        <v>13.8</v>
      </c>
      <c r="H103" s="16">
        <v>14.3</v>
      </c>
      <c r="I103" s="13" t="s">
        <v>3190</v>
      </c>
      <c r="J103" s="1" t="s">
        <v>4979</v>
      </c>
      <c r="K103" s="1">
        <v>0</v>
      </c>
      <c r="L103" s="1">
        <v>1</v>
      </c>
      <c r="M103" s="1">
        <v>3</v>
      </c>
      <c r="N103" s="1">
        <v>0</v>
      </c>
      <c r="O103" s="1">
        <v>11</v>
      </c>
      <c r="P103" s="16">
        <v>76.317314680232556</v>
      </c>
      <c r="Q103" s="21">
        <v>2.7436713859648101E-2</v>
      </c>
      <c r="R103" s="21">
        <v>1.1576496756087638</v>
      </c>
      <c r="S103" s="21">
        <v>1.1302129617491157</v>
      </c>
      <c r="T103" s="21">
        <v>1.7711025712755868E-3</v>
      </c>
      <c r="U103" s="21">
        <v>1.2504684344561845E-2</v>
      </c>
      <c r="V103" s="21">
        <v>1.0733581773286257E-2</v>
      </c>
      <c r="W103" s="13" t="str">
        <f>IF(Table46748[[#This Row],[PSI - FI]]&gt;5,"Red",(IF(AND(Table46748[[#This Row],[PSI - FI]]&lt;5,Table46748[[#This Row],[PSI - FI]]&gt;=3),"Blue","No")))</f>
        <v>No</v>
      </c>
      <c r="X103" s="19" t="str">
        <f>HYPERLINK("https://www.google.com/maps/dir/?api=1&amp;origin=" &amp; Table46748[[#This Row],[Begin Lat]] &amp; "," &amp; Table46748[[#This Row],[Begin Long]] &amp; "&amp;destination=" &amp; Table46748[[#This Row],[End Lat]] &amp; "," &amp; Table46748[[#This Row],[End Long]] &amp; "&amp;travelmode=driving", "Google Maps")</f>
        <v>Google Maps</v>
      </c>
      <c r="Y103" s="1">
        <v>40.385393279699997</v>
      </c>
      <c r="Z103" s="1">
        <v>-84.160705435699995</v>
      </c>
      <c r="AA103" s="1">
        <v>40.392637284000003</v>
      </c>
      <c r="AB103" s="1">
        <v>-84.160876907000002</v>
      </c>
    </row>
    <row r="104" spans="1:28" x14ac:dyDescent="0.25">
      <c r="A104" s="13">
        <v>102</v>
      </c>
      <c r="B104" s="17">
        <v>6</v>
      </c>
      <c r="C104" s="1" t="s">
        <v>1340</v>
      </c>
      <c r="D104" s="1" t="s">
        <v>3848</v>
      </c>
      <c r="E104" s="1" t="s">
        <v>3864</v>
      </c>
      <c r="F104" s="1" t="s">
        <v>3917</v>
      </c>
      <c r="G104" s="16">
        <v>5.6</v>
      </c>
      <c r="H104" s="16">
        <v>6.1</v>
      </c>
      <c r="I104" s="13" t="s">
        <v>3190</v>
      </c>
      <c r="J104" s="1" t="s">
        <v>4979</v>
      </c>
      <c r="K104" s="1">
        <v>0</v>
      </c>
      <c r="L104" s="1">
        <v>1</v>
      </c>
      <c r="M104" s="1">
        <v>2</v>
      </c>
      <c r="N104" s="1">
        <v>2</v>
      </c>
      <c r="O104" s="1">
        <v>9</v>
      </c>
      <c r="P104" s="16">
        <v>76.645439680232556</v>
      </c>
      <c r="Q104" s="21">
        <v>2.8446585141641455E-2</v>
      </c>
      <c r="R104" s="21">
        <v>0.85990593899946965</v>
      </c>
      <c r="S104" s="21">
        <v>0.83145935385782821</v>
      </c>
      <c r="T104" s="21">
        <v>1.9189637291515639E-3</v>
      </c>
      <c r="U104" s="21">
        <v>1.2325646322285715E-2</v>
      </c>
      <c r="V104" s="21">
        <v>1.040668259313415E-2</v>
      </c>
      <c r="W104" s="13" t="str">
        <f>IF(Table46748[[#This Row],[PSI - FI]]&gt;5,"Red",(IF(AND(Table46748[[#This Row],[PSI - FI]]&lt;5,Table46748[[#This Row],[PSI - FI]]&gt;=3),"Blue","No")))</f>
        <v>No</v>
      </c>
      <c r="X104" s="19" t="str">
        <f>HYPERLINK("https://www.google.com/maps/dir/?api=1&amp;origin=" &amp; Table46748[[#This Row],[Begin Lat]] &amp; "," &amp; Table46748[[#This Row],[Begin Long]] &amp; "&amp;destination=" &amp; Table46748[[#This Row],[End Lat]] &amp; "," &amp; Table46748[[#This Row],[End Long]] &amp; "&amp;travelmode=driving", "Google Maps")</f>
        <v>Google Maps</v>
      </c>
      <c r="Y104" s="1">
        <v>39.739722256999997</v>
      </c>
      <c r="Z104" s="1">
        <v>-83.342708415100006</v>
      </c>
      <c r="AA104" s="1">
        <v>39.743341253200001</v>
      </c>
      <c r="AB104" s="1">
        <v>-83.334577138200004</v>
      </c>
    </row>
    <row r="105" spans="1:28" x14ac:dyDescent="0.25">
      <c r="A105" s="13">
        <v>103</v>
      </c>
      <c r="B105" s="17">
        <v>6</v>
      </c>
      <c r="C105" s="1" t="s">
        <v>1340</v>
      </c>
      <c r="D105" s="1" t="s">
        <v>3848</v>
      </c>
      <c r="E105" s="1" t="s">
        <v>3864</v>
      </c>
      <c r="F105" s="1" t="s">
        <v>3917</v>
      </c>
      <c r="G105" s="16">
        <v>4.9000000000000004</v>
      </c>
      <c r="H105" s="16">
        <v>5.4</v>
      </c>
      <c r="I105" s="13" t="s">
        <v>3190</v>
      </c>
      <c r="J105" s="1" t="s">
        <v>4979</v>
      </c>
      <c r="K105" s="1">
        <v>0</v>
      </c>
      <c r="L105" s="1">
        <v>0</v>
      </c>
      <c r="M105" s="1">
        <v>4</v>
      </c>
      <c r="N105" s="1">
        <v>1</v>
      </c>
      <c r="O105" s="1">
        <v>10</v>
      </c>
      <c r="P105" s="16">
        <v>40.625</v>
      </c>
      <c r="Q105" s="21">
        <v>2.8446585141641455E-2</v>
      </c>
      <c r="R105" s="21">
        <v>0.91956433752623834</v>
      </c>
      <c r="S105" s="21">
        <v>0.8911177523845969</v>
      </c>
      <c r="T105" s="21">
        <v>1.9189637291515639E-3</v>
      </c>
      <c r="U105" s="21">
        <v>1.2325646322285715E-2</v>
      </c>
      <c r="V105" s="21">
        <v>1.040668259313415E-2</v>
      </c>
      <c r="W105" s="13" t="str">
        <f>IF(Table46748[[#This Row],[PSI - FI]]&gt;5,"Red",(IF(AND(Table46748[[#This Row],[PSI - FI]]&lt;5,Table46748[[#This Row],[PSI - FI]]&gt;=3),"Blue","No")))</f>
        <v>No</v>
      </c>
      <c r="X105" s="19" t="str">
        <f>HYPERLINK("https://www.google.com/maps/dir/?api=1&amp;origin=" &amp; Table46748[[#This Row],[Begin Lat]] &amp; "," &amp; Table46748[[#This Row],[Begin Long]] &amp; "&amp;destination=" &amp; Table46748[[#This Row],[End Lat]] &amp; "," &amp; Table46748[[#This Row],[End Long]] &amp; "&amp;travelmode=driving", "Google Maps")</f>
        <v>Google Maps</v>
      </c>
      <c r="Y105" s="1">
        <v>39.735655196300002</v>
      </c>
      <c r="Z105" s="1">
        <v>-83.354748058699997</v>
      </c>
      <c r="AA105" s="1">
        <v>39.738532255499997</v>
      </c>
      <c r="AB105" s="1">
        <v>-83.346131783199993</v>
      </c>
    </row>
    <row r="106" spans="1:28" x14ac:dyDescent="0.25">
      <c r="A106" s="13">
        <v>104</v>
      </c>
      <c r="B106" s="17">
        <v>7</v>
      </c>
      <c r="C106" s="1" t="s">
        <v>2388</v>
      </c>
      <c r="D106" s="1" t="s">
        <v>3852</v>
      </c>
      <c r="E106" s="1" t="s">
        <v>3876</v>
      </c>
      <c r="F106" s="1" t="s">
        <v>3918</v>
      </c>
      <c r="G106" s="16">
        <v>10.3</v>
      </c>
      <c r="H106" s="16">
        <v>10.8</v>
      </c>
      <c r="I106" s="13" t="s">
        <v>3190</v>
      </c>
      <c r="J106" s="1" t="s">
        <v>4979</v>
      </c>
      <c r="K106" s="1">
        <v>0</v>
      </c>
      <c r="L106" s="1">
        <v>1</v>
      </c>
      <c r="M106" s="1">
        <v>4</v>
      </c>
      <c r="N106" s="1">
        <v>1</v>
      </c>
      <c r="O106" s="1">
        <v>6</v>
      </c>
      <c r="P106" s="16">
        <v>82.301689680232556</v>
      </c>
      <c r="Q106" s="21">
        <v>2.4186291198424477E-2</v>
      </c>
      <c r="R106" s="21">
        <v>0.6361706680093393</v>
      </c>
      <c r="S106" s="21">
        <v>0.61198437681091478</v>
      </c>
      <c r="T106" s="21">
        <v>1.6299821825466001E-3</v>
      </c>
      <c r="U106" s="21">
        <v>1.2243290859677035E-2</v>
      </c>
      <c r="V106" s="21">
        <v>1.0613308677130435E-2</v>
      </c>
      <c r="W106" s="13" t="str">
        <f>IF(Table46748[[#This Row],[PSI - FI]]&gt;5,"Red",(IF(AND(Table46748[[#This Row],[PSI - FI]]&lt;5,Table46748[[#This Row],[PSI - FI]]&gt;=3),"Blue","No")))</f>
        <v>No</v>
      </c>
      <c r="X106" s="19" t="str">
        <f>HYPERLINK("https://www.google.com/maps/dir/?api=1&amp;origin=" &amp; Table46748[[#This Row],[Begin Lat]] &amp; "," &amp; Table46748[[#This Row],[Begin Long]] &amp; "&amp;destination=" &amp; Table46748[[#This Row],[End Lat]] &amp; "," &amp; Table46748[[#This Row],[End Long]] &amp; "&amp;travelmode=driving", "Google Maps")</f>
        <v>Google Maps</v>
      </c>
      <c r="Y106" s="1">
        <v>40.334684590000002</v>
      </c>
      <c r="Z106" s="1">
        <v>-84.158976851600002</v>
      </c>
      <c r="AA106" s="1">
        <v>40.341925525100002</v>
      </c>
      <c r="AB106" s="1">
        <v>-84.159375831099993</v>
      </c>
    </row>
    <row r="107" spans="1:28" x14ac:dyDescent="0.25">
      <c r="A107" s="13">
        <v>105</v>
      </c>
      <c r="B107" s="17">
        <v>6</v>
      </c>
      <c r="C107" s="1" t="s">
        <v>1340</v>
      </c>
      <c r="D107" s="1" t="s">
        <v>3842</v>
      </c>
      <c r="E107" s="1" t="s">
        <v>3843</v>
      </c>
      <c r="F107" s="1" t="s">
        <v>3916</v>
      </c>
      <c r="G107" s="16">
        <v>13.1</v>
      </c>
      <c r="H107" s="16">
        <v>13.6</v>
      </c>
      <c r="I107" s="13" t="s">
        <v>3190</v>
      </c>
      <c r="J107" s="1" t="s">
        <v>4978</v>
      </c>
      <c r="K107" s="1">
        <v>1</v>
      </c>
      <c r="L107" s="1">
        <v>1</v>
      </c>
      <c r="M107" s="1">
        <v>2</v>
      </c>
      <c r="N107" s="1">
        <v>0</v>
      </c>
      <c r="O107" s="1">
        <v>4</v>
      </c>
      <c r="P107" s="16">
        <v>108.44712936046511</v>
      </c>
      <c r="Q107" s="21">
        <v>4.393441139561443E-2</v>
      </c>
      <c r="R107" s="21">
        <v>0.41120711103981827</v>
      </c>
      <c r="S107" s="21">
        <v>0.36727269964420384</v>
      </c>
      <c r="T107" s="21">
        <v>2.9695871605596369E-3</v>
      </c>
      <c r="U107" s="21">
        <v>1.220145611001318E-2</v>
      </c>
      <c r="V107" s="21">
        <v>9.2318689494535443E-3</v>
      </c>
      <c r="W107" s="13" t="str">
        <f>IF(Table46748[[#This Row],[PSI - FI]]&gt;5,"Red",(IF(AND(Table46748[[#This Row],[PSI - FI]]&lt;5,Table46748[[#This Row],[PSI - FI]]&gt;=3),"Blue","No")))</f>
        <v>No</v>
      </c>
      <c r="X107" s="19" t="str">
        <f>HYPERLINK("https://www.google.com/maps/dir/?api=1&amp;origin=" &amp; Table46748[[#This Row],[Begin Lat]] &amp; "," &amp; Table46748[[#This Row],[Begin Long]] &amp; "&amp;destination=" &amp; Table46748[[#This Row],[End Lat]] &amp; "," &amp; Table46748[[#This Row],[End Long]] &amp; "&amp;travelmode=driving", "Google Maps")</f>
        <v>Google Maps</v>
      </c>
      <c r="Y107" s="1">
        <v>39.967713676700001</v>
      </c>
      <c r="Z107" s="1">
        <v>-83.292926693499993</v>
      </c>
      <c r="AA107" s="1">
        <v>39.970390416599997</v>
      </c>
      <c r="AB107" s="1">
        <v>-83.284173096999993</v>
      </c>
    </row>
    <row r="108" spans="1:28" x14ac:dyDescent="0.25">
      <c r="A108" s="13">
        <v>106</v>
      </c>
      <c r="B108" s="17">
        <v>6</v>
      </c>
      <c r="C108" s="1" t="s">
        <v>1340</v>
      </c>
      <c r="D108" s="1" t="s">
        <v>3842</v>
      </c>
      <c r="E108" s="1" t="s">
        <v>3843</v>
      </c>
      <c r="F108" s="1" t="s">
        <v>3916</v>
      </c>
      <c r="G108" s="16">
        <v>13.6</v>
      </c>
      <c r="H108" s="16">
        <v>14.1</v>
      </c>
      <c r="I108" s="13" t="s">
        <v>3190</v>
      </c>
      <c r="J108" s="1" t="s">
        <v>4978</v>
      </c>
      <c r="K108" s="1">
        <v>0</v>
      </c>
      <c r="L108" s="1">
        <v>0</v>
      </c>
      <c r="M108" s="1">
        <v>4</v>
      </c>
      <c r="N108" s="1">
        <v>0</v>
      </c>
      <c r="O108" s="1">
        <v>9</v>
      </c>
      <c r="P108" s="16">
        <v>35.1875</v>
      </c>
      <c r="Q108" s="21">
        <v>4.393441139561443E-2</v>
      </c>
      <c r="R108" s="21">
        <v>0.64374624717135676</v>
      </c>
      <c r="S108" s="21">
        <v>0.59981183577574237</v>
      </c>
      <c r="T108" s="21">
        <v>2.9695871605596369E-3</v>
      </c>
      <c r="U108" s="21">
        <v>1.220145611001318E-2</v>
      </c>
      <c r="V108" s="21">
        <v>9.2318689494535443E-3</v>
      </c>
      <c r="W108" s="13" t="str">
        <f>IF(Table46748[[#This Row],[PSI - FI]]&gt;5,"Red",(IF(AND(Table46748[[#This Row],[PSI - FI]]&lt;5,Table46748[[#This Row],[PSI - FI]]&gt;=3),"Blue","No")))</f>
        <v>No</v>
      </c>
      <c r="X108" s="19" t="str">
        <f>HYPERLINK("https://www.google.com/maps/dir/?api=1&amp;origin=" &amp; Table46748[[#This Row],[Begin Lat]] &amp; "," &amp; Table46748[[#This Row],[Begin Long]] &amp; "&amp;destination=" &amp; Table46748[[#This Row],[End Lat]] &amp; "," &amp; Table46748[[#This Row],[End Long]] &amp; "&amp;travelmode=driving", "Google Maps")</f>
        <v>Google Maps</v>
      </c>
      <c r="Y108" s="1">
        <v>39.970390416599997</v>
      </c>
      <c r="Z108" s="1">
        <v>-83.284173096999993</v>
      </c>
      <c r="AA108" s="1">
        <v>39.973063481700002</v>
      </c>
      <c r="AB108" s="1">
        <v>-83.275419148400005</v>
      </c>
    </row>
    <row r="109" spans="1:28" x14ac:dyDescent="0.25">
      <c r="A109" s="13">
        <v>107</v>
      </c>
      <c r="B109" s="17">
        <v>5</v>
      </c>
      <c r="C109" s="1" t="s">
        <v>793</v>
      </c>
      <c r="D109" s="1" t="s">
        <v>3842</v>
      </c>
      <c r="E109" s="1" t="s">
        <v>3858</v>
      </c>
      <c r="F109" s="1" t="s">
        <v>3916</v>
      </c>
      <c r="G109" s="16">
        <v>9.6</v>
      </c>
      <c r="H109" s="16">
        <v>10.1</v>
      </c>
      <c r="I109" s="13" t="s">
        <v>3190</v>
      </c>
      <c r="J109" s="1" t="s">
        <v>4979</v>
      </c>
      <c r="K109" s="1">
        <v>0</v>
      </c>
      <c r="L109" s="1">
        <v>0</v>
      </c>
      <c r="M109" s="1">
        <v>4</v>
      </c>
      <c r="N109" s="1">
        <v>0</v>
      </c>
      <c r="O109" s="1">
        <v>8</v>
      </c>
      <c r="P109" s="16">
        <v>34.1875</v>
      </c>
      <c r="Q109" s="21">
        <v>3.3088321687735463E-2</v>
      </c>
      <c r="R109" s="21">
        <v>0.84900936881475864</v>
      </c>
      <c r="S109" s="21">
        <v>0.81592104712702318</v>
      </c>
      <c r="T109" s="21">
        <v>2.2269734551768079E-3</v>
      </c>
      <c r="U109" s="21">
        <v>1.2144867525317951E-2</v>
      </c>
      <c r="V109" s="21">
        <v>9.9178940701411429E-3</v>
      </c>
      <c r="W109" s="13" t="str">
        <f>IF(Table46748[[#This Row],[PSI - FI]]&gt;5,"Red",(IF(AND(Table46748[[#This Row],[PSI - FI]]&lt;5,Table46748[[#This Row],[PSI - FI]]&gt;=3),"Blue","No")))</f>
        <v>No</v>
      </c>
      <c r="X109" s="19" t="str">
        <f>HYPERLINK("https://www.google.com/maps/dir/?api=1&amp;origin=" &amp; Table46748[[#This Row],[Begin Lat]] &amp; "," &amp; Table46748[[#This Row],[Begin Long]] &amp; "&amp;destination=" &amp; Table46748[[#This Row],[End Lat]] &amp; "," &amp; Table46748[[#This Row],[End Long]] &amp; "&amp;travelmode=driving", "Google Maps")</f>
        <v>Google Maps</v>
      </c>
      <c r="Y109" s="1">
        <v>39.9445822291</v>
      </c>
      <c r="Z109" s="1">
        <v>-82.592822961899998</v>
      </c>
      <c r="AA109" s="1">
        <v>39.9441970277</v>
      </c>
      <c r="AB109" s="1">
        <v>-82.583419869099998</v>
      </c>
    </row>
    <row r="110" spans="1:28" x14ac:dyDescent="0.25">
      <c r="A110" s="13">
        <v>108</v>
      </c>
      <c r="B110" s="17">
        <v>5</v>
      </c>
      <c r="C110" s="1" t="s">
        <v>793</v>
      </c>
      <c r="D110" s="1" t="s">
        <v>3842</v>
      </c>
      <c r="E110" s="1" t="s">
        <v>3858</v>
      </c>
      <c r="F110" s="1" t="s">
        <v>3916</v>
      </c>
      <c r="G110" s="16">
        <v>27.3</v>
      </c>
      <c r="H110" s="16">
        <v>27.8</v>
      </c>
      <c r="I110" s="13" t="s">
        <v>3190</v>
      </c>
      <c r="J110" s="1" t="s">
        <v>4979</v>
      </c>
      <c r="K110" s="1">
        <v>0</v>
      </c>
      <c r="L110" s="1">
        <v>1</v>
      </c>
      <c r="M110" s="1">
        <v>2</v>
      </c>
      <c r="N110" s="1">
        <v>2</v>
      </c>
      <c r="O110" s="1">
        <v>9</v>
      </c>
      <c r="P110" s="16">
        <v>76.645439680232556</v>
      </c>
      <c r="Q110" s="21">
        <v>2.0680140830371362E-2</v>
      </c>
      <c r="R110" s="21">
        <v>0.91077515522411034</v>
      </c>
      <c r="S110" s="21">
        <v>0.89009501439373895</v>
      </c>
      <c r="T110" s="21">
        <v>1.3083787599720163E-3</v>
      </c>
      <c r="U110" s="21">
        <v>1.2112365095525724E-2</v>
      </c>
      <c r="V110" s="21">
        <v>1.0803986335553708E-2</v>
      </c>
      <c r="W110" s="13" t="str">
        <f>IF(Table46748[[#This Row],[PSI - FI]]&gt;5,"Red",(IF(AND(Table46748[[#This Row],[PSI - FI]]&lt;5,Table46748[[#This Row],[PSI - FI]]&gt;=3),"Blue","No")))</f>
        <v>No</v>
      </c>
      <c r="X110" s="19" t="str">
        <f>HYPERLINK("https://www.google.com/maps/dir/?api=1&amp;origin=" &amp; Table46748[[#This Row],[Begin Lat]] &amp; "," &amp; Table46748[[#This Row],[Begin Long]] &amp; "&amp;destination=" &amp; Table46748[[#This Row],[End Lat]] &amp; "," &amp; Table46748[[#This Row],[End Long]] &amp; "&amp;travelmode=driving", "Google Maps")</f>
        <v>Google Maps</v>
      </c>
      <c r="Y110" s="1">
        <v>39.936102158600001</v>
      </c>
      <c r="Z110" s="1">
        <v>-82.260440671699996</v>
      </c>
      <c r="AA110" s="1">
        <v>39.935861975999998</v>
      </c>
      <c r="AB110" s="1">
        <v>-82.251045212799994</v>
      </c>
    </row>
    <row r="111" spans="1:28" x14ac:dyDescent="0.25">
      <c r="A111" s="13">
        <v>109</v>
      </c>
      <c r="B111" s="17">
        <v>11</v>
      </c>
      <c r="C111" s="1" t="s">
        <v>2389</v>
      </c>
      <c r="D111" s="1" t="s">
        <v>3884</v>
      </c>
      <c r="E111" s="1" t="s">
        <v>3885</v>
      </c>
      <c r="F111" s="1" t="s">
        <v>3922</v>
      </c>
      <c r="G111" s="16">
        <v>33.200000000000003</v>
      </c>
      <c r="H111" s="16">
        <v>33.700000000000003</v>
      </c>
      <c r="I111" s="13" t="s">
        <v>3190</v>
      </c>
      <c r="J111" s="1" t="s">
        <v>4977</v>
      </c>
      <c r="K111" s="1">
        <v>0</v>
      </c>
      <c r="L111" s="1">
        <v>1</v>
      </c>
      <c r="M111" s="1">
        <v>1</v>
      </c>
      <c r="N111" s="1">
        <v>2</v>
      </c>
      <c r="O111" s="1">
        <v>2</v>
      </c>
      <c r="P111" s="16">
        <v>63.098564680232556</v>
      </c>
      <c r="Q111" s="21">
        <v>1.9514921438278501E-2</v>
      </c>
      <c r="R111" s="21">
        <v>0.50438851797373396</v>
      </c>
      <c r="S111" s="21">
        <v>0.48487359653545548</v>
      </c>
      <c r="T111" s="21">
        <v>1.1520478114787813E-3</v>
      </c>
      <c r="U111" s="21">
        <v>1.2073080031307233E-2</v>
      </c>
      <c r="V111" s="21">
        <v>1.0921032219828451E-2</v>
      </c>
      <c r="W111" s="13" t="str">
        <f>IF(Table46748[[#This Row],[PSI - FI]]&gt;5,"Red",(IF(AND(Table46748[[#This Row],[PSI - FI]]&lt;5,Table46748[[#This Row],[PSI - FI]]&gt;=3),"Blue","No")))</f>
        <v>No</v>
      </c>
      <c r="X111" s="19" t="str">
        <f>HYPERLINK("https://www.google.com/maps/dir/?api=1&amp;origin=" &amp; Table46748[[#This Row],[Begin Lat]] &amp; "," &amp; Table46748[[#This Row],[Begin Long]] &amp; "&amp;destination=" &amp; Table46748[[#This Row],[End Lat]] &amp; "," &amp; Table46748[[#This Row],[End Long]] &amp; "&amp;travelmode=driving", "Google Maps")</f>
        <v>Google Maps</v>
      </c>
      <c r="Y111" s="1">
        <v>40.640462303600003</v>
      </c>
      <c r="Z111" s="1">
        <v>-81.453305764199996</v>
      </c>
      <c r="AA111" s="1">
        <v>40.647404288700002</v>
      </c>
      <c r="AB111" s="1">
        <v>-81.450588675800006</v>
      </c>
    </row>
    <row r="112" spans="1:28" x14ac:dyDescent="0.25">
      <c r="A112" s="13">
        <v>110</v>
      </c>
      <c r="B112" s="17">
        <v>2</v>
      </c>
      <c r="C112" s="1" t="s">
        <v>807</v>
      </c>
      <c r="D112" s="1" t="s">
        <v>3852</v>
      </c>
      <c r="E112" s="1" t="s">
        <v>3853</v>
      </c>
      <c r="F112" s="1" t="s">
        <v>3918</v>
      </c>
      <c r="G112" s="16">
        <v>22</v>
      </c>
      <c r="H112" s="16">
        <v>22.5</v>
      </c>
      <c r="I112" s="13" t="s">
        <v>3190</v>
      </c>
      <c r="J112" s="1" t="s">
        <v>4978</v>
      </c>
      <c r="K112" s="1">
        <v>1</v>
      </c>
      <c r="L112" s="1">
        <v>0</v>
      </c>
      <c r="M112" s="1">
        <v>3</v>
      </c>
      <c r="N112" s="1">
        <v>1</v>
      </c>
      <c r="O112" s="1">
        <v>5</v>
      </c>
      <c r="P112" s="16">
        <v>74.754814680232556</v>
      </c>
      <c r="Q112" s="21">
        <v>3.7761021296222129E-2</v>
      </c>
      <c r="R112" s="21">
        <v>0.43998231960853201</v>
      </c>
      <c r="S112" s="21">
        <v>0.40222129831230991</v>
      </c>
      <c r="T112" s="21">
        <v>2.4620747257924121E-3</v>
      </c>
      <c r="U112" s="21">
        <v>1.2043805193648663E-2</v>
      </c>
      <c r="V112" s="21">
        <v>9.5817304678562504E-3</v>
      </c>
      <c r="W112" s="13" t="str">
        <f>IF(Table46748[[#This Row],[PSI - FI]]&gt;5,"Red",(IF(AND(Table46748[[#This Row],[PSI - FI]]&lt;5,Table46748[[#This Row],[PSI - FI]]&gt;=3),"Blue","No")))</f>
        <v>No</v>
      </c>
      <c r="X112" s="19" t="str">
        <f>HYPERLINK("https://www.google.com/maps/dir/?api=1&amp;origin=" &amp; Table46748[[#This Row],[Begin Lat]] &amp; "," &amp; Table46748[[#This Row],[Begin Long]] &amp; "&amp;destination=" &amp; Table46748[[#This Row],[End Lat]] &amp; "," &amp; Table46748[[#This Row],[End Long]] &amp; "&amp;travelmode=driving", "Google Maps")</f>
        <v>Google Maps</v>
      </c>
      <c r="Y112" s="1">
        <v>41.480867329799999</v>
      </c>
      <c r="Z112" s="1">
        <v>-83.621930227700005</v>
      </c>
      <c r="AA112" s="1">
        <v>41.488113665900002</v>
      </c>
      <c r="AB112" s="1">
        <v>-83.6218941586</v>
      </c>
    </row>
    <row r="113" spans="1:28" x14ac:dyDescent="0.25">
      <c r="A113" s="13">
        <v>111</v>
      </c>
      <c r="B113" s="17">
        <v>2</v>
      </c>
      <c r="C113" s="1" t="s">
        <v>807</v>
      </c>
      <c r="D113" s="1" t="s">
        <v>3852</v>
      </c>
      <c r="E113" s="1" t="s">
        <v>3853</v>
      </c>
      <c r="F113" s="1" t="s">
        <v>3918</v>
      </c>
      <c r="G113" s="16">
        <v>23.9</v>
      </c>
      <c r="H113" s="16">
        <v>24.4</v>
      </c>
      <c r="I113" s="13" t="s">
        <v>3190</v>
      </c>
      <c r="J113" s="1" t="s">
        <v>4978</v>
      </c>
      <c r="K113" s="1">
        <v>0</v>
      </c>
      <c r="L113" s="1">
        <v>1</v>
      </c>
      <c r="M113" s="1">
        <v>2</v>
      </c>
      <c r="N113" s="1">
        <v>2</v>
      </c>
      <c r="O113" s="1">
        <v>6</v>
      </c>
      <c r="P113" s="16">
        <v>73.645439680232556</v>
      </c>
      <c r="Q113" s="21">
        <v>3.7761021296222129E-2</v>
      </c>
      <c r="R113" s="21">
        <v>0.48056482223115654</v>
      </c>
      <c r="S113" s="21">
        <v>0.44280380093493443</v>
      </c>
      <c r="T113" s="21">
        <v>2.4620747257924121E-3</v>
      </c>
      <c r="U113" s="21">
        <v>1.2043805193648663E-2</v>
      </c>
      <c r="V113" s="21">
        <v>9.5817304678562504E-3</v>
      </c>
      <c r="W113" s="13" t="str">
        <f>IF(Table46748[[#This Row],[PSI - FI]]&gt;5,"Red",(IF(AND(Table46748[[#This Row],[PSI - FI]]&lt;5,Table46748[[#This Row],[PSI - FI]]&gt;=3),"Blue","No")))</f>
        <v>No</v>
      </c>
      <c r="X113" s="19" t="str">
        <f>HYPERLINK("https://www.google.com/maps/dir/?api=1&amp;origin=" &amp; Table46748[[#This Row],[Begin Lat]] &amp; "," &amp; Table46748[[#This Row],[Begin Long]] &amp; "&amp;destination=" &amp; Table46748[[#This Row],[End Lat]] &amp; "," &amp; Table46748[[#This Row],[End Long]] &amp; "&amp;travelmode=driving", "Google Maps")</f>
        <v>Google Maps</v>
      </c>
      <c r="Y113" s="1">
        <v>41.508404509400002</v>
      </c>
      <c r="Z113" s="1">
        <v>-83.621812844000004</v>
      </c>
      <c r="AA113" s="1">
        <v>41.515650455799999</v>
      </c>
      <c r="AB113" s="1">
        <v>-83.621780290800004</v>
      </c>
    </row>
    <row r="114" spans="1:28" x14ac:dyDescent="0.25">
      <c r="A114" s="13">
        <v>112</v>
      </c>
      <c r="B114" s="17">
        <v>3</v>
      </c>
      <c r="C114" s="1" t="s">
        <v>3193</v>
      </c>
      <c r="D114" s="1" t="s">
        <v>3848</v>
      </c>
      <c r="E114" s="1" t="s">
        <v>3880</v>
      </c>
      <c r="F114" s="1" t="s">
        <v>3917</v>
      </c>
      <c r="G114" s="16">
        <v>1.2</v>
      </c>
      <c r="H114" s="16">
        <v>1.7</v>
      </c>
      <c r="I114" s="13" t="s">
        <v>3190</v>
      </c>
      <c r="J114" s="1" t="s">
        <v>4978</v>
      </c>
      <c r="K114" s="1">
        <v>0</v>
      </c>
      <c r="L114" s="1">
        <v>0</v>
      </c>
      <c r="M114" s="1">
        <v>5</v>
      </c>
      <c r="N114" s="1">
        <v>1</v>
      </c>
      <c r="O114" s="1">
        <v>11</v>
      </c>
      <c r="P114" s="16">
        <v>48.171875</v>
      </c>
      <c r="Q114" s="21">
        <v>3.3330073972510171E-2</v>
      </c>
      <c r="R114" s="21">
        <v>0.6461999717943947</v>
      </c>
      <c r="S114" s="21">
        <v>0.6128698978218845</v>
      </c>
      <c r="T114" s="21">
        <v>2.1096320778235455E-3</v>
      </c>
      <c r="U114" s="21">
        <v>1.1971128237988781E-2</v>
      </c>
      <c r="V114" s="21">
        <v>9.8614961601652361E-3</v>
      </c>
      <c r="W114" s="13" t="str">
        <f>IF(Table46748[[#This Row],[PSI - FI]]&gt;5,"Red",(IF(AND(Table46748[[#This Row],[PSI - FI]]&lt;5,Table46748[[#This Row],[PSI - FI]]&gt;=3),"Blue","No")))</f>
        <v>No</v>
      </c>
      <c r="X114" s="19" t="str">
        <f>HYPERLINK("https://www.google.com/maps/dir/?api=1&amp;origin=" &amp; Table46748[[#This Row],[Begin Lat]] &amp; "," &amp; Table46748[[#This Row],[Begin Long]] &amp; "&amp;destination=" &amp; Table46748[[#This Row],[End Lat]] &amp; "," &amp; Table46748[[#This Row],[End Long]] &amp; "&amp;travelmode=driving", "Google Maps")</f>
        <v>Google Maps</v>
      </c>
      <c r="Y114" s="1">
        <v>40.809160998899998</v>
      </c>
      <c r="Z114" s="1">
        <v>-82.368036662400002</v>
      </c>
      <c r="AA114" s="1">
        <v>40.812762640499997</v>
      </c>
      <c r="AB114" s="1">
        <v>-82.359762105100003</v>
      </c>
    </row>
    <row r="115" spans="1:28" x14ac:dyDescent="0.25">
      <c r="A115" s="13">
        <v>113</v>
      </c>
      <c r="B115" s="17">
        <v>8</v>
      </c>
      <c r="C115" s="1" t="s">
        <v>2379</v>
      </c>
      <c r="D115" s="1" t="s">
        <v>3865</v>
      </c>
      <c r="E115" s="1" t="s">
        <v>3866</v>
      </c>
      <c r="F115" s="1" t="s">
        <v>3916</v>
      </c>
      <c r="G115" s="16">
        <v>13.6</v>
      </c>
      <c r="H115" s="16">
        <v>14.1</v>
      </c>
      <c r="I115" s="13" t="s">
        <v>3190</v>
      </c>
      <c r="J115" s="1" t="s">
        <v>4979</v>
      </c>
      <c r="K115" s="1">
        <v>0</v>
      </c>
      <c r="L115" s="1">
        <v>0</v>
      </c>
      <c r="M115" s="1">
        <v>3</v>
      </c>
      <c r="N115" s="1">
        <v>4</v>
      </c>
      <c r="O115" s="1">
        <v>8</v>
      </c>
      <c r="P115" s="16">
        <v>45.390625</v>
      </c>
      <c r="Q115" s="21">
        <v>2.048182084680673E-2</v>
      </c>
      <c r="R115" s="21">
        <v>0.67960533136050505</v>
      </c>
      <c r="S115" s="21">
        <v>0.65912351051369833</v>
      </c>
      <c r="T115" s="21">
        <v>1.3789504138898212E-3</v>
      </c>
      <c r="U115" s="21">
        <v>1.1861626648753133E-2</v>
      </c>
      <c r="V115" s="21">
        <v>1.0482676234863313E-2</v>
      </c>
      <c r="W115" s="13" t="str">
        <f>IF(Table46748[[#This Row],[PSI - FI]]&gt;5,"Red",(IF(AND(Table46748[[#This Row],[PSI - FI]]&lt;5,Table46748[[#This Row],[PSI - FI]]&gt;=3),"Blue","No")))</f>
        <v>No</v>
      </c>
      <c r="X115" s="19" t="str">
        <f>HYPERLINK("https://www.google.com/maps/dir/?api=1&amp;origin=" &amp; Table46748[[#This Row],[Begin Lat]] &amp; "," &amp; Table46748[[#This Row],[Begin Long]] &amp; "&amp;destination=" &amp; Table46748[[#This Row],[End Lat]] &amp; "," &amp; Table46748[[#This Row],[End Long]] &amp; "&amp;travelmode=driving", "Google Maps")</f>
        <v>Google Maps</v>
      </c>
      <c r="Y115" s="1">
        <v>39.836657531500002</v>
      </c>
      <c r="Z115" s="1">
        <v>-84.5600240598</v>
      </c>
      <c r="AA115" s="1">
        <v>39.837055268999997</v>
      </c>
      <c r="AB115" s="1">
        <v>-84.550637398099994</v>
      </c>
    </row>
    <row r="116" spans="1:28" x14ac:dyDescent="0.25">
      <c r="A116" s="13">
        <v>114</v>
      </c>
      <c r="B116" s="17">
        <v>6</v>
      </c>
      <c r="C116" s="1" t="s">
        <v>2374</v>
      </c>
      <c r="D116" s="1" t="s">
        <v>3848</v>
      </c>
      <c r="E116" s="1" t="s">
        <v>3849</v>
      </c>
      <c r="F116" s="1" t="s">
        <v>3917</v>
      </c>
      <c r="G116" s="16">
        <v>7.3</v>
      </c>
      <c r="H116" s="16">
        <v>7.8</v>
      </c>
      <c r="I116" s="13" t="s">
        <v>3190</v>
      </c>
      <c r="J116" s="1" t="s">
        <v>4978</v>
      </c>
      <c r="K116" s="1">
        <v>0</v>
      </c>
      <c r="L116" s="1">
        <v>0</v>
      </c>
      <c r="M116" s="1">
        <v>4</v>
      </c>
      <c r="N116" s="1">
        <v>1</v>
      </c>
      <c r="O116" s="1">
        <v>10</v>
      </c>
      <c r="P116" s="16">
        <v>40.625</v>
      </c>
      <c r="Q116" s="21">
        <v>2.950058568895746E-2</v>
      </c>
      <c r="R116" s="21">
        <v>0.76659513711856908</v>
      </c>
      <c r="S116" s="21">
        <v>0.73709455142961167</v>
      </c>
      <c r="T116" s="21">
        <v>1.6795338612807138E-3</v>
      </c>
      <c r="U116" s="21">
        <v>1.1696694332692036E-2</v>
      </c>
      <c r="V116" s="21">
        <v>1.0017160471411322E-2</v>
      </c>
      <c r="W116" s="13" t="str">
        <f>IF(Table46748[[#This Row],[PSI - FI]]&gt;5,"Red",(IF(AND(Table46748[[#This Row],[PSI - FI]]&lt;5,Table46748[[#This Row],[PSI - FI]]&gt;=3),"Blue","No")))</f>
        <v>No</v>
      </c>
      <c r="X116" s="19" t="str">
        <f>HYPERLINK("https://www.google.com/maps/dir/?api=1&amp;origin=" &amp; Table46748[[#This Row],[Begin Lat]] &amp; "," &amp; Table46748[[#This Row],[Begin Long]] &amp; "&amp;destination=" &amp; Table46748[[#This Row],[End Lat]] &amp; "," &amp; Table46748[[#This Row],[End Long]] &amp; "&amp;travelmode=driving", "Google Maps")</f>
        <v>Google Maps</v>
      </c>
      <c r="Y116" s="1">
        <v>39.644811636900002</v>
      </c>
      <c r="Z116" s="1">
        <v>-83.550898460100001</v>
      </c>
      <c r="AA116" s="1">
        <v>39.648094944900002</v>
      </c>
      <c r="AB116" s="1">
        <v>-83.542545399999995</v>
      </c>
    </row>
    <row r="117" spans="1:28" x14ac:dyDescent="0.25">
      <c r="A117" s="13">
        <v>115</v>
      </c>
      <c r="B117" s="17">
        <v>6</v>
      </c>
      <c r="C117" s="1" t="s">
        <v>3192</v>
      </c>
      <c r="D117" s="1" t="s">
        <v>3848</v>
      </c>
      <c r="E117" s="1" t="s">
        <v>3854</v>
      </c>
      <c r="F117" s="1" t="s">
        <v>3917</v>
      </c>
      <c r="G117" s="16">
        <v>2.6</v>
      </c>
      <c r="H117" s="16">
        <v>3.1</v>
      </c>
      <c r="I117" s="13" t="s">
        <v>3190</v>
      </c>
      <c r="J117" s="1" t="s">
        <v>4978</v>
      </c>
      <c r="K117" s="1">
        <v>0</v>
      </c>
      <c r="L117" s="1">
        <v>0</v>
      </c>
      <c r="M117" s="1">
        <v>4</v>
      </c>
      <c r="N117" s="1">
        <v>1</v>
      </c>
      <c r="O117" s="1">
        <v>9</v>
      </c>
      <c r="P117" s="16">
        <v>39.625</v>
      </c>
      <c r="Q117" s="21">
        <v>3.686903616984219E-2</v>
      </c>
      <c r="R117" s="21">
        <v>0.58920017993987439</v>
      </c>
      <c r="S117" s="21">
        <v>0.55233114377003223</v>
      </c>
      <c r="T117" s="21">
        <v>2.3902928998814628E-3</v>
      </c>
      <c r="U117" s="21">
        <v>1.1693923985469194E-2</v>
      </c>
      <c r="V117" s="21">
        <v>9.3036310855877311E-3</v>
      </c>
      <c r="W117" s="13" t="str">
        <f>IF(Table46748[[#This Row],[PSI - FI]]&gt;5,"Red",(IF(AND(Table46748[[#This Row],[PSI - FI]]&lt;5,Table46748[[#This Row],[PSI - FI]]&gt;=3),"Blue","No")))</f>
        <v>No</v>
      </c>
      <c r="X117" s="19" t="str">
        <f>HYPERLINK("https://www.google.com/maps/dir/?api=1&amp;origin=" &amp; Table46748[[#This Row],[Begin Lat]] &amp; "," &amp; Table46748[[#This Row],[Begin Long]] &amp; "&amp;destination=" &amp; Table46748[[#This Row],[End Lat]] &amp; "," &amp; Table46748[[#This Row],[End Long]] &amp; "&amp;travelmode=driving", "Google Maps")</f>
        <v>Google Maps</v>
      </c>
      <c r="Y117" s="1">
        <v>40.382275631600002</v>
      </c>
      <c r="Z117" s="1">
        <v>-82.824104244400004</v>
      </c>
      <c r="AA117" s="1">
        <v>40.389500372100002</v>
      </c>
      <c r="AB117" s="1">
        <v>-82.823390259000007</v>
      </c>
    </row>
    <row r="118" spans="1:28" x14ac:dyDescent="0.25">
      <c r="A118" s="13">
        <v>116</v>
      </c>
      <c r="B118" s="17">
        <v>6</v>
      </c>
      <c r="C118" s="1" t="s">
        <v>3192</v>
      </c>
      <c r="D118" s="1" t="s">
        <v>3848</v>
      </c>
      <c r="E118" s="1" t="s">
        <v>3854</v>
      </c>
      <c r="F118" s="1" t="s">
        <v>3917</v>
      </c>
      <c r="G118" s="16">
        <v>9.6</v>
      </c>
      <c r="H118" s="16">
        <v>10.1</v>
      </c>
      <c r="I118" s="13" t="s">
        <v>3190</v>
      </c>
      <c r="J118" s="1" t="s">
        <v>4978</v>
      </c>
      <c r="K118" s="1">
        <v>0</v>
      </c>
      <c r="L118" s="1">
        <v>0</v>
      </c>
      <c r="M118" s="1">
        <v>3</v>
      </c>
      <c r="N118" s="1">
        <v>2</v>
      </c>
      <c r="O118" s="1">
        <v>8</v>
      </c>
      <c r="P118" s="16">
        <v>36.515625</v>
      </c>
      <c r="Q118" s="21">
        <v>3.686903616984219E-2</v>
      </c>
      <c r="R118" s="21">
        <v>0.54950114564693642</v>
      </c>
      <c r="S118" s="21">
        <v>0.51263210947709426</v>
      </c>
      <c r="T118" s="21">
        <v>2.3902928998814628E-3</v>
      </c>
      <c r="U118" s="21">
        <v>1.1693923985469194E-2</v>
      </c>
      <c r="V118" s="21">
        <v>9.3036310855877311E-3</v>
      </c>
      <c r="W118" s="13" t="str">
        <f>IF(Table46748[[#This Row],[PSI - FI]]&gt;5,"Red",(IF(AND(Table46748[[#This Row],[PSI - FI]]&lt;5,Table46748[[#This Row],[PSI - FI]]&gt;=3),"Blue","No")))</f>
        <v>No</v>
      </c>
      <c r="X118" s="19" t="str">
        <f>HYPERLINK("https://www.google.com/maps/dir/?api=1&amp;origin=" &amp; Table46748[[#This Row],[Begin Lat]] &amp; "," &amp; Table46748[[#This Row],[Begin Long]] &amp; "&amp;destination=" &amp; Table46748[[#This Row],[End Lat]] &amp; "," &amp; Table46748[[#This Row],[End Long]] &amp; "&amp;travelmode=driving", "Google Maps")</f>
        <v>Google Maps</v>
      </c>
      <c r="Y118" s="1">
        <v>40.465150892600001</v>
      </c>
      <c r="Z118" s="1">
        <v>-82.764269715400005</v>
      </c>
      <c r="AA118" s="1">
        <v>40.469993120700003</v>
      </c>
      <c r="AB118" s="1">
        <v>-82.757211752900005</v>
      </c>
    </row>
    <row r="119" spans="1:28" x14ac:dyDescent="0.25">
      <c r="A119" s="13">
        <v>117</v>
      </c>
      <c r="B119" s="17">
        <v>6</v>
      </c>
      <c r="C119" s="1" t="s">
        <v>799</v>
      </c>
      <c r="D119" s="1" t="s">
        <v>3844</v>
      </c>
      <c r="E119" s="1" t="s">
        <v>3845</v>
      </c>
      <c r="F119" s="1" t="s">
        <v>3917</v>
      </c>
      <c r="G119" s="16">
        <v>7.6</v>
      </c>
      <c r="H119" s="16">
        <v>8.1</v>
      </c>
      <c r="I119" s="13" t="s">
        <v>3190</v>
      </c>
      <c r="J119" s="1" t="s">
        <v>4980</v>
      </c>
      <c r="K119" s="1">
        <v>0</v>
      </c>
      <c r="L119" s="1">
        <v>0</v>
      </c>
      <c r="M119" s="1">
        <v>1</v>
      </c>
      <c r="N119" s="1">
        <v>1</v>
      </c>
      <c r="O119" s="1">
        <v>12</v>
      </c>
      <c r="P119" s="16">
        <v>22.984375</v>
      </c>
      <c r="Q119" s="21">
        <v>6.2427956052037152E-2</v>
      </c>
      <c r="R119" s="21">
        <v>0.93570604190982376</v>
      </c>
      <c r="S119" s="21">
        <v>0.87327808585778666</v>
      </c>
      <c r="T119" s="21">
        <v>4.587148100757811E-3</v>
      </c>
      <c r="U119" s="21">
        <v>1.1669414501632832E-2</v>
      </c>
      <c r="V119" s="21">
        <v>7.0822664008750209E-3</v>
      </c>
      <c r="W119" s="13" t="str">
        <f>IF(Table46748[[#This Row],[PSI - FI]]&gt;5,"Red",(IF(AND(Table46748[[#This Row],[PSI - FI]]&lt;5,Table46748[[#This Row],[PSI - FI]]&gt;=3),"Blue","No")))</f>
        <v>No</v>
      </c>
      <c r="X119" s="19" t="str">
        <f>HYPERLINK("https://www.google.com/maps/dir/?api=1&amp;origin=" &amp; Table46748[[#This Row],[Begin Lat]] &amp; "," &amp; Table46748[[#This Row],[Begin Long]] &amp; "&amp;destination=" &amp; Table46748[[#This Row],[End Lat]] &amp; "," &amp; Table46748[[#This Row],[End Long]] &amp; "&amp;travelmode=driving", "Google Maps")</f>
        <v>Google Maps</v>
      </c>
      <c r="Y119" s="1">
        <v>40.236412997599999</v>
      </c>
      <c r="Z119" s="1">
        <v>-82.928230224700002</v>
      </c>
      <c r="AA119" s="1">
        <v>40.243654754799998</v>
      </c>
      <c r="AB119" s="1">
        <v>-82.928462439200004</v>
      </c>
    </row>
    <row r="120" spans="1:28" x14ac:dyDescent="0.25">
      <c r="A120" s="13">
        <v>118</v>
      </c>
      <c r="B120" s="17">
        <v>6</v>
      </c>
      <c r="C120" s="1" t="s">
        <v>799</v>
      </c>
      <c r="D120" s="1" t="s">
        <v>3844</v>
      </c>
      <c r="E120" s="1" t="s">
        <v>3851</v>
      </c>
      <c r="F120" s="1" t="s">
        <v>3917</v>
      </c>
      <c r="G120" s="16">
        <v>8.4</v>
      </c>
      <c r="H120" s="16">
        <v>8.9</v>
      </c>
      <c r="I120" s="13" t="s">
        <v>3190</v>
      </c>
      <c r="J120" s="1" t="s">
        <v>4978</v>
      </c>
      <c r="K120" s="1">
        <v>0</v>
      </c>
      <c r="L120" s="1">
        <v>0</v>
      </c>
      <c r="M120" s="1">
        <v>0</v>
      </c>
      <c r="N120" s="1">
        <v>2</v>
      </c>
      <c r="O120" s="1">
        <v>10</v>
      </c>
      <c r="P120" s="16">
        <v>18.875</v>
      </c>
      <c r="Q120" s="21">
        <v>6.2427956052037152E-2</v>
      </c>
      <c r="R120" s="21">
        <v>0.80961434163343171</v>
      </c>
      <c r="S120" s="21">
        <v>0.74718638558139461</v>
      </c>
      <c r="T120" s="21">
        <v>4.587148100757811E-3</v>
      </c>
      <c r="U120" s="21">
        <v>1.1669414501632832E-2</v>
      </c>
      <c r="V120" s="21">
        <v>7.0822664008750209E-3</v>
      </c>
      <c r="W120" s="13" t="str">
        <f>IF(Table46748[[#This Row],[PSI - FI]]&gt;5,"Red",(IF(AND(Table46748[[#This Row],[PSI - FI]]&lt;5,Table46748[[#This Row],[PSI - FI]]&gt;=3),"Blue","No")))</f>
        <v>No</v>
      </c>
      <c r="X120" s="19" t="str">
        <f>HYPERLINK("https://www.google.com/maps/dir/?api=1&amp;origin=" &amp; Table46748[[#This Row],[Begin Lat]] &amp; "," &amp; Table46748[[#This Row],[Begin Long]] &amp; "&amp;destination=" &amp; Table46748[[#This Row],[End Lat]] &amp; "," &amp; Table46748[[#This Row],[End Long]] &amp; "&amp;travelmode=driving", "Google Maps")</f>
        <v>Google Maps</v>
      </c>
      <c r="Y120" s="1">
        <v>40.247999157800002</v>
      </c>
      <c r="Z120" s="1">
        <v>-82.928966087700005</v>
      </c>
      <c r="AA120" s="1">
        <v>40.255239923799998</v>
      </c>
      <c r="AB120" s="1">
        <v>-82.928596698700005</v>
      </c>
    </row>
    <row r="121" spans="1:28" x14ac:dyDescent="0.25">
      <c r="A121" s="13">
        <v>119</v>
      </c>
      <c r="B121" s="17">
        <v>6</v>
      </c>
      <c r="C121" s="1" t="s">
        <v>799</v>
      </c>
      <c r="D121" s="1" t="s">
        <v>3844</v>
      </c>
      <c r="E121" s="1" t="s">
        <v>3845</v>
      </c>
      <c r="F121" s="1" t="s">
        <v>3917</v>
      </c>
      <c r="G121" s="16">
        <v>13.6</v>
      </c>
      <c r="H121" s="16">
        <v>14.1</v>
      </c>
      <c r="I121" s="13" t="s">
        <v>3190</v>
      </c>
      <c r="J121" s="1" t="s">
        <v>4978</v>
      </c>
      <c r="K121" s="1">
        <v>1</v>
      </c>
      <c r="L121" s="1">
        <v>2</v>
      </c>
      <c r="M121" s="1">
        <v>1</v>
      </c>
      <c r="N121" s="1">
        <v>0</v>
      </c>
      <c r="O121" s="1">
        <v>10</v>
      </c>
      <c r="P121" s="16">
        <v>153.57694404069767</v>
      </c>
      <c r="Q121" s="21">
        <v>4.1834422353460195E-2</v>
      </c>
      <c r="R121" s="21">
        <v>0.65878312190415278</v>
      </c>
      <c r="S121" s="21">
        <v>0.61694869955069254</v>
      </c>
      <c r="T121" s="21">
        <v>2.7949120965840941E-3</v>
      </c>
      <c r="U121" s="21">
        <v>1.1485343880544006E-2</v>
      </c>
      <c r="V121" s="21">
        <v>8.6904317839599128E-3</v>
      </c>
      <c r="W121" s="13" t="str">
        <f>IF(Table46748[[#This Row],[PSI - FI]]&gt;5,"Red",(IF(AND(Table46748[[#This Row],[PSI - FI]]&lt;5,Table46748[[#This Row],[PSI - FI]]&gt;=3),"Blue","No")))</f>
        <v>No</v>
      </c>
      <c r="X121" s="19" t="str">
        <f>HYPERLINK("https://www.google.com/maps/dir/?api=1&amp;origin=" &amp; Table46748[[#This Row],[Begin Lat]] &amp; "," &amp; Table46748[[#This Row],[Begin Long]] &amp; "&amp;destination=" &amp; Table46748[[#This Row],[End Lat]] &amp; "," &amp; Table46748[[#This Row],[End Long]] &amp; "&amp;travelmode=driving", "Google Maps")</f>
        <v>Google Maps</v>
      </c>
      <c r="Y121" s="1">
        <v>40.318887462200003</v>
      </c>
      <c r="Z121" s="1">
        <v>-82.906655320900001</v>
      </c>
      <c r="AA121" s="1">
        <v>40.3238209238</v>
      </c>
      <c r="AB121" s="1">
        <v>-82.899721692400007</v>
      </c>
    </row>
    <row r="122" spans="1:28" x14ac:dyDescent="0.25">
      <c r="A122" s="13">
        <v>120</v>
      </c>
      <c r="B122" s="17">
        <v>6</v>
      </c>
      <c r="C122" s="1" t="s">
        <v>799</v>
      </c>
      <c r="D122" s="1" t="s">
        <v>3844</v>
      </c>
      <c r="E122" s="1" t="s">
        <v>3851</v>
      </c>
      <c r="F122" s="1" t="s">
        <v>3917</v>
      </c>
      <c r="G122" s="16">
        <v>16.7</v>
      </c>
      <c r="H122" s="16">
        <v>17.2</v>
      </c>
      <c r="I122" s="13" t="s">
        <v>3190</v>
      </c>
      <c r="J122" s="1" t="s">
        <v>4978</v>
      </c>
      <c r="K122" s="1">
        <v>0</v>
      </c>
      <c r="L122" s="1">
        <v>0</v>
      </c>
      <c r="M122" s="1">
        <v>3</v>
      </c>
      <c r="N122" s="1">
        <v>1</v>
      </c>
      <c r="O122" s="1">
        <v>11</v>
      </c>
      <c r="P122" s="16">
        <v>35.078125</v>
      </c>
      <c r="Q122" s="21">
        <v>4.1834422353460195E-2</v>
      </c>
      <c r="R122" s="21">
        <v>0.70317050439061202</v>
      </c>
      <c r="S122" s="21">
        <v>0.66133608203715177</v>
      </c>
      <c r="T122" s="21">
        <v>2.7949120965840941E-3</v>
      </c>
      <c r="U122" s="21">
        <v>1.1485343880544006E-2</v>
      </c>
      <c r="V122" s="21">
        <v>8.6904317839599128E-3</v>
      </c>
      <c r="W122" s="13" t="str">
        <f>IF(Table46748[[#This Row],[PSI - FI]]&gt;5,"Red",(IF(AND(Table46748[[#This Row],[PSI - FI]]&lt;5,Table46748[[#This Row],[PSI - FI]]&gt;=3),"Blue","No")))</f>
        <v>No</v>
      </c>
      <c r="X122" s="19" t="str">
        <f>HYPERLINK("https://www.google.com/maps/dir/?api=1&amp;origin=" &amp; Table46748[[#This Row],[Begin Lat]] &amp; "," &amp; Table46748[[#This Row],[Begin Long]] &amp; "&amp;destination=" &amp; Table46748[[#This Row],[End Lat]] &amp; "," &amp; Table46748[[#This Row],[End Long]] &amp; "&amp;travelmode=driving", "Google Maps")</f>
        <v>Google Maps</v>
      </c>
      <c r="Y122" s="1">
        <v>40.349515583600002</v>
      </c>
      <c r="Z122" s="1">
        <v>-82.864093903599993</v>
      </c>
      <c r="AA122" s="1">
        <v>40.354439160399998</v>
      </c>
      <c r="AB122" s="1">
        <v>-82.857159859199996</v>
      </c>
    </row>
    <row r="123" spans="1:28" x14ac:dyDescent="0.25">
      <c r="A123" s="13">
        <v>121</v>
      </c>
      <c r="B123" s="17">
        <v>6</v>
      </c>
      <c r="C123" s="1" t="s">
        <v>799</v>
      </c>
      <c r="D123" s="1" t="s">
        <v>3844</v>
      </c>
      <c r="E123" s="1" t="s">
        <v>3851</v>
      </c>
      <c r="F123" s="1" t="s">
        <v>3917</v>
      </c>
      <c r="G123" s="16">
        <v>13</v>
      </c>
      <c r="H123" s="16">
        <v>13.5</v>
      </c>
      <c r="I123" s="13" t="s">
        <v>3190</v>
      </c>
      <c r="J123" s="1" t="s">
        <v>4978</v>
      </c>
      <c r="K123" s="1">
        <v>0</v>
      </c>
      <c r="L123" s="1">
        <v>0</v>
      </c>
      <c r="M123" s="1">
        <v>2</v>
      </c>
      <c r="N123" s="1">
        <v>2</v>
      </c>
      <c r="O123" s="1">
        <v>12</v>
      </c>
      <c r="P123" s="16">
        <v>33.96875</v>
      </c>
      <c r="Q123" s="21">
        <v>4.1834422353460195E-2</v>
      </c>
      <c r="R123" s="21">
        <v>0.74755788687707114</v>
      </c>
      <c r="S123" s="21">
        <v>0.7057234645236109</v>
      </c>
      <c r="T123" s="21">
        <v>2.7949120965840941E-3</v>
      </c>
      <c r="U123" s="21">
        <v>1.1485343880544006E-2</v>
      </c>
      <c r="V123" s="21">
        <v>8.6904317839599128E-3</v>
      </c>
      <c r="W123" s="13" t="str">
        <f>IF(Table46748[[#This Row],[PSI - FI]]&gt;5,"Red",(IF(AND(Table46748[[#This Row],[PSI - FI]]&lt;5,Table46748[[#This Row],[PSI - FI]]&gt;=3),"Blue","No")))</f>
        <v>No</v>
      </c>
      <c r="X123" s="19" t="str">
        <f>HYPERLINK("https://www.google.com/maps/dir/?api=1&amp;origin=" &amp; Table46748[[#This Row],[Begin Lat]] &amp; "," &amp; Table46748[[#This Row],[Begin Long]] &amp; "&amp;destination=" &amp; Table46748[[#This Row],[End Lat]] &amp; "," &amp; Table46748[[#This Row],[End Long]] &amp; "&amp;travelmode=driving", "Google Maps")</f>
        <v>Google Maps</v>
      </c>
      <c r="Y123" s="1">
        <v>40.312791627400003</v>
      </c>
      <c r="Z123" s="1">
        <v>-82.915122468000007</v>
      </c>
      <c r="AA123" s="1">
        <v>40.317947701500003</v>
      </c>
      <c r="AB123" s="1">
        <v>-82.908483561400004</v>
      </c>
    </row>
    <row r="124" spans="1:28" x14ac:dyDescent="0.25">
      <c r="A124" s="13">
        <v>122</v>
      </c>
      <c r="B124" s="17">
        <v>6</v>
      </c>
      <c r="C124" s="1" t="s">
        <v>3192</v>
      </c>
      <c r="D124" s="1" t="s">
        <v>3848</v>
      </c>
      <c r="E124" s="1" t="s">
        <v>3854</v>
      </c>
      <c r="F124" s="1" t="s">
        <v>3917</v>
      </c>
      <c r="G124" s="16">
        <v>0</v>
      </c>
      <c r="H124" s="16">
        <v>0.5</v>
      </c>
      <c r="I124" s="13" t="s">
        <v>3190</v>
      </c>
      <c r="J124" s="1" t="s">
        <v>4978</v>
      </c>
      <c r="K124" s="1">
        <v>0</v>
      </c>
      <c r="L124" s="1">
        <v>0</v>
      </c>
      <c r="M124" s="1">
        <v>4</v>
      </c>
      <c r="N124" s="1">
        <v>0</v>
      </c>
      <c r="O124" s="1">
        <v>7</v>
      </c>
      <c r="P124" s="16">
        <v>33.1875</v>
      </c>
      <c r="Q124" s="21">
        <v>4.1834422353460195E-2</v>
      </c>
      <c r="R124" s="21">
        <v>0.52562097444477551</v>
      </c>
      <c r="S124" s="21">
        <v>0.48378655209131532</v>
      </c>
      <c r="T124" s="21">
        <v>2.7949120965840941E-3</v>
      </c>
      <c r="U124" s="21">
        <v>1.1485343880544006E-2</v>
      </c>
      <c r="V124" s="21">
        <v>8.6904317839599128E-3</v>
      </c>
      <c r="W124" s="13" t="str">
        <f>IF(Table46748[[#This Row],[PSI - FI]]&gt;5,"Red",(IF(AND(Table46748[[#This Row],[PSI - FI]]&lt;5,Table46748[[#This Row],[PSI - FI]]&gt;=3),"Blue","No")))</f>
        <v>No</v>
      </c>
      <c r="X124" s="19" t="str">
        <f>HYPERLINK("https://www.google.com/maps/dir/?api=1&amp;origin=" &amp; Table46748[[#This Row],[Begin Lat]] &amp; "," &amp; Table46748[[#This Row],[Begin Long]] &amp; "&amp;destination=" &amp; Table46748[[#This Row],[End Lat]] &amp; "," &amp; Table46748[[#This Row],[End Long]] &amp; "&amp;travelmode=driving", "Google Maps")</f>
        <v>Google Maps</v>
      </c>
      <c r="Y124" s="1">
        <v>40.354689979500002</v>
      </c>
      <c r="Z124" s="1">
        <v>-82.856315664700006</v>
      </c>
      <c r="AA124" s="1">
        <v>40.3595879282</v>
      </c>
      <c r="AB124" s="1">
        <v>-82.849368133799999</v>
      </c>
    </row>
    <row r="125" spans="1:28" x14ac:dyDescent="0.25">
      <c r="A125" s="13">
        <v>123</v>
      </c>
      <c r="B125" s="17">
        <v>6</v>
      </c>
      <c r="C125" s="1" t="s">
        <v>799</v>
      </c>
      <c r="D125" s="1" t="s">
        <v>3844</v>
      </c>
      <c r="E125" s="1" t="s">
        <v>3845</v>
      </c>
      <c r="F125" s="1" t="s">
        <v>3917</v>
      </c>
      <c r="G125" s="16">
        <v>14.1</v>
      </c>
      <c r="H125" s="16">
        <v>14.6</v>
      </c>
      <c r="I125" s="13" t="s">
        <v>3190</v>
      </c>
      <c r="J125" s="1" t="s">
        <v>4978</v>
      </c>
      <c r="K125" s="1">
        <v>0</v>
      </c>
      <c r="L125" s="1">
        <v>0</v>
      </c>
      <c r="M125" s="1">
        <v>2</v>
      </c>
      <c r="N125" s="1">
        <v>2</v>
      </c>
      <c r="O125" s="1">
        <v>6</v>
      </c>
      <c r="P125" s="16">
        <v>27.96875</v>
      </c>
      <c r="Q125" s="21">
        <v>4.1834422353460195E-2</v>
      </c>
      <c r="R125" s="21">
        <v>0.48123359195831639</v>
      </c>
      <c r="S125" s="21">
        <v>0.4393991696048562</v>
      </c>
      <c r="T125" s="21">
        <v>2.7949120965840941E-3</v>
      </c>
      <c r="U125" s="21">
        <v>1.1485343880544006E-2</v>
      </c>
      <c r="V125" s="21">
        <v>8.6904317839599128E-3</v>
      </c>
      <c r="W125" s="13" t="str">
        <f>IF(Table46748[[#This Row],[PSI - FI]]&gt;5,"Red",(IF(AND(Table46748[[#This Row],[PSI - FI]]&lt;5,Table46748[[#This Row],[PSI - FI]]&gt;=3),"Blue","No")))</f>
        <v>No</v>
      </c>
      <c r="X125" s="19" t="str">
        <f>HYPERLINK("https://www.google.com/maps/dir/?api=1&amp;origin=" &amp; Table46748[[#This Row],[Begin Lat]] &amp; "," &amp; Table46748[[#This Row],[Begin Long]] &amp; "&amp;destination=" &amp; Table46748[[#This Row],[End Lat]] &amp; "," &amp; Table46748[[#This Row],[End Long]] &amp; "&amp;travelmode=driving", "Google Maps")</f>
        <v>Google Maps</v>
      </c>
      <c r="Y125" s="1">
        <v>40.3238209238</v>
      </c>
      <c r="Z125" s="1">
        <v>-82.899721692400007</v>
      </c>
      <c r="AA125" s="1">
        <v>40.328754121400003</v>
      </c>
      <c r="AB125" s="1">
        <v>-82.892787847299999</v>
      </c>
    </row>
    <row r="126" spans="1:28" x14ac:dyDescent="0.25">
      <c r="A126" s="13">
        <v>124</v>
      </c>
      <c r="B126" s="17">
        <v>6</v>
      </c>
      <c r="C126" s="1" t="s">
        <v>799</v>
      </c>
      <c r="D126" s="1" t="s">
        <v>3844</v>
      </c>
      <c r="E126" s="1" t="s">
        <v>3845</v>
      </c>
      <c r="F126" s="1" t="s">
        <v>3917</v>
      </c>
      <c r="G126" s="16">
        <v>14.8</v>
      </c>
      <c r="H126" s="16">
        <v>15.3</v>
      </c>
      <c r="I126" s="13" t="s">
        <v>3190</v>
      </c>
      <c r="J126" s="1" t="s">
        <v>4978</v>
      </c>
      <c r="K126" s="1">
        <v>0</v>
      </c>
      <c r="L126" s="1">
        <v>0</v>
      </c>
      <c r="M126" s="1">
        <v>2</v>
      </c>
      <c r="N126" s="1">
        <v>2</v>
      </c>
      <c r="O126" s="1">
        <v>6</v>
      </c>
      <c r="P126" s="16">
        <v>27.96875</v>
      </c>
      <c r="Q126" s="21">
        <v>4.1834422353460195E-2</v>
      </c>
      <c r="R126" s="21">
        <v>0.48123359195831639</v>
      </c>
      <c r="S126" s="21">
        <v>0.4393991696048562</v>
      </c>
      <c r="T126" s="21">
        <v>2.7949120965840941E-3</v>
      </c>
      <c r="U126" s="21">
        <v>1.1485343880544006E-2</v>
      </c>
      <c r="V126" s="21">
        <v>8.6904317839599128E-3</v>
      </c>
      <c r="W126" s="13" t="str">
        <f>IF(Table46748[[#This Row],[PSI - FI]]&gt;5,"Red",(IF(AND(Table46748[[#This Row],[PSI - FI]]&lt;5,Table46748[[#This Row],[PSI - FI]]&gt;=3),"Blue","No")))</f>
        <v>No</v>
      </c>
      <c r="X126" s="19" t="str">
        <f>HYPERLINK("https://www.google.com/maps/dir/?api=1&amp;origin=" &amp; Table46748[[#This Row],[Begin Lat]] &amp; "," &amp; Table46748[[#This Row],[Begin Long]] &amp; "&amp;destination=" &amp; Table46748[[#This Row],[End Lat]] &amp; "," &amp; Table46748[[#This Row],[End Long]] &amp; "&amp;travelmode=driving", "Google Maps")</f>
        <v>Google Maps</v>
      </c>
      <c r="Y126" s="1">
        <v>40.330728422299998</v>
      </c>
      <c r="Z126" s="1">
        <v>-82.890015307699997</v>
      </c>
      <c r="AA126" s="1">
        <v>40.335661186199999</v>
      </c>
      <c r="AB126" s="1">
        <v>-82.883079551899996</v>
      </c>
    </row>
    <row r="127" spans="1:28" x14ac:dyDescent="0.25">
      <c r="A127" s="13">
        <v>125</v>
      </c>
      <c r="B127" s="17">
        <v>6</v>
      </c>
      <c r="C127" s="1" t="s">
        <v>799</v>
      </c>
      <c r="D127" s="1" t="s">
        <v>3844</v>
      </c>
      <c r="E127" s="1" t="s">
        <v>3845</v>
      </c>
      <c r="F127" s="1" t="s">
        <v>3917</v>
      </c>
      <c r="G127" s="16">
        <v>12</v>
      </c>
      <c r="H127" s="16">
        <v>12.5</v>
      </c>
      <c r="I127" s="13" t="s">
        <v>3190</v>
      </c>
      <c r="J127" s="1" t="s">
        <v>4978</v>
      </c>
      <c r="K127" s="1">
        <v>0</v>
      </c>
      <c r="L127" s="1">
        <v>0</v>
      </c>
      <c r="M127" s="1">
        <v>2</v>
      </c>
      <c r="N127" s="1">
        <v>2</v>
      </c>
      <c r="O127" s="1">
        <v>5</v>
      </c>
      <c r="P127" s="16">
        <v>26.96875</v>
      </c>
      <c r="Q127" s="21">
        <v>4.1834422353460195E-2</v>
      </c>
      <c r="R127" s="21">
        <v>0.43684620947185732</v>
      </c>
      <c r="S127" s="21">
        <v>0.39501178711839713</v>
      </c>
      <c r="T127" s="21">
        <v>2.7949120965840941E-3</v>
      </c>
      <c r="U127" s="21">
        <v>1.1485343880544006E-2</v>
      </c>
      <c r="V127" s="21">
        <v>8.6904317839599128E-3</v>
      </c>
      <c r="W127" s="13" t="str">
        <f>IF(Table46748[[#This Row],[PSI - FI]]&gt;5,"Red",(IF(AND(Table46748[[#This Row],[PSI - FI]]&lt;5,Table46748[[#This Row],[PSI - FI]]&gt;=3),"Blue","No")))</f>
        <v>No</v>
      </c>
      <c r="X127" s="19" t="str">
        <f>HYPERLINK("https://www.google.com/maps/dir/?api=1&amp;origin=" &amp; Table46748[[#This Row],[Begin Lat]] &amp; "," &amp; Table46748[[#This Row],[Begin Long]] &amp; "&amp;destination=" &amp; Table46748[[#This Row],[End Lat]] &amp; "," &amp; Table46748[[#This Row],[End Long]] &amp; "&amp;travelmode=driving", "Google Maps")</f>
        <v>Google Maps</v>
      </c>
      <c r="Y127" s="1">
        <v>40.299970051499997</v>
      </c>
      <c r="Z127" s="1">
        <v>-82.923279525599995</v>
      </c>
      <c r="AA127" s="1">
        <v>40.306720855599998</v>
      </c>
      <c r="AB127" s="1">
        <v>-82.919894318800004</v>
      </c>
    </row>
    <row r="128" spans="1:28" x14ac:dyDescent="0.25">
      <c r="A128" s="13">
        <v>126</v>
      </c>
      <c r="B128" s="17">
        <v>6</v>
      </c>
      <c r="C128" s="1" t="s">
        <v>3192</v>
      </c>
      <c r="D128" s="1" t="s">
        <v>3848</v>
      </c>
      <c r="E128" s="1" t="s">
        <v>3854</v>
      </c>
      <c r="F128" s="1" t="s">
        <v>3917</v>
      </c>
      <c r="G128" s="16">
        <v>18.600000000000001</v>
      </c>
      <c r="H128" s="16">
        <v>19.100000000000001</v>
      </c>
      <c r="I128" s="13" t="s">
        <v>3190</v>
      </c>
      <c r="J128" s="1" t="s">
        <v>4978</v>
      </c>
      <c r="K128" s="1">
        <v>1</v>
      </c>
      <c r="L128" s="1">
        <v>1</v>
      </c>
      <c r="M128" s="1">
        <v>2</v>
      </c>
      <c r="N128" s="1">
        <v>2</v>
      </c>
      <c r="O128" s="1">
        <v>13</v>
      </c>
      <c r="P128" s="16">
        <v>126.32212936046511</v>
      </c>
      <c r="Q128" s="21">
        <v>3.2203133831382569E-2</v>
      </c>
      <c r="R128" s="21">
        <v>0.69452650292370888</v>
      </c>
      <c r="S128" s="21">
        <v>0.66232336909232625</v>
      </c>
      <c r="T128" s="21">
        <v>2.0217025006847868E-3</v>
      </c>
      <c r="U128" s="21">
        <v>1.1472344373487108E-2</v>
      </c>
      <c r="V128" s="21">
        <v>9.4506418728023209E-3</v>
      </c>
      <c r="W128" s="13" t="str">
        <f>IF(Table46748[[#This Row],[PSI - FI]]&gt;5,"Red",(IF(AND(Table46748[[#This Row],[PSI - FI]]&lt;5,Table46748[[#This Row],[PSI - FI]]&gt;=3),"Blue","No")))</f>
        <v>No</v>
      </c>
      <c r="X128" s="19" t="str">
        <f>HYPERLINK("https://www.google.com/maps/dir/?api=1&amp;origin=" &amp; Table46748[[#This Row],[Begin Lat]] &amp; "," &amp; Table46748[[#This Row],[Begin Long]] &amp; "&amp;destination=" &amp; Table46748[[#This Row],[End Lat]] &amp; "," &amp; Table46748[[#This Row],[End Long]] &amp; "&amp;travelmode=driving", "Google Maps")</f>
        <v>Google Maps</v>
      </c>
      <c r="Y128" s="1">
        <v>40.557411134200002</v>
      </c>
      <c r="Z128" s="1">
        <v>-82.644747823900005</v>
      </c>
      <c r="AA128" s="1">
        <v>40.561780278900002</v>
      </c>
      <c r="AB128" s="1">
        <v>-82.637194625500001</v>
      </c>
    </row>
    <row r="129" spans="1:28" x14ac:dyDescent="0.25">
      <c r="A129" s="13">
        <v>127</v>
      </c>
      <c r="B129" s="17">
        <v>6</v>
      </c>
      <c r="C129" s="1" t="s">
        <v>3192</v>
      </c>
      <c r="D129" s="1" t="s">
        <v>3848</v>
      </c>
      <c r="E129" s="1" t="s">
        <v>3854</v>
      </c>
      <c r="F129" s="1" t="s">
        <v>3917</v>
      </c>
      <c r="G129" s="16">
        <v>19.2</v>
      </c>
      <c r="H129" s="16">
        <v>19.7</v>
      </c>
      <c r="I129" s="13" t="s">
        <v>3190</v>
      </c>
      <c r="J129" s="1" t="s">
        <v>4978</v>
      </c>
      <c r="K129" s="1">
        <v>0</v>
      </c>
      <c r="L129" s="1">
        <v>0</v>
      </c>
      <c r="M129" s="1">
        <v>4</v>
      </c>
      <c r="N129" s="1">
        <v>2</v>
      </c>
      <c r="O129" s="1">
        <v>20</v>
      </c>
      <c r="P129" s="16">
        <v>55.0625</v>
      </c>
      <c r="Q129" s="21">
        <v>3.2203133831382569E-2</v>
      </c>
      <c r="R129" s="21">
        <v>0.93955044505350094</v>
      </c>
      <c r="S129" s="21">
        <v>0.90734731122211842</v>
      </c>
      <c r="T129" s="21">
        <v>2.0217025006847868E-3</v>
      </c>
      <c r="U129" s="21">
        <v>1.1472344373487108E-2</v>
      </c>
      <c r="V129" s="21">
        <v>9.4506418728023209E-3</v>
      </c>
      <c r="W129" s="13" t="str">
        <f>IF(Table46748[[#This Row],[PSI - FI]]&gt;5,"Red",(IF(AND(Table46748[[#This Row],[PSI - FI]]&lt;5,Table46748[[#This Row],[PSI - FI]]&gt;=3),"Blue","No")))</f>
        <v>No</v>
      </c>
      <c r="X129" s="19" t="str">
        <f>HYPERLINK("https://www.google.com/maps/dir/?api=1&amp;origin=" &amp; Table46748[[#This Row],[Begin Lat]] &amp; "," &amp; Table46748[[#This Row],[Begin Long]] &amp; "&amp;destination=" &amp; Table46748[[#This Row],[End Lat]] &amp; "," &amp; Table46748[[#This Row],[End Long]] &amp; "&amp;travelmode=driving", "Google Maps")</f>
        <v>Google Maps</v>
      </c>
      <c r="Y129" s="1">
        <v>40.562511848100002</v>
      </c>
      <c r="Z129" s="1">
        <v>-82.635553496</v>
      </c>
      <c r="AA129" s="1">
        <v>40.566157812599997</v>
      </c>
      <c r="AB129" s="1">
        <v>-82.627344386399997</v>
      </c>
    </row>
    <row r="130" spans="1:28" x14ac:dyDescent="0.25">
      <c r="A130" s="13">
        <v>128</v>
      </c>
      <c r="B130" s="17">
        <v>5</v>
      </c>
      <c r="C130" s="1" t="s">
        <v>1333</v>
      </c>
      <c r="D130" s="1" t="s">
        <v>3842</v>
      </c>
      <c r="E130" s="1" t="s">
        <v>3874</v>
      </c>
      <c r="F130" s="1" t="s">
        <v>3916</v>
      </c>
      <c r="G130" s="16">
        <v>21.7</v>
      </c>
      <c r="H130" s="16">
        <v>22.2</v>
      </c>
      <c r="I130" s="13" t="s">
        <v>3190</v>
      </c>
      <c r="J130" s="1" t="s">
        <v>4979</v>
      </c>
      <c r="K130" s="1">
        <v>0</v>
      </c>
      <c r="L130" s="1">
        <v>1</v>
      </c>
      <c r="M130" s="1">
        <v>4</v>
      </c>
      <c r="N130" s="1">
        <v>0</v>
      </c>
      <c r="O130" s="1">
        <v>3</v>
      </c>
      <c r="P130" s="16">
        <v>74.864189680232556</v>
      </c>
      <c r="Q130" s="21">
        <v>2.3669867502653069E-2</v>
      </c>
      <c r="R130" s="21">
        <v>0.47438845052985806</v>
      </c>
      <c r="S130" s="21">
        <v>0.45071858302720502</v>
      </c>
      <c r="T130" s="21">
        <v>1.562632306625236E-3</v>
      </c>
      <c r="U130" s="21">
        <v>1.1346541553257164E-2</v>
      </c>
      <c r="V130" s="21">
        <v>9.783909246631927E-3</v>
      </c>
      <c r="W130" s="13" t="str">
        <f>IF(Table46748[[#This Row],[PSI - FI]]&gt;5,"Red",(IF(AND(Table46748[[#This Row],[PSI - FI]]&lt;5,Table46748[[#This Row],[PSI - FI]]&gt;=3),"Blue","No")))</f>
        <v>No</v>
      </c>
      <c r="X130" s="19" t="str">
        <f>HYPERLINK("https://www.google.com/maps/dir/?api=1&amp;origin=" &amp; Table46748[[#This Row],[Begin Lat]] &amp; "," &amp; Table46748[[#This Row],[Begin Long]] &amp; "&amp;destination=" &amp; Table46748[[#This Row],[End Lat]] &amp; "," &amp; Table46748[[#This Row],[End Long]] &amp; "&amp;travelmode=driving", "Google Maps")</f>
        <v>Google Maps</v>
      </c>
      <c r="Y130" s="1">
        <v>39.972393898999997</v>
      </c>
      <c r="Z130" s="1">
        <v>-81.829819494199995</v>
      </c>
      <c r="AA130" s="1">
        <v>39.971344523500001</v>
      </c>
      <c r="AB130" s="1">
        <v>-81.820503746399993</v>
      </c>
    </row>
    <row r="131" spans="1:28" x14ac:dyDescent="0.25">
      <c r="A131" s="13">
        <v>129</v>
      </c>
      <c r="B131" s="17">
        <v>3</v>
      </c>
      <c r="C131" s="1" t="s">
        <v>805</v>
      </c>
      <c r="D131" s="1" t="s">
        <v>3862</v>
      </c>
      <c r="E131" s="1" t="s">
        <v>3863</v>
      </c>
      <c r="F131" s="1" t="s">
        <v>3917</v>
      </c>
      <c r="G131" s="16">
        <v>10.8</v>
      </c>
      <c r="H131" s="16">
        <v>11.3</v>
      </c>
      <c r="I131" s="13" t="s">
        <v>3190</v>
      </c>
      <c r="J131" s="1" t="s">
        <v>4978</v>
      </c>
      <c r="K131" s="1">
        <v>0</v>
      </c>
      <c r="L131" s="1">
        <v>0</v>
      </c>
      <c r="M131" s="1">
        <v>3</v>
      </c>
      <c r="N131" s="1">
        <v>6</v>
      </c>
      <c r="O131" s="1">
        <v>13</v>
      </c>
      <c r="P131" s="16">
        <v>59.265625</v>
      </c>
      <c r="Q131" s="21">
        <v>2.4073552418942854E-2</v>
      </c>
      <c r="R131" s="21">
        <v>0.61044276705046951</v>
      </c>
      <c r="S131" s="21">
        <v>0.58636921463152669</v>
      </c>
      <c r="T131" s="21">
        <v>1.410325886339355E-3</v>
      </c>
      <c r="U131" s="21">
        <v>1.1314768033801511E-2</v>
      </c>
      <c r="V131" s="21">
        <v>9.9044421474621565E-3</v>
      </c>
      <c r="W131" s="13" t="str">
        <f>IF(Table46748[[#This Row],[PSI - FI]]&gt;5,"Red",(IF(AND(Table46748[[#This Row],[PSI - FI]]&lt;5,Table46748[[#This Row],[PSI - FI]]&gt;=3),"Blue","No")))</f>
        <v>No</v>
      </c>
      <c r="X131" s="19" t="str">
        <f>HYPERLINK("https://www.google.com/maps/dir/?api=1&amp;origin=" &amp; Table46748[[#This Row],[Begin Lat]] &amp; "," &amp; Table46748[[#This Row],[Begin Long]] &amp; "&amp;destination=" &amp; Table46748[[#This Row],[End Lat]] &amp; "," &amp; Table46748[[#This Row],[End Long]] &amp; "&amp;travelmode=driving", "Google Maps")</f>
        <v>Google Maps</v>
      </c>
      <c r="Y131" s="1">
        <v>41.061149363200002</v>
      </c>
      <c r="Z131" s="1">
        <v>-81.854104891899993</v>
      </c>
      <c r="AA131" s="1">
        <v>41.066944850799999</v>
      </c>
      <c r="AB131" s="1">
        <v>-81.848371831999998</v>
      </c>
    </row>
    <row r="132" spans="1:28" x14ac:dyDescent="0.25">
      <c r="A132" s="13">
        <v>130</v>
      </c>
      <c r="B132" s="17">
        <v>6</v>
      </c>
      <c r="C132" s="1" t="s">
        <v>1340</v>
      </c>
      <c r="D132" s="1" t="s">
        <v>3842</v>
      </c>
      <c r="E132" s="1" t="s">
        <v>3843</v>
      </c>
      <c r="F132" s="1" t="s">
        <v>3916</v>
      </c>
      <c r="G132" s="16">
        <v>6.2</v>
      </c>
      <c r="H132" s="16">
        <v>6.7</v>
      </c>
      <c r="I132" s="13" t="s">
        <v>3190</v>
      </c>
      <c r="J132" s="1" t="s">
        <v>4978</v>
      </c>
      <c r="K132" s="1">
        <v>0</v>
      </c>
      <c r="L132" s="1">
        <v>2</v>
      </c>
      <c r="M132" s="1">
        <v>3</v>
      </c>
      <c r="N132" s="1">
        <v>0</v>
      </c>
      <c r="O132" s="1">
        <v>9</v>
      </c>
      <c r="P132" s="16">
        <v>119.99400436046511</v>
      </c>
      <c r="Q132" s="21">
        <v>3.5643598955140181E-2</v>
      </c>
      <c r="R132" s="21">
        <v>0.57186350696326305</v>
      </c>
      <c r="S132" s="21">
        <v>0.53621990800812291</v>
      </c>
      <c r="T132" s="21">
        <v>2.2923496834681054E-3</v>
      </c>
      <c r="U132" s="21">
        <v>1.1217275371856133E-2</v>
      </c>
      <c r="V132" s="21">
        <v>8.9249256883880274E-3</v>
      </c>
      <c r="W132" s="13" t="str">
        <f>IF(Table46748[[#This Row],[PSI - FI]]&gt;5,"Red",(IF(AND(Table46748[[#This Row],[PSI - FI]]&lt;5,Table46748[[#This Row],[PSI - FI]]&gt;=3),"Blue","No")))</f>
        <v>No</v>
      </c>
      <c r="X132" s="19" t="str">
        <f>HYPERLINK("https://www.google.com/maps/dir/?api=1&amp;origin=" &amp; Table46748[[#This Row],[Begin Lat]] &amp; "," &amp; Table46748[[#This Row],[Begin Long]] &amp; "&amp;destination=" &amp; Table46748[[#This Row],[End Lat]] &amp; "," &amp; Table46748[[#This Row],[End Long]] &amp; "&amp;travelmode=driving", "Google Maps")</f>
        <v>Google Maps</v>
      </c>
      <c r="Y132" s="1">
        <v>39.946607131100002</v>
      </c>
      <c r="Z132" s="1">
        <v>-83.419468046700004</v>
      </c>
      <c r="AA132" s="1">
        <v>39.9486277508</v>
      </c>
      <c r="AB132" s="1">
        <v>-83.410427018999997</v>
      </c>
    </row>
    <row r="133" spans="1:28" x14ac:dyDescent="0.25">
      <c r="A133" s="13">
        <v>131</v>
      </c>
      <c r="B133" s="17">
        <v>6</v>
      </c>
      <c r="C133" s="1" t="s">
        <v>1340</v>
      </c>
      <c r="D133" s="1" t="s">
        <v>3842</v>
      </c>
      <c r="E133" s="1" t="s">
        <v>3843</v>
      </c>
      <c r="F133" s="1" t="s">
        <v>3916</v>
      </c>
      <c r="G133" s="16">
        <v>7.4</v>
      </c>
      <c r="H133" s="16">
        <v>7.9</v>
      </c>
      <c r="I133" s="13" t="s">
        <v>3190</v>
      </c>
      <c r="J133" s="1" t="s">
        <v>4978</v>
      </c>
      <c r="K133" s="1">
        <v>0</v>
      </c>
      <c r="L133" s="1">
        <v>1</v>
      </c>
      <c r="M133" s="1">
        <v>1</v>
      </c>
      <c r="N133" s="1">
        <v>3</v>
      </c>
      <c r="O133" s="1">
        <v>13</v>
      </c>
      <c r="P133" s="16">
        <v>78.536064680232556</v>
      </c>
      <c r="Q133" s="21">
        <v>3.5643598955140181E-2</v>
      </c>
      <c r="R133" s="21">
        <v>0.72598721395962595</v>
      </c>
      <c r="S133" s="21">
        <v>0.69034361500448582</v>
      </c>
      <c r="T133" s="21">
        <v>2.2923496834681054E-3</v>
      </c>
      <c r="U133" s="21">
        <v>1.1217275371856133E-2</v>
      </c>
      <c r="V133" s="21">
        <v>8.9249256883880274E-3</v>
      </c>
      <c r="W133" s="13" t="str">
        <f>IF(Table46748[[#This Row],[PSI - FI]]&gt;5,"Red",(IF(AND(Table46748[[#This Row],[PSI - FI]]&lt;5,Table46748[[#This Row],[PSI - FI]]&gt;=3),"Blue","No")))</f>
        <v>No</v>
      </c>
      <c r="X133" s="19" t="str">
        <f>HYPERLINK("https://www.google.com/maps/dir/?api=1&amp;origin=" &amp; Table46748[[#This Row],[Begin Lat]] &amp; "," &amp; Table46748[[#This Row],[Begin Long]] &amp; "&amp;destination=" &amp; Table46748[[#This Row],[End Lat]] &amp; "," &amp; Table46748[[#This Row],[End Long]] &amp; "&amp;travelmode=driving", "Google Maps")</f>
        <v>Google Maps</v>
      </c>
      <c r="Y133" s="1">
        <v>39.9514737322</v>
      </c>
      <c r="Z133" s="1">
        <v>-83.397774841100002</v>
      </c>
      <c r="AA133" s="1">
        <v>39.953499332900002</v>
      </c>
      <c r="AB133" s="1">
        <v>-83.388734598499994</v>
      </c>
    </row>
    <row r="134" spans="1:28" x14ac:dyDescent="0.25">
      <c r="A134" s="13">
        <v>132</v>
      </c>
      <c r="B134" s="17">
        <v>6</v>
      </c>
      <c r="C134" s="1" t="s">
        <v>1340</v>
      </c>
      <c r="D134" s="1" t="s">
        <v>3842</v>
      </c>
      <c r="E134" s="1" t="s">
        <v>3843</v>
      </c>
      <c r="F134" s="1" t="s">
        <v>3916</v>
      </c>
      <c r="G134" s="16">
        <v>5.3</v>
      </c>
      <c r="H134" s="16">
        <v>5.8</v>
      </c>
      <c r="I134" s="13" t="s">
        <v>3190</v>
      </c>
      <c r="J134" s="1" t="s">
        <v>4978</v>
      </c>
      <c r="K134" s="1">
        <v>0</v>
      </c>
      <c r="L134" s="1">
        <v>1</v>
      </c>
      <c r="M134" s="1">
        <v>1</v>
      </c>
      <c r="N134" s="1">
        <v>3</v>
      </c>
      <c r="O134" s="1">
        <v>11</v>
      </c>
      <c r="P134" s="16">
        <v>76.536064680232556</v>
      </c>
      <c r="Q134" s="21">
        <v>3.5643598955140181E-2</v>
      </c>
      <c r="R134" s="21">
        <v>0.64892536046144444</v>
      </c>
      <c r="S134" s="21">
        <v>0.61328176150630431</v>
      </c>
      <c r="T134" s="21">
        <v>2.2923496834681054E-3</v>
      </c>
      <c r="U134" s="21">
        <v>1.1217275371856133E-2</v>
      </c>
      <c r="V134" s="21">
        <v>8.9249256883880274E-3</v>
      </c>
      <c r="W134" s="13" t="str">
        <f>IF(Table46748[[#This Row],[PSI - FI]]&gt;5,"Red",(IF(AND(Table46748[[#This Row],[PSI - FI]]&lt;5,Table46748[[#This Row],[PSI - FI]]&gt;=3),"Blue","No")))</f>
        <v>No</v>
      </c>
      <c r="X134" s="19" t="str">
        <f>HYPERLINK("https://www.google.com/maps/dir/?api=1&amp;origin=" &amp; Table46748[[#This Row],[Begin Lat]] &amp; "," &amp; Table46748[[#This Row],[Begin Long]] &amp; "&amp;destination=" &amp; Table46748[[#This Row],[End Lat]] &amp; "," &amp; Table46748[[#This Row],[End Long]] &amp; "&amp;travelmode=driving", "Google Maps")</f>
        <v>Google Maps</v>
      </c>
      <c r="Y134" s="1">
        <v>39.942952570499997</v>
      </c>
      <c r="Z134" s="1">
        <v>-83.435736938000005</v>
      </c>
      <c r="AA134" s="1">
        <v>39.9449825027</v>
      </c>
      <c r="AB134" s="1">
        <v>-83.426698576500002</v>
      </c>
    </row>
    <row r="135" spans="1:28" x14ac:dyDescent="0.25">
      <c r="A135" s="13">
        <v>133</v>
      </c>
      <c r="B135" s="17">
        <v>5</v>
      </c>
      <c r="C135" s="1" t="s">
        <v>793</v>
      </c>
      <c r="D135" s="1" t="s">
        <v>3842</v>
      </c>
      <c r="E135" s="1" t="s">
        <v>3858</v>
      </c>
      <c r="F135" s="1" t="s">
        <v>3916</v>
      </c>
      <c r="G135" s="16">
        <v>24.9</v>
      </c>
      <c r="H135" s="16">
        <v>25.4</v>
      </c>
      <c r="I135" s="13" t="s">
        <v>3190</v>
      </c>
      <c r="J135" s="1" t="s">
        <v>4979</v>
      </c>
      <c r="K135" s="1">
        <v>0</v>
      </c>
      <c r="L135" s="1">
        <v>3</v>
      </c>
      <c r="M135" s="1">
        <v>2</v>
      </c>
      <c r="N135" s="1">
        <v>2</v>
      </c>
      <c r="O135" s="1">
        <v>8</v>
      </c>
      <c r="P135" s="16">
        <v>166.99881904069767</v>
      </c>
      <c r="Q135" s="21">
        <v>1.9246191317980412E-2</v>
      </c>
      <c r="R135" s="21">
        <v>0.64300747480277354</v>
      </c>
      <c r="S135" s="21">
        <v>0.62376128348479309</v>
      </c>
      <c r="T135" s="21">
        <v>1.2952769415530137E-3</v>
      </c>
      <c r="U135" s="21">
        <v>1.1144480893613602E-2</v>
      </c>
      <c r="V135" s="21">
        <v>9.8492039520605874E-3</v>
      </c>
      <c r="W135" s="13" t="str">
        <f>IF(Table46748[[#This Row],[PSI - FI]]&gt;5,"Red",(IF(AND(Table46748[[#This Row],[PSI - FI]]&lt;5,Table46748[[#This Row],[PSI - FI]]&gt;=3),"Blue","No")))</f>
        <v>No</v>
      </c>
      <c r="X135" s="19" t="str">
        <f>HYPERLINK("https://www.google.com/maps/dir/?api=1&amp;origin=" &amp; Table46748[[#This Row],[Begin Lat]] &amp; "," &amp; Table46748[[#This Row],[Begin Long]] &amp; "&amp;destination=" &amp; Table46748[[#This Row],[End Lat]] &amp; "," &amp; Table46748[[#This Row],[End Long]] &amp; "&amp;travelmode=driving", "Google Maps")</f>
        <v>Google Maps</v>
      </c>
      <c r="Y135" s="1">
        <v>39.938136142899999</v>
      </c>
      <c r="Z135" s="1">
        <v>-82.305552177899997</v>
      </c>
      <c r="AA135" s="1">
        <v>39.9377184445</v>
      </c>
      <c r="AB135" s="1">
        <v>-82.296153118500001</v>
      </c>
    </row>
    <row r="136" spans="1:28" x14ac:dyDescent="0.25">
      <c r="A136" s="13">
        <v>134</v>
      </c>
      <c r="B136" s="17">
        <v>3</v>
      </c>
      <c r="C136" s="1" t="s">
        <v>805</v>
      </c>
      <c r="D136" s="1" t="s">
        <v>3862</v>
      </c>
      <c r="E136" s="1" t="s">
        <v>3863</v>
      </c>
      <c r="F136" s="1" t="s">
        <v>3917</v>
      </c>
      <c r="G136" s="16">
        <v>2.4</v>
      </c>
      <c r="H136" s="16">
        <v>2.9</v>
      </c>
      <c r="I136" s="13" t="s">
        <v>3190</v>
      </c>
      <c r="J136" s="1" t="s">
        <v>4978</v>
      </c>
      <c r="K136" s="1">
        <v>0</v>
      </c>
      <c r="L136" s="1">
        <v>1</v>
      </c>
      <c r="M136" s="1">
        <v>4</v>
      </c>
      <c r="N136" s="1">
        <v>1</v>
      </c>
      <c r="O136" s="1">
        <v>10</v>
      </c>
      <c r="P136" s="16">
        <v>86.301689680232556</v>
      </c>
      <c r="Q136" s="21">
        <v>3.1216055754196007E-2</v>
      </c>
      <c r="R136" s="21">
        <v>0.57256345566301536</v>
      </c>
      <c r="S136" s="21">
        <v>0.5413473999088193</v>
      </c>
      <c r="T136" s="21">
        <v>1.9452835957980796E-3</v>
      </c>
      <c r="U136" s="21">
        <v>1.1039898257446527E-2</v>
      </c>
      <c r="V136" s="21">
        <v>9.094614661648447E-3</v>
      </c>
      <c r="W136" s="13" t="str">
        <f>IF(Table46748[[#This Row],[PSI - FI]]&gt;5,"Red",(IF(AND(Table46748[[#This Row],[PSI - FI]]&lt;5,Table46748[[#This Row],[PSI - FI]]&gt;=3),"Blue","No")))</f>
        <v>No</v>
      </c>
      <c r="X136" s="19" t="str">
        <f>HYPERLINK("https://www.google.com/maps/dir/?api=1&amp;origin=" &amp; Table46748[[#This Row],[Begin Lat]] &amp; "," &amp; Table46748[[#This Row],[Begin Long]] &amp; "&amp;destination=" &amp; Table46748[[#This Row],[End Lat]] &amp; "," &amp; Table46748[[#This Row],[End Long]] &amp; "&amp;travelmode=driving", "Google Maps")</f>
        <v>Google Maps</v>
      </c>
      <c r="Y136" s="1">
        <v>40.997619403900003</v>
      </c>
      <c r="Z136" s="1">
        <v>-81.986224785600001</v>
      </c>
      <c r="AA136" s="1">
        <v>40.9983695811</v>
      </c>
      <c r="AB136" s="1">
        <v>-81.976731784099997</v>
      </c>
    </row>
    <row r="137" spans="1:28" x14ac:dyDescent="0.25">
      <c r="A137" s="13">
        <v>135</v>
      </c>
      <c r="B137" s="17">
        <v>5</v>
      </c>
      <c r="C137" s="1" t="s">
        <v>1333</v>
      </c>
      <c r="D137" s="1" t="s">
        <v>3842</v>
      </c>
      <c r="E137" s="1" t="s">
        <v>3874</v>
      </c>
      <c r="F137" s="1" t="s">
        <v>3916</v>
      </c>
      <c r="G137" s="16">
        <v>25.9</v>
      </c>
      <c r="H137" s="16">
        <v>26.4</v>
      </c>
      <c r="I137" s="13" t="s">
        <v>3190</v>
      </c>
      <c r="J137" s="1" t="s">
        <v>4979</v>
      </c>
      <c r="K137" s="1">
        <v>0</v>
      </c>
      <c r="L137" s="1">
        <v>0</v>
      </c>
      <c r="M137" s="1">
        <v>5</v>
      </c>
      <c r="N137" s="1">
        <v>1</v>
      </c>
      <c r="O137" s="1">
        <v>8</v>
      </c>
      <c r="P137" s="16">
        <v>45.171875</v>
      </c>
      <c r="Q137" s="21">
        <v>2.1692637813652226E-2</v>
      </c>
      <c r="R137" s="21">
        <v>0.66925836032887087</v>
      </c>
      <c r="S137" s="21">
        <v>0.6475657225152186</v>
      </c>
      <c r="T137" s="21">
        <v>1.4609730821960676E-3</v>
      </c>
      <c r="U137" s="21">
        <v>1.0977658576509125E-2</v>
      </c>
      <c r="V137" s="21">
        <v>9.5166854943130562E-3</v>
      </c>
      <c r="W137" s="13" t="str">
        <f>IF(Table46748[[#This Row],[PSI - FI]]&gt;5,"Red",(IF(AND(Table46748[[#This Row],[PSI - FI]]&lt;5,Table46748[[#This Row],[PSI - FI]]&gt;=3),"Blue","No")))</f>
        <v>No</v>
      </c>
      <c r="X137" s="19" t="str">
        <f>HYPERLINK("https://www.google.com/maps/dir/?api=1&amp;origin=" &amp; Table46748[[#This Row],[Begin Lat]] &amp; "," &amp; Table46748[[#This Row],[Begin Long]] &amp; "&amp;destination=" &amp; Table46748[[#This Row],[End Lat]] &amp; "," &amp; Table46748[[#This Row],[End Long]] &amp; "&amp;travelmode=driving", "Google Maps")</f>
        <v>Google Maps</v>
      </c>
      <c r="Y137" s="1">
        <v>39.978374174899997</v>
      </c>
      <c r="Z137" s="1">
        <v>-81.752499500699997</v>
      </c>
      <c r="AA137" s="1">
        <v>39.980501705499996</v>
      </c>
      <c r="AB137" s="1">
        <v>-81.743500821400005</v>
      </c>
    </row>
    <row r="138" spans="1:28" x14ac:dyDescent="0.25">
      <c r="A138" s="13">
        <v>136</v>
      </c>
      <c r="B138" s="17">
        <v>7</v>
      </c>
      <c r="C138" s="1" t="s">
        <v>789</v>
      </c>
      <c r="D138" s="1" t="s">
        <v>3846</v>
      </c>
      <c r="E138" s="1" t="s">
        <v>3847</v>
      </c>
      <c r="F138" s="1" t="s">
        <v>3916</v>
      </c>
      <c r="G138" s="16">
        <v>26.8</v>
      </c>
      <c r="H138" s="16">
        <v>27.3</v>
      </c>
      <c r="I138" s="13" t="s">
        <v>3190</v>
      </c>
      <c r="J138" s="1" t="s">
        <v>4978</v>
      </c>
      <c r="K138" s="1">
        <v>0</v>
      </c>
      <c r="L138" s="1">
        <v>1</v>
      </c>
      <c r="M138" s="1">
        <v>4</v>
      </c>
      <c r="N138" s="1">
        <v>0</v>
      </c>
      <c r="O138" s="1">
        <v>8</v>
      </c>
      <c r="P138" s="16">
        <v>79.864189680232556</v>
      </c>
      <c r="Q138" s="21">
        <v>3.4761724798860145E-2</v>
      </c>
      <c r="R138" s="21">
        <v>0.5214613312546369</v>
      </c>
      <c r="S138" s="21">
        <v>0.48669960645577676</v>
      </c>
      <c r="T138" s="21">
        <v>2.222357968409801E-3</v>
      </c>
      <c r="U138" s="21">
        <v>1.0876339389076065E-2</v>
      </c>
      <c r="V138" s="21">
        <v>8.6539814206662638E-3</v>
      </c>
      <c r="W138" s="13" t="str">
        <f>IF(Table46748[[#This Row],[PSI - FI]]&gt;5,"Red",(IF(AND(Table46748[[#This Row],[PSI - FI]]&lt;5,Table46748[[#This Row],[PSI - FI]]&gt;=3),"Blue","No")))</f>
        <v>No</v>
      </c>
      <c r="X138" s="19" t="str">
        <f>HYPERLINK("https://www.google.com/maps/dir/?api=1&amp;origin=" &amp; Table46748[[#This Row],[Begin Lat]] &amp; "," &amp; Table46748[[#This Row],[Begin Long]] &amp; "&amp;destination=" &amp; Table46748[[#This Row],[End Lat]] &amp; "," &amp; Table46748[[#This Row],[End Long]] &amp; "&amp;travelmode=driving", "Google Maps")</f>
        <v>Google Maps</v>
      </c>
      <c r="Y138" s="1">
        <v>39.935587276299998</v>
      </c>
      <c r="Z138" s="1">
        <v>-83.580889342899994</v>
      </c>
      <c r="AA138" s="1">
        <v>39.937329256300004</v>
      </c>
      <c r="AB138" s="1">
        <v>-83.571755342299994</v>
      </c>
    </row>
    <row r="139" spans="1:28" x14ac:dyDescent="0.25">
      <c r="A139" s="13">
        <v>137</v>
      </c>
      <c r="B139" s="17">
        <v>11</v>
      </c>
      <c r="C139" s="1" t="s">
        <v>2375</v>
      </c>
      <c r="D139" s="1" t="s">
        <v>3842</v>
      </c>
      <c r="E139" s="1" t="s">
        <v>3875</v>
      </c>
      <c r="F139" s="1" t="s">
        <v>3916</v>
      </c>
      <c r="G139" s="16">
        <v>14</v>
      </c>
      <c r="H139" s="16">
        <v>14.5</v>
      </c>
      <c r="I139" s="13" t="s">
        <v>3190</v>
      </c>
      <c r="J139" s="1" t="s">
        <v>4977</v>
      </c>
      <c r="K139" s="1">
        <v>0</v>
      </c>
      <c r="L139" s="1">
        <v>0</v>
      </c>
      <c r="M139" s="1">
        <v>1</v>
      </c>
      <c r="N139" s="1">
        <v>1</v>
      </c>
      <c r="O139" s="1">
        <v>10</v>
      </c>
      <c r="P139" s="16">
        <v>20.984375</v>
      </c>
      <c r="Q139" s="21">
        <v>3.1322090260338664E-2</v>
      </c>
      <c r="R139" s="21">
        <v>1.4069662870976321</v>
      </c>
      <c r="S139" s="21">
        <v>1.3756441968372934</v>
      </c>
      <c r="T139" s="21">
        <v>1.8895685238344033E-3</v>
      </c>
      <c r="U139" s="21">
        <v>1.078826040410562E-2</v>
      </c>
      <c r="V139" s="21">
        <v>8.8986918802712173E-3</v>
      </c>
      <c r="W139" s="13" t="str">
        <f>IF(Table46748[[#This Row],[PSI - FI]]&gt;5,"Red",(IF(AND(Table46748[[#This Row],[PSI - FI]]&lt;5,Table46748[[#This Row],[PSI - FI]]&gt;=3),"Blue","No")))</f>
        <v>No</v>
      </c>
      <c r="X139" s="19" t="str">
        <f>HYPERLINK("https://www.google.com/maps/dir/?api=1&amp;origin=" &amp; Table46748[[#This Row],[Begin Lat]] &amp; "," &amp; Table46748[[#This Row],[Begin Long]] &amp; "&amp;destination=" &amp; Table46748[[#This Row],[End Lat]] &amp; "," &amp; Table46748[[#This Row],[End Long]] &amp; "&amp;travelmode=driving", "Google Maps")</f>
        <v>Google Maps</v>
      </c>
      <c r="Y139" s="1">
        <v>40.069194036699997</v>
      </c>
      <c r="Z139" s="1">
        <v>-80.973717840999996</v>
      </c>
      <c r="AA139" s="1">
        <v>40.074027556700003</v>
      </c>
      <c r="AB139" s="1">
        <v>-80.966712783800006</v>
      </c>
    </row>
    <row r="140" spans="1:28" x14ac:dyDescent="0.25">
      <c r="A140" s="13">
        <v>138</v>
      </c>
      <c r="B140" s="17">
        <v>7</v>
      </c>
      <c r="C140" s="1" t="s">
        <v>789</v>
      </c>
      <c r="D140" s="1" t="s">
        <v>3846</v>
      </c>
      <c r="E140" s="1" t="s">
        <v>3847</v>
      </c>
      <c r="F140" s="1" t="s">
        <v>3916</v>
      </c>
      <c r="G140" s="16">
        <v>8.6</v>
      </c>
      <c r="H140" s="16">
        <v>9.1</v>
      </c>
      <c r="I140" s="13" t="s">
        <v>3190</v>
      </c>
      <c r="J140" s="1" t="s">
        <v>4978</v>
      </c>
      <c r="K140" s="1">
        <v>0</v>
      </c>
      <c r="L140" s="1">
        <v>1</v>
      </c>
      <c r="M140" s="1">
        <v>3</v>
      </c>
      <c r="N140" s="1">
        <v>0</v>
      </c>
      <c r="O140" s="1">
        <v>16</v>
      </c>
      <c r="P140" s="16">
        <v>81.317314680232556</v>
      </c>
      <c r="Q140" s="21">
        <v>3.9646226794095511E-2</v>
      </c>
      <c r="R140" s="21">
        <v>0.88419023082451365</v>
      </c>
      <c r="S140" s="21">
        <v>0.84454400403041818</v>
      </c>
      <c r="T140" s="21">
        <v>2.6151066489298377E-3</v>
      </c>
      <c r="U140" s="21">
        <v>1.0751875471054974E-2</v>
      </c>
      <c r="V140" s="21">
        <v>8.1367688221251361E-3</v>
      </c>
      <c r="W140" s="13" t="str">
        <f>IF(Table46748[[#This Row],[PSI - FI]]&gt;5,"Red",(IF(AND(Table46748[[#This Row],[PSI - FI]]&lt;5,Table46748[[#This Row],[PSI - FI]]&gt;=3),"Blue","No")))</f>
        <v>No</v>
      </c>
      <c r="X140" s="19" t="str">
        <f>HYPERLINK("https://www.google.com/maps/dir/?api=1&amp;origin=" &amp; Table46748[[#This Row],[Begin Lat]] &amp; "," &amp; Table46748[[#This Row],[Begin Long]] &amp; "&amp;destination=" &amp; Table46748[[#This Row],[End Lat]] &amp; "," &amp; Table46748[[#This Row],[End Long]] &amp; "&amp;travelmode=driving", "Google Maps")</f>
        <v>Google Maps</v>
      </c>
      <c r="Y140" s="1">
        <v>39.892709271699999</v>
      </c>
      <c r="Z140" s="1">
        <v>-83.899050422800002</v>
      </c>
      <c r="AA140" s="1">
        <v>39.892204371299997</v>
      </c>
      <c r="AB140" s="1">
        <v>-83.889666615899998</v>
      </c>
    </row>
    <row r="141" spans="1:28" x14ac:dyDescent="0.25">
      <c r="A141" s="13">
        <v>139</v>
      </c>
      <c r="B141" s="17">
        <v>5</v>
      </c>
      <c r="C141" s="1" t="s">
        <v>1333</v>
      </c>
      <c r="D141" s="1" t="s">
        <v>3842</v>
      </c>
      <c r="E141" s="1" t="s">
        <v>3874</v>
      </c>
      <c r="F141" s="1" t="s">
        <v>3916</v>
      </c>
      <c r="G141" s="16">
        <v>1.8</v>
      </c>
      <c r="H141" s="16">
        <v>2.2999999999999998</v>
      </c>
      <c r="I141" s="13" t="s">
        <v>3190</v>
      </c>
      <c r="J141" s="1" t="s">
        <v>4979</v>
      </c>
      <c r="K141" s="1">
        <v>0</v>
      </c>
      <c r="L141" s="1">
        <v>0</v>
      </c>
      <c r="M141" s="1">
        <v>4</v>
      </c>
      <c r="N141" s="1">
        <v>3</v>
      </c>
      <c r="O141" s="1">
        <v>7</v>
      </c>
      <c r="P141" s="16">
        <v>46.5</v>
      </c>
      <c r="Q141" s="21">
        <v>1.8526537591716227E-2</v>
      </c>
      <c r="R141" s="21">
        <v>0.58105057064396826</v>
      </c>
      <c r="S141" s="21">
        <v>0.56252403305225207</v>
      </c>
      <c r="T141" s="21">
        <v>1.2465586831480657E-3</v>
      </c>
      <c r="U141" s="21">
        <v>1.0726717462751814E-2</v>
      </c>
      <c r="V141" s="21">
        <v>9.4801587796037486E-3</v>
      </c>
      <c r="W141" s="13" t="str">
        <f>IF(Table46748[[#This Row],[PSI - FI]]&gt;5,"Red",(IF(AND(Table46748[[#This Row],[PSI - FI]]&lt;5,Table46748[[#This Row],[PSI - FI]]&gt;=3),"Blue","No")))</f>
        <v>No</v>
      </c>
      <c r="X141" s="19" t="str">
        <f>HYPERLINK("https://www.google.com/maps/dir/?api=1&amp;origin=" &amp; Table46748[[#This Row],[Begin Lat]] &amp; "," &amp; Table46748[[#This Row],[Begin Long]] &amp; "&amp;destination=" &amp; Table46748[[#This Row],[End Lat]] &amp; "," &amp; Table46748[[#This Row],[End Long]] &amp; "&amp;travelmode=driving", "Google Maps")</f>
        <v>Google Maps</v>
      </c>
      <c r="Y141" s="1">
        <v>39.953151527700001</v>
      </c>
      <c r="Z141" s="1">
        <v>-82.192433883800007</v>
      </c>
      <c r="AA141" s="1">
        <v>39.952181266399997</v>
      </c>
      <c r="AB141" s="1">
        <v>-82.183141638600006</v>
      </c>
    </row>
    <row r="142" spans="1:28" x14ac:dyDescent="0.25">
      <c r="A142" s="13">
        <v>140</v>
      </c>
      <c r="B142" s="17">
        <v>3</v>
      </c>
      <c r="C142" s="1" t="s">
        <v>1330</v>
      </c>
      <c r="D142" s="1" t="s">
        <v>3859</v>
      </c>
      <c r="E142" s="1" t="s">
        <v>3872</v>
      </c>
      <c r="F142" s="1" t="s">
        <v>3919</v>
      </c>
      <c r="G142" s="16">
        <v>25.3</v>
      </c>
      <c r="H142" s="16">
        <v>25.8</v>
      </c>
      <c r="I142" s="13" t="s">
        <v>3190</v>
      </c>
      <c r="J142" s="1" t="s">
        <v>4978</v>
      </c>
      <c r="K142" s="1">
        <v>0</v>
      </c>
      <c r="L142" s="1">
        <v>0</v>
      </c>
      <c r="M142" s="1">
        <v>6</v>
      </c>
      <c r="N142" s="1">
        <v>2</v>
      </c>
      <c r="O142" s="1">
        <v>10</v>
      </c>
      <c r="P142" s="16">
        <v>58.15625</v>
      </c>
      <c r="Q142" s="21">
        <v>2.5005137786380922E-2</v>
      </c>
      <c r="R142" s="21">
        <v>0.52356112538967503</v>
      </c>
      <c r="S142" s="21">
        <v>0.49855598760329412</v>
      </c>
      <c r="T142" s="21">
        <v>1.4781843186303311E-3</v>
      </c>
      <c r="U142" s="21">
        <v>1.0705839764046392E-2</v>
      </c>
      <c r="V142" s="21">
        <v>9.2276554454160612E-3</v>
      </c>
      <c r="W142" s="13" t="str">
        <f>IF(Table46748[[#This Row],[PSI - FI]]&gt;5,"Red",(IF(AND(Table46748[[#This Row],[PSI - FI]]&lt;5,Table46748[[#This Row],[PSI - FI]]&gt;=3),"Blue","No")))</f>
        <v>No</v>
      </c>
      <c r="X142" s="19" t="str">
        <f>HYPERLINK("https://www.google.com/maps/dir/?api=1&amp;origin=" &amp; Table46748[[#This Row],[Begin Lat]] &amp; "," &amp; Table46748[[#This Row],[Begin Long]] &amp; "&amp;destination=" &amp; Table46748[[#This Row],[End Lat]] &amp; "," &amp; Table46748[[#This Row],[End Long]] &amp; "&amp;travelmode=driving", "Google Maps")</f>
        <v>Google Maps</v>
      </c>
      <c r="Y142" s="1">
        <v>41.3368935182</v>
      </c>
      <c r="Z142" s="1">
        <v>-82.363428042699994</v>
      </c>
      <c r="AA142" s="1">
        <v>41.340137198199997</v>
      </c>
      <c r="AB142" s="1">
        <v>-82.354841883199995</v>
      </c>
    </row>
    <row r="143" spans="1:28" x14ac:dyDescent="0.25">
      <c r="A143" s="13">
        <v>141</v>
      </c>
      <c r="B143" s="17">
        <v>4</v>
      </c>
      <c r="C143" s="1" t="s">
        <v>798</v>
      </c>
      <c r="D143" s="1" t="s">
        <v>3886</v>
      </c>
      <c r="E143" s="1" t="s">
        <v>3887</v>
      </c>
      <c r="F143" s="1" t="s">
        <v>3921</v>
      </c>
      <c r="G143" s="16">
        <v>18.600000000000001</v>
      </c>
      <c r="H143" s="16">
        <v>19.100000000000001</v>
      </c>
      <c r="I143" s="13" t="s">
        <v>3190</v>
      </c>
      <c r="J143" s="1" t="s">
        <v>4977</v>
      </c>
      <c r="K143" s="1">
        <v>0</v>
      </c>
      <c r="L143" s="1">
        <v>0</v>
      </c>
      <c r="M143" s="1">
        <v>3</v>
      </c>
      <c r="N143" s="1">
        <v>1</v>
      </c>
      <c r="O143" s="1">
        <v>4</v>
      </c>
      <c r="P143" s="16">
        <v>28.078125</v>
      </c>
      <c r="Q143" s="21">
        <v>1.9539287375835462E-2</v>
      </c>
      <c r="R143" s="21">
        <v>0.58734678866655676</v>
      </c>
      <c r="S143" s="21">
        <v>0.56780750129072133</v>
      </c>
      <c r="T143" s="21">
        <v>1.1977338757391586E-3</v>
      </c>
      <c r="U143" s="21">
        <v>1.0689174405322438E-2</v>
      </c>
      <c r="V143" s="21">
        <v>9.4914405295832803E-3</v>
      </c>
      <c r="W143" s="13" t="str">
        <f>IF(Table46748[[#This Row],[PSI - FI]]&gt;5,"Red",(IF(AND(Table46748[[#This Row],[PSI - FI]]&lt;5,Table46748[[#This Row],[PSI - FI]]&gt;=3),"Blue","No")))</f>
        <v>No</v>
      </c>
      <c r="X143" s="19" t="str">
        <f>HYPERLINK("https://www.google.com/maps/dir/?api=1&amp;origin=" &amp; Table46748[[#This Row],[Begin Lat]] &amp; "," &amp; Table46748[[#This Row],[Begin Long]] &amp; "&amp;destination=" &amp; Table46748[[#This Row],[End Lat]] &amp; "," &amp; Table46748[[#This Row],[End Long]] &amp; "&amp;travelmode=driving", "Google Maps")</f>
        <v>Google Maps</v>
      </c>
      <c r="Y143" s="1">
        <v>41.105875759699998</v>
      </c>
      <c r="Z143" s="1">
        <v>-81.050984882400002</v>
      </c>
      <c r="AA143" s="1">
        <v>41.105656445800001</v>
      </c>
      <c r="AB143" s="1">
        <v>-81.041414299600007</v>
      </c>
    </row>
    <row r="144" spans="1:28" x14ac:dyDescent="0.25">
      <c r="A144" s="13">
        <v>142</v>
      </c>
      <c r="B144" s="17">
        <v>4</v>
      </c>
      <c r="C144" s="1" t="s">
        <v>801</v>
      </c>
      <c r="D144" s="1" t="s">
        <v>3888</v>
      </c>
      <c r="E144" s="1" t="s">
        <v>3889</v>
      </c>
      <c r="F144" s="1" t="s">
        <v>3919</v>
      </c>
      <c r="G144" s="16">
        <v>1.8</v>
      </c>
      <c r="H144" s="16">
        <v>2.2999999999999998</v>
      </c>
      <c r="I144" s="13" t="s">
        <v>3190</v>
      </c>
      <c r="J144" s="1" t="s">
        <v>4977</v>
      </c>
      <c r="K144" s="1">
        <v>0</v>
      </c>
      <c r="L144" s="1">
        <v>0</v>
      </c>
      <c r="M144" s="1">
        <v>4</v>
      </c>
      <c r="N144" s="1">
        <v>1</v>
      </c>
      <c r="O144" s="1">
        <v>25</v>
      </c>
      <c r="P144" s="16">
        <v>55.625</v>
      </c>
      <c r="Q144" s="21">
        <v>1.7281711872252345E-2</v>
      </c>
      <c r="R144" s="21">
        <v>2.0097660365857521</v>
      </c>
      <c r="S144" s="21">
        <v>1.9924843247134998</v>
      </c>
      <c r="T144" s="21">
        <v>8.4466534924454255E-4</v>
      </c>
      <c r="U144" s="21">
        <v>1.0685055082303028E-2</v>
      </c>
      <c r="V144" s="21">
        <v>9.8403897330584852E-3</v>
      </c>
      <c r="W144" s="13" t="str">
        <f>IF(Table46748[[#This Row],[PSI - FI]]&gt;5,"Red",(IF(AND(Table46748[[#This Row],[PSI - FI]]&lt;5,Table46748[[#This Row],[PSI - FI]]&gt;=3),"Blue","No")))</f>
        <v>No</v>
      </c>
      <c r="X144" s="19" t="str">
        <f>HYPERLINK("https://www.google.com/maps/dir/?api=1&amp;origin=" &amp; Table46748[[#This Row],[Begin Lat]] &amp; "," &amp; Table46748[[#This Row],[Begin Long]] &amp; "&amp;destination=" &amp; Table46748[[#This Row],[End Lat]] &amp; "," &amp; Table46748[[#This Row],[End Long]] &amp; "&amp;travelmode=driving", "Google Maps")</f>
        <v>Google Maps</v>
      </c>
      <c r="Y144" s="1">
        <v>41.1155142267</v>
      </c>
      <c r="Z144" s="1">
        <v>-80.8424604593</v>
      </c>
      <c r="AA144" s="1">
        <v>0</v>
      </c>
      <c r="AB144" s="1">
        <v>0</v>
      </c>
    </row>
    <row r="145" spans="1:28" x14ac:dyDescent="0.25">
      <c r="A145" s="13">
        <v>143</v>
      </c>
      <c r="B145" s="17">
        <v>2</v>
      </c>
      <c r="C145" s="1" t="s">
        <v>807</v>
      </c>
      <c r="D145" s="1" t="s">
        <v>3852</v>
      </c>
      <c r="E145" s="1" t="s">
        <v>3853</v>
      </c>
      <c r="F145" s="1" t="s">
        <v>3918</v>
      </c>
      <c r="G145" s="16">
        <v>11.8</v>
      </c>
      <c r="H145" s="16">
        <v>12.3</v>
      </c>
      <c r="I145" s="13" t="s">
        <v>3190</v>
      </c>
      <c r="J145" s="1" t="s">
        <v>4978</v>
      </c>
      <c r="K145" s="1">
        <v>0</v>
      </c>
      <c r="L145" s="1">
        <v>0</v>
      </c>
      <c r="M145" s="1">
        <v>1</v>
      </c>
      <c r="N145" s="1">
        <v>5</v>
      </c>
      <c r="O145" s="1">
        <v>16</v>
      </c>
      <c r="P145" s="16">
        <v>44.734375</v>
      </c>
      <c r="Q145" s="21">
        <v>3.0332375953760007E-2</v>
      </c>
      <c r="R145" s="21">
        <v>0.75925192929076257</v>
      </c>
      <c r="S145" s="21">
        <v>0.72891955333700253</v>
      </c>
      <c r="T145" s="21">
        <v>1.8773549025615124E-3</v>
      </c>
      <c r="U145" s="21">
        <v>1.0657979440809758E-2</v>
      </c>
      <c r="V145" s="21">
        <v>8.7806245382482453E-3</v>
      </c>
      <c r="W145" s="13" t="str">
        <f>IF(Table46748[[#This Row],[PSI - FI]]&gt;5,"Red",(IF(AND(Table46748[[#This Row],[PSI - FI]]&lt;5,Table46748[[#This Row],[PSI - FI]]&gt;=3),"Blue","No")))</f>
        <v>No</v>
      </c>
      <c r="X145" s="19" t="str">
        <f>HYPERLINK("https://www.google.com/maps/dir/?api=1&amp;origin=" &amp; Table46748[[#This Row],[Begin Lat]] &amp; "," &amp; Table46748[[#This Row],[Begin Long]] &amp; "&amp;destination=" &amp; Table46748[[#This Row],[End Lat]] &amp; "," &amp; Table46748[[#This Row],[End Long]] &amp; "&amp;travelmode=driving", "Google Maps")</f>
        <v>Google Maps</v>
      </c>
      <c r="Y145" s="1">
        <v>41.334567521099999</v>
      </c>
      <c r="Z145" s="1">
        <v>-83.625680248500004</v>
      </c>
      <c r="AA145" s="1">
        <v>41.341762856300001</v>
      </c>
      <c r="AB145" s="1">
        <v>-83.624662827400002</v>
      </c>
    </row>
    <row r="146" spans="1:28" x14ac:dyDescent="0.25">
      <c r="A146" s="13">
        <v>144</v>
      </c>
      <c r="B146" s="17">
        <v>2</v>
      </c>
      <c r="C146" s="1" t="s">
        <v>807</v>
      </c>
      <c r="D146" s="1" t="s">
        <v>3852</v>
      </c>
      <c r="E146" s="1" t="s">
        <v>3853</v>
      </c>
      <c r="F146" s="1" t="s">
        <v>3918</v>
      </c>
      <c r="G146" s="16">
        <v>7.3</v>
      </c>
      <c r="H146" s="16">
        <v>7.8</v>
      </c>
      <c r="I146" s="13" t="s">
        <v>3190</v>
      </c>
      <c r="J146" s="1" t="s">
        <v>4978</v>
      </c>
      <c r="K146" s="1">
        <v>0</v>
      </c>
      <c r="L146" s="1">
        <v>0</v>
      </c>
      <c r="M146" s="1">
        <v>2</v>
      </c>
      <c r="N146" s="1">
        <v>4</v>
      </c>
      <c r="O146" s="1">
        <v>8</v>
      </c>
      <c r="P146" s="16">
        <v>38.84375</v>
      </c>
      <c r="Q146" s="21">
        <v>3.0332375953760007E-2</v>
      </c>
      <c r="R146" s="21">
        <v>0.49333380669929339</v>
      </c>
      <c r="S146" s="21">
        <v>0.4630014307455334</v>
      </c>
      <c r="T146" s="21">
        <v>1.8773549025615124E-3</v>
      </c>
      <c r="U146" s="21">
        <v>1.0657979440809758E-2</v>
      </c>
      <c r="V146" s="21">
        <v>8.7806245382482453E-3</v>
      </c>
      <c r="W146" s="13" t="str">
        <f>IF(Table46748[[#This Row],[PSI - FI]]&gt;5,"Red",(IF(AND(Table46748[[#This Row],[PSI - FI]]&lt;5,Table46748[[#This Row],[PSI - FI]]&gt;=3),"Blue","No")))</f>
        <v>No</v>
      </c>
      <c r="X146" s="19" t="str">
        <f>HYPERLINK("https://www.google.com/maps/dir/?api=1&amp;origin=" &amp; Table46748[[#This Row],[Begin Lat]] &amp; "," &amp; Table46748[[#This Row],[Begin Long]] &amp; "&amp;destination=" &amp; Table46748[[#This Row],[End Lat]] &amp; "," &amp; Table46748[[#This Row],[End Long]] &amp; "&amp;travelmode=driving", "Google Maps")</f>
        <v>Google Maps</v>
      </c>
      <c r="Y146" s="1">
        <v>41.271738875399997</v>
      </c>
      <c r="Z146" s="1">
        <v>-83.644483190200006</v>
      </c>
      <c r="AA146" s="1">
        <v>41.278360147699999</v>
      </c>
      <c r="AB146" s="1">
        <v>-83.640681332200003</v>
      </c>
    </row>
    <row r="147" spans="1:28" x14ac:dyDescent="0.25">
      <c r="A147" s="13">
        <v>145</v>
      </c>
      <c r="B147" s="17">
        <v>3</v>
      </c>
      <c r="C147" s="1" t="s">
        <v>2361</v>
      </c>
      <c r="D147" s="1" t="s">
        <v>3848</v>
      </c>
      <c r="E147" s="1" t="s">
        <v>3878</v>
      </c>
      <c r="F147" s="1" t="s">
        <v>3917</v>
      </c>
      <c r="G147" s="16">
        <v>3.6</v>
      </c>
      <c r="H147" s="16">
        <v>4.0999999999999996</v>
      </c>
      <c r="I147" s="13" t="s">
        <v>3190</v>
      </c>
      <c r="J147" s="1" t="s">
        <v>4978</v>
      </c>
      <c r="K147" s="1">
        <v>0</v>
      </c>
      <c r="L147" s="1">
        <v>0</v>
      </c>
      <c r="M147" s="1">
        <v>3</v>
      </c>
      <c r="N147" s="1">
        <v>3</v>
      </c>
      <c r="O147" s="1">
        <v>5</v>
      </c>
      <c r="P147" s="16">
        <v>37.953125</v>
      </c>
      <c r="Q147" s="21">
        <v>3.0206294993934291E-2</v>
      </c>
      <c r="R147" s="21">
        <v>0.39063949297402356</v>
      </c>
      <c r="S147" s="21">
        <v>0.36043319798008927</v>
      </c>
      <c r="T147" s="21">
        <v>1.8677010076832055E-3</v>
      </c>
      <c r="U147" s="21">
        <v>1.0601224667534966E-2</v>
      </c>
      <c r="V147" s="21">
        <v>8.73352365985176E-3</v>
      </c>
      <c r="W147" s="13" t="str">
        <f>IF(Table46748[[#This Row],[PSI - FI]]&gt;5,"Red",(IF(AND(Table46748[[#This Row],[PSI - FI]]&lt;5,Table46748[[#This Row],[PSI - FI]]&gt;=3),"Blue","No")))</f>
        <v>No</v>
      </c>
      <c r="X147" s="19" t="str">
        <f>HYPERLINK("https://www.google.com/maps/dir/?api=1&amp;origin=" &amp; Table46748[[#This Row],[Begin Lat]] &amp; "," &amp; Table46748[[#This Row],[Begin Long]] &amp; "&amp;destination=" &amp; Table46748[[#This Row],[End Lat]] &amp; "," &amp; Table46748[[#This Row],[End Long]] &amp; "&amp;travelmode=driving", "Google Maps")</f>
        <v>Google Maps</v>
      </c>
      <c r="Y147" s="1">
        <v>40.9515676133</v>
      </c>
      <c r="Z147" s="1">
        <v>-82.073129565100004</v>
      </c>
      <c r="AA147" s="1">
        <v>40.956693315800003</v>
      </c>
      <c r="AB147" s="1">
        <v>-82.066441730899996</v>
      </c>
    </row>
    <row r="148" spans="1:28" x14ac:dyDescent="0.25">
      <c r="A148" s="13">
        <v>146</v>
      </c>
      <c r="B148" s="17">
        <v>2</v>
      </c>
      <c r="C148" s="1" t="s">
        <v>3840</v>
      </c>
      <c r="D148" s="1" t="s">
        <v>3881</v>
      </c>
      <c r="E148" s="1" t="s">
        <v>3882</v>
      </c>
      <c r="F148" s="1" t="s">
        <v>3919</v>
      </c>
      <c r="G148" s="16">
        <v>1.1000000000000001</v>
      </c>
      <c r="H148" s="16">
        <v>1.6</v>
      </c>
      <c r="I148" s="13" t="s">
        <v>3190</v>
      </c>
      <c r="J148" s="1" t="s">
        <v>4978</v>
      </c>
      <c r="K148" s="1">
        <v>0</v>
      </c>
      <c r="L148" s="1">
        <v>0</v>
      </c>
      <c r="M148" s="1">
        <v>5</v>
      </c>
      <c r="N148" s="1">
        <v>2</v>
      </c>
      <c r="O148" s="1">
        <v>53</v>
      </c>
      <c r="P148" s="16">
        <v>94.609375</v>
      </c>
      <c r="Q148" s="21">
        <v>2.6876431711464414E-2</v>
      </c>
      <c r="R148" s="21">
        <v>1.8082025785072295</v>
      </c>
      <c r="S148" s="21">
        <v>1.7813261467957651</v>
      </c>
      <c r="T148" s="21">
        <v>1.6163006550648537E-3</v>
      </c>
      <c r="U148" s="21">
        <v>1.0441753824827269E-2</v>
      </c>
      <c r="V148" s="21">
        <v>8.8254531697624147E-3</v>
      </c>
      <c r="W148" s="13" t="str">
        <f>IF(Table46748[[#This Row],[PSI - FI]]&gt;5,"Red",(IF(AND(Table46748[[#This Row],[PSI - FI]]&lt;5,Table46748[[#This Row],[PSI - FI]]&gt;=3),"Blue","No")))</f>
        <v>No</v>
      </c>
      <c r="X148" s="19" t="str">
        <f>HYPERLINK("https://www.google.com/maps/dir/?api=1&amp;origin=" &amp; Table46748[[#This Row],[Begin Lat]] &amp; "," &amp; Table46748[[#This Row],[Begin Long]] &amp; "&amp;destination=" &amp; Table46748[[#This Row],[End Lat]] &amp; "," &amp; Table46748[[#This Row],[End Long]] &amp; "&amp;travelmode=driving", "Google Maps")</f>
        <v>Google Maps</v>
      </c>
      <c r="Y148" s="1">
        <v>41.492249276499997</v>
      </c>
      <c r="Z148" s="1">
        <v>-83.373040416899997</v>
      </c>
      <c r="AA148" s="1">
        <v>41.4885004542</v>
      </c>
      <c r="AB148" s="1">
        <v>-83.364798687700002</v>
      </c>
    </row>
    <row r="149" spans="1:28" x14ac:dyDescent="0.25">
      <c r="A149" s="13">
        <v>147</v>
      </c>
      <c r="B149" s="17">
        <v>1</v>
      </c>
      <c r="C149" s="1" t="s">
        <v>804</v>
      </c>
      <c r="D149" s="1" t="s">
        <v>3852</v>
      </c>
      <c r="E149" s="1" t="s">
        <v>3879</v>
      </c>
      <c r="F149" s="1" t="s">
        <v>3918</v>
      </c>
      <c r="G149" s="16">
        <v>3.1</v>
      </c>
      <c r="H149" s="16">
        <v>3.6</v>
      </c>
      <c r="I149" s="13" t="s">
        <v>3190</v>
      </c>
      <c r="J149" s="1" t="s">
        <v>4979</v>
      </c>
      <c r="K149" s="1">
        <v>0</v>
      </c>
      <c r="L149" s="1">
        <v>0</v>
      </c>
      <c r="M149" s="1">
        <v>5</v>
      </c>
      <c r="N149" s="1">
        <v>1</v>
      </c>
      <c r="O149" s="1">
        <v>20</v>
      </c>
      <c r="P149" s="16">
        <v>57.171875</v>
      </c>
      <c r="Q149" s="21">
        <v>1.6351357329867672E-2</v>
      </c>
      <c r="R149" s="21">
        <v>1.2633457188780113</v>
      </c>
      <c r="S149" s="21">
        <v>1.2469943615481436</v>
      </c>
      <c r="T149" s="21">
        <v>1.0490723948087324E-3</v>
      </c>
      <c r="U149" s="21">
        <v>1.0439894603113694E-2</v>
      </c>
      <c r="V149" s="21">
        <v>9.3908222083049619E-3</v>
      </c>
      <c r="W149" s="13" t="str">
        <f>IF(Table46748[[#This Row],[PSI - FI]]&gt;5,"Red",(IF(AND(Table46748[[#This Row],[PSI - FI]]&lt;5,Table46748[[#This Row],[PSI - FI]]&gt;=3),"Blue","No")))</f>
        <v>No</v>
      </c>
      <c r="X149" s="19" t="str">
        <f>HYPERLINK("https://www.google.com/maps/dir/?api=1&amp;origin=" &amp; Table46748[[#This Row],[Begin Lat]] &amp; "," &amp; Table46748[[#This Row],[Begin Long]] &amp; "&amp;destination=" &amp; Table46748[[#This Row],[End Lat]] &amp; "," &amp; Table46748[[#This Row],[End Long]] &amp; "&amp;travelmode=driving", "Google Maps")</f>
        <v>Google Maps</v>
      </c>
      <c r="Y149" s="1">
        <v>40.913843257800004</v>
      </c>
      <c r="Z149" s="1">
        <v>-83.836469643300006</v>
      </c>
      <c r="AA149" s="1">
        <v>40.913967058600001</v>
      </c>
      <c r="AB149" s="1">
        <v>-83.826923861200001</v>
      </c>
    </row>
    <row r="150" spans="1:28" x14ac:dyDescent="0.25">
      <c r="A150" s="13">
        <v>148</v>
      </c>
      <c r="B150" s="17">
        <v>2</v>
      </c>
      <c r="C150" s="1" t="s">
        <v>1336</v>
      </c>
      <c r="D150" s="1" t="s">
        <v>3859</v>
      </c>
      <c r="E150" s="1" t="s">
        <v>3890</v>
      </c>
      <c r="F150" s="1" t="s">
        <v>3919</v>
      </c>
      <c r="G150" s="16">
        <v>4.0999999999999996</v>
      </c>
      <c r="H150" s="16">
        <v>4.5999999999999996</v>
      </c>
      <c r="I150" s="13" t="s">
        <v>3190</v>
      </c>
      <c r="J150" s="1" t="s">
        <v>4976</v>
      </c>
      <c r="K150" s="1">
        <v>0</v>
      </c>
      <c r="L150" s="1">
        <v>0</v>
      </c>
      <c r="M150" s="1">
        <v>2</v>
      </c>
      <c r="N150" s="1">
        <v>0</v>
      </c>
      <c r="O150" s="1">
        <v>2</v>
      </c>
      <c r="P150" s="16">
        <v>15.09375</v>
      </c>
      <c r="Q150" s="21">
        <v>3.7165502350300188E-2</v>
      </c>
      <c r="R150" s="21">
        <v>0.43935514176395946</v>
      </c>
      <c r="S150" s="21">
        <v>0.40218963941365926</v>
      </c>
      <c r="T150" s="21">
        <v>1.9102315519555165E-3</v>
      </c>
      <c r="U150" s="21">
        <v>1.0436859749072248E-2</v>
      </c>
      <c r="V150" s="21">
        <v>8.5266281971167323E-3</v>
      </c>
      <c r="W150" s="13" t="str">
        <f>IF(Table46748[[#This Row],[PSI - FI]]&gt;5,"Red",(IF(AND(Table46748[[#This Row],[PSI - FI]]&lt;5,Table46748[[#This Row],[PSI - FI]]&gt;=3),"Blue","No")))</f>
        <v>No</v>
      </c>
      <c r="X150" s="19" t="str">
        <f>HYPERLINK("https://www.google.com/maps/dir/?api=1&amp;origin=" &amp; Table46748[[#This Row],[Begin Lat]] &amp; "," &amp; Table46748[[#This Row],[Begin Long]] &amp; "&amp;destination=" &amp; Table46748[[#This Row],[End Lat]] &amp; "," &amp; Table46748[[#This Row],[End Long]] &amp; "&amp;travelmode=driving", "Google Maps")</f>
        <v>Google Maps</v>
      </c>
      <c r="Y150" s="1">
        <v>41.461495681199999</v>
      </c>
      <c r="Z150" s="1">
        <v>-83.290573542199994</v>
      </c>
      <c r="AA150" s="1">
        <v>0</v>
      </c>
      <c r="AB150" s="1">
        <v>0</v>
      </c>
    </row>
    <row r="151" spans="1:28" x14ac:dyDescent="0.25">
      <c r="A151" s="13">
        <v>149</v>
      </c>
      <c r="B151" s="17">
        <v>6</v>
      </c>
      <c r="C151" s="1" t="s">
        <v>1340</v>
      </c>
      <c r="D151" s="1" t="s">
        <v>3848</v>
      </c>
      <c r="E151" s="1" t="s">
        <v>3864</v>
      </c>
      <c r="F151" s="1" t="s">
        <v>3917</v>
      </c>
      <c r="G151" s="16">
        <v>11.2</v>
      </c>
      <c r="H151" s="16">
        <v>11.7</v>
      </c>
      <c r="I151" s="13" t="s">
        <v>3190</v>
      </c>
      <c r="J151" s="1" t="s">
        <v>4979</v>
      </c>
      <c r="K151" s="1">
        <v>0</v>
      </c>
      <c r="L151" s="1">
        <v>2</v>
      </c>
      <c r="M151" s="1">
        <v>2</v>
      </c>
      <c r="N151" s="1">
        <v>0</v>
      </c>
      <c r="O151" s="1">
        <v>3</v>
      </c>
      <c r="P151" s="16">
        <v>107.44712936046511</v>
      </c>
      <c r="Q151" s="21">
        <v>2.8948511464011305E-2</v>
      </c>
      <c r="R151" s="21">
        <v>0.44835665852494005</v>
      </c>
      <c r="S151" s="21">
        <v>0.41940814706092877</v>
      </c>
      <c r="T151" s="21">
        <v>1.95302800630756E-3</v>
      </c>
      <c r="U151" s="21">
        <v>1.0422936271457529E-2</v>
      </c>
      <c r="V151" s="21">
        <v>8.4699082651499696E-3</v>
      </c>
      <c r="W151" s="13" t="str">
        <f>IF(Table46748[[#This Row],[PSI - FI]]&gt;5,"Red",(IF(AND(Table46748[[#This Row],[PSI - FI]]&lt;5,Table46748[[#This Row],[PSI - FI]]&gt;=3),"Blue","No")))</f>
        <v>No</v>
      </c>
      <c r="X151" s="19" t="str">
        <f>HYPERLINK("https://www.google.com/maps/dir/?api=1&amp;origin=" &amp; Table46748[[#This Row],[Begin Lat]] &amp; "," &amp; Table46748[[#This Row],[Begin Long]] &amp; "&amp;destination=" &amp; Table46748[[#This Row],[End Lat]] &amp; "," &amp; Table46748[[#This Row],[End Long]] &amp; "&amp;travelmode=driving", "Google Maps")</f>
        <v>Google Maps</v>
      </c>
      <c r="Y151" s="1">
        <v>39.782403458600001</v>
      </c>
      <c r="Z151" s="1">
        <v>-83.253289522399996</v>
      </c>
      <c r="AA151" s="1">
        <v>0</v>
      </c>
      <c r="AB151" s="1">
        <v>0</v>
      </c>
    </row>
    <row r="152" spans="1:28" x14ac:dyDescent="0.25">
      <c r="A152" s="13">
        <v>150</v>
      </c>
      <c r="B152" s="17">
        <v>6</v>
      </c>
      <c r="C152" s="1" t="s">
        <v>808</v>
      </c>
      <c r="D152" s="1" t="s">
        <v>3856</v>
      </c>
      <c r="E152" s="1" t="s">
        <v>3891</v>
      </c>
      <c r="F152" s="1" t="s">
        <v>3917</v>
      </c>
      <c r="G152" s="16">
        <v>0.6</v>
      </c>
      <c r="H152" s="16">
        <v>1.1000000000000001</v>
      </c>
      <c r="I152" s="13" t="s">
        <v>3190</v>
      </c>
      <c r="J152" s="1" t="s">
        <v>4979</v>
      </c>
      <c r="K152" s="1">
        <v>0</v>
      </c>
      <c r="L152" s="1">
        <v>0</v>
      </c>
      <c r="M152" s="1">
        <v>3</v>
      </c>
      <c r="N152" s="1">
        <v>1</v>
      </c>
      <c r="O152" s="1">
        <v>7</v>
      </c>
      <c r="P152" s="16">
        <v>31.078125</v>
      </c>
      <c r="Q152" s="21">
        <v>2.8948511464011305E-2</v>
      </c>
      <c r="R152" s="21">
        <v>0.6902595535177134</v>
      </c>
      <c r="S152" s="21">
        <v>0.66131104205370206</v>
      </c>
      <c r="T152" s="21">
        <v>1.95302800630756E-3</v>
      </c>
      <c r="U152" s="21">
        <v>1.0422936271457529E-2</v>
      </c>
      <c r="V152" s="21">
        <v>8.4699082651499696E-3</v>
      </c>
      <c r="W152" s="13" t="str">
        <f>IF(Table46748[[#This Row],[PSI - FI]]&gt;5,"Red",(IF(AND(Table46748[[#This Row],[PSI - FI]]&lt;5,Table46748[[#This Row],[PSI - FI]]&gt;=3),"Blue","No")))</f>
        <v>No</v>
      </c>
      <c r="X152" s="19" t="str">
        <f>HYPERLINK("https://www.google.com/maps/dir/?api=1&amp;origin=" &amp; Table46748[[#This Row],[Begin Lat]] &amp; "," &amp; Table46748[[#This Row],[Begin Long]] &amp; "&amp;destination=" &amp; Table46748[[#This Row],[End Lat]] &amp; "," &amp; Table46748[[#This Row],[End Long]] &amp; "&amp;travelmode=driving", "Google Maps")</f>
        <v>Google Maps</v>
      </c>
      <c r="Y152" s="1">
        <v>39.7904060567</v>
      </c>
      <c r="Z152" s="1">
        <v>-83.235959973099995</v>
      </c>
      <c r="AA152" s="1">
        <v>39.794120933899997</v>
      </c>
      <c r="AB152" s="1">
        <v>-83.227896643099996</v>
      </c>
    </row>
    <row r="153" spans="1:28" x14ac:dyDescent="0.25">
      <c r="A153" s="13">
        <v>151</v>
      </c>
      <c r="B153" s="17">
        <v>6</v>
      </c>
      <c r="C153" s="1" t="s">
        <v>1340</v>
      </c>
      <c r="D153" s="1" t="s">
        <v>3848</v>
      </c>
      <c r="E153" s="1" t="s">
        <v>3864</v>
      </c>
      <c r="F153" s="1" t="s">
        <v>3917</v>
      </c>
      <c r="G153" s="16">
        <v>10.6</v>
      </c>
      <c r="H153" s="16">
        <v>11.1</v>
      </c>
      <c r="I153" s="13" t="s">
        <v>3190</v>
      </c>
      <c r="J153" s="1" t="s">
        <v>4979</v>
      </c>
      <c r="K153" s="1">
        <v>0</v>
      </c>
      <c r="L153" s="1">
        <v>0</v>
      </c>
      <c r="M153" s="1">
        <v>4</v>
      </c>
      <c r="N153" s="1">
        <v>0</v>
      </c>
      <c r="O153" s="1">
        <v>2</v>
      </c>
      <c r="P153" s="16">
        <v>28.1875</v>
      </c>
      <c r="Q153" s="21">
        <v>2.8948511464011305E-2</v>
      </c>
      <c r="R153" s="21">
        <v>0.38788093477674668</v>
      </c>
      <c r="S153" s="21">
        <v>0.35893242331273539</v>
      </c>
      <c r="T153" s="21">
        <v>1.95302800630756E-3</v>
      </c>
      <c r="U153" s="21">
        <v>1.0422936271457529E-2</v>
      </c>
      <c r="V153" s="21">
        <v>8.4699082651499696E-3</v>
      </c>
      <c r="W153" s="13" t="str">
        <f>IF(Table46748[[#This Row],[PSI - FI]]&gt;5,"Red",(IF(AND(Table46748[[#This Row],[PSI - FI]]&lt;5,Table46748[[#This Row],[PSI - FI]]&gt;=3),"Blue","No")))</f>
        <v>No</v>
      </c>
      <c r="X153" s="19" t="str">
        <f>HYPERLINK("https://www.google.com/maps/dir/?api=1&amp;origin=" &amp; Table46748[[#This Row],[Begin Lat]] &amp; "," &amp; Table46748[[#This Row],[Begin Long]] &amp; "&amp;destination=" &amp; Table46748[[#This Row],[End Lat]] &amp; "," &amp; Table46748[[#This Row],[End Long]] &amp; "&amp;travelmode=driving", "Google Maps")</f>
        <v>Google Maps</v>
      </c>
      <c r="Y153" s="1">
        <v>39.777914670800001</v>
      </c>
      <c r="Z153" s="1">
        <v>-83.262964249600003</v>
      </c>
      <c r="AA153" s="1">
        <v>39.781659093400002</v>
      </c>
      <c r="AB153" s="1">
        <v>-83.254902107899994</v>
      </c>
    </row>
    <row r="154" spans="1:28" x14ac:dyDescent="0.25">
      <c r="A154" s="13">
        <v>152</v>
      </c>
      <c r="B154" s="17">
        <v>6</v>
      </c>
      <c r="C154" s="1" t="s">
        <v>2374</v>
      </c>
      <c r="D154" s="1" t="s">
        <v>3848</v>
      </c>
      <c r="E154" s="1" t="s">
        <v>3849</v>
      </c>
      <c r="F154" s="1" t="s">
        <v>3917</v>
      </c>
      <c r="G154" s="16">
        <v>11.8</v>
      </c>
      <c r="H154" s="16">
        <v>12.3</v>
      </c>
      <c r="I154" s="13" t="s">
        <v>3190</v>
      </c>
      <c r="J154" s="1" t="s">
        <v>4979</v>
      </c>
      <c r="K154" s="1">
        <v>0</v>
      </c>
      <c r="L154" s="1">
        <v>0</v>
      </c>
      <c r="M154" s="1">
        <v>3</v>
      </c>
      <c r="N154" s="1">
        <v>1</v>
      </c>
      <c r="O154" s="1">
        <v>14</v>
      </c>
      <c r="P154" s="16">
        <v>38.078125</v>
      </c>
      <c r="Q154" s="21">
        <v>2.8891415261881062E-2</v>
      </c>
      <c r="R154" s="21">
        <v>1.1139195187041329</v>
      </c>
      <c r="S154" s="21">
        <v>1.0850281034422518</v>
      </c>
      <c r="T154" s="21">
        <v>1.9491528735036967E-3</v>
      </c>
      <c r="U154" s="21">
        <v>1.0403086498077443E-2</v>
      </c>
      <c r="V154" s="21">
        <v>8.4539336245737454E-3</v>
      </c>
      <c r="W154" s="13" t="str">
        <f>IF(Table46748[[#This Row],[PSI - FI]]&gt;5,"Red",(IF(AND(Table46748[[#This Row],[PSI - FI]]&lt;5,Table46748[[#This Row],[PSI - FI]]&gt;=3),"Blue","No")))</f>
        <v>No</v>
      </c>
      <c r="X154" s="19" t="str">
        <f>HYPERLINK("https://www.google.com/maps/dir/?api=1&amp;origin=" &amp; Table46748[[#This Row],[Begin Lat]] &amp; "," &amp; Table46748[[#This Row],[Begin Long]] &amp; "&amp;destination=" &amp; Table46748[[#This Row],[End Lat]] &amp; "," &amp; Table46748[[#This Row],[End Long]] &amp; "&amp;travelmode=driving", "Google Maps")</f>
        <v>Google Maps</v>
      </c>
      <c r="Y154" s="1">
        <v>39.682969902499998</v>
      </c>
      <c r="Z154" s="1">
        <v>-83.482680663300002</v>
      </c>
      <c r="AA154" s="1">
        <v>39.687448904100002</v>
      </c>
      <c r="AB154" s="1">
        <v>-83.475305618799993</v>
      </c>
    </row>
    <row r="155" spans="1:28" x14ac:dyDescent="0.25">
      <c r="A155" s="13">
        <v>153</v>
      </c>
      <c r="B155" s="17">
        <v>4</v>
      </c>
      <c r="C155" s="1" t="s">
        <v>801</v>
      </c>
      <c r="D155" s="1" t="s">
        <v>3867</v>
      </c>
      <c r="E155" s="1" t="s">
        <v>3877</v>
      </c>
      <c r="F155" s="1" t="s">
        <v>3921</v>
      </c>
      <c r="G155" s="16">
        <v>6.6</v>
      </c>
      <c r="H155" s="16">
        <v>7.1</v>
      </c>
      <c r="I155" s="13" t="s">
        <v>3190</v>
      </c>
      <c r="J155" s="1" t="s">
        <v>4979</v>
      </c>
      <c r="K155" s="1">
        <v>0</v>
      </c>
      <c r="L155" s="1">
        <v>0</v>
      </c>
      <c r="M155" s="1">
        <v>4</v>
      </c>
      <c r="N155" s="1">
        <v>1</v>
      </c>
      <c r="O155" s="1">
        <v>14</v>
      </c>
      <c r="P155" s="16">
        <v>44.625</v>
      </c>
      <c r="Q155" s="21">
        <v>2.3944149866138891E-2</v>
      </c>
      <c r="R155" s="21">
        <v>0.98927653549046524</v>
      </c>
      <c r="S155" s="21">
        <v>0.96533238562432633</v>
      </c>
      <c r="T155" s="21">
        <v>1.6135661154016265E-3</v>
      </c>
      <c r="U155" s="21">
        <v>1.036935080649512E-2</v>
      </c>
      <c r="V155" s="21">
        <v>8.755784691093494E-3</v>
      </c>
      <c r="W155" s="13" t="str">
        <f>IF(Table46748[[#This Row],[PSI - FI]]&gt;5,"Red",(IF(AND(Table46748[[#This Row],[PSI - FI]]&lt;5,Table46748[[#This Row],[PSI - FI]]&gt;=3),"Blue","No")))</f>
        <v>No</v>
      </c>
      <c r="X155" s="19" t="str">
        <f>HYPERLINK("https://www.google.com/maps/dir/?api=1&amp;origin=" &amp; Table46748[[#This Row],[Begin Lat]] &amp; "," &amp; Table46748[[#This Row],[Begin Long]] &amp; "&amp;destination=" &amp; Table46748[[#This Row],[End Lat]] &amp; "," &amp; Table46748[[#This Row],[End Long]] &amp; "&amp;travelmode=driving", "Google Maps")</f>
        <v>Google Maps</v>
      </c>
      <c r="Y155" s="1">
        <v>41.106894861800001</v>
      </c>
      <c r="Z155" s="1">
        <v>-80.876885805399994</v>
      </c>
      <c r="AA155" s="1">
        <v>41.107186895200002</v>
      </c>
      <c r="AB155" s="1">
        <v>-80.867323581400001</v>
      </c>
    </row>
    <row r="156" spans="1:28" x14ac:dyDescent="0.25">
      <c r="A156" s="13">
        <v>154</v>
      </c>
      <c r="B156" s="17">
        <v>3</v>
      </c>
      <c r="C156" s="1" t="s">
        <v>802</v>
      </c>
      <c r="D156" s="1" t="s">
        <v>3848</v>
      </c>
      <c r="E156" s="1" t="s">
        <v>3861</v>
      </c>
      <c r="F156" s="1" t="s">
        <v>3917</v>
      </c>
      <c r="G156" s="16">
        <v>19.5</v>
      </c>
      <c r="H156" s="16">
        <v>20</v>
      </c>
      <c r="I156" s="13" t="s">
        <v>3190</v>
      </c>
      <c r="J156" s="1" t="s">
        <v>4978</v>
      </c>
      <c r="K156" s="1">
        <v>0</v>
      </c>
      <c r="L156" s="1">
        <v>1</v>
      </c>
      <c r="M156" s="1">
        <v>3</v>
      </c>
      <c r="N156" s="1">
        <v>1</v>
      </c>
      <c r="O156" s="1">
        <v>6</v>
      </c>
      <c r="P156" s="16">
        <v>75.754814680232556</v>
      </c>
      <c r="Q156" s="21">
        <v>3.3330073972510171E-2</v>
      </c>
      <c r="R156" s="21">
        <v>0.42888855076277027</v>
      </c>
      <c r="S156" s="21">
        <v>0.39555847679026013</v>
      </c>
      <c r="T156" s="21">
        <v>2.1096320778235455E-3</v>
      </c>
      <c r="U156" s="21">
        <v>1.0326198707933368E-2</v>
      </c>
      <c r="V156" s="21">
        <v>8.2165666301098235E-3</v>
      </c>
      <c r="W156" s="13" t="str">
        <f>IF(Table46748[[#This Row],[PSI - FI]]&gt;5,"Red",(IF(AND(Table46748[[#This Row],[PSI - FI]]&lt;5,Table46748[[#This Row],[PSI - FI]]&gt;=3),"Blue","No")))</f>
        <v>No</v>
      </c>
      <c r="X156" s="19" t="str">
        <f>HYPERLINK("https://www.google.com/maps/dir/?api=1&amp;origin=" &amp; Table46748[[#This Row],[Begin Lat]] &amp; "," &amp; Table46748[[#This Row],[Begin Long]] &amp; "&amp;destination=" &amp; Table46748[[#This Row],[End Lat]] &amp; "," &amp; Table46748[[#This Row],[End Long]] &amp; "&amp;travelmode=driving", "Google Maps")</f>
        <v>Google Maps</v>
      </c>
      <c r="Y156" s="1">
        <v>40.790705594000002</v>
      </c>
      <c r="Z156" s="1">
        <v>-82.405087182200006</v>
      </c>
      <c r="AA156" s="1">
        <v>40.795732459299998</v>
      </c>
      <c r="AB156" s="1">
        <v>-82.398253684400004</v>
      </c>
    </row>
    <row r="157" spans="1:28" x14ac:dyDescent="0.25">
      <c r="A157" s="13">
        <v>155</v>
      </c>
      <c r="B157" s="17">
        <v>7</v>
      </c>
      <c r="C157" s="1" t="s">
        <v>2378</v>
      </c>
      <c r="D157" s="1" t="s">
        <v>3852</v>
      </c>
      <c r="E157" s="1" t="s">
        <v>3892</v>
      </c>
      <c r="F157" s="1" t="s">
        <v>3918</v>
      </c>
      <c r="G157" s="16">
        <v>1.8</v>
      </c>
      <c r="H157" s="16">
        <v>2.2999999999999998</v>
      </c>
      <c r="I157" s="13" t="s">
        <v>3190</v>
      </c>
      <c r="J157" s="1" t="s">
        <v>4979</v>
      </c>
      <c r="K157" s="1">
        <v>0</v>
      </c>
      <c r="L157" s="1">
        <v>1</v>
      </c>
      <c r="M157" s="1">
        <v>3</v>
      </c>
      <c r="N157" s="1">
        <v>1</v>
      </c>
      <c r="O157" s="1">
        <v>5</v>
      </c>
      <c r="P157" s="16">
        <v>74.754814680232556</v>
      </c>
      <c r="Q157" s="21">
        <v>2.3678370689426048E-2</v>
      </c>
      <c r="R157" s="21">
        <v>0.52461796586065235</v>
      </c>
      <c r="S157" s="21">
        <v>0.50093959517122633</v>
      </c>
      <c r="T157" s="21">
        <v>1.5955486590665401E-3</v>
      </c>
      <c r="U157" s="21">
        <v>1.0253460891687299E-2</v>
      </c>
      <c r="V157" s="21">
        <v>8.6579122326207597E-3</v>
      </c>
      <c r="W157" s="13" t="str">
        <f>IF(Table46748[[#This Row],[PSI - FI]]&gt;5,"Red",(IF(AND(Table46748[[#This Row],[PSI - FI]]&lt;5,Table46748[[#This Row],[PSI - FI]]&gt;=3),"Blue","No")))</f>
        <v>No</v>
      </c>
      <c r="X157" s="19" t="str">
        <f>HYPERLINK("https://www.google.com/maps/dir/?api=1&amp;origin=" &amp; Table46748[[#This Row],[Begin Lat]] &amp; "," &amp; Table46748[[#This Row],[Begin Long]] &amp; "&amp;destination=" &amp; Table46748[[#This Row],[End Lat]] &amp; "," &amp; Table46748[[#This Row],[End Long]] &amp; "&amp;travelmode=driving", "Google Maps")</f>
        <v>Google Maps</v>
      </c>
      <c r="Y157" s="1">
        <v>40.508486759</v>
      </c>
      <c r="Z157" s="1">
        <v>-84.169138910300006</v>
      </c>
      <c r="AA157" s="1">
        <v>40.515731710899999</v>
      </c>
      <c r="AB157" s="1">
        <v>-84.169172165000006</v>
      </c>
    </row>
    <row r="158" spans="1:28" x14ac:dyDescent="0.25">
      <c r="A158" s="13">
        <v>156</v>
      </c>
      <c r="B158" s="17">
        <v>7</v>
      </c>
      <c r="C158" s="1" t="s">
        <v>2378</v>
      </c>
      <c r="D158" s="1" t="s">
        <v>3852</v>
      </c>
      <c r="E158" s="1" t="s">
        <v>3892</v>
      </c>
      <c r="F158" s="1" t="s">
        <v>3918</v>
      </c>
      <c r="G158" s="16">
        <v>0.1</v>
      </c>
      <c r="H158" s="16">
        <v>0.6</v>
      </c>
      <c r="I158" s="13" t="s">
        <v>3190</v>
      </c>
      <c r="J158" s="1" t="s">
        <v>4979</v>
      </c>
      <c r="K158" s="1">
        <v>0</v>
      </c>
      <c r="L158" s="1">
        <v>0</v>
      </c>
      <c r="M158" s="1">
        <v>4</v>
      </c>
      <c r="N158" s="1">
        <v>1</v>
      </c>
      <c r="O158" s="1">
        <v>6</v>
      </c>
      <c r="P158" s="16">
        <v>36.625</v>
      </c>
      <c r="Q158" s="21">
        <v>2.3678370689426048E-2</v>
      </c>
      <c r="R158" s="21">
        <v>0.57499501537673614</v>
      </c>
      <c r="S158" s="21">
        <v>0.55131664468731012</v>
      </c>
      <c r="T158" s="21">
        <v>1.5955486590665401E-3</v>
      </c>
      <c r="U158" s="21">
        <v>1.0253460891687299E-2</v>
      </c>
      <c r="V158" s="21">
        <v>8.6579122326207597E-3</v>
      </c>
      <c r="W158" s="13" t="str">
        <f>IF(Table46748[[#This Row],[PSI - FI]]&gt;5,"Red",(IF(AND(Table46748[[#This Row],[PSI - FI]]&lt;5,Table46748[[#This Row],[PSI - FI]]&gt;=3),"Blue","No")))</f>
        <v>No</v>
      </c>
      <c r="X158" s="19" t="str">
        <f>HYPERLINK("https://www.google.com/maps/dir/?api=1&amp;origin=" &amp; Table46748[[#This Row],[Begin Lat]] &amp; "," &amp; Table46748[[#This Row],[Begin Long]] &amp; "&amp;destination=" &amp; Table46748[[#This Row],[End Lat]] &amp; "," &amp; Table46748[[#This Row],[End Long]] &amp; "&amp;travelmode=driving", "Google Maps")</f>
        <v>Google Maps</v>
      </c>
      <c r="Y158" s="1">
        <v>40.483851953200002</v>
      </c>
      <c r="Z158" s="1">
        <v>-84.169155076400003</v>
      </c>
      <c r="AA158" s="1">
        <v>40.491097974799999</v>
      </c>
      <c r="AB158" s="1">
        <v>-84.169147266400003</v>
      </c>
    </row>
    <row r="159" spans="1:28" x14ac:dyDescent="0.25">
      <c r="A159" s="13">
        <v>157</v>
      </c>
      <c r="B159" s="17">
        <v>6</v>
      </c>
      <c r="C159" s="1" t="s">
        <v>1340</v>
      </c>
      <c r="D159" s="1" t="s">
        <v>3848</v>
      </c>
      <c r="E159" s="1" t="s">
        <v>3864</v>
      </c>
      <c r="F159" s="1" t="s">
        <v>3917</v>
      </c>
      <c r="G159" s="16">
        <v>2.7</v>
      </c>
      <c r="H159" s="16">
        <v>3.2</v>
      </c>
      <c r="I159" s="13" t="s">
        <v>3190</v>
      </c>
      <c r="J159" s="1" t="s">
        <v>4979</v>
      </c>
      <c r="K159" s="1">
        <v>0</v>
      </c>
      <c r="L159" s="1">
        <v>0</v>
      </c>
      <c r="M159" s="1">
        <v>4</v>
      </c>
      <c r="N159" s="1">
        <v>0</v>
      </c>
      <c r="O159" s="1">
        <v>4</v>
      </c>
      <c r="P159" s="16">
        <v>30.1875</v>
      </c>
      <c r="Q159" s="21">
        <v>2.8446585141641455E-2</v>
      </c>
      <c r="R159" s="21">
        <v>0.50195554783885687</v>
      </c>
      <c r="S159" s="21">
        <v>0.47350896269721543</v>
      </c>
      <c r="T159" s="21">
        <v>1.9189637291515639E-3</v>
      </c>
      <c r="U159" s="21">
        <v>1.0242540517833222E-2</v>
      </c>
      <c r="V159" s="21">
        <v>8.3235767886816574E-3</v>
      </c>
      <c r="W159" s="13" t="str">
        <f>IF(Table46748[[#This Row],[PSI - FI]]&gt;5,"Red",(IF(AND(Table46748[[#This Row],[PSI - FI]]&lt;5,Table46748[[#This Row],[PSI - FI]]&gt;=3),"Blue","No")))</f>
        <v>No</v>
      </c>
      <c r="X159" s="19" t="str">
        <f>HYPERLINK("https://www.google.com/maps/dir/?api=1&amp;origin=" &amp; Table46748[[#This Row],[Begin Lat]] &amp; "," &amp; Table46748[[#This Row],[Begin Long]] &amp; "&amp;destination=" &amp; Table46748[[#This Row],[End Lat]] &amp; "," &amp; Table46748[[#This Row],[End Long]] &amp; "&amp;travelmode=driving", "Google Maps")</f>
        <v>Google Maps</v>
      </c>
      <c r="Y159" s="1">
        <v>39.723838067800003</v>
      </c>
      <c r="Z159" s="1">
        <v>-83.393058139700003</v>
      </c>
      <c r="AA159" s="1">
        <v>39.726792014600001</v>
      </c>
      <c r="AB159" s="1">
        <v>-83.384505290600003</v>
      </c>
    </row>
    <row r="160" spans="1:28" x14ac:dyDescent="0.25">
      <c r="A160" s="13">
        <v>158</v>
      </c>
      <c r="B160" s="17">
        <v>2</v>
      </c>
      <c r="C160" s="1" t="s">
        <v>807</v>
      </c>
      <c r="D160" s="1" t="s">
        <v>3859</v>
      </c>
      <c r="E160" s="1" t="s">
        <v>3860</v>
      </c>
      <c r="F160" s="1" t="s">
        <v>3919</v>
      </c>
      <c r="G160" s="16">
        <v>8</v>
      </c>
      <c r="H160" s="16">
        <v>8.5</v>
      </c>
      <c r="I160" s="13" t="s">
        <v>3190</v>
      </c>
      <c r="J160" s="1" t="s">
        <v>4978</v>
      </c>
      <c r="K160" s="1">
        <v>0</v>
      </c>
      <c r="L160" s="1">
        <v>0</v>
      </c>
      <c r="M160" s="1">
        <v>5</v>
      </c>
      <c r="N160" s="1">
        <v>2</v>
      </c>
      <c r="O160" s="1">
        <v>10</v>
      </c>
      <c r="P160" s="16">
        <v>51.609375</v>
      </c>
      <c r="Q160" s="21">
        <v>2.3956055856724202E-2</v>
      </c>
      <c r="R160" s="21">
        <v>0.57083862658397488</v>
      </c>
      <c r="S160" s="21">
        <v>0.54688257072725066</v>
      </c>
      <c r="T160" s="21">
        <v>1.3471547214068615E-3</v>
      </c>
      <c r="U160" s="21">
        <v>1.0202618037880163E-2</v>
      </c>
      <c r="V160" s="21">
        <v>8.8554633164733016E-3</v>
      </c>
      <c r="W160" s="13" t="str">
        <f>IF(Table46748[[#This Row],[PSI - FI]]&gt;5,"Red",(IF(AND(Table46748[[#This Row],[PSI - FI]]&lt;5,Table46748[[#This Row],[PSI - FI]]&gt;=3),"Blue","No")))</f>
        <v>No</v>
      </c>
      <c r="X160" s="19" t="str">
        <f>HYPERLINK("https://www.google.com/maps/dir/?api=1&amp;origin=" &amp; Table46748[[#This Row],[Begin Lat]] &amp; "," &amp; Table46748[[#This Row],[Begin Long]] &amp; "&amp;destination=" &amp; Table46748[[#This Row],[End Lat]] &amp; "," &amp; Table46748[[#This Row],[End Long]] &amp; "&amp;travelmode=driving", "Google Maps")</f>
        <v>Google Maps</v>
      </c>
      <c r="Y160" s="1">
        <v>41.528745189600002</v>
      </c>
      <c r="Z160" s="1">
        <v>-83.471048376900001</v>
      </c>
      <c r="AA160" s="1">
        <v>41.525499696899999</v>
      </c>
      <c r="AB160" s="1">
        <v>-83.462428590800002</v>
      </c>
    </row>
    <row r="161" spans="1:28" x14ac:dyDescent="0.25">
      <c r="A161" s="13">
        <v>159</v>
      </c>
      <c r="B161" s="17">
        <v>4</v>
      </c>
      <c r="C161" s="1" t="s">
        <v>801</v>
      </c>
      <c r="D161" s="1" t="s">
        <v>3867</v>
      </c>
      <c r="E161" s="1" t="s">
        <v>3877</v>
      </c>
      <c r="F161" s="1" t="s">
        <v>3921</v>
      </c>
      <c r="G161" s="16">
        <v>3</v>
      </c>
      <c r="H161" s="16">
        <v>3.5</v>
      </c>
      <c r="I161" s="13" t="s">
        <v>3190</v>
      </c>
      <c r="J161" s="1" t="s">
        <v>4979</v>
      </c>
      <c r="K161" s="1">
        <v>0</v>
      </c>
      <c r="L161" s="1">
        <v>1</v>
      </c>
      <c r="M161" s="1">
        <v>2</v>
      </c>
      <c r="N161" s="1">
        <v>1</v>
      </c>
      <c r="O161" s="1">
        <v>3</v>
      </c>
      <c r="P161" s="16">
        <v>66.207939680232556</v>
      </c>
      <c r="Q161" s="21">
        <v>2.0848946385426656E-2</v>
      </c>
      <c r="R161" s="21">
        <v>0.47070356485498704</v>
      </c>
      <c r="S161" s="21">
        <v>0.44985461846956037</v>
      </c>
      <c r="T161" s="21">
        <v>1.3252097925495314E-3</v>
      </c>
      <c r="U161" s="21">
        <v>1.011958168776526E-2</v>
      </c>
      <c r="V161" s="21">
        <v>8.7943718952157284E-3</v>
      </c>
      <c r="W161" s="13" t="str">
        <f>IF(Table46748[[#This Row],[PSI - FI]]&gt;5,"Red",(IF(AND(Table46748[[#This Row],[PSI - FI]]&lt;5,Table46748[[#This Row],[PSI - FI]]&gt;=3),"Blue","No")))</f>
        <v>No</v>
      </c>
      <c r="X161" s="19" t="str">
        <f>HYPERLINK("https://www.google.com/maps/dir/?api=1&amp;origin=" &amp; Table46748[[#This Row],[Begin Lat]] &amp; "," &amp; Table46748[[#This Row],[Begin Long]] &amp; "&amp;destination=" &amp; Table46748[[#This Row],[End Lat]] &amp; "," &amp; Table46748[[#This Row],[End Long]] &amp; "&amp;travelmode=driving", "Google Maps")</f>
        <v>Google Maps</v>
      </c>
      <c r="Y161" s="1">
        <v>41.104139426899998</v>
      </c>
      <c r="Z161" s="1">
        <v>-80.945653139300006</v>
      </c>
      <c r="AA161" s="1">
        <v>41.104119136999998</v>
      </c>
      <c r="AB161" s="1">
        <v>-80.936080843499994</v>
      </c>
    </row>
    <row r="162" spans="1:28" x14ac:dyDescent="0.25">
      <c r="A162" s="13">
        <v>160</v>
      </c>
      <c r="B162" s="17">
        <v>5</v>
      </c>
      <c r="C162" s="1" t="s">
        <v>793</v>
      </c>
      <c r="D162" s="1" t="s">
        <v>3842</v>
      </c>
      <c r="E162" s="1" t="s">
        <v>3858</v>
      </c>
      <c r="F162" s="1" t="s">
        <v>3916</v>
      </c>
      <c r="G162" s="16">
        <v>7.3</v>
      </c>
      <c r="H162" s="16">
        <v>7.8</v>
      </c>
      <c r="I162" s="13" t="s">
        <v>3190</v>
      </c>
      <c r="J162" s="1" t="s">
        <v>4979</v>
      </c>
      <c r="K162" s="1">
        <v>0</v>
      </c>
      <c r="L162" s="1">
        <v>0</v>
      </c>
      <c r="M162" s="1">
        <v>3</v>
      </c>
      <c r="N162" s="1">
        <v>0</v>
      </c>
      <c r="O162" s="1">
        <v>1</v>
      </c>
      <c r="P162" s="16">
        <v>20.640625</v>
      </c>
      <c r="Q162" s="21">
        <v>3.5175712712403634E-2</v>
      </c>
      <c r="R162" s="21">
        <v>0.31079954493013484</v>
      </c>
      <c r="S162" s="21">
        <v>0.27562383221773123</v>
      </c>
      <c r="T162" s="21">
        <v>2.3759274672011952E-3</v>
      </c>
      <c r="U162" s="21">
        <v>1.0085558040432464E-2</v>
      </c>
      <c r="V162" s="21">
        <v>7.7096305732312692E-3</v>
      </c>
      <c r="W162" s="13" t="str">
        <f>IF(Table46748[[#This Row],[PSI - FI]]&gt;5,"Red",(IF(AND(Table46748[[#This Row],[PSI - FI]]&lt;5,Table46748[[#This Row],[PSI - FI]]&gt;=3),"Blue","No")))</f>
        <v>No</v>
      </c>
      <c r="X162" s="19" t="str">
        <f>HYPERLINK("https://www.google.com/maps/dir/?api=1&amp;origin=" &amp; Table46748[[#This Row],[Begin Lat]] &amp; "," &amp; Table46748[[#This Row],[Begin Long]] &amp; "&amp;destination=" &amp; Table46748[[#This Row],[End Lat]] &amp; "," &amp; Table46748[[#This Row],[End Long]] &amp; "&amp;travelmode=driving", "Google Maps")</f>
        <v>Google Maps</v>
      </c>
      <c r="Y162" s="1">
        <v>39.946380692399998</v>
      </c>
      <c r="Z162" s="1">
        <v>-82.635999761099995</v>
      </c>
      <c r="AA162" s="1">
        <v>39.945955556100003</v>
      </c>
      <c r="AB162" s="1">
        <v>-82.626600562500002</v>
      </c>
    </row>
    <row r="163" spans="1:28" x14ac:dyDescent="0.25">
      <c r="A163" s="13">
        <v>161</v>
      </c>
      <c r="B163" s="17">
        <v>5</v>
      </c>
      <c r="C163" s="1" t="s">
        <v>793</v>
      </c>
      <c r="D163" s="1" t="s">
        <v>3842</v>
      </c>
      <c r="E163" s="1" t="s">
        <v>3858</v>
      </c>
      <c r="F163" s="1" t="s">
        <v>3916</v>
      </c>
      <c r="G163" s="16">
        <v>8.8000000000000007</v>
      </c>
      <c r="H163" s="16">
        <v>9.3000000000000007</v>
      </c>
      <c r="I163" s="13" t="s">
        <v>3190</v>
      </c>
      <c r="J163" s="1" t="s">
        <v>4977</v>
      </c>
      <c r="K163" s="1">
        <v>0</v>
      </c>
      <c r="L163" s="1">
        <v>0</v>
      </c>
      <c r="M163" s="1">
        <v>0</v>
      </c>
      <c r="N163" s="1">
        <v>1</v>
      </c>
      <c r="O163" s="1">
        <v>5</v>
      </c>
      <c r="P163" s="16">
        <v>9.4375</v>
      </c>
      <c r="Q163" s="21">
        <v>4.8969932943047093E-2</v>
      </c>
      <c r="R163" s="21">
        <v>0.96418960200374815</v>
      </c>
      <c r="S163" s="21">
        <v>0.91521966906070107</v>
      </c>
      <c r="T163" s="21">
        <v>3.0152785573763427E-3</v>
      </c>
      <c r="U163" s="21">
        <v>1.0032902064704989E-2</v>
      </c>
      <c r="V163" s="21">
        <v>7.0176235073286467E-3</v>
      </c>
      <c r="W163" s="13" t="str">
        <f>IF(Table46748[[#This Row],[PSI - FI]]&gt;5,"Red",(IF(AND(Table46748[[#This Row],[PSI - FI]]&lt;5,Table46748[[#This Row],[PSI - FI]]&gt;=3),"Blue","No")))</f>
        <v>No</v>
      </c>
      <c r="X163" s="19" t="str">
        <f>HYPERLINK("https://www.google.com/maps/dir/?api=1&amp;origin=" &amp; Table46748[[#This Row],[Begin Lat]] &amp; "," &amp; Table46748[[#This Row],[Begin Long]] &amp; "&amp;destination=" &amp; Table46748[[#This Row],[End Lat]] &amp; "," &amp; Table46748[[#This Row],[End Long]] &amp; "&amp;travelmode=driving", "Google Maps")</f>
        <v>Google Maps</v>
      </c>
      <c r="Y163" s="1">
        <v>39.945554549900002</v>
      </c>
      <c r="Z163" s="1">
        <v>-82.607795641799996</v>
      </c>
      <c r="AA163" s="1">
        <v>39.944871385100001</v>
      </c>
      <c r="AB163" s="1">
        <v>-82.598456819899994</v>
      </c>
    </row>
    <row r="164" spans="1:28" x14ac:dyDescent="0.25">
      <c r="A164" s="13">
        <v>162</v>
      </c>
      <c r="B164" s="17">
        <v>6</v>
      </c>
      <c r="C164" s="1" t="s">
        <v>2374</v>
      </c>
      <c r="D164" s="1" t="s">
        <v>3848</v>
      </c>
      <c r="E164" s="1" t="s">
        <v>3849</v>
      </c>
      <c r="F164" s="1" t="s">
        <v>3917</v>
      </c>
      <c r="G164" s="16">
        <v>3.9</v>
      </c>
      <c r="H164" s="16">
        <v>4.4000000000000004</v>
      </c>
      <c r="I164" s="13" t="s">
        <v>3190</v>
      </c>
      <c r="J164" s="1" t="s">
        <v>4976</v>
      </c>
      <c r="K164" s="1">
        <v>0</v>
      </c>
      <c r="L164" s="1">
        <v>0</v>
      </c>
      <c r="M164" s="1">
        <v>2</v>
      </c>
      <c r="N164" s="1">
        <v>1</v>
      </c>
      <c r="O164" s="1">
        <v>4</v>
      </c>
      <c r="P164" s="16">
        <v>21.53125</v>
      </c>
      <c r="Q164" s="21">
        <v>3.1978187902923776E-2</v>
      </c>
      <c r="R164" s="21">
        <v>0.51217786937860876</v>
      </c>
      <c r="S164" s="21">
        <v>0.48019968147568498</v>
      </c>
      <c r="T164" s="21">
        <v>1.7263324220009387E-3</v>
      </c>
      <c r="U164" s="21">
        <v>1.0001221997002992E-2</v>
      </c>
      <c r="V164" s="21">
        <v>8.2748895750020535E-3</v>
      </c>
      <c r="W164" s="13" t="str">
        <f>IF(Table46748[[#This Row],[PSI - FI]]&gt;5,"Red",(IF(AND(Table46748[[#This Row],[PSI - FI]]&lt;5,Table46748[[#This Row],[PSI - FI]]&gt;=3),"Blue","No")))</f>
        <v>No</v>
      </c>
      <c r="X164" s="19" t="str">
        <f>HYPERLINK("https://www.google.com/maps/dir/?api=1&amp;origin=" &amp; Table46748[[#This Row],[Begin Lat]] &amp; "," &amp; Table46748[[#This Row],[Begin Long]] &amp; "&amp;destination=" &amp; Table46748[[#This Row],[End Lat]] &amp; "," &amp; Table46748[[#This Row],[End Long]] &amp; "&amp;travelmode=driving", "Google Maps")</f>
        <v>Google Maps</v>
      </c>
      <c r="Y164" s="1">
        <v>39.620327771500001</v>
      </c>
      <c r="Z164" s="1">
        <v>-83.606052450299998</v>
      </c>
      <c r="AA164" s="1">
        <v>39.624560336199998</v>
      </c>
      <c r="AB164" s="1">
        <v>-83.598441335700002</v>
      </c>
    </row>
    <row r="165" spans="1:28" x14ac:dyDescent="0.25">
      <c r="A165" s="13">
        <v>163</v>
      </c>
      <c r="B165" s="17">
        <v>3</v>
      </c>
      <c r="C165" s="1" t="s">
        <v>802</v>
      </c>
      <c r="D165" s="1" t="s">
        <v>3848</v>
      </c>
      <c r="E165" s="1" t="s">
        <v>3861</v>
      </c>
      <c r="F165" s="1" t="s">
        <v>3917</v>
      </c>
      <c r="G165" s="16">
        <v>1.7</v>
      </c>
      <c r="H165" s="16">
        <v>2.2000000000000002</v>
      </c>
      <c r="I165" s="13" t="s">
        <v>3190</v>
      </c>
      <c r="J165" s="1" t="s">
        <v>4978</v>
      </c>
      <c r="K165" s="1">
        <v>0</v>
      </c>
      <c r="L165" s="1">
        <v>1</v>
      </c>
      <c r="M165" s="1">
        <v>4</v>
      </c>
      <c r="N165" s="1">
        <v>0</v>
      </c>
      <c r="O165" s="1">
        <v>10</v>
      </c>
      <c r="P165" s="16">
        <v>81.864189680232556</v>
      </c>
      <c r="Q165" s="21">
        <v>3.2203133831382569E-2</v>
      </c>
      <c r="R165" s="21">
        <v>0.55470036508236631</v>
      </c>
      <c r="S165" s="21">
        <v>0.52249723125098368</v>
      </c>
      <c r="T165" s="21">
        <v>2.0217025006847868E-3</v>
      </c>
      <c r="U165" s="21">
        <v>9.8961368272140349E-3</v>
      </c>
      <c r="V165" s="21">
        <v>7.8744343265292477E-3</v>
      </c>
      <c r="W165" s="13" t="str">
        <f>IF(Table46748[[#This Row],[PSI - FI]]&gt;5,"Red",(IF(AND(Table46748[[#This Row],[PSI - FI]]&lt;5,Table46748[[#This Row],[PSI - FI]]&gt;=3),"Blue","No")))</f>
        <v>No</v>
      </c>
      <c r="X165" s="19" t="str">
        <f>HYPERLINK("https://www.google.com/maps/dir/?api=1&amp;origin=" &amp; Table46748[[#This Row],[Begin Lat]] &amp; "," &amp; Table46748[[#This Row],[Begin Long]] &amp; "&amp;destination=" &amp; Table46748[[#This Row],[End Lat]] &amp; "," &amp; Table46748[[#This Row],[End Long]] &amp; "&amp;travelmode=driving", "Google Maps")</f>
        <v>Google Maps</v>
      </c>
      <c r="Y165" s="1">
        <v>40.583318976900003</v>
      </c>
      <c r="Z165" s="1">
        <v>-82.599298020299997</v>
      </c>
      <c r="AA165" s="1">
        <v>40.5895608286</v>
      </c>
      <c r="AB165" s="1">
        <v>-82.594474432799998</v>
      </c>
    </row>
    <row r="166" spans="1:28" x14ac:dyDescent="0.25">
      <c r="A166" s="13">
        <v>164</v>
      </c>
      <c r="B166" s="17">
        <v>6</v>
      </c>
      <c r="C166" s="1" t="s">
        <v>3192</v>
      </c>
      <c r="D166" s="1" t="s">
        <v>3848</v>
      </c>
      <c r="E166" s="1" t="s">
        <v>3854</v>
      </c>
      <c r="F166" s="1" t="s">
        <v>3917</v>
      </c>
      <c r="G166" s="16">
        <v>15</v>
      </c>
      <c r="H166" s="16">
        <v>15.5</v>
      </c>
      <c r="I166" s="13" t="s">
        <v>3190</v>
      </c>
      <c r="J166" s="1" t="s">
        <v>4978</v>
      </c>
      <c r="K166" s="1">
        <v>0</v>
      </c>
      <c r="L166" s="1">
        <v>1</v>
      </c>
      <c r="M166" s="1">
        <v>1</v>
      </c>
      <c r="N166" s="1">
        <v>3</v>
      </c>
      <c r="O166" s="1">
        <v>5</v>
      </c>
      <c r="P166" s="16">
        <v>70.536064680232556</v>
      </c>
      <c r="Q166" s="21">
        <v>3.2203133831382569E-2</v>
      </c>
      <c r="R166" s="21">
        <v>0.37949572018540434</v>
      </c>
      <c r="S166" s="21">
        <v>0.34729258635402177</v>
      </c>
      <c r="T166" s="21">
        <v>2.0217025006847868E-3</v>
      </c>
      <c r="U166" s="21">
        <v>9.8959517675647427E-3</v>
      </c>
      <c r="V166" s="21">
        <v>7.8742492668799555E-3</v>
      </c>
      <c r="W166" s="13" t="str">
        <f>IF(Table46748[[#This Row],[PSI - FI]]&gt;5,"Red",(IF(AND(Table46748[[#This Row],[PSI - FI]]&lt;5,Table46748[[#This Row],[PSI - FI]]&gt;=3),"Blue","No")))</f>
        <v>No</v>
      </c>
      <c r="X166" s="19" t="str">
        <f>HYPERLINK("https://www.google.com/maps/dir/?api=1&amp;origin=" &amp; Table46748[[#This Row],[Begin Lat]] &amp; "," &amp; Table46748[[#This Row],[Begin Long]] &amp; "&amp;destination=" &amp; Table46748[[#This Row],[End Lat]] &amp; "," &amp; Table46748[[#This Row],[End Long]] &amp; "&amp;travelmode=driving", "Google Maps")</f>
        <v>Google Maps</v>
      </c>
      <c r="Y166" s="1">
        <v>40.517200268400003</v>
      </c>
      <c r="Z166" s="1">
        <v>-82.688066977399998</v>
      </c>
      <c r="AA166" s="1">
        <v>40.522542997899997</v>
      </c>
      <c r="AB166" s="1">
        <v>-82.681653260499999</v>
      </c>
    </row>
    <row r="167" spans="1:28" x14ac:dyDescent="0.25">
      <c r="A167" s="13">
        <v>165</v>
      </c>
      <c r="B167" s="17">
        <v>6</v>
      </c>
      <c r="C167" s="1" t="s">
        <v>3192</v>
      </c>
      <c r="D167" s="1" t="s">
        <v>3848</v>
      </c>
      <c r="E167" s="1" t="s">
        <v>3854</v>
      </c>
      <c r="F167" s="1" t="s">
        <v>3917</v>
      </c>
      <c r="G167" s="16">
        <v>13.8</v>
      </c>
      <c r="H167" s="16">
        <v>14.3</v>
      </c>
      <c r="I167" s="13" t="s">
        <v>3190</v>
      </c>
      <c r="J167" s="1" t="s">
        <v>4978</v>
      </c>
      <c r="K167" s="1">
        <v>0</v>
      </c>
      <c r="L167" s="1">
        <v>0</v>
      </c>
      <c r="M167" s="1">
        <v>4</v>
      </c>
      <c r="N167" s="1">
        <v>1</v>
      </c>
      <c r="O167" s="1">
        <v>4</v>
      </c>
      <c r="P167" s="16">
        <v>34.625</v>
      </c>
      <c r="Q167" s="21">
        <v>3.2203133831382569E-2</v>
      </c>
      <c r="R167" s="21">
        <v>0.34449229988114827</v>
      </c>
      <c r="S167" s="21">
        <v>0.3122891660497657</v>
      </c>
      <c r="T167" s="21">
        <v>2.0217025006847868E-3</v>
      </c>
      <c r="U167" s="21">
        <v>9.8959517675647427E-3</v>
      </c>
      <c r="V167" s="21">
        <v>7.8742492668799555E-3</v>
      </c>
      <c r="W167" s="13" t="str">
        <f>IF(Table46748[[#This Row],[PSI - FI]]&gt;5,"Red",(IF(AND(Table46748[[#This Row],[PSI - FI]]&lt;5,Table46748[[#This Row],[PSI - FI]]&gt;=3),"Blue","No")))</f>
        <v>No</v>
      </c>
      <c r="X167" s="19" t="str">
        <f>HYPERLINK("https://www.google.com/maps/dir/?api=1&amp;origin=" &amp; Table46748[[#This Row],[Begin Lat]] &amp; "," &amp; Table46748[[#This Row],[Begin Long]] &amp; "&amp;destination=" &amp; Table46748[[#This Row],[End Lat]] &amp; "," &amp; Table46748[[#This Row],[End Long]] &amp; "&amp;travelmode=driving", "Google Maps")</f>
        <v>Google Maps</v>
      </c>
      <c r="Y167" s="1">
        <v>40.5044303918</v>
      </c>
      <c r="Z167" s="1">
        <v>-82.703525020599997</v>
      </c>
      <c r="AA167" s="1">
        <v>40.509714579899999</v>
      </c>
      <c r="AB167" s="1">
        <v>-82.697034952300001</v>
      </c>
    </row>
    <row r="168" spans="1:28" x14ac:dyDescent="0.25">
      <c r="A168" s="13">
        <v>166</v>
      </c>
      <c r="B168" s="17">
        <v>6</v>
      </c>
      <c r="C168" s="1" t="s">
        <v>1340</v>
      </c>
      <c r="D168" s="1" t="s">
        <v>3842</v>
      </c>
      <c r="E168" s="1" t="s">
        <v>3843</v>
      </c>
      <c r="F168" s="1" t="s">
        <v>3916</v>
      </c>
      <c r="G168" s="16">
        <v>12.6</v>
      </c>
      <c r="H168" s="16">
        <v>13.1</v>
      </c>
      <c r="I168" s="13" t="s">
        <v>3190</v>
      </c>
      <c r="J168" s="1" t="s">
        <v>4978</v>
      </c>
      <c r="K168" s="1">
        <v>0</v>
      </c>
      <c r="L168" s="1">
        <v>1</v>
      </c>
      <c r="M168" s="1">
        <v>0</v>
      </c>
      <c r="N168" s="1">
        <v>2</v>
      </c>
      <c r="O168" s="1">
        <v>12</v>
      </c>
      <c r="P168" s="16">
        <v>66.551689680232556</v>
      </c>
      <c r="Q168" s="21">
        <v>4.393441139561443E-2</v>
      </c>
      <c r="R168" s="21">
        <v>0.73676190162397204</v>
      </c>
      <c r="S168" s="21">
        <v>0.69282749022835766</v>
      </c>
      <c r="T168" s="21">
        <v>2.9695871605596369E-3</v>
      </c>
      <c r="U168" s="21">
        <v>9.8895204870307202E-3</v>
      </c>
      <c r="V168" s="21">
        <v>6.9199333264710833E-3</v>
      </c>
      <c r="W168" s="13" t="str">
        <f>IF(Table46748[[#This Row],[PSI - FI]]&gt;5,"Red",(IF(AND(Table46748[[#This Row],[PSI - FI]]&lt;5,Table46748[[#This Row],[PSI - FI]]&gt;=3),"Blue","No")))</f>
        <v>No</v>
      </c>
      <c r="X168" s="19" t="str">
        <f>HYPERLINK("https://www.google.com/maps/dir/?api=1&amp;origin=" &amp; Table46748[[#This Row],[Begin Lat]] &amp; "," &amp; Table46748[[#This Row],[Begin Long]] &amp; "&amp;destination=" &amp; Table46748[[#This Row],[End Lat]] &amp; "," &amp; Table46748[[#This Row],[End Long]] &amp; "&amp;travelmode=driving", "Google Maps")</f>
        <v>Google Maps</v>
      </c>
      <c r="Y168" s="1">
        <v>39.965037817800003</v>
      </c>
      <c r="Z168" s="1">
        <v>-83.301679741100003</v>
      </c>
      <c r="AA168" s="1">
        <v>39.967713676700001</v>
      </c>
      <c r="AB168" s="1">
        <v>-83.292926693499993</v>
      </c>
    </row>
    <row r="169" spans="1:28" x14ac:dyDescent="0.25">
      <c r="A169" s="13">
        <v>167</v>
      </c>
      <c r="B169" s="17">
        <v>12</v>
      </c>
      <c r="C169" s="1" t="s">
        <v>794</v>
      </c>
      <c r="D169" s="1" t="s">
        <v>3870</v>
      </c>
      <c r="E169" s="1" t="s">
        <v>3871</v>
      </c>
      <c r="F169" s="1" t="s">
        <v>3920</v>
      </c>
      <c r="G169" s="16">
        <v>11.2</v>
      </c>
      <c r="H169" s="16">
        <v>11.7</v>
      </c>
      <c r="I169" s="13" t="s">
        <v>3190</v>
      </c>
      <c r="J169" s="1" t="s">
        <v>4979</v>
      </c>
      <c r="K169" s="1">
        <v>0</v>
      </c>
      <c r="L169" s="1">
        <v>0</v>
      </c>
      <c r="M169" s="1">
        <v>1</v>
      </c>
      <c r="N169" s="1">
        <v>2</v>
      </c>
      <c r="O169" s="1">
        <v>6</v>
      </c>
      <c r="P169" s="16">
        <v>21.421875</v>
      </c>
      <c r="Q169" s="21">
        <v>3.447464213136784E-2</v>
      </c>
      <c r="R169" s="21">
        <v>0.65437018288114279</v>
      </c>
      <c r="S169" s="21">
        <v>0.61989554074977493</v>
      </c>
      <c r="T169" s="21">
        <v>2.3282925334050493E-3</v>
      </c>
      <c r="U169" s="21">
        <v>9.8859665493713552E-3</v>
      </c>
      <c r="V169" s="21">
        <v>7.5576740159663059E-3</v>
      </c>
      <c r="W169" s="13" t="str">
        <f>IF(Table46748[[#This Row],[PSI - FI]]&gt;5,"Red",(IF(AND(Table46748[[#This Row],[PSI - FI]]&lt;5,Table46748[[#This Row],[PSI - FI]]&gt;=3),"Blue","No")))</f>
        <v>No</v>
      </c>
      <c r="X169" s="19" t="str">
        <f>HYPERLINK("https://www.google.com/maps/dir/?api=1&amp;origin=" &amp; Table46748[[#This Row],[Begin Lat]] &amp; "," &amp; Table46748[[#This Row],[Begin Long]] &amp; "&amp;destination=" &amp; Table46748[[#This Row],[End Lat]] &amp; "," &amp; Table46748[[#This Row],[End Long]] &amp; "&amp;travelmode=driving", "Google Maps")</f>
        <v>Google Maps</v>
      </c>
      <c r="Y169" s="1">
        <v>41.647359820799998</v>
      </c>
      <c r="Z169" s="1">
        <v>-81.306696219200006</v>
      </c>
      <c r="AA169" s="1">
        <v>41.648689288200003</v>
      </c>
      <c r="AB169" s="1">
        <v>-81.297220740100002</v>
      </c>
    </row>
    <row r="170" spans="1:28" x14ac:dyDescent="0.25">
      <c r="A170" s="13">
        <v>168</v>
      </c>
      <c r="B170" s="17">
        <v>6</v>
      </c>
      <c r="C170" s="1" t="s">
        <v>3192</v>
      </c>
      <c r="D170" s="1" t="s">
        <v>3848</v>
      </c>
      <c r="E170" s="1" t="s">
        <v>3854</v>
      </c>
      <c r="F170" s="1" t="s">
        <v>3917</v>
      </c>
      <c r="G170" s="16">
        <v>11.7</v>
      </c>
      <c r="H170" s="16">
        <v>12.2</v>
      </c>
      <c r="I170" s="13" t="s">
        <v>3190</v>
      </c>
      <c r="J170" s="1" t="s">
        <v>4978</v>
      </c>
      <c r="K170" s="1">
        <v>1</v>
      </c>
      <c r="L170" s="1">
        <v>1</v>
      </c>
      <c r="M170" s="1">
        <v>2</v>
      </c>
      <c r="N170" s="1">
        <v>0</v>
      </c>
      <c r="O170" s="1">
        <v>17</v>
      </c>
      <c r="P170" s="16">
        <v>121.44712936046511</v>
      </c>
      <c r="Q170" s="21">
        <v>3.686903616984219E-2</v>
      </c>
      <c r="R170" s="21">
        <v>0.86709341999044054</v>
      </c>
      <c r="S170" s="21">
        <v>0.83022438382059838</v>
      </c>
      <c r="T170" s="21">
        <v>2.3902928998814628E-3</v>
      </c>
      <c r="U170" s="21">
        <v>9.8311203120183561E-3</v>
      </c>
      <c r="V170" s="21">
        <v>7.4408274121368929E-3</v>
      </c>
      <c r="W170" s="13" t="str">
        <f>IF(Table46748[[#This Row],[PSI - FI]]&gt;5,"Red",(IF(AND(Table46748[[#This Row],[PSI - FI]]&lt;5,Table46748[[#This Row],[PSI - FI]]&gt;=3),"Blue","No")))</f>
        <v>No</v>
      </c>
      <c r="X170" s="19" t="str">
        <f>HYPERLINK("https://www.google.com/maps/dir/?api=1&amp;origin=" &amp; Table46748[[#This Row],[Begin Lat]] &amp; "," &amp; Table46748[[#This Row],[Begin Long]] &amp; "&amp;destination=" &amp; Table46748[[#This Row],[End Lat]] &amp; "," &amp; Table46748[[#This Row],[End Long]] &amp; "&amp;travelmode=driving", "Google Maps")</f>
        <v>Google Maps</v>
      </c>
      <c r="Y170" s="1">
        <v>40.485513866700003</v>
      </c>
      <c r="Z170" s="1">
        <v>-82.734662100700007</v>
      </c>
      <c r="AA170" s="1">
        <v>40.490365324400003</v>
      </c>
      <c r="AB170" s="1">
        <v>-82.727604720200006</v>
      </c>
    </row>
    <row r="171" spans="1:28" x14ac:dyDescent="0.25">
      <c r="A171" s="13">
        <v>169</v>
      </c>
      <c r="B171" s="17">
        <v>6</v>
      </c>
      <c r="C171" s="1" t="s">
        <v>3192</v>
      </c>
      <c r="D171" s="1" t="s">
        <v>3848</v>
      </c>
      <c r="E171" s="1" t="s">
        <v>3854</v>
      </c>
      <c r="F171" s="1" t="s">
        <v>3917</v>
      </c>
      <c r="G171" s="16">
        <v>10.6</v>
      </c>
      <c r="H171" s="16">
        <v>11.1</v>
      </c>
      <c r="I171" s="13" t="s">
        <v>3190</v>
      </c>
      <c r="J171" s="1" t="s">
        <v>4978</v>
      </c>
      <c r="K171" s="1">
        <v>1</v>
      </c>
      <c r="L171" s="1">
        <v>0</v>
      </c>
      <c r="M171" s="1">
        <v>3</v>
      </c>
      <c r="N171" s="1">
        <v>0</v>
      </c>
      <c r="O171" s="1">
        <v>11</v>
      </c>
      <c r="P171" s="16">
        <v>76.317314680232556</v>
      </c>
      <c r="Q171" s="21">
        <v>3.686903616984219E-2</v>
      </c>
      <c r="R171" s="21">
        <v>0.62889921423281248</v>
      </c>
      <c r="S171" s="21">
        <v>0.59203017806297031</v>
      </c>
      <c r="T171" s="21">
        <v>2.3902928998814628E-3</v>
      </c>
      <c r="U171" s="21">
        <v>9.8311203120183561E-3</v>
      </c>
      <c r="V171" s="21">
        <v>7.4408274121368929E-3</v>
      </c>
      <c r="W171" s="13" t="str">
        <f>IF(Table46748[[#This Row],[PSI - FI]]&gt;5,"Red",(IF(AND(Table46748[[#This Row],[PSI - FI]]&lt;5,Table46748[[#This Row],[PSI - FI]]&gt;=3),"Blue","No")))</f>
        <v>No</v>
      </c>
      <c r="X171" s="19" t="str">
        <f>HYPERLINK("https://www.google.com/maps/dir/?api=1&amp;origin=" &amp; Table46748[[#This Row],[Begin Lat]] &amp; "," &amp; Table46748[[#This Row],[Begin Long]] &amp; "&amp;destination=" &amp; Table46748[[#This Row],[End Lat]] &amp; "," &amp; Table46748[[#This Row],[End Long]] &amp; "&amp;travelmode=driving", "Google Maps")</f>
        <v>Google Maps</v>
      </c>
      <c r="Y171" s="1">
        <v>40.474847824599998</v>
      </c>
      <c r="Z171" s="1">
        <v>-82.750169370699993</v>
      </c>
      <c r="AA171" s="1">
        <v>40.479697554300003</v>
      </c>
      <c r="AB171" s="1">
        <v>-82.743118958400004</v>
      </c>
    </row>
    <row r="172" spans="1:28" x14ac:dyDescent="0.25">
      <c r="A172" s="13">
        <v>170</v>
      </c>
      <c r="B172" s="17">
        <v>6</v>
      </c>
      <c r="C172" s="1" t="s">
        <v>3192</v>
      </c>
      <c r="D172" s="1" t="s">
        <v>3848</v>
      </c>
      <c r="E172" s="1" t="s">
        <v>3854</v>
      </c>
      <c r="F172" s="1" t="s">
        <v>3917</v>
      </c>
      <c r="G172" s="16">
        <v>4.8</v>
      </c>
      <c r="H172" s="16">
        <v>5.3</v>
      </c>
      <c r="I172" s="13" t="s">
        <v>3190</v>
      </c>
      <c r="J172" s="1" t="s">
        <v>4978</v>
      </c>
      <c r="K172" s="1">
        <v>0</v>
      </c>
      <c r="L172" s="1">
        <v>1</v>
      </c>
      <c r="M172" s="1">
        <v>2</v>
      </c>
      <c r="N172" s="1">
        <v>1</v>
      </c>
      <c r="O172" s="1">
        <v>11</v>
      </c>
      <c r="P172" s="16">
        <v>74.207939680232556</v>
      </c>
      <c r="Q172" s="21">
        <v>3.686903616984219E-2</v>
      </c>
      <c r="R172" s="21">
        <v>0.62889921423281248</v>
      </c>
      <c r="S172" s="21">
        <v>0.59203017806297031</v>
      </c>
      <c r="T172" s="21">
        <v>2.3902928998814628E-3</v>
      </c>
      <c r="U172" s="21">
        <v>9.8311203120183561E-3</v>
      </c>
      <c r="V172" s="21">
        <v>7.4408274121368929E-3</v>
      </c>
      <c r="W172" s="13" t="str">
        <f>IF(Table46748[[#This Row],[PSI - FI]]&gt;5,"Red",(IF(AND(Table46748[[#This Row],[PSI - FI]]&lt;5,Table46748[[#This Row],[PSI - FI]]&gt;=3),"Blue","No")))</f>
        <v>No</v>
      </c>
      <c r="X172" s="19" t="str">
        <f>HYPERLINK("https://www.google.com/maps/dir/?api=1&amp;origin=" &amp; Table46748[[#This Row],[Begin Lat]] &amp; "," &amp; Table46748[[#This Row],[Begin Long]] &amp; "&amp;destination=" &amp; Table46748[[#This Row],[End Lat]] &amp; "," &amp; Table46748[[#This Row],[End Long]] &amp; "&amp;travelmode=driving", "Google Maps")</f>
        <v>Google Maps</v>
      </c>
      <c r="Y172" s="1">
        <v>40.4140791636</v>
      </c>
      <c r="Z172" s="1">
        <v>-82.821191390699994</v>
      </c>
      <c r="AA172" s="1">
        <v>40.421258434899997</v>
      </c>
      <c r="AB172" s="1">
        <v>-82.819992616799993</v>
      </c>
    </row>
    <row r="173" spans="1:28" x14ac:dyDescent="0.25">
      <c r="A173" s="13">
        <v>171</v>
      </c>
      <c r="B173" s="17">
        <v>4</v>
      </c>
      <c r="C173" s="1" t="s">
        <v>801</v>
      </c>
      <c r="D173" s="1" t="s">
        <v>3867</v>
      </c>
      <c r="E173" s="1" t="s">
        <v>3893</v>
      </c>
      <c r="F173" s="1" t="s">
        <v>3921</v>
      </c>
      <c r="G173" s="16">
        <v>19.7</v>
      </c>
      <c r="H173" s="16">
        <v>20.2</v>
      </c>
      <c r="I173" s="13" t="s">
        <v>3190</v>
      </c>
      <c r="J173" s="1" t="s">
        <v>4979</v>
      </c>
      <c r="K173" s="1">
        <v>0</v>
      </c>
      <c r="L173" s="1">
        <v>1</v>
      </c>
      <c r="M173" s="1">
        <v>6</v>
      </c>
      <c r="N173" s="1">
        <v>5</v>
      </c>
      <c r="O173" s="1">
        <v>40</v>
      </c>
      <c r="P173" s="16">
        <v>147.14543968023256</v>
      </c>
      <c r="Q173" s="21">
        <v>1.0409531687180722E-2</v>
      </c>
      <c r="R173" s="21">
        <v>1.2400301352315288</v>
      </c>
      <c r="S173" s="21">
        <v>1.2296206035443482</v>
      </c>
      <c r="T173" s="21">
        <v>6.9798562307421433E-4</v>
      </c>
      <c r="U173" s="21">
        <v>9.8135876736389679E-3</v>
      </c>
      <c r="V173" s="21">
        <v>9.1156020505647542E-3</v>
      </c>
      <c r="W173" s="13" t="str">
        <f>IF(Table46748[[#This Row],[PSI - FI]]&gt;5,"Red",(IF(AND(Table46748[[#This Row],[PSI - FI]]&lt;5,Table46748[[#This Row],[PSI - FI]]&gt;=3),"Blue","No")))</f>
        <v>No</v>
      </c>
      <c r="X173" s="19" t="str">
        <f>HYPERLINK("https://www.google.com/maps/dir/?api=1&amp;origin=" &amp; Table46748[[#This Row],[Begin Lat]] &amp; "," &amp; Table46748[[#This Row],[Begin Long]] &amp; "&amp;destination=" &amp; Table46748[[#This Row],[End Lat]] &amp; "," &amp; Table46748[[#This Row],[End Long]] &amp; "&amp;travelmode=driving", "Google Maps")</f>
        <v>Google Maps</v>
      </c>
      <c r="Y173" s="1">
        <v>40.926886604800004</v>
      </c>
      <c r="Z173" s="1">
        <v>-80.562309284700007</v>
      </c>
      <c r="AA173" s="1">
        <v>40.923132820900001</v>
      </c>
      <c r="AB173" s="1">
        <v>-80.554173176700004</v>
      </c>
    </row>
    <row r="174" spans="1:28" x14ac:dyDescent="0.25">
      <c r="A174" s="13">
        <v>172</v>
      </c>
      <c r="B174" s="17">
        <v>8</v>
      </c>
      <c r="C174" s="1" t="s">
        <v>2379</v>
      </c>
      <c r="D174" s="1" t="s">
        <v>3865</v>
      </c>
      <c r="E174" s="1" t="s">
        <v>3866</v>
      </c>
      <c r="F174" s="1" t="s">
        <v>3916</v>
      </c>
      <c r="G174" s="16">
        <v>9.5</v>
      </c>
      <c r="H174" s="16">
        <v>10</v>
      </c>
      <c r="I174" s="13" t="s">
        <v>3190</v>
      </c>
      <c r="J174" s="1" t="s">
        <v>4977</v>
      </c>
      <c r="K174" s="1">
        <v>0</v>
      </c>
      <c r="L174" s="1">
        <v>2</v>
      </c>
      <c r="M174" s="1">
        <v>1</v>
      </c>
      <c r="N174" s="1">
        <v>0</v>
      </c>
      <c r="O174" s="1">
        <v>6</v>
      </c>
      <c r="P174" s="16">
        <v>103.90025436046511</v>
      </c>
      <c r="Q174" s="21">
        <v>2.1579969226733945E-2</v>
      </c>
      <c r="R174" s="21">
        <v>0.7552642918262904</v>
      </c>
      <c r="S174" s="21">
        <v>0.7336843225995564</v>
      </c>
      <c r="T174" s="21">
        <v>1.3028021477664092E-3</v>
      </c>
      <c r="U174" s="21">
        <v>9.7739892306619169E-3</v>
      </c>
      <c r="V174" s="21">
        <v>8.471187082895508E-3</v>
      </c>
      <c r="W174" s="13" t="str">
        <f>IF(Table46748[[#This Row],[PSI - FI]]&gt;5,"Red",(IF(AND(Table46748[[#This Row],[PSI - FI]]&lt;5,Table46748[[#This Row],[PSI - FI]]&gt;=3),"Blue","No")))</f>
        <v>No</v>
      </c>
      <c r="X174" s="19" t="str">
        <f>HYPERLINK("https://www.google.com/maps/dir/?api=1&amp;origin=" &amp; Table46748[[#This Row],[Begin Lat]] &amp; "," &amp; Table46748[[#This Row],[Begin Long]] &amp; "&amp;destination=" &amp; Table46748[[#This Row],[End Lat]] &amp; "," &amp; Table46748[[#This Row],[End Long]] &amp; "&amp;travelmode=driving", "Google Maps")</f>
        <v>Google Maps</v>
      </c>
      <c r="Y174" s="1">
        <v>39.835280215300003</v>
      </c>
      <c r="Z174" s="1">
        <v>-84.637077278700005</v>
      </c>
      <c r="AA174" s="1">
        <v>39.835351451599998</v>
      </c>
      <c r="AB174" s="1">
        <v>-84.627677840299995</v>
      </c>
    </row>
    <row r="175" spans="1:28" x14ac:dyDescent="0.25">
      <c r="A175" s="13">
        <v>173</v>
      </c>
      <c r="B175" s="17">
        <v>8</v>
      </c>
      <c r="C175" s="1" t="s">
        <v>787</v>
      </c>
      <c r="D175" s="1" t="s">
        <v>3894</v>
      </c>
      <c r="E175" s="1" t="s">
        <v>3895</v>
      </c>
      <c r="F175" s="1" t="s">
        <v>3923</v>
      </c>
      <c r="G175" s="16">
        <v>3.8</v>
      </c>
      <c r="H175" s="16">
        <v>4.3</v>
      </c>
      <c r="I175" s="13" t="s">
        <v>3190</v>
      </c>
      <c r="J175" s="1" t="s">
        <v>4977</v>
      </c>
      <c r="K175" s="1">
        <v>0</v>
      </c>
      <c r="L175" s="1">
        <v>0</v>
      </c>
      <c r="M175" s="1">
        <v>0</v>
      </c>
      <c r="N175" s="1">
        <v>2</v>
      </c>
      <c r="O175" s="1">
        <v>7</v>
      </c>
      <c r="P175" s="16">
        <v>15.875</v>
      </c>
      <c r="Q175" s="21">
        <v>3.2202691370839018E-2</v>
      </c>
      <c r="R175" s="21">
        <v>0.97893623803038676</v>
      </c>
      <c r="S175" s="21">
        <v>0.94673354665954779</v>
      </c>
      <c r="T175" s="21">
        <v>2.0126702552631546E-3</v>
      </c>
      <c r="U175" s="21">
        <v>9.766136178921192E-3</v>
      </c>
      <c r="V175" s="21">
        <v>7.7534659236580374E-3</v>
      </c>
      <c r="W175" s="13" t="str">
        <f>IF(Table46748[[#This Row],[PSI - FI]]&gt;5,"Red",(IF(AND(Table46748[[#This Row],[PSI - FI]]&lt;5,Table46748[[#This Row],[PSI - FI]]&gt;=3),"Blue","No")))</f>
        <v>No</v>
      </c>
      <c r="X175" s="19" t="str">
        <f>HYPERLINK("https://www.google.com/maps/dir/?api=1&amp;origin=" &amp; Table46748[[#This Row],[Begin Lat]] &amp; "," &amp; Table46748[[#This Row],[Begin Long]] &amp; "&amp;destination=" &amp; Table46748[[#This Row],[End Lat]] &amp; "," &amp; Table46748[[#This Row],[End Long]] &amp; "&amp;travelmode=driving", "Google Maps")</f>
        <v>Google Maps</v>
      </c>
      <c r="Y175" s="1">
        <v>39.185075488800003</v>
      </c>
      <c r="Z175" s="1">
        <v>-84.781474044199996</v>
      </c>
      <c r="AA175" s="1">
        <v>39.188946196700002</v>
      </c>
      <c r="AB175" s="1">
        <v>-84.7737509743</v>
      </c>
    </row>
    <row r="176" spans="1:28" x14ac:dyDescent="0.25">
      <c r="A176" s="13">
        <v>174</v>
      </c>
      <c r="B176" s="17">
        <v>3</v>
      </c>
      <c r="C176" s="1" t="s">
        <v>3193</v>
      </c>
      <c r="D176" s="1" t="s">
        <v>3848</v>
      </c>
      <c r="E176" s="1" t="s">
        <v>3880</v>
      </c>
      <c r="F176" s="1" t="s">
        <v>3917</v>
      </c>
      <c r="G176" s="16">
        <v>15.2</v>
      </c>
      <c r="H176" s="16">
        <v>15.7</v>
      </c>
      <c r="I176" s="13" t="s">
        <v>3190</v>
      </c>
      <c r="J176" s="1" t="s">
        <v>4978</v>
      </c>
      <c r="K176" s="1">
        <v>0</v>
      </c>
      <c r="L176" s="1">
        <v>0</v>
      </c>
      <c r="M176" s="1">
        <v>3</v>
      </c>
      <c r="N176" s="1">
        <v>3</v>
      </c>
      <c r="O176" s="1">
        <v>12</v>
      </c>
      <c r="P176" s="16">
        <v>44.953125</v>
      </c>
      <c r="Q176" s="21">
        <v>2.812628984733646E-2</v>
      </c>
      <c r="R176" s="21">
        <v>0.57989202250625915</v>
      </c>
      <c r="S176" s="21">
        <v>0.5517657326589227</v>
      </c>
      <c r="T176" s="21">
        <v>1.7098424445320868E-3</v>
      </c>
      <c r="U176" s="21">
        <v>9.7062234217649805E-3</v>
      </c>
      <c r="V176" s="21">
        <v>7.9963809772328944E-3</v>
      </c>
      <c r="W176" s="13" t="str">
        <f>IF(Table46748[[#This Row],[PSI - FI]]&gt;5,"Red",(IF(AND(Table46748[[#This Row],[PSI - FI]]&lt;5,Table46748[[#This Row],[PSI - FI]]&gt;=3),"Blue","No")))</f>
        <v>No</v>
      </c>
      <c r="X176" s="19" t="str">
        <f>HYPERLINK("https://www.google.com/maps/dir/?api=1&amp;origin=" &amp; Table46748[[#This Row],[Begin Lat]] &amp; "," &amp; Table46748[[#This Row],[Begin Long]] &amp; "&amp;destination=" &amp; Table46748[[#This Row],[End Lat]] &amp; "," &amp; Table46748[[#This Row],[End Long]] &amp; "&amp;travelmode=driving", "Google Maps")</f>
        <v>Google Maps</v>
      </c>
      <c r="Y176" s="1">
        <v>40.911524163599999</v>
      </c>
      <c r="Z176" s="1">
        <v>-82.140859873099998</v>
      </c>
      <c r="AA176" s="1">
        <v>40.916208098299997</v>
      </c>
      <c r="AB176" s="1">
        <v>-82.133593039700003</v>
      </c>
    </row>
    <row r="177" spans="1:28" x14ac:dyDescent="0.25">
      <c r="A177" s="13">
        <v>175</v>
      </c>
      <c r="B177" s="17">
        <v>3</v>
      </c>
      <c r="C177" s="1" t="s">
        <v>3193</v>
      </c>
      <c r="D177" s="1" t="s">
        <v>3848</v>
      </c>
      <c r="E177" s="1" t="s">
        <v>3880</v>
      </c>
      <c r="F177" s="1" t="s">
        <v>3917</v>
      </c>
      <c r="G177" s="16">
        <v>13.3</v>
      </c>
      <c r="H177" s="16">
        <v>13.8</v>
      </c>
      <c r="I177" s="13" t="s">
        <v>3190</v>
      </c>
      <c r="J177" s="1" t="s">
        <v>4978</v>
      </c>
      <c r="K177" s="1">
        <v>0</v>
      </c>
      <c r="L177" s="1">
        <v>0</v>
      </c>
      <c r="M177" s="1">
        <v>3</v>
      </c>
      <c r="N177" s="1">
        <v>3</v>
      </c>
      <c r="O177" s="1">
        <v>11</v>
      </c>
      <c r="P177" s="16">
        <v>43.953125</v>
      </c>
      <c r="Q177" s="21">
        <v>2.812628984733646E-2</v>
      </c>
      <c r="R177" s="21">
        <v>0.5491149280727291</v>
      </c>
      <c r="S177" s="21">
        <v>0.52098863822539265</v>
      </c>
      <c r="T177" s="21">
        <v>1.7098424445320868E-3</v>
      </c>
      <c r="U177" s="21">
        <v>9.7062234217649805E-3</v>
      </c>
      <c r="V177" s="21">
        <v>7.9963809772328944E-3</v>
      </c>
      <c r="W177" s="13" t="str">
        <f>IF(Table46748[[#This Row],[PSI - FI]]&gt;5,"Red",(IF(AND(Table46748[[#This Row],[PSI - FI]]&lt;5,Table46748[[#This Row],[PSI - FI]]&gt;=3),"Blue","No")))</f>
        <v>No</v>
      </c>
      <c r="X177" s="19" t="str">
        <f>HYPERLINK("https://www.google.com/maps/dir/?api=1&amp;origin=" &amp; Table46748[[#This Row],[Begin Lat]] &amp; "," &amp; Table46748[[#This Row],[Begin Long]] &amp; "&amp;destination=" &amp; Table46748[[#This Row],[End Lat]] &amp; "," &amp; Table46748[[#This Row],[End Long]] &amp; "&amp;travelmode=driving", "Google Maps")</f>
        <v>Google Maps</v>
      </c>
      <c r="Y177" s="1">
        <v>40.899461604099997</v>
      </c>
      <c r="Z177" s="1">
        <v>-82.1733498169</v>
      </c>
      <c r="AA177" s="1">
        <v>40.903180861899997</v>
      </c>
      <c r="AB177" s="1">
        <v>-82.165189370899995</v>
      </c>
    </row>
    <row r="178" spans="1:28" x14ac:dyDescent="0.25">
      <c r="A178" s="13">
        <v>176</v>
      </c>
      <c r="B178" s="17">
        <v>3</v>
      </c>
      <c r="C178" s="1" t="s">
        <v>1330</v>
      </c>
      <c r="D178" s="1" t="s">
        <v>3859</v>
      </c>
      <c r="E178" s="1" t="s">
        <v>3872</v>
      </c>
      <c r="F178" s="1" t="s">
        <v>3919</v>
      </c>
      <c r="G178" s="16">
        <v>12.4</v>
      </c>
      <c r="H178" s="16">
        <v>12.9</v>
      </c>
      <c r="I178" s="13" t="s">
        <v>3190</v>
      </c>
      <c r="J178" s="1" t="s">
        <v>4978</v>
      </c>
      <c r="K178" s="1">
        <v>0</v>
      </c>
      <c r="L178" s="1">
        <v>0</v>
      </c>
      <c r="M178" s="1">
        <v>3</v>
      </c>
      <c r="N178" s="1">
        <v>1</v>
      </c>
      <c r="O178" s="1">
        <v>17</v>
      </c>
      <c r="P178" s="16">
        <v>41.078125</v>
      </c>
      <c r="Q178" s="21">
        <v>2.8373315649255097E-2</v>
      </c>
      <c r="R178" s="21">
        <v>1.1227286129614651</v>
      </c>
      <c r="S178" s="21">
        <v>1.0943552973122099</v>
      </c>
      <c r="T178" s="21">
        <v>1.5421147260246946E-3</v>
      </c>
      <c r="U178" s="21">
        <v>9.6935883509115181E-3</v>
      </c>
      <c r="V178" s="21">
        <v>8.1514736248868239E-3</v>
      </c>
      <c r="W178" s="13" t="str">
        <f>IF(Table46748[[#This Row],[PSI - FI]]&gt;5,"Red",(IF(AND(Table46748[[#This Row],[PSI - FI]]&lt;5,Table46748[[#This Row],[PSI - FI]]&gt;=3),"Blue","No")))</f>
        <v>No</v>
      </c>
      <c r="X178" s="19" t="str">
        <f>HYPERLINK("https://www.google.com/maps/dir/?api=1&amp;origin=" &amp; Table46748[[#This Row],[Begin Lat]] &amp; "," &amp; Table46748[[#This Row],[Begin Long]] &amp; "&amp;destination=" &amp; Table46748[[#This Row],[End Lat]] &amp; "," &amp; Table46748[[#This Row],[End Long]] &amp; "&amp;travelmode=driving", "Google Maps")</f>
        <v>Google Maps</v>
      </c>
      <c r="Y178" s="1">
        <v>41.3229880998</v>
      </c>
      <c r="Z178" s="1">
        <v>-82.609381870799993</v>
      </c>
      <c r="AA178" s="1">
        <v>41.324353161799998</v>
      </c>
      <c r="AB178" s="1">
        <v>-82.599951219499999</v>
      </c>
    </row>
    <row r="179" spans="1:28" x14ac:dyDescent="0.25">
      <c r="A179" s="13">
        <v>177</v>
      </c>
      <c r="B179" s="17">
        <v>8</v>
      </c>
      <c r="C179" s="1" t="s">
        <v>2363</v>
      </c>
      <c r="D179" s="1" t="s">
        <v>3848</v>
      </c>
      <c r="E179" s="1" t="s">
        <v>3869</v>
      </c>
      <c r="F179" s="1" t="s">
        <v>3917</v>
      </c>
      <c r="G179" s="16">
        <v>0.7</v>
      </c>
      <c r="H179" s="16">
        <v>1.2</v>
      </c>
      <c r="I179" s="13" t="s">
        <v>3190</v>
      </c>
      <c r="J179" s="1" t="s">
        <v>4979</v>
      </c>
      <c r="K179" s="1">
        <v>0</v>
      </c>
      <c r="L179" s="1">
        <v>1</v>
      </c>
      <c r="M179" s="1">
        <v>2</v>
      </c>
      <c r="N179" s="1">
        <v>1</v>
      </c>
      <c r="O179" s="1">
        <v>8</v>
      </c>
      <c r="P179" s="16">
        <v>71.207939680232556</v>
      </c>
      <c r="Q179" s="21">
        <v>2.6742262285587411E-2</v>
      </c>
      <c r="R179" s="21">
        <v>0.6923831697435151</v>
      </c>
      <c r="S179" s="21">
        <v>0.6656409074579277</v>
      </c>
      <c r="T179" s="21">
        <v>1.8033236218423184E-3</v>
      </c>
      <c r="U179" s="21">
        <v>9.6234370512401687E-3</v>
      </c>
      <c r="V179" s="21">
        <v>7.8201134293978507E-3</v>
      </c>
      <c r="W179" s="13" t="str">
        <f>IF(Table46748[[#This Row],[PSI - FI]]&gt;5,"Red",(IF(AND(Table46748[[#This Row],[PSI - FI]]&lt;5,Table46748[[#This Row],[PSI - FI]]&gt;=3),"Blue","No")))</f>
        <v>No</v>
      </c>
      <c r="X179" s="19" t="str">
        <f>HYPERLINK("https://www.google.com/maps/dir/?api=1&amp;origin=" &amp; Table46748[[#This Row],[Begin Lat]] &amp; "," &amp; Table46748[[#This Row],[Begin Long]] &amp; "&amp;destination=" &amp; Table46748[[#This Row],[End Lat]] &amp; "," &amp; Table46748[[#This Row],[End Long]] &amp; "&amp;travelmode=driving", "Google Maps")</f>
        <v>Google Maps</v>
      </c>
      <c r="Y179" s="1">
        <v>39.467489926299997</v>
      </c>
      <c r="Z179" s="1">
        <v>-83.976559273500001</v>
      </c>
      <c r="AA179" s="1">
        <v>39.472047586499997</v>
      </c>
      <c r="AB179" s="1">
        <v>-83.969324447000005</v>
      </c>
    </row>
    <row r="180" spans="1:28" x14ac:dyDescent="0.25">
      <c r="A180" s="13">
        <v>178</v>
      </c>
      <c r="B180" s="17">
        <v>8</v>
      </c>
      <c r="C180" s="1" t="s">
        <v>806</v>
      </c>
      <c r="D180" s="1" t="s">
        <v>3856</v>
      </c>
      <c r="E180" s="1" t="s">
        <v>3857</v>
      </c>
      <c r="F180" s="1" t="s">
        <v>3917</v>
      </c>
      <c r="G180" s="16">
        <v>19.100000000000001</v>
      </c>
      <c r="H180" s="16">
        <v>19.600000000000001</v>
      </c>
      <c r="I180" s="13" t="s">
        <v>3190</v>
      </c>
      <c r="J180" s="1" t="s">
        <v>4979</v>
      </c>
      <c r="K180" s="1">
        <v>0</v>
      </c>
      <c r="L180" s="1">
        <v>2</v>
      </c>
      <c r="M180" s="1">
        <v>1</v>
      </c>
      <c r="N180" s="1">
        <v>1</v>
      </c>
      <c r="O180" s="1">
        <v>5</v>
      </c>
      <c r="P180" s="16">
        <v>107.33775436046511</v>
      </c>
      <c r="Q180" s="21">
        <v>2.6742262285587411E-2</v>
      </c>
      <c r="R180" s="21">
        <v>0.52492163570024142</v>
      </c>
      <c r="S180" s="21">
        <v>0.49817937341465401</v>
      </c>
      <c r="T180" s="21">
        <v>1.8033236218423184E-3</v>
      </c>
      <c r="U180" s="21">
        <v>9.6233490058361092E-3</v>
      </c>
      <c r="V180" s="21">
        <v>7.8200253839937912E-3</v>
      </c>
      <c r="W180" s="13" t="str">
        <f>IF(Table46748[[#This Row],[PSI - FI]]&gt;5,"Red",(IF(AND(Table46748[[#This Row],[PSI - FI]]&lt;5,Table46748[[#This Row],[PSI - FI]]&gt;=3),"Blue","No")))</f>
        <v>No</v>
      </c>
      <c r="X180" s="19" t="str">
        <f>HYPERLINK("https://www.google.com/maps/dir/?api=1&amp;origin=" &amp; Table46748[[#This Row],[Begin Lat]] &amp; "," &amp; Table46748[[#This Row],[Begin Long]] &amp; "&amp;destination=" &amp; Table46748[[#This Row],[End Lat]] &amp; "," &amp; Table46748[[#This Row],[End Long]] &amp; "&amp;travelmode=driving", "Google Maps")</f>
        <v>Google Maps</v>
      </c>
      <c r="Y180" s="1">
        <v>39.443426028300003</v>
      </c>
      <c r="Z180" s="1">
        <v>-84.040974396600006</v>
      </c>
      <c r="AA180" s="1">
        <v>39.446104482099997</v>
      </c>
      <c r="AB180" s="1">
        <v>-84.032287294300005</v>
      </c>
    </row>
    <row r="181" spans="1:28" x14ac:dyDescent="0.25">
      <c r="A181" s="13">
        <v>179</v>
      </c>
      <c r="B181" s="17">
        <v>8</v>
      </c>
      <c r="C181" s="1" t="s">
        <v>806</v>
      </c>
      <c r="D181" s="1" t="s">
        <v>3856</v>
      </c>
      <c r="E181" s="1" t="s">
        <v>3857</v>
      </c>
      <c r="F181" s="1" t="s">
        <v>3917</v>
      </c>
      <c r="G181" s="16">
        <v>19.600000000000001</v>
      </c>
      <c r="H181" s="16">
        <v>20.100000000000001</v>
      </c>
      <c r="I181" s="13" t="s">
        <v>3190</v>
      </c>
      <c r="J181" s="1" t="s">
        <v>4979</v>
      </c>
      <c r="K181" s="1">
        <v>0</v>
      </c>
      <c r="L181" s="1">
        <v>0</v>
      </c>
      <c r="M181" s="1">
        <v>2</v>
      </c>
      <c r="N181" s="1">
        <v>2</v>
      </c>
      <c r="O181" s="1">
        <v>4</v>
      </c>
      <c r="P181" s="16">
        <v>25.96875</v>
      </c>
      <c r="Q181" s="21">
        <v>2.6742262285587411E-2</v>
      </c>
      <c r="R181" s="21">
        <v>0.46916094040308293</v>
      </c>
      <c r="S181" s="21">
        <v>0.44241867811749552</v>
      </c>
      <c r="T181" s="21">
        <v>1.8033236218423184E-3</v>
      </c>
      <c r="U181" s="21">
        <v>9.6233490058361092E-3</v>
      </c>
      <c r="V181" s="21">
        <v>7.8200253839937912E-3</v>
      </c>
      <c r="W181" s="13" t="str">
        <f>IF(Table46748[[#This Row],[PSI - FI]]&gt;5,"Red",(IF(AND(Table46748[[#This Row],[PSI - FI]]&lt;5,Table46748[[#This Row],[PSI - FI]]&gt;=3),"Blue","No")))</f>
        <v>No</v>
      </c>
      <c r="X181" s="19" t="str">
        <f>HYPERLINK("https://www.google.com/maps/dir/?api=1&amp;origin=" &amp; Table46748[[#This Row],[Begin Lat]] &amp; "," &amp; Table46748[[#This Row],[Begin Long]] &amp; "&amp;destination=" &amp; Table46748[[#This Row],[End Lat]] &amp; "," &amp; Table46748[[#This Row],[End Long]] &amp; "&amp;travelmode=driving", "Google Maps")</f>
        <v>Google Maps</v>
      </c>
      <c r="Y181" s="1">
        <v>39.446104482099997</v>
      </c>
      <c r="Z181" s="1">
        <v>-84.032287294300005</v>
      </c>
      <c r="AA181" s="1">
        <v>39.448782303599998</v>
      </c>
      <c r="AB181" s="1">
        <v>-84.023598867999993</v>
      </c>
    </row>
    <row r="182" spans="1:28" x14ac:dyDescent="0.25">
      <c r="A182" s="13">
        <v>180</v>
      </c>
      <c r="B182" s="17">
        <v>7</v>
      </c>
      <c r="C182" s="1" t="s">
        <v>789</v>
      </c>
      <c r="D182" s="1" t="s">
        <v>3846</v>
      </c>
      <c r="E182" s="1" t="s">
        <v>3847</v>
      </c>
      <c r="F182" s="1" t="s">
        <v>3916</v>
      </c>
      <c r="G182" s="16">
        <v>3.9</v>
      </c>
      <c r="H182" s="16">
        <v>4.4000000000000004</v>
      </c>
      <c r="I182" s="13" t="s">
        <v>3190</v>
      </c>
      <c r="J182" s="1" t="s">
        <v>4978</v>
      </c>
      <c r="K182" s="1">
        <v>0</v>
      </c>
      <c r="L182" s="1">
        <v>0</v>
      </c>
      <c r="M182" s="1">
        <v>2</v>
      </c>
      <c r="N182" s="1">
        <v>1</v>
      </c>
      <c r="O182" s="1">
        <v>6</v>
      </c>
      <c r="P182" s="16">
        <v>23.53125</v>
      </c>
      <c r="Q182" s="21">
        <v>4.294503359780364E-2</v>
      </c>
      <c r="R182" s="21">
        <v>0.49290072484977476</v>
      </c>
      <c r="S182" s="21">
        <v>0.4499556912519711</v>
      </c>
      <c r="T182" s="21">
        <v>2.8870383988107888E-3</v>
      </c>
      <c r="U182" s="21">
        <v>9.614665966189961E-3</v>
      </c>
      <c r="V182" s="21">
        <v>6.7276275673791722E-3</v>
      </c>
      <c r="W182" s="13" t="str">
        <f>IF(Table46748[[#This Row],[PSI - FI]]&gt;5,"Red",(IF(AND(Table46748[[#This Row],[PSI - FI]]&lt;5,Table46748[[#This Row],[PSI - FI]]&gt;=3),"Blue","No")))</f>
        <v>No</v>
      </c>
      <c r="X182" s="19" t="str">
        <f>HYPERLINK("https://www.google.com/maps/dir/?api=1&amp;origin=" &amp; Table46748[[#This Row],[Begin Lat]] &amp; "," &amp; Table46748[[#This Row],[Begin Long]] &amp; "&amp;destination=" &amp; Table46748[[#This Row],[End Lat]] &amp; "," &amp; Table46748[[#This Row],[End Long]] &amp; "&amp;travelmode=driving", "Google Maps")</f>
        <v>Google Maps</v>
      </c>
      <c r="Y182" s="1">
        <v>39.870376801900001</v>
      </c>
      <c r="Z182" s="1">
        <v>-83.980605038500002</v>
      </c>
      <c r="AA182" s="1">
        <v>39.873884774099999</v>
      </c>
      <c r="AB182" s="1">
        <v>-83.972375142800004</v>
      </c>
    </row>
    <row r="183" spans="1:28" x14ac:dyDescent="0.25">
      <c r="A183" s="13">
        <v>181</v>
      </c>
      <c r="B183" s="17">
        <v>7</v>
      </c>
      <c r="C183" s="1" t="s">
        <v>1335</v>
      </c>
      <c r="D183" s="1" t="s">
        <v>3852</v>
      </c>
      <c r="E183" s="1" t="s">
        <v>3896</v>
      </c>
      <c r="F183" s="1" t="s">
        <v>3918</v>
      </c>
      <c r="G183" s="16">
        <v>19.399999999999999</v>
      </c>
      <c r="H183" s="16">
        <v>19.899999999999999</v>
      </c>
      <c r="I183" s="13" t="s">
        <v>3190</v>
      </c>
      <c r="J183" s="1" t="s">
        <v>4979</v>
      </c>
      <c r="K183" s="1">
        <v>0</v>
      </c>
      <c r="L183" s="1">
        <v>1</v>
      </c>
      <c r="M183" s="1">
        <v>2</v>
      </c>
      <c r="N183" s="1">
        <v>0</v>
      </c>
      <c r="O183" s="1">
        <v>6</v>
      </c>
      <c r="P183" s="16">
        <v>64.770439680232556</v>
      </c>
      <c r="Q183" s="21">
        <v>3.3140330517838573E-2</v>
      </c>
      <c r="R183" s="21">
        <v>0.62914722331428419</v>
      </c>
      <c r="S183" s="21">
        <v>0.59600689279644559</v>
      </c>
      <c r="T183" s="21">
        <v>2.2376475800134363E-3</v>
      </c>
      <c r="U183" s="21">
        <v>9.5011452980872727E-3</v>
      </c>
      <c r="V183" s="21">
        <v>7.2634977180738363E-3</v>
      </c>
      <c r="W183" s="13" t="str">
        <f>IF(Table46748[[#This Row],[PSI - FI]]&gt;5,"Red",(IF(AND(Table46748[[#This Row],[PSI - FI]]&lt;5,Table46748[[#This Row],[PSI - FI]]&gt;=3),"Blue","No")))</f>
        <v>No</v>
      </c>
      <c r="X183" s="19" t="str">
        <f>HYPERLINK("https://www.google.com/maps/dir/?api=1&amp;origin=" &amp; Table46748[[#This Row],[Begin Lat]] &amp; "," &amp; Table46748[[#This Row],[Begin Long]] &amp; "&amp;destination=" &amp; Table46748[[#This Row],[End Lat]] &amp; "," &amp; Table46748[[#This Row],[End Long]] &amp; "&amp;travelmode=driving", "Google Maps")</f>
        <v>Google Maps</v>
      </c>
      <c r="Y183" s="1">
        <v>40.187404230600002</v>
      </c>
      <c r="Z183" s="1">
        <v>-84.211897926399999</v>
      </c>
      <c r="AA183" s="1">
        <v>40.194136664600002</v>
      </c>
      <c r="AB183" s="1">
        <v>-84.208401230500002</v>
      </c>
    </row>
    <row r="184" spans="1:28" x14ac:dyDescent="0.25">
      <c r="A184" s="13">
        <v>182</v>
      </c>
      <c r="B184" s="17">
        <v>7</v>
      </c>
      <c r="C184" s="1" t="s">
        <v>2388</v>
      </c>
      <c r="D184" s="1" t="s">
        <v>3852</v>
      </c>
      <c r="E184" s="1" t="s">
        <v>3876</v>
      </c>
      <c r="F184" s="1" t="s">
        <v>3918</v>
      </c>
      <c r="G184" s="16">
        <v>0</v>
      </c>
      <c r="H184" s="16">
        <v>0.5</v>
      </c>
      <c r="I184" s="13" t="s">
        <v>3190</v>
      </c>
      <c r="J184" s="1" t="s">
        <v>4979</v>
      </c>
      <c r="K184" s="1">
        <v>0</v>
      </c>
      <c r="L184" s="1">
        <v>0</v>
      </c>
      <c r="M184" s="1">
        <v>3</v>
      </c>
      <c r="N184" s="1">
        <v>0</v>
      </c>
      <c r="O184" s="1">
        <v>5</v>
      </c>
      <c r="P184" s="16">
        <v>24.640625</v>
      </c>
      <c r="Q184" s="21">
        <v>3.3140330517838573E-2</v>
      </c>
      <c r="R184" s="21">
        <v>0.56231498735684948</v>
      </c>
      <c r="S184" s="21">
        <v>0.52917465683901088</v>
      </c>
      <c r="T184" s="21">
        <v>2.2376475800134363E-3</v>
      </c>
      <c r="U184" s="21">
        <v>9.5011452980872727E-3</v>
      </c>
      <c r="V184" s="21">
        <v>7.2634977180738363E-3</v>
      </c>
      <c r="W184" s="13" t="str">
        <f>IF(Table46748[[#This Row],[PSI - FI]]&gt;5,"Red",(IF(AND(Table46748[[#This Row],[PSI - FI]]&lt;5,Table46748[[#This Row],[PSI - FI]]&gt;=3),"Blue","No")))</f>
        <v>No</v>
      </c>
      <c r="X184" s="19" t="str">
        <f>HYPERLINK("https://www.google.com/maps/dir/?api=1&amp;origin=" &amp; Table46748[[#This Row],[Begin Lat]] &amp; "," &amp; Table46748[[#This Row],[Begin Long]] &amp; "&amp;destination=" &amp; Table46748[[#This Row],[End Lat]] &amp; "," &amp; Table46748[[#This Row],[End Long]] &amp; "&amp;travelmode=driving", "Google Maps")</f>
        <v>Google Maps</v>
      </c>
      <c r="Y184" s="1">
        <v>40.194863568199999</v>
      </c>
      <c r="Z184" s="1">
        <v>-84.208022253799996</v>
      </c>
      <c r="AA184" s="1">
        <v>40.201824870599999</v>
      </c>
      <c r="AB184" s="1">
        <v>-84.205464207600002</v>
      </c>
    </row>
    <row r="185" spans="1:28" x14ac:dyDescent="0.25">
      <c r="A185" s="13">
        <v>183</v>
      </c>
      <c r="B185" s="17">
        <v>8</v>
      </c>
      <c r="C185" s="1" t="s">
        <v>792</v>
      </c>
      <c r="D185" s="1" t="s">
        <v>3848</v>
      </c>
      <c r="E185" s="1" t="s">
        <v>3897</v>
      </c>
      <c r="F185" s="1" t="s">
        <v>3917</v>
      </c>
      <c r="G185" s="16">
        <v>0</v>
      </c>
      <c r="H185" s="16">
        <v>0.5</v>
      </c>
      <c r="I185" s="13" t="s">
        <v>3190</v>
      </c>
      <c r="J185" s="1" t="s">
        <v>4977</v>
      </c>
      <c r="K185" s="1">
        <v>0</v>
      </c>
      <c r="L185" s="1">
        <v>0</v>
      </c>
      <c r="M185" s="1">
        <v>1</v>
      </c>
      <c r="N185" s="1">
        <v>1</v>
      </c>
      <c r="O185" s="1">
        <v>5</v>
      </c>
      <c r="P185" s="16">
        <v>15.984375</v>
      </c>
      <c r="Q185" s="21">
        <v>3.1068089715442986E-2</v>
      </c>
      <c r="R185" s="21">
        <v>0.73553686103873572</v>
      </c>
      <c r="S185" s="21">
        <v>0.70446877132329278</v>
      </c>
      <c r="T185" s="21">
        <v>1.9352104124433596E-3</v>
      </c>
      <c r="U185" s="21">
        <v>9.4549480690343003E-3</v>
      </c>
      <c r="V185" s="21">
        <v>7.5197376565909408E-3</v>
      </c>
      <c r="W185" s="13" t="str">
        <f>IF(Table46748[[#This Row],[PSI - FI]]&gt;5,"Red",(IF(AND(Table46748[[#This Row],[PSI - FI]]&lt;5,Table46748[[#This Row],[PSI - FI]]&gt;=3),"Blue","No")))</f>
        <v>No</v>
      </c>
      <c r="X185" s="19" t="str">
        <f>HYPERLINK("https://www.google.com/maps/dir/?api=1&amp;origin=" &amp; Table46748[[#This Row],[Begin Lat]] &amp; "," &amp; Table46748[[#This Row],[Begin Long]] &amp; "&amp;destination=" &amp; Table46748[[#This Row],[End Lat]] &amp; "," &amp; Table46748[[#This Row],[End Long]] &amp; "&amp;travelmode=driving", "Google Maps")</f>
        <v>Google Maps</v>
      </c>
      <c r="Y185" s="1">
        <v>39.553989756999997</v>
      </c>
      <c r="Z185" s="1">
        <v>-83.726721725700003</v>
      </c>
      <c r="AA185" s="1">
        <v>39.557578985500001</v>
      </c>
      <c r="AB185" s="1">
        <v>-83.718578375500002</v>
      </c>
    </row>
    <row r="186" spans="1:28" x14ac:dyDescent="0.25">
      <c r="A186" s="13">
        <v>184</v>
      </c>
      <c r="B186" s="17">
        <v>6</v>
      </c>
      <c r="C186" s="1" t="s">
        <v>1340</v>
      </c>
      <c r="D186" s="1" t="s">
        <v>3842</v>
      </c>
      <c r="E186" s="1" t="s">
        <v>3843</v>
      </c>
      <c r="F186" s="1" t="s">
        <v>3916</v>
      </c>
      <c r="G186" s="16">
        <v>4.8</v>
      </c>
      <c r="H186" s="16">
        <v>5.3</v>
      </c>
      <c r="I186" s="13" t="s">
        <v>3190</v>
      </c>
      <c r="J186" s="1" t="s">
        <v>4978</v>
      </c>
      <c r="K186" s="1">
        <v>0</v>
      </c>
      <c r="L186" s="1">
        <v>0</v>
      </c>
      <c r="M186" s="1">
        <v>2</v>
      </c>
      <c r="N186" s="1">
        <v>2</v>
      </c>
      <c r="O186" s="1">
        <v>4</v>
      </c>
      <c r="P186" s="16">
        <v>25.96875</v>
      </c>
      <c r="Q186" s="21">
        <v>3.5643598955140181E-2</v>
      </c>
      <c r="R186" s="21">
        <v>0.34067794646871857</v>
      </c>
      <c r="S186" s="21">
        <v>0.30503434751357839</v>
      </c>
      <c r="T186" s="21">
        <v>2.2923496834681054E-3</v>
      </c>
      <c r="U186" s="21">
        <v>9.4304002566451984E-3</v>
      </c>
      <c r="V186" s="21">
        <v>7.1380505731770925E-3</v>
      </c>
      <c r="W186" s="13" t="str">
        <f>IF(Table46748[[#This Row],[PSI - FI]]&gt;5,"Red",(IF(AND(Table46748[[#This Row],[PSI - FI]]&lt;5,Table46748[[#This Row],[PSI - FI]]&gt;=3),"Blue","No")))</f>
        <v>No</v>
      </c>
      <c r="X186" s="19" t="str">
        <f>HYPERLINK("https://www.google.com/maps/dir/?api=1&amp;origin=" &amp; Table46748[[#This Row],[Begin Lat]] &amp; "," &amp; Table46748[[#This Row],[Begin Long]] &amp; "&amp;destination=" &amp; Table46748[[#This Row],[End Lat]] &amp; "," &amp; Table46748[[#This Row],[End Long]] &amp; "&amp;travelmode=driving", "Google Maps")</f>
        <v>Google Maps</v>
      </c>
      <c r="Y186" s="1">
        <v>39.9417081733</v>
      </c>
      <c r="Z186" s="1">
        <v>-83.444992695400003</v>
      </c>
      <c r="AA186" s="1">
        <v>39.942952570499997</v>
      </c>
      <c r="AB186" s="1">
        <v>-83.435736938000005</v>
      </c>
    </row>
    <row r="187" spans="1:28" x14ac:dyDescent="0.25">
      <c r="A187" s="13">
        <v>185</v>
      </c>
      <c r="B187" s="17">
        <v>6</v>
      </c>
      <c r="C187" s="1" t="s">
        <v>799</v>
      </c>
      <c r="D187" s="1" t="s">
        <v>3844</v>
      </c>
      <c r="E187" s="1" t="s">
        <v>3851</v>
      </c>
      <c r="F187" s="1" t="s">
        <v>3917</v>
      </c>
      <c r="G187" s="16">
        <v>14.8</v>
      </c>
      <c r="H187" s="16">
        <v>15.3</v>
      </c>
      <c r="I187" s="13" t="s">
        <v>3190</v>
      </c>
      <c r="J187" s="1" t="s">
        <v>4978</v>
      </c>
      <c r="K187" s="1">
        <v>0</v>
      </c>
      <c r="L187" s="1">
        <v>0</v>
      </c>
      <c r="M187" s="1">
        <v>2</v>
      </c>
      <c r="N187" s="1">
        <v>1</v>
      </c>
      <c r="O187" s="1">
        <v>13</v>
      </c>
      <c r="P187" s="16">
        <v>30.53125</v>
      </c>
      <c r="Q187" s="21">
        <v>4.1834422353460195E-2</v>
      </c>
      <c r="R187" s="21">
        <v>0.74755788687707114</v>
      </c>
      <c r="S187" s="21">
        <v>0.7057234645236109</v>
      </c>
      <c r="T187" s="21">
        <v>2.7949120965840941E-3</v>
      </c>
      <c r="U187" s="21">
        <v>9.3090974210872455E-3</v>
      </c>
      <c r="V187" s="21">
        <v>6.5141853245031514E-3</v>
      </c>
      <c r="W187" s="13" t="str">
        <f>IF(Table46748[[#This Row],[PSI - FI]]&gt;5,"Red",(IF(AND(Table46748[[#This Row],[PSI - FI]]&lt;5,Table46748[[#This Row],[PSI - FI]]&gt;=3),"Blue","No")))</f>
        <v>No</v>
      </c>
      <c r="X187" s="19" t="str">
        <f>HYPERLINK("https://www.google.com/maps/dir/?api=1&amp;origin=" &amp; Table46748[[#This Row],[Begin Lat]] &amp; "," &amp; Table46748[[#This Row],[Begin Long]] &amp; "&amp;destination=" &amp; Table46748[[#This Row],[End Lat]] &amp; "," &amp; Table46748[[#This Row],[End Long]] &amp; "&amp;travelmode=driving", "Google Maps")</f>
        <v>Google Maps</v>
      </c>
      <c r="Y187" s="1">
        <v>40.330772031999999</v>
      </c>
      <c r="Z187" s="1">
        <v>-82.890452455800002</v>
      </c>
      <c r="AA187" s="1">
        <v>40.3357078043</v>
      </c>
      <c r="AB187" s="1">
        <v>-82.883520649900007</v>
      </c>
    </row>
    <row r="188" spans="1:28" x14ac:dyDescent="0.25">
      <c r="A188" s="13">
        <v>186</v>
      </c>
      <c r="B188" s="17">
        <v>6</v>
      </c>
      <c r="C188" s="1" t="s">
        <v>799</v>
      </c>
      <c r="D188" s="1" t="s">
        <v>3844</v>
      </c>
      <c r="E188" s="1" t="s">
        <v>3851</v>
      </c>
      <c r="F188" s="1" t="s">
        <v>3917</v>
      </c>
      <c r="G188" s="16">
        <v>14.2</v>
      </c>
      <c r="H188" s="16">
        <v>14.7</v>
      </c>
      <c r="I188" s="13" t="s">
        <v>3190</v>
      </c>
      <c r="J188" s="1" t="s">
        <v>4978</v>
      </c>
      <c r="K188" s="1">
        <v>0</v>
      </c>
      <c r="L188" s="1">
        <v>0</v>
      </c>
      <c r="M188" s="1">
        <v>0</v>
      </c>
      <c r="N188" s="1">
        <v>3</v>
      </c>
      <c r="O188" s="1">
        <v>12</v>
      </c>
      <c r="P188" s="16">
        <v>25.3125</v>
      </c>
      <c r="Q188" s="21">
        <v>4.1834422353460195E-2</v>
      </c>
      <c r="R188" s="21">
        <v>0.70317050439061202</v>
      </c>
      <c r="S188" s="21">
        <v>0.66133608203715177</v>
      </c>
      <c r="T188" s="21">
        <v>2.7949120965840941E-3</v>
      </c>
      <c r="U188" s="21">
        <v>9.3090974210872455E-3</v>
      </c>
      <c r="V188" s="21">
        <v>6.5141853245031514E-3</v>
      </c>
      <c r="W188" s="13" t="str">
        <f>IF(Table46748[[#This Row],[PSI - FI]]&gt;5,"Red",(IF(AND(Table46748[[#This Row],[PSI - FI]]&lt;5,Table46748[[#This Row],[PSI - FI]]&gt;=3),"Blue","No")))</f>
        <v>No</v>
      </c>
      <c r="X188" s="19" t="str">
        <f>HYPERLINK("https://www.google.com/maps/dir/?api=1&amp;origin=" &amp; Table46748[[#This Row],[Begin Lat]] &amp; "," &amp; Table46748[[#This Row],[Begin Long]] &amp; "&amp;destination=" &amp; Table46748[[#This Row],[End Lat]] &amp; "," &amp; Table46748[[#This Row],[End Long]] &amp; "&amp;travelmode=driving", "Google Maps")</f>
        <v>Google Maps</v>
      </c>
      <c r="Y188" s="1">
        <v>40.324851330900003</v>
      </c>
      <c r="Z188" s="1">
        <v>-82.898772562100007</v>
      </c>
      <c r="AA188" s="1">
        <v>40.329785393400002</v>
      </c>
      <c r="AB188" s="1">
        <v>-82.891839519200005</v>
      </c>
    </row>
    <row r="189" spans="1:28" x14ac:dyDescent="0.25">
      <c r="A189" s="13">
        <v>187</v>
      </c>
      <c r="B189" s="17">
        <v>6</v>
      </c>
      <c r="C189" s="1" t="s">
        <v>799</v>
      </c>
      <c r="D189" s="1" t="s">
        <v>3844</v>
      </c>
      <c r="E189" s="1" t="s">
        <v>3845</v>
      </c>
      <c r="F189" s="1" t="s">
        <v>3917</v>
      </c>
      <c r="G189" s="16">
        <v>10.199999999999999</v>
      </c>
      <c r="H189" s="16">
        <v>10.7</v>
      </c>
      <c r="I189" s="13" t="s">
        <v>3190</v>
      </c>
      <c r="J189" s="1" t="s">
        <v>4978</v>
      </c>
      <c r="K189" s="1">
        <v>0</v>
      </c>
      <c r="L189" s="1">
        <v>0</v>
      </c>
      <c r="M189" s="1">
        <v>0</v>
      </c>
      <c r="N189" s="1">
        <v>3</v>
      </c>
      <c r="O189" s="1">
        <v>11</v>
      </c>
      <c r="P189" s="16">
        <v>24.3125</v>
      </c>
      <c r="Q189" s="21">
        <v>4.1834422353460195E-2</v>
      </c>
      <c r="R189" s="21">
        <v>0.65878312190415278</v>
      </c>
      <c r="S189" s="21">
        <v>0.61694869955069254</v>
      </c>
      <c r="T189" s="21">
        <v>2.7949120965840941E-3</v>
      </c>
      <c r="U189" s="21">
        <v>9.3090974210872455E-3</v>
      </c>
      <c r="V189" s="21">
        <v>6.5141853245031514E-3</v>
      </c>
      <c r="W189" s="13" t="str">
        <f>IF(Table46748[[#This Row],[PSI - FI]]&gt;5,"Red",(IF(AND(Table46748[[#This Row],[PSI - FI]]&lt;5,Table46748[[#This Row],[PSI - FI]]&gt;=3),"Blue","No")))</f>
        <v>No</v>
      </c>
      <c r="X189" s="19" t="str">
        <f>HYPERLINK("https://www.google.com/maps/dir/?api=1&amp;origin=" &amp; Table46748[[#This Row],[Begin Lat]] &amp; "," &amp; Table46748[[#This Row],[Begin Long]] &amp; "&amp;destination=" &amp; Table46748[[#This Row],[End Lat]] &amp; "," &amp; Table46748[[#This Row],[End Long]] &amp; "&amp;travelmode=driving", "Google Maps")</f>
        <v>Google Maps</v>
      </c>
      <c r="Y189" s="1">
        <v>40.274029793099999</v>
      </c>
      <c r="Z189" s="1">
        <v>-82.926486797699994</v>
      </c>
      <c r="AA189" s="1">
        <v>40.281257491799998</v>
      </c>
      <c r="AB189" s="1">
        <v>-82.925804362899996</v>
      </c>
    </row>
    <row r="190" spans="1:28" x14ac:dyDescent="0.25">
      <c r="A190" s="13">
        <v>188</v>
      </c>
      <c r="B190" s="17">
        <v>6</v>
      </c>
      <c r="C190" s="1" t="s">
        <v>799</v>
      </c>
      <c r="D190" s="1" t="s">
        <v>3844</v>
      </c>
      <c r="E190" s="1" t="s">
        <v>3845</v>
      </c>
      <c r="F190" s="1" t="s">
        <v>3917</v>
      </c>
      <c r="G190" s="16">
        <v>16.600000000000001</v>
      </c>
      <c r="H190" s="16">
        <v>17.100000000000001</v>
      </c>
      <c r="I190" s="13" t="s">
        <v>3190</v>
      </c>
      <c r="J190" s="1" t="s">
        <v>4978</v>
      </c>
      <c r="K190" s="1">
        <v>0</v>
      </c>
      <c r="L190" s="1">
        <v>0</v>
      </c>
      <c r="M190" s="1">
        <v>3</v>
      </c>
      <c r="N190" s="1">
        <v>0</v>
      </c>
      <c r="O190" s="1">
        <v>4</v>
      </c>
      <c r="P190" s="16">
        <v>23.640625</v>
      </c>
      <c r="Q190" s="21">
        <v>4.1834422353460195E-2</v>
      </c>
      <c r="R190" s="21">
        <v>0.34807144449893912</v>
      </c>
      <c r="S190" s="21">
        <v>0.30623702214547893</v>
      </c>
      <c r="T190" s="21">
        <v>2.7949120965840941E-3</v>
      </c>
      <c r="U190" s="21">
        <v>9.3090974210872455E-3</v>
      </c>
      <c r="V190" s="21">
        <v>6.5141853245031514E-3</v>
      </c>
      <c r="W190" s="13" t="str">
        <f>IF(Table46748[[#This Row],[PSI - FI]]&gt;5,"Red",(IF(AND(Table46748[[#This Row],[PSI - FI]]&lt;5,Table46748[[#This Row],[PSI - FI]]&gt;=3),"Blue","No")))</f>
        <v>No</v>
      </c>
      <c r="X190" s="19" t="str">
        <f>HYPERLINK("https://www.google.com/maps/dir/?api=1&amp;origin=" &amp; Table46748[[#This Row],[Begin Lat]] &amp; "," &amp; Table46748[[#This Row],[Begin Long]] &amp; "&amp;destination=" &amp; Table46748[[#This Row],[End Lat]] &amp; "," &amp; Table46748[[#This Row],[End Long]] &amp; "&amp;travelmode=driving", "Google Maps")</f>
        <v>Google Maps</v>
      </c>
      <c r="Y190" s="1">
        <v>40.348485476999997</v>
      </c>
      <c r="Z190" s="1">
        <v>-82.865044909600002</v>
      </c>
      <c r="AA190" s="1">
        <v>40.353415710599997</v>
      </c>
      <c r="AB190" s="1">
        <v>-82.858103294100005</v>
      </c>
    </row>
    <row r="191" spans="1:28" x14ac:dyDescent="0.25">
      <c r="A191" s="13">
        <v>189</v>
      </c>
      <c r="B191" s="17">
        <v>4</v>
      </c>
      <c r="C191" s="1" t="s">
        <v>795</v>
      </c>
      <c r="D191" s="1" t="s">
        <v>3898</v>
      </c>
      <c r="E191" s="1" t="s">
        <v>3899</v>
      </c>
      <c r="F191" s="1" t="s">
        <v>3924</v>
      </c>
      <c r="G191" s="16">
        <v>6.2</v>
      </c>
      <c r="H191" s="16">
        <v>6.7</v>
      </c>
      <c r="I191" s="13" t="s">
        <v>3190</v>
      </c>
      <c r="J191" s="1" t="s">
        <v>4979</v>
      </c>
      <c r="K191" s="1">
        <v>0</v>
      </c>
      <c r="L191" s="1">
        <v>0</v>
      </c>
      <c r="M191" s="1">
        <v>2</v>
      </c>
      <c r="N191" s="1">
        <v>3</v>
      </c>
      <c r="O191" s="1">
        <v>17</v>
      </c>
      <c r="P191" s="16">
        <v>43.40625</v>
      </c>
      <c r="Q191" s="21">
        <v>2.1460892470288873E-2</v>
      </c>
      <c r="R191" s="21">
        <v>1.0349632240978337</v>
      </c>
      <c r="S191" s="21">
        <v>1.0135023316275449</v>
      </c>
      <c r="T191" s="21">
        <v>1.4452721081345272E-3</v>
      </c>
      <c r="U191" s="21">
        <v>9.2913303687770041E-3</v>
      </c>
      <c r="V191" s="21">
        <v>7.8460582606424776E-3</v>
      </c>
      <c r="W191" s="13" t="str">
        <f>IF(Table46748[[#This Row],[PSI - FI]]&gt;5,"Red",(IF(AND(Table46748[[#This Row],[PSI - FI]]&lt;5,Table46748[[#This Row],[PSI - FI]]&gt;=3),"Blue","No")))</f>
        <v>No</v>
      </c>
      <c r="X191" s="19" t="str">
        <f>HYPERLINK("https://www.google.com/maps/dir/?api=1&amp;origin=" &amp; Table46748[[#This Row],[Begin Lat]] &amp; "," &amp; Table46748[[#This Row],[Begin Long]] &amp; "&amp;destination=" &amp; Table46748[[#This Row],[End Lat]] &amp; "," &amp; Table46748[[#This Row],[End Long]] &amp; "&amp;travelmode=driving", "Google Maps")</f>
        <v>Google Maps</v>
      </c>
      <c r="Y191" s="1">
        <v>41.2477381255</v>
      </c>
      <c r="Z191" s="1">
        <v>-81.588729715499994</v>
      </c>
      <c r="AA191" s="1">
        <v>41.2537733578</v>
      </c>
      <c r="AB191" s="1">
        <v>-81.583918254400004</v>
      </c>
    </row>
    <row r="192" spans="1:28" x14ac:dyDescent="0.25">
      <c r="A192" s="13">
        <v>190</v>
      </c>
      <c r="B192" s="17">
        <v>11</v>
      </c>
      <c r="C192" s="1" t="s">
        <v>2389</v>
      </c>
      <c r="D192" s="1" t="s">
        <v>3884</v>
      </c>
      <c r="E192" s="1" t="s">
        <v>3885</v>
      </c>
      <c r="F192" s="1" t="s">
        <v>3922</v>
      </c>
      <c r="G192" s="16">
        <v>28.7</v>
      </c>
      <c r="H192" s="16">
        <v>29.2</v>
      </c>
      <c r="I192" s="13" t="s">
        <v>3190</v>
      </c>
      <c r="J192" s="1" t="s">
        <v>4979</v>
      </c>
      <c r="K192" s="1">
        <v>0</v>
      </c>
      <c r="L192" s="1">
        <v>1</v>
      </c>
      <c r="M192" s="1">
        <v>4</v>
      </c>
      <c r="N192" s="1">
        <v>2</v>
      </c>
      <c r="O192" s="1">
        <v>4</v>
      </c>
      <c r="P192" s="16">
        <v>84.739189680232556</v>
      </c>
      <c r="Q192" s="21">
        <v>1.598191350586468E-2</v>
      </c>
      <c r="R192" s="21">
        <v>0.40188477282948876</v>
      </c>
      <c r="S192" s="21">
        <v>0.38590285932362406</v>
      </c>
      <c r="T192" s="21">
        <v>1.0743900865349538E-3</v>
      </c>
      <c r="U192" s="21">
        <v>9.2490593177910613E-3</v>
      </c>
      <c r="V192" s="21">
        <v>8.174669231256107E-3</v>
      </c>
      <c r="W192" s="13" t="str">
        <f>IF(Table46748[[#This Row],[PSI - FI]]&gt;5,"Red",(IF(AND(Table46748[[#This Row],[PSI - FI]]&lt;5,Table46748[[#This Row],[PSI - FI]]&gt;=3),"Blue","No")))</f>
        <v>No</v>
      </c>
      <c r="X192" s="19" t="str">
        <f>HYPERLINK("https://www.google.com/maps/dir/?api=1&amp;origin=" &amp; Table46748[[#This Row],[Begin Lat]] &amp; "," &amp; Table46748[[#This Row],[Begin Long]] &amp; "&amp;destination=" &amp; Table46748[[#This Row],[End Lat]] &amp; "," &amp; Table46748[[#This Row],[End Long]] &amp; "&amp;travelmode=driving", "Google Maps")</f>
        <v>Google Maps</v>
      </c>
      <c r="Y192" s="1">
        <v>40.594913066499998</v>
      </c>
      <c r="Z192" s="1">
        <v>-81.509542779399993</v>
      </c>
      <c r="AA192" s="1">
        <v>40.600896626500003</v>
      </c>
      <c r="AB192" s="1">
        <v>-81.504183682000004</v>
      </c>
    </row>
    <row r="193" spans="1:28" x14ac:dyDescent="0.25">
      <c r="A193" s="13">
        <v>191</v>
      </c>
      <c r="B193" s="17">
        <v>2</v>
      </c>
      <c r="C193" s="1" t="s">
        <v>807</v>
      </c>
      <c r="D193" s="1" t="s">
        <v>3852</v>
      </c>
      <c r="E193" s="1" t="s">
        <v>3853</v>
      </c>
      <c r="F193" s="1" t="s">
        <v>3918</v>
      </c>
      <c r="G193" s="16">
        <v>9.6</v>
      </c>
      <c r="H193" s="16">
        <v>10.1</v>
      </c>
      <c r="I193" s="13" t="s">
        <v>3190</v>
      </c>
      <c r="J193" s="1" t="s">
        <v>4978</v>
      </c>
      <c r="K193" s="1">
        <v>0</v>
      </c>
      <c r="L193" s="1">
        <v>0</v>
      </c>
      <c r="M193" s="1">
        <v>3</v>
      </c>
      <c r="N193" s="1">
        <v>2</v>
      </c>
      <c r="O193" s="1">
        <v>9</v>
      </c>
      <c r="P193" s="16">
        <v>37.515625</v>
      </c>
      <c r="Q193" s="21">
        <v>3.0332375953760007E-2</v>
      </c>
      <c r="R193" s="21">
        <v>0.49333380669929339</v>
      </c>
      <c r="S193" s="21">
        <v>0.4630014307455334</v>
      </c>
      <c r="T193" s="21">
        <v>1.8773549025615124E-3</v>
      </c>
      <c r="U193" s="21">
        <v>9.1934871419738669E-3</v>
      </c>
      <c r="V193" s="21">
        <v>7.316132239412354E-3</v>
      </c>
      <c r="W193" s="13" t="str">
        <f>IF(Table46748[[#This Row],[PSI - FI]]&gt;5,"Red",(IF(AND(Table46748[[#This Row],[PSI - FI]]&lt;5,Table46748[[#This Row],[PSI - FI]]&gt;=3),"Blue","No")))</f>
        <v>No</v>
      </c>
      <c r="X193" s="19" t="str">
        <f>HYPERLINK("https://www.google.com/maps/dir/?api=1&amp;origin=" &amp; Table46748[[#This Row],[Begin Lat]] &amp; "," &amp; Table46748[[#This Row],[Begin Long]] &amp; "&amp;destination=" &amp; Table46748[[#This Row],[End Lat]] &amp; "," &amp; Table46748[[#This Row],[End Long]] &amp; "&amp;travelmode=driving", "Google Maps")</f>
        <v>Google Maps</v>
      </c>
      <c r="Y193" s="1">
        <v>41.302962125299999</v>
      </c>
      <c r="Z193" s="1">
        <v>-83.629216599499998</v>
      </c>
      <c r="AA193" s="1">
        <v>41.309955681600002</v>
      </c>
      <c r="AB193" s="1">
        <v>-83.626763348099999</v>
      </c>
    </row>
    <row r="194" spans="1:28" x14ac:dyDescent="0.25">
      <c r="A194" s="13">
        <v>192</v>
      </c>
      <c r="B194" s="17">
        <v>7</v>
      </c>
      <c r="C194" s="1" t="s">
        <v>789</v>
      </c>
      <c r="D194" s="1" t="s">
        <v>3846</v>
      </c>
      <c r="E194" s="1" t="s">
        <v>3847</v>
      </c>
      <c r="F194" s="1" t="s">
        <v>3916</v>
      </c>
      <c r="G194" s="16">
        <v>27.6</v>
      </c>
      <c r="H194" s="16">
        <v>28.1</v>
      </c>
      <c r="I194" s="13" t="s">
        <v>3190</v>
      </c>
      <c r="J194" s="1" t="s">
        <v>4978</v>
      </c>
      <c r="K194" s="1">
        <v>0</v>
      </c>
      <c r="L194" s="1">
        <v>0</v>
      </c>
      <c r="M194" s="1">
        <v>3</v>
      </c>
      <c r="N194" s="1">
        <v>1</v>
      </c>
      <c r="O194" s="1">
        <v>8</v>
      </c>
      <c r="P194" s="16">
        <v>32.078125</v>
      </c>
      <c r="Q194" s="21">
        <v>3.4761724798860145E-2</v>
      </c>
      <c r="R194" s="21">
        <v>0.48378804988677593</v>
      </c>
      <c r="S194" s="21">
        <v>0.44902632508791579</v>
      </c>
      <c r="T194" s="21">
        <v>2.222357968409801E-3</v>
      </c>
      <c r="U194" s="21">
        <v>9.1437742558629145E-3</v>
      </c>
      <c r="V194" s="21">
        <v>6.9214162874531131E-3</v>
      </c>
      <c r="W194" s="13" t="str">
        <f>IF(Table46748[[#This Row],[PSI - FI]]&gt;5,"Red",(IF(AND(Table46748[[#This Row],[PSI - FI]]&lt;5,Table46748[[#This Row],[PSI - FI]]&gt;=3),"Blue","No")))</f>
        <v>No</v>
      </c>
      <c r="X194" s="19" t="str">
        <f>HYPERLINK("https://www.google.com/maps/dir/?api=1&amp;origin=" &amp; Table46748[[#This Row],[Begin Lat]] &amp; "," &amp; Table46748[[#This Row],[Begin Long]] &amp; "&amp;destination=" &amp; Table46748[[#This Row],[End Lat]] &amp; "," &amp; Table46748[[#This Row],[End Long]] &amp; "&amp;travelmode=driving", "Google Maps")</f>
        <v>Google Maps</v>
      </c>
      <c r="Y194" s="1">
        <v>39.938120127600001</v>
      </c>
      <c r="Z194" s="1">
        <v>-83.566202583299997</v>
      </c>
      <c r="AA194" s="1">
        <v>39.938992271399997</v>
      </c>
      <c r="AB194" s="1">
        <v>-83.556860888599999</v>
      </c>
    </row>
    <row r="195" spans="1:28" x14ac:dyDescent="0.25">
      <c r="A195" s="13">
        <v>193</v>
      </c>
      <c r="B195" s="17">
        <v>8</v>
      </c>
      <c r="C195" s="1" t="s">
        <v>806</v>
      </c>
      <c r="D195" s="1" t="s">
        <v>3856</v>
      </c>
      <c r="E195" s="1" t="s">
        <v>3857</v>
      </c>
      <c r="F195" s="1" t="s">
        <v>3917</v>
      </c>
      <c r="G195" s="16">
        <v>11.7</v>
      </c>
      <c r="H195" s="16">
        <v>12.2</v>
      </c>
      <c r="I195" s="13" t="s">
        <v>3190</v>
      </c>
      <c r="J195" s="1" t="s">
        <v>4979</v>
      </c>
      <c r="K195" s="1">
        <v>0</v>
      </c>
      <c r="L195" s="1">
        <v>0</v>
      </c>
      <c r="M195" s="1">
        <v>2</v>
      </c>
      <c r="N195" s="1">
        <v>1</v>
      </c>
      <c r="O195" s="1">
        <v>6</v>
      </c>
      <c r="P195" s="16">
        <v>23.53125</v>
      </c>
      <c r="Q195" s="21">
        <v>3.1743777982758695E-2</v>
      </c>
      <c r="R195" s="21">
        <v>0.60934939778690067</v>
      </c>
      <c r="S195" s="21">
        <v>0.57760561980414193</v>
      </c>
      <c r="T195" s="21">
        <v>2.1427978474545801E-3</v>
      </c>
      <c r="U195" s="21">
        <v>9.102070441124082E-3</v>
      </c>
      <c r="V195" s="21">
        <v>6.9592725936695014E-3</v>
      </c>
      <c r="W195" s="13" t="str">
        <f>IF(Table46748[[#This Row],[PSI - FI]]&gt;5,"Red",(IF(AND(Table46748[[#This Row],[PSI - FI]]&lt;5,Table46748[[#This Row],[PSI - FI]]&gt;=3),"Blue","No")))</f>
        <v>No</v>
      </c>
      <c r="X195" s="19" t="str">
        <f>HYPERLINK("https://www.google.com/maps/dir/?api=1&amp;origin=" &amp; Table46748[[#This Row],[Begin Lat]] &amp; "," &amp; Table46748[[#This Row],[Begin Long]] &amp; "&amp;destination=" &amp; Table46748[[#This Row],[End Lat]] &amp; "," &amp; Table46748[[#This Row],[End Long]] &amp; "&amp;travelmode=driving", "Google Maps")</f>
        <v>Google Maps</v>
      </c>
      <c r="Y195" s="1">
        <v>39.409387265900001</v>
      </c>
      <c r="Z195" s="1">
        <v>-84.169377569299996</v>
      </c>
      <c r="AA195" s="1">
        <v>39.412241572500001</v>
      </c>
      <c r="AB195" s="1">
        <v>-84.160984257400003</v>
      </c>
    </row>
    <row r="196" spans="1:28" x14ac:dyDescent="0.25">
      <c r="A196" s="13">
        <v>194</v>
      </c>
      <c r="B196" s="17">
        <v>8</v>
      </c>
      <c r="C196" s="1" t="s">
        <v>806</v>
      </c>
      <c r="D196" s="1" t="s">
        <v>3856</v>
      </c>
      <c r="E196" s="1" t="s">
        <v>3857</v>
      </c>
      <c r="F196" s="1" t="s">
        <v>3917</v>
      </c>
      <c r="G196" s="16">
        <v>10.4</v>
      </c>
      <c r="H196" s="16">
        <v>10.9</v>
      </c>
      <c r="I196" s="13" t="s">
        <v>3190</v>
      </c>
      <c r="J196" s="1" t="s">
        <v>4979</v>
      </c>
      <c r="K196" s="1">
        <v>0</v>
      </c>
      <c r="L196" s="1">
        <v>0</v>
      </c>
      <c r="M196" s="1">
        <v>2</v>
      </c>
      <c r="N196" s="1">
        <v>1</v>
      </c>
      <c r="O196" s="1">
        <v>4</v>
      </c>
      <c r="P196" s="16">
        <v>21.53125</v>
      </c>
      <c r="Q196" s="21">
        <v>3.1743777982758695E-2</v>
      </c>
      <c r="R196" s="21">
        <v>0.47989104138222971</v>
      </c>
      <c r="S196" s="21">
        <v>0.44814726339947103</v>
      </c>
      <c r="T196" s="21">
        <v>2.1427978474545801E-3</v>
      </c>
      <c r="U196" s="21">
        <v>9.102070441124082E-3</v>
      </c>
      <c r="V196" s="21">
        <v>6.9592725936695014E-3</v>
      </c>
      <c r="W196" s="13" t="str">
        <f>IF(Table46748[[#This Row],[PSI - FI]]&gt;5,"Red",(IF(AND(Table46748[[#This Row],[PSI - FI]]&lt;5,Table46748[[#This Row],[PSI - FI]]&gt;=3),"Blue","No")))</f>
        <v>No</v>
      </c>
      <c r="X196" s="19" t="str">
        <f>HYPERLINK("https://www.google.com/maps/dir/?api=1&amp;origin=" &amp; Table46748[[#This Row],[Begin Lat]] &amp; "," &amp; Table46748[[#This Row],[Begin Long]] &amp; "&amp;destination=" &amp; Table46748[[#This Row],[End Lat]] &amp; "," &amp; Table46748[[#This Row],[End Long]] &amp; "&amp;travelmode=driving", "Google Maps")</f>
        <v>Google Maps</v>
      </c>
      <c r="Y196" s="1">
        <v>39.397374224099998</v>
      </c>
      <c r="Z196" s="1">
        <v>-84.187985266699997</v>
      </c>
      <c r="AA196" s="1">
        <v>39.4014384679</v>
      </c>
      <c r="AB196" s="1">
        <v>-84.180249956400004</v>
      </c>
    </row>
    <row r="197" spans="1:28" x14ac:dyDescent="0.25">
      <c r="A197" s="13">
        <v>195</v>
      </c>
      <c r="B197" s="17">
        <v>6</v>
      </c>
      <c r="C197" s="1" t="s">
        <v>2374</v>
      </c>
      <c r="D197" s="1" t="s">
        <v>3848</v>
      </c>
      <c r="E197" s="1" t="s">
        <v>3850</v>
      </c>
      <c r="F197" s="1" t="s">
        <v>3917</v>
      </c>
      <c r="G197" s="16">
        <v>3.1</v>
      </c>
      <c r="H197" s="16">
        <v>3.6</v>
      </c>
      <c r="I197" s="13" t="s">
        <v>3190</v>
      </c>
      <c r="J197" s="1" t="s">
        <v>4976</v>
      </c>
      <c r="K197" s="1">
        <v>0</v>
      </c>
      <c r="L197" s="1">
        <v>0</v>
      </c>
      <c r="M197" s="1">
        <v>2</v>
      </c>
      <c r="N197" s="1">
        <v>1</v>
      </c>
      <c r="O197" s="1">
        <v>14</v>
      </c>
      <c r="P197" s="16">
        <v>31.53125</v>
      </c>
      <c r="Q197" s="21">
        <v>3.0185080575417023E-2</v>
      </c>
      <c r="R197" s="21">
        <v>1.1008523443725922</v>
      </c>
      <c r="S197" s="21">
        <v>1.070667263797175</v>
      </c>
      <c r="T197" s="21">
        <v>1.6167099087729933E-3</v>
      </c>
      <c r="U197" s="21">
        <v>9.0423783893493342E-3</v>
      </c>
      <c r="V197" s="21">
        <v>7.4256684805763407E-3</v>
      </c>
      <c r="W197" s="13" t="str">
        <f>IF(Table46748[[#This Row],[PSI - FI]]&gt;5,"Red",(IF(AND(Table46748[[#This Row],[PSI - FI]]&lt;5,Table46748[[#This Row],[PSI - FI]]&gt;=3),"Blue","No")))</f>
        <v>No</v>
      </c>
      <c r="X197" s="19" t="str">
        <f>HYPERLINK("https://www.google.com/maps/dir/?api=1&amp;origin=" &amp; Table46748[[#This Row],[Begin Lat]] &amp; "," &amp; Table46748[[#This Row],[Begin Long]] &amp; "&amp;destination=" &amp; Table46748[[#This Row],[End Lat]] &amp; "," &amp; Table46748[[#This Row],[End Long]] &amp; "&amp;travelmode=driving", "Google Maps")</f>
        <v>Google Maps</v>
      </c>
      <c r="Y197" s="1">
        <v>39.613895297299997</v>
      </c>
      <c r="Z197" s="1">
        <v>-83.618190000400006</v>
      </c>
      <c r="AA197" s="1">
        <v>39.618129770000003</v>
      </c>
      <c r="AB197" s="1">
        <v>-83.610585872000001</v>
      </c>
    </row>
    <row r="198" spans="1:28" x14ac:dyDescent="0.25">
      <c r="A198" s="13">
        <v>196</v>
      </c>
      <c r="B198" s="17">
        <v>8</v>
      </c>
      <c r="C198" s="1" t="s">
        <v>792</v>
      </c>
      <c r="D198" s="1" t="s">
        <v>3848</v>
      </c>
      <c r="E198" s="1" t="s">
        <v>3897</v>
      </c>
      <c r="F198" s="1" t="s">
        <v>3917</v>
      </c>
      <c r="G198" s="16">
        <v>0.8</v>
      </c>
      <c r="H198" s="16">
        <v>1.3</v>
      </c>
      <c r="I198" s="13" t="s">
        <v>3190</v>
      </c>
      <c r="J198" s="1" t="s">
        <v>4979</v>
      </c>
      <c r="K198" s="1">
        <v>0</v>
      </c>
      <c r="L198" s="1">
        <v>1</v>
      </c>
      <c r="M198" s="1">
        <v>2</v>
      </c>
      <c r="N198" s="1">
        <v>1</v>
      </c>
      <c r="O198" s="1">
        <v>2</v>
      </c>
      <c r="P198" s="16">
        <v>65.207939680232556</v>
      </c>
      <c r="Q198" s="21">
        <v>2.5008788760139421E-2</v>
      </c>
      <c r="R198" s="21">
        <v>0.33839598322507225</v>
      </c>
      <c r="S198" s="21">
        <v>0.31338719446493285</v>
      </c>
      <c r="T198" s="21">
        <v>1.6857510404370551E-3</v>
      </c>
      <c r="U198" s="21">
        <v>8.9996264889840999E-3</v>
      </c>
      <c r="V198" s="21">
        <v>7.3138754485470451E-3</v>
      </c>
      <c r="W198" s="13" t="str">
        <f>IF(Table46748[[#This Row],[PSI - FI]]&gt;5,"Red",(IF(AND(Table46748[[#This Row],[PSI - FI]]&lt;5,Table46748[[#This Row],[PSI - FI]]&gt;=3),"Blue","No")))</f>
        <v>No</v>
      </c>
      <c r="X198" s="19" t="str">
        <f>HYPERLINK("https://www.google.com/maps/dir/?api=1&amp;origin=" &amp; Table46748[[#This Row],[Begin Lat]] &amp; "," &amp; Table46748[[#This Row],[Begin Long]] &amp; "&amp;destination=" &amp; Table46748[[#This Row],[End Lat]] &amp; "," &amp; Table46748[[#This Row],[End Long]] &amp; "&amp;travelmode=driving", "Google Maps")</f>
        <v>Google Maps</v>
      </c>
      <c r="Y198" s="1">
        <v>39.560087921099999</v>
      </c>
      <c r="Z198" s="1">
        <v>-83.713991592100001</v>
      </c>
      <c r="AA198" s="1">
        <v>39.564747716500001</v>
      </c>
      <c r="AB198" s="1">
        <v>-83.706823268799994</v>
      </c>
    </row>
    <row r="199" spans="1:28" x14ac:dyDescent="0.25">
      <c r="A199" s="13">
        <v>197</v>
      </c>
      <c r="B199" s="17">
        <v>7</v>
      </c>
      <c r="C199" s="1" t="s">
        <v>789</v>
      </c>
      <c r="D199" s="1" t="s">
        <v>3846</v>
      </c>
      <c r="E199" s="1" t="s">
        <v>3847</v>
      </c>
      <c r="F199" s="1" t="s">
        <v>3916</v>
      </c>
      <c r="G199" s="16">
        <v>24.4</v>
      </c>
      <c r="H199" s="16">
        <v>24.9</v>
      </c>
      <c r="I199" s="13" t="s">
        <v>3190</v>
      </c>
      <c r="J199" s="1" t="s">
        <v>4978</v>
      </c>
      <c r="K199" s="1">
        <v>0</v>
      </c>
      <c r="L199" s="1">
        <v>0</v>
      </c>
      <c r="M199" s="1">
        <v>2</v>
      </c>
      <c r="N199" s="1">
        <v>1</v>
      </c>
      <c r="O199" s="1">
        <v>14</v>
      </c>
      <c r="P199" s="16">
        <v>31.53125</v>
      </c>
      <c r="Q199" s="21">
        <v>3.619259755423121E-2</v>
      </c>
      <c r="R199" s="21">
        <v>0.85752982928658006</v>
      </c>
      <c r="S199" s="21">
        <v>0.82133723173234885</v>
      </c>
      <c r="T199" s="21">
        <v>2.2985710814090107E-3</v>
      </c>
      <c r="U199" s="21">
        <v>8.9932777733999145E-3</v>
      </c>
      <c r="V199" s="21">
        <v>6.6947066919909037E-3</v>
      </c>
      <c r="W199" s="13" t="str">
        <f>IF(Table46748[[#This Row],[PSI - FI]]&gt;5,"Red",(IF(AND(Table46748[[#This Row],[PSI - FI]]&lt;5,Table46748[[#This Row],[PSI - FI]]&gt;=3),"Blue","No")))</f>
        <v>No</v>
      </c>
      <c r="X199" s="19" t="str">
        <f>HYPERLINK("https://www.google.com/maps/dir/?api=1&amp;origin=" &amp; Table46748[[#This Row],[Begin Lat]] &amp; "," &amp; Table46748[[#This Row],[Begin Long]] &amp; "&amp;destination=" &amp; Table46748[[#This Row],[End Lat]] &amp; "," &amp; Table46748[[#This Row],[End Long]] &amp; "&amp;travelmode=driving", "Google Maps")</f>
        <v>Google Maps</v>
      </c>
      <c r="Y199" s="1">
        <v>39.933544921399999</v>
      </c>
      <c r="Z199" s="1">
        <v>-83.625454114700005</v>
      </c>
      <c r="AA199" s="1">
        <v>39.9329449584</v>
      </c>
      <c r="AB199" s="1">
        <v>-83.616073530099996</v>
      </c>
    </row>
    <row r="200" spans="1:28" x14ac:dyDescent="0.25">
      <c r="A200" s="13">
        <v>198</v>
      </c>
      <c r="B200" s="17">
        <v>8</v>
      </c>
      <c r="C200" s="1" t="s">
        <v>806</v>
      </c>
      <c r="D200" s="1" t="s">
        <v>3856</v>
      </c>
      <c r="E200" s="1" t="s">
        <v>3857</v>
      </c>
      <c r="F200" s="1" t="s">
        <v>3917</v>
      </c>
      <c r="G200" s="16">
        <v>15.7</v>
      </c>
      <c r="H200" s="16">
        <v>16.2</v>
      </c>
      <c r="I200" s="13" t="s">
        <v>3190</v>
      </c>
      <c r="J200" s="1" t="s">
        <v>4979</v>
      </c>
      <c r="K200" s="1">
        <v>0</v>
      </c>
      <c r="L200" s="1">
        <v>0</v>
      </c>
      <c r="M200" s="1">
        <v>0</v>
      </c>
      <c r="N200" s="1">
        <v>3</v>
      </c>
      <c r="O200" s="1">
        <v>3</v>
      </c>
      <c r="P200" s="16">
        <v>16.3125</v>
      </c>
      <c r="Q200" s="21">
        <v>3.1246971799206092E-2</v>
      </c>
      <c r="R200" s="21">
        <v>0.40878468842223853</v>
      </c>
      <c r="S200" s="21">
        <v>0.37753771662303243</v>
      </c>
      <c r="T200" s="21">
        <v>2.1090622210715401E-3</v>
      </c>
      <c r="U200" s="21">
        <v>8.9588652074348261E-3</v>
      </c>
      <c r="V200" s="21">
        <v>6.8498029863632865E-3</v>
      </c>
      <c r="W200" s="13" t="str">
        <f>IF(Table46748[[#This Row],[PSI - FI]]&gt;5,"Red",(IF(AND(Table46748[[#This Row],[PSI - FI]]&lt;5,Table46748[[#This Row],[PSI - FI]]&gt;=3),"Blue","No")))</f>
        <v>No</v>
      </c>
      <c r="X200" s="19" t="str">
        <f>HYPERLINK("https://www.google.com/maps/dir/?api=1&amp;origin=" &amp; Table46748[[#This Row],[Begin Lat]] &amp; "," &amp; Table46748[[#This Row],[Begin Long]] &amp; "&amp;destination=" &amp; Table46748[[#This Row],[End Lat]] &amp; "," &amp; Table46748[[#This Row],[End Long]] &amp; "&amp;travelmode=driving", "Google Maps")</f>
        <v>Google Maps</v>
      </c>
      <c r="Y200" s="1">
        <v>39.421522229099999</v>
      </c>
      <c r="Z200" s="1">
        <v>-84.097300592099998</v>
      </c>
      <c r="AA200" s="1">
        <v>39.424523712999999</v>
      </c>
      <c r="AB200" s="1">
        <v>-84.088801301499998</v>
      </c>
    </row>
    <row r="201" spans="1:28" x14ac:dyDescent="0.25">
      <c r="A201" s="13">
        <v>199</v>
      </c>
      <c r="B201" s="17">
        <v>4</v>
      </c>
      <c r="C201" s="1" t="s">
        <v>3194</v>
      </c>
      <c r="D201" s="1" t="s">
        <v>3900</v>
      </c>
      <c r="E201" s="1" t="s">
        <v>3901</v>
      </c>
      <c r="F201" s="1" t="s">
        <v>3920</v>
      </c>
      <c r="G201" s="16">
        <v>7.3</v>
      </c>
      <c r="H201" s="16">
        <v>7.8</v>
      </c>
      <c r="I201" s="13" t="s">
        <v>3190</v>
      </c>
      <c r="J201" s="1" t="s">
        <v>4979</v>
      </c>
      <c r="K201" s="1">
        <v>0</v>
      </c>
      <c r="L201" s="1">
        <v>0</v>
      </c>
      <c r="M201" s="1">
        <v>1</v>
      </c>
      <c r="N201" s="1">
        <v>3</v>
      </c>
      <c r="O201" s="1">
        <v>8</v>
      </c>
      <c r="P201" s="16">
        <v>27.859375</v>
      </c>
      <c r="Q201" s="21">
        <v>1.9683738923321304E-2</v>
      </c>
      <c r="R201" s="21">
        <v>0.69689215304973484</v>
      </c>
      <c r="S201" s="21">
        <v>0.67720841412641353</v>
      </c>
      <c r="T201" s="21">
        <v>1.2679977028293445E-3</v>
      </c>
      <c r="U201" s="21">
        <v>8.9030332330555829E-3</v>
      </c>
      <c r="V201" s="21">
        <v>7.635035530226238E-3</v>
      </c>
      <c r="W201" s="13" t="str">
        <f>IF(Table46748[[#This Row],[PSI - FI]]&gt;5,"Red",(IF(AND(Table46748[[#This Row],[PSI - FI]]&lt;5,Table46748[[#This Row],[PSI - FI]]&gt;=3),"Blue","No")))</f>
        <v>No</v>
      </c>
      <c r="X201" s="19" t="str">
        <f>HYPERLINK("https://www.google.com/maps/dir/?api=1&amp;origin=" &amp; Table46748[[#This Row],[Begin Lat]] &amp; "," &amp; Table46748[[#This Row],[Begin Long]] &amp; "&amp;destination=" &amp; Table46748[[#This Row],[End Lat]] &amp; "," &amp; Table46748[[#This Row],[End Long]] &amp; "&amp;travelmode=driving", "Google Maps")</f>
        <v>Google Maps</v>
      </c>
      <c r="Y201" s="1">
        <v>41.780697754099997</v>
      </c>
      <c r="Z201" s="1">
        <v>-80.865623232299995</v>
      </c>
      <c r="AA201" s="1">
        <v>41.785108151700001</v>
      </c>
      <c r="AB201" s="1">
        <v>-80.857948110099997</v>
      </c>
    </row>
    <row r="202" spans="1:28" x14ac:dyDescent="0.25">
      <c r="A202" s="13">
        <v>200</v>
      </c>
      <c r="B202" s="17">
        <v>4</v>
      </c>
      <c r="C202" s="1" t="s">
        <v>801</v>
      </c>
      <c r="D202" s="1" t="s">
        <v>3867</v>
      </c>
      <c r="E202" s="1" t="s">
        <v>3877</v>
      </c>
      <c r="F202" s="1" t="s">
        <v>3921</v>
      </c>
      <c r="G202" s="16">
        <v>0.7</v>
      </c>
      <c r="H202" s="16">
        <v>1.2</v>
      </c>
      <c r="I202" s="13" t="s">
        <v>3190</v>
      </c>
      <c r="J202" s="1" t="s">
        <v>4979</v>
      </c>
      <c r="K202" s="1">
        <v>0</v>
      </c>
      <c r="L202" s="1">
        <v>1</v>
      </c>
      <c r="M202" s="1">
        <v>3</v>
      </c>
      <c r="N202" s="1">
        <v>2</v>
      </c>
      <c r="O202" s="1">
        <v>7</v>
      </c>
      <c r="P202" s="16">
        <v>81.192314680232556</v>
      </c>
      <c r="Q202" s="21">
        <v>1.7589239882867463E-2</v>
      </c>
      <c r="R202" s="21">
        <v>0.51833129154499358</v>
      </c>
      <c r="S202" s="21">
        <v>0.50074205166212615</v>
      </c>
      <c r="T202" s="21">
        <v>1.1831237288867618E-3</v>
      </c>
      <c r="U202" s="21">
        <v>8.8977718473731149E-3</v>
      </c>
      <c r="V202" s="21">
        <v>7.7146481184863528E-3</v>
      </c>
      <c r="W202" s="13" t="str">
        <f>IF(Table46748[[#This Row],[PSI - FI]]&gt;5,"Red",(IF(AND(Table46748[[#This Row],[PSI - FI]]&lt;5,Table46748[[#This Row],[PSI - FI]]&gt;=3),"Blue","No")))</f>
        <v>No</v>
      </c>
      <c r="X202" s="19" t="str">
        <f>HYPERLINK("https://www.google.com/maps/dir/?api=1&amp;origin=" &amp; Table46748[[#This Row],[Begin Lat]] &amp; "," &amp; Table46748[[#This Row],[Begin Long]] &amp; "&amp;destination=" &amp; Table46748[[#This Row],[End Lat]] &amp; "," &amp; Table46748[[#This Row],[End Long]] &amp; "&amp;travelmode=driving", "Google Maps")</f>
        <v>Google Maps</v>
      </c>
      <c r="Y202" s="1">
        <v>41.100027633099998</v>
      </c>
      <c r="Z202" s="1">
        <v>-80.988993372600007</v>
      </c>
      <c r="AA202" s="1">
        <v>41.100128521000002</v>
      </c>
      <c r="AB202" s="1">
        <v>-80.979417042400001</v>
      </c>
    </row>
    <row r="203" spans="1:28" x14ac:dyDescent="0.25">
      <c r="A203" s="13">
        <v>201</v>
      </c>
      <c r="B203" s="17">
        <v>7</v>
      </c>
      <c r="C203" s="1" t="s">
        <v>2388</v>
      </c>
      <c r="D203" s="1" t="s">
        <v>3852</v>
      </c>
      <c r="E203" s="1" t="s">
        <v>3876</v>
      </c>
      <c r="F203" s="1" t="s">
        <v>3918</v>
      </c>
      <c r="G203" s="16">
        <v>15.5</v>
      </c>
      <c r="H203" s="16">
        <v>16</v>
      </c>
      <c r="I203" s="13" t="s">
        <v>3190</v>
      </c>
      <c r="J203" s="1" t="s">
        <v>4979</v>
      </c>
      <c r="K203" s="1">
        <v>0</v>
      </c>
      <c r="L203" s="1">
        <v>0</v>
      </c>
      <c r="M203" s="1">
        <v>3</v>
      </c>
      <c r="N203" s="1">
        <v>1</v>
      </c>
      <c r="O203" s="1">
        <v>7</v>
      </c>
      <c r="P203" s="16">
        <v>31.078125</v>
      </c>
      <c r="Q203" s="21">
        <v>2.4563851020918584E-2</v>
      </c>
      <c r="R203" s="21">
        <v>0.59296695040137692</v>
      </c>
      <c r="S203" s="21">
        <v>0.5684030993804583</v>
      </c>
      <c r="T203" s="21">
        <v>1.6555809649616763E-3</v>
      </c>
      <c r="U203" s="21">
        <v>8.8393306218379122E-3</v>
      </c>
      <c r="V203" s="21">
        <v>7.1837496568762354E-3</v>
      </c>
      <c r="W203" s="13" t="str">
        <f>IF(Table46748[[#This Row],[PSI - FI]]&gt;5,"Red",(IF(AND(Table46748[[#This Row],[PSI - FI]]&lt;5,Table46748[[#This Row],[PSI - FI]]&gt;=3),"Blue","No")))</f>
        <v>No</v>
      </c>
      <c r="X203" s="19" t="str">
        <f>HYPERLINK("https://www.google.com/maps/dir/?api=1&amp;origin=" &amp; Table46748[[#This Row],[Begin Lat]] &amp; "," &amp; Table46748[[#This Row],[Begin Long]] &amp; "&amp;destination=" &amp; Table46748[[#This Row],[End Lat]] &amp; "," &amp; Table46748[[#This Row],[End Long]] &amp; "&amp;travelmode=driving", "Google Maps")</f>
        <v>Google Maps</v>
      </c>
      <c r="Y203" s="1">
        <v>40.409541434099999</v>
      </c>
      <c r="Z203" s="1">
        <v>-84.165712532800001</v>
      </c>
      <c r="AA203" s="1">
        <v>40.416507101000001</v>
      </c>
      <c r="AB203" s="1">
        <v>-84.168311082200006</v>
      </c>
    </row>
    <row r="204" spans="1:28" x14ac:dyDescent="0.25">
      <c r="A204" s="13">
        <v>202</v>
      </c>
      <c r="B204" s="17">
        <v>3</v>
      </c>
      <c r="C204" s="1" t="s">
        <v>805</v>
      </c>
      <c r="D204" s="1" t="s">
        <v>3902</v>
      </c>
      <c r="E204" s="1" t="s">
        <v>3903</v>
      </c>
      <c r="F204" s="1" t="s">
        <v>3924</v>
      </c>
      <c r="G204" s="16">
        <v>3.5</v>
      </c>
      <c r="H204" s="16">
        <v>4</v>
      </c>
      <c r="I204" s="13" t="s">
        <v>3190</v>
      </c>
      <c r="J204" s="1" t="s">
        <v>4977</v>
      </c>
      <c r="K204" s="1">
        <v>0</v>
      </c>
      <c r="L204" s="1">
        <v>2</v>
      </c>
      <c r="M204" s="1">
        <v>0</v>
      </c>
      <c r="N204" s="1">
        <v>1</v>
      </c>
      <c r="O204" s="1">
        <v>3</v>
      </c>
      <c r="P204" s="16">
        <v>98.790879360465112</v>
      </c>
      <c r="Q204" s="21">
        <v>1.8478820157923223E-2</v>
      </c>
      <c r="R204" s="21">
        <v>0.48944623734889853</v>
      </c>
      <c r="S204" s="21">
        <v>0.47096741719097529</v>
      </c>
      <c r="T204" s="21">
        <v>1.0881609968419349E-3</v>
      </c>
      <c r="U204" s="21">
        <v>8.8303006232956366E-3</v>
      </c>
      <c r="V204" s="21">
        <v>7.7421396264537017E-3</v>
      </c>
      <c r="W204" s="13" t="str">
        <f>IF(Table46748[[#This Row],[PSI - FI]]&gt;5,"Red",(IF(AND(Table46748[[#This Row],[PSI - FI]]&lt;5,Table46748[[#This Row],[PSI - FI]]&gt;=3),"Blue","No")))</f>
        <v>No</v>
      </c>
      <c r="X204" s="19" t="str">
        <f>HYPERLINK("https://www.google.com/maps/dir/?api=1&amp;origin=" &amp; Table46748[[#This Row],[Begin Lat]] &amp; "," &amp; Table46748[[#This Row],[Begin Long]] &amp; "&amp;destination=" &amp; Table46748[[#This Row],[End Lat]] &amp; "," &amp; Table46748[[#This Row],[End Long]] &amp; "&amp;travelmode=driving", "Google Maps")</f>
        <v>Google Maps</v>
      </c>
      <c r="Y204" s="1">
        <v>41.191504934500003</v>
      </c>
      <c r="Z204" s="1">
        <v>-81.745705356299993</v>
      </c>
      <c r="AA204" s="1">
        <v>41.194181407899997</v>
      </c>
      <c r="AB204" s="1">
        <v>-81.736844732799995</v>
      </c>
    </row>
    <row r="205" spans="1:28" x14ac:dyDescent="0.25">
      <c r="A205" s="13">
        <v>203</v>
      </c>
      <c r="B205" s="17">
        <v>5</v>
      </c>
      <c r="C205" s="1" t="s">
        <v>793</v>
      </c>
      <c r="D205" s="1" t="s">
        <v>3842</v>
      </c>
      <c r="E205" s="1" t="s">
        <v>3858</v>
      </c>
      <c r="F205" s="1" t="s">
        <v>3916</v>
      </c>
      <c r="G205" s="16">
        <v>13.4</v>
      </c>
      <c r="H205" s="16">
        <v>13.9</v>
      </c>
      <c r="I205" s="13" t="s">
        <v>3190</v>
      </c>
      <c r="J205" s="1" t="s">
        <v>4978</v>
      </c>
      <c r="K205" s="1">
        <v>0</v>
      </c>
      <c r="L205" s="1">
        <v>1</v>
      </c>
      <c r="M205" s="1">
        <v>4</v>
      </c>
      <c r="N205" s="1">
        <v>0</v>
      </c>
      <c r="O205" s="1">
        <v>14</v>
      </c>
      <c r="P205" s="16">
        <v>85.864189680232556</v>
      </c>
      <c r="Q205" s="21">
        <v>2.9293239158297148E-2</v>
      </c>
      <c r="R205" s="21">
        <v>0.63791716341649696</v>
      </c>
      <c r="S205" s="21">
        <v>0.60862392425819978</v>
      </c>
      <c r="T205" s="21">
        <v>1.7980768823513456E-3</v>
      </c>
      <c r="U205" s="21">
        <v>8.8059905648057175E-3</v>
      </c>
      <c r="V205" s="21">
        <v>7.0079136824543718E-3</v>
      </c>
      <c r="W205" s="13" t="str">
        <f>IF(Table46748[[#This Row],[PSI - FI]]&gt;5,"Red",(IF(AND(Table46748[[#This Row],[PSI - FI]]&lt;5,Table46748[[#This Row],[PSI - FI]]&gt;=3),"Blue","No")))</f>
        <v>No</v>
      </c>
      <c r="X205" s="19" t="str">
        <f>HYPERLINK("https://www.google.com/maps/dir/?api=1&amp;origin=" &amp; Table46748[[#This Row],[Begin Lat]] &amp; "," &amp; Table46748[[#This Row],[Begin Long]] &amp; "&amp;destination=" &amp; Table46748[[#This Row],[End Lat]] &amp; "," &amp; Table46748[[#This Row],[End Long]] &amp; "&amp;travelmode=driving", "Google Maps")</f>
        <v>Google Maps</v>
      </c>
      <c r="Y205" s="1">
        <v>39.941811260500003</v>
      </c>
      <c r="Z205" s="1">
        <v>-82.521359720899994</v>
      </c>
      <c r="AA205" s="1">
        <v>39.942530717399997</v>
      </c>
      <c r="AB205" s="1">
        <v>-82.511990962599995</v>
      </c>
    </row>
    <row r="206" spans="1:28" x14ac:dyDescent="0.25">
      <c r="A206" s="13">
        <v>204</v>
      </c>
      <c r="B206" s="17">
        <v>4</v>
      </c>
      <c r="C206" s="1" t="s">
        <v>3194</v>
      </c>
      <c r="D206" s="1" t="s">
        <v>3900</v>
      </c>
      <c r="E206" s="1" t="s">
        <v>3904</v>
      </c>
      <c r="F206" s="1" t="s">
        <v>3920</v>
      </c>
      <c r="G206" s="16">
        <v>20</v>
      </c>
      <c r="H206" s="16">
        <v>20.5</v>
      </c>
      <c r="I206" s="13" t="s">
        <v>3190</v>
      </c>
      <c r="J206" s="1" t="s">
        <v>4977</v>
      </c>
      <c r="K206" s="1">
        <v>0</v>
      </c>
      <c r="L206" s="1">
        <v>0</v>
      </c>
      <c r="M206" s="1">
        <v>2</v>
      </c>
      <c r="N206" s="1">
        <v>2</v>
      </c>
      <c r="O206" s="1">
        <v>1</v>
      </c>
      <c r="P206" s="16">
        <v>22.96875</v>
      </c>
      <c r="Q206" s="21">
        <v>1.5102444252882201E-2</v>
      </c>
      <c r="R206" s="21">
        <v>0.32654318390882414</v>
      </c>
      <c r="S206" s="21">
        <v>0.31144073965594193</v>
      </c>
      <c r="T206" s="21">
        <v>8.973339799030767E-4</v>
      </c>
      <c r="U206" s="21">
        <v>8.7859062139483655E-3</v>
      </c>
      <c r="V206" s="21">
        <v>7.8885722340452883E-3</v>
      </c>
      <c r="W206" s="13" t="str">
        <f>IF(Table46748[[#This Row],[PSI - FI]]&gt;5,"Red",(IF(AND(Table46748[[#This Row],[PSI - FI]]&lt;5,Table46748[[#This Row],[PSI - FI]]&gt;=3),"Blue","No")))</f>
        <v>No</v>
      </c>
      <c r="X206" s="19" t="str">
        <f>HYPERLINK("https://www.google.com/maps/dir/?api=1&amp;origin=" &amp; Table46748[[#This Row],[Begin Lat]] &amp; "," &amp; Table46748[[#This Row],[Begin Long]] &amp; "&amp;destination=" &amp; Table46748[[#This Row],[End Lat]] &amp; "," &amp; Table46748[[#This Row],[End Long]] &amp; "&amp;travelmode=driving", "Google Maps")</f>
        <v>Google Maps</v>
      </c>
      <c r="Y206" s="1">
        <v>41.879753413300001</v>
      </c>
      <c r="Z206" s="1">
        <v>-80.668154247800004</v>
      </c>
      <c r="AA206" s="1">
        <v>41.8842052205</v>
      </c>
      <c r="AB206" s="1">
        <v>-80.660510385099997</v>
      </c>
    </row>
    <row r="207" spans="1:28" x14ac:dyDescent="0.25">
      <c r="A207" s="13">
        <v>205</v>
      </c>
      <c r="B207" s="17">
        <v>1</v>
      </c>
      <c r="C207" s="1" t="s">
        <v>803</v>
      </c>
      <c r="D207" s="1" t="s">
        <v>3852</v>
      </c>
      <c r="E207" s="1" t="s">
        <v>3905</v>
      </c>
      <c r="F207" s="1" t="s">
        <v>3918</v>
      </c>
      <c r="G207" s="16">
        <v>12</v>
      </c>
      <c r="H207" s="16">
        <v>12.5</v>
      </c>
      <c r="I207" s="13" t="s">
        <v>3190</v>
      </c>
      <c r="J207" s="1" t="s">
        <v>4979</v>
      </c>
      <c r="K207" s="1">
        <v>0</v>
      </c>
      <c r="L207" s="1">
        <v>2</v>
      </c>
      <c r="M207" s="1">
        <v>3</v>
      </c>
      <c r="N207" s="1">
        <v>1</v>
      </c>
      <c r="O207" s="1">
        <v>13</v>
      </c>
      <c r="P207" s="16">
        <v>128.43150436046511</v>
      </c>
      <c r="Q207" s="21">
        <v>1.7306247979813592E-2</v>
      </c>
      <c r="R207" s="21">
        <v>0.73715511798679545</v>
      </c>
      <c r="S207" s="21">
        <v>0.71984887000698183</v>
      </c>
      <c r="T207" s="21">
        <v>1.163975186432043E-3</v>
      </c>
      <c r="U207" s="21">
        <v>8.7533830743132656E-3</v>
      </c>
      <c r="V207" s="21">
        <v>7.5894078878812228E-3</v>
      </c>
      <c r="W207" s="13" t="str">
        <f>IF(Table46748[[#This Row],[PSI - FI]]&gt;5,"Red",(IF(AND(Table46748[[#This Row],[PSI - FI]]&lt;5,Table46748[[#This Row],[PSI - FI]]&gt;=3),"Blue","No")))</f>
        <v>No</v>
      </c>
      <c r="X207" s="19" t="str">
        <f>HYPERLINK("https://www.google.com/maps/dir/?api=1&amp;origin=" &amp; Table46748[[#This Row],[Begin Lat]] &amp; "," &amp; Table46748[[#This Row],[Begin Long]] &amp; "&amp;destination=" &amp; Table46748[[#This Row],[End Lat]] &amp; "," &amp; Table46748[[#This Row],[End Long]] &amp; "&amp;travelmode=driving", "Google Maps")</f>
        <v>Google Maps</v>
      </c>
      <c r="Y207" s="1">
        <v>40.790984047000002</v>
      </c>
      <c r="Z207" s="1">
        <v>-84.039715617900001</v>
      </c>
      <c r="AA207" s="1">
        <v>40.795726417600001</v>
      </c>
      <c r="AB207" s="1">
        <v>-84.032508523299995</v>
      </c>
    </row>
    <row r="208" spans="1:28" x14ac:dyDescent="0.25">
      <c r="A208" s="13">
        <v>206</v>
      </c>
      <c r="B208" s="17">
        <v>2</v>
      </c>
      <c r="C208" s="1" t="s">
        <v>807</v>
      </c>
      <c r="D208" s="1" t="s">
        <v>3852</v>
      </c>
      <c r="E208" s="1" t="s">
        <v>3853</v>
      </c>
      <c r="F208" s="1" t="s">
        <v>3918</v>
      </c>
      <c r="G208" s="16">
        <v>16.3</v>
      </c>
      <c r="H208" s="16">
        <v>16.8</v>
      </c>
      <c r="I208" s="13" t="s">
        <v>3190</v>
      </c>
      <c r="J208" s="1" t="s">
        <v>4978</v>
      </c>
      <c r="K208" s="1">
        <v>1</v>
      </c>
      <c r="L208" s="1">
        <v>1</v>
      </c>
      <c r="M208" s="1">
        <v>1</v>
      </c>
      <c r="N208" s="1">
        <v>1</v>
      </c>
      <c r="O208" s="1">
        <v>7</v>
      </c>
      <c r="P208" s="16">
        <v>109.33775436046511</v>
      </c>
      <c r="Q208" s="21">
        <v>3.3494476403952082E-2</v>
      </c>
      <c r="R208" s="21">
        <v>0.43127764244681238</v>
      </c>
      <c r="S208" s="21">
        <v>0.39778316604286029</v>
      </c>
      <c r="T208" s="21">
        <v>2.1225193467939445E-3</v>
      </c>
      <c r="U208" s="21">
        <v>8.7346128389679707E-3</v>
      </c>
      <c r="V208" s="21">
        <v>6.6120934921740267E-3</v>
      </c>
      <c r="W208" s="13" t="str">
        <f>IF(Table46748[[#This Row],[PSI - FI]]&gt;5,"Red",(IF(AND(Table46748[[#This Row],[PSI - FI]]&lt;5,Table46748[[#This Row],[PSI - FI]]&gt;=3),"Blue","No")))</f>
        <v>No</v>
      </c>
      <c r="X208" s="19" t="str">
        <f>HYPERLINK("https://www.google.com/maps/dir/?api=1&amp;origin=" &amp; Table46748[[#This Row],[Begin Lat]] &amp; "," &amp; Table46748[[#This Row],[Begin Long]] &amp; "&amp;destination=" &amp; Table46748[[#This Row],[End Lat]] &amp; "," &amp; Table46748[[#This Row],[End Long]] &amp; "&amp;travelmode=driving", "Google Maps")</f>
        <v>Google Maps</v>
      </c>
      <c r="Y208" s="1">
        <v>41.399014522999998</v>
      </c>
      <c r="Z208" s="1">
        <v>-83.615713760199995</v>
      </c>
      <c r="AA208" s="1">
        <v>41.4062596168</v>
      </c>
      <c r="AB208" s="1">
        <v>-83.615645088500003</v>
      </c>
    </row>
    <row r="209" spans="1:28" x14ac:dyDescent="0.25">
      <c r="A209" s="13">
        <v>207</v>
      </c>
      <c r="B209" s="17">
        <v>2</v>
      </c>
      <c r="C209" s="1" t="s">
        <v>807</v>
      </c>
      <c r="D209" s="1" t="s">
        <v>3852</v>
      </c>
      <c r="E209" s="1" t="s">
        <v>3853</v>
      </c>
      <c r="F209" s="1" t="s">
        <v>3918</v>
      </c>
      <c r="G209" s="16">
        <v>18.100000000000001</v>
      </c>
      <c r="H209" s="16">
        <v>18.600000000000001</v>
      </c>
      <c r="I209" s="13" t="s">
        <v>3190</v>
      </c>
      <c r="J209" s="1" t="s">
        <v>4978</v>
      </c>
      <c r="K209" s="1">
        <v>0</v>
      </c>
      <c r="L209" s="1">
        <v>0</v>
      </c>
      <c r="M209" s="1">
        <v>3</v>
      </c>
      <c r="N209" s="1">
        <v>1</v>
      </c>
      <c r="O209" s="1">
        <v>6</v>
      </c>
      <c r="P209" s="16">
        <v>30.078125</v>
      </c>
      <c r="Q209" s="21">
        <v>3.3494476403952082E-2</v>
      </c>
      <c r="R209" s="21">
        <v>0.39485731943103769</v>
      </c>
      <c r="S209" s="21">
        <v>0.3613628430270856</v>
      </c>
      <c r="T209" s="21">
        <v>2.1225193467939445E-3</v>
      </c>
      <c r="U209" s="21">
        <v>8.7346128389679707E-3</v>
      </c>
      <c r="V209" s="21">
        <v>6.6120934921740267E-3</v>
      </c>
      <c r="W209" s="13" t="str">
        <f>IF(Table46748[[#This Row],[PSI - FI]]&gt;5,"Red",(IF(AND(Table46748[[#This Row],[PSI - FI]]&lt;5,Table46748[[#This Row],[PSI - FI]]&gt;=3),"Blue","No")))</f>
        <v>No</v>
      </c>
      <c r="X209" s="19" t="str">
        <f>HYPERLINK("https://www.google.com/maps/dir/?api=1&amp;origin=" &amp; Table46748[[#This Row],[Begin Lat]] &amp; "," &amp; Table46748[[#This Row],[Begin Long]] &amp; "&amp;destination=" &amp; Table46748[[#This Row],[End Lat]] &amp; "," &amp; Table46748[[#This Row],[End Long]] &amp; "&amp;travelmode=driving", "Google Maps")</f>
        <v>Google Maps</v>
      </c>
      <c r="Y209" s="1">
        <v>41.425095499800001</v>
      </c>
      <c r="Z209" s="1">
        <v>-83.615457941599999</v>
      </c>
      <c r="AA209" s="1">
        <v>41.4322632525</v>
      </c>
      <c r="AB209" s="1">
        <v>-83.616545661200007</v>
      </c>
    </row>
    <row r="210" spans="1:28" x14ac:dyDescent="0.25">
      <c r="A210" s="13">
        <v>208</v>
      </c>
      <c r="B210" s="17">
        <v>7</v>
      </c>
      <c r="C210" s="1" t="s">
        <v>789</v>
      </c>
      <c r="D210" s="1" t="s">
        <v>3846</v>
      </c>
      <c r="E210" s="1" t="s">
        <v>3847</v>
      </c>
      <c r="F210" s="1" t="s">
        <v>3916</v>
      </c>
      <c r="G210" s="16">
        <v>9.1999999999999993</v>
      </c>
      <c r="H210" s="16">
        <v>9.6999999999999993</v>
      </c>
      <c r="I210" s="13" t="s">
        <v>3190</v>
      </c>
      <c r="J210" s="1" t="s">
        <v>4978</v>
      </c>
      <c r="K210" s="1">
        <v>0</v>
      </c>
      <c r="L210" s="1">
        <v>1</v>
      </c>
      <c r="M210" s="1">
        <v>2</v>
      </c>
      <c r="N210" s="1">
        <v>0</v>
      </c>
      <c r="O210" s="1">
        <v>7</v>
      </c>
      <c r="P210" s="16">
        <v>65.770439680232556</v>
      </c>
      <c r="Q210" s="21">
        <v>3.9646226794095511E-2</v>
      </c>
      <c r="R210" s="21">
        <v>0.45994879407132366</v>
      </c>
      <c r="S210" s="21">
        <v>0.42030256727722815</v>
      </c>
      <c r="T210" s="21">
        <v>2.6151066489298377E-3</v>
      </c>
      <c r="U210" s="21">
        <v>8.7146068294045951E-3</v>
      </c>
      <c r="V210" s="21">
        <v>6.0995001804747574E-3</v>
      </c>
      <c r="W210" s="13" t="str">
        <f>IF(Table46748[[#This Row],[PSI - FI]]&gt;5,"Red",(IF(AND(Table46748[[#This Row],[PSI - FI]]&lt;5,Table46748[[#This Row],[PSI - FI]]&gt;=3),"Blue","No")))</f>
        <v>No</v>
      </c>
      <c r="X210" s="19" t="str">
        <f>HYPERLINK("https://www.google.com/maps/dir/?api=1&amp;origin=" &amp; Table46748[[#This Row],[Begin Lat]] &amp; "," &amp; Table46748[[#This Row],[Begin Long]] &amp; "&amp;destination=" &amp; Table46748[[#This Row],[End Lat]] &amp; "," &amp; Table46748[[#This Row],[End Long]] &amp; "&amp;travelmode=driving", "Google Maps")</f>
        <v>Google Maps</v>
      </c>
      <c r="Y210" s="1">
        <v>39.8921696373</v>
      </c>
      <c r="Z210" s="1">
        <v>-83.8877846858</v>
      </c>
      <c r="AA210" s="1">
        <v>39.892854650700002</v>
      </c>
      <c r="AB210" s="1">
        <v>-83.878432170899998</v>
      </c>
    </row>
    <row r="211" spans="1:28" x14ac:dyDescent="0.25">
      <c r="A211" s="13">
        <v>209</v>
      </c>
      <c r="B211" s="17">
        <v>3</v>
      </c>
      <c r="C211" s="1" t="s">
        <v>3193</v>
      </c>
      <c r="D211" s="1" t="s">
        <v>3848</v>
      </c>
      <c r="E211" s="1" t="s">
        <v>3880</v>
      </c>
      <c r="F211" s="1" t="s">
        <v>3917</v>
      </c>
      <c r="G211" s="16">
        <v>0.5</v>
      </c>
      <c r="H211" s="16">
        <v>1</v>
      </c>
      <c r="I211" s="13" t="s">
        <v>3190</v>
      </c>
      <c r="J211" s="1" t="s">
        <v>4978</v>
      </c>
      <c r="K211" s="1">
        <v>0</v>
      </c>
      <c r="L211" s="1">
        <v>0</v>
      </c>
      <c r="M211" s="1">
        <v>2</v>
      </c>
      <c r="N211" s="1">
        <v>2</v>
      </c>
      <c r="O211" s="1">
        <v>8</v>
      </c>
      <c r="P211" s="16">
        <v>29.96875</v>
      </c>
      <c r="Q211" s="21">
        <v>3.3330073972510171E-2</v>
      </c>
      <c r="R211" s="21">
        <v>0.46510712093470769</v>
      </c>
      <c r="S211" s="21">
        <v>0.43177704696219754</v>
      </c>
      <c r="T211" s="21">
        <v>2.1096320778235455E-3</v>
      </c>
      <c r="U211" s="21">
        <v>8.6812691778779573E-3</v>
      </c>
      <c r="V211" s="21">
        <v>6.5716371000544118E-3</v>
      </c>
      <c r="W211" s="13" t="str">
        <f>IF(Table46748[[#This Row],[PSI - FI]]&gt;5,"Red",(IF(AND(Table46748[[#This Row],[PSI - FI]]&lt;5,Table46748[[#This Row],[PSI - FI]]&gt;=3),"Blue","No")))</f>
        <v>No</v>
      </c>
      <c r="X211" s="19" t="str">
        <f>HYPERLINK("https://www.google.com/maps/dir/?api=1&amp;origin=" &amp; Table46748[[#This Row],[Begin Lat]] &amp; "," &amp; Table46748[[#This Row],[Begin Long]] &amp; "&amp;destination=" &amp; Table46748[[#This Row],[End Lat]] &amp; "," &amp; Table46748[[#This Row],[End Long]] &amp; "&amp;travelmode=driving", "Google Maps")</f>
        <v>Google Maps</v>
      </c>
      <c r="Y211" s="1">
        <v>40.804144696100003</v>
      </c>
      <c r="Z211" s="1">
        <v>-82.379640350900004</v>
      </c>
      <c r="AA211" s="1">
        <v>40.8077267882</v>
      </c>
      <c r="AB211" s="1">
        <v>-82.371350732500005</v>
      </c>
    </row>
    <row r="212" spans="1:28" x14ac:dyDescent="0.25">
      <c r="A212" s="13">
        <v>210</v>
      </c>
      <c r="B212" s="17">
        <v>4</v>
      </c>
      <c r="C212" s="1" t="s">
        <v>801</v>
      </c>
      <c r="D212" s="1" t="s">
        <v>3867</v>
      </c>
      <c r="E212" s="1" t="s">
        <v>3877</v>
      </c>
      <c r="F212" s="1" t="s">
        <v>3921</v>
      </c>
      <c r="G212" s="16">
        <v>4.5999999999999996</v>
      </c>
      <c r="H212" s="16">
        <v>5.0999999999999996</v>
      </c>
      <c r="I212" s="13" t="s">
        <v>3190</v>
      </c>
      <c r="J212" s="1" t="s">
        <v>4979</v>
      </c>
      <c r="K212" s="1">
        <v>0</v>
      </c>
      <c r="L212" s="1">
        <v>1</v>
      </c>
      <c r="M212" s="1">
        <v>2</v>
      </c>
      <c r="N212" s="1">
        <v>2</v>
      </c>
      <c r="O212" s="1">
        <v>5</v>
      </c>
      <c r="P212" s="16">
        <v>72.645439680232556</v>
      </c>
      <c r="Q212" s="21">
        <v>1.9868920055116951E-2</v>
      </c>
      <c r="R212" s="21">
        <v>0.44904685394280763</v>
      </c>
      <c r="S212" s="21">
        <v>0.42917793388769065</v>
      </c>
      <c r="T212" s="21">
        <v>1.3374425322829045E-3</v>
      </c>
      <c r="U212" s="21">
        <v>8.6006442736254411E-3</v>
      </c>
      <c r="V212" s="21">
        <v>7.2632017413425363E-3</v>
      </c>
      <c r="W212" s="13" t="str">
        <f>IF(Table46748[[#This Row],[PSI - FI]]&gt;5,"Red",(IF(AND(Table46748[[#This Row],[PSI - FI]]&lt;5,Table46748[[#This Row],[PSI - FI]]&gt;=3),"Blue","No")))</f>
        <v>No</v>
      </c>
      <c r="X212" s="19" t="str">
        <f>HYPERLINK("https://www.google.com/maps/dir/?api=1&amp;origin=" &amp; Table46748[[#This Row],[Begin Lat]] &amp; "," &amp; Table46748[[#This Row],[Begin Long]] &amp; "&amp;destination=" &amp; Table46748[[#This Row],[End Lat]] &amp; "," &amp; Table46748[[#This Row],[End Long]] &amp; "&amp;travelmode=driving", "Google Maps")</f>
        <v>Google Maps</v>
      </c>
      <c r="Y212" s="1">
        <v>41.105391784799998</v>
      </c>
      <c r="Z212" s="1">
        <v>-80.915086842500003</v>
      </c>
      <c r="AA212" s="1">
        <v>41.106034801900002</v>
      </c>
      <c r="AB212" s="1">
        <v>-80.905537470699997</v>
      </c>
    </row>
    <row r="213" spans="1:28" x14ac:dyDescent="0.25">
      <c r="A213" s="13">
        <v>211</v>
      </c>
      <c r="B213" s="17">
        <v>3</v>
      </c>
      <c r="C213" s="1" t="s">
        <v>1330</v>
      </c>
      <c r="D213" s="1" t="s">
        <v>3859</v>
      </c>
      <c r="E213" s="1" t="s">
        <v>3872</v>
      </c>
      <c r="F213" s="1" t="s">
        <v>3919</v>
      </c>
      <c r="G213" s="16">
        <v>25.8</v>
      </c>
      <c r="H213" s="16">
        <v>26.3</v>
      </c>
      <c r="I213" s="13" t="s">
        <v>3190</v>
      </c>
      <c r="J213" s="1" t="s">
        <v>4978</v>
      </c>
      <c r="K213" s="1">
        <v>1</v>
      </c>
      <c r="L213" s="1">
        <v>0</v>
      </c>
      <c r="M213" s="1">
        <v>3</v>
      </c>
      <c r="N213" s="1">
        <v>2</v>
      </c>
      <c r="O213" s="1">
        <v>14</v>
      </c>
      <c r="P213" s="16">
        <v>88.192314680232556</v>
      </c>
      <c r="Q213" s="21">
        <v>2.5005137786380922E-2</v>
      </c>
      <c r="R213" s="21">
        <v>0.57913592060137953</v>
      </c>
      <c r="S213" s="21">
        <v>0.55413078281499861</v>
      </c>
      <c r="T213" s="21">
        <v>1.4781843186303311E-3</v>
      </c>
      <c r="U213" s="21">
        <v>8.3979481934775054E-3</v>
      </c>
      <c r="V213" s="21">
        <v>6.9197638748471745E-3</v>
      </c>
      <c r="W213" s="13" t="str">
        <f>IF(Table46748[[#This Row],[PSI - FI]]&gt;5,"Red",(IF(AND(Table46748[[#This Row],[PSI - FI]]&lt;5,Table46748[[#This Row],[PSI - FI]]&gt;=3),"Blue","No")))</f>
        <v>No</v>
      </c>
      <c r="X213" s="19" t="str">
        <f>HYPERLINK("https://www.google.com/maps/dir/?api=1&amp;origin=" &amp; Table46748[[#This Row],[Begin Lat]] &amp; "," &amp; Table46748[[#This Row],[Begin Long]] &amp; "&amp;destination=" &amp; Table46748[[#This Row],[End Lat]] &amp; "," &amp; Table46748[[#This Row],[End Long]] &amp; "&amp;travelmode=driving", "Google Maps")</f>
        <v>Google Maps</v>
      </c>
      <c r="Y213" s="1">
        <v>41.340137198199997</v>
      </c>
      <c r="Z213" s="1">
        <v>-82.354841883199995</v>
      </c>
      <c r="AA213" s="1">
        <v>41.342913143499999</v>
      </c>
      <c r="AB213" s="1">
        <v>-82.345966255999997</v>
      </c>
    </row>
    <row r="214" spans="1:28" x14ac:dyDescent="0.25">
      <c r="A214" s="13">
        <v>212</v>
      </c>
      <c r="B214" s="17">
        <v>3</v>
      </c>
      <c r="C214" s="1" t="s">
        <v>1330</v>
      </c>
      <c r="D214" s="1" t="s">
        <v>3859</v>
      </c>
      <c r="E214" s="1" t="s">
        <v>3872</v>
      </c>
      <c r="F214" s="1" t="s">
        <v>3919</v>
      </c>
      <c r="G214" s="16">
        <v>24.5</v>
      </c>
      <c r="H214" s="16">
        <v>25</v>
      </c>
      <c r="I214" s="13" t="s">
        <v>3190</v>
      </c>
      <c r="J214" s="1" t="s">
        <v>4978</v>
      </c>
      <c r="K214" s="1">
        <v>0</v>
      </c>
      <c r="L214" s="1">
        <v>1</v>
      </c>
      <c r="M214" s="1">
        <v>4</v>
      </c>
      <c r="N214" s="1">
        <v>1</v>
      </c>
      <c r="O214" s="1">
        <v>10</v>
      </c>
      <c r="P214" s="16">
        <v>86.301689680232556</v>
      </c>
      <c r="Q214" s="21">
        <v>2.5005137786380922E-2</v>
      </c>
      <c r="R214" s="21">
        <v>0.46798633017797048</v>
      </c>
      <c r="S214" s="21">
        <v>0.44298119239158956</v>
      </c>
      <c r="T214" s="21">
        <v>1.4781843186303311E-3</v>
      </c>
      <c r="U214" s="21">
        <v>8.3979481934775054E-3</v>
      </c>
      <c r="V214" s="21">
        <v>6.9197638748471745E-3</v>
      </c>
      <c r="W214" s="13" t="str">
        <f>IF(Table46748[[#This Row],[PSI - FI]]&gt;5,"Red",(IF(AND(Table46748[[#This Row],[PSI - FI]]&lt;5,Table46748[[#This Row],[PSI - FI]]&gt;=3),"Blue","No")))</f>
        <v>No</v>
      </c>
      <c r="X214" s="19" t="str">
        <f>HYPERLINK("https://www.google.com/maps/dir/?api=1&amp;origin=" &amp; Table46748[[#This Row],[Begin Lat]] &amp; "," &amp; Table46748[[#This Row],[Begin Long]] &amp; "&amp;destination=" &amp; Table46748[[#This Row],[End Lat]] &amp; "," &amp; Table46748[[#This Row],[End Long]] &amp; "&amp;travelmode=driving", "Google Maps")</f>
        <v>Google Maps</v>
      </c>
      <c r="Y214" s="1">
        <v>41.334479988600002</v>
      </c>
      <c r="Z214" s="1">
        <v>-82.378038497600002</v>
      </c>
      <c r="AA214" s="1">
        <v>41.334920038100002</v>
      </c>
      <c r="AB214" s="1">
        <v>-82.368561256099994</v>
      </c>
    </row>
    <row r="215" spans="1:28" x14ac:dyDescent="0.25">
      <c r="A215" s="13">
        <v>213</v>
      </c>
      <c r="B215" s="17">
        <v>3</v>
      </c>
      <c r="C215" s="1" t="s">
        <v>1330</v>
      </c>
      <c r="D215" s="1" t="s">
        <v>3859</v>
      </c>
      <c r="E215" s="1" t="s">
        <v>3872</v>
      </c>
      <c r="F215" s="1" t="s">
        <v>3919</v>
      </c>
      <c r="G215" s="16">
        <v>20.100000000000001</v>
      </c>
      <c r="H215" s="16">
        <v>20.6</v>
      </c>
      <c r="I215" s="13" t="s">
        <v>3190</v>
      </c>
      <c r="J215" s="1" t="s">
        <v>4978</v>
      </c>
      <c r="K215" s="1">
        <v>0</v>
      </c>
      <c r="L215" s="1">
        <v>0</v>
      </c>
      <c r="M215" s="1">
        <v>4</v>
      </c>
      <c r="N215" s="1">
        <v>2</v>
      </c>
      <c r="O215" s="1">
        <v>6</v>
      </c>
      <c r="P215" s="16">
        <v>41.0625</v>
      </c>
      <c r="Q215" s="21">
        <v>2.5005137786380922E-2</v>
      </c>
      <c r="R215" s="21">
        <v>0.35683673975456132</v>
      </c>
      <c r="S215" s="21">
        <v>0.3318316019681804</v>
      </c>
      <c r="T215" s="21">
        <v>1.4781843186303311E-3</v>
      </c>
      <c r="U215" s="21">
        <v>8.3979481934775054E-3</v>
      </c>
      <c r="V215" s="21">
        <v>6.9197638748471745E-3</v>
      </c>
      <c r="W215" s="13" t="str">
        <f>IF(Table46748[[#This Row],[PSI - FI]]&gt;5,"Red",(IF(AND(Table46748[[#This Row],[PSI - FI]]&lt;5,Table46748[[#This Row],[PSI - FI]]&gt;=3),"Blue","No")))</f>
        <v>No</v>
      </c>
      <c r="X215" s="19" t="str">
        <f>HYPERLINK("https://www.google.com/maps/dir/?api=1&amp;origin=" &amp; Table46748[[#This Row],[Begin Lat]] &amp; "," &amp; Table46748[[#This Row],[Begin Long]] &amp; "&amp;destination=" &amp; Table46748[[#This Row],[End Lat]] &amp; "," &amp; Table46748[[#This Row],[End Long]] &amp; "&amp;travelmode=driving", "Google Maps")</f>
        <v>Google Maps</v>
      </c>
      <c r="Y215" s="1">
        <v>41.330101764699997</v>
      </c>
      <c r="Z215" s="1">
        <v>-82.462290334599999</v>
      </c>
      <c r="AA215" s="1">
        <v>41.330723716599998</v>
      </c>
      <c r="AB215" s="1">
        <v>-82.452717645299998</v>
      </c>
    </row>
    <row r="216" spans="1:28" x14ac:dyDescent="0.25">
      <c r="A216" s="13">
        <v>214</v>
      </c>
      <c r="B216" s="17">
        <v>3</v>
      </c>
      <c r="C216" s="1" t="s">
        <v>3193</v>
      </c>
      <c r="D216" s="1" t="s">
        <v>3848</v>
      </c>
      <c r="E216" s="1" t="s">
        <v>3880</v>
      </c>
      <c r="F216" s="1" t="s">
        <v>3917</v>
      </c>
      <c r="G216" s="16">
        <v>14</v>
      </c>
      <c r="H216" s="16">
        <v>14.5</v>
      </c>
      <c r="I216" s="13" t="s">
        <v>3190</v>
      </c>
      <c r="J216" s="1" t="s">
        <v>4978</v>
      </c>
      <c r="K216" s="1">
        <v>0</v>
      </c>
      <c r="L216" s="1">
        <v>0</v>
      </c>
      <c r="M216" s="1">
        <v>4</v>
      </c>
      <c r="N216" s="1">
        <v>1</v>
      </c>
      <c r="O216" s="1">
        <v>12</v>
      </c>
      <c r="P216" s="16">
        <v>42.625</v>
      </c>
      <c r="Q216" s="21">
        <v>2.812628984733646E-2</v>
      </c>
      <c r="R216" s="21">
        <v>0.5491149280727291</v>
      </c>
      <c r="S216" s="21">
        <v>0.52098863822539265</v>
      </c>
      <c r="T216" s="21">
        <v>1.7098424445320868E-3</v>
      </c>
      <c r="U216" s="21">
        <v>8.3725100729169881E-3</v>
      </c>
      <c r="V216" s="21">
        <v>6.6626676283849011E-3</v>
      </c>
      <c r="W216" s="13" t="str">
        <f>IF(Table46748[[#This Row],[PSI - FI]]&gt;5,"Red",(IF(AND(Table46748[[#This Row],[PSI - FI]]&lt;5,Table46748[[#This Row],[PSI - FI]]&gt;=3),"Blue","No")))</f>
        <v>No</v>
      </c>
      <c r="X216" s="19" t="str">
        <f>HYPERLINK("https://www.google.com/maps/dir/?api=1&amp;origin=" &amp; Table46748[[#This Row],[Begin Lat]] &amp; "," &amp; Table46748[[#This Row],[Begin Long]] &amp; "&amp;destination=" &amp; Table46748[[#This Row],[End Lat]] &amp; "," &amp; Table46748[[#This Row],[End Long]] &amp; "&amp;travelmode=driving", "Google Maps")</f>
        <v>Google Maps</v>
      </c>
      <c r="Y216" s="1">
        <v>40.904314040599999</v>
      </c>
      <c r="Z216" s="1">
        <v>-82.161662381200003</v>
      </c>
      <c r="AA216" s="1">
        <v>40.907025383099999</v>
      </c>
      <c r="AB216" s="1">
        <v>-82.152805658999995</v>
      </c>
    </row>
    <row r="217" spans="1:28" x14ac:dyDescent="0.25">
      <c r="A217" s="13">
        <v>215</v>
      </c>
      <c r="B217" s="17">
        <v>6</v>
      </c>
      <c r="C217" s="1" t="s">
        <v>1340</v>
      </c>
      <c r="D217" s="1" t="s">
        <v>3842</v>
      </c>
      <c r="E217" s="1" t="s">
        <v>3843</v>
      </c>
      <c r="F217" s="1" t="s">
        <v>3916</v>
      </c>
      <c r="G217" s="16">
        <v>2.1</v>
      </c>
      <c r="H217" s="16">
        <v>2.6</v>
      </c>
      <c r="I217" s="13" t="s">
        <v>3190</v>
      </c>
      <c r="J217" s="1" t="s">
        <v>4978</v>
      </c>
      <c r="K217" s="1">
        <v>0</v>
      </c>
      <c r="L217" s="1">
        <v>0</v>
      </c>
      <c r="M217" s="1">
        <v>1</v>
      </c>
      <c r="N217" s="1">
        <v>1</v>
      </c>
      <c r="O217" s="1">
        <v>10</v>
      </c>
      <c r="P217" s="16">
        <v>20.984375</v>
      </c>
      <c r="Q217" s="21">
        <v>3.9439211547032102E-2</v>
      </c>
      <c r="R217" s="21">
        <v>0.77056407408491501</v>
      </c>
      <c r="S217" s="21">
        <v>0.73112486253788289</v>
      </c>
      <c r="T217" s="21">
        <v>2.5280281841943207E-3</v>
      </c>
      <c r="U217" s="21">
        <v>8.3400180008911043E-3</v>
      </c>
      <c r="V217" s="21">
        <v>5.8119898166967832E-3</v>
      </c>
      <c r="W217" s="13" t="str">
        <f>IF(Table46748[[#This Row],[PSI - FI]]&gt;5,"Red",(IF(AND(Table46748[[#This Row],[PSI - FI]]&lt;5,Table46748[[#This Row],[PSI - FI]]&gt;=3),"Blue","No")))</f>
        <v>No</v>
      </c>
      <c r="X217" s="19" t="str">
        <f>HYPERLINK("https://www.google.com/maps/dir/?api=1&amp;origin=" &amp; Table46748[[#This Row],[Begin Lat]] &amp; "," &amp; Table46748[[#This Row],[Begin Long]] &amp; "&amp;destination=" &amp; Table46748[[#This Row],[End Lat]] &amp; "," &amp; Table46748[[#This Row],[End Long]] &amp; "&amp;travelmode=driving", "Google Maps")</f>
        <v>Google Maps</v>
      </c>
      <c r="Y217" s="1">
        <v>39.942120573700002</v>
      </c>
      <c r="Z217" s="1">
        <v>-83.495821442099995</v>
      </c>
      <c r="AA217" s="1">
        <v>39.942027041000003</v>
      </c>
      <c r="AB217" s="1">
        <v>-83.486408776900007</v>
      </c>
    </row>
    <row r="218" spans="1:28" x14ac:dyDescent="0.25">
      <c r="A218" s="13">
        <v>216</v>
      </c>
      <c r="B218" s="17">
        <v>5</v>
      </c>
      <c r="C218" s="1" t="s">
        <v>793</v>
      </c>
      <c r="D218" s="1" t="s">
        <v>3842</v>
      </c>
      <c r="E218" s="1" t="s">
        <v>3858</v>
      </c>
      <c r="F218" s="1" t="s">
        <v>3916</v>
      </c>
      <c r="G218" s="16">
        <v>25.7</v>
      </c>
      <c r="H218" s="16">
        <v>26.2</v>
      </c>
      <c r="I218" s="13" t="s">
        <v>3190</v>
      </c>
      <c r="J218" s="1" t="s">
        <v>4979</v>
      </c>
      <c r="K218" s="1">
        <v>0</v>
      </c>
      <c r="L218" s="1">
        <v>1</v>
      </c>
      <c r="M218" s="1">
        <v>2</v>
      </c>
      <c r="N218" s="1">
        <v>2</v>
      </c>
      <c r="O218" s="1">
        <v>5</v>
      </c>
      <c r="P218" s="16">
        <v>72.645439680232556</v>
      </c>
      <c r="Q218" s="21">
        <v>1.9246191317980412E-2</v>
      </c>
      <c r="R218" s="21">
        <v>0.43442611392338565</v>
      </c>
      <c r="S218" s="21">
        <v>0.41517992260540526</v>
      </c>
      <c r="T218" s="21">
        <v>1.2952769415530137E-3</v>
      </c>
      <c r="U218" s="21">
        <v>8.3291361418024595E-3</v>
      </c>
      <c r="V218" s="21">
        <v>7.0338592002494454E-3</v>
      </c>
      <c r="W218" s="13" t="str">
        <f>IF(Table46748[[#This Row],[PSI - FI]]&gt;5,"Red",(IF(AND(Table46748[[#This Row],[PSI - FI]]&lt;5,Table46748[[#This Row],[PSI - FI]]&gt;=3),"Blue","No")))</f>
        <v>No</v>
      </c>
      <c r="X218" s="19" t="str">
        <f>HYPERLINK("https://www.google.com/maps/dir/?api=1&amp;origin=" &amp; Table46748[[#This Row],[Begin Lat]] &amp; "," &amp; Table46748[[#This Row],[Begin Long]] &amp; "&amp;destination=" &amp; Table46748[[#This Row],[End Lat]] &amp; "," &amp; Table46748[[#This Row],[End Long]] &amp; "&amp;travelmode=driving", "Google Maps")</f>
        <v>Google Maps</v>
      </c>
      <c r="Y218" s="1">
        <v>39.937469538099997</v>
      </c>
      <c r="Z218" s="1">
        <v>-82.290514037799994</v>
      </c>
      <c r="AA218" s="1">
        <v>39.937043218200003</v>
      </c>
      <c r="AB218" s="1">
        <v>-82.281115530899996</v>
      </c>
    </row>
    <row r="219" spans="1:28" x14ac:dyDescent="0.25">
      <c r="A219" s="13">
        <v>217</v>
      </c>
      <c r="B219" s="17">
        <v>3</v>
      </c>
      <c r="C219" s="1" t="s">
        <v>802</v>
      </c>
      <c r="D219" s="1" t="s">
        <v>3848</v>
      </c>
      <c r="E219" s="1" t="s">
        <v>3861</v>
      </c>
      <c r="F219" s="1" t="s">
        <v>3917</v>
      </c>
      <c r="G219" s="16">
        <v>3.3</v>
      </c>
      <c r="H219" s="16">
        <v>3.8</v>
      </c>
      <c r="I219" s="13" t="s">
        <v>3190</v>
      </c>
      <c r="J219" s="1" t="s">
        <v>4978</v>
      </c>
      <c r="K219" s="1">
        <v>0</v>
      </c>
      <c r="L219" s="1">
        <v>0</v>
      </c>
      <c r="M219" s="1">
        <v>2</v>
      </c>
      <c r="N219" s="1">
        <v>2</v>
      </c>
      <c r="O219" s="1">
        <v>12</v>
      </c>
      <c r="P219" s="16">
        <v>33.96875</v>
      </c>
      <c r="Q219" s="21">
        <v>3.2203133831382569E-2</v>
      </c>
      <c r="R219" s="21">
        <v>0.58971562399404009</v>
      </c>
      <c r="S219" s="21">
        <v>0.55751249016265758</v>
      </c>
      <c r="T219" s="21">
        <v>2.0217025006847868E-3</v>
      </c>
      <c r="U219" s="21">
        <v>8.3197147418974868E-3</v>
      </c>
      <c r="V219" s="21">
        <v>6.2980122412126995E-3</v>
      </c>
      <c r="W219" s="13" t="str">
        <f>IF(Table46748[[#This Row],[PSI - FI]]&gt;5,"Red",(IF(AND(Table46748[[#This Row],[PSI - FI]]&lt;5,Table46748[[#This Row],[PSI - FI]]&gt;=3),"Blue","No")))</f>
        <v>No</v>
      </c>
      <c r="X219" s="19" t="str">
        <f>HYPERLINK("https://www.google.com/maps/dir/?api=1&amp;origin=" &amp; Table46748[[#This Row],[Begin Lat]] &amp; "," &amp; Table46748[[#This Row],[Begin Long]] &amp; "&amp;destination=" &amp; Table46748[[#This Row],[End Lat]] &amp; "," &amp; Table46748[[#This Row],[End Long]] &amp; "&amp;travelmode=driving", "Google Maps")</f>
        <v>Google Maps</v>
      </c>
      <c r="Y219" s="1">
        <v>40.603302597999999</v>
      </c>
      <c r="Z219" s="1">
        <v>-82.583876699300006</v>
      </c>
      <c r="AA219" s="1">
        <v>40.609548453400002</v>
      </c>
      <c r="AB219" s="1">
        <v>-82.579059069500005</v>
      </c>
    </row>
    <row r="220" spans="1:28" x14ac:dyDescent="0.25">
      <c r="A220" s="13">
        <v>218</v>
      </c>
      <c r="B220" s="17">
        <v>6</v>
      </c>
      <c r="C220" s="1" t="s">
        <v>3192</v>
      </c>
      <c r="D220" s="1" t="s">
        <v>3848</v>
      </c>
      <c r="E220" s="1" t="s">
        <v>3854</v>
      </c>
      <c r="F220" s="1" t="s">
        <v>3917</v>
      </c>
      <c r="G220" s="16">
        <v>16.8</v>
      </c>
      <c r="H220" s="16">
        <v>17.3</v>
      </c>
      <c r="I220" s="13" t="s">
        <v>3190</v>
      </c>
      <c r="J220" s="1" t="s">
        <v>4978</v>
      </c>
      <c r="K220" s="1">
        <v>0</v>
      </c>
      <c r="L220" s="1">
        <v>2</v>
      </c>
      <c r="M220" s="1">
        <v>2</v>
      </c>
      <c r="N220" s="1">
        <v>0</v>
      </c>
      <c r="O220" s="1">
        <v>13</v>
      </c>
      <c r="P220" s="16">
        <v>117.44712936046511</v>
      </c>
      <c r="Q220" s="21">
        <v>3.2203133831382569E-2</v>
      </c>
      <c r="R220" s="21">
        <v>0.62451966231519662</v>
      </c>
      <c r="S220" s="21">
        <v>0.59231652848381411</v>
      </c>
      <c r="T220" s="21">
        <v>2.0217025006847868E-3</v>
      </c>
      <c r="U220" s="21">
        <v>8.3195591616423772E-3</v>
      </c>
      <c r="V220" s="21">
        <v>6.29785666095759E-3</v>
      </c>
      <c r="W220" s="13" t="str">
        <f>IF(Table46748[[#This Row],[PSI - FI]]&gt;5,"Red",(IF(AND(Table46748[[#This Row],[PSI - FI]]&lt;5,Table46748[[#This Row],[PSI - FI]]&gt;=3),"Blue","No")))</f>
        <v>No</v>
      </c>
      <c r="X220" s="19" t="str">
        <f>HYPERLINK("https://www.google.com/maps/dir/?api=1&amp;origin=" &amp; Table46748[[#This Row],[Begin Lat]] &amp; "," &amp; Table46748[[#This Row],[Begin Long]] &amp; "&amp;destination=" &amp; Table46748[[#This Row],[End Lat]] &amp; "," &amp; Table46748[[#This Row],[End Long]] &amp; "&amp;travelmode=driving", "Google Maps")</f>
        <v>Google Maps</v>
      </c>
      <c r="Y220" s="1">
        <v>40.536488541499999</v>
      </c>
      <c r="Z220" s="1">
        <v>-82.665059172699998</v>
      </c>
      <c r="AA220" s="1">
        <v>40.542309880200001</v>
      </c>
      <c r="AB220" s="1">
        <v>-82.659413888200007</v>
      </c>
    </row>
    <row r="221" spans="1:28" x14ac:dyDescent="0.25">
      <c r="A221" s="13">
        <v>219</v>
      </c>
      <c r="B221" s="17">
        <v>6</v>
      </c>
      <c r="C221" s="1" t="s">
        <v>808</v>
      </c>
      <c r="D221" s="1" t="s">
        <v>3856</v>
      </c>
      <c r="E221" s="1" t="s">
        <v>3891</v>
      </c>
      <c r="F221" s="1" t="s">
        <v>3917</v>
      </c>
      <c r="G221" s="16">
        <v>0</v>
      </c>
      <c r="H221" s="16">
        <v>0.5</v>
      </c>
      <c r="I221" s="13" t="s">
        <v>3190</v>
      </c>
      <c r="J221" s="1" t="s">
        <v>4979</v>
      </c>
      <c r="K221" s="1">
        <v>0</v>
      </c>
      <c r="L221" s="1">
        <v>1</v>
      </c>
      <c r="M221" s="1">
        <v>2</v>
      </c>
      <c r="N221" s="1">
        <v>0</v>
      </c>
      <c r="O221" s="1">
        <v>8</v>
      </c>
      <c r="P221" s="16">
        <v>66.770439680232556</v>
      </c>
      <c r="Q221" s="21">
        <v>2.8948511464011305E-2</v>
      </c>
      <c r="R221" s="21">
        <v>0.6902595535177134</v>
      </c>
      <c r="S221" s="21">
        <v>0.66131104205370206</v>
      </c>
      <c r="T221" s="21">
        <v>1.95302800630756E-3</v>
      </c>
      <c r="U221" s="21">
        <v>8.3031419676215905E-3</v>
      </c>
      <c r="V221" s="21">
        <v>6.3501139613140302E-3</v>
      </c>
      <c r="W221" s="13" t="str">
        <f>IF(Table46748[[#This Row],[PSI - FI]]&gt;5,"Red",(IF(AND(Table46748[[#This Row],[PSI - FI]]&lt;5,Table46748[[#This Row],[PSI - FI]]&gt;=3),"Blue","No")))</f>
        <v>No</v>
      </c>
      <c r="X221" s="19" t="str">
        <f>HYPERLINK("https://www.google.com/maps/dir/?api=1&amp;origin=" &amp; Table46748[[#This Row],[Begin Lat]] &amp; "," &amp; Table46748[[#This Row],[Begin Long]] &amp; "&amp;destination=" &amp; Table46748[[#This Row],[End Lat]] &amp; "," &amp; Table46748[[#This Row],[End Long]] &amp; "&amp;travelmode=driving", "Google Maps")</f>
        <v>Google Maps</v>
      </c>
      <c r="Y221" s="1">
        <v>39.785943637199999</v>
      </c>
      <c r="Z221" s="1">
        <v>-83.245631184299995</v>
      </c>
      <c r="AA221" s="1">
        <v>39.789659462199999</v>
      </c>
      <c r="AB221" s="1">
        <v>-83.237570927299998</v>
      </c>
    </row>
    <row r="222" spans="1:28" x14ac:dyDescent="0.25">
      <c r="A222" s="13">
        <v>220</v>
      </c>
      <c r="B222" s="17">
        <v>6</v>
      </c>
      <c r="C222" s="1" t="s">
        <v>808</v>
      </c>
      <c r="D222" s="1" t="s">
        <v>3856</v>
      </c>
      <c r="E222" s="1" t="s">
        <v>3891</v>
      </c>
      <c r="F222" s="1" t="s">
        <v>3917</v>
      </c>
      <c r="G222" s="16">
        <v>2</v>
      </c>
      <c r="H222" s="16">
        <v>2.5</v>
      </c>
      <c r="I222" s="13" t="s">
        <v>3190</v>
      </c>
      <c r="J222" s="1" t="s">
        <v>4979</v>
      </c>
      <c r="K222" s="1">
        <v>1</v>
      </c>
      <c r="L222" s="1">
        <v>0</v>
      </c>
      <c r="M222" s="1">
        <v>2</v>
      </c>
      <c r="N222" s="1">
        <v>0</v>
      </c>
      <c r="O222" s="1">
        <v>8</v>
      </c>
      <c r="P222" s="16">
        <v>66.770439680232556</v>
      </c>
      <c r="Q222" s="21">
        <v>2.8948511464011305E-2</v>
      </c>
      <c r="R222" s="21">
        <v>0.6902595535177134</v>
      </c>
      <c r="S222" s="21">
        <v>0.66131104205370206</v>
      </c>
      <c r="T222" s="21">
        <v>1.95302800630756E-3</v>
      </c>
      <c r="U222" s="21">
        <v>8.3031419676215905E-3</v>
      </c>
      <c r="V222" s="21">
        <v>6.3501139613140302E-3</v>
      </c>
      <c r="W222" s="13" t="str">
        <f>IF(Table46748[[#This Row],[PSI - FI]]&gt;5,"Red",(IF(AND(Table46748[[#This Row],[PSI - FI]]&lt;5,Table46748[[#This Row],[PSI - FI]]&gt;=3),"Blue","No")))</f>
        <v>No</v>
      </c>
      <c r="X222" s="19" t="str">
        <f>HYPERLINK("https://www.google.com/maps/dir/?api=1&amp;origin=" &amp; Table46748[[#This Row],[Begin Lat]] &amp; "," &amp; Table46748[[#This Row],[Begin Long]] &amp; "&amp;destination=" &amp; Table46748[[#This Row],[End Lat]] &amp; "," &amp; Table46748[[#This Row],[End Long]] &amp; "&amp;travelmode=driving", "Google Maps")</f>
        <v>Google Maps</v>
      </c>
      <c r="Y222" s="1">
        <v>39.800812647199997</v>
      </c>
      <c r="Z222" s="1">
        <v>-83.213384879800003</v>
      </c>
      <c r="AA222" s="1">
        <v>39.804530292199999</v>
      </c>
      <c r="AB222" s="1">
        <v>-83.205323425399996</v>
      </c>
    </row>
    <row r="223" spans="1:28" x14ac:dyDescent="0.25">
      <c r="A223" s="13">
        <v>221</v>
      </c>
      <c r="B223" s="17">
        <v>6</v>
      </c>
      <c r="C223" s="1" t="s">
        <v>1340</v>
      </c>
      <c r="D223" s="1" t="s">
        <v>3848</v>
      </c>
      <c r="E223" s="1" t="s">
        <v>3864</v>
      </c>
      <c r="F223" s="1" t="s">
        <v>3917</v>
      </c>
      <c r="G223" s="16">
        <v>9.8000000000000007</v>
      </c>
      <c r="H223" s="16">
        <v>10.3</v>
      </c>
      <c r="I223" s="13" t="s">
        <v>3190</v>
      </c>
      <c r="J223" s="1" t="s">
        <v>4979</v>
      </c>
      <c r="K223" s="1">
        <v>0</v>
      </c>
      <c r="L223" s="1">
        <v>1</v>
      </c>
      <c r="M223" s="1">
        <v>2</v>
      </c>
      <c r="N223" s="1">
        <v>0</v>
      </c>
      <c r="O223" s="1">
        <v>7</v>
      </c>
      <c r="P223" s="16">
        <v>65.770439680232556</v>
      </c>
      <c r="Q223" s="21">
        <v>2.8948511464011305E-2</v>
      </c>
      <c r="R223" s="21">
        <v>0.62978382976952008</v>
      </c>
      <c r="S223" s="21">
        <v>0.60083531830550874</v>
      </c>
      <c r="T223" s="21">
        <v>1.95302800630756E-3</v>
      </c>
      <c r="U223" s="21">
        <v>8.3031419676215905E-3</v>
      </c>
      <c r="V223" s="21">
        <v>6.3501139613140302E-3</v>
      </c>
      <c r="W223" s="13" t="str">
        <f>IF(Table46748[[#This Row],[PSI - FI]]&gt;5,"Red",(IF(AND(Table46748[[#This Row],[PSI - FI]]&lt;5,Table46748[[#This Row],[PSI - FI]]&gt;=3),"Blue","No")))</f>
        <v>No</v>
      </c>
      <c r="X223" s="19" t="str">
        <f>HYPERLINK("https://www.google.com/maps/dir/?api=1&amp;origin=" &amp; Table46748[[#This Row],[Begin Lat]] &amp; "," &amp; Table46748[[#This Row],[Begin Long]] &amp; "&amp;destination=" &amp; Table46748[[#This Row],[End Lat]] &amp; "," &amp; Table46748[[#This Row],[End Long]] &amp; "&amp;travelmode=driving", "Google Maps")</f>
        <v>Google Maps</v>
      </c>
      <c r="Y223" s="1">
        <v>39.771284162199997</v>
      </c>
      <c r="Z223" s="1">
        <v>-83.275279752399996</v>
      </c>
      <c r="AA223" s="1">
        <v>39.775448951999998</v>
      </c>
      <c r="AB223" s="1">
        <v>-83.267589127899996</v>
      </c>
    </row>
    <row r="224" spans="1:28" x14ac:dyDescent="0.25">
      <c r="A224" s="13">
        <v>222</v>
      </c>
      <c r="B224" s="17">
        <v>6</v>
      </c>
      <c r="C224" s="1" t="s">
        <v>784</v>
      </c>
      <c r="D224" s="1" t="s">
        <v>3848</v>
      </c>
      <c r="E224" s="1" t="s">
        <v>3855</v>
      </c>
      <c r="F224" s="1" t="s">
        <v>3917</v>
      </c>
      <c r="G224" s="16">
        <v>0.7</v>
      </c>
      <c r="H224" s="16">
        <v>1.2</v>
      </c>
      <c r="I224" s="13" t="s">
        <v>3190</v>
      </c>
      <c r="J224" s="1" t="s">
        <v>4979</v>
      </c>
      <c r="K224" s="1">
        <v>0</v>
      </c>
      <c r="L224" s="1">
        <v>1</v>
      </c>
      <c r="M224" s="1">
        <v>0</v>
      </c>
      <c r="N224" s="1">
        <v>2</v>
      </c>
      <c r="O224" s="1">
        <v>7</v>
      </c>
      <c r="P224" s="16">
        <v>61.551689680232556</v>
      </c>
      <c r="Q224" s="21">
        <v>2.8948511464011305E-2</v>
      </c>
      <c r="R224" s="21">
        <v>0.62978382976952008</v>
      </c>
      <c r="S224" s="21">
        <v>0.60083531830550874</v>
      </c>
      <c r="T224" s="21">
        <v>1.95302800630756E-3</v>
      </c>
      <c r="U224" s="21">
        <v>8.3031419676215905E-3</v>
      </c>
      <c r="V224" s="21">
        <v>6.3501139613140302E-3</v>
      </c>
      <c r="W224" s="13" t="str">
        <f>IF(Table46748[[#This Row],[PSI - FI]]&gt;5,"Red",(IF(AND(Table46748[[#This Row],[PSI - FI]]&lt;5,Table46748[[#This Row],[PSI - FI]]&gt;=3),"Blue","No")))</f>
        <v>No</v>
      </c>
      <c r="X224" s="19" t="str">
        <f>HYPERLINK("https://www.google.com/maps/dir/?api=1&amp;origin=" &amp; Table46748[[#This Row],[Begin Lat]] &amp; "," &amp; Table46748[[#This Row],[Begin Long]] &amp; "&amp;destination=" &amp; Table46748[[#This Row],[End Lat]] &amp; "," &amp; Table46748[[#This Row],[End Long]] &amp; "&amp;travelmode=driving", "Google Maps")</f>
        <v>Google Maps</v>
      </c>
      <c r="Y224" s="1">
        <v>39.814819025699997</v>
      </c>
      <c r="Z224" s="1">
        <v>-83.183719338900005</v>
      </c>
      <c r="AA224" s="1">
        <v>39.818529654499997</v>
      </c>
      <c r="AB224" s="1">
        <v>-83.175642574500003</v>
      </c>
    </row>
    <row r="225" spans="1:28" x14ac:dyDescent="0.25">
      <c r="A225" s="13">
        <v>223</v>
      </c>
      <c r="B225" s="17">
        <v>6</v>
      </c>
      <c r="C225" s="1" t="s">
        <v>784</v>
      </c>
      <c r="D225" s="1" t="s">
        <v>3848</v>
      </c>
      <c r="E225" s="1" t="s">
        <v>3873</v>
      </c>
      <c r="F225" s="1" t="s">
        <v>3917</v>
      </c>
      <c r="G225" s="16">
        <v>0.7</v>
      </c>
      <c r="H225" s="16">
        <v>1.2</v>
      </c>
      <c r="I225" s="13" t="s">
        <v>3190</v>
      </c>
      <c r="J225" s="1" t="s">
        <v>4979</v>
      </c>
      <c r="K225" s="1">
        <v>0</v>
      </c>
      <c r="L225" s="1">
        <v>1</v>
      </c>
      <c r="M225" s="1">
        <v>0</v>
      </c>
      <c r="N225" s="1">
        <v>2</v>
      </c>
      <c r="O225" s="1">
        <v>1</v>
      </c>
      <c r="P225" s="16">
        <v>55.551689680232556</v>
      </c>
      <c r="Q225" s="21">
        <v>2.8948511464011305E-2</v>
      </c>
      <c r="R225" s="21">
        <v>0.26692948728035998</v>
      </c>
      <c r="S225" s="21">
        <v>0.23798097581634867</v>
      </c>
      <c r="T225" s="21">
        <v>1.95302800630756E-3</v>
      </c>
      <c r="U225" s="21">
        <v>8.3031419676215905E-3</v>
      </c>
      <c r="V225" s="21">
        <v>6.3501139613140302E-3</v>
      </c>
      <c r="W225" s="13" t="str">
        <f>IF(Table46748[[#This Row],[PSI - FI]]&gt;5,"Red",(IF(AND(Table46748[[#This Row],[PSI - FI]]&lt;5,Table46748[[#This Row],[PSI - FI]]&gt;=3),"Blue","No")))</f>
        <v>No</v>
      </c>
      <c r="X225" s="19" t="str">
        <f>HYPERLINK("https://www.google.com/maps/dir/?api=1&amp;origin=" &amp; Table46748[[#This Row],[Begin Lat]] &amp; "," &amp; Table46748[[#This Row],[Begin Long]] &amp; "&amp;destination=" &amp; Table46748[[#This Row],[End Lat]] &amp; "," &amp; Table46748[[#This Row],[End Long]] &amp; "&amp;travelmode=driving", "Google Maps")</f>
        <v>Google Maps</v>
      </c>
      <c r="Y225" s="1">
        <v>39.814803973700002</v>
      </c>
      <c r="Z225" s="1">
        <v>-83.183010534000005</v>
      </c>
      <c r="AA225" s="1">
        <v>39.818513630600002</v>
      </c>
      <c r="AB225" s="1">
        <v>-83.174937289200003</v>
      </c>
    </row>
    <row r="226" spans="1:28" x14ac:dyDescent="0.25">
      <c r="A226" s="13">
        <v>224</v>
      </c>
      <c r="B226" s="17">
        <v>6</v>
      </c>
      <c r="C226" s="1" t="s">
        <v>2374</v>
      </c>
      <c r="D226" s="1" t="s">
        <v>3848</v>
      </c>
      <c r="E226" s="1" t="s">
        <v>3849</v>
      </c>
      <c r="F226" s="1" t="s">
        <v>3917</v>
      </c>
      <c r="G226" s="16">
        <v>9.1999999999999993</v>
      </c>
      <c r="H226" s="16">
        <v>9.6999999999999993</v>
      </c>
      <c r="I226" s="13" t="s">
        <v>3190</v>
      </c>
      <c r="J226" s="1" t="s">
        <v>4978</v>
      </c>
      <c r="K226" s="1">
        <v>0</v>
      </c>
      <c r="L226" s="1">
        <v>0</v>
      </c>
      <c r="M226" s="1">
        <v>4</v>
      </c>
      <c r="N226" s="1">
        <v>0</v>
      </c>
      <c r="O226" s="1">
        <v>19</v>
      </c>
      <c r="P226" s="16">
        <v>45.1875</v>
      </c>
      <c r="Q226" s="21">
        <v>2.7804138859744601E-2</v>
      </c>
      <c r="R226" s="21">
        <v>1.039179187731059</v>
      </c>
      <c r="S226" s="21">
        <v>1.0113750488713145</v>
      </c>
      <c r="T226" s="21">
        <v>1.7702048171449093E-3</v>
      </c>
      <c r="U226" s="21">
        <v>8.2941065610417017E-3</v>
      </c>
      <c r="V226" s="21">
        <v>6.5239017438967926E-3</v>
      </c>
      <c r="W226" s="13" t="str">
        <f>IF(Table46748[[#This Row],[PSI - FI]]&gt;5,"Red",(IF(AND(Table46748[[#This Row],[PSI - FI]]&lt;5,Table46748[[#This Row],[PSI - FI]]&gt;=3),"Blue","No")))</f>
        <v>No</v>
      </c>
      <c r="X226" s="19" t="str">
        <f>HYPERLINK("https://www.google.com/maps/dir/?api=1&amp;origin=" &amp; Table46748[[#This Row],[Begin Lat]] &amp; "," &amp; Table46748[[#This Row],[Begin Long]] &amp; "&amp;destination=" &amp; Table46748[[#This Row],[End Lat]] &amp; "," &amp; Table46748[[#This Row],[End Long]] &amp; "&amp;travelmode=driving", "Google Maps")</f>
        <v>Google Maps</v>
      </c>
      <c r="Y226" s="1">
        <v>39.659815858800002</v>
      </c>
      <c r="Z226" s="1">
        <v>-83.521153491099994</v>
      </c>
      <c r="AA226" s="1">
        <v>39.664165660899997</v>
      </c>
      <c r="AB226" s="1">
        <v>-83.513653826899997</v>
      </c>
    </row>
    <row r="227" spans="1:28" x14ac:dyDescent="0.25">
      <c r="A227" s="13">
        <v>225</v>
      </c>
      <c r="B227" s="17">
        <v>6</v>
      </c>
      <c r="C227" s="1" t="s">
        <v>2374</v>
      </c>
      <c r="D227" s="1" t="s">
        <v>3848</v>
      </c>
      <c r="E227" s="1" t="s">
        <v>3849</v>
      </c>
      <c r="F227" s="1" t="s">
        <v>3917</v>
      </c>
      <c r="G227" s="16">
        <v>11</v>
      </c>
      <c r="H227" s="16">
        <v>11.5</v>
      </c>
      <c r="I227" s="13" t="s">
        <v>3190</v>
      </c>
      <c r="J227" s="1" t="s">
        <v>4979</v>
      </c>
      <c r="K227" s="1">
        <v>0</v>
      </c>
      <c r="L227" s="1">
        <v>0</v>
      </c>
      <c r="M227" s="1">
        <v>1</v>
      </c>
      <c r="N227" s="1">
        <v>2</v>
      </c>
      <c r="O227" s="1">
        <v>4</v>
      </c>
      <c r="P227" s="16">
        <v>19.421875</v>
      </c>
      <c r="Q227" s="21">
        <v>2.8891415261881062E-2</v>
      </c>
      <c r="R227" s="21">
        <v>0.44848948338953121</v>
      </c>
      <c r="S227" s="21">
        <v>0.41959806812765016</v>
      </c>
      <c r="T227" s="21">
        <v>1.9491528735036967E-3</v>
      </c>
      <c r="U227" s="21">
        <v>8.28732919834934E-3</v>
      </c>
      <c r="V227" s="21">
        <v>6.3381763248456435E-3</v>
      </c>
      <c r="W227" s="13" t="str">
        <f>IF(Table46748[[#This Row],[PSI - FI]]&gt;5,"Red",(IF(AND(Table46748[[#This Row],[PSI - FI]]&lt;5,Table46748[[#This Row],[PSI - FI]]&gt;=3),"Blue","No")))</f>
        <v>No</v>
      </c>
      <c r="X227" s="19" t="str">
        <f>HYPERLINK("https://www.google.com/maps/dir/?api=1&amp;origin=" &amp; Table46748[[#This Row],[Begin Lat]] &amp; "," &amp; Table46748[[#This Row],[Begin Long]] &amp; "&amp;destination=" &amp; Table46748[[#This Row],[End Lat]] &amp; "," &amp; Table46748[[#This Row],[End Long]] &amp; "&amp;travelmode=driving", "Google Maps")</f>
        <v>Google Maps</v>
      </c>
      <c r="Y227" s="1">
        <v>39.675808613699999</v>
      </c>
      <c r="Z227" s="1">
        <v>-83.494483783299998</v>
      </c>
      <c r="AA227" s="1">
        <v>39.680284322200002</v>
      </c>
      <c r="AB227" s="1">
        <v>-83.487107165799998</v>
      </c>
    </row>
    <row r="228" spans="1:28" x14ac:dyDescent="0.25">
      <c r="A228" s="13">
        <v>226</v>
      </c>
      <c r="B228" s="17">
        <v>8</v>
      </c>
      <c r="C228" s="1" t="s">
        <v>2363</v>
      </c>
      <c r="D228" s="1" t="s">
        <v>3848</v>
      </c>
      <c r="E228" s="1" t="s">
        <v>3869</v>
      </c>
      <c r="F228" s="1" t="s">
        <v>3917</v>
      </c>
      <c r="G228" s="16">
        <v>7.3</v>
      </c>
      <c r="H228" s="16">
        <v>7.8</v>
      </c>
      <c r="I228" s="13" t="s">
        <v>3190</v>
      </c>
      <c r="J228" s="1" t="s">
        <v>4979</v>
      </c>
      <c r="K228" s="1">
        <v>0</v>
      </c>
      <c r="L228" s="1">
        <v>2</v>
      </c>
      <c r="M228" s="1">
        <v>2</v>
      </c>
      <c r="N228" s="1">
        <v>0</v>
      </c>
      <c r="O228" s="1">
        <v>8</v>
      </c>
      <c r="P228" s="16">
        <v>112.44712936046511</v>
      </c>
      <c r="Q228" s="21">
        <v>2.3023192838236031E-2</v>
      </c>
      <c r="R228" s="21">
        <v>0.60793788451289776</v>
      </c>
      <c r="S228" s="21">
        <v>0.5849146916746617</v>
      </c>
      <c r="T228" s="21">
        <v>1.5511386622034731E-3</v>
      </c>
      <c r="U228" s="21">
        <v>8.2833461091649831E-3</v>
      </c>
      <c r="V228" s="21">
        <v>6.7322074469615099E-3</v>
      </c>
      <c r="W228" s="13" t="str">
        <f>IF(Table46748[[#This Row],[PSI - FI]]&gt;5,"Red",(IF(AND(Table46748[[#This Row],[PSI - FI]]&lt;5,Table46748[[#This Row],[PSI - FI]]&gt;=3),"Blue","No")))</f>
        <v>No</v>
      </c>
      <c r="X228" s="19" t="str">
        <f>HYPERLINK("https://www.google.com/maps/dir/?api=1&amp;origin=" &amp; Table46748[[#This Row],[Begin Lat]] &amp; "," &amp; Table46748[[#This Row],[Begin Long]] &amp; "&amp;destination=" &amp; Table46748[[#This Row],[End Lat]] &amp; "," &amp; Table46748[[#This Row],[End Long]] &amp; "&amp;travelmode=driving", "Google Maps")</f>
        <v>Google Maps</v>
      </c>
      <c r="Y228" s="1">
        <v>39.511288335099998</v>
      </c>
      <c r="Z228" s="1">
        <v>-83.867648841800005</v>
      </c>
      <c r="AA228" s="1">
        <v>39.514314010699998</v>
      </c>
      <c r="AB228" s="1">
        <v>-83.859145966100002</v>
      </c>
    </row>
    <row r="229" spans="1:28" x14ac:dyDescent="0.25">
      <c r="A229" s="13">
        <v>227</v>
      </c>
      <c r="B229" s="17">
        <v>12</v>
      </c>
      <c r="C229" s="1" t="s">
        <v>794</v>
      </c>
      <c r="D229" s="1" t="s">
        <v>3870</v>
      </c>
      <c r="E229" s="1" t="s">
        <v>3871</v>
      </c>
      <c r="F229" s="1" t="s">
        <v>3920</v>
      </c>
      <c r="G229" s="16">
        <v>17.600000000000001</v>
      </c>
      <c r="H229" s="16">
        <v>18.100000000000001</v>
      </c>
      <c r="I229" s="13" t="s">
        <v>3190</v>
      </c>
      <c r="J229" s="1" t="s">
        <v>4979</v>
      </c>
      <c r="K229" s="1">
        <v>0</v>
      </c>
      <c r="L229" s="1">
        <v>0</v>
      </c>
      <c r="M229" s="1">
        <v>2</v>
      </c>
      <c r="N229" s="1">
        <v>1</v>
      </c>
      <c r="O229" s="1">
        <v>7</v>
      </c>
      <c r="P229" s="16">
        <v>24.53125</v>
      </c>
      <c r="Q229" s="21">
        <v>2.8876905262084127E-2</v>
      </c>
      <c r="R229" s="21">
        <v>0.62422962938425863</v>
      </c>
      <c r="S229" s="21">
        <v>0.59535272412217455</v>
      </c>
      <c r="T229" s="21">
        <v>1.9481680836937053E-3</v>
      </c>
      <c r="U229" s="21">
        <v>8.28061247404447E-3</v>
      </c>
      <c r="V229" s="21">
        <v>6.3324443903507652E-3</v>
      </c>
      <c r="W229" s="13" t="str">
        <f>IF(Table46748[[#This Row],[PSI - FI]]&gt;5,"Red",(IF(AND(Table46748[[#This Row],[PSI - FI]]&lt;5,Table46748[[#This Row],[PSI - FI]]&gt;=3),"Blue","No")))</f>
        <v>No</v>
      </c>
      <c r="X229" s="19" t="str">
        <f>HYPERLINK("https://www.google.com/maps/dir/?api=1&amp;origin=" &amp; Table46748[[#This Row],[Begin Lat]] &amp; "," &amp; Table46748[[#This Row],[Begin Long]] &amp; "&amp;destination=" &amp; Table46748[[#This Row],[End Lat]] &amp; "," &amp; Table46748[[#This Row],[End Long]] &amp; "&amp;travelmode=driving", "Google Maps")</f>
        <v>Google Maps</v>
      </c>
      <c r="Y229" s="1">
        <v>41.693516042200002</v>
      </c>
      <c r="Z229" s="1">
        <v>-81.200382248300002</v>
      </c>
      <c r="AA229" s="1">
        <v>41.698063296000001</v>
      </c>
      <c r="AB229" s="1">
        <v>-81.192858617900001</v>
      </c>
    </row>
    <row r="230" spans="1:28" x14ac:dyDescent="0.25">
      <c r="A230" s="13">
        <v>228</v>
      </c>
      <c r="B230" s="17">
        <v>3</v>
      </c>
      <c r="C230" s="1" t="s">
        <v>802</v>
      </c>
      <c r="D230" s="1" t="s">
        <v>3848</v>
      </c>
      <c r="E230" s="1" t="s">
        <v>3861</v>
      </c>
      <c r="F230" s="1" t="s">
        <v>3917</v>
      </c>
      <c r="G230" s="16">
        <v>8.6999999999999993</v>
      </c>
      <c r="H230" s="16">
        <v>9.1999999999999993</v>
      </c>
      <c r="I230" s="13" t="s">
        <v>3190</v>
      </c>
      <c r="J230" s="1" t="s">
        <v>4978</v>
      </c>
      <c r="K230" s="1">
        <v>0</v>
      </c>
      <c r="L230" s="1">
        <v>0</v>
      </c>
      <c r="M230" s="1">
        <v>4</v>
      </c>
      <c r="N230" s="1">
        <v>1</v>
      </c>
      <c r="O230" s="1">
        <v>8</v>
      </c>
      <c r="P230" s="16">
        <v>38.625</v>
      </c>
      <c r="Q230" s="21">
        <v>2.7733763749765647E-2</v>
      </c>
      <c r="R230" s="21">
        <v>0.4211321006565556</v>
      </c>
      <c r="S230" s="21">
        <v>0.39339833690678994</v>
      </c>
      <c r="T230" s="21">
        <v>1.6803563993291648E-3</v>
      </c>
      <c r="U230" s="21">
        <v>8.2292177524480991E-3</v>
      </c>
      <c r="V230" s="21">
        <v>6.5488613531189347E-3</v>
      </c>
      <c r="W230" s="13" t="str">
        <f>IF(Table46748[[#This Row],[PSI - FI]]&gt;5,"Red",(IF(AND(Table46748[[#This Row],[PSI - FI]]&lt;5,Table46748[[#This Row],[PSI - FI]]&gt;=3),"Blue","No")))</f>
        <v>No</v>
      </c>
      <c r="X230" s="19" t="str">
        <f>HYPERLINK("https://www.google.com/maps/dir/?api=1&amp;origin=" &amp; Table46748[[#This Row],[Begin Lat]] &amp; "," &amp; Table46748[[#This Row],[Begin Long]] &amp; "&amp;destination=" &amp; Table46748[[#This Row],[End Lat]] &amp; "," &amp; Table46748[[#This Row],[End Long]] &amp; "&amp;travelmode=driving", "Google Maps")</f>
        <v>Google Maps</v>
      </c>
      <c r="Y230" s="1">
        <v>40.670650676100003</v>
      </c>
      <c r="Z230" s="1">
        <v>-82.533260050199999</v>
      </c>
      <c r="AA230" s="1">
        <v>40.677242313900003</v>
      </c>
      <c r="AB230" s="1">
        <v>-82.529307498899996</v>
      </c>
    </row>
    <row r="231" spans="1:28" x14ac:dyDescent="0.25">
      <c r="A231" s="13">
        <v>229</v>
      </c>
      <c r="B231" s="17">
        <v>2</v>
      </c>
      <c r="C231" s="1" t="s">
        <v>807</v>
      </c>
      <c r="D231" s="1" t="s">
        <v>3852</v>
      </c>
      <c r="E231" s="1" t="s">
        <v>3853</v>
      </c>
      <c r="F231" s="1" t="s">
        <v>3918</v>
      </c>
      <c r="G231" s="16">
        <v>21.2</v>
      </c>
      <c r="H231" s="16">
        <v>21.7</v>
      </c>
      <c r="I231" s="13" t="s">
        <v>3190</v>
      </c>
      <c r="J231" s="1" t="s">
        <v>4978</v>
      </c>
      <c r="K231" s="1">
        <v>0</v>
      </c>
      <c r="L231" s="1">
        <v>0</v>
      </c>
      <c r="M231" s="1">
        <v>3</v>
      </c>
      <c r="N231" s="1">
        <v>0</v>
      </c>
      <c r="O231" s="1">
        <v>6</v>
      </c>
      <c r="P231" s="16">
        <v>25.640625</v>
      </c>
      <c r="Q231" s="21">
        <v>3.7761021296222129E-2</v>
      </c>
      <c r="R231" s="21">
        <v>0.39939981698590743</v>
      </c>
      <c r="S231" s="21">
        <v>0.36163879568968532</v>
      </c>
      <c r="T231" s="21">
        <v>2.4620747257924121E-3</v>
      </c>
      <c r="U231" s="21">
        <v>8.2067279927137485E-3</v>
      </c>
      <c r="V231" s="21">
        <v>5.7446532669213363E-3</v>
      </c>
      <c r="W231" s="13" t="str">
        <f>IF(Table46748[[#This Row],[PSI - FI]]&gt;5,"Red",(IF(AND(Table46748[[#This Row],[PSI - FI]]&lt;5,Table46748[[#This Row],[PSI - FI]]&gt;=3),"Blue","No")))</f>
        <v>No</v>
      </c>
      <c r="X231" s="19" t="str">
        <f>HYPERLINK("https://www.google.com/maps/dir/?api=1&amp;origin=" &amp; Table46748[[#This Row],[Begin Lat]] &amp; "," &amp; Table46748[[#This Row],[Begin Long]] &amp; "&amp;destination=" &amp; Table46748[[#This Row],[End Lat]] &amp; "," &amp; Table46748[[#This Row],[End Long]] &amp; "&amp;travelmode=driving", "Google Maps")</f>
        <v>Google Maps</v>
      </c>
      <c r="Y231" s="1">
        <v>41.469273154600003</v>
      </c>
      <c r="Z231" s="1">
        <v>-83.621983404399998</v>
      </c>
      <c r="AA231" s="1">
        <v>41.476520049400001</v>
      </c>
      <c r="AB231" s="1">
        <v>-83.621948000000003</v>
      </c>
    </row>
    <row r="232" spans="1:28" x14ac:dyDescent="0.25">
      <c r="A232" s="13">
        <v>230</v>
      </c>
      <c r="B232" s="17">
        <v>2</v>
      </c>
      <c r="C232" s="1" t="s">
        <v>807</v>
      </c>
      <c r="D232" s="1" t="s">
        <v>3852</v>
      </c>
      <c r="E232" s="1" t="s">
        <v>3853</v>
      </c>
      <c r="F232" s="1" t="s">
        <v>3918</v>
      </c>
      <c r="G232" s="16">
        <v>22.9</v>
      </c>
      <c r="H232" s="16">
        <v>23.4</v>
      </c>
      <c r="I232" s="13" t="s">
        <v>3190</v>
      </c>
      <c r="J232" s="1" t="s">
        <v>4978</v>
      </c>
      <c r="K232" s="1">
        <v>0</v>
      </c>
      <c r="L232" s="1">
        <v>0</v>
      </c>
      <c r="M232" s="1">
        <v>1</v>
      </c>
      <c r="N232" s="1">
        <v>2</v>
      </c>
      <c r="O232" s="1">
        <v>8</v>
      </c>
      <c r="P232" s="16">
        <v>23.421875</v>
      </c>
      <c r="Q232" s="21">
        <v>3.7761021296222129E-2</v>
      </c>
      <c r="R232" s="21">
        <v>0.48056482223115654</v>
      </c>
      <c r="S232" s="21">
        <v>0.44280380093493443</v>
      </c>
      <c r="T232" s="21">
        <v>2.4620747257924121E-3</v>
      </c>
      <c r="U232" s="21">
        <v>8.2067279927137485E-3</v>
      </c>
      <c r="V232" s="21">
        <v>5.7446532669213363E-3</v>
      </c>
      <c r="W232" s="13" t="str">
        <f>IF(Table46748[[#This Row],[PSI - FI]]&gt;5,"Red",(IF(AND(Table46748[[#This Row],[PSI - FI]]&lt;5,Table46748[[#This Row],[PSI - FI]]&gt;=3),"Blue","No")))</f>
        <v>No</v>
      </c>
      <c r="X232" s="19" t="str">
        <f>HYPERLINK("https://www.google.com/maps/dir/?api=1&amp;origin=" &amp; Table46748[[#This Row],[Begin Lat]] &amp; "," &amp; Table46748[[#This Row],[Begin Long]] &amp; "&amp;destination=" &amp; Table46748[[#This Row],[End Lat]] &amp; "," &amp; Table46748[[#This Row],[End Long]] &amp; "&amp;travelmode=driving", "Google Maps")</f>
        <v>Google Maps</v>
      </c>
      <c r="Y232" s="1">
        <v>41.493911992100003</v>
      </c>
      <c r="Z232" s="1">
        <v>-83.621877612500001</v>
      </c>
      <c r="AA232" s="1">
        <v>41.501158241699997</v>
      </c>
      <c r="AB232" s="1">
        <v>-83.621845758199996</v>
      </c>
    </row>
    <row r="233" spans="1:28" x14ac:dyDescent="0.25">
      <c r="A233" s="13">
        <v>231</v>
      </c>
      <c r="B233" s="17">
        <v>7</v>
      </c>
      <c r="C233" s="1" t="s">
        <v>2378</v>
      </c>
      <c r="D233" s="1" t="s">
        <v>3852</v>
      </c>
      <c r="E233" s="1" t="s">
        <v>3892</v>
      </c>
      <c r="F233" s="1" t="s">
        <v>3918</v>
      </c>
      <c r="G233" s="16">
        <v>9.1</v>
      </c>
      <c r="H233" s="16">
        <v>9.6</v>
      </c>
      <c r="I233" s="13" t="s">
        <v>3190</v>
      </c>
      <c r="J233" s="1" t="s">
        <v>4979</v>
      </c>
      <c r="K233" s="1">
        <v>0</v>
      </c>
      <c r="L233" s="1">
        <v>1</v>
      </c>
      <c r="M233" s="1">
        <v>2</v>
      </c>
      <c r="N233" s="1">
        <v>1</v>
      </c>
      <c r="O233" s="1">
        <v>4</v>
      </c>
      <c r="P233" s="16">
        <v>67.207939680232556</v>
      </c>
      <c r="Q233" s="21">
        <v>2.2782323396836682E-2</v>
      </c>
      <c r="R233" s="21">
        <v>0.40916127528316648</v>
      </c>
      <c r="S233" s="21">
        <v>0.38637895188632981</v>
      </c>
      <c r="T233" s="21">
        <v>1.5348136769290628E-3</v>
      </c>
      <c r="U233" s="21">
        <v>8.1971557941171429E-3</v>
      </c>
      <c r="V233" s="21">
        <v>6.6623421171880803E-3</v>
      </c>
      <c r="W233" s="13" t="str">
        <f>IF(Table46748[[#This Row],[PSI - FI]]&gt;5,"Red",(IF(AND(Table46748[[#This Row],[PSI - FI]]&lt;5,Table46748[[#This Row],[PSI - FI]]&gt;=3),"Blue","No")))</f>
        <v>No</v>
      </c>
      <c r="X233" s="19" t="str">
        <f>HYPERLINK("https://www.google.com/maps/dir/?api=1&amp;origin=" &amp; Table46748[[#This Row],[Begin Lat]] &amp; "," &amp; Table46748[[#This Row],[Begin Long]] &amp; "&amp;destination=" &amp; Table46748[[#This Row],[End Lat]] &amp; "," &amp; Table46748[[#This Row],[End Long]] &amp; "&amp;travelmode=driving", "Google Maps")</f>
        <v>Google Maps</v>
      </c>
      <c r="Y233" s="1">
        <v>40.611338157200002</v>
      </c>
      <c r="Z233" s="1">
        <v>-84.150364364300003</v>
      </c>
      <c r="AA233" s="1">
        <v>40.617801896899998</v>
      </c>
      <c r="AB233" s="1">
        <v>-84.146072496800002</v>
      </c>
    </row>
    <row r="234" spans="1:28" x14ac:dyDescent="0.25">
      <c r="A234" s="13">
        <v>232</v>
      </c>
      <c r="B234" s="17">
        <v>6</v>
      </c>
      <c r="C234" s="1" t="s">
        <v>1340</v>
      </c>
      <c r="D234" s="1" t="s">
        <v>3848</v>
      </c>
      <c r="E234" s="1" t="s">
        <v>3864</v>
      </c>
      <c r="F234" s="1" t="s">
        <v>3917</v>
      </c>
      <c r="G234" s="16">
        <v>3.8</v>
      </c>
      <c r="H234" s="16">
        <v>4.3</v>
      </c>
      <c r="I234" s="13" t="s">
        <v>3190</v>
      </c>
      <c r="J234" s="1" t="s">
        <v>4979</v>
      </c>
      <c r="K234" s="1">
        <v>0</v>
      </c>
      <c r="L234" s="1">
        <v>0</v>
      </c>
      <c r="M234" s="1">
        <v>1</v>
      </c>
      <c r="N234" s="1">
        <v>2</v>
      </c>
      <c r="O234" s="1">
        <v>12</v>
      </c>
      <c r="P234" s="16">
        <v>27.421875</v>
      </c>
      <c r="Q234" s="21">
        <v>2.8446585141641455E-2</v>
      </c>
      <c r="R234" s="21">
        <v>0.91956433752623834</v>
      </c>
      <c r="S234" s="21">
        <v>0.8911177523845969</v>
      </c>
      <c r="T234" s="21">
        <v>1.9189637291515639E-3</v>
      </c>
      <c r="U234" s="21">
        <v>8.1594347133807296E-3</v>
      </c>
      <c r="V234" s="21">
        <v>6.2404709842291657E-3</v>
      </c>
      <c r="W234" s="13" t="str">
        <f>IF(Table46748[[#This Row],[PSI - FI]]&gt;5,"Red",(IF(AND(Table46748[[#This Row],[PSI - FI]]&lt;5,Table46748[[#This Row],[PSI - FI]]&gt;=3),"Blue","No")))</f>
        <v>No</v>
      </c>
      <c r="X234" s="19" t="str">
        <f>HYPERLINK("https://www.google.com/maps/dir/?api=1&amp;origin=" &amp; Table46748[[#This Row],[Begin Lat]] &amp; "," &amp; Table46748[[#This Row],[Begin Long]] &amp; "&amp;destination=" &amp; Table46748[[#This Row],[End Lat]] &amp; "," &amp; Table46748[[#This Row],[End Long]] &amp; "&amp;travelmode=driving", "Google Maps")</f>
        <v>Google Maps</v>
      </c>
      <c r="Y234" s="1">
        <v>39.729609214</v>
      </c>
      <c r="Z234" s="1">
        <v>-83.373848304199996</v>
      </c>
      <c r="AA234" s="1">
        <v>39.732206742499997</v>
      </c>
      <c r="AB234" s="1">
        <v>-83.365090772200006</v>
      </c>
    </row>
    <row r="235" spans="1:28" x14ac:dyDescent="0.25">
      <c r="A235" s="13">
        <v>233</v>
      </c>
      <c r="B235" s="17">
        <v>6</v>
      </c>
      <c r="C235" s="1" t="s">
        <v>1340</v>
      </c>
      <c r="D235" s="1" t="s">
        <v>3848</v>
      </c>
      <c r="E235" s="1" t="s">
        <v>3864</v>
      </c>
      <c r="F235" s="1" t="s">
        <v>3917</v>
      </c>
      <c r="G235" s="16">
        <v>6.1</v>
      </c>
      <c r="H235" s="16">
        <v>6.6</v>
      </c>
      <c r="I235" s="13" t="s">
        <v>3190</v>
      </c>
      <c r="J235" s="1" t="s">
        <v>4979</v>
      </c>
      <c r="K235" s="1">
        <v>0</v>
      </c>
      <c r="L235" s="1">
        <v>0</v>
      </c>
      <c r="M235" s="1">
        <v>2</v>
      </c>
      <c r="N235" s="1">
        <v>1</v>
      </c>
      <c r="O235" s="1">
        <v>1</v>
      </c>
      <c r="P235" s="16">
        <v>18.53125</v>
      </c>
      <c r="Q235" s="21">
        <v>2.8446585141641455E-2</v>
      </c>
      <c r="R235" s="21">
        <v>0.26332195373178169</v>
      </c>
      <c r="S235" s="21">
        <v>0.23487536859014024</v>
      </c>
      <c r="T235" s="21">
        <v>1.9189637291515639E-3</v>
      </c>
      <c r="U235" s="21">
        <v>8.1594347133807296E-3</v>
      </c>
      <c r="V235" s="21">
        <v>6.2404709842291657E-3</v>
      </c>
      <c r="W235" s="13" t="str">
        <f>IF(Table46748[[#This Row],[PSI - FI]]&gt;5,"Red",(IF(AND(Table46748[[#This Row],[PSI - FI]]&lt;5,Table46748[[#This Row],[PSI - FI]]&gt;=3),"Blue","No")))</f>
        <v>No</v>
      </c>
      <c r="X235" s="19" t="str">
        <f>HYPERLINK("https://www.google.com/maps/dir/?api=1&amp;origin=" &amp; Table46748[[#This Row],[Begin Lat]] &amp; "," &amp; Table46748[[#This Row],[Begin Long]] &amp; "&amp;destination=" &amp; Table46748[[#This Row],[End Lat]] &amp; "," &amp; Table46748[[#This Row],[End Long]] &amp; "&amp;travelmode=driving", "Google Maps")</f>
        <v>Google Maps</v>
      </c>
      <c r="Y235" s="1">
        <v>39.743341253200001</v>
      </c>
      <c r="Z235" s="1">
        <v>-83.334577138200004</v>
      </c>
      <c r="AA235" s="1">
        <v>39.747055765100001</v>
      </c>
      <c r="AB235" s="1">
        <v>-83.326513139799999</v>
      </c>
    </row>
    <row r="236" spans="1:28" x14ac:dyDescent="0.25">
      <c r="A236" s="13">
        <v>234</v>
      </c>
      <c r="B236" s="17">
        <v>2</v>
      </c>
      <c r="C236" s="1" t="s">
        <v>807</v>
      </c>
      <c r="D236" s="1" t="s">
        <v>3852</v>
      </c>
      <c r="E236" s="1" t="s">
        <v>3853</v>
      </c>
      <c r="F236" s="1" t="s">
        <v>3918</v>
      </c>
      <c r="G236" s="16">
        <v>4.0999999999999996</v>
      </c>
      <c r="H236" s="16">
        <v>4.5999999999999996</v>
      </c>
      <c r="I236" s="13" t="s">
        <v>3190</v>
      </c>
      <c r="J236" s="1" t="s">
        <v>4978</v>
      </c>
      <c r="K236" s="1">
        <v>1</v>
      </c>
      <c r="L236" s="1">
        <v>0</v>
      </c>
      <c r="M236" s="1">
        <v>1</v>
      </c>
      <c r="N236" s="1">
        <v>2</v>
      </c>
      <c r="O236" s="1">
        <v>9</v>
      </c>
      <c r="P236" s="16">
        <v>70.098564680232556</v>
      </c>
      <c r="Q236" s="21">
        <v>3.1542313855395611E-2</v>
      </c>
      <c r="R236" s="21">
        <v>0.47677970778409595</v>
      </c>
      <c r="S236" s="21">
        <v>0.44523739392870032</v>
      </c>
      <c r="T236" s="21">
        <v>1.9704796168259916E-3</v>
      </c>
      <c r="U236" s="21">
        <v>8.1108568083486238E-3</v>
      </c>
      <c r="V236" s="21">
        <v>6.1403771915226318E-3</v>
      </c>
      <c r="W236" s="13" t="str">
        <f>IF(Table46748[[#This Row],[PSI - FI]]&gt;5,"Red",(IF(AND(Table46748[[#This Row],[PSI - FI]]&lt;5,Table46748[[#This Row],[PSI - FI]]&gt;=3),"Blue","No")))</f>
        <v>No</v>
      </c>
      <c r="X236" s="19" t="str">
        <f>HYPERLINK("https://www.google.com/maps/dir/?api=1&amp;origin=" &amp; Table46748[[#This Row],[Begin Lat]] &amp; "," &amp; Table46748[[#This Row],[Begin Long]] &amp; "&amp;destination=" &amp; Table46748[[#This Row],[End Lat]] &amp; "," &amp; Table46748[[#This Row],[End Long]] &amp; "&amp;travelmode=driving", "Google Maps")</f>
        <v>Google Maps</v>
      </c>
      <c r="Y236" s="1">
        <v>41.226867022199997</v>
      </c>
      <c r="Z236" s="1">
        <v>-83.653049608299995</v>
      </c>
      <c r="AA236" s="1">
        <v>41.234039642399999</v>
      </c>
      <c r="AB236" s="1">
        <v>-83.654242666200005</v>
      </c>
    </row>
    <row r="237" spans="1:28" x14ac:dyDescent="0.25">
      <c r="A237" s="13">
        <v>235</v>
      </c>
      <c r="B237" s="17">
        <v>2</v>
      </c>
      <c r="C237" s="1" t="s">
        <v>807</v>
      </c>
      <c r="D237" s="1" t="s">
        <v>3852</v>
      </c>
      <c r="E237" s="1" t="s">
        <v>3853</v>
      </c>
      <c r="F237" s="1" t="s">
        <v>3918</v>
      </c>
      <c r="G237" s="16">
        <v>1.6</v>
      </c>
      <c r="H237" s="16">
        <v>2.1</v>
      </c>
      <c r="I237" s="13" t="s">
        <v>3190</v>
      </c>
      <c r="J237" s="1" t="s">
        <v>4978</v>
      </c>
      <c r="K237" s="1">
        <v>0</v>
      </c>
      <c r="L237" s="1">
        <v>0</v>
      </c>
      <c r="M237" s="1">
        <v>2</v>
      </c>
      <c r="N237" s="1">
        <v>2</v>
      </c>
      <c r="O237" s="1">
        <v>3</v>
      </c>
      <c r="P237" s="16">
        <v>24.96875</v>
      </c>
      <c r="Q237" s="21">
        <v>3.1542313855395611E-2</v>
      </c>
      <c r="R237" s="21">
        <v>0.27010832098783449</v>
      </c>
      <c r="S237" s="21">
        <v>0.23856600713243889</v>
      </c>
      <c r="T237" s="21">
        <v>1.9704796168259916E-3</v>
      </c>
      <c r="U237" s="21">
        <v>8.1108568083486238E-3</v>
      </c>
      <c r="V237" s="21">
        <v>6.1403771915226318E-3</v>
      </c>
      <c r="W237" s="13" t="str">
        <f>IF(Table46748[[#This Row],[PSI - FI]]&gt;5,"Red",(IF(AND(Table46748[[#This Row],[PSI - FI]]&lt;5,Table46748[[#This Row],[PSI - FI]]&gt;=3),"Blue","No")))</f>
        <v>No</v>
      </c>
      <c r="X237" s="19" t="str">
        <f>HYPERLINK("https://www.google.com/maps/dir/?api=1&amp;origin=" &amp; Table46748[[#This Row],[Begin Lat]] &amp; "," &amp; Table46748[[#This Row],[Begin Long]] &amp; "&amp;destination=" &amp; Table46748[[#This Row],[End Lat]] &amp; "," &amp; Table46748[[#This Row],[End Long]] &amp; "&amp;travelmode=driving", "Google Maps")</f>
        <v>Google Maps</v>
      </c>
      <c r="Y237" s="1">
        <v>41.190956339099998</v>
      </c>
      <c r="Z237" s="1">
        <v>-83.649470191999995</v>
      </c>
      <c r="AA237" s="1">
        <v>41.198201588300002</v>
      </c>
      <c r="AB237" s="1">
        <v>-83.649541126599999</v>
      </c>
    </row>
    <row r="238" spans="1:28" x14ac:dyDescent="0.25">
      <c r="A238" s="13">
        <v>236</v>
      </c>
      <c r="B238" s="17">
        <v>4</v>
      </c>
      <c r="C238" s="1" t="s">
        <v>800</v>
      </c>
      <c r="D238" s="1" t="s">
        <v>3884</v>
      </c>
      <c r="E238" s="1" t="s">
        <v>3906</v>
      </c>
      <c r="F238" s="1" t="s">
        <v>3922</v>
      </c>
      <c r="G238" s="16">
        <v>0.5</v>
      </c>
      <c r="H238" s="16">
        <v>1</v>
      </c>
      <c r="I238" s="13" t="s">
        <v>3190</v>
      </c>
      <c r="J238" s="1" t="s">
        <v>4979</v>
      </c>
      <c r="K238" s="1">
        <v>0</v>
      </c>
      <c r="L238" s="1">
        <v>0</v>
      </c>
      <c r="M238" s="1">
        <v>4</v>
      </c>
      <c r="N238" s="1">
        <v>1</v>
      </c>
      <c r="O238" s="1">
        <v>4</v>
      </c>
      <c r="P238" s="16">
        <v>34.625</v>
      </c>
      <c r="Q238" s="21">
        <v>1.8727990444618123E-2</v>
      </c>
      <c r="R238" s="21">
        <v>0.38251055680640972</v>
      </c>
      <c r="S238" s="21">
        <v>0.36378256636179157</v>
      </c>
      <c r="T238" s="21">
        <v>1.2601952712491054E-3</v>
      </c>
      <c r="U238" s="21">
        <v>8.1038164040129756E-3</v>
      </c>
      <c r="V238" s="21">
        <v>6.8436211327638705E-3</v>
      </c>
      <c r="W238" s="13" t="str">
        <f>IF(Table46748[[#This Row],[PSI - FI]]&gt;5,"Red",(IF(AND(Table46748[[#This Row],[PSI - FI]]&lt;5,Table46748[[#This Row],[PSI - FI]]&gt;=3),"Blue","No")))</f>
        <v>No</v>
      </c>
      <c r="X238" s="19" t="str">
        <f>HYPERLINK("https://www.google.com/maps/dir/?api=1&amp;origin=" &amp; Table46748[[#This Row],[Begin Lat]] &amp; "," &amp; Table46748[[#This Row],[Begin Long]] &amp; "&amp;destination=" &amp; Table46748[[#This Row],[End Lat]] &amp; "," &amp; Table46748[[#This Row],[End Long]] &amp; "&amp;travelmode=driving", "Google Maps")</f>
        <v>Google Maps</v>
      </c>
      <c r="Y238" s="1">
        <v>40.670037143800002</v>
      </c>
      <c r="Z238" s="1">
        <v>-81.436276998699995</v>
      </c>
      <c r="AA238" s="1">
        <v>40.677138571100002</v>
      </c>
      <c r="AB238" s="1">
        <v>-81.4344814273</v>
      </c>
    </row>
    <row r="239" spans="1:28" x14ac:dyDescent="0.25">
      <c r="A239" s="13">
        <v>237</v>
      </c>
      <c r="B239" s="17">
        <v>4</v>
      </c>
      <c r="C239" s="1" t="s">
        <v>3194</v>
      </c>
      <c r="D239" s="1" t="s">
        <v>3900</v>
      </c>
      <c r="E239" s="1" t="s">
        <v>3901</v>
      </c>
      <c r="F239" s="1" t="s">
        <v>3920</v>
      </c>
      <c r="G239" s="16">
        <v>3.2</v>
      </c>
      <c r="H239" s="16">
        <v>3.7</v>
      </c>
      <c r="I239" s="13" t="s">
        <v>3190</v>
      </c>
      <c r="J239" s="1" t="s">
        <v>4979</v>
      </c>
      <c r="K239" s="1">
        <v>0</v>
      </c>
      <c r="L239" s="1">
        <v>0</v>
      </c>
      <c r="M239" s="1">
        <v>2</v>
      </c>
      <c r="N239" s="1">
        <v>3</v>
      </c>
      <c r="O239" s="1">
        <v>5</v>
      </c>
      <c r="P239" s="16">
        <v>31.40625</v>
      </c>
      <c r="Q239" s="21">
        <v>1.8671912111192519E-2</v>
      </c>
      <c r="R239" s="21">
        <v>0.42396726737702312</v>
      </c>
      <c r="S239" s="21">
        <v>0.4052953552658306</v>
      </c>
      <c r="T239" s="21">
        <v>1.2563991719356225E-3</v>
      </c>
      <c r="U239" s="21">
        <v>8.0807561969673362E-3</v>
      </c>
      <c r="V239" s="21">
        <v>6.8243570250317142E-3</v>
      </c>
      <c r="W239" s="13" t="str">
        <f>IF(Table46748[[#This Row],[PSI - FI]]&gt;5,"Red",(IF(AND(Table46748[[#This Row],[PSI - FI]]&lt;5,Table46748[[#This Row],[PSI - FI]]&gt;=3),"Blue","No")))</f>
        <v>No</v>
      </c>
      <c r="X239" s="19" t="str">
        <f>HYPERLINK("https://www.google.com/maps/dir/?api=1&amp;origin=" &amp; Table46748[[#This Row],[Begin Lat]] &amp; "," &amp; Table46748[[#This Row],[Begin Long]] &amp; "&amp;destination=" &amp; Table46748[[#This Row],[End Lat]] &amp; "," &amp; Table46748[[#This Row],[End Long]] &amp; "&amp;travelmode=driving", "Google Maps")</f>
        <v>Google Maps</v>
      </c>
      <c r="Y239" s="1">
        <v>41.769382440100003</v>
      </c>
      <c r="Z239" s="1">
        <v>-80.941779926300001</v>
      </c>
      <c r="AA239" s="1">
        <v>41.769702072500003</v>
      </c>
      <c r="AB239" s="1">
        <v>-80.932112101800001</v>
      </c>
    </row>
    <row r="240" spans="1:28" x14ac:dyDescent="0.25">
      <c r="A240" s="13">
        <v>238</v>
      </c>
      <c r="B240" s="17">
        <v>5</v>
      </c>
      <c r="C240" s="1" t="s">
        <v>1333</v>
      </c>
      <c r="D240" s="1" t="s">
        <v>3842</v>
      </c>
      <c r="E240" s="1" t="s">
        <v>3874</v>
      </c>
      <c r="F240" s="1" t="s">
        <v>3916</v>
      </c>
      <c r="G240" s="16">
        <v>5</v>
      </c>
      <c r="H240" s="16">
        <v>5.5</v>
      </c>
      <c r="I240" s="13" t="s">
        <v>3190</v>
      </c>
      <c r="J240" s="1" t="s">
        <v>4979</v>
      </c>
      <c r="K240" s="1">
        <v>0</v>
      </c>
      <c r="L240" s="1">
        <v>0</v>
      </c>
      <c r="M240" s="1">
        <v>3</v>
      </c>
      <c r="N240" s="1">
        <v>2</v>
      </c>
      <c r="O240" s="1">
        <v>7</v>
      </c>
      <c r="P240" s="16">
        <v>35.515625</v>
      </c>
      <c r="Q240" s="21">
        <v>1.8526537591716227E-2</v>
      </c>
      <c r="R240" s="21">
        <v>0.50042652809341281</v>
      </c>
      <c r="S240" s="21">
        <v>0.48189999050169657</v>
      </c>
      <c r="T240" s="21">
        <v>1.2465586831480657E-3</v>
      </c>
      <c r="U240" s="21">
        <v>8.0169090830519464E-3</v>
      </c>
      <c r="V240" s="21">
        <v>6.7703503999038805E-3</v>
      </c>
      <c r="W240" s="13" t="str">
        <f>IF(Table46748[[#This Row],[PSI - FI]]&gt;5,"Red",(IF(AND(Table46748[[#This Row],[PSI - FI]]&lt;5,Table46748[[#This Row],[PSI - FI]]&gt;=3),"Blue","No")))</f>
        <v>No</v>
      </c>
      <c r="X240" s="19" t="str">
        <f>HYPERLINK("https://www.google.com/maps/dir/?api=1&amp;origin=" &amp; Table46748[[#This Row],[Begin Lat]] &amp; "," &amp; Table46748[[#This Row],[Begin Long]] &amp; "&amp;destination=" &amp; Table46748[[#This Row],[End Lat]] &amp; "," &amp; Table46748[[#This Row],[End Long]] &amp; "&amp;travelmode=driving", "Google Maps")</f>
        <v>Google Maps</v>
      </c>
      <c r="Y240" s="1">
        <v>39.946216247599999</v>
      </c>
      <c r="Z240" s="1">
        <v>-82.132988149200003</v>
      </c>
      <c r="AA240" s="1">
        <v>39.945816618899997</v>
      </c>
      <c r="AB240" s="1">
        <v>-82.123586818899994</v>
      </c>
    </row>
    <row r="241" spans="1:28" x14ac:dyDescent="0.25">
      <c r="A241" s="13">
        <v>239</v>
      </c>
      <c r="B241" s="17">
        <v>6</v>
      </c>
      <c r="C241" s="1" t="s">
        <v>3192</v>
      </c>
      <c r="D241" s="1" t="s">
        <v>3848</v>
      </c>
      <c r="E241" s="1" t="s">
        <v>3854</v>
      </c>
      <c r="F241" s="1" t="s">
        <v>3917</v>
      </c>
      <c r="G241" s="16">
        <v>6.9</v>
      </c>
      <c r="H241" s="16">
        <v>7.4</v>
      </c>
      <c r="I241" s="13" t="s">
        <v>3190</v>
      </c>
      <c r="J241" s="1" t="s">
        <v>4978</v>
      </c>
      <c r="K241" s="1">
        <v>0</v>
      </c>
      <c r="L241" s="1">
        <v>0</v>
      </c>
      <c r="M241" s="1">
        <v>3</v>
      </c>
      <c r="N241" s="1">
        <v>0</v>
      </c>
      <c r="O241" s="1">
        <v>14</v>
      </c>
      <c r="P241" s="16">
        <v>33.640625</v>
      </c>
      <c r="Q241" s="21">
        <v>3.686903616984219E-2</v>
      </c>
      <c r="R241" s="21">
        <v>0.70829728281868853</v>
      </c>
      <c r="S241" s="21">
        <v>0.67142824664884637</v>
      </c>
      <c r="T241" s="21">
        <v>2.3902928998814628E-3</v>
      </c>
      <c r="U241" s="21">
        <v>7.9683166385675179E-3</v>
      </c>
      <c r="V241" s="21">
        <v>5.5780237386860547E-3</v>
      </c>
      <c r="W241" s="13" t="str">
        <f>IF(Table46748[[#This Row],[PSI - FI]]&gt;5,"Red",(IF(AND(Table46748[[#This Row],[PSI - FI]]&lt;5,Table46748[[#This Row],[PSI - FI]]&gt;=3),"Blue","No")))</f>
        <v>No</v>
      </c>
      <c r="X241" s="19" t="str">
        <f>HYPERLINK("https://www.google.com/maps/dir/?api=1&amp;origin=" &amp; Table46748[[#This Row],[Begin Lat]] &amp; "," &amp; Table46748[[#This Row],[Begin Long]] &amp; "&amp;destination=" &amp; Table46748[[#This Row],[End Lat]] &amp; "," &amp; Table46748[[#This Row],[End Long]] &amp; "&amp;travelmode=driving", "Google Maps")</f>
        <v>Google Maps</v>
      </c>
      <c r="Y241" s="1">
        <v>40.4403901031</v>
      </c>
      <c r="Z241" s="1">
        <v>-82.803922342000007</v>
      </c>
      <c r="AA241" s="1">
        <v>40.444953512600001</v>
      </c>
      <c r="AB241" s="1">
        <v>-82.796555960000006</v>
      </c>
    </row>
    <row r="242" spans="1:28" x14ac:dyDescent="0.25">
      <c r="A242" s="13">
        <v>240</v>
      </c>
      <c r="B242" s="17">
        <v>3</v>
      </c>
      <c r="C242" s="1" t="s">
        <v>805</v>
      </c>
      <c r="D242" s="1" t="s">
        <v>3862</v>
      </c>
      <c r="E242" s="1" t="s">
        <v>3863</v>
      </c>
      <c r="F242" s="1" t="s">
        <v>3917</v>
      </c>
      <c r="G242" s="16">
        <v>0.4</v>
      </c>
      <c r="H242" s="16">
        <v>0.9</v>
      </c>
      <c r="I242" s="13" t="s">
        <v>3190</v>
      </c>
      <c r="J242" s="1" t="s">
        <v>4978</v>
      </c>
      <c r="K242" s="1">
        <v>0</v>
      </c>
      <c r="L242" s="1">
        <v>2</v>
      </c>
      <c r="M242" s="1">
        <v>2</v>
      </c>
      <c r="N242" s="1">
        <v>0</v>
      </c>
      <c r="O242" s="1">
        <v>4</v>
      </c>
      <c r="P242" s="16">
        <v>108.44712936046511</v>
      </c>
      <c r="Q242" s="21">
        <v>3.0986112638448787E-2</v>
      </c>
      <c r="R242" s="21">
        <v>0.29874217377119289</v>
      </c>
      <c r="S242" s="21">
        <v>0.26775606113274408</v>
      </c>
      <c r="T242" s="21">
        <v>1.9275632526471165E-3</v>
      </c>
      <c r="U242" s="21">
        <v>7.9335709285769957E-3</v>
      </c>
      <c r="V242" s="21">
        <v>6.0060076759298787E-3</v>
      </c>
      <c r="W242" s="13" t="str">
        <f>IF(Table46748[[#This Row],[PSI - FI]]&gt;5,"Red",(IF(AND(Table46748[[#This Row],[PSI - FI]]&lt;5,Table46748[[#This Row],[PSI - FI]]&gt;=3),"Blue","No")))</f>
        <v>No</v>
      </c>
      <c r="X242" s="19" t="str">
        <f>HYPERLINK("https://www.google.com/maps/dir/?api=1&amp;origin=" &amp; Table46748[[#This Row],[Begin Lat]] &amp; "," &amp; Table46748[[#This Row],[Begin Long]] &amp; "&amp;destination=" &amp; Table46748[[#This Row],[End Lat]] &amp; "," &amp; Table46748[[#This Row],[End Long]] &amp; "&amp;travelmode=driving", "Google Maps")</f>
        <v>Google Maps</v>
      </c>
      <c r="Y242" s="1">
        <v>40.993551961800001</v>
      </c>
      <c r="Z242" s="1">
        <v>-82.023708330299996</v>
      </c>
      <c r="AA242" s="1">
        <v>40.996113229599999</v>
      </c>
      <c r="AB242" s="1">
        <v>-82.014788863500002</v>
      </c>
    </row>
    <row r="243" spans="1:28" x14ac:dyDescent="0.25">
      <c r="A243" s="13">
        <v>241</v>
      </c>
      <c r="B243" s="17">
        <v>6</v>
      </c>
      <c r="C243" s="1" t="s">
        <v>2374</v>
      </c>
      <c r="D243" s="1" t="s">
        <v>3848</v>
      </c>
      <c r="E243" s="1" t="s">
        <v>3850</v>
      </c>
      <c r="F243" s="1" t="s">
        <v>3917</v>
      </c>
      <c r="G243" s="16">
        <v>0.5</v>
      </c>
      <c r="H243" s="16">
        <v>1</v>
      </c>
      <c r="I243" s="13" t="s">
        <v>3190</v>
      </c>
      <c r="J243" s="1" t="s">
        <v>4978</v>
      </c>
      <c r="K243" s="1">
        <v>0</v>
      </c>
      <c r="L243" s="1">
        <v>0</v>
      </c>
      <c r="M243" s="1">
        <v>5</v>
      </c>
      <c r="N243" s="1">
        <v>1</v>
      </c>
      <c r="O243" s="1">
        <v>3</v>
      </c>
      <c r="P243" s="16">
        <v>40.171875</v>
      </c>
      <c r="Q243" s="21">
        <v>2.3645704410102018E-2</v>
      </c>
      <c r="R243" s="21">
        <v>0.25891704549193445</v>
      </c>
      <c r="S243" s="21">
        <v>0.23527134108183242</v>
      </c>
      <c r="T243" s="21">
        <v>1.3793677975372394E-3</v>
      </c>
      <c r="U243" s="21">
        <v>7.8370355795715479E-3</v>
      </c>
      <c r="V243" s="21">
        <v>6.4576677820343082E-3</v>
      </c>
      <c r="W243" s="13" t="str">
        <f>IF(Table46748[[#This Row],[PSI - FI]]&gt;5,"Red",(IF(AND(Table46748[[#This Row],[PSI - FI]]&lt;5,Table46748[[#This Row],[PSI - FI]]&gt;=3),"Blue","No")))</f>
        <v>No</v>
      </c>
      <c r="X243" s="19" t="str">
        <f>HYPERLINK("https://www.google.com/maps/dir/?api=1&amp;origin=" &amp; Table46748[[#This Row],[Begin Lat]] &amp; "," &amp; Table46748[[#This Row],[Begin Long]] &amp; "&amp;destination=" &amp; Table46748[[#This Row],[End Lat]] &amp; "," &amp; Table46748[[#This Row],[End Long]] &amp; "&amp;travelmode=driving", "Google Maps")</f>
        <v>Google Maps</v>
      </c>
      <c r="Y243" s="1">
        <v>39.592723190299999</v>
      </c>
      <c r="Z243" s="1">
        <v>-83.658459464200007</v>
      </c>
      <c r="AA243" s="1">
        <v>39.596658766499999</v>
      </c>
      <c r="AB243" s="1">
        <v>-83.6506040644</v>
      </c>
    </row>
    <row r="244" spans="1:28" x14ac:dyDescent="0.25">
      <c r="A244" s="13">
        <v>242</v>
      </c>
      <c r="B244" s="17">
        <v>4</v>
      </c>
      <c r="C244" s="1" t="s">
        <v>798</v>
      </c>
      <c r="D244" s="1" t="s">
        <v>3859</v>
      </c>
      <c r="E244" s="1" t="s">
        <v>3907</v>
      </c>
      <c r="F244" s="1" t="s">
        <v>3919</v>
      </c>
      <c r="G244" s="16">
        <v>9.1999999999999993</v>
      </c>
      <c r="H244" s="16">
        <v>9.6999999999999993</v>
      </c>
      <c r="I244" s="13" t="s">
        <v>3190</v>
      </c>
      <c r="J244" s="1" t="s">
        <v>4978</v>
      </c>
      <c r="K244" s="1">
        <v>0</v>
      </c>
      <c r="L244" s="1">
        <v>2</v>
      </c>
      <c r="M244" s="1">
        <v>3</v>
      </c>
      <c r="N244" s="1">
        <v>2</v>
      </c>
      <c r="O244" s="1">
        <v>9</v>
      </c>
      <c r="P244" s="16">
        <v>128.86900436046511</v>
      </c>
      <c r="Q244" s="21">
        <v>2.1219442467485285E-2</v>
      </c>
      <c r="R244" s="21">
        <v>0.40032567436859134</v>
      </c>
      <c r="S244" s="21">
        <v>0.37910623190110604</v>
      </c>
      <c r="T244" s="21">
        <v>1.2063792617637444E-3</v>
      </c>
      <c r="U244" s="21">
        <v>7.7986267703136153E-3</v>
      </c>
      <c r="V244" s="21">
        <v>6.5922475085498713E-3</v>
      </c>
      <c r="W244" s="13" t="str">
        <f>IF(Table46748[[#This Row],[PSI - FI]]&gt;5,"Red",(IF(AND(Table46748[[#This Row],[PSI - FI]]&lt;5,Table46748[[#This Row],[PSI - FI]]&gt;=3),"Blue","No")))</f>
        <v>No</v>
      </c>
      <c r="X244" s="19" t="str">
        <f>HYPERLINK("https://www.google.com/maps/dir/?api=1&amp;origin=" &amp; Table46748[[#This Row],[Begin Lat]] &amp; "," &amp; Table46748[[#This Row],[Begin Long]] &amp; "&amp;destination=" &amp; Table46748[[#This Row],[End Lat]] &amp; "," &amp; Table46748[[#This Row],[End Long]] &amp; "&amp;travelmode=driving", "Google Maps")</f>
        <v>Google Maps</v>
      </c>
      <c r="Y244" s="1">
        <v>41.243996723800002</v>
      </c>
      <c r="Z244" s="1">
        <v>-81.217063434899998</v>
      </c>
      <c r="AA244" s="1">
        <v>41.243655561200001</v>
      </c>
      <c r="AB244" s="1">
        <v>-81.207476746300003</v>
      </c>
    </row>
    <row r="245" spans="1:28" x14ac:dyDescent="0.25">
      <c r="A245" s="13">
        <v>243</v>
      </c>
      <c r="B245" s="17">
        <v>4</v>
      </c>
      <c r="C245" s="1" t="s">
        <v>798</v>
      </c>
      <c r="D245" s="1" t="s">
        <v>3859</v>
      </c>
      <c r="E245" s="1" t="s">
        <v>3907</v>
      </c>
      <c r="F245" s="1" t="s">
        <v>3919</v>
      </c>
      <c r="G245" s="16">
        <v>17</v>
      </c>
      <c r="H245" s="16">
        <v>17.5</v>
      </c>
      <c r="I245" s="13" t="s">
        <v>3190</v>
      </c>
      <c r="J245" s="1" t="s">
        <v>4978</v>
      </c>
      <c r="K245" s="1">
        <v>0</v>
      </c>
      <c r="L245" s="1">
        <v>0</v>
      </c>
      <c r="M245" s="1">
        <v>3</v>
      </c>
      <c r="N245" s="1">
        <v>4</v>
      </c>
      <c r="O245" s="1">
        <v>14</v>
      </c>
      <c r="P245" s="16">
        <v>51.390625</v>
      </c>
      <c r="Q245" s="21">
        <v>2.1219442467485285E-2</v>
      </c>
      <c r="R245" s="21">
        <v>0.51917539249262978</v>
      </c>
      <c r="S245" s="21">
        <v>0.49795595002514448</v>
      </c>
      <c r="T245" s="21">
        <v>1.2063792617637444E-3</v>
      </c>
      <c r="U245" s="21">
        <v>7.7986267703136153E-3</v>
      </c>
      <c r="V245" s="21">
        <v>6.5922475085498713E-3</v>
      </c>
      <c r="W245" s="13" t="str">
        <f>IF(Table46748[[#This Row],[PSI - FI]]&gt;5,"Red",(IF(AND(Table46748[[#This Row],[PSI - FI]]&lt;5,Table46748[[#This Row],[PSI - FI]]&gt;=3),"Blue","No")))</f>
        <v>No</v>
      </c>
      <c r="X245" s="19" t="str">
        <f>HYPERLINK("https://www.google.com/maps/dir/?api=1&amp;origin=" &amp; Table46748[[#This Row],[Begin Lat]] &amp; "," &amp; Table46748[[#This Row],[Begin Long]] &amp; "&amp;destination=" &amp; Table46748[[#This Row],[End Lat]] &amp; "," &amp; Table46748[[#This Row],[End Long]] &amp; "&amp;travelmode=driving", "Google Maps")</f>
        <v>Google Maps</v>
      </c>
      <c r="Y245" s="1">
        <v>41.242406858999999</v>
      </c>
      <c r="Z245" s="1">
        <v>-81.067579090500004</v>
      </c>
      <c r="AA245" s="1">
        <v>41.241906046499999</v>
      </c>
      <c r="AB245" s="1">
        <v>-81.058034996399996</v>
      </c>
    </row>
    <row r="246" spans="1:28" x14ac:dyDescent="0.25">
      <c r="A246" s="13">
        <v>244</v>
      </c>
      <c r="B246" s="17">
        <v>2</v>
      </c>
      <c r="C246" s="1" t="s">
        <v>807</v>
      </c>
      <c r="D246" s="1" t="s">
        <v>3852</v>
      </c>
      <c r="E246" s="1" t="s">
        <v>3853</v>
      </c>
      <c r="F246" s="1" t="s">
        <v>3918</v>
      </c>
      <c r="G246" s="16">
        <v>11</v>
      </c>
      <c r="H246" s="16">
        <v>11.5</v>
      </c>
      <c r="I246" s="13" t="s">
        <v>3190</v>
      </c>
      <c r="J246" s="1" t="s">
        <v>4978</v>
      </c>
      <c r="K246" s="1">
        <v>0</v>
      </c>
      <c r="L246" s="1">
        <v>0</v>
      </c>
      <c r="M246" s="1">
        <v>3</v>
      </c>
      <c r="N246" s="1">
        <v>1</v>
      </c>
      <c r="O246" s="1">
        <v>16</v>
      </c>
      <c r="P246" s="16">
        <v>40.078125</v>
      </c>
      <c r="Q246" s="21">
        <v>3.0332375953760007E-2</v>
      </c>
      <c r="R246" s="21">
        <v>0.6927723986428953</v>
      </c>
      <c r="S246" s="21">
        <v>0.66244002268913527</v>
      </c>
      <c r="T246" s="21">
        <v>1.8773549025615124E-3</v>
      </c>
      <c r="U246" s="21">
        <v>7.7289948431379747E-3</v>
      </c>
      <c r="V246" s="21">
        <v>5.8516399405764627E-3</v>
      </c>
      <c r="W246" s="13" t="str">
        <f>IF(Table46748[[#This Row],[PSI - FI]]&gt;5,"Red",(IF(AND(Table46748[[#This Row],[PSI - FI]]&lt;5,Table46748[[#This Row],[PSI - FI]]&gt;=3),"Blue","No")))</f>
        <v>No</v>
      </c>
      <c r="X246" s="19" t="str">
        <f>HYPERLINK("https://www.google.com/maps/dir/?api=1&amp;origin=" &amp; Table46748[[#This Row],[Begin Lat]] &amp; "," &amp; Table46748[[#This Row],[Begin Long]] &amp; "&amp;destination=" &amp; Table46748[[#This Row],[End Lat]] &amp; "," &amp; Table46748[[#This Row],[End Long]] &amp; "&amp;travelmode=driving", "Google Maps")</f>
        <v>Google Maps</v>
      </c>
      <c r="Y246" s="1">
        <v>41.322975778299998</v>
      </c>
      <c r="Z246" s="1">
        <v>-83.626001505800005</v>
      </c>
      <c r="AA246" s="1">
        <v>41.330220943999997</v>
      </c>
      <c r="AB246" s="1">
        <v>-83.625805093599993</v>
      </c>
    </row>
    <row r="247" spans="1:28" x14ac:dyDescent="0.25">
      <c r="A247" s="13">
        <v>245</v>
      </c>
      <c r="B247" s="17">
        <v>2</v>
      </c>
      <c r="C247" s="1" t="s">
        <v>807</v>
      </c>
      <c r="D247" s="1" t="s">
        <v>3852</v>
      </c>
      <c r="E247" s="1" t="s">
        <v>3853</v>
      </c>
      <c r="F247" s="1" t="s">
        <v>3918</v>
      </c>
      <c r="G247" s="16">
        <v>7.9</v>
      </c>
      <c r="H247" s="16">
        <v>8.4</v>
      </c>
      <c r="I247" s="13" t="s">
        <v>3190</v>
      </c>
      <c r="J247" s="1" t="s">
        <v>4978</v>
      </c>
      <c r="K247" s="1">
        <v>0</v>
      </c>
      <c r="L247" s="1">
        <v>0</v>
      </c>
      <c r="M247" s="1">
        <v>0</v>
      </c>
      <c r="N247" s="1">
        <v>4</v>
      </c>
      <c r="O247" s="1">
        <v>12</v>
      </c>
      <c r="P247" s="16">
        <v>29.75</v>
      </c>
      <c r="Q247" s="21">
        <v>3.0332375953760007E-2</v>
      </c>
      <c r="R247" s="21">
        <v>0.55981333734716066</v>
      </c>
      <c r="S247" s="21">
        <v>0.52948096139340062</v>
      </c>
      <c r="T247" s="21">
        <v>1.8773549025615124E-3</v>
      </c>
      <c r="U247" s="21">
        <v>7.7289948431379747E-3</v>
      </c>
      <c r="V247" s="21">
        <v>5.8516399405764627E-3</v>
      </c>
      <c r="W247" s="13" t="str">
        <f>IF(Table46748[[#This Row],[PSI - FI]]&gt;5,"Red",(IF(AND(Table46748[[#This Row],[PSI - FI]]&lt;5,Table46748[[#This Row],[PSI - FI]]&gt;=3),"Blue","No")))</f>
        <v>No</v>
      </c>
      <c r="X247" s="19" t="str">
        <f>HYPERLINK("https://www.google.com/maps/dir/?api=1&amp;origin=" &amp; Table46748[[#This Row],[Begin Lat]] &amp; "," &amp; Table46748[[#This Row],[Begin Long]] &amp; "&amp;destination=" &amp; Table46748[[#This Row],[End Lat]] &amp; "," &amp; Table46748[[#This Row],[End Long]] &amp; "&amp;travelmode=driving", "Google Maps")</f>
        <v>Google Maps</v>
      </c>
      <c r="Y247" s="1">
        <v>41.279728045799999</v>
      </c>
      <c r="Z247" s="1">
        <v>-83.640044771600003</v>
      </c>
      <c r="AA247" s="1">
        <v>41.286563237199999</v>
      </c>
      <c r="AB247" s="1">
        <v>-83.636852940599994</v>
      </c>
    </row>
    <row r="248" spans="1:28" x14ac:dyDescent="0.25">
      <c r="A248" s="13">
        <v>246</v>
      </c>
      <c r="B248" s="17">
        <v>2</v>
      </c>
      <c r="C248" s="1" t="s">
        <v>3840</v>
      </c>
      <c r="D248" s="1" t="s">
        <v>3881</v>
      </c>
      <c r="E248" s="1" t="s">
        <v>3882</v>
      </c>
      <c r="F248" s="1" t="s">
        <v>3919</v>
      </c>
      <c r="G248" s="16">
        <v>11</v>
      </c>
      <c r="H248" s="16">
        <v>11.5</v>
      </c>
      <c r="I248" s="13" t="s">
        <v>3190</v>
      </c>
      <c r="J248" s="1" t="s">
        <v>4978</v>
      </c>
      <c r="K248" s="1">
        <v>0</v>
      </c>
      <c r="L248" s="1">
        <v>0</v>
      </c>
      <c r="M248" s="1">
        <v>2</v>
      </c>
      <c r="N248" s="1">
        <v>3</v>
      </c>
      <c r="O248" s="1">
        <v>11</v>
      </c>
      <c r="P248" s="16">
        <v>37.40625</v>
      </c>
      <c r="Q248" s="21">
        <v>2.6269815294324816E-2</v>
      </c>
      <c r="R248" s="21">
        <v>0.48956238513246247</v>
      </c>
      <c r="S248" s="21">
        <v>0.46329256983813766</v>
      </c>
      <c r="T248" s="21">
        <v>1.5712688702527143E-3</v>
      </c>
      <c r="U248" s="21">
        <v>7.6985008812720541E-3</v>
      </c>
      <c r="V248" s="21">
        <v>6.1272320110193398E-3</v>
      </c>
      <c r="W248" s="13" t="str">
        <f>IF(Table46748[[#This Row],[PSI - FI]]&gt;5,"Red",(IF(AND(Table46748[[#This Row],[PSI - FI]]&lt;5,Table46748[[#This Row],[PSI - FI]]&gt;=3),"Blue","No")))</f>
        <v>No</v>
      </c>
      <c r="X248" s="19" t="str">
        <f>HYPERLINK("https://www.google.com/maps/dir/?api=1&amp;origin=" &amp; Table46748[[#This Row],[Begin Lat]] &amp; "," &amp; Table46748[[#This Row],[Begin Long]] &amp; "&amp;destination=" &amp; Table46748[[#This Row],[End Lat]] &amp; "," &amp; Table46748[[#This Row],[End Long]] &amp; "&amp;travelmode=driving", "Google Maps")</f>
        <v>Google Maps</v>
      </c>
      <c r="Y248" s="1">
        <v>41.412205456199999</v>
      </c>
      <c r="Z248" s="1">
        <v>-83.146740678900002</v>
      </c>
      <c r="AA248" s="1">
        <v>41.4087329344</v>
      </c>
      <c r="AB248" s="1">
        <v>-83.138305132799999</v>
      </c>
    </row>
    <row r="249" spans="1:28" x14ac:dyDescent="0.25">
      <c r="A249" s="13">
        <v>247</v>
      </c>
      <c r="B249" s="17">
        <v>8</v>
      </c>
      <c r="C249" s="1" t="s">
        <v>806</v>
      </c>
      <c r="D249" s="1" t="s">
        <v>3856</v>
      </c>
      <c r="E249" s="1" t="s">
        <v>3857</v>
      </c>
      <c r="F249" s="1" t="s">
        <v>3917</v>
      </c>
      <c r="G249" s="16">
        <v>20.2</v>
      </c>
      <c r="H249" s="16">
        <v>20.7</v>
      </c>
      <c r="I249" s="13" t="s">
        <v>3190</v>
      </c>
      <c r="J249" s="1" t="s">
        <v>4979</v>
      </c>
      <c r="K249" s="1">
        <v>0</v>
      </c>
      <c r="L249" s="1">
        <v>2</v>
      </c>
      <c r="M249" s="1">
        <v>0</v>
      </c>
      <c r="N249" s="1">
        <v>1</v>
      </c>
      <c r="O249" s="1">
        <v>3</v>
      </c>
      <c r="P249" s="16">
        <v>98.790879360465112</v>
      </c>
      <c r="Q249" s="21">
        <v>2.6742262285587411E-2</v>
      </c>
      <c r="R249" s="21">
        <v>0.357639549808766</v>
      </c>
      <c r="S249" s="21">
        <v>0.3308972875231786</v>
      </c>
      <c r="T249" s="21">
        <v>1.8033236218423184E-3</v>
      </c>
      <c r="U249" s="21">
        <v>7.6661730359264416E-3</v>
      </c>
      <c r="V249" s="21">
        <v>5.8628494140841227E-3</v>
      </c>
      <c r="W249" s="13" t="str">
        <f>IF(Table46748[[#This Row],[PSI - FI]]&gt;5,"Red",(IF(AND(Table46748[[#This Row],[PSI - FI]]&lt;5,Table46748[[#This Row],[PSI - FI]]&gt;=3),"Blue","No")))</f>
        <v>No</v>
      </c>
      <c r="X249" s="19" t="str">
        <f>HYPERLINK("https://www.google.com/maps/dir/?api=1&amp;origin=" &amp; Table46748[[#This Row],[Begin Lat]] &amp; "," &amp; Table46748[[#This Row],[Begin Long]] &amp; "&amp;destination=" &amp; Table46748[[#This Row],[End Lat]] &amp; "," &amp; Table46748[[#This Row],[End Long]] &amp; "&amp;travelmode=driving", "Google Maps")</f>
        <v>Google Maps</v>
      </c>
      <c r="Y249" s="1">
        <v>39.449319284600001</v>
      </c>
      <c r="Z249" s="1">
        <v>-84.021862078699996</v>
      </c>
      <c r="AA249" s="1">
        <v>39.4519966051</v>
      </c>
      <c r="AB249" s="1">
        <v>-84.013174007100005</v>
      </c>
    </row>
    <row r="250" spans="1:28" x14ac:dyDescent="0.25">
      <c r="A250" s="13">
        <v>248</v>
      </c>
      <c r="B250" s="17">
        <v>8</v>
      </c>
      <c r="C250" s="1" t="s">
        <v>806</v>
      </c>
      <c r="D250" s="1" t="s">
        <v>3856</v>
      </c>
      <c r="E250" s="1" t="s">
        <v>3857</v>
      </c>
      <c r="F250" s="1" t="s">
        <v>3917</v>
      </c>
      <c r="G250" s="16">
        <v>20.9</v>
      </c>
      <c r="H250" s="16">
        <v>21.4</v>
      </c>
      <c r="I250" s="13" t="s">
        <v>3190</v>
      </c>
      <c r="J250" s="1" t="s">
        <v>4979</v>
      </c>
      <c r="K250" s="1">
        <v>0</v>
      </c>
      <c r="L250" s="1">
        <v>0</v>
      </c>
      <c r="M250" s="1">
        <v>3</v>
      </c>
      <c r="N250" s="1">
        <v>0</v>
      </c>
      <c r="O250" s="1">
        <v>9</v>
      </c>
      <c r="P250" s="16">
        <v>28.640625</v>
      </c>
      <c r="Q250" s="21">
        <v>2.6742262285587411E-2</v>
      </c>
      <c r="R250" s="21">
        <v>0.69220372159171673</v>
      </c>
      <c r="S250" s="21">
        <v>0.66546145930612932</v>
      </c>
      <c r="T250" s="21">
        <v>1.8033236218423184E-3</v>
      </c>
      <c r="U250" s="21">
        <v>7.6661730359264416E-3</v>
      </c>
      <c r="V250" s="21">
        <v>5.8628494140841227E-3</v>
      </c>
      <c r="W250" s="13" t="str">
        <f>IF(Table46748[[#This Row],[PSI - FI]]&gt;5,"Red",(IF(AND(Table46748[[#This Row],[PSI - FI]]&lt;5,Table46748[[#This Row],[PSI - FI]]&gt;=3),"Blue","No")))</f>
        <v>No</v>
      </c>
      <c r="X250" s="19" t="str">
        <f>HYPERLINK("https://www.google.com/maps/dir/?api=1&amp;origin=" &amp; Table46748[[#This Row],[Begin Lat]] &amp; "," &amp; Table46748[[#This Row],[Begin Long]] &amp; "&amp;destination=" &amp; Table46748[[#This Row],[End Lat]] &amp; "," &amp; Table46748[[#This Row],[End Long]] &amp; "&amp;travelmode=driving", "Google Maps")</f>
        <v>Google Maps</v>
      </c>
      <c r="Y250" s="1">
        <v>39.453066154699997</v>
      </c>
      <c r="Z250" s="1">
        <v>-84.0096971416</v>
      </c>
      <c r="AA250" s="1">
        <v>39.455743675900003</v>
      </c>
      <c r="AB250" s="1">
        <v>-84.001009236200005</v>
      </c>
    </row>
    <row r="251" spans="1:28" x14ac:dyDescent="0.25">
      <c r="A251" s="13">
        <v>249</v>
      </c>
      <c r="B251" s="17">
        <v>8</v>
      </c>
      <c r="C251" s="1" t="s">
        <v>806</v>
      </c>
      <c r="D251" s="1" t="s">
        <v>3856</v>
      </c>
      <c r="E251" s="1" t="s">
        <v>3857</v>
      </c>
      <c r="F251" s="1" t="s">
        <v>3917</v>
      </c>
      <c r="G251" s="16">
        <v>17.899999999999999</v>
      </c>
      <c r="H251" s="16">
        <v>18.399999999999999</v>
      </c>
      <c r="I251" s="13" t="s">
        <v>3190</v>
      </c>
      <c r="J251" s="1" t="s">
        <v>4979</v>
      </c>
      <c r="K251" s="1">
        <v>0</v>
      </c>
      <c r="L251" s="1">
        <v>0</v>
      </c>
      <c r="M251" s="1">
        <v>1</v>
      </c>
      <c r="N251" s="1">
        <v>2</v>
      </c>
      <c r="O251" s="1">
        <v>11</v>
      </c>
      <c r="P251" s="16">
        <v>26.421875</v>
      </c>
      <c r="Q251" s="21">
        <v>2.6742262285587411E-2</v>
      </c>
      <c r="R251" s="21">
        <v>0.80372511218603371</v>
      </c>
      <c r="S251" s="21">
        <v>0.7769828499004463</v>
      </c>
      <c r="T251" s="21">
        <v>1.8033236218423184E-3</v>
      </c>
      <c r="U251" s="21">
        <v>7.6661730359264416E-3</v>
      </c>
      <c r="V251" s="21">
        <v>5.8628494140841227E-3</v>
      </c>
      <c r="W251" s="13" t="str">
        <f>IF(Table46748[[#This Row],[PSI - FI]]&gt;5,"Red",(IF(AND(Table46748[[#This Row],[PSI - FI]]&lt;5,Table46748[[#This Row],[PSI - FI]]&gt;=3),"Blue","No")))</f>
        <v>No</v>
      </c>
      <c r="X251" s="19" t="str">
        <f>HYPERLINK("https://www.google.com/maps/dir/?api=1&amp;origin=" &amp; Table46748[[#This Row],[Begin Lat]] &amp; "," &amp; Table46748[[#This Row],[Begin Long]] &amp; "&amp;destination=" &amp; Table46748[[#This Row],[End Lat]] &amp; "," &amp; Table46748[[#This Row],[End Long]] &amp; "&amp;travelmode=driving", "Google Maps")</f>
        <v>Google Maps</v>
      </c>
      <c r="Y251" s="1">
        <v>39.437562670699997</v>
      </c>
      <c r="Z251" s="1">
        <v>-84.062080820800006</v>
      </c>
      <c r="AA251" s="1">
        <v>39.439724044099997</v>
      </c>
      <c r="AB251" s="1">
        <v>-84.053158716599995</v>
      </c>
    </row>
    <row r="252" spans="1:28" x14ac:dyDescent="0.25">
      <c r="A252" s="13">
        <v>250</v>
      </c>
      <c r="B252" s="17">
        <v>8</v>
      </c>
      <c r="C252" s="1" t="s">
        <v>806</v>
      </c>
      <c r="D252" s="1" t="s">
        <v>3856</v>
      </c>
      <c r="E252" s="1" t="s">
        <v>3857</v>
      </c>
      <c r="F252" s="1" t="s">
        <v>3917</v>
      </c>
      <c r="G252" s="16">
        <v>21.6</v>
      </c>
      <c r="H252" s="16">
        <v>22.1</v>
      </c>
      <c r="I252" s="13" t="s">
        <v>3190</v>
      </c>
      <c r="J252" s="1" t="s">
        <v>4979</v>
      </c>
      <c r="K252" s="1">
        <v>0</v>
      </c>
      <c r="L252" s="1">
        <v>0</v>
      </c>
      <c r="M252" s="1">
        <v>1</v>
      </c>
      <c r="N252" s="1">
        <v>2</v>
      </c>
      <c r="O252" s="1">
        <v>6</v>
      </c>
      <c r="P252" s="16">
        <v>21.421875</v>
      </c>
      <c r="Q252" s="21">
        <v>2.6742262285587411E-2</v>
      </c>
      <c r="R252" s="21">
        <v>0.52492163570024142</v>
      </c>
      <c r="S252" s="21">
        <v>0.49817937341465401</v>
      </c>
      <c r="T252" s="21">
        <v>1.8033236218423184E-3</v>
      </c>
      <c r="U252" s="21">
        <v>7.6661730359264416E-3</v>
      </c>
      <c r="V252" s="21">
        <v>5.8628494140841227E-3</v>
      </c>
      <c r="W252" s="13" t="str">
        <f>IF(Table46748[[#This Row],[PSI - FI]]&gt;5,"Red",(IF(AND(Table46748[[#This Row],[PSI - FI]]&lt;5,Table46748[[#This Row],[PSI - FI]]&gt;=3),"Blue","No")))</f>
        <v>No</v>
      </c>
      <c r="X252" s="19" t="str">
        <f>HYPERLINK("https://www.google.com/maps/dir/?api=1&amp;origin=" &amp; Table46748[[#This Row],[Begin Lat]] &amp; "," &amp; Table46748[[#This Row],[Begin Long]] &amp; "&amp;destination=" &amp; Table46748[[#This Row],[End Lat]] &amp; "," &amp; Table46748[[#This Row],[End Long]] &amp; "&amp;travelmode=driving", "Google Maps")</f>
        <v>Google Maps</v>
      </c>
      <c r="Y252" s="1">
        <v>39.4568658476</v>
      </c>
      <c r="Z252" s="1">
        <v>-83.9975607728</v>
      </c>
      <c r="AA252" s="1">
        <v>39.460236686899997</v>
      </c>
      <c r="AB252" s="1">
        <v>-83.9892680138</v>
      </c>
    </row>
    <row r="253" spans="1:28" x14ac:dyDescent="0.25">
      <c r="A253" s="13">
        <v>251</v>
      </c>
      <c r="B253" s="17">
        <v>6</v>
      </c>
      <c r="C253" s="1" t="s">
        <v>1340</v>
      </c>
      <c r="D253" s="1" t="s">
        <v>3842</v>
      </c>
      <c r="E253" s="1" t="s">
        <v>3843</v>
      </c>
      <c r="F253" s="1" t="s">
        <v>3916</v>
      </c>
      <c r="G253" s="16">
        <v>3.2</v>
      </c>
      <c r="H253" s="16">
        <v>3.7</v>
      </c>
      <c r="I253" s="13" t="s">
        <v>3190</v>
      </c>
      <c r="J253" s="1" t="s">
        <v>4978</v>
      </c>
      <c r="K253" s="1">
        <v>0</v>
      </c>
      <c r="L253" s="1">
        <v>0</v>
      </c>
      <c r="M253" s="1">
        <v>1</v>
      </c>
      <c r="N253" s="1">
        <v>2</v>
      </c>
      <c r="O253" s="1">
        <v>6</v>
      </c>
      <c r="P253" s="16">
        <v>21.421875</v>
      </c>
      <c r="Q253" s="21">
        <v>3.5643598955140181E-2</v>
      </c>
      <c r="R253" s="21">
        <v>0.37920887321780933</v>
      </c>
      <c r="S253" s="21">
        <v>0.34356527426266914</v>
      </c>
      <c r="T253" s="21">
        <v>2.2923496834681054E-3</v>
      </c>
      <c r="U253" s="21">
        <v>7.6435251414342636E-3</v>
      </c>
      <c r="V253" s="21">
        <v>5.3511754579661577E-3</v>
      </c>
      <c r="W253" s="13" t="str">
        <f>IF(Table46748[[#This Row],[PSI - FI]]&gt;5,"Red",(IF(AND(Table46748[[#This Row],[PSI - FI]]&lt;5,Table46748[[#This Row],[PSI - FI]]&gt;=3),"Blue","No")))</f>
        <v>No</v>
      </c>
      <c r="X253" s="19" t="str">
        <f>HYPERLINK("https://www.google.com/maps/dir/?api=1&amp;origin=" &amp; Table46748[[#This Row],[Begin Lat]] &amp; "," &amp; Table46748[[#This Row],[Begin Long]] &amp; "&amp;destination=" &amp; Table46748[[#This Row],[End Lat]] &amp; "," &amp; Table46748[[#This Row],[End Long]] &amp; "&amp;travelmode=driving", "Google Maps")</f>
        <v>Google Maps</v>
      </c>
      <c r="Y253" s="1">
        <v>39.941914039099998</v>
      </c>
      <c r="Z253" s="1">
        <v>-83.475112208799999</v>
      </c>
      <c r="AA253" s="1">
        <v>39.941812670399997</v>
      </c>
      <c r="AB253" s="1">
        <v>-83.465699637900002</v>
      </c>
    </row>
    <row r="254" spans="1:28" x14ac:dyDescent="0.25">
      <c r="A254" s="13">
        <v>252</v>
      </c>
      <c r="B254" s="17">
        <v>4</v>
      </c>
      <c r="C254" s="1" t="s">
        <v>3194</v>
      </c>
      <c r="D254" s="1" t="s">
        <v>3900</v>
      </c>
      <c r="E254" s="1" t="s">
        <v>3901</v>
      </c>
      <c r="F254" s="1" t="s">
        <v>3920</v>
      </c>
      <c r="G254" s="16">
        <v>11.2</v>
      </c>
      <c r="H254" s="16">
        <v>11.7</v>
      </c>
      <c r="I254" s="13" t="s">
        <v>3190</v>
      </c>
      <c r="J254" s="1" t="s">
        <v>4979</v>
      </c>
      <c r="K254" s="1">
        <v>0</v>
      </c>
      <c r="L254" s="1">
        <v>0</v>
      </c>
      <c r="M254" s="1">
        <v>3</v>
      </c>
      <c r="N254" s="1">
        <v>2</v>
      </c>
      <c r="O254" s="1">
        <v>4</v>
      </c>
      <c r="P254" s="16">
        <v>32.515625</v>
      </c>
      <c r="Q254" s="21">
        <v>1.7408308602079967E-2</v>
      </c>
      <c r="R254" s="21">
        <v>0.36102421426216103</v>
      </c>
      <c r="S254" s="21">
        <v>0.34361590566008104</v>
      </c>
      <c r="T254" s="21">
        <v>1.1708808655432063E-3</v>
      </c>
      <c r="U254" s="21">
        <v>7.5333373160043062E-3</v>
      </c>
      <c r="V254" s="21">
        <v>6.3624564504610997E-3</v>
      </c>
      <c r="W254" s="13" t="str">
        <f>IF(Table46748[[#This Row],[PSI - FI]]&gt;5,"Red",(IF(AND(Table46748[[#This Row],[PSI - FI]]&lt;5,Table46748[[#This Row],[PSI - FI]]&gt;=3),"Blue","No")))</f>
        <v>No</v>
      </c>
      <c r="X254" s="19" t="str">
        <f>HYPERLINK("https://www.google.com/maps/dir/?api=1&amp;origin=" &amp; Table46748[[#This Row],[Begin Lat]] &amp; "," &amp; Table46748[[#This Row],[Begin Long]] &amp; "&amp;destination=" &amp; Table46748[[#This Row],[End Lat]] &amp; "," &amp; Table46748[[#This Row],[End Long]] &amp; "&amp;travelmode=driving", "Google Maps")</f>
        <v>Google Maps</v>
      </c>
      <c r="Y254" s="1">
        <v>41.815757627099998</v>
      </c>
      <c r="Z254" s="1">
        <v>-80.806478254599995</v>
      </c>
      <c r="AA254" s="1">
        <v>41.820824102300001</v>
      </c>
      <c r="AB254" s="1">
        <v>-80.799554749199999</v>
      </c>
    </row>
    <row r="255" spans="1:28" x14ac:dyDescent="0.25">
      <c r="A255" s="13">
        <v>253</v>
      </c>
      <c r="B255" s="17">
        <v>5</v>
      </c>
      <c r="C255" s="1" t="s">
        <v>1333</v>
      </c>
      <c r="D255" s="1" t="s">
        <v>3842</v>
      </c>
      <c r="E255" s="1" t="s">
        <v>3874</v>
      </c>
      <c r="F255" s="1" t="s">
        <v>3916</v>
      </c>
      <c r="G255" s="16">
        <v>20.3</v>
      </c>
      <c r="H255" s="16">
        <v>20.8</v>
      </c>
      <c r="I255" s="13" t="s">
        <v>3190</v>
      </c>
      <c r="J255" s="1" t="s">
        <v>4979</v>
      </c>
      <c r="K255" s="1">
        <v>0</v>
      </c>
      <c r="L255" s="1">
        <v>1</v>
      </c>
      <c r="M255" s="1">
        <v>1</v>
      </c>
      <c r="N255" s="1">
        <v>1</v>
      </c>
      <c r="O255" s="1">
        <v>5</v>
      </c>
      <c r="P255" s="16">
        <v>61.661064680232556</v>
      </c>
      <c r="Q255" s="21">
        <v>2.6267542815611833E-2</v>
      </c>
      <c r="R255" s="21">
        <v>0.46282711237852392</v>
      </c>
      <c r="S255" s="21">
        <v>0.43655956956291209</v>
      </c>
      <c r="T255" s="21">
        <v>1.7711211656128104E-3</v>
      </c>
      <c r="U255" s="21">
        <v>7.5304217707354831E-3</v>
      </c>
      <c r="V255" s="21">
        <v>5.7593006051226726E-3</v>
      </c>
      <c r="W255" s="13" t="str">
        <f>IF(Table46748[[#This Row],[PSI - FI]]&gt;5,"Red",(IF(AND(Table46748[[#This Row],[PSI - FI]]&lt;5,Table46748[[#This Row],[PSI - FI]]&gt;=3),"Blue","No")))</f>
        <v>No</v>
      </c>
      <c r="X255" s="19" t="str">
        <f>HYPERLINK("https://www.google.com/maps/dir/?api=1&amp;origin=" &amp; Table46748[[#This Row],[Begin Lat]] &amp; "," &amp; Table46748[[#This Row],[Begin Long]] &amp; "&amp;destination=" &amp; Table46748[[#This Row],[End Lat]] &amp; "," &amp; Table46748[[#This Row],[End Long]] &amp; "&amp;travelmode=driving", "Google Maps")</f>
        <v>Google Maps</v>
      </c>
      <c r="Y255" s="1">
        <v>39.973773412600003</v>
      </c>
      <c r="Z255" s="1">
        <v>-81.8548006101</v>
      </c>
      <c r="AA255" s="1">
        <v>39.975783634300001</v>
      </c>
      <c r="AB255" s="1">
        <v>-81.845753244799994</v>
      </c>
    </row>
    <row r="256" spans="1:28" x14ac:dyDescent="0.25">
      <c r="A256" s="13">
        <v>254</v>
      </c>
      <c r="B256" s="17">
        <v>1</v>
      </c>
      <c r="C256" s="1" t="s">
        <v>803</v>
      </c>
      <c r="D256" s="1" t="s">
        <v>3852</v>
      </c>
      <c r="E256" s="1" t="s">
        <v>3905</v>
      </c>
      <c r="F256" s="1" t="s">
        <v>3918</v>
      </c>
      <c r="G256" s="16">
        <v>15.3</v>
      </c>
      <c r="H256" s="16">
        <v>15.8</v>
      </c>
      <c r="I256" s="13" t="s">
        <v>3190</v>
      </c>
      <c r="J256" s="1" t="s">
        <v>4979</v>
      </c>
      <c r="K256" s="1">
        <v>1</v>
      </c>
      <c r="L256" s="1">
        <v>0</v>
      </c>
      <c r="M256" s="1">
        <v>2</v>
      </c>
      <c r="N256" s="1">
        <v>2</v>
      </c>
      <c r="O256" s="1">
        <v>8</v>
      </c>
      <c r="P256" s="16">
        <v>75.645439680232556</v>
      </c>
      <c r="Q256" s="21">
        <v>1.7306247979813592E-2</v>
      </c>
      <c r="R256" s="21">
        <v>0.50933139664987903</v>
      </c>
      <c r="S256" s="21">
        <v>0.49202514867006542</v>
      </c>
      <c r="T256" s="21">
        <v>1.163975186432043E-3</v>
      </c>
      <c r="U256" s="21">
        <v>7.4878867335953876E-3</v>
      </c>
      <c r="V256" s="21">
        <v>6.3239115471633448E-3</v>
      </c>
      <c r="W256" s="13" t="str">
        <f>IF(Table46748[[#This Row],[PSI - FI]]&gt;5,"Red",(IF(AND(Table46748[[#This Row],[PSI - FI]]&lt;5,Table46748[[#This Row],[PSI - FI]]&gt;=3),"Blue","No")))</f>
        <v>No</v>
      </c>
      <c r="X256" s="19" t="str">
        <f>HYPERLINK("https://www.google.com/maps/dir/?api=1&amp;origin=" &amp; Table46748[[#This Row],[Begin Lat]] &amp; "," &amp; Table46748[[#This Row],[Begin Long]] &amp; "&amp;destination=" &amp; Table46748[[#This Row],[End Lat]] &amp; "," &amp; Table46748[[#This Row],[End Long]] &amp; "&amp;travelmode=driving", "Google Maps")</f>
        <v>Google Maps</v>
      </c>
      <c r="Y256" s="1">
        <v>40.8222768718</v>
      </c>
      <c r="Z256" s="1">
        <v>-83.992111444900004</v>
      </c>
      <c r="AA256" s="1">
        <v>40.826751216300003</v>
      </c>
      <c r="AB256" s="1">
        <v>-83.984642801299998</v>
      </c>
    </row>
    <row r="257" spans="1:28" x14ac:dyDescent="0.25">
      <c r="A257" s="13">
        <v>255</v>
      </c>
      <c r="B257" s="17">
        <v>4</v>
      </c>
      <c r="C257" s="1" t="s">
        <v>3194</v>
      </c>
      <c r="D257" s="1" t="s">
        <v>3900</v>
      </c>
      <c r="E257" s="1" t="s">
        <v>3901</v>
      </c>
      <c r="F257" s="1" t="s">
        <v>3920</v>
      </c>
      <c r="G257" s="16">
        <v>20.100000000000001</v>
      </c>
      <c r="H257" s="16">
        <v>20.6</v>
      </c>
      <c r="I257" s="13" t="s">
        <v>3190</v>
      </c>
      <c r="J257" s="1" t="s">
        <v>4977</v>
      </c>
      <c r="K257" s="1">
        <v>0</v>
      </c>
      <c r="L257" s="1">
        <v>0</v>
      </c>
      <c r="M257" s="1">
        <v>3</v>
      </c>
      <c r="N257" s="1">
        <v>1</v>
      </c>
      <c r="O257" s="1">
        <v>7</v>
      </c>
      <c r="P257" s="16">
        <v>31.078125</v>
      </c>
      <c r="Q257" s="21">
        <v>1.4348045102651991E-2</v>
      </c>
      <c r="R257" s="21">
        <v>0.58610566311130918</v>
      </c>
      <c r="S257" s="21">
        <v>0.57175761800865721</v>
      </c>
      <c r="T257" s="21">
        <v>8.8128125472174525E-4</v>
      </c>
      <c r="U257" s="21">
        <v>7.4687399903338178E-3</v>
      </c>
      <c r="V257" s="21">
        <v>6.5874587356120722E-3</v>
      </c>
      <c r="W257" s="13" t="str">
        <f>IF(Table46748[[#This Row],[PSI - FI]]&gt;5,"Red",(IF(AND(Table46748[[#This Row],[PSI - FI]]&lt;5,Table46748[[#This Row],[PSI - FI]]&gt;=3),"Blue","No")))</f>
        <v>No</v>
      </c>
      <c r="X257" s="19" t="str">
        <f>HYPERLINK("https://www.google.com/maps/dir/?api=1&amp;origin=" &amp; Table46748[[#This Row],[Begin Lat]] &amp; "," &amp; Table46748[[#This Row],[Begin Long]] &amp; "&amp;destination=" &amp; Table46748[[#This Row],[End Lat]] &amp; "," &amp; Table46748[[#This Row],[End Long]] &amp; "&amp;travelmode=driving", "Google Maps")</f>
        <v>Google Maps</v>
      </c>
      <c r="Y257" s="1">
        <v>41.880346898299997</v>
      </c>
      <c r="Z257" s="1">
        <v>-80.666631682499997</v>
      </c>
      <c r="AA257" s="1">
        <v>41.884667151999999</v>
      </c>
      <c r="AB257" s="1">
        <v>-80.658872431199995</v>
      </c>
    </row>
    <row r="258" spans="1:28" x14ac:dyDescent="0.25">
      <c r="A258" s="13">
        <v>256</v>
      </c>
      <c r="B258" s="17">
        <v>6</v>
      </c>
      <c r="C258" s="1" t="s">
        <v>1340</v>
      </c>
      <c r="D258" s="1" t="s">
        <v>3842</v>
      </c>
      <c r="E258" s="1" t="s">
        <v>3843</v>
      </c>
      <c r="F258" s="1" t="s">
        <v>3916</v>
      </c>
      <c r="G258" s="16">
        <v>1.1000000000000001</v>
      </c>
      <c r="H258" s="16">
        <v>1.6</v>
      </c>
      <c r="I258" s="13" t="s">
        <v>3190</v>
      </c>
      <c r="J258" s="1" t="s">
        <v>4978</v>
      </c>
      <c r="K258" s="1">
        <v>0</v>
      </c>
      <c r="L258" s="1">
        <v>1</v>
      </c>
      <c r="M258" s="1">
        <v>2</v>
      </c>
      <c r="N258" s="1">
        <v>0</v>
      </c>
      <c r="O258" s="1">
        <v>12</v>
      </c>
      <c r="P258" s="16">
        <v>70.770439680232556</v>
      </c>
      <c r="Q258" s="21">
        <v>3.4761724798860145E-2</v>
      </c>
      <c r="R258" s="21">
        <v>0.59680789399035861</v>
      </c>
      <c r="S258" s="21">
        <v>0.56204616919149841</v>
      </c>
      <c r="T258" s="21">
        <v>2.222357968409801E-3</v>
      </c>
      <c r="U258" s="21">
        <v>7.4112091226497655E-3</v>
      </c>
      <c r="V258" s="21">
        <v>5.1888511542399641E-3</v>
      </c>
      <c r="W258" s="13" t="str">
        <f>IF(Table46748[[#This Row],[PSI - FI]]&gt;5,"Red",(IF(AND(Table46748[[#This Row],[PSI - FI]]&lt;5,Table46748[[#This Row],[PSI - FI]]&gt;=3),"Blue","No")))</f>
        <v>No</v>
      </c>
      <c r="X258" s="19" t="str">
        <f>HYPERLINK("https://www.google.com/maps/dir/?api=1&amp;origin=" &amp; Table46748[[#This Row],[Begin Lat]] &amp; "," &amp; Table46748[[#This Row],[Begin Long]] &amp; "&amp;destination=" &amp; Table46748[[#This Row],[End Lat]] &amp; "," &amp; Table46748[[#This Row],[End Long]] &amp; "&amp;travelmode=driving", "Google Maps")</f>
        <v>Google Maps</v>
      </c>
      <c r="Y258" s="1">
        <v>39.941903939500001</v>
      </c>
      <c r="Z258" s="1">
        <v>-83.514632220699994</v>
      </c>
      <c r="AA258" s="1">
        <v>39.942212916099997</v>
      </c>
      <c r="AB258" s="1">
        <v>-83.505233645600001</v>
      </c>
    </row>
    <row r="259" spans="1:28" x14ac:dyDescent="0.25">
      <c r="A259" s="13">
        <v>257</v>
      </c>
      <c r="B259" s="17">
        <v>6</v>
      </c>
      <c r="C259" s="1" t="s">
        <v>1340</v>
      </c>
      <c r="D259" s="1" t="s">
        <v>3842</v>
      </c>
      <c r="E259" s="1" t="s">
        <v>3843</v>
      </c>
      <c r="F259" s="1" t="s">
        <v>3916</v>
      </c>
      <c r="G259" s="16">
        <v>0.5</v>
      </c>
      <c r="H259" s="16">
        <v>1</v>
      </c>
      <c r="I259" s="13" t="s">
        <v>3190</v>
      </c>
      <c r="J259" s="1" t="s">
        <v>4978</v>
      </c>
      <c r="K259" s="1">
        <v>0</v>
      </c>
      <c r="L259" s="1">
        <v>0</v>
      </c>
      <c r="M259" s="1">
        <v>3</v>
      </c>
      <c r="N259" s="1">
        <v>0</v>
      </c>
      <c r="O259" s="1">
        <v>17</v>
      </c>
      <c r="P259" s="16">
        <v>36.640625</v>
      </c>
      <c r="Q259" s="21">
        <v>3.4761724798860145E-2</v>
      </c>
      <c r="R259" s="21">
        <v>0.78517430082966311</v>
      </c>
      <c r="S259" s="21">
        <v>0.75041257603080291</v>
      </c>
      <c r="T259" s="21">
        <v>2.222357968409801E-3</v>
      </c>
      <c r="U259" s="21">
        <v>7.4112091226497655E-3</v>
      </c>
      <c r="V259" s="21">
        <v>5.1888511542399641E-3</v>
      </c>
      <c r="W259" s="13" t="str">
        <f>IF(Table46748[[#This Row],[PSI - FI]]&gt;5,"Red",(IF(AND(Table46748[[#This Row],[PSI - FI]]&lt;5,Table46748[[#This Row],[PSI - FI]]&gt;=3),"Blue","No")))</f>
        <v>No</v>
      </c>
      <c r="X259" s="19" t="str">
        <f>HYPERLINK("https://www.google.com/maps/dir/?api=1&amp;origin=" &amp; Table46748[[#This Row],[Begin Lat]] &amp; "," &amp; Table46748[[#This Row],[Begin Long]] &amp; "&amp;destination=" &amp; Table46748[[#This Row],[End Lat]] &amp; "," &amp; Table46748[[#This Row],[End Long]] &amp; "&amp;travelmode=driving", "Google Maps")</f>
        <v>Google Maps</v>
      </c>
      <c r="Y259" s="1">
        <v>39.941135896299997</v>
      </c>
      <c r="Z259" s="1">
        <v>-83.525887594699995</v>
      </c>
      <c r="AA259" s="1">
        <v>39.941774922900002</v>
      </c>
      <c r="AB259" s="1">
        <v>-83.516508071000004</v>
      </c>
    </row>
    <row r="260" spans="1:28" x14ac:dyDescent="0.25">
      <c r="A260" s="13">
        <v>258</v>
      </c>
      <c r="B260" s="17">
        <v>8</v>
      </c>
      <c r="C260" s="1" t="s">
        <v>2379</v>
      </c>
      <c r="D260" s="1" t="s">
        <v>3865</v>
      </c>
      <c r="E260" s="1" t="s">
        <v>3866</v>
      </c>
      <c r="F260" s="1" t="s">
        <v>3916</v>
      </c>
      <c r="G260" s="16">
        <v>12.7</v>
      </c>
      <c r="H260" s="16">
        <v>13.2</v>
      </c>
      <c r="I260" s="13" t="s">
        <v>3190</v>
      </c>
      <c r="J260" s="1" t="s">
        <v>4979</v>
      </c>
      <c r="K260" s="1">
        <v>0</v>
      </c>
      <c r="L260" s="1">
        <v>1</v>
      </c>
      <c r="M260" s="1">
        <v>1</v>
      </c>
      <c r="N260" s="1">
        <v>2</v>
      </c>
      <c r="O260" s="1">
        <v>4</v>
      </c>
      <c r="P260" s="16">
        <v>65.098564680232556</v>
      </c>
      <c r="Q260" s="21">
        <v>2.048182084680673E-2</v>
      </c>
      <c r="R260" s="21">
        <v>0.37097096146090647</v>
      </c>
      <c r="S260" s="21">
        <v>0.35048914061409975</v>
      </c>
      <c r="T260" s="21">
        <v>1.3789504138898212E-3</v>
      </c>
      <c r="U260" s="21">
        <v>7.3668589715102329E-3</v>
      </c>
      <c r="V260" s="21">
        <v>5.9879085576204118E-3</v>
      </c>
      <c r="W260" s="13" t="str">
        <f>IF(Table46748[[#This Row],[PSI - FI]]&gt;5,"Red",(IF(AND(Table46748[[#This Row],[PSI - FI]]&lt;5,Table46748[[#This Row],[PSI - FI]]&gt;=3),"Blue","No")))</f>
        <v>No</v>
      </c>
      <c r="X260" s="19" t="str">
        <f>HYPERLINK("https://www.google.com/maps/dir/?api=1&amp;origin=" &amp; Table46748[[#This Row],[Begin Lat]] &amp; "," &amp; Table46748[[#This Row],[Begin Long]] &amp; "&amp;destination=" &amp; Table46748[[#This Row],[End Lat]] &amp; "," &amp; Table46748[[#This Row],[End Long]] &amp; "&amp;travelmode=driving", "Google Maps")</f>
        <v>Google Maps</v>
      </c>
      <c r="Y260" s="1">
        <v>39.836009359800002</v>
      </c>
      <c r="Z260" s="1">
        <v>-84.576922073600002</v>
      </c>
      <c r="AA260" s="1">
        <v>39.836289439799998</v>
      </c>
      <c r="AB260" s="1">
        <v>-84.567528951300005</v>
      </c>
    </row>
    <row r="261" spans="1:28" x14ac:dyDescent="0.25">
      <c r="A261" s="13">
        <v>259</v>
      </c>
      <c r="B261" s="17">
        <v>4</v>
      </c>
      <c r="C261" s="1" t="s">
        <v>3194</v>
      </c>
      <c r="D261" s="1" t="s">
        <v>3900</v>
      </c>
      <c r="E261" s="1" t="s">
        <v>3901</v>
      </c>
      <c r="F261" s="1" t="s">
        <v>3920</v>
      </c>
      <c r="G261" s="16">
        <v>13.4</v>
      </c>
      <c r="H261" s="16">
        <v>13.9</v>
      </c>
      <c r="I261" s="13" t="s">
        <v>3190</v>
      </c>
      <c r="J261" s="1" t="s">
        <v>4977</v>
      </c>
      <c r="K261" s="1">
        <v>0</v>
      </c>
      <c r="L261" s="1">
        <v>1</v>
      </c>
      <c r="M261" s="1">
        <v>1</v>
      </c>
      <c r="N261" s="1">
        <v>1</v>
      </c>
      <c r="O261" s="1">
        <v>8</v>
      </c>
      <c r="P261" s="16">
        <v>64.661064680232556</v>
      </c>
      <c r="Q261" s="21">
        <v>1.5509112544803173E-2</v>
      </c>
      <c r="R261" s="21">
        <v>0.76678352142421724</v>
      </c>
      <c r="S261" s="21">
        <v>0.7512744088794141</v>
      </c>
      <c r="T261" s="21">
        <v>9.0598740207113824E-4</v>
      </c>
      <c r="U261" s="21">
        <v>7.3598647816015949E-3</v>
      </c>
      <c r="V261" s="21">
        <v>6.4538773795304568E-3</v>
      </c>
      <c r="W261" s="13" t="str">
        <f>IF(Table46748[[#This Row],[PSI - FI]]&gt;5,"Red",(IF(AND(Table46748[[#This Row],[PSI - FI]]&lt;5,Table46748[[#This Row],[PSI - FI]]&gt;=3),"Blue","No")))</f>
        <v>No</v>
      </c>
      <c r="X261" s="19" t="str">
        <f>HYPERLINK("https://www.google.com/maps/dir/?api=1&amp;origin=" &amp; Table46748[[#This Row],[Begin Lat]] &amp; "," &amp; Table46748[[#This Row],[Begin Long]] &amp; "&amp;destination=" &amp; Table46748[[#This Row],[End Lat]] &amp; "," &amp; Table46748[[#This Row],[End Long]] &amp; "&amp;travelmode=driving", "Google Maps")</f>
        <v>Google Maps</v>
      </c>
      <c r="Y261" s="1">
        <v>41.827849012000001</v>
      </c>
      <c r="Z261" s="1">
        <v>-80.769817868600001</v>
      </c>
      <c r="AA261" s="1">
        <v>41.827867806199997</v>
      </c>
      <c r="AB261" s="1">
        <v>-80.760128887899995</v>
      </c>
    </row>
    <row r="262" spans="1:28" x14ac:dyDescent="0.25">
      <c r="A262" s="13">
        <v>260</v>
      </c>
      <c r="B262" s="17">
        <v>1</v>
      </c>
      <c r="C262" s="1" t="s">
        <v>803</v>
      </c>
      <c r="D262" s="1" t="s">
        <v>3852</v>
      </c>
      <c r="E262" s="1" t="s">
        <v>3905</v>
      </c>
      <c r="F262" s="1" t="s">
        <v>3918</v>
      </c>
      <c r="G262" s="16">
        <v>17</v>
      </c>
      <c r="H262" s="16">
        <v>17.5</v>
      </c>
      <c r="I262" s="13" t="s">
        <v>3190</v>
      </c>
      <c r="J262" s="1" t="s">
        <v>4977</v>
      </c>
      <c r="K262" s="1">
        <v>0</v>
      </c>
      <c r="L262" s="1">
        <v>0</v>
      </c>
      <c r="M262" s="1">
        <v>1</v>
      </c>
      <c r="N262" s="1">
        <v>1</v>
      </c>
      <c r="O262" s="1">
        <v>6</v>
      </c>
      <c r="P262" s="16">
        <v>16.984375</v>
      </c>
      <c r="Q262" s="21">
        <v>2.1612119852636613E-2</v>
      </c>
      <c r="R262" s="21">
        <v>0.72969689755496381</v>
      </c>
      <c r="S262" s="21">
        <v>0.70808477770232714</v>
      </c>
      <c r="T262" s="21">
        <v>1.281830987965739E-3</v>
      </c>
      <c r="U262" s="21">
        <v>7.3497613771987278E-3</v>
      </c>
      <c r="V262" s="21">
        <v>6.0679303892329887E-3</v>
      </c>
      <c r="W262" s="13" t="str">
        <f>IF(Table46748[[#This Row],[PSI - FI]]&gt;5,"Red",(IF(AND(Table46748[[#This Row],[PSI - FI]]&lt;5,Table46748[[#This Row],[PSI - FI]]&gt;=3),"Blue","No")))</f>
        <v>No</v>
      </c>
      <c r="X262" s="19" t="str">
        <f>HYPERLINK("https://www.google.com/maps/dir/?api=1&amp;origin=" &amp; Table46748[[#This Row],[Begin Lat]] &amp; "," &amp; Table46748[[#This Row],[Begin Long]] &amp; "&amp;destination=" &amp; Table46748[[#This Row],[End Lat]] &amp; "," &amp; Table46748[[#This Row],[End Long]] &amp; "&amp;travelmode=driving", "Google Maps")</f>
        <v>Google Maps</v>
      </c>
      <c r="Y262" s="1">
        <v>40.829844674</v>
      </c>
      <c r="Z262" s="1">
        <v>-83.9627715182</v>
      </c>
      <c r="AA262" s="1">
        <v>40.836857893900003</v>
      </c>
      <c r="AB262" s="1">
        <v>-83.961097855299997</v>
      </c>
    </row>
    <row r="263" spans="1:28" x14ac:dyDescent="0.25">
      <c r="A263" s="13">
        <v>261</v>
      </c>
      <c r="B263" s="17">
        <v>4</v>
      </c>
      <c r="C263" s="1" t="s">
        <v>798</v>
      </c>
      <c r="D263" s="1" t="s">
        <v>3886</v>
      </c>
      <c r="E263" s="1" t="s">
        <v>3887</v>
      </c>
      <c r="F263" s="1" t="s">
        <v>3921</v>
      </c>
      <c r="G263" s="16">
        <v>19.3</v>
      </c>
      <c r="H263" s="16">
        <v>19.8</v>
      </c>
      <c r="I263" s="13" t="s">
        <v>3190</v>
      </c>
      <c r="J263" s="1" t="s">
        <v>4979</v>
      </c>
      <c r="K263" s="1">
        <v>0</v>
      </c>
      <c r="L263" s="1">
        <v>1</v>
      </c>
      <c r="M263" s="1">
        <v>3</v>
      </c>
      <c r="N263" s="1">
        <v>1</v>
      </c>
      <c r="O263" s="1">
        <v>5</v>
      </c>
      <c r="P263" s="16">
        <v>74.754814680232556</v>
      </c>
      <c r="Q263" s="21">
        <v>1.6765849667697768E-2</v>
      </c>
      <c r="R263" s="21">
        <v>0.38502251188482611</v>
      </c>
      <c r="S263" s="21">
        <v>0.36825666221712833</v>
      </c>
      <c r="T263" s="21">
        <v>1.1274145832643196E-3</v>
      </c>
      <c r="U263" s="21">
        <v>7.2539234057780195E-3</v>
      </c>
      <c r="V263" s="21">
        <v>6.1265088225136996E-3</v>
      </c>
      <c r="W263" s="13" t="str">
        <f>IF(Table46748[[#This Row],[PSI - FI]]&gt;5,"Red",(IF(AND(Table46748[[#This Row],[PSI - FI]]&lt;5,Table46748[[#This Row],[PSI - FI]]&gt;=3),"Blue","No")))</f>
        <v>No</v>
      </c>
      <c r="X263" s="19" t="str">
        <f>HYPERLINK("https://www.google.com/maps/dir/?api=1&amp;origin=" &amp; Table46748[[#This Row],[Begin Lat]] &amp; "," &amp; Table46748[[#This Row],[Begin Long]] &amp; "&amp;destination=" &amp; Table46748[[#This Row],[End Lat]] &amp; "," &amp; Table46748[[#This Row],[End Long]] &amp; "&amp;travelmode=driving", "Google Maps")</f>
        <v>Google Maps</v>
      </c>
      <c r="Y263" s="1">
        <v>41.105195346599999</v>
      </c>
      <c r="Z263" s="1">
        <v>-81.037633518800007</v>
      </c>
      <c r="AA263" s="1">
        <v>41.102927773300003</v>
      </c>
      <c r="AB263" s="1">
        <v>-81.028557194499996</v>
      </c>
    </row>
    <row r="264" spans="1:28" x14ac:dyDescent="0.25">
      <c r="A264" s="13">
        <v>262</v>
      </c>
      <c r="B264" s="17">
        <v>2</v>
      </c>
      <c r="C264" s="1" t="s">
        <v>3840</v>
      </c>
      <c r="D264" s="1" t="s">
        <v>3881</v>
      </c>
      <c r="E264" s="1" t="s">
        <v>3882</v>
      </c>
      <c r="F264" s="1" t="s">
        <v>3919</v>
      </c>
      <c r="G264" s="16">
        <v>24.3</v>
      </c>
      <c r="H264" s="16">
        <v>24.8</v>
      </c>
      <c r="I264" s="13" t="s">
        <v>3190</v>
      </c>
      <c r="J264" s="1" t="s">
        <v>4978</v>
      </c>
      <c r="K264" s="1">
        <v>0</v>
      </c>
      <c r="L264" s="1">
        <v>0</v>
      </c>
      <c r="M264" s="1">
        <v>5</v>
      </c>
      <c r="N264" s="1">
        <v>0</v>
      </c>
      <c r="O264" s="1">
        <v>4</v>
      </c>
      <c r="P264" s="16">
        <v>36.734375</v>
      </c>
      <c r="Q264" s="21">
        <v>2.501529423418376E-2</v>
      </c>
      <c r="R264" s="21">
        <v>0.27321582742639994</v>
      </c>
      <c r="S264" s="21">
        <v>0.24820053319221619</v>
      </c>
      <c r="T264" s="21">
        <v>1.4789274919587286E-3</v>
      </c>
      <c r="U264" s="21">
        <v>7.2471556731675104E-3</v>
      </c>
      <c r="V264" s="21">
        <v>5.7682281812087817E-3</v>
      </c>
      <c r="W264" s="13" t="str">
        <f>IF(Table46748[[#This Row],[PSI - FI]]&gt;5,"Red",(IF(AND(Table46748[[#This Row],[PSI - FI]]&lt;5,Table46748[[#This Row],[PSI - FI]]&gt;=3),"Blue","No")))</f>
        <v>No</v>
      </c>
      <c r="X264" s="19" t="str">
        <f>HYPERLINK("https://www.google.com/maps/dir/?api=1&amp;origin=" &amp; Table46748[[#This Row],[Begin Lat]] &amp; "," &amp; Table46748[[#This Row],[Begin Long]] &amp; "&amp;destination=" &amp; Table46748[[#This Row],[End Lat]] &amp; "," &amp; Table46748[[#This Row],[End Long]] &amp; "&amp;travelmode=driving", "Google Maps")</f>
        <v>Google Maps</v>
      </c>
      <c r="Y264" s="1">
        <v>41.358486875300002</v>
      </c>
      <c r="Z264" s="1">
        <v>-82.902048667599999</v>
      </c>
      <c r="AA264" s="1">
        <v>41.357099662400003</v>
      </c>
      <c r="AB264" s="1">
        <v>-82.892617423399997</v>
      </c>
    </row>
    <row r="265" spans="1:28" x14ac:dyDescent="0.25">
      <c r="A265" s="13">
        <v>263</v>
      </c>
      <c r="B265" s="17">
        <v>3</v>
      </c>
      <c r="C265" s="1" t="s">
        <v>791</v>
      </c>
      <c r="D265" s="1" t="s">
        <v>3908</v>
      </c>
      <c r="E265" s="1" t="s">
        <v>3909</v>
      </c>
      <c r="F265" s="1" t="s">
        <v>3919</v>
      </c>
      <c r="G265" s="16">
        <v>0.4</v>
      </c>
      <c r="H265" s="16">
        <v>0.9</v>
      </c>
      <c r="I265" s="13" t="s">
        <v>3190</v>
      </c>
      <c r="J265" s="1" t="s">
        <v>4978</v>
      </c>
      <c r="K265" s="1">
        <v>1</v>
      </c>
      <c r="L265" s="1">
        <v>0</v>
      </c>
      <c r="M265" s="1">
        <v>4</v>
      </c>
      <c r="N265" s="1">
        <v>0</v>
      </c>
      <c r="O265" s="1">
        <v>7</v>
      </c>
      <c r="P265" s="16">
        <v>78.864189680232556</v>
      </c>
      <c r="Q265" s="21">
        <v>2.5005137786380922E-2</v>
      </c>
      <c r="R265" s="21">
        <v>0.35683673975456132</v>
      </c>
      <c r="S265" s="21">
        <v>0.3318316019681804</v>
      </c>
      <c r="T265" s="21">
        <v>1.4781843186303311E-3</v>
      </c>
      <c r="U265" s="21">
        <v>7.2440024081930612E-3</v>
      </c>
      <c r="V265" s="21">
        <v>5.7658180895627303E-3</v>
      </c>
      <c r="W265" s="13" t="str">
        <f>IF(Table46748[[#This Row],[PSI - FI]]&gt;5,"Red",(IF(AND(Table46748[[#This Row],[PSI - FI]]&lt;5,Table46748[[#This Row],[PSI - FI]]&gt;=3),"Blue","No")))</f>
        <v>No</v>
      </c>
      <c r="X265" s="19" t="str">
        <f>HYPERLINK("https://www.google.com/maps/dir/?api=1&amp;origin=" &amp; Table46748[[#This Row],[Begin Lat]] &amp; "," &amp; Table46748[[#This Row],[Begin Long]] &amp; "&amp;destination=" &amp; Table46748[[#This Row],[End Lat]] &amp; "," &amp; Table46748[[#This Row],[End Long]] &amp; "&amp;travelmode=driving", "Google Maps")</f>
        <v>Google Maps</v>
      </c>
      <c r="Y265" s="1">
        <v>41.344599222900001</v>
      </c>
      <c r="Z265" s="1">
        <v>-82.337189072499996</v>
      </c>
      <c r="AA265" s="1">
        <v>41.345518066799997</v>
      </c>
      <c r="AB265" s="1">
        <v>-82.327652211599997</v>
      </c>
    </row>
    <row r="266" spans="1:28" x14ac:dyDescent="0.25">
      <c r="A266" s="13">
        <v>264</v>
      </c>
      <c r="B266" s="17">
        <v>3</v>
      </c>
      <c r="C266" s="1" t="s">
        <v>1330</v>
      </c>
      <c r="D266" s="1" t="s">
        <v>3859</v>
      </c>
      <c r="E266" s="1" t="s">
        <v>3872</v>
      </c>
      <c r="F266" s="1" t="s">
        <v>3919</v>
      </c>
      <c r="G266" s="16">
        <v>3.9</v>
      </c>
      <c r="H266" s="16">
        <v>4.4000000000000004</v>
      </c>
      <c r="I266" s="13" t="s">
        <v>3190</v>
      </c>
      <c r="J266" s="1" t="s">
        <v>4976</v>
      </c>
      <c r="K266" s="1">
        <v>0</v>
      </c>
      <c r="L266" s="1">
        <v>0</v>
      </c>
      <c r="M266" s="1">
        <v>2</v>
      </c>
      <c r="N266" s="1">
        <v>0</v>
      </c>
      <c r="O266" s="1">
        <v>6</v>
      </c>
      <c r="P266" s="16">
        <v>19.09375</v>
      </c>
      <c r="Q266" s="21">
        <v>3.1173320244201674E-2</v>
      </c>
      <c r="R266" s="21">
        <v>0.61281483977683182</v>
      </c>
      <c r="S266" s="21">
        <v>0.5816415195326301</v>
      </c>
      <c r="T266" s="21">
        <v>1.5961440845693362E-3</v>
      </c>
      <c r="U266" s="21">
        <v>7.2321143265640913E-3</v>
      </c>
      <c r="V266" s="21">
        <v>5.6359702419947547E-3</v>
      </c>
      <c r="W266" s="13" t="str">
        <f>IF(Table46748[[#This Row],[PSI - FI]]&gt;5,"Red",(IF(AND(Table46748[[#This Row],[PSI - FI]]&lt;5,Table46748[[#This Row],[PSI - FI]]&gt;=3),"Blue","No")))</f>
        <v>No</v>
      </c>
      <c r="X266" s="19" t="str">
        <f>HYPERLINK("https://www.google.com/maps/dir/?api=1&amp;origin=" &amp; Table46748[[#This Row],[Begin Lat]] &amp; "," &amp; Table46748[[#This Row],[Begin Long]] &amp; "&amp;destination=" &amp; Table46748[[#This Row],[End Lat]] &amp; "," &amp; Table46748[[#This Row],[End Long]] &amp; "&amp;travelmode=driving", "Google Maps")</f>
        <v>Google Maps</v>
      </c>
      <c r="Y266" s="1">
        <v>41.341490501400003</v>
      </c>
      <c r="Z266" s="1">
        <v>-82.770148309500001</v>
      </c>
      <c r="AA266" s="1">
        <v>41.340263499499997</v>
      </c>
      <c r="AB266" s="1">
        <v>-82.760681192899995</v>
      </c>
    </row>
    <row r="267" spans="1:28" x14ac:dyDescent="0.25">
      <c r="A267" s="13">
        <v>265</v>
      </c>
      <c r="B267" s="17">
        <v>8</v>
      </c>
      <c r="C267" s="1" t="s">
        <v>792</v>
      </c>
      <c r="D267" s="1" t="s">
        <v>3848</v>
      </c>
      <c r="E267" s="1" t="s">
        <v>3897</v>
      </c>
      <c r="F267" s="1" t="s">
        <v>3917</v>
      </c>
      <c r="G267" s="16">
        <v>2.5</v>
      </c>
      <c r="H267" s="16">
        <v>3</v>
      </c>
      <c r="I267" s="13" t="s">
        <v>3190</v>
      </c>
      <c r="J267" s="1" t="s">
        <v>4979</v>
      </c>
      <c r="K267" s="1">
        <v>0</v>
      </c>
      <c r="L267" s="1">
        <v>0</v>
      </c>
      <c r="M267" s="1">
        <v>3</v>
      </c>
      <c r="N267" s="1">
        <v>0</v>
      </c>
      <c r="O267" s="1">
        <v>11</v>
      </c>
      <c r="P267" s="16">
        <v>30.640625</v>
      </c>
      <c r="Q267" s="21">
        <v>2.5008788760139421E-2</v>
      </c>
      <c r="R267" s="21">
        <v>0.76047895073770178</v>
      </c>
      <c r="S267" s="21">
        <v>0.73547016197756232</v>
      </c>
      <c r="T267" s="21">
        <v>1.6857510404370551E-3</v>
      </c>
      <c r="U267" s="21">
        <v>7.1693018596144052E-3</v>
      </c>
      <c r="V267" s="21">
        <v>5.4835508191773503E-3</v>
      </c>
      <c r="W267" s="13" t="str">
        <f>IF(Table46748[[#This Row],[PSI - FI]]&gt;5,"Red",(IF(AND(Table46748[[#This Row],[PSI - FI]]&lt;5,Table46748[[#This Row],[PSI - FI]]&gt;=3),"Blue","No")))</f>
        <v>No</v>
      </c>
      <c r="X267" s="19" t="str">
        <f>HYPERLINK("https://www.google.com/maps/dir/?api=1&amp;origin=" &amp; Table46748[[#This Row],[Begin Lat]] &amp; "," &amp; Table46748[[#This Row],[Begin Long]] &amp; "&amp;destination=" &amp; Table46748[[#This Row],[End Lat]] &amp; "," &amp; Table46748[[#This Row],[End Long]] &amp; "&amp;travelmode=driving", "Google Maps")</f>
        <v>Google Maps</v>
      </c>
      <c r="Y267" s="1">
        <v>39.575545139200003</v>
      </c>
      <c r="Z267" s="1">
        <v>-83.689213996700005</v>
      </c>
      <c r="AA267" s="1">
        <v>39.579933902100002</v>
      </c>
      <c r="AB267" s="1">
        <v>-83.681762093200007</v>
      </c>
    </row>
    <row r="268" spans="1:28" x14ac:dyDescent="0.25">
      <c r="A268" s="13">
        <v>266</v>
      </c>
      <c r="B268" s="17">
        <v>2</v>
      </c>
      <c r="C268" s="1" t="s">
        <v>807</v>
      </c>
      <c r="D268" s="1" t="s">
        <v>3852</v>
      </c>
      <c r="E268" s="1" t="s">
        <v>3853</v>
      </c>
      <c r="F268" s="1" t="s">
        <v>3918</v>
      </c>
      <c r="G268" s="16">
        <v>18.7</v>
      </c>
      <c r="H268" s="16">
        <v>19.2</v>
      </c>
      <c r="I268" s="13" t="s">
        <v>3190</v>
      </c>
      <c r="J268" s="1" t="s">
        <v>4978</v>
      </c>
      <c r="K268" s="1">
        <v>0</v>
      </c>
      <c r="L268" s="1">
        <v>0</v>
      </c>
      <c r="M268" s="1">
        <v>3</v>
      </c>
      <c r="N268" s="1">
        <v>0</v>
      </c>
      <c r="O268" s="1">
        <v>10</v>
      </c>
      <c r="P268" s="16">
        <v>29.640625</v>
      </c>
      <c r="Q268" s="21">
        <v>3.3494476403952082E-2</v>
      </c>
      <c r="R268" s="21">
        <v>0.50411828847836193</v>
      </c>
      <c r="S268" s="21">
        <v>0.47062381207440984</v>
      </c>
      <c r="T268" s="21">
        <v>2.1225193467939445E-3</v>
      </c>
      <c r="U268" s="21">
        <v>7.0795757357489733E-3</v>
      </c>
      <c r="V268" s="21">
        <v>4.9570563889550293E-3</v>
      </c>
      <c r="W268" s="13" t="str">
        <f>IF(Table46748[[#This Row],[PSI - FI]]&gt;5,"Red",(IF(AND(Table46748[[#This Row],[PSI - FI]]&lt;5,Table46748[[#This Row],[PSI - FI]]&gt;=3),"Blue","No")))</f>
        <v>No</v>
      </c>
      <c r="X268" s="19" t="str">
        <f>HYPERLINK("https://www.google.com/maps/dir/?api=1&amp;origin=" &amp; Table46748[[#This Row],[Begin Lat]] &amp; "," &amp; Table46748[[#This Row],[Begin Long]] &amp; "&amp;destination=" &amp; Table46748[[#This Row],[End Lat]] &amp; "," &amp; Table46748[[#This Row],[End Long]] &amp; "&amp;travelmode=driving", "Google Maps")</f>
        <v>Google Maps</v>
      </c>
      <c r="Y268" s="1">
        <v>41.433640339199997</v>
      </c>
      <c r="Z268" s="1">
        <v>-83.617144532099999</v>
      </c>
      <c r="AA268" s="1">
        <v>41.440419198900003</v>
      </c>
      <c r="AB268" s="1">
        <v>-83.620539698499996</v>
      </c>
    </row>
    <row r="269" spans="1:28" x14ac:dyDescent="0.25">
      <c r="A269" s="13">
        <v>267</v>
      </c>
      <c r="B269" s="17">
        <v>2</v>
      </c>
      <c r="C269" s="1" t="s">
        <v>807</v>
      </c>
      <c r="D269" s="1" t="s">
        <v>3852</v>
      </c>
      <c r="E269" s="1" t="s">
        <v>3853</v>
      </c>
      <c r="F269" s="1" t="s">
        <v>3918</v>
      </c>
      <c r="G269" s="16">
        <v>16.8</v>
      </c>
      <c r="H269" s="16">
        <v>17.3</v>
      </c>
      <c r="I269" s="13" t="s">
        <v>3190</v>
      </c>
      <c r="J269" s="1" t="s">
        <v>4978</v>
      </c>
      <c r="K269" s="1">
        <v>0</v>
      </c>
      <c r="L269" s="1">
        <v>0</v>
      </c>
      <c r="M269" s="1">
        <v>3</v>
      </c>
      <c r="N269" s="1">
        <v>0</v>
      </c>
      <c r="O269" s="1">
        <v>7</v>
      </c>
      <c r="P269" s="16">
        <v>26.640625</v>
      </c>
      <c r="Q269" s="21">
        <v>3.3494476403952082E-2</v>
      </c>
      <c r="R269" s="21">
        <v>0.39485731943103769</v>
      </c>
      <c r="S269" s="21">
        <v>0.3613628430270856</v>
      </c>
      <c r="T269" s="21">
        <v>2.1225193467939445E-3</v>
      </c>
      <c r="U269" s="21">
        <v>7.0795757357489733E-3</v>
      </c>
      <c r="V269" s="21">
        <v>4.9570563889550293E-3</v>
      </c>
      <c r="W269" s="13" t="str">
        <f>IF(Table46748[[#This Row],[PSI - FI]]&gt;5,"Red",(IF(AND(Table46748[[#This Row],[PSI - FI]]&lt;5,Table46748[[#This Row],[PSI - FI]]&gt;=3),"Blue","No")))</f>
        <v>No</v>
      </c>
      <c r="X269" s="19" t="str">
        <f>HYPERLINK("https://www.google.com/maps/dir/?api=1&amp;origin=" &amp; Table46748[[#This Row],[Begin Lat]] &amp; "," &amp; Table46748[[#This Row],[Begin Long]] &amp; "&amp;destination=" &amp; Table46748[[#This Row],[End Lat]] &amp; "," &amp; Table46748[[#This Row],[End Long]] &amp; "&amp;travelmode=driving", "Google Maps")</f>
        <v>Google Maps</v>
      </c>
      <c r="Y269" s="1">
        <v>41.4062596168</v>
      </c>
      <c r="Z269" s="1">
        <v>-83.615645088500003</v>
      </c>
      <c r="AA269" s="1">
        <v>41.413503367200001</v>
      </c>
      <c r="AB269" s="1">
        <v>-83.615572678899994</v>
      </c>
    </row>
    <row r="270" spans="1:28" x14ac:dyDescent="0.25">
      <c r="A270" s="13">
        <v>268</v>
      </c>
      <c r="B270" s="17">
        <v>7</v>
      </c>
      <c r="C270" s="1" t="s">
        <v>2388</v>
      </c>
      <c r="D270" s="1" t="s">
        <v>3852</v>
      </c>
      <c r="E270" s="1" t="s">
        <v>3876</v>
      </c>
      <c r="F270" s="1" t="s">
        <v>3918</v>
      </c>
      <c r="G270" s="16">
        <v>1.1000000000000001</v>
      </c>
      <c r="H270" s="16">
        <v>1.6</v>
      </c>
      <c r="I270" s="13" t="s">
        <v>3190</v>
      </c>
      <c r="J270" s="1" t="s">
        <v>4979</v>
      </c>
      <c r="K270" s="1">
        <v>0</v>
      </c>
      <c r="L270" s="1">
        <v>0</v>
      </c>
      <c r="M270" s="1">
        <v>1</v>
      </c>
      <c r="N270" s="1">
        <v>1</v>
      </c>
      <c r="O270" s="1">
        <v>6</v>
      </c>
      <c r="P270" s="16">
        <v>16.984375</v>
      </c>
      <c r="Q270" s="21">
        <v>3.3140330517838573E-2</v>
      </c>
      <c r="R270" s="21">
        <v>0.56231498735684948</v>
      </c>
      <c r="S270" s="21">
        <v>0.52917465683901088</v>
      </c>
      <c r="T270" s="21">
        <v>2.2376475800134363E-3</v>
      </c>
      <c r="U270" s="21">
        <v>7.0755004324037085E-3</v>
      </c>
      <c r="V270" s="21">
        <v>4.8378528523902722E-3</v>
      </c>
      <c r="W270" s="13" t="str">
        <f>IF(Table46748[[#This Row],[PSI - FI]]&gt;5,"Red",(IF(AND(Table46748[[#This Row],[PSI - FI]]&lt;5,Table46748[[#This Row],[PSI - FI]]&gt;=3),"Blue","No")))</f>
        <v>No</v>
      </c>
      <c r="X270" s="19" t="str">
        <f>HYPERLINK("https://www.google.com/maps/dir/?api=1&amp;origin=" &amp; Table46748[[#This Row],[Begin Lat]] &amp; "," &amp; Table46748[[#This Row],[Begin Long]] &amp; "&amp;destination=" &amp; Table46748[[#This Row],[End Lat]] &amp; "," &amp; Table46748[[#This Row],[End Long]] &amp; "&amp;travelmode=driving", "Google Maps")</f>
        <v>Google Maps</v>
      </c>
      <c r="Y270" s="1">
        <v>40.210308004300003</v>
      </c>
      <c r="Z270" s="1">
        <v>-84.202980140400001</v>
      </c>
      <c r="AA270" s="1">
        <v>40.2173765394</v>
      </c>
      <c r="AB270" s="1">
        <v>-84.200904809299999</v>
      </c>
    </row>
    <row r="271" spans="1:28" x14ac:dyDescent="0.25">
      <c r="A271" s="13">
        <v>269</v>
      </c>
      <c r="B271" s="17">
        <v>3</v>
      </c>
      <c r="C271" s="1" t="s">
        <v>1330</v>
      </c>
      <c r="D271" s="1" t="s">
        <v>3859</v>
      </c>
      <c r="E271" s="1" t="s">
        <v>3872</v>
      </c>
      <c r="F271" s="1" t="s">
        <v>3919</v>
      </c>
      <c r="G271" s="16">
        <v>10.8</v>
      </c>
      <c r="H271" s="16">
        <v>11.3</v>
      </c>
      <c r="I271" s="13" t="s">
        <v>3190</v>
      </c>
      <c r="J271" s="1" t="s">
        <v>4978</v>
      </c>
      <c r="K271" s="1">
        <v>0</v>
      </c>
      <c r="L271" s="1">
        <v>0</v>
      </c>
      <c r="M271" s="1">
        <v>4</v>
      </c>
      <c r="N271" s="1">
        <v>1</v>
      </c>
      <c r="O271" s="1">
        <v>5</v>
      </c>
      <c r="P271" s="16">
        <v>35.625</v>
      </c>
      <c r="Q271" s="21">
        <v>2.4455866630660687E-2</v>
      </c>
      <c r="R271" s="21">
        <v>0.29492000957796527</v>
      </c>
      <c r="S271" s="21">
        <v>0.27046414294730459</v>
      </c>
      <c r="T271" s="21">
        <v>1.438100210249668E-3</v>
      </c>
      <c r="U271" s="21">
        <v>7.0479038077341516E-3</v>
      </c>
      <c r="V271" s="21">
        <v>5.6098035974844838E-3</v>
      </c>
      <c r="W271" s="13" t="str">
        <f>IF(Table46748[[#This Row],[PSI - FI]]&gt;5,"Red",(IF(AND(Table46748[[#This Row],[PSI - FI]]&lt;5,Table46748[[#This Row],[PSI - FI]]&gt;=3),"Blue","No")))</f>
        <v>No</v>
      </c>
      <c r="X271" s="19" t="str">
        <f>HYPERLINK("https://www.google.com/maps/dir/?api=1&amp;origin=" &amp; Table46748[[#This Row],[Begin Lat]] &amp; "," &amp; Table46748[[#This Row],[Begin Long]] &amp; "&amp;destination=" &amp; Table46748[[#This Row],[End Lat]] &amp; "," &amp; Table46748[[#This Row],[End Long]] &amp; "&amp;travelmode=driving", "Google Maps")</f>
        <v>Google Maps</v>
      </c>
      <c r="Y271" s="1">
        <v>41.327181948000003</v>
      </c>
      <c r="Z271" s="1">
        <v>-82.639380916500002</v>
      </c>
      <c r="AA271" s="1">
        <v>41.325299472700003</v>
      </c>
      <c r="AB271" s="1">
        <v>-82.630103433399995</v>
      </c>
    </row>
    <row r="272" spans="1:28" x14ac:dyDescent="0.25">
      <c r="A272" s="13">
        <v>270</v>
      </c>
      <c r="B272" s="17">
        <v>3</v>
      </c>
      <c r="C272" s="1" t="s">
        <v>802</v>
      </c>
      <c r="D272" s="1" t="s">
        <v>3848</v>
      </c>
      <c r="E272" s="1" t="s">
        <v>3861</v>
      </c>
      <c r="F272" s="1" t="s">
        <v>3917</v>
      </c>
      <c r="G272" s="16">
        <v>20.100000000000001</v>
      </c>
      <c r="H272" s="16">
        <v>20.6</v>
      </c>
      <c r="I272" s="13" t="s">
        <v>3190</v>
      </c>
      <c r="J272" s="1" t="s">
        <v>4978</v>
      </c>
      <c r="K272" s="1">
        <v>0</v>
      </c>
      <c r="L272" s="1">
        <v>1</v>
      </c>
      <c r="M272" s="1">
        <v>2</v>
      </c>
      <c r="N272" s="1">
        <v>0</v>
      </c>
      <c r="O272" s="1">
        <v>12</v>
      </c>
      <c r="P272" s="16">
        <v>70.770439680232556</v>
      </c>
      <c r="Q272" s="21">
        <v>3.3330073972510171E-2</v>
      </c>
      <c r="R272" s="21">
        <v>0.57376283145051987</v>
      </c>
      <c r="S272" s="21">
        <v>0.54043275747800967</v>
      </c>
      <c r="T272" s="21">
        <v>2.1096320778235455E-3</v>
      </c>
      <c r="U272" s="21">
        <v>7.0363396478225464E-3</v>
      </c>
      <c r="V272" s="21">
        <v>4.9267075699990009E-3</v>
      </c>
      <c r="W272" s="13" t="str">
        <f>IF(Table46748[[#This Row],[PSI - FI]]&gt;5,"Red",(IF(AND(Table46748[[#This Row],[PSI - FI]]&lt;5,Table46748[[#This Row],[PSI - FI]]&gt;=3),"Blue","No")))</f>
        <v>No</v>
      </c>
      <c r="X272" s="19" t="str">
        <f>HYPERLINK("https://www.google.com/maps/dir/?api=1&amp;origin=" &amp; Table46748[[#This Row],[Begin Lat]] &amp; "," &amp; Table46748[[#This Row],[Begin Long]] &amp; "&amp;destination=" &amp; Table46748[[#This Row],[End Lat]] &amp; "," &amp; Table46748[[#This Row],[End Long]] &amp; "&amp;travelmode=driving", "Google Maps")</f>
        <v>Google Maps</v>
      </c>
      <c r="Y272" s="1">
        <v>40.796595741799997</v>
      </c>
      <c r="Z272" s="1">
        <v>-82.396712963200002</v>
      </c>
      <c r="AA272" s="1">
        <v>40.800320579299999</v>
      </c>
      <c r="AB272" s="1">
        <v>-82.388537383200003</v>
      </c>
    </row>
    <row r="273" spans="1:28" x14ac:dyDescent="0.25">
      <c r="A273" s="13">
        <v>271</v>
      </c>
      <c r="B273" s="17">
        <v>5</v>
      </c>
      <c r="C273" s="1" t="s">
        <v>793</v>
      </c>
      <c r="D273" s="1" t="s">
        <v>3842</v>
      </c>
      <c r="E273" s="1" t="s">
        <v>3858</v>
      </c>
      <c r="F273" s="1" t="s">
        <v>3916</v>
      </c>
      <c r="G273" s="16">
        <v>10.6</v>
      </c>
      <c r="H273" s="16">
        <v>11.1</v>
      </c>
      <c r="I273" s="13" t="s">
        <v>3190</v>
      </c>
      <c r="J273" s="1" t="s">
        <v>4979</v>
      </c>
      <c r="K273" s="1">
        <v>0</v>
      </c>
      <c r="L273" s="1">
        <v>0</v>
      </c>
      <c r="M273" s="1">
        <v>2</v>
      </c>
      <c r="N273" s="1">
        <v>0</v>
      </c>
      <c r="O273" s="1">
        <v>8</v>
      </c>
      <c r="P273" s="16">
        <v>21.09375</v>
      </c>
      <c r="Q273" s="21">
        <v>3.2697790263424523E-2</v>
      </c>
      <c r="R273" s="21">
        <v>0.68981034169933564</v>
      </c>
      <c r="S273" s="21">
        <v>0.65711255143591107</v>
      </c>
      <c r="T273" s="21">
        <v>2.2075889034833766E-3</v>
      </c>
      <c r="U273" s="21">
        <v>6.9816088247131374E-3</v>
      </c>
      <c r="V273" s="21">
        <v>4.7740199212297609E-3</v>
      </c>
      <c r="W273" s="13" t="str">
        <f>IF(Table46748[[#This Row],[PSI - FI]]&gt;5,"Red",(IF(AND(Table46748[[#This Row],[PSI - FI]]&lt;5,Table46748[[#This Row],[PSI - FI]]&gt;=3),"Blue","No")))</f>
        <v>No</v>
      </c>
      <c r="X273" s="19" t="str">
        <f>HYPERLINK("https://www.google.com/maps/dir/?api=1&amp;origin=" &amp; Table46748[[#This Row],[Begin Lat]] &amp; "," &amp; Table46748[[#This Row],[Begin Long]] &amp; "&amp;destination=" &amp; Table46748[[#This Row],[End Lat]] &amp; "," &amp; Table46748[[#This Row],[End Long]] &amp; "&amp;travelmode=driving", "Google Maps")</f>
        <v>Google Maps</v>
      </c>
      <c r="Y273" s="1">
        <v>39.943809567800002</v>
      </c>
      <c r="Z273" s="1">
        <v>-82.574017594699995</v>
      </c>
      <c r="AA273" s="1">
        <v>39.943429341399998</v>
      </c>
      <c r="AB273" s="1">
        <v>-82.564614849600005</v>
      </c>
    </row>
    <row r="274" spans="1:28" x14ac:dyDescent="0.25">
      <c r="A274" s="13">
        <v>272</v>
      </c>
      <c r="B274" s="17">
        <v>5</v>
      </c>
      <c r="C274" s="1" t="s">
        <v>793</v>
      </c>
      <c r="D274" s="1" t="s">
        <v>3842</v>
      </c>
      <c r="E274" s="1" t="s">
        <v>3858</v>
      </c>
      <c r="F274" s="1" t="s">
        <v>3916</v>
      </c>
      <c r="G274" s="16">
        <v>10.1</v>
      </c>
      <c r="H274" s="16">
        <v>10.6</v>
      </c>
      <c r="I274" s="13" t="s">
        <v>3190</v>
      </c>
      <c r="J274" s="1" t="s">
        <v>4979</v>
      </c>
      <c r="K274" s="1">
        <v>0</v>
      </c>
      <c r="L274" s="1">
        <v>0</v>
      </c>
      <c r="M274" s="1">
        <v>0</v>
      </c>
      <c r="N274" s="1">
        <v>2</v>
      </c>
      <c r="O274" s="1">
        <v>1</v>
      </c>
      <c r="P274" s="16">
        <v>9.875</v>
      </c>
      <c r="Q274" s="21">
        <v>3.2697790263424523E-2</v>
      </c>
      <c r="R274" s="21">
        <v>0.22613146675956494</v>
      </c>
      <c r="S274" s="21">
        <v>0.19343367649614041</v>
      </c>
      <c r="T274" s="21">
        <v>2.2075889034833766E-3</v>
      </c>
      <c r="U274" s="21">
        <v>6.9816088247131374E-3</v>
      </c>
      <c r="V274" s="21">
        <v>4.7740199212297609E-3</v>
      </c>
      <c r="W274" s="13" t="str">
        <f>IF(Table46748[[#This Row],[PSI - FI]]&gt;5,"Red",(IF(AND(Table46748[[#This Row],[PSI - FI]]&lt;5,Table46748[[#This Row],[PSI - FI]]&gt;=3),"Blue","No")))</f>
        <v>No</v>
      </c>
      <c r="X274" s="19" t="str">
        <f>HYPERLINK("https://www.google.com/maps/dir/?api=1&amp;origin=" &amp; Table46748[[#This Row],[Begin Lat]] &amp; "," &amp; Table46748[[#This Row],[Begin Long]] &amp; "&amp;destination=" &amp; Table46748[[#This Row],[End Lat]] &amp; "," &amp; Table46748[[#This Row],[End Long]] &amp; "&amp;travelmode=driving", "Google Maps")</f>
        <v>Google Maps</v>
      </c>
      <c r="Y274" s="1">
        <v>39.9441970277</v>
      </c>
      <c r="Z274" s="1">
        <v>-82.583419869099998</v>
      </c>
      <c r="AA274" s="1">
        <v>39.943809567800002</v>
      </c>
      <c r="AB274" s="1">
        <v>-82.574017594699995</v>
      </c>
    </row>
    <row r="275" spans="1:28" x14ac:dyDescent="0.25">
      <c r="A275" s="13">
        <v>273</v>
      </c>
      <c r="B275" s="17">
        <v>7</v>
      </c>
      <c r="C275" s="1" t="s">
        <v>2388</v>
      </c>
      <c r="D275" s="1" t="s">
        <v>3852</v>
      </c>
      <c r="E275" s="1" t="s">
        <v>3876</v>
      </c>
      <c r="F275" s="1" t="s">
        <v>3918</v>
      </c>
      <c r="G275" s="16">
        <v>13.1</v>
      </c>
      <c r="H275" s="16">
        <v>13.6</v>
      </c>
      <c r="I275" s="13" t="s">
        <v>3190</v>
      </c>
      <c r="J275" s="1" t="s">
        <v>4979</v>
      </c>
      <c r="K275" s="1">
        <v>0</v>
      </c>
      <c r="L275" s="1">
        <v>0</v>
      </c>
      <c r="M275" s="1">
        <v>1</v>
      </c>
      <c r="N275" s="1">
        <v>2</v>
      </c>
      <c r="O275" s="1">
        <v>2</v>
      </c>
      <c r="P275" s="16">
        <v>17.421875</v>
      </c>
      <c r="Q275" s="21">
        <v>2.4186291198424477E-2</v>
      </c>
      <c r="R275" s="21">
        <v>0.27744212656201012</v>
      </c>
      <c r="S275" s="21">
        <v>0.25325583536358565</v>
      </c>
      <c r="T275" s="21">
        <v>1.6299821825466001E-3</v>
      </c>
      <c r="U275" s="21">
        <v>6.9331703098067131E-3</v>
      </c>
      <c r="V275" s="21">
        <v>5.3031881272601125E-3</v>
      </c>
      <c r="W275" s="13" t="str">
        <f>IF(Table46748[[#This Row],[PSI - FI]]&gt;5,"Red",(IF(AND(Table46748[[#This Row],[PSI - FI]]&lt;5,Table46748[[#This Row],[PSI - FI]]&gt;=3),"Blue","No")))</f>
        <v>No</v>
      </c>
      <c r="X275" s="19" t="str">
        <f>HYPERLINK("https://www.google.com/maps/dir/?api=1&amp;origin=" &amp; Table46748[[#This Row],[Begin Lat]] &amp; "," &amp; Table46748[[#This Row],[Begin Long]] &amp; "&amp;destination=" &amp; Table46748[[#This Row],[End Lat]] &amp; "," &amp; Table46748[[#This Row],[End Long]] &amp; "&amp;travelmode=driving", "Google Maps")</f>
        <v>Google Maps</v>
      </c>
      <c r="Y275" s="1">
        <v>40.375248807299997</v>
      </c>
      <c r="Z275" s="1">
        <v>-84.160460741799994</v>
      </c>
      <c r="AA275" s="1">
        <v>40.3824949332</v>
      </c>
      <c r="AB275" s="1">
        <v>-84.160638667499995</v>
      </c>
    </row>
    <row r="276" spans="1:28" x14ac:dyDescent="0.25">
      <c r="A276" s="13">
        <v>274</v>
      </c>
      <c r="B276" s="17">
        <v>5</v>
      </c>
      <c r="C276" s="1" t="s">
        <v>793</v>
      </c>
      <c r="D276" s="1" t="s">
        <v>3842</v>
      </c>
      <c r="E276" s="1" t="s">
        <v>3858</v>
      </c>
      <c r="F276" s="1" t="s">
        <v>3916</v>
      </c>
      <c r="G276" s="16">
        <v>24.1</v>
      </c>
      <c r="H276" s="16">
        <v>24.6</v>
      </c>
      <c r="I276" s="13" t="s">
        <v>3190</v>
      </c>
      <c r="J276" s="1" t="s">
        <v>4979</v>
      </c>
      <c r="K276" s="1">
        <v>0</v>
      </c>
      <c r="L276" s="1">
        <v>1</v>
      </c>
      <c r="M276" s="1">
        <v>2</v>
      </c>
      <c r="N276" s="1">
        <v>1</v>
      </c>
      <c r="O276" s="1">
        <v>6</v>
      </c>
      <c r="P276" s="16">
        <v>69.207939680232556</v>
      </c>
      <c r="Q276" s="21">
        <v>1.9246191317980412E-2</v>
      </c>
      <c r="R276" s="21">
        <v>0.43442611392338565</v>
      </c>
      <c r="S276" s="21">
        <v>0.41517992260540526</v>
      </c>
      <c r="T276" s="21">
        <v>1.2952769415530137E-3</v>
      </c>
      <c r="U276" s="21">
        <v>6.9214637658968877E-3</v>
      </c>
      <c r="V276" s="21">
        <v>5.6261868243438744E-3</v>
      </c>
      <c r="W276" s="13" t="str">
        <f>IF(Table46748[[#This Row],[PSI - FI]]&gt;5,"Red",(IF(AND(Table46748[[#This Row],[PSI - FI]]&lt;5,Table46748[[#This Row],[PSI - FI]]&gt;=3),"Blue","No")))</f>
        <v>No</v>
      </c>
      <c r="X276" s="19" t="str">
        <f>HYPERLINK("https://www.google.com/maps/dir/?api=1&amp;origin=" &amp; Table46748[[#This Row],[Begin Lat]] &amp; "," &amp; Table46748[[#This Row],[Begin Long]] &amp; "&amp;destination=" &amp; Table46748[[#This Row],[End Lat]] &amp; "," &amp; Table46748[[#This Row],[End Long]] &amp; "&amp;travelmode=driving", "Google Maps")</f>
        <v>Google Maps</v>
      </c>
      <c r="Y276" s="1">
        <v>39.938927104699999</v>
      </c>
      <c r="Z276" s="1">
        <v>-82.320580362000001</v>
      </c>
      <c r="AA276" s="1">
        <v>39.938408729599999</v>
      </c>
      <c r="AB276" s="1">
        <v>-82.311190925399998</v>
      </c>
    </row>
    <row r="277" spans="1:28" x14ac:dyDescent="0.25">
      <c r="A277" s="13">
        <v>275</v>
      </c>
      <c r="B277" s="17">
        <v>11</v>
      </c>
      <c r="C277" s="1" t="s">
        <v>2389</v>
      </c>
      <c r="D277" s="1" t="s">
        <v>3884</v>
      </c>
      <c r="E277" s="1" t="s">
        <v>3885</v>
      </c>
      <c r="F277" s="1" t="s">
        <v>3922</v>
      </c>
      <c r="G277" s="16">
        <v>29.8</v>
      </c>
      <c r="H277" s="16">
        <v>30.3</v>
      </c>
      <c r="I277" s="13" t="s">
        <v>3190</v>
      </c>
      <c r="J277" s="1" t="s">
        <v>4979</v>
      </c>
      <c r="K277" s="1">
        <v>1</v>
      </c>
      <c r="L277" s="1">
        <v>2</v>
      </c>
      <c r="M277" s="1">
        <v>2</v>
      </c>
      <c r="N277" s="1">
        <v>0</v>
      </c>
      <c r="O277" s="1">
        <v>5</v>
      </c>
      <c r="P277" s="16">
        <v>155.12381904069767</v>
      </c>
      <c r="Q277" s="21">
        <v>1.598191350586468E-2</v>
      </c>
      <c r="R277" s="21">
        <v>0.36667443437581326</v>
      </c>
      <c r="S277" s="21">
        <v>0.35069252086994857</v>
      </c>
      <c r="T277" s="21">
        <v>1.0743900865349538E-3</v>
      </c>
      <c r="U277" s="21">
        <v>6.9125403845085795E-3</v>
      </c>
      <c r="V277" s="21">
        <v>5.8381502979736252E-3</v>
      </c>
      <c r="W277" s="13" t="str">
        <f>IF(Table46748[[#This Row],[PSI - FI]]&gt;5,"Red",(IF(AND(Table46748[[#This Row],[PSI - FI]]&lt;5,Table46748[[#This Row],[PSI - FI]]&gt;=3),"Blue","No")))</f>
        <v>No</v>
      </c>
      <c r="X277" s="19" t="str">
        <f>HYPERLINK("https://www.google.com/maps/dir/?api=1&amp;origin=" &amp; Table46748[[#This Row],[Begin Lat]] &amp; "," &amp; Table46748[[#This Row],[Begin Long]] &amp; "&amp;destination=" &amp; Table46748[[#This Row],[End Lat]] &amp; "," &amp; Table46748[[#This Row],[End Long]] &amp; "&amp;travelmode=driving", "Google Maps")</f>
        <v>Google Maps</v>
      </c>
      <c r="Y277" s="1">
        <v>40.608057216399999</v>
      </c>
      <c r="Z277" s="1">
        <v>-81.497717481899997</v>
      </c>
      <c r="AA277" s="1">
        <v>40.6110048066</v>
      </c>
      <c r="AB277" s="1">
        <v>-81.489356126700002</v>
      </c>
    </row>
    <row r="278" spans="1:28" x14ac:dyDescent="0.25">
      <c r="A278" s="13">
        <v>276</v>
      </c>
      <c r="B278" s="17">
        <v>4</v>
      </c>
      <c r="C278" s="1" t="s">
        <v>3194</v>
      </c>
      <c r="D278" s="1" t="s">
        <v>3900</v>
      </c>
      <c r="E278" s="1" t="s">
        <v>3901</v>
      </c>
      <c r="F278" s="1" t="s">
        <v>3920</v>
      </c>
      <c r="G278" s="16">
        <v>1.2</v>
      </c>
      <c r="H278" s="16">
        <v>1.7</v>
      </c>
      <c r="I278" s="13" t="s">
        <v>3190</v>
      </c>
      <c r="J278" s="1" t="s">
        <v>4979</v>
      </c>
      <c r="K278" s="1">
        <v>0</v>
      </c>
      <c r="L278" s="1">
        <v>0</v>
      </c>
      <c r="M278" s="1">
        <v>3</v>
      </c>
      <c r="N278" s="1">
        <v>0</v>
      </c>
      <c r="O278" s="1">
        <v>3</v>
      </c>
      <c r="P278" s="16">
        <v>22.640625</v>
      </c>
      <c r="Q278" s="21">
        <v>2.4108827049941946E-2</v>
      </c>
      <c r="R278" s="21">
        <v>0.32914725897491964</v>
      </c>
      <c r="S278" s="21">
        <v>0.3050384319249777</v>
      </c>
      <c r="T278" s="21">
        <v>1.6247303622219514E-3</v>
      </c>
      <c r="U278" s="21">
        <v>6.9119330785933535E-3</v>
      </c>
      <c r="V278" s="21">
        <v>5.2872027163714018E-3</v>
      </c>
      <c r="W278" s="13" t="str">
        <f>IF(Table46748[[#This Row],[PSI - FI]]&gt;5,"Red",(IF(AND(Table46748[[#This Row],[PSI - FI]]&lt;5,Table46748[[#This Row],[PSI - FI]]&gt;=3),"Blue","No")))</f>
        <v>No</v>
      </c>
      <c r="X278" s="19" t="str">
        <f>HYPERLINK("https://www.google.com/maps/dir/?api=1&amp;origin=" &amp; Table46748[[#This Row],[Begin Lat]] &amp; "," &amp; Table46748[[#This Row],[Begin Long]] &amp; "&amp;destination=" &amp; Table46748[[#This Row],[End Lat]] &amp; "," &amp; Table46748[[#This Row],[End Long]] &amp; "&amp;travelmode=driving", "Google Maps")</f>
        <v>Google Maps</v>
      </c>
      <c r="Y278" s="1">
        <v>41.7681250069</v>
      </c>
      <c r="Z278" s="1">
        <v>-80.980455257700001</v>
      </c>
      <c r="AA278" s="1">
        <v>41.768507858900001</v>
      </c>
      <c r="AB278" s="1">
        <v>-80.970791866400006</v>
      </c>
    </row>
    <row r="279" spans="1:28" x14ac:dyDescent="0.25">
      <c r="A279" s="13">
        <v>277</v>
      </c>
      <c r="B279" s="17">
        <v>3</v>
      </c>
      <c r="C279" s="1" t="s">
        <v>2361</v>
      </c>
      <c r="D279" s="1" t="s">
        <v>3848</v>
      </c>
      <c r="E279" s="1" t="s">
        <v>3878</v>
      </c>
      <c r="F279" s="1" t="s">
        <v>3917</v>
      </c>
      <c r="G279" s="16">
        <v>2.6</v>
      </c>
      <c r="H279" s="16">
        <v>3.1</v>
      </c>
      <c r="I279" s="13" t="s">
        <v>3190</v>
      </c>
      <c r="J279" s="1" t="s">
        <v>4976</v>
      </c>
      <c r="K279" s="1">
        <v>0</v>
      </c>
      <c r="L279" s="1">
        <v>0</v>
      </c>
      <c r="M279" s="1">
        <v>1</v>
      </c>
      <c r="N279" s="1">
        <v>0</v>
      </c>
      <c r="O279" s="1">
        <v>10</v>
      </c>
      <c r="P279" s="16">
        <v>16.546875</v>
      </c>
      <c r="Q279" s="21">
        <v>4.0529927325887033E-2</v>
      </c>
      <c r="R279" s="21">
        <v>1.1182800306234286</v>
      </c>
      <c r="S279" s="21">
        <v>1.0777501032975416</v>
      </c>
      <c r="T279" s="21">
        <v>2.3229533932520329E-3</v>
      </c>
      <c r="U279" s="21">
        <v>6.8952331805050143E-3</v>
      </c>
      <c r="V279" s="21">
        <v>4.5722797872529818E-3</v>
      </c>
      <c r="W279" s="13" t="str">
        <f>IF(Table46748[[#This Row],[PSI - FI]]&gt;5,"Red",(IF(AND(Table46748[[#This Row],[PSI - FI]]&lt;5,Table46748[[#This Row],[PSI - FI]]&gt;=3),"Blue","No")))</f>
        <v>No</v>
      </c>
      <c r="X279" s="19" t="str">
        <f>HYPERLINK("https://www.google.com/maps/dir/?api=1&amp;origin=" &amp; Table46748[[#This Row],[Begin Lat]] &amp; "," &amp; Table46748[[#This Row],[Begin Long]] &amp; "&amp;destination=" &amp; Table46748[[#This Row],[End Lat]] &amp; "," &amp; Table46748[[#This Row],[End Long]] &amp; "&amp;travelmode=driving", "Google Maps")</f>
        <v>Google Maps</v>
      </c>
      <c r="Y279" s="1">
        <v>40.9439444729</v>
      </c>
      <c r="Z279" s="1">
        <v>-82.089327775200005</v>
      </c>
      <c r="AA279" s="1">
        <v>40.947549562500001</v>
      </c>
      <c r="AB279" s="1">
        <v>-82.081038172999996</v>
      </c>
    </row>
    <row r="280" spans="1:28" x14ac:dyDescent="0.25">
      <c r="A280" s="13">
        <v>278</v>
      </c>
      <c r="B280" s="17">
        <v>7</v>
      </c>
      <c r="C280" s="1" t="s">
        <v>2388</v>
      </c>
      <c r="D280" s="1" t="s">
        <v>3852</v>
      </c>
      <c r="E280" s="1" t="s">
        <v>3876</v>
      </c>
      <c r="F280" s="1" t="s">
        <v>3918</v>
      </c>
      <c r="G280" s="16">
        <v>14.3</v>
      </c>
      <c r="H280" s="16">
        <v>14.8</v>
      </c>
      <c r="I280" s="13" t="s">
        <v>3190</v>
      </c>
      <c r="J280" s="1" t="s">
        <v>4977</v>
      </c>
      <c r="K280" s="1">
        <v>0</v>
      </c>
      <c r="L280" s="1">
        <v>0</v>
      </c>
      <c r="M280" s="1">
        <v>1</v>
      </c>
      <c r="N280" s="1">
        <v>0</v>
      </c>
      <c r="O280" s="1">
        <v>7</v>
      </c>
      <c r="P280" s="16">
        <v>13.546875</v>
      </c>
      <c r="Q280" s="21">
        <v>3.3860168166351921E-2</v>
      </c>
      <c r="R280" s="21">
        <v>1.0232236970546393</v>
      </c>
      <c r="S280" s="21">
        <v>0.98936352888828738</v>
      </c>
      <c r="T280" s="21">
        <v>2.049983339478108E-3</v>
      </c>
      <c r="U280" s="21">
        <v>6.8656099477942831E-3</v>
      </c>
      <c r="V280" s="21">
        <v>4.8156266083161751E-3</v>
      </c>
      <c r="W280" s="13" t="str">
        <f>IF(Table46748[[#This Row],[PSI - FI]]&gt;5,"Red",(IF(AND(Table46748[[#This Row],[PSI - FI]]&lt;5,Table46748[[#This Row],[PSI - FI]]&gt;=3),"Blue","No")))</f>
        <v>No</v>
      </c>
      <c r="X280" s="19" t="str">
        <f>HYPERLINK("https://www.google.com/maps/dir/?api=1&amp;origin=" &amp; Table46748[[#This Row],[Begin Lat]] &amp; "," &amp; Table46748[[#This Row],[Begin Long]] &amp; "&amp;destination=" &amp; Table46748[[#This Row],[End Lat]] &amp; "," &amp; Table46748[[#This Row],[End Long]] &amp; "&amp;travelmode=driving", "Google Maps")</f>
        <v>Google Maps</v>
      </c>
      <c r="Y280" s="1">
        <v>40.392637284000003</v>
      </c>
      <c r="Z280" s="1">
        <v>-84.160876907000002</v>
      </c>
      <c r="AA280" s="1">
        <v>40.399822511000004</v>
      </c>
      <c r="AB280" s="1">
        <v>-84.161911542499993</v>
      </c>
    </row>
    <row r="281" spans="1:28" x14ac:dyDescent="0.25">
      <c r="A281" s="13">
        <v>279</v>
      </c>
      <c r="B281" s="17">
        <v>4</v>
      </c>
      <c r="C281" s="1" t="s">
        <v>798</v>
      </c>
      <c r="D281" s="1" t="s">
        <v>3859</v>
      </c>
      <c r="E281" s="1" t="s">
        <v>3907</v>
      </c>
      <c r="F281" s="1" t="s">
        <v>3919</v>
      </c>
      <c r="G281" s="16">
        <v>11.5</v>
      </c>
      <c r="H281" s="16">
        <v>12</v>
      </c>
      <c r="I281" s="13" t="s">
        <v>3190</v>
      </c>
      <c r="J281" s="1" t="s">
        <v>4978</v>
      </c>
      <c r="K281" s="1">
        <v>0</v>
      </c>
      <c r="L281" s="1">
        <v>0</v>
      </c>
      <c r="M281" s="1">
        <v>4</v>
      </c>
      <c r="N281" s="1">
        <v>2</v>
      </c>
      <c r="O281" s="1">
        <v>10</v>
      </c>
      <c r="P281" s="16">
        <v>45.0625</v>
      </c>
      <c r="Q281" s="21">
        <v>2.1219442467485285E-2</v>
      </c>
      <c r="R281" s="21">
        <v>0.40032567436859134</v>
      </c>
      <c r="S281" s="21">
        <v>0.37910623190110604</v>
      </c>
      <c r="T281" s="21">
        <v>1.2063792617637444E-3</v>
      </c>
      <c r="U281" s="21">
        <v>6.8564897959482243E-3</v>
      </c>
      <c r="V281" s="21">
        <v>5.6501105341844795E-3</v>
      </c>
      <c r="W281" s="13" t="str">
        <f>IF(Table46748[[#This Row],[PSI - FI]]&gt;5,"Red",(IF(AND(Table46748[[#This Row],[PSI - FI]]&lt;5,Table46748[[#This Row],[PSI - FI]]&gt;=3),"Blue","No")))</f>
        <v>No</v>
      </c>
      <c r="X281" s="19" t="str">
        <f>HYPERLINK("https://www.google.com/maps/dir/?api=1&amp;origin=" &amp; Table46748[[#This Row],[Begin Lat]] &amp; "," &amp; Table46748[[#This Row],[Begin Long]] &amp; "&amp;destination=" &amp; Table46748[[#This Row],[End Lat]] &amp; "," &amp; Table46748[[#This Row],[End Long]] &amp; "&amp;travelmode=driving", "Google Maps")</f>
        <v>Google Maps</v>
      </c>
      <c r="Y281" s="1">
        <v>41.2434183425</v>
      </c>
      <c r="Z281" s="1">
        <v>-81.172914797800004</v>
      </c>
      <c r="AA281" s="1">
        <v>41.243347580200002</v>
      </c>
      <c r="AB281" s="1">
        <v>-81.163315830100004</v>
      </c>
    </row>
    <row r="282" spans="1:28" x14ac:dyDescent="0.25">
      <c r="A282" s="13">
        <v>280</v>
      </c>
      <c r="B282" s="17">
        <v>4</v>
      </c>
      <c r="C282" s="1" t="s">
        <v>798</v>
      </c>
      <c r="D282" s="1" t="s">
        <v>3859</v>
      </c>
      <c r="E282" s="1" t="s">
        <v>3907</v>
      </c>
      <c r="F282" s="1" t="s">
        <v>3919</v>
      </c>
      <c r="G282" s="16">
        <v>6.9</v>
      </c>
      <c r="H282" s="16">
        <v>7.4</v>
      </c>
      <c r="I282" s="13" t="s">
        <v>3190</v>
      </c>
      <c r="J282" s="1" t="s">
        <v>4978</v>
      </c>
      <c r="K282" s="1">
        <v>0</v>
      </c>
      <c r="L282" s="1">
        <v>1</v>
      </c>
      <c r="M282" s="1">
        <v>3</v>
      </c>
      <c r="N282" s="1">
        <v>2</v>
      </c>
      <c r="O282" s="1">
        <v>10</v>
      </c>
      <c r="P282" s="16">
        <v>84.192314680232556</v>
      </c>
      <c r="Q282" s="21">
        <v>2.1219442467485285E-2</v>
      </c>
      <c r="R282" s="21">
        <v>0.39975204720203844</v>
      </c>
      <c r="S282" s="21">
        <v>0.37853260473455314</v>
      </c>
      <c r="T282" s="21">
        <v>1.2063792617637444E-3</v>
      </c>
      <c r="U282" s="21">
        <v>6.8560128780896469E-3</v>
      </c>
      <c r="V282" s="21">
        <v>5.6496336163259029E-3</v>
      </c>
      <c r="W282" s="13" t="str">
        <f>IF(Table46748[[#This Row],[PSI - FI]]&gt;5,"Red",(IF(AND(Table46748[[#This Row],[PSI - FI]]&lt;5,Table46748[[#This Row],[PSI - FI]]&gt;=3),"Blue","No")))</f>
        <v>No</v>
      </c>
      <c r="X282" s="19" t="str">
        <f>HYPERLINK("https://www.google.com/maps/dir/?api=1&amp;origin=" &amp; Table46748[[#This Row],[Begin Lat]] &amp; "," &amp; Table46748[[#This Row],[Begin Long]] &amp; "&amp;destination=" &amp; Table46748[[#This Row],[End Lat]] &amp; "," &amp; Table46748[[#This Row],[End Long]] &amp; "&amp;travelmode=driving", "Google Maps")</f>
        <v>Google Maps</v>
      </c>
      <c r="Y282" s="1">
        <v>41.246424425400001</v>
      </c>
      <c r="Z282" s="1">
        <v>-81.261091778600004</v>
      </c>
      <c r="AA282" s="1">
        <v>41.245798177399998</v>
      </c>
      <c r="AB282" s="1">
        <v>-81.251530839300003</v>
      </c>
    </row>
    <row r="283" spans="1:28" x14ac:dyDescent="0.25">
      <c r="A283" s="13">
        <v>281</v>
      </c>
      <c r="B283" s="17">
        <v>12</v>
      </c>
      <c r="C283" s="1" t="s">
        <v>794</v>
      </c>
      <c r="D283" s="1" t="s">
        <v>3870</v>
      </c>
      <c r="E283" s="1" t="s">
        <v>3871</v>
      </c>
      <c r="F283" s="1" t="s">
        <v>3920</v>
      </c>
      <c r="G283" s="16">
        <v>20.9</v>
      </c>
      <c r="H283" s="16">
        <v>21.4</v>
      </c>
      <c r="I283" s="13" t="s">
        <v>3190</v>
      </c>
      <c r="J283" s="1" t="s">
        <v>4979</v>
      </c>
      <c r="K283" s="1">
        <v>0</v>
      </c>
      <c r="L283" s="1">
        <v>1</v>
      </c>
      <c r="M283" s="1">
        <v>2</v>
      </c>
      <c r="N283" s="1">
        <v>0</v>
      </c>
      <c r="O283" s="1">
        <v>2</v>
      </c>
      <c r="P283" s="16">
        <v>60.770439680232556</v>
      </c>
      <c r="Q283" s="21">
        <v>2.3812497491306539E-2</v>
      </c>
      <c r="R283" s="21">
        <v>0.2740634969565332</v>
      </c>
      <c r="S283" s="21">
        <v>0.25025099946522666</v>
      </c>
      <c r="T283" s="21">
        <v>1.6046411083523091E-3</v>
      </c>
      <c r="U283" s="21">
        <v>6.826167660506156E-3</v>
      </c>
      <c r="V283" s="21">
        <v>5.2215265521538467E-3</v>
      </c>
      <c r="W283" s="13" t="str">
        <f>IF(Table46748[[#This Row],[PSI - FI]]&gt;5,"Red",(IF(AND(Table46748[[#This Row],[PSI - FI]]&lt;5,Table46748[[#This Row],[PSI - FI]]&gt;=3),"Blue","No")))</f>
        <v>No</v>
      </c>
      <c r="X283" s="19" t="str">
        <f>HYPERLINK("https://www.google.com/maps/dir/?api=1&amp;origin=" &amp; Table46748[[#This Row],[Begin Lat]] &amp; "," &amp; Table46748[[#This Row],[Begin Long]] &amp; "&amp;destination=" &amp; Table46748[[#This Row],[End Lat]] &amp; "," &amp; Table46748[[#This Row],[End Long]] &amp; "&amp;travelmode=driving", "Google Maps")</f>
        <v>Google Maps</v>
      </c>
      <c r="Y283" s="1">
        <v>41.718363988</v>
      </c>
      <c r="Z283" s="1">
        <v>-81.147074429</v>
      </c>
      <c r="AA283" s="1">
        <v>41.719635880799999</v>
      </c>
      <c r="AB283" s="1">
        <v>-81.137593683199995</v>
      </c>
    </row>
    <row r="284" spans="1:28" x14ac:dyDescent="0.25">
      <c r="A284" s="13">
        <v>282</v>
      </c>
      <c r="B284" s="17">
        <v>12</v>
      </c>
      <c r="C284" s="1" t="s">
        <v>794</v>
      </c>
      <c r="D284" s="1" t="s">
        <v>3870</v>
      </c>
      <c r="E284" s="1" t="s">
        <v>3871</v>
      </c>
      <c r="F284" s="1" t="s">
        <v>3920</v>
      </c>
      <c r="G284" s="16">
        <v>24.5</v>
      </c>
      <c r="H284" s="16">
        <v>25</v>
      </c>
      <c r="I284" s="13" t="s">
        <v>3190</v>
      </c>
      <c r="J284" s="1" t="s">
        <v>4979</v>
      </c>
      <c r="K284" s="1">
        <v>0</v>
      </c>
      <c r="L284" s="1">
        <v>1</v>
      </c>
      <c r="M284" s="1">
        <v>1</v>
      </c>
      <c r="N284" s="1">
        <v>1</v>
      </c>
      <c r="O284" s="1">
        <v>0</v>
      </c>
      <c r="P284" s="16">
        <v>56.661064680232556</v>
      </c>
      <c r="Q284" s="21">
        <v>2.3812497491306539E-2</v>
      </c>
      <c r="R284" s="21">
        <v>0.17281777591660952</v>
      </c>
      <c r="S284" s="21">
        <v>0.14900527842530298</v>
      </c>
      <c r="T284" s="21">
        <v>1.6046411083523091E-3</v>
      </c>
      <c r="U284" s="21">
        <v>6.826167660506156E-3</v>
      </c>
      <c r="V284" s="21">
        <v>5.2215265521538467E-3</v>
      </c>
      <c r="W284" s="13" t="str">
        <f>IF(Table46748[[#This Row],[PSI - FI]]&gt;5,"Red",(IF(AND(Table46748[[#This Row],[PSI - FI]]&lt;5,Table46748[[#This Row],[PSI - FI]]&gt;=3),"Blue","No")))</f>
        <v>No</v>
      </c>
      <c r="X284" s="19" t="str">
        <f>HYPERLINK("https://www.google.com/maps/dir/?api=1&amp;origin=" &amp; Table46748[[#This Row],[Begin Lat]] &amp; "," &amp; Table46748[[#This Row],[Begin Long]] &amp; "&amp;destination=" &amp; Table46748[[#This Row],[End Lat]] &amp; "," &amp; Table46748[[#This Row],[End Long]] &amp; "&amp;travelmode=driving", "Google Maps")</f>
        <v>Google Maps</v>
      </c>
      <c r="Y284" s="1">
        <v>41.742931568499998</v>
      </c>
      <c r="Z284" s="1">
        <v>-81.087651396699997</v>
      </c>
      <c r="AA284" s="1">
        <v>41.746316180599997</v>
      </c>
      <c r="AB284" s="1">
        <v>-81.079142556099995</v>
      </c>
    </row>
    <row r="285" spans="1:28" x14ac:dyDescent="0.25">
      <c r="A285" s="13">
        <v>283</v>
      </c>
      <c r="B285" s="17">
        <v>7</v>
      </c>
      <c r="C285" s="1" t="s">
        <v>2378</v>
      </c>
      <c r="D285" s="1" t="s">
        <v>3852</v>
      </c>
      <c r="E285" s="1" t="s">
        <v>3892</v>
      </c>
      <c r="F285" s="1" t="s">
        <v>3918</v>
      </c>
      <c r="G285" s="16">
        <v>1.1000000000000001</v>
      </c>
      <c r="H285" s="16">
        <v>1.6</v>
      </c>
      <c r="I285" s="13" t="s">
        <v>3190</v>
      </c>
      <c r="J285" s="1" t="s">
        <v>4979</v>
      </c>
      <c r="K285" s="1">
        <v>0</v>
      </c>
      <c r="L285" s="1">
        <v>1</v>
      </c>
      <c r="M285" s="1">
        <v>2</v>
      </c>
      <c r="N285" s="1">
        <v>0</v>
      </c>
      <c r="O285" s="1">
        <v>13</v>
      </c>
      <c r="P285" s="16">
        <v>71.770439680232556</v>
      </c>
      <c r="Q285" s="21">
        <v>2.3678370689426048E-2</v>
      </c>
      <c r="R285" s="21">
        <v>0.82688026295715455</v>
      </c>
      <c r="S285" s="21">
        <v>0.80320189226772853</v>
      </c>
      <c r="T285" s="21">
        <v>1.5955486590665401E-3</v>
      </c>
      <c r="U285" s="21">
        <v>6.7876720250082834E-3</v>
      </c>
      <c r="V285" s="21">
        <v>5.1921233659417438E-3</v>
      </c>
      <c r="W285" s="13" t="str">
        <f>IF(Table46748[[#This Row],[PSI - FI]]&gt;5,"Red",(IF(AND(Table46748[[#This Row],[PSI - FI]]&lt;5,Table46748[[#This Row],[PSI - FI]]&gt;=3),"Blue","No")))</f>
        <v>No</v>
      </c>
      <c r="X285" s="19" t="str">
        <f>HYPERLINK("https://www.google.com/maps/dir/?api=1&amp;origin=" &amp; Table46748[[#This Row],[Begin Lat]] &amp; "," &amp; Table46748[[#This Row],[Begin Long]] &amp; "&amp;destination=" &amp; Table46748[[#This Row],[End Lat]] &amp; "," &amp; Table46748[[#This Row],[End Long]] &amp; "&amp;travelmode=driving", "Google Maps")</f>
        <v>Google Maps</v>
      </c>
      <c r="Y285" s="1">
        <v>40.498342327300001</v>
      </c>
      <c r="Z285" s="1">
        <v>-84.169142810799997</v>
      </c>
      <c r="AA285" s="1">
        <v>40.505588535599998</v>
      </c>
      <c r="AB285" s="1">
        <v>-84.169140873100005</v>
      </c>
    </row>
    <row r="286" spans="1:28" x14ac:dyDescent="0.25">
      <c r="A286" s="13">
        <v>284</v>
      </c>
      <c r="B286" s="17">
        <v>7</v>
      </c>
      <c r="C286" s="1" t="s">
        <v>2378</v>
      </c>
      <c r="D286" s="1" t="s">
        <v>3852</v>
      </c>
      <c r="E286" s="1" t="s">
        <v>3892</v>
      </c>
      <c r="F286" s="1" t="s">
        <v>3918</v>
      </c>
      <c r="G286" s="16">
        <v>3.8</v>
      </c>
      <c r="H286" s="16">
        <v>4.3</v>
      </c>
      <c r="I286" s="13" t="s">
        <v>3190</v>
      </c>
      <c r="J286" s="1" t="s">
        <v>4979</v>
      </c>
      <c r="K286" s="1">
        <v>0</v>
      </c>
      <c r="L286" s="1">
        <v>0</v>
      </c>
      <c r="M286" s="1">
        <v>2</v>
      </c>
      <c r="N286" s="1">
        <v>1</v>
      </c>
      <c r="O286" s="1">
        <v>13</v>
      </c>
      <c r="P286" s="16">
        <v>30.53125</v>
      </c>
      <c r="Q286" s="21">
        <v>2.3678370689426048E-2</v>
      </c>
      <c r="R286" s="21">
        <v>0.82688026295715455</v>
      </c>
      <c r="S286" s="21">
        <v>0.80320189226772853</v>
      </c>
      <c r="T286" s="21">
        <v>1.5955486590665401E-3</v>
      </c>
      <c r="U286" s="21">
        <v>6.7876720250082834E-3</v>
      </c>
      <c r="V286" s="21">
        <v>5.1921233659417438E-3</v>
      </c>
      <c r="W286" s="13" t="str">
        <f>IF(Table46748[[#This Row],[PSI - FI]]&gt;5,"Red",(IF(AND(Table46748[[#This Row],[PSI - FI]]&lt;5,Table46748[[#This Row],[PSI - FI]]&gt;=3),"Blue","No")))</f>
        <v>No</v>
      </c>
      <c r="X286" s="19" t="str">
        <f>HYPERLINK("https://www.google.com/maps/dir/?api=1&amp;origin=" &amp; Table46748[[#This Row],[Begin Lat]] &amp; "," &amp; Table46748[[#This Row],[Begin Long]] &amp; "&amp;destination=" &amp; Table46748[[#This Row],[End Lat]] &amp; "," &amp; Table46748[[#This Row],[End Long]] &amp; "&amp;travelmode=driving", "Google Maps")</f>
        <v>Google Maps</v>
      </c>
      <c r="Y286" s="1">
        <v>40.537466305199999</v>
      </c>
      <c r="Z286" s="1">
        <v>-84.169485417399997</v>
      </c>
      <c r="AA286" s="1">
        <v>40.544711269399997</v>
      </c>
      <c r="AB286" s="1">
        <v>-84.169590172699998</v>
      </c>
    </row>
    <row r="287" spans="1:28" x14ac:dyDescent="0.25">
      <c r="A287" s="13">
        <v>285</v>
      </c>
      <c r="B287" s="17">
        <v>4</v>
      </c>
      <c r="C287" s="1" t="s">
        <v>801</v>
      </c>
      <c r="D287" s="1" t="s">
        <v>3867</v>
      </c>
      <c r="E287" s="1" t="s">
        <v>3868</v>
      </c>
      <c r="F287" s="1" t="s">
        <v>3919</v>
      </c>
      <c r="G287" s="16">
        <v>1.2</v>
      </c>
      <c r="H287" s="16">
        <v>1.7</v>
      </c>
      <c r="I287" s="13" t="s">
        <v>3190</v>
      </c>
      <c r="J287" s="1" t="s">
        <v>4978</v>
      </c>
      <c r="K287" s="1">
        <v>0</v>
      </c>
      <c r="L287" s="1">
        <v>0</v>
      </c>
      <c r="M287" s="1">
        <v>0</v>
      </c>
      <c r="N287" s="1">
        <v>3</v>
      </c>
      <c r="O287" s="1">
        <v>7</v>
      </c>
      <c r="P287" s="16">
        <v>20.3125</v>
      </c>
      <c r="Q287" s="21">
        <v>3.2362828612723916E-2</v>
      </c>
      <c r="R287" s="21">
        <v>0.38139552416150241</v>
      </c>
      <c r="S287" s="21">
        <v>0.34903269554877847</v>
      </c>
      <c r="T287" s="21">
        <v>2.034118835327461E-3</v>
      </c>
      <c r="U287" s="21">
        <v>6.7846232096816618E-3</v>
      </c>
      <c r="V287" s="21">
        <v>4.7505043743542013E-3</v>
      </c>
      <c r="W287" s="13" t="str">
        <f>IF(Table46748[[#This Row],[PSI - FI]]&gt;5,"Red",(IF(AND(Table46748[[#This Row],[PSI - FI]]&lt;5,Table46748[[#This Row],[PSI - FI]]&gt;=3),"Blue","No")))</f>
        <v>No</v>
      </c>
      <c r="X287" s="19" t="str">
        <f>HYPERLINK("https://www.google.com/maps/dir/?api=1&amp;origin=" &amp; Table46748[[#This Row],[Begin Lat]] &amp; "," &amp; Table46748[[#This Row],[Begin Long]] &amp; "&amp;destination=" &amp; Table46748[[#This Row],[End Lat]] &amp; "," &amp; Table46748[[#This Row],[End Long]] &amp; "&amp;travelmode=driving", "Google Maps")</f>
        <v>Google Maps</v>
      </c>
      <c r="Y287" s="1">
        <v>41.111931267700001</v>
      </c>
      <c r="Z287" s="1">
        <v>-80.815125999900005</v>
      </c>
      <c r="AA287" s="1">
        <v>41.114849530999997</v>
      </c>
      <c r="AB287" s="1">
        <v>-80.806359876399995</v>
      </c>
    </row>
    <row r="288" spans="1:28" x14ac:dyDescent="0.25">
      <c r="A288" s="13">
        <v>286</v>
      </c>
      <c r="B288" s="17">
        <v>8</v>
      </c>
      <c r="C288" s="1" t="s">
        <v>806</v>
      </c>
      <c r="D288" s="1" t="s">
        <v>3856</v>
      </c>
      <c r="E288" s="1" t="s">
        <v>3857</v>
      </c>
      <c r="F288" s="1" t="s">
        <v>3917</v>
      </c>
      <c r="G288" s="16">
        <v>11.2</v>
      </c>
      <c r="H288" s="16">
        <v>11.7</v>
      </c>
      <c r="I288" s="13" t="s">
        <v>3190</v>
      </c>
      <c r="J288" s="1" t="s">
        <v>4979</v>
      </c>
      <c r="K288" s="1">
        <v>1</v>
      </c>
      <c r="L288" s="1">
        <v>0</v>
      </c>
      <c r="M288" s="1">
        <v>1</v>
      </c>
      <c r="N288" s="1">
        <v>0</v>
      </c>
      <c r="O288" s="1">
        <v>9</v>
      </c>
      <c r="P288" s="16">
        <v>61.223564680232556</v>
      </c>
      <c r="Q288" s="21">
        <v>3.1743777982758695E-2</v>
      </c>
      <c r="R288" s="21">
        <v>0.73880775419157185</v>
      </c>
      <c r="S288" s="21">
        <v>0.70706397620881312</v>
      </c>
      <c r="T288" s="21">
        <v>2.1427978474545801E-3</v>
      </c>
      <c r="U288" s="21">
        <v>6.7783094902156386E-3</v>
      </c>
      <c r="V288" s="21">
        <v>4.6355116427610581E-3</v>
      </c>
      <c r="W288" s="13" t="str">
        <f>IF(Table46748[[#This Row],[PSI - FI]]&gt;5,"Red",(IF(AND(Table46748[[#This Row],[PSI - FI]]&lt;5,Table46748[[#This Row],[PSI - FI]]&gt;=3),"Blue","No")))</f>
        <v>No</v>
      </c>
      <c r="X288" s="19" t="str">
        <f>HYPERLINK("https://www.google.com/maps/dir/?api=1&amp;origin=" &amp; Table46748[[#This Row],[Begin Lat]] &amp; "," &amp; Table46748[[#This Row],[Begin Long]] &amp; "&amp;destination=" &amp; Table46748[[#This Row],[End Lat]] &amp; "," &amp; Table46748[[#This Row],[End Long]] &amp; "&amp;travelmode=driving", "Google Maps")</f>
        <v>Google Maps</v>
      </c>
      <c r="Y288" s="1">
        <v>39.404295554199997</v>
      </c>
      <c r="Z288" s="1">
        <v>-84.176028400999996</v>
      </c>
      <c r="AA288" s="1">
        <v>39.409387265900001</v>
      </c>
      <c r="AB288" s="1">
        <v>-84.169377569299996</v>
      </c>
    </row>
    <row r="289" spans="1:28" x14ac:dyDescent="0.25">
      <c r="A289" s="13">
        <v>287</v>
      </c>
      <c r="B289" s="17">
        <v>8</v>
      </c>
      <c r="C289" s="1" t="s">
        <v>806</v>
      </c>
      <c r="D289" s="1" t="s">
        <v>3856</v>
      </c>
      <c r="E289" s="1" t="s">
        <v>3857</v>
      </c>
      <c r="F289" s="1" t="s">
        <v>3917</v>
      </c>
      <c r="G289" s="16">
        <v>9.9</v>
      </c>
      <c r="H289" s="16">
        <v>10.4</v>
      </c>
      <c r="I289" s="13" t="s">
        <v>3190</v>
      </c>
      <c r="J289" s="1" t="s">
        <v>4979</v>
      </c>
      <c r="K289" s="1">
        <v>0</v>
      </c>
      <c r="L289" s="1">
        <v>0</v>
      </c>
      <c r="M289" s="1">
        <v>2</v>
      </c>
      <c r="N289" s="1">
        <v>0</v>
      </c>
      <c r="O289" s="1">
        <v>8</v>
      </c>
      <c r="P289" s="16">
        <v>21.09375</v>
      </c>
      <c r="Q289" s="21">
        <v>3.1743777982758695E-2</v>
      </c>
      <c r="R289" s="21">
        <v>0.67407857598923626</v>
      </c>
      <c r="S289" s="21">
        <v>0.64233479800647753</v>
      </c>
      <c r="T289" s="21">
        <v>2.1427978474545801E-3</v>
      </c>
      <c r="U289" s="21">
        <v>6.7783094902156386E-3</v>
      </c>
      <c r="V289" s="21">
        <v>4.6355116427610581E-3</v>
      </c>
      <c r="W289" s="13" t="str">
        <f>IF(Table46748[[#This Row],[PSI - FI]]&gt;5,"Red",(IF(AND(Table46748[[#This Row],[PSI - FI]]&lt;5,Table46748[[#This Row],[PSI - FI]]&gt;=3),"Blue","No")))</f>
        <v>No</v>
      </c>
      <c r="X289" s="19" t="str">
        <f>HYPERLINK("https://www.google.com/maps/dir/?api=1&amp;origin=" &amp; Table46748[[#This Row],[Begin Lat]] &amp; "," &amp; Table46748[[#This Row],[Begin Long]] &amp; "&amp;destination=" &amp; Table46748[[#This Row],[End Lat]] &amp; "," &amp; Table46748[[#This Row],[End Long]] &amp; "&amp;travelmode=driving", "Google Maps")</f>
        <v>Google Maps</v>
      </c>
      <c r="Y289" s="1">
        <v>39.393371702400003</v>
      </c>
      <c r="Z289" s="1">
        <v>-84.195773450900006</v>
      </c>
      <c r="AA289" s="1">
        <v>39.397374224099998</v>
      </c>
      <c r="AB289" s="1">
        <v>-84.187985266699997</v>
      </c>
    </row>
    <row r="290" spans="1:28" x14ac:dyDescent="0.25">
      <c r="A290" s="13">
        <v>288</v>
      </c>
      <c r="B290" s="17">
        <v>3</v>
      </c>
      <c r="C290" s="1" t="s">
        <v>802</v>
      </c>
      <c r="D290" s="1" t="s">
        <v>3848</v>
      </c>
      <c r="E290" s="1" t="s">
        <v>3861</v>
      </c>
      <c r="F290" s="1" t="s">
        <v>3917</v>
      </c>
      <c r="G290" s="16">
        <v>0.1</v>
      </c>
      <c r="H290" s="16">
        <v>0.6</v>
      </c>
      <c r="I290" s="13" t="s">
        <v>3190</v>
      </c>
      <c r="J290" s="1" t="s">
        <v>4978</v>
      </c>
      <c r="K290" s="1">
        <v>0</v>
      </c>
      <c r="L290" s="1">
        <v>0</v>
      </c>
      <c r="M290" s="1">
        <v>3</v>
      </c>
      <c r="N290" s="1">
        <v>0</v>
      </c>
      <c r="O290" s="1">
        <v>12</v>
      </c>
      <c r="P290" s="16">
        <v>31.640625</v>
      </c>
      <c r="Q290" s="21">
        <v>3.2203133831382569E-2</v>
      </c>
      <c r="R290" s="21">
        <v>0.55470036508236631</v>
      </c>
      <c r="S290" s="21">
        <v>0.52249723125098368</v>
      </c>
      <c r="T290" s="21">
        <v>2.0217025006847868E-3</v>
      </c>
      <c r="U290" s="21">
        <v>6.7432926565809412E-3</v>
      </c>
      <c r="V290" s="21">
        <v>4.7215901558961548E-3</v>
      </c>
      <c r="W290" s="13" t="str">
        <f>IF(Table46748[[#This Row],[PSI - FI]]&gt;5,"Red",(IF(AND(Table46748[[#This Row],[PSI - FI]]&lt;5,Table46748[[#This Row],[PSI - FI]]&gt;=3),"Blue","No")))</f>
        <v>No</v>
      </c>
      <c r="X290" s="19" t="str">
        <f>HYPERLINK("https://www.google.com/maps/dir/?api=1&amp;origin=" &amp; Table46748[[#This Row],[Begin Lat]] &amp; "," &amp; Table46748[[#This Row],[Begin Long]] &amp; "&amp;destination=" &amp; Table46748[[#This Row],[End Lat]] &amp; "," &amp; Table46748[[#This Row],[End Long]] &amp; "&amp;travelmode=driving", "Google Maps")</f>
        <v>Google Maps</v>
      </c>
      <c r="Y290" s="1">
        <v>40.568479779500002</v>
      </c>
      <c r="Z290" s="1">
        <v>-82.622125517800001</v>
      </c>
      <c r="AA290" s="1">
        <v>40.5721390263</v>
      </c>
      <c r="AB290" s="1">
        <v>-82.613924851500002</v>
      </c>
    </row>
    <row r="291" spans="1:28" x14ac:dyDescent="0.25">
      <c r="A291" s="13">
        <v>289</v>
      </c>
      <c r="B291" s="17">
        <v>3</v>
      </c>
      <c r="C291" s="1" t="s">
        <v>802</v>
      </c>
      <c r="D291" s="1" t="s">
        <v>3848</v>
      </c>
      <c r="E291" s="1" t="s">
        <v>3861</v>
      </c>
      <c r="F291" s="1" t="s">
        <v>3917</v>
      </c>
      <c r="G291" s="16">
        <v>5.4</v>
      </c>
      <c r="H291" s="16">
        <v>5.9</v>
      </c>
      <c r="I291" s="13" t="s">
        <v>3190</v>
      </c>
      <c r="J291" s="1" t="s">
        <v>4978</v>
      </c>
      <c r="K291" s="1">
        <v>0</v>
      </c>
      <c r="L291" s="1">
        <v>0</v>
      </c>
      <c r="M291" s="1">
        <v>0</v>
      </c>
      <c r="N291" s="1">
        <v>3</v>
      </c>
      <c r="O291" s="1">
        <v>7</v>
      </c>
      <c r="P291" s="16">
        <v>20.3125</v>
      </c>
      <c r="Q291" s="21">
        <v>3.2203133831382569E-2</v>
      </c>
      <c r="R291" s="21">
        <v>0.3796240705239976</v>
      </c>
      <c r="S291" s="21">
        <v>0.34742093669261503</v>
      </c>
      <c r="T291" s="21">
        <v>2.0217025006847868E-3</v>
      </c>
      <c r="U291" s="21">
        <v>6.7432926565809412E-3</v>
      </c>
      <c r="V291" s="21">
        <v>4.7215901558961548E-3</v>
      </c>
      <c r="W291" s="13" t="str">
        <f>IF(Table46748[[#This Row],[PSI - FI]]&gt;5,"Red",(IF(AND(Table46748[[#This Row],[PSI - FI]]&lt;5,Table46748[[#This Row],[PSI - FI]]&gt;=3),"Blue","No")))</f>
        <v>No</v>
      </c>
      <c r="X291" s="19" t="str">
        <f>HYPERLINK("https://www.google.com/maps/dir/?api=1&amp;origin=" &amp; Table46748[[#This Row],[Begin Lat]] &amp; "," &amp; Table46748[[#This Row],[Begin Long]] &amp; "&amp;destination=" &amp; Table46748[[#This Row],[End Lat]] &amp; "," &amp; Table46748[[#This Row],[End Long]] &amp; "&amp;travelmode=driving", "Google Maps")</f>
        <v>Google Maps</v>
      </c>
      <c r="Y291" s="1">
        <v>40.627869082499998</v>
      </c>
      <c r="Z291" s="1">
        <v>-82.5605596738</v>
      </c>
      <c r="AA291" s="1">
        <v>40.633526872399997</v>
      </c>
      <c r="AB291" s="1">
        <v>-82.554635051000005</v>
      </c>
    </row>
    <row r="292" spans="1:28" x14ac:dyDescent="0.25">
      <c r="A292" s="13">
        <v>290</v>
      </c>
      <c r="B292" s="17">
        <v>6</v>
      </c>
      <c r="C292" s="1" t="s">
        <v>3192</v>
      </c>
      <c r="D292" s="1" t="s">
        <v>3848</v>
      </c>
      <c r="E292" s="1" t="s">
        <v>3854</v>
      </c>
      <c r="F292" s="1" t="s">
        <v>3917</v>
      </c>
      <c r="G292" s="16">
        <v>13.2</v>
      </c>
      <c r="H292" s="16">
        <v>13.7</v>
      </c>
      <c r="I292" s="13" t="s">
        <v>3190</v>
      </c>
      <c r="J292" s="1" t="s">
        <v>4978</v>
      </c>
      <c r="K292" s="1">
        <v>0</v>
      </c>
      <c r="L292" s="1">
        <v>0</v>
      </c>
      <c r="M292" s="1">
        <v>3</v>
      </c>
      <c r="N292" s="1">
        <v>0</v>
      </c>
      <c r="O292" s="1">
        <v>7</v>
      </c>
      <c r="P292" s="16">
        <v>26.640625</v>
      </c>
      <c r="Q292" s="21">
        <v>3.2203133831382569E-2</v>
      </c>
      <c r="R292" s="21">
        <v>0.37949572018540434</v>
      </c>
      <c r="S292" s="21">
        <v>0.34729258635402177</v>
      </c>
      <c r="T292" s="21">
        <v>2.0217025006847868E-3</v>
      </c>
      <c r="U292" s="21">
        <v>6.7431665557200118E-3</v>
      </c>
      <c r="V292" s="21">
        <v>4.7214640550352245E-3</v>
      </c>
      <c r="W292" s="13" t="str">
        <f>IF(Table46748[[#This Row],[PSI - FI]]&gt;5,"Red",(IF(AND(Table46748[[#This Row],[PSI - FI]]&lt;5,Table46748[[#This Row],[PSI - FI]]&gt;=3),"Blue","No")))</f>
        <v>No</v>
      </c>
      <c r="X292" s="19" t="str">
        <f>HYPERLINK("https://www.google.com/maps/dir/?api=1&amp;origin=" &amp; Table46748[[#This Row],[Begin Lat]] &amp; "," &amp; Table46748[[#This Row],[Begin Long]] &amp; "&amp;destination=" &amp; Table46748[[#This Row],[End Lat]] &amp; "," &amp; Table46748[[#This Row],[End Long]] &amp; "&amp;travelmode=driving", "Google Maps")</f>
        <v>Google Maps</v>
      </c>
      <c r="Y292" s="1">
        <v>40.499199749100001</v>
      </c>
      <c r="Z292" s="1">
        <v>-82.712600037800001</v>
      </c>
      <c r="AA292" s="1">
        <v>40.503452989800003</v>
      </c>
      <c r="AB292" s="1">
        <v>-82.704926518199997</v>
      </c>
    </row>
    <row r="293" spans="1:28" x14ac:dyDescent="0.25">
      <c r="A293" s="13">
        <v>291</v>
      </c>
      <c r="B293" s="17">
        <v>4</v>
      </c>
      <c r="C293" s="1" t="s">
        <v>798</v>
      </c>
      <c r="D293" s="1" t="s">
        <v>3886</v>
      </c>
      <c r="E293" s="1" t="s">
        <v>3887</v>
      </c>
      <c r="F293" s="1" t="s">
        <v>3921</v>
      </c>
      <c r="G293" s="16">
        <v>13</v>
      </c>
      <c r="H293" s="16">
        <v>13.5</v>
      </c>
      <c r="I293" s="13" t="s">
        <v>3190</v>
      </c>
      <c r="J293" s="1" t="s">
        <v>4977</v>
      </c>
      <c r="K293" s="1">
        <v>1</v>
      </c>
      <c r="L293" s="1">
        <v>0</v>
      </c>
      <c r="M293" s="1">
        <v>1</v>
      </c>
      <c r="N293" s="1">
        <v>0</v>
      </c>
      <c r="O293" s="1">
        <v>10</v>
      </c>
      <c r="P293" s="16">
        <v>62.223564680232556</v>
      </c>
      <c r="Q293" s="21">
        <v>2.0468912164572677E-2</v>
      </c>
      <c r="R293" s="21">
        <v>0.99502729649436261</v>
      </c>
      <c r="S293" s="21">
        <v>0.97455838432978992</v>
      </c>
      <c r="T293" s="21">
        <v>1.2252805372483283E-3</v>
      </c>
      <c r="U293" s="21">
        <v>6.7204018123798396E-3</v>
      </c>
      <c r="V293" s="21">
        <v>5.4951212751315117E-3</v>
      </c>
      <c r="W293" s="13" t="str">
        <f>IF(Table46748[[#This Row],[PSI - FI]]&gt;5,"Red",(IF(AND(Table46748[[#This Row],[PSI - FI]]&lt;5,Table46748[[#This Row],[PSI - FI]]&gt;=3),"Blue","No")))</f>
        <v>No</v>
      </c>
      <c r="X293" s="19" t="str">
        <f>HYPERLINK("https://www.google.com/maps/dir/?api=1&amp;origin=" &amp; Table46748[[#This Row],[Begin Lat]] &amp; "," &amp; Table46748[[#This Row],[Begin Long]] &amp; "&amp;destination=" &amp; Table46748[[#This Row],[End Lat]] &amp; "," &amp; Table46748[[#This Row],[End Long]] &amp; "&amp;travelmode=driving", "Google Maps")</f>
        <v>Google Maps</v>
      </c>
      <c r="Y293" s="1">
        <v>41.10570714</v>
      </c>
      <c r="Z293" s="1">
        <v>-81.158142386600005</v>
      </c>
      <c r="AA293" s="1">
        <v>41.105815337599999</v>
      </c>
      <c r="AB293" s="1">
        <v>-81.148565618899994</v>
      </c>
    </row>
    <row r="294" spans="1:28" x14ac:dyDescent="0.25">
      <c r="A294" s="13">
        <v>292</v>
      </c>
      <c r="B294" s="17">
        <v>7</v>
      </c>
      <c r="C294" s="1" t="s">
        <v>789</v>
      </c>
      <c r="D294" s="1" t="s">
        <v>3846</v>
      </c>
      <c r="E294" s="1" t="s">
        <v>3847</v>
      </c>
      <c r="F294" s="1" t="s">
        <v>3916</v>
      </c>
      <c r="G294" s="16">
        <v>8.1</v>
      </c>
      <c r="H294" s="16">
        <v>8.6</v>
      </c>
      <c r="I294" s="13" t="s">
        <v>3190</v>
      </c>
      <c r="J294" s="1" t="s">
        <v>4978</v>
      </c>
      <c r="K294" s="1">
        <v>0</v>
      </c>
      <c r="L294" s="1">
        <v>0</v>
      </c>
      <c r="M294" s="1">
        <v>2</v>
      </c>
      <c r="N294" s="1">
        <v>0</v>
      </c>
      <c r="O294" s="1">
        <v>4</v>
      </c>
      <c r="P294" s="16">
        <v>17.09375</v>
      </c>
      <c r="Q294" s="21">
        <v>3.9646226794095511E-2</v>
      </c>
      <c r="R294" s="21">
        <v>0.29025221937004764</v>
      </c>
      <c r="S294" s="21">
        <v>0.25060599257595212</v>
      </c>
      <c r="T294" s="21">
        <v>2.6151066489298377E-3</v>
      </c>
      <c r="U294" s="21">
        <v>6.6773381877542155E-3</v>
      </c>
      <c r="V294" s="21">
        <v>4.0622315388243778E-3</v>
      </c>
      <c r="W294" s="13" t="str">
        <f>IF(Table46748[[#This Row],[PSI - FI]]&gt;5,"Red",(IF(AND(Table46748[[#This Row],[PSI - FI]]&lt;5,Table46748[[#This Row],[PSI - FI]]&gt;=3),"Blue","No")))</f>
        <v>No</v>
      </c>
      <c r="X294" s="19" t="str">
        <f>HYPERLINK("https://www.google.com/maps/dir/?api=1&amp;origin=" &amp; Table46748[[#This Row],[Begin Lat]] &amp; "," &amp; Table46748[[#This Row],[Begin Long]] &amp; "&amp;destination=" &amp; Table46748[[#This Row],[End Lat]] &amp; "," &amp; Table46748[[#This Row],[End Long]] &amp; "&amp;travelmode=driving", "Google Maps")</f>
        <v>Google Maps</v>
      </c>
      <c r="Y294" s="1">
        <v>39.893233800200001</v>
      </c>
      <c r="Z294" s="1">
        <v>-83.908433477700001</v>
      </c>
      <c r="AA294" s="1">
        <v>39.892709271699999</v>
      </c>
      <c r="AB294" s="1">
        <v>-83.899050422800002</v>
      </c>
    </row>
    <row r="295" spans="1:28" x14ac:dyDescent="0.25">
      <c r="A295" s="13">
        <v>293</v>
      </c>
      <c r="B295" s="17">
        <v>8</v>
      </c>
      <c r="C295" s="1" t="s">
        <v>806</v>
      </c>
      <c r="D295" s="1" t="s">
        <v>3856</v>
      </c>
      <c r="E295" s="1" t="s">
        <v>3857</v>
      </c>
      <c r="F295" s="1" t="s">
        <v>3917</v>
      </c>
      <c r="G295" s="16">
        <v>13.9</v>
      </c>
      <c r="H295" s="16">
        <v>14.4</v>
      </c>
      <c r="I295" s="13" t="s">
        <v>3190</v>
      </c>
      <c r="J295" s="1" t="s">
        <v>4979</v>
      </c>
      <c r="K295" s="1">
        <v>0</v>
      </c>
      <c r="L295" s="1">
        <v>0</v>
      </c>
      <c r="M295" s="1">
        <v>2</v>
      </c>
      <c r="N295" s="1">
        <v>0</v>
      </c>
      <c r="O295" s="1">
        <v>17</v>
      </c>
      <c r="P295" s="16">
        <v>30.09375</v>
      </c>
      <c r="Q295" s="21">
        <v>3.1246971799206092E-2</v>
      </c>
      <c r="R295" s="21">
        <v>1.2373382979175516</v>
      </c>
      <c r="S295" s="21">
        <v>1.2060913261183455</v>
      </c>
      <c r="T295" s="21">
        <v>2.1090622210715401E-3</v>
      </c>
      <c r="U295" s="21">
        <v>6.6716645899324309E-3</v>
      </c>
      <c r="V295" s="21">
        <v>4.5626023688608904E-3</v>
      </c>
      <c r="W295" s="13" t="str">
        <f>IF(Table46748[[#This Row],[PSI - FI]]&gt;5,"Red",(IF(AND(Table46748[[#This Row],[PSI - FI]]&lt;5,Table46748[[#This Row],[PSI - FI]]&gt;=3),"Blue","No")))</f>
        <v>No</v>
      </c>
      <c r="X295" s="19" t="str">
        <f>HYPERLINK("https://www.google.com/maps/dir/?api=1&amp;origin=" &amp; Table46748[[#This Row],[Begin Lat]] &amp; "," &amp; Table46748[[#This Row],[Begin Long]] &amp; "&amp;destination=" &amp; Table46748[[#This Row],[End Lat]] &amp; "," &amp; Table46748[[#This Row],[End Long]] &amp; "&amp;travelmode=driving", "Google Maps")</f>
        <v>Google Maps</v>
      </c>
      <c r="Y295" s="1">
        <v>39.414351840599998</v>
      </c>
      <c r="Z295" s="1">
        <v>-84.129329776500001</v>
      </c>
      <c r="AA295" s="1">
        <v>39.415057819499999</v>
      </c>
      <c r="AB295" s="1">
        <v>-84.120028123300003</v>
      </c>
    </row>
    <row r="296" spans="1:28" x14ac:dyDescent="0.25">
      <c r="A296" s="13">
        <v>294</v>
      </c>
      <c r="B296" s="17">
        <v>8</v>
      </c>
      <c r="C296" s="1" t="s">
        <v>806</v>
      </c>
      <c r="D296" s="1" t="s">
        <v>3856</v>
      </c>
      <c r="E296" s="1" t="s">
        <v>3857</v>
      </c>
      <c r="F296" s="1" t="s">
        <v>3917</v>
      </c>
      <c r="G296" s="16">
        <v>13.4</v>
      </c>
      <c r="H296" s="16">
        <v>13.9</v>
      </c>
      <c r="I296" s="13" t="s">
        <v>3190</v>
      </c>
      <c r="J296" s="1" t="s">
        <v>4979</v>
      </c>
      <c r="K296" s="1">
        <v>0</v>
      </c>
      <c r="L296" s="1">
        <v>0</v>
      </c>
      <c r="M296" s="1">
        <v>1</v>
      </c>
      <c r="N296" s="1">
        <v>1</v>
      </c>
      <c r="O296" s="1">
        <v>4</v>
      </c>
      <c r="P296" s="16">
        <v>14.984375</v>
      </c>
      <c r="Q296" s="21">
        <v>3.1246971799206092E-2</v>
      </c>
      <c r="R296" s="21">
        <v>0.40878468842223853</v>
      </c>
      <c r="S296" s="21">
        <v>0.37753771662303243</v>
      </c>
      <c r="T296" s="21">
        <v>2.1090622210715401E-3</v>
      </c>
      <c r="U296" s="21">
        <v>6.6716645899324309E-3</v>
      </c>
      <c r="V296" s="21">
        <v>4.5626023688608904E-3</v>
      </c>
      <c r="W296" s="13" t="str">
        <f>IF(Table46748[[#This Row],[PSI - FI]]&gt;5,"Red",(IF(AND(Table46748[[#This Row],[PSI - FI]]&lt;5,Table46748[[#This Row],[PSI - FI]]&gt;=3),"Blue","No")))</f>
        <v>No</v>
      </c>
      <c r="X296" s="19" t="str">
        <f>HYPERLINK("https://www.google.com/maps/dir/?api=1&amp;origin=" &amp; Table46748[[#This Row],[Begin Lat]] &amp; "," &amp; Table46748[[#This Row],[Begin Long]] &amp; "&amp;destination=" &amp; Table46748[[#This Row],[End Lat]] &amp; "," &amp; Table46748[[#This Row],[End Long]] &amp; "&amp;travelmode=driving", "Google Maps")</f>
        <v>Google Maps</v>
      </c>
      <c r="Y296" s="1">
        <v>39.4137309479</v>
      </c>
      <c r="Z296" s="1">
        <v>-84.138635501799996</v>
      </c>
      <c r="AA296" s="1">
        <v>39.414351840599998</v>
      </c>
      <c r="AB296" s="1">
        <v>-84.129329776500001</v>
      </c>
    </row>
    <row r="297" spans="1:28" x14ac:dyDescent="0.25">
      <c r="A297" s="13">
        <v>295</v>
      </c>
      <c r="B297" s="17">
        <v>11</v>
      </c>
      <c r="C297" s="1" t="s">
        <v>2375</v>
      </c>
      <c r="D297" s="1" t="s">
        <v>3842</v>
      </c>
      <c r="E297" s="1" t="s">
        <v>3875</v>
      </c>
      <c r="F297" s="1" t="s">
        <v>3916</v>
      </c>
      <c r="G297" s="16">
        <v>15.9</v>
      </c>
      <c r="H297" s="16">
        <v>16.399999999999999</v>
      </c>
      <c r="I297" s="13" t="s">
        <v>3190</v>
      </c>
      <c r="J297" s="1" t="s">
        <v>4979</v>
      </c>
      <c r="K297" s="1">
        <v>0</v>
      </c>
      <c r="L297" s="1">
        <v>0</v>
      </c>
      <c r="M297" s="1">
        <v>1</v>
      </c>
      <c r="N297" s="1">
        <v>1</v>
      </c>
      <c r="O297" s="1">
        <v>4</v>
      </c>
      <c r="P297" s="16">
        <v>14.984375</v>
      </c>
      <c r="Q297" s="21">
        <v>2.6389161732976639E-2</v>
      </c>
      <c r="R297" s="21">
        <v>0.4386884557765019</v>
      </c>
      <c r="S297" s="21">
        <v>0.41229929404352528</v>
      </c>
      <c r="T297" s="21">
        <v>1.7128709649516629E-3</v>
      </c>
      <c r="U297" s="21">
        <v>6.6337498453047554E-3</v>
      </c>
      <c r="V297" s="21">
        <v>4.9208788803530926E-3</v>
      </c>
      <c r="W297" s="13" t="str">
        <f>IF(Table46748[[#This Row],[PSI - FI]]&gt;5,"Red",(IF(AND(Table46748[[#This Row],[PSI - FI]]&lt;5,Table46748[[#This Row],[PSI - FI]]&gt;=3),"Blue","No")))</f>
        <v>No</v>
      </c>
      <c r="X297" s="19" t="str">
        <f>HYPERLINK("https://www.google.com/maps/dir/?api=1&amp;origin=" &amp; Table46748[[#This Row],[Begin Lat]] &amp; "," &amp; Table46748[[#This Row],[Begin Long]] &amp; "&amp;destination=" &amp; Table46748[[#This Row],[End Lat]] &amp; "," &amp; Table46748[[#This Row],[End Long]] &amp; "&amp;travelmode=driving", "Google Maps")</f>
        <v>Google Maps</v>
      </c>
      <c r="Y297" s="1">
        <v>40.077807819999997</v>
      </c>
      <c r="Z297" s="1">
        <v>-80.941590547100006</v>
      </c>
      <c r="AA297" s="1">
        <v>40.077425480599999</v>
      </c>
      <c r="AB297" s="1">
        <v>-80.932219635600006</v>
      </c>
    </row>
    <row r="298" spans="1:28" x14ac:dyDescent="0.25">
      <c r="A298" s="13">
        <v>296</v>
      </c>
      <c r="B298" s="17">
        <v>8</v>
      </c>
      <c r="C298" s="1" t="s">
        <v>2363</v>
      </c>
      <c r="D298" s="1" t="s">
        <v>3848</v>
      </c>
      <c r="E298" s="1" t="s">
        <v>3869</v>
      </c>
      <c r="F298" s="1" t="s">
        <v>3917</v>
      </c>
      <c r="G298" s="16">
        <v>5.9</v>
      </c>
      <c r="H298" s="16">
        <v>6.4</v>
      </c>
      <c r="I298" s="13" t="s">
        <v>3190</v>
      </c>
      <c r="J298" s="1" t="s">
        <v>4979</v>
      </c>
      <c r="K298" s="1">
        <v>0</v>
      </c>
      <c r="L298" s="1">
        <v>0</v>
      </c>
      <c r="M298" s="1">
        <v>2</v>
      </c>
      <c r="N298" s="1">
        <v>1</v>
      </c>
      <c r="O298" s="1">
        <v>3</v>
      </c>
      <c r="P298" s="16">
        <v>20.53125</v>
      </c>
      <c r="Q298" s="21">
        <v>2.3023192838236031E-2</v>
      </c>
      <c r="R298" s="21">
        <v>0.31410208374627741</v>
      </c>
      <c r="S298" s="21">
        <v>0.2910788909080414</v>
      </c>
      <c r="T298" s="21">
        <v>1.5511386622034731E-3</v>
      </c>
      <c r="U298" s="21">
        <v>6.5986970389223243E-3</v>
      </c>
      <c r="V298" s="21">
        <v>5.0475583767188512E-3</v>
      </c>
      <c r="W298" s="13" t="str">
        <f>IF(Table46748[[#This Row],[PSI - FI]]&gt;5,"Red",(IF(AND(Table46748[[#This Row],[PSI - FI]]&lt;5,Table46748[[#This Row],[PSI - FI]]&gt;=3),"Blue","No")))</f>
        <v>No</v>
      </c>
      <c r="X298" s="19" t="str">
        <f>HYPERLINK("https://www.google.com/maps/dir/?api=1&amp;origin=" &amp; Table46748[[#This Row],[Begin Lat]] &amp; "," &amp; Table46748[[#This Row],[Begin Long]] &amp; "&amp;destination=" &amp; Table46748[[#This Row],[End Lat]] &amp; "," &amp; Table46748[[#This Row],[End Long]] &amp; "&amp;travelmode=driving", "Google Maps")</f>
        <v>Google Maps</v>
      </c>
      <c r="Y298" s="1">
        <v>39.502801040199998</v>
      </c>
      <c r="Z298" s="1">
        <v>-83.891447721800006</v>
      </c>
      <c r="AA298" s="1">
        <v>39.505826853899997</v>
      </c>
      <c r="AB298" s="1">
        <v>-83.882948437500005</v>
      </c>
    </row>
    <row r="299" spans="1:28" x14ac:dyDescent="0.25">
      <c r="A299" s="13">
        <v>297</v>
      </c>
      <c r="B299" s="17">
        <v>8</v>
      </c>
      <c r="C299" s="1" t="s">
        <v>2363</v>
      </c>
      <c r="D299" s="1" t="s">
        <v>3848</v>
      </c>
      <c r="E299" s="1" t="s">
        <v>3869</v>
      </c>
      <c r="F299" s="1" t="s">
        <v>3917</v>
      </c>
      <c r="G299" s="16">
        <v>5.2</v>
      </c>
      <c r="H299" s="16">
        <v>5.7</v>
      </c>
      <c r="I299" s="13" t="s">
        <v>3190</v>
      </c>
      <c r="J299" s="1" t="s">
        <v>4979</v>
      </c>
      <c r="K299" s="1">
        <v>0</v>
      </c>
      <c r="L299" s="1">
        <v>0</v>
      </c>
      <c r="M299" s="1">
        <v>1</v>
      </c>
      <c r="N299" s="1">
        <v>2</v>
      </c>
      <c r="O299" s="1">
        <v>2</v>
      </c>
      <c r="P299" s="16">
        <v>17.421875</v>
      </c>
      <c r="Q299" s="21">
        <v>2.3023192838236031E-2</v>
      </c>
      <c r="R299" s="21">
        <v>0.26512945028517398</v>
      </c>
      <c r="S299" s="21">
        <v>0.24210625744693795</v>
      </c>
      <c r="T299" s="21">
        <v>1.5511386622034731E-3</v>
      </c>
      <c r="U299" s="21">
        <v>6.5986970389223243E-3</v>
      </c>
      <c r="V299" s="21">
        <v>5.0475583767188512E-3</v>
      </c>
      <c r="W299" s="13" t="str">
        <f>IF(Table46748[[#This Row],[PSI - FI]]&gt;5,"Red",(IF(AND(Table46748[[#This Row],[PSI - FI]]&lt;5,Table46748[[#This Row],[PSI - FI]]&gt;=3),"Blue","No")))</f>
        <v>No</v>
      </c>
      <c r="X299" s="19" t="str">
        <f>HYPERLINK("https://www.google.com/maps/dir/?api=1&amp;origin=" &amp; Table46748[[#This Row],[Begin Lat]] &amp; "," &amp; Table46748[[#This Row],[Begin Long]] &amp; "&amp;destination=" &amp; Table46748[[#This Row],[End Lat]] &amp; "," &amp; Table46748[[#This Row],[End Long]] &amp; "&amp;travelmode=driving", "Google Maps")</f>
        <v>Google Maps</v>
      </c>
      <c r="Y299" s="1">
        <v>39.498642350300003</v>
      </c>
      <c r="Z299" s="1">
        <v>-83.903390309700001</v>
      </c>
      <c r="AA299" s="1">
        <v>39.501598207000001</v>
      </c>
      <c r="AB299" s="1">
        <v>-83.894851417699996</v>
      </c>
    </row>
    <row r="300" spans="1:28" x14ac:dyDescent="0.25">
      <c r="A300" s="13">
        <v>298</v>
      </c>
      <c r="B300" s="17">
        <v>11</v>
      </c>
      <c r="C300" s="1" t="s">
        <v>2375</v>
      </c>
      <c r="D300" s="1" t="s">
        <v>3842</v>
      </c>
      <c r="E300" s="1" t="s">
        <v>3875</v>
      </c>
      <c r="F300" s="1" t="s">
        <v>3916</v>
      </c>
      <c r="G300" s="16">
        <v>13.1</v>
      </c>
      <c r="H300" s="16">
        <v>13.6</v>
      </c>
      <c r="I300" s="13" t="s">
        <v>3190</v>
      </c>
      <c r="J300" s="1" t="s">
        <v>4979</v>
      </c>
      <c r="K300" s="1">
        <v>1</v>
      </c>
      <c r="L300" s="1">
        <v>1</v>
      </c>
      <c r="M300" s="1">
        <v>2</v>
      </c>
      <c r="N300" s="1">
        <v>0</v>
      </c>
      <c r="O300" s="1">
        <v>5</v>
      </c>
      <c r="P300" s="16">
        <v>109.44712936046511</v>
      </c>
      <c r="Q300" s="21">
        <v>1.8303368696472505E-2</v>
      </c>
      <c r="R300" s="21">
        <v>0.37360146598875243</v>
      </c>
      <c r="S300" s="21">
        <v>0.3552980972922799</v>
      </c>
      <c r="T300" s="21">
        <v>1.2314531495834374E-3</v>
      </c>
      <c r="U300" s="21">
        <v>6.5804910209831492E-3</v>
      </c>
      <c r="V300" s="21">
        <v>5.349037871399712E-3</v>
      </c>
      <c r="W300" s="13" t="str">
        <f>IF(Table46748[[#This Row],[PSI - FI]]&gt;5,"Red",(IF(AND(Table46748[[#This Row],[PSI - FI]]&lt;5,Table46748[[#This Row],[PSI - FI]]&gt;=3),"Blue","No")))</f>
        <v>No</v>
      </c>
      <c r="X300" s="19" t="str">
        <f>HYPERLINK("https://www.google.com/maps/dir/?api=1&amp;origin=" &amp; Table46748[[#This Row],[Begin Lat]] &amp; "," &amp; Table46748[[#This Row],[Begin Long]] &amp; "&amp;destination=" &amp; Table46748[[#This Row],[End Lat]] &amp; "," &amp; Table46748[[#This Row],[End Long]] &amp; "&amp;travelmode=driving", "Google Maps")</f>
        <v>Google Maps</v>
      </c>
      <c r="Y300" s="1">
        <v>40.0646099167</v>
      </c>
      <c r="Z300" s="1">
        <v>-80.989067739700005</v>
      </c>
      <c r="AA300" s="1">
        <v>40.065838282800001</v>
      </c>
      <c r="AB300" s="1">
        <v>-80.979809452599994</v>
      </c>
    </row>
    <row r="301" spans="1:28" x14ac:dyDescent="0.25">
      <c r="A301" s="13">
        <v>299</v>
      </c>
      <c r="B301" s="17">
        <v>11</v>
      </c>
      <c r="C301" s="1" t="s">
        <v>2375</v>
      </c>
      <c r="D301" s="1" t="s">
        <v>3842</v>
      </c>
      <c r="E301" s="1" t="s">
        <v>3875</v>
      </c>
      <c r="F301" s="1" t="s">
        <v>3916</v>
      </c>
      <c r="G301" s="16">
        <v>10.199999999999999</v>
      </c>
      <c r="H301" s="16">
        <v>10.7</v>
      </c>
      <c r="I301" s="13" t="s">
        <v>3190</v>
      </c>
      <c r="J301" s="1" t="s">
        <v>4979</v>
      </c>
      <c r="K301" s="1">
        <v>0</v>
      </c>
      <c r="L301" s="1">
        <v>0</v>
      </c>
      <c r="M301" s="1">
        <v>3</v>
      </c>
      <c r="N301" s="1">
        <v>1</v>
      </c>
      <c r="O301" s="1">
        <v>4</v>
      </c>
      <c r="P301" s="16">
        <v>28.078125</v>
      </c>
      <c r="Q301" s="21">
        <v>1.8303368696472505E-2</v>
      </c>
      <c r="R301" s="21">
        <v>0.3339150135913761</v>
      </c>
      <c r="S301" s="21">
        <v>0.31561164489490356</v>
      </c>
      <c r="T301" s="21">
        <v>1.2314531495834374E-3</v>
      </c>
      <c r="U301" s="21">
        <v>6.5804910209831492E-3</v>
      </c>
      <c r="V301" s="21">
        <v>5.349037871399712E-3</v>
      </c>
      <c r="W301" s="13" t="str">
        <f>IF(Table46748[[#This Row],[PSI - FI]]&gt;5,"Red",(IF(AND(Table46748[[#This Row],[PSI - FI]]&lt;5,Table46748[[#This Row],[PSI - FI]]&gt;=3),"Blue","No")))</f>
        <v>No</v>
      </c>
      <c r="X301" s="19" t="str">
        <f>HYPERLINK("https://www.google.com/maps/dir/?api=1&amp;origin=" &amp; Table46748[[#This Row],[Begin Lat]] &amp; "," &amp; Table46748[[#This Row],[Begin Long]] &amp; "&amp;destination=" &amp; Table46748[[#This Row],[End Lat]] &amp; "," &amp; Table46748[[#This Row],[End Long]] &amp; "&amp;travelmode=driving", "Google Maps")</f>
        <v>Google Maps</v>
      </c>
      <c r="Y301" s="1">
        <v>40.063060599300002</v>
      </c>
      <c r="Z301" s="1">
        <v>-81.043245426400006</v>
      </c>
      <c r="AA301" s="1">
        <v>40.064866682999998</v>
      </c>
      <c r="AB301" s="1">
        <v>-81.034186974099995</v>
      </c>
    </row>
    <row r="302" spans="1:28" x14ac:dyDescent="0.25">
      <c r="A302" s="13">
        <v>300</v>
      </c>
      <c r="B302" s="17">
        <v>8</v>
      </c>
      <c r="C302" s="1" t="s">
        <v>2379</v>
      </c>
      <c r="D302" s="1" t="s">
        <v>3865</v>
      </c>
      <c r="E302" s="1" t="s">
        <v>3866</v>
      </c>
      <c r="F302" s="1" t="s">
        <v>3916</v>
      </c>
      <c r="G302" s="16">
        <v>17</v>
      </c>
      <c r="H302" s="16">
        <v>17.5</v>
      </c>
      <c r="I302" s="13" t="s">
        <v>3190</v>
      </c>
      <c r="J302" s="1" t="s">
        <v>4979</v>
      </c>
      <c r="K302" s="1">
        <v>1</v>
      </c>
      <c r="L302" s="1">
        <v>0</v>
      </c>
      <c r="M302" s="1">
        <v>1</v>
      </c>
      <c r="N302" s="1">
        <v>1</v>
      </c>
      <c r="O302" s="1">
        <v>6</v>
      </c>
      <c r="P302" s="16">
        <v>62.661064680232556</v>
      </c>
      <c r="Q302" s="21">
        <v>2.2953262865641751E-2</v>
      </c>
      <c r="R302" s="21">
        <v>0.45916486416264451</v>
      </c>
      <c r="S302" s="21">
        <v>0.43621160129700276</v>
      </c>
      <c r="T302" s="21">
        <v>1.5463990350986711E-3</v>
      </c>
      <c r="U302" s="21">
        <v>6.5783091139322665E-3</v>
      </c>
      <c r="V302" s="21">
        <v>5.0319100788335956E-3</v>
      </c>
      <c r="W302" s="13" t="str">
        <f>IF(Table46748[[#This Row],[PSI - FI]]&gt;5,"Red",(IF(AND(Table46748[[#This Row],[PSI - FI]]&lt;5,Table46748[[#This Row],[PSI - FI]]&gt;=3),"Blue","No")))</f>
        <v>No</v>
      </c>
      <c r="X302" s="19" t="str">
        <f>HYPERLINK("https://www.google.com/maps/dir/?api=1&amp;origin=" &amp; Table46748[[#This Row],[Begin Lat]] &amp; "," &amp; Table46748[[#This Row],[Begin Long]] &amp; "&amp;destination=" &amp; Table46748[[#This Row],[End Lat]] &amp; "," &amp; Table46748[[#This Row],[End Long]] &amp; "&amp;travelmode=driving", "Google Maps")</f>
        <v>Google Maps</v>
      </c>
      <c r="Y302" s="1">
        <v>39.837635994899998</v>
      </c>
      <c r="Z302" s="1">
        <v>-84.496125742900006</v>
      </c>
      <c r="AA302" s="1">
        <v>39.837730513799997</v>
      </c>
      <c r="AB302" s="1">
        <v>-84.486734393800006</v>
      </c>
    </row>
    <row r="303" spans="1:28" x14ac:dyDescent="0.25">
      <c r="A303" s="13">
        <v>301</v>
      </c>
      <c r="B303" s="17">
        <v>7</v>
      </c>
      <c r="C303" s="1" t="s">
        <v>3196</v>
      </c>
      <c r="D303" s="1" t="s">
        <v>3910</v>
      </c>
      <c r="E303" s="1" t="s">
        <v>3911</v>
      </c>
      <c r="F303" s="1" t="s">
        <v>3916</v>
      </c>
      <c r="G303" s="16">
        <v>0.8</v>
      </c>
      <c r="H303" s="16">
        <v>1.3</v>
      </c>
      <c r="I303" s="13" t="s">
        <v>3190</v>
      </c>
      <c r="J303" s="1" t="s">
        <v>4979</v>
      </c>
      <c r="K303" s="1">
        <v>0</v>
      </c>
      <c r="L303" s="1">
        <v>0</v>
      </c>
      <c r="M303" s="1">
        <v>3</v>
      </c>
      <c r="N303" s="1">
        <v>0</v>
      </c>
      <c r="O303" s="1">
        <v>6</v>
      </c>
      <c r="P303" s="16">
        <v>25.640625</v>
      </c>
      <c r="Q303" s="21">
        <v>2.2953262865641751E-2</v>
      </c>
      <c r="R303" s="21">
        <v>0.45916486416264451</v>
      </c>
      <c r="S303" s="21">
        <v>0.43621160129700276</v>
      </c>
      <c r="T303" s="21">
        <v>1.5463990350986711E-3</v>
      </c>
      <c r="U303" s="21">
        <v>6.5783091139322665E-3</v>
      </c>
      <c r="V303" s="21">
        <v>5.0319100788335956E-3</v>
      </c>
      <c r="W303" s="13" t="str">
        <f>IF(Table46748[[#This Row],[PSI - FI]]&gt;5,"Red",(IF(AND(Table46748[[#This Row],[PSI - FI]]&lt;5,Table46748[[#This Row],[PSI - FI]]&gt;=3),"Blue","No")))</f>
        <v>No</v>
      </c>
      <c r="X303" s="19" t="str">
        <f>HYPERLINK("https://www.google.com/maps/dir/?api=1&amp;origin=" &amp; Table46748[[#This Row],[Begin Lat]] &amp; "," &amp; Table46748[[#This Row],[Begin Long]] &amp; "&amp;destination=" &amp; Table46748[[#This Row],[End Lat]] &amp; "," &amp; Table46748[[#This Row],[End Long]] &amp; "&amp;travelmode=driving", "Google Maps")</f>
        <v>Google Maps</v>
      </c>
      <c r="Y303" s="1">
        <v>39.837922496399997</v>
      </c>
      <c r="Z303" s="1">
        <v>-84.468698303400004</v>
      </c>
      <c r="AA303" s="1">
        <v>39.8380164382</v>
      </c>
      <c r="AB303" s="1">
        <v>-84.459298133700003</v>
      </c>
    </row>
    <row r="304" spans="1:28" x14ac:dyDescent="0.25">
      <c r="A304" s="13">
        <v>302</v>
      </c>
      <c r="B304" s="17">
        <v>2</v>
      </c>
      <c r="C304" s="1" t="s">
        <v>807</v>
      </c>
      <c r="D304" s="1" t="s">
        <v>3852</v>
      </c>
      <c r="E304" s="1" t="s">
        <v>3853</v>
      </c>
      <c r="F304" s="1" t="s">
        <v>3918</v>
      </c>
      <c r="G304" s="16">
        <v>3.6</v>
      </c>
      <c r="H304" s="16">
        <v>4.0999999999999996</v>
      </c>
      <c r="I304" s="13" t="s">
        <v>3190</v>
      </c>
      <c r="J304" s="1" t="s">
        <v>4978</v>
      </c>
      <c r="K304" s="1">
        <v>0</v>
      </c>
      <c r="L304" s="1">
        <v>0</v>
      </c>
      <c r="M304" s="1">
        <v>3</v>
      </c>
      <c r="N304" s="1">
        <v>0</v>
      </c>
      <c r="O304" s="1">
        <v>5</v>
      </c>
      <c r="P304" s="16">
        <v>24.640625</v>
      </c>
      <c r="Q304" s="21">
        <v>3.1542313855395611E-2</v>
      </c>
      <c r="R304" s="21">
        <v>0.30455355212054475</v>
      </c>
      <c r="S304" s="21">
        <v>0.27301123826514911</v>
      </c>
      <c r="T304" s="21">
        <v>1.9704796168259916E-3</v>
      </c>
      <c r="U304" s="21">
        <v>6.5740091879451529E-3</v>
      </c>
      <c r="V304" s="21">
        <v>4.6035295711191609E-3</v>
      </c>
      <c r="W304" s="13" t="str">
        <f>IF(Table46748[[#This Row],[PSI - FI]]&gt;5,"Red",(IF(AND(Table46748[[#This Row],[PSI - FI]]&lt;5,Table46748[[#This Row],[PSI - FI]]&gt;=3),"Blue","No")))</f>
        <v>No</v>
      </c>
      <c r="X304" s="19" t="str">
        <f>HYPERLINK("https://www.google.com/maps/dir/?api=1&amp;origin=" &amp; Table46748[[#This Row],[Begin Lat]] &amp; "," &amp; Table46748[[#This Row],[Begin Long]] &amp; "&amp;destination=" &amp; Table46748[[#This Row],[End Lat]] &amp; "," &amp; Table46748[[#This Row],[End Long]] &amp; "&amp;travelmode=driving", "Google Maps")</f>
        <v>Google Maps</v>
      </c>
      <c r="Y304" s="1">
        <v>41.2198791418</v>
      </c>
      <c r="Z304" s="1">
        <v>-83.650524632699998</v>
      </c>
      <c r="AA304" s="1">
        <v>41.226867022199997</v>
      </c>
      <c r="AB304" s="1">
        <v>-83.653049608299995</v>
      </c>
    </row>
    <row r="305" spans="1:28" x14ac:dyDescent="0.25">
      <c r="A305" s="13">
        <v>303</v>
      </c>
      <c r="B305" s="17">
        <v>2</v>
      </c>
      <c r="C305" s="1" t="s">
        <v>807</v>
      </c>
      <c r="D305" s="1" t="s">
        <v>3852</v>
      </c>
      <c r="E305" s="1" t="s">
        <v>3853</v>
      </c>
      <c r="F305" s="1" t="s">
        <v>3918</v>
      </c>
      <c r="G305" s="16">
        <v>2.8</v>
      </c>
      <c r="H305" s="16">
        <v>3.3</v>
      </c>
      <c r="I305" s="13" t="s">
        <v>3190</v>
      </c>
      <c r="J305" s="1" t="s">
        <v>4978</v>
      </c>
      <c r="K305" s="1">
        <v>0</v>
      </c>
      <c r="L305" s="1">
        <v>0</v>
      </c>
      <c r="M305" s="1">
        <v>2</v>
      </c>
      <c r="N305" s="1">
        <v>1</v>
      </c>
      <c r="O305" s="1">
        <v>7</v>
      </c>
      <c r="P305" s="16">
        <v>24.53125</v>
      </c>
      <c r="Q305" s="21">
        <v>3.1542313855395611E-2</v>
      </c>
      <c r="R305" s="21">
        <v>0.37344401438596525</v>
      </c>
      <c r="S305" s="21">
        <v>0.34190170053056962</v>
      </c>
      <c r="T305" s="21">
        <v>1.9704796168259916E-3</v>
      </c>
      <c r="U305" s="21">
        <v>6.5740091879451529E-3</v>
      </c>
      <c r="V305" s="21">
        <v>4.6035295711191609E-3</v>
      </c>
      <c r="W305" s="13" t="str">
        <f>IF(Table46748[[#This Row],[PSI - FI]]&gt;5,"Red",(IF(AND(Table46748[[#This Row],[PSI - FI]]&lt;5,Table46748[[#This Row],[PSI - FI]]&gt;=3),"Blue","No")))</f>
        <v>No</v>
      </c>
      <c r="X305" s="19" t="str">
        <f>HYPERLINK("https://www.google.com/maps/dir/?api=1&amp;origin=" &amp; Table46748[[#This Row],[Begin Lat]] &amp; "," &amp; Table46748[[#This Row],[Begin Long]] &amp; "&amp;destination=" &amp; Table46748[[#This Row],[End Lat]] &amp; "," &amp; Table46748[[#This Row],[End Long]] &amp; "&amp;travelmode=driving", "Google Maps")</f>
        <v>Google Maps</v>
      </c>
      <c r="Y305" s="1">
        <v>41.208345325400003</v>
      </c>
      <c r="Z305" s="1">
        <v>-83.649647986600002</v>
      </c>
      <c r="AA305" s="1">
        <v>41.215590928300003</v>
      </c>
      <c r="AB305" s="1">
        <v>-83.649717837799997</v>
      </c>
    </row>
    <row r="306" spans="1:28" x14ac:dyDescent="0.25">
      <c r="A306" s="13">
        <v>304</v>
      </c>
      <c r="B306" s="17">
        <v>7</v>
      </c>
      <c r="C306" s="1" t="s">
        <v>2378</v>
      </c>
      <c r="D306" s="1" t="s">
        <v>3852</v>
      </c>
      <c r="E306" s="1" t="s">
        <v>3892</v>
      </c>
      <c r="F306" s="1" t="s">
        <v>3918</v>
      </c>
      <c r="G306" s="16">
        <v>9.9</v>
      </c>
      <c r="H306" s="16">
        <v>10.4</v>
      </c>
      <c r="I306" s="13" t="s">
        <v>3190</v>
      </c>
      <c r="J306" s="1" t="s">
        <v>4979</v>
      </c>
      <c r="K306" s="1">
        <v>0</v>
      </c>
      <c r="L306" s="1">
        <v>0</v>
      </c>
      <c r="M306" s="1">
        <v>2</v>
      </c>
      <c r="N306" s="1">
        <v>1</v>
      </c>
      <c r="O306" s="1">
        <v>11</v>
      </c>
      <c r="P306" s="16">
        <v>28.53125</v>
      </c>
      <c r="Q306" s="21">
        <v>2.2782323396836682E-2</v>
      </c>
      <c r="R306" s="21">
        <v>0.70093898182701875</v>
      </c>
      <c r="S306" s="21">
        <v>0.67815665843018202</v>
      </c>
      <c r="T306" s="21">
        <v>1.5348136769290628E-3</v>
      </c>
      <c r="U306" s="21">
        <v>6.5300359242961127E-3</v>
      </c>
      <c r="V306" s="21">
        <v>4.9952222473670501E-3</v>
      </c>
      <c r="W306" s="13" t="str">
        <f>IF(Table46748[[#This Row],[PSI - FI]]&gt;5,"Red",(IF(AND(Table46748[[#This Row],[PSI - FI]]&lt;5,Table46748[[#This Row],[PSI - FI]]&gt;=3),"Blue","No")))</f>
        <v>No</v>
      </c>
      <c r="X306" s="19" t="str">
        <f>HYPERLINK("https://www.google.com/maps/dir/?api=1&amp;origin=" &amp; Table46748[[#This Row],[Begin Lat]] &amp; "," &amp; Table46748[[#This Row],[Begin Long]] &amp; "&amp;destination=" &amp; Table46748[[#This Row],[End Lat]] &amp; "," &amp; Table46748[[#This Row],[End Long]] &amp; "&amp;travelmode=driving", "Google Maps")</f>
        <v>Google Maps</v>
      </c>
      <c r="Y306" s="1">
        <v>40.621681688199999</v>
      </c>
      <c r="Z306" s="1">
        <v>-84.143498683399997</v>
      </c>
      <c r="AA306" s="1">
        <v>40.6281473186</v>
      </c>
      <c r="AB306" s="1">
        <v>-84.139209732799998</v>
      </c>
    </row>
    <row r="307" spans="1:28" x14ac:dyDescent="0.25">
      <c r="A307" s="13">
        <v>305</v>
      </c>
      <c r="B307" s="17">
        <v>8</v>
      </c>
      <c r="C307" s="1" t="s">
        <v>2379</v>
      </c>
      <c r="D307" s="1" t="s">
        <v>3865</v>
      </c>
      <c r="E307" s="1" t="s">
        <v>3866</v>
      </c>
      <c r="F307" s="1" t="s">
        <v>3916</v>
      </c>
      <c r="G307" s="16">
        <v>10</v>
      </c>
      <c r="H307" s="16">
        <v>10.5</v>
      </c>
      <c r="I307" s="13" t="s">
        <v>3190</v>
      </c>
      <c r="J307" s="1" t="s">
        <v>4977</v>
      </c>
      <c r="K307" s="1">
        <v>0</v>
      </c>
      <c r="L307" s="1">
        <v>1</v>
      </c>
      <c r="M307" s="1">
        <v>0</v>
      </c>
      <c r="N307" s="1">
        <v>1</v>
      </c>
      <c r="O307" s="1">
        <v>10</v>
      </c>
      <c r="P307" s="16">
        <v>60.114189680232556</v>
      </c>
      <c r="Q307" s="21">
        <v>2.1757100040604035E-2</v>
      </c>
      <c r="R307" s="21">
        <v>0.91810748462168346</v>
      </c>
      <c r="S307" s="21">
        <v>0.89635038458107941</v>
      </c>
      <c r="T307" s="21">
        <v>1.349382463632514E-3</v>
      </c>
      <c r="U307" s="21">
        <v>6.525455002788747E-3</v>
      </c>
      <c r="V307" s="21">
        <v>5.176072539156233E-3</v>
      </c>
      <c r="W307" s="13" t="str">
        <f>IF(Table46748[[#This Row],[PSI - FI]]&gt;5,"Red",(IF(AND(Table46748[[#This Row],[PSI - FI]]&lt;5,Table46748[[#This Row],[PSI - FI]]&gt;=3),"Blue","No")))</f>
        <v>No</v>
      </c>
      <c r="X307" s="19" t="str">
        <f>HYPERLINK("https://www.google.com/maps/dir/?api=1&amp;origin=" &amp; Table46748[[#This Row],[Begin Lat]] &amp; "," &amp; Table46748[[#This Row],[Begin Long]] &amp; "&amp;destination=" &amp; Table46748[[#This Row],[End Lat]] &amp; "," &amp; Table46748[[#This Row],[End Long]] &amp; "&amp;travelmode=driving", "Google Maps")</f>
        <v>Google Maps</v>
      </c>
      <c r="Y307" s="1">
        <v>39.835351451599998</v>
      </c>
      <c r="Z307" s="1">
        <v>-84.627677840299995</v>
      </c>
      <c r="AA307" s="1">
        <v>39.835464511399998</v>
      </c>
      <c r="AB307" s="1">
        <v>-84.618279014500004</v>
      </c>
    </row>
    <row r="308" spans="1:28" x14ac:dyDescent="0.25">
      <c r="A308" s="13">
        <v>306</v>
      </c>
      <c r="B308" s="17">
        <v>3</v>
      </c>
      <c r="C308" s="1" t="s">
        <v>805</v>
      </c>
      <c r="D308" s="1" t="s">
        <v>3862</v>
      </c>
      <c r="E308" s="1" t="s">
        <v>3863</v>
      </c>
      <c r="F308" s="1" t="s">
        <v>3917</v>
      </c>
      <c r="G308" s="16">
        <v>3.8</v>
      </c>
      <c r="H308" s="16">
        <v>4.3</v>
      </c>
      <c r="I308" s="13" t="s">
        <v>3190</v>
      </c>
      <c r="J308" s="1" t="s">
        <v>4978</v>
      </c>
      <c r="K308" s="1">
        <v>0</v>
      </c>
      <c r="L308" s="1">
        <v>1</v>
      </c>
      <c r="M308" s="1">
        <v>1</v>
      </c>
      <c r="N308" s="1">
        <v>1</v>
      </c>
      <c r="O308" s="1">
        <v>11</v>
      </c>
      <c r="P308" s="16">
        <v>67.661064680232556</v>
      </c>
      <c r="Q308" s="21">
        <v>3.1216055754196007E-2</v>
      </c>
      <c r="R308" s="21">
        <v>0.50456980981853716</v>
      </c>
      <c r="S308" s="21">
        <v>0.47335375406434116</v>
      </c>
      <c r="T308" s="21">
        <v>1.9452835957980796E-3</v>
      </c>
      <c r="U308" s="21">
        <v>6.4889851877360421E-3</v>
      </c>
      <c r="V308" s="21">
        <v>4.5437015919379629E-3</v>
      </c>
      <c r="W308" s="13" t="str">
        <f>IF(Table46748[[#This Row],[PSI - FI]]&gt;5,"Red",(IF(AND(Table46748[[#This Row],[PSI - FI]]&lt;5,Table46748[[#This Row],[PSI - FI]]&gt;=3),"Blue","No")))</f>
        <v>No</v>
      </c>
      <c r="X308" s="19" t="str">
        <f>HYPERLINK("https://www.google.com/maps/dir/?api=1&amp;origin=" &amp; Table46748[[#This Row],[Begin Lat]] &amp; "," &amp; Table46748[[#This Row],[Begin Long]] &amp; "&amp;destination=" &amp; Table46748[[#This Row],[End Lat]] &amp; "," &amp; Table46748[[#This Row],[End Long]] &amp; "&amp;travelmode=driving", "Google Maps")</f>
        <v>Google Maps</v>
      </c>
      <c r="Y308" s="1">
        <v>41.003191914399999</v>
      </c>
      <c r="Z308" s="1">
        <v>-81.960816744499994</v>
      </c>
      <c r="AA308" s="1">
        <v>41.006496804100003</v>
      </c>
      <c r="AB308" s="1">
        <v>-81.952308671099999</v>
      </c>
    </row>
    <row r="309" spans="1:28" x14ac:dyDescent="0.25">
      <c r="A309" s="13">
        <v>307</v>
      </c>
      <c r="B309" s="17">
        <v>3</v>
      </c>
      <c r="C309" s="1" t="s">
        <v>805</v>
      </c>
      <c r="D309" s="1" t="s">
        <v>3862</v>
      </c>
      <c r="E309" s="1" t="s">
        <v>3863</v>
      </c>
      <c r="F309" s="1" t="s">
        <v>3917</v>
      </c>
      <c r="G309" s="16">
        <v>4.4000000000000004</v>
      </c>
      <c r="H309" s="16">
        <v>4.9000000000000004</v>
      </c>
      <c r="I309" s="13" t="s">
        <v>3190</v>
      </c>
      <c r="J309" s="1" t="s">
        <v>4978</v>
      </c>
      <c r="K309" s="1">
        <v>0</v>
      </c>
      <c r="L309" s="1">
        <v>0</v>
      </c>
      <c r="M309" s="1">
        <v>1</v>
      </c>
      <c r="N309" s="1">
        <v>2</v>
      </c>
      <c r="O309" s="1">
        <v>7</v>
      </c>
      <c r="P309" s="16">
        <v>22.421875</v>
      </c>
      <c r="Q309" s="21">
        <v>3.1216055754196007E-2</v>
      </c>
      <c r="R309" s="21">
        <v>0.36858251812958076</v>
      </c>
      <c r="S309" s="21">
        <v>0.33736646237538476</v>
      </c>
      <c r="T309" s="21">
        <v>1.9452835957980796E-3</v>
      </c>
      <c r="U309" s="21">
        <v>6.4889851877360421E-3</v>
      </c>
      <c r="V309" s="21">
        <v>4.5437015919379629E-3</v>
      </c>
      <c r="W309" s="13" t="str">
        <f>IF(Table46748[[#This Row],[PSI - FI]]&gt;5,"Red",(IF(AND(Table46748[[#This Row],[PSI - FI]]&lt;5,Table46748[[#This Row],[PSI - FI]]&gt;=3),"Blue","No")))</f>
        <v>No</v>
      </c>
      <c r="X309" s="19" t="str">
        <f>HYPERLINK("https://www.google.com/maps/dir/?api=1&amp;origin=" &amp; Table46748[[#This Row],[Begin Lat]] &amp; "," &amp; Table46748[[#This Row],[Begin Long]] &amp; "&amp;destination=" &amp; Table46748[[#This Row],[End Lat]] &amp; "," &amp; Table46748[[#This Row],[End Long]] &amp; "&amp;travelmode=driving", "Google Maps")</f>
        <v>Google Maps</v>
      </c>
      <c r="Y309" s="1">
        <v>41.007157392300002</v>
      </c>
      <c r="Z309" s="1">
        <v>-81.950590370900002</v>
      </c>
      <c r="AA309" s="1">
        <v>41.010437469300001</v>
      </c>
      <c r="AB309" s="1">
        <v>-81.942082688300005</v>
      </c>
    </row>
    <row r="310" spans="1:28" x14ac:dyDescent="0.25">
      <c r="A310" s="13">
        <v>308</v>
      </c>
      <c r="B310" s="17">
        <v>1</v>
      </c>
      <c r="C310" s="1" t="s">
        <v>804</v>
      </c>
      <c r="D310" s="1" t="s">
        <v>3852</v>
      </c>
      <c r="E310" s="1" t="s">
        <v>3879</v>
      </c>
      <c r="F310" s="1" t="s">
        <v>3918</v>
      </c>
      <c r="G310" s="16">
        <v>2.2000000000000002</v>
      </c>
      <c r="H310" s="16">
        <v>2.7</v>
      </c>
      <c r="I310" s="13" t="s">
        <v>3190</v>
      </c>
      <c r="J310" s="1" t="s">
        <v>4979</v>
      </c>
      <c r="K310" s="1">
        <v>0</v>
      </c>
      <c r="L310" s="1">
        <v>0</v>
      </c>
      <c r="M310" s="1">
        <v>4</v>
      </c>
      <c r="N310" s="1">
        <v>1</v>
      </c>
      <c r="O310" s="1">
        <v>3</v>
      </c>
      <c r="P310" s="16">
        <v>33.625</v>
      </c>
      <c r="Q310" s="21">
        <v>1.4984537819510112E-2</v>
      </c>
      <c r="R310" s="21">
        <v>0.28095168327721032</v>
      </c>
      <c r="S310" s="21">
        <v>0.26596714545770023</v>
      </c>
      <c r="T310" s="21">
        <v>1.0069514789517679E-3</v>
      </c>
      <c r="U310" s="21">
        <v>6.4810977196955175E-3</v>
      </c>
      <c r="V310" s="21">
        <v>5.4741462407437496E-3</v>
      </c>
      <c r="W310" s="13" t="str">
        <f>IF(Table46748[[#This Row],[PSI - FI]]&gt;5,"Red",(IF(AND(Table46748[[#This Row],[PSI - FI]]&lt;5,Table46748[[#This Row],[PSI - FI]]&gt;=3),"Blue","No")))</f>
        <v>No</v>
      </c>
      <c r="X310" s="19" t="str">
        <f>HYPERLINK("https://www.google.com/maps/dir/?api=1&amp;origin=" &amp; Table46748[[#This Row],[Begin Lat]] &amp; "," &amp; Table46748[[#This Row],[Begin Long]] &amp; "&amp;destination=" &amp; Table46748[[#This Row],[End Lat]] &amp; "," &amp; Table46748[[#This Row],[End Long]] &amp; "&amp;travelmode=driving", "Google Maps")</f>
        <v>Google Maps</v>
      </c>
      <c r="Y310" s="1">
        <v>40.905926073300002</v>
      </c>
      <c r="Z310" s="1">
        <v>-83.849684605899995</v>
      </c>
      <c r="AA310" s="1">
        <v>40.911123583200002</v>
      </c>
      <c r="AB310" s="1">
        <v>-83.843033059099994</v>
      </c>
    </row>
    <row r="311" spans="1:28" x14ac:dyDescent="0.25">
      <c r="A311" s="13">
        <v>309</v>
      </c>
      <c r="B311" s="17">
        <v>2</v>
      </c>
      <c r="C311" s="1" t="s">
        <v>3840</v>
      </c>
      <c r="D311" s="1" t="s">
        <v>3881</v>
      </c>
      <c r="E311" s="1" t="s">
        <v>3882</v>
      </c>
      <c r="F311" s="1" t="s">
        <v>3919</v>
      </c>
      <c r="G311" s="16">
        <v>5.3</v>
      </c>
      <c r="H311" s="16">
        <v>5.8</v>
      </c>
      <c r="I311" s="13" t="s">
        <v>3190</v>
      </c>
      <c r="J311" s="1" t="s">
        <v>4978</v>
      </c>
      <c r="K311" s="1">
        <v>1</v>
      </c>
      <c r="L311" s="1">
        <v>0</v>
      </c>
      <c r="M311" s="1">
        <v>3</v>
      </c>
      <c r="N311" s="1">
        <v>0</v>
      </c>
      <c r="O311" s="1">
        <v>5</v>
      </c>
      <c r="P311" s="16">
        <v>70.317314680232556</v>
      </c>
      <c r="Q311" s="21">
        <v>2.6269815294324816E-2</v>
      </c>
      <c r="R311" s="21">
        <v>0.28608282515556638</v>
      </c>
      <c r="S311" s="21">
        <v>0.25981300986124156</v>
      </c>
      <c r="T311" s="21">
        <v>1.5712688702527143E-3</v>
      </c>
      <c r="U311" s="21">
        <v>6.4721549823660999E-3</v>
      </c>
      <c r="V311" s="21">
        <v>4.9008861121133855E-3</v>
      </c>
      <c r="W311" s="13" t="str">
        <f>IF(Table46748[[#This Row],[PSI - FI]]&gt;5,"Red",(IF(AND(Table46748[[#This Row],[PSI - FI]]&lt;5,Table46748[[#This Row],[PSI - FI]]&gt;=3),"Blue","No")))</f>
        <v>No</v>
      </c>
      <c r="X311" s="19" t="str">
        <f>HYPERLINK("https://www.google.com/maps/dir/?api=1&amp;origin=" &amp; Table46748[[#This Row],[Begin Lat]] &amp; "," &amp; Table46748[[#This Row],[Begin Long]] &amp; "&amp;destination=" &amp; Table46748[[#This Row],[End Lat]] &amp; "," &amp; Table46748[[#This Row],[End Long]] &amp; "&amp;travelmode=driving", "Google Maps")</f>
        <v>Google Maps</v>
      </c>
      <c r="Y311" s="1">
        <v>41.443649858000001</v>
      </c>
      <c r="Z311" s="1">
        <v>-83.247861707400006</v>
      </c>
      <c r="AA311" s="1">
        <v>41.4409625121</v>
      </c>
      <c r="AB311" s="1">
        <v>-83.238919929199994</v>
      </c>
    </row>
    <row r="312" spans="1:28" x14ac:dyDescent="0.25">
      <c r="A312" s="13">
        <v>310</v>
      </c>
      <c r="B312" s="17">
        <v>5</v>
      </c>
      <c r="C312" s="1" t="s">
        <v>793</v>
      </c>
      <c r="D312" s="1" t="s">
        <v>3842</v>
      </c>
      <c r="E312" s="1" t="s">
        <v>3858</v>
      </c>
      <c r="F312" s="1" t="s">
        <v>3916</v>
      </c>
      <c r="G312" s="16">
        <v>13.9</v>
      </c>
      <c r="H312" s="16">
        <v>14.4</v>
      </c>
      <c r="I312" s="13" t="s">
        <v>3190</v>
      </c>
      <c r="J312" s="1" t="s">
        <v>4979</v>
      </c>
      <c r="K312" s="1">
        <v>0</v>
      </c>
      <c r="L312" s="1">
        <v>0</v>
      </c>
      <c r="M312" s="1">
        <v>2</v>
      </c>
      <c r="N312" s="1">
        <v>0</v>
      </c>
      <c r="O312" s="1">
        <v>5</v>
      </c>
      <c r="P312" s="16">
        <v>18.09375</v>
      </c>
      <c r="Q312" s="21">
        <v>3.1407750985751028E-2</v>
      </c>
      <c r="R312" s="21">
        <v>0.44255276903788271</v>
      </c>
      <c r="S312" s="21">
        <v>0.41114501805213166</v>
      </c>
      <c r="T312" s="21">
        <v>2.0882398858091946E-3</v>
      </c>
      <c r="U312" s="21">
        <v>6.3816171478519729E-3</v>
      </c>
      <c r="V312" s="21">
        <v>4.2933772620427782E-3</v>
      </c>
      <c r="W312" s="13" t="str">
        <f>IF(Table46748[[#This Row],[PSI - FI]]&gt;5,"Red",(IF(AND(Table46748[[#This Row],[PSI - FI]]&lt;5,Table46748[[#This Row],[PSI - FI]]&gt;=3),"Blue","No")))</f>
        <v>No</v>
      </c>
      <c r="X312" s="19" t="str">
        <f>HYPERLINK("https://www.google.com/maps/dir/?api=1&amp;origin=" &amp; Table46748[[#This Row],[Begin Lat]] &amp; "," &amp; Table46748[[#This Row],[Begin Long]] &amp; "&amp;destination=" &amp; Table46748[[#This Row],[End Lat]] &amp; "," &amp; Table46748[[#This Row],[End Long]] &amp; "&amp;travelmode=driving", "Google Maps")</f>
        <v>Google Maps</v>
      </c>
      <c r="Y312" s="1">
        <v>39.942530717399997</v>
      </c>
      <c r="Z312" s="1">
        <v>-82.511990962599995</v>
      </c>
      <c r="AA312" s="1">
        <v>39.943297813199997</v>
      </c>
      <c r="AB312" s="1">
        <v>-82.502626704899996</v>
      </c>
    </row>
    <row r="313" spans="1:28" x14ac:dyDescent="0.25">
      <c r="A313" s="13">
        <v>311</v>
      </c>
      <c r="B313" s="17">
        <v>4</v>
      </c>
      <c r="C313" s="1" t="s">
        <v>798</v>
      </c>
      <c r="D313" s="1" t="s">
        <v>3859</v>
      </c>
      <c r="E313" s="1" t="s">
        <v>3907</v>
      </c>
      <c r="F313" s="1" t="s">
        <v>3919</v>
      </c>
      <c r="G313" s="16">
        <v>8.1999999999999993</v>
      </c>
      <c r="H313" s="16">
        <v>8.6999999999999993</v>
      </c>
      <c r="I313" s="13" t="s">
        <v>3190</v>
      </c>
      <c r="J313" s="1" t="s">
        <v>4978</v>
      </c>
      <c r="K313" s="1">
        <v>0</v>
      </c>
      <c r="L313" s="1">
        <v>0</v>
      </c>
      <c r="M313" s="1">
        <v>4</v>
      </c>
      <c r="N313" s="1">
        <v>0</v>
      </c>
      <c r="O313" s="1">
        <v>5</v>
      </c>
      <c r="P313" s="16">
        <v>31.1875</v>
      </c>
      <c r="Q313" s="21">
        <v>2.2573510144168196E-2</v>
      </c>
      <c r="R313" s="21">
        <v>0.33250090629537343</v>
      </c>
      <c r="S313" s="21">
        <v>0.30992739615120524</v>
      </c>
      <c r="T313" s="21">
        <v>1.2021048086121356E-3</v>
      </c>
      <c r="U313" s="21">
        <v>6.3512359348315795E-3</v>
      </c>
      <c r="V313" s="21">
        <v>5.1491311262194441E-3</v>
      </c>
      <c r="W313" s="13" t="str">
        <f>IF(Table46748[[#This Row],[PSI - FI]]&gt;5,"Red",(IF(AND(Table46748[[#This Row],[PSI - FI]]&lt;5,Table46748[[#This Row],[PSI - FI]]&gt;=3),"Blue","No")))</f>
        <v>No</v>
      </c>
      <c r="X313" s="19" t="str">
        <f>HYPERLINK("https://www.google.com/maps/dir/?api=1&amp;origin=" &amp; Table46748[[#This Row],[Begin Lat]] &amp; "," &amp; Table46748[[#This Row],[Begin Long]] &amp; "&amp;destination=" &amp; Table46748[[#This Row],[End Lat]] &amp; "," &amp; Table46748[[#This Row],[End Long]] &amp; "&amp;travelmode=driving", "Google Maps")</f>
        <v>Google Maps</v>
      </c>
      <c r="Y313" s="1">
        <v>41.244985839000002</v>
      </c>
      <c r="Z313" s="1">
        <v>-81.236219119899999</v>
      </c>
      <c r="AA313" s="1">
        <v>41.244491989099998</v>
      </c>
      <c r="AB313" s="1">
        <v>-81.226643655700002</v>
      </c>
    </row>
    <row r="314" spans="1:28" x14ac:dyDescent="0.25">
      <c r="A314" s="13">
        <v>312</v>
      </c>
      <c r="B314" s="17">
        <v>8</v>
      </c>
      <c r="C314" s="1" t="s">
        <v>2363</v>
      </c>
      <c r="D314" s="1" t="s">
        <v>3848</v>
      </c>
      <c r="E314" s="1" t="s">
        <v>3869</v>
      </c>
      <c r="F314" s="1" t="s">
        <v>3917</v>
      </c>
      <c r="G314" s="16">
        <v>8.1999999999999993</v>
      </c>
      <c r="H314" s="16">
        <v>8.6999999999999993</v>
      </c>
      <c r="I314" s="13" t="s">
        <v>3190</v>
      </c>
      <c r="J314" s="1" t="s">
        <v>4977</v>
      </c>
      <c r="K314" s="1">
        <v>0</v>
      </c>
      <c r="L314" s="1">
        <v>0</v>
      </c>
      <c r="M314" s="1">
        <v>0</v>
      </c>
      <c r="N314" s="1">
        <v>1</v>
      </c>
      <c r="O314" s="1">
        <v>6</v>
      </c>
      <c r="P314" s="16">
        <v>10.4375</v>
      </c>
      <c r="Q314" s="21">
        <v>3.1163108934566596E-2</v>
      </c>
      <c r="R314" s="21">
        <v>0.84117951611441677</v>
      </c>
      <c r="S314" s="21">
        <v>0.81001640717985013</v>
      </c>
      <c r="T314" s="21">
        <v>1.8795396966124467E-3</v>
      </c>
      <c r="U314" s="21">
        <v>6.2991340774165658E-3</v>
      </c>
      <c r="V314" s="21">
        <v>4.4195943808041189E-3</v>
      </c>
      <c r="W314" s="13" t="str">
        <f>IF(Table46748[[#This Row],[PSI - FI]]&gt;5,"Red",(IF(AND(Table46748[[#This Row],[PSI - FI]]&lt;5,Table46748[[#This Row],[PSI - FI]]&gt;=3),"Blue","No")))</f>
        <v>No</v>
      </c>
      <c r="X314" s="19" t="str">
        <f>HYPERLINK("https://www.google.com/maps/dir/?api=1&amp;origin=" &amp; Table46748[[#This Row],[Begin Lat]] &amp; "," &amp; Table46748[[#This Row],[Begin Long]] &amp; "&amp;destination=" &amp; Table46748[[#This Row],[End Lat]] &amp; "," &amp; Table46748[[#This Row],[End Long]] &amp; "&amp;travelmode=driving", "Google Maps")</f>
        <v>Google Maps</v>
      </c>
      <c r="Y314" s="1">
        <v>39.5167378266</v>
      </c>
      <c r="Z314" s="1">
        <v>-83.852344077200001</v>
      </c>
      <c r="AA314" s="1">
        <v>39.519766970100001</v>
      </c>
      <c r="AB314" s="1">
        <v>-83.843847068399995</v>
      </c>
    </row>
    <row r="315" spans="1:28" x14ac:dyDescent="0.25">
      <c r="A315" s="13">
        <v>313</v>
      </c>
      <c r="B315" s="17">
        <v>4</v>
      </c>
      <c r="C315" s="1" t="s">
        <v>798</v>
      </c>
      <c r="D315" s="1" t="s">
        <v>3886</v>
      </c>
      <c r="E315" s="1" t="s">
        <v>3887</v>
      </c>
      <c r="F315" s="1" t="s">
        <v>3921</v>
      </c>
      <c r="G315" s="16">
        <v>11</v>
      </c>
      <c r="H315" s="16">
        <v>11.5</v>
      </c>
      <c r="I315" s="13" t="s">
        <v>3190</v>
      </c>
      <c r="J315" s="1" t="s">
        <v>4979</v>
      </c>
      <c r="K315" s="1">
        <v>0</v>
      </c>
      <c r="L315" s="1">
        <v>0</v>
      </c>
      <c r="M315" s="1">
        <v>3</v>
      </c>
      <c r="N315" s="1">
        <v>1</v>
      </c>
      <c r="O315" s="1">
        <v>7</v>
      </c>
      <c r="P315" s="16">
        <v>31.078125</v>
      </c>
      <c r="Q315" s="21">
        <v>1.7516301264717583E-2</v>
      </c>
      <c r="R315" s="21">
        <v>0.43817210934927475</v>
      </c>
      <c r="S315" s="21">
        <v>0.42065580808455716</v>
      </c>
      <c r="T315" s="21">
        <v>1.1781881861266535E-3</v>
      </c>
      <c r="U315" s="21">
        <v>6.2981405205892182E-3</v>
      </c>
      <c r="V315" s="21">
        <v>5.1199523344625649E-3</v>
      </c>
      <c r="W315" s="13" t="str">
        <f>IF(Table46748[[#This Row],[PSI - FI]]&gt;5,"Red",(IF(AND(Table46748[[#This Row],[PSI - FI]]&lt;5,Table46748[[#This Row],[PSI - FI]]&gt;=3),"Blue","No")))</f>
        <v>No</v>
      </c>
      <c r="X315" s="19" t="str">
        <f>HYPERLINK("https://www.google.com/maps/dir/?api=1&amp;origin=" &amp; Table46748[[#This Row],[Begin Lat]] &amp; "," &amp; Table46748[[#This Row],[Begin Long]] &amp; "&amp;destination=" &amp; Table46748[[#This Row],[End Lat]] &amp; "," &amp; Table46748[[#This Row],[End Long]] &amp; "&amp;travelmode=driving", "Google Maps")</f>
        <v>Google Maps</v>
      </c>
      <c r="Y315" s="1">
        <v>41.106015165099997</v>
      </c>
      <c r="Z315" s="1">
        <v>-81.196409707699999</v>
      </c>
      <c r="AA315" s="1">
        <v>41.1061546392</v>
      </c>
      <c r="AB315" s="1">
        <v>-81.186836590799999</v>
      </c>
    </row>
    <row r="316" spans="1:28" x14ac:dyDescent="0.25">
      <c r="A316" s="13">
        <v>314</v>
      </c>
      <c r="B316" s="17">
        <v>2</v>
      </c>
      <c r="C316" s="1" t="s">
        <v>807</v>
      </c>
      <c r="D316" s="1" t="s">
        <v>3852</v>
      </c>
      <c r="E316" s="1" t="s">
        <v>3853</v>
      </c>
      <c r="F316" s="1" t="s">
        <v>3918</v>
      </c>
      <c r="G316" s="16">
        <v>24.4</v>
      </c>
      <c r="H316" s="16">
        <v>24.9</v>
      </c>
      <c r="I316" s="13" t="s">
        <v>3190</v>
      </c>
      <c r="J316" s="1" t="s">
        <v>4978</v>
      </c>
      <c r="K316" s="1">
        <v>0</v>
      </c>
      <c r="L316" s="1">
        <v>0</v>
      </c>
      <c r="M316" s="1">
        <v>1</v>
      </c>
      <c r="N316" s="1">
        <v>1</v>
      </c>
      <c r="O316" s="1">
        <v>4</v>
      </c>
      <c r="P316" s="16">
        <v>14.984375</v>
      </c>
      <c r="Q316" s="21">
        <v>3.7761021296222129E-2</v>
      </c>
      <c r="R316" s="21">
        <v>0.27765230911803379</v>
      </c>
      <c r="S316" s="21">
        <v>0.23989128782181166</v>
      </c>
      <c r="T316" s="21">
        <v>2.4620747257924121E-3</v>
      </c>
      <c r="U316" s="21">
        <v>6.2881893922462906E-3</v>
      </c>
      <c r="V316" s="21">
        <v>3.8261146664538784E-3</v>
      </c>
      <c r="W316" s="13" t="str">
        <f>IF(Table46748[[#This Row],[PSI - FI]]&gt;5,"Red",(IF(AND(Table46748[[#This Row],[PSI - FI]]&lt;5,Table46748[[#This Row],[PSI - FI]]&gt;=3),"Blue","No")))</f>
        <v>No</v>
      </c>
      <c r="X316" s="19" t="str">
        <f>HYPERLINK("https://www.google.com/maps/dir/?api=1&amp;origin=" &amp; Table46748[[#This Row],[Begin Lat]] &amp; "," &amp; Table46748[[#This Row],[Begin Long]] &amp; "&amp;destination=" &amp; Table46748[[#This Row],[End Lat]] &amp; "," &amp; Table46748[[#This Row],[End Long]] &amp; "&amp;travelmode=driving", "Google Maps")</f>
        <v>Google Maps</v>
      </c>
      <c r="Y316" s="1">
        <v>41.515650455799999</v>
      </c>
      <c r="Z316" s="1">
        <v>-83.621780290800004</v>
      </c>
      <c r="AA316" s="1">
        <v>41.522896181</v>
      </c>
      <c r="AB316" s="1">
        <v>-83.621725373199993</v>
      </c>
    </row>
    <row r="317" spans="1:28" x14ac:dyDescent="0.25">
      <c r="A317" s="13">
        <v>315</v>
      </c>
      <c r="B317" s="17">
        <v>2</v>
      </c>
      <c r="C317" s="1" t="s">
        <v>807</v>
      </c>
      <c r="D317" s="1" t="s">
        <v>3852</v>
      </c>
      <c r="E317" s="1" t="s">
        <v>3853</v>
      </c>
      <c r="F317" s="1" t="s">
        <v>3918</v>
      </c>
      <c r="G317" s="16">
        <v>8.6999999999999993</v>
      </c>
      <c r="H317" s="16">
        <v>9.1999999999999993</v>
      </c>
      <c r="I317" s="13" t="s">
        <v>3190</v>
      </c>
      <c r="J317" s="1" t="s">
        <v>4978</v>
      </c>
      <c r="K317" s="1">
        <v>0</v>
      </c>
      <c r="L317" s="1">
        <v>1</v>
      </c>
      <c r="M317" s="1">
        <v>1</v>
      </c>
      <c r="N317" s="1">
        <v>1</v>
      </c>
      <c r="O317" s="1">
        <v>5</v>
      </c>
      <c r="P317" s="16">
        <v>61.661064680232556</v>
      </c>
      <c r="Q317" s="21">
        <v>3.0332375953760007E-2</v>
      </c>
      <c r="R317" s="21">
        <v>0.29389521475569147</v>
      </c>
      <c r="S317" s="21">
        <v>0.26356283880193149</v>
      </c>
      <c r="T317" s="21">
        <v>1.8773549025615124E-3</v>
      </c>
      <c r="U317" s="21">
        <v>6.2645025443020842E-3</v>
      </c>
      <c r="V317" s="21">
        <v>4.3871476417405714E-3</v>
      </c>
      <c r="W317" s="13" t="str">
        <f>IF(Table46748[[#This Row],[PSI - FI]]&gt;5,"Red",(IF(AND(Table46748[[#This Row],[PSI - FI]]&lt;5,Table46748[[#This Row],[PSI - FI]]&gt;=3),"Blue","No")))</f>
        <v>No</v>
      </c>
      <c r="X317" s="19" t="str">
        <f>HYPERLINK("https://www.google.com/maps/dir/?api=1&amp;origin=" &amp; Table46748[[#This Row],[Begin Lat]] &amp; "," &amp; Table46748[[#This Row],[Begin Long]] &amp; "&amp;destination=" &amp; Table46748[[#This Row],[End Lat]] &amp; "," &amp; Table46748[[#This Row],[End Long]] &amp; "&amp;travelmode=driving", "Google Maps")</f>
        <v>Google Maps</v>
      </c>
      <c r="Y317" s="1">
        <v>41.290660941500001</v>
      </c>
      <c r="Z317" s="1">
        <v>-83.634946132600007</v>
      </c>
      <c r="AA317" s="1">
        <v>41.297492264500001</v>
      </c>
      <c r="AB317" s="1">
        <v>-83.631765238599996</v>
      </c>
    </row>
    <row r="318" spans="1:28" x14ac:dyDescent="0.25">
      <c r="A318" s="13">
        <v>316</v>
      </c>
      <c r="B318" s="17">
        <v>4</v>
      </c>
      <c r="C318" s="1" t="s">
        <v>3194</v>
      </c>
      <c r="D318" s="1" t="s">
        <v>3900</v>
      </c>
      <c r="E318" s="1" t="s">
        <v>3901</v>
      </c>
      <c r="F318" s="1" t="s">
        <v>3920</v>
      </c>
      <c r="G318" s="16">
        <v>12.3</v>
      </c>
      <c r="H318" s="16">
        <v>12.8</v>
      </c>
      <c r="I318" s="13" t="s">
        <v>3190</v>
      </c>
      <c r="J318" s="1" t="s">
        <v>4979</v>
      </c>
      <c r="K318" s="1">
        <v>0</v>
      </c>
      <c r="L318" s="1">
        <v>0</v>
      </c>
      <c r="M318" s="1">
        <v>3</v>
      </c>
      <c r="N318" s="1">
        <v>1</v>
      </c>
      <c r="O318" s="1">
        <v>6</v>
      </c>
      <c r="P318" s="16">
        <v>30.078125</v>
      </c>
      <c r="Q318" s="21">
        <v>1.7408308602079967E-2</v>
      </c>
      <c r="R318" s="21">
        <v>0.39937462666136392</v>
      </c>
      <c r="S318" s="21">
        <v>0.38196631805928394</v>
      </c>
      <c r="T318" s="21">
        <v>1.1708808655432063E-3</v>
      </c>
      <c r="U318" s="21">
        <v>6.2601595629242527E-3</v>
      </c>
      <c r="V318" s="21">
        <v>5.0892786973810462E-3</v>
      </c>
      <c r="W318" s="13" t="str">
        <f>IF(Table46748[[#This Row],[PSI - FI]]&gt;5,"Red",(IF(AND(Table46748[[#This Row],[PSI - FI]]&lt;5,Table46748[[#This Row],[PSI - FI]]&gt;=3),"Blue","No")))</f>
        <v>No</v>
      </c>
      <c r="X318" s="19" t="str">
        <f>HYPERLINK("https://www.google.com/maps/dir/?api=1&amp;origin=" &amp; Table46748[[#This Row],[Begin Lat]] &amp; "," &amp; Table46748[[#This Row],[Begin Long]] &amp; "&amp;destination=" &amp; Table46748[[#This Row],[End Lat]] &amp; "," &amp; Table46748[[#This Row],[End Long]] &amp; "&amp;travelmode=driving", "Google Maps")</f>
        <v>Google Maps</v>
      </c>
      <c r="Y318" s="1">
        <v>41.826523428999998</v>
      </c>
      <c r="Z318" s="1">
        <v>-80.790836520300005</v>
      </c>
      <c r="AA318" s="1">
        <v>41.827862432400003</v>
      </c>
      <c r="AB318" s="1">
        <v>-80.781441293100002</v>
      </c>
    </row>
    <row r="319" spans="1:28" x14ac:dyDescent="0.25">
      <c r="A319" s="13">
        <v>317</v>
      </c>
      <c r="B319" s="17">
        <v>6</v>
      </c>
      <c r="C319" s="1" t="s">
        <v>2374</v>
      </c>
      <c r="D319" s="1" t="s">
        <v>3848</v>
      </c>
      <c r="E319" s="1" t="s">
        <v>3849</v>
      </c>
      <c r="F319" s="1" t="s">
        <v>3917</v>
      </c>
      <c r="G319" s="16">
        <v>7.8</v>
      </c>
      <c r="H319" s="16">
        <v>8.3000000000000007</v>
      </c>
      <c r="I319" s="13" t="s">
        <v>3190</v>
      </c>
      <c r="J319" s="1" t="s">
        <v>4976</v>
      </c>
      <c r="K319" s="1">
        <v>0</v>
      </c>
      <c r="L319" s="1">
        <v>0</v>
      </c>
      <c r="M319" s="1">
        <v>0</v>
      </c>
      <c r="N319" s="1">
        <v>1</v>
      </c>
      <c r="O319" s="1">
        <v>9</v>
      </c>
      <c r="P319" s="16">
        <v>13.4375</v>
      </c>
      <c r="Q319" s="21">
        <v>3.7418239460021978E-2</v>
      </c>
      <c r="R319" s="21">
        <v>1.077564526925715</v>
      </c>
      <c r="S319" s="21">
        <v>1.040146287465693</v>
      </c>
      <c r="T319" s="21">
        <v>1.9323574037521164E-3</v>
      </c>
      <c r="U319" s="21">
        <v>6.2410489602155528E-3</v>
      </c>
      <c r="V319" s="21">
        <v>4.308691556463436E-3</v>
      </c>
      <c r="W319" s="13" t="str">
        <f>IF(Table46748[[#This Row],[PSI - FI]]&gt;5,"Red",(IF(AND(Table46748[[#This Row],[PSI - FI]]&lt;5,Table46748[[#This Row],[PSI - FI]]&gt;=3),"Blue","No")))</f>
        <v>No</v>
      </c>
      <c r="X319" s="19" t="str">
        <f>HYPERLINK("https://www.google.com/maps/dir/?api=1&amp;origin=" &amp; Table46748[[#This Row],[Begin Lat]] &amp; "," &amp; Table46748[[#This Row],[Begin Long]] &amp; "&amp;destination=" &amp; Table46748[[#This Row],[End Lat]] &amp; "," &amp; Table46748[[#This Row],[End Long]] &amp; "&amp;travelmode=driving", "Google Maps")</f>
        <v>Google Maps</v>
      </c>
      <c r="Y319" s="1">
        <v>39.648094944900002</v>
      </c>
      <c r="Z319" s="1">
        <v>-83.542545399999995</v>
      </c>
      <c r="AA319" s="1">
        <v>39.652043039200002</v>
      </c>
      <c r="AB319" s="1">
        <v>-83.534705992900001</v>
      </c>
    </row>
    <row r="320" spans="1:28" x14ac:dyDescent="0.25">
      <c r="A320" s="13">
        <v>318</v>
      </c>
      <c r="B320" s="17">
        <v>3</v>
      </c>
      <c r="C320" s="1" t="s">
        <v>2361</v>
      </c>
      <c r="D320" s="1" t="s">
        <v>3848</v>
      </c>
      <c r="E320" s="1" t="s">
        <v>3878</v>
      </c>
      <c r="F320" s="1" t="s">
        <v>3917</v>
      </c>
      <c r="G320" s="16">
        <v>1.9</v>
      </c>
      <c r="H320" s="16">
        <v>2.4</v>
      </c>
      <c r="I320" s="13" t="s">
        <v>3190</v>
      </c>
      <c r="J320" s="1" t="s">
        <v>4978</v>
      </c>
      <c r="K320" s="1">
        <v>1</v>
      </c>
      <c r="L320" s="1">
        <v>1</v>
      </c>
      <c r="M320" s="1">
        <v>1</v>
      </c>
      <c r="N320" s="1">
        <v>0</v>
      </c>
      <c r="O320" s="1">
        <v>5</v>
      </c>
      <c r="P320" s="16">
        <v>102.90025436046511</v>
      </c>
      <c r="Q320" s="21">
        <v>3.0206294993934291E-2</v>
      </c>
      <c r="R320" s="21">
        <v>0.29169234780389586</v>
      </c>
      <c r="S320" s="21">
        <v>0.26148605280996157</v>
      </c>
      <c r="T320" s="21">
        <v>1.8677010076832055E-3</v>
      </c>
      <c r="U320" s="21">
        <v>6.231165391806499E-3</v>
      </c>
      <c r="V320" s="21">
        <v>4.3634643841232931E-3</v>
      </c>
      <c r="W320" s="13" t="str">
        <f>IF(Table46748[[#This Row],[PSI - FI]]&gt;5,"Red",(IF(AND(Table46748[[#This Row],[PSI - FI]]&lt;5,Table46748[[#This Row],[PSI - FI]]&gt;=3),"Blue","No")))</f>
        <v>No</v>
      </c>
      <c r="X320" s="19" t="str">
        <f>HYPERLINK("https://www.google.com/maps/dir/?api=1&amp;origin=" &amp; Table46748[[#This Row],[Begin Lat]] &amp; "," &amp; Table46748[[#This Row],[Begin Long]] &amp; "&amp;destination=" &amp; Table46748[[#This Row],[End Lat]] &amp; "," &amp; Table46748[[#This Row],[End Long]] &amp; "&amp;travelmode=driving", "Google Maps")</f>
        <v>Google Maps</v>
      </c>
      <c r="Y320" s="1">
        <v>40.938900863199997</v>
      </c>
      <c r="Z320" s="1">
        <v>-82.100943935100005</v>
      </c>
      <c r="AA320" s="1">
        <v>40.942497987700001</v>
      </c>
      <c r="AB320" s="1">
        <v>-82.092656226499997</v>
      </c>
    </row>
    <row r="321" spans="1:28" x14ac:dyDescent="0.25">
      <c r="A321" s="13">
        <v>319</v>
      </c>
      <c r="B321" s="17">
        <v>3</v>
      </c>
      <c r="C321" s="1" t="s">
        <v>2361</v>
      </c>
      <c r="D321" s="1" t="s">
        <v>3848</v>
      </c>
      <c r="E321" s="1" t="s">
        <v>3878</v>
      </c>
      <c r="F321" s="1" t="s">
        <v>3917</v>
      </c>
      <c r="G321" s="16">
        <v>5</v>
      </c>
      <c r="H321" s="16">
        <v>5.5</v>
      </c>
      <c r="I321" s="13" t="s">
        <v>3190</v>
      </c>
      <c r="J321" s="1" t="s">
        <v>4978</v>
      </c>
      <c r="K321" s="1">
        <v>0</v>
      </c>
      <c r="L321" s="1">
        <v>1</v>
      </c>
      <c r="M321" s="1">
        <v>2</v>
      </c>
      <c r="N321" s="1">
        <v>0</v>
      </c>
      <c r="O321" s="1">
        <v>10</v>
      </c>
      <c r="P321" s="16">
        <v>68.770439680232556</v>
      </c>
      <c r="Q321" s="21">
        <v>3.0206294993934291E-2</v>
      </c>
      <c r="R321" s="21">
        <v>0.45661655793902239</v>
      </c>
      <c r="S321" s="21">
        <v>0.4264102629450881</v>
      </c>
      <c r="T321" s="21">
        <v>1.8677010076832055E-3</v>
      </c>
      <c r="U321" s="21">
        <v>6.2311434612267562E-3</v>
      </c>
      <c r="V321" s="21">
        <v>4.3634424535435503E-3</v>
      </c>
      <c r="W321" s="13" t="str">
        <f>IF(Table46748[[#This Row],[PSI - FI]]&gt;5,"Red",(IF(AND(Table46748[[#This Row],[PSI - FI]]&lt;5,Table46748[[#This Row],[PSI - FI]]&gt;=3),"Blue","No")))</f>
        <v>No</v>
      </c>
      <c r="X321" s="19" t="str">
        <f>HYPERLINK("https://www.google.com/maps/dir/?api=1&amp;origin=" &amp; Table46748[[#This Row],[Begin Lat]] &amp; "," &amp; Table46748[[#This Row],[Begin Long]] &amp; "&amp;destination=" &amp; Table46748[[#This Row],[End Lat]] &amp; "," &amp; Table46748[[#This Row],[End Long]] &amp; "&amp;travelmode=driving", "Google Maps")</f>
        <v>Google Maps</v>
      </c>
      <c r="Y321" s="1">
        <v>40.966441203899997</v>
      </c>
      <c r="Z321" s="1">
        <v>-82.055101860500002</v>
      </c>
      <c r="AA321" s="1">
        <v>40.971982754899997</v>
      </c>
      <c r="AB321" s="1">
        <v>-82.0490070213</v>
      </c>
    </row>
    <row r="322" spans="1:28" x14ac:dyDescent="0.25">
      <c r="A322" s="13">
        <v>320</v>
      </c>
      <c r="B322" s="17">
        <v>3</v>
      </c>
      <c r="C322" s="1" t="s">
        <v>2361</v>
      </c>
      <c r="D322" s="1" t="s">
        <v>3848</v>
      </c>
      <c r="E322" s="1" t="s">
        <v>3878</v>
      </c>
      <c r="F322" s="1" t="s">
        <v>3917</v>
      </c>
      <c r="G322" s="16">
        <v>1.3</v>
      </c>
      <c r="H322" s="16">
        <v>1.8</v>
      </c>
      <c r="I322" s="13" t="s">
        <v>3190</v>
      </c>
      <c r="J322" s="1" t="s">
        <v>4978</v>
      </c>
      <c r="K322" s="1">
        <v>0</v>
      </c>
      <c r="L322" s="1">
        <v>0</v>
      </c>
      <c r="M322" s="1">
        <v>1</v>
      </c>
      <c r="N322" s="1">
        <v>1</v>
      </c>
      <c r="O322" s="1">
        <v>16</v>
      </c>
      <c r="P322" s="16">
        <v>26.984375</v>
      </c>
      <c r="Q322" s="21">
        <v>3.2705963839443429E-2</v>
      </c>
      <c r="R322" s="21">
        <v>0.90021620099340394</v>
      </c>
      <c r="S322" s="21">
        <v>0.86751023715396047</v>
      </c>
      <c r="T322" s="21">
        <v>1.9779316095158515E-3</v>
      </c>
      <c r="U322" s="21">
        <v>6.2096159485119833E-3</v>
      </c>
      <c r="V322" s="21">
        <v>4.2316843389961318E-3</v>
      </c>
      <c r="W322" s="13" t="str">
        <f>IF(Table46748[[#This Row],[PSI - FI]]&gt;5,"Red",(IF(AND(Table46748[[#This Row],[PSI - FI]]&lt;5,Table46748[[#This Row],[PSI - FI]]&gt;=3),"Blue","No")))</f>
        <v>No</v>
      </c>
      <c r="X322" s="19" t="str">
        <f>HYPERLINK("https://www.google.com/maps/dir/?api=1&amp;origin=" &amp; Table46748[[#This Row],[Begin Lat]] &amp; "," &amp; Table46748[[#This Row],[Begin Long]] &amp; "&amp;destination=" &amp; Table46748[[#This Row],[End Lat]] &amp; "," &amp; Table46748[[#This Row],[End Long]] &amp; "&amp;travelmode=driving", "Google Maps")</f>
        <v>Google Maps</v>
      </c>
      <c r="Y322" s="1">
        <v>40.934572982299997</v>
      </c>
      <c r="Z322" s="1">
        <v>-82.110897010599999</v>
      </c>
      <c r="AA322" s="1">
        <v>40.938181757300001</v>
      </c>
      <c r="AB322" s="1">
        <v>-82.102604812199999</v>
      </c>
    </row>
    <row r="323" spans="1:28" x14ac:dyDescent="0.25">
      <c r="A323" s="13">
        <v>321</v>
      </c>
      <c r="B323" s="17">
        <v>6</v>
      </c>
      <c r="C323" s="1" t="s">
        <v>808</v>
      </c>
      <c r="D323" s="1" t="s">
        <v>3856</v>
      </c>
      <c r="E323" s="1" t="s">
        <v>3891</v>
      </c>
      <c r="F323" s="1" t="s">
        <v>3917</v>
      </c>
      <c r="G323" s="16">
        <v>1.1000000000000001</v>
      </c>
      <c r="H323" s="16">
        <v>1.6</v>
      </c>
      <c r="I323" s="13" t="s">
        <v>3190</v>
      </c>
      <c r="J323" s="1" t="s">
        <v>4979</v>
      </c>
      <c r="K323" s="1">
        <v>0</v>
      </c>
      <c r="L323" s="1">
        <v>0</v>
      </c>
      <c r="M323" s="1">
        <v>2</v>
      </c>
      <c r="N323" s="1">
        <v>0</v>
      </c>
      <c r="O323" s="1">
        <v>4</v>
      </c>
      <c r="P323" s="16">
        <v>17.09375</v>
      </c>
      <c r="Q323" s="21">
        <v>2.8948511464011305E-2</v>
      </c>
      <c r="R323" s="21">
        <v>0.38788093477674668</v>
      </c>
      <c r="S323" s="21">
        <v>0.35893242331273539</v>
      </c>
      <c r="T323" s="21">
        <v>1.95302800630756E-3</v>
      </c>
      <c r="U323" s="21">
        <v>6.1833476637856519E-3</v>
      </c>
      <c r="V323" s="21">
        <v>4.2303196574780917E-3</v>
      </c>
      <c r="W323" s="13" t="str">
        <f>IF(Table46748[[#This Row],[PSI - FI]]&gt;5,"Red",(IF(AND(Table46748[[#This Row],[PSI - FI]]&lt;5,Table46748[[#This Row],[PSI - FI]]&gt;=3),"Blue","No")))</f>
        <v>No</v>
      </c>
      <c r="X323" s="19" t="str">
        <f>HYPERLINK("https://www.google.com/maps/dir/?api=1&amp;origin=" &amp; Table46748[[#This Row],[Begin Lat]] &amp; "," &amp; Table46748[[#This Row],[Begin Long]] &amp; "&amp;destination=" &amp; Table46748[[#This Row],[End Lat]] &amp; "," &amp; Table46748[[#This Row],[End Long]] &amp; "&amp;travelmode=driving", "Google Maps")</f>
        <v>Google Maps</v>
      </c>
      <c r="Y323" s="1">
        <v>39.794120933899997</v>
      </c>
      <c r="Z323" s="1">
        <v>-83.227896643099996</v>
      </c>
      <c r="AA323" s="1">
        <v>39.797839293999999</v>
      </c>
      <c r="AB323" s="1">
        <v>-83.219835369199998</v>
      </c>
    </row>
    <row r="324" spans="1:28" x14ac:dyDescent="0.25">
      <c r="A324" s="13">
        <v>322</v>
      </c>
      <c r="B324" s="17">
        <v>6</v>
      </c>
      <c r="C324" s="1" t="s">
        <v>784</v>
      </c>
      <c r="D324" s="1" t="s">
        <v>3848</v>
      </c>
      <c r="E324" s="1" t="s">
        <v>3873</v>
      </c>
      <c r="F324" s="1" t="s">
        <v>3917</v>
      </c>
      <c r="G324" s="16">
        <v>0.1</v>
      </c>
      <c r="H324" s="16">
        <v>0.6</v>
      </c>
      <c r="I324" s="13" t="s">
        <v>3190</v>
      </c>
      <c r="J324" s="1" t="s">
        <v>4979</v>
      </c>
      <c r="K324" s="1">
        <v>0</v>
      </c>
      <c r="L324" s="1">
        <v>0</v>
      </c>
      <c r="M324" s="1">
        <v>1</v>
      </c>
      <c r="N324" s="1">
        <v>1</v>
      </c>
      <c r="O324" s="1">
        <v>4</v>
      </c>
      <c r="P324" s="16">
        <v>14.984375</v>
      </c>
      <c r="Q324" s="21">
        <v>2.8948511464011305E-2</v>
      </c>
      <c r="R324" s="21">
        <v>0.38788093477674668</v>
      </c>
      <c r="S324" s="21">
        <v>0.35893242331273539</v>
      </c>
      <c r="T324" s="21">
        <v>1.95302800630756E-3</v>
      </c>
      <c r="U324" s="21">
        <v>6.1833476637856519E-3</v>
      </c>
      <c r="V324" s="21">
        <v>4.2303196574780917E-3</v>
      </c>
      <c r="W324" s="13" t="str">
        <f>IF(Table46748[[#This Row],[PSI - FI]]&gt;5,"Red",(IF(AND(Table46748[[#This Row],[PSI - FI]]&lt;5,Table46748[[#This Row],[PSI - FI]]&gt;=3),"Blue","No")))</f>
        <v>No</v>
      </c>
      <c r="X324" s="19" t="str">
        <f>HYPERLINK("https://www.google.com/maps/dir/?api=1&amp;origin=" &amp; Table46748[[#This Row],[Begin Lat]] &amp; "," &amp; Table46748[[#This Row],[Begin Long]] &amp; "&amp;destination=" &amp; Table46748[[#This Row],[End Lat]] &amp; "," &amp; Table46748[[#This Row],[End Long]] &amp; "&amp;travelmode=driving", "Google Maps")</f>
        <v>Google Maps</v>
      </c>
      <c r="Y324" s="1">
        <v>39.810347361799998</v>
      </c>
      <c r="Z324" s="1">
        <v>-83.192693525699994</v>
      </c>
      <c r="AA324" s="1">
        <v>39.814062499800002</v>
      </c>
      <c r="AB324" s="1">
        <v>-83.1846256627</v>
      </c>
    </row>
    <row r="325" spans="1:28" x14ac:dyDescent="0.25">
      <c r="A325" s="13">
        <v>323</v>
      </c>
      <c r="B325" s="17">
        <v>6</v>
      </c>
      <c r="C325" s="1" t="s">
        <v>784</v>
      </c>
      <c r="D325" s="1" t="s">
        <v>3848</v>
      </c>
      <c r="E325" s="1" t="s">
        <v>3855</v>
      </c>
      <c r="F325" s="1" t="s">
        <v>3917</v>
      </c>
      <c r="G325" s="16">
        <v>2.4</v>
      </c>
      <c r="H325" s="16">
        <v>2.9</v>
      </c>
      <c r="I325" s="13" t="s">
        <v>3190</v>
      </c>
      <c r="J325" s="1" t="s">
        <v>4979</v>
      </c>
      <c r="K325" s="1">
        <v>0</v>
      </c>
      <c r="L325" s="1">
        <v>1</v>
      </c>
      <c r="M325" s="1">
        <v>0</v>
      </c>
      <c r="N325" s="1">
        <v>1</v>
      </c>
      <c r="O325" s="1">
        <v>5</v>
      </c>
      <c r="P325" s="16">
        <v>55.114189680232556</v>
      </c>
      <c r="Q325" s="21">
        <v>2.8948511464011305E-2</v>
      </c>
      <c r="R325" s="21">
        <v>0.44065830051783561</v>
      </c>
      <c r="S325" s="21">
        <v>0.41170978905382433</v>
      </c>
      <c r="T325" s="21">
        <v>1.95302800630756E-3</v>
      </c>
      <c r="U325" s="21">
        <v>6.1795426335043034E-3</v>
      </c>
      <c r="V325" s="21">
        <v>4.2265146271967431E-3</v>
      </c>
      <c r="W325" s="13" t="str">
        <f>IF(Table46748[[#This Row],[PSI - FI]]&gt;5,"Red",(IF(AND(Table46748[[#This Row],[PSI - FI]]&lt;5,Table46748[[#This Row],[PSI - FI]]&gt;=3),"Blue","No")))</f>
        <v>No</v>
      </c>
      <c r="X325" s="19" t="str">
        <f>HYPERLINK("https://www.google.com/maps/dir/?api=1&amp;origin=" &amp; Table46748[[#This Row],[Begin Lat]] &amp; "," &amp; Table46748[[#This Row],[Begin Long]] &amp; "&amp;destination=" &amp; Table46748[[#This Row],[End Lat]] &amp; "," &amp; Table46748[[#This Row],[End Long]] &amp; "&amp;travelmode=driving", "Google Maps")</f>
        <v>Google Maps</v>
      </c>
      <c r="Y325" s="1">
        <v>39.825021219</v>
      </c>
      <c r="Z325" s="1">
        <v>-83.154925222299994</v>
      </c>
      <c r="AA325" s="1">
        <v>39.825271195600003</v>
      </c>
      <c r="AB325" s="1">
        <v>-83.145545344699997</v>
      </c>
    </row>
    <row r="326" spans="1:28" x14ac:dyDescent="0.25">
      <c r="A326" s="13">
        <v>324</v>
      </c>
      <c r="B326" s="17">
        <v>6</v>
      </c>
      <c r="C326" s="1" t="s">
        <v>2374</v>
      </c>
      <c r="D326" s="1" t="s">
        <v>3848</v>
      </c>
      <c r="E326" s="1" t="s">
        <v>3850</v>
      </c>
      <c r="F326" s="1" t="s">
        <v>3917</v>
      </c>
      <c r="G326" s="16">
        <v>10.6</v>
      </c>
      <c r="H326" s="16">
        <v>11.1</v>
      </c>
      <c r="I326" s="13" t="s">
        <v>3190</v>
      </c>
      <c r="J326" s="1" t="s">
        <v>4979</v>
      </c>
      <c r="K326" s="1">
        <v>0</v>
      </c>
      <c r="L326" s="1">
        <v>0</v>
      </c>
      <c r="M326" s="1">
        <v>1</v>
      </c>
      <c r="N326" s="1">
        <v>1</v>
      </c>
      <c r="O326" s="1">
        <v>3</v>
      </c>
      <c r="P326" s="16">
        <v>13.984375</v>
      </c>
      <c r="Q326" s="21">
        <v>2.8891415261881062E-2</v>
      </c>
      <c r="R326" s="21">
        <v>0.32750220424142185</v>
      </c>
      <c r="S326" s="21">
        <v>0.2986107889795408</v>
      </c>
      <c r="T326" s="21">
        <v>1.9491528735036967E-3</v>
      </c>
      <c r="U326" s="21">
        <v>6.1715718986212371E-3</v>
      </c>
      <c r="V326" s="21">
        <v>4.2224190251175407E-3</v>
      </c>
      <c r="W326" s="13" t="str">
        <f>IF(Table46748[[#This Row],[PSI - FI]]&gt;5,"Red",(IF(AND(Table46748[[#This Row],[PSI - FI]]&lt;5,Table46748[[#This Row],[PSI - FI]]&gt;=3),"Blue","No")))</f>
        <v>No</v>
      </c>
      <c r="X326" s="19" t="str">
        <f>HYPERLINK("https://www.google.com/maps/dir/?api=1&amp;origin=" &amp; Table46748[[#This Row],[Begin Lat]] &amp; "," &amp; Table46748[[#This Row],[Begin Long]] &amp; "&amp;destination=" &amp; Table46748[[#This Row],[End Lat]] &amp; "," &amp; Table46748[[#This Row],[End Long]] &amp; "&amp;travelmode=driving", "Google Maps")</f>
        <v>Google Maps</v>
      </c>
      <c r="Y326" s="1">
        <v>39.6726077354</v>
      </c>
      <c r="Z326" s="1">
        <v>-83.500379773199995</v>
      </c>
      <c r="AA326" s="1">
        <v>39.677086613999997</v>
      </c>
      <c r="AB326" s="1">
        <v>-83.493003959700005</v>
      </c>
    </row>
    <row r="327" spans="1:28" x14ac:dyDescent="0.25">
      <c r="A327" s="13">
        <v>325</v>
      </c>
      <c r="B327" s="17">
        <v>11</v>
      </c>
      <c r="C327" s="1" t="s">
        <v>2375</v>
      </c>
      <c r="D327" s="1" t="s">
        <v>3842</v>
      </c>
      <c r="E327" s="1" t="s">
        <v>3875</v>
      </c>
      <c r="F327" s="1" t="s">
        <v>3916</v>
      </c>
      <c r="G327" s="16">
        <v>6.8</v>
      </c>
      <c r="H327" s="16">
        <v>7.3</v>
      </c>
      <c r="I327" s="13" t="s">
        <v>3190</v>
      </c>
      <c r="J327" s="1" t="s">
        <v>4979</v>
      </c>
      <c r="K327" s="1">
        <v>0</v>
      </c>
      <c r="L327" s="1">
        <v>1</v>
      </c>
      <c r="M327" s="1">
        <v>2</v>
      </c>
      <c r="N327" s="1">
        <v>1</v>
      </c>
      <c r="O327" s="1">
        <v>1</v>
      </c>
      <c r="P327" s="16">
        <v>64.207939680232556</v>
      </c>
      <c r="Q327" s="21">
        <v>1.7154752049196441E-2</v>
      </c>
      <c r="R327" s="21">
        <v>0.20370063617970596</v>
      </c>
      <c r="S327" s="21">
        <v>0.18654588413050952</v>
      </c>
      <c r="T327" s="21">
        <v>1.1537250409494033E-3</v>
      </c>
      <c r="U327" s="21">
        <v>6.1675282317477705E-3</v>
      </c>
      <c r="V327" s="21">
        <v>5.0138031907983674E-3</v>
      </c>
      <c r="W327" s="13" t="str">
        <f>IF(Table46748[[#This Row],[PSI - FI]]&gt;5,"Red",(IF(AND(Table46748[[#This Row],[PSI - FI]]&lt;5,Table46748[[#This Row],[PSI - FI]]&gt;=3),"Blue","No")))</f>
        <v>No</v>
      </c>
      <c r="X327" s="19" t="str">
        <f>HYPERLINK("https://www.google.com/maps/dir/?api=1&amp;origin=" &amp; Table46748[[#This Row],[Begin Lat]] &amp; "," &amp; Table46748[[#This Row],[Begin Long]] &amp; "&amp;destination=" &amp; Table46748[[#This Row],[End Lat]] &amp; "," &amp; Table46748[[#This Row],[End Long]] &amp; "&amp;travelmode=driving", "Google Maps")</f>
        <v>Google Maps</v>
      </c>
      <c r="Y327" s="1">
        <v>40.0591155499</v>
      </c>
      <c r="Z327" s="1">
        <v>-81.104885071400005</v>
      </c>
      <c r="AA327" s="1">
        <v>40.059887191400001</v>
      </c>
      <c r="AB327" s="1">
        <v>-81.095775530099999</v>
      </c>
    </row>
    <row r="328" spans="1:28" x14ac:dyDescent="0.25">
      <c r="A328" s="13">
        <v>326</v>
      </c>
      <c r="B328" s="17">
        <v>12</v>
      </c>
      <c r="C328" s="1" t="s">
        <v>794</v>
      </c>
      <c r="D328" s="1" t="s">
        <v>3870</v>
      </c>
      <c r="E328" s="1" t="s">
        <v>3871</v>
      </c>
      <c r="F328" s="1" t="s">
        <v>3920</v>
      </c>
      <c r="G328" s="16">
        <v>16.600000000000001</v>
      </c>
      <c r="H328" s="16">
        <v>17.100000000000001</v>
      </c>
      <c r="I328" s="13" t="s">
        <v>3190</v>
      </c>
      <c r="J328" s="1" t="s">
        <v>4979</v>
      </c>
      <c r="K328" s="1">
        <v>0</v>
      </c>
      <c r="L328" s="1">
        <v>0</v>
      </c>
      <c r="M328" s="1">
        <v>2</v>
      </c>
      <c r="N328" s="1">
        <v>0</v>
      </c>
      <c r="O328" s="1">
        <v>12</v>
      </c>
      <c r="P328" s="16">
        <v>25.09375</v>
      </c>
      <c r="Q328" s="21">
        <v>2.8876905262084127E-2</v>
      </c>
      <c r="R328" s="21">
        <v>0.86399913020421515</v>
      </c>
      <c r="S328" s="21">
        <v>0.83512222494213106</v>
      </c>
      <c r="T328" s="21">
        <v>1.9481680836937053E-3</v>
      </c>
      <c r="U328" s="21">
        <v>6.1665699557783057E-3</v>
      </c>
      <c r="V328" s="21">
        <v>4.2184018720846008E-3</v>
      </c>
      <c r="W328" s="13" t="str">
        <f>IF(Table46748[[#This Row],[PSI - FI]]&gt;5,"Red",(IF(AND(Table46748[[#This Row],[PSI - FI]]&lt;5,Table46748[[#This Row],[PSI - FI]]&gt;=3),"Blue","No")))</f>
        <v>No</v>
      </c>
      <c r="X328" s="19" t="str">
        <f>HYPERLINK("https://www.google.com/maps/dir/?api=1&amp;origin=" &amp; Table46748[[#This Row],[Begin Lat]] &amp; "," &amp; Table46748[[#This Row],[Begin Long]] &amp; "&amp;destination=" &amp; Table46748[[#This Row],[End Lat]] &amp; "," &amp; Table46748[[#This Row],[End Long]] &amp; "&amp;travelmode=driving", "Google Maps")</f>
        <v>Google Maps</v>
      </c>
      <c r="Y328" s="1">
        <v>41.684412508199998</v>
      </c>
      <c r="Z328" s="1">
        <v>-81.215418870299999</v>
      </c>
      <c r="AA328" s="1">
        <v>41.688958621799998</v>
      </c>
      <c r="AB328" s="1">
        <v>-81.207895301899995</v>
      </c>
    </row>
    <row r="329" spans="1:28" x14ac:dyDescent="0.25">
      <c r="A329" s="13">
        <v>327</v>
      </c>
      <c r="B329" s="17">
        <v>6</v>
      </c>
      <c r="C329" s="1" t="s">
        <v>3192</v>
      </c>
      <c r="D329" s="1" t="s">
        <v>3848</v>
      </c>
      <c r="E329" s="1" t="s">
        <v>3854</v>
      </c>
      <c r="F329" s="1" t="s">
        <v>3917</v>
      </c>
      <c r="G329" s="16">
        <v>6</v>
      </c>
      <c r="H329" s="16">
        <v>6.5</v>
      </c>
      <c r="I329" s="13" t="s">
        <v>3190</v>
      </c>
      <c r="J329" s="1" t="s">
        <v>4978</v>
      </c>
      <c r="K329" s="1">
        <v>0</v>
      </c>
      <c r="L329" s="1">
        <v>1</v>
      </c>
      <c r="M329" s="1">
        <v>1</v>
      </c>
      <c r="N329" s="1">
        <v>0</v>
      </c>
      <c r="O329" s="1">
        <v>4</v>
      </c>
      <c r="P329" s="16">
        <v>56.223564680232556</v>
      </c>
      <c r="Q329" s="21">
        <v>3.686903616984219E-2</v>
      </c>
      <c r="R329" s="21">
        <v>0.27160790559637016</v>
      </c>
      <c r="S329" s="21">
        <v>0.23473886942652797</v>
      </c>
      <c r="T329" s="21">
        <v>2.3902928998814628E-3</v>
      </c>
      <c r="U329" s="21">
        <v>6.1055129651166789E-3</v>
      </c>
      <c r="V329" s="21">
        <v>3.7152200652352161E-3</v>
      </c>
      <c r="W329" s="13" t="str">
        <f>IF(Table46748[[#This Row],[PSI - FI]]&gt;5,"Red",(IF(AND(Table46748[[#This Row],[PSI - FI]]&lt;5,Table46748[[#This Row],[PSI - FI]]&gt;=3),"Blue","No")))</f>
        <v>No</v>
      </c>
      <c r="X329" s="19" t="str">
        <f>HYPERLINK("https://www.google.com/maps/dir/?api=1&amp;origin=" &amp; Table46748[[#This Row],[Begin Lat]] &amp; "," &amp; Table46748[[#This Row],[Begin Long]] &amp; "&amp;destination=" &amp; Table46748[[#This Row],[End Lat]] &amp; "," &amp; Table46748[[#This Row],[End Long]] &amp; "&amp;travelmode=driving", "Google Maps")</f>
        <v>Google Maps</v>
      </c>
      <c r="Y329" s="1">
        <v>40.430654108799999</v>
      </c>
      <c r="Z329" s="1">
        <v>-82.815126688099994</v>
      </c>
      <c r="AA329" s="1">
        <v>40.436469385199999</v>
      </c>
      <c r="AB329" s="1">
        <v>-82.809497734900006</v>
      </c>
    </row>
    <row r="330" spans="1:28" x14ac:dyDescent="0.25">
      <c r="A330" s="13">
        <v>328</v>
      </c>
      <c r="B330" s="17">
        <v>6</v>
      </c>
      <c r="C330" s="1" t="s">
        <v>3192</v>
      </c>
      <c r="D330" s="1" t="s">
        <v>3848</v>
      </c>
      <c r="E330" s="1" t="s">
        <v>3854</v>
      </c>
      <c r="F330" s="1" t="s">
        <v>3917</v>
      </c>
      <c r="G330" s="16">
        <v>5.4</v>
      </c>
      <c r="H330" s="16">
        <v>5.9</v>
      </c>
      <c r="I330" s="13" t="s">
        <v>3190</v>
      </c>
      <c r="J330" s="1" t="s">
        <v>4978</v>
      </c>
      <c r="K330" s="1">
        <v>0</v>
      </c>
      <c r="L330" s="1">
        <v>0</v>
      </c>
      <c r="M330" s="1">
        <v>1</v>
      </c>
      <c r="N330" s="1">
        <v>1</v>
      </c>
      <c r="O330" s="1">
        <v>11</v>
      </c>
      <c r="P330" s="16">
        <v>21.984375</v>
      </c>
      <c r="Q330" s="21">
        <v>3.686903616984219E-2</v>
      </c>
      <c r="R330" s="21">
        <v>0.54950114564693642</v>
      </c>
      <c r="S330" s="21">
        <v>0.51263210947709426</v>
      </c>
      <c r="T330" s="21">
        <v>2.3902928998814628E-3</v>
      </c>
      <c r="U330" s="21">
        <v>6.1055129651166789E-3</v>
      </c>
      <c r="V330" s="21">
        <v>3.7152200652352161E-3</v>
      </c>
      <c r="W330" s="13" t="str">
        <f>IF(Table46748[[#This Row],[PSI - FI]]&gt;5,"Red",(IF(AND(Table46748[[#This Row],[PSI - FI]]&lt;5,Table46748[[#This Row],[PSI - FI]]&gt;=3),"Blue","No")))</f>
        <v>No</v>
      </c>
      <c r="X330" s="19" t="str">
        <f>HYPERLINK("https://www.google.com/maps/dir/?api=1&amp;origin=" &amp; Table46748[[#This Row],[Begin Lat]] &amp; "," &amp; Table46748[[#This Row],[Begin Long]] &amp; "&amp;destination=" &amp; Table46748[[#This Row],[End Lat]] &amp; "," &amp; Table46748[[#This Row],[End Long]] &amp; "&amp;travelmode=driving", "Google Maps")</f>
        <v>Google Maps</v>
      </c>
      <c r="Y330" s="1">
        <v>40.422661958399999</v>
      </c>
      <c r="Z330" s="1">
        <v>-82.819527867100007</v>
      </c>
      <c r="AA330" s="1">
        <v>40.4293849855</v>
      </c>
      <c r="AB330" s="1">
        <v>-82.816040649300007</v>
      </c>
    </row>
    <row r="331" spans="1:28" x14ac:dyDescent="0.25">
      <c r="A331" s="13">
        <v>329</v>
      </c>
      <c r="B331" s="17">
        <v>6</v>
      </c>
      <c r="C331" s="1" t="s">
        <v>3192</v>
      </c>
      <c r="D331" s="1" t="s">
        <v>3848</v>
      </c>
      <c r="E331" s="1" t="s">
        <v>3854</v>
      </c>
      <c r="F331" s="1" t="s">
        <v>3917</v>
      </c>
      <c r="G331" s="16">
        <v>3.7</v>
      </c>
      <c r="H331" s="16">
        <v>4.2</v>
      </c>
      <c r="I331" s="13" t="s">
        <v>3190</v>
      </c>
      <c r="J331" s="1" t="s">
        <v>4978</v>
      </c>
      <c r="K331" s="1">
        <v>0</v>
      </c>
      <c r="L331" s="1">
        <v>0</v>
      </c>
      <c r="M331" s="1">
        <v>2</v>
      </c>
      <c r="N331" s="1">
        <v>0</v>
      </c>
      <c r="O331" s="1">
        <v>7</v>
      </c>
      <c r="P331" s="16">
        <v>20.09375</v>
      </c>
      <c r="Q331" s="21">
        <v>3.686903616984219E-2</v>
      </c>
      <c r="R331" s="21">
        <v>0.39070500847518425</v>
      </c>
      <c r="S331" s="21">
        <v>0.35383597230534203</v>
      </c>
      <c r="T331" s="21">
        <v>2.3902928998814628E-3</v>
      </c>
      <c r="U331" s="21">
        <v>6.1055129651166789E-3</v>
      </c>
      <c r="V331" s="21">
        <v>3.7152200652352161E-3</v>
      </c>
      <c r="W331" s="13" t="str">
        <f>IF(Table46748[[#This Row],[PSI - FI]]&gt;5,"Red",(IF(AND(Table46748[[#This Row],[PSI - FI]]&lt;5,Table46748[[#This Row],[PSI - FI]]&gt;=3),"Blue","No")))</f>
        <v>No</v>
      </c>
      <c r="X331" s="19" t="str">
        <f>HYPERLINK("https://www.google.com/maps/dir/?api=1&amp;origin=" &amp; Table46748[[#This Row],[Begin Lat]] &amp; "," &amp; Table46748[[#This Row],[Begin Long]] &amp; "&amp;destination=" &amp; Table46748[[#This Row],[End Lat]] &amp; "," &amp; Table46748[[#This Row],[End Long]] &amp; "&amp;travelmode=driving", "Google Maps")</f>
        <v>Google Maps</v>
      </c>
      <c r="Y331" s="1">
        <v>40.398175416299999</v>
      </c>
      <c r="Z331" s="1">
        <v>-82.822609863699995</v>
      </c>
      <c r="AA331" s="1">
        <v>40.405403795700003</v>
      </c>
      <c r="AB331" s="1">
        <v>-82.821957653599995</v>
      </c>
    </row>
    <row r="332" spans="1:28" x14ac:dyDescent="0.25">
      <c r="A332" s="13">
        <v>330</v>
      </c>
      <c r="B332" s="17">
        <v>6</v>
      </c>
      <c r="C332" s="1" t="s">
        <v>3192</v>
      </c>
      <c r="D332" s="1" t="s">
        <v>3848</v>
      </c>
      <c r="E332" s="1" t="s">
        <v>3854</v>
      </c>
      <c r="F332" s="1" t="s">
        <v>3917</v>
      </c>
      <c r="G332" s="16">
        <v>11.2</v>
      </c>
      <c r="H332" s="16">
        <v>11.7</v>
      </c>
      <c r="I332" s="13" t="s">
        <v>3190</v>
      </c>
      <c r="J332" s="1" t="s">
        <v>4978</v>
      </c>
      <c r="K332" s="1">
        <v>0</v>
      </c>
      <c r="L332" s="1">
        <v>0</v>
      </c>
      <c r="M332" s="1">
        <v>2</v>
      </c>
      <c r="N332" s="1">
        <v>0</v>
      </c>
      <c r="O332" s="1">
        <v>6</v>
      </c>
      <c r="P332" s="16">
        <v>19.09375</v>
      </c>
      <c r="Q332" s="21">
        <v>3.686903616984219E-2</v>
      </c>
      <c r="R332" s="21">
        <v>0.35100597418224622</v>
      </c>
      <c r="S332" s="21">
        <v>0.31413693801240405</v>
      </c>
      <c r="T332" s="21">
        <v>2.3902928998814628E-3</v>
      </c>
      <c r="U332" s="21">
        <v>6.1055129651166789E-3</v>
      </c>
      <c r="V332" s="21">
        <v>3.7152200652352161E-3</v>
      </c>
      <c r="W332" s="13" t="str">
        <f>IF(Table46748[[#This Row],[PSI - FI]]&gt;5,"Red",(IF(AND(Table46748[[#This Row],[PSI - FI]]&lt;5,Table46748[[#This Row],[PSI - FI]]&gt;=3),"Blue","No")))</f>
        <v>No</v>
      </c>
      <c r="X332" s="19" t="str">
        <f>HYPERLINK("https://www.google.com/maps/dir/?api=1&amp;origin=" &amp; Table46748[[#This Row],[Begin Lat]] &amp; "," &amp; Table46748[[#This Row],[Begin Long]] &amp; "&amp;destination=" &amp; Table46748[[#This Row],[End Lat]] &amp; "," &amp; Table46748[[#This Row],[End Long]] &amp; "&amp;travelmode=driving", "Google Maps")</f>
        <v>Google Maps</v>
      </c>
      <c r="Y332" s="1">
        <v>40.480665171399998</v>
      </c>
      <c r="Z332" s="1">
        <v>-82.741708720199995</v>
      </c>
      <c r="AA332" s="1">
        <v>40.485513866700003</v>
      </c>
      <c r="AB332" s="1">
        <v>-82.734662100700007</v>
      </c>
    </row>
    <row r="333" spans="1:28" x14ac:dyDescent="0.25">
      <c r="A333" s="13">
        <v>331</v>
      </c>
      <c r="B333" s="17">
        <v>3</v>
      </c>
      <c r="C333" s="1" t="s">
        <v>1330</v>
      </c>
      <c r="D333" s="1" t="s">
        <v>3859</v>
      </c>
      <c r="E333" s="1" t="s">
        <v>3872</v>
      </c>
      <c r="F333" s="1" t="s">
        <v>3919</v>
      </c>
      <c r="G333" s="16">
        <v>0.1</v>
      </c>
      <c r="H333" s="16">
        <v>0.6</v>
      </c>
      <c r="I333" s="13" t="s">
        <v>3190</v>
      </c>
      <c r="J333" s="1" t="s">
        <v>4978</v>
      </c>
      <c r="K333" s="1">
        <v>1</v>
      </c>
      <c r="L333" s="1">
        <v>1</v>
      </c>
      <c r="M333" s="1">
        <v>1</v>
      </c>
      <c r="N333" s="1">
        <v>1</v>
      </c>
      <c r="O333" s="1">
        <v>6</v>
      </c>
      <c r="P333" s="16">
        <v>108.33775436046511</v>
      </c>
      <c r="Q333" s="21">
        <v>2.501529423418376E-2</v>
      </c>
      <c r="R333" s="21">
        <v>0.30097693687494442</v>
      </c>
      <c r="S333" s="21">
        <v>0.27596164264076067</v>
      </c>
      <c r="T333" s="21">
        <v>1.4789274919587286E-3</v>
      </c>
      <c r="U333" s="21">
        <v>6.0927075831319118E-3</v>
      </c>
      <c r="V333" s="21">
        <v>4.6137800911731832E-3</v>
      </c>
      <c r="W333" s="13" t="str">
        <f>IF(Table46748[[#This Row],[PSI - FI]]&gt;5,"Red",(IF(AND(Table46748[[#This Row],[PSI - FI]]&lt;5,Table46748[[#This Row],[PSI - FI]]&gt;=3),"Blue","No")))</f>
        <v>No</v>
      </c>
      <c r="X333" s="19" t="str">
        <f>HYPERLINK("https://www.google.com/maps/dir/?api=1&amp;origin=" &amp; Table46748[[#This Row],[Begin Lat]] &amp; "," &amp; Table46748[[#This Row],[Begin Long]] &amp; "&amp;destination=" &amp; Table46748[[#This Row],[End Lat]] &amp; "," &amp; Table46748[[#This Row],[End Long]] &amp; "&amp;travelmode=driving", "Google Maps")</f>
        <v>Google Maps</v>
      </c>
      <c r="Y333" s="1">
        <v>41.349988494800002</v>
      </c>
      <c r="Z333" s="1">
        <v>-82.842124111299995</v>
      </c>
      <c r="AA333" s="1">
        <v>41.348962021299997</v>
      </c>
      <c r="AB333" s="1">
        <v>-82.832604629200006</v>
      </c>
    </row>
    <row r="334" spans="1:28" x14ac:dyDescent="0.25">
      <c r="A334" s="13">
        <v>332</v>
      </c>
      <c r="B334" s="17">
        <v>3</v>
      </c>
      <c r="C334" s="1" t="s">
        <v>1330</v>
      </c>
      <c r="D334" s="1" t="s">
        <v>3859</v>
      </c>
      <c r="E334" s="1" t="s">
        <v>3872</v>
      </c>
      <c r="F334" s="1" t="s">
        <v>3919</v>
      </c>
      <c r="G334" s="16">
        <v>23.6</v>
      </c>
      <c r="H334" s="16">
        <v>24.1</v>
      </c>
      <c r="I334" s="13" t="s">
        <v>3190</v>
      </c>
      <c r="J334" s="1" t="s">
        <v>4978</v>
      </c>
      <c r="K334" s="1">
        <v>0</v>
      </c>
      <c r="L334" s="1">
        <v>1</v>
      </c>
      <c r="M334" s="1">
        <v>2</v>
      </c>
      <c r="N334" s="1">
        <v>1</v>
      </c>
      <c r="O334" s="1">
        <v>12</v>
      </c>
      <c r="P334" s="16">
        <v>75.207939680232556</v>
      </c>
      <c r="Q334" s="21">
        <v>2.5005137786380922E-2</v>
      </c>
      <c r="R334" s="21">
        <v>0.46798633017797048</v>
      </c>
      <c r="S334" s="21">
        <v>0.44298119239158956</v>
      </c>
      <c r="T334" s="21">
        <v>1.4781843186303311E-3</v>
      </c>
      <c r="U334" s="21">
        <v>6.090056622908617E-3</v>
      </c>
      <c r="V334" s="21">
        <v>4.6118723042782861E-3</v>
      </c>
      <c r="W334" s="13" t="str">
        <f>IF(Table46748[[#This Row],[PSI - FI]]&gt;5,"Red",(IF(AND(Table46748[[#This Row],[PSI - FI]]&lt;5,Table46748[[#This Row],[PSI - FI]]&gt;=3),"Blue","No")))</f>
        <v>No</v>
      </c>
      <c r="X334" s="19" t="str">
        <f>HYPERLINK("https://www.google.com/maps/dir/?api=1&amp;origin=" &amp; Table46748[[#This Row],[Begin Lat]] &amp; "," &amp; Table46748[[#This Row],[Begin Long]] &amp; "&amp;destination=" &amp; Table46748[[#This Row],[End Lat]] &amp; "," &amp; Table46748[[#This Row],[End Long]] &amp; "&amp;travelmode=driving", "Google Maps")</f>
        <v>Google Maps</v>
      </c>
      <c r="Y334" s="1">
        <v>41.334444335800001</v>
      </c>
      <c r="Z334" s="1">
        <v>-82.395278804599997</v>
      </c>
      <c r="AA334" s="1">
        <v>41.334956414499999</v>
      </c>
      <c r="AB334" s="1">
        <v>-82.385696482699998</v>
      </c>
    </row>
    <row r="335" spans="1:28" x14ac:dyDescent="0.25">
      <c r="A335" s="13">
        <v>333</v>
      </c>
      <c r="B335" s="17">
        <v>6</v>
      </c>
      <c r="C335" s="1" t="s">
        <v>1340</v>
      </c>
      <c r="D335" s="1" t="s">
        <v>3848</v>
      </c>
      <c r="E335" s="1" t="s">
        <v>3864</v>
      </c>
      <c r="F335" s="1" t="s">
        <v>3917</v>
      </c>
      <c r="G335" s="16">
        <v>3.3</v>
      </c>
      <c r="H335" s="16">
        <v>3.8</v>
      </c>
      <c r="I335" s="13" t="s">
        <v>3190</v>
      </c>
      <c r="J335" s="1" t="s">
        <v>4979</v>
      </c>
      <c r="K335" s="1">
        <v>0</v>
      </c>
      <c r="L335" s="1">
        <v>0</v>
      </c>
      <c r="M335" s="1">
        <v>2</v>
      </c>
      <c r="N335" s="1">
        <v>0</v>
      </c>
      <c r="O335" s="1">
        <v>5</v>
      </c>
      <c r="P335" s="16">
        <v>18.09375</v>
      </c>
      <c r="Q335" s="21">
        <v>2.8446585141641455E-2</v>
      </c>
      <c r="R335" s="21">
        <v>0.44229714931208808</v>
      </c>
      <c r="S335" s="21">
        <v>0.41385056417044663</v>
      </c>
      <c r="T335" s="21">
        <v>1.9189637291515639E-3</v>
      </c>
      <c r="U335" s="21">
        <v>6.0763289089282371E-3</v>
      </c>
      <c r="V335" s="21">
        <v>4.1573651797766733E-3</v>
      </c>
      <c r="W335" s="13" t="str">
        <f>IF(Table46748[[#This Row],[PSI - FI]]&gt;5,"Red",(IF(AND(Table46748[[#This Row],[PSI - FI]]&lt;5,Table46748[[#This Row],[PSI - FI]]&gt;=3),"Blue","No")))</f>
        <v>No</v>
      </c>
      <c r="X335" s="19" t="str">
        <f>HYPERLINK("https://www.google.com/maps/dir/?api=1&amp;origin=" &amp; Table46748[[#This Row],[Begin Lat]] &amp; "," &amp; Table46748[[#This Row],[Begin Long]] &amp; "&amp;destination=" &amp; Table46748[[#This Row],[End Lat]] &amp; "," &amp; Table46748[[#This Row],[End Long]] &amp; "&amp;travelmode=driving", "Google Maps")</f>
        <v>Google Maps</v>
      </c>
      <c r="Y335" s="1">
        <v>39.727263303500003</v>
      </c>
      <c r="Z335" s="1">
        <v>-83.382730013900002</v>
      </c>
      <c r="AA335" s="1">
        <v>39.729609214</v>
      </c>
      <c r="AB335" s="1">
        <v>-83.373848304199996</v>
      </c>
    </row>
    <row r="336" spans="1:28" x14ac:dyDescent="0.25">
      <c r="A336" s="13">
        <v>334</v>
      </c>
      <c r="B336" s="17">
        <v>6</v>
      </c>
      <c r="C336" s="1" t="s">
        <v>1340</v>
      </c>
      <c r="D336" s="1" t="s">
        <v>3848</v>
      </c>
      <c r="E336" s="1" t="s">
        <v>3864</v>
      </c>
      <c r="F336" s="1" t="s">
        <v>3917</v>
      </c>
      <c r="G336" s="16">
        <v>0.7</v>
      </c>
      <c r="H336" s="16">
        <v>1.2</v>
      </c>
      <c r="I336" s="13" t="s">
        <v>3190</v>
      </c>
      <c r="J336" s="1" t="s">
        <v>4979</v>
      </c>
      <c r="K336" s="1">
        <v>0</v>
      </c>
      <c r="L336" s="1">
        <v>0</v>
      </c>
      <c r="M336" s="1">
        <v>1</v>
      </c>
      <c r="N336" s="1">
        <v>1</v>
      </c>
      <c r="O336" s="1">
        <v>3</v>
      </c>
      <c r="P336" s="16">
        <v>13.984375</v>
      </c>
      <c r="Q336" s="21">
        <v>2.8446585141641455E-2</v>
      </c>
      <c r="R336" s="21">
        <v>0.32298035225855048</v>
      </c>
      <c r="S336" s="21">
        <v>0.29453376711690904</v>
      </c>
      <c r="T336" s="21">
        <v>1.9189637291515639E-3</v>
      </c>
      <c r="U336" s="21">
        <v>6.0763289089282371E-3</v>
      </c>
      <c r="V336" s="21">
        <v>4.1573651797766733E-3</v>
      </c>
      <c r="W336" s="13" t="str">
        <f>IF(Table46748[[#This Row],[PSI - FI]]&gt;5,"Red",(IF(AND(Table46748[[#This Row],[PSI - FI]]&lt;5,Table46748[[#This Row],[PSI - FI]]&gt;=3),"Blue","No")))</f>
        <v>No</v>
      </c>
      <c r="X336" s="19" t="str">
        <f>HYPERLINK("https://www.google.com/maps/dir/?api=1&amp;origin=" &amp; Table46748[[#This Row],[Begin Lat]] &amp; "," &amp; Table46748[[#This Row],[Begin Long]] &amp; "&amp;destination=" &amp; Table46748[[#This Row],[End Lat]] &amp; "," &amp; Table46748[[#This Row],[End Long]] &amp; "&amp;travelmode=driving", "Google Maps")</f>
        <v>Google Maps</v>
      </c>
      <c r="Y336" s="1">
        <v>39.708705833800003</v>
      </c>
      <c r="Z336" s="1">
        <v>-83.425033838399997</v>
      </c>
      <c r="AA336" s="1">
        <v>39.712031537000001</v>
      </c>
      <c r="AB336" s="1">
        <v>-83.416701982999996</v>
      </c>
    </row>
    <row r="337" spans="1:28" x14ac:dyDescent="0.25">
      <c r="A337" s="13">
        <v>335</v>
      </c>
      <c r="B337" s="17">
        <v>6</v>
      </c>
      <c r="C337" s="1" t="s">
        <v>2374</v>
      </c>
      <c r="D337" s="1" t="s">
        <v>3848</v>
      </c>
      <c r="E337" s="1" t="s">
        <v>3850</v>
      </c>
      <c r="F337" s="1" t="s">
        <v>3917</v>
      </c>
      <c r="G337" s="16">
        <v>13.8</v>
      </c>
      <c r="H337" s="16">
        <v>14.3</v>
      </c>
      <c r="I337" s="13" t="s">
        <v>3190</v>
      </c>
      <c r="J337" s="1" t="s">
        <v>4979</v>
      </c>
      <c r="K337" s="1">
        <v>0</v>
      </c>
      <c r="L337" s="1">
        <v>0</v>
      </c>
      <c r="M337" s="1">
        <v>0</v>
      </c>
      <c r="N337" s="1">
        <v>2</v>
      </c>
      <c r="O337" s="1">
        <v>4</v>
      </c>
      <c r="P337" s="16">
        <v>12.875</v>
      </c>
      <c r="Q337" s="21">
        <v>2.8446585141641455E-2</v>
      </c>
      <c r="R337" s="21">
        <v>0.38263875078531928</v>
      </c>
      <c r="S337" s="21">
        <v>0.35419216564367784</v>
      </c>
      <c r="T337" s="21">
        <v>1.9189637291515639E-3</v>
      </c>
      <c r="U337" s="21">
        <v>6.0763289089282371E-3</v>
      </c>
      <c r="V337" s="21">
        <v>4.1573651797766733E-3</v>
      </c>
      <c r="W337" s="13" t="str">
        <f>IF(Table46748[[#This Row],[PSI - FI]]&gt;5,"Red",(IF(AND(Table46748[[#This Row],[PSI - FI]]&lt;5,Table46748[[#This Row],[PSI - FI]]&gt;=3),"Blue","No")))</f>
        <v>No</v>
      </c>
      <c r="X337" s="19" t="str">
        <f>HYPERLINK("https://www.google.com/maps/dir/?api=1&amp;origin=" &amp; Table46748[[#This Row],[Begin Lat]] &amp; "," &amp; Table46748[[#This Row],[Begin Long]] &amp; "&amp;destination=" &amp; Table46748[[#This Row],[End Lat]] &amp; "," &amp; Table46748[[#This Row],[End Long]] &amp; "&amp;travelmode=driving", "Google Maps")</f>
        <v>Google Maps</v>
      </c>
      <c r="Y337" s="1">
        <v>39.698874426099998</v>
      </c>
      <c r="Z337" s="1">
        <v>-83.451077977500006</v>
      </c>
      <c r="AA337" s="1">
        <v>39.702385280100003</v>
      </c>
      <c r="AB337" s="1">
        <v>-83.442865278200003</v>
      </c>
    </row>
    <row r="338" spans="1:28" x14ac:dyDescent="0.25">
      <c r="A338" s="13">
        <v>336</v>
      </c>
      <c r="B338" s="17">
        <v>4</v>
      </c>
      <c r="C338" s="1" t="s">
        <v>798</v>
      </c>
      <c r="D338" s="1" t="s">
        <v>3886</v>
      </c>
      <c r="E338" s="1" t="s">
        <v>3887</v>
      </c>
      <c r="F338" s="1" t="s">
        <v>3921</v>
      </c>
      <c r="G338" s="16">
        <v>15.3</v>
      </c>
      <c r="H338" s="16">
        <v>15.8</v>
      </c>
      <c r="I338" s="13" t="s">
        <v>3190</v>
      </c>
      <c r="J338" s="1" t="s">
        <v>4979</v>
      </c>
      <c r="K338" s="1">
        <v>0</v>
      </c>
      <c r="L338" s="1">
        <v>0</v>
      </c>
      <c r="M338" s="1">
        <v>3</v>
      </c>
      <c r="N338" s="1">
        <v>1</v>
      </c>
      <c r="O338" s="1">
        <v>9</v>
      </c>
      <c r="P338" s="16">
        <v>33.078125</v>
      </c>
      <c r="Q338" s="21">
        <v>1.6765849667697768E-2</v>
      </c>
      <c r="R338" s="21">
        <v>0.49581897314805529</v>
      </c>
      <c r="S338" s="21">
        <v>0.4790531234803575</v>
      </c>
      <c r="T338" s="21">
        <v>1.1274145832643196E-3</v>
      </c>
      <c r="U338" s="21">
        <v>6.0279194675724457E-3</v>
      </c>
      <c r="V338" s="21">
        <v>4.9005048843081258E-3</v>
      </c>
      <c r="W338" s="13" t="str">
        <f>IF(Table46748[[#This Row],[PSI - FI]]&gt;5,"Red",(IF(AND(Table46748[[#This Row],[PSI - FI]]&lt;5,Table46748[[#This Row],[PSI - FI]]&gt;=3),"Blue","No")))</f>
        <v>No</v>
      </c>
      <c r="X338" s="19" t="str">
        <f>HYPERLINK("https://www.google.com/maps/dir/?api=1&amp;origin=" &amp; Table46748[[#This Row],[Begin Lat]] &amp; "," &amp; Table46748[[#This Row],[Begin Long]] &amp; "&amp;destination=" &amp; Table46748[[#This Row],[End Lat]] &amp; "," &amp; Table46748[[#This Row],[End Long]] &amp; "&amp;travelmode=driving", "Google Maps")</f>
        <v>Google Maps</v>
      </c>
      <c r="Y338" s="1">
        <v>41.1050214156</v>
      </c>
      <c r="Z338" s="1">
        <v>-81.114140195499999</v>
      </c>
      <c r="AA338" s="1">
        <v>41.105303431999999</v>
      </c>
      <c r="AB338" s="1">
        <v>-81.104579822999995</v>
      </c>
    </row>
    <row r="339" spans="1:28" x14ac:dyDescent="0.25">
      <c r="A339" s="13">
        <v>337</v>
      </c>
      <c r="B339" s="17">
        <v>3</v>
      </c>
      <c r="C339" s="1" t="s">
        <v>805</v>
      </c>
      <c r="D339" s="1" t="s">
        <v>3912</v>
      </c>
      <c r="E339" s="1" t="s">
        <v>3913</v>
      </c>
      <c r="F339" s="1" t="s">
        <v>3921</v>
      </c>
      <c r="G339" s="16">
        <v>3</v>
      </c>
      <c r="H339" s="16">
        <v>3.5</v>
      </c>
      <c r="I339" s="13" t="s">
        <v>3190</v>
      </c>
      <c r="J339" s="1" t="s">
        <v>4979</v>
      </c>
      <c r="K339" s="1">
        <v>0</v>
      </c>
      <c r="L339" s="1">
        <v>0</v>
      </c>
      <c r="M339" s="1">
        <v>2</v>
      </c>
      <c r="N339" s="1">
        <v>2</v>
      </c>
      <c r="O339" s="1">
        <v>4</v>
      </c>
      <c r="P339" s="16">
        <v>25.96875</v>
      </c>
      <c r="Q339" s="21">
        <v>1.6757779144611188E-2</v>
      </c>
      <c r="R339" s="21">
        <v>0.3099849179753551</v>
      </c>
      <c r="S339" s="21">
        <v>0.29322713883074392</v>
      </c>
      <c r="T339" s="21">
        <v>1.1268686257526824E-3</v>
      </c>
      <c r="U339" s="21">
        <v>6.0244375676731096E-3</v>
      </c>
      <c r="V339" s="21">
        <v>4.8975689419204268E-3</v>
      </c>
      <c r="W339" s="13" t="str">
        <f>IF(Table46748[[#This Row],[PSI - FI]]&gt;5,"Red",(IF(AND(Table46748[[#This Row],[PSI - FI]]&lt;5,Table46748[[#This Row],[PSI - FI]]&gt;=3),"Blue","No")))</f>
        <v>No</v>
      </c>
      <c r="X339" s="19" t="str">
        <f>HYPERLINK("https://www.google.com/maps/dir/?api=1&amp;origin=" &amp; Table46748[[#This Row],[Begin Lat]] &amp; "," &amp; Table46748[[#This Row],[Begin Long]] &amp; "&amp;destination=" &amp; Table46748[[#This Row],[End Lat]] &amp; "," &amp; Table46748[[#This Row],[End Long]] &amp; "&amp;travelmode=driving", "Google Maps")</f>
        <v>Google Maps</v>
      </c>
      <c r="Y339" s="1">
        <v>41.0328427428</v>
      </c>
      <c r="Z339" s="1">
        <v>-81.853497798700005</v>
      </c>
      <c r="AA339" s="1">
        <v>41.032568099099997</v>
      </c>
      <c r="AB339" s="1">
        <v>-81.843942294200005</v>
      </c>
    </row>
    <row r="340" spans="1:28" x14ac:dyDescent="0.25">
      <c r="A340" s="13">
        <v>338</v>
      </c>
      <c r="B340" s="17">
        <v>1</v>
      </c>
      <c r="C340" s="1" t="s">
        <v>804</v>
      </c>
      <c r="D340" s="1" t="s">
        <v>3852</v>
      </c>
      <c r="E340" s="1" t="s">
        <v>3879</v>
      </c>
      <c r="F340" s="1" t="s">
        <v>3918</v>
      </c>
      <c r="G340" s="16">
        <v>0.6</v>
      </c>
      <c r="H340" s="16">
        <v>1.1000000000000001</v>
      </c>
      <c r="I340" s="13" t="s">
        <v>3190</v>
      </c>
      <c r="J340" s="1" t="s">
        <v>4977</v>
      </c>
      <c r="K340" s="1">
        <v>0</v>
      </c>
      <c r="L340" s="1">
        <v>0</v>
      </c>
      <c r="M340" s="1">
        <v>1</v>
      </c>
      <c r="N340" s="1">
        <v>1</v>
      </c>
      <c r="O340" s="1">
        <v>2</v>
      </c>
      <c r="P340" s="16">
        <v>12.984375</v>
      </c>
      <c r="Q340" s="21">
        <v>1.7809906340718752E-2</v>
      </c>
      <c r="R340" s="21">
        <v>0.32207410984769141</v>
      </c>
      <c r="S340" s="21">
        <v>0.30426420350697264</v>
      </c>
      <c r="T340" s="21">
        <v>1.0470017434714043E-3</v>
      </c>
      <c r="U340" s="21">
        <v>6.0128469117417573E-3</v>
      </c>
      <c r="V340" s="21">
        <v>4.9658451682703525E-3</v>
      </c>
      <c r="W340" s="13" t="str">
        <f>IF(Table46748[[#This Row],[PSI - FI]]&gt;5,"Red",(IF(AND(Table46748[[#This Row],[PSI - FI]]&lt;5,Table46748[[#This Row],[PSI - FI]]&gt;=3),"Blue","No")))</f>
        <v>No</v>
      </c>
      <c r="X340" s="19" t="str">
        <f>HYPERLINK("https://www.google.com/maps/dir/?api=1&amp;origin=" &amp; Table46748[[#This Row],[Begin Lat]] &amp; "," &amp; Table46748[[#This Row],[Begin Long]] &amp; "&amp;destination=" &amp; Table46748[[#This Row],[End Lat]] &amp; "," &amp; Table46748[[#This Row],[End Long]] &amp; "&amp;travelmode=driving", "Google Maps")</f>
        <v>Google Maps</v>
      </c>
      <c r="Y340" s="1">
        <v>40.889269533099998</v>
      </c>
      <c r="Z340" s="1">
        <v>-83.870941229300001</v>
      </c>
      <c r="AA340" s="1">
        <v>40.894471037000002</v>
      </c>
      <c r="AB340" s="1">
        <v>-83.864287509500002</v>
      </c>
    </row>
    <row r="341" spans="1:28" x14ac:dyDescent="0.25">
      <c r="A341" s="13">
        <v>339</v>
      </c>
      <c r="B341" s="17">
        <v>6</v>
      </c>
      <c r="C341" s="1" t="s">
        <v>1340</v>
      </c>
      <c r="D341" s="1" t="s">
        <v>3842</v>
      </c>
      <c r="E341" s="1" t="s">
        <v>3843</v>
      </c>
      <c r="F341" s="1" t="s">
        <v>3916</v>
      </c>
      <c r="G341" s="16">
        <v>15.5</v>
      </c>
      <c r="H341" s="16">
        <v>16</v>
      </c>
      <c r="I341" s="13" t="s">
        <v>3190</v>
      </c>
      <c r="K341" s="1">
        <v>0</v>
      </c>
      <c r="L341" s="1">
        <v>0</v>
      </c>
      <c r="M341" s="1">
        <v>1</v>
      </c>
      <c r="N341" s="1">
        <v>0</v>
      </c>
      <c r="O341" s="1">
        <v>2</v>
      </c>
      <c r="P341" s="16">
        <v>8.546875</v>
      </c>
      <c r="Q341" s="21">
        <v>4.8774675004036545E-2</v>
      </c>
      <c r="R341" s="21">
        <v>0.19618282952210681</v>
      </c>
      <c r="S341" s="21">
        <v>0.14740815451807027</v>
      </c>
      <c r="T341" s="21">
        <v>3.3796861899896701E-3</v>
      </c>
      <c r="U341" s="21">
        <v>5.988764807933508E-3</v>
      </c>
      <c r="V341" s="21">
        <v>2.6090786179438379E-3</v>
      </c>
      <c r="W341" s="13" t="str">
        <f>IF(Table46748[[#This Row],[PSI - FI]]&gt;5,"Red",(IF(AND(Table46748[[#This Row],[PSI - FI]]&lt;5,Table46748[[#This Row],[PSI - FI]]&gt;=3),"Blue","No")))</f>
        <v>No</v>
      </c>
      <c r="X341" s="19" t="str">
        <f>HYPERLINK("https://www.google.com/maps/dir/?api=1&amp;origin=" &amp; Table46748[[#This Row],[Begin Lat]] &amp; "," &amp; Table46748[[#This Row],[Begin Long]] &amp; "&amp;destination=" &amp; Table46748[[#This Row],[End Lat]] &amp; "," &amp; Table46748[[#This Row],[End Long]] &amp; "&amp;travelmode=driving", "Google Maps")</f>
        <v>Google Maps</v>
      </c>
      <c r="Y341" s="1">
        <v>39.980282594999998</v>
      </c>
      <c r="Z341" s="1">
        <v>-83.250625085099998</v>
      </c>
      <c r="AA341" s="1">
        <v>0</v>
      </c>
      <c r="AB341" s="1">
        <v>0</v>
      </c>
    </row>
    <row r="342" spans="1:28" x14ac:dyDescent="0.25">
      <c r="A342" s="13">
        <v>340</v>
      </c>
      <c r="B342" s="17">
        <v>7</v>
      </c>
      <c r="C342" s="1" t="s">
        <v>2388</v>
      </c>
      <c r="D342" s="1" t="s">
        <v>3852</v>
      </c>
      <c r="E342" s="1" t="s">
        <v>3876</v>
      </c>
      <c r="F342" s="1" t="s">
        <v>3918</v>
      </c>
      <c r="G342" s="16">
        <v>18.8</v>
      </c>
      <c r="H342" s="16">
        <v>19.3</v>
      </c>
      <c r="I342" s="13" t="s">
        <v>3190</v>
      </c>
      <c r="J342" s="1" t="s">
        <v>4979</v>
      </c>
      <c r="K342" s="1">
        <v>0</v>
      </c>
      <c r="L342" s="1">
        <v>0</v>
      </c>
      <c r="M342" s="1">
        <v>1</v>
      </c>
      <c r="N342" s="1">
        <v>1</v>
      </c>
      <c r="O342" s="1">
        <v>4</v>
      </c>
      <c r="P342" s="16">
        <v>14.984375</v>
      </c>
      <c r="Q342" s="21">
        <v>2.5362457306537082E-2</v>
      </c>
      <c r="R342" s="21">
        <v>0.39367031758723836</v>
      </c>
      <c r="S342" s="21">
        <v>0.36830786028070128</v>
      </c>
      <c r="T342" s="21">
        <v>1.6727684309416806E-3</v>
      </c>
      <c r="U342" s="21">
        <v>5.9847972523508017E-3</v>
      </c>
      <c r="V342" s="21">
        <v>4.3120288214091211E-3</v>
      </c>
      <c r="W342" s="13" t="str">
        <f>IF(Table46748[[#This Row],[PSI - FI]]&gt;5,"Red",(IF(AND(Table46748[[#This Row],[PSI - FI]]&lt;5,Table46748[[#This Row],[PSI - FI]]&gt;=3),"Blue","No")))</f>
        <v>No</v>
      </c>
      <c r="X342" s="19" t="str">
        <f>HYPERLINK("https://www.google.com/maps/dir/?api=1&amp;origin=" &amp; Table46748[[#This Row],[Begin Lat]] &amp; "," &amp; Table46748[[#This Row],[Begin Long]] &amp; "&amp;destination=" &amp; Table46748[[#This Row],[End Lat]] &amp; "," &amp; Table46748[[#This Row],[End Long]] &amp; "&amp;travelmode=driving", "Google Maps")</f>
        <v>Google Maps</v>
      </c>
      <c r="Y342" s="1">
        <v>40.457037256299998</v>
      </c>
      <c r="Z342" s="1">
        <v>-84.169153139599999</v>
      </c>
      <c r="AA342" s="1">
        <v>40.464281380300001</v>
      </c>
      <c r="AB342" s="1">
        <v>-84.169157189200007</v>
      </c>
    </row>
    <row r="343" spans="1:28" x14ac:dyDescent="0.25">
      <c r="A343" s="13">
        <v>341</v>
      </c>
      <c r="B343" s="17">
        <v>3</v>
      </c>
      <c r="C343" s="1" t="s">
        <v>1330</v>
      </c>
      <c r="D343" s="1" t="s">
        <v>3859</v>
      </c>
      <c r="E343" s="1" t="s">
        <v>3872</v>
      </c>
      <c r="F343" s="1" t="s">
        <v>3919</v>
      </c>
      <c r="G343" s="16">
        <v>11.5</v>
      </c>
      <c r="H343" s="16">
        <v>12</v>
      </c>
      <c r="I343" s="13" t="s">
        <v>3190</v>
      </c>
      <c r="J343" s="1" t="s">
        <v>4978</v>
      </c>
      <c r="K343" s="1">
        <v>0</v>
      </c>
      <c r="L343" s="1">
        <v>0</v>
      </c>
      <c r="M343" s="1">
        <v>4</v>
      </c>
      <c r="N343" s="1">
        <v>0</v>
      </c>
      <c r="O343" s="1">
        <v>9</v>
      </c>
      <c r="P343" s="16">
        <v>35.1875</v>
      </c>
      <c r="Q343" s="21">
        <v>2.4455866630660687E-2</v>
      </c>
      <c r="R343" s="21">
        <v>0.37652732556837454</v>
      </c>
      <c r="S343" s="21">
        <v>0.35207145893771385</v>
      </c>
      <c r="T343" s="21">
        <v>1.438100210249668E-3</v>
      </c>
      <c r="U343" s="21">
        <v>5.9251958852703885E-3</v>
      </c>
      <c r="V343" s="21">
        <v>4.4870956750207207E-3</v>
      </c>
      <c r="W343" s="13" t="str">
        <f>IF(Table46748[[#This Row],[PSI - FI]]&gt;5,"Red",(IF(AND(Table46748[[#This Row],[PSI - FI]]&lt;5,Table46748[[#This Row],[PSI - FI]]&gt;=3),"Blue","No")))</f>
        <v>No</v>
      </c>
      <c r="X343" s="19" t="str">
        <f>HYPERLINK("https://www.google.com/maps/dir/?api=1&amp;origin=" &amp; Table46748[[#This Row],[Begin Lat]] &amp; "," &amp; Table46748[[#This Row],[Begin Long]] &amp; "&amp;destination=" &amp; Table46748[[#This Row],[End Lat]] &amp; "," &amp; Table46748[[#This Row],[End Long]] &amp; "&amp;travelmode=driving", "Google Maps")</f>
        <v>Google Maps</v>
      </c>
      <c r="Y343" s="1">
        <v>41.324467194100002</v>
      </c>
      <c r="Z343" s="1">
        <v>-82.626420335299997</v>
      </c>
      <c r="AA343" s="1">
        <v>41.322903199099997</v>
      </c>
      <c r="AB343" s="1">
        <v>-82.617044427400003</v>
      </c>
    </row>
    <row r="344" spans="1:28" x14ac:dyDescent="0.25">
      <c r="A344" s="13">
        <v>342</v>
      </c>
      <c r="B344" s="17">
        <v>4</v>
      </c>
      <c r="C344" s="1" t="s">
        <v>798</v>
      </c>
      <c r="D344" s="1" t="s">
        <v>3859</v>
      </c>
      <c r="E344" s="1" t="s">
        <v>3907</v>
      </c>
      <c r="F344" s="1" t="s">
        <v>3919</v>
      </c>
      <c r="G344" s="16">
        <v>5.2</v>
      </c>
      <c r="H344" s="16">
        <v>5.7</v>
      </c>
      <c r="I344" s="13" t="s">
        <v>3190</v>
      </c>
      <c r="J344" s="1" t="s">
        <v>4978</v>
      </c>
      <c r="K344" s="1">
        <v>0</v>
      </c>
      <c r="L344" s="1">
        <v>0</v>
      </c>
      <c r="M344" s="1">
        <v>3</v>
      </c>
      <c r="N344" s="1">
        <v>2</v>
      </c>
      <c r="O344" s="1">
        <v>1</v>
      </c>
      <c r="P344" s="16">
        <v>29.515625</v>
      </c>
      <c r="Q344" s="21">
        <v>2.1219442467485285E-2</v>
      </c>
      <c r="R344" s="21">
        <v>0.16239321077764574</v>
      </c>
      <c r="S344" s="21">
        <v>0.14117376831016046</v>
      </c>
      <c r="T344" s="21">
        <v>1.2063792617637444E-3</v>
      </c>
      <c r="U344" s="21">
        <v>5.9139414360828875E-3</v>
      </c>
      <c r="V344" s="21">
        <v>4.7075621743191427E-3</v>
      </c>
      <c r="W344" s="13" t="str">
        <f>IF(Table46748[[#This Row],[PSI - FI]]&gt;5,"Red",(IF(AND(Table46748[[#This Row],[PSI - FI]]&lt;5,Table46748[[#This Row],[PSI - FI]]&gt;=3),"Blue","No")))</f>
        <v>No</v>
      </c>
      <c r="X344" s="19" t="str">
        <f>HYPERLINK("https://www.google.com/maps/dir/?api=1&amp;origin=" &amp; Table46748[[#This Row],[Begin Lat]] &amp; "," &amp; Table46748[[#This Row],[Begin Long]] &amp; "&amp;destination=" &amp; Table46748[[#This Row],[End Lat]] &amp; "," &amp; Table46748[[#This Row],[End Long]] &amp; "&amp;travelmode=driving", "Google Maps")</f>
        <v>Google Maps</v>
      </c>
      <c r="Y344" s="1">
        <v>41.248199617799997</v>
      </c>
      <c r="Z344" s="1">
        <v>-81.293609013199998</v>
      </c>
      <c r="AA344" s="1">
        <v>41.247986301300003</v>
      </c>
      <c r="AB344" s="1">
        <v>-81.284013407900005</v>
      </c>
    </row>
    <row r="345" spans="1:28" x14ac:dyDescent="0.25">
      <c r="A345" s="13">
        <v>343</v>
      </c>
      <c r="B345" s="17">
        <v>5</v>
      </c>
      <c r="C345" s="1" t="s">
        <v>793</v>
      </c>
      <c r="D345" s="1" t="s">
        <v>3842</v>
      </c>
      <c r="E345" s="1" t="s">
        <v>3858</v>
      </c>
      <c r="F345" s="1" t="s">
        <v>3916</v>
      </c>
      <c r="G345" s="16">
        <v>20.9</v>
      </c>
      <c r="H345" s="16">
        <v>21.4</v>
      </c>
      <c r="I345" s="13" t="s">
        <v>3190</v>
      </c>
      <c r="J345" s="1" t="s">
        <v>4978</v>
      </c>
      <c r="K345" s="1">
        <v>0</v>
      </c>
      <c r="L345" s="1">
        <v>0</v>
      </c>
      <c r="M345" s="1">
        <v>3</v>
      </c>
      <c r="N345" s="1">
        <v>3</v>
      </c>
      <c r="O345" s="1">
        <v>4</v>
      </c>
      <c r="P345" s="16">
        <v>36.953125</v>
      </c>
      <c r="Q345" s="21">
        <v>1.8820105670504666E-2</v>
      </c>
      <c r="R345" s="21">
        <v>0.22972537196110748</v>
      </c>
      <c r="S345" s="21">
        <v>0.21090526629060283</v>
      </c>
      <c r="T345" s="21">
        <v>1.0398796567662836E-3</v>
      </c>
      <c r="U345" s="21">
        <v>5.9116246754239293E-3</v>
      </c>
      <c r="V345" s="21">
        <v>4.871745018657646E-3</v>
      </c>
      <c r="W345" s="13" t="str">
        <f>IF(Table46748[[#This Row],[PSI - FI]]&gt;5,"Red",(IF(AND(Table46748[[#This Row],[PSI - FI]]&lt;5,Table46748[[#This Row],[PSI - FI]]&gt;=3),"Blue","No")))</f>
        <v>No</v>
      </c>
      <c r="X345" s="19" t="str">
        <f>HYPERLINK("https://www.google.com/maps/dir/?api=1&amp;origin=" &amp; Table46748[[#This Row],[Begin Lat]] &amp; "," &amp; Table46748[[#This Row],[Begin Long]] &amp; "&amp;destination=" &amp; Table46748[[#This Row],[End Lat]] &amp; "," &amp; Table46748[[#This Row],[End Long]] &amp; "&amp;travelmode=driving", "Google Maps")</f>
        <v>Google Maps</v>
      </c>
      <c r="Y345" s="1">
        <v>39.942103733499998</v>
      </c>
      <c r="Z345" s="1">
        <v>-82.3806955031</v>
      </c>
      <c r="AA345" s="1">
        <v>39.941583083499999</v>
      </c>
      <c r="AB345" s="1">
        <v>-82.371302976300001</v>
      </c>
    </row>
    <row r="346" spans="1:28" x14ac:dyDescent="0.25">
      <c r="A346" s="13">
        <v>344</v>
      </c>
      <c r="B346" s="17">
        <v>1</v>
      </c>
      <c r="C346" s="1" t="s">
        <v>803</v>
      </c>
      <c r="D346" s="1" t="s">
        <v>3852</v>
      </c>
      <c r="E346" s="1" t="s">
        <v>3905</v>
      </c>
      <c r="F346" s="1" t="s">
        <v>3918</v>
      </c>
      <c r="G346" s="16">
        <v>21.1</v>
      </c>
      <c r="H346" s="16">
        <v>21.6</v>
      </c>
      <c r="I346" s="13" t="s">
        <v>3190</v>
      </c>
      <c r="J346" s="1" t="s">
        <v>4979</v>
      </c>
      <c r="K346" s="1">
        <v>0</v>
      </c>
      <c r="L346" s="1">
        <v>1</v>
      </c>
      <c r="M346" s="1">
        <v>1</v>
      </c>
      <c r="N346" s="1">
        <v>2</v>
      </c>
      <c r="O346" s="1">
        <v>4</v>
      </c>
      <c r="P346" s="16">
        <v>65.098564680232556</v>
      </c>
      <c r="Q346" s="21">
        <v>1.6417583373135858E-2</v>
      </c>
      <c r="R346" s="21">
        <v>0.30496935910765599</v>
      </c>
      <c r="S346" s="21">
        <v>0.28855177573452012</v>
      </c>
      <c r="T346" s="21">
        <v>1.1038563909306345E-3</v>
      </c>
      <c r="U346" s="21">
        <v>5.9022368530762537E-3</v>
      </c>
      <c r="V346" s="21">
        <v>4.7983804621456192E-3</v>
      </c>
      <c r="W346" s="13" t="str">
        <f>IF(Table46748[[#This Row],[PSI - FI]]&gt;5,"Red",(IF(AND(Table46748[[#This Row],[PSI - FI]]&lt;5,Table46748[[#This Row],[PSI - FI]]&gt;=3),"Blue","No")))</f>
        <v>No</v>
      </c>
      <c r="X346" s="19" t="str">
        <f>HYPERLINK("https://www.google.com/maps/dir/?api=1&amp;origin=" &amp; Table46748[[#This Row],[Begin Lat]] &amp; "," &amp; Table46748[[#This Row],[Begin Long]] &amp; "&amp;destination=" &amp; Table46748[[#This Row],[End Lat]] &amp; "," &amp; Table46748[[#This Row],[End Long]] &amp; "&amp;travelmode=driving", "Google Maps")</f>
        <v>Google Maps</v>
      </c>
      <c r="Y346" s="1">
        <v>40.873295923699999</v>
      </c>
      <c r="Z346" s="1">
        <v>-83.914022397500005</v>
      </c>
      <c r="AA346" s="1">
        <v>40.878027383999999</v>
      </c>
      <c r="AB346" s="1">
        <v>-83.906792625799994</v>
      </c>
    </row>
    <row r="347" spans="1:28" x14ac:dyDescent="0.25">
      <c r="A347" s="13">
        <v>345</v>
      </c>
      <c r="B347" s="17">
        <v>8</v>
      </c>
      <c r="C347" s="1" t="s">
        <v>2379</v>
      </c>
      <c r="D347" s="1" t="s">
        <v>3865</v>
      </c>
      <c r="E347" s="1" t="s">
        <v>3866</v>
      </c>
      <c r="F347" s="1" t="s">
        <v>3916</v>
      </c>
      <c r="G347" s="16">
        <v>15</v>
      </c>
      <c r="H347" s="16">
        <v>15.5</v>
      </c>
      <c r="I347" s="13" t="s">
        <v>3190</v>
      </c>
      <c r="J347" s="1" t="s">
        <v>4979</v>
      </c>
      <c r="K347" s="1">
        <v>0</v>
      </c>
      <c r="L347" s="1">
        <v>0</v>
      </c>
      <c r="M347" s="1">
        <v>2</v>
      </c>
      <c r="N347" s="1">
        <v>0</v>
      </c>
      <c r="O347" s="1">
        <v>8</v>
      </c>
      <c r="P347" s="16">
        <v>21.09375</v>
      </c>
      <c r="Q347" s="21">
        <v>2.3742716120570263E-2</v>
      </c>
      <c r="R347" s="21">
        <v>0.6246024766858983</v>
      </c>
      <c r="S347" s="21">
        <v>0.60085976056532808</v>
      </c>
      <c r="T347" s="21">
        <v>1.5587029497231269E-3</v>
      </c>
      <c r="U347" s="21">
        <v>5.7534330048983956E-3</v>
      </c>
      <c r="V347" s="21">
        <v>4.1947300551752687E-3</v>
      </c>
      <c r="W347" s="13" t="str">
        <f>IF(Table46748[[#This Row],[PSI - FI]]&gt;5,"Red",(IF(AND(Table46748[[#This Row],[PSI - FI]]&lt;5,Table46748[[#This Row],[PSI - FI]]&gt;=3),"Blue","No")))</f>
        <v>No</v>
      </c>
      <c r="X347" s="19" t="str">
        <f>HYPERLINK("https://www.google.com/maps/dir/?api=1&amp;origin=" &amp; Table46748[[#This Row],[Begin Lat]] &amp; "," &amp; Table46748[[#This Row],[Begin Long]] &amp; "&amp;destination=" &amp; Table46748[[#This Row],[End Lat]] &amp; "," &amp; Table46748[[#This Row],[End Long]] &amp; "&amp;travelmode=driving", "Google Maps")</f>
        <v>Google Maps</v>
      </c>
      <c r="Y347" s="1">
        <v>39.837253389200001</v>
      </c>
      <c r="Z347" s="1">
        <v>-84.5337317117</v>
      </c>
      <c r="AA347" s="1">
        <v>39.8373427338</v>
      </c>
      <c r="AB347" s="1">
        <v>-84.524334376200002</v>
      </c>
    </row>
    <row r="348" spans="1:28" x14ac:dyDescent="0.25">
      <c r="A348" s="13">
        <v>346</v>
      </c>
      <c r="B348" s="17">
        <v>11</v>
      </c>
      <c r="C348" s="1" t="s">
        <v>2389</v>
      </c>
      <c r="D348" s="1" t="s">
        <v>3884</v>
      </c>
      <c r="E348" s="1" t="s">
        <v>3885</v>
      </c>
      <c r="F348" s="1" t="s">
        <v>3922</v>
      </c>
      <c r="G348" s="16">
        <v>30.4</v>
      </c>
      <c r="H348" s="16">
        <v>30.9</v>
      </c>
      <c r="I348" s="13" t="s">
        <v>3190</v>
      </c>
      <c r="J348" s="1" t="s">
        <v>4979</v>
      </c>
      <c r="K348" s="1">
        <v>0</v>
      </c>
      <c r="L348" s="1">
        <v>0</v>
      </c>
      <c r="M348" s="1">
        <v>4</v>
      </c>
      <c r="N348" s="1">
        <v>0</v>
      </c>
      <c r="O348" s="1">
        <v>2</v>
      </c>
      <c r="P348" s="16">
        <v>28.1875</v>
      </c>
      <c r="Q348" s="21">
        <v>1.598191350586468E-2</v>
      </c>
      <c r="R348" s="21">
        <v>0.22583308056111143</v>
      </c>
      <c r="S348" s="21">
        <v>0.20985116705524676</v>
      </c>
      <c r="T348" s="21">
        <v>1.0743900865349538E-3</v>
      </c>
      <c r="U348" s="21">
        <v>5.7442809178673386E-3</v>
      </c>
      <c r="V348" s="21">
        <v>4.6698908313323843E-3</v>
      </c>
      <c r="W348" s="13" t="str">
        <f>IF(Table46748[[#This Row],[PSI - FI]]&gt;5,"Red",(IF(AND(Table46748[[#This Row],[PSI - FI]]&lt;5,Table46748[[#This Row],[PSI - FI]]&gt;=3),"Blue","No")))</f>
        <v>No</v>
      </c>
      <c r="X348" s="19" t="str">
        <f>HYPERLINK("https://www.google.com/maps/dir/?api=1&amp;origin=" &amp; Table46748[[#This Row],[Begin Lat]] &amp; "," &amp; Table46748[[#This Row],[Begin Long]] &amp; "&amp;destination=" &amp; Table46748[[#This Row],[End Lat]] &amp; "," &amp; Table46748[[#This Row],[End Long]] &amp; "&amp;travelmode=driving", "Google Maps")</f>
        <v>Google Maps</v>
      </c>
      <c r="Y348" s="1">
        <v>40.611168642800003</v>
      </c>
      <c r="Z348" s="1">
        <v>-81.487467319999993</v>
      </c>
      <c r="AA348" s="1">
        <v>40.6139871552</v>
      </c>
      <c r="AB348" s="1">
        <v>-81.478897612300003</v>
      </c>
    </row>
    <row r="349" spans="1:28" x14ac:dyDescent="0.25">
      <c r="A349" s="13">
        <v>347</v>
      </c>
      <c r="B349" s="17">
        <v>8</v>
      </c>
      <c r="C349" s="1" t="s">
        <v>2363</v>
      </c>
      <c r="D349" s="1" t="s">
        <v>3848</v>
      </c>
      <c r="E349" s="1" t="s">
        <v>3869</v>
      </c>
      <c r="F349" s="1" t="s">
        <v>3917</v>
      </c>
      <c r="G349" s="16">
        <v>2.1</v>
      </c>
      <c r="H349" s="16">
        <v>2.6</v>
      </c>
      <c r="I349" s="13" t="s">
        <v>3190</v>
      </c>
      <c r="J349" s="1" t="s">
        <v>4979</v>
      </c>
      <c r="K349" s="1">
        <v>0</v>
      </c>
      <c r="L349" s="1">
        <v>1</v>
      </c>
      <c r="M349" s="1">
        <v>1</v>
      </c>
      <c r="N349" s="1">
        <v>0</v>
      </c>
      <c r="O349" s="1">
        <v>6</v>
      </c>
      <c r="P349" s="16">
        <v>58.223564680232556</v>
      </c>
      <c r="Q349" s="21">
        <v>2.6742262285587411E-2</v>
      </c>
      <c r="R349" s="21">
        <v>0.46928256653860512</v>
      </c>
      <c r="S349" s="21">
        <v>0.44254030425301771</v>
      </c>
      <c r="T349" s="21">
        <v>1.8033236218423184E-3</v>
      </c>
      <c r="U349" s="21">
        <v>5.7090492984519844E-3</v>
      </c>
      <c r="V349" s="21">
        <v>3.9057256766096659E-3</v>
      </c>
      <c r="W349" s="13" t="str">
        <f>IF(Table46748[[#This Row],[PSI - FI]]&gt;5,"Red",(IF(AND(Table46748[[#This Row],[PSI - FI]]&lt;5,Table46748[[#This Row],[PSI - FI]]&gt;=3),"Blue","No")))</f>
        <v>No</v>
      </c>
      <c r="X349" s="19" t="str">
        <f>HYPERLINK("https://www.google.com/maps/dir/?api=1&amp;origin=" &amp; Table46748[[#This Row],[Begin Lat]] &amp; "," &amp; Table46748[[#This Row],[Begin Long]] &amp; "&amp;destination=" &amp; Table46748[[#This Row],[End Lat]] &amp; "," &amp; Table46748[[#This Row],[End Long]] &amp; "&amp;travelmode=driving", "Google Maps")</f>
        <v>Google Maps</v>
      </c>
      <c r="Y349" s="1">
        <v>39.480002083899997</v>
      </c>
      <c r="Z349" s="1">
        <v>-83.956057707400007</v>
      </c>
      <c r="AA349" s="1">
        <v>39.483580166000003</v>
      </c>
      <c r="AB349" s="1">
        <v>-83.947963776199998</v>
      </c>
    </row>
    <row r="350" spans="1:28" x14ac:dyDescent="0.25">
      <c r="A350" s="13">
        <v>348</v>
      </c>
      <c r="B350" s="17">
        <v>8</v>
      </c>
      <c r="C350" s="1" t="s">
        <v>2363</v>
      </c>
      <c r="D350" s="1" t="s">
        <v>3848</v>
      </c>
      <c r="E350" s="1" t="s">
        <v>3869</v>
      </c>
      <c r="F350" s="1" t="s">
        <v>3917</v>
      </c>
      <c r="G350" s="16">
        <v>0</v>
      </c>
      <c r="H350" s="16">
        <v>0.5</v>
      </c>
      <c r="I350" s="13" t="s">
        <v>3190</v>
      </c>
      <c r="J350" s="1" t="s">
        <v>4979</v>
      </c>
      <c r="K350" s="1">
        <v>1</v>
      </c>
      <c r="L350" s="1">
        <v>0</v>
      </c>
      <c r="M350" s="1">
        <v>1</v>
      </c>
      <c r="N350" s="1">
        <v>0</v>
      </c>
      <c r="O350" s="1">
        <v>1</v>
      </c>
      <c r="P350" s="16">
        <v>53.223564680232556</v>
      </c>
      <c r="Q350" s="21">
        <v>2.6742262285587411E-2</v>
      </c>
      <c r="R350" s="21">
        <v>0.19040681253246772</v>
      </c>
      <c r="S350" s="21">
        <v>0.16366455024688031</v>
      </c>
      <c r="T350" s="21">
        <v>1.8033236218423184E-3</v>
      </c>
      <c r="U350" s="21">
        <v>5.7090492984519844E-3</v>
      </c>
      <c r="V350" s="21">
        <v>3.9057256766096659E-3</v>
      </c>
      <c r="W350" s="13" t="str">
        <f>IF(Table46748[[#This Row],[PSI - FI]]&gt;5,"Red",(IF(AND(Table46748[[#This Row],[PSI - FI]]&lt;5,Table46748[[#This Row],[PSI - FI]]&gt;=3),"Blue","No")))</f>
        <v>No</v>
      </c>
      <c r="X350" s="19" t="str">
        <f>HYPERLINK("https://www.google.com/maps/dir/?api=1&amp;origin=" &amp; Table46748[[#This Row],[Begin Lat]] &amp; "," &amp; Table46748[[#This Row],[Begin Long]] &amp; "&amp;destination=" &amp; Table46748[[#This Row],[End Lat]] &amp; "," &amp; Table46748[[#This Row],[End Long]] &amp; "&amp;travelmode=driving", "Google Maps")</f>
        <v>Google Maps</v>
      </c>
      <c r="Y350" s="1">
        <v>39.461368312099999</v>
      </c>
      <c r="Z350" s="1">
        <v>-83.986938992199995</v>
      </c>
      <c r="AA350" s="1">
        <v>39.465667405300003</v>
      </c>
      <c r="AB350" s="1">
        <v>-83.9794535403</v>
      </c>
    </row>
    <row r="351" spans="1:28" x14ac:dyDescent="0.25">
      <c r="A351" s="13">
        <v>349</v>
      </c>
      <c r="B351" s="17">
        <v>3</v>
      </c>
      <c r="C351" s="1" t="s">
        <v>3193</v>
      </c>
      <c r="D351" s="1" t="s">
        <v>3848</v>
      </c>
      <c r="E351" s="1" t="s">
        <v>3880</v>
      </c>
      <c r="F351" s="1" t="s">
        <v>3917</v>
      </c>
      <c r="G351" s="16">
        <v>9.3000000000000007</v>
      </c>
      <c r="H351" s="16">
        <v>9.8000000000000007</v>
      </c>
      <c r="I351" s="13" t="s">
        <v>3190</v>
      </c>
      <c r="J351" s="1" t="s">
        <v>4978</v>
      </c>
      <c r="K351" s="1">
        <v>0</v>
      </c>
      <c r="L351" s="1">
        <v>2</v>
      </c>
      <c r="M351" s="1">
        <v>0</v>
      </c>
      <c r="N351" s="1">
        <v>1</v>
      </c>
      <c r="O351" s="1">
        <v>7</v>
      </c>
      <c r="P351" s="16">
        <v>102.79087936046511</v>
      </c>
      <c r="Q351" s="21">
        <v>2.812628984733646E-2</v>
      </c>
      <c r="R351" s="21">
        <v>0.33367526703801925</v>
      </c>
      <c r="S351" s="21">
        <v>0.3055489771906828</v>
      </c>
      <c r="T351" s="21">
        <v>1.7098424445320868E-3</v>
      </c>
      <c r="U351" s="21">
        <v>5.7050833752210033E-3</v>
      </c>
      <c r="V351" s="21">
        <v>3.9952409306889163E-3</v>
      </c>
      <c r="W351" s="13" t="str">
        <f>IF(Table46748[[#This Row],[PSI - FI]]&gt;5,"Red",(IF(AND(Table46748[[#This Row],[PSI - FI]]&lt;5,Table46748[[#This Row],[PSI - FI]]&gt;=3),"Blue","No")))</f>
        <v>No</v>
      </c>
      <c r="X351" s="19" t="str">
        <f>HYPERLINK("https://www.google.com/maps/dir/?api=1&amp;origin=" &amp; Table46748[[#This Row],[Begin Lat]] &amp; "," &amp; Table46748[[#This Row],[Begin Long]] &amp; "&amp;destination=" &amp; Table46748[[#This Row],[End Lat]] &amp; "," &amp; Table46748[[#This Row],[End Long]] &amp; "&amp;travelmode=driving", "Google Maps")</f>
        <v>Google Maps</v>
      </c>
      <c r="Y351" s="1">
        <v>40.868559305399998</v>
      </c>
      <c r="Z351" s="1">
        <v>-82.236367907000002</v>
      </c>
      <c r="AA351" s="1">
        <v>40.871055284400001</v>
      </c>
      <c r="AB351" s="1">
        <v>-82.227406939900007</v>
      </c>
    </row>
    <row r="352" spans="1:28" x14ac:dyDescent="0.25">
      <c r="A352" s="13">
        <v>350</v>
      </c>
      <c r="B352" s="17">
        <v>3</v>
      </c>
      <c r="C352" s="1" t="s">
        <v>3193</v>
      </c>
      <c r="D352" s="1" t="s">
        <v>3848</v>
      </c>
      <c r="E352" s="1" t="s">
        <v>3880</v>
      </c>
      <c r="F352" s="1" t="s">
        <v>3917</v>
      </c>
      <c r="G352" s="16">
        <v>14.5</v>
      </c>
      <c r="H352" s="16">
        <v>15</v>
      </c>
      <c r="I352" s="13" t="s">
        <v>3190</v>
      </c>
      <c r="J352" s="1" t="s">
        <v>4978</v>
      </c>
      <c r="K352" s="1">
        <v>0</v>
      </c>
      <c r="L352" s="1">
        <v>0</v>
      </c>
      <c r="M352" s="1">
        <v>2</v>
      </c>
      <c r="N352" s="1">
        <v>1</v>
      </c>
      <c r="O352" s="1">
        <v>6</v>
      </c>
      <c r="P352" s="16">
        <v>23.53125</v>
      </c>
      <c r="Q352" s="21">
        <v>2.812628984733646E-2</v>
      </c>
      <c r="R352" s="21">
        <v>0.3028981726044892</v>
      </c>
      <c r="S352" s="21">
        <v>0.27477188275715275</v>
      </c>
      <c r="T352" s="21">
        <v>1.7098424445320868E-3</v>
      </c>
      <c r="U352" s="21">
        <v>5.7050833752210033E-3</v>
      </c>
      <c r="V352" s="21">
        <v>3.9952409306889163E-3</v>
      </c>
      <c r="W352" s="13" t="str">
        <f>IF(Table46748[[#This Row],[PSI - FI]]&gt;5,"Red",(IF(AND(Table46748[[#This Row],[PSI - FI]]&lt;5,Table46748[[#This Row],[PSI - FI]]&gt;=3),"Blue","No")))</f>
        <v>No</v>
      </c>
      <c r="X352" s="19" t="str">
        <f>HYPERLINK("https://www.google.com/maps/dir/?api=1&amp;origin=" &amp; Table46748[[#This Row],[Begin Lat]] &amp; "," &amp; Table46748[[#This Row],[Begin Long]] &amp; "&amp;destination=" &amp; Table46748[[#This Row],[End Lat]] &amp; "," &amp; Table46748[[#This Row],[End Long]] &amp; "&amp;travelmode=driving", "Google Maps")</f>
        <v>Google Maps</v>
      </c>
      <c r="Y352" s="1">
        <v>40.907025383099999</v>
      </c>
      <c r="Z352" s="1">
        <v>-82.152805658999995</v>
      </c>
      <c r="AA352" s="1">
        <v>40.909995922500002</v>
      </c>
      <c r="AB352" s="1">
        <v>-82.144104809799998</v>
      </c>
    </row>
    <row r="353" spans="1:28" x14ac:dyDescent="0.25">
      <c r="A353" s="13">
        <v>351</v>
      </c>
      <c r="B353" s="17">
        <v>1</v>
      </c>
      <c r="C353" s="1" t="s">
        <v>804</v>
      </c>
      <c r="D353" s="1" t="s">
        <v>3852</v>
      </c>
      <c r="E353" s="1" t="s">
        <v>3879</v>
      </c>
      <c r="F353" s="1" t="s">
        <v>3918</v>
      </c>
      <c r="G353" s="16">
        <v>8.3000000000000007</v>
      </c>
      <c r="H353" s="16">
        <v>8.8000000000000007</v>
      </c>
      <c r="I353" s="13" t="s">
        <v>3190</v>
      </c>
      <c r="J353" s="1" t="s">
        <v>4979</v>
      </c>
      <c r="K353" s="1">
        <v>1</v>
      </c>
      <c r="L353" s="1">
        <v>0</v>
      </c>
      <c r="M353" s="1">
        <v>2</v>
      </c>
      <c r="N353" s="1">
        <v>1</v>
      </c>
      <c r="O353" s="1">
        <v>2</v>
      </c>
      <c r="P353" s="16">
        <v>65.207939680232556</v>
      </c>
      <c r="Q353" s="21">
        <v>1.5868455532793004E-2</v>
      </c>
      <c r="R353" s="21">
        <v>0.22567370984832594</v>
      </c>
      <c r="S353" s="21">
        <v>0.20980525431553293</v>
      </c>
      <c r="T353" s="21">
        <v>1.0667172019025017E-3</v>
      </c>
      <c r="U353" s="21">
        <v>5.7044751069507344E-3</v>
      </c>
      <c r="V353" s="21">
        <v>4.6377579050482327E-3</v>
      </c>
      <c r="W353" s="13" t="str">
        <f>IF(Table46748[[#This Row],[PSI - FI]]&gt;5,"Red",(IF(AND(Table46748[[#This Row],[PSI - FI]]&lt;5,Table46748[[#This Row],[PSI - FI]]&gt;=3),"Blue","No")))</f>
        <v>No</v>
      </c>
      <c r="X353" s="19" t="str">
        <f>HYPERLINK("https://www.google.com/maps/dir/?api=1&amp;origin=" &amp; Table46748[[#This Row],[Begin Lat]] &amp; "," &amp; Table46748[[#This Row],[Begin Long]] &amp; "&amp;destination=" &amp; Table46748[[#This Row],[End Lat]] &amp; "," &amp; Table46748[[#This Row],[End Long]] &amp; "&amp;travelmode=driving", "Google Maps")</f>
        <v>Google Maps</v>
      </c>
      <c r="Y353" s="1">
        <v>40.956399519100003</v>
      </c>
      <c r="Z353" s="1">
        <v>-83.758211523900002</v>
      </c>
      <c r="AA353" s="1">
        <v>40.961477306799999</v>
      </c>
      <c r="AB353" s="1">
        <v>-83.751395484900002</v>
      </c>
    </row>
    <row r="354" spans="1:28" x14ac:dyDescent="0.25">
      <c r="A354" s="13">
        <v>352</v>
      </c>
      <c r="B354" s="17">
        <v>4</v>
      </c>
      <c r="C354" s="1" t="s">
        <v>801</v>
      </c>
      <c r="D354" s="1" t="s">
        <v>3867</v>
      </c>
      <c r="E354" s="1" t="s">
        <v>3877</v>
      </c>
      <c r="F354" s="1" t="s">
        <v>3921</v>
      </c>
      <c r="G354" s="16">
        <v>3.9</v>
      </c>
      <c r="H354" s="16">
        <v>4.4000000000000004</v>
      </c>
      <c r="I354" s="13" t="s">
        <v>3190</v>
      </c>
      <c r="J354" s="1" t="s">
        <v>4979</v>
      </c>
      <c r="K354" s="1">
        <v>0</v>
      </c>
      <c r="L354" s="1">
        <v>0</v>
      </c>
      <c r="M354" s="1">
        <v>2</v>
      </c>
      <c r="N354" s="1">
        <v>1</v>
      </c>
      <c r="O354" s="1">
        <v>4</v>
      </c>
      <c r="P354" s="16">
        <v>21.53125</v>
      </c>
      <c r="Q354" s="21">
        <v>1.9868920055116951E-2</v>
      </c>
      <c r="R354" s="21">
        <v>0.31968611678806563</v>
      </c>
      <c r="S354" s="21">
        <v>0.29981719673294871</v>
      </c>
      <c r="T354" s="21">
        <v>1.3374425322829045E-3</v>
      </c>
      <c r="U354" s="21">
        <v>5.6935266199204769E-3</v>
      </c>
      <c r="V354" s="21">
        <v>4.3560840876375722E-3</v>
      </c>
      <c r="W354" s="13" t="str">
        <f>IF(Table46748[[#This Row],[PSI - FI]]&gt;5,"Red",(IF(AND(Table46748[[#This Row],[PSI - FI]]&lt;5,Table46748[[#This Row],[PSI - FI]]&gt;=3),"Blue","No")))</f>
        <v>No</v>
      </c>
      <c r="X354" s="19" t="str">
        <f>HYPERLINK("https://www.google.com/maps/dir/?api=1&amp;origin=" &amp; Table46748[[#This Row],[Begin Lat]] &amp; "," &amp; Table46748[[#This Row],[Begin Long]] &amp; "&amp;destination=" &amp; Table46748[[#This Row],[End Lat]] &amp; "," &amp; Table46748[[#This Row],[End Long]] &amp; "&amp;travelmode=driving", "Google Maps")</f>
        <v>Google Maps</v>
      </c>
      <c r="Y354" s="1">
        <v>41.1044916022</v>
      </c>
      <c r="Z354" s="1">
        <v>-80.928439915599995</v>
      </c>
      <c r="AA354" s="1">
        <v>41.1051335525</v>
      </c>
      <c r="AB354" s="1">
        <v>-80.918901638099996</v>
      </c>
    </row>
    <row r="355" spans="1:28" x14ac:dyDescent="0.25">
      <c r="A355" s="13">
        <v>353</v>
      </c>
      <c r="B355" s="17">
        <v>6</v>
      </c>
      <c r="C355" s="1" t="s">
        <v>2374</v>
      </c>
      <c r="D355" s="1" t="s">
        <v>3848</v>
      </c>
      <c r="E355" s="1" t="s">
        <v>3849</v>
      </c>
      <c r="F355" s="1" t="s">
        <v>3917</v>
      </c>
      <c r="G355" s="16">
        <v>0.5</v>
      </c>
      <c r="H355" s="16">
        <v>1</v>
      </c>
      <c r="I355" s="13" t="s">
        <v>3190</v>
      </c>
      <c r="J355" s="1" t="s">
        <v>4978</v>
      </c>
      <c r="K355" s="1">
        <v>1</v>
      </c>
      <c r="L355" s="1">
        <v>1</v>
      </c>
      <c r="M355" s="1">
        <v>2</v>
      </c>
      <c r="N355" s="1">
        <v>0</v>
      </c>
      <c r="O355" s="1">
        <v>3</v>
      </c>
      <c r="P355" s="16">
        <v>107.44712936046511</v>
      </c>
      <c r="Q355" s="21">
        <v>2.3645704410102018E-2</v>
      </c>
      <c r="R355" s="21">
        <v>0.20630058834373613</v>
      </c>
      <c r="S355" s="21">
        <v>0.1826548839336341</v>
      </c>
      <c r="T355" s="21">
        <v>1.3793677975372394E-3</v>
      </c>
      <c r="U355" s="21">
        <v>5.6832918393577925E-3</v>
      </c>
      <c r="V355" s="21">
        <v>4.3039240418205529E-3</v>
      </c>
      <c r="W355" s="13" t="str">
        <f>IF(Table46748[[#This Row],[PSI - FI]]&gt;5,"Red",(IF(AND(Table46748[[#This Row],[PSI - FI]]&lt;5,Table46748[[#This Row],[PSI - FI]]&gt;=3),"Blue","No")))</f>
        <v>No</v>
      </c>
      <c r="X355" s="19" t="str">
        <f>HYPERLINK("https://www.google.com/maps/dir/?api=1&amp;origin=" &amp; Table46748[[#This Row],[Begin Lat]] &amp; "," &amp; Table46748[[#This Row],[Begin Long]] &amp; "&amp;destination=" &amp; Table46748[[#This Row],[End Lat]] &amp; "," &amp; Table46748[[#This Row],[End Long]] &amp; "&amp;travelmode=driving", "Google Maps")</f>
        <v>Google Maps</v>
      </c>
      <c r="Y355" s="1">
        <v>39.592384748100002</v>
      </c>
      <c r="Z355" s="1">
        <v>-83.658518564299996</v>
      </c>
      <c r="AA355" s="1">
        <v>39.596324408100003</v>
      </c>
      <c r="AB355" s="1">
        <v>-83.650654612599993</v>
      </c>
    </row>
    <row r="356" spans="1:28" x14ac:dyDescent="0.25">
      <c r="A356" s="13">
        <v>354</v>
      </c>
      <c r="B356" s="17">
        <v>7</v>
      </c>
      <c r="C356" s="1" t="s">
        <v>789</v>
      </c>
      <c r="D356" s="1" t="s">
        <v>3846</v>
      </c>
      <c r="E356" s="1" t="s">
        <v>3847</v>
      </c>
      <c r="F356" s="1" t="s">
        <v>3916</v>
      </c>
      <c r="G356" s="16">
        <v>25.8</v>
      </c>
      <c r="H356" s="16">
        <v>26.3</v>
      </c>
      <c r="I356" s="13" t="s">
        <v>3190</v>
      </c>
      <c r="J356" s="1" t="s">
        <v>4978</v>
      </c>
      <c r="K356" s="1">
        <v>0</v>
      </c>
      <c r="L356" s="1">
        <v>0</v>
      </c>
      <c r="M356" s="1">
        <v>2</v>
      </c>
      <c r="N356" s="1">
        <v>0</v>
      </c>
      <c r="O356" s="1">
        <v>15</v>
      </c>
      <c r="P356" s="16">
        <v>28.09375</v>
      </c>
      <c r="Q356" s="21">
        <v>3.4761724798860145E-2</v>
      </c>
      <c r="R356" s="21">
        <v>0.67215445672608043</v>
      </c>
      <c r="S356" s="21">
        <v>0.63739273192722024</v>
      </c>
      <c r="T356" s="21">
        <v>2.222357968409801E-3</v>
      </c>
      <c r="U356" s="21">
        <v>5.6786439894366157E-3</v>
      </c>
      <c r="V356" s="21">
        <v>3.4562860210268147E-3</v>
      </c>
      <c r="W356" s="13" t="str">
        <f>IF(Table46748[[#This Row],[PSI - FI]]&gt;5,"Red",(IF(AND(Table46748[[#This Row],[PSI - FI]]&lt;5,Table46748[[#This Row],[PSI - FI]]&gt;=3),"Blue","No")))</f>
        <v>No</v>
      </c>
      <c r="X356" s="19" t="str">
        <f>HYPERLINK("https://www.google.com/maps/dir/?api=1&amp;origin=" &amp; Table46748[[#This Row],[Begin Lat]] &amp; "," &amp; Table46748[[#This Row],[Begin Long]] &amp; "&amp;destination=" &amp; Table46748[[#This Row],[End Lat]] &amp; "," &amp; Table46748[[#This Row],[End Long]] &amp; "&amp;travelmode=driving", "Google Maps")</f>
        <v>Google Maps</v>
      </c>
      <c r="Y356" s="1">
        <v>39.9322374801</v>
      </c>
      <c r="Z356" s="1">
        <v>-83.599169437300006</v>
      </c>
      <c r="AA356" s="1">
        <v>39.933602167799997</v>
      </c>
      <c r="AB356" s="1">
        <v>-83.589941970500007</v>
      </c>
    </row>
    <row r="357" spans="1:28" x14ac:dyDescent="0.25">
      <c r="A357" s="13">
        <v>355</v>
      </c>
      <c r="B357" s="17">
        <v>5</v>
      </c>
      <c r="C357" s="1" t="s">
        <v>1333</v>
      </c>
      <c r="D357" s="1" t="s">
        <v>3842</v>
      </c>
      <c r="E357" s="1" t="s">
        <v>3874</v>
      </c>
      <c r="F357" s="1" t="s">
        <v>3916</v>
      </c>
      <c r="G357" s="16">
        <v>20.9</v>
      </c>
      <c r="H357" s="16">
        <v>21.4</v>
      </c>
      <c r="I357" s="13" t="s">
        <v>3190</v>
      </c>
      <c r="J357" s="1" t="s">
        <v>4977</v>
      </c>
      <c r="K357" s="1">
        <v>0</v>
      </c>
      <c r="L357" s="1">
        <v>0</v>
      </c>
      <c r="M357" s="1">
        <v>1</v>
      </c>
      <c r="N357" s="1">
        <v>0</v>
      </c>
      <c r="O357" s="1">
        <v>12</v>
      </c>
      <c r="P357" s="16">
        <v>18.546875</v>
      </c>
      <c r="Q357" s="21">
        <v>3.2180354919787435E-2</v>
      </c>
      <c r="R357" s="21">
        <v>1.2991481697717373</v>
      </c>
      <c r="S357" s="21">
        <v>1.2669678148519499</v>
      </c>
      <c r="T357" s="21">
        <v>2.0334675141763141E-3</v>
      </c>
      <c r="U357" s="21">
        <v>5.6676366206121374E-3</v>
      </c>
      <c r="V357" s="21">
        <v>3.6341691064358233E-3</v>
      </c>
      <c r="W357" s="13" t="str">
        <f>IF(Table46748[[#This Row],[PSI - FI]]&gt;5,"Red",(IF(AND(Table46748[[#This Row],[PSI - FI]]&lt;5,Table46748[[#This Row],[PSI - FI]]&gt;=3),"Blue","No")))</f>
        <v>No</v>
      </c>
      <c r="X357" s="19" t="str">
        <f>HYPERLINK("https://www.google.com/maps/dir/?api=1&amp;origin=" &amp; Table46748[[#This Row],[Begin Lat]] &amp; "," &amp; Table46748[[#This Row],[Begin Long]] &amp; "&amp;destination=" &amp; Table46748[[#This Row],[End Lat]] &amp; "," &amp; Table46748[[#This Row],[End Long]] &amp; "&amp;travelmode=driving", "Google Maps")</f>
        <v>Google Maps</v>
      </c>
      <c r="Y357" s="1">
        <v>39.975990423200003</v>
      </c>
      <c r="Z357" s="1">
        <v>-81.843891102800001</v>
      </c>
      <c r="AA357" s="1">
        <v>39.974196085599999</v>
      </c>
      <c r="AB357" s="1">
        <v>-81.834937047300002</v>
      </c>
    </row>
    <row r="358" spans="1:28" x14ac:dyDescent="0.25">
      <c r="A358" s="13">
        <v>356</v>
      </c>
      <c r="B358" s="17">
        <v>11</v>
      </c>
      <c r="C358" s="1" t="s">
        <v>2389</v>
      </c>
      <c r="D358" s="1" t="s">
        <v>3884</v>
      </c>
      <c r="E358" s="1" t="s">
        <v>3885</v>
      </c>
      <c r="F358" s="1" t="s">
        <v>3922</v>
      </c>
      <c r="G358" s="16">
        <v>12.2</v>
      </c>
      <c r="H358" s="16">
        <v>12.7</v>
      </c>
      <c r="I358" s="13" t="s">
        <v>3190</v>
      </c>
      <c r="J358" s="1" t="s">
        <v>4977</v>
      </c>
      <c r="K358" s="1">
        <v>0</v>
      </c>
      <c r="L358" s="1">
        <v>0</v>
      </c>
      <c r="M358" s="1">
        <v>4</v>
      </c>
      <c r="N358" s="1">
        <v>0</v>
      </c>
      <c r="O358" s="1">
        <v>4</v>
      </c>
      <c r="P358" s="16">
        <v>30.1875</v>
      </c>
      <c r="Q358" s="21">
        <v>9.4127949193878197E-3</v>
      </c>
      <c r="R358" s="21">
        <v>0.36114631756427201</v>
      </c>
      <c r="S358" s="21">
        <v>0.35173352264488417</v>
      </c>
      <c r="T358" s="21">
        <v>5.3743302690133926E-4</v>
      </c>
      <c r="U358" s="21">
        <v>5.6533577108616954E-3</v>
      </c>
      <c r="V358" s="21">
        <v>5.1159246839603562E-3</v>
      </c>
      <c r="W358" s="13" t="str">
        <f>IF(Table46748[[#This Row],[PSI - FI]]&gt;5,"Red",(IF(AND(Table46748[[#This Row],[PSI - FI]]&lt;5,Table46748[[#This Row],[PSI - FI]]&gt;=3),"Blue","No")))</f>
        <v>No</v>
      </c>
      <c r="X358" s="19" t="str">
        <f>HYPERLINK("https://www.google.com/maps/dir/?api=1&amp;origin=" &amp; Table46748[[#This Row],[Begin Lat]] &amp; "," &amp; Table46748[[#This Row],[Begin Long]] &amp; "&amp;destination=" &amp; Table46748[[#This Row],[End Lat]] &amp; "," &amp; Table46748[[#This Row],[End Long]] &amp; "&amp;travelmode=driving", "Google Maps")</f>
        <v>Google Maps</v>
      </c>
      <c r="Y358" s="1">
        <v>40.3877657349</v>
      </c>
      <c r="Z358" s="1">
        <v>-81.559995809399993</v>
      </c>
      <c r="AA358" s="1">
        <v>40.394166662099998</v>
      </c>
      <c r="AB358" s="1">
        <v>-81.555710331599997</v>
      </c>
    </row>
    <row r="359" spans="1:28" x14ac:dyDescent="0.25">
      <c r="A359" s="13">
        <v>357</v>
      </c>
      <c r="B359" s="17">
        <v>4</v>
      </c>
      <c r="C359" s="1" t="s">
        <v>801</v>
      </c>
      <c r="D359" s="1" t="s">
        <v>3867</v>
      </c>
      <c r="E359" s="1" t="s">
        <v>3868</v>
      </c>
      <c r="F359" s="1" t="s">
        <v>3919</v>
      </c>
      <c r="G359" s="16">
        <v>0.1</v>
      </c>
      <c r="H359" s="16">
        <v>0.6</v>
      </c>
      <c r="I359" s="13" t="s">
        <v>3190</v>
      </c>
      <c r="J359" s="1" t="s">
        <v>4977</v>
      </c>
      <c r="K359" s="1">
        <v>0</v>
      </c>
      <c r="L359" s="1">
        <v>0</v>
      </c>
      <c r="M359" s="1">
        <v>0</v>
      </c>
      <c r="N359" s="1">
        <v>1</v>
      </c>
      <c r="O359" s="1">
        <v>9</v>
      </c>
      <c r="P359" s="16">
        <v>13.4375</v>
      </c>
      <c r="Q359" s="21">
        <v>2.8136339915395894E-2</v>
      </c>
      <c r="R359" s="21">
        <v>1.0917556769905741</v>
      </c>
      <c r="S359" s="21">
        <v>1.0636193370751781</v>
      </c>
      <c r="T359" s="21">
        <v>1.683178743288359E-3</v>
      </c>
      <c r="U359" s="21">
        <v>5.6252699615110865E-3</v>
      </c>
      <c r="V359" s="21">
        <v>3.9420912182227272E-3</v>
      </c>
      <c r="W359" s="13" t="str">
        <f>IF(Table46748[[#This Row],[PSI - FI]]&gt;5,"Red",(IF(AND(Table46748[[#This Row],[PSI - FI]]&lt;5,Table46748[[#This Row],[PSI - FI]]&gt;=3),"Blue","No")))</f>
        <v>No</v>
      </c>
      <c r="X359" s="19" t="str">
        <f>HYPERLINK("https://www.google.com/maps/dir/?api=1&amp;origin=" &amp; Table46748[[#This Row],[Begin Lat]] &amp; "," &amp; Table46748[[#This Row],[Begin Long]] &amp; "&amp;destination=" &amp; Table46748[[#This Row],[End Lat]] &amp; "," &amp; Table46748[[#This Row],[End Long]] &amp; "&amp;travelmode=driving", "Google Maps")</f>
        <v>Google Maps</v>
      </c>
      <c r="Y359" s="1">
        <v>41.109948767500001</v>
      </c>
      <c r="Z359" s="1">
        <v>-80.835975245399993</v>
      </c>
      <c r="AA359" s="1">
        <v>41.110786511900002</v>
      </c>
      <c r="AB359" s="1">
        <v>-80.826465025000005</v>
      </c>
    </row>
    <row r="360" spans="1:28" x14ac:dyDescent="0.25">
      <c r="A360" s="13">
        <v>358</v>
      </c>
      <c r="B360" s="17">
        <v>5</v>
      </c>
      <c r="C360" s="1" t="s">
        <v>1333</v>
      </c>
      <c r="D360" s="1" t="s">
        <v>3842</v>
      </c>
      <c r="E360" s="1" t="s">
        <v>3874</v>
      </c>
      <c r="F360" s="1" t="s">
        <v>3916</v>
      </c>
      <c r="G360" s="16">
        <v>19.2</v>
      </c>
      <c r="H360" s="16">
        <v>19.7</v>
      </c>
      <c r="I360" s="13" t="s">
        <v>3190</v>
      </c>
      <c r="J360" s="1" t="s">
        <v>4979</v>
      </c>
      <c r="K360" s="1">
        <v>0</v>
      </c>
      <c r="L360" s="1">
        <v>0</v>
      </c>
      <c r="M360" s="1">
        <v>1</v>
      </c>
      <c r="N360" s="1">
        <v>1</v>
      </c>
      <c r="O360" s="1">
        <v>6</v>
      </c>
      <c r="P360" s="16">
        <v>16.984375</v>
      </c>
      <c r="Q360" s="21">
        <v>2.6267542815611833E-2</v>
      </c>
      <c r="R360" s="21">
        <v>0.46282711237852392</v>
      </c>
      <c r="S360" s="21">
        <v>0.43655956956291209</v>
      </c>
      <c r="T360" s="21">
        <v>1.7711211656128104E-3</v>
      </c>
      <c r="U360" s="21">
        <v>5.6079031341356002E-3</v>
      </c>
      <c r="V360" s="21">
        <v>3.8367819685227898E-3</v>
      </c>
      <c r="W360" s="13" t="str">
        <f>IF(Table46748[[#This Row],[PSI - FI]]&gt;5,"Red",(IF(AND(Table46748[[#This Row],[PSI - FI]]&lt;5,Table46748[[#This Row],[PSI - FI]]&gt;=3),"Blue","No")))</f>
        <v>No</v>
      </c>
      <c r="X360" s="19" t="str">
        <f>HYPERLINK("https://www.google.com/maps/dir/?api=1&amp;origin=" &amp; Table46748[[#This Row],[Begin Lat]] &amp; "," &amp; Table46748[[#This Row],[Begin Long]] &amp; "&amp;destination=" &amp; Table46748[[#This Row],[End Lat]] &amp; "," &amp; Table46748[[#This Row],[End Long]] &amp; "&amp;travelmode=driving", "Google Maps")</f>
        <v>Google Maps</v>
      </c>
      <c r="Y360" s="1">
        <v>39.969818306599997</v>
      </c>
      <c r="Z360" s="1">
        <v>-81.874774570499994</v>
      </c>
      <c r="AA360" s="1">
        <v>39.971109172299997</v>
      </c>
      <c r="AB360" s="1">
        <v>-81.865558922899993</v>
      </c>
    </row>
    <row r="361" spans="1:28" x14ac:dyDescent="0.25">
      <c r="A361" s="13">
        <v>359</v>
      </c>
      <c r="B361" s="17">
        <v>7</v>
      </c>
      <c r="C361" s="1" t="s">
        <v>789</v>
      </c>
      <c r="D361" s="1" t="s">
        <v>3846</v>
      </c>
      <c r="E361" s="1" t="s">
        <v>3847</v>
      </c>
      <c r="F361" s="1" t="s">
        <v>3916</v>
      </c>
      <c r="G361" s="16">
        <v>21.4</v>
      </c>
      <c r="H361" s="16">
        <v>21.9</v>
      </c>
      <c r="I361" s="13" t="s">
        <v>3190</v>
      </c>
      <c r="J361" s="1" t="s">
        <v>4978</v>
      </c>
      <c r="K361" s="1">
        <v>0</v>
      </c>
      <c r="L361" s="1">
        <v>0</v>
      </c>
      <c r="M361" s="1">
        <v>2</v>
      </c>
      <c r="N361" s="1">
        <v>0</v>
      </c>
      <c r="O361" s="1">
        <v>9</v>
      </c>
      <c r="P361" s="16">
        <v>22.09375</v>
      </c>
      <c r="Q361" s="21">
        <v>3.4175147436498216E-2</v>
      </c>
      <c r="R361" s="21">
        <v>0.43930201199069557</v>
      </c>
      <c r="S361" s="21">
        <v>0.40512686455419733</v>
      </c>
      <c r="T361" s="21">
        <v>2.1760356582181898E-3</v>
      </c>
      <c r="U361" s="21">
        <v>5.5607851736849045E-3</v>
      </c>
      <c r="V361" s="21">
        <v>3.3847495154667147E-3</v>
      </c>
      <c r="W361" s="13" t="str">
        <f>IF(Table46748[[#This Row],[PSI - FI]]&gt;5,"Red",(IF(AND(Table46748[[#This Row],[PSI - FI]]&lt;5,Table46748[[#This Row],[PSI - FI]]&gt;=3),"Blue","No")))</f>
        <v>No</v>
      </c>
      <c r="X361" s="19" t="str">
        <f>HYPERLINK("https://www.google.com/maps/dir/?api=1&amp;origin=" &amp; Table46748[[#This Row],[Begin Lat]] &amp; "," &amp; Table46748[[#This Row],[Begin Long]] &amp; "&amp;destination=" &amp; Table46748[[#This Row],[End Lat]] &amp; "," &amp; Table46748[[#This Row],[End Long]] &amp; "&amp;travelmode=driving", "Google Maps")</f>
        <v>Google Maps</v>
      </c>
      <c r="Y361" s="1">
        <v>39.930079428200003</v>
      </c>
      <c r="Z361" s="1">
        <v>-83.6801938845</v>
      </c>
      <c r="AA361" s="1">
        <v>39.933703782099997</v>
      </c>
      <c r="AB361" s="1">
        <v>-83.672081024899995</v>
      </c>
    </row>
    <row r="362" spans="1:28" x14ac:dyDescent="0.25">
      <c r="A362" s="13">
        <v>360</v>
      </c>
      <c r="B362" s="17">
        <v>3</v>
      </c>
      <c r="C362" s="1" t="s">
        <v>805</v>
      </c>
      <c r="D362" s="1" t="s">
        <v>3902</v>
      </c>
      <c r="E362" s="1" t="s">
        <v>3903</v>
      </c>
      <c r="F362" s="1" t="s">
        <v>3924</v>
      </c>
      <c r="G362" s="16">
        <v>5.2</v>
      </c>
      <c r="H362" s="16">
        <v>5.7</v>
      </c>
      <c r="I362" s="13" t="s">
        <v>3190</v>
      </c>
      <c r="J362" s="1" t="s">
        <v>4979</v>
      </c>
      <c r="K362" s="1">
        <v>0</v>
      </c>
      <c r="L362" s="1">
        <v>0</v>
      </c>
      <c r="M362" s="1">
        <v>3</v>
      </c>
      <c r="N362" s="1">
        <v>1</v>
      </c>
      <c r="O362" s="1">
        <v>7</v>
      </c>
      <c r="P362" s="16">
        <v>31.078125</v>
      </c>
      <c r="Q362" s="21">
        <v>1.5316182933765408E-2</v>
      </c>
      <c r="R362" s="21">
        <v>0.38838847067773796</v>
      </c>
      <c r="S362" s="21">
        <v>0.37307228774397255</v>
      </c>
      <c r="T362" s="21">
        <v>1.0293731072883218E-3</v>
      </c>
      <c r="U362" s="21">
        <v>5.5051294838087562E-3</v>
      </c>
      <c r="V362" s="21">
        <v>4.4757563765204346E-3</v>
      </c>
      <c r="W362" s="13" t="str">
        <f>IF(Table46748[[#This Row],[PSI - FI]]&gt;5,"Red",(IF(AND(Table46748[[#This Row],[PSI - FI]]&lt;5,Table46748[[#This Row],[PSI - FI]]&gt;=3),"Blue","No")))</f>
        <v>No</v>
      </c>
      <c r="X362" s="19" t="str">
        <f>HYPERLINK("https://www.google.com/maps/dir/?api=1&amp;origin=" &amp; Table46748[[#This Row],[Begin Lat]] &amp; "," &amp; Table46748[[#This Row],[Begin Long]] &amp; "&amp;destination=" &amp; Table46748[[#This Row],[End Lat]] &amp; "," &amp; Table46748[[#This Row],[End Long]] &amp; "&amp;travelmode=driving", "Google Maps")</f>
        <v>Google Maps</v>
      </c>
      <c r="Y362" s="1">
        <v>41.195579456099999</v>
      </c>
      <c r="Z362" s="1">
        <v>-81.713927399200003</v>
      </c>
      <c r="AA362" s="1">
        <v>41.196040400599998</v>
      </c>
      <c r="AB362" s="1">
        <v>-81.704357514400002</v>
      </c>
    </row>
    <row r="363" spans="1:28" x14ac:dyDescent="0.25">
      <c r="A363" s="13">
        <v>361</v>
      </c>
      <c r="B363" s="17">
        <v>2</v>
      </c>
      <c r="C363" s="1" t="s">
        <v>807</v>
      </c>
      <c r="D363" s="1" t="s">
        <v>3852</v>
      </c>
      <c r="E363" s="1" t="s">
        <v>3853</v>
      </c>
      <c r="F363" s="1" t="s">
        <v>3918</v>
      </c>
      <c r="G363" s="16">
        <v>20.7</v>
      </c>
      <c r="H363" s="16">
        <v>21.2</v>
      </c>
      <c r="I363" s="13" t="s">
        <v>3190</v>
      </c>
      <c r="J363" s="1" t="s">
        <v>4978</v>
      </c>
      <c r="K363" s="1">
        <v>0</v>
      </c>
      <c r="L363" s="1">
        <v>0</v>
      </c>
      <c r="M363" s="1">
        <v>0</v>
      </c>
      <c r="N363" s="1">
        <v>1</v>
      </c>
      <c r="O363" s="1">
        <v>8</v>
      </c>
      <c r="P363" s="16">
        <v>12.4375</v>
      </c>
      <c r="Q363" s="21">
        <v>4.0988445852128907E-2</v>
      </c>
      <c r="R363" s="21">
        <v>0.55522534280154412</v>
      </c>
      <c r="S363" s="21">
        <v>0.51423689694941521</v>
      </c>
      <c r="T363" s="21">
        <v>2.7025348511000536E-3</v>
      </c>
      <c r="U363" s="21">
        <v>5.4999283245976112E-3</v>
      </c>
      <c r="V363" s="21">
        <v>2.7973934734975576E-3</v>
      </c>
      <c r="W363" s="13" t="str">
        <f>IF(Table46748[[#This Row],[PSI - FI]]&gt;5,"Red",(IF(AND(Table46748[[#This Row],[PSI - FI]]&lt;5,Table46748[[#This Row],[PSI - FI]]&gt;=3),"Blue","No")))</f>
        <v>No</v>
      </c>
      <c r="X363" s="19" t="str">
        <f>HYPERLINK("https://www.google.com/maps/dir/?api=1&amp;origin=" &amp; Table46748[[#This Row],[Begin Lat]] &amp; "," &amp; Table46748[[#This Row],[Begin Long]] &amp; "&amp;destination=" &amp; Table46748[[#This Row],[End Lat]] &amp; "," &amp; Table46748[[#This Row],[End Long]] &amp; "&amp;travelmode=driving", "Google Maps")</f>
        <v>Google Maps</v>
      </c>
      <c r="Y363" s="1">
        <v>41.462026918600003</v>
      </c>
      <c r="Z363" s="1">
        <v>-83.622013508699993</v>
      </c>
      <c r="AA363" s="1">
        <v>41.469273154600003</v>
      </c>
      <c r="AB363" s="1">
        <v>-83.621983404399998</v>
      </c>
    </row>
    <row r="364" spans="1:28" x14ac:dyDescent="0.25">
      <c r="A364" s="13">
        <v>362</v>
      </c>
      <c r="B364" s="17">
        <v>2</v>
      </c>
      <c r="C364" s="1" t="s">
        <v>2365</v>
      </c>
      <c r="D364" s="1" t="s">
        <v>3859</v>
      </c>
      <c r="E364" s="1" t="s">
        <v>3914</v>
      </c>
      <c r="F364" s="1" t="s">
        <v>3919</v>
      </c>
      <c r="G364" s="16">
        <v>20.7</v>
      </c>
      <c r="H364" s="16">
        <v>21.2</v>
      </c>
      <c r="I364" s="13" t="s">
        <v>3190</v>
      </c>
      <c r="J364" s="1" t="s">
        <v>4979</v>
      </c>
      <c r="K364" s="1">
        <v>0</v>
      </c>
      <c r="L364" s="1">
        <v>0</v>
      </c>
      <c r="M364" s="1">
        <v>5</v>
      </c>
      <c r="N364" s="1">
        <v>1</v>
      </c>
      <c r="O364" s="1">
        <v>63</v>
      </c>
      <c r="P364" s="16">
        <v>100.171875</v>
      </c>
      <c r="Q364" s="21">
        <v>1.0837334065914739E-2</v>
      </c>
      <c r="R364" s="21">
        <v>1.7137425984029244</v>
      </c>
      <c r="S364" s="21">
        <v>1.7029052643370097</v>
      </c>
      <c r="T364" s="21">
        <v>7.2684660160676209E-4</v>
      </c>
      <c r="U364" s="21">
        <v>5.4728295292349131E-3</v>
      </c>
      <c r="V364" s="21">
        <v>4.7459829276281507E-3</v>
      </c>
      <c r="W364" s="13" t="str">
        <f>IF(Table46748[[#This Row],[PSI - FI]]&gt;5,"Red",(IF(AND(Table46748[[#This Row],[PSI - FI]]&lt;5,Table46748[[#This Row],[PSI - FI]]&gt;=3),"Blue","No")))</f>
        <v>No</v>
      </c>
      <c r="X364" s="19" t="str">
        <f>HYPERLINK("https://www.google.com/maps/dir/?api=1&amp;origin=" &amp; Table46748[[#This Row],[Begin Lat]] &amp; "," &amp; Table46748[[#This Row],[Begin Long]] &amp; "&amp;destination=" &amp; Table46748[[#This Row],[End Lat]] &amp; "," &amp; Table46748[[#This Row],[End Long]] &amp; "&amp;travelmode=driving", "Google Maps")</f>
        <v>Google Maps</v>
      </c>
      <c r="Y364" s="1">
        <v>41.604411816499997</v>
      </c>
      <c r="Z364" s="1">
        <v>-84.409685988899994</v>
      </c>
      <c r="AA364" s="1">
        <v>41.604068111700002</v>
      </c>
      <c r="AB364" s="1">
        <v>-84.400041568199995</v>
      </c>
    </row>
    <row r="365" spans="1:28" x14ac:dyDescent="0.25">
      <c r="A365" s="13">
        <v>363</v>
      </c>
      <c r="B365" s="17">
        <v>8</v>
      </c>
      <c r="C365" s="1" t="s">
        <v>787</v>
      </c>
      <c r="D365" s="1" t="s">
        <v>3894</v>
      </c>
      <c r="E365" s="1" t="s">
        <v>3895</v>
      </c>
      <c r="F365" s="1" t="s">
        <v>3923</v>
      </c>
      <c r="G365" s="16">
        <v>1.7</v>
      </c>
      <c r="H365" s="16">
        <v>2.2000000000000002</v>
      </c>
      <c r="I365" s="13" t="s">
        <v>3190</v>
      </c>
      <c r="J365" s="1" t="s">
        <v>4979</v>
      </c>
      <c r="K365" s="1">
        <v>0</v>
      </c>
      <c r="L365" s="1">
        <v>1</v>
      </c>
      <c r="M365" s="1">
        <v>0</v>
      </c>
      <c r="N365" s="1">
        <v>1</v>
      </c>
      <c r="O365" s="1">
        <v>1</v>
      </c>
      <c r="P365" s="16">
        <v>51.114189680232556</v>
      </c>
      <c r="Q365" s="21">
        <v>2.5556612751619572E-2</v>
      </c>
      <c r="R365" s="21">
        <v>0.18532306713514521</v>
      </c>
      <c r="S365" s="21">
        <v>0.15976645438352563</v>
      </c>
      <c r="T365" s="21">
        <v>1.7229019873622779E-3</v>
      </c>
      <c r="U365" s="21">
        <v>5.4579343080778994E-3</v>
      </c>
      <c r="V365" s="21">
        <v>3.7350323207156217E-3</v>
      </c>
      <c r="W365" s="13" t="str">
        <f>IF(Table46748[[#This Row],[PSI - FI]]&gt;5,"Red",(IF(AND(Table46748[[#This Row],[PSI - FI]]&lt;5,Table46748[[#This Row],[PSI - FI]]&gt;=3),"Blue","No")))</f>
        <v>No</v>
      </c>
      <c r="X365" s="19" t="str">
        <f>HYPERLINK("https://www.google.com/maps/dir/?api=1&amp;origin=" &amp; Table46748[[#This Row],[Begin Lat]] &amp; "," &amp; Table46748[[#This Row],[Begin Long]] &amp; "&amp;destination=" &amp; Table46748[[#This Row],[End Lat]] &amp; "," &amp; Table46748[[#This Row],[End Long]] &amp; "&amp;travelmode=driving", "Google Maps")</f>
        <v>Google Maps</v>
      </c>
      <c r="Y365" s="1">
        <v>39.1661629639</v>
      </c>
      <c r="Z365" s="1">
        <v>-84.805740308599994</v>
      </c>
      <c r="AA365" s="1">
        <v>39.172687725599999</v>
      </c>
      <c r="AB365" s="1">
        <v>-84.801866201799996</v>
      </c>
    </row>
    <row r="366" spans="1:28" x14ac:dyDescent="0.25">
      <c r="A366" s="13">
        <v>364</v>
      </c>
      <c r="B366" s="17">
        <v>8</v>
      </c>
      <c r="C366" s="1" t="s">
        <v>787</v>
      </c>
      <c r="D366" s="1" t="s">
        <v>3894</v>
      </c>
      <c r="E366" s="1" t="s">
        <v>3895</v>
      </c>
      <c r="F366" s="1" t="s">
        <v>3923</v>
      </c>
      <c r="G366" s="16">
        <v>2.7</v>
      </c>
      <c r="H366" s="16">
        <v>3.2</v>
      </c>
      <c r="I366" s="13" t="s">
        <v>3190</v>
      </c>
      <c r="J366" s="1" t="s">
        <v>4979</v>
      </c>
      <c r="K366" s="1">
        <v>0</v>
      </c>
      <c r="L366" s="1">
        <v>0</v>
      </c>
      <c r="M366" s="1">
        <v>0</v>
      </c>
      <c r="N366" s="1">
        <v>2</v>
      </c>
      <c r="O366" s="1">
        <v>2</v>
      </c>
      <c r="P366" s="16">
        <v>10.875</v>
      </c>
      <c r="Q366" s="21">
        <v>2.5556612751619572E-2</v>
      </c>
      <c r="R366" s="21">
        <v>0.23960905553509382</v>
      </c>
      <c r="S366" s="21">
        <v>0.21405244278347424</v>
      </c>
      <c r="T366" s="21">
        <v>1.7229019873622779E-3</v>
      </c>
      <c r="U366" s="21">
        <v>5.4579343080778994E-3</v>
      </c>
      <c r="V366" s="21">
        <v>3.7350323207156217E-3</v>
      </c>
      <c r="W366" s="13" t="str">
        <f>IF(Table46748[[#This Row],[PSI - FI]]&gt;5,"Red",(IF(AND(Table46748[[#This Row],[PSI - FI]]&lt;5,Table46748[[#This Row],[PSI - FI]]&gt;=3),"Blue","No")))</f>
        <v>No</v>
      </c>
      <c r="X366" s="19" t="str">
        <f>HYPERLINK("https://www.google.com/maps/dir/?api=1&amp;origin=" &amp; Table46748[[#This Row],[Begin Lat]] &amp; "," &amp; Table46748[[#This Row],[Begin Long]] &amp; "&amp;destination=" &amp; Table46748[[#This Row],[End Lat]] &amp; "," &amp; Table46748[[#This Row],[End Long]] &amp; "&amp;travelmode=driving", "Google Maps")</f>
        <v>Google Maps</v>
      </c>
      <c r="Y366" s="1">
        <v>39.179575347399997</v>
      </c>
      <c r="Z366" s="1">
        <v>-84.798966308000004</v>
      </c>
      <c r="AA366" s="1">
        <v>39.184374744300001</v>
      </c>
      <c r="AB366" s="1">
        <v>-84.792557935999994</v>
      </c>
    </row>
    <row r="367" spans="1:28" x14ac:dyDescent="0.25">
      <c r="A367" s="13">
        <v>365</v>
      </c>
      <c r="B367" s="17">
        <v>2</v>
      </c>
      <c r="C367" s="1" t="s">
        <v>807</v>
      </c>
      <c r="D367" s="1" t="s">
        <v>3852</v>
      </c>
      <c r="E367" s="1" t="s">
        <v>3853</v>
      </c>
      <c r="F367" s="1" t="s">
        <v>3918</v>
      </c>
      <c r="G367" s="16">
        <v>19.7</v>
      </c>
      <c r="H367" s="16">
        <v>20.2</v>
      </c>
      <c r="I367" s="13" t="s">
        <v>3190</v>
      </c>
      <c r="J367" s="1" t="s">
        <v>4978</v>
      </c>
      <c r="K367" s="1">
        <v>0</v>
      </c>
      <c r="L367" s="1">
        <v>0</v>
      </c>
      <c r="M367" s="1">
        <v>0</v>
      </c>
      <c r="N367" s="1">
        <v>1</v>
      </c>
      <c r="O367" s="1">
        <v>6</v>
      </c>
      <c r="P367" s="16">
        <v>10.4375</v>
      </c>
      <c r="Q367" s="21">
        <v>3.908804009507362E-2</v>
      </c>
      <c r="R367" s="21">
        <v>0.45808215814636033</v>
      </c>
      <c r="S367" s="21">
        <v>0.41899411805128672</v>
      </c>
      <c r="T367" s="21">
        <v>2.5447314777322563E-3</v>
      </c>
      <c r="U367" s="21">
        <v>5.4465630830539931E-3</v>
      </c>
      <c r="V367" s="21">
        <v>2.9018316053217369E-3</v>
      </c>
      <c r="W367" s="13" t="str">
        <f>IF(Table46748[[#This Row],[PSI - FI]]&gt;5,"Red",(IF(AND(Table46748[[#This Row],[PSI - FI]]&lt;5,Table46748[[#This Row],[PSI - FI]]&gt;=3),"Blue","No")))</f>
        <v>No</v>
      </c>
      <c r="X367" s="19" t="str">
        <f>HYPERLINK("https://www.google.com/maps/dir/?api=1&amp;origin=" &amp; Table46748[[#This Row],[Begin Lat]] &amp; "," &amp; Table46748[[#This Row],[Begin Long]] &amp; "&amp;destination=" &amp; Table46748[[#This Row],[End Lat]] &amp; "," &amp; Table46748[[#This Row],[End Long]] &amp; "&amp;travelmode=driving", "Google Maps")</f>
        <v>Google Maps</v>
      </c>
      <c r="Y367" s="1">
        <v>41.447534210800001</v>
      </c>
      <c r="Z367" s="1">
        <v>-83.622080127800004</v>
      </c>
      <c r="AA367" s="1">
        <v>41.454779830299998</v>
      </c>
      <c r="AB367" s="1">
        <v>-83.622045079100005</v>
      </c>
    </row>
    <row r="368" spans="1:28" x14ac:dyDescent="0.25">
      <c r="A368" s="13">
        <v>366</v>
      </c>
      <c r="B368" s="17">
        <v>4</v>
      </c>
      <c r="C368" s="1" t="s">
        <v>3194</v>
      </c>
      <c r="D368" s="1" t="s">
        <v>3900</v>
      </c>
      <c r="E368" s="1" t="s">
        <v>3904</v>
      </c>
      <c r="F368" s="1" t="s">
        <v>3920</v>
      </c>
      <c r="G368" s="16">
        <v>21.2</v>
      </c>
      <c r="H368" s="16">
        <v>21.7</v>
      </c>
      <c r="I368" s="13" t="s">
        <v>3190</v>
      </c>
      <c r="J368" s="1" t="s">
        <v>4979</v>
      </c>
      <c r="K368" s="1">
        <v>1</v>
      </c>
      <c r="L368" s="1">
        <v>0</v>
      </c>
      <c r="M368" s="1">
        <v>2</v>
      </c>
      <c r="N368" s="1">
        <v>2</v>
      </c>
      <c r="O368" s="1">
        <v>4</v>
      </c>
      <c r="P368" s="16">
        <v>71.645439680232556</v>
      </c>
      <c r="Q368" s="21">
        <v>1.2562240864216418E-2</v>
      </c>
      <c r="R368" s="21">
        <v>0.26687483989853233</v>
      </c>
      <c r="S368" s="21">
        <v>0.25431259903431591</v>
      </c>
      <c r="T368" s="21">
        <v>8.4328144433156241E-4</v>
      </c>
      <c r="U368" s="21">
        <v>5.4299035881346181E-3</v>
      </c>
      <c r="V368" s="21">
        <v>4.5866221438030557E-3</v>
      </c>
      <c r="W368" s="13" t="str">
        <f>IF(Table46748[[#This Row],[PSI - FI]]&gt;5,"Red",(IF(AND(Table46748[[#This Row],[PSI - FI]]&lt;5,Table46748[[#This Row],[PSI - FI]]&gt;=3),"Blue","No")))</f>
        <v>No</v>
      </c>
      <c r="X368" s="19" t="str">
        <f>HYPERLINK("https://www.google.com/maps/dir/?api=1&amp;origin=" &amp; Table46748[[#This Row],[Begin Lat]] &amp; "," &amp; Table46748[[#This Row],[Begin Long]] &amp; "&amp;destination=" &amp; Table46748[[#This Row],[End Lat]] &amp; "," &amp; Table46748[[#This Row],[End Long]] &amp; "&amp;travelmode=driving", "Google Maps")</f>
        <v>Google Maps</v>
      </c>
      <c r="Y368" s="1">
        <v>41.889293276099998</v>
      </c>
      <c r="Z368" s="1">
        <v>-80.6487758687</v>
      </c>
      <c r="AA368" s="1">
        <v>41.892702176199997</v>
      </c>
      <c r="AB368" s="1">
        <v>-80.640223812800002</v>
      </c>
    </row>
    <row r="369" spans="1:28" x14ac:dyDescent="0.25">
      <c r="A369" s="13">
        <v>367</v>
      </c>
      <c r="B369" s="17">
        <v>2</v>
      </c>
      <c r="C369" s="1" t="s">
        <v>1336</v>
      </c>
      <c r="D369" s="1" t="s">
        <v>3859</v>
      </c>
      <c r="E369" s="1" t="s">
        <v>3890</v>
      </c>
      <c r="F369" s="1" t="s">
        <v>3919</v>
      </c>
      <c r="G369" s="16">
        <v>2.4</v>
      </c>
      <c r="H369" s="16">
        <v>2.9</v>
      </c>
      <c r="I369" s="13" t="s">
        <v>3190</v>
      </c>
      <c r="J369" s="1" t="s">
        <v>4978</v>
      </c>
      <c r="K369" s="1">
        <v>0</v>
      </c>
      <c r="L369" s="1">
        <v>0</v>
      </c>
      <c r="M369" s="1">
        <v>2</v>
      </c>
      <c r="N369" s="1">
        <v>1</v>
      </c>
      <c r="O369" s="1">
        <v>3</v>
      </c>
      <c r="P369" s="16">
        <v>20.53125</v>
      </c>
      <c r="Q369" s="21">
        <v>2.6876431711464414E-2</v>
      </c>
      <c r="R369" s="21">
        <v>0.20313688952918529</v>
      </c>
      <c r="S369" s="21">
        <v>0.17626045781772087</v>
      </c>
      <c r="T369" s="21">
        <v>1.6163006550648537E-3</v>
      </c>
      <c r="U369" s="21">
        <v>5.3956945788897568E-3</v>
      </c>
      <c r="V369" s="21">
        <v>3.7793939238249031E-3</v>
      </c>
      <c r="W369" s="13" t="str">
        <f>IF(Table46748[[#This Row],[PSI - FI]]&gt;5,"Red",(IF(AND(Table46748[[#This Row],[PSI - FI]]&lt;5,Table46748[[#This Row],[PSI - FI]]&gt;=3),"Blue","No")))</f>
        <v>No</v>
      </c>
      <c r="X369" s="19" t="str">
        <f>HYPERLINK("https://www.google.com/maps/dir/?api=1&amp;origin=" &amp; Table46748[[#This Row],[Begin Lat]] &amp; "," &amp; Table46748[[#This Row],[Begin Long]] &amp; "&amp;destination=" &amp; Table46748[[#This Row],[End Lat]] &amp; "," &amp; Table46748[[#This Row],[End Long]] &amp; "&amp;travelmode=driving", "Google Maps")</f>
        <v>Google Maps</v>
      </c>
      <c r="Y369" s="1">
        <v>41.470517324299998</v>
      </c>
      <c r="Z369" s="1">
        <v>-83.321064547700004</v>
      </c>
      <c r="AA369" s="1">
        <v>41.468274043299999</v>
      </c>
      <c r="AB369" s="1">
        <v>-83.311842951399996</v>
      </c>
    </row>
    <row r="370" spans="1:28" x14ac:dyDescent="0.25">
      <c r="A370" s="13">
        <v>368</v>
      </c>
      <c r="B370" s="17">
        <v>6</v>
      </c>
      <c r="C370" s="1" t="s">
        <v>2374</v>
      </c>
      <c r="D370" s="1" t="s">
        <v>3848</v>
      </c>
      <c r="E370" s="1" t="s">
        <v>3849</v>
      </c>
      <c r="F370" s="1" t="s">
        <v>3917</v>
      </c>
      <c r="G370" s="16">
        <v>8.3000000000000007</v>
      </c>
      <c r="H370" s="16">
        <v>8.8000000000000007</v>
      </c>
      <c r="I370" s="13" t="s">
        <v>3190</v>
      </c>
      <c r="J370" s="1" t="s">
        <v>4978</v>
      </c>
      <c r="K370" s="1">
        <v>1</v>
      </c>
      <c r="L370" s="1">
        <v>1</v>
      </c>
      <c r="M370" s="1">
        <v>0</v>
      </c>
      <c r="N370" s="1">
        <v>1</v>
      </c>
      <c r="O370" s="1">
        <v>3</v>
      </c>
      <c r="P370" s="16">
        <v>98.790879360465112</v>
      </c>
      <c r="Q370" s="21">
        <v>2.6862914511626472E-2</v>
      </c>
      <c r="R370" s="21">
        <v>0.20380828296544876</v>
      </c>
      <c r="S370" s="21">
        <v>0.17694536845382228</v>
      </c>
      <c r="T370" s="21">
        <v>1.6152945594014813E-3</v>
      </c>
      <c r="U370" s="21">
        <v>5.3933828053903937E-3</v>
      </c>
      <c r="V370" s="21">
        <v>3.7780882459889122E-3</v>
      </c>
      <c r="W370" s="13" t="str">
        <f>IF(Table46748[[#This Row],[PSI - FI]]&gt;5,"Red",(IF(AND(Table46748[[#This Row],[PSI - FI]]&lt;5,Table46748[[#This Row],[PSI - FI]]&gt;=3),"Blue","No")))</f>
        <v>No</v>
      </c>
      <c r="X370" s="19" t="str">
        <f>HYPERLINK("https://www.google.com/maps/dir/?api=1&amp;origin=" &amp; Table46748[[#This Row],[Begin Lat]] &amp; "," &amp; Table46748[[#This Row],[Begin Long]] &amp; "&amp;destination=" &amp; Table46748[[#This Row],[End Lat]] &amp; "," &amp; Table46748[[#This Row],[End Long]] &amp; "&amp;travelmode=driving", "Google Maps")</f>
        <v>Google Maps</v>
      </c>
      <c r="Y370" s="1">
        <v>39.652043039200002</v>
      </c>
      <c r="Z370" s="1">
        <v>-83.534705992900001</v>
      </c>
      <c r="AA370" s="1">
        <v>39.656360706999997</v>
      </c>
      <c r="AB370" s="1">
        <v>-83.527176509200004</v>
      </c>
    </row>
    <row r="371" spans="1:28" x14ac:dyDescent="0.25">
      <c r="A371" s="13">
        <v>369</v>
      </c>
      <c r="B371" s="17">
        <v>6</v>
      </c>
      <c r="C371" s="1" t="s">
        <v>2374</v>
      </c>
      <c r="D371" s="1" t="s">
        <v>3848</v>
      </c>
      <c r="E371" s="1" t="s">
        <v>3850</v>
      </c>
      <c r="F371" s="1" t="s">
        <v>3917</v>
      </c>
      <c r="G371" s="16">
        <v>8.6999999999999993</v>
      </c>
      <c r="H371" s="16">
        <v>9.1999999999999993</v>
      </c>
      <c r="I371" s="13" t="s">
        <v>3190</v>
      </c>
      <c r="J371" s="1" t="s">
        <v>4978</v>
      </c>
      <c r="K371" s="1">
        <v>0</v>
      </c>
      <c r="L371" s="1">
        <v>1</v>
      </c>
      <c r="M371" s="1">
        <v>1</v>
      </c>
      <c r="N371" s="1">
        <v>1</v>
      </c>
      <c r="O371" s="1">
        <v>3</v>
      </c>
      <c r="P371" s="16">
        <v>59.661064680232556</v>
      </c>
      <c r="Q371" s="21">
        <v>2.6862914511626472E-2</v>
      </c>
      <c r="R371" s="21">
        <v>0.20380828296544876</v>
      </c>
      <c r="S371" s="21">
        <v>0.17694536845382228</v>
      </c>
      <c r="T371" s="21">
        <v>1.6152945594014813E-3</v>
      </c>
      <c r="U371" s="21">
        <v>5.3933828053903937E-3</v>
      </c>
      <c r="V371" s="21">
        <v>3.7780882459889122E-3</v>
      </c>
      <c r="W371" s="13" t="str">
        <f>IF(Table46748[[#This Row],[PSI - FI]]&gt;5,"Red",(IF(AND(Table46748[[#This Row],[PSI - FI]]&lt;5,Table46748[[#This Row],[PSI - FI]]&gt;=3),"Blue","No")))</f>
        <v>No</v>
      </c>
      <c r="X371" s="19" t="str">
        <f>HYPERLINK("https://www.google.com/maps/dir/?api=1&amp;origin=" &amp; Table46748[[#This Row],[Begin Lat]] &amp; "," &amp; Table46748[[#This Row],[Begin Long]] &amp; "&amp;destination=" &amp; Table46748[[#This Row],[End Lat]] &amp; "," &amp; Table46748[[#This Row],[End Long]] &amp; "&amp;travelmode=driving", "Google Maps")</f>
        <v>Google Maps</v>
      </c>
      <c r="Y371" s="1">
        <v>39.655842231699999</v>
      </c>
      <c r="Z371" s="1">
        <v>-83.528647330699997</v>
      </c>
      <c r="AA371" s="1">
        <v>39.660162570200001</v>
      </c>
      <c r="AB371" s="1">
        <v>-83.521117540600002</v>
      </c>
    </row>
    <row r="372" spans="1:28" x14ac:dyDescent="0.25">
      <c r="A372" s="13">
        <v>370</v>
      </c>
      <c r="B372" s="17">
        <v>3</v>
      </c>
      <c r="C372" s="1" t="s">
        <v>3193</v>
      </c>
      <c r="D372" s="1" t="s">
        <v>3848</v>
      </c>
      <c r="E372" s="1" t="s">
        <v>3880</v>
      </c>
      <c r="F372" s="1" t="s">
        <v>3917</v>
      </c>
      <c r="G372" s="16">
        <v>3.7</v>
      </c>
      <c r="H372" s="16">
        <v>4.2</v>
      </c>
      <c r="I372" s="13" t="s">
        <v>3190</v>
      </c>
      <c r="J372" s="1" t="s">
        <v>4978</v>
      </c>
      <c r="K372" s="1">
        <v>0</v>
      </c>
      <c r="L372" s="1">
        <v>1</v>
      </c>
      <c r="M372" s="1">
        <v>1</v>
      </c>
      <c r="N372" s="1">
        <v>0</v>
      </c>
      <c r="O372" s="1">
        <v>11</v>
      </c>
      <c r="P372" s="16">
        <v>63.223564680232556</v>
      </c>
      <c r="Q372" s="21">
        <v>3.3330073972510171E-2</v>
      </c>
      <c r="R372" s="21">
        <v>0.50132569110664504</v>
      </c>
      <c r="S372" s="21">
        <v>0.46799561713413484</v>
      </c>
      <c r="T372" s="21">
        <v>2.1096320778235455E-3</v>
      </c>
      <c r="U372" s="21">
        <v>5.3914101177671347E-3</v>
      </c>
      <c r="V372" s="21">
        <v>3.2817780399435892E-3</v>
      </c>
      <c r="W372" s="13" t="str">
        <f>IF(Table46748[[#This Row],[PSI - FI]]&gt;5,"Red",(IF(AND(Table46748[[#This Row],[PSI - FI]]&lt;5,Table46748[[#This Row],[PSI - FI]]&gt;=3),"Blue","No")))</f>
        <v>No</v>
      </c>
      <c r="X372" s="19" t="str">
        <f>HYPERLINK("https://www.google.com/maps/dir/?api=1&amp;origin=" &amp; Table46748[[#This Row],[Begin Lat]] &amp; "," &amp; Table46748[[#This Row],[Begin Long]] &amp; "&amp;destination=" &amp; Table46748[[#This Row],[End Lat]] &amp; "," &amp; Table46748[[#This Row],[End Long]] &amp; "&amp;travelmode=driving", "Google Maps")</f>
        <v>Google Maps</v>
      </c>
      <c r="Y372" s="1">
        <v>40.826260798</v>
      </c>
      <c r="Z372" s="1">
        <v>-82.326007785300007</v>
      </c>
      <c r="AA372" s="1">
        <v>40.8295716716</v>
      </c>
      <c r="AB372" s="1">
        <v>-82.317523667200007</v>
      </c>
    </row>
    <row r="373" spans="1:28" x14ac:dyDescent="0.25">
      <c r="A373" s="13">
        <v>371</v>
      </c>
      <c r="B373" s="17">
        <v>3</v>
      </c>
      <c r="C373" s="1" t="s">
        <v>3193</v>
      </c>
      <c r="D373" s="1" t="s">
        <v>3848</v>
      </c>
      <c r="E373" s="1" t="s">
        <v>3880</v>
      </c>
      <c r="F373" s="1" t="s">
        <v>3917</v>
      </c>
      <c r="G373" s="16">
        <v>3.2</v>
      </c>
      <c r="H373" s="16">
        <v>3.7</v>
      </c>
      <c r="I373" s="13" t="s">
        <v>3190</v>
      </c>
      <c r="J373" s="1" t="s">
        <v>4978</v>
      </c>
      <c r="K373" s="1">
        <v>0</v>
      </c>
      <c r="L373" s="1">
        <v>0</v>
      </c>
      <c r="M373" s="1">
        <v>1</v>
      </c>
      <c r="N373" s="1">
        <v>1</v>
      </c>
      <c r="O373" s="1">
        <v>10</v>
      </c>
      <c r="P373" s="16">
        <v>20.984375</v>
      </c>
      <c r="Q373" s="21">
        <v>3.3330073972510171E-2</v>
      </c>
      <c r="R373" s="21">
        <v>0.46510712093470769</v>
      </c>
      <c r="S373" s="21">
        <v>0.43177704696219754</v>
      </c>
      <c r="T373" s="21">
        <v>2.1096320778235455E-3</v>
      </c>
      <c r="U373" s="21">
        <v>5.3914101177671347E-3</v>
      </c>
      <c r="V373" s="21">
        <v>3.2817780399435892E-3</v>
      </c>
      <c r="W373" s="13" t="str">
        <f>IF(Table46748[[#This Row],[PSI - FI]]&gt;5,"Red",(IF(AND(Table46748[[#This Row],[PSI - FI]]&lt;5,Table46748[[#This Row],[PSI - FI]]&gt;=3),"Blue","No")))</f>
        <v>No</v>
      </c>
      <c r="X373" s="19" t="str">
        <f>HYPERLINK("https://www.google.com/maps/dir/?api=1&amp;origin=" &amp; Table46748[[#This Row],[Begin Lat]] &amp; "," &amp; Table46748[[#This Row],[Begin Long]] &amp; "&amp;destination=" &amp; Table46748[[#This Row],[End Lat]] &amp; "," &amp; Table46748[[#This Row],[End Long]] &amp; "&amp;travelmode=driving", "Google Maps")</f>
        <v>Google Maps</v>
      </c>
      <c r="Y373" s="1">
        <v>40.822948531400002</v>
      </c>
      <c r="Z373" s="1">
        <v>-82.3344908774</v>
      </c>
      <c r="AA373" s="1">
        <v>40.826260798</v>
      </c>
      <c r="AB373" s="1">
        <v>-82.326007785300007</v>
      </c>
    </row>
    <row r="374" spans="1:28" x14ac:dyDescent="0.25">
      <c r="A374" s="13">
        <v>372</v>
      </c>
      <c r="B374" s="17">
        <v>3</v>
      </c>
      <c r="C374" s="1" t="s">
        <v>3193</v>
      </c>
      <c r="D374" s="1" t="s">
        <v>3848</v>
      </c>
      <c r="E374" s="1" t="s">
        <v>3880</v>
      </c>
      <c r="F374" s="1" t="s">
        <v>3917</v>
      </c>
      <c r="G374" s="16">
        <v>2.6</v>
      </c>
      <c r="H374" s="16">
        <v>3.1</v>
      </c>
      <c r="I374" s="13" t="s">
        <v>3190</v>
      </c>
      <c r="J374" s="1" t="s">
        <v>4978</v>
      </c>
      <c r="K374" s="1">
        <v>0</v>
      </c>
      <c r="L374" s="1">
        <v>0</v>
      </c>
      <c r="M374" s="1">
        <v>2</v>
      </c>
      <c r="N374" s="1">
        <v>0</v>
      </c>
      <c r="O374" s="1">
        <v>6</v>
      </c>
      <c r="P374" s="16">
        <v>19.09375</v>
      </c>
      <c r="Q374" s="21">
        <v>3.3330073972510171E-2</v>
      </c>
      <c r="R374" s="21">
        <v>0.32023284024695803</v>
      </c>
      <c r="S374" s="21">
        <v>0.28690276627444788</v>
      </c>
      <c r="T374" s="21">
        <v>2.1096320778235455E-3</v>
      </c>
      <c r="U374" s="21">
        <v>5.3914101177671347E-3</v>
      </c>
      <c r="V374" s="21">
        <v>3.2817780399435892E-3</v>
      </c>
      <c r="W374" s="13" t="str">
        <f>IF(Table46748[[#This Row],[PSI - FI]]&gt;5,"Red",(IF(AND(Table46748[[#This Row],[PSI - FI]]&lt;5,Table46748[[#This Row],[PSI - FI]]&gt;=3),"Blue","No")))</f>
        <v>No</v>
      </c>
      <c r="X374" s="19" t="str">
        <f>HYPERLINK("https://www.google.com/maps/dir/?api=1&amp;origin=" &amp; Table46748[[#This Row],[Begin Lat]] &amp; "," &amp; Table46748[[#This Row],[Begin Long]] &amp; "&amp;destination=" &amp; Table46748[[#This Row],[End Lat]] &amp; "," &amp; Table46748[[#This Row],[End Long]] &amp; "&amp;travelmode=driving", "Google Maps")</f>
        <v>Google Maps</v>
      </c>
      <c r="Y374" s="1">
        <v>40.818971650500004</v>
      </c>
      <c r="Z374" s="1">
        <v>-82.344669687899994</v>
      </c>
      <c r="AA374" s="1">
        <v>40.822285619399999</v>
      </c>
      <c r="AB374" s="1">
        <v>-82.336188238800005</v>
      </c>
    </row>
    <row r="375" spans="1:28" x14ac:dyDescent="0.25">
      <c r="A375" s="13">
        <v>373</v>
      </c>
      <c r="B375" s="17">
        <v>4</v>
      </c>
      <c r="C375" s="1" t="s">
        <v>800</v>
      </c>
      <c r="D375" s="1" t="s">
        <v>3884</v>
      </c>
      <c r="E375" s="1" t="s">
        <v>3906</v>
      </c>
      <c r="F375" s="1" t="s">
        <v>3922</v>
      </c>
      <c r="G375" s="16">
        <v>1.8</v>
      </c>
      <c r="H375" s="16">
        <v>2.2999999999999998</v>
      </c>
      <c r="I375" s="13" t="s">
        <v>3190</v>
      </c>
      <c r="J375" s="1" t="s">
        <v>4979</v>
      </c>
      <c r="K375" s="1">
        <v>0</v>
      </c>
      <c r="L375" s="1">
        <v>0</v>
      </c>
      <c r="M375" s="1">
        <v>3</v>
      </c>
      <c r="N375" s="1">
        <v>0</v>
      </c>
      <c r="O375" s="1">
        <v>2</v>
      </c>
      <c r="P375" s="16">
        <v>21.640625</v>
      </c>
      <c r="Q375" s="21">
        <v>1.8727990444618123E-2</v>
      </c>
      <c r="R375" s="21">
        <v>0.21997921379879418</v>
      </c>
      <c r="S375" s="21">
        <v>0.20125122335417606</v>
      </c>
      <c r="T375" s="21">
        <v>1.2601952712491054E-3</v>
      </c>
      <c r="U375" s="21">
        <v>5.3646323404731317E-3</v>
      </c>
      <c r="V375" s="21">
        <v>4.1044370692240265E-3</v>
      </c>
      <c r="W375" s="13" t="str">
        <f>IF(Table46748[[#This Row],[PSI - FI]]&gt;5,"Red",(IF(AND(Table46748[[#This Row],[PSI - FI]]&lt;5,Table46748[[#This Row],[PSI - FI]]&gt;=3),"Blue","No")))</f>
        <v>No</v>
      </c>
      <c r="X375" s="19" t="str">
        <f>HYPERLINK("https://www.google.com/maps/dir/?api=1&amp;origin=" &amp; Table46748[[#This Row],[Begin Lat]] &amp; "," &amp; Table46748[[#This Row],[Begin Long]] &amp; "&amp;destination=" &amp; Table46748[[#This Row],[End Lat]] &amp; "," &amp; Table46748[[#This Row],[End Long]] &amp; "&amp;travelmode=driving", "Google Maps")</f>
        <v>Google Maps</v>
      </c>
      <c r="Y375" s="1">
        <v>40.688623599400003</v>
      </c>
      <c r="Z375" s="1">
        <v>-81.432841959699999</v>
      </c>
      <c r="AA375" s="1">
        <v>40.695631046199999</v>
      </c>
      <c r="AB375" s="1">
        <v>-81.430496139599995</v>
      </c>
    </row>
    <row r="376" spans="1:28" x14ac:dyDescent="0.25">
      <c r="A376" s="13">
        <v>374</v>
      </c>
      <c r="B376" s="17">
        <v>4</v>
      </c>
      <c r="C376" s="1" t="s">
        <v>800</v>
      </c>
      <c r="D376" s="1" t="s">
        <v>3884</v>
      </c>
      <c r="E376" s="1" t="s">
        <v>3906</v>
      </c>
      <c r="F376" s="1" t="s">
        <v>3922</v>
      </c>
      <c r="G376" s="16">
        <v>2.7</v>
      </c>
      <c r="H376" s="16">
        <v>3.2</v>
      </c>
      <c r="I376" s="13" t="s">
        <v>3190</v>
      </c>
      <c r="J376" s="1" t="s">
        <v>4979</v>
      </c>
      <c r="K376" s="1">
        <v>0</v>
      </c>
      <c r="L376" s="1">
        <v>0</v>
      </c>
      <c r="M376" s="1">
        <v>1</v>
      </c>
      <c r="N376" s="1">
        <v>2</v>
      </c>
      <c r="O376" s="1">
        <v>2</v>
      </c>
      <c r="P376" s="16">
        <v>17.421875</v>
      </c>
      <c r="Q376" s="21">
        <v>1.8727990444618123E-2</v>
      </c>
      <c r="R376" s="21">
        <v>0.21997921379879418</v>
      </c>
      <c r="S376" s="21">
        <v>0.20125122335417606</v>
      </c>
      <c r="T376" s="21">
        <v>1.2601952712491054E-3</v>
      </c>
      <c r="U376" s="21">
        <v>5.3646323404731317E-3</v>
      </c>
      <c r="V376" s="21">
        <v>4.1044370692240265E-3</v>
      </c>
      <c r="W376" s="13" t="str">
        <f>IF(Table46748[[#This Row],[PSI - FI]]&gt;5,"Red",(IF(AND(Table46748[[#This Row],[PSI - FI]]&lt;5,Table46748[[#This Row],[PSI - FI]]&gt;=3),"Blue","No")))</f>
        <v>No</v>
      </c>
      <c r="X376" s="19" t="str">
        <f>HYPERLINK("https://www.google.com/maps/dir/?api=1&amp;origin=" &amp; Table46748[[#This Row],[Begin Lat]] &amp; "," &amp; Table46748[[#This Row],[Begin Long]] &amp; "&amp;destination=" &amp; Table46748[[#This Row],[End Lat]] &amp; "," &amp; Table46748[[#This Row],[End Long]] &amp; "&amp;travelmode=driving", "Google Maps")</f>
        <v>Google Maps</v>
      </c>
      <c r="Y376" s="1">
        <v>40.701231813500002</v>
      </c>
      <c r="Z376" s="1">
        <v>-81.428585564900004</v>
      </c>
      <c r="AA376" s="1">
        <v>40.707964682899998</v>
      </c>
      <c r="AB376" s="1">
        <v>-81.425158719400002</v>
      </c>
    </row>
    <row r="377" spans="1:28" x14ac:dyDescent="0.25">
      <c r="A377" s="13">
        <v>375</v>
      </c>
      <c r="B377" s="17">
        <v>4</v>
      </c>
      <c r="C377" s="1" t="s">
        <v>3194</v>
      </c>
      <c r="D377" s="1" t="s">
        <v>3900</v>
      </c>
      <c r="E377" s="1" t="s">
        <v>3904</v>
      </c>
      <c r="F377" s="1" t="s">
        <v>3920</v>
      </c>
      <c r="G377" s="16">
        <v>3.6</v>
      </c>
      <c r="H377" s="16">
        <v>4.0999999999999996</v>
      </c>
      <c r="I377" s="13" t="s">
        <v>3190</v>
      </c>
      <c r="J377" s="1" t="s">
        <v>4979</v>
      </c>
      <c r="K377" s="1">
        <v>0</v>
      </c>
      <c r="L377" s="1">
        <v>1</v>
      </c>
      <c r="M377" s="1">
        <v>2</v>
      </c>
      <c r="N377" s="1">
        <v>0</v>
      </c>
      <c r="O377" s="1">
        <v>2</v>
      </c>
      <c r="P377" s="16">
        <v>60.770439680232556</v>
      </c>
      <c r="Q377" s="21">
        <v>1.8671912111192519E-2</v>
      </c>
      <c r="R377" s="21">
        <v>0.22040752093551347</v>
      </c>
      <c r="S377" s="21">
        <v>0.20173560882432096</v>
      </c>
      <c r="T377" s="21">
        <v>1.2563991719356225E-3</v>
      </c>
      <c r="U377" s="21">
        <v>5.3493667512337527E-3</v>
      </c>
      <c r="V377" s="21">
        <v>4.0929675792981297E-3</v>
      </c>
      <c r="W377" s="13" t="str">
        <f>IF(Table46748[[#This Row],[PSI - FI]]&gt;5,"Red",(IF(AND(Table46748[[#This Row],[PSI - FI]]&lt;5,Table46748[[#This Row],[PSI - FI]]&gt;=3),"Blue","No")))</f>
        <v>No</v>
      </c>
      <c r="X377" s="19" t="str">
        <f>HYPERLINK("https://www.google.com/maps/dir/?api=1&amp;origin=" &amp; Table46748[[#This Row],[Begin Lat]] &amp; "," &amp; Table46748[[#This Row],[Begin Long]] &amp; "&amp;destination=" &amp; Table46748[[#This Row],[End Lat]] &amp; "," &amp; Table46748[[#This Row],[End Long]] &amp; "&amp;travelmode=driving", "Google Maps")</f>
        <v>Google Maps</v>
      </c>
      <c r="Y377" s="1">
        <v>41.769919512400001</v>
      </c>
      <c r="Z377" s="1">
        <v>-80.934049984400005</v>
      </c>
      <c r="AA377" s="1">
        <v>41.770357540799999</v>
      </c>
      <c r="AB377" s="1">
        <v>-80.924391067599998</v>
      </c>
    </row>
    <row r="378" spans="1:28" x14ac:dyDescent="0.25">
      <c r="A378" s="13">
        <v>376</v>
      </c>
      <c r="B378" s="17">
        <v>4</v>
      </c>
      <c r="C378" s="1" t="s">
        <v>3194</v>
      </c>
      <c r="D378" s="1" t="s">
        <v>3900</v>
      </c>
      <c r="E378" s="1" t="s">
        <v>3904</v>
      </c>
      <c r="F378" s="1" t="s">
        <v>3920</v>
      </c>
      <c r="G378" s="16">
        <v>6</v>
      </c>
      <c r="H378" s="16">
        <v>6.5</v>
      </c>
      <c r="I378" s="13" t="s">
        <v>3190</v>
      </c>
      <c r="J378" s="1" t="s">
        <v>4979</v>
      </c>
      <c r="K378" s="1">
        <v>0</v>
      </c>
      <c r="L378" s="1">
        <v>0</v>
      </c>
      <c r="M378" s="1">
        <v>3</v>
      </c>
      <c r="N378" s="1">
        <v>0</v>
      </c>
      <c r="O378" s="1">
        <v>3</v>
      </c>
      <c r="P378" s="16">
        <v>22.640625</v>
      </c>
      <c r="Q378" s="21">
        <v>1.8671912111192519E-2</v>
      </c>
      <c r="R378" s="21">
        <v>0.26111947022381538</v>
      </c>
      <c r="S378" s="21">
        <v>0.24244755811262286</v>
      </c>
      <c r="T378" s="21">
        <v>1.2563991719356225E-3</v>
      </c>
      <c r="U378" s="21">
        <v>5.3493667512337527E-3</v>
      </c>
      <c r="V378" s="21">
        <v>4.0929675792981297E-3</v>
      </c>
      <c r="W378" s="13" t="str">
        <f>IF(Table46748[[#This Row],[PSI - FI]]&gt;5,"Red",(IF(AND(Table46748[[#This Row],[PSI - FI]]&lt;5,Table46748[[#This Row],[PSI - FI]]&gt;=3),"Blue","No")))</f>
        <v>No</v>
      </c>
      <c r="X378" s="19" t="str">
        <f>HYPERLINK("https://www.google.com/maps/dir/?api=1&amp;origin=" &amp; Table46748[[#This Row],[Begin Lat]] &amp; "," &amp; Table46748[[#This Row],[Begin Long]] &amp; "&amp;destination=" &amp; Table46748[[#This Row],[End Lat]] &amp; "," &amp; Table46748[[#This Row],[End Long]] &amp; "&amp;travelmode=driving", "Google Maps")</f>
        <v>Google Maps</v>
      </c>
      <c r="Y378" s="1">
        <v>41.772440909700002</v>
      </c>
      <c r="Z378" s="1">
        <v>-80.887743263399997</v>
      </c>
      <c r="AA378" s="1">
        <v>41.774711417600003</v>
      </c>
      <c r="AB378" s="1">
        <v>-80.878573392999996</v>
      </c>
    </row>
    <row r="379" spans="1:28" x14ac:dyDescent="0.25">
      <c r="A379" s="13">
        <v>377</v>
      </c>
      <c r="B379" s="17">
        <v>4</v>
      </c>
      <c r="C379" s="1" t="s">
        <v>3194</v>
      </c>
      <c r="D379" s="1" t="s">
        <v>3900</v>
      </c>
      <c r="E379" s="1" t="s">
        <v>3904</v>
      </c>
      <c r="F379" s="1" t="s">
        <v>3920</v>
      </c>
      <c r="G379" s="16">
        <v>6.8</v>
      </c>
      <c r="H379" s="16">
        <v>7.3</v>
      </c>
      <c r="I379" s="13" t="s">
        <v>3190</v>
      </c>
      <c r="J379" s="1" t="s">
        <v>4979</v>
      </c>
      <c r="K379" s="1">
        <v>0</v>
      </c>
      <c r="L379" s="1">
        <v>0</v>
      </c>
      <c r="M379" s="1">
        <v>1</v>
      </c>
      <c r="N379" s="1">
        <v>2</v>
      </c>
      <c r="O379" s="1">
        <v>1</v>
      </c>
      <c r="P379" s="16">
        <v>16.421875</v>
      </c>
      <c r="Q379" s="21">
        <v>1.8671912111192519E-2</v>
      </c>
      <c r="R379" s="21">
        <v>0.17969557164721156</v>
      </c>
      <c r="S379" s="21">
        <v>0.16102365953601905</v>
      </c>
      <c r="T379" s="21">
        <v>1.2563991719356225E-3</v>
      </c>
      <c r="U379" s="21">
        <v>5.3493667512337527E-3</v>
      </c>
      <c r="V379" s="21">
        <v>4.0929675792981297E-3</v>
      </c>
      <c r="W379" s="13" t="str">
        <f>IF(Table46748[[#This Row],[PSI - FI]]&gt;5,"Red",(IF(AND(Table46748[[#This Row],[PSI - FI]]&lt;5,Table46748[[#This Row],[PSI - FI]]&gt;=3),"Blue","No")))</f>
        <v>No</v>
      </c>
      <c r="X379" s="19" t="str">
        <f>HYPERLINK("https://www.google.com/maps/dir/?api=1&amp;origin=" &amp; Table46748[[#This Row],[Begin Lat]] &amp; "," &amp; Table46748[[#This Row],[Begin Long]] &amp; "&amp;destination=" &amp; Table46748[[#This Row],[End Lat]] &amp; "," &amp; Table46748[[#This Row],[End Long]] &amp; "&amp;travelmode=driving", "Google Maps")</f>
        <v>Google Maps</v>
      </c>
      <c r="Y379" s="1">
        <v>41.776763883800001</v>
      </c>
      <c r="Z379" s="1">
        <v>-80.873459554500002</v>
      </c>
      <c r="AA379" s="1">
        <v>41.781046158099997</v>
      </c>
      <c r="AB379" s="1">
        <v>-80.865659498200003</v>
      </c>
    </row>
    <row r="380" spans="1:28" x14ac:dyDescent="0.25">
      <c r="A380" s="13">
        <v>378</v>
      </c>
      <c r="B380" s="17">
        <v>1</v>
      </c>
      <c r="C380" s="1" t="s">
        <v>803</v>
      </c>
      <c r="D380" s="1" t="s">
        <v>3852</v>
      </c>
      <c r="E380" s="1" t="s">
        <v>3905</v>
      </c>
      <c r="F380" s="1" t="s">
        <v>3918</v>
      </c>
      <c r="G380" s="16">
        <v>22.4</v>
      </c>
      <c r="H380" s="16">
        <v>22.9</v>
      </c>
      <c r="I380" s="13" t="s">
        <v>3190</v>
      </c>
      <c r="J380" s="1" t="s">
        <v>4979</v>
      </c>
      <c r="K380" s="1">
        <v>0</v>
      </c>
      <c r="L380" s="1">
        <v>0</v>
      </c>
      <c r="M380" s="1">
        <v>4</v>
      </c>
      <c r="N380" s="1">
        <v>0</v>
      </c>
      <c r="O380" s="1">
        <v>2</v>
      </c>
      <c r="P380" s="16">
        <v>28.1875</v>
      </c>
      <c r="Q380" s="21">
        <v>1.4882025602397984E-2</v>
      </c>
      <c r="R380" s="21">
        <v>0.21267682723696321</v>
      </c>
      <c r="S380" s="21">
        <v>0.19779480163456523</v>
      </c>
      <c r="T380" s="21">
        <v>1.000021505235413E-3</v>
      </c>
      <c r="U380" s="21">
        <v>5.3486672422558027E-3</v>
      </c>
      <c r="V380" s="21">
        <v>4.34864573702039E-3</v>
      </c>
      <c r="W380" s="13" t="str">
        <f>IF(Table46748[[#This Row],[PSI - FI]]&gt;5,"Red",(IF(AND(Table46748[[#This Row],[PSI - FI]]&lt;5,Table46748[[#This Row],[PSI - FI]]&gt;=3),"Blue","No")))</f>
        <v>No</v>
      </c>
      <c r="X380" s="19" t="str">
        <f>HYPERLINK("https://www.google.com/maps/dir/?api=1&amp;origin=" &amp; Table46748[[#This Row],[Begin Lat]] &amp; "," &amp; Table46748[[#This Row],[Begin Long]] &amp; "&amp;destination=" &amp; Table46748[[#This Row],[End Lat]] &amp; "," &amp; Table46748[[#This Row],[End Long]] &amp; "&amp;travelmode=driving", "Google Maps")</f>
        <v>Google Maps</v>
      </c>
      <c r="Y380" s="1">
        <v>40.884026649500001</v>
      </c>
      <c r="Z380" s="1">
        <v>-83.894025402500006</v>
      </c>
      <c r="AA380" s="1">
        <v>40.884286126299997</v>
      </c>
      <c r="AB380" s="1">
        <v>-83.884495025600003</v>
      </c>
    </row>
    <row r="381" spans="1:28" x14ac:dyDescent="0.25">
      <c r="A381" s="13">
        <v>379</v>
      </c>
      <c r="B381" s="17">
        <v>8</v>
      </c>
      <c r="C381" s="1" t="s">
        <v>792</v>
      </c>
      <c r="D381" s="1" t="s">
        <v>3848</v>
      </c>
      <c r="E381" s="1" t="s">
        <v>3897</v>
      </c>
      <c r="F381" s="1" t="s">
        <v>3917</v>
      </c>
      <c r="G381" s="16">
        <v>1.3</v>
      </c>
      <c r="H381" s="16">
        <v>1.8</v>
      </c>
      <c r="I381" s="13" t="s">
        <v>3190</v>
      </c>
      <c r="J381" s="1" t="s">
        <v>4979</v>
      </c>
      <c r="K381" s="1">
        <v>0</v>
      </c>
      <c r="L381" s="1">
        <v>0</v>
      </c>
      <c r="M381" s="1">
        <v>1</v>
      </c>
      <c r="N381" s="1">
        <v>1</v>
      </c>
      <c r="O381" s="1">
        <v>5</v>
      </c>
      <c r="P381" s="16">
        <v>15.984375</v>
      </c>
      <c r="Q381" s="21">
        <v>2.5008788760139421E-2</v>
      </c>
      <c r="R381" s="21">
        <v>0.3911563541641509</v>
      </c>
      <c r="S381" s="21">
        <v>0.3661475654040115</v>
      </c>
      <c r="T381" s="21">
        <v>1.6857510404370551E-3</v>
      </c>
      <c r="U381" s="21">
        <v>5.3389772302447113E-3</v>
      </c>
      <c r="V381" s="21">
        <v>3.6532261898076564E-3</v>
      </c>
      <c r="W381" s="13" t="str">
        <f>IF(Table46748[[#This Row],[PSI - FI]]&gt;5,"Red",(IF(AND(Table46748[[#This Row],[PSI - FI]]&lt;5,Table46748[[#This Row],[PSI - FI]]&gt;=3),"Blue","No")))</f>
        <v>No</v>
      </c>
      <c r="X381" s="19" t="str">
        <f>HYPERLINK("https://www.google.com/maps/dir/?api=1&amp;origin=" &amp; Table46748[[#This Row],[Begin Lat]] &amp; "," &amp; Table46748[[#This Row],[Begin Long]] &amp; "&amp;destination=" &amp; Table46748[[#This Row],[End Lat]] &amp; "," &amp; Table46748[[#This Row],[End Long]] &amp; "&amp;travelmode=driving", "Google Maps")</f>
        <v>Google Maps</v>
      </c>
      <c r="Y381" s="1">
        <v>39.564747716500001</v>
      </c>
      <c r="Z381" s="1">
        <v>-83.706823268799994</v>
      </c>
      <c r="AA381" s="1">
        <v>39.569401411900003</v>
      </c>
      <c r="AB381" s="1">
        <v>-83.699647634100003</v>
      </c>
    </row>
    <row r="382" spans="1:28" x14ac:dyDescent="0.25">
      <c r="A382" s="13">
        <v>380</v>
      </c>
      <c r="B382" s="17">
        <v>6</v>
      </c>
      <c r="C382" s="1" t="s">
        <v>2374</v>
      </c>
      <c r="D382" s="1" t="s">
        <v>3848</v>
      </c>
      <c r="E382" s="1" t="s">
        <v>3850</v>
      </c>
      <c r="F382" s="1" t="s">
        <v>3917</v>
      </c>
      <c r="G382" s="16">
        <v>4.0999999999999996</v>
      </c>
      <c r="H382" s="16">
        <v>4.5999999999999996</v>
      </c>
      <c r="I382" s="13" t="s">
        <v>3190</v>
      </c>
      <c r="J382" s="1" t="s">
        <v>4978</v>
      </c>
      <c r="K382" s="1">
        <v>0</v>
      </c>
      <c r="L382" s="1">
        <v>1</v>
      </c>
      <c r="M382" s="1">
        <v>0</v>
      </c>
      <c r="N382" s="1">
        <v>2</v>
      </c>
      <c r="O382" s="1">
        <v>6</v>
      </c>
      <c r="P382" s="16">
        <v>60.551689680232556</v>
      </c>
      <c r="Q382" s="21">
        <v>2.6430775958271438E-2</v>
      </c>
      <c r="R382" s="21">
        <v>0.29067721957306608</v>
      </c>
      <c r="S382" s="21">
        <v>0.26424644361479466</v>
      </c>
      <c r="T382" s="21">
        <v>1.5812790279023121E-3</v>
      </c>
      <c r="U382" s="21">
        <v>5.3078249361021611E-3</v>
      </c>
      <c r="V382" s="21">
        <v>3.726545908199849E-3</v>
      </c>
      <c r="W382" s="13" t="str">
        <f>IF(Table46748[[#This Row],[PSI - FI]]&gt;5,"Red",(IF(AND(Table46748[[#This Row],[PSI - FI]]&lt;5,Table46748[[#This Row],[PSI - FI]]&gt;=3),"Blue","No")))</f>
        <v>No</v>
      </c>
      <c r="X382" s="19" t="str">
        <f>HYPERLINK("https://www.google.com/maps/dir/?api=1&amp;origin=" &amp; Table46748[[#This Row],[Begin Lat]] &amp; "," &amp; Table46748[[#This Row],[Begin Long]] &amp; "&amp;destination=" &amp; Table46748[[#This Row],[End Lat]] &amp; "," &amp; Table46748[[#This Row],[End Long]] &amp; "&amp;travelmode=driving", "Google Maps")</f>
        <v>Google Maps</v>
      </c>
      <c r="Y382" s="1">
        <v>39.622358022699999</v>
      </c>
      <c r="Z382" s="1">
        <v>-83.602975155400003</v>
      </c>
      <c r="AA382" s="1">
        <v>39.626586395499999</v>
      </c>
      <c r="AB382" s="1">
        <v>-83.595359622000004</v>
      </c>
    </row>
    <row r="383" spans="1:28" x14ac:dyDescent="0.25">
      <c r="A383" s="13">
        <v>381</v>
      </c>
      <c r="B383" s="17">
        <v>5</v>
      </c>
      <c r="C383" s="1" t="s">
        <v>1333</v>
      </c>
      <c r="D383" s="1" t="s">
        <v>3842</v>
      </c>
      <c r="E383" s="1" t="s">
        <v>3874</v>
      </c>
      <c r="F383" s="1" t="s">
        <v>3916</v>
      </c>
      <c r="G383" s="16">
        <v>8</v>
      </c>
      <c r="H383" s="16">
        <v>8.5</v>
      </c>
      <c r="I383" s="13" t="s">
        <v>3190</v>
      </c>
      <c r="J383" s="1" t="s">
        <v>4979</v>
      </c>
      <c r="K383" s="1">
        <v>0</v>
      </c>
      <c r="L383" s="1">
        <v>0</v>
      </c>
      <c r="M383" s="1">
        <v>2</v>
      </c>
      <c r="N383" s="1">
        <v>1</v>
      </c>
      <c r="O383" s="1">
        <v>4</v>
      </c>
      <c r="P383" s="16">
        <v>21.53125</v>
      </c>
      <c r="Q383" s="21">
        <v>1.8526537591716227E-2</v>
      </c>
      <c r="R383" s="21">
        <v>0.29886642171702416</v>
      </c>
      <c r="S383" s="21">
        <v>0.28033988412530791</v>
      </c>
      <c r="T383" s="21">
        <v>1.2465586831480657E-3</v>
      </c>
      <c r="U383" s="21">
        <v>5.3071007033520766E-3</v>
      </c>
      <c r="V383" s="21">
        <v>4.0605420202040107E-3</v>
      </c>
      <c r="W383" s="13" t="str">
        <f>IF(Table46748[[#This Row],[PSI - FI]]&gt;5,"Red",(IF(AND(Table46748[[#This Row],[PSI - FI]]&lt;5,Table46748[[#This Row],[PSI - FI]]&gt;=3),"Blue","No")))</f>
        <v>No</v>
      </c>
      <c r="X383" s="19" t="str">
        <f>HYPERLINK("https://www.google.com/maps/dir/?api=1&amp;origin=" &amp; Table46748[[#This Row],[Begin Lat]] &amp; "," &amp; Table46748[[#This Row],[Begin Long]] &amp; "&amp;destination=" &amp; Table46748[[#This Row],[End Lat]] &amp; "," &amp; Table46748[[#This Row],[End Long]] &amp; "&amp;travelmode=driving", "Google Maps")</f>
        <v>Google Maps</v>
      </c>
      <c r="Y383" s="1">
        <v>39.945352672299997</v>
      </c>
      <c r="Z383" s="1">
        <v>-82.0766777093</v>
      </c>
      <c r="AA383" s="1">
        <v>39.946929533700001</v>
      </c>
      <c r="AB383" s="1">
        <v>-82.067511019799994</v>
      </c>
    </row>
    <row r="384" spans="1:28" x14ac:dyDescent="0.25">
      <c r="A384" s="13">
        <v>382</v>
      </c>
      <c r="B384" s="17">
        <v>6</v>
      </c>
      <c r="C384" s="1" t="s">
        <v>2374</v>
      </c>
      <c r="D384" s="1" t="s">
        <v>3848</v>
      </c>
      <c r="E384" s="1" t="s">
        <v>3849</v>
      </c>
      <c r="F384" s="1" t="s">
        <v>3917</v>
      </c>
      <c r="G384" s="16">
        <v>4.5</v>
      </c>
      <c r="H384" s="16">
        <v>5</v>
      </c>
      <c r="I384" s="13" t="s">
        <v>3190</v>
      </c>
      <c r="J384" s="1" t="s">
        <v>4978</v>
      </c>
      <c r="K384" s="1">
        <v>0</v>
      </c>
      <c r="L384" s="1">
        <v>1</v>
      </c>
      <c r="M384" s="1">
        <v>2</v>
      </c>
      <c r="N384" s="1">
        <v>0</v>
      </c>
      <c r="O384" s="1">
        <v>6</v>
      </c>
      <c r="P384" s="16">
        <v>64.770439680232556</v>
      </c>
      <c r="Q384" s="21">
        <v>2.6390866519820703E-2</v>
      </c>
      <c r="R384" s="21">
        <v>0.28824583068707293</v>
      </c>
      <c r="S384" s="21">
        <v>0.26185496416725224</v>
      </c>
      <c r="T384" s="21">
        <v>1.5802354783044804E-3</v>
      </c>
      <c r="U384" s="21">
        <v>5.2765282425973857E-3</v>
      </c>
      <c r="V384" s="21">
        <v>3.6962927642929053E-3</v>
      </c>
      <c r="W384" s="13" t="str">
        <f>IF(Table46748[[#This Row],[PSI - FI]]&gt;5,"Red",(IF(AND(Table46748[[#This Row],[PSI - FI]]&lt;5,Table46748[[#This Row],[PSI - FI]]&gt;=3),"Blue","No")))</f>
        <v>No</v>
      </c>
      <c r="X384" s="19" t="str">
        <f>HYPERLINK("https://www.google.com/maps/dir/?api=1&amp;origin=" &amp; Table46748[[#This Row],[Begin Lat]] &amp; "," &amp; Table46748[[#This Row],[Begin Long]] &amp; "&amp;destination=" &amp; Table46748[[#This Row],[End Lat]] &amp; "," &amp; Table46748[[#This Row],[End Long]] &amp; "&amp;travelmode=driving", "Google Maps")</f>
        <v>Google Maps</v>
      </c>
      <c r="Y384" s="1">
        <v>39.625403799499999</v>
      </c>
      <c r="Z384" s="1">
        <v>-83.596916821899995</v>
      </c>
      <c r="AA384" s="1">
        <v>39.629566507100002</v>
      </c>
      <c r="AB384" s="1">
        <v>-83.589242686000006</v>
      </c>
    </row>
    <row r="385" spans="1:28" x14ac:dyDescent="0.25">
      <c r="A385" s="13">
        <v>383</v>
      </c>
      <c r="B385" s="17">
        <v>8</v>
      </c>
      <c r="C385" s="1" t="s">
        <v>2363</v>
      </c>
      <c r="D385" s="1" t="s">
        <v>3848</v>
      </c>
      <c r="E385" s="1" t="s">
        <v>3869</v>
      </c>
      <c r="F385" s="1" t="s">
        <v>3917</v>
      </c>
      <c r="G385" s="16">
        <v>14.6</v>
      </c>
      <c r="H385" s="16">
        <v>15.1</v>
      </c>
      <c r="I385" s="13" t="s">
        <v>3190</v>
      </c>
      <c r="J385" s="1" t="s">
        <v>4979</v>
      </c>
      <c r="K385" s="1">
        <v>0</v>
      </c>
      <c r="L385" s="1">
        <v>1</v>
      </c>
      <c r="M385" s="1">
        <v>1</v>
      </c>
      <c r="N385" s="1">
        <v>0</v>
      </c>
      <c r="O385" s="1">
        <v>6</v>
      </c>
      <c r="P385" s="16">
        <v>58.223564680232556</v>
      </c>
      <c r="Q385" s="21">
        <v>2.4691360462154501E-2</v>
      </c>
      <c r="R385" s="21">
        <v>0.38678013220490237</v>
      </c>
      <c r="S385" s="21">
        <v>0.36208877174274789</v>
      </c>
      <c r="T385" s="21">
        <v>1.6642267170263489E-3</v>
      </c>
      <c r="U385" s="21">
        <v>5.2710869773251014E-3</v>
      </c>
      <c r="V385" s="21">
        <v>3.6068602602987525E-3</v>
      </c>
      <c r="W385" s="13" t="str">
        <f>IF(Table46748[[#This Row],[PSI - FI]]&gt;5,"Red",(IF(AND(Table46748[[#This Row],[PSI - FI]]&lt;5,Table46748[[#This Row],[PSI - FI]]&gt;=3),"Blue","No")))</f>
        <v>No</v>
      </c>
      <c r="X385" s="19" t="str">
        <f>HYPERLINK("https://www.google.com/maps/dir/?api=1&amp;origin=" &amp; Table46748[[#This Row],[Begin Lat]] &amp; "," &amp; Table46748[[#This Row],[Begin Long]] &amp; "&amp;destination=" &amp; Table46748[[#This Row],[End Lat]] &amp; "," &amp; Table46748[[#This Row],[End Long]] &amp; "&amp;travelmode=driving", "Google Maps")</f>
        <v>Google Maps</v>
      </c>
      <c r="Y385" s="1">
        <v>39.549552327999997</v>
      </c>
      <c r="Z385" s="1">
        <v>-83.740415710400001</v>
      </c>
      <c r="AA385" s="1">
        <v>39.552249773</v>
      </c>
      <c r="AB385" s="1">
        <v>-83.731725601500003</v>
      </c>
    </row>
    <row r="386" spans="1:28" x14ac:dyDescent="0.25">
      <c r="A386" s="13">
        <v>384</v>
      </c>
      <c r="B386" s="17">
        <v>8</v>
      </c>
      <c r="C386" s="1" t="s">
        <v>2363</v>
      </c>
      <c r="D386" s="1" t="s">
        <v>3848</v>
      </c>
      <c r="E386" s="1" t="s">
        <v>3869</v>
      </c>
      <c r="F386" s="1" t="s">
        <v>3917</v>
      </c>
      <c r="G386" s="16">
        <v>9.9</v>
      </c>
      <c r="H386" s="16">
        <v>10.4</v>
      </c>
      <c r="I386" s="13" t="s">
        <v>3190</v>
      </c>
      <c r="J386" s="1" t="s">
        <v>4979</v>
      </c>
      <c r="K386" s="1">
        <v>0</v>
      </c>
      <c r="L386" s="1">
        <v>0</v>
      </c>
      <c r="M386" s="1">
        <v>1</v>
      </c>
      <c r="N386" s="1">
        <v>1</v>
      </c>
      <c r="O386" s="1">
        <v>10</v>
      </c>
      <c r="P386" s="16">
        <v>20.984375</v>
      </c>
      <c r="Q386" s="21">
        <v>2.4691360462154501E-2</v>
      </c>
      <c r="R386" s="21">
        <v>0.64763059557782732</v>
      </c>
      <c r="S386" s="21">
        <v>0.62293923511567284</v>
      </c>
      <c r="T386" s="21">
        <v>1.6642267170263489E-3</v>
      </c>
      <c r="U386" s="21">
        <v>5.2710869773251014E-3</v>
      </c>
      <c r="V386" s="21">
        <v>3.6068602602987525E-3</v>
      </c>
      <c r="W386" s="13" t="str">
        <f>IF(Table46748[[#This Row],[PSI - FI]]&gt;5,"Red",(IF(AND(Table46748[[#This Row],[PSI - FI]]&lt;5,Table46748[[#This Row],[PSI - FI]]&gt;=3),"Blue","No")))</f>
        <v>No</v>
      </c>
      <c r="X386" s="19" t="str">
        <f>HYPERLINK("https://www.google.com/maps/dir/?api=1&amp;origin=" &amp; Table46748[[#This Row],[Begin Lat]] &amp; "," &amp; Table46748[[#This Row],[Begin Long]] &amp; "&amp;destination=" &amp; Table46748[[#This Row],[End Lat]] &amp; "," &amp; Table46748[[#This Row],[End Long]] &amp; "&amp;travelmode=driving", "Google Maps")</f>
        <v>Google Maps</v>
      </c>
      <c r="Y386" s="1">
        <v>39.526109121499999</v>
      </c>
      <c r="Z386" s="1">
        <v>-83.822974220500001</v>
      </c>
      <c r="AA386" s="1">
        <v>39.528287221799999</v>
      </c>
      <c r="AB386" s="1">
        <v>-83.8140467371</v>
      </c>
    </row>
    <row r="387" spans="1:28" x14ac:dyDescent="0.25">
      <c r="A387" s="13">
        <v>385</v>
      </c>
      <c r="B387" s="17">
        <v>8</v>
      </c>
      <c r="C387" s="1" t="s">
        <v>2363</v>
      </c>
      <c r="D387" s="1" t="s">
        <v>3848</v>
      </c>
      <c r="E387" s="1" t="s">
        <v>3869</v>
      </c>
      <c r="F387" s="1" t="s">
        <v>3917</v>
      </c>
      <c r="G387" s="16">
        <v>13.9</v>
      </c>
      <c r="H387" s="16">
        <v>14.4</v>
      </c>
      <c r="I387" s="13" t="s">
        <v>3190</v>
      </c>
      <c r="J387" s="1" t="s">
        <v>4979</v>
      </c>
      <c r="K387" s="1">
        <v>0</v>
      </c>
      <c r="L387" s="1">
        <v>0</v>
      </c>
      <c r="M387" s="1">
        <v>2</v>
      </c>
      <c r="N387" s="1">
        <v>0</v>
      </c>
      <c r="O387" s="1">
        <v>4</v>
      </c>
      <c r="P387" s="16">
        <v>17.09375</v>
      </c>
      <c r="Q387" s="21">
        <v>2.4691360462154501E-2</v>
      </c>
      <c r="R387" s="21">
        <v>0.33461003953031737</v>
      </c>
      <c r="S387" s="21">
        <v>0.30991867906816289</v>
      </c>
      <c r="T387" s="21">
        <v>1.6642267170263489E-3</v>
      </c>
      <c r="U387" s="21">
        <v>5.2710869773251014E-3</v>
      </c>
      <c r="V387" s="21">
        <v>3.6068602602987525E-3</v>
      </c>
      <c r="W387" s="13" t="str">
        <f>IF(Table46748[[#This Row],[PSI - FI]]&gt;5,"Red",(IF(AND(Table46748[[#This Row],[PSI - FI]]&lt;5,Table46748[[#This Row],[PSI - FI]]&gt;=3),"Blue","No")))</f>
        <v>No</v>
      </c>
      <c r="X387" s="19" t="str">
        <f>HYPERLINK("https://www.google.com/maps/dir/?api=1&amp;origin=" &amp; Table46748[[#This Row],[Begin Lat]] &amp; "," &amp; Table46748[[#This Row],[Begin Long]] &amp; "&amp;destination=" &amp; Table46748[[#This Row],[End Lat]] &amp; "," &amp; Table46748[[#This Row],[End Long]] &amp; "&amp;travelmode=driving", "Google Maps")</f>
        <v>Google Maps</v>
      </c>
      <c r="Y387" s="1">
        <v>39.545775214700001</v>
      </c>
      <c r="Z387" s="1">
        <v>-83.752581658099999</v>
      </c>
      <c r="AA387" s="1">
        <v>39.548473203500002</v>
      </c>
      <c r="AB387" s="1">
        <v>-83.743891032600004</v>
      </c>
    </row>
    <row r="388" spans="1:28" x14ac:dyDescent="0.25">
      <c r="A388" s="13">
        <v>386</v>
      </c>
      <c r="B388" s="17">
        <v>8</v>
      </c>
      <c r="C388" s="1" t="s">
        <v>2363</v>
      </c>
      <c r="D388" s="1" t="s">
        <v>3848</v>
      </c>
      <c r="E388" s="1" t="s">
        <v>3869</v>
      </c>
      <c r="F388" s="1" t="s">
        <v>3917</v>
      </c>
      <c r="G388" s="16">
        <v>10.5</v>
      </c>
      <c r="H388" s="16">
        <v>11</v>
      </c>
      <c r="I388" s="13" t="s">
        <v>3190</v>
      </c>
      <c r="J388" s="1" t="s">
        <v>4979</v>
      </c>
      <c r="K388" s="1">
        <v>0</v>
      </c>
      <c r="L388" s="1">
        <v>0</v>
      </c>
      <c r="M388" s="1">
        <v>1</v>
      </c>
      <c r="N388" s="1">
        <v>1</v>
      </c>
      <c r="O388" s="1">
        <v>5</v>
      </c>
      <c r="P388" s="16">
        <v>15.984375</v>
      </c>
      <c r="Q388" s="21">
        <v>2.4691360462154501E-2</v>
      </c>
      <c r="R388" s="21">
        <v>0.38678013220490237</v>
      </c>
      <c r="S388" s="21">
        <v>0.36208877174274789</v>
      </c>
      <c r="T388" s="21">
        <v>1.6642267170263489E-3</v>
      </c>
      <c r="U388" s="21">
        <v>5.2710869773251014E-3</v>
      </c>
      <c r="V388" s="21">
        <v>3.6068602602987525E-3</v>
      </c>
      <c r="W388" s="13" t="str">
        <f>IF(Table46748[[#This Row],[PSI - FI]]&gt;5,"Red",(IF(AND(Table46748[[#This Row],[PSI - FI]]&lt;5,Table46748[[#This Row],[PSI - FI]]&gt;=3),"Blue","No")))</f>
        <v>No</v>
      </c>
      <c r="X388" s="19" t="str">
        <f>HYPERLINK("https://www.google.com/maps/dir/?api=1&amp;origin=" &amp; Table46748[[#This Row],[Begin Lat]] &amp; "," &amp; Table46748[[#This Row],[Begin Long]] &amp; "&amp;destination=" &amp; Table46748[[#This Row],[End Lat]] &amp; "," &amp; Table46748[[#This Row],[End Long]] &amp; "&amp;travelmode=driving", "Google Maps")</f>
        <v>Google Maps</v>
      </c>
      <c r="Y388" s="1">
        <v>39.5287239357</v>
      </c>
      <c r="Z388" s="1">
        <v>-83.812261789999994</v>
      </c>
      <c r="AA388" s="1">
        <v>39.530901840299997</v>
      </c>
      <c r="AB388" s="1">
        <v>-83.803335301999994</v>
      </c>
    </row>
    <row r="389" spans="1:28" x14ac:dyDescent="0.25">
      <c r="A389" s="13">
        <v>387</v>
      </c>
      <c r="B389" s="17">
        <v>8</v>
      </c>
      <c r="C389" s="1" t="s">
        <v>2363</v>
      </c>
      <c r="D389" s="1" t="s">
        <v>3848</v>
      </c>
      <c r="E389" s="1" t="s">
        <v>3869</v>
      </c>
      <c r="F389" s="1" t="s">
        <v>3917</v>
      </c>
      <c r="G389" s="16">
        <v>12.5</v>
      </c>
      <c r="H389" s="16">
        <v>13</v>
      </c>
      <c r="I389" s="13" t="s">
        <v>3190</v>
      </c>
      <c r="J389" s="1" t="s">
        <v>4979</v>
      </c>
      <c r="K389" s="1">
        <v>0</v>
      </c>
      <c r="L389" s="1">
        <v>0</v>
      </c>
      <c r="M389" s="1">
        <v>1</v>
      </c>
      <c r="N389" s="1">
        <v>1</v>
      </c>
      <c r="O389" s="1">
        <v>5</v>
      </c>
      <c r="P389" s="16">
        <v>15.984375</v>
      </c>
      <c r="Q389" s="21">
        <v>2.4691360462154501E-2</v>
      </c>
      <c r="R389" s="21">
        <v>0.38678013220490237</v>
      </c>
      <c r="S389" s="21">
        <v>0.36208877174274789</v>
      </c>
      <c r="T389" s="21">
        <v>1.6642267170263489E-3</v>
      </c>
      <c r="U389" s="21">
        <v>5.2710869773251014E-3</v>
      </c>
      <c r="V389" s="21">
        <v>3.6068602602987525E-3</v>
      </c>
      <c r="W389" s="13" t="str">
        <f>IF(Table46748[[#This Row],[PSI - FI]]&gt;5,"Red",(IF(AND(Table46748[[#This Row],[PSI - FI]]&lt;5,Table46748[[#This Row],[PSI - FI]]&gt;=3),"Blue","No")))</f>
        <v>No</v>
      </c>
      <c r="X389" s="19" t="str">
        <f>HYPERLINK("https://www.google.com/maps/dir/?api=1&amp;origin=" &amp; Table46748[[#This Row],[Begin Lat]] &amp; "," &amp; Table46748[[#This Row],[Begin Long]] &amp; "&amp;destination=" &amp; Table46748[[#This Row],[End Lat]] &amp; "," &amp; Table46748[[#This Row],[End Long]] &amp; "&amp;travelmode=driving", "Google Maps")</f>
        <v>Google Maps</v>
      </c>
      <c r="Y389" s="1">
        <v>39.538220054200004</v>
      </c>
      <c r="Z389" s="1">
        <v>-83.776909434700002</v>
      </c>
      <c r="AA389" s="1">
        <v>39.540918852799997</v>
      </c>
      <c r="AB389" s="1">
        <v>-83.768221109799995</v>
      </c>
    </row>
    <row r="390" spans="1:28" x14ac:dyDescent="0.25">
      <c r="A390" s="13">
        <v>388</v>
      </c>
      <c r="B390" s="17">
        <v>8</v>
      </c>
      <c r="C390" s="1" t="s">
        <v>2363</v>
      </c>
      <c r="D390" s="1" t="s">
        <v>3848</v>
      </c>
      <c r="E390" s="1" t="s">
        <v>3869</v>
      </c>
      <c r="F390" s="1" t="s">
        <v>3917</v>
      </c>
      <c r="G390" s="16">
        <v>15.1</v>
      </c>
      <c r="H390" s="16">
        <v>15.6</v>
      </c>
      <c r="I390" s="13" t="s">
        <v>3190</v>
      </c>
      <c r="J390" s="1" t="s">
        <v>4979</v>
      </c>
      <c r="K390" s="1">
        <v>0</v>
      </c>
      <c r="L390" s="1">
        <v>0</v>
      </c>
      <c r="M390" s="1">
        <v>2</v>
      </c>
      <c r="N390" s="1">
        <v>0</v>
      </c>
      <c r="O390" s="1">
        <v>0</v>
      </c>
      <c r="P390" s="16">
        <v>13.09375</v>
      </c>
      <c r="Q390" s="21">
        <v>2.4691360462154501E-2</v>
      </c>
      <c r="R390" s="21">
        <v>0.17809976150656243</v>
      </c>
      <c r="S390" s="21">
        <v>0.15340840104440792</v>
      </c>
      <c r="T390" s="21">
        <v>1.6642267170263489E-3</v>
      </c>
      <c r="U390" s="21">
        <v>5.2710869773251014E-3</v>
      </c>
      <c r="V390" s="21">
        <v>3.6068602602987525E-3</v>
      </c>
      <c r="W390" s="13" t="str">
        <f>IF(Table46748[[#This Row],[PSI - FI]]&gt;5,"Red",(IF(AND(Table46748[[#This Row],[PSI - FI]]&lt;5,Table46748[[#This Row],[PSI - FI]]&gt;=3),"Blue","No")))</f>
        <v>No</v>
      </c>
      <c r="X390" s="19" t="str">
        <f>HYPERLINK("https://www.google.com/maps/dir/?api=1&amp;origin=" &amp; Table46748[[#This Row],[Begin Lat]] &amp; "," &amp; Table46748[[#This Row],[Begin Long]] &amp; "&amp;destination=" &amp; Table46748[[#This Row],[End Lat]] &amp; "," &amp; Table46748[[#This Row],[End Long]] &amp; "&amp;travelmode=driving", "Google Maps")</f>
        <v>Google Maps</v>
      </c>
      <c r="Y390" s="1">
        <v>39.552249773</v>
      </c>
      <c r="Z390" s="1">
        <v>-83.731725601500003</v>
      </c>
      <c r="AA390" s="1">
        <v>0</v>
      </c>
      <c r="AB390" s="1">
        <v>0</v>
      </c>
    </row>
    <row r="391" spans="1:28" x14ac:dyDescent="0.25">
      <c r="A391" s="13">
        <v>389</v>
      </c>
      <c r="B391" s="17">
        <v>2</v>
      </c>
      <c r="C391" s="1" t="s">
        <v>2365</v>
      </c>
      <c r="D391" s="1" t="s">
        <v>3881</v>
      </c>
      <c r="E391" s="1" t="s">
        <v>3914</v>
      </c>
      <c r="F391" s="1" t="s">
        <v>3919</v>
      </c>
      <c r="G391" s="16">
        <v>1.8</v>
      </c>
      <c r="H391" s="16">
        <v>2.2999999999999998</v>
      </c>
      <c r="I391" s="13" t="s">
        <v>3190</v>
      </c>
      <c r="J391" s="1" t="s">
        <v>4977</v>
      </c>
      <c r="K391" s="1">
        <v>0</v>
      </c>
      <c r="L391" s="1">
        <v>1</v>
      </c>
      <c r="M391" s="1">
        <v>2</v>
      </c>
      <c r="N391" s="1">
        <v>0</v>
      </c>
      <c r="O391" s="1">
        <v>3</v>
      </c>
      <c r="P391" s="16">
        <v>61.770439680232556</v>
      </c>
      <c r="Q391" s="21">
        <v>1.1243184140884297E-2</v>
      </c>
      <c r="R391" s="21">
        <v>0.32230863665108339</v>
      </c>
      <c r="S391" s="21">
        <v>0.31106545251019907</v>
      </c>
      <c r="T391" s="21">
        <v>6.4718492069111447E-4</v>
      </c>
      <c r="U391" s="21">
        <v>5.265328825379046E-3</v>
      </c>
      <c r="V391" s="21">
        <v>4.6181439046879312E-3</v>
      </c>
      <c r="W391" s="13" t="str">
        <f>IF(Table46748[[#This Row],[PSI - FI]]&gt;5,"Red",(IF(AND(Table46748[[#This Row],[PSI - FI]]&lt;5,Table46748[[#This Row],[PSI - FI]]&gt;=3),"Blue","No")))</f>
        <v>No</v>
      </c>
      <c r="X391" s="19" t="str">
        <f>HYPERLINK("https://www.google.com/maps/dir/?api=1&amp;origin=" &amp; Table46748[[#This Row],[Begin Lat]] &amp; "," &amp; Table46748[[#This Row],[Begin Long]] &amp; "&amp;destination=" &amp; Table46748[[#This Row],[End Lat]] &amp; "," &amp; Table46748[[#This Row],[End Long]] &amp; "&amp;travelmode=driving", "Google Maps")</f>
        <v>Google Maps</v>
      </c>
      <c r="Y391" s="1">
        <v>41.629886860699997</v>
      </c>
      <c r="Z391" s="1">
        <v>-84.7713059254</v>
      </c>
      <c r="AA391" s="1">
        <v>41.629428424399997</v>
      </c>
      <c r="AB391" s="1">
        <v>-84.761669004799998</v>
      </c>
    </row>
    <row r="392" spans="1:28" x14ac:dyDescent="0.25">
      <c r="A392" s="13">
        <v>390</v>
      </c>
      <c r="B392" s="17">
        <v>2</v>
      </c>
      <c r="C392" s="1" t="s">
        <v>3840</v>
      </c>
      <c r="D392" s="1" t="s">
        <v>3881</v>
      </c>
      <c r="E392" s="1" t="s">
        <v>3882</v>
      </c>
      <c r="F392" s="1" t="s">
        <v>3919</v>
      </c>
      <c r="G392" s="16">
        <v>3.5</v>
      </c>
      <c r="H392" s="16">
        <v>4</v>
      </c>
      <c r="I392" s="13" t="s">
        <v>3190</v>
      </c>
      <c r="J392" s="1" t="s">
        <v>4978</v>
      </c>
      <c r="K392" s="1">
        <v>0</v>
      </c>
      <c r="L392" s="1">
        <v>0</v>
      </c>
      <c r="M392" s="1">
        <v>3</v>
      </c>
      <c r="N392" s="1">
        <v>0</v>
      </c>
      <c r="O392" s="1">
        <v>5</v>
      </c>
      <c r="P392" s="16">
        <v>24.640625</v>
      </c>
      <c r="Q392" s="21">
        <v>2.6269815294324816E-2</v>
      </c>
      <c r="R392" s="21">
        <v>0.25701431658743834</v>
      </c>
      <c r="S392" s="21">
        <v>0.23074450129311352</v>
      </c>
      <c r="T392" s="21">
        <v>1.5712688702527143E-3</v>
      </c>
      <c r="U392" s="21">
        <v>5.2458090834601448E-3</v>
      </c>
      <c r="V392" s="21">
        <v>3.6745402132074305E-3</v>
      </c>
      <c r="W392" s="13" t="str">
        <f>IF(Table46748[[#This Row],[PSI - FI]]&gt;5,"Red",(IF(AND(Table46748[[#This Row],[PSI - FI]]&lt;5,Table46748[[#This Row],[PSI - FI]]&gt;=3),"Blue","No")))</f>
        <v>No</v>
      </c>
      <c r="X392" s="19" t="str">
        <f>HYPERLINK("https://www.google.com/maps/dir/?api=1&amp;origin=" &amp; Table46748[[#This Row],[Begin Lat]] &amp; "," &amp; Table46748[[#This Row],[Begin Long]] &amp; "&amp;destination=" &amp; Table46748[[#This Row],[End Lat]] &amp; "," &amp; Table46748[[#This Row],[End Long]] &amp; "&amp;travelmode=driving", "Google Maps")</f>
        <v>Google Maps</v>
      </c>
      <c r="Y392" s="1">
        <v>41.4554516277</v>
      </c>
      <c r="Z392" s="1">
        <v>-83.2787591206</v>
      </c>
      <c r="AA392" s="1">
        <v>41.451969261499997</v>
      </c>
      <c r="AB392" s="1">
        <v>-83.270321827199993</v>
      </c>
    </row>
    <row r="393" spans="1:28" x14ac:dyDescent="0.25">
      <c r="A393" s="13">
        <v>391</v>
      </c>
      <c r="B393" s="17">
        <v>2</v>
      </c>
      <c r="C393" s="1" t="s">
        <v>3840</v>
      </c>
      <c r="D393" s="1" t="s">
        <v>3881</v>
      </c>
      <c r="E393" s="1" t="s">
        <v>3882</v>
      </c>
      <c r="F393" s="1" t="s">
        <v>3919</v>
      </c>
      <c r="G393" s="16">
        <v>8.6</v>
      </c>
      <c r="H393" s="16">
        <v>9.1</v>
      </c>
      <c r="I393" s="13" t="s">
        <v>3190</v>
      </c>
      <c r="J393" s="1" t="s">
        <v>4978</v>
      </c>
      <c r="K393" s="1">
        <v>0</v>
      </c>
      <c r="L393" s="1">
        <v>0</v>
      </c>
      <c r="M393" s="1">
        <v>1</v>
      </c>
      <c r="N393" s="1">
        <v>2</v>
      </c>
      <c r="O393" s="1">
        <v>6</v>
      </c>
      <c r="P393" s="16">
        <v>21.421875</v>
      </c>
      <c r="Q393" s="21">
        <v>2.6269815294324816E-2</v>
      </c>
      <c r="R393" s="21">
        <v>0.28608282515556638</v>
      </c>
      <c r="S393" s="21">
        <v>0.25981300986124156</v>
      </c>
      <c r="T393" s="21">
        <v>1.5712688702527143E-3</v>
      </c>
      <c r="U393" s="21">
        <v>5.2458090834601448E-3</v>
      </c>
      <c r="V393" s="21">
        <v>3.6745402132074305E-3</v>
      </c>
      <c r="W393" s="13" t="str">
        <f>IF(Table46748[[#This Row],[PSI - FI]]&gt;5,"Red",(IF(AND(Table46748[[#This Row],[PSI - FI]]&lt;5,Table46748[[#This Row],[PSI - FI]]&gt;=3),"Blue","No")))</f>
        <v>No</v>
      </c>
      <c r="X393" s="19" t="str">
        <f>HYPERLINK("https://www.google.com/maps/dir/?api=1&amp;origin=" &amp; Table46748[[#This Row],[Begin Lat]] &amp; "," &amp; Table46748[[#This Row],[Begin Long]] &amp; "&amp;destination=" &amp; Table46748[[#This Row],[End Lat]] &amp; "," &amp; Table46748[[#This Row],[End Long]] &amp; "&amp;travelmode=driving", "Google Maps")</f>
        <v>Google Maps</v>
      </c>
      <c r="Y393" s="1">
        <v>41.426061925299997</v>
      </c>
      <c r="Z393" s="1">
        <v>-83.188779620800005</v>
      </c>
      <c r="AA393" s="1">
        <v>41.423625673700002</v>
      </c>
      <c r="AB393" s="1">
        <v>-83.179714894599996</v>
      </c>
    </row>
    <row r="394" spans="1:28" x14ac:dyDescent="0.25">
      <c r="A394" s="13">
        <v>392</v>
      </c>
      <c r="B394" s="17">
        <v>4</v>
      </c>
      <c r="C394" s="1" t="s">
        <v>798</v>
      </c>
      <c r="D394" s="1" t="s">
        <v>3886</v>
      </c>
      <c r="E394" s="1" t="s">
        <v>3887</v>
      </c>
      <c r="F394" s="1" t="s">
        <v>3921</v>
      </c>
      <c r="G394" s="16">
        <v>17.8</v>
      </c>
      <c r="H394" s="16">
        <v>18.3</v>
      </c>
      <c r="I394" s="13" t="s">
        <v>3190</v>
      </c>
      <c r="J394" s="1" t="s">
        <v>4979</v>
      </c>
      <c r="K394" s="1">
        <v>0</v>
      </c>
      <c r="L394" s="1">
        <v>1</v>
      </c>
      <c r="M394" s="1">
        <v>2</v>
      </c>
      <c r="N394" s="1">
        <v>0</v>
      </c>
      <c r="O394" s="1">
        <v>2</v>
      </c>
      <c r="P394" s="16">
        <v>60.770439680232556</v>
      </c>
      <c r="Q394" s="21">
        <v>1.7132453502681486E-2</v>
      </c>
      <c r="R394" s="21">
        <v>0.22231751893386295</v>
      </c>
      <c r="S394" s="21">
        <v>0.20518506543118148</v>
      </c>
      <c r="T394" s="21">
        <v>1.1367096621546719E-3</v>
      </c>
      <c r="U394" s="21">
        <v>5.2456563365886636E-3</v>
      </c>
      <c r="V394" s="21">
        <v>4.1089466744339918E-3</v>
      </c>
      <c r="W394" s="13" t="str">
        <f>IF(Table46748[[#This Row],[PSI - FI]]&gt;5,"Red",(IF(AND(Table46748[[#This Row],[PSI - FI]]&lt;5,Table46748[[#This Row],[PSI - FI]]&gt;=3),"Blue","No")))</f>
        <v>No</v>
      </c>
      <c r="X394" s="19" t="str">
        <f>HYPERLINK("https://www.google.com/maps/dir/?api=1&amp;origin=" &amp; Table46748[[#This Row],[Begin Lat]] &amp; "," &amp; Table46748[[#This Row],[Begin Long]] &amp; "&amp;destination=" &amp; Table46748[[#This Row],[End Lat]] &amp; "," &amp; Table46748[[#This Row],[End Long]] &amp; "&amp;travelmode=driving", "Google Maps")</f>
        <v>Google Maps</v>
      </c>
      <c r="Y394" s="1">
        <v>41.105919356000001</v>
      </c>
      <c r="Z394" s="1">
        <v>-81.066312480299999</v>
      </c>
      <c r="AA394" s="1">
        <v>41.105894896400002</v>
      </c>
      <c r="AB394" s="1">
        <v>-81.056733915099997</v>
      </c>
    </row>
    <row r="395" spans="1:28" x14ac:dyDescent="0.25">
      <c r="A395" s="13">
        <v>393</v>
      </c>
      <c r="B395" s="17">
        <v>7</v>
      </c>
      <c r="C395" s="1" t="s">
        <v>2388</v>
      </c>
      <c r="D395" s="1" t="s">
        <v>3852</v>
      </c>
      <c r="E395" s="1" t="s">
        <v>3876</v>
      </c>
      <c r="F395" s="1" t="s">
        <v>3918</v>
      </c>
      <c r="G395" s="16">
        <v>14.9</v>
      </c>
      <c r="H395" s="16">
        <v>15.4</v>
      </c>
      <c r="I395" s="13" t="s">
        <v>3190</v>
      </c>
      <c r="J395" s="1" t="s">
        <v>4979</v>
      </c>
      <c r="K395" s="1">
        <v>0</v>
      </c>
      <c r="L395" s="1">
        <v>0</v>
      </c>
      <c r="M395" s="1">
        <v>1</v>
      </c>
      <c r="N395" s="1">
        <v>1</v>
      </c>
      <c r="O395" s="1">
        <v>5</v>
      </c>
      <c r="P395" s="16">
        <v>15.984375</v>
      </c>
      <c r="Q395" s="21">
        <v>2.4563851020918584E-2</v>
      </c>
      <c r="R395" s="21">
        <v>0.38516045035929036</v>
      </c>
      <c r="S395" s="21">
        <v>0.36059659933837179</v>
      </c>
      <c r="T395" s="21">
        <v>1.6555809649616763E-3</v>
      </c>
      <c r="U395" s="21">
        <v>5.2438826187246341E-3</v>
      </c>
      <c r="V395" s="21">
        <v>3.5883016537629577E-3</v>
      </c>
      <c r="W395" s="13" t="str">
        <f>IF(Table46748[[#This Row],[PSI - FI]]&gt;5,"Red",(IF(AND(Table46748[[#This Row],[PSI - FI]]&lt;5,Table46748[[#This Row],[PSI - FI]]&gt;=3),"Blue","No")))</f>
        <v>No</v>
      </c>
      <c r="X395" s="19" t="str">
        <f>HYPERLINK("https://www.google.com/maps/dir/?api=1&amp;origin=" &amp; Table46748[[#This Row],[Begin Lat]] &amp; "," &amp; Table46748[[#This Row],[Begin Long]] &amp; "&amp;destination=" &amp; Table46748[[#This Row],[End Lat]] &amp; "," &amp; Table46748[[#This Row],[End Long]] &amp; "&amp;travelmode=driving", "Google Maps")</f>
        <v>Google Maps</v>
      </c>
      <c r="Y395" s="1">
        <v>40.401233306000002</v>
      </c>
      <c r="Z395" s="1">
        <v>-84.162349770299997</v>
      </c>
      <c r="AA395" s="1">
        <v>40.408158381900002</v>
      </c>
      <c r="AB395" s="1">
        <v>-84.165144860400005</v>
      </c>
    </row>
    <row r="396" spans="1:28" x14ac:dyDescent="0.25">
      <c r="A396" s="13">
        <v>394</v>
      </c>
      <c r="B396" s="17">
        <v>3</v>
      </c>
      <c r="C396" s="1" t="s">
        <v>802</v>
      </c>
      <c r="D396" s="1" t="s">
        <v>3848</v>
      </c>
      <c r="E396" s="1" t="s">
        <v>3861</v>
      </c>
      <c r="F396" s="1" t="s">
        <v>3917</v>
      </c>
      <c r="G396" s="16">
        <v>2.2999999999999998</v>
      </c>
      <c r="H396" s="16">
        <v>2.8</v>
      </c>
      <c r="I396" s="13" t="s">
        <v>3190</v>
      </c>
      <c r="J396" s="1" t="s">
        <v>4978</v>
      </c>
      <c r="K396" s="1">
        <v>0</v>
      </c>
      <c r="L396" s="1">
        <v>0</v>
      </c>
      <c r="M396" s="1">
        <v>1</v>
      </c>
      <c r="N396" s="1">
        <v>1</v>
      </c>
      <c r="O396" s="1">
        <v>8</v>
      </c>
      <c r="P396" s="16">
        <v>18.984375</v>
      </c>
      <c r="Q396" s="21">
        <v>3.2203133831382569E-2</v>
      </c>
      <c r="R396" s="21">
        <v>0.3796240705239976</v>
      </c>
      <c r="S396" s="21">
        <v>0.34742093669261503</v>
      </c>
      <c r="T396" s="21">
        <v>2.0217025006847868E-3</v>
      </c>
      <c r="U396" s="21">
        <v>5.1668705712643939E-3</v>
      </c>
      <c r="V396" s="21">
        <v>3.1451680705796071E-3</v>
      </c>
      <c r="W396" s="13" t="str">
        <f>IF(Table46748[[#This Row],[PSI - FI]]&gt;5,"Red",(IF(AND(Table46748[[#This Row],[PSI - FI]]&lt;5,Table46748[[#This Row],[PSI - FI]]&gt;=3),"Blue","No")))</f>
        <v>No</v>
      </c>
      <c r="X396" s="19" t="str">
        <f>HYPERLINK("https://www.google.com/maps/dir/?api=1&amp;origin=" &amp; Table46748[[#This Row],[Begin Lat]] &amp; "," &amp; Table46748[[#This Row],[Begin Long]] &amp; "&amp;destination=" &amp; Table46748[[#This Row],[End Lat]] &amp; "," &amp; Table46748[[#This Row],[End Long]] &amp; "&amp;travelmode=driving", "Google Maps")</f>
        <v>Google Maps</v>
      </c>
      <c r="Y396" s="1">
        <v>40.590809989</v>
      </c>
      <c r="Z396" s="1">
        <v>-82.593510545000001</v>
      </c>
      <c r="AA396" s="1">
        <v>40.597057408600001</v>
      </c>
      <c r="AB396" s="1">
        <v>-82.588694709099997</v>
      </c>
    </row>
    <row r="397" spans="1:28" x14ac:dyDescent="0.25">
      <c r="A397" s="13">
        <v>395</v>
      </c>
      <c r="B397" s="17">
        <v>6</v>
      </c>
      <c r="C397" s="1" t="s">
        <v>3192</v>
      </c>
      <c r="D397" s="1" t="s">
        <v>3848</v>
      </c>
      <c r="E397" s="1" t="s">
        <v>3854</v>
      </c>
      <c r="F397" s="1" t="s">
        <v>3917</v>
      </c>
      <c r="G397" s="16">
        <v>17.399999999999999</v>
      </c>
      <c r="H397" s="16">
        <v>17.899999999999999</v>
      </c>
      <c r="I397" s="13" t="s">
        <v>3190</v>
      </c>
      <c r="J397" s="1" t="s">
        <v>4978</v>
      </c>
      <c r="K397" s="1">
        <v>0</v>
      </c>
      <c r="L397" s="1">
        <v>0</v>
      </c>
      <c r="M397" s="1">
        <v>2</v>
      </c>
      <c r="N397" s="1">
        <v>0</v>
      </c>
      <c r="O397" s="1">
        <v>16</v>
      </c>
      <c r="P397" s="16">
        <v>29.09375</v>
      </c>
      <c r="Q397" s="21">
        <v>3.2203133831382569E-2</v>
      </c>
      <c r="R397" s="21">
        <v>0.65952308261945269</v>
      </c>
      <c r="S397" s="21">
        <v>0.62731994878807007</v>
      </c>
      <c r="T397" s="21">
        <v>2.0217025006847868E-3</v>
      </c>
      <c r="U397" s="21">
        <v>5.1667739497976463E-3</v>
      </c>
      <c r="V397" s="21">
        <v>3.1450714491128595E-3</v>
      </c>
      <c r="W397" s="13" t="str">
        <f>IF(Table46748[[#This Row],[PSI - FI]]&gt;5,"Red",(IF(AND(Table46748[[#This Row],[PSI - FI]]&lt;5,Table46748[[#This Row],[PSI - FI]]&gt;=3),"Blue","No")))</f>
        <v>No</v>
      </c>
      <c r="X397" s="19" t="str">
        <f>HYPERLINK("https://www.google.com/maps/dir/?api=1&amp;origin=" &amp; Table46748[[#This Row],[Begin Lat]] &amp; "," &amp; Table46748[[#This Row],[Begin Long]] &amp; "&amp;destination=" &amp; Table46748[[#This Row],[End Lat]] &amp; "," &amp; Table46748[[#This Row],[End Long]] &amp; "&amp;travelmode=driving", "Google Maps")</f>
        <v>Google Maps</v>
      </c>
      <c r="Y397" s="1">
        <v>40.543510233299997</v>
      </c>
      <c r="Z397" s="1">
        <v>-82.658350613400003</v>
      </c>
      <c r="AA397" s="1">
        <v>40.549511574699999</v>
      </c>
      <c r="AB397" s="1">
        <v>-82.653030780400002</v>
      </c>
    </row>
    <row r="398" spans="1:28" x14ac:dyDescent="0.25">
      <c r="A398" s="13">
        <v>396</v>
      </c>
      <c r="B398" s="17">
        <v>6</v>
      </c>
      <c r="C398" s="1" t="s">
        <v>3192</v>
      </c>
      <c r="D398" s="1" t="s">
        <v>3848</v>
      </c>
      <c r="E398" s="1" t="s">
        <v>3854</v>
      </c>
      <c r="F398" s="1" t="s">
        <v>3917</v>
      </c>
      <c r="G398" s="16">
        <v>16</v>
      </c>
      <c r="H398" s="16">
        <v>16.5</v>
      </c>
      <c r="I398" s="13" t="s">
        <v>3190</v>
      </c>
      <c r="J398" s="1" t="s">
        <v>4978</v>
      </c>
      <c r="K398" s="1">
        <v>0</v>
      </c>
      <c r="L398" s="1">
        <v>0</v>
      </c>
      <c r="M398" s="1">
        <v>1</v>
      </c>
      <c r="N398" s="1">
        <v>1</v>
      </c>
      <c r="O398" s="1">
        <v>8</v>
      </c>
      <c r="P398" s="16">
        <v>18.984375</v>
      </c>
      <c r="Q398" s="21">
        <v>3.2203133831382569E-2</v>
      </c>
      <c r="R398" s="21">
        <v>0.37949572018540434</v>
      </c>
      <c r="S398" s="21">
        <v>0.34729258635402177</v>
      </c>
      <c r="T398" s="21">
        <v>2.0217025006847868E-3</v>
      </c>
      <c r="U398" s="21">
        <v>5.1667739497976463E-3</v>
      </c>
      <c r="V398" s="21">
        <v>3.1450714491128595E-3</v>
      </c>
      <c r="W398" s="13" t="str">
        <f>IF(Table46748[[#This Row],[PSI - FI]]&gt;5,"Red",(IF(AND(Table46748[[#This Row],[PSI - FI]]&lt;5,Table46748[[#This Row],[PSI - FI]]&gt;=3),"Blue","No")))</f>
        <v>No</v>
      </c>
      <c r="X398" s="19" t="str">
        <f>HYPERLINK("https://www.google.com/maps/dir/?api=1&amp;origin=" &amp; Table46748[[#This Row],[Begin Lat]] &amp; "," &amp; Table46748[[#This Row],[Begin Long]] &amp; "&amp;destination=" &amp; Table46748[[#This Row],[End Lat]] &amp; "," &amp; Table46748[[#This Row],[End Long]] &amp; "&amp;travelmode=driving", "Google Maps")</f>
        <v>Google Maps</v>
      </c>
      <c r="Y398" s="1">
        <v>40.527890004699998</v>
      </c>
      <c r="Z398" s="1">
        <v>-82.675248234799994</v>
      </c>
      <c r="AA398" s="1">
        <v>40.533235110299998</v>
      </c>
      <c r="AB398" s="1">
        <v>-82.668838038299995</v>
      </c>
    </row>
    <row r="399" spans="1:28" x14ac:dyDescent="0.25">
      <c r="A399" s="13">
        <v>397</v>
      </c>
      <c r="B399" s="17">
        <v>6</v>
      </c>
      <c r="C399" s="1" t="s">
        <v>3192</v>
      </c>
      <c r="D399" s="1" t="s">
        <v>3848</v>
      </c>
      <c r="E399" s="1" t="s">
        <v>3854</v>
      </c>
      <c r="F399" s="1" t="s">
        <v>3917</v>
      </c>
      <c r="G399" s="16">
        <v>19.7</v>
      </c>
      <c r="H399" s="16">
        <v>20.2</v>
      </c>
      <c r="I399" s="13" t="s">
        <v>3190</v>
      </c>
      <c r="K399" s="1">
        <v>0</v>
      </c>
      <c r="L399" s="1">
        <v>0</v>
      </c>
      <c r="M399" s="1">
        <v>1</v>
      </c>
      <c r="N399" s="1">
        <v>1</v>
      </c>
      <c r="O399" s="1">
        <v>5</v>
      </c>
      <c r="P399" s="16">
        <v>15.984375</v>
      </c>
      <c r="Q399" s="21">
        <v>3.2203133831382569E-2</v>
      </c>
      <c r="R399" s="21">
        <v>0.27448545927263618</v>
      </c>
      <c r="S399" s="21">
        <v>0.24228232544125361</v>
      </c>
      <c r="T399" s="21">
        <v>2.0217025006847868E-3</v>
      </c>
      <c r="U399" s="21">
        <v>5.1667739497976463E-3</v>
      </c>
      <c r="V399" s="21">
        <v>3.1450714491128595E-3</v>
      </c>
      <c r="W399" s="13" t="str">
        <f>IF(Table46748[[#This Row],[PSI - FI]]&gt;5,"Red",(IF(AND(Table46748[[#This Row],[PSI - FI]]&lt;5,Table46748[[#This Row],[PSI - FI]]&gt;=3),"Blue","No")))</f>
        <v>No</v>
      </c>
      <c r="X399" s="19" t="str">
        <f>HYPERLINK("https://www.google.com/maps/dir/?api=1&amp;origin=" &amp; Table46748[[#This Row],[Begin Lat]] &amp; "," &amp; Table46748[[#This Row],[Begin Long]] &amp; "&amp;destination=" &amp; Table46748[[#This Row],[End Lat]] &amp; "," &amp; Table46748[[#This Row],[End Long]] &amp; "&amp;travelmode=driving", "Google Maps")</f>
        <v>Google Maps</v>
      </c>
      <c r="Y399" s="1">
        <v>40.566157812599997</v>
      </c>
      <c r="Z399" s="1">
        <v>-82.627344386399997</v>
      </c>
      <c r="AA399" s="1">
        <v>0</v>
      </c>
      <c r="AB399" s="1">
        <v>0</v>
      </c>
    </row>
    <row r="400" spans="1:28" x14ac:dyDescent="0.25">
      <c r="A400" s="13">
        <v>398</v>
      </c>
      <c r="B400" s="17">
        <v>7</v>
      </c>
      <c r="C400" s="1" t="s">
        <v>2388</v>
      </c>
      <c r="D400" s="1" t="s">
        <v>3852</v>
      </c>
      <c r="E400" s="1" t="s">
        <v>3876</v>
      </c>
      <c r="F400" s="1" t="s">
        <v>3918</v>
      </c>
      <c r="G400" s="16">
        <v>11.4</v>
      </c>
      <c r="H400" s="16">
        <v>11.9</v>
      </c>
      <c r="I400" s="13" t="s">
        <v>3190</v>
      </c>
      <c r="J400" s="1" t="s">
        <v>4979</v>
      </c>
      <c r="K400" s="1">
        <v>0</v>
      </c>
      <c r="L400" s="1">
        <v>0</v>
      </c>
      <c r="M400" s="1">
        <v>1</v>
      </c>
      <c r="N400" s="1">
        <v>1</v>
      </c>
      <c r="O400" s="1">
        <v>13</v>
      </c>
      <c r="P400" s="16">
        <v>23.984375</v>
      </c>
      <c r="Q400" s="21">
        <v>2.4186291198424477E-2</v>
      </c>
      <c r="R400" s="21">
        <v>0.7899114714867661</v>
      </c>
      <c r="S400" s="21">
        <v>0.76572518028834158</v>
      </c>
      <c r="T400" s="21">
        <v>1.6299821825466001E-3</v>
      </c>
      <c r="U400" s="21">
        <v>5.1631301265166055E-3</v>
      </c>
      <c r="V400" s="21">
        <v>3.5331479439700054E-3</v>
      </c>
      <c r="W400" s="13" t="str">
        <f>IF(Table46748[[#This Row],[PSI - FI]]&gt;5,"Red",(IF(AND(Table46748[[#This Row],[PSI - FI]]&lt;5,Table46748[[#This Row],[PSI - FI]]&gt;=3),"Blue","No")))</f>
        <v>No</v>
      </c>
      <c r="X400" s="19" t="str">
        <f>HYPERLINK("https://www.google.com/maps/dir/?api=1&amp;origin=" &amp; Table46748[[#This Row],[Begin Lat]] &amp; "," &amp; Table46748[[#This Row],[Begin Long]] &amp; "&amp;destination=" &amp; Table46748[[#This Row],[End Lat]] &amp; "," &amp; Table46748[[#This Row],[End Long]] &amp; "&amp;travelmode=driving", "Google Maps")</f>
        <v>Google Maps</v>
      </c>
      <c r="Y400" s="1">
        <v>40.350614025799999</v>
      </c>
      <c r="Z400" s="1">
        <v>-84.159842491500001</v>
      </c>
      <c r="AA400" s="1">
        <v>40.357859946600001</v>
      </c>
      <c r="AB400" s="1">
        <v>-84.160037036099993</v>
      </c>
    </row>
    <row r="401" spans="1:28" x14ac:dyDescent="0.25">
      <c r="A401" s="13">
        <v>399</v>
      </c>
      <c r="B401" s="17">
        <v>7</v>
      </c>
      <c r="C401" s="1" t="s">
        <v>2388</v>
      </c>
      <c r="D401" s="1" t="s">
        <v>3852</v>
      </c>
      <c r="E401" s="1" t="s">
        <v>3876</v>
      </c>
      <c r="F401" s="1" t="s">
        <v>3918</v>
      </c>
      <c r="G401" s="16">
        <v>11.9</v>
      </c>
      <c r="H401" s="16">
        <v>12.4</v>
      </c>
      <c r="I401" s="13" t="s">
        <v>3190</v>
      </c>
      <c r="J401" s="1" t="s">
        <v>4979</v>
      </c>
      <c r="K401" s="1">
        <v>0</v>
      </c>
      <c r="L401" s="1">
        <v>0</v>
      </c>
      <c r="M401" s="1">
        <v>1</v>
      </c>
      <c r="N401" s="1">
        <v>1</v>
      </c>
      <c r="O401" s="1">
        <v>5</v>
      </c>
      <c r="P401" s="16">
        <v>15.984375</v>
      </c>
      <c r="Q401" s="21">
        <v>2.4186291198424477E-2</v>
      </c>
      <c r="R401" s="21">
        <v>0.37993599554696134</v>
      </c>
      <c r="S401" s="21">
        <v>0.35574970434853687</v>
      </c>
      <c r="T401" s="21">
        <v>1.6299821825466001E-3</v>
      </c>
      <c r="U401" s="21">
        <v>5.1631301265166055E-3</v>
      </c>
      <c r="V401" s="21">
        <v>3.5331479439700054E-3</v>
      </c>
      <c r="W401" s="13" t="str">
        <f>IF(Table46748[[#This Row],[PSI - FI]]&gt;5,"Red",(IF(AND(Table46748[[#This Row],[PSI - FI]]&lt;5,Table46748[[#This Row],[PSI - FI]]&gt;=3),"Blue","No")))</f>
        <v>No</v>
      </c>
      <c r="X401" s="19" t="str">
        <f>HYPERLINK("https://www.google.com/maps/dir/?api=1&amp;origin=" &amp; Table46748[[#This Row],[Begin Lat]] &amp; "," &amp; Table46748[[#This Row],[Begin Long]] &amp; "&amp;destination=" &amp; Table46748[[#This Row],[End Lat]] &amp; "," &amp; Table46748[[#This Row],[End Long]] &amp; "&amp;travelmode=driving", "Google Maps")</f>
        <v>Google Maps</v>
      </c>
      <c r="Y401" s="1">
        <v>40.357859946600001</v>
      </c>
      <c r="Z401" s="1">
        <v>-84.160037036099993</v>
      </c>
      <c r="AA401" s="1">
        <v>40.365105153099996</v>
      </c>
      <c r="AB401" s="1">
        <v>-84.160213832599993</v>
      </c>
    </row>
    <row r="402" spans="1:28" x14ac:dyDescent="0.25">
      <c r="A402" s="13">
        <v>400</v>
      </c>
      <c r="B402" s="17">
        <v>12</v>
      </c>
      <c r="C402" s="1" t="s">
        <v>794</v>
      </c>
      <c r="D402" s="1" t="s">
        <v>3870</v>
      </c>
      <c r="E402" s="1" t="s">
        <v>3871</v>
      </c>
      <c r="F402" s="1" t="s">
        <v>3920</v>
      </c>
      <c r="G402" s="16">
        <v>27.7</v>
      </c>
      <c r="H402" s="16">
        <v>28.2</v>
      </c>
      <c r="I402" s="13" t="s">
        <v>3190</v>
      </c>
      <c r="J402" s="1" t="s">
        <v>4979</v>
      </c>
      <c r="K402" s="1">
        <v>0</v>
      </c>
      <c r="L402" s="1">
        <v>1</v>
      </c>
      <c r="M402" s="1">
        <v>1</v>
      </c>
      <c r="N402" s="1">
        <v>0</v>
      </c>
      <c r="O402" s="1">
        <v>5</v>
      </c>
      <c r="P402" s="16">
        <v>57.223564680232556</v>
      </c>
      <c r="Q402" s="21">
        <v>2.4108827049941946E-2</v>
      </c>
      <c r="R402" s="21">
        <v>0.38046563253122578</v>
      </c>
      <c r="S402" s="21">
        <v>0.35635680548128384</v>
      </c>
      <c r="T402" s="21">
        <v>1.6247303622219514E-3</v>
      </c>
      <c r="U402" s="21">
        <v>5.1473147659554571E-3</v>
      </c>
      <c r="V402" s="21">
        <v>3.5225844037335054E-3</v>
      </c>
      <c r="W402" s="13" t="str">
        <f>IF(Table46748[[#This Row],[PSI - FI]]&gt;5,"Red",(IF(AND(Table46748[[#This Row],[PSI - FI]]&lt;5,Table46748[[#This Row],[PSI - FI]]&gt;=3),"Blue","No")))</f>
        <v>No</v>
      </c>
      <c r="X402" s="19" t="str">
        <f>HYPERLINK("https://www.google.com/maps/dir/?api=1&amp;origin=" &amp; Table46748[[#This Row],[Begin Lat]] &amp; "," &amp; Table46748[[#This Row],[Begin Long]] &amp; "&amp;destination=" &amp; Table46748[[#This Row],[End Lat]] &amp; "," &amp; Table46748[[#This Row],[End Long]] &amp; "&amp;travelmode=driving", "Google Maps")</f>
        <v>Google Maps</v>
      </c>
      <c r="Y402" s="1">
        <v>41.762004668400003</v>
      </c>
      <c r="Z402" s="1">
        <v>-81.031921775100002</v>
      </c>
      <c r="AA402" s="1">
        <v>41.7624640724</v>
      </c>
      <c r="AB402" s="1">
        <v>-81.022274455499996</v>
      </c>
    </row>
    <row r="403" spans="1:28" x14ac:dyDescent="0.25">
      <c r="A403" s="13">
        <v>401</v>
      </c>
      <c r="B403" s="17">
        <v>7</v>
      </c>
      <c r="C403" s="1" t="s">
        <v>789</v>
      </c>
      <c r="D403" s="1" t="s">
        <v>3846</v>
      </c>
      <c r="E403" s="1" t="s">
        <v>3847</v>
      </c>
      <c r="F403" s="1" t="s">
        <v>3916</v>
      </c>
      <c r="G403" s="16">
        <v>0.6</v>
      </c>
      <c r="H403" s="16">
        <v>1.1000000000000001</v>
      </c>
      <c r="I403" s="13" t="s">
        <v>3190</v>
      </c>
      <c r="J403" s="1" t="s">
        <v>4980</v>
      </c>
      <c r="K403" s="1">
        <v>0</v>
      </c>
      <c r="L403" s="1">
        <v>0</v>
      </c>
      <c r="M403" s="1">
        <v>0</v>
      </c>
      <c r="N403" s="1">
        <v>1</v>
      </c>
      <c r="O403" s="1">
        <v>1</v>
      </c>
      <c r="P403" s="16">
        <v>5.4375</v>
      </c>
      <c r="Q403" s="21">
        <v>4.294503359780364E-2</v>
      </c>
      <c r="R403" s="21">
        <v>0.12919256536360194</v>
      </c>
      <c r="S403" s="21">
        <v>8.6247531765798302E-2</v>
      </c>
      <c r="T403" s="21">
        <v>2.8870383988107888E-3</v>
      </c>
      <c r="U403" s="21">
        <v>5.1193036724442665E-3</v>
      </c>
      <c r="V403" s="21">
        <v>2.2322652736334776E-3</v>
      </c>
      <c r="W403" s="13" t="str">
        <f>IF(Table46748[[#This Row],[PSI - FI]]&gt;5,"Red",(IF(AND(Table46748[[#This Row],[PSI - FI]]&lt;5,Table46748[[#This Row],[PSI - FI]]&gt;=3),"Blue","No")))</f>
        <v>No</v>
      </c>
      <c r="X403" s="19" t="str">
        <f>HYPERLINK("https://www.google.com/maps/dir/?api=1&amp;origin=" &amp; Table46748[[#This Row],[Begin Lat]] &amp; "," &amp; Table46748[[#This Row],[Begin Long]] &amp; "&amp;destination=" &amp; Table46748[[#This Row],[End Lat]] &amp; "," &amp; Table46748[[#This Row],[End Long]] &amp; "&amp;travelmode=driving", "Google Maps")</f>
        <v>Google Maps</v>
      </c>
      <c r="Y403" s="1">
        <v>39.8649100652</v>
      </c>
      <c r="Z403" s="1">
        <v>-84.041003230699999</v>
      </c>
      <c r="AA403" s="1">
        <v>39.8647080836</v>
      </c>
      <c r="AB403" s="1">
        <v>-84.031601957899994</v>
      </c>
    </row>
    <row r="404" spans="1:28" x14ac:dyDescent="0.25">
      <c r="A404" s="13">
        <v>402</v>
      </c>
      <c r="B404" s="17">
        <v>7</v>
      </c>
      <c r="C404" s="1" t="s">
        <v>2388</v>
      </c>
      <c r="D404" s="1" t="s">
        <v>3852</v>
      </c>
      <c r="E404" s="1" t="s">
        <v>3876</v>
      </c>
      <c r="F404" s="1" t="s">
        <v>3918</v>
      </c>
      <c r="G404" s="16">
        <v>18.100000000000001</v>
      </c>
      <c r="H404" s="16">
        <v>18.600000000000001</v>
      </c>
      <c r="I404" s="13" t="s">
        <v>3190</v>
      </c>
      <c r="J404" s="1" t="s">
        <v>4979</v>
      </c>
      <c r="K404" s="1">
        <v>0</v>
      </c>
      <c r="L404" s="1">
        <v>0</v>
      </c>
      <c r="M404" s="1">
        <v>2</v>
      </c>
      <c r="N404" s="1">
        <v>0</v>
      </c>
      <c r="O404" s="1">
        <v>5</v>
      </c>
      <c r="P404" s="16">
        <v>18.09375</v>
      </c>
      <c r="Q404" s="21">
        <v>2.394960275501987E-2</v>
      </c>
      <c r="R404" s="21">
        <v>0.37688478492559613</v>
      </c>
      <c r="S404" s="21">
        <v>0.35293518217057623</v>
      </c>
      <c r="T404" s="21">
        <v>1.6139357852219375E-3</v>
      </c>
      <c r="U404" s="21">
        <v>5.1126158081833128E-3</v>
      </c>
      <c r="V404" s="21">
        <v>3.4986800229613755E-3</v>
      </c>
      <c r="W404" s="13" t="str">
        <f>IF(Table46748[[#This Row],[PSI - FI]]&gt;5,"Red",(IF(AND(Table46748[[#This Row],[PSI - FI]]&lt;5,Table46748[[#This Row],[PSI - FI]]&gt;=3),"Blue","No")))</f>
        <v>No</v>
      </c>
      <c r="X404" s="19" t="str">
        <f>HYPERLINK("https://www.google.com/maps/dir/?api=1&amp;origin=" &amp; Table46748[[#This Row],[Begin Lat]] &amp; "," &amp; Table46748[[#This Row],[Begin Long]] &amp; "&amp;destination=" &amp; Table46748[[#This Row],[End Lat]] &amp; "," &amp; Table46748[[#This Row],[End Long]] &amp; "&amp;travelmode=driving", "Google Maps")</f>
        <v>Google Maps</v>
      </c>
      <c r="Y404" s="1">
        <v>40.446898190500001</v>
      </c>
      <c r="Z404" s="1">
        <v>-84.169155554300005</v>
      </c>
      <c r="AA404" s="1">
        <v>40.454141143699999</v>
      </c>
      <c r="AB404" s="1">
        <v>-84.169157939300007</v>
      </c>
    </row>
    <row r="405" spans="1:28" x14ac:dyDescent="0.25">
      <c r="A405" s="13">
        <v>403</v>
      </c>
      <c r="B405" s="17">
        <v>4</v>
      </c>
      <c r="C405" s="1" t="s">
        <v>801</v>
      </c>
      <c r="D405" s="1" t="s">
        <v>3867</v>
      </c>
      <c r="E405" s="1" t="s">
        <v>3877</v>
      </c>
      <c r="F405" s="1" t="s">
        <v>3921</v>
      </c>
      <c r="G405" s="16">
        <v>7.7</v>
      </c>
      <c r="H405" s="16">
        <v>8.1999999999999993</v>
      </c>
      <c r="I405" s="13" t="s">
        <v>3190</v>
      </c>
      <c r="J405" s="1" t="s">
        <v>4979</v>
      </c>
      <c r="K405" s="1">
        <v>1</v>
      </c>
      <c r="L405" s="1">
        <v>0</v>
      </c>
      <c r="M405" s="1">
        <v>0</v>
      </c>
      <c r="N405" s="1">
        <v>1</v>
      </c>
      <c r="O405" s="1">
        <v>7</v>
      </c>
      <c r="P405" s="16">
        <v>57.114189680232556</v>
      </c>
      <c r="Q405" s="21">
        <v>2.3944149866138891E-2</v>
      </c>
      <c r="R405" s="21">
        <v>0.47970341162689523</v>
      </c>
      <c r="S405" s="21">
        <v>0.45575926176075632</v>
      </c>
      <c r="T405" s="21">
        <v>1.6135661154016265E-3</v>
      </c>
      <c r="U405" s="21">
        <v>5.1119093007238317E-3</v>
      </c>
      <c r="V405" s="21">
        <v>3.4983431853222052E-3</v>
      </c>
      <c r="W405" s="13" t="str">
        <f>IF(Table46748[[#This Row],[PSI - FI]]&gt;5,"Red",(IF(AND(Table46748[[#This Row],[PSI - FI]]&lt;5,Table46748[[#This Row],[PSI - FI]]&gt;=3),"Blue","No")))</f>
        <v>No</v>
      </c>
      <c r="X405" s="19" t="str">
        <f>HYPERLINK("https://www.google.com/maps/dir/?api=1&amp;origin=" &amp; Table46748[[#This Row],[Begin Lat]] &amp; "," &amp; Table46748[[#This Row],[Begin Long]] &amp; "&amp;destination=" &amp; Table46748[[#This Row],[End Lat]] &amp; "," &amp; Table46748[[#This Row],[End Long]] &amp; "&amp;travelmode=driving", "Google Maps")</f>
        <v>Google Maps</v>
      </c>
      <c r="Y405" s="1">
        <v>41.108184764400001</v>
      </c>
      <c r="Z405" s="1">
        <v>-80.855912341700005</v>
      </c>
      <c r="AA405" s="1">
        <v>41.109022876499999</v>
      </c>
      <c r="AB405" s="1">
        <v>-80.846419662599999</v>
      </c>
    </row>
    <row r="406" spans="1:28" x14ac:dyDescent="0.25">
      <c r="A406" s="13">
        <v>404</v>
      </c>
      <c r="B406" s="17">
        <v>12</v>
      </c>
      <c r="C406" s="1" t="s">
        <v>794</v>
      </c>
      <c r="D406" s="1" t="s">
        <v>3870</v>
      </c>
      <c r="E406" s="1" t="s">
        <v>3871</v>
      </c>
      <c r="F406" s="1" t="s">
        <v>3920</v>
      </c>
      <c r="G406" s="16">
        <v>21.8</v>
      </c>
      <c r="H406" s="16">
        <v>22.3</v>
      </c>
      <c r="I406" s="13" t="s">
        <v>3190</v>
      </c>
      <c r="J406" s="1" t="s">
        <v>4979</v>
      </c>
      <c r="K406" s="1">
        <v>0</v>
      </c>
      <c r="L406" s="1">
        <v>1</v>
      </c>
      <c r="M406" s="1">
        <v>1</v>
      </c>
      <c r="N406" s="1">
        <v>0</v>
      </c>
      <c r="O406" s="1">
        <v>8</v>
      </c>
      <c r="P406" s="16">
        <v>60.223564680232556</v>
      </c>
      <c r="Q406" s="21">
        <v>2.3812497491306539E-2</v>
      </c>
      <c r="R406" s="21">
        <v>0.52717779955634247</v>
      </c>
      <c r="S406" s="21">
        <v>0.50336530206503594</v>
      </c>
      <c r="T406" s="21">
        <v>1.6046411083523091E-3</v>
      </c>
      <c r="U406" s="21">
        <v>5.0834452814120063E-3</v>
      </c>
      <c r="V406" s="21">
        <v>3.4788041730596971E-3</v>
      </c>
      <c r="W406" s="13" t="str">
        <f>IF(Table46748[[#This Row],[PSI - FI]]&gt;5,"Red",(IF(AND(Table46748[[#This Row],[PSI - FI]]&lt;5,Table46748[[#This Row],[PSI - FI]]&gt;=3),"Blue","No")))</f>
        <v>No</v>
      </c>
      <c r="X406" s="19" t="str">
        <f>HYPERLINK("https://www.google.com/maps/dir/?api=1&amp;origin=" &amp; Table46748[[#This Row],[Begin Lat]] &amp; "," &amp; Table46748[[#This Row],[Begin Long]] &amp; "&amp;destination=" &amp; Table46748[[#This Row],[End Lat]] &amp; "," &amp; Table46748[[#This Row],[End Long]] &amp; "&amp;travelmode=driving", "Google Maps")</f>
        <v>Google Maps</v>
      </c>
      <c r="Y406" s="1">
        <v>41.720996360000001</v>
      </c>
      <c r="Z406" s="1">
        <v>-81.130115973800002</v>
      </c>
      <c r="AA406" s="1">
        <v>41.724003411699996</v>
      </c>
      <c r="AB406" s="1">
        <v>-81.121380967999997</v>
      </c>
    </row>
    <row r="407" spans="1:28" x14ac:dyDescent="0.25">
      <c r="A407" s="13">
        <v>405</v>
      </c>
      <c r="B407" s="17">
        <v>12</v>
      </c>
      <c r="C407" s="1" t="s">
        <v>794</v>
      </c>
      <c r="D407" s="1" t="s">
        <v>3870</v>
      </c>
      <c r="E407" s="1" t="s">
        <v>3871</v>
      </c>
      <c r="F407" s="1" t="s">
        <v>3920</v>
      </c>
      <c r="G407" s="16">
        <v>22.5</v>
      </c>
      <c r="H407" s="16">
        <v>23</v>
      </c>
      <c r="I407" s="13" t="s">
        <v>3190</v>
      </c>
      <c r="J407" s="1" t="s">
        <v>4979</v>
      </c>
      <c r="K407" s="1">
        <v>0</v>
      </c>
      <c r="L407" s="1">
        <v>1</v>
      </c>
      <c r="M407" s="1">
        <v>1</v>
      </c>
      <c r="N407" s="1">
        <v>0</v>
      </c>
      <c r="O407" s="1">
        <v>5</v>
      </c>
      <c r="P407" s="16">
        <v>57.223564680232556</v>
      </c>
      <c r="Q407" s="21">
        <v>2.3812497491306539E-2</v>
      </c>
      <c r="R407" s="21">
        <v>0.37530921799645689</v>
      </c>
      <c r="S407" s="21">
        <v>0.35149672050515035</v>
      </c>
      <c r="T407" s="21">
        <v>1.6046411083523091E-3</v>
      </c>
      <c r="U407" s="21">
        <v>5.0834452814120063E-3</v>
      </c>
      <c r="V407" s="21">
        <v>3.4788041730596971E-3</v>
      </c>
      <c r="W407" s="13" t="str">
        <f>IF(Table46748[[#This Row],[PSI - FI]]&gt;5,"Red",(IF(AND(Table46748[[#This Row],[PSI - FI]]&lt;5,Table46748[[#This Row],[PSI - FI]]&gt;=3),"Blue","No")))</f>
        <v>No</v>
      </c>
      <c r="X407" s="19" t="str">
        <f>HYPERLINK("https://www.google.com/maps/dir/?api=1&amp;origin=" &amp; Table46748[[#This Row],[Begin Lat]] &amp; "," &amp; Table46748[[#This Row],[Begin Long]] &amp; "&amp;destination=" &amp; Table46748[[#This Row],[End Lat]] &amp; "," &amp; Table46748[[#This Row],[End Long]] &amp; "&amp;travelmode=driving", "Google Maps")</f>
        <v>Google Maps</v>
      </c>
      <c r="Y407" s="1">
        <v>41.725578572000003</v>
      </c>
      <c r="Z407" s="1">
        <v>-81.118155259700004</v>
      </c>
      <c r="AA407" s="1">
        <v>41.730300589199999</v>
      </c>
      <c r="AB407" s="1">
        <v>-81.110886838900001</v>
      </c>
    </row>
    <row r="408" spans="1:28" x14ac:dyDescent="0.25">
      <c r="A408" s="13">
        <v>406</v>
      </c>
      <c r="B408" s="17">
        <v>12</v>
      </c>
      <c r="C408" s="1" t="s">
        <v>794</v>
      </c>
      <c r="D408" s="1" t="s">
        <v>3870</v>
      </c>
      <c r="E408" s="1" t="s">
        <v>3871</v>
      </c>
      <c r="F408" s="1" t="s">
        <v>3920</v>
      </c>
      <c r="G408" s="16">
        <v>19.899999999999999</v>
      </c>
      <c r="H408" s="16">
        <v>20.399999999999999</v>
      </c>
      <c r="I408" s="13" t="s">
        <v>3190</v>
      </c>
      <c r="J408" s="1" t="s">
        <v>4979</v>
      </c>
      <c r="K408" s="1">
        <v>0</v>
      </c>
      <c r="L408" s="1">
        <v>0</v>
      </c>
      <c r="M408" s="1">
        <v>1</v>
      </c>
      <c r="N408" s="1">
        <v>1</v>
      </c>
      <c r="O408" s="1">
        <v>9</v>
      </c>
      <c r="P408" s="16">
        <v>19.984375</v>
      </c>
      <c r="Q408" s="21">
        <v>2.3812497491306539E-2</v>
      </c>
      <c r="R408" s="21">
        <v>0.57780066007630426</v>
      </c>
      <c r="S408" s="21">
        <v>0.55398816258499772</v>
      </c>
      <c r="T408" s="21">
        <v>1.6046411083523091E-3</v>
      </c>
      <c r="U408" s="21">
        <v>5.0834452814120063E-3</v>
      </c>
      <c r="V408" s="21">
        <v>3.4788041730596971E-3</v>
      </c>
      <c r="W408" s="13" t="str">
        <f>IF(Table46748[[#This Row],[PSI - FI]]&gt;5,"Red",(IF(AND(Table46748[[#This Row],[PSI - FI]]&lt;5,Table46748[[#This Row],[PSI - FI]]&gt;=3),"Blue","No")))</f>
        <v>No</v>
      </c>
      <c r="X408" s="19" t="str">
        <f>HYPERLINK("https://www.google.com/maps/dir/?api=1&amp;origin=" &amp; Table46748[[#This Row],[Begin Lat]] &amp; "," &amp; Table46748[[#This Row],[Begin Long]] &amp; "&amp;destination=" &amp; Table46748[[#This Row],[End Lat]] &amp; "," &amp; Table46748[[#This Row],[End Long]] &amp; "&amp;travelmode=driving", "Google Maps")</f>
        <v>Google Maps</v>
      </c>
      <c r="Y408" s="1">
        <v>41.714283064599996</v>
      </c>
      <c r="Z408" s="1">
        <v>-81.165408992699994</v>
      </c>
      <c r="AA408" s="1">
        <v>41.7170216958</v>
      </c>
      <c r="AB408" s="1">
        <v>-81.156545489199999</v>
      </c>
    </row>
    <row r="409" spans="1:28" x14ac:dyDescent="0.25">
      <c r="A409" s="13">
        <v>407</v>
      </c>
      <c r="B409" s="17">
        <v>3</v>
      </c>
      <c r="C409" s="1" t="s">
        <v>805</v>
      </c>
      <c r="D409" s="1" t="s">
        <v>3862</v>
      </c>
      <c r="E409" s="1" t="s">
        <v>3863</v>
      </c>
      <c r="F409" s="1" t="s">
        <v>3917</v>
      </c>
      <c r="G409" s="16">
        <v>1.2</v>
      </c>
      <c r="H409" s="16">
        <v>1.7</v>
      </c>
      <c r="I409" s="13" t="s">
        <v>3190</v>
      </c>
      <c r="J409" s="1" t="s">
        <v>4978</v>
      </c>
      <c r="K409" s="1">
        <v>0</v>
      </c>
      <c r="L409" s="1">
        <v>0</v>
      </c>
      <c r="M409" s="1">
        <v>1</v>
      </c>
      <c r="N409" s="1">
        <v>0</v>
      </c>
      <c r="O409" s="1">
        <v>6</v>
      </c>
      <c r="P409" s="16">
        <v>12.546875</v>
      </c>
      <c r="Q409" s="21">
        <v>3.6068997442096171E-2</v>
      </c>
      <c r="R409" s="21">
        <v>0.48598215554240393</v>
      </c>
      <c r="S409" s="21">
        <v>0.44991315810030774</v>
      </c>
      <c r="T409" s="21">
        <v>2.1690381707019316E-3</v>
      </c>
      <c r="U409" s="21">
        <v>5.0788715741609848E-3</v>
      </c>
      <c r="V409" s="21">
        <v>2.9098334034590532E-3</v>
      </c>
      <c r="W409" s="13" t="str">
        <f>IF(Table46748[[#This Row],[PSI - FI]]&gt;5,"Red",(IF(AND(Table46748[[#This Row],[PSI - FI]]&lt;5,Table46748[[#This Row],[PSI - FI]]&gt;=3),"Blue","No")))</f>
        <v>No</v>
      </c>
      <c r="X409" s="19" t="str">
        <f>HYPERLINK("https://www.google.com/maps/dir/?api=1&amp;origin=" &amp; Table46748[[#This Row],[Begin Lat]] &amp; "," &amp; Table46748[[#This Row],[Begin Long]] &amp; "&amp;destination=" &amp; Table46748[[#This Row],[End Lat]] &amp; "," &amp; Table46748[[#This Row],[End Long]] &amp; "&amp;travelmode=driving", "Google Maps")</f>
        <v>Google Maps</v>
      </c>
      <c r="Y409" s="1">
        <v>40.996882173300001</v>
      </c>
      <c r="Z409" s="1">
        <v>-82.009149451200003</v>
      </c>
      <c r="AA409" s="1">
        <v>40.997238271800001</v>
      </c>
      <c r="AB409" s="1">
        <v>-81.999602630699997</v>
      </c>
    </row>
    <row r="410" spans="1:28" x14ac:dyDescent="0.25">
      <c r="A410" s="13">
        <v>408</v>
      </c>
      <c r="B410" s="17">
        <v>5</v>
      </c>
      <c r="C410" s="1" t="s">
        <v>793</v>
      </c>
      <c r="D410" s="1" t="s">
        <v>3842</v>
      </c>
      <c r="E410" s="1" t="s">
        <v>3858</v>
      </c>
      <c r="F410" s="1" t="s">
        <v>3916</v>
      </c>
      <c r="G410" s="16">
        <v>18.3</v>
      </c>
      <c r="H410" s="16">
        <v>18.8</v>
      </c>
      <c r="I410" s="13" t="s">
        <v>3190</v>
      </c>
      <c r="J410" s="1" t="s">
        <v>4978</v>
      </c>
      <c r="K410" s="1">
        <v>0</v>
      </c>
      <c r="L410" s="1">
        <v>1</v>
      </c>
      <c r="M410" s="1">
        <v>0</v>
      </c>
      <c r="N410" s="1">
        <v>2</v>
      </c>
      <c r="O410" s="1">
        <v>8</v>
      </c>
      <c r="P410" s="16">
        <v>62.551689680232556</v>
      </c>
      <c r="Q410" s="21">
        <v>2.5539321415101544E-2</v>
      </c>
      <c r="R410" s="21">
        <v>0.33522987717419478</v>
      </c>
      <c r="S410" s="21">
        <v>0.30969055575909321</v>
      </c>
      <c r="T410" s="21">
        <v>1.5173687368790331E-3</v>
      </c>
      <c r="U410" s="21">
        <v>5.0663158802043739E-3</v>
      </c>
      <c r="V410" s="21">
        <v>3.5489471433253405E-3</v>
      </c>
      <c r="W410" s="13" t="str">
        <f>IF(Table46748[[#This Row],[PSI - FI]]&gt;5,"Red",(IF(AND(Table46748[[#This Row],[PSI - FI]]&lt;5,Table46748[[#This Row],[PSI - FI]]&gt;=3),"Blue","No")))</f>
        <v>No</v>
      </c>
      <c r="X410" s="19" t="str">
        <f>HYPERLINK("https://www.google.com/maps/dir/?api=1&amp;origin=" &amp; Table46748[[#This Row],[Begin Lat]] &amp; "," &amp; Table46748[[#This Row],[Begin Long]] &amp; "&amp;destination=" &amp; Table46748[[#This Row],[End Lat]] &amp; "," &amp; Table46748[[#This Row],[End Long]] &amp; "&amp;travelmode=driving", "Google Maps")</f>
        <v>Google Maps</v>
      </c>
      <c r="Y410" s="1">
        <v>39.945156967700001</v>
      </c>
      <c r="Z410" s="1">
        <v>-82.429493070899994</v>
      </c>
      <c r="AA410" s="1">
        <v>39.944554232400002</v>
      </c>
      <c r="AB410" s="1">
        <v>-82.420108215699997</v>
      </c>
    </row>
    <row r="411" spans="1:28" x14ac:dyDescent="0.25">
      <c r="A411" s="13">
        <v>409</v>
      </c>
      <c r="B411" s="17">
        <v>7</v>
      </c>
      <c r="C411" s="1" t="s">
        <v>2378</v>
      </c>
      <c r="D411" s="1" t="s">
        <v>3852</v>
      </c>
      <c r="E411" s="1" t="s">
        <v>3892</v>
      </c>
      <c r="F411" s="1" t="s">
        <v>3918</v>
      </c>
      <c r="G411" s="16">
        <v>2.9</v>
      </c>
      <c r="H411" s="16">
        <v>3.4</v>
      </c>
      <c r="I411" s="13" t="s">
        <v>3190</v>
      </c>
      <c r="J411" s="1" t="s">
        <v>4979</v>
      </c>
      <c r="K411" s="1">
        <v>0</v>
      </c>
      <c r="L411" s="1">
        <v>0</v>
      </c>
      <c r="M411" s="1">
        <v>1</v>
      </c>
      <c r="N411" s="1">
        <v>1</v>
      </c>
      <c r="O411" s="1">
        <v>12</v>
      </c>
      <c r="P411" s="16">
        <v>22.984375</v>
      </c>
      <c r="Q411" s="21">
        <v>2.3678370689426048E-2</v>
      </c>
      <c r="R411" s="21">
        <v>0.72612616392498719</v>
      </c>
      <c r="S411" s="21">
        <v>0.70244779323556117</v>
      </c>
      <c r="T411" s="21">
        <v>1.5955486590665401E-3</v>
      </c>
      <c r="U411" s="21">
        <v>5.0547775916687764E-3</v>
      </c>
      <c r="V411" s="21">
        <v>3.4592289326022363E-3</v>
      </c>
      <c r="W411" s="13" t="str">
        <f>IF(Table46748[[#This Row],[PSI - FI]]&gt;5,"Red",(IF(AND(Table46748[[#This Row],[PSI - FI]]&lt;5,Table46748[[#This Row],[PSI - FI]]&gt;=3),"Blue","No")))</f>
        <v>No</v>
      </c>
      <c r="X411" s="19" t="str">
        <f>HYPERLINK("https://www.google.com/maps/dir/?api=1&amp;origin=" &amp; Table46748[[#This Row],[Begin Lat]] &amp; "," &amp; Table46748[[#This Row],[Begin Long]] &amp; "&amp;destination=" &amp; Table46748[[#This Row],[End Lat]] &amp; "," &amp; Table46748[[#This Row],[End Long]] &amp; "&amp;travelmode=driving", "Google Maps")</f>
        <v>Google Maps</v>
      </c>
      <c r="Y411" s="1">
        <v>40.524425448300001</v>
      </c>
      <c r="Z411" s="1">
        <v>-84.169298768199994</v>
      </c>
      <c r="AA411" s="1">
        <v>40.531670578000004</v>
      </c>
      <c r="AB411" s="1">
        <v>-84.169398610499996</v>
      </c>
    </row>
    <row r="412" spans="1:28" x14ac:dyDescent="0.25">
      <c r="A412" s="13">
        <v>410</v>
      </c>
      <c r="B412" s="17">
        <v>4</v>
      </c>
      <c r="C412" s="1" t="s">
        <v>801</v>
      </c>
      <c r="D412" s="1" t="s">
        <v>3867</v>
      </c>
      <c r="E412" s="1" t="s">
        <v>3877</v>
      </c>
      <c r="F412" s="1" t="s">
        <v>3921</v>
      </c>
      <c r="G412" s="16">
        <v>1.9</v>
      </c>
      <c r="H412" s="16">
        <v>2.4</v>
      </c>
      <c r="I412" s="13" t="s">
        <v>3190</v>
      </c>
      <c r="J412" s="1" t="s">
        <v>4979</v>
      </c>
      <c r="K412" s="1">
        <v>0</v>
      </c>
      <c r="L412" s="1">
        <v>0</v>
      </c>
      <c r="M412" s="1">
        <v>2</v>
      </c>
      <c r="N412" s="1">
        <v>1</v>
      </c>
      <c r="O412" s="1">
        <v>5</v>
      </c>
      <c r="P412" s="16">
        <v>22.53125</v>
      </c>
      <c r="Q412" s="21">
        <v>1.7589239882867463E-2</v>
      </c>
      <c r="R412" s="21">
        <v>0.32512348273610858</v>
      </c>
      <c r="S412" s="21">
        <v>0.3075342428532411</v>
      </c>
      <c r="T412" s="21">
        <v>1.1831237288867618E-3</v>
      </c>
      <c r="U412" s="21">
        <v>5.0386589931318889E-3</v>
      </c>
      <c r="V412" s="21">
        <v>3.8555352642451269E-3</v>
      </c>
      <c r="W412" s="13" t="str">
        <f>IF(Table46748[[#This Row],[PSI - FI]]&gt;5,"Red",(IF(AND(Table46748[[#This Row],[PSI - FI]]&lt;5,Table46748[[#This Row],[PSI - FI]]&gt;=3),"Blue","No")))</f>
        <v>No</v>
      </c>
      <c r="X412" s="19" t="str">
        <f>HYPERLINK("https://www.google.com/maps/dir/?api=1&amp;origin=" &amp; Table46748[[#This Row],[Begin Lat]] &amp; "," &amp; Table46748[[#This Row],[Begin Long]] &amp; "&amp;destination=" &amp; Table46748[[#This Row],[End Lat]] &amp; "," &amp; Table46748[[#This Row],[End Long]] &amp; "&amp;travelmode=driving", "Google Maps")</f>
        <v>Google Maps</v>
      </c>
      <c r="Y412" s="1">
        <v>41.1021363284</v>
      </c>
      <c r="Z412" s="1">
        <v>-80.966395354200003</v>
      </c>
      <c r="AA412" s="1">
        <v>41.103887722400003</v>
      </c>
      <c r="AB412" s="1">
        <v>-80.957125367499998</v>
      </c>
    </row>
    <row r="413" spans="1:28" x14ac:dyDescent="0.25">
      <c r="A413" s="13">
        <v>411</v>
      </c>
      <c r="B413" s="17">
        <v>6</v>
      </c>
      <c r="C413" s="1" t="s">
        <v>2374</v>
      </c>
      <c r="D413" s="1" t="s">
        <v>3848</v>
      </c>
      <c r="E413" s="1" t="s">
        <v>3849</v>
      </c>
      <c r="F413" s="1" t="s">
        <v>3917</v>
      </c>
      <c r="G413" s="16">
        <v>13.7</v>
      </c>
      <c r="H413" s="16">
        <v>14.2</v>
      </c>
      <c r="I413" s="13" t="s">
        <v>3190</v>
      </c>
      <c r="J413" s="1" t="s">
        <v>4979</v>
      </c>
      <c r="K413" s="1">
        <v>0</v>
      </c>
      <c r="L413" s="1">
        <v>0</v>
      </c>
      <c r="M413" s="1">
        <v>1</v>
      </c>
      <c r="N413" s="1">
        <v>0</v>
      </c>
      <c r="O413" s="1">
        <v>9</v>
      </c>
      <c r="P413" s="16">
        <v>15.546875</v>
      </c>
      <c r="Q413" s="21">
        <v>3.1776661197259137E-2</v>
      </c>
      <c r="R413" s="21">
        <v>0.85240357336012051</v>
      </c>
      <c r="S413" s="21">
        <v>0.82062691216286132</v>
      </c>
      <c r="T413" s="21">
        <v>2.0735903354499215E-3</v>
      </c>
      <c r="U413" s="21">
        <v>5.023230684114529E-3</v>
      </c>
      <c r="V413" s="21">
        <v>2.9496403486646075E-3</v>
      </c>
      <c r="W413" s="13" t="str">
        <f>IF(Table46748[[#This Row],[PSI - FI]]&gt;5,"Red",(IF(AND(Table46748[[#This Row],[PSI - FI]]&lt;5,Table46748[[#This Row],[PSI - FI]]&gt;=3),"Blue","No")))</f>
        <v>No</v>
      </c>
      <c r="X413" s="19" t="str">
        <f>HYPERLINK("https://www.google.com/maps/dir/?api=1&amp;origin=" &amp; Table46748[[#This Row],[Begin Lat]] &amp; "," &amp; Table46748[[#This Row],[Begin Long]] &amp; "&amp;destination=" &amp; Table46748[[#This Row],[End Lat]] &amp; "," &amp; Table46748[[#This Row],[End Long]] &amp; "&amp;travelmode=driving", "Google Maps")</f>
        <v>Google Maps</v>
      </c>
      <c r="Y413" s="1">
        <v>39.697803457900001</v>
      </c>
      <c r="Z413" s="1">
        <v>-83.452750670200004</v>
      </c>
      <c r="AA413" s="1">
        <v>39.701368227000003</v>
      </c>
      <c r="AB413" s="1">
        <v>-83.444582287499998</v>
      </c>
    </row>
    <row r="414" spans="1:28" x14ac:dyDescent="0.25">
      <c r="A414" s="13">
        <v>412</v>
      </c>
      <c r="B414" s="17">
        <v>4</v>
      </c>
      <c r="C414" s="1" t="s">
        <v>795</v>
      </c>
      <c r="D414" s="1" t="s">
        <v>3859</v>
      </c>
      <c r="E414" s="1" t="s">
        <v>3915</v>
      </c>
      <c r="F414" s="1" t="s">
        <v>3919</v>
      </c>
      <c r="G414" s="16">
        <v>1.8</v>
      </c>
      <c r="H414" s="16">
        <v>2.2999999999999998</v>
      </c>
      <c r="I414" s="13" t="s">
        <v>3190</v>
      </c>
      <c r="J414" s="1" t="s">
        <v>4978</v>
      </c>
      <c r="K414" s="1">
        <v>0</v>
      </c>
      <c r="L414" s="1">
        <v>0</v>
      </c>
      <c r="M414" s="1">
        <v>4</v>
      </c>
      <c r="N414" s="1">
        <v>0</v>
      </c>
      <c r="O414" s="1">
        <v>8</v>
      </c>
      <c r="P414" s="16">
        <v>34.1875</v>
      </c>
      <c r="Q414" s="21">
        <v>2.1348606411741577E-2</v>
      </c>
      <c r="R414" s="21">
        <v>0.30612043965868552</v>
      </c>
      <c r="S414" s="21">
        <v>0.28477183324694394</v>
      </c>
      <c r="T414" s="21">
        <v>1.2154748920823741E-3</v>
      </c>
      <c r="U414" s="21">
        <v>5.0089064905628642E-3</v>
      </c>
      <c r="V414" s="21">
        <v>3.7934315984804899E-3</v>
      </c>
      <c r="W414" s="13" t="str">
        <f>IF(Table46748[[#This Row],[PSI - FI]]&gt;5,"Red",(IF(AND(Table46748[[#This Row],[PSI - FI]]&lt;5,Table46748[[#This Row],[PSI - FI]]&gt;=3),"Blue","No")))</f>
        <v>No</v>
      </c>
      <c r="X414" s="19" t="str">
        <f>HYPERLINK("https://www.google.com/maps/dir/?api=1&amp;origin=" &amp; Table46748[[#This Row],[Begin Lat]] &amp; "," &amp; Table46748[[#This Row],[Begin Long]] &amp; "&amp;destination=" &amp; Table46748[[#This Row],[End Lat]] &amp; "," &amp; Table46748[[#This Row],[End Long]] &amp; "&amp;travelmode=driving", "Google Maps")</f>
        <v>Google Maps</v>
      </c>
      <c r="Y414" s="1">
        <v>41.263960209399997</v>
      </c>
      <c r="Z414" s="1">
        <v>-81.612628423499999</v>
      </c>
      <c r="AA414" s="1">
        <v>41.259301876800002</v>
      </c>
      <c r="AB414" s="1">
        <v>-81.605260280699994</v>
      </c>
    </row>
    <row r="415" spans="1:28" x14ac:dyDescent="0.25">
      <c r="A415" s="13">
        <v>413</v>
      </c>
      <c r="B415" s="17">
        <v>4</v>
      </c>
      <c r="C415" s="1" t="s">
        <v>795</v>
      </c>
      <c r="D415" s="1" t="s">
        <v>3859</v>
      </c>
      <c r="E415" s="1" t="s">
        <v>3915</v>
      </c>
      <c r="F415" s="1" t="s">
        <v>3919</v>
      </c>
      <c r="G415" s="16">
        <v>2.8</v>
      </c>
      <c r="H415" s="16">
        <v>3.3</v>
      </c>
      <c r="I415" s="13" t="s">
        <v>3190</v>
      </c>
      <c r="J415" s="1" t="s">
        <v>4978</v>
      </c>
      <c r="K415" s="1">
        <v>0</v>
      </c>
      <c r="L415" s="1">
        <v>0</v>
      </c>
      <c r="M415" s="1">
        <v>2</v>
      </c>
      <c r="N415" s="1">
        <v>2</v>
      </c>
      <c r="O415" s="1">
        <v>9</v>
      </c>
      <c r="P415" s="16">
        <v>30.96875</v>
      </c>
      <c r="Q415" s="21">
        <v>2.1348606411741577E-2</v>
      </c>
      <c r="R415" s="21">
        <v>0.32995848497297964</v>
      </c>
      <c r="S415" s="21">
        <v>0.30860987856123806</v>
      </c>
      <c r="T415" s="21">
        <v>1.2154748920823741E-3</v>
      </c>
      <c r="U415" s="21">
        <v>5.0089064905628642E-3</v>
      </c>
      <c r="V415" s="21">
        <v>3.7934315984804899E-3</v>
      </c>
      <c r="W415" s="13" t="str">
        <f>IF(Table46748[[#This Row],[PSI - FI]]&gt;5,"Red",(IF(AND(Table46748[[#This Row],[PSI - FI]]&lt;5,Table46748[[#This Row],[PSI - FI]]&gt;=3),"Blue","No")))</f>
        <v>No</v>
      </c>
      <c r="X415" s="19" t="str">
        <f>HYPERLINK("https://www.google.com/maps/dir/?api=1&amp;origin=" &amp; Table46748[[#This Row],[Begin Lat]] &amp; "," &amp; Table46748[[#This Row],[Begin Long]] &amp; "&amp;destination=" &amp; Table46748[[#This Row],[End Lat]] &amp; "," &amp; Table46748[[#This Row],[End Long]] &amp; "&amp;travelmode=driving", "Google Maps")</f>
        <v>Google Maps</v>
      </c>
      <c r="Y415" s="1">
        <v>41.255480156799997</v>
      </c>
      <c r="Z415" s="1">
        <v>-81.5970981862</v>
      </c>
      <c r="AA415" s="1">
        <v>41.252923310600004</v>
      </c>
      <c r="AB415" s="1">
        <v>-81.588119819599996</v>
      </c>
    </row>
  </sheetData>
  <mergeCells count="6">
    <mergeCell ref="A1:H1"/>
    <mergeCell ref="X1:AB1"/>
    <mergeCell ref="I1:J1"/>
    <mergeCell ref="K1:P1"/>
    <mergeCell ref="Q1:S1"/>
    <mergeCell ref="T1:V1"/>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690C8-8152-4959-8E20-FFAF7E166BB8}">
  <sheetPr>
    <tabColor theme="6" tint="0.79998168889431442"/>
  </sheetPr>
  <dimension ref="A1:AC520"/>
  <sheetViews>
    <sheetView zoomScaleNormal="100" workbookViewId="0">
      <selection activeCell="A2" sqref="A2"/>
    </sheetView>
  </sheetViews>
  <sheetFormatPr defaultColWidth="8.85546875" defaultRowHeight="15" x14ac:dyDescent="0.25"/>
  <cols>
    <col min="1" max="1" width="10" style="1" bestFit="1" customWidth="1"/>
    <col min="2" max="2" width="12.28515625" style="1" bestFit="1" customWidth="1"/>
    <col min="3" max="3" width="12.140625" style="1" bestFit="1" customWidth="1"/>
    <col min="4" max="4" width="51" style="1" bestFit="1" customWidth="1"/>
    <col min="5" max="5" width="18" style="1" bestFit="1" customWidth="1"/>
    <col min="6" max="6" width="34.28515625" style="1" customWidth="1"/>
    <col min="7" max="7" width="14.140625" style="1" bestFit="1" customWidth="1"/>
    <col min="8" max="8" width="12.5703125" style="1" bestFit="1" customWidth="1"/>
    <col min="9" max="9" width="13.85546875" style="1" bestFit="1" customWidth="1"/>
    <col min="10" max="10" width="32" style="1" customWidth="1"/>
    <col min="11" max="15" width="8.85546875" style="1"/>
    <col min="16" max="16" width="10.42578125" style="1" bestFit="1" customWidth="1"/>
    <col min="17" max="17" width="26.42578125" style="1" bestFit="1" customWidth="1"/>
    <col min="18" max="18" width="26.140625" style="1" bestFit="1" customWidth="1"/>
    <col min="19" max="19" width="12.28515625" style="1" bestFit="1" customWidth="1"/>
    <col min="20" max="20" width="25.5703125" style="1" bestFit="1" customWidth="1"/>
    <col min="21" max="21" width="25.28515625" style="1" bestFit="1" customWidth="1"/>
    <col min="22" max="22" width="11.5703125" style="1" bestFit="1" customWidth="1"/>
    <col min="23" max="23" width="16.5703125" style="13" bestFit="1" customWidth="1"/>
    <col min="24" max="24" width="12.42578125" style="13" bestFit="1" customWidth="1"/>
    <col min="25" max="25" width="13.7109375" style="1" bestFit="1" customWidth="1"/>
    <col min="26" max="26" width="15.28515625" style="1" bestFit="1" customWidth="1"/>
    <col min="27" max="27" width="12.140625" style="1" bestFit="1" customWidth="1"/>
    <col min="28" max="28" width="13.7109375" style="1" bestFit="1" customWidth="1"/>
    <col min="29" max="29" width="8.140625" style="1" customWidth="1"/>
    <col min="30" max="16384" width="8.85546875" style="1"/>
  </cols>
  <sheetData>
    <row r="1" spans="1:29" ht="18.75" x14ac:dyDescent="0.25">
      <c r="A1" s="44" t="s">
        <v>1325</v>
      </c>
      <c r="B1" s="44"/>
      <c r="C1" s="44"/>
      <c r="D1" s="44"/>
      <c r="E1" s="44"/>
      <c r="F1" s="44"/>
      <c r="G1" s="44"/>
      <c r="H1" s="44"/>
      <c r="I1" s="49" t="s">
        <v>1324</v>
      </c>
      <c r="J1" s="49"/>
      <c r="K1" s="45" t="s">
        <v>241</v>
      </c>
      <c r="L1" s="45"/>
      <c r="M1" s="45"/>
      <c r="N1" s="45"/>
      <c r="O1" s="45"/>
      <c r="P1" s="45"/>
      <c r="Q1" s="46" t="s">
        <v>250</v>
      </c>
      <c r="R1" s="46"/>
      <c r="S1" s="46"/>
      <c r="T1" s="47" t="s">
        <v>244</v>
      </c>
      <c r="U1" s="47"/>
      <c r="V1" s="47"/>
      <c r="W1" s="20" t="s">
        <v>1323</v>
      </c>
      <c r="X1" s="48" t="s">
        <v>3191</v>
      </c>
      <c r="Y1" s="48"/>
      <c r="Z1" s="48"/>
      <c r="AA1" s="48"/>
      <c r="AB1" s="48"/>
    </row>
    <row r="2" spans="1:29" x14ac:dyDescent="0.25">
      <c r="A2" s="13" t="s">
        <v>237</v>
      </c>
      <c r="B2" s="13" t="s">
        <v>238</v>
      </c>
      <c r="C2" s="13" t="s">
        <v>239</v>
      </c>
      <c r="D2" s="13" t="s">
        <v>811</v>
      </c>
      <c r="E2" s="13" t="s">
        <v>783</v>
      </c>
      <c r="F2" s="13" t="s">
        <v>240</v>
      </c>
      <c r="G2" s="13" t="s">
        <v>4933</v>
      </c>
      <c r="H2" s="13" t="s">
        <v>4934</v>
      </c>
      <c r="I2" s="13" t="s">
        <v>251</v>
      </c>
      <c r="J2" s="13" t="s">
        <v>114</v>
      </c>
      <c r="K2" s="13" t="s">
        <v>242</v>
      </c>
      <c r="L2" s="13" t="s">
        <v>243</v>
      </c>
      <c r="M2" s="13" t="s">
        <v>230</v>
      </c>
      <c r="N2" s="13" t="s">
        <v>231</v>
      </c>
      <c r="O2" s="13" t="s">
        <v>232</v>
      </c>
      <c r="P2" s="13" t="s">
        <v>235</v>
      </c>
      <c r="Q2" s="13" t="s">
        <v>252</v>
      </c>
      <c r="R2" s="13" t="s">
        <v>253</v>
      </c>
      <c r="S2" s="13" t="s">
        <v>254</v>
      </c>
      <c r="T2" s="13" t="s">
        <v>255</v>
      </c>
      <c r="U2" s="18" t="s">
        <v>256</v>
      </c>
      <c r="V2" s="13" t="s">
        <v>257</v>
      </c>
      <c r="W2" s="13" t="s">
        <v>2811</v>
      </c>
      <c r="X2" s="13" t="s">
        <v>245</v>
      </c>
      <c r="Y2" s="13" t="s">
        <v>246</v>
      </c>
      <c r="Z2" s="13" t="s">
        <v>247</v>
      </c>
      <c r="AA2" s="13" t="s">
        <v>248</v>
      </c>
      <c r="AB2" s="13" t="s">
        <v>249</v>
      </c>
      <c r="AC2" s="13"/>
    </row>
    <row r="3" spans="1:29" x14ac:dyDescent="0.25">
      <c r="A3" s="13">
        <v>1</v>
      </c>
      <c r="B3" s="17">
        <v>6</v>
      </c>
      <c r="C3" s="1" t="s">
        <v>784</v>
      </c>
      <c r="D3" s="1" t="s">
        <v>812</v>
      </c>
      <c r="E3" s="1" t="s">
        <v>5393</v>
      </c>
      <c r="F3" s="1" t="s">
        <v>265</v>
      </c>
      <c r="G3" s="21">
        <v>2.8010000000067521</v>
      </c>
      <c r="H3" s="21">
        <v>0</v>
      </c>
      <c r="I3" s="1" t="s">
        <v>258</v>
      </c>
      <c r="J3" s="1" t="s">
        <v>259</v>
      </c>
      <c r="K3" s="1">
        <v>1</v>
      </c>
      <c r="L3" s="1">
        <v>5</v>
      </c>
      <c r="M3" s="1">
        <v>65</v>
      </c>
      <c r="N3" s="1">
        <v>41</v>
      </c>
      <c r="O3" s="1">
        <v>187</v>
      </c>
      <c r="P3" s="16">
        <v>1068.5445130813953</v>
      </c>
      <c r="Q3" s="21">
        <v>9.053585548885275</v>
      </c>
      <c r="R3" s="21">
        <v>58.37047208402484</v>
      </c>
      <c r="S3" s="21">
        <v>49.316886535139567</v>
      </c>
      <c r="T3" s="21">
        <v>0.62101094855232331</v>
      </c>
      <c r="U3" s="21">
        <v>19.845221588822543</v>
      </c>
      <c r="V3" s="21">
        <v>19.224210640270218</v>
      </c>
      <c r="W3" s="13" t="str">
        <f>IF(Table4[[#This Row],[PSI - FI]]&gt;5,"Red",(IF(AND(Table4[[#This Row],[PSI - FI]]&lt;5,Table4[[#This Row],[PSI - FI]]&gt;=3),"Blue","No")))</f>
        <v>Red</v>
      </c>
      <c r="X3" s="19" t="str">
        <f>HYPERLINK("https://www.google.com/maps/search/?api=1&amp;query="&amp;Table4[[#This Row],[Begin Lat]]&amp;","&amp;Table4[[#This Row],[Begin Long]],"Google Maps")</f>
        <v>Google Maps</v>
      </c>
      <c r="Y3" s="1">
        <v>40.059542999999998</v>
      </c>
      <c r="Z3" s="1">
        <v>-82.953006000000002</v>
      </c>
      <c r="AA3" s="1">
        <v>0</v>
      </c>
      <c r="AB3" s="1">
        <v>0</v>
      </c>
    </row>
    <row r="4" spans="1:29" x14ac:dyDescent="0.25">
      <c r="A4" s="13">
        <v>2</v>
      </c>
      <c r="B4" s="17">
        <v>12</v>
      </c>
      <c r="C4" s="1" t="s">
        <v>785</v>
      </c>
      <c r="D4" s="1" t="s">
        <v>813</v>
      </c>
      <c r="E4" s="1" t="s">
        <v>5554</v>
      </c>
      <c r="F4" s="1" t="s">
        <v>266</v>
      </c>
      <c r="G4" s="21">
        <v>2.5850000000064028</v>
      </c>
      <c r="H4" s="21">
        <v>0</v>
      </c>
      <c r="I4" s="1" t="s">
        <v>258</v>
      </c>
      <c r="J4" s="1" t="s">
        <v>259</v>
      </c>
      <c r="K4" s="1">
        <v>1</v>
      </c>
      <c r="L4" s="1">
        <v>7</v>
      </c>
      <c r="M4" s="1">
        <v>32</v>
      </c>
      <c r="N4" s="1">
        <v>46</v>
      </c>
      <c r="O4" s="1">
        <v>116</v>
      </c>
      <c r="P4" s="16">
        <v>895.03851744186045</v>
      </c>
      <c r="Q4" s="21">
        <v>6.5355730843077975</v>
      </c>
      <c r="R4" s="21">
        <v>40.246720276769537</v>
      </c>
      <c r="S4" s="21">
        <v>33.711147192461738</v>
      </c>
      <c r="T4" s="21">
        <v>0.44829337708293288</v>
      </c>
      <c r="U4" s="21">
        <v>14.976610507938705</v>
      </c>
      <c r="V4" s="21">
        <v>14.528317130855772</v>
      </c>
      <c r="W4" s="13" t="str">
        <f>IF(Table4[[#This Row],[PSI - FI]]&gt;5,"Red",(IF(AND(Table4[[#This Row],[PSI - FI]]&lt;5,Table4[[#This Row],[PSI - FI]]&gt;=3),"Blue","No")))</f>
        <v>Red</v>
      </c>
      <c r="X4" s="19" t="str">
        <f>HYPERLINK("https://www.google.com/maps/search/?api=1&amp;query="&amp;Table4[[#This Row],[Begin Lat]]&amp;","&amp;Table4[[#This Row],[Begin Long]],"Google Maps")</f>
        <v>Google Maps</v>
      </c>
      <c r="Y4" s="1">
        <v>41.449804</v>
      </c>
      <c r="Z4" s="1">
        <v>-81.564856000000006</v>
      </c>
      <c r="AA4" s="1">
        <v>0</v>
      </c>
      <c r="AB4" s="1">
        <v>0</v>
      </c>
    </row>
    <row r="5" spans="1:29" x14ac:dyDescent="0.25">
      <c r="A5" s="13">
        <v>3</v>
      </c>
      <c r="B5" s="17">
        <v>12</v>
      </c>
      <c r="C5" s="1" t="s">
        <v>785</v>
      </c>
      <c r="D5" s="1" t="s">
        <v>814</v>
      </c>
      <c r="E5" s="1" t="s">
        <v>5555</v>
      </c>
      <c r="F5" s="1" t="s">
        <v>267</v>
      </c>
      <c r="G5" s="21">
        <v>1.8289999999979045</v>
      </c>
      <c r="H5" s="21">
        <v>0</v>
      </c>
      <c r="I5" s="1" t="s">
        <v>258</v>
      </c>
      <c r="J5" s="1" t="s">
        <v>259</v>
      </c>
      <c r="K5" s="1">
        <v>1</v>
      </c>
      <c r="L5" s="1">
        <v>5</v>
      </c>
      <c r="M5" s="1">
        <v>20</v>
      </c>
      <c r="N5" s="1">
        <v>58</v>
      </c>
      <c r="O5" s="1">
        <v>96</v>
      </c>
      <c r="P5" s="16">
        <v>758.37263808139528</v>
      </c>
      <c r="Q5" s="21">
        <v>6.3790924503688933</v>
      </c>
      <c r="R5" s="21">
        <v>35.952792417253583</v>
      </c>
      <c r="S5" s="21">
        <v>29.573699966884689</v>
      </c>
      <c r="T5" s="21">
        <v>0.43755992939110289</v>
      </c>
      <c r="U5" s="21">
        <v>14.614044870287477</v>
      </c>
      <c r="V5" s="21">
        <v>14.176484940896374</v>
      </c>
      <c r="W5" s="13" t="str">
        <f>IF(Table4[[#This Row],[PSI - FI]]&gt;5,"Red",(IF(AND(Table4[[#This Row],[PSI - FI]]&lt;5,Table4[[#This Row],[PSI - FI]]&gt;=3),"Blue","No")))</f>
        <v>Red</v>
      </c>
      <c r="X5" s="19" t="str">
        <f>HYPERLINK("https://www.google.com/maps/search/?api=1&amp;query="&amp;Table4[[#This Row],[Begin Lat]]&amp;","&amp;Table4[[#This Row],[Begin Long]],"Google Maps")</f>
        <v>Google Maps</v>
      </c>
      <c r="Y5" s="1">
        <v>41.468074999999999</v>
      </c>
      <c r="Z5" s="1">
        <v>-81.602880999999996</v>
      </c>
      <c r="AA5" s="1">
        <v>0</v>
      </c>
      <c r="AB5" s="1">
        <v>0</v>
      </c>
    </row>
    <row r="6" spans="1:29" x14ac:dyDescent="0.25">
      <c r="A6" s="13">
        <v>4</v>
      </c>
      <c r="B6" s="17">
        <v>12</v>
      </c>
      <c r="C6" s="1" t="s">
        <v>785</v>
      </c>
      <c r="D6" s="1" t="s">
        <v>815</v>
      </c>
      <c r="E6" s="1" t="s">
        <v>5556</v>
      </c>
      <c r="F6" s="1" t="s">
        <v>268</v>
      </c>
      <c r="G6" s="21">
        <v>2.7200000000011642</v>
      </c>
      <c r="H6" s="21">
        <v>0</v>
      </c>
      <c r="I6" s="1" t="s">
        <v>258</v>
      </c>
      <c r="J6" s="1" t="s">
        <v>259</v>
      </c>
      <c r="K6" s="1">
        <v>2</v>
      </c>
      <c r="L6" s="1">
        <v>4</v>
      </c>
      <c r="M6" s="1">
        <v>27</v>
      </c>
      <c r="N6" s="1">
        <v>50</v>
      </c>
      <c r="O6" s="1">
        <v>101</v>
      </c>
      <c r="P6" s="16">
        <v>773.70076308139528</v>
      </c>
      <c r="Q6" s="21">
        <v>5.8035429908355036</v>
      </c>
      <c r="R6" s="21">
        <v>36.734150110022021</v>
      </c>
      <c r="S6" s="21">
        <v>30.930607119186519</v>
      </c>
      <c r="T6" s="21">
        <v>0.39808136988849624</v>
      </c>
      <c r="U6" s="21">
        <v>14.248827180726579</v>
      </c>
      <c r="V6" s="21">
        <v>13.850745810838083</v>
      </c>
      <c r="W6" s="13" t="str">
        <f>IF(Table4[[#This Row],[PSI - FI]]&gt;5,"Red",(IF(AND(Table4[[#This Row],[PSI - FI]]&lt;5,Table4[[#This Row],[PSI - FI]]&gt;=3),"Blue","No")))</f>
        <v>Red</v>
      </c>
      <c r="X6" s="19" t="str">
        <f>HYPERLINK("https://www.google.com/maps/search/?api=1&amp;query="&amp;Table4[[#This Row],[Begin Lat]]&amp;","&amp;Table4[[#This Row],[Begin Long]],"Google Maps")</f>
        <v>Google Maps</v>
      </c>
      <c r="Y6" s="1">
        <v>41.471975999999998</v>
      </c>
      <c r="Z6" s="1">
        <v>-81.621506999999994</v>
      </c>
      <c r="AA6" s="1">
        <v>0</v>
      </c>
      <c r="AB6" s="1">
        <v>0</v>
      </c>
    </row>
    <row r="7" spans="1:29" x14ac:dyDescent="0.25">
      <c r="A7" s="13">
        <v>5</v>
      </c>
      <c r="B7" s="17">
        <v>6</v>
      </c>
      <c r="C7" s="1" t="s">
        <v>784</v>
      </c>
      <c r="D7" s="1" t="s">
        <v>816</v>
      </c>
      <c r="E7" s="1" t="s">
        <v>5557</v>
      </c>
      <c r="F7" s="1" t="s">
        <v>269</v>
      </c>
      <c r="G7" s="21">
        <v>15.217999999993481</v>
      </c>
      <c r="H7" s="21">
        <v>0</v>
      </c>
      <c r="I7" s="1" t="s">
        <v>258</v>
      </c>
      <c r="J7" s="1" t="s">
        <v>259</v>
      </c>
      <c r="K7" s="1">
        <v>0</v>
      </c>
      <c r="L7" s="1">
        <v>7</v>
      </c>
      <c r="M7" s="1">
        <v>37</v>
      </c>
      <c r="N7" s="1">
        <v>30</v>
      </c>
      <c r="O7" s="1">
        <v>112</v>
      </c>
      <c r="P7" s="16">
        <v>807.09620276162786</v>
      </c>
      <c r="Q7" s="21">
        <v>7.7599756454722861</v>
      </c>
      <c r="R7" s="21">
        <v>37.637986943704675</v>
      </c>
      <c r="S7" s="21">
        <v>29.878011298232387</v>
      </c>
      <c r="T7" s="21">
        <v>0.53227859949155898</v>
      </c>
      <c r="U7" s="21">
        <v>13.344473089333787</v>
      </c>
      <c r="V7" s="21">
        <v>12.812194489842229</v>
      </c>
      <c r="W7" s="13" t="str">
        <f>IF(Table4[[#This Row],[PSI - FI]]&gt;5,"Red",(IF(AND(Table4[[#This Row],[PSI - FI]]&lt;5,Table4[[#This Row],[PSI - FI]]&gt;=3),"Blue","No")))</f>
        <v>Red</v>
      </c>
      <c r="X7" s="19" t="str">
        <f>HYPERLINK("https://www.google.com/maps/search/?api=1&amp;query="&amp;Table4[[#This Row],[Begin Lat]]&amp;","&amp;Table4[[#This Row],[Begin Long]],"Google Maps")</f>
        <v>Google Maps</v>
      </c>
      <c r="Y7" s="1">
        <v>39.97616</v>
      </c>
      <c r="Z7" s="1">
        <v>-82.873964000000001</v>
      </c>
      <c r="AA7" s="1">
        <v>0</v>
      </c>
      <c r="AB7" s="1">
        <v>0</v>
      </c>
    </row>
    <row r="8" spans="1:29" x14ac:dyDescent="0.25">
      <c r="A8" s="13">
        <v>6</v>
      </c>
      <c r="B8" s="17">
        <v>2</v>
      </c>
      <c r="C8" s="1" t="s">
        <v>786</v>
      </c>
      <c r="D8" s="1" t="s">
        <v>817</v>
      </c>
      <c r="E8" s="1" t="s">
        <v>5558</v>
      </c>
      <c r="F8" s="1" t="s">
        <v>270</v>
      </c>
      <c r="G8" s="21">
        <v>2.5470000000059372</v>
      </c>
      <c r="H8" s="21">
        <v>0</v>
      </c>
      <c r="I8" s="1" t="s">
        <v>258</v>
      </c>
      <c r="J8" s="1" t="s">
        <v>259</v>
      </c>
      <c r="K8" s="1">
        <v>1</v>
      </c>
      <c r="L8" s="1">
        <v>2</v>
      </c>
      <c r="M8" s="1">
        <v>41</v>
      </c>
      <c r="N8" s="1">
        <v>37</v>
      </c>
      <c r="O8" s="1">
        <v>269</v>
      </c>
      <c r="P8" s="16">
        <v>838.63944404069764</v>
      </c>
      <c r="Q8" s="21">
        <v>4.6589524286919248</v>
      </c>
      <c r="R8" s="21">
        <v>68.475948321716402</v>
      </c>
      <c r="S8" s="21">
        <v>63.816995893024476</v>
      </c>
      <c r="T8" s="21">
        <v>0.31957067742717199</v>
      </c>
      <c r="U8" s="21">
        <v>13.215824709456516</v>
      </c>
      <c r="V8" s="21">
        <v>12.896254032029344</v>
      </c>
      <c r="W8" s="13" t="str">
        <f>IF(Table4[[#This Row],[PSI - FI]]&gt;5,"Red",(IF(AND(Table4[[#This Row],[PSI - FI]]&lt;5,Table4[[#This Row],[PSI - FI]]&gt;=3),"Blue","No")))</f>
        <v>Red</v>
      </c>
      <c r="X8" s="19" t="str">
        <f>HYPERLINK("https://www.google.com/maps/search/?api=1&amp;query="&amp;Table4[[#This Row],[Begin Lat]]&amp;","&amp;Table4[[#This Row],[Begin Long]],"Google Maps")</f>
        <v>Google Maps</v>
      </c>
      <c r="Y8" s="1">
        <v>41.624268999999998</v>
      </c>
      <c r="Z8" s="1">
        <v>-83.625872000000001</v>
      </c>
      <c r="AA8" s="1">
        <v>0</v>
      </c>
      <c r="AB8" s="1">
        <v>0</v>
      </c>
    </row>
    <row r="9" spans="1:29" x14ac:dyDescent="0.25">
      <c r="A9" s="13">
        <v>7</v>
      </c>
      <c r="B9" s="17">
        <v>2</v>
      </c>
      <c r="C9" s="1" t="s">
        <v>786</v>
      </c>
      <c r="D9" s="1" t="s">
        <v>818</v>
      </c>
      <c r="E9" s="1" t="s">
        <v>5559</v>
      </c>
      <c r="F9" s="1" t="s">
        <v>271</v>
      </c>
      <c r="G9" s="21">
        <v>15.273000000001048</v>
      </c>
      <c r="H9" s="21">
        <v>0</v>
      </c>
      <c r="I9" s="1" t="s">
        <v>258</v>
      </c>
      <c r="J9" s="1" t="s">
        <v>260</v>
      </c>
      <c r="K9" s="1">
        <v>0</v>
      </c>
      <c r="L9" s="1">
        <v>2</v>
      </c>
      <c r="M9" s="1">
        <v>27</v>
      </c>
      <c r="N9" s="1">
        <v>37</v>
      </c>
      <c r="O9" s="1">
        <v>160</v>
      </c>
      <c r="P9" s="16">
        <v>592.30650436046517</v>
      </c>
      <c r="Q9" s="21">
        <v>9.5898720110558937</v>
      </c>
      <c r="R9" s="21">
        <v>47.299182485274869</v>
      </c>
      <c r="S9" s="21">
        <v>37.709310474218974</v>
      </c>
      <c r="T9" s="21">
        <v>0.61591513680561971</v>
      </c>
      <c r="U9" s="21">
        <v>12.733875389319552</v>
      </c>
      <c r="V9" s="21">
        <v>12.117960252513932</v>
      </c>
      <c r="W9" s="13" t="str">
        <f>IF(Table4[[#This Row],[PSI - FI]]&gt;5,"Red",(IF(AND(Table4[[#This Row],[PSI - FI]]&lt;5,Table4[[#This Row],[PSI - FI]]&gt;=3),"Blue","No")))</f>
        <v>Red</v>
      </c>
      <c r="X9" s="19" t="str">
        <f>HYPERLINK("https://www.google.com/maps/search/?api=1&amp;query="&amp;Table4[[#This Row],[Begin Lat]]&amp;","&amp;Table4[[#This Row],[Begin Long]],"Google Maps")</f>
        <v>Google Maps</v>
      </c>
      <c r="Y9" s="1">
        <v>41.692306000000002</v>
      </c>
      <c r="Z9" s="1">
        <v>-83.584750999999997</v>
      </c>
      <c r="AA9" s="1">
        <v>0</v>
      </c>
      <c r="AB9" s="1">
        <v>0</v>
      </c>
    </row>
    <row r="10" spans="1:29" x14ac:dyDescent="0.25">
      <c r="A10" s="13">
        <v>8</v>
      </c>
      <c r="B10" s="17">
        <v>6</v>
      </c>
      <c r="C10" s="1" t="s">
        <v>784</v>
      </c>
      <c r="D10" s="1" t="s">
        <v>819</v>
      </c>
      <c r="E10" s="1" t="s">
        <v>5560</v>
      </c>
      <c r="F10" s="1" t="s">
        <v>272</v>
      </c>
      <c r="G10" s="21">
        <v>2.6309999999939464</v>
      </c>
      <c r="H10" s="21">
        <v>0</v>
      </c>
      <c r="I10" s="1" t="s">
        <v>258</v>
      </c>
      <c r="J10" s="1" t="s">
        <v>259</v>
      </c>
      <c r="K10" s="1">
        <v>1</v>
      </c>
      <c r="L10" s="1">
        <v>4</v>
      </c>
      <c r="M10" s="1">
        <v>37</v>
      </c>
      <c r="N10" s="1">
        <v>22</v>
      </c>
      <c r="O10" s="1">
        <v>80</v>
      </c>
      <c r="P10" s="16">
        <v>648.24282340116281</v>
      </c>
      <c r="Q10" s="21">
        <v>12.848912604587584</v>
      </c>
      <c r="R10" s="21">
        <v>28.748007392531655</v>
      </c>
      <c r="S10" s="21">
        <v>15.899094787944071</v>
      </c>
      <c r="T10" s="21">
        <v>0.88134312768749323</v>
      </c>
      <c r="U10" s="21">
        <v>11.933362951967952</v>
      </c>
      <c r="V10" s="21">
        <v>11.052019824280459</v>
      </c>
      <c r="W10" s="13" t="str">
        <f>IF(Table4[[#This Row],[PSI - FI]]&gt;5,"Red",(IF(AND(Table4[[#This Row],[PSI - FI]]&lt;5,Table4[[#This Row],[PSI - FI]]&gt;=3),"Blue","No")))</f>
        <v>Red</v>
      </c>
      <c r="X10" s="19" t="str">
        <f>HYPERLINK("https://www.google.com/maps/search/?api=1&amp;query="&amp;Table4[[#This Row],[Begin Lat]]&amp;","&amp;Table4[[#This Row],[Begin Long]],"Google Maps")</f>
        <v>Google Maps</v>
      </c>
      <c r="Y10" s="1">
        <v>39.980262000000003</v>
      </c>
      <c r="Z10" s="1">
        <v>-82.836222000000006</v>
      </c>
      <c r="AA10" s="1">
        <v>0</v>
      </c>
      <c r="AB10" s="1">
        <v>0</v>
      </c>
    </row>
    <row r="11" spans="1:29" x14ac:dyDescent="0.25">
      <c r="A11" s="13">
        <v>9</v>
      </c>
      <c r="B11" s="17">
        <v>6</v>
      </c>
      <c r="C11" s="1" t="s">
        <v>784</v>
      </c>
      <c r="D11" s="1" t="s">
        <v>820</v>
      </c>
      <c r="E11" s="1" t="s">
        <v>5557</v>
      </c>
      <c r="F11" s="1" t="s">
        <v>273</v>
      </c>
      <c r="G11" s="21">
        <v>13.038000000000466</v>
      </c>
      <c r="H11" s="21">
        <v>0</v>
      </c>
      <c r="I11" s="1" t="s">
        <v>258</v>
      </c>
      <c r="J11" s="1" t="s">
        <v>259</v>
      </c>
      <c r="K11" s="1">
        <v>1</v>
      </c>
      <c r="L11" s="1">
        <v>3</v>
      </c>
      <c r="M11" s="1">
        <v>39</v>
      </c>
      <c r="N11" s="1">
        <v>21</v>
      </c>
      <c r="O11" s="1">
        <v>126</v>
      </c>
      <c r="P11" s="16">
        <v>657.22238372093022</v>
      </c>
      <c r="Q11" s="21">
        <v>9.784106893456638</v>
      </c>
      <c r="R11" s="21">
        <v>38.18217717287019</v>
      </c>
      <c r="S11" s="21">
        <v>28.398070279413552</v>
      </c>
      <c r="T11" s="21">
        <v>0.67111946640753228</v>
      </c>
      <c r="U11" s="21">
        <v>11.750047039992257</v>
      </c>
      <c r="V11" s="21">
        <v>11.078927573584725</v>
      </c>
      <c r="W11" s="13" t="str">
        <f>IF(Table4[[#This Row],[PSI - FI]]&gt;5,"Red",(IF(AND(Table4[[#This Row],[PSI - FI]]&lt;5,Table4[[#This Row],[PSI - FI]]&gt;=3),"Blue","No")))</f>
        <v>Red</v>
      </c>
      <c r="X11" s="19" t="str">
        <f>HYPERLINK("https://www.google.com/maps/search/?api=1&amp;query="&amp;Table4[[#This Row],[Begin Lat]]&amp;","&amp;Table4[[#This Row],[Begin Long]],"Google Maps")</f>
        <v>Google Maps</v>
      </c>
      <c r="Y11" s="1">
        <v>39.944785000000003</v>
      </c>
      <c r="Z11" s="1">
        <v>-82.877813000000003</v>
      </c>
      <c r="AA11" s="1">
        <v>0</v>
      </c>
      <c r="AB11" s="1">
        <v>0</v>
      </c>
    </row>
    <row r="12" spans="1:29" x14ac:dyDescent="0.25">
      <c r="A12" s="13">
        <v>10</v>
      </c>
      <c r="B12" s="17">
        <v>6</v>
      </c>
      <c r="C12" s="1" t="s">
        <v>784</v>
      </c>
      <c r="D12" s="1" t="s">
        <v>821</v>
      </c>
      <c r="E12" s="1" t="s">
        <v>5561</v>
      </c>
      <c r="F12" s="1" t="s">
        <v>274</v>
      </c>
      <c r="G12" s="21">
        <v>3.0019999999931315</v>
      </c>
      <c r="H12" s="21">
        <v>0</v>
      </c>
      <c r="I12" s="1" t="s">
        <v>258</v>
      </c>
      <c r="J12" s="1" t="s">
        <v>259</v>
      </c>
      <c r="K12" s="1">
        <v>0</v>
      </c>
      <c r="L12" s="1">
        <v>5</v>
      </c>
      <c r="M12" s="1">
        <v>37</v>
      </c>
      <c r="N12" s="1">
        <v>17</v>
      </c>
      <c r="O12" s="1">
        <v>75</v>
      </c>
      <c r="P12" s="16">
        <v>621.05532340116281</v>
      </c>
      <c r="Q12" s="21">
        <v>8.7814111788908527</v>
      </c>
      <c r="R12" s="21">
        <v>28.533839810739099</v>
      </c>
      <c r="S12" s="21">
        <v>19.752428631848247</v>
      </c>
      <c r="T12" s="21">
        <v>0.60234174144435282</v>
      </c>
      <c r="U12" s="21">
        <v>11.294914519564928</v>
      </c>
      <c r="V12" s="21">
        <v>10.692572778120576</v>
      </c>
      <c r="W12" s="13" t="str">
        <f>IF(Table4[[#This Row],[PSI - FI]]&gt;5,"Red",(IF(AND(Table4[[#This Row],[PSI - FI]]&lt;5,Table4[[#This Row],[PSI - FI]]&gt;=3),"Blue","No")))</f>
        <v>Red</v>
      </c>
      <c r="X12" s="19" t="str">
        <f>HYPERLINK("https://www.google.com/maps/search/?api=1&amp;query="&amp;Table4[[#This Row],[Begin Lat]]&amp;","&amp;Table4[[#This Row],[Begin Long]],"Google Maps")</f>
        <v>Google Maps</v>
      </c>
      <c r="Y12" s="1">
        <v>39.972003000000001</v>
      </c>
      <c r="Z12" s="1">
        <v>-82.913506999999996</v>
      </c>
      <c r="AA12" s="1">
        <v>0</v>
      </c>
      <c r="AB12" s="1">
        <v>0</v>
      </c>
    </row>
    <row r="13" spans="1:29" x14ac:dyDescent="0.25">
      <c r="A13" s="13">
        <v>11</v>
      </c>
      <c r="B13" s="17">
        <v>12</v>
      </c>
      <c r="C13" s="1" t="s">
        <v>785</v>
      </c>
      <c r="D13" s="1" t="s">
        <v>822</v>
      </c>
      <c r="E13" s="1" t="s">
        <v>5562</v>
      </c>
      <c r="F13" s="1" t="s">
        <v>275</v>
      </c>
      <c r="G13" s="21">
        <v>2.7540000000008149</v>
      </c>
      <c r="H13" s="21">
        <v>0</v>
      </c>
      <c r="I13" s="1" t="s">
        <v>258</v>
      </c>
      <c r="J13" s="1" t="s">
        <v>260</v>
      </c>
      <c r="K13" s="1">
        <v>0</v>
      </c>
      <c r="L13" s="1">
        <v>2</v>
      </c>
      <c r="M13" s="1">
        <v>14</v>
      </c>
      <c r="N13" s="1">
        <v>42</v>
      </c>
      <c r="O13" s="1">
        <v>138</v>
      </c>
      <c r="P13" s="16">
        <v>507.38462936046511</v>
      </c>
      <c r="Q13" s="21">
        <v>7.3919211718890452</v>
      </c>
      <c r="R13" s="21">
        <v>39.079328096005646</v>
      </c>
      <c r="S13" s="21">
        <v>31.687406924116601</v>
      </c>
      <c r="T13" s="21">
        <v>0.50323568152707443</v>
      </c>
      <c r="U13" s="21">
        <v>10.586694708032825</v>
      </c>
      <c r="V13" s="21">
        <v>10.08345902650575</v>
      </c>
      <c r="W13" s="13" t="str">
        <f>IF(Table4[[#This Row],[PSI - FI]]&gt;5,"Red",(IF(AND(Table4[[#This Row],[PSI - FI]]&lt;5,Table4[[#This Row],[PSI - FI]]&gt;=3),"Blue","No")))</f>
        <v>Red</v>
      </c>
      <c r="X13" s="19" t="str">
        <f>HYPERLINK("https://www.google.com/maps/search/?api=1&amp;query="&amp;Table4[[#This Row],[Begin Lat]]&amp;","&amp;Table4[[#This Row],[Begin Long]],"Google Maps")</f>
        <v>Google Maps</v>
      </c>
      <c r="Y13" s="1">
        <v>41.487921</v>
      </c>
      <c r="Z13" s="1">
        <v>-81.651598000000007</v>
      </c>
      <c r="AA13" s="1">
        <v>0</v>
      </c>
      <c r="AB13" s="1">
        <v>0</v>
      </c>
    </row>
    <row r="14" spans="1:29" x14ac:dyDescent="0.25">
      <c r="A14" s="13">
        <v>12</v>
      </c>
      <c r="B14" s="17">
        <v>6</v>
      </c>
      <c r="C14" s="1" t="s">
        <v>784</v>
      </c>
      <c r="D14" s="1" t="s">
        <v>823</v>
      </c>
      <c r="E14" s="1" t="s">
        <v>5557</v>
      </c>
      <c r="F14" s="1" t="s">
        <v>276</v>
      </c>
      <c r="G14" s="21">
        <v>13.778000000005704</v>
      </c>
      <c r="H14" s="21">
        <v>0</v>
      </c>
      <c r="I14" s="1" t="s">
        <v>258</v>
      </c>
      <c r="J14" s="1" t="s">
        <v>259</v>
      </c>
      <c r="K14" s="1">
        <v>0</v>
      </c>
      <c r="L14" s="1">
        <v>2</v>
      </c>
      <c r="M14" s="1">
        <v>25</v>
      </c>
      <c r="N14" s="1">
        <v>31</v>
      </c>
      <c r="O14" s="1">
        <v>116</v>
      </c>
      <c r="P14" s="16">
        <v>508.58775436046511</v>
      </c>
      <c r="Q14" s="21">
        <v>7.6320917464050746</v>
      </c>
      <c r="R14" s="21">
        <v>35.358941028775043</v>
      </c>
      <c r="S14" s="21">
        <v>27.726849282369969</v>
      </c>
      <c r="T14" s="21">
        <v>0.52350668243886411</v>
      </c>
      <c r="U14" s="21">
        <v>10.491556395958717</v>
      </c>
      <c r="V14" s="21">
        <v>9.9680497135198536</v>
      </c>
      <c r="W14" s="13" t="str">
        <f>IF(Table4[[#This Row],[PSI - FI]]&gt;5,"Red",(IF(AND(Table4[[#This Row],[PSI - FI]]&lt;5,Table4[[#This Row],[PSI - FI]]&gt;=3),"Blue","No")))</f>
        <v>Red</v>
      </c>
      <c r="X14" s="19" t="str">
        <f>HYPERLINK("https://www.google.com/maps/search/?api=1&amp;query="&amp;Table4[[#This Row],[Begin Lat]]&amp;","&amp;Table4[[#This Row],[Begin Long]],"Google Maps")</f>
        <v>Google Maps</v>
      </c>
      <c r="Y14" s="1">
        <v>39.955474000000002</v>
      </c>
      <c r="Z14" s="1">
        <v>-82.876846</v>
      </c>
      <c r="AA14" s="1">
        <v>0</v>
      </c>
      <c r="AB14" s="1">
        <v>0</v>
      </c>
    </row>
    <row r="15" spans="1:29" x14ac:dyDescent="0.25">
      <c r="A15" s="13">
        <v>13</v>
      </c>
      <c r="B15" s="17">
        <v>12</v>
      </c>
      <c r="C15" s="1" t="s">
        <v>785</v>
      </c>
      <c r="D15" s="1" t="s">
        <v>824</v>
      </c>
      <c r="E15" s="1" t="s">
        <v>5563</v>
      </c>
      <c r="F15" s="1" t="s">
        <v>277</v>
      </c>
      <c r="G15" s="21">
        <v>1.9600000000064028</v>
      </c>
      <c r="H15" s="21">
        <v>0</v>
      </c>
      <c r="I15" s="1" t="s">
        <v>258</v>
      </c>
      <c r="J15" s="1" t="s">
        <v>259</v>
      </c>
      <c r="K15" s="1">
        <v>0</v>
      </c>
      <c r="L15" s="1">
        <v>7</v>
      </c>
      <c r="M15" s="1">
        <v>29</v>
      </c>
      <c r="N15" s="1">
        <v>28</v>
      </c>
      <c r="O15" s="1">
        <v>63</v>
      </c>
      <c r="P15" s="16">
        <v>696.84620276162786</v>
      </c>
      <c r="Q15" s="21">
        <v>4.1666129855158589</v>
      </c>
      <c r="R15" s="21">
        <v>25.249635759114533</v>
      </c>
      <c r="S15" s="21">
        <v>21.083022773598675</v>
      </c>
      <c r="T15" s="21">
        <v>0.28579972745761695</v>
      </c>
      <c r="U15" s="21">
        <v>10.377494117874843</v>
      </c>
      <c r="V15" s="21">
        <v>10.091694390417226</v>
      </c>
      <c r="W15" s="13" t="str">
        <f>IF(Table4[[#This Row],[PSI - FI]]&gt;5,"Red",(IF(AND(Table4[[#This Row],[PSI - FI]]&lt;5,Table4[[#This Row],[PSI - FI]]&gt;=3),"Blue","No")))</f>
        <v>Red</v>
      </c>
      <c r="X15" s="19" t="str">
        <f>HYPERLINK("https://www.google.com/maps/search/?api=1&amp;query="&amp;Table4[[#This Row],[Begin Lat]]&amp;","&amp;Table4[[#This Row],[Begin Long]],"Google Maps")</f>
        <v>Google Maps</v>
      </c>
      <c r="Y15" s="1">
        <v>41.540492999999998</v>
      </c>
      <c r="Z15" s="1">
        <v>-81.608885999999998</v>
      </c>
      <c r="AA15" s="1">
        <v>0</v>
      </c>
      <c r="AB15" s="1">
        <v>0</v>
      </c>
    </row>
    <row r="16" spans="1:29" x14ac:dyDescent="0.25">
      <c r="A16" s="13">
        <v>14</v>
      </c>
      <c r="B16" s="17">
        <v>6</v>
      </c>
      <c r="C16" s="1" t="s">
        <v>784</v>
      </c>
      <c r="D16" s="1" t="s">
        <v>825</v>
      </c>
      <c r="E16" s="1" t="s">
        <v>5000</v>
      </c>
      <c r="F16" s="1" t="s">
        <v>278</v>
      </c>
      <c r="G16" s="21">
        <v>11.834000000002561</v>
      </c>
      <c r="H16" s="21">
        <v>0</v>
      </c>
      <c r="I16" s="1" t="s">
        <v>258</v>
      </c>
      <c r="J16" s="1" t="s">
        <v>259</v>
      </c>
      <c r="K16" s="1">
        <v>0</v>
      </c>
      <c r="L16" s="1">
        <v>1</v>
      </c>
      <c r="M16" s="1">
        <v>34</v>
      </c>
      <c r="N16" s="1">
        <v>17</v>
      </c>
      <c r="O16" s="1">
        <v>64</v>
      </c>
      <c r="P16" s="16">
        <v>407.70793968023258</v>
      </c>
      <c r="Q16" s="21">
        <v>11.420289369055224</v>
      </c>
      <c r="R16" s="21">
        <v>24.843842408605493</v>
      </c>
      <c r="S16" s="21">
        <v>13.423553039550269</v>
      </c>
      <c r="T16" s="21">
        <v>0.78334983366807842</v>
      </c>
      <c r="U16" s="21">
        <v>10.263264411037849</v>
      </c>
      <c r="V16" s="21">
        <v>9.4799145773697706</v>
      </c>
      <c r="W16" s="13" t="str">
        <f>IF(Table4[[#This Row],[PSI - FI]]&gt;5,"Red",(IF(AND(Table4[[#This Row],[PSI - FI]]&lt;5,Table4[[#This Row],[PSI - FI]]&gt;=3),"Blue","No")))</f>
        <v>Red</v>
      </c>
      <c r="X16" s="19" t="str">
        <f>HYPERLINK("https://www.google.com/maps/search/?api=1&amp;query="&amp;Table4[[#This Row],[Begin Lat]]&amp;","&amp;Table4[[#This Row],[Begin Long]],"Google Maps")</f>
        <v>Google Maps</v>
      </c>
      <c r="Y16" s="1">
        <v>39.945749999999997</v>
      </c>
      <c r="Z16" s="1">
        <v>-83.035858000000005</v>
      </c>
      <c r="AA16" s="1">
        <v>0</v>
      </c>
      <c r="AB16" s="1">
        <v>0</v>
      </c>
    </row>
    <row r="17" spans="1:28" x14ac:dyDescent="0.25">
      <c r="A17" s="13">
        <v>15</v>
      </c>
      <c r="B17" s="17">
        <v>2</v>
      </c>
      <c r="C17" s="1" t="s">
        <v>786</v>
      </c>
      <c r="D17" s="1" t="s">
        <v>826</v>
      </c>
      <c r="E17" s="1" t="s">
        <v>5564</v>
      </c>
      <c r="F17" s="1" t="s">
        <v>279</v>
      </c>
      <c r="G17" s="21">
        <v>7.0289999999949941</v>
      </c>
      <c r="H17" s="21">
        <v>0</v>
      </c>
      <c r="I17" s="1" t="s">
        <v>258</v>
      </c>
      <c r="J17" s="1" t="s">
        <v>259</v>
      </c>
      <c r="K17" s="1">
        <v>0</v>
      </c>
      <c r="L17" s="1">
        <v>1</v>
      </c>
      <c r="M17" s="1">
        <v>20</v>
      </c>
      <c r="N17" s="1">
        <v>35</v>
      </c>
      <c r="O17" s="1">
        <v>135</v>
      </c>
      <c r="P17" s="16">
        <v>466.92668968023258</v>
      </c>
      <c r="Q17" s="21">
        <v>5.9000072966624089</v>
      </c>
      <c r="R17" s="21">
        <v>40.927131577575992</v>
      </c>
      <c r="S17" s="21">
        <v>35.027124280913583</v>
      </c>
      <c r="T17" s="21">
        <v>0.40469812849088044</v>
      </c>
      <c r="U17" s="21">
        <v>10.257431934038017</v>
      </c>
      <c r="V17" s="21">
        <v>9.8527338055471372</v>
      </c>
      <c r="W17" s="13" t="str">
        <f>IF(Table4[[#This Row],[PSI - FI]]&gt;5,"Red",(IF(AND(Table4[[#This Row],[PSI - FI]]&lt;5,Table4[[#This Row],[PSI - FI]]&gt;=3),"Blue","No")))</f>
        <v>Red</v>
      </c>
      <c r="X17" s="19" t="str">
        <f>HYPERLINK("https://www.google.com/maps/search/?api=1&amp;query="&amp;Table4[[#This Row],[Begin Lat]]&amp;","&amp;Table4[[#This Row],[Begin Long]],"Google Maps")</f>
        <v>Google Maps</v>
      </c>
      <c r="Y17" s="1">
        <v>41.638105000000003</v>
      </c>
      <c r="Z17" s="1">
        <v>-83.625981999999993</v>
      </c>
      <c r="AA17" s="1">
        <v>0</v>
      </c>
      <c r="AB17" s="1">
        <v>0</v>
      </c>
    </row>
    <row r="18" spans="1:28" x14ac:dyDescent="0.25">
      <c r="A18" s="13">
        <v>16</v>
      </c>
      <c r="B18" s="17">
        <v>12</v>
      </c>
      <c r="C18" s="1" t="s">
        <v>785</v>
      </c>
      <c r="D18" s="1" t="s">
        <v>827</v>
      </c>
      <c r="E18" s="1" t="s">
        <v>5565</v>
      </c>
      <c r="F18" s="1" t="s">
        <v>280</v>
      </c>
      <c r="G18" s="21">
        <v>7.3080000000045402</v>
      </c>
      <c r="H18" s="21">
        <v>0</v>
      </c>
      <c r="I18" s="1" t="s">
        <v>258</v>
      </c>
      <c r="J18" s="1" t="s">
        <v>259</v>
      </c>
      <c r="K18" s="1">
        <v>0</v>
      </c>
      <c r="L18" s="1">
        <v>1</v>
      </c>
      <c r="M18" s="1">
        <v>13</v>
      </c>
      <c r="N18" s="1">
        <v>36</v>
      </c>
      <c r="O18" s="1">
        <v>74</v>
      </c>
      <c r="P18" s="16">
        <v>364.53606468023258</v>
      </c>
      <c r="Q18" s="21">
        <v>16.277720454535615</v>
      </c>
      <c r="R18" s="21">
        <v>24.710645966373498</v>
      </c>
      <c r="S18" s="21">
        <v>8.4329255118378832</v>
      </c>
      <c r="T18" s="21">
        <v>1.1165347215375179</v>
      </c>
      <c r="U18" s="21">
        <v>9.4590769840805127</v>
      </c>
      <c r="V18" s="21">
        <v>8.3425422625429952</v>
      </c>
      <c r="W18" s="13" t="str">
        <f>IF(Table4[[#This Row],[PSI - FI]]&gt;5,"Red",(IF(AND(Table4[[#This Row],[PSI - FI]]&lt;5,Table4[[#This Row],[PSI - FI]]&gt;=3),"Blue","No")))</f>
        <v>Red</v>
      </c>
      <c r="X18" s="19" t="str">
        <f>HYPERLINK("https://www.google.com/maps/search/?api=1&amp;query="&amp;Table4[[#This Row],[Begin Lat]]&amp;","&amp;Table4[[#This Row],[Begin Long]],"Google Maps")</f>
        <v>Google Maps</v>
      </c>
      <c r="Y18" s="1">
        <v>41.501272999999998</v>
      </c>
      <c r="Z18" s="1">
        <v>-81.497784999999993</v>
      </c>
      <c r="AA18" s="1">
        <v>0</v>
      </c>
      <c r="AB18" s="1">
        <v>0</v>
      </c>
    </row>
    <row r="19" spans="1:28" x14ac:dyDescent="0.25">
      <c r="A19" s="13">
        <v>17</v>
      </c>
      <c r="B19" s="17">
        <v>7</v>
      </c>
      <c r="C19" s="1" t="s">
        <v>3196</v>
      </c>
      <c r="D19" s="1" t="s">
        <v>828</v>
      </c>
      <c r="E19" s="1" t="s">
        <v>5330</v>
      </c>
      <c r="F19" s="1" t="s">
        <v>281</v>
      </c>
      <c r="G19" s="21">
        <v>2.3000000000029104</v>
      </c>
      <c r="H19" s="21">
        <v>0</v>
      </c>
      <c r="I19" s="1" t="s">
        <v>258</v>
      </c>
      <c r="J19" s="1" t="s">
        <v>259</v>
      </c>
      <c r="K19" s="1">
        <v>0</v>
      </c>
      <c r="L19" s="1">
        <v>1</v>
      </c>
      <c r="M19" s="1">
        <v>29</v>
      </c>
      <c r="N19" s="1">
        <v>22</v>
      </c>
      <c r="O19" s="1">
        <v>78</v>
      </c>
      <c r="P19" s="16">
        <v>411.16106468023258</v>
      </c>
      <c r="Q19" s="21">
        <v>9.1486472109681767</v>
      </c>
      <c r="R19" s="21">
        <v>25.915752474104373</v>
      </c>
      <c r="S19" s="21">
        <v>16.767105263136195</v>
      </c>
      <c r="T19" s="21">
        <v>0.62753149586723</v>
      </c>
      <c r="U19" s="21">
        <v>9.4271322414119485</v>
      </c>
      <c r="V19" s="21">
        <v>8.7996007455447192</v>
      </c>
      <c r="W19" s="13" t="str">
        <f>IF(Table4[[#This Row],[PSI - FI]]&gt;5,"Red",(IF(AND(Table4[[#This Row],[PSI - FI]]&lt;5,Table4[[#This Row],[PSI - FI]]&gt;=3),"Blue","No")))</f>
        <v>Red</v>
      </c>
      <c r="X19" s="19" t="str">
        <f>HYPERLINK("https://www.google.com/maps/search/?api=1&amp;query="&amp;Table4[[#This Row],[Begin Lat]]&amp;","&amp;Table4[[#This Row],[Begin Long]],"Google Maps")</f>
        <v>Google Maps</v>
      </c>
      <c r="Y19" s="1">
        <v>39.798293000000001</v>
      </c>
      <c r="Z19" s="1">
        <v>-84.235223000000005</v>
      </c>
      <c r="AA19" s="1">
        <v>0</v>
      </c>
      <c r="AB19" s="1">
        <v>0</v>
      </c>
    </row>
    <row r="20" spans="1:28" x14ac:dyDescent="0.25">
      <c r="A20" s="13">
        <v>18</v>
      </c>
      <c r="B20" s="17">
        <v>2</v>
      </c>
      <c r="C20" s="1" t="s">
        <v>786</v>
      </c>
      <c r="D20" s="1" t="s">
        <v>829</v>
      </c>
      <c r="E20" s="1" t="s">
        <v>5566</v>
      </c>
      <c r="F20" s="1" t="s">
        <v>282</v>
      </c>
      <c r="G20" s="21">
        <v>3.9569999999948777</v>
      </c>
      <c r="H20" s="21">
        <v>0</v>
      </c>
      <c r="I20" s="1" t="s">
        <v>258</v>
      </c>
      <c r="J20" s="1" t="s">
        <v>259</v>
      </c>
      <c r="K20" s="1">
        <v>0</v>
      </c>
      <c r="L20" s="1">
        <v>7</v>
      </c>
      <c r="M20" s="1">
        <v>23</v>
      </c>
      <c r="N20" s="1">
        <v>21</v>
      </c>
      <c r="O20" s="1">
        <v>109</v>
      </c>
      <c r="P20" s="16">
        <v>672.50245276162786</v>
      </c>
      <c r="Q20" s="21">
        <v>7.7273236415591251</v>
      </c>
      <c r="R20" s="21">
        <v>32.928476994949065</v>
      </c>
      <c r="S20" s="21">
        <v>25.201153353389941</v>
      </c>
      <c r="T20" s="21">
        <v>0.5300389065198895</v>
      </c>
      <c r="U20" s="21">
        <v>9.3495799896936287</v>
      </c>
      <c r="V20" s="21">
        <v>8.8195410831737391</v>
      </c>
      <c r="W20" s="13" t="str">
        <f>IF(Table4[[#This Row],[PSI - FI]]&gt;5,"Red",(IF(AND(Table4[[#This Row],[PSI - FI]]&lt;5,Table4[[#This Row],[PSI - FI]]&gt;=3),"Blue","No")))</f>
        <v>Red</v>
      </c>
      <c r="X20" s="19" t="str">
        <f>HYPERLINK("https://www.google.com/maps/search/?api=1&amp;query="&amp;Table4[[#This Row],[Begin Lat]]&amp;","&amp;Table4[[#This Row],[Begin Long]],"Google Maps")</f>
        <v>Google Maps</v>
      </c>
      <c r="Y20" s="1">
        <v>41.706772000000001</v>
      </c>
      <c r="Z20" s="1">
        <v>-83.585419999999999</v>
      </c>
      <c r="AA20" s="1">
        <v>0</v>
      </c>
      <c r="AB20" s="1">
        <v>0</v>
      </c>
    </row>
    <row r="21" spans="1:28" x14ac:dyDescent="0.25">
      <c r="A21" s="13">
        <v>19</v>
      </c>
      <c r="B21" s="17">
        <v>12</v>
      </c>
      <c r="C21" s="1" t="s">
        <v>785</v>
      </c>
      <c r="D21" s="1" t="s">
        <v>830</v>
      </c>
      <c r="E21" s="1" t="s">
        <v>5562</v>
      </c>
      <c r="F21" s="1" t="s">
        <v>283</v>
      </c>
      <c r="G21" s="21">
        <v>4.8200000000069849</v>
      </c>
      <c r="H21" s="21">
        <v>0</v>
      </c>
      <c r="I21" s="1" t="s">
        <v>258</v>
      </c>
      <c r="J21" s="1" t="s">
        <v>259</v>
      </c>
      <c r="K21" s="1">
        <v>2</v>
      </c>
      <c r="L21" s="1">
        <v>4</v>
      </c>
      <c r="M21" s="1">
        <v>22</v>
      </c>
      <c r="N21" s="1">
        <v>25</v>
      </c>
      <c r="O21" s="1">
        <v>74</v>
      </c>
      <c r="P21" s="16">
        <v>603.02888808139528</v>
      </c>
      <c r="Q21" s="21">
        <v>7.6053025531253162</v>
      </c>
      <c r="R21" s="21">
        <v>25.086315180377312</v>
      </c>
      <c r="S21" s="21">
        <v>17.481012627251996</v>
      </c>
      <c r="T21" s="21">
        <v>0.52166913617172106</v>
      </c>
      <c r="U21" s="21">
        <v>9.3478150932145674</v>
      </c>
      <c r="V21" s="21">
        <v>8.8261459570428471</v>
      </c>
      <c r="W21" s="13" t="str">
        <f>IF(Table4[[#This Row],[PSI - FI]]&gt;5,"Red",(IF(AND(Table4[[#This Row],[PSI - FI]]&lt;5,Table4[[#This Row],[PSI - FI]]&gt;=3),"Blue","No")))</f>
        <v>Red</v>
      </c>
      <c r="X21" s="19" t="str">
        <f>HYPERLINK("https://www.google.com/maps/search/?api=1&amp;query="&amp;Table4[[#This Row],[Begin Lat]]&amp;","&amp;Table4[[#This Row],[Begin Long]],"Google Maps")</f>
        <v>Google Maps</v>
      </c>
      <c r="Y21" s="1">
        <v>41.517878000000003</v>
      </c>
      <c r="Z21" s="1">
        <v>-81.651916999999997</v>
      </c>
      <c r="AA21" s="1">
        <v>0</v>
      </c>
      <c r="AB21" s="1">
        <v>0</v>
      </c>
    </row>
    <row r="22" spans="1:28" x14ac:dyDescent="0.25">
      <c r="A22" s="13">
        <v>20</v>
      </c>
      <c r="B22" s="17">
        <v>12</v>
      </c>
      <c r="C22" s="1" t="s">
        <v>785</v>
      </c>
      <c r="D22" s="1" t="s">
        <v>831</v>
      </c>
      <c r="E22" s="1" t="s">
        <v>5562</v>
      </c>
      <c r="F22" s="1" t="s">
        <v>284</v>
      </c>
      <c r="G22" s="21">
        <v>3.6959999999962747</v>
      </c>
      <c r="H22" s="21">
        <v>0</v>
      </c>
      <c r="I22" s="1" t="s">
        <v>258</v>
      </c>
      <c r="J22" s="1" t="s">
        <v>259</v>
      </c>
      <c r="K22" s="1">
        <v>1</v>
      </c>
      <c r="L22" s="1">
        <v>3</v>
      </c>
      <c r="M22" s="1">
        <v>17</v>
      </c>
      <c r="N22" s="1">
        <v>30</v>
      </c>
      <c r="O22" s="1">
        <v>81</v>
      </c>
      <c r="P22" s="16">
        <v>508.12863372093022</v>
      </c>
      <c r="Q22" s="21">
        <v>9.1367564299212063</v>
      </c>
      <c r="R22" s="21">
        <v>26.344035194568807</v>
      </c>
      <c r="S22" s="21">
        <v>17.207278764647601</v>
      </c>
      <c r="T22" s="21">
        <v>0.62671587368338533</v>
      </c>
      <c r="U22" s="21">
        <v>9.2554225538903818</v>
      </c>
      <c r="V22" s="21">
        <v>8.6287066802069958</v>
      </c>
      <c r="W22" s="13" t="str">
        <f>IF(Table4[[#This Row],[PSI - FI]]&gt;5,"Red",(IF(AND(Table4[[#This Row],[PSI - FI]]&lt;5,Table4[[#This Row],[PSI - FI]]&gt;=3),"Blue","No")))</f>
        <v>Red</v>
      </c>
      <c r="X22" s="19" t="str">
        <f>HYPERLINK("https://www.google.com/maps/search/?api=1&amp;query="&amp;Table4[[#This Row],[Begin Lat]]&amp;","&amp;Table4[[#This Row],[Begin Long]],"Google Maps")</f>
        <v>Google Maps</v>
      </c>
      <c r="Y22" s="1">
        <v>41.501576</v>
      </c>
      <c r="Z22" s="1">
        <v>-81.651768000000004</v>
      </c>
      <c r="AA22" s="1">
        <v>0</v>
      </c>
      <c r="AB22" s="1">
        <v>0</v>
      </c>
    </row>
    <row r="23" spans="1:28" x14ac:dyDescent="0.25">
      <c r="A23" s="13">
        <v>21</v>
      </c>
      <c r="B23" s="17">
        <v>6</v>
      </c>
      <c r="C23" s="1" t="s">
        <v>784</v>
      </c>
      <c r="D23" s="1" t="s">
        <v>832</v>
      </c>
      <c r="E23" s="1" t="s">
        <v>5567</v>
      </c>
      <c r="F23" s="1" t="s">
        <v>285</v>
      </c>
      <c r="G23" s="21">
        <v>3.3819999999977881</v>
      </c>
      <c r="H23" s="21">
        <v>0</v>
      </c>
      <c r="I23" s="1" t="s">
        <v>258</v>
      </c>
      <c r="J23" s="1" t="s">
        <v>259</v>
      </c>
      <c r="K23" s="1">
        <v>0</v>
      </c>
      <c r="L23" s="1">
        <v>5</v>
      </c>
      <c r="M23" s="1">
        <v>30</v>
      </c>
      <c r="N23" s="1">
        <v>17</v>
      </c>
      <c r="O23" s="1">
        <v>129</v>
      </c>
      <c r="P23" s="16">
        <v>629.22719840116281</v>
      </c>
      <c r="Q23" s="21">
        <v>8.67380095115643</v>
      </c>
      <c r="R23" s="21">
        <v>35.446142343622384</v>
      </c>
      <c r="S23" s="21">
        <v>26.772341392465954</v>
      </c>
      <c r="T23" s="21">
        <v>0.59496045264573838</v>
      </c>
      <c r="U23" s="21">
        <v>9.2316397599632474</v>
      </c>
      <c r="V23" s="21">
        <v>8.6366793073175092</v>
      </c>
      <c r="W23" s="13" t="str">
        <f>IF(Table4[[#This Row],[PSI - FI]]&gt;5,"Red",(IF(AND(Table4[[#This Row],[PSI - FI]]&lt;5,Table4[[#This Row],[PSI - FI]]&gt;=3),"Blue","No")))</f>
        <v>Red</v>
      </c>
      <c r="X23" s="19" t="str">
        <f>HYPERLINK("https://www.google.com/maps/search/?api=1&amp;query="&amp;Table4[[#This Row],[Begin Lat]]&amp;","&amp;Table4[[#This Row],[Begin Long]],"Google Maps")</f>
        <v>Google Maps</v>
      </c>
      <c r="Y23" s="1">
        <v>40.058824999999999</v>
      </c>
      <c r="Z23" s="1">
        <v>-82.937427</v>
      </c>
      <c r="AA23" s="1">
        <v>0</v>
      </c>
      <c r="AB23" s="1">
        <v>0</v>
      </c>
    </row>
    <row r="24" spans="1:28" x14ac:dyDescent="0.25">
      <c r="A24" s="13">
        <v>22</v>
      </c>
      <c r="B24" s="17">
        <v>6</v>
      </c>
      <c r="C24" s="1" t="s">
        <v>784</v>
      </c>
      <c r="D24" s="1" t="s">
        <v>833</v>
      </c>
      <c r="E24" s="1" t="s">
        <v>5568</v>
      </c>
      <c r="F24" s="1" t="s">
        <v>286</v>
      </c>
      <c r="G24" s="21">
        <v>5.0259999999980209</v>
      </c>
      <c r="H24" s="21">
        <v>0</v>
      </c>
      <c r="I24" s="1" t="s">
        <v>258</v>
      </c>
      <c r="J24" s="1" t="s">
        <v>259</v>
      </c>
      <c r="K24" s="1">
        <v>0</v>
      </c>
      <c r="L24" s="1">
        <v>3</v>
      </c>
      <c r="M24" s="1">
        <v>29</v>
      </c>
      <c r="N24" s="1">
        <v>18</v>
      </c>
      <c r="O24" s="1">
        <v>141</v>
      </c>
      <c r="P24" s="16">
        <v>547.76444404069764</v>
      </c>
      <c r="Q24" s="21">
        <v>8.1827010935769149</v>
      </c>
      <c r="R24" s="21">
        <v>38.745944214880062</v>
      </c>
      <c r="S24" s="21">
        <v>30.563243121303145</v>
      </c>
      <c r="T24" s="21">
        <v>0.56127452934577948</v>
      </c>
      <c r="U24" s="21">
        <v>9.1095718201277318</v>
      </c>
      <c r="V24" s="21">
        <v>8.548297290781953</v>
      </c>
      <c r="W24" s="13" t="str">
        <f>IF(Table4[[#This Row],[PSI - FI]]&gt;5,"Red",(IF(AND(Table4[[#This Row],[PSI - FI]]&lt;5,Table4[[#This Row],[PSI - FI]]&gt;=3),"Blue","No")))</f>
        <v>Red</v>
      </c>
      <c r="X24" s="19" t="str">
        <f>HYPERLINK("https://www.google.com/maps/search/?api=1&amp;query="&amp;Table4[[#This Row],[Begin Lat]]&amp;","&amp;Table4[[#This Row],[Begin Long]],"Google Maps")</f>
        <v>Google Maps</v>
      </c>
      <c r="Y24" s="1">
        <v>39.942058000000003</v>
      </c>
      <c r="Z24" s="1">
        <v>-82.829890000000006</v>
      </c>
      <c r="AA24" s="1">
        <v>0</v>
      </c>
      <c r="AB24" s="1">
        <v>0</v>
      </c>
    </row>
    <row r="25" spans="1:28" x14ac:dyDescent="0.25">
      <c r="A25" s="13">
        <v>23</v>
      </c>
      <c r="B25" s="17">
        <v>6</v>
      </c>
      <c r="C25" s="1" t="s">
        <v>784</v>
      </c>
      <c r="D25" s="1" t="s">
        <v>834</v>
      </c>
      <c r="E25" s="1" t="s">
        <v>5569</v>
      </c>
      <c r="F25" s="1" t="s">
        <v>287</v>
      </c>
      <c r="G25" s="21">
        <v>8.5050000000046566</v>
      </c>
      <c r="H25" s="21">
        <v>0</v>
      </c>
      <c r="I25" s="1" t="s">
        <v>258</v>
      </c>
      <c r="J25" s="1" t="s">
        <v>259</v>
      </c>
      <c r="K25" s="1">
        <v>0</v>
      </c>
      <c r="L25" s="1">
        <v>4</v>
      </c>
      <c r="M25" s="1">
        <v>26</v>
      </c>
      <c r="N25" s="1">
        <v>20</v>
      </c>
      <c r="O25" s="1">
        <v>104</v>
      </c>
      <c r="P25" s="16">
        <v>545.67550872093022</v>
      </c>
      <c r="Q25" s="21">
        <v>9.2610873183650178</v>
      </c>
      <c r="R25" s="21">
        <v>30.758974345375751</v>
      </c>
      <c r="S25" s="21">
        <v>21.497887027010734</v>
      </c>
      <c r="T25" s="21">
        <v>0.63524407972395791</v>
      </c>
      <c r="U25" s="21">
        <v>9.0946532885820179</v>
      </c>
      <c r="V25" s="21">
        <v>8.4594092088580606</v>
      </c>
      <c r="W25" s="13" t="str">
        <f>IF(Table4[[#This Row],[PSI - FI]]&gt;5,"Red",(IF(AND(Table4[[#This Row],[PSI - FI]]&lt;5,Table4[[#This Row],[PSI - FI]]&gt;=3),"Blue","No")))</f>
        <v>Red</v>
      </c>
      <c r="X25" s="19" t="str">
        <f>HYPERLINK("https://www.google.com/maps/search/?api=1&amp;query="&amp;Table4[[#This Row],[Begin Lat]]&amp;","&amp;Table4[[#This Row],[Begin Long]],"Google Maps")</f>
        <v>Google Maps</v>
      </c>
      <c r="Y25" s="1">
        <v>39.948447999999999</v>
      </c>
      <c r="Z25" s="1">
        <v>-82.945245999999997</v>
      </c>
      <c r="AA25" s="1">
        <v>0</v>
      </c>
      <c r="AB25" s="1">
        <v>0</v>
      </c>
    </row>
    <row r="26" spans="1:28" x14ac:dyDescent="0.25">
      <c r="A26" s="13">
        <v>24</v>
      </c>
      <c r="B26" s="17">
        <v>12</v>
      </c>
      <c r="C26" s="1" t="s">
        <v>785</v>
      </c>
      <c r="D26" s="1" t="s">
        <v>835</v>
      </c>
      <c r="E26" s="1" t="s">
        <v>5565</v>
      </c>
      <c r="F26" s="1" t="s">
        <v>288</v>
      </c>
      <c r="G26" s="21">
        <v>8.5929999999934807</v>
      </c>
      <c r="H26" s="21">
        <v>0</v>
      </c>
      <c r="I26" s="1" t="s">
        <v>258</v>
      </c>
      <c r="J26" s="1" t="s">
        <v>259</v>
      </c>
      <c r="K26" s="1">
        <v>0</v>
      </c>
      <c r="L26" s="1">
        <v>3</v>
      </c>
      <c r="M26" s="1">
        <v>16</v>
      </c>
      <c r="N26" s="1">
        <v>32</v>
      </c>
      <c r="O26" s="1">
        <v>72</v>
      </c>
      <c r="P26" s="16">
        <v>455.78006904069764</v>
      </c>
      <c r="Q26" s="21">
        <v>7.8869400542021255</v>
      </c>
      <c r="R26" s="21">
        <v>24.416148351698165</v>
      </c>
      <c r="S26" s="21">
        <v>16.529208297496041</v>
      </c>
      <c r="T26" s="21">
        <v>0.54098744611061045</v>
      </c>
      <c r="U26" s="21">
        <v>9.0728450547793287</v>
      </c>
      <c r="V26" s="21">
        <v>8.5318576086687177</v>
      </c>
      <c r="W26" s="13" t="str">
        <f>IF(Table4[[#This Row],[PSI - FI]]&gt;5,"Red",(IF(AND(Table4[[#This Row],[PSI - FI]]&lt;5,Table4[[#This Row],[PSI - FI]]&gt;=3),"Blue","No")))</f>
        <v>Red</v>
      </c>
      <c r="X26" s="19" t="str">
        <f>HYPERLINK("https://www.google.com/maps/search/?api=1&amp;query="&amp;Table4[[#This Row],[Begin Lat]]&amp;","&amp;Table4[[#This Row],[Begin Long]],"Google Maps")</f>
        <v>Google Maps</v>
      </c>
      <c r="Y26" s="1">
        <v>41.519851000000003</v>
      </c>
      <c r="Z26" s="1">
        <v>-81.497318000000007</v>
      </c>
      <c r="AA26" s="1">
        <v>0</v>
      </c>
      <c r="AB26" s="1">
        <v>0</v>
      </c>
    </row>
    <row r="27" spans="1:28" x14ac:dyDescent="0.25">
      <c r="A27" s="13">
        <v>25</v>
      </c>
      <c r="B27" s="17">
        <v>12</v>
      </c>
      <c r="C27" s="1" t="s">
        <v>785</v>
      </c>
      <c r="D27" s="1" t="s">
        <v>836</v>
      </c>
      <c r="E27" s="1" t="s">
        <v>5570</v>
      </c>
      <c r="F27" s="1" t="s">
        <v>289</v>
      </c>
      <c r="G27" s="21">
        <v>1.3910000000032596</v>
      </c>
      <c r="H27" s="21">
        <v>0</v>
      </c>
      <c r="I27" s="1" t="s">
        <v>258</v>
      </c>
      <c r="J27" s="1" t="s">
        <v>259</v>
      </c>
      <c r="K27" s="1">
        <v>0</v>
      </c>
      <c r="L27" s="1">
        <v>10</v>
      </c>
      <c r="M27" s="1">
        <v>18</v>
      </c>
      <c r="N27" s="1">
        <v>24</v>
      </c>
      <c r="O27" s="1">
        <v>99</v>
      </c>
      <c r="P27" s="16">
        <v>780.11064680232562</v>
      </c>
      <c r="Q27" s="21">
        <v>5.4580463923219131</v>
      </c>
      <c r="R27" s="21">
        <v>30.066021992121293</v>
      </c>
      <c r="S27" s="21">
        <v>24.607975599799381</v>
      </c>
      <c r="T27" s="21">
        <v>0.37438278448208301</v>
      </c>
      <c r="U27" s="21">
        <v>8.8473238683976376</v>
      </c>
      <c r="V27" s="21">
        <v>8.4729410839155541</v>
      </c>
      <c r="W27" s="13" t="str">
        <f>IF(Table4[[#This Row],[PSI - FI]]&gt;5,"Red",(IF(AND(Table4[[#This Row],[PSI - FI]]&lt;5,Table4[[#This Row],[PSI - FI]]&gt;=3),"Blue","No")))</f>
        <v>Red</v>
      </c>
      <c r="X27" s="19" t="str">
        <f>HYPERLINK("https://www.google.com/maps/search/?api=1&amp;query="&amp;Table4[[#This Row],[Begin Lat]]&amp;","&amp;Table4[[#This Row],[Begin Long]],"Google Maps")</f>
        <v>Google Maps</v>
      </c>
      <c r="Y27" s="1">
        <v>41.541338000000003</v>
      </c>
      <c r="Z27" s="1">
        <v>-81.601037000000005</v>
      </c>
      <c r="AA27" s="1">
        <v>0</v>
      </c>
      <c r="AB27" s="1">
        <v>0</v>
      </c>
    </row>
    <row r="28" spans="1:28" x14ac:dyDescent="0.25">
      <c r="A28" s="13">
        <v>26</v>
      </c>
      <c r="B28" s="17">
        <v>2</v>
      </c>
      <c r="C28" s="1" t="s">
        <v>786</v>
      </c>
      <c r="D28" s="1" t="s">
        <v>837</v>
      </c>
      <c r="E28" s="1" t="s">
        <v>5571</v>
      </c>
      <c r="F28" s="1" t="s">
        <v>290</v>
      </c>
      <c r="G28" s="21">
        <v>1.9970000000030268</v>
      </c>
      <c r="H28" s="21">
        <v>0</v>
      </c>
      <c r="I28" s="1" t="s">
        <v>258</v>
      </c>
      <c r="J28" s="1" t="s">
        <v>259</v>
      </c>
      <c r="K28" s="1">
        <v>1</v>
      </c>
      <c r="L28" s="1">
        <v>0</v>
      </c>
      <c r="M28" s="1">
        <v>24</v>
      </c>
      <c r="N28" s="1">
        <v>23</v>
      </c>
      <c r="O28" s="1">
        <v>157</v>
      </c>
      <c r="P28" s="16">
        <v>461.86418968023258</v>
      </c>
      <c r="Q28" s="21">
        <v>9.5105551920579021</v>
      </c>
      <c r="R28" s="21">
        <v>40.515245122016992</v>
      </c>
      <c r="S28" s="21">
        <v>31.004689929959092</v>
      </c>
      <c r="T28" s="21">
        <v>0.65235578425680185</v>
      </c>
      <c r="U28" s="21">
        <v>8.673415730618748</v>
      </c>
      <c r="V28" s="21">
        <v>8.0210599463619463</v>
      </c>
      <c r="W28" s="13" t="str">
        <f>IF(Table4[[#This Row],[PSI - FI]]&gt;5,"Red",(IF(AND(Table4[[#This Row],[PSI - FI]]&lt;5,Table4[[#This Row],[PSI - FI]]&gt;=3),"Blue","No")))</f>
        <v>Red</v>
      </c>
      <c r="X28" s="19" t="str">
        <f>HYPERLINK("https://www.google.com/maps/search/?api=1&amp;query="&amp;Table4[[#This Row],[Begin Lat]]&amp;","&amp;Table4[[#This Row],[Begin Long]],"Google Maps")</f>
        <v>Google Maps</v>
      </c>
      <c r="Y28" s="1">
        <v>41.721544000000002</v>
      </c>
      <c r="Z28" s="1">
        <v>-83.566558000000001</v>
      </c>
      <c r="AA28" s="1">
        <v>0</v>
      </c>
      <c r="AB28" s="1">
        <v>0</v>
      </c>
    </row>
    <row r="29" spans="1:28" x14ac:dyDescent="0.25">
      <c r="A29" s="13">
        <v>27</v>
      </c>
      <c r="B29" s="17">
        <v>8</v>
      </c>
      <c r="C29" s="1" t="s">
        <v>787</v>
      </c>
      <c r="D29" s="1" t="s">
        <v>838</v>
      </c>
      <c r="E29" s="1" t="s">
        <v>5572</v>
      </c>
      <c r="F29" s="1" t="s">
        <v>291</v>
      </c>
      <c r="G29" s="21">
        <v>19.654999999998836</v>
      </c>
      <c r="H29" s="21">
        <v>0</v>
      </c>
      <c r="I29" s="1" t="s">
        <v>258</v>
      </c>
      <c r="J29" s="1" t="s">
        <v>261</v>
      </c>
      <c r="K29" s="1">
        <v>0</v>
      </c>
      <c r="L29" s="1">
        <v>2</v>
      </c>
      <c r="M29" s="1">
        <v>18</v>
      </c>
      <c r="N29" s="1">
        <v>26</v>
      </c>
      <c r="O29" s="1">
        <v>155</v>
      </c>
      <c r="P29" s="16">
        <v>479.57212936046511</v>
      </c>
      <c r="Q29" s="21">
        <v>11.933685292599803</v>
      </c>
      <c r="R29" s="21">
        <v>40.527736220249402</v>
      </c>
      <c r="S29" s="21">
        <v>28.594050927649597</v>
      </c>
      <c r="T29" s="21">
        <v>0.82952803250944007</v>
      </c>
      <c r="U29" s="21">
        <v>8.5874937871084747</v>
      </c>
      <c r="V29" s="21">
        <v>7.7579657545990344</v>
      </c>
      <c r="W29" s="13" t="str">
        <f>IF(Table4[[#This Row],[PSI - FI]]&gt;5,"Red",(IF(AND(Table4[[#This Row],[PSI - FI]]&lt;5,Table4[[#This Row],[PSI - FI]]&gt;=3),"Blue","No")))</f>
        <v>Red</v>
      </c>
      <c r="X29" s="19" t="str">
        <f>HYPERLINK("https://www.google.com/maps/search/?api=1&amp;query="&amp;Table4[[#This Row],[Begin Lat]]&amp;","&amp;Table4[[#This Row],[Begin Long]],"Google Maps")</f>
        <v>Google Maps</v>
      </c>
      <c r="Y29" s="1">
        <v>39.125177999999998</v>
      </c>
      <c r="Z29" s="1">
        <v>-84.547355999999994</v>
      </c>
      <c r="AA29" s="1">
        <v>0</v>
      </c>
      <c r="AB29" s="1">
        <v>0</v>
      </c>
    </row>
    <row r="30" spans="1:28" x14ac:dyDescent="0.25">
      <c r="A30" s="13">
        <v>28</v>
      </c>
      <c r="B30" s="17">
        <v>8</v>
      </c>
      <c r="C30" s="1" t="s">
        <v>787</v>
      </c>
      <c r="D30" s="1" t="s">
        <v>839</v>
      </c>
      <c r="E30" s="1" t="s">
        <v>5573</v>
      </c>
      <c r="F30" s="1" t="s">
        <v>292</v>
      </c>
      <c r="G30" s="21">
        <v>1.797999999995227</v>
      </c>
      <c r="H30" s="21">
        <v>0</v>
      </c>
      <c r="I30" s="1" t="s">
        <v>258</v>
      </c>
      <c r="J30" s="1" t="s">
        <v>261</v>
      </c>
      <c r="K30" s="1">
        <v>0</v>
      </c>
      <c r="L30" s="1">
        <v>1</v>
      </c>
      <c r="M30" s="1">
        <v>24</v>
      </c>
      <c r="N30" s="1">
        <v>25</v>
      </c>
      <c r="O30" s="1">
        <v>105</v>
      </c>
      <c r="P30" s="16">
        <v>418.73918968023258</v>
      </c>
      <c r="Q30" s="21">
        <v>5.8221492886926143</v>
      </c>
      <c r="R30" s="21">
        <v>30.894008348741217</v>
      </c>
      <c r="S30" s="21">
        <v>25.071859060048602</v>
      </c>
      <c r="T30" s="21">
        <v>0.40470616796140296</v>
      </c>
      <c r="U30" s="21">
        <v>8.5124180100316806</v>
      </c>
      <c r="V30" s="21">
        <v>8.1077118420702785</v>
      </c>
      <c r="W30" s="13" t="str">
        <f>IF(Table4[[#This Row],[PSI - FI]]&gt;5,"Red",(IF(AND(Table4[[#This Row],[PSI - FI]]&lt;5,Table4[[#This Row],[PSI - FI]]&gt;=3),"Blue","No")))</f>
        <v>Red</v>
      </c>
      <c r="X30" s="19" t="str">
        <f>HYPERLINK("https://www.google.com/maps/search/?api=1&amp;query="&amp;Table4[[#This Row],[Begin Lat]]&amp;","&amp;Table4[[#This Row],[Begin Long]],"Google Maps")</f>
        <v>Google Maps</v>
      </c>
      <c r="Y30" s="1">
        <v>39.135274000000003</v>
      </c>
      <c r="Z30" s="1">
        <v>-84.502493999999999</v>
      </c>
      <c r="AA30" s="1">
        <v>0</v>
      </c>
      <c r="AB30" s="1">
        <v>0</v>
      </c>
    </row>
    <row r="31" spans="1:28" x14ac:dyDescent="0.25">
      <c r="A31" s="13">
        <v>29</v>
      </c>
      <c r="B31" s="17">
        <v>12</v>
      </c>
      <c r="C31" s="1" t="s">
        <v>785</v>
      </c>
      <c r="D31" s="1" t="s">
        <v>840</v>
      </c>
      <c r="E31" s="1" t="s">
        <v>5554</v>
      </c>
      <c r="F31" s="1" t="s">
        <v>293</v>
      </c>
      <c r="G31" s="21">
        <v>1.9159999999974389</v>
      </c>
      <c r="H31" s="21">
        <v>0</v>
      </c>
      <c r="I31" s="1" t="s">
        <v>258</v>
      </c>
      <c r="J31" s="1" t="s">
        <v>259</v>
      </c>
      <c r="K31" s="1">
        <v>0</v>
      </c>
      <c r="L31" s="1">
        <v>1</v>
      </c>
      <c r="M31" s="1">
        <v>13</v>
      </c>
      <c r="N31" s="1">
        <v>34</v>
      </c>
      <c r="O31" s="1">
        <v>77</v>
      </c>
      <c r="P31" s="16">
        <v>358.66106468023258</v>
      </c>
      <c r="Q31" s="21">
        <v>6.6317463207776584</v>
      </c>
      <c r="R31" s="21">
        <v>25.10122283001731</v>
      </c>
      <c r="S31" s="21">
        <v>18.469476509239652</v>
      </c>
      <c r="T31" s="21">
        <v>0.4548901704177955</v>
      </c>
      <c r="U31" s="21">
        <v>8.4553530531412253</v>
      </c>
      <c r="V31" s="21">
        <v>8.0004628827234292</v>
      </c>
      <c r="W31" s="13" t="str">
        <f>IF(Table4[[#This Row],[PSI - FI]]&gt;5,"Red",(IF(AND(Table4[[#This Row],[PSI - FI]]&lt;5,Table4[[#This Row],[PSI - FI]]&gt;=3),"Blue","No")))</f>
        <v>Red</v>
      </c>
      <c r="X31" s="19" t="str">
        <f>HYPERLINK("https://www.google.com/maps/search/?api=1&amp;query="&amp;Table4[[#This Row],[Begin Lat]]&amp;","&amp;Table4[[#This Row],[Begin Long]],"Google Maps")</f>
        <v>Google Maps</v>
      </c>
      <c r="Y31" s="1">
        <v>41.440137</v>
      </c>
      <c r="Z31" s="1">
        <v>-81.564789000000005</v>
      </c>
      <c r="AA31" s="1">
        <v>0</v>
      </c>
      <c r="AB31" s="1">
        <v>0</v>
      </c>
    </row>
    <row r="32" spans="1:28" x14ac:dyDescent="0.25">
      <c r="A32" s="13">
        <v>30</v>
      </c>
      <c r="B32" s="17">
        <v>8</v>
      </c>
      <c r="C32" s="1" t="s">
        <v>787</v>
      </c>
      <c r="D32" s="1" t="s">
        <v>841</v>
      </c>
      <c r="E32" s="1" t="s">
        <v>5284</v>
      </c>
      <c r="F32" s="1" t="s">
        <v>294</v>
      </c>
      <c r="G32" s="21">
        <v>9.3469999999942956</v>
      </c>
      <c r="H32" s="21">
        <v>0</v>
      </c>
      <c r="I32" s="1" t="s">
        <v>258</v>
      </c>
      <c r="J32" s="1" t="s">
        <v>259</v>
      </c>
      <c r="K32" s="1">
        <v>0</v>
      </c>
      <c r="L32" s="1">
        <v>2</v>
      </c>
      <c r="M32" s="1">
        <v>15</v>
      </c>
      <c r="N32" s="1">
        <v>24</v>
      </c>
      <c r="O32" s="1">
        <v>103</v>
      </c>
      <c r="P32" s="16">
        <v>399.05650436046511</v>
      </c>
      <c r="Q32" s="21">
        <v>11.914653696123052</v>
      </c>
      <c r="R32" s="21">
        <v>32.095451846157729</v>
      </c>
      <c r="S32" s="21">
        <v>20.180798150034676</v>
      </c>
      <c r="T32" s="21">
        <v>0.81725967613050721</v>
      </c>
      <c r="U32" s="21">
        <v>8.4399225242144347</v>
      </c>
      <c r="V32" s="21">
        <v>7.6226628480839276</v>
      </c>
      <c r="W32" s="13" t="str">
        <f>IF(Table4[[#This Row],[PSI - FI]]&gt;5,"Red",(IF(AND(Table4[[#This Row],[PSI - FI]]&lt;5,Table4[[#This Row],[PSI - FI]]&gt;=3),"Blue","No")))</f>
        <v>Red</v>
      </c>
      <c r="X32" s="19" t="str">
        <f>HYPERLINK("https://www.google.com/maps/search/?api=1&amp;query="&amp;Table4[[#This Row],[Begin Lat]]&amp;","&amp;Table4[[#This Row],[Begin Long]],"Google Maps")</f>
        <v>Google Maps</v>
      </c>
      <c r="Y32" s="1">
        <v>39.191147000000001</v>
      </c>
      <c r="Z32" s="1">
        <v>-84.570511999999994</v>
      </c>
      <c r="AA32" s="1">
        <v>0</v>
      </c>
      <c r="AB32" s="1">
        <v>0</v>
      </c>
    </row>
    <row r="33" spans="1:28" x14ac:dyDescent="0.25">
      <c r="A33" s="13">
        <v>31</v>
      </c>
      <c r="B33" s="17">
        <v>12</v>
      </c>
      <c r="C33" s="1" t="s">
        <v>785</v>
      </c>
      <c r="D33" s="1" t="s">
        <v>842</v>
      </c>
      <c r="E33" s="1" t="s">
        <v>5556</v>
      </c>
      <c r="F33" s="1" t="s">
        <v>295</v>
      </c>
      <c r="G33" s="21">
        <v>2.1340000000054715</v>
      </c>
      <c r="H33" s="21">
        <v>0</v>
      </c>
      <c r="I33" s="1" t="s">
        <v>258</v>
      </c>
      <c r="J33" s="1" t="s">
        <v>259</v>
      </c>
      <c r="K33" s="1">
        <v>0</v>
      </c>
      <c r="L33" s="1">
        <v>4</v>
      </c>
      <c r="M33" s="1">
        <v>16</v>
      </c>
      <c r="N33" s="1">
        <v>29</v>
      </c>
      <c r="O33" s="1">
        <v>69</v>
      </c>
      <c r="P33" s="16">
        <v>485.14425872093022</v>
      </c>
      <c r="Q33" s="21">
        <v>5.7341965298361277</v>
      </c>
      <c r="R33" s="21">
        <v>23.507891438716587</v>
      </c>
      <c r="S33" s="21">
        <v>17.773694908880458</v>
      </c>
      <c r="T33" s="21">
        <v>0.39332470068915659</v>
      </c>
      <c r="U33" s="21">
        <v>8.4029182550630122</v>
      </c>
      <c r="V33" s="21">
        <v>8.0095935543738559</v>
      </c>
      <c r="W33" s="13" t="str">
        <f>IF(Table4[[#This Row],[PSI - FI]]&gt;5,"Red",(IF(AND(Table4[[#This Row],[PSI - FI]]&lt;5,Table4[[#This Row],[PSI - FI]]&gt;=3),"Blue","No")))</f>
        <v>Red</v>
      </c>
      <c r="X33" s="19" t="str">
        <f>HYPERLINK("https://www.google.com/maps/search/?api=1&amp;query="&amp;Table4[[#This Row],[Begin Lat]]&amp;","&amp;Table4[[#This Row],[Begin Long]],"Google Maps")</f>
        <v>Google Maps</v>
      </c>
      <c r="Y33" s="1">
        <v>41.463512000000001</v>
      </c>
      <c r="Z33" s="1">
        <v>-81.621455999999995</v>
      </c>
      <c r="AA33" s="1">
        <v>0</v>
      </c>
      <c r="AB33" s="1">
        <v>0</v>
      </c>
    </row>
    <row r="34" spans="1:28" x14ac:dyDescent="0.25">
      <c r="A34" s="13">
        <v>32</v>
      </c>
      <c r="B34" s="17">
        <v>6</v>
      </c>
      <c r="C34" s="1" t="s">
        <v>784</v>
      </c>
      <c r="D34" s="1" t="s">
        <v>843</v>
      </c>
      <c r="E34" s="1" t="s">
        <v>5568</v>
      </c>
      <c r="F34" s="1" t="s">
        <v>296</v>
      </c>
      <c r="G34" s="21">
        <v>4.0130000000062864</v>
      </c>
      <c r="H34" s="21">
        <v>0</v>
      </c>
      <c r="I34" s="1" t="s">
        <v>258</v>
      </c>
      <c r="J34" s="1" t="s">
        <v>261</v>
      </c>
      <c r="K34" s="1">
        <v>0</v>
      </c>
      <c r="L34" s="1">
        <v>3</v>
      </c>
      <c r="M34" s="1">
        <v>23</v>
      </c>
      <c r="N34" s="1">
        <v>19</v>
      </c>
      <c r="O34" s="1">
        <v>123</v>
      </c>
      <c r="P34" s="16">
        <v>494.92069404069764</v>
      </c>
      <c r="Q34" s="21">
        <v>10.759835292602732</v>
      </c>
      <c r="R34" s="21">
        <v>33.773650655247856</v>
      </c>
      <c r="S34" s="21">
        <v>23.013815362645126</v>
      </c>
      <c r="T34" s="21">
        <v>0.74793199096118468</v>
      </c>
      <c r="U34" s="21">
        <v>8.3506109381416813</v>
      </c>
      <c r="V34" s="21">
        <v>7.6026789471804967</v>
      </c>
      <c r="W34" s="13" t="str">
        <f>IF(Table4[[#This Row],[PSI - FI]]&gt;5,"Red",(IF(AND(Table4[[#This Row],[PSI - FI]]&lt;5,Table4[[#This Row],[PSI - FI]]&gt;=3),"Blue","No")))</f>
        <v>Red</v>
      </c>
      <c r="X34" s="19" t="str">
        <f>HYPERLINK("https://www.google.com/maps/search/?api=1&amp;query="&amp;Table4[[#This Row],[Begin Lat]]&amp;","&amp;Table4[[#This Row],[Begin Long]],"Google Maps")</f>
        <v>Google Maps</v>
      </c>
      <c r="Y34" s="1">
        <v>39.927444999999999</v>
      </c>
      <c r="Z34" s="1">
        <v>-82.831294</v>
      </c>
      <c r="AA34" s="1">
        <v>0</v>
      </c>
      <c r="AB34" s="1">
        <v>0</v>
      </c>
    </row>
    <row r="35" spans="1:28" x14ac:dyDescent="0.25">
      <c r="A35" s="13">
        <v>33</v>
      </c>
      <c r="B35" s="17">
        <v>12</v>
      </c>
      <c r="C35" s="1" t="s">
        <v>785</v>
      </c>
      <c r="D35" s="1" t="s">
        <v>844</v>
      </c>
      <c r="E35" s="1" t="s">
        <v>5556</v>
      </c>
      <c r="F35" s="1" t="s">
        <v>297</v>
      </c>
      <c r="G35" s="21">
        <v>1.1199999999953434</v>
      </c>
      <c r="H35" s="21">
        <v>0</v>
      </c>
      <c r="I35" s="1" t="s">
        <v>258</v>
      </c>
      <c r="J35" s="1" t="s">
        <v>259</v>
      </c>
      <c r="K35" s="1">
        <v>0</v>
      </c>
      <c r="L35" s="1">
        <v>6</v>
      </c>
      <c r="M35" s="1">
        <v>10</v>
      </c>
      <c r="N35" s="1">
        <v>33</v>
      </c>
      <c r="O35" s="1">
        <v>68</v>
      </c>
      <c r="P35" s="16">
        <v>553.96638808139528</v>
      </c>
      <c r="Q35" s="21">
        <v>5.3109160964534254</v>
      </c>
      <c r="R35" s="21">
        <v>23.299348850795297</v>
      </c>
      <c r="S35" s="21">
        <v>17.988432754341872</v>
      </c>
      <c r="T35" s="21">
        <v>0.364290702830596</v>
      </c>
      <c r="U35" s="21">
        <v>8.3046158898082467</v>
      </c>
      <c r="V35" s="21">
        <v>7.9403251869776508</v>
      </c>
      <c r="W35" s="13" t="str">
        <f>IF(Table4[[#This Row],[PSI - FI]]&gt;5,"Red",(IF(AND(Table4[[#This Row],[PSI - FI]]&lt;5,Table4[[#This Row],[PSI - FI]]&gt;=3),"Blue","No")))</f>
        <v>Red</v>
      </c>
      <c r="X35" s="19" t="str">
        <f>HYPERLINK("https://www.google.com/maps/search/?api=1&amp;query="&amp;Table4[[#This Row],[Begin Lat]]&amp;","&amp;Table4[[#This Row],[Begin Long]],"Google Maps")</f>
        <v>Google Maps</v>
      </c>
      <c r="Y35" s="1">
        <v>41.448827999999999</v>
      </c>
      <c r="Z35" s="1">
        <v>-81.621352000000002</v>
      </c>
      <c r="AA35" s="1">
        <v>0</v>
      </c>
      <c r="AB35" s="1">
        <v>0</v>
      </c>
    </row>
    <row r="36" spans="1:28" x14ac:dyDescent="0.25">
      <c r="A36" s="13">
        <v>34</v>
      </c>
      <c r="B36" s="17">
        <v>6</v>
      </c>
      <c r="C36" s="1" t="s">
        <v>784</v>
      </c>
      <c r="D36" s="1" t="s">
        <v>845</v>
      </c>
      <c r="E36" s="1" t="s">
        <v>5393</v>
      </c>
      <c r="F36" s="1" t="s">
        <v>298</v>
      </c>
      <c r="G36" s="21">
        <v>0.71000000000640284</v>
      </c>
      <c r="H36" s="21">
        <v>0</v>
      </c>
      <c r="I36" s="1" t="s">
        <v>258</v>
      </c>
      <c r="J36" s="1" t="s">
        <v>259</v>
      </c>
      <c r="K36" s="1">
        <v>1</v>
      </c>
      <c r="L36" s="1">
        <v>4</v>
      </c>
      <c r="M36" s="1">
        <v>27</v>
      </c>
      <c r="N36" s="1">
        <v>17</v>
      </c>
      <c r="O36" s="1">
        <v>66</v>
      </c>
      <c r="P36" s="16">
        <v>546.58657340116281</v>
      </c>
      <c r="Q36" s="21">
        <v>5.1463530779192359</v>
      </c>
      <c r="R36" s="21">
        <v>22.952107500010168</v>
      </c>
      <c r="S36" s="21">
        <v>17.805754422090931</v>
      </c>
      <c r="T36" s="21">
        <v>0.35300286160076039</v>
      </c>
      <c r="U36" s="21">
        <v>8.2793306297960765</v>
      </c>
      <c r="V36" s="21">
        <v>7.9263277681953159</v>
      </c>
      <c r="W36" s="13" t="str">
        <f>IF(Table4[[#This Row],[PSI - FI]]&gt;5,"Red",(IF(AND(Table4[[#This Row],[PSI - FI]]&lt;5,Table4[[#This Row],[PSI - FI]]&gt;=3),"Blue","No")))</f>
        <v>Red</v>
      </c>
      <c r="X36" s="19" t="str">
        <f>HYPERLINK("https://www.google.com/maps/search/?api=1&amp;query="&amp;Table4[[#This Row],[Begin Lat]]&amp;","&amp;Table4[[#This Row],[Begin Long]],"Google Maps")</f>
        <v>Google Maps</v>
      </c>
      <c r="Y36" s="1">
        <v>40.031298</v>
      </c>
      <c r="Z36" s="1">
        <v>-82.964033999999998</v>
      </c>
      <c r="AA36" s="1">
        <v>0</v>
      </c>
      <c r="AB36" s="1">
        <v>0</v>
      </c>
    </row>
    <row r="37" spans="1:28" x14ac:dyDescent="0.25">
      <c r="A37" s="13">
        <v>35</v>
      </c>
      <c r="B37" s="17">
        <v>12</v>
      </c>
      <c r="C37" s="1" t="s">
        <v>785</v>
      </c>
      <c r="D37" s="1" t="s">
        <v>846</v>
      </c>
      <c r="E37" s="1" t="s">
        <v>5718</v>
      </c>
      <c r="F37" s="1" t="s">
        <v>299</v>
      </c>
      <c r="G37" s="21">
        <v>13.218999999999999</v>
      </c>
      <c r="H37" s="21">
        <v>0</v>
      </c>
      <c r="I37" s="1" t="s">
        <v>258</v>
      </c>
      <c r="J37" s="1" t="s">
        <v>261</v>
      </c>
      <c r="K37" s="1">
        <v>0</v>
      </c>
      <c r="L37" s="1">
        <v>2</v>
      </c>
      <c r="M37" s="1">
        <v>19</v>
      </c>
      <c r="N37" s="1">
        <v>24</v>
      </c>
      <c r="O37" s="1">
        <v>147</v>
      </c>
      <c r="P37" s="16">
        <v>469.24400436046511</v>
      </c>
      <c r="Q37" s="21">
        <v>7.4308415009950464</v>
      </c>
      <c r="R37" s="21">
        <v>40.08658329712739</v>
      </c>
      <c r="S37" s="21">
        <v>32.655741796132347</v>
      </c>
      <c r="T37" s="21">
        <v>0.51652873182706849</v>
      </c>
      <c r="U37" s="21">
        <v>8.2569423605484022</v>
      </c>
      <c r="V37" s="21">
        <v>7.7404136287213339</v>
      </c>
      <c r="W37" s="13" t="str">
        <f>IF(Table4[[#This Row],[PSI - FI]]&gt;5,"Red",(IF(AND(Table4[[#This Row],[PSI - FI]]&lt;5,Table4[[#This Row],[PSI - FI]]&gt;=3),"Blue","No")))</f>
        <v>Red</v>
      </c>
      <c r="X37" s="41" t="str">
        <f>HYPERLINK("https://www.google.com/maps/search/?api=1&amp;query="&amp;Table4[[#This Row],[Begin Lat]]&amp;","&amp;Table4[[#This Row],[Begin Long]],"Google Maps")</f>
        <v>Google Maps</v>
      </c>
      <c r="Y37" s="1">
        <v>41.372</v>
      </c>
      <c r="Z37" s="1">
        <v>-81.516371000000007</v>
      </c>
      <c r="AA37" s="1">
        <v>0</v>
      </c>
      <c r="AB37" s="1">
        <v>0</v>
      </c>
    </row>
    <row r="38" spans="1:28" x14ac:dyDescent="0.25">
      <c r="A38" s="13">
        <v>36</v>
      </c>
      <c r="B38" s="17">
        <v>12</v>
      </c>
      <c r="C38" s="1" t="s">
        <v>785</v>
      </c>
      <c r="D38" s="1" t="s">
        <v>847</v>
      </c>
      <c r="E38" s="1" t="s">
        <v>5555</v>
      </c>
      <c r="F38" s="1" t="s">
        <v>300</v>
      </c>
      <c r="G38" s="21">
        <v>1.5240000000048894</v>
      </c>
      <c r="H38" s="21">
        <v>0</v>
      </c>
      <c r="I38" s="1" t="s">
        <v>258</v>
      </c>
      <c r="J38" s="1" t="s">
        <v>259</v>
      </c>
      <c r="K38" s="1">
        <v>0</v>
      </c>
      <c r="L38" s="1">
        <v>4</v>
      </c>
      <c r="M38" s="1">
        <v>11</v>
      </c>
      <c r="N38" s="1">
        <v>32</v>
      </c>
      <c r="O38" s="1">
        <v>46</v>
      </c>
      <c r="P38" s="16">
        <v>442.72238372093022</v>
      </c>
      <c r="Q38" s="21">
        <v>6.4425374776310687</v>
      </c>
      <c r="R38" s="21">
        <v>18.544180974207382</v>
      </c>
      <c r="S38" s="21">
        <v>12.101643496576314</v>
      </c>
      <c r="T38" s="21">
        <v>0.44191180261837504</v>
      </c>
      <c r="U38" s="21">
        <v>8.1961650683259109</v>
      </c>
      <c r="V38" s="21">
        <v>7.7542532657075363</v>
      </c>
      <c r="W38" s="13" t="str">
        <f>IF(Table4[[#This Row],[PSI - FI]]&gt;5,"Red",(IF(AND(Table4[[#This Row],[PSI - FI]]&lt;5,Table4[[#This Row],[PSI - FI]]&gt;=3),"Blue","No")))</f>
        <v>Red</v>
      </c>
      <c r="X38" s="19" t="str">
        <f>HYPERLINK("https://www.google.com/maps/search/?api=1&amp;query="&amp;Table4[[#This Row],[Begin Lat]]&amp;","&amp;Table4[[#This Row],[Begin Long]],"Google Maps")</f>
        <v>Google Maps</v>
      </c>
      <c r="Y38" s="1">
        <v>41.463656999999998</v>
      </c>
      <c r="Z38" s="1">
        <v>-81.602874</v>
      </c>
      <c r="AA38" s="1">
        <v>0</v>
      </c>
      <c r="AB38" s="1">
        <v>0</v>
      </c>
    </row>
    <row r="39" spans="1:28" x14ac:dyDescent="0.25">
      <c r="A39" s="13">
        <v>37</v>
      </c>
      <c r="B39" s="17">
        <v>6</v>
      </c>
      <c r="C39" s="1" t="s">
        <v>784</v>
      </c>
      <c r="D39" s="1" t="s">
        <v>848</v>
      </c>
      <c r="E39" s="1" t="s">
        <v>5574</v>
      </c>
      <c r="F39" s="1" t="s">
        <v>301</v>
      </c>
      <c r="G39" s="21">
        <v>5.9349999999976717</v>
      </c>
      <c r="H39" s="21">
        <v>0</v>
      </c>
      <c r="I39" s="1" t="s">
        <v>258</v>
      </c>
      <c r="J39" s="1" t="s">
        <v>259</v>
      </c>
      <c r="K39" s="1">
        <v>1</v>
      </c>
      <c r="L39" s="1">
        <v>3</v>
      </c>
      <c r="M39" s="1">
        <v>20</v>
      </c>
      <c r="N39" s="1">
        <v>23</v>
      </c>
      <c r="O39" s="1">
        <v>76</v>
      </c>
      <c r="P39" s="16">
        <v>491.70675872093022</v>
      </c>
      <c r="Q39" s="21">
        <v>7.9377960569282884</v>
      </c>
      <c r="R39" s="21">
        <v>23.788234202704377</v>
      </c>
      <c r="S39" s="21">
        <v>15.850438145776089</v>
      </c>
      <c r="T39" s="21">
        <v>0.54447580266526208</v>
      </c>
      <c r="U39" s="21">
        <v>8.1792734361667065</v>
      </c>
      <c r="V39" s="21">
        <v>7.634797633501444</v>
      </c>
      <c r="W39" s="13" t="str">
        <f>IF(Table4[[#This Row],[PSI - FI]]&gt;5,"Red",(IF(AND(Table4[[#This Row],[PSI - FI]]&lt;5,Table4[[#This Row],[PSI - FI]]&gt;=3),"Blue","No")))</f>
        <v>Red</v>
      </c>
      <c r="X39" s="19" t="str">
        <f>HYPERLINK("https://www.google.com/maps/search/?api=1&amp;query="&amp;Table4[[#This Row],[Begin Lat]]&amp;","&amp;Table4[[#This Row],[Begin Long]],"Google Maps")</f>
        <v>Google Maps</v>
      </c>
      <c r="Y39" s="1">
        <v>39.910854</v>
      </c>
      <c r="Z39" s="1">
        <v>-82.824196000000001</v>
      </c>
      <c r="AA39" s="1">
        <v>0</v>
      </c>
      <c r="AB39" s="1">
        <v>0</v>
      </c>
    </row>
    <row r="40" spans="1:28" x14ac:dyDescent="0.25">
      <c r="A40" s="13">
        <v>38</v>
      </c>
      <c r="B40" s="17">
        <v>8</v>
      </c>
      <c r="C40" s="1" t="s">
        <v>787</v>
      </c>
      <c r="D40" s="1" t="s">
        <v>849</v>
      </c>
      <c r="E40" s="1" t="s">
        <v>5575</v>
      </c>
      <c r="F40" s="1" t="s">
        <v>302</v>
      </c>
      <c r="G40" s="21">
        <v>1.1659999999974389</v>
      </c>
      <c r="H40" s="21">
        <v>0</v>
      </c>
      <c r="I40" s="1" t="s">
        <v>258</v>
      </c>
      <c r="J40" s="1" t="s">
        <v>259</v>
      </c>
      <c r="K40" s="1">
        <v>0</v>
      </c>
      <c r="L40" s="1">
        <v>2</v>
      </c>
      <c r="M40" s="1">
        <v>21</v>
      </c>
      <c r="N40" s="1">
        <v>23</v>
      </c>
      <c r="O40" s="1">
        <v>135</v>
      </c>
      <c r="P40" s="16">
        <v>465.90025436046511</v>
      </c>
      <c r="Q40" s="21">
        <v>8.0340606405832382</v>
      </c>
      <c r="R40" s="21">
        <v>35.523122207647845</v>
      </c>
      <c r="S40" s="21">
        <v>27.489061567064606</v>
      </c>
      <c r="T40" s="21">
        <v>0.55107886176099419</v>
      </c>
      <c r="U40" s="21">
        <v>8.1254636508725895</v>
      </c>
      <c r="V40" s="21">
        <v>7.574384789111595</v>
      </c>
      <c r="W40" s="13" t="str">
        <f>IF(Table4[[#This Row],[PSI - FI]]&gt;5,"Red",(IF(AND(Table4[[#This Row],[PSI - FI]]&lt;5,Table4[[#This Row],[PSI - FI]]&gt;=3),"Blue","No")))</f>
        <v>Red</v>
      </c>
      <c r="X40" s="19" t="str">
        <f>HYPERLINK("https://www.google.com/maps/search/?api=1&amp;query="&amp;Table4[[#This Row],[Begin Lat]]&amp;","&amp;Table4[[#This Row],[Begin Long]],"Google Maps")</f>
        <v>Google Maps</v>
      </c>
      <c r="Y40" s="1">
        <v>39.160356</v>
      </c>
      <c r="Z40" s="1">
        <v>-84.504487999999995</v>
      </c>
      <c r="AA40" s="1">
        <v>0</v>
      </c>
      <c r="AB40" s="1">
        <v>0</v>
      </c>
    </row>
    <row r="41" spans="1:28" x14ac:dyDescent="0.25">
      <c r="A41" s="13">
        <v>39</v>
      </c>
      <c r="B41" s="17">
        <v>7</v>
      </c>
      <c r="C41" s="1" t="s">
        <v>3196</v>
      </c>
      <c r="D41" s="1" t="s">
        <v>850</v>
      </c>
      <c r="E41" s="1" t="s">
        <v>5330</v>
      </c>
      <c r="F41" s="1" t="s">
        <v>303</v>
      </c>
      <c r="G41" s="21">
        <v>1.5460000000020955</v>
      </c>
      <c r="H41" s="21">
        <v>0</v>
      </c>
      <c r="I41" s="1" t="s">
        <v>258</v>
      </c>
      <c r="J41" s="1" t="s">
        <v>259</v>
      </c>
      <c r="K41" s="1">
        <v>0</v>
      </c>
      <c r="L41" s="1">
        <v>4</v>
      </c>
      <c r="M41" s="1">
        <v>27</v>
      </c>
      <c r="N41" s="1">
        <v>13</v>
      </c>
      <c r="O41" s="1">
        <v>58</v>
      </c>
      <c r="P41" s="16">
        <v>475.15988372093022</v>
      </c>
      <c r="Q41" s="21">
        <v>8.5768981903922921</v>
      </c>
      <c r="R41" s="21">
        <v>20.376426646003353</v>
      </c>
      <c r="S41" s="21">
        <v>11.79952845561106</v>
      </c>
      <c r="T41" s="21">
        <v>0.58831361918351022</v>
      </c>
      <c r="U41" s="21">
        <v>7.9484507681373548</v>
      </c>
      <c r="V41" s="21">
        <v>7.3601371489538447</v>
      </c>
      <c r="W41" s="13" t="str">
        <f>IF(Table4[[#This Row],[PSI - FI]]&gt;5,"Red",(IF(AND(Table4[[#This Row],[PSI - FI]]&lt;5,Table4[[#This Row],[PSI - FI]]&gt;=3),"Blue","No")))</f>
        <v>Red</v>
      </c>
      <c r="X41" s="19" t="str">
        <f>HYPERLINK("https://www.google.com/maps/search/?api=1&amp;query="&amp;Table4[[#This Row],[Begin Lat]]&amp;","&amp;Table4[[#This Row],[Begin Long]],"Google Maps")</f>
        <v>Google Maps</v>
      </c>
      <c r="Y41" s="1">
        <v>39.787365999999999</v>
      </c>
      <c r="Z41" s="1">
        <v>-84.234920000000002</v>
      </c>
      <c r="AA41" s="1">
        <v>0</v>
      </c>
      <c r="AB41" s="1">
        <v>0</v>
      </c>
    </row>
    <row r="42" spans="1:28" x14ac:dyDescent="0.25">
      <c r="A42" s="13">
        <v>40</v>
      </c>
      <c r="B42" s="17">
        <v>12</v>
      </c>
      <c r="C42" s="1" t="s">
        <v>785</v>
      </c>
      <c r="D42" s="1" t="s">
        <v>851</v>
      </c>
      <c r="E42" s="1" t="s">
        <v>5576</v>
      </c>
      <c r="F42" s="1" t="s">
        <v>304</v>
      </c>
      <c r="G42" s="21">
        <v>2.3329999999987194</v>
      </c>
      <c r="H42" s="21">
        <v>0</v>
      </c>
      <c r="I42" s="1" t="s">
        <v>258</v>
      </c>
      <c r="J42" s="1" t="s">
        <v>259</v>
      </c>
      <c r="K42" s="1">
        <v>0</v>
      </c>
      <c r="L42" s="1">
        <v>4</v>
      </c>
      <c r="M42" s="1">
        <v>14</v>
      </c>
      <c r="N42" s="1">
        <v>28</v>
      </c>
      <c r="O42" s="1">
        <v>103</v>
      </c>
      <c r="P42" s="16">
        <v>501.61300872093022</v>
      </c>
      <c r="Q42" s="21">
        <v>5.6829375313015493</v>
      </c>
      <c r="R42" s="21">
        <v>29.674546913413874</v>
      </c>
      <c r="S42" s="21">
        <v>23.991609382112323</v>
      </c>
      <c r="T42" s="21">
        <v>0.38980870151624103</v>
      </c>
      <c r="U42" s="21">
        <v>7.8814721948274942</v>
      </c>
      <c r="V42" s="21">
        <v>7.4916634933112531</v>
      </c>
      <c r="W42" s="13" t="str">
        <f>IF(Table4[[#This Row],[PSI - FI]]&gt;5,"Red",(IF(AND(Table4[[#This Row],[PSI - FI]]&lt;5,Table4[[#This Row],[PSI - FI]]&gt;=3),"Blue","No")))</f>
        <v>Red</v>
      </c>
      <c r="X42" s="19" t="str">
        <f>HYPERLINK("https://www.google.com/maps/search/?api=1&amp;query="&amp;Table4[[#This Row],[Begin Lat]]&amp;","&amp;Table4[[#This Row],[Begin Long]],"Google Maps")</f>
        <v>Google Maps</v>
      </c>
      <c r="Y42" s="1">
        <v>41.452876000000003</v>
      </c>
      <c r="Z42" s="1">
        <v>-81.716046000000006</v>
      </c>
      <c r="AA42" s="1">
        <v>0</v>
      </c>
      <c r="AB42" s="1">
        <v>0</v>
      </c>
    </row>
    <row r="43" spans="1:28" x14ac:dyDescent="0.25">
      <c r="A43" s="13">
        <v>41</v>
      </c>
      <c r="B43" s="17">
        <v>12</v>
      </c>
      <c r="C43" s="1" t="s">
        <v>785</v>
      </c>
      <c r="D43" s="1" t="s">
        <v>852</v>
      </c>
      <c r="E43" s="1" t="s">
        <v>5577</v>
      </c>
      <c r="F43" s="1" t="s">
        <v>305</v>
      </c>
      <c r="G43" s="21">
        <v>1.2029999999940628</v>
      </c>
      <c r="H43" s="21">
        <v>0</v>
      </c>
      <c r="I43" s="1" t="s">
        <v>258</v>
      </c>
      <c r="J43" s="1" t="s">
        <v>260</v>
      </c>
      <c r="K43" s="1">
        <v>0</v>
      </c>
      <c r="L43" s="1">
        <v>3</v>
      </c>
      <c r="M43" s="1">
        <v>15</v>
      </c>
      <c r="N43" s="1">
        <v>26</v>
      </c>
      <c r="O43" s="1">
        <v>62</v>
      </c>
      <c r="P43" s="16">
        <v>412.60819404069764</v>
      </c>
      <c r="Q43" s="21">
        <v>5.4127071987871487</v>
      </c>
      <c r="R43" s="21">
        <v>21.16583483608138</v>
      </c>
      <c r="S43" s="21">
        <v>15.753127637294231</v>
      </c>
      <c r="T43" s="21">
        <v>0.38633597639254841</v>
      </c>
      <c r="U43" s="21">
        <v>7.8682754429724513</v>
      </c>
      <c r="V43" s="21">
        <v>7.4819394665799033</v>
      </c>
      <c r="W43" s="13" t="str">
        <f>IF(Table4[[#This Row],[PSI - FI]]&gt;5,"Red",(IF(AND(Table4[[#This Row],[PSI - FI]]&lt;5,Table4[[#This Row],[PSI - FI]]&gt;=3),"Blue","No")))</f>
        <v>Red</v>
      </c>
      <c r="X43" s="19" t="str">
        <f>HYPERLINK("https://www.google.com/maps/search/?api=1&amp;query="&amp;Table4[[#This Row],[Begin Lat]]&amp;","&amp;Table4[[#This Row],[Begin Long]],"Google Maps")</f>
        <v>Google Maps</v>
      </c>
      <c r="Y43" s="1">
        <v>41.464345999999999</v>
      </c>
      <c r="Z43" s="1">
        <v>-81.584654</v>
      </c>
      <c r="AA43" s="1">
        <v>0</v>
      </c>
      <c r="AB43" s="1">
        <v>0</v>
      </c>
    </row>
    <row r="44" spans="1:28" x14ac:dyDescent="0.25">
      <c r="A44" s="13">
        <v>42</v>
      </c>
      <c r="B44" s="17">
        <v>8</v>
      </c>
      <c r="C44" s="1" t="s">
        <v>788</v>
      </c>
      <c r="D44" s="1" t="s">
        <v>853</v>
      </c>
      <c r="E44" s="1" t="s">
        <v>5578</v>
      </c>
      <c r="F44" s="1" t="s">
        <v>306</v>
      </c>
      <c r="G44" s="21">
        <v>15.328999999997905</v>
      </c>
      <c r="H44" s="21">
        <v>0</v>
      </c>
      <c r="I44" s="1" t="s">
        <v>258</v>
      </c>
      <c r="J44" s="1" t="s">
        <v>261</v>
      </c>
      <c r="K44" s="1">
        <v>0</v>
      </c>
      <c r="L44" s="1">
        <v>0</v>
      </c>
      <c r="M44" s="1">
        <v>9</v>
      </c>
      <c r="N44" s="1">
        <v>29</v>
      </c>
      <c r="O44" s="1">
        <v>113</v>
      </c>
      <c r="P44" s="16">
        <v>300.609375</v>
      </c>
      <c r="Q44" s="21">
        <v>12.247882647041697</v>
      </c>
      <c r="R44" s="21">
        <v>33.912580979502629</v>
      </c>
      <c r="S44" s="21">
        <v>21.664698332460929</v>
      </c>
      <c r="T44" s="21">
        <v>0.85136835315301174</v>
      </c>
      <c r="U44" s="21">
        <v>7.8592701514102519</v>
      </c>
      <c r="V44" s="21">
        <v>7.0079017982572402</v>
      </c>
      <c r="W44" s="13" t="str">
        <f>IF(Table4[[#This Row],[PSI - FI]]&gt;5,"Red",(IF(AND(Table4[[#This Row],[PSI - FI]]&lt;5,Table4[[#This Row],[PSI - FI]]&gt;=3),"Blue","No")))</f>
        <v>Red</v>
      </c>
      <c r="X44" s="19" t="str">
        <f>HYPERLINK("https://www.google.com/maps/search/?api=1&amp;query="&amp;Table4[[#This Row],[Begin Lat]]&amp;","&amp;Table4[[#This Row],[Begin Long]],"Google Maps")</f>
        <v>Google Maps</v>
      </c>
      <c r="Y44" s="1">
        <v>39.395755999999999</v>
      </c>
      <c r="Z44" s="1">
        <v>-84.548475999999994</v>
      </c>
      <c r="AA44" s="1">
        <v>0</v>
      </c>
      <c r="AB44" s="1">
        <v>0</v>
      </c>
    </row>
    <row r="45" spans="1:28" x14ac:dyDescent="0.25">
      <c r="A45" s="13">
        <v>43</v>
      </c>
      <c r="B45" s="17">
        <v>12</v>
      </c>
      <c r="C45" s="1" t="s">
        <v>785</v>
      </c>
      <c r="D45" s="1" t="s">
        <v>854</v>
      </c>
      <c r="E45" s="1" t="s">
        <v>5555</v>
      </c>
      <c r="F45" s="1" t="s">
        <v>307</v>
      </c>
      <c r="G45" s="21">
        <v>2.9210000000020955</v>
      </c>
      <c r="H45" s="21">
        <v>0</v>
      </c>
      <c r="I45" s="1" t="s">
        <v>258</v>
      </c>
      <c r="J45" s="1" t="s">
        <v>261</v>
      </c>
      <c r="K45" s="1">
        <v>0</v>
      </c>
      <c r="L45" s="1">
        <v>4</v>
      </c>
      <c r="M45" s="1">
        <v>15</v>
      </c>
      <c r="N45" s="1">
        <v>23</v>
      </c>
      <c r="O45" s="1">
        <v>65</v>
      </c>
      <c r="P45" s="16">
        <v>447.97238372093022</v>
      </c>
      <c r="Q45" s="21">
        <v>10.28242679124936</v>
      </c>
      <c r="R45" s="21">
        <v>21.40783574006684</v>
      </c>
      <c r="S45" s="21">
        <v>11.12540894881748</v>
      </c>
      <c r="T45" s="21">
        <v>0.71474662322934746</v>
      </c>
      <c r="U45" s="21">
        <v>7.6879384727379012</v>
      </c>
      <c r="V45" s="21">
        <v>6.9731918495085541</v>
      </c>
      <c r="W45" s="13" t="str">
        <f>IF(Table4[[#This Row],[PSI - FI]]&gt;5,"Red",(IF(AND(Table4[[#This Row],[PSI - FI]]&lt;5,Table4[[#This Row],[PSI - FI]]&gt;=3),"Blue","No")))</f>
        <v>Red</v>
      </c>
      <c r="X45" s="19" t="str">
        <f>HYPERLINK("https://www.google.com/maps/search/?api=1&amp;query="&amp;Table4[[#This Row],[Begin Lat]]&amp;","&amp;Table4[[#This Row],[Begin Long]],"Google Maps")</f>
        <v>Google Maps</v>
      </c>
      <c r="Y45" s="1">
        <v>41.483882999999999</v>
      </c>
      <c r="Z45" s="1">
        <v>-81.602908999999997</v>
      </c>
      <c r="AA45" s="1">
        <v>0</v>
      </c>
      <c r="AB45" s="1">
        <v>0</v>
      </c>
    </row>
    <row r="46" spans="1:28" x14ac:dyDescent="0.25">
      <c r="A46" s="13">
        <v>44</v>
      </c>
      <c r="B46" s="17">
        <v>6</v>
      </c>
      <c r="C46" s="1" t="s">
        <v>784</v>
      </c>
      <c r="D46" s="1" t="s">
        <v>855</v>
      </c>
      <c r="E46" s="1" t="s">
        <v>5579</v>
      </c>
      <c r="F46" s="1" t="s">
        <v>308</v>
      </c>
      <c r="G46" s="21">
        <v>0.86999999999534339</v>
      </c>
      <c r="H46" s="21">
        <v>0</v>
      </c>
      <c r="I46" s="1" t="s">
        <v>258</v>
      </c>
      <c r="J46" s="1" t="s">
        <v>259</v>
      </c>
      <c r="K46" s="1">
        <v>3</v>
      </c>
      <c r="L46" s="1">
        <v>5</v>
      </c>
      <c r="M46" s="1">
        <v>26</v>
      </c>
      <c r="N46" s="1">
        <v>8</v>
      </c>
      <c r="O46" s="1">
        <v>38</v>
      </c>
      <c r="P46" s="16">
        <v>609.13226744186045</v>
      </c>
      <c r="Q46" s="21">
        <v>7.6632217302078889</v>
      </c>
      <c r="R46" s="21">
        <v>16.322785464841765</v>
      </c>
      <c r="S46" s="21">
        <v>8.6595637346338759</v>
      </c>
      <c r="T46" s="21">
        <v>0.52564197576164984</v>
      </c>
      <c r="U46" s="21">
        <v>7.6384153704710078</v>
      </c>
      <c r="V46" s="21">
        <v>7.1127733947093583</v>
      </c>
      <c r="W46" s="13" t="str">
        <f>IF(Table4[[#This Row],[PSI - FI]]&gt;5,"Red",(IF(AND(Table4[[#This Row],[PSI - FI]]&lt;5,Table4[[#This Row],[PSI - FI]]&gt;=3),"Blue","No")))</f>
        <v>Red</v>
      </c>
      <c r="X46" s="19" t="str">
        <f>HYPERLINK("https://www.google.com/maps/search/?api=1&amp;query="&amp;Table4[[#This Row],[Begin Lat]]&amp;","&amp;Table4[[#This Row],[Begin Long]],"Google Maps")</f>
        <v>Google Maps</v>
      </c>
      <c r="Y46" s="1">
        <v>39.946396</v>
      </c>
      <c r="Z46" s="1">
        <v>-82.906310000000005</v>
      </c>
      <c r="AA46" s="1">
        <v>0</v>
      </c>
      <c r="AB46" s="1">
        <v>0</v>
      </c>
    </row>
    <row r="47" spans="1:28" x14ac:dyDescent="0.25">
      <c r="A47" s="13">
        <v>45</v>
      </c>
      <c r="B47" s="17">
        <v>2</v>
      </c>
      <c r="C47" s="1" t="s">
        <v>786</v>
      </c>
      <c r="D47" s="1" t="s">
        <v>856</v>
      </c>
      <c r="E47" s="1" t="s">
        <v>5559</v>
      </c>
      <c r="F47" s="1" t="s">
        <v>309</v>
      </c>
      <c r="G47" s="21">
        <v>12.171000000002095</v>
      </c>
      <c r="H47" s="21">
        <v>0</v>
      </c>
      <c r="I47" s="1" t="s">
        <v>258</v>
      </c>
      <c r="J47" s="1" t="s">
        <v>259</v>
      </c>
      <c r="K47" s="1">
        <v>0</v>
      </c>
      <c r="L47" s="1">
        <v>3</v>
      </c>
      <c r="M47" s="1">
        <v>22</v>
      </c>
      <c r="N47" s="1">
        <v>17</v>
      </c>
      <c r="O47" s="1">
        <v>152</v>
      </c>
      <c r="P47" s="16">
        <v>508.49881904069764</v>
      </c>
      <c r="Q47" s="21">
        <v>9.2523828004899489</v>
      </c>
      <c r="R47" s="21">
        <v>38.660905271061047</v>
      </c>
      <c r="S47" s="21">
        <v>29.4085224705711</v>
      </c>
      <c r="T47" s="21">
        <v>0.63464701231093146</v>
      </c>
      <c r="U47" s="21">
        <v>7.6344929881272074</v>
      </c>
      <c r="V47" s="21">
        <v>6.9998459758162763</v>
      </c>
      <c r="W47" s="13" t="str">
        <f>IF(Table4[[#This Row],[PSI - FI]]&gt;5,"Red",(IF(AND(Table4[[#This Row],[PSI - FI]]&lt;5,Table4[[#This Row],[PSI - FI]]&gt;=3),"Blue","No")))</f>
        <v>Red</v>
      </c>
      <c r="X47" s="19" t="str">
        <f>HYPERLINK("https://www.google.com/maps/search/?api=1&amp;query="&amp;Table4[[#This Row],[Begin Lat]]&amp;","&amp;Table4[[#This Row],[Begin Long]],"Google Maps")</f>
        <v>Google Maps</v>
      </c>
      <c r="Y47" s="1">
        <v>41.691226</v>
      </c>
      <c r="Z47" s="1">
        <v>-83.644596000000007</v>
      </c>
      <c r="AA47" s="1">
        <v>0</v>
      </c>
      <c r="AB47" s="1">
        <v>0</v>
      </c>
    </row>
    <row r="48" spans="1:28" x14ac:dyDescent="0.25">
      <c r="A48" s="13">
        <v>46</v>
      </c>
      <c r="B48" s="17">
        <v>6</v>
      </c>
      <c r="C48" s="1" t="s">
        <v>784</v>
      </c>
      <c r="D48" s="1" t="s">
        <v>857</v>
      </c>
      <c r="E48" s="1" t="s">
        <v>5580</v>
      </c>
      <c r="F48" s="1" t="s">
        <v>310</v>
      </c>
      <c r="G48" s="21">
        <v>1.94100000000617</v>
      </c>
      <c r="H48" s="21">
        <v>0</v>
      </c>
      <c r="I48" s="1" t="s">
        <v>258</v>
      </c>
      <c r="J48" s="1" t="s">
        <v>259</v>
      </c>
      <c r="K48" s="1">
        <v>0</v>
      </c>
      <c r="L48" s="1">
        <v>3</v>
      </c>
      <c r="M48" s="1">
        <v>23</v>
      </c>
      <c r="N48" s="1">
        <v>16</v>
      </c>
      <c r="O48" s="1">
        <v>39</v>
      </c>
      <c r="P48" s="16">
        <v>397.60819404069764</v>
      </c>
      <c r="Q48" s="21">
        <v>7.3657923508286478</v>
      </c>
      <c r="R48" s="21">
        <v>16.535474511371298</v>
      </c>
      <c r="S48" s="21">
        <v>9.1696821605426493</v>
      </c>
      <c r="T48" s="21">
        <v>0.50524045638368653</v>
      </c>
      <c r="U48" s="21">
        <v>7.6070092614237774</v>
      </c>
      <c r="V48" s="21">
        <v>7.1017688050400913</v>
      </c>
      <c r="W48" s="13" t="str">
        <f>IF(Table4[[#This Row],[PSI - FI]]&gt;5,"Red",(IF(AND(Table4[[#This Row],[PSI - FI]]&lt;5,Table4[[#This Row],[PSI - FI]]&gt;=3),"Blue","No")))</f>
        <v>Red</v>
      </c>
      <c r="X48" s="19" t="str">
        <f>HYPERLINK("https://www.google.com/maps/search/?api=1&amp;query="&amp;Table4[[#This Row],[Begin Lat]]&amp;","&amp;Table4[[#This Row],[Begin Long]],"Google Maps")</f>
        <v>Google Maps</v>
      </c>
      <c r="Y48" s="1">
        <v>39.986970999999997</v>
      </c>
      <c r="Z48" s="1">
        <v>-83.002042000000003</v>
      </c>
      <c r="AA48" s="1">
        <v>0</v>
      </c>
      <c r="AB48" s="1">
        <v>0</v>
      </c>
    </row>
    <row r="49" spans="1:28" x14ac:dyDescent="0.25">
      <c r="A49" s="13">
        <v>47</v>
      </c>
      <c r="B49" s="17">
        <v>2</v>
      </c>
      <c r="C49" s="1" t="s">
        <v>786</v>
      </c>
      <c r="D49" s="1" t="s">
        <v>858</v>
      </c>
      <c r="E49" s="1" t="s">
        <v>5581</v>
      </c>
      <c r="F49" s="1" t="s">
        <v>311</v>
      </c>
      <c r="G49" s="21">
        <v>1.4070000000065193</v>
      </c>
      <c r="H49" s="21">
        <v>0</v>
      </c>
      <c r="I49" s="1" t="s">
        <v>258</v>
      </c>
      <c r="J49" s="1" t="s">
        <v>260</v>
      </c>
      <c r="K49" s="1">
        <v>0</v>
      </c>
      <c r="L49" s="1">
        <v>1</v>
      </c>
      <c r="M49" s="1">
        <v>16</v>
      </c>
      <c r="N49" s="1">
        <v>26</v>
      </c>
      <c r="O49" s="1">
        <v>151</v>
      </c>
      <c r="P49" s="16">
        <v>416.80168968023258</v>
      </c>
      <c r="Q49" s="21">
        <v>5.8350494601901755</v>
      </c>
      <c r="R49" s="21">
        <v>38.237283221361047</v>
      </c>
      <c r="S49" s="21">
        <v>32.402233761170869</v>
      </c>
      <c r="T49" s="21">
        <v>0.38515615916498552</v>
      </c>
      <c r="U49" s="21">
        <v>7.6047708341911555</v>
      </c>
      <c r="V49" s="21">
        <v>7.21961467502617</v>
      </c>
      <c r="W49" s="13" t="str">
        <f>IF(Table4[[#This Row],[PSI - FI]]&gt;5,"Red",(IF(AND(Table4[[#This Row],[PSI - FI]]&lt;5,Table4[[#This Row],[PSI - FI]]&gt;=3),"Blue","No")))</f>
        <v>Red</v>
      </c>
      <c r="X49" s="19" t="str">
        <f>HYPERLINK("https://www.google.com/maps/search/?api=1&amp;query="&amp;Table4[[#This Row],[Begin Lat]]&amp;","&amp;Table4[[#This Row],[Begin Long]],"Google Maps")</f>
        <v>Google Maps</v>
      </c>
      <c r="Y49" s="1">
        <v>41.706563000000003</v>
      </c>
      <c r="Z49" s="1">
        <v>-83.604106999999999</v>
      </c>
      <c r="AA49" s="1">
        <v>0</v>
      </c>
      <c r="AB49" s="1">
        <v>0</v>
      </c>
    </row>
    <row r="50" spans="1:28" x14ac:dyDescent="0.25">
      <c r="A50" s="13">
        <v>48</v>
      </c>
      <c r="B50" s="17">
        <v>12</v>
      </c>
      <c r="C50" s="1" t="s">
        <v>785</v>
      </c>
      <c r="D50" s="1" t="s">
        <v>859</v>
      </c>
      <c r="E50" s="1" t="s">
        <v>5582</v>
      </c>
      <c r="F50" s="1" t="s">
        <v>312</v>
      </c>
      <c r="G50" s="21">
        <v>16.486999999993714</v>
      </c>
      <c r="H50" s="21">
        <v>0</v>
      </c>
      <c r="I50" s="1" t="s">
        <v>258</v>
      </c>
      <c r="J50" s="1" t="s">
        <v>261</v>
      </c>
      <c r="K50" s="1">
        <v>0</v>
      </c>
      <c r="L50" s="1">
        <v>3</v>
      </c>
      <c r="M50" s="1">
        <v>10</v>
      </c>
      <c r="N50" s="1">
        <v>29</v>
      </c>
      <c r="O50" s="1">
        <v>75</v>
      </c>
      <c r="P50" s="16">
        <v>406.18631904069764</v>
      </c>
      <c r="Q50" s="21">
        <v>9.3762641838633449</v>
      </c>
      <c r="R50" s="21">
        <v>23.132101518319423</v>
      </c>
      <c r="S50" s="21">
        <v>13.755837334456078</v>
      </c>
      <c r="T50" s="21">
        <v>0.65175792640954167</v>
      </c>
      <c r="U50" s="21">
        <v>7.5981586372162884</v>
      </c>
      <c r="V50" s="21">
        <v>6.9464007108067465</v>
      </c>
      <c r="W50" s="13" t="str">
        <f>IF(Table4[[#This Row],[PSI - FI]]&gt;5,"Red",(IF(AND(Table4[[#This Row],[PSI - FI]]&lt;5,Table4[[#This Row],[PSI - FI]]&gt;=3),"Blue","No")))</f>
        <v>Red</v>
      </c>
      <c r="X50" s="19" t="str">
        <f>HYPERLINK("https://www.google.com/maps/search/?api=1&amp;query="&amp;Table4[[#This Row],[Begin Lat]]&amp;","&amp;Table4[[#This Row],[Begin Long]],"Google Maps")</f>
        <v>Google Maps</v>
      </c>
      <c r="Y50" s="1">
        <v>41.494346</v>
      </c>
      <c r="Z50" s="1">
        <v>-81.685467000000003</v>
      </c>
      <c r="AA50" s="1">
        <v>0</v>
      </c>
      <c r="AB50" s="1">
        <v>0</v>
      </c>
    </row>
    <row r="51" spans="1:28" x14ac:dyDescent="0.25">
      <c r="A51" s="13">
        <v>49</v>
      </c>
      <c r="B51" s="17">
        <v>12</v>
      </c>
      <c r="C51" s="1" t="s">
        <v>785</v>
      </c>
      <c r="D51" s="1" t="s">
        <v>860</v>
      </c>
      <c r="E51" s="1" t="s">
        <v>5583</v>
      </c>
      <c r="F51" s="1" t="s">
        <v>313</v>
      </c>
      <c r="G51" s="21">
        <v>2.7859999999927823</v>
      </c>
      <c r="H51" s="21">
        <v>0</v>
      </c>
      <c r="I51" s="1" t="s">
        <v>258</v>
      </c>
      <c r="J51" s="1" t="s">
        <v>259</v>
      </c>
      <c r="K51" s="1">
        <v>0</v>
      </c>
      <c r="L51" s="1">
        <v>2</v>
      </c>
      <c r="M51" s="1">
        <v>15</v>
      </c>
      <c r="N51" s="1">
        <v>25</v>
      </c>
      <c r="O51" s="1">
        <v>87</v>
      </c>
      <c r="P51" s="16">
        <v>387.49400436046511</v>
      </c>
      <c r="Q51" s="21">
        <v>8.3412866216608901</v>
      </c>
      <c r="R51" s="21">
        <v>25.730050494084775</v>
      </c>
      <c r="S51" s="21">
        <v>17.388763872423887</v>
      </c>
      <c r="T51" s="21">
        <v>0.57215235765925088</v>
      </c>
      <c r="U51" s="21">
        <v>7.5597724300818827</v>
      </c>
      <c r="V51" s="21">
        <v>6.9876200724226321</v>
      </c>
      <c r="W51" s="13" t="str">
        <f>IF(Table4[[#This Row],[PSI - FI]]&gt;5,"Red",(IF(AND(Table4[[#This Row],[PSI - FI]]&lt;5,Table4[[#This Row],[PSI - FI]]&gt;=3),"Blue","No")))</f>
        <v>Red</v>
      </c>
      <c r="X51" s="19" t="str">
        <f>HYPERLINK("https://www.google.com/maps/search/?api=1&amp;query="&amp;Table4[[#This Row],[Begin Lat]]&amp;","&amp;Table4[[#This Row],[Begin Long]],"Google Maps")</f>
        <v>Google Maps</v>
      </c>
      <c r="Y51" s="1">
        <v>41.452970999999998</v>
      </c>
      <c r="Z51" s="1">
        <v>-81.801357999999993</v>
      </c>
      <c r="AA51" s="1">
        <v>0</v>
      </c>
      <c r="AB51" s="1">
        <v>0</v>
      </c>
    </row>
    <row r="52" spans="1:28" x14ac:dyDescent="0.25">
      <c r="A52" s="13">
        <v>50</v>
      </c>
      <c r="B52" s="17">
        <v>12</v>
      </c>
      <c r="C52" s="1" t="s">
        <v>785</v>
      </c>
      <c r="D52" s="1" t="s">
        <v>861</v>
      </c>
      <c r="E52" s="1" t="s">
        <v>5584</v>
      </c>
      <c r="F52" s="1" t="s">
        <v>314</v>
      </c>
      <c r="G52" s="21">
        <v>11.177999999999884</v>
      </c>
      <c r="H52" s="21">
        <v>0</v>
      </c>
      <c r="I52" s="1" t="s">
        <v>258</v>
      </c>
      <c r="J52" s="1" t="s">
        <v>259</v>
      </c>
      <c r="K52" s="1">
        <v>0</v>
      </c>
      <c r="L52" s="1">
        <v>2</v>
      </c>
      <c r="M52" s="1">
        <v>7</v>
      </c>
      <c r="N52" s="1">
        <v>34</v>
      </c>
      <c r="O52" s="1">
        <v>71</v>
      </c>
      <c r="P52" s="16">
        <v>359.05650436046511</v>
      </c>
      <c r="Q52" s="21">
        <v>6.2441845303819745</v>
      </c>
      <c r="R52" s="21">
        <v>22.721583441528729</v>
      </c>
      <c r="S52" s="21">
        <v>16.477398911146754</v>
      </c>
      <c r="T52" s="21">
        <v>0.42830621494770066</v>
      </c>
      <c r="U52" s="21">
        <v>7.4717771060723344</v>
      </c>
      <c r="V52" s="21">
        <v>7.0434708911246338</v>
      </c>
      <c r="W52" s="13" t="str">
        <f>IF(Table4[[#This Row],[PSI - FI]]&gt;5,"Red",(IF(AND(Table4[[#This Row],[PSI - FI]]&lt;5,Table4[[#This Row],[PSI - FI]]&gt;=3),"Blue","No")))</f>
        <v>Red</v>
      </c>
      <c r="X52" s="19" t="str">
        <f>HYPERLINK("https://www.google.com/maps/search/?api=1&amp;query="&amp;Table4[[#This Row],[Begin Lat]]&amp;","&amp;Table4[[#This Row],[Begin Long]],"Google Maps")</f>
        <v>Google Maps</v>
      </c>
      <c r="Y52" s="1">
        <v>41.437514999999998</v>
      </c>
      <c r="Z52" s="1">
        <v>-81.779893000000001</v>
      </c>
      <c r="AA52" s="1">
        <v>0</v>
      </c>
      <c r="AB52" s="1">
        <v>0</v>
      </c>
    </row>
    <row r="53" spans="1:28" x14ac:dyDescent="0.25">
      <c r="A53" s="13">
        <v>51</v>
      </c>
      <c r="B53" s="17">
        <v>6</v>
      </c>
      <c r="C53" s="1" t="s">
        <v>784</v>
      </c>
      <c r="D53" s="1" t="s">
        <v>862</v>
      </c>
      <c r="E53" s="1" t="s">
        <v>5561</v>
      </c>
      <c r="F53" s="1" t="s">
        <v>315</v>
      </c>
      <c r="G53" s="21">
        <v>1.93399999999383</v>
      </c>
      <c r="H53" s="21">
        <v>0</v>
      </c>
      <c r="I53" s="1" t="s">
        <v>258</v>
      </c>
      <c r="J53" s="1" t="s">
        <v>259</v>
      </c>
      <c r="K53" s="1">
        <v>0</v>
      </c>
      <c r="L53" s="1">
        <v>1</v>
      </c>
      <c r="M53" s="1">
        <v>30</v>
      </c>
      <c r="N53" s="1">
        <v>10</v>
      </c>
      <c r="O53" s="1">
        <v>69</v>
      </c>
      <c r="P53" s="16">
        <v>355.45793968023258</v>
      </c>
      <c r="Q53" s="21">
        <v>7.6828110500190627</v>
      </c>
      <c r="R53" s="21">
        <v>22.402006110755501</v>
      </c>
      <c r="S53" s="21">
        <v>14.719195060736439</v>
      </c>
      <c r="T53" s="21">
        <v>0.52698566241615219</v>
      </c>
      <c r="U53" s="21">
        <v>7.451212824722953</v>
      </c>
      <c r="V53" s="21">
        <v>6.924227162306801</v>
      </c>
      <c r="W53" s="13" t="str">
        <f>IF(Table4[[#This Row],[PSI - FI]]&gt;5,"Red",(IF(AND(Table4[[#This Row],[PSI - FI]]&lt;5,Table4[[#This Row],[PSI - FI]]&gt;=3),"Blue","No")))</f>
        <v>Red</v>
      </c>
      <c r="X53" s="19" t="str">
        <f>HYPERLINK("https://www.google.com/maps/search/?api=1&amp;query="&amp;Table4[[#This Row],[Begin Lat]]&amp;","&amp;Table4[[#This Row],[Begin Long]],"Google Maps")</f>
        <v>Google Maps</v>
      </c>
      <c r="Y53" s="1">
        <v>39.956583000000002</v>
      </c>
      <c r="Z53" s="1">
        <v>-82.914814000000007</v>
      </c>
      <c r="AA53" s="1">
        <v>0</v>
      </c>
      <c r="AB53" s="1">
        <v>0</v>
      </c>
    </row>
    <row r="54" spans="1:28" x14ac:dyDescent="0.25">
      <c r="A54" s="13">
        <v>52</v>
      </c>
      <c r="B54" s="17">
        <v>12</v>
      </c>
      <c r="C54" s="1" t="s">
        <v>785</v>
      </c>
      <c r="D54" s="1" t="s">
        <v>863</v>
      </c>
      <c r="E54" s="1" t="s">
        <v>5585</v>
      </c>
      <c r="F54" s="1" t="s">
        <v>316</v>
      </c>
      <c r="G54" s="21">
        <v>2.1410000000032596</v>
      </c>
      <c r="H54" s="21">
        <v>0</v>
      </c>
      <c r="I54" s="1" t="s">
        <v>258</v>
      </c>
      <c r="J54" s="1" t="s">
        <v>259</v>
      </c>
      <c r="K54" s="1">
        <v>0</v>
      </c>
      <c r="L54" s="1">
        <v>2</v>
      </c>
      <c r="M54" s="1">
        <v>9</v>
      </c>
      <c r="N54" s="1">
        <v>33</v>
      </c>
      <c r="O54" s="1">
        <v>56</v>
      </c>
      <c r="P54" s="16">
        <v>352.71275436046511</v>
      </c>
      <c r="Q54" s="21">
        <v>4.8066158406829471</v>
      </c>
      <c r="R54" s="21">
        <v>20.137953814388965</v>
      </c>
      <c r="S54" s="21">
        <v>15.331337973706017</v>
      </c>
      <c r="T54" s="21">
        <v>0.32969932701598692</v>
      </c>
      <c r="U54" s="21">
        <v>7.4119403502826753</v>
      </c>
      <c r="V54" s="21">
        <v>7.0822410232666879</v>
      </c>
      <c r="W54" s="13" t="str">
        <f>IF(Table4[[#This Row],[PSI - FI]]&gt;5,"Red",(IF(AND(Table4[[#This Row],[PSI - FI]]&lt;5,Table4[[#This Row],[PSI - FI]]&gt;=3),"Blue","No")))</f>
        <v>Red</v>
      </c>
      <c r="X54" s="19" t="str">
        <f>HYPERLINK("https://www.google.com/maps/search/?api=1&amp;query="&amp;Table4[[#This Row],[Begin Lat]]&amp;","&amp;Table4[[#This Row],[Begin Long]],"Google Maps")</f>
        <v>Google Maps</v>
      </c>
      <c r="Y54" s="1">
        <v>41.469416000000002</v>
      </c>
      <c r="Z54" s="1">
        <v>-81.609346000000002</v>
      </c>
      <c r="AA54" s="1">
        <v>0</v>
      </c>
      <c r="AB54" s="1">
        <v>0</v>
      </c>
    </row>
    <row r="55" spans="1:28" x14ac:dyDescent="0.25">
      <c r="A55" s="13">
        <v>53</v>
      </c>
      <c r="B55" s="17">
        <v>6</v>
      </c>
      <c r="C55" s="1" t="s">
        <v>784</v>
      </c>
      <c r="D55" s="1" t="s">
        <v>864</v>
      </c>
      <c r="E55" s="1" t="s">
        <v>5586</v>
      </c>
      <c r="F55" s="1" t="s">
        <v>317</v>
      </c>
      <c r="G55" s="21">
        <v>0.73900000000139698</v>
      </c>
      <c r="H55" s="21">
        <v>0</v>
      </c>
      <c r="I55" s="1" t="s">
        <v>258</v>
      </c>
      <c r="J55" s="1" t="s">
        <v>259</v>
      </c>
      <c r="K55" s="1">
        <v>0</v>
      </c>
      <c r="L55" s="1">
        <v>1</v>
      </c>
      <c r="M55" s="1">
        <v>13</v>
      </c>
      <c r="N55" s="1">
        <v>21</v>
      </c>
      <c r="O55" s="1">
        <v>91</v>
      </c>
      <c r="P55" s="16">
        <v>314.97356468023258</v>
      </c>
      <c r="Q55" s="21">
        <v>10.628885060993939</v>
      </c>
      <c r="R55" s="21">
        <v>28.964745587192301</v>
      </c>
      <c r="S55" s="21">
        <v>18.33586052619836</v>
      </c>
      <c r="T55" s="21">
        <v>0.72906518176041002</v>
      </c>
      <c r="U55" s="21">
        <v>7.345114799157014</v>
      </c>
      <c r="V55" s="21">
        <v>6.6160496173966044</v>
      </c>
      <c r="W55" s="13" t="str">
        <f>IF(Table4[[#This Row],[PSI - FI]]&gt;5,"Red",(IF(AND(Table4[[#This Row],[PSI - FI]]&lt;5,Table4[[#This Row],[PSI - FI]]&gt;=3),"Blue","No")))</f>
        <v>Red</v>
      </c>
      <c r="X55" s="19" t="str">
        <f>HYPERLINK("https://www.google.com/maps/search/?api=1&amp;query="&amp;Table4[[#This Row],[Begin Lat]]&amp;","&amp;Table4[[#This Row],[Begin Long]],"Google Maps")</f>
        <v>Google Maps</v>
      </c>
      <c r="Y55" s="1">
        <v>39.945686000000002</v>
      </c>
      <c r="Z55" s="1">
        <v>-82.796368999999999</v>
      </c>
      <c r="AA55" s="1">
        <v>0</v>
      </c>
      <c r="AB55" s="1">
        <v>0</v>
      </c>
    </row>
    <row r="56" spans="1:28" x14ac:dyDescent="0.25">
      <c r="A56" s="13">
        <v>54</v>
      </c>
      <c r="B56" s="17">
        <v>6</v>
      </c>
      <c r="C56" s="1" t="s">
        <v>784</v>
      </c>
      <c r="D56" s="1" t="s">
        <v>865</v>
      </c>
      <c r="E56" s="1" t="s">
        <v>5587</v>
      </c>
      <c r="F56" s="1" t="s">
        <v>318</v>
      </c>
      <c r="G56" s="21">
        <v>0.79200000000128057</v>
      </c>
      <c r="H56" s="21">
        <v>0</v>
      </c>
      <c r="I56" s="1" t="s">
        <v>258</v>
      </c>
      <c r="J56" s="1" t="s">
        <v>259</v>
      </c>
      <c r="K56" s="1">
        <v>1</v>
      </c>
      <c r="L56" s="1">
        <v>2</v>
      </c>
      <c r="M56" s="1">
        <v>23</v>
      </c>
      <c r="N56" s="1">
        <v>15</v>
      </c>
      <c r="O56" s="1">
        <v>111</v>
      </c>
      <c r="P56" s="16">
        <v>465.17069404069764</v>
      </c>
      <c r="Q56" s="21">
        <v>8.1381962174627827</v>
      </c>
      <c r="R56" s="21">
        <v>30.081779707098786</v>
      </c>
      <c r="S56" s="21">
        <v>21.943583489636005</v>
      </c>
      <c r="T56" s="21">
        <v>0.55822181446485097</v>
      </c>
      <c r="U56" s="21">
        <v>7.3120703391975441</v>
      </c>
      <c r="V56" s="21">
        <v>6.7538485247326934</v>
      </c>
      <c r="W56" s="13" t="str">
        <f>IF(Table4[[#This Row],[PSI - FI]]&gt;5,"Red",(IF(AND(Table4[[#This Row],[PSI - FI]]&lt;5,Table4[[#This Row],[PSI - FI]]&gt;=3),"Blue","No")))</f>
        <v>Red</v>
      </c>
      <c r="X56" s="19" t="str">
        <f>HYPERLINK("https://www.google.com/maps/search/?api=1&amp;query="&amp;Table4[[#This Row],[Begin Lat]]&amp;","&amp;Table4[[#This Row],[Begin Long]],"Google Maps")</f>
        <v>Google Maps</v>
      </c>
      <c r="Y56" s="1">
        <v>39.954963999999997</v>
      </c>
      <c r="Z56" s="1">
        <v>-82.819119000000001</v>
      </c>
      <c r="AA56" s="1">
        <v>0</v>
      </c>
      <c r="AB56" s="1">
        <v>0</v>
      </c>
    </row>
    <row r="57" spans="1:28" x14ac:dyDescent="0.25">
      <c r="A57" s="13">
        <v>55</v>
      </c>
      <c r="B57" s="17">
        <v>6</v>
      </c>
      <c r="C57" s="1" t="s">
        <v>784</v>
      </c>
      <c r="D57" s="1" t="s">
        <v>866</v>
      </c>
      <c r="E57" s="1" t="s">
        <v>5567</v>
      </c>
      <c r="F57" s="1" t="s">
        <v>319</v>
      </c>
      <c r="G57" s="21">
        <v>4.1630000000004657</v>
      </c>
      <c r="H57" s="21">
        <v>0</v>
      </c>
      <c r="I57" s="1" t="s">
        <v>258</v>
      </c>
      <c r="J57" s="1" t="s">
        <v>261</v>
      </c>
      <c r="K57" s="1">
        <v>2</v>
      </c>
      <c r="L57" s="1">
        <v>2</v>
      </c>
      <c r="M57" s="1">
        <v>23</v>
      </c>
      <c r="N57" s="1">
        <v>14</v>
      </c>
      <c r="O57" s="1">
        <v>50</v>
      </c>
      <c r="P57" s="16">
        <v>445.40988372093022</v>
      </c>
      <c r="Q57" s="21">
        <v>9.3753546831570365</v>
      </c>
      <c r="R57" s="21">
        <v>17.811104768155033</v>
      </c>
      <c r="S57" s="21">
        <v>8.4357500849979967</v>
      </c>
      <c r="T57" s="21">
        <v>0.65169470567655163</v>
      </c>
      <c r="U57" s="21">
        <v>7.2931021239190335</v>
      </c>
      <c r="V57" s="21">
        <v>6.6414074182424816</v>
      </c>
      <c r="W57" s="13" t="str">
        <f>IF(Table4[[#This Row],[PSI - FI]]&gt;5,"Red",(IF(AND(Table4[[#This Row],[PSI - FI]]&lt;5,Table4[[#This Row],[PSI - FI]]&gt;=3),"Blue","No")))</f>
        <v>Red</v>
      </c>
      <c r="X57" s="19" t="str">
        <f>HYPERLINK("https://www.google.com/maps/search/?api=1&amp;query="&amp;Table4[[#This Row],[Begin Lat]]&amp;","&amp;Table4[[#This Row],[Begin Long]],"Google Maps")</f>
        <v>Google Maps</v>
      </c>
      <c r="Y57" s="1">
        <v>40.058112999999999</v>
      </c>
      <c r="Z57" s="1">
        <v>-82.922707000000003</v>
      </c>
      <c r="AA57" s="1">
        <v>0</v>
      </c>
      <c r="AB57" s="1">
        <v>0</v>
      </c>
    </row>
    <row r="58" spans="1:28" x14ac:dyDescent="0.25">
      <c r="A58" s="13">
        <v>56</v>
      </c>
      <c r="B58" s="17">
        <v>6</v>
      </c>
      <c r="C58" s="1" t="s">
        <v>784</v>
      </c>
      <c r="D58" s="1" t="s">
        <v>867</v>
      </c>
      <c r="E58" s="1" t="s">
        <v>5393</v>
      </c>
      <c r="F58" s="1" t="s">
        <v>320</v>
      </c>
      <c r="G58" s="21">
        <v>0.11800000000221189</v>
      </c>
      <c r="H58" s="21">
        <v>0</v>
      </c>
      <c r="I58" s="1" t="s">
        <v>258</v>
      </c>
      <c r="J58" s="1" t="s">
        <v>259</v>
      </c>
      <c r="K58" s="1">
        <v>0</v>
      </c>
      <c r="L58" s="1">
        <v>2</v>
      </c>
      <c r="M58" s="1">
        <v>22</v>
      </c>
      <c r="N58" s="1">
        <v>15</v>
      </c>
      <c r="O58" s="1">
        <v>47</v>
      </c>
      <c r="P58" s="16">
        <v>348.94712936046511</v>
      </c>
      <c r="Q58" s="21">
        <v>9.2526896235864449</v>
      </c>
      <c r="R58" s="21">
        <v>17.604066348186642</v>
      </c>
      <c r="S58" s="21">
        <v>8.3513767246001969</v>
      </c>
      <c r="T58" s="21">
        <v>0.6346680581718408</v>
      </c>
      <c r="U58" s="21">
        <v>7.2614008272996688</v>
      </c>
      <c r="V58" s="21">
        <v>6.6267327691278277</v>
      </c>
      <c r="W58" s="13" t="str">
        <f>IF(Table4[[#This Row],[PSI - FI]]&gt;5,"Red",(IF(AND(Table4[[#This Row],[PSI - FI]]&lt;5,Table4[[#This Row],[PSI - FI]]&gt;=3),"Blue","No")))</f>
        <v>Red</v>
      </c>
      <c r="X58" s="19" t="str">
        <f>HYPERLINK("https://www.google.com/maps/search/?api=1&amp;query="&amp;Table4[[#This Row],[Begin Lat]]&amp;","&amp;Table4[[#This Row],[Begin Long]],"Google Maps")</f>
        <v>Google Maps</v>
      </c>
      <c r="Y58" s="1">
        <v>40.022744000000003</v>
      </c>
      <c r="Z58" s="1">
        <v>-82.964737</v>
      </c>
      <c r="AA58" s="1">
        <v>0</v>
      </c>
      <c r="AB58" s="1">
        <v>0</v>
      </c>
    </row>
    <row r="59" spans="1:28" x14ac:dyDescent="0.25">
      <c r="A59" s="13">
        <v>57</v>
      </c>
      <c r="B59" s="17">
        <v>2</v>
      </c>
      <c r="C59" s="1" t="s">
        <v>786</v>
      </c>
      <c r="D59" s="1" t="s">
        <v>868</v>
      </c>
      <c r="E59" s="1" t="s">
        <v>3452</v>
      </c>
      <c r="F59" s="1" t="s">
        <v>321</v>
      </c>
      <c r="G59" s="21">
        <v>11.729000000006636</v>
      </c>
      <c r="H59" s="21">
        <v>0</v>
      </c>
      <c r="I59" s="1" t="s">
        <v>258</v>
      </c>
      <c r="J59" s="1" t="s">
        <v>261</v>
      </c>
      <c r="K59" s="1">
        <v>0</v>
      </c>
      <c r="L59" s="1">
        <v>0</v>
      </c>
      <c r="M59" s="1">
        <v>13</v>
      </c>
      <c r="N59" s="1">
        <v>26</v>
      </c>
      <c r="O59" s="1">
        <v>133</v>
      </c>
      <c r="P59" s="16">
        <v>333.484375</v>
      </c>
      <c r="Q59" s="21">
        <v>9.8896948218211538</v>
      </c>
      <c r="R59" s="21">
        <v>34.807991075869033</v>
      </c>
      <c r="S59" s="21">
        <v>24.918296254047881</v>
      </c>
      <c r="T59" s="21">
        <v>0.68744724588567319</v>
      </c>
      <c r="U59" s="21">
        <v>7.1943068537648402</v>
      </c>
      <c r="V59" s="21">
        <v>6.506859607879167</v>
      </c>
      <c r="W59" s="13" t="str">
        <f>IF(Table4[[#This Row],[PSI - FI]]&gt;5,"Red",(IF(AND(Table4[[#This Row],[PSI - FI]]&lt;5,Table4[[#This Row],[PSI - FI]]&gt;=3),"Blue","No")))</f>
        <v>Red</v>
      </c>
      <c r="X59" s="19" t="str">
        <f>HYPERLINK("https://www.google.com/maps/search/?api=1&amp;query="&amp;Table4[[#This Row],[Begin Lat]]&amp;","&amp;Table4[[#This Row],[Begin Long]],"Google Maps")</f>
        <v>Google Maps</v>
      </c>
      <c r="Y59" s="1">
        <v>41.616636</v>
      </c>
      <c r="Z59" s="1">
        <v>-83.664574999999999</v>
      </c>
      <c r="AA59" s="1">
        <v>0</v>
      </c>
      <c r="AB59" s="1">
        <v>0</v>
      </c>
    </row>
    <row r="60" spans="1:28" x14ac:dyDescent="0.25">
      <c r="A60" s="13">
        <v>58</v>
      </c>
      <c r="B60" s="17">
        <v>12</v>
      </c>
      <c r="C60" s="1" t="s">
        <v>785</v>
      </c>
      <c r="D60" s="1" t="s">
        <v>869</v>
      </c>
      <c r="E60" s="1" t="s">
        <v>5588</v>
      </c>
      <c r="F60" s="1" t="s">
        <v>322</v>
      </c>
      <c r="G60" s="21">
        <v>14.982999999992899</v>
      </c>
      <c r="H60" s="21">
        <v>0</v>
      </c>
      <c r="I60" s="1" t="s">
        <v>258</v>
      </c>
      <c r="J60" s="1" t="s">
        <v>259</v>
      </c>
      <c r="K60" s="1">
        <v>0</v>
      </c>
      <c r="L60" s="1">
        <v>4</v>
      </c>
      <c r="M60" s="1">
        <v>15</v>
      </c>
      <c r="N60" s="1">
        <v>22</v>
      </c>
      <c r="O60" s="1">
        <v>114</v>
      </c>
      <c r="P60" s="16">
        <v>492.53488372093022</v>
      </c>
      <c r="Q60" s="21">
        <v>6.2998804418009309</v>
      </c>
      <c r="R60" s="21">
        <v>30.967382517493537</v>
      </c>
      <c r="S60" s="21">
        <v>24.667502075692607</v>
      </c>
      <c r="T60" s="21">
        <v>0.43212655447992399</v>
      </c>
      <c r="U60" s="21">
        <v>7.1524036380484288</v>
      </c>
      <c r="V60" s="21">
        <v>6.7202770835685044</v>
      </c>
      <c r="W60" s="13" t="str">
        <f>IF(Table4[[#This Row],[PSI - FI]]&gt;5,"Red",(IF(AND(Table4[[#This Row],[PSI - FI]]&lt;5,Table4[[#This Row],[PSI - FI]]&gt;=3),"Blue","No")))</f>
        <v>Red</v>
      </c>
      <c r="X60" s="19" t="str">
        <f>HYPERLINK("https://www.google.com/maps/search/?api=1&amp;query="&amp;Table4[[#This Row],[Begin Lat]]&amp;","&amp;Table4[[#This Row],[Begin Long]],"Google Maps")</f>
        <v>Google Maps</v>
      </c>
      <c r="Y60" s="1">
        <v>41.450713</v>
      </c>
      <c r="Z60" s="1">
        <v>-81.701732000000007</v>
      </c>
      <c r="AA60" s="1">
        <v>0</v>
      </c>
      <c r="AB60" s="1">
        <v>0</v>
      </c>
    </row>
    <row r="61" spans="1:28" x14ac:dyDescent="0.25">
      <c r="A61" s="13">
        <v>59</v>
      </c>
      <c r="B61" s="17">
        <v>8</v>
      </c>
      <c r="C61" s="1" t="s">
        <v>787</v>
      </c>
      <c r="D61" s="1" t="s">
        <v>870</v>
      </c>
      <c r="E61" s="1" t="s">
        <v>5415</v>
      </c>
      <c r="F61" s="1" t="s">
        <v>323</v>
      </c>
      <c r="G61" s="21">
        <v>13.536999999996624</v>
      </c>
      <c r="H61" s="21">
        <v>0</v>
      </c>
      <c r="I61" s="1" t="s">
        <v>258</v>
      </c>
      <c r="J61" s="1" t="s">
        <v>259</v>
      </c>
      <c r="K61" s="1">
        <v>0</v>
      </c>
      <c r="L61" s="1">
        <v>0</v>
      </c>
      <c r="M61" s="1">
        <v>21</v>
      </c>
      <c r="N61" s="1">
        <v>21</v>
      </c>
      <c r="O61" s="1">
        <v>74</v>
      </c>
      <c r="P61" s="16">
        <v>304.671875</v>
      </c>
      <c r="Q61" s="21">
        <v>5.7722493366683327</v>
      </c>
      <c r="R61" s="21">
        <v>22.858002453835887</v>
      </c>
      <c r="S61" s="21">
        <v>17.085753117167556</v>
      </c>
      <c r="T61" s="21">
        <v>0.39593484995414646</v>
      </c>
      <c r="U61" s="21">
        <v>7.1501842879047315</v>
      </c>
      <c r="V61" s="21">
        <v>6.7542494379505849</v>
      </c>
      <c r="W61" s="13" t="str">
        <f>IF(Table4[[#This Row],[PSI - FI]]&gt;5,"Red",(IF(AND(Table4[[#This Row],[PSI - FI]]&lt;5,Table4[[#This Row],[PSI - FI]]&gt;=3),"Blue","No")))</f>
        <v>Red</v>
      </c>
      <c r="X61" s="19" t="str">
        <f>HYPERLINK("https://www.google.com/maps/search/?api=1&amp;query="&amp;Table4[[#This Row],[Begin Lat]]&amp;","&amp;Table4[[#This Row],[Begin Long]],"Google Maps")</f>
        <v>Google Maps</v>
      </c>
      <c r="Y61" s="1">
        <v>39.113177999999998</v>
      </c>
      <c r="Z61" s="1">
        <v>-84.560379999999995</v>
      </c>
      <c r="AA61" s="1">
        <v>0</v>
      </c>
      <c r="AB61" s="1">
        <v>0</v>
      </c>
    </row>
    <row r="62" spans="1:28" x14ac:dyDescent="0.25">
      <c r="A62" s="13">
        <v>60</v>
      </c>
      <c r="B62" s="17">
        <v>8</v>
      </c>
      <c r="C62" s="1" t="s">
        <v>787</v>
      </c>
      <c r="D62" s="1" t="s">
        <v>871</v>
      </c>
      <c r="E62" s="1" t="s">
        <v>5589</v>
      </c>
      <c r="F62" s="1" t="s">
        <v>324</v>
      </c>
      <c r="G62" s="21">
        <v>0.51799999999639113</v>
      </c>
      <c r="H62" s="21">
        <v>0</v>
      </c>
      <c r="I62" s="1" t="s">
        <v>258</v>
      </c>
      <c r="J62" s="1" t="s">
        <v>259</v>
      </c>
      <c r="K62" s="1">
        <v>0</v>
      </c>
      <c r="L62" s="1">
        <v>0</v>
      </c>
      <c r="M62" s="1">
        <v>22</v>
      </c>
      <c r="N62" s="1">
        <v>17</v>
      </c>
      <c r="O62" s="1">
        <v>78</v>
      </c>
      <c r="P62" s="16">
        <v>297.46875</v>
      </c>
      <c r="Q62" s="21">
        <v>9.5883231788709118</v>
      </c>
      <c r="R62" s="21">
        <v>23.201911044976622</v>
      </c>
      <c r="S62" s="21">
        <v>13.613587866105711</v>
      </c>
      <c r="T62" s="21">
        <v>0.65769010964611652</v>
      </c>
      <c r="U62" s="21">
        <v>7.1376218008442809</v>
      </c>
      <c r="V62" s="21">
        <v>6.4799316911981641</v>
      </c>
      <c r="W62" s="13" t="str">
        <f>IF(Table4[[#This Row],[PSI - FI]]&gt;5,"Red",(IF(AND(Table4[[#This Row],[PSI - FI]]&lt;5,Table4[[#This Row],[PSI - FI]]&gt;=3),"Blue","No")))</f>
        <v>Red</v>
      </c>
      <c r="X62" s="19" t="str">
        <f>HYPERLINK("https://www.google.com/maps/search/?api=1&amp;query="&amp;Table4[[#This Row],[Begin Lat]]&amp;","&amp;Table4[[#This Row],[Begin Long]],"Google Maps")</f>
        <v>Google Maps</v>
      </c>
      <c r="Y62" s="1">
        <v>39.136299000000001</v>
      </c>
      <c r="Z62" s="1">
        <v>-84.604709</v>
      </c>
      <c r="AA62" s="1">
        <v>0</v>
      </c>
      <c r="AB62" s="1">
        <v>0</v>
      </c>
    </row>
    <row r="63" spans="1:28" x14ac:dyDescent="0.25">
      <c r="A63" s="13">
        <v>61</v>
      </c>
      <c r="B63" s="17">
        <v>12</v>
      </c>
      <c r="C63" s="1" t="s">
        <v>785</v>
      </c>
      <c r="D63" s="1" t="s">
        <v>872</v>
      </c>
      <c r="E63" s="1" t="s">
        <v>5590</v>
      </c>
      <c r="F63" s="1" t="s">
        <v>325</v>
      </c>
      <c r="G63" s="21">
        <v>0.77999999999883585</v>
      </c>
      <c r="H63" s="21">
        <v>0</v>
      </c>
      <c r="I63" s="1" t="s">
        <v>258</v>
      </c>
      <c r="J63" s="1" t="s">
        <v>259</v>
      </c>
      <c r="K63" s="1">
        <v>0</v>
      </c>
      <c r="L63" s="1">
        <v>4</v>
      </c>
      <c r="M63" s="1">
        <v>13</v>
      </c>
      <c r="N63" s="1">
        <v>23</v>
      </c>
      <c r="O63" s="1">
        <v>77</v>
      </c>
      <c r="P63" s="16">
        <v>446.87863372093022</v>
      </c>
      <c r="Q63" s="21">
        <v>7.5639818865959514</v>
      </c>
      <c r="R63" s="21">
        <v>23.338029142068706</v>
      </c>
      <c r="S63" s="21">
        <v>15.774047255472755</v>
      </c>
      <c r="T63" s="21">
        <v>0.51883483520028173</v>
      </c>
      <c r="U63" s="21">
        <v>7.1262893756756238</v>
      </c>
      <c r="V63" s="21">
        <v>6.6074545404753424</v>
      </c>
      <c r="W63" s="13" t="str">
        <f>IF(Table4[[#This Row],[PSI - FI]]&gt;5,"Red",(IF(AND(Table4[[#This Row],[PSI - FI]]&lt;5,Table4[[#This Row],[PSI - FI]]&gt;=3),"Blue","No")))</f>
        <v>Red</v>
      </c>
      <c r="X63" s="19" t="str">
        <f>HYPERLINK("https://www.google.com/maps/search/?api=1&amp;query="&amp;Table4[[#This Row],[Begin Lat]]&amp;","&amp;Table4[[#This Row],[Begin Long]],"Google Maps")</f>
        <v>Google Maps</v>
      </c>
      <c r="Y63" s="1">
        <v>41.574061999999998</v>
      </c>
      <c r="Z63" s="1">
        <v>-81.547877999999997</v>
      </c>
      <c r="AA63" s="1">
        <v>0</v>
      </c>
      <c r="AB63" s="1">
        <v>0</v>
      </c>
    </row>
    <row r="64" spans="1:28" x14ac:dyDescent="0.25">
      <c r="A64" s="13">
        <v>62</v>
      </c>
      <c r="B64" s="17">
        <v>8</v>
      </c>
      <c r="C64" s="1" t="s">
        <v>787</v>
      </c>
      <c r="D64" s="1" t="s">
        <v>873</v>
      </c>
      <c r="E64" s="1" t="s">
        <v>5256</v>
      </c>
      <c r="F64" s="1" t="s">
        <v>326</v>
      </c>
      <c r="G64" s="21">
        <v>5.9820000000036089</v>
      </c>
      <c r="H64" s="21">
        <v>0</v>
      </c>
      <c r="I64" s="1" t="s">
        <v>258</v>
      </c>
      <c r="J64" s="1" t="s">
        <v>259</v>
      </c>
      <c r="K64" s="1">
        <v>0</v>
      </c>
      <c r="L64" s="1">
        <v>2</v>
      </c>
      <c r="M64" s="1">
        <v>13</v>
      </c>
      <c r="N64" s="1">
        <v>21</v>
      </c>
      <c r="O64" s="1">
        <v>82</v>
      </c>
      <c r="P64" s="16">
        <v>351.65025436046511</v>
      </c>
      <c r="Q64" s="21">
        <v>11.302539269014511</v>
      </c>
      <c r="R64" s="21">
        <v>25.160327791558966</v>
      </c>
      <c r="S64" s="21">
        <v>13.857788522544455</v>
      </c>
      <c r="T64" s="21">
        <v>0.77527302245073504</v>
      </c>
      <c r="U64" s="21">
        <v>7.0911203153948481</v>
      </c>
      <c r="V64" s="21">
        <v>6.3158472929441132</v>
      </c>
      <c r="W64" s="13" t="str">
        <f>IF(Table4[[#This Row],[PSI - FI]]&gt;5,"Red",(IF(AND(Table4[[#This Row],[PSI - FI]]&lt;5,Table4[[#This Row],[PSI - FI]]&gt;=3),"Blue","No")))</f>
        <v>Red</v>
      </c>
      <c r="X64" s="19" t="str">
        <f>HYPERLINK("https://www.google.com/maps/search/?api=1&amp;query="&amp;Table4[[#This Row],[Begin Lat]]&amp;","&amp;Table4[[#This Row],[Begin Long]],"Google Maps")</f>
        <v>Google Maps</v>
      </c>
      <c r="Y64" s="1">
        <v>39.203014000000003</v>
      </c>
      <c r="Z64" s="1">
        <v>-84.547673000000003</v>
      </c>
      <c r="AA64" s="1">
        <v>0</v>
      </c>
      <c r="AB64" s="1">
        <v>0</v>
      </c>
    </row>
    <row r="65" spans="1:28" x14ac:dyDescent="0.25">
      <c r="A65" s="13">
        <v>63</v>
      </c>
      <c r="B65" s="17">
        <v>12</v>
      </c>
      <c r="C65" s="1" t="s">
        <v>785</v>
      </c>
      <c r="D65" s="1" t="s">
        <v>874</v>
      </c>
      <c r="E65" s="1" t="s">
        <v>5591</v>
      </c>
      <c r="F65" s="1" t="s">
        <v>327</v>
      </c>
      <c r="G65" s="21">
        <v>0.82399999999324791</v>
      </c>
      <c r="H65" s="21">
        <v>0</v>
      </c>
      <c r="I65" s="1" t="s">
        <v>258</v>
      </c>
      <c r="J65" s="1" t="s">
        <v>259</v>
      </c>
      <c r="K65" s="1">
        <v>0</v>
      </c>
      <c r="L65" s="1">
        <v>3</v>
      </c>
      <c r="M65" s="1">
        <v>10</v>
      </c>
      <c r="N65" s="1">
        <v>27</v>
      </c>
      <c r="O65" s="1">
        <v>88</v>
      </c>
      <c r="P65" s="16">
        <v>410.31131904069764</v>
      </c>
      <c r="Q65" s="21">
        <v>7.053968485784238</v>
      </c>
      <c r="R65" s="21">
        <v>25.522198742465577</v>
      </c>
      <c r="S65" s="21">
        <v>18.468230256681338</v>
      </c>
      <c r="T65" s="21">
        <v>0.4838515786659161</v>
      </c>
      <c r="U65" s="21">
        <v>7.0666190884372018</v>
      </c>
      <c r="V65" s="21">
        <v>6.5827675097712852</v>
      </c>
      <c r="W65" s="13" t="str">
        <f>IF(Table4[[#This Row],[PSI - FI]]&gt;5,"Red",(IF(AND(Table4[[#This Row],[PSI - FI]]&lt;5,Table4[[#This Row],[PSI - FI]]&gt;=3),"Blue","No")))</f>
        <v>Red</v>
      </c>
      <c r="X65" s="19" t="str">
        <f>HYPERLINK("https://www.google.com/maps/search/?api=1&amp;query="&amp;Table4[[#This Row],[Begin Lat]]&amp;","&amp;Table4[[#This Row],[Begin Long]],"Google Maps")</f>
        <v>Google Maps</v>
      </c>
      <c r="Y65" s="1">
        <v>41.553334999999997</v>
      </c>
      <c r="Z65" s="1">
        <v>-81.575427000000005</v>
      </c>
      <c r="AA65" s="1">
        <v>0</v>
      </c>
      <c r="AB65" s="1">
        <v>0</v>
      </c>
    </row>
    <row r="66" spans="1:28" x14ac:dyDescent="0.25">
      <c r="A66" s="13">
        <v>64</v>
      </c>
      <c r="B66" s="17">
        <v>8</v>
      </c>
      <c r="C66" s="1" t="s">
        <v>788</v>
      </c>
      <c r="D66" s="1" t="s">
        <v>875</v>
      </c>
      <c r="E66" s="1" t="s">
        <v>5486</v>
      </c>
      <c r="F66" s="1" t="s">
        <v>328</v>
      </c>
      <c r="G66" s="21">
        <v>3.1070000000036089</v>
      </c>
      <c r="H66" s="21">
        <v>0</v>
      </c>
      <c r="I66" s="1" t="s">
        <v>258</v>
      </c>
      <c r="J66" s="1" t="s">
        <v>259</v>
      </c>
      <c r="K66" s="1">
        <v>0</v>
      </c>
      <c r="L66" s="1">
        <v>5</v>
      </c>
      <c r="M66" s="1">
        <v>17</v>
      </c>
      <c r="N66" s="1">
        <v>17</v>
      </c>
      <c r="O66" s="1">
        <v>97</v>
      </c>
      <c r="P66" s="16">
        <v>512.11782340116281</v>
      </c>
      <c r="Q66" s="21">
        <v>9.698772481952652</v>
      </c>
      <c r="R66" s="21">
        <v>26.698410555255961</v>
      </c>
      <c r="S66" s="21">
        <v>16.999638073303309</v>
      </c>
      <c r="T66" s="21">
        <v>0.66526613862418038</v>
      </c>
      <c r="U66" s="21">
        <v>7.025778840094751</v>
      </c>
      <c r="V66" s="21">
        <v>6.3605127014705705</v>
      </c>
      <c r="W66" s="13" t="str">
        <f>IF(Table4[[#This Row],[PSI - FI]]&gt;5,"Red",(IF(AND(Table4[[#This Row],[PSI - FI]]&lt;5,Table4[[#This Row],[PSI - FI]]&gt;=3),"Blue","No")))</f>
        <v>Red</v>
      </c>
      <c r="X66" s="19" t="str">
        <f>HYPERLINK("https://www.google.com/maps/search/?api=1&amp;query="&amp;Table4[[#This Row],[Begin Lat]]&amp;","&amp;Table4[[#This Row],[Begin Long]],"Google Maps")</f>
        <v>Google Maps</v>
      </c>
      <c r="Y66" s="1">
        <v>39.332597999999997</v>
      </c>
      <c r="Z66" s="1">
        <v>-84.521713000000005</v>
      </c>
      <c r="AA66" s="1">
        <v>0</v>
      </c>
      <c r="AB66" s="1">
        <v>0</v>
      </c>
    </row>
    <row r="67" spans="1:28" x14ac:dyDescent="0.25">
      <c r="A67" s="13">
        <v>65</v>
      </c>
      <c r="B67" s="17">
        <v>6</v>
      </c>
      <c r="C67" s="1" t="s">
        <v>784</v>
      </c>
      <c r="D67" s="1" t="s">
        <v>876</v>
      </c>
      <c r="E67" s="1" t="s">
        <v>5462</v>
      </c>
      <c r="F67" s="1" t="s">
        <v>329</v>
      </c>
      <c r="G67" s="21">
        <v>2.7799999999988358</v>
      </c>
      <c r="H67" s="21">
        <v>0</v>
      </c>
      <c r="I67" s="1" t="s">
        <v>258</v>
      </c>
      <c r="J67" s="1" t="s">
        <v>259</v>
      </c>
      <c r="K67" s="1">
        <v>1</v>
      </c>
      <c r="L67" s="1">
        <v>2</v>
      </c>
      <c r="M67" s="1">
        <v>17</v>
      </c>
      <c r="N67" s="1">
        <v>18</v>
      </c>
      <c r="O67" s="1">
        <v>60</v>
      </c>
      <c r="P67" s="16">
        <v>388.20194404069764</v>
      </c>
      <c r="Q67" s="21">
        <v>10.636387302751221</v>
      </c>
      <c r="R67" s="21">
        <v>19.594715298041102</v>
      </c>
      <c r="S67" s="21">
        <v>8.9583279952898813</v>
      </c>
      <c r="T67" s="21">
        <v>0.72957978166613813</v>
      </c>
      <c r="U67" s="21">
        <v>7.0159317296604957</v>
      </c>
      <c r="V67" s="21">
        <v>6.2863519479943575</v>
      </c>
      <c r="W67" s="13" t="str">
        <f>IF(Table4[[#This Row],[PSI - FI]]&gt;5,"Red",(IF(AND(Table4[[#This Row],[PSI - FI]]&lt;5,Table4[[#This Row],[PSI - FI]]&gt;=3),"Blue","No")))</f>
        <v>Red</v>
      </c>
      <c r="X67" s="19" t="str">
        <f>HYPERLINK("https://www.google.com/maps/search/?api=1&amp;query="&amp;Table4[[#This Row],[Begin Lat]]&amp;","&amp;Table4[[#This Row],[Begin Long]],"Google Maps")</f>
        <v>Google Maps</v>
      </c>
      <c r="Y67" s="1">
        <v>39.985256999999997</v>
      </c>
      <c r="Z67" s="1">
        <v>-82.791128</v>
      </c>
      <c r="AA67" s="1">
        <v>0</v>
      </c>
      <c r="AB67" s="1">
        <v>0</v>
      </c>
    </row>
    <row r="68" spans="1:28" x14ac:dyDescent="0.25">
      <c r="A68" s="13">
        <v>66</v>
      </c>
      <c r="B68" s="17">
        <v>7</v>
      </c>
      <c r="C68" s="1" t="s">
        <v>3196</v>
      </c>
      <c r="D68" s="1" t="s">
        <v>877</v>
      </c>
      <c r="E68" s="1" t="s">
        <v>5330</v>
      </c>
      <c r="F68" s="1" t="s">
        <v>330</v>
      </c>
      <c r="G68" s="21">
        <v>1.7899999999935972</v>
      </c>
      <c r="H68" s="21">
        <v>0</v>
      </c>
      <c r="I68" s="1" t="s">
        <v>258</v>
      </c>
      <c r="J68" s="1" t="s">
        <v>259</v>
      </c>
      <c r="K68" s="1">
        <v>0</v>
      </c>
      <c r="L68" s="1">
        <v>5</v>
      </c>
      <c r="M68" s="1">
        <v>20</v>
      </c>
      <c r="N68" s="1">
        <v>15</v>
      </c>
      <c r="O68" s="1">
        <v>50</v>
      </c>
      <c r="P68" s="16">
        <v>475.88344840116281</v>
      </c>
      <c r="Q68" s="21">
        <v>7.3399673045946434</v>
      </c>
      <c r="R68" s="21">
        <v>17.600316686764245</v>
      </c>
      <c r="S68" s="21">
        <v>10.260349382169601</v>
      </c>
      <c r="T68" s="21">
        <v>0.50346904367967105</v>
      </c>
      <c r="U68" s="21">
        <v>6.9760491930495032</v>
      </c>
      <c r="V68" s="21">
        <v>6.4725801493698318</v>
      </c>
      <c r="W68" s="13" t="str">
        <f>IF(Table4[[#This Row],[PSI - FI]]&gt;5,"Red",(IF(AND(Table4[[#This Row],[PSI - FI]]&lt;5,Table4[[#This Row],[PSI - FI]]&gt;=3),"Blue","No")))</f>
        <v>Red</v>
      </c>
      <c r="X68" s="19" t="str">
        <f>HYPERLINK("https://www.google.com/maps/search/?api=1&amp;query="&amp;Table4[[#This Row],[Begin Lat]]&amp;","&amp;Table4[[#This Row],[Begin Long]],"Google Maps")</f>
        <v>Google Maps</v>
      </c>
      <c r="Y68" s="1">
        <v>39.790905000000002</v>
      </c>
      <c r="Z68" s="1">
        <v>-84.235071000000005</v>
      </c>
      <c r="AA68" s="1">
        <v>0</v>
      </c>
      <c r="AB68" s="1">
        <v>0</v>
      </c>
    </row>
    <row r="69" spans="1:28" x14ac:dyDescent="0.25">
      <c r="A69" s="13">
        <v>67</v>
      </c>
      <c r="B69" s="17">
        <v>6</v>
      </c>
      <c r="C69" s="1" t="s">
        <v>784</v>
      </c>
      <c r="D69" s="1" t="s">
        <v>866</v>
      </c>
      <c r="E69" s="1" t="s">
        <v>5592</v>
      </c>
      <c r="F69" s="1" t="s">
        <v>331</v>
      </c>
      <c r="G69" s="21">
        <v>0.46600000000034925</v>
      </c>
      <c r="H69" s="21">
        <v>0</v>
      </c>
      <c r="I69" s="1" t="s">
        <v>258</v>
      </c>
      <c r="J69" s="1" t="s">
        <v>261</v>
      </c>
      <c r="K69" s="1">
        <v>3</v>
      </c>
      <c r="L69" s="1">
        <v>2</v>
      </c>
      <c r="M69" s="1">
        <v>21</v>
      </c>
      <c r="N69" s="1">
        <v>13</v>
      </c>
      <c r="O69" s="1">
        <v>61</v>
      </c>
      <c r="P69" s="16">
        <v>484.55532340116281</v>
      </c>
      <c r="Q69" s="21">
        <v>9.3007139705914277</v>
      </c>
      <c r="R69" s="21">
        <v>19.583017489973454</v>
      </c>
      <c r="S69" s="21">
        <v>10.282303519382026</v>
      </c>
      <c r="T69" s="21">
        <v>0.64650631986600515</v>
      </c>
      <c r="U69" s="21">
        <v>6.9391456697485427</v>
      </c>
      <c r="V69" s="21">
        <v>6.2926393498825375</v>
      </c>
      <c r="W69" s="13" t="str">
        <f>IF(Table4[[#This Row],[PSI - FI]]&gt;5,"Red",(IF(AND(Table4[[#This Row],[PSI - FI]]&lt;5,Table4[[#This Row],[PSI - FI]]&gt;=3),"Blue","No")))</f>
        <v>Red</v>
      </c>
      <c r="X69" s="19" t="str">
        <f>HYPERLINK("https://www.google.com/maps/search/?api=1&amp;query="&amp;Table4[[#This Row],[Begin Lat]]&amp;","&amp;Table4[[#This Row],[Begin Long]],"Google Maps")</f>
        <v>Google Maps</v>
      </c>
      <c r="Y69" s="1">
        <v>40.060006000000001</v>
      </c>
      <c r="Z69" s="1">
        <v>-82.961791000000005</v>
      </c>
      <c r="AA69" s="1">
        <v>0</v>
      </c>
      <c r="AB69" s="1">
        <v>0</v>
      </c>
    </row>
    <row r="70" spans="1:28" x14ac:dyDescent="0.25">
      <c r="A70" s="13">
        <v>68</v>
      </c>
      <c r="B70" s="17">
        <v>8</v>
      </c>
      <c r="C70" s="1" t="s">
        <v>788</v>
      </c>
      <c r="D70" s="1" t="s">
        <v>878</v>
      </c>
      <c r="E70" s="1" t="s">
        <v>5255</v>
      </c>
      <c r="F70" s="1" t="s">
        <v>332</v>
      </c>
      <c r="G70" s="21">
        <v>1.4900000000052387</v>
      </c>
      <c r="H70" s="21">
        <v>0</v>
      </c>
      <c r="I70" s="1" t="s">
        <v>258</v>
      </c>
      <c r="J70" s="1" t="s">
        <v>259</v>
      </c>
      <c r="K70" s="1">
        <v>0</v>
      </c>
      <c r="L70" s="1">
        <v>4</v>
      </c>
      <c r="M70" s="1">
        <v>17</v>
      </c>
      <c r="N70" s="1">
        <v>18</v>
      </c>
      <c r="O70" s="1">
        <v>60</v>
      </c>
      <c r="P70" s="16">
        <v>433.87863372093022</v>
      </c>
      <c r="Q70" s="21">
        <v>8.4818798780390381</v>
      </c>
      <c r="R70" s="21">
        <v>19.394445723896805</v>
      </c>
      <c r="S70" s="21">
        <v>10.912565845857767</v>
      </c>
      <c r="T70" s="21">
        <v>0.58179604534873253</v>
      </c>
      <c r="U70" s="21">
        <v>6.9213456970259823</v>
      </c>
      <c r="V70" s="21">
        <v>6.3395496516772498</v>
      </c>
      <c r="W70" s="13" t="str">
        <f>IF(Table4[[#This Row],[PSI - FI]]&gt;5,"Red",(IF(AND(Table4[[#This Row],[PSI - FI]]&lt;5,Table4[[#This Row],[PSI - FI]]&gt;=3),"Blue","No")))</f>
        <v>Red</v>
      </c>
      <c r="X70" s="19" t="str">
        <f>HYPERLINK("https://www.google.com/maps/search/?api=1&amp;query="&amp;Table4[[#This Row],[Begin Lat]]&amp;","&amp;Table4[[#This Row],[Begin Long]],"Google Maps")</f>
        <v>Google Maps</v>
      </c>
      <c r="Y70" s="1">
        <v>39.351394999999997</v>
      </c>
      <c r="Z70" s="1">
        <v>-84.542430999999993</v>
      </c>
      <c r="AA70" s="1">
        <v>0</v>
      </c>
      <c r="AB70" s="1">
        <v>0</v>
      </c>
    </row>
    <row r="71" spans="1:28" x14ac:dyDescent="0.25">
      <c r="A71" s="13">
        <v>69</v>
      </c>
      <c r="B71" s="17">
        <v>12</v>
      </c>
      <c r="C71" s="1" t="s">
        <v>785</v>
      </c>
      <c r="D71" s="1" t="s">
        <v>879</v>
      </c>
      <c r="E71" s="1" t="s">
        <v>5555</v>
      </c>
      <c r="F71" s="1" t="s">
        <v>333</v>
      </c>
      <c r="G71" s="21">
        <v>2.7229999999981374</v>
      </c>
      <c r="H71" s="21">
        <v>0</v>
      </c>
      <c r="I71" s="1" t="s">
        <v>258</v>
      </c>
      <c r="J71" s="1" t="s">
        <v>259</v>
      </c>
      <c r="K71" s="1">
        <v>0</v>
      </c>
      <c r="L71" s="1">
        <v>3</v>
      </c>
      <c r="M71" s="1">
        <v>11</v>
      </c>
      <c r="N71" s="1">
        <v>24</v>
      </c>
      <c r="O71" s="1">
        <v>71</v>
      </c>
      <c r="P71" s="16">
        <v>386.54569404069764</v>
      </c>
      <c r="Q71" s="21">
        <v>9.2282732953335564</v>
      </c>
      <c r="R71" s="21">
        <v>21.759647253988813</v>
      </c>
      <c r="S71" s="21">
        <v>12.531373958655257</v>
      </c>
      <c r="T71" s="21">
        <v>0.63299327340434519</v>
      </c>
      <c r="U71" s="21">
        <v>6.9187294517887388</v>
      </c>
      <c r="V71" s="21">
        <v>6.2857361783843935</v>
      </c>
      <c r="W71" s="13" t="str">
        <f>IF(Table4[[#This Row],[PSI - FI]]&gt;5,"Red",(IF(AND(Table4[[#This Row],[PSI - FI]]&lt;5,Table4[[#This Row],[PSI - FI]]&gt;=3),"Blue","No")))</f>
        <v>Red</v>
      </c>
      <c r="X71" s="19" t="str">
        <f>HYPERLINK("https://www.google.com/maps/search/?api=1&amp;query="&amp;Table4[[#This Row],[Begin Lat]]&amp;","&amp;Table4[[#This Row],[Begin Long]],"Google Maps")</f>
        <v>Google Maps</v>
      </c>
      <c r="Y71" s="1">
        <v>41.481011000000002</v>
      </c>
      <c r="Z71" s="1">
        <v>-81.602897999999996</v>
      </c>
      <c r="AA71" s="1">
        <v>0</v>
      </c>
      <c r="AB71" s="1">
        <v>0</v>
      </c>
    </row>
    <row r="72" spans="1:28" x14ac:dyDescent="0.25">
      <c r="A72" s="13">
        <v>70</v>
      </c>
      <c r="B72" s="17">
        <v>6</v>
      </c>
      <c r="C72" s="1" t="s">
        <v>784</v>
      </c>
      <c r="D72" s="1" t="s">
        <v>880</v>
      </c>
      <c r="E72" s="1" t="s">
        <v>5593</v>
      </c>
      <c r="F72" s="1" t="s">
        <v>334</v>
      </c>
      <c r="G72" s="21">
        <v>0.52700000000186265</v>
      </c>
      <c r="H72" s="21">
        <v>0</v>
      </c>
      <c r="I72" s="1" t="s">
        <v>258</v>
      </c>
      <c r="J72" s="1" t="s">
        <v>259</v>
      </c>
      <c r="K72" s="1">
        <v>0</v>
      </c>
      <c r="L72" s="1">
        <v>1</v>
      </c>
      <c r="M72" s="1">
        <v>28</v>
      </c>
      <c r="N72" s="1">
        <v>8</v>
      </c>
      <c r="O72" s="1">
        <v>28</v>
      </c>
      <c r="P72" s="16">
        <v>292.48918968023258</v>
      </c>
      <c r="Q72" s="21">
        <v>7.760500812148373</v>
      </c>
      <c r="R72" s="21">
        <v>13.641926493433891</v>
      </c>
      <c r="S72" s="21">
        <v>5.8814256812855179</v>
      </c>
      <c r="T72" s="21">
        <v>0.53231462215395098</v>
      </c>
      <c r="U72" s="21">
        <v>6.9142474166718433</v>
      </c>
      <c r="V72" s="21">
        <v>6.3819327945178923</v>
      </c>
      <c r="W72" s="13" t="str">
        <f>IF(Table4[[#This Row],[PSI - FI]]&gt;5,"Red",(IF(AND(Table4[[#This Row],[PSI - FI]]&lt;5,Table4[[#This Row],[PSI - FI]]&gt;=3),"Blue","No")))</f>
        <v>Red</v>
      </c>
      <c r="X72" s="19" t="str">
        <f>HYPERLINK("https://www.google.com/maps/search/?api=1&amp;query="&amp;Table4[[#This Row],[Begin Lat]]&amp;","&amp;Table4[[#This Row],[Begin Long]],"Google Maps")</f>
        <v>Google Maps</v>
      </c>
      <c r="Y72" s="1">
        <v>39.940671999999999</v>
      </c>
      <c r="Z72" s="1">
        <v>-83.054676000000001</v>
      </c>
      <c r="AA72" s="1">
        <v>0</v>
      </c>
      <c r="AB72" s="1">
        <v>0</v>
      </c>
    </row>
    <row r="73" spans="1:28" x14ac:dyDescent="0.25">
      <c r="A73" s="13">
        <v>71</v>
      </c>
      <c r="B73" s="17">
        <v>7</v>
      </c>
      <c r="C73" s="1" t="s">
        <v>789</v>
      </c>
      <c r="D73" s="1" t="s">
        <v>881</v>
      </c>
      <c r="E73" s="1" t="s">
        <v>5260</v>
      </c>
      <c r="F73" s="1" t="s">
        <v>335</v>
      </c>
      <c r="G73" s="21">
        <v>9.8880000000062864</v>
      </c>
      <c r="H73" s="21">
        <v>0</v>
      </c>
      <c r="I73" s="1" t="s">
        <v>258</v>
      </c>
      <c r="J73" s="1" t="s">
        <v>259</v>
      </c>
      <c r="K73" s="1">
        <v>0</v>
      </c>
      <c r="L73" s="1">
        <v>3</v>
      </c>
      <c r="M73" s="1">
        <v>16</v>
      </c>
      <c r="N73" s="1">
        <v>21</v>
      </c>
      <c r="O73" s="1">
        <v>113</v>
      </c>
      <c r="P73" s="16">
        <v>447.96756904069764</v>
      </c>
      <c r="Q73" s="21">
        <v>7.2004446609511863</v>
      </c>
      <c r="R73" s="21">
        <v>29.636595872997368</v>
      </c>
      <c r="S73" s="21">
        <v>22.436151212046184</v>
      </c>
      <c r="T73" s="21">
        <v>0.49389879233497375</v>
      </c>
      <c r="U73" s="21">
        <v>6.9063379455151397</v>
      </c>
      <c r="V73" s="21">
        <v>6.4124391531801663</v>
      </c>
      <c r="W73" s="13" t="str">
        <f>IF(Table4[[#This Row],[PSI - FI]]&gt;5,"Red",(IF(AND(Table4[[#This Row],[PSI - FI]]&lt;5,Table4[[#This Row],[PSI - FI]]&gt;=3),"Blue","No")))</f>
        <v>Red</v>
      </c>
      <c r="X73" s="19" t="str">
        <f>HYPERLINK("https://www.google.com/maps/search/?api=1&amp;query="&amp;Table4[[#This Row],[Begin Lat]]&amp;","&amp;Table4[[#This Row],[Begin Long]],"Google Maps")</f>
        <v>Google Maps</v>
      </c>
      <c r="Y73" s="1">
        <v>39.938541000000001</v>
      </c>
      <c r="Z73" s="1">
        <v>-83.805505999999994</v>
      </c>
      <c r="AA73" s="1">
        <v>0</v>
      </c>
      <c r="AB73" s="1">
        <v>0</v>
      </c>
    </row>
    <row r="74" spans="1:28" x14ac:dyDescent="0.25">
      <c r="A74" s="13">
        <v>72</v>
      </c>
      <c r="B74" s="17">
        <v>2</v>
      </c>
      <c r="C74" s="1" t="s">
        <v>786</v>
      </c>
      <c r="D74" s="1" t="s">
        <v>882</v>
      </c>
      <c r="E74" s="1" t="s">
        <v>3286</v>
      </c>
      <c r="F74" s="1" t="s">
        <v>336</v>
      </c>
      <c r="G74" s="21">
        <v>16.506999999997788</v>
      </c>
      <c r="H74" s="21">
        <v>0</v>
      </c>
      <c r="I74" s="1" t="s">
        <v>258</v>
      </c>
      <c r="J74" s="1" t="s">
        <v>261</v>
      </c>
      <c r="K74" s="1">
        <v>0</v>
      </c>
      <c r="L74" s="1">
        <v>2</v>
      </c>
      <c r="M74" s="1">
        <v>14</v>
      </c>
      <c r="N74" s="1">
        <v>25</v>
      </c>
      <c r="O74" s="1">
        <v>116</v>
      </c>
      <c r="P74" s="16">
        <v>409.94712936046511</v>
      </c>
      <c r="Q74" s="21">
        <v>7.321304465590365</v>
      </c>
      <c r="R74" s="21">
        <v>29.693239876919936</v>
      </c>
      <c r="S74" s="21">
        <v>22.37193541132957</v>
      </c>
      <c r="T74" s="21">
        <v>0.5089146512443915</v>
      </c>
      <c r="U74" s="21">
        <v>6.8903069348893267</v>
      </c>
      <c r="V74" s="21">
        <v>6.381392283644935</v>
      </c>
      <c r="W74" s="13" t="str">
        <f>IF(Table4[[#This Row],[PSI - FI]]&gt;5,"Red",(IF(AND(Table4[[#This Row],[PSI - FI]]&lt;5,Table4[[#This Row],[PSI - FI]]&gt;=3),"Blue","No")))</f>
        <v>Red</v>
      </c>
      <c r="X74" s="19" t="str">
        <f>HYPERLINK("https://www.google.com/maps/search/?api=1&amp;query="&amp;Table4[[#This Row],[Begin Lat]]&amp;","&amp;Table4[[#This Row],[Begin Long]],"Google Maps")</f>
        <v>Google Maps</v>
      </c>
      <c r="Y74" s="1">
        <v>41.594617</v>
      </c>
      <c r="Z74" s="1">
        <v>-83.664805000000001</v>
      </c>
      <c r="AA74" s="1">
        <v>0</v>
      </c>
      <c r="AB74" s="1">
        <v>0</v>
      </c>
    </row>
    <row r="75" spans="1:28" x14ac:dyDescent="0.25">
      <c r="A75" s="13">
        <v>73</v>
      </c>
      <c r="B75" s="17">
        <v>12</v>
      </c>
      <c r="C75" s="1" t="s">
        <v>785</v>
      </c>
      <c r="D75" s="1" t="s">
        <v>883</v>
      </c>
      <c r="E75" s="1" t="s">
        <v>5594</v>
      </c>
      <c r="F75" s="1" t="s">
        <v>337</v>
      </c>
      <c r="G75" s="21">
        <v>1.5099999999947613</v>
      </c>
      <c r="H75" s="21">
        <v>0</v>
      </c>
      <c r="I75" s="1" t="s">
        <v>258</v>
      </c>
      <c r="J75" s="1" t="s">
        <v>259</v>
      </c>
      <c r="K75" s="1">
        <v>0</v>
      </c>
      <c r="L75" s="1">
        <v>2</v>
      </c>
      <c r="M75" s="1">
        <v>17</v>
      </c>
      <c r="N75" s="1">
        <v>19</v>
      </c>
      <c r="O75" s="1">
        <v>56</v>
      </c>
      <c r="P75" s="16">
        <v>342.96275436046511</v>
      </c>
      <c r="Q75" s="21">
        <v>7.0541966095335011</v>
      </c>
      <c r="R75" s="21">
        <v>18.983116927936564</v>
      </c>
      <c r="S75" s="21">
        <v>11.928920318403062</v>
      </c>
      <c r="T75" s="21">
        <v>0.48386722631680007</v>
      </c>
      <c r="U75" s="21">
        <v>6.7894202098545859</v>
      </c>
      <c r="V75" s="21">
        <v>6.3055529835377859</v>
      </c>
      <c r="W75" s="13" t="str">
        <f>IF(Table4[[#This Row],[PSI - FI]]&gt;5,"Red",(IF(AND(Table4[[#This Row],[PSI - FI]]&lt;5,Table4[[#This Row],[PSI - FI]]&gt;=3),"Blue","No")))</f>
        <v>Red</v>
      </c>
      <c r="X75" s="19" t="str">
        <f>HYPERLINK("https://www.google.com/maps/search/?api=1&amp;query="&amp;Table4[[#This Row],[Begin Lat]]&amp;","&amp;Table4[[#This Row],[Begin Long]],"Google Maps")</f>
        <v>Google Maps</v>
      </c>
      <c r="Y75" s="1">
        <v>41.445390000000003</v>
      </c>
      <c r="Z75" s="1">
        <v>-81.591116</v>
      </c>
      <c r="AA75" s="1">
        <v>0</v>
      </c>
      <c r="AB75" s="1">
        <v>0</v>
      </c>
    </row>
    <row r="76" spans="1:28" x14ac:dyDescent="0.25">
      <c r="A76" s="13">
        <v>74</v>
      </c>
      <c r="B76" s="17">
        <v>12</v>
      </c>
      <c r="C76" s="1" t="s">
        <v>785</v>
      </c>
      <c r="D76" s="1" t="s">
        <v>884</v>
      </c>
      <c r="E76" s="1" t="s">
        <v>5595</v>
      </c>
      <c r="F76" s="1" t="s">
        <v>338</v>
      </c>
      <c r="G76" s="21">
        <v>1.7029999999940628</v>
      </c>
      <c r="H76" s="21">
        <v>0</v>
      </c>
      <c r="I76" s="1" t="s">
        <v>258</v>
      </c>
      <c r="J76" s="1" t="s">
        <v>259</v>
      </c>
      <c r="K76" s="1">
        <v>0</v>
      </c>
      <c r="L76" s="1">
        <v>3</v>
      </c>
      <c r="M76" s="1">
        <v>12</v>
      </c>
      <c r="N76" s="1">
        <v>24</v>
      </c>
      <c r="O76" s="1">
        <v>57</v>
      </c>
      <c r="P76" s="16">
        <v>379.09256904069764</v>
      </c>
      <c r="Q76" s="21">
        <v>5.6359516946962236</v>
      </c>
      <c r="R76" s="21">
        <v>19.415224544163831</v>
      </c>
      <c r="S76" s="21">
        <v>13.779272849467606</v>
      </c>
      <c r="T76" s="21">
        <v>0.38658581056312136</v>
      </c>
      <c r="U76" s="21">
        <v>6.7678830342747753</v>
      </c>
      <c r="V76" s="21">
        <v>6.3812972237116536</v>
      </c>
      <c r="W76" s="13" t="str">
        <f>IF(Table4[[#This Row],[PSI - FI]]&gt;5,"Red",(IF(AND(Table4[[#This Row],[PSI - FI]]&lt;5,Table4[[#This Row],[PSI - FI]]&gt;=3),"Blue","No")))</f>
        <v>Red</v>
      </c>
      <c r="X76" s="19" t="str">
        <f>HYPERLINK("https://www.google.com/maps/search/?api=1&amp;query="&amp;Table4[[#This Row],[Begin Lat]]&amp;","&amp;Table4[[#This Row],[Begin Long]],"Google Maps")</f>
        <v>Google Maps</v>
      </c>
      <c r="Y76" s="1">
        <v>41.488171999999999</v>
      </c>
      <c r="Z76" s="1">
        <v>-81.633384000000007</v>
      </c>
      <c r="AA76" s="1">
        <v>0</v>
      </c>
      <c r="AB76" s="1">
        <v>0</v>
      </c>
    </row>
    <row r="77" spans="1:28" x14ac:dyDescent="0.25">
      <c r="A77" s="13">
        <v>75</v>
      </c>
      <c r="B77" s="17">
        <v>12</v>
      </c>
      <c r="C77" s="1" t="s">
        <v>785</v>
      </c>
      <c r="D77" s="1" t="s">
        <v>885</v>
      </c>
      <c r="E77" s="1" t="s">
        <v>5595</v>
      </c>
      <c r="F77" s="1" t="s">
        <v>339</v>
      </c>
      <c r="G77" s="21">
        <v>0.92500000000291038</v>
      </c>
      <c r="H77" s="21">
        <v>0</v>
      </c>
      <c r="I77" s="1" t="s">
        <v>258</v>
      </c>
      <c r="J77" s="1" t="s">
        <v>259</v>
      </c>
      <c r="K77" s="1">
        <v>0</v>
      </c>
      <c r="L77" s="1">
        <v>4</v>
      </c>
      <c r="M77" s="1">
        <v>12</v>
      </c>
      <c r="N77" s="1">
        <v>24</v>
      </c>
      <c r="O77" s="1">
        <v>59</v>
      </c>
      <c r="P77" s="16">
        <v>426.76925872093022</v>
      </c>
      <c r="Q77" s="21">
        <v>4.8131834299097669</v>
      </c>
      <c r="R77" s="21">
        <v>19.937042139957946</v>
      </c>
      <c r="S77" s="21">
        <v>15.123858710048179</v>
      </c>
      <c r="T77" s="21">
        <v>0.33014981647051594</v>
      </c>
      <c r="U77" s="21">
        <v>6.7449406583868647</v>
      </c>
      <c r="V77" s="21">
        <v>6.4147908419163491</v>
      </c>
      <c r="W77" s="13" t="str">
        <f>IF(Table4[[#This Row],[PSI - FI]]&gt;5,"Red",(IF(AND(Table4[[#This Row],[PSI - FI]]&lt;5,Table4[[#This Row],[PSI - FI]]&gt;=3),"Blue","No")))</f>
        <v>Red</v>
      </c>
      <c r="X77" s="19" t="str">
        <f>HYPERLINK("https://www.google.com/maps/search/?api=1&amp;query="&amp;Table4[[#This Row],[Begin Lat]]&amp;","&amp;Table4[[#This Row],[Begin Long]],"Google Maps")</f>
        <v>Google Maps</v>
      </c>
      <c r="Y77" s="1">
        <v>41.476945000000001</v>
      </c>
      <c r="Z77" s="1">
        <v>-81.632773</v>
      </c>
      <c r="AA77" s="1">
        <v>0</v>
      </c>
      <c r="AB77" s="1">
        <v>0</v>
      </c>
    </row>
    <row r="78" spans="1:28" x14ac:dyDescent="0.25">
      <c r="A78" s="13">
        <v>76</v>
      </c>
      <c r="B78" s="17">
        <v>8</v>
      </c>
      <c r="C78" s="1" t="s">
        <v>788</v>
      </c>
      <c r="D78" s="1" t="s">
        <v>886</v>
      </c>
      <c r="E78" s="1" t="s">
        <v>5596</v>
      </c>
      <c r="F78" s="1" t="s">
        <v>340</v>
      </c>
      <c r="G78" s="21">
        <v>0.44800000000395812</v>
      </c>
      <c r="H78" s="21">
        <v>0</v>
      </c>
      <c r="I78" s="1" t="s">
        <v>258</v>
      </c>
      <c r="J78" s="1" t="s">
        <v>259</v>
      </c>
      <c r="K78" s="1">
        <v>0</v>
      </c>
      <c r="L78" s="1">
        <v>5</v>
      </c>
      <c r="M78" s="1">
        <v>20</v>
      </c>
      <c r="N78" s="1">
        <v>12</v>
      </c>
      <c r="O78" s="1">
        <v>89</v>
      </c>
      <c r="P78" s="16">
        <v>501.57094840116281</v>
      </c>
      <c r="Q78" s="21">
        <v>9.0477673631889743</v>
      </c>
      <c r="R78" s="21">
        <v>25.125275672503957</v>
      </c>
      <c r="S78" s="21">
        <v>16.077508309314982</v>
      </c>
      <c r="T78" s="21">
        <v>0.62061186279799929</v>
      </c>
      <c r="U78" s="21">
        <v>6.71988775934076</v>
      </c>
      <c r="V78" s="21">
        <v>6.0992758965427605</v>
      </c>
      <c r="W78" s="13" t="str">
        <f>IF(Table4[[#This Row],[PSI - FI]]&gt;5,"Red",(IF(AND(Table4[[#This Row],[PSI - FI]]&lt;5,Table4[[#This Row],[PSI - FI]]&gt;=3),"Blue","No")))</f>
        <v>Red</v>
      </c>
      <c r="X78" s="19" t="str">
        <f>HYPERLINK("https://www.google.com/maps/search/?api=1&amp;query="&amp;Table4[[#This Row],[Begin Lat]]&amp;","&amp;Table4[[#This Row],[Begin Long]],"Google Maps")</f>
        <v>Google Maps</v>
      </c>
      <c r="Y78" s="1">
        <v>39.337736999999997</v>
      </c>
      <c r="Z78" s="1">
        <v>-84.560117000000005</v>
      </c>
      <c r="AA78" s="1">
        <v>0</v>
      </c>
      <c r="AB78" s="1">
        <v>0</v>
      </c>
    </row>
    <row r="79" spans="1:28" x14ac:dyDescent="0.25">
      <c r="A79" s="13">
        <v>77</v>
      </c>
      <c r="B79" s="17">
        <v>4</v>
      </c>
      <c r="C79" s="1" t="s">
        <v>790</v>
      </c>
      <c r="D79" s="1" t="s">
        <v>887</v>
      </c>
      <c r="E79" s="1" t="s">
        <v>5597</v>
      </c>
      <c r="F79" s="1" t="s">
        <v>341</v>
      </c>
      <c r="G79" s="21">
        <v>3.1929999999993015</v>
      </c>
      <c r="H79" s="21">
        <v>0</v>
      </c>
      <c r="I79" s="1" t="s">
        <v>258</v>
      </c>
      <c r="J79" s="1" t="s">
        <v>259</v>
      </c>
      <c r="K79" s="1">
        <v>0</v>
      </c>
      <c r="L79" s="1">
        <v>1</v>
      </c>
      <c r="M79" s="1">
        <v>18</v>
      </c>
      <c r="N79" s="1">
        <v>17</v>
      </c>
      <c r="O79" s="1">
        <v>136</v>
      </c>
      <c r="P79" s="16">
        <v>374.95793968023258</v>
      </c>
      <c r="Q79" s="21">
        <v>9.1340104638617987</v>
      </c>
      <c r="R79" s="21">
        <v>35.248687255064169</v>
      </c>
      <c r="S79" s="21">
        <v>26.114676791202371</v>
      </c>
      <c r="T79" s="21">
        <v>0.62652752013240409</v>
      </c>
      <c r="U79" s="21">
        <v>6.7114569122541656</v>
      </c>
      <c r="V79" s="21">
        <v>6.0849293921217615</v>
      </c>
      <c r="W79" s="13" t="str">
        <f>IF(Table4[[#This Row],[PSI - FI]]&gt;5,"Red",(IF(AND(Table4[[#This Row],[PSI - FI]]&lt;5,Table4[[#This Row],[PSI - FI]]&gt;=3),"Blue","No")))</f>
        <v>Red</v>
      </c>
      <c r="X79" s="19" t="str">
        <f>HYPERLINK("https://www.google.com/maps/search/?api=1&amp;query="&amp;Table4[[#This Row],[Begin Lat]]&amp;","&amp;Table4[[#This Row],[Begin Long]],"Google Maps")</f>
        <v>Google Maps</v>
      </c>
      <c r="Y79" s="1">
        <v>41.237152000000002</v>
      </c>
      <c r="Z79" s="1">
        <v>-80.766154999999998</v>
      </c>
      <c r="AA79" s="1">
        <v>0</v>
      </c>
      <c r="AB79" s="1">
        <v>0</v>
      </c>
    </row>
    <row r="80" spans="1:28" x14ac:dyDescent="0.25">
      <c r="A80" s="13">
        <v>78</v>
      </c>
      <c r="B80" s="17">
        <v>7</v>
      </c>
      <c r="C80" s="1" t="s">
        <v>3196</v>
      </c>
      <c r="D80" s="1" t="s">
        <v>888</v>
      </c>
      <c r="E80" s="1" t="s">
        <v>5598</v>
      </c>
      <c r="F80" s="1" t="s">
        <v>342</v>
      </c>
      <c r="G80" s="21">
        <v>9.1040000000066357</v>
      </c>
      <c r="H80" s="21">
        <v>0</v>
      </c>
      <c r="I80" s="1" t="s">
        <v>258</v>
      </c>
      <c r="J80" s="1" t="s">
        <v>259</v>
      </c>
      <c r="K80" s="1">
        <v>2</v>
      </c>
      <c r="L80" s="1">
        <v>2</v>
      </c>
      <c r="M80" s="1">
        <v>22</v>
      </c>
      <c r="N80" s="1">
        <v>12</v>
      </c>
      <c r="O80" s="1">
        <v>35</v>
      </c>
      <c r="P80" s="16">
        <v>414.98800872093022</v>
      </c>
      <c r="Q80" s="21">
        <v>6.296879948410564</v>
      </c>
      <c r="R80" s="21">
        <v>14.762520041586177</v>
      </c>
      <c r="S80" s="21">
        <v>8.4656400931756117</v>
      </c>
      <c r="T80" s="21">
        <v>0.43192074218197696</v>
      </c>
      <c r="U80" s="21">
        <v>6.6967456939485244</v>
      </c>
      <c r="V80" s="21">
        <v>6.2648249517665473</v>
      </c>
      <c r="W80" s="13" t="str">
        <f>IF(Table4[[#This Row],[PSI - FI]]&gt;5,"Red",(IF(AND(Table4[[#This Row],[PSI - FI]]&lt;5,Table4[[#This Row],[PSI - FI]]&gt;=3),"Blue","No")))</f>
        <v>Red</v>
      </c>
      <c r="X80" s="19" t="str">
        <f>HYPERLINK("https://www.google.com/maps/search/?api=1&amp;query="&amp;Table4[[#This Row],[Begin Lat]]&amp;","&amp;Table4[[#This Row],[Begin Long]],"Google Maps")</f>
        <v>Google Maps</v>
      </c>
      <c r="Y80" s="1">
        <v>39.797946000000003</v>
      </c>
      <c r="Z80" s="1">
        <v>-84.255134999999996</v>
      </c>
      <c r="AA80" s="1">
        <v>0</v>
      </c>
      <c r="AB80" s="1">
        <v>0</v>
      </c>
    </row>
    <row r="81" spans="1:28" x14ac:dyDescent="0.25">
      <c r="A81" s="13">
        <v>79</v>
      </c>
      <c r="B81" s="17">
        <v>6</v>
      </c>
      <c r="C81" s="1" t="s">
        <v>784</v>
      </c>
      <c r="D81" s="1" t="s">
        <v>889</v>
      </c>
      <c r="E81" s="1" t="s">
        <v>5560</v>
      </c>
      <c r="F81" s="1" t="s">
        <v>343</v>
      </c>
      <c r="G81" s="21">
        <v>0.86500000000523869</v>
      </c>
      <c r="H81" s="21">
        <v>0</v>
      </c>
      <c r="I81" s="1" t="s">
        <v>258</v>
      </c>
      <c r="J81" s="1" t="s">
        <v>259</v>
      </c>
      <c r="K81" s="1">
        <v>0</v>
      </c>
      <c r="L81" s="1">
        <v>0</v>
      </c>
      <c r="M81" s="1">
        <v>19</v>
      </c>
      <c r="N81" s="1">
        <v>20</v>
      </c>
      <c r="O81" s="1">
        <v>50</v>
      </c>
      <c r="P81" s="16">
        <v>263.140625</v>
      </c>
      <c r="Q81" s="21">
        <v>9.7962745077488194</v>
      </c>
      <c r="R81" s="21">
        <v>16.529399994740466</v>
      </c>
      <c r="S81" s="21">
        <v>6.7331254869916464</v>
      </c>
      <c r="T81" s="21">
        <v>0.67195407736386625</v>
      </c>
      <c r="U81" s="21">
        <v>6.681147108184291</v>
      </c>
      <c r="V81" s="21">
        <v>6.0091930308204251</v>
      </c>
      <c r="W81" s="13" t="str">
        <f>IF(Table4[[#This Row],[PSI - FI]]&gt;5,"Red",(IF(AND(Table4[[#This Row],[PSI - FI]]&lt;5,Table4[[#This Row],[PSI - FI]]&gt;=3),"Blue","No")))</f>
        <v>Red</v>
      </c>
      <c r="X81" s="19" t="str">
        <f>HYPERLINK("https://www.google.com/maps/search/?api=1&amp;query="&amp;Table4[[#This Row],[Begin Lat]]&amp;","&amp;Table4[[#This Row],[Begin Long]],"Google Maps")</f>
        <v>Google Maps</v>
      </c>
      <c r="Y81" s="1">
        <v>39.954706999999999</v>
      </c>
      <c r="Z81" s="1">
        <v>-82.838468000000006</v>
      </c>
      <c r="AA81" s="1">
        <v>0</v>
      </c>
      <c r="AB81" s="1">
        <v>0</v>
      </c>
    </row>
    <row r="82" spans="1:28" x14ac:dyDescent="0.25">
      <c r="A82" s="13">
        <v>80</v>
      </c>
      <c r="B82" s="17">
        <v>6</v>
      </c>
      <c r="C82" s="1" t="s">
        <v>784</v>
      </c>
      <c r="D82" s="1" t="s">
        <v>890</v>
      </c>
      <c r="E82" s="1" t="s">
        <v>5599</v>
      </c>
      <c r="F82" s="1" t="s">
        <v>344</v>
      </c>
      <c r="G82" s="21">
        <v>5.5661253716214016</v>
      </c>
      <c r="H82" s="21">
        <v>0</v>
      </c>
      <c r="I82" s="1" t="s">
        <v>258</v>
      </c>
      <c r="J82" s="1" t="s">
        <v>261</v>
      </c>
      <c r="K82" s="1">
        <v>0</v>
      </c>
      <c r="L82" s="1">
        <v>4</v>
      </c>
      <c r="M82" s="1">
        <v>21</v>
      </c>
      <c r="N82" s="1">
        <v>11</v>
      </c>
      <c r="O82" s="1">
        <v>59</v>
      </c>
      <c r="P82" s="16">
        <v>428.00363372093022</v>
      </c>
      <c r="Q82" s="21">
        <v>9.6897740652325464</v>
      </c>
      <c r="R82" s="21">
        <v>19.361231312673144</v>
      </c>
      <c r="S82" s="21">
        <v>9.671457247440598</v>
      </c>
      <c r="T82" s="21">
        <v>0.67355045978778738</v>
      </c>
      <c r="U82" s="21">
        <v>6.6716875875864172</v>
      </c>
      <c r="V82" s="21">
        <v>5.9981371277986302</v>
      </c>
      <c r="W82" s="13" t="str">
        <f>IF(Table4[[#This Row],[PSI - FI]]&gt;5,"Red",(IF(AND(Table4[[#This Row],[PSI - FI]]&lt;5,Table4[[#This Row],[PSI - FI]]&gt;=3),"Blue","No")))</f>
        <v>Red</v>
      </c>
      <c r="X82" s="19" t="str">
        <f>HYPERLINK("https://www.google.com/maps/search/?api=1&amp;query="&amp;Table4[[#This Row],[Begin Lat]]&amp;","&amp;Table4[[#This Row],[Begin Long]],"Google Maps")</f>
        <v>Google Maps</v>
      </c>
      <c r="Y82" s="1">
        <v>39.882216</v>
      </c>
      <c r="Z82" s="1">
        <v>-83.000889000000001</v>
      </c>
      <c r="AA82" s="1">
        <v>0</v>
      </c>
      <c r="AB82" s="1">
        <v>0</v>
      </c>
    </row>
    <row r="83" spans="1:28" x14ac:dyDescent="0.25">
      <c r="A83" s="13">
        <v>81</v>
      </c>
      <c r="B83" s="17">
        <v>2</v>
      </c>
      <c r="C83" s="1" t="s">
        <v>786</v>
      </c>
      <c r="D83" s="1" t="s">
        <v>891</v>
      </c>
      <c r="E83" s="1" t="s">
        <v>3248</v>
      </c>
      <c r="F83" s="1" t="s">
        <v>345</v>
      </c>
      <c r="G83" s="21">
        <v>29.213000000003376</v>
      </c>
      <c r="H83" s="21">
        <v>0</v>
      </c>
      <c r="I83" s="1" t="s">
        <v>258</v>
      </c>
      <c r="J83" s="1" t="s">
        <v>259</v>
      </c>
      <c r="K83" s="1">
        <v>1</v>
      </c>
      <c r="L83" s="1">
        <v>2</v>
      </c>
      <c r="M83" s="1">
        <v>18</v>
      </c>
      <c r="N83" s="1">
        <v>18</v>
      </c>
      <c r="O83" s="1">
        <v>100</v>
      </c>
      <c r="P83" s="16">
        <v>434.74881904069764</v>
      </c>
      <c r="Q83" s="21">
        <v>6.7152567282442339</v>
      </c>
      <c r="R83" s="21">
        <v>26.793754084100783</v>
      </c>
      <c r="S83" s="21">
        <v>20.078497355856548</v>
      </c>
      <c r="T83" s="21">
        <v>0.46061838462362414</v>
      </c>
      <c r="U83" s="21">
        <v>6.6503737526455167</v>
      </c>
      <c r="V83" s="21">
        <v>6.1897553680218929</v>
      </c>
      <c r="W83" s="13" t="str">
        <f>IF(Table4[[#This Row],[PSI - FI]]&gt;5,"Red",(IF(AND(Table4[[#This Row],[PSI - FI]]&lt;5,Table4[[#This Row],[PSI - FI]]&gt;=3),"Blue","No")))</f>
        <v>Red</v>
      </c>
      <c r="X83" s="19" t="str">
        <f>HYPERLINK("https://www.google.com/maps/search/?api=1&amp;query="&amp;Table4[[#This Row],[Begin Lat]]&amp;","&amp;Table4[[#This Row],[Begin Long]],"Google Maps")</f>
        <v>Google Maps</v>
      </c>
      <c r="Y83" s="1">
        <v>41.721978999999997</v>
      </c>
      <c r="Z83" s="1">
        <v>-83.547408000000004</v>
      </c>
      <c r="AA83" s="1">
        <v>0</v>
      </c>
      <c r="AB83" s="1">
        <v>0</v>
      </c>
    </row>
    <row r="84" spans="1:28" x14ac:dyDescent="0.25">
      <c r="A84" s="13">
        <v>82</v>
      </c>
      <c r="B84" s="17">
        <v>6</v>
      </c>
      <c r="C84" s="1" t="s">
        <v>784</v>
      </c>
      <c r="D84" s="1" t="s">
        <v>892</v>
      </c>
      <c r="E84" s="1" t="s">
        <v>5587</v>
      </c>
      <c r="F84" s="1" t="s">
        <v>346</v>
      </c>
      <c r="G84" s="21">
        <v>2.7160000000003492</v>
      </c>
      <c r="H84" s="21">
        <v>0</v>
      </c>
      <c r="I84" s="1" t="s">
        <v>258</v>
      </c>
      <c r="J84" s="1" t="s">
        <v>262</v>
      </c>
      <c r="K84" s="1">
        <v>0</v>
      </c>
      <c r="L84" s="1">
        <v>3</v>
      </c>
      <c r="M84" s="1">
        <v>18</v>
      </c>
      <c r="N84" s="1">
        <v>20</v>
      </c>
      <c r="O84" s="1">
        <v>58</v>
      </c>
      <c r="P84" s="16">
        <v>401.62381904069764</v>
      </c>
      <c r="Q84" s="21">
        <v>6.4365655715261436</v>
      </c>
      <c r="R84" s="21">
        <v>19.732155497618898</v>
      </c>
      <c r="S84" s="21">
        <v>13.295589926092754</v>
      </c>
      <c r="T84" s="21">
        <v>0.43131871489443041</v>
      </c>
      <c r="U84" s="21">
        <v>6.6447069704248669</v>
      </c>
      <c r="V84" s="21">
        <v>6.2133882555304361</v>
      </c>
      <c r="W84" s="13" t="str">
        <f>IF(Table4[[#This Row],[PSI - FI]]&gt;5,"Red",(IF(AND(Table4[[#This Row],[PSI - FI]]&lt;5,Table4[[#This Row],[PSI - FI]]&gt;=3),"Blue","No")))</f>
        <v>Red</v>
      </c>
      <c r="X84" s="19" t="str">
        <f>HYPERLINK("https://www.google.com/maps/search/?api=1&amp;query="&amp;Table4[[#This Row],[Begin Lat]]&amp;","&amp;Table4[[#This Row],[Begin Long]],"Google Maps")</f>
        <v>Google Maps</v>
      </c>
      <c r="Y84" s="1">
        <v>39.981656000000001</v>
      </c>
      <c r="Z84" s="1">
        <v>-82.823702999999995</v>
      </c>
      <c r="AA84" s="1">
        <v>0</v>
      </c>
      <c r="AB84" s="1">
        <v>0</v>
      </c>
    </row>
    <row r="85" spans="1:28" x14ac:dyDescent="0.25">
      <c r="A85" s="13">
        <v>83</v>
      </c>
      <c r="B85" s="17">
        <v>12</v>
      </c>
      <c r="C85" s="1" t="s">
        <v>785</v>
      </c>
      <c r="D85" s="1" t="s">
        <v>893</v>
      </c>
      <c r="E85" s="1" t="s">
        <v>5600</v>
      </c>
      <c r="F85" s="1" t="s">
        <v>347</v>
      </c>
      <c r="G85" s="21">
        <v>0.90700000000651926</v>
      </c>
      <c r="H85" s="21">
        <v>0</v>
      </c>
      <c r="I85" s="1" t="s">
        <v>258</v>
      </c>
      <c r="J85" s="1" t="s">
        <v>259</v>
      </c>
      <c r="K85" s="1">
        <v>1</v>
      </c>
      <c r="L85" s="1">
        <v>2</v>
      </c>
      <c r="M85" s="1">
        <v>14</v>
      </c>
      <c r="N85" s="1">
        <v>21</v>
      </c>
      <c r="O85" s="1">
        <v>39</v>
      </c>
      <c r="P85" s="16">
        <v>360.87381904069764</v>
      </c>
      <c r="Q85" s="21">
        <v>6.3384359850825938</v>
      </c>
      <c r="R85" s="21">
        <v>15.35771517153286</v>
      </c>
      <c r="S85" s="21">
        <v>9.0192791864502659</v>
      </c>
      <c r="T85" s="21">
        <v>0.43477118785484625</v>
      </c>
      <c r="U85" s="21">
        <v>6.6234397767642799</v>
      </c>
      <c r="V85" s="21">
        <v>6.1886685889094339</v>
      </c>
      <c r="W85" s="13" t="str">
        <f>IF(Table4[[#This Row],[PSI - FI]]&gt;5,"Red",(IF(AND(Table4[[#This Row],[PSI - FI]]&lt;5,Table4[[#This Row],[PSI - FI]]&gt;=3),"Blue","No")))</f>
        <v>Red</v>
      </c>
      <c r="X85" s="19" t="str">
        <f>HYPERLINK("https://www.google.com/maps/search/?api=1&amp;query="&amp;Table4[[#This Row],[Begin Lat]]&amp;","&amp;Table4[[#This Row],[Begin Long]],"Google Maps")</f>
        <v>Google Maps</v>
      </c>
      <c r="Y85" s="1">
        <v>41.488311000000003</v>
      </c>
      <c r="Z85" s="1">
        <v>-81.614881999999994</v>
      </c>
      <c r="AA85" s="1">
        <v>0</v>
      </c>
      <c r="AB85" s="1">
        <v>0</v>
      </c>
    </row>
    <row r="86" spans="1:28" x14ac:dyDescent="0.25">
      <c r="A86" s="13">
        <v>84</v>
      </c>
      <c r="B86" s="17">
        <v>12</v>
      </c>
      <c r="C86" s="1" t="s">
        <v>785</v>
      </c>
      <c r="D86" s="1" t="s">
        <v>846</v>
      </c>
      <c r="E86" s="1" t="s">
        <v>5601</v>
      </c>
      <c r="F86" s="1" t="s">
        <v>348</v>
      </c>
      <c r="G86" s="21">
        <v>0.45299999999406282</v>
      </c>
      <c r="H86" s="21">
        <v>0</v>
      </c>
      <c r="I86" s="1" t="s">
        <v>258</v>
      </c>
      <c r="J86" s="1" t="s">
        <v>261</v>
      </c>
      <c r="K86" s="1">
        <v>0</v>
      </c>
      <c r="L86" s="1">
        <v>2</v>
      </c>
      <c r="M86" s="1">
        <v>11</v>
      </c>
      <c r="N86" s="1">
        <v>23</v>
      </c>
      <c r="O86" s="1">
        <v>41</v>
      </c>
      <c r="P86" s="16">
        <v>306.43150436046511</v>
      </c>
      <c r="Q86" s="21">
        <v>6.928033361511285</v>
      </c>
      <c r="R86" s="21">
        <v>16.237890986320707</v>
      </c>
      <c r="S86" s="21">
        <v>9.3098576248094211</v>
      </c>
      <c r="T86" s="21">
        <v>0.48157779785746396</v>
      </c>
      <c r="U86" s="21">
        <v>6.6096415480077519</v>
      </c>
      <c r="V86" s="21">
        <v>6.1280637501502877</v>
      </c>
      <c r="W86" s="13" t="str">
        <f>IF(Table4[[#This Row],[PSI - FI]]&gt;5,"Red",(IF(AND(Table4[[#This Row],[PSI - FI]]&lt;5,Table4[[#This Row],[PSI - FI]]&gt;=3),"Blue","No")))</f>
        <v>Red</v>
      </c>
      <c r="X86" s="19" t="str">
        <f>HYPERLINK("https://www.google.com/maps/search/?api=1&amp;query="&amp;Table4[[#This Row],[Begin Lat]]&amp;","&amp;Table4[[#This Row],[Begin Long]],"Google Maps")</f>
        <v>Google Maps</v>
      </c>
      <c r="Y86" s="1">
        <v>41.445144999999997</v>
      </c>
      <c r="Z86" s="1">
        <v>-81.623720000000006</v>
      </c>
      <c r="AA86" s="1">
        <v>0</v>
      </c>
      <c r="AB86" s="1">
        <v>0</v>
      </c>
    </row>
    <row r="87" spans="1:28" x14ac:dyDescent="0.25">
      <c r="A87" s="13">
        <v>85</v>
      </c>
      <c r="B87" s="17">
        <v>6</v>
      </c>
      <c r="C87" s="1" t="s">
        <v>784</v>
      </c>
      <c r="D87" s="1" t="s">
        <v>894</v>
      </c>
      <c r="E87" s="1" t="s">
        <v>5602</v>
      </c>
      <c r="F87" s="1" t="s">
        <v>349</v>
      </c>
      <c r="G87" s="21">
        <v>1.9970000000030268</v>
      </c>
      <c r="H87" s="21">
        <v>0</v>
      </c>
      <c r="I87" s="1" t="s">
        <v>258</v>
      </c>
      <c r="J87" s="1" t="s">
        <v>259</v>
      </c>
      <c r="K87" s="1">
        <v>1</v>
      </c>
      <c r="L87" s="1">
        <v>2</v>
      </c>
      <c r="M87" s="1">
        <v>15</v>
      </c>
      <c r="N87" s="1">
        <v>18</v>
      </c>
      <c r="O87" s="1">
        <v>59</v>
      </c>
      <c r="P87" s="16">
        <v>374.10819404069764</v>
      </c>
      <c r="Q87" s="21">
        <v>11.186647922849319</v>
      </c>
      <c r="R87" s="21">
        <v>18.686784879380198</v>
      </c>
      <c r="S87" s="21">
        <v>7.5001369565308789</v>
      </c>
      <c r="T87" s="21">
        <v>0.76732370840024666</v>
      </c>
      <c r="U87" s="21">
        <v>6.5773008627497109</v>
      </c>
      <c r="V87" s="21">
        <v>5.8099771543494647</v>
      </c>
      <c r="W87" s="13" t="str">
        <f>IF(Table4[[#This Row],[PSI - FI]]&gt;5,"Red",(IF(AND(Table4[[#This Row],[PSI - FI]]&lt;5,Table4[[#This Row],[PSI - FI]]&gt;=3),"Blue","No")))</f>
        <v>Red</v>
      </c>
      <c r="X87" s="19" t="str">
        <f>HYPERLINK("https://www.google.com/maps/search/?api=1&amp;query="&amp;Table4[[#This Row],[Begin Lat]]&amp;","&amp;Table4[[#This Row],[Begin Long]],"Google Maps")</f>
        <v>Google Maps</v>
      </c>
      <c r="Y87" s="1">
        <v>39.982736000000003</v>
      </c>
      <c r="Z87" s="1">
        <v>-82.814018000000004</v>
      </c>
      <c r="AA87" s="1">
        <v>0</v>
      </c>
      <c r="AB87" s="1">
        <v>0</v>
      </c>
    </row>
    <row r="88" spans="1:28" x14ac:dyDescent="0.25">
      <c r="A88" s="13">
        <v>86</v>
      </c>
      <c r="B88" s="17">
        <v>12</v>
      </c>
      <c r="C88" s="1" t="s">
        <v>785</v>
      </c>
      <c r="D88" s="1" t="s">
        <v>895</v>
      </c>
      <c r="E88" s="1" t="s">
        <v>5603</v>
      </c>
      <c r="F88" s="1" t="s">
        <v>350</v>
      </c>
      <c r="G88" s="21">
        <v>3.0029999999969732</v>
      </c>
      <c r="H88" s="21">
        <v>0</v>
      </c>
      <c r="I88" s="1" t="s">
        <v>258</v>
      </c>
      <c r="J88" s="1" t="s">
        <v>259</v>
      </c>
      <c r="K88" s="1">
        <v>0</v>
      </c>
      <c r="L88" s="1">
        <v>1</v>
      </c>
      <c r="M88" s="1">
        <v>9</v>
      </c>
      <c r="N88" s="1">
        <v>26</v>
      </c>
      <c r="O88" s="1">
        <v>52</v>
      </c>
      <c r="P88" s="16">
        <v>271.97356468023258</v>
      </c>
      <c r="Q88" s="21">
        <v>7.3845646176582447</v>
      </c>
      <c r="R88" s="21">
        <v>17.979027859676417</v>
      </c>
      <c r="S88" s="21">
        <v>10.594463242018172</v>
      </c>
      <c r="T88" s="21">
        <v>0.506528099071479</v>
      </c>
      <c r="U88" s="21">
        <v>6.5365702152976777</v>
      </c>
      <c r="V88" s="21">
        <v>6.0300421162261983</v>
      </c>
      <c r="W88" s="13" t="str">
        <f>IF(Table4[[#This Row],[PSI - FI]]&gt;5,"Red",(IF(AND(Table4[[#This Row],[PSI - FI]]&lt;5,Table4[[#This Row],[PSI - FI]]&gt;=3),"Blue","No")))</f>
        <v>Red</v>
      </c>
      <c r="X88" s="19" t="str">
        <f>HYPERLINK("https://www.google.com/maps/search/?api=1&amp;query="&amp;Table4[[#This Row],[Begin Lat]]&amp;","&amp;Table4[[#This Row],[Begin Long]],"Google Maps")</f>
        <v>Google Maps</v>
      </c>
      <c r="Y88" s="1">
        <v>41.520780000000002</v>
      </c>
      <c r="Z88" s="1">
        <v>-81.527216999999993</v>
      </c>
      <c r="AA88" s="1">
        <v>0</v>
      </c>
      <c r="AB88" s="1">
        <v>0</v>
      </c>
    </row>
    <row r="89" spans="1:28" x14ac:dyDescent="0.25">
      <c r="A89" s="13">
        <v>87</v>
      </c>
      <c r="B89" s="17">
        <v>6</v>
      </c>
      <c r="C89" s="1" t="s">
        <v>784</v>
      </c>
      <c r="D89" s="1" t="s">
        <v>896</v>
      </c>
      <c r="E89" s="1" t="s">
        <v>5604</v>
      </c>
      <c r="F89" s="1" t="s">
        <v>351</v>
      </c>
      <c r="G89" s="21">
        <v>0</v>
      </c>
      <c r="H89" s="21">
        <v>0</v>
      </c>
      <c r="I89" s="1" t="s">
        <v>258</v>
      </c>
      <c r="J89" s="1" t="s">
        <v>259</v>
      </c>
      <c r="K89" s="1">
        <v>1</v>
      </c>
      <c r="L89" s="1">
        <v>1</v>
      </c>
      <c r="M89" s="1">
        <v>18</v>
      </c>
      <c r="N89" s="1">
        <v>16</v>
      </c>
      <c r="O89" s="1">
        <v>74</v>
      </c>
      <c r="P89" s="16">
        <v>354.19712936046511</v>
      </c>
      <c r="Q89" s="21">
        <v>14.264230619391748</v>
      </c>
      <c r="R89" s="21">
        <v>21.08569165147081</v>
      </c>
      <c r="S89" s="21">
        <v>6.8214610320790623</v>
      </c>
      <c r="T89" s="21">
        <v>0.97842377911900735</v>
      </c>
      <c r="U89" s="21">
        <v>6.5317785633955951</v>
      </c>
      <c r="V89" s="21">
        <v>5.5533547842765874</v>
      </c>
      <c r="W89" s="13" t="str">
        <f>IF(Table4[[#This Row],[PSI - FI]]&gt;5,"Red",(IF(AND(Table4[[#This Row],[PSI - FI]]&lt;5,Table4[[#This Row],[PSI - FI]]&gt;=3),"Blue","No")))</f>
        <v>Red</v>
      </c>
      <c r="X89" s="19" t="str">
        <f>HYPERLINK("https://www.google.com/maps/search/?api=1&amp;query="&amp;Table4[[#This Row],[Begin Lat]]&amp;","&amp;Table4[[#This Row],[Begin Long]],"Google Maps")</f>
        <v>Google Maps</v>
      </c>
      <c r="Y89" s="1">
        <v>39.979308000000003</v>
      </c>
      <c r="Z89" s="1">
        <v>-82.843575999999999</v>
      </c>
      <c r="AA89" s="1">
        <v>0</v>
      </c>
      <c r="AB89" s="1">
        <v>0</v>
      </c>
    </row>
    <row r="90" spans="1:28" x14ac:dyDescent="0.25">
      <c r="A90" s="13">
        <v>88</v>
      </c>
      <c r="B90" s="17">
        <v>2</v>
      </c>
      <c r="C90" s="1" t="s">
        <v>786</v>
      </c>
      <c r="D90" s="1" t="s">
        <v>897</v>
      </c>
      <c r="E90" s="1" t="s">
        <v>5559</v>
      </c>
      <c r="F90" s="1" t="s">
        <v>352</v>
      </c>
      <c r="G90" s="21">
        <v>13.279999999998836</v>
      </c>
      <c r="H90" s="21">
        <v>0</v>
      </c>
      <c r="I90" s="1" t="s">
        <v>258</v>
      </c>
      <c r="J90" s="1" t="s">
        <v>259</v>
      </c>
      <c r="K90" s="1">
        <v>0</v>
      </c>
      <c r="L90" s="1">
        <v>2</v>
      </c>
      <c r="M90" s="1">
        <v>15</v>
      </c>
      <c r="N90" s="1">
        <v>20</v>
      </c>
      <c r="O90" s="1">
        <v>122</v>
      </c>
      <c r="P90" s="16">
        <v>400.30650436046511</v>
      </c>
      <c r="Q90" s="21">
        <v>7.160788500238616</v>
      </c>
      <c r="R90" s="21">
        <v>31.521288601563278</v>
      </c>
      <c r="S90" s="21">
        <v>24.360500101324661</v>
      </c>
      <c r="T90" s="21">
        <v>0.49117866450859132</v>
      </c>
      <c r="U90" s="21">
        <v>6.5210272080092659</v>
      </c>
      <c r="V90" s="21">
        <v>6.029848543500675</v>
      </c>
      <c r="W90" s="13" t="str">
        <f>IF(Table4[[#This Row],[PSI - FI]]&gt;5,"Red",(IF(AND(Table4[[#This Row],[PSI - FI]]&lt;5,Table4[[#This Row],[PSI - FI]]&gt;=3),"Blue","No")))</f>
        <v>Red</v>
      </c>
      <c r="X90" s="19" t="str">
        <f>HYPERLINK("https://www.google.com/maps/search/?api=1&amp;query="&amp;Table4[[#This Row],[Begin Lat]]&amp;","&amp;Table4[[#This Row],[Begin Long]],"Google Maps")</f>
        <v>Google Maps</v>
      </c>
      <c r="Y90" s="1">
        <v>41.691794999999999</v>
      </c>
      <c r="Z90" s="1">
        <v>-83.623232999999999</v>
      </c>
      <c r="AA90" s="1">
        <v>0</v>
      </c>
      <c r="AB90" s="1">
        <v>0</v>
      </c>
    </row>
    <row r="91" spans="1:28" x14ac:dyDescent="0.25">
      <c r="A91" s="13">
        <v>89</v>
      </c>
      <c r="B91" s="17">
        <v>12</v>
      </c>
      <c r="C91" s="1" t="s">
        <v>785</v>
      </c>
      <c r="D91" s="1" t="s">
        <v>898</v>
      </c>
      <c r="E91" s="1" t="s">
        <v>5605</v>
      </c>
      <c r="F91" s="1" t="s">
        <v>353</v>
      </c>
      <c r="G91" s="21">
        <v>3.364000000001397</v>
      </c>
      <c r="H91" s="21">
        <v>0</v>
      </c>
      <c r="I91" s="1" t="s">
        <v>258</v>
      </c>
      <c r="J91" s="1" t="s">
        <v>259</v>
      </c>
      <c r="K91" s="1">
        <v>0</v>
      </c>
      <c r="L91" s="1">
        <v>2</v>
      </c>
      <c r="M91" s="1">
        <v>17</v>
      </c>
      <c r="N91" s="1">
        <v>17</v>
      </c>
      <c r="O91" s="1">
        <v>61</v>
      </c>
      <c r="P91" s="16">
        <v>339.08775436046511</v>
      </c>
      <c r="Q91" s="21">
        <v>8.4118448979072831</v>
      </c>
      <c r="R91" s="21">
        <v>19.361319074331544</v>
      </c>
      <c r="S91" s="21">
        <v>10.94947417642426</v>
      </c>
      <c r="T91" s="21">
        <v>0.57699214868164694</v>
      </c>
      <c r="U91" s="21">
        <v>6.4961898837652035</v>
      </c>
      <c r="V91" s="21">
        <v>5.9191977350835563</v>
      </c>
      <c r="W91" s="13" t="str">
        <f>IF(Table4[[#This Row],[PSI - FI]]&gt;5,"Red",(IF(AND(Table4[[#This Row],[PSI - FI]]&lt;5,Table4[[#This Row],[PSI - FI]]&gt;=3),"Blue","No")))</f>
        <v>Red</v>
      </c>
      <c r="X91" s="19" t="str">
        <f>HYPERLINK("https://www.google.com/maps/search/?api=1&amp;query="&amp;Table4[[#This Row],[Begin Lat]]&amp;","&amp;Table4[[#This Row],[Begin Long]],"Google Maps")</f>
        <v>Google Maps</v>
      </c>
      <c r="Y91" s="1">
        <v>41.400984000000001</v>
      </c>
      <c r="Z91" s="1">
        <v>-81.594588000000002</v>
      </c>
      <c r="AA91" s="1">
        <v>0</v>
      </c>
      <c r="AB91" s="1">
        <v>0</v>
      </c>
    </row>
    <row r="92" spans="1:28" x14ac:dyDescent="0.25">
      <c r="A92" s="13">
        <v>90</v>
      </c>
      <c r="B92" s="17">
        <v>6</v>
      </c>
      <c r="C92" s="1" t="s">
        <v>784</v>
      </c>
      <c r="D92" s="1" t="s">
        <v>899</v>
      </c>
      <c r="E92" s="1" t="s">
        <v>5385</v>
      </c>
      <c r="F92" s="1" t="s">
        <v>354</v>
      </c>
      <c r="G92" s="21">
        <v>15.339999999996508</v>
      </c>
      <c r="H92" s="21">
        <v>0</v>
      </c>
      <c r="I92" s="1" t="s">
        <v>258</v>
      </c>
      <c r="J92" s="1" t="s">
        <v>259</v>
      </c>
      <c r="K92" s="1">
        <v>0</v>
      </c>
      <c r="L92" s="1">
        <v>3</v>
      </c>
      <c r="M92" s="1">
        <v>24</v>
      </c>
      <c r="N92" s="1">
        <v>11</v>
      </c>
      <c r="O92" s="1">
        <v>58</v>
      </c>
      <c r="P92" s="16">
        <v>400.96756904069764</v>
      </c>
      <c r="Q92" s="21">
        <v>8.3848343650500663</v>
      </c>
      <c r="R92" s="21">
        <v>18.021380833822917</v>
      </c>
      <c r="S92" s="21">
        <v>9.6365464687728508</v>
      </c>
      <c r="T92" s="21">
        <v>0.57513942010908381</v>
      </c>
      <c r="U92" s="21">
        <v>6.4834779361173931</v>
      </c>
      <c r="V92" s="21">
        <v>5.9083385160083095</v>
      </c>
      <c r="W92" s="13" t="str">
        <f>IF(Table4[[#This Row],[PSI - FI]]&gt;5,"Red",(IF(AND(Table4[[#This Row],[PSI - FI]]&lt;5,Table4[[#This Row],[PSI - FI]]&gt;=3),"Blue","No")))</f>
        <v>Red</v>
      </c>
      <c r="X92" s="19" t="str">
        <f>HYPERLINK("https://www.google.com/maps/search/?api=1&amp;query="&amp;Table4[[#This Row],[Begin Lat]]&amp;","&amp;Table4[[#This Row],[Begin Long]],"Google Maps")</f>
        <v>Google Maps</v>
      </c>
      <c r="Y92" s="1">
        <v>40.003748000000002</v>
      </c>
      <c r="Z92" s="1">
        <v>-83.153874999999999</v>
      </c>
      <c r="AA92" s="1">
        <v>0</v>
      </c>
      <c r="AB92" s="1">
        <v>0</v>
      </c>
    </row>
    <row r="93" spans="1:28" x14ac:dyDescent="0.25">
      <c r="A93" s="13">
        <v>91</v>
      </c>
      <c r="B93" s="17">
        <v>6</v>
      </c>
      <c r="C93" s="1" t="s">
        <v>784</v>
      </c>
      <c r="D93" s="1" t="s">
        <v>900</v>
      </c>
      <c r="E93" s="1" t="s">
        <v>5606</v>
      </c>
      <c r="F93" s="1" t="s">
        <v>355</v>
      </c>
      <c r="G93" s="21">
        <v>1.6649999999935972</v>
      </c>
      <c r="H93" s="21">
        <v>0</v>
      </c>
      <c r="I93" s="1" t="s">
        <v>258</v>
      </c>
      <c r="J93" s="1" t="s">
        <v>259</v>
      </c>
      <c r="K93" s="1">
        <v>1</v>
      </c>
      <c r="L93" s="1">
        <v>2</v>
      </c>
      <c r="M93" s="1">
        <v>24</v>
      </c>
      <c r="N93" s="1">
        <v>12</v>
      </c>
      <c r="O93" s="1">
        <v>61</v>
      </c>
      <c r="P93" s="16">
        <v>408.40506904069764</v>
      </c>
      <c r="Q93" s="21">
        <v>4.9203341059713122</v>
      </c>
      <c r="R93" s="21">
        <v>19.414413813352713</v>
      </c>
      <c r="S93" s="21">
        <v>14.494079707381401</v>
      </c>
      <c r="T93" s="21">
        <v>0.33749958332473168</v>
      </c>
      <c r="U93" s="21">
        <v>6.4028049543839947</v>
      </c>
      <c r="V93" s="21">
        <v>6.0653053710592628</v>
      </c>
      <c r="W93" s="13" t="str">
        <f>IF(Table4[[#This Row],[PSI - FI]]&gt;5,"Red",(IF(AND(Table4[[#This Row],[PSI - FI]]&lt;5,Table4[[#This Row],[PSI - FI]]&gt;=3),"Blue","No")))</f>
        <v>Red</v>
      </c>
      <c r="X93" s="19" t="str">
        <f>HYPERLINK("https://www.google.com/maps/search/?api=1&amp;query="&amp;Table4[[#This Row],[Begin Lat]]&amp;","&amp;Table4[[#This Row],[Begin Long]],"Google Maps")</f>
        <v>Google Maps</v>
      </c>
      <c r="Y93" s="1">
        <v>40.000334000000002</v>
      </c>
      <c r="Z93" s="1">
        <v>-82.975695999999999</v>
      </c>
      <c r="AA93" s="1">
        <v>0</v>
      </c>
      <c r="AB93" s="1">
        <v>0</v>
      </c>
    </row>
    <row r="94" spans="1:28" x14ac:dyDescent="0.25">
      <c r="A94" s="13">
        <v>92</v>
      </c>
      <c r="B94" s="17">
        <v>7</v>
      </c>
      <c r="C94" s="1" t="s">
        <v>3196</v>
      </c>
      <c r="D94" s="1" t="s">
        <v>901</v>
      </c>
      <c r="E94" s="1" t="s">
        <v>5283</v>
      </c>
      <c r="F94" s="1" t="s">
        <v>356</v>
      </c>
      <c r="G94" s="21">
        <v>15.927999999999884</v>
      </c>
      <c r="H94" s="21">
        <v>0</v>
      </c>
      <c r="I94" s="1" t="s">
        <v>258</v>
      </c>
      <c r="J94" s="1" t="s">
        <v>259</v>
      </c>
      <c r="K94" s="1">
        <v>0</v>
      </c>
      <c r="L94" s="1">
        <v>1</v>
      </c>
      <c r="M94" s="1">
        <v>17</v>
      </c>
      <c r="N94" s="1">
        <v>18</v>
      </c>
      <c r="O94" s="1">
        <v>65</v>
      </c>
      <c r="P94" s="16">
        <v>301.84856468023258</v>
      </c>
      <c r="Q94" s="21">
        <v>5.9914491250977013</v>
      </c>
      <c r="R94" s="21">
        <v>20.654903660999167</v>
      </c>
      <c r="S94" s="21">
        <v>14.663454535901465</v>
      </c>
      <c r="T94" s="21">
        <v>0.41097038121410689</v>
      </c>
      <c r="U94" s="21">
        <v>6.3681960285505967</v>
      </c>
      <c r="V94" s="21">
        <v>5.9572256473364895</v>
      </c>
      <c r="W94" s="13" t="str">
        <f>IF(Table4[[#This Row],[PSI - FI]]&gt;5,"Red",(IF(AND(Table4[[#This Row],[PSI - FI]]&lt;5,Table4[[#This Row],[PSI - FI]]&gt;=3),"Blue","No")))</f>
        <v>Red</v>
      </c>
      <c r="X94" s="19" t="str">
        <f>HYPERLINK("https://www.google.com/maps/search/?api=1&amp;query="&amp;Table4[[#This Row],[Begin Lat]]&amp;","&amp;Table4[[#This Row],[Begin Long]],"Google Maps")</f>
        <v>Google Maps</v>
      </c>
      <c r="Y94" s="1">
        <v>39.798524</v>
      </c>
      <c r="Z94" s="1">
        <v>-84.217932000000005</v>
      </c>
      <c r="AA94" s="1">
        <v>0</v>
      </c>
      <c r="AB94" s="1">
        <v>0</v>
      </c>
    </row>
    <row r="95" spans="1:28" x14ac:dyDescent="0.25">
      <c r="A95" s="13">
        <v>93</v>
      </c>
      <c r="B95" s="17">
        <v>8</v>
      </c>
      <c r="C95" s="1" t="s">
        <v>787</v>
      </c>
      <c r="D95" s="1" t="s">
        <v>902</v>
      </c>
      <c r="E95" s="1" t="s">
        <v>5522</v>
      </c>
      <c r="F95" s="1" t="s">
        <v>357</v>
      </c>
      <c r="G95" s="21">
        <v>9.0139999999955762</v>
      </c>
      <c r="H95" s="21">
        <v>0</v>
      </c>
      <c r="I95" s="1" t="s">
        <v>258</v>
      </c>
      <c r="J95" s="1" t="s">
        <v>261</v>
      </c>
      <c r="K95" s="1">
        <v>0</v>
      </c>
      <c r="L95" s="1">
        <v>2</v>
      </c>
      <c r="M95" s="1">
        <v>9</v>
      </c>
      <c r="N95" s="1">
        <v>25</v>
      </c>
      <c r="O95" s="1">
        <v>110</v>
      </c>
      <c r="P95" s="16">
        <v>371.21275436046511</v>
      </c>
      <c r="Q95" s="21">
        <v>7.8205454738245601</v>
      </c>
      <c r="R95" s="21">
        <v>28.874193889893711</v>
      </c>
      <c r="S95" s="21">
        <v>21.053648416069151</v>
      </c>
      <c r="T95" s="21">
        <v>0.54361762866959229</v>
      </c>
      <c r="U95" s="21">
        <v>6.3498332397670847</v>
      </c>
      <c r="V95" s="21">
        <v>5.8062156110974925</v>
      </c>
      <c r="W95" s="13" t="str">
        <f>IF(Table4[[#This Row],[PSI - FI]]&gt;5,"Red",(IF(AND(Table4[[#This Row],[PSI - FI]]&lt;5,Table4[[#This Row],[PSI - FI]]&gt;=3),"Blue","No")))</f>
        <v>Red</v>
      </c>
      <c r="X95" s="19" t="str">
        <f>HYPERLINK("https://www.google.com/maps/search/?api=1&amp;query="&amp;Table4[[#This Row],[Begin Lat]]&amp;","&amp;Table4[[#This Row],[Begin Long]],"Google Maps")</f>
        <v>Google Maps</v>
      </c>
      <c r="Y95" s="1">
        <v>39.288851000000001</v>
      </c>
      <c r="Z95" s="1">
        <v>-84.523191999999995</v>
      </c>
      <c r="AA95" s="1">
        <v>0</v>
      </c>
      <c r="AB95" s="1">
        <v>0</v>
      </c>
    </row>
    <row r="96" spans="1:28" x14ac:dyDescent="0.25">
      <c r="A96" s="13">
        <v>94</v>
      </c>
      <c r="B96" s="17">
        <v>6</v>
      </c>
      <c r="C96" s="1" t="s">
        <v>784</v>
      </c>
      <c r="D96" s="1" t="s">
        <v>903</v>
      </c>
      <c r="E96" s="1" t="s">
        <v>5275</v>
      </c>
      <c r="F96" s="1" t="s">
        <v>358</v>
      </c>
      <c r="G96" s="21">
        <v>1.6779999999998836</v>
      </c>
      <c r="H96" s="21">
        <v>0</v>
      </c>
      <c r="I96" s="1" t="s">
        <v>258</v>
      </c>
      <c r="J96" s="1" t="s">
        <v>259</v>
      </c>
      <c r="K96" s="1">
        <v>1</v>
      </c>
      <c r="L96" s="1">
        <v>3</v>
      </c>
      <c r="M96" s="1">
        <v>23</v>
      </c>
      <c r="N96" s="1">
        <v>10</v>
      </c>
      <c r="O96" s="1">
        <v>69</v>
      </c>
      <c r="P96" s="16">
        <v>446.65988372093022</v>
      </c>
      <c r="Q96" s="21">
        <v>6.026410415828809</v>
      </c>
      <c r="R96" s="21">
        <v>20.878468220518439</v>
      </c>
      <c r="S96" s="21">
        <v>14.852057804689629</v>
      </c>
      <c r="T96" s="21">
        <v>0.41336847467689108</v>
      </c>
      <c r="U96" s="21">
        <v>6.3408224924972112</v>
      </c>
      <c r="V96" s="21">
        <v>5.9274540178203203</v>
      </c>
      <c r="W96" s="13" t="str">
        <f>IF(Table4[[#This Row],[PSI - FI]]&gt;5,"Red",(IF(AND(Table4[[#This Row],[PSI - FI]]&lt;5,Table4[[#This Row],[PSI - FI]]&gt;=3),"Blue","No")))</f>
        <v>Red</v>
      </c>
      <c r="X96" s="19" t="str">
        <f>HYPERLINK("https://www.google.com/maps/search/?api=1&amp;query="&amp;Table4[[#This Row],[Begin Lat]]&amp;","&amp;Table4[[#This Row],[Begin Long]],"Google Maps")</f>
        <v>Google Maps</v>
      </c>
      <c r="Y96" s="1">
        <v>39.954940000000001</v>
      </c>
      <c r="Z96" s="1">
        <v>-83.073932999999997</v>
      </c>
      <c r="AA96" s="1">
        <v>0</v>
      </c>
      <c r="AB96" s="1">
        <v>0</v>
      </c>
    </row>
    <row r="97" spans="1:28" x14ac:dyDescent="0.25">
      <c r="A97" s="13">
        <v>95</v>
      </c>
      <c r="B97" s="17">
        <v>8</v>
      </c>
      <c r="C97" s="1" t="s">
        <v>787</v>
      </c>
      <c r="D97" s="1" t="s">
        <v>904</v>
      </c>
      <c r="E97" s="1" t="s">
        <v>5573</v>
      </c>
      <c r="F97" s="1" t="s">
        <v>359</v>
      </c>
      <c r="G97" s="21">
        <v>2.1009999999951106</v>
      </c>
      <c r="H97" s="21">
        <v>0</v>
      </c>
      <c r="I97" s="1" t="s">
        <v>258</v>
      </c>
      <c r="J97" s="1" t="s">
        <v>259</v>
      </c>
      <c r="K97" s="1">
        <v>0</v>
      </c>
      <c r="L97" s="1">
        <v>1</v>
      </c>
      <c r="M97" s="1">
        <v>15</v>
      </c>
      <c r="N97" s="1">
        <v>21</v>
      </c>
      <c r="O97" s="1">
        <v>122</v>
      </c>
      <c r="P97" s="16">
        <v>359.06731468023258</v>
      </c>
      <c r="Q97" s="21">
        <v>6.3717770927117368</v>
      </c>
      <c r="R97" s="21">
        <v>30.869588719449936</v>
      </c>
      <c r="S97" s="21">
        <v>24.497811626738198</v>
      </c>
      <c r="T97" s="21">
        <v>0.43705814839249846</v>
      </c>
      <c r="U97" s="21">
        <v>6.3110818629468097</v>
      </c>
      <c r="V97" s="21">
        <v>5.874023714554311</v>
      </c>
      <c r="W97" s="13" t="str">
        <f>IF(Table4[[#This Row],[PSI - FI]]&gt;5,"Red",(IF(AND(Table4[[#This Row],[PSI - FI]]&lt;5,Table4[[#This Row],[PSI - FI]]&gt;=3),"Blue","No")))</f>
        <v>Red</v>
      </c>
      <c r="X97" s="19" t="str">
        <f>HYPERLINK("https://www.google.com/maps/search/?api=1&amp;query="&amp;Table4[[#This Row],[Begin Lat]]&amp;","&amp;Table4[[#This Row],[Begin Long]],"Google Maps")</f>
        <v>Google Maps</v>
      </c>
      <c r="Y97" s="1">
        <v>39.134878999999998</v>
      </c>
      <c r="Z97" s="1">
        <v>-84.496875000000003</v>
      </c>
      <c r="AA97" s="1">
        <v>0</v>
      </c>
      <c r="AB97" s="1">
        <v>0</v>
      </c>
    </row>
    <row r="98" spans="1:28" x14ac:dyDescent="0.25">
      <c r="A98" s="13">
        <v>96</v>
      </c>
      <c r="B98" s="17">
        <v>3</v>
      </c>
      <c r="C98" s="1" t="s">
        <v>791</v>
      </c>
      <c r="D98" s="1" t="s">
        <v>905</v>
      </c>
      <c r="E98" s="1" t="s">
        <v>5607</v>
      </c>
      <c r="F98" s="1" t="s">
        <v>360</v>
      </c>
      <c r="G98" s="21">
        <v>18.547999999995227</v>
      </c>
      <c r="H98" s="21">
        <v>0</v>
      </c>
      <c r="I98" s="1" t="s">
        <v>258</v>
      </c>
      <c r="J98" s="1" t="s">
        <v>261</v>
      </c>
      <c r="K98" s="1">
        <v>0</v>
      </c>
      <c r="L98" s="1">
        <v>1</v>
      </c>
      <c r="M98" s="1">
        <v>11</v>
      </c>
      <c r="N98" s="1">
        <v>23</v>
      </c>
      <c r="O98" s="1">
        <v>135</v>
      </c>
      <c r="P98" s="16">
        <v>354.75481468023258</v>
      </c>
      <c r="Q98" s="21">
        <v>9.619159551772638</v>
      </c>
      <c r="R98" s="21">
        <v>33.363137315897802</v>
      </c>
      <c r="S98" s="21">
        <v>23.743977764125162</v>
      </c>
      <c r="T98" s="21">
        <v>0.66864194100412766</v>
      </c>
      <c r="U98" s="21">
        <v>6.2697212899533756</v>
      </c>
      <c r="V98" s="21">
        <v>5.6010793489492476</v>
      </c>
      <c r="W98" s="13" t="str">
        <f>IF(Table4[[#This Row],[PSI - FI]]&gt;5,"Red",(IF(AND(Table4[[#This Row],[PSI - FI]]&lt;5,Table4[[#This Row],[PSI - FI]]&gt;=3),"Blue","No")))</f>
        <v>Red</v>
      </c>
      <c r="X98" s="19" t="str">
        <f>HYPERLINK("https://www.google.com/maps/search/?api=1&amp;query="&amp;Table4[[#This Row],[Begin Lat]]&amp;","&amp;Table4[[#This Row],[Begin Long]],"Google Maps")</f>
        <v>Google Maps</v>
      </c>
      <c r="Y98" s="1">
        <v>41.467146</v>
      </c>
      <c r="Z98" s="1">
        <v>-82.021973000000003</v>
      </c>
      <c r="AA98" s="1">
        <v>0</v>
      </c>
      <c r="AB98" s="1">
        <v>0</v>
      </c>
    </row>
    <row r="99" spans="1:28" x14ac:dyDescent="0.25">
      <c r="A99" s="13">
        <v>97</v>
      </c>
      <c r="B99" s="17">
        <v>12</v>
      </c>
      <c r="C99" s="1" t="s">
        <v>785</v>
      </c>
      <c r="D99" s="1" t="s">
        <v>906</v>
      </c>
      <c r="E99" s="1" t="s">
        <v>5608</v>
      </c>
      <c r="F99" s="1" t="s">
        <v>361</v>
      </c>
      <c r="G99" s="21">
        <v>8.2620000000024447</v>
      </c>
      <c r="H99" s="21">
        <v>0</v>
      </c>
      <c r="I99" s="1" t="s">
        <v>258</v>
      </c>
      <c r="J99" s="1" t="s">
        <v>259</v>
      </c>
      <c r="K99" s="1">
        <v>0</v>
      </c>
      <c r="L99" s="1">
        <v>3</v>
      </c>
      <c r="M99" s="1">
        <v>16</v>
      </c>
      <c r="N99" s="1">
        <v>16</v>
      </c>
      <c r="O99" s="1">
        <v>57</v>
      </c>
      <c r="P99" s="16">
        <v>369.78006904069764</v>
      </c>
      <c r="Q99" s="21">
        <v>7.5435734060680968</v>
      </c>
      <c r="R99" s="21">
        <v>18.324143203436833</v>
      </c>
      <c r="S99" s="21">
        <v>10.780569797368736</v>
      </c>
      <c r="T99" s="21">
        <v>0.51743496000357847</v>
      </c>
      <c r="U99" s="21">
        <v>6.2310807816940068</v>
      </c>
      <c r="V99" s="21">
        <v>5.7136458216904282</v>
      </c>
      <c r="W99" s="13" t="str">
        <f>IF(Table4[[#This Row],[PSI - FI]]&gt;5,"Red",(IF(AND(Table4[[#This Row],[PSI - FI]]&lt;5,Table4[[#This Row],[PSI - FI]]&gt;=3),"Blue","No")))</f>
        <v>Red</v>
      </c>
      <c r="X99" s="19" t="str">
        <f>HYPERLINK("https://www.google.com/maps/search/?api=1&amp;query="&amp;Table4[[#This Row],[Begin Lat]]&amp;","&amp;Table4[[#This Row],[Begin Long]],"Google Maps")</f>
        <v>Google Maps</v>
      </c>
      <c r="Y99" s="1">
        <v>41.519993999999997</v>
      </c>
      <c r="Z99" s="1">
        <v>-81.476693999999995</v>
      </c>
      <c r="AA99" s="1">
        <v>0</v>
      </c>
      <c r="AB99" s="1">
        <v>0</v>
      </c>
    </row>
    <row r="100" spans="1:28" x14ac:dyDescent="0.25">
      <c r="A100" s="13">
        <v>98</v>
      </c>
      <c r="B100" s="17">
        <v>2</v>
      </c>
      <c r="C100" s="1" t="s">
        <v>786</v>
      </c>
      <c r="D100" s="1" t="s">
        <v>907</v>
      </c>
      <c r="E100" s="1" t="s">
        <v>3286</v>
      </c>
      <c r="F100" s="1" t="s">
        <v>362</v>
      </c>
      <c r="G100" s="21">
        <v>13.464999999996508</v>
      </c>
      <c r="H100" s="21">
        <v>0</v>
      </c>
      <c r="I100" s="1" t="s">
        <v>258</v>
      </c>
      <c r="J100" s="1" t="s">
        <v>259</v>
      </c>
      <c r="K100" s="1">
        <v>0</v>
      </c>
      <c r="L100" s="1">
        <v>0</v>
      </c>
      <c r="M100" s="1">
        <v>15</v>
      </c>
      <c r="N100" s="1">
        <v>24</v>
      </c>
      <c r="O100" s="1">
        <v>97</v>
      </c>
      <c r="P100" s="16">
        <v>301.703125</v>
      </c>
      <c r="Q100" s="21">
        <v>6.4784916744432177</v>
      </c>
      <c r="R100" s="21">
        <v>24.356920744643734</v>
      </c>
      <c r="S100" s="21">
        <v>17.878429070200518</v>
      </c>
      <c r="T100" s="21">
        <v>0.44437800230756874</v>
      </c>
      <c r="U100" s="21">
        <v>6.2067706240719529</v>
      </c>
      <c r="V100" s="21">
        <v>5.7623926217643842</v>
      </c>
      <c r="W100" s="13" t="str">
        <f>IF(Table4[[#This Row],[PSI - FI]]&gt;5,"Red",(IF(AND(Table4[[#This Row],[PSI - FI]]&lt;5,Table4[[#This Row],[PSI - FI]]&gt;=3),"Blue","No")))</f>
        <v>Red</v>
      </c>
      <c r="X100" s="19" t="str">
        <f>HYPERLINK("https://www.google.com/maps/search/?api=1&amp;query="&amp;Table4[[#This Row],[Begin Lat]]&amp;","&amp;Table4[[#This Row],[Begin Long]],"Google Maps")</f>
        <v>Google Maps</v>
      </c>
      <c r="Y100" s="1">
        <v>41.638666999999998</v>
      </c>
      <c r="Z100" s="1">
        <v>-83.664520999999993</v>
      </c>
      <c r="AA100" s="1">
        <v>0</v>
      </c>
      <c r="AB100" s="1">
        <v>0</v>
      </c>
    </row>
    <row r="101" spans="1:28" x14ac:dyDescent="0.25">
      <c r="A101" s="13">
        <v>99</v>
      </c>
      <c r="B101" s="17">
        <v>8</v>
      </c>
      <c r="C101" s="1" t="s">
        <v>787</v>
      </c>
      <c r="D101" s="1" t="s">
        <v>908</v>
      </c>
      <c r="E101" s="1" t="s">
        <v>5609</v>
      </c>
      <c r="F101" s="1" t="s">
        <v>363</v>
      </c>
      <c r="G101" s="21">
        <v>1.5890000000072177</v>
      </c>
      <c r="H101" s="21">
        <v>0</v>
      </c>
      <c r="I101" s="1" t="s">
        <v>258</v>
      </c>
      <c r="J101" s="1" t="s">
        <v>261</v>
      </c>
      <c r="K101" s="1">
        <v>0</v>
      </c>
      <c r="L101" s="1">
        <v>1</v>
      </c>
      <c r="M101" s="1">
        <v>15</v>
      </c>
      <c r="N101" s="1">
        <v>18</v>
      </c>
      <c r="O101" s="1">
        <v>118</v>
      </c>
      <c r="P101" s="16">
        <v>341.75481468023258</v>
      </c>
      <c r="Q101" s="21">
        <v>10.435322388852331</v>
      </c>
      <c r="R101" s="21">
        <v>30.04674725546155</v>
      </c>
      <c r="S101" s="21">
        <v>19.611424866609219</v>
      </c>
      <c r="T101" s="21">
        <v>0.72537462129944885</v>
      </c>
      <c r="U101" s="21">
        <v>6.1786368506363791</v>
      </c>
      <c r="V101" s="21">
        <v>5.4532622293369304</v>
      </c>
      <c r="W101" s="13" t="str">
        <f>IF(Table4[[#This Row],[PSI - FI]]&gt;5,"Red",(IF(AND(Table4[[#This Row],[PSI - FI]]&lt;5,Table4[[#This Row],[PSI - FI]]&gt;=3),"Blue","No")))</f>
        <v>Red</v>
      </c>
      <c r="X101" s="19" t="str">
        <f>HYPERLINK("https://www.google.com/maps/search/?api=1&amp;query="&amp;Table4[[#This Row],[Begin Lat]]&amp;","&amp;Table4[[#This Row],[Begin Long]],"Google Maps")</f>
        <v>Google Maps</v>
      </c>
      <c r="Y101" s="1">
        <v>39.164507999999998</v>
      </c>
      <c r="Z101" s="1">
        <v>-84.605968000000004</v>
      </c>
      <c r="AA101" s="1">
        <v>0</v>
      </c>
      <c r="AB101" s="1">
        <v>0</v>
      </c>
    </row>
    <row r="102" spans="1:28" x14ac:dyDescent="0.25">
      <c r="A102" s="13">
        <v>100</v>
      </c>
      <c r="B102" s="17">
        <v>8</v>
      </c>
      <c r="C102" s="1" t="s">
        <v>792</v>
      </c>
      <c r="D102" s="1" t="s">
        <v>909</v>
      </c>
      <c r="E102" s="1" t="s">
        <v>5610</v>
      </c>
      <c r="F102" s="1" t="s">
        <v>364</v>
      </c>
      <c r="G102" s="21">
        <v>6.0840000000025611</v>
      </c>
      <c r="H102" s="21">
        <v>0</v>
      </c>
      <c r="I102" s="1" t="s">
        <v>258</v>
      </c>
      <c r="J102" s="1" t="s">
        <v>259</v>
      </c>
      <c r="K102" s="1">
        <v>0</v>
      </c>
      <c r="L102" s="1">
        <v>0</v>
      </c>
      <c r="M102" s="1">
        <v>17</v>
      </c>
      <c r="N102" s="1">
        <v>14</v>
      </c>
      <c r="O102" s="1">
        <v>83</v>
      </c>
      <c r="P102" s="16">
        <v>256.421875</v>
      </c>
      <c r="Q102" s="21">
        <v>8.4755248388387141</v>
      </c>
      <c r="R102" s="21">
        <v>25.217201466688355</v>
      </c>
      <c r="S102" s="21">
        <v>16.741676627849643</v>
      </c>
      <c r="T102" s="21">
        <v>0.58136013529955144</v>
      </c>
      <c r="U102" s="21">
        <v>6.1467370974134257</v>
      </c>
      <c r="V102" s="21">
        <v>5.5653769621138744</v>
      </c>
      <c r="W102" s="13" t="str">
        <f>IF(Table4[[#This Row],[PSI - FI]]&gt;5,"Red",(IF(AND(Table4[[#This Row],[PSI - FI]]&lt;5,Table4[[#This Row],[PSI - FI]]&gt;=3),"Blue","No")))</f>
        <v>Red</v>
      </c>
      <c r="X102" s="19" t="str">
        <f>HYPERLINK("https://www.google.com/maps/search/?api=1&amp;query="&amp;Table4[[#This Row],[Begin Lat]]&amp;","&amp;Table4[[#This Row],[Begin Long]],"Google Maps")</f>
        <v>Google Maps</v>
      </c>
      <c r="Y102" s="1">
        <v>39.774639999999998</v>
      </c>
      <c r="Z102" s="1">
        <v>-84.079714999999993</v>
      </c>
      <c r="AA102" s="1">
        <v>0</v>
      </c>
      <c r="AB102" s="1">
        <v>0</v>
      </c>
    </row>
    <row r="103" spans="1:28" x14ac:dyDescent="0.25">
      <c r="A103" s="13">
        <v>101</v>
      </c>
      <c r="B103" s="17">
        <v>8</v>
      </c>
      <c r="C103" s="1" t="s">
        <v>787</v>
      </c>
      <c r="D103" s="1" t="s">
        <v>910</v>
      </c>
      <c r="E103" s="1" t="s">
        <v>5611</v>
      </c>
      <c r="F103" s="1" t="s">
        <v>365</v>
      </c>
      <c r="G103" s="21">
        <v>0</v>
      </c>
      <c r="H103" s="21">
        <v>0</v>
      </c>
      <c r="I103" s="1" t="s">
        <v>258</v>
      </c>
      <c r="J103" s="1" t="s">
        <v>259</v>
      </c>
      <c r="K103" s="1">
        <v>0</v>
      </c>
      <c r="L103" s="1">
        <v>2</v>
      </c>
      <c r="M103" s="1">
        <v>16</v>
      </c>
      <c r="N103" s="1">
        <v>14</v>
      </c>
      <c r="O103" s="1">
        <v>71</v>
      </c>
      <c r="P103" s="16">
        <v>329.22837936046511</v>
      </c>
      <c r="Q103" s="21">
        <v>12.581677291045947</v>
      </c>
      <c r="R103" s="21">
        <v>21.089668660959855</v>
      </c>
      <c r="S103" s="21">
        <v>8.507991369913908</v>
      </c>
      <c r="T103" s="21">
        <v>0.86301270438138078</v>
      </c>
      <c r="U103" s="21">
        <v>6.1294932259075283</v>
      </c>
      <c r="V103" s="21">
        <v>5.2664805215261472</v>
      </c>
      <c r="W103" s="13" t="str">
        <f>IF(Table4[[#This Row],[PSI - FI]]&gt;5,"Red",(IF(AND(Table4[[#This Row],[PSI - FI]]&lt;5,Table4[[#This Row],[PSI - FI]]&gt;=3),"Blue","No")))</f>
        <v>Red</v>
      </c>
      <c r="X103" s="19" t="str">
        <f>HYPERLINK("https://www.google.com/maps/search/?api=1&amp;query="&amp;Table4[[#This Row],[Begin Lat]]&amp;","&amp;Table4[[#This Row],[Begin Long]],"Google Maps")</f>
        <v>Google Maps</v>
      </c>
      <c r="Y103" s="1">
        <v>39.128852999999999</v>
      </c>
      <c r="Z103" s="1">
        <v>-84.605380999999994</v>
      </c>
      <c r="AA103" s="1">
        <v>0</v>
      </c>
      <c r="AB103" s="1">
        <v>0</v>
      </c>
    </row>
    <row r="104" spans="1:28" x14ac:dyDescent="0.25">
      <c r="A104" s="13">
        <v>102</v>
      </c>
      <c r="B104" s="17">
        <v>8</v>
      </c>
      <c r="C104" s="1" t="s">
        <v>787</v>
      </c>
      <c r="D104" s="1" t="s">
        <v>911</v>
      </c>
      <c r="E104" s="1" t="s">
        <v>5252</v>
      </c>
      <c r="F104" s="1" t="s">
        <v>366</v>
      </c>
      <c r="G104" s="21">
        <v>3.286999999996624</v>
      </c>
      <c r="H104" s="21">
        <v>0</v>
      </c>
      <c r="I104" s="1" t="s">
        <v>258</v>
      </c>
      <c r="J104" s="1" t="s">
        <v>259</v>
      </c>
      <c r="K104" s="1">
        <v>0</v>
      </c>
      <c r="L104" s="1">
        <v>4</v>
      </c>
      <c r="M104" s="1">
        <v>14</v>
      </c>
      <c r="N104" s="1">
        <v>15</v>
      </c>
      <c r="O104" s="1">
        <v>109</v>
      </c>
      <c r="P104" s="16">
        <v>449.92550872093022</v>
      </c>
      <c r="Q104" s="21">
        <v>10.593627023048265</v>
      </c>
      <c r="R104" s="21">
        <v>28.323963682881278</v>
      </c>
      <c r="S104" s="21">
        <v>17.730336659833014</v>
      </c>
      <c r="T104" s="21">
        <v>0.72664673356985499</v>
      </c>
      <c r="U104" s="21">
        <v>6.0881431157226649</v>
      </c>
      <c r="V104" s="21">
        <v>5.3614963821528097</v>
      </c>
      <c r="W104" s="13" t="str">
        <f>IF(Table4[[#This Row],[PSI - FI]]&gt;5,"Red",(IF(AND(Table4[[#This Row],[PSI - FI]]&lt;5,Table4[[#This Row],[PSI - FI]]&gt;=3),"Blue","No")))</f>
        <v>Red</v>
      </c>
      <c r="X104" s="19" t="str">
        <f>HYPERLINK("https://www.google.com/maps/search/?api=1&amp;query="&amp;Table4[[#This Row],[Begin Lat]]&amp;","&amp;Table4[[#This Row],[Begin Long]],"Google Maps")</f>
        <v>Google Maps</v>
      </c>
      <c r="Y104" s="1">
        <v>39.217809000000003</v>
      </c>
      <c r="Z104" s="1">
        <v>-84.549474000000004</v>
      </c>
      <c r="AA104" s="1">
        <v>0</v>
      </c>
      <c r="AB104" s="1">
        <v>0</v>
      </c>
    </row>
    <row r="105" spans="1:28" x14ac:dyDescent="0.25">
      <c r="A105" s="13">
        <v>103</v>
      </c>
      <c r="B105" s="17">
        <v>2</v>
      </c>
      <c r="C105" s="1" t="s">
        <v>786</v>
      </c>
      <c r="D105" s="1" t="s">
        <v>912</v>
      </c>
      <c r="E105" s="1" t="s">
        <v>5480</v>
      </c>
      <c r="F105" s="1" t="s">
        <v>367</v>
      </c>
      <c r="G105" s="21">
        <v>13.313999999998487</v>
      </c>
      <c r="H105" s="21">
        <v>0</v>
      </c>
      <c r="I105" s="1" t="s">
        <v>258</v>
      </c>
      <c r="J105" s="1" t="s">
        <v>261</v>
      </c>
      <c r="K105" s="1">
        <v>0</v>
      </c>
      <c r="L105" s="1">
        <v>1</v>
      </c>
      <c r="M105" s="1">
        <v>12</v>
      </c>
      <c r="N105" s="1">
        <v>23</v>
      </c>
      <c r="O105" s="1">
        <v>172</v>
      </c>
      <c r="P105" s="16">
        <v>398.30168968023258</v>
      </c>
      <c r="Q105" s="21">
        <v>7.3416066965940248</v>
      </c>
      <c r="R105" s="21">
        <v>39.403321966271889</v>
      </c>
      <c r="S105" s="21">
        <v>32.061715269677862</v>
      </c>
      <c r="T105" s="21">
        <v>0.51032588920878308</v>
      </c>
      <c r="U105" s="21">
        <v>6.0693409707166177</v>
      </c>
      <c r="V105" s="21">
        <v>5.5590150815078347</v>
      </c>
      <c r="W105" s="13" t="str">
        <f>IF(Table4[[#This Row],[PSI - FI]]&gt;5,"Red",(IF(AND(Table4[[#This Row],[PSI - FI]]&lt;5,Table4[[#This Row],[PSI - FI]]&gt;=3),"Blue","No")))</f>
        <v>Red</v>
      </c>
      <c r="X105" s="19" t="str">
        <f>HYPERLINK("https://www.google.com/maps/search/?api=1&amp;query="&amp;Table4[[#This Row],[Begin Lat]]&amp;","&amp;Table4[[#This Row],[Begin Long]],"Google Maps")</f>
        <v>Google Maps</v>
      </c>
      <c r="Y105" s="1">
        <v>41.677354999999999</v>
      </c>
      <c r="Z105" s="1">
        <v>-83.622664999999998</v>
      </c>
      <c r="AA105" s="1">
        <v>0</v>
      </c>
      <c r="AB105" s="1">
        <v>0</v>
      </c>
    </row>
    <row r="106" spans="1:28" x14ac:dyDescent="0.25">
      <c r="A106" s="13">
        <v>104</v>
      </c>
      <c r="B106" s="17">
        <v>6</v>
      </c>
      <c r="C106" s="1" t="s">
        <v>784</v>
      </c>
      <c r="D106" s="1" t="s">
        <v>913</v>
      </c>
      <c r="E106" s="1" t="s">
        <v>5385</v>
      </c>
      <c r="F106" s="1" t="s">
        <v>368</v>
      </c>
      <c r="G106" s="21">
        <v>13.210999999995693</v>
      </c>
      <c r="H106" s="21">
        <v>0</v>
      </c>
      <c r="I106" s="1" t="s">
        <v>258</v>
      </c>
      <c r="J106" s="1" t="s">
        <v>261</v>
      </c>
      <c r="K106" s="1">
        <v>0</v>
      </c>
      <c r="L106" s="1">
        <v>4</v>
      </c>
      <c r="M106" s="1">
        <v>16</v>
      </c>
      <c r="N106" s="1">
        <v>13</v>
      </c>
      <c r="O106" s="1">
        <v>97</v>
      </c>
      <c r="P106" s="16">
        <v>442.14425872093022</v>
      </c>
      <c r="Q106" s="21">
        <v>10.741470277964952</v>
      </c>
      <c r="R106" s="21">
        <v>25.937653750093855</v>
      </c>
      <c r="S106" s="21">
        <v>15.196183472128903</v>
      </c>
      <c r="T106" s="21">
        <v>0.74665541175820116</v>
      </c>
      <c r="U106" s="21">
        <v>6.0646887820793705</v>
      </c>
      <c r="V106" s="21">
        <v>5.3180333703211691</v>
      </c>
      <c r="W106" s="13" t="str">
        <f>IF(Table4[[#This Row],[PSI - FI]]&gt;5,"Red",(IF(AND(Table4[[#This Row],[PSI - FI]]&lt;5,Table4[[#This Row],[PSI - FI]]&gt;=3),"Blue","No")))</f>
        <v>Red</v>
      </c>
      <c r="X106" s="19" t="str">
        <f>HYPERLINK("https://www.google.com/maps/search/?api=1&amp;query="&amp;Table4[[#This Row],[Begin Lat]]&amp;","&amp;Table4[[#This Row],[Begin Long]],"Google Maps")</f>
        <v>Google Maps</v>
      </c>
      <c r="Y106" s="1">
        <v>39.973103999999999</v>
      </c>
      <c r="Z106" s="1">
        <v>-83.149984000000003</v>
      </c>
      <c r="AA106" s="1">
        <v>0</v>
      </c>
      <c r="AB106" s="1">
        <v>0</v>
      </c>
    </row>
    <row r="107" spans="1:28" x14ac:dyDescent="0.25">
      <c r="A107" s="13">
        <v>105</v>
      </c>
      <c r="B107" s="17">
        <v>12</v>
      </c>
      <c r="C107" s="1" t="s">
        <v>785</v>
      </c>
      <c r="D107" s="1" t="s">
        <v>914</v>
      </c>
      <c r="E107" s="1" t="s">
        <v>5612</v>
      </c>
      <c r="F107" s="1" t="s">
        <v>369</v>
      </c>
      <c r="G107" s="21">
        <v>8.8310000000055879</v>
      </c>
      <c r="H107" s="21">
        <v>0</v>
      </c>
      <c r="I107" s="1" t="s">
        <v>258</v>
      </c>
      <c r="J107" s="1" t="s">
        <v>259</v>
      </c>
      <c r="K107" s="1">
        <v>0</v>
      </c>
      <c r="L107" s="1">
        <v>1</v>
      </c>
      <c r="M107" s="1">
        <v>7</v>
      </c>
      <c r="N107" s="1">
        <v>24</v>
      </c>
      <c r="O107" s="1">
        <v>96</v>
      </c>
      <c r="P107" s="16">
        <v>294.00481468023258</v>
      </c>
      <c r="Q107" s="21">
        <v>8.3100510655993993</v>
      </c>
      <c r="R107" s="21">
        <v>26.943862570570552</v>
      </c>
      <c r="S107" s="21">
        <v>18.633811504971153</v>
      </c>
      <c r="T107" s="21">
        <v>0.57000982283770785</v>
      </c>
      <c r="U107" s="21">
        <v>6.0566904487243107</v>
      </c>
      <c r="V107" s="21">
        <v>5.4866806258866028</v>
      </c>
      <c r="W107" s="13" t="str">
        <f>IF(Table4[[#This Row],[PSI - FI]]&gt;5,"Red",(IF(AND(Table4[[#This Row],[PSI - FI]]&lt;5,Table4[[#This Row],[PSI - FI]]&gt;=3),"Blue","No")))</f>
        <v>Red</v>
      </c>
      <c r="X107" s="19" t="str">
        <f>HYPERLINK("https://www.google.com/maps/search/?api=1&amp;query="&amp;Table4[[#This Row],[Begin Lat]]&amp;","&amp;Table4[[#This Row],[Begin Long]],"Google Maps")</f>
        <v>Google Maps</v>
      </c>
      <c r="Y107" s="1">
        <v>41.427402999999998</v>
      </c>
      <c r="Z107" s="1">
        <v>-81.525937999999996</v>
      </c>
      <c r="AA107" s="1">
        <v>0</v>
      </c>
      <c r="AB107" s="1">
        <v>0</v>
      </c>
    </row>
    <row r="108" spans="1:28" x14ac:dyDescent="0.25">
      <c r="A108" s="13">
        <v>106</v>
      </c>
      <c r="B108" s="17">
        <v>6</v>
      </c>
      <c r="C108" s="1" t="s">
        <v>784</v>
      </c>
      <c r="D108" s="1" t="s">
        <v>915</v>
      </c>
      <c r="E108" s="1" t="s">
        <v>5319</v>
      </c>
      <c r="F108" s="1" t="s">
        <v>370</v>
      </c>
      <c r="G108" s="21">
        <v>19.343999999997322</v>
      </c>
      <c r="H108" s="21">
        <v>0</v>
      </c>
      <c r="I108" s="1" t="s">
        <v>258</v>
      </c>
      <c r="J108" s="1" t="s">
        <v>259</v>
      </c>
      <c r="K108" s="1">
        <v>1</v>
      </c>
      <c r="L108" s="1">
        <v>2</v>
      </c>
      <c r="M108" s="1">
        <v>21</v>
      </c>
      <c r="N108" s="1">
        <v>9</v>
      </c>
      <c r="O108" s="1">
        <v>49</v>
      </c>
      <c r="P108" s="16">
        <v>363.45194404069764</v>
      </c>
      <c r="Q108" s="21">
        <v>7.4366161030377427</v>
      </c>
      <c r="R108" s="21">
        <v>16.894086789749664</v>
      </c>
      <c r="S108" s="21">
        <v>9.4574706867119218</v>
      </c>
      <c r="T108" s="21">
        <v>0.51009845715055624</v>
      </c>
      <c r="U108" s="21">
        <v>6.0458111044559093</v>
      </c>
      <c r="V108" s="21">
        <v>5.5357126473053526</v>
      </c>
      <c r="W108" s="13" t="str">
        <f>IF(Table4[[#This Row],[PSI - FI]]&gt;5,"Red",(IF(AND(Table4[[#This Row],[PSI - FI]]&lt;5,Table4[[#This Row],[PSI - FI]]&gt;=3),"Blue","No")))</f>
        <v>Red</v>
      </c>
      <c r="X108" s="19" t="str">
        <f>HYPERLINK("https://www.google.com/maps/search/?api=1&amp;query="&amp;Table4[[#This Row],[Begin Lat]]&amp;","&amp;Table4[[#This Row],[Begin Long]],"Google Maps")</f>
        <v>Google Maps</v>
      </c>
      <c r="Y108" s="1">
        <v>40.013663000000001</v>
      </c>
      <c r="Z108" s="1">
        <v>-82.967389999999995</v>
      </c>
      <c r="AA108" s="1">
        <v>0</v>
      </c>
      <c r="AB108" s="1">
        <v>0</v>
      </c>
    </row>
    <row r="109" spans="1:28" x14ac:dyDescent="0.25">
      <c r="A109" s="13">
        <v>107</v>
      </c>
      <c r="B109" s="17">
        <v>2</v>
      </c>
      <c r="C109" s="1" t="s">
        <v>786</v>
      </c>
      <c r="D109" s="1" t="s">
        <v>916</v>
      </c>
      <c r="E109" s="1" t="s">
        <v>5351</v>
      </c>
      <c r="F109" s="1" t="s">
        <v>371</v>
      </c>
      <c r="G109" s="21">
        <v>7.9170000000012806</v>
      </c>
      <c r="H109" s="21">
        <v>0</v>
      </c>
      <c r="I109" s="1" t="s">
        <v>258</v>
      </c>
      <c r="J109" s="1" t="s">
        <v>259</v>
      </c>
      <c r="K109" s="1">
        <v>1</v>
      </c>
      <c r="L109" s="1">
        <v>1</v>
      </c>
      <c r="M109" s="1">
        <v>19</v>
      </c>
      <c r="N109" s="1">
        <v>13</v>
      </c>
      <c r="O109" s="1">
        <v>98</v>
      </c>
      <c r="P109" s="16">
        <v>371.43150436046511</v>
      </c>
      <c r="Q109" s="21">
        <v>6.8226071604516951</v>
      </c>
      <c r="R109" s="21">
        <v>26.423168768134556</v>
      </c>
      <c r="S109" s="21">
        <v>19.600561607682859</v>
      </c>
      <c r="T109" s="21">
        <v>0.46798185331486164</v>
      </c>
      <c r="U109" s="21">
        <v>6.0119506702473791</v>
      </c>
      <c r="V109" s="21">
        <v>5.5439688169325176</v>
      </c>
      <c r="W109" s="13" t="str">
        <f>IF(Table4[[#This Row],[PSI - FI]]&gt;5,"Red",(IF(AND(Table4[[#This Row],[PSI - FI]]&lt;5,Table4[[#This Row],[PSI - FI]]&gt;=3),"Blue","No")))</f>
        <v>Red</v>
      </c>
      <c r="X109" s="19" t="str">
        <f>HYPERLINK("https://www.google.com/maps/search/?api=1&amp;query="&amp;Table4[[#This Row],[Begin Lat]]&amp;","&amp;Table4[[#This Row],[Begin Long]],"Google Maps")</f>
        <v>Google Maps</v>
      </c>
      <c r="Y109" s="1">
        <v>41.680720000000001</v>
      </c>
      <c r="Z109" s="1">
        <v>-83.604181999999994</v>
      </c>
      <c r="AA109" s="1">
        <v>0</v>
      </c>
      <c r="AB109" s="1">
        <v>0</v>
      </c>
    </row>
    <row r="110" spans="1:28" x14ac:dyDescent="0.25">
      <c r="A110" s="13">
        <v>108</v>
      </c>
      <c r="B110" s="17">
        <v>12</v>
      </c>
      <c r="C110" s="1" t="s">
        <v>785</v>
      </c>
      <c r="D110" s="1" t="s">
        <v>917</v>
      </c>
      <c r="E110" s="1" t="s">
        <v>5605</v>
      </c>
      <c r="F110" s="1" t="s">
        <v>372</v>
      </c>
      <c r="G110" s="21">
        <v>1.69100000000617</v>
      </c>
      <c r="H110" s="21">
        <v>0</v>
      </c>
      <c r="I110" s="1" t="s">
        <v>258</v>
      </c>
      <c r="J110" s="1" t="s">
        <v>259</v>
      </c>
      <c r="K110" s="1">
        <v>0</v>
      </c>
      <c r="L110" s="1">
        <v>2</v>
      </c>
      <c r="M110" s="1">
        <v>17</v>
      </c>
      <c r="N110" s="1">
        <v>14</v>
      </c>
      <c r="O110" s="1">
        <v>62</v>
      </c>
      <c r="P110" s="16">
        <v>326.77525436046511</v>
      </c>
      <c r="Q110" s="21">
        <v>9.1147937992653354</v>
      </c>
      <c r="R110" s="21">
        <v>18.967876701014259</v>
      </c>
      <c r="S110" s="21">
        <v>9.8530829017489232</v>
      </c>
      <c r="T110" s="21">
        <v>0.62520939494933436</v>
      </c>
      <c r="U110" s="21">
        <v>6.0091989315273491</v>
      </c>
      <c r="V110" s="21">
        <v>5.3839895365780146</v>
      </c>
      <c r="W110" s="13" t="str">
        <f>IF(Table4[[#This Row],[PSI - FI]]&gt;5,"Red",(IF(AND(Table4[[#This Row],[PSI - FI]]&lt;5,Table4[[#This Row],[PSI - FI]]&gt;=3),"Blue","No")))</f>
        <v>Red</v>
      </c>
      <c r="X110" s="19" t="str">
        <f>HYPERLINK("https://www.google.com/maps/search/?api=1&amp;query="&amp;Table4[[#This Row],[Begin Lat]]&amp;","&amp;Table4[[#This Row],[Begin Long]],"Google Maps")</f>
        <v>Google Maps</v>
      </c>
      <c r="Y110" s="1">
        <v>41.422317999999997</v>
      </c>
      <c r="Z110" s="1">
        <v>-81.609858000000003</v>
      </c>
      <c r="AA110" s="1">
        <v>0</v>
      </c>
      <c r="AB110" s="1">
        <v>0</v>
      </c>
    </row>
    <row r="111" spans="1:28" x14ac:dyDescent="0.25">
      <c r="A111" s="13">
        <v>109</v>
      </c>
      <c r="B111" s="17">
        <v>12</v>
      </c>
      <c r="C111" s="1" t="s">
        <v>785</v>
      </c>
      <c r="D111" s="1" t="s">
        <v>918</v>
      </c>
      <c r="E111" s="1" t="s">
        <v>5594</v>
      </c>
      <c r="F111" s="1" t="s">
        <v>373</v>
      </c>
      <c r="G111" s="21">
        <v>1.760999999998603</v>
      </c>
      <c r="H111" s="21">
        <v>0</v>
      </c>
      <c r="I111" s="1" t="s">
        <v>258</v>
      </c>
      <c r="J111" s="1" t="s">
        <v>259</v>
      </c>
      <c r="K111" s="1">
        <v>0</v>
      </c>
      <c r="L111" s="1">
        <v>5</v>
      </c>
      <c r="M111" s="1">
        <v>10</v>
      </c>
      <c r="N111" s="1">
        <v>19</v>
      </c>
      <c r="O111" s="1">
        <v>51</v>
      </c>
      <c r="P111" s="16">
        <v>429.16469840116281</v>
      </c>
      <c r="Q111" s="21">
        <v>6.9006540825560174</v>
      </c>
      <c r="R111" s="21">
        <v>16.956695637156329</v>
      </c>
      <c r="S111" s="21">
        <v>10.056041554600313</v>
      </c>
      <c r="T111" s="21">
        <v>0.47333531166193193</v>
      </c>
      <c r="U111" s="21">
        <v>5.9990875192406383</v>
      </c>
      <c r="V111" s="21">
        <v>5.525752207578706</v>
      </c>
      <c r="W111" s="13" t="str">
        <f>IF(Table4[[#This Row],[PSI - FI]]&gt;5,"Red",(IF(AND(Table4[[#This Row],[PSI - FI]]&lt;5,Table4[[#This Row],[PSI - FI]]&gt;=3),"Blue","No")))</f>
        <v>Red</v>
      </c>
      <c r="X111" s="19" t="str">
        <f>HYPERLINK("https://www.google.com/maps/search/?api=1&amp;query="&amp;Table4[[#This Row],[Begin Lat]]&amp;","&amp;Table4[[#This Row],[Begin Long]],"Google Maps")</f>
        <v>Google Maps</v>
      </c>
      <c r="Y111" s="1">
        <v>41.449019999999997</v>
      </c>
      <c r="Z111" s="1">
        <v>-81.591138999999998</v>
      </c>
      <c r="AA111" s="1">
        <v>0</v>
      </c>
      <c r="AB111" s="1">
        <v>0</v>
      </c>
    </row>
    <row r="112" spans="1:28" x14ac:dyDescent="0.25">
      <c r="A112" s="13">
        <v>110</v>
      </c>
      <c r="B112" s="17">
        <v>12</v>
      </c>
      <c r="C112" s="1" t="s">
        <v>785</v>
      </c>
      <c r="D112" s="1" t="s">
        <v>919</v>
      </c>
      <c r="E112" s="1" t="s">
        <v>5583</v>
      </c>
      <c r="F112" s="1" t="s">
        <v>374</v>
      </c>
      <c r="G112" s="21">
        <v>1.4539999999979045</v>
      </c>
      <c r="H112" s="21">
        <v>0</v>
      </c>
      <c r="I112" s="1" t="s">
        <v>258</v>
      </c>
      <c r="J112" s="1" t="s">
        <v>259</v>
      </c>
      <c r="K112" s="1">
        <v>0</v>
      </c>
      <c r="L112" s="1">
        <v>0</v>
      </c>
      <c r="M112" s="1">
        <v>10</v>
      </c>
      <c r="N112" s="1">
        <v>24</v>
      </c>
      <c r="O112" s="1">
        <v>85</v>
      </c>
      <c r="P112" s="16">
        <v>256.96875</v>
      </c>
      <c r="Q112" s="21">
        <v>6.8008955160620239</v>
      </c>
      <c r="R112" s="21">
        <v>23.726046064710371</v>
      </c>
      <c r="S112" s="21">
        <v>16.925150548648347</v>
      </c>
      <c r="T112" s="21">
        <v>0.46649259043616492</v>
      </c>
      <c r="U112" s="21">
        <v>5.9879683117541269</v>
      </c>
      <c r="V112" s="21">
        <v>5.5214757213179624</v>
      </c>
      <c r="W112" s="13" t="str">
        <f>IF(Table4[[#This Row],[PSI - FI]]&gt;5,"Red",(IF(AND(Table4[[#This Row],[PSI - FI]]&lt;5,Table4[[#This Row],[PSI - FI]]&gt;=3),"Blue","No")))</f>
        <v>Red</v>
      </c>
      <c r="X112" s="19" t="str">
        <f>HYPERLINK("https://www.google.com/maps/search/?api=1&amp;query="&amp;Table4[[#This Row],[Begin Lat]]&amp;","&amp;Table4[[#This Row],[Begin Long]],"Google Maps")</f>
        <v>Google Maps</v>
      </c>
      <c r="Y112" s="1">
        <v>41.433684999999997</v>
      </c>
      <c r="Z112" s="1">
        <v>-81.801213000000004</v>
      </c>
      <c r="AA112" s="1">
        <v>0</v>
      </c>
      <c r="AB112" s="1">
        <v>0</v>
      </c>
    </row>
    <row r="113" spans="1:28" x14ac:dyDescent="0.25">
      <c r="A113" s="13">
        <v>111</v>
      </c>
      <c r="B113" s="17">
        <v>12</v>
      </c>
      <c r="C113" s="1" t="s">
        <v>785</v>
      </c>
      <c r="D113" s="1" t="s">
        <v>920</v>
      </c>
      <c r="E113" s="1" t="s">
        <v>5562</v>
      </c>
      <c r="F113" s="1" t="s">
        <v>375</v>
      </c>
      <c r="G113" s="21">
        <v>3.3279999999940628</v>
      </c>
      <c r="H113" s="21">
        <v>0</v>
      </c>
      <c r="I113" s="1" t="s">
        <v>258</v>
      </c>
      <c r="J113" s="1" t="s">
        <v>259</v>
      </c>
      <c r="K113" s="1">
        <v>0</v>
      </c>
      <c r="L113" s="1">
        <v>3</v>
      </c>
      <c r="M113" s="1">
        <v>9</v>
      </c>
      <c r="N113" s="1">
        <v>22</v>
      </c>
      <c r="O113" s="1">
        <v>35</v>
      </c>
      <c r="P113" s="16">
        <v>328.57694404069764</v>
      </c>
      <c r="Q113" s="21">
        <v>6.7840057302294889</v>
      </c>
      <c r="R113" s="21">
        <v>13.769401533320147</v>
      </c>
      <c r="S113" s="21">
        <v>6.9853958030906584</v>
      </c>
      <c r="T113" s="21">
        <v>0.46533407242536423</v>
      </c>
      <c r="U113" s="21">
        <v>5.9860575456950045</v>
      </c>
      <c r="V113" s="21">
        <v>5.5207234732696406</v>
      </c>
      <c r="W113" s="13" t="str">
        <f>IF(Table4[[#This Row],[PSI - FI]]&gt;5,"Red",(IF(AND(Table4[[#This Row],[PSI - FI]]&lt;5,Table4[[#This Row],[PSI - FI]]&gt;=3),"Blue","No")))</f>
        <v>Red</v>
      </c>
      <c r="X113" s="19" t="str">
        <f>HYPERLINK("https://www.google.com/maps/search/?api=1&amp;query="&amp;Table4[[#This Row],[Begin Lat]]&amp;","&amp;Table4[[#This Row],[Begin Long]],"Google Maps")</f>
        <v>Google Maps</v>
      </c>
      <c r="Y113" s="1">
        <v>41.496240999999998</v>
      </c>
      <c r="Z113" s="1">
        <v>-81.651705000000007</v>
      </c>
      <c r="AA113" s="1">
        <v>0</v>
      </c>
      <c r="AB113" s="1">
        <v>0</v>
      </c>
    </row>
    <row r="114" spans="1:28" x14ac:dyDescent="0.25">
      <c r="A114" s="13">
        <v>112</v>
      </c>
      <c r="B114" s="17">
        <v>5</v>
      </c>
      <c r="C114" s="1" t="s">
        <v>793</v>
      </c>
      <c r="D114" s="1" t="s">
        <v>921</v>
      </c>
      <c r="E114" s="1" t="s">
        <v>5613</v>
      </c>
      <c r="F114" s="1" t="s">
        <v>376</v>
      </c>
      <c r="G114" s="21">
        <v>3.4199999999982538</v>
      </c>
      <c r="H114" s="21">
        <v>0</v>
      </c>
      <c r="I114" s="1" t="s">
        <v>258</v>
      </c>
      <c r="J114" s="1" t="s">
        <v>259</v>
      </c>
      <c r="K114" s="1">
        <v>0</v>
      </c>
      <c r="L114" s="1">
        <v>3</v>
      </c>
      <c r="M114" s="1">
        <v>20</v>
      </c>
      <c r="N114" s="1">
        <v>15</v>
      </c>
      <c r="O114" s="1">
        <v>79</v>
      </c>
      <c r="P114" s="16">
        <v>413.53006904069764</v>
      </c>
      <c r="Q114" s="21">
        <v>5.5426796584956666</v>
      </c>
      <c r="R114" s="21">
        <v>20.999612518258512</v>
      </c>
      <c r="S114" s="21">
        <v>15.456932859762846</v>
      </c>
      <c r="T114" s="21">
        <v>0.3801880187311939</v>
      </c>
      <c r="U114" s="21">
        <v>5.9409116524672134</v>
      </c>
      <c r="V114" s="21">
        <v>5.5607236337360195</v>
      </c>
      <c r="W114" s="13" t="str">
        <f>IF(Table4[[#This Row],[PSI - FI]]&gt;5,"Red",(IF(AND(Table4[[#This Row],[PSI - FI]]&lt;5,Table4[[#This Row],[PSI - FI]]&gt;=3),"Blue","No")))</f>
        <v>Red</v>
      </c>
      <c r="X114" s="19" t="str">
        <f>HYPERLINK("https://www.google.com/maps/search/?api=1&amp;query="&amp;Table4[[#This Row],[Begin Lat]]&amp;","&amp;Table4[[#This Row],[Begin Long]],"Google Maps")</f>
        <v>Google Maps</v>
      </c>
      <c r="Y114" s="1">
        <v>39.987889000000003</v>
      </c>
      <c r="Z114" s="1">
        <v>-82.767454000000001</v>
      </c>
      <c r="AA114" s="1">
        <v>0</v>
      </c>
      <c r="AB114" s="1">
        <v>0</v>
      </c>
    </row>
    <row r="115" spans="1:28" x14ac:dyDescent="0.25">
      <c r="A115" s="13">
        <v>113</v>
      </c>
      <c r="B115" s="17">
        <v>12</v>
      </c>
      <c r="C115" s="1" t="s">
        <v>794</v>
      </c>
      <c r="D115" s="1" t="s">
        <v>922</v>
      </c>
      <c r="E115" s="1" t="s">
        <v>5614</v>
      </c>
      <c r="F115" s="1" t="s">
        <v>377</v>
      </c>
      <c r="G115" s="21">
        <v>2.9735491581597615</v>
      </c>
      <c r="H115" s="21">
        <v>0</v>
      </c>
      <c r="I115" s="1" t="s">
        <v>258</v>
      </c>
      <c r="J115" s="1" t="s">
        <v>259</v>
      </c>
      <c r="K115" s="1">
        <v>0</v>
      </c>
      <c r="L115" s="1">
        <v>1</v>
      </c>
      <c r="M115" s="1">
        <v>12</v>
      </c>
      <c r="N115" s="1">
        <v>20</v>
      </c>
      <c r="O115" s="1">
        <v>138</v>
      </c>
      <c r="P115" s="16">
        <v>350.98918968023258</v>
      </c>
      <c r="Q115" s="21">
        <v>7.7380657771906094</v>
      </c>
      <c r="R115" s="21">
        <v>34.315775915319549</v>
      </c>
      <c r="S115" s="21">
        <v>26.577710138128939</v>
      </c>
      <c r="T115" s="21">
        <v>0.5307757398774543</v>
      </c>
      <c r="U115" s="21">
        <v>5.9386927261243061</v>
      </c>
      <c r="V115" s="21">
        <v>5.4079169862468515</v>
      </c>
      <c r="W115" s="13" t="str">
        <f>IF(Table4[[#This Row],[PSI - FI]]&gt;5,"Red",(IF(AND(Table4[[#This Row],[PSI - FI]]&lt;5,Table4[[#This Row],[PSI - FI]]&gt;=3),"Blue","No")))</f>
        <v>Red</v>
      </c>
      <c r="X115" s="19" t="str">
        <f>HYPERLINK("https://www.google.com/maps/search/?api=1&amp;query="&amp;Table4[[#This Row],[Begin Lat]]&amp;","&amp;Table4[[#This Row],[Begin Long]],"Google Maps")</f>
        <v>Google Maps</v>
      </c>
      <c r="Y115" s="1">
        <v>41.682842999999998</v>
      </c>
      <c r="Z115" s="1">
        <v>-81.339386000000005</v>
      </c>
      <c r="AA115" s="1">
        <v>0</v>
      </c>
      <c r="AB115" s="1">
        <v>0</v>
      </c>
    </row>
    <row r="116" spans="1:28" x14ac:dyDescent="0.25">
      <c r="A116" s="13">
        <v>114</v>
      </c>
      <c r="B116" s="17">
        <v>4</v>
      </c>
      <c r="C116" s="1" t="s">
        <v>795</v>
      </c>
      <c r="D116" s="1" t="s">
        <v>923</v>
      </c>
      <c r="E116" s="1" t="s">
        <v>5615</v>
      </c>
      <c r="F116" s="1" t="s">
        <v>378</v>
      </c>
      <c r="G116" s="21">
        <v>0.88037121931862705</v>
      </c>
      <c r="H116" s="21">
        <v>0</v>
      </c>
      <c r="I116" s="1" t="s">
        <v>258</v>
      </c>
      <c r="J116" s="1" t="s">
        <v>259</v>
      </c>
      <c r="K116" s="1">
        <v>0</v>
      </c>
      <c r="L116" s="1">
        <v>2</v>
      </c>
      <c r="M116" s="1">
        <v>15</v>
      </c>
      <c r="N116" s="1">
        <v>12</v>
      </c>
      <c r="O116" s="1">
        <v>91</v>
      </c>
      <c r="P116" s="16">
        <v>333.80650436046511</v>
      </c>
      <c r="Q116" s="21">
        <v>9.8874621980165127</v>
      </c>
      <c r="R116" s="21">
        <v>26.837612828695473</v>
      </c>
      <c r="S116" s="21">
        <v>16.950150630678962</v>
      </c>
      <c r="T116" s="21">
        <v>0.67820889803393869</v>
      </c>
      <c r="U116" s="21">
        <v>5.9068419071830798</v>
      </c>
      <c r="V116" s="21">
        <v>5.2286330091491413</v>
      </c>
      <c r="W116" s="13" t="str">
        <f>IF(Table4[[#This Row],[PSI - FI]]&gt;5,"Red",(IF(AND(Table4[[#This Row],[PSI - FI]]&lt;5,Table4[[#This Row],[PSI - FI]]&gt;=3),"Blue","No")))</f>
        <v>Red</v>
      </c>
      <c r="X116" s="19" t="str">
        <f>HYPERLINK("https://www.google.com/maps/search/?api=1&amp;query="&amp;Table4[[#This Row],[Begin Lat]]&amp;","&amp;Table4[[#This Row],[Begin Long]],"Google Maps")</f>
        <v>Google Maps</v>
      </c>
      <c r="Y116" s="1">
        <v>41.166521000000003</v>
      </c>
      <c r="Z116" s="1">
        <v>-81.404922999999997</v>
      </c>
      <c r="AA116" s="1">
        <v>0</v>
      </c>
      <c r="AB116" s="1">
        <v>0</v>
      </c>
    </row>
    <row r="117" spans="1:28" x14ac:dyDescent="0.25">
      <c r="A117" s="13">
        <v>115</v>
      </c>
      <c r="B117" s="17">
        <v>12</v>
      </c>
      <c r="C117" s="1" t="s">
        <v>785</v>
      </c>
      <c r="D117" s="1" t="s">
        <v>924</v>
      </c>
      <c r="E117" s="1" t="s">
        <v>5616</v>
      </c>
      <c r="F117" s="1" t="s">
        <v>379</v>
      </c>
      <c r="G117" s="21">
        <v>5.396999999997206</v>
      </c>
      <c r="H117" s="21">
        <v>0</v>
      </c>
      <c r="I117" s="1" t="s">
        <v>258</v>
      </c>
      <c r="J117" s="1" t="s">
        <v>259</v>
      </c>
      <c r="K117" s="1">
        <v>0</v>
      </c>
      <c r="L117" s="1">
        <v>2</v>
      </c>
      <c r="M117" s="1">
        <v>11</v>
      </c>
      <c r="N117" s="1">
        <v>19</v>
      </c>
      <c r="O117" s="1">
        <v>129</v>
      </c>
      <c r="P117" s="16">
        <v>376.68150436046511</v>
      </c>
      <c r="Q117" s="21">
        <v>9.5893609134243807</v>
      </c>
      <c r="R117" s="21">
        <v>32.130148734639697</v>
      </c>
      <c r="S117" s="21">
        <v>22.540787821215318</v>
      </c>
      <c r="T117" s="21">
        <v>0.65776129078379009</v>
      </c>
      <c r="U117" s="21">
        <v>5.8576402147055129</v>
      </c>
      <c r="V117" s="21">
        <v>5.1998789239217231</v>
      </c>
      <c r="W117" s="13" t="str">
        <f>IF(Table4[[#This Row],[PSI - FI]]&gt;5,"Red",(IF(AND(Table4[[#This Row],[PSI - FI]]&lt;5,Table4[[#This Row],[PSI - FI]]&gt;=3),"Blue","No")))</f>
        <v>Red</v>
      </c>
      <c r="X117" s="19" t="str">
        <f>HYPERLINK("https://www.google.com/maps/search/?api=1&amp;query="&amp;Table4[[#This Row],[Begin Lat]]&amp;","&amp;Table4[[#This Row],[Begin Long]],"Google Maps")</f>
        <v>Google Maps</v>
      </c>
      <c r="Y117" s="1">
        <v>41.501359000000001</v>
      </c>
      <c r="Z117" s="1">
        <v>-81.519408999999996</v>
      </c>
      <c r="AA117" s="1">
        <v>0</v>
      </c>
      <c r="AB117" s="1">
        <v>0</v>
      </c>
    </row>
    <row r="118" spans="1:28" x14ac:dyDescent="0.25">
      <c r="A118" s="13">
        <v>116</v>
      </c>
      <c r="B118" s="17">
        <v>4</v>
      </c>
      <c r="C118" s="1" t="s">
        <v>795</v>
      </c>
      <c r="D118" s="1" t="s">
        <v>925</v>
      </c>
      <c r="E118" s="1" t="s">
        <v>5617</v>
      </c>
      <c r="F118" s="1" t="s">
        <v>380</v>
      </c>
      <c r="G118" s="21">
        <v>0.83500000000640284</v>
      </c>
      <c r="H118" s="21">
        <v>0</v>
      </c>
      <c r="I118" s="1" t="s">
        <v>258</v>
      </c>
      <c r="J118" s="1" t="s">
        <v>263</v>
      </c>
      <c r="K118" s="1">
        <v>0</v>
      </c>
      <c r="L118" s="1">
        <v>1</v>
      </c>
      <c r="M118" s="1">
        <v>8</v>
      </c>
      <c r="N118" s="1">
        <v>37</v>
      </c>
      <c r="O118" s="1">
        <v>386</v>
      </c>
      <c r="P118" s="16">
        <v>648.23918968023258</v>
      </c>
      <c r="Q118" s="21">
        <v>7.5630802832911899</v>
      </c>
      <c r="R118" s="21">
        <v>43.211932681048218</v>
      </c>
      <c r="S118" s="21">
        <v>35.648852397757025</v>
      </c>
      <c r="T118" s="21">
        <v>0.25399176068878282</v>
      </c>
      <c r="U118" s="21">
        <v>5.8551954579682199</v>
      </c>
      <c r="V118" s="21">
        <v>5.6012036972794368</v>
      </c>
      <c r="W118" s="13" t="str">
        <f>IF(Table4[[#This Row],[PSI - FI]]&gt;5,"Red",(IF(AND(Table4[[#This Row],[PSI - FI]]&lt;5,Table4[[#This Row],[PSI - FI]]&gt;=3),"Blue","No")))</f>
        <v>Red</v>
      </c>
      <c r="X118" s="19" t="str">
        <f>HYPERLINK("https://www.google.com/maps/search/?api=1&amp;query="&amp;Table4[[#This Row],[Begin Lat]]&amp;","&amp;Table4[[#This Row],[Begin Long]],"Google Maps")</f>
        <v>Google Maps</v>
      </c>
      <c r="Y118" s="1">
        <v>41.100895000000001</v>
      </c>
      <c r="Z118" s="1">
        <v>-81.442263999999994</v>
      </c>
      <c r="AA118" s="1">
        <v>0</v>
      </c>
      <c r="AB118" s="1">
        <v>0</v>
      </c>
    </row>
    <row r="119" spans="1:28" x14ac:dyDescent="0.25">
      <c r="A119" s="13">
        <v>117</v>
      </c>
      <c r="B119" s="17">
        <v>9</v>
      </c>
      <c r="C119" s="1" t="s">
        <v>796</v>
      </c>
      <c r="D119" s="1" t="s">
        <v>926</v>
      </c>
      <c r="E119" s="1" t="s">
        <v>5543</v>
      </c>
      <c r="F119" s="1" t="s">
        <v>381</v>
      </c>
      <c r="G119" s="21">
        <v>12.342000000004191</v>
      </c>
      <c r="H119" s="21">
        <v>0</v>
      </c>
      <c r="I119" s="1" t="s">
        <v>258</v>
      </c>
      <c r="J119" s="1" t="s">
        <v>261</v>
      </c>
      <c r="K119" s="1">
        <v>0</v>
      </c>
      <c r="L119" s="1">
        <v>3</v>
      </c>
      <c r="M119" s="1">
        <v>15</v>
      </c>
      <c r="N119" s="1">
        <v>14</v>
      </c>
      <c r="O119" s="1">
        <v>64</v>
      </c>
      <c r="P119" s="16">
        <v>361.35819404069764</v>
      </c>
      <c r="Q119" s="21">
        <v>6.9579176486628613</v>
      </c>
      <c r="R119" s="21">
        <v>20.040178464619608</v>
      </c>
      <c r="S119" s="21">
        <v>13.082260815956747</v>
      </c>
      <c r="T119" s="21">
        <v>0.48365509865063694</v>
      </c>
      <c r="U119" s="21">
        <v>5.8363752567691201</v>
      </c>
      <c r="V119" s="21">
        <v>5.3527201581184833</v>
      </c>
      <c r="W119" s="13" t="str">
        <f>IF(Table4[[#This Row],[PSI - FI]]&gt;5,"Red",(IF(AND(Table4[[#This Row],[PSI - FI]]&lt;5,Table4[[#This Row],[PSI - FI]]&gt;=3),"Blue","No")))</f>
        <v>Red</v>
      </c>
      <c r="X119" s="19" t="str">
        <f>HYPERLINK("https://www.google.com/maps/search/?api=1&amp;query="&amp;Table4[[#This Row],[Begin Lat]]&amp;","&amp;Table4[[#This Row],[Begin Long]],"Google Maps")</f>
        <v>Google Maps</v>
      </c>
      <c r="Y119" s="1">
        <v>39.334375999999999</v>
      </c>
      <c r="Z119" s="1">
        <v>-82.974340999999995</v>
      </c>
      <c r="AA119" s="1">
        <v>0</v>
      </c>
      <c r="AB119" s="1">
        <v>0</v>
      </c>
    </row>
    <row r="120" spans="1:28" x14ac:dyDescent="0.25">
      <c r="A120" s="13">
        <v>118</v>
      </c>
      <c r="B120" s="17">
        <v>8</v>
      </c>
      <c r="C120" s="1" t="s">
        <v>787</v>
      </c>
      <c r="D120" s="1" t="s">
        <v>927</v>
      </c>
      <c r="E120" s="1" t="s">
        <v>5341</v>
      </c>
      <c r="F120" s="1" t="s">
        <v>382</v>
      </c>
      <c r="G120" s="21">
        <v>16.698999999993248</v>
      </c>
      <c r="H120" s="21">
        <v>0</v>
      </c>
      <c r="I120" s="1" t="s">
        <v>258</v>
      </c>
      <c r="J120" s="1" t="s">
        <v>259</v>
      </c>
      <c r="K120" s="1">
        <v>0</v>
      </c>
      <c r="L120" s="1">
        <v>2</v>
      </c>
      <c r="M120" s="1">
        <v>16</v>
      </c>
      <c r="N120" s="1">
        <v>16</v>
      </c>
      <c r="O120" s="1">
        <v>65</v>
      </c>
      <c r="P120" s="16">
        <v>332.10337936046511</v>
      </c>
      <c r="Q120" s="21">
        <v>4.9022357563611356</v>
      </c>
      <c r="R120" s="21">
        <v>20.093604055786489</v>
      </c>
      <c r="S120" s="21">
        <v>15.191368299425353</v>
      </c>
      <c r="T120" s="21">
        <v>0.33625816651832269</v>
      </c>
      <c r="U120" s="21">
        <v>5.7971077205592545</v>
      </c>
      <c r="V120" s="21">
        <v>5.4608495540409319</v>
      </c>
      <c r="W120" s="13" t="str">
        <f>IF(Table4[[#This Row],[PSI - FI]]&gt;5,"Red",(IF(AND(Table4[[#This Row],[PSI - FI]]&lt;5,Table4[[#This Row],[PSI - FI]]&gt;=3),"Blue","No")))</f>
        <v>Red</v>
      </c>
      <c r="X120" s="19" t="str">
        <f>HYPERLINK("https://www.google.com/maps/search/?api=1&amp;query="&amp;Table4[[#This Row],[Begin Lat]]&amp;","&amp;Table4[[#This Row],[Begin Long]],"Google Maps")</f>
        <v>Google Maps</v>
      </c>
      <c r="Y120" s="1">
        <v>39.142297999999997</v>
      </c>
      <c r="Z120" s="1">
        <v>-84.592194000000006</v>
      </c>
      <c r="AA120" s="1">
        <v>0</v>
      </c>
      <c r="AB120" s="1">
        <v>0</v>
      </c>
    </row>
    <row r="121" spans="1:28" x14ac:dyDescent="0.25">
      <c r="A121" s="13">
        <v>119</v>
      </c>
      <c r="B121" s="17">
        <v>8</v>
      </c>
      <c r="C121" s="1" t="s">
        <v>787</v>
      </c>
      <c r="D121" s="1" t="s">
        <v>928</v>
      </c>
      <c r="E121" s="1" t="s">
        <v>5575</v>
      </c>
      <c r="F121" s="1" t="s">
        <v>383</v>
      </c>
      <c r="G121" s="21">
        <v>0.9980000000068685</v>
      </c>
      <c r="H121" s="21">
        <v>0</v>
      </c>
      <c r="I121" s="1" t="s">
        <v>258</v>
      </c>
      <c r="J121" s="1" t="s">
        <v>264</v>
      </c>
      <c r="K121" s="1">
        <v>0</v>
      </c>
      <c r="L121" s="1">
        <v>5</v>
      </c>
      <c r="M121" s="1">
        <v>33</v>
      </c>
      <c r="N121" s="1">
        <v>27</v>
      </c>
      <c r="O121" s="1">
        <v>165</v>
      </c>
      <c r="P121" s="16">
        <v>729.24282340116281</v>
      </c>
      <c r="Q121" s="21">
        <v>1.5681615405188567</v>
      </c>
      <c r="R121" s="21">
        <v>43.8930627408402</v>
      </c>
      <c r="S121" s="21">
        <v>42.324901200321342</v>
      </c>
      <c r="T121" s="21">
        <v>0.10512360704655312</v>
      </c>
      <c r="U121" s="21">
        <v>5.7910315237632402</v>
      </c>
      <c r="V121" s="21">
        <v>5.6859079167166868</v>
      </c>
      <c r="W121" s="13" t="str">
        <f>IF(Table4[[#This Row],[PSI - FI]]&gt;5,"Red",(IF(AND(Table4[[#This Row],[PSI - FI]]&lt;5,Table4[[#This Row],[PSI - FI]]&gt;=3),"Blue","No")))</f>
        <v>Red</v>
      </c>
      <c r="X121" s="19" t="str">
        <f>HYPERLINK("https://www.google.com/maps/search/?api=1&amp;query="&amp;Table4[[#This Row],[Begin Lat]]&amp;","&amp;Table4[[#This Row],[Begin Long]],"Google Maps")</f>
        <v>Google Maps</v>
      </c>
      <c r="Y121" s="1">
        <v>39.161625999999998</v>
      </c>
      <c r="Z121" s="1">
        <v>-84.507113000000004</v>
      </c>
      <c r="AA121" s="1">
        <v>0</v>
      </c>
      <c r="AB121" s="1">
        <v>0</v>
      </c>
    </row>
    <row r="122" spans="1:28" x14ac:dyDescent="0.25">
      <c r="A122" s="13">
        <v>120</v>
      </c>
      <c r="B122" s="17">
        <v>8</v>
      </c>
      <c r="C122" s="1" t="s">
        <v>787</v>
      </c>
      <c r="D122" s="1" t="s">
        <v>929</v>
      </c>
      <c r="E122" s="1" t="s">
        <v>5618</v>
      </c>
      <c r="F122" s="1" t="s">
        <v>384</v>
      </c>
      <c r="G122" s="21">
        <v>0</v>
      </c>
      <c r="H122" s="21">
        <v>0</v>
      </c>
      <c r="I122" s="1" t="s">
        <v>258</v>
      </c>
      <c r="J122" s="1" t="s">
        <v>259</v>
      </c>
      <c r="K122" s="1">
        <v>0</v>
      </c>
      <c r="L122" s="1">
        <v>0</v>
      </c>
      <c r="M122" s="1">
        <v>20</v>
      </c>
      <c r="N122" s="1">
        <v>15</v>
      </c>
      <c r="O122" s="1">
        <v>59</v>
      </c>
      <c r="P122" s="16">
        <v>256.5</v>
      </c>
      <c r="Q122" s="21">
        <v>4.5039941488613637</v>
      </c>
      <c r="R122" s="21">
        <v>18.706296505412155</v>
      </c>
      <c r="S122" s="21">
        <v>14.202302356550792</v>
      </c>
      <c r="T122" s="21">
        <v>0.30894165229408965</v>
      </c>
      <c r="U122" s="21">
        <v>5.7841345449522938</v>
      </c>
      <c r="V122" s="21">
        <v>5.4751928926582041</v>
      </c>
      <c r="W122" s="13" t="str">
        <f>IF(Table4[[#This Row],[PSI - FI]]&gt;5,"Red",(IF(AND(Table4[[#This Row],[PSI - FI]]&lt;5,Table4[[#This Row],[PSI - FI]]&gt;=3),"Blue","No")))</f>
        <v>Red</v>
      </c>
      <c r="X122" s="19" t="str">
        <f>HYPERLINK("https://www.google.com/maps/search/?api=1&amp;query="&amp;Table4[[#This Row],[Begin Lat]]&amp;","&amp;Table4[[#This Row],[Begin Long]],"Google Maps")</f>
        <v>Google Maps</v>
      </c>
      <c r="Y122" s="1">
        <v>39.158054</v>
      </c>
      <c r="Z122" s="1">
        <v>-84.505066999999997</v>
      </c>
      <c r="AA122" s="1">
        <v>0</v>
      </c>
      <c r="AB122" s="1">
        <v>0</v>
      </c>
    </row>
    <row r="123" spans="1:28" x14ac:dyDescent="0.25">
      <c r="A123" s="13">
        <v>121</v>
      </c>
      <c r="B123" s="17">
        <v>2</v>
      </c>
      <c r="C123" s="1" t="s">
        <v>786</v>
      </c>
      <c r="D123" s="1" t="s">
        <v>930</v>
      </c>
      <c r="E123" s="1" t="s">
        <v>5619</v>
      </c>
      <c r="F123" s="1" t="s">
        <v>385</v>
      </c>
      <c r="G123" s="21">
        <v>5.6929999999993015</v>
      </c>
      <c r="H123" s="21">
        <v>0</v>
      </c>
      <c r="I123" s="1" t="s">
        <v>258</v>
      </c>
      <c r="J123" s="1" t="s">
        <v>259</v>
      </c>
      <c r="K123" s="1">
        <v>0</v>
      </c>
      <c r="L123" s="1">
        <v>2</v>
      </c>
      <c r="M123" s="1">
        <v>17</v>
      </c>
      <c r="N123" s="1">
        <v>13</v>
      </c>
      <c r="O123" s="1">
        <v>92</v>
      </c>
      <c r="P123" s="16">
        <v>352.33775436046511</v>
      </c>
      <c r="Q123" s="21">
        <v>7.9440277248271078</v>
      </c>
      <c r="R123" s="21">
        <v>24.891169107387263</v>
      </c>
      <c r="S123" s="21">
        <v>16.947141382560154</v>
      </c>
      <c r="T123" s="21">
        <v>0.54490325032917519</v>
      </c>
      <c r="U123" s="21">
        <v>5.7771118739815082</v>
      </c>
      <c r="V123" s="21">
        <v>5.2322086236523333</v>
      </c>
      <c r="W123" s="13" t="str">
        <f>IF(Table4[[#This Row],[PSI - FI]]&gt;5,"Red",(IF(AND(Table4[[#This Row],[PSI - FI]]&lt;5,Table4[[#This Row],[PSI - FI]]&gt;=3),"Blue","No")))</f>
        <v>Red</v>
      </c>
      <c r="X123" s="19" t="str">
        <f>HYPERLINK("https://www.google.com/maps/search/?api=1&amp;query="&amp;Table4[[#This Row],[Begin Lat]]&amp;","&amp;Table4[[#This Row],[Begin Long]],"Google Maps")</f>
        <v>Google Maps</v>
      </c>
      <c r="Y123" s="1">
        <v>41.721255999999997</v>
      </c>
      <c r="Z123" s="1">
        <v>-83.585494999999995</v>
      </c>
      <c r="AA123" s="1">
        <v>0</v>
      </c>
      <c r="AB123" s="1">
        <v>0</v>
      </c>
    </row>
    <row r="124" spans="1:28" x14ac:dyDescent="0.25">
      <c r="A124" s="13">
        <v>122</v>
      </c>
      <c r="B124" s="17">
        <v>7</v>
      </c>
      <c r="C124" s="1" t="s">
        <v>3196</v>
      </c>
      <c r="D124" s="1" t="s">
        <v>931</v>
      </c>
      <c r="E124" s="1" t="s">
        <v>5620</v>
      </c>
      <c r="F124" s="1" t="s">
        <v>386</v>
      </c>
      <c r="G124" s="21">
        <v>4.0170000000071013</v>
      </c>
      <c r="H124" s="21">
        <v>0</v>
      </c>
      <c r="I124" s="1" t="s">
        <v>258</v>
      </c>
      <c r="J124" s="1" t="s">
        <v>259</v>
      </c>
      <c r="K124" s="1">
        <v>1</v>
      </c>
      <c r="L124" s="1">
        <v>4</v>
      </c>
      <c r="M124" s="1">
        <v>14</v>
      </c>
      <c r="N124" s="1">
        <v>15</v>
      </c>
      <c r="O124" s="1">
        <v>73</v>
      </c>
      <c r="P124" s="16">
        <v>459.60219840116281</v>
      </c>
      <c r="Q124" s="21">
        <v>6.3323792894563828</v>
      </c>
      <c r="R124" s="21">
        <v>20.50496310117963</v>
      </c>
      <c r="S124" s="21">
        <v>14.172583811723246</v>
      </c>
      <c r="T124" s="21">
        <v>0.43435574203223631</v>
      </c>
      <c r="U124" s="21">
        <v>5.7316942573041016</v>
      </c>
      <c r="V124" s="21">
        <v>5.2973385152718651</v>
      </c>
      <c r="W124" s="13" t="str">
        <f>IF(Table4[[#This Row],[PSI - FI]]&gt;5,"Red",(IF(AND(Table4[[#This Row],[PSI - FI]]&lt;5,Table4[[#This Row],[PSI - FI]]&gt;=3),"Blue","No")))</f>
        <v>Red</v>
      </c>
      <c r="X124" s="19" t="str">
        <f>HYPERLINK("https://www.google.com/maps/search/?api=1&amp;query="&amp;Table4[[#This Row],[Begin Lat]]&amp;","&amp;Table4[[#This Row],[Begin Long]],"Google Maps")</f>
        <v>Google Maps</v>
      </c>
      <c r="Y124" s="1">
        <v>39.821793999999997</v>
      </c>
      <c r="Z124" s="1">
        <v>-84.145300000000006</v>
      </c>
      <c r="AA124" s="1">
        <v>0</v>
      </c>
      <c r="AB124" s="1">
        <v>0</v>
      </c>
    </row>
    <row r="125" spans="1:28" x14ac:dyDescent="0.25">
      <c r="A125" s="13">
        <v>123</v>
      </c>
      <c r="B125" s="17">
        <v>5</v>
      </c>
      <c r="C125" s="1" t="s">
        <v>797</v>
      </c>
      <c r="D125" s="1" t="s">
        <v>932</v>
      </c>
      <c r="E125" s="1" t="s">
        <v>5621</v>
      </c>
      <c r="F125" s="1" t="s">
        <v>387</v>
      </c>
      <c r="G125" s="21">
        <v>6.0160000000032596</v>
      </c>
      <c r="H125" s="21">
        <v>0</v>
      </c>
      <c r="I125" s="1" t="s">
        <v>258</v>
      </c>
      <c r="J125" s="1" t="s">
        <v>259</v>
      </c>
      <c r="K125" s="1">
        <v>0</v>
      </c>
      <c r="L125" s="1">
        <v>1</v>
      </c>
      <c r="M125" s="1">
        <v>14</v>
      </c>
      <c r="N125" s="1">
        <v>16</v>
      </c>
      <c r="O125" s="1">
        <v>98</v>
      </c>
      <c r="P125" s="16">
        <v>306.33293968023258</v>
      </c>
      <c r="Q125" s="21">
        <v>8.3176941436781213</v>
      </c>
      <c r="R125" s="21">
        <v>26.436022684269947</v>
      </c>
      <c r="S125" s="21">
        <v>18.118328540591826</v>
      </c>
      <c r="T125" s="21">
        <v>0.57053408310364317</v>
      </c>
      <c r="U125" s="21">
        <v>5.7313423508401975</v>
      </c>
      <c r="V125" s="21">
        <v>5.1608082677365541</v>
      </c>
      <c r="W125" s="13" t="str">
        <f>IF(Table4[[#This Row],[PSI - FI]]&gt;5,"Red",(IF(AND(Table4[[#This Row],[PSI - FI]]&lt;5,Table4[[#This Row],[PSI - FI]]&gt;=3),"Blue","No")))</f>
        <v>Red</v>
      </c>
      <c r="X125" s="19" t="str">
        <f>HYPERLINK("https://www.google.com/maps/search/?api=1&amp;query="&amp;Table4[[#This Row],[Begin Lat]]&amp;","&amp;Table4[[#This Row],[Begin Long]],"Google Maps")</f>
        <v>Google Maps</v>
      </c>
      <c r="Y125" s="1">
        <v>39.724128</v>
      </c>
      <c r="Z125" s="1">
        <v>-82.608228999999994</v>
      </c>
      <c r="AA125" s="1">
        <v>0</v>
      </c>
      <c r="AB125" s="1">
        <v>0</v>
      </c>
    </row>
    <row r="126" spans="1:28" x14ac:dyDescent="0.25">
      <c r="A126" s="13">
        <v>124</v>
      </c>
      <c r="B126" s="17">
        <v>2</v>
      </c>
      <c r="C126" s="1" t="s">
        <v>786</v>
      </c>
      <c r="D126" s="1" t="s">
        <v>933</v>
      </c>
      <c r="E126" s="1" t="s">
        <v>5571</v>
      </c>
      <c r="F126" s="1" t="s">
        <v>388</v>
      </c>
      <c r="G126" s="21">
        <v>1.0010000000038417</v>
      </c>
      <c r="H126" s="21">
        <v>0</v>
      </c>
      <c r="I126" s="1" t="s">
        <v>258</v>
      </c>
      <c r="J126" s="1" t="s">
        <v>259</v>
      </c>
      <c r="K126" s="1">
        <v>0</v>
      </c>
      <c r="L126" s="1">
        <v>3</v>
      </c>
      <c r="M126" s="1">
        <v>14</v>
      </c>
      <c r="N126" s="1">
        <v>15</v>
      </c>
      <c r="O126" s="1">
        <v>73</v>
      </c>
      <c r="P126" s="16">
        <v>368.24881904069764</v>
      </c>
      <c r="Q126" s="21">
        <v>7.2664561189641468</v>
      </c>
      <c r="R126" s="21">
        <v>21.09123882175556</v>
      </c>
      <c r="S126" s="21">
        <v>13.824782702791413</v>
      </c>
      <c r="T126" s="21">
        <v>0.49842670428042368</v>
      </c>
      <c r="U126" s="21">
        <v>5.7211960552832233</v>
      </c>
      <c r="V126" s="21">
        <v>5.2227693510027997</v>
      </c>
      <c r="W126" s="13" t="str">
        <f>IF(Table4[[#This Row],[PSI - FI]]&gt;5,"Red",(IF(AND(Table4[[#This Row],[PSI - FI]]&lt;5,Table4[[#This Row],[PSI - FI]]&gt;=3),"Blue","No")))</f>
        <v>Red</v>
      </c>
      <c r="X126" s="19" t="str">
        <f>HYPERLINK("https://www.google.com/maps/search/?api=1&amp;query="&amp;Table4[[#This Row],[Begin Lat]]&amp;","&amp;Table4[[#This Row],[Begin Long]],"Google Maps")</f>
        <v>Google Maps</v>
      </c>
      <c r="Y126" s="1">
        <v>41.707116999999997</v>
      </c>
      <c r="Z126" s="1">
        <v>-83.566086999999996</v>
      </c>
      <c r="AA126" s="1">
        <v>0</v>
      </c>
      <c r="AB126" s="1">
        <v>0</v>
      </c>
    </row>
    <row r="127" spans="1:28" x14ac:dyDescent="0.25">
      <c r="A127" s="13">
        <v>125</v>
      </c>
      <c r="B127" s="17">
        <v>12</v>
      </c>
      <c r="C127" s="1" t="s">
        <v>794</v>
      </c>
      <c r="D127" s="1" t="s">
        <v>934</v>
      </c>
      <c r="E127" s="1" t="s">
        <v>3340</v>
      </c>
      <c r="F127" s="1" t="s">
        <v>389</v>
      </c>
      <c r="G127" s="21">
        <v>7.2899999999935972</v>
      </c>
      <c r="H127" s="21">
        <v>0</v>
      </c>
      <c r="I127" s="1" t="s">
        <v>258</v>
      </c>
      <c r="J127" s="1" t="s">
        <v>259</v>
      </c>
      <c r="K127" s="1">
        <v>0</v>
      </c>
      <c r="L127" s="1">
        <v>2</v>
      </c>
      <c r="M127" s="1">
        <v>12</v>
      </c>
      <c r="N127" s="1">
        <v>16</v>
      </c>
      <c r="O127" s="1">
        <v>149</v>
      </c>
      <c r="P127" s="16">
        <v>389.91587936046511</v>
      </c>
      <c r="Q127" s="21">
        <v>12.191725257358858</v>
      </c>
      <c r="R127" s="21">
        <v>36.281979791073852</v>
      </c>
      <c r="S127" s="21">
        <v>24.090254533714994</v>
      </c>
      <c r="T127" s="21">
        <v>0.83626479538749676</v>
      </c>
      <c r="U127" s="21">
        <v>5.6868157696360351</v>
      </c>
      <c r="V127" s="21">
        <v>4.850550974248538</v>
      </c>
      <c r="W127" s="13" t="str">
        <f>IF(Table4[[#This Row],[PSI - FI]]&gt;5,"Red",(IF(AND(Table4[[#This Row],[PSI - FI]]&lt;5,Table4[[#This Row],[PSI - FI]]&gt;=3),"Blue","No")))</f>
        <v>Blue</v>
      </c>
      <c r="X127" s="19" t="str">
        <f>HYPERLINK("https://www.google.com/maps/search/?api=1&amp;query="&amp;Table4[[#This Row],[Begin Lat]]&amp;","&amp;Table4[[#This Row],[Begin Long]],"Google Maps")</f>
        <v>Google Maps</v>
      </c>
      <c r="Y127" s="1">
        <v>41.653013000000001</v>
      </c>
      <c r="Z127" s="1">
        <v>-81.377133000000001</v>
      </c>
      <c r="AA127" s="1">
        <v>0</v>
      </c>
      <c r="AB127" s="1">
        <v>0</v>
      </c>
    </row>
    <row r="128" spans="1:28" x14ac:dyDescent="0.25">
      <c r="A128" s="13">
        <v>126</v>
      </c>
      <c r="B128" s="17">
        <v>12</v>
      </c>
      <c r="C128" s="1" t="s">
        <v>785</v>
      </c>
      <c r="D128" s="1" t="s">
        <v>935</v>
      </c>
      <c r="E128" s="1" t="s">
        <v>5622</v>
      </c>
      <c r="F128" s="1" t="s">
        <v>390</v>
      </c>
      <c r="G128" s="21">
        <v>2.7930000000051223</v>
      </c>
      <c r="H128" s="21">
        <v>0</v>
      </c>
      <c r="I128" s="1" t="s">
        <v>258</v>
      </c>
      <c r="J128" s="1" t="s">
        <v>259</v>
      </c>
      <c r="K128" s="1">
        <v>0</v>
      </c>
      <c r="L128" s="1">
        <v>2</v>
      </c>
      <c r="M128" s="1">
        <v>13</v>
      </c>
      <c r="N128" s="1">
        <v>17</v>
      </c>
      <c r="O128" s="1">
        <v>49</v>
      </c>
      <c r="P128" s="16">
        <v>300.90025436046511</v>
      </c>
      <c r="Q128" s="21">
        <v>7.0992296896087481</v>
      </c>
      <c r="R128" s="21">
        <v>16.162064336886711</v>
      </c>
      <c r="S128" s="21">
        <v>9.0628346472779633</v>
      </c>
      <c r="T128" s="21">
        <v>0.48695617219606063</v>
      </c>
      <c r="U128" s="21">
        <v>5.6698015039518967</v>
      </c>
      <c r="V128" s="21">
        <v>5.1828453317558365</v>
      </c>
      <c r="W128" s="13" t="str">
        <f>IF(Table4[[#This Row],[PSI - FI]]&gt;5,"Red",(IF(AND(Table4[[#This Row],[PSI - FI]]&lt;5,Table4[[#This Row],[PSI - FI]]&gt;=3),"Blue","No")))</f>
        <v>Red</v>
      </c>
      <c r="X128" s="19" t="str">
        <f>HYPERLINK("https://www.google.com/maps/search/?api=1&amp;query="&amp;Table4[[#This Row],[Begin Lat]]&amp;","&amp;Table4[[#This Row],[Begin Long]],"Google Maps")</f>
        <v>Google Maps</v>
      </c>
      <c r="Y128" s="1">
        <v>41.449863999999998</v>
      </c>
      <c r="Z128" s="1">
        <v>-81.536118999999999</v>
      </c>
      <c r="AA128" s="1">
        <v>0</v>
      </c>
      <c r="AB128" s="1">
        <v>0</v>
      </c>
    </row>
    <row r="129" spans="1:28" x14ac:dyDescent="0.25">
      <c r="A129" s="13">
        <v>127</v>
      </c>
      <c r="B129" s="17">
        <v>6</v>
      </c>
      <c r="C129" s="1" t="s">
        <v>784</v>
      </c>
      <c r="D129" s="1" t="s">
        <v>936</v>
      </c>
      <c r="E129" s="1" t="s">
        <v>5623</v>
      </c>
      <c r="F129" s="1" t="s">
        <v>391</v>
      </c>
      <c r="G129" s="21">
        <v>0.2470000000030268</v>
      </c>
      <c r="H129" s="21">
        <v>0</v>
      </c>
      <c r="I129" s="1" t="s">
        <v>258</v>
      </c>
      <c r="J129" s="1" t="s">
        <v>259</v>
      </c>
      <c r="K129" s="1">
        <v>0</v>
      </c>
      <c r="L129" s="1">
        <v>7</v>
      </c>
      <c r="M129" s="1">
        <v>21</v>
      </c>
      <c r="N129" s="1">
        <v>3</v>
      </c>
      <c r="O129" s="1">
        <v>35</v>
      </c>
      <c r="P129" s="16">
        <v>505.53370276162786</v>
      </c>
      <c r="Q129" s="21">
        <v>8.1362674546697384</v>
      </c>
      <c r="R129" s="21">
        <v>13.34289923240012</v>
      </c>
      <c r="S129" s="21">
        <v>5.2066317777303812</v>
      </c>
      <c r="T129" s="21">
        <v>0.55808951518903671</v>
      </c>
      <c r="U129" s="21">
        <v>5.6433496252689856</v>
      </c>
      <c r="V129" s="21">
        <v>5.0852601100799486</v>
      </c>
      <c r="W129" s="13" t="str">
        <f>IF(Table4[[#This Row],[PSI - FI]]&gt;5,"Red",(IF(AND(Table4[[#This Row],[PSI - FI]]&lt;5,Table4[[#This Row],[PSI - FI]]&gt;=3),"Blue","No")))</f>
        <v>Red</v>
      </c>
      <c r="X129" s="19" t="str">
        <f>HYPERLINK("https://www.google.com/maps/search/?api=1&amp;query="&amp;Table4[[#This Row],[Begin Lat]]&amp;","&amp;Table4[[#This Row],[Begin Long]],"Google Maps")</f>
        <v>Google Maps</v>
      </c>
      <c r="Y129" s="1">
        <v>39.938428999999999</v>
      </c>
      <c r="Z129" s="1">
        <v>-83.112556999999995</v>
      </c>
      <c r="AA129" s="1">
        <v>0</v>
      </c>
      <c r="AB129" s="1">
        <v>0</v>
      </c>
    </row>
    <row r="130" spans="1:28" x14ac:dyDescent="0.25">
      <c r="A130" s="13">
        <v>128</v>
      </c>
      <c r="B130" s="17">
        <v>8</v>
      </c>
      <c r="C130" s="1" t="s">
        <v>787</v>
      </c>
      <c r="D130" s="1" t="s">
        <v>937</v>
      </c>
      <c r="E130" s="1" t="s">
        <v>5624</v>
      </c>
      <c r="F130" s="1" t="s">
        <v>392</v>
      </c>
      <c r="G130" s="21">
        <v>0.60599999999976717</v>
      </c>
      <c r="H130" s="21">
        <v>0</v>
      </c>
      <c r="I130" s="1" t="s">
        <v>258</v>
      </c>
      <c r="J130" s="1" t="s">
        <v>259</v>
      </c>
      <c r="K130" s="1">
        <v>0</v>
      </c>
      <c r="L130" s="1">
        <v>2</v>
      </c>
      <c r="M130" s="1">
        <v>15</v>
      </c>
      <c r="N130" s="1">
        <v>14</v>
      </c>
      <c r="O130" s="1">
        <v>68</v>
      </c>
      <c r="P130" s="16">
        <v>319.68150436046511</v>
      </c>
      <c r="Q130" s="21">
        <v>9.0244893392623595</v>
      </c>
      <c r="R130" s="21">
        <v>19.764634291920327</v>
      </c>
      <c r="S130" s="21">
        <v>10.740144952657968</v>
      </c>
      <c r="T130" s="21">
        <v>0.61901515753233027</v>
      </c>
      <c r="U130" s="21">
        <v>5.6431680757778304</v>
      </c>
      <c r="V130" s="21">
        <v>5.0241529182455</v>
      </c>
      <c r="W130" s="13" t="str">
        <f>IF(Table4[[#This Row],[PSI - FI]]&gt;5,"Red",(IF(AND(Table4[[#This Row],[PSI - FI]]&lt;5,Table4[[#This Row],[PSI - FI]]&gt;=3),"Blue","No")))</f>
        <v>Red</v>
      </c>
      <c r="X130" s="19" t="str">
        <f>HYPERLINK("https://www.google.com/maps/search/?api=1&amp;query="&amp;Table4[[#This Row],[Begin Lat]]&amp;","&amp;Table4[[#This Row],[Begin Long]],"Google Maps")</f>
        <v>Google Maps</v>
      </c>
      <c r="Y130" s="1">
        <v>39.125036000000001</v>
      </c>
      <c r="Z130" s="1">
        <v>-84.553309999999996</v>
      </c>
      <c r="AA130" s="1">
        <v>0</v>
      </c>
      <c r="AB130" s="1">
        <v>0</v>
      </c>
    </row>
    <row r="131" spans="1:28" x14ac:dyDescent="0.25">
      <c r="A131" s="13">
        <v>129</v>
      </c>
      <c r="B131" s="17">
        <v>12</v>
      </c>
      <c r="C131" s="1" t="s">
        <v>794</v>
      </c>
      <c r="D131" s="1" t="s">
        <v>938</v>
      </c>
      <c r="E131" s="1" t="s">
        <v>3340</v>
      </c>
      <c r="F131" s="1" t="s">
        <v>393</v>
      </c>
      <c r="G131" s="21">
        <v>3.2337529093496729</v>
      </c>
      <c r="H131" s="21">
        <v>0</v>
      </c>
      <c r="I131" s="1" t="s">
        <v>258</v>
      </c>
      <c r="J131" s="1" t="s">
        <v>261</v>
      </c>
      <c r="K131" s="1">
        <v>0</v>
      </c>
      <c r="L131" s="1">
        <v>2</v>
      </c>
      <c r="M131" s="1">
        <v>10</v>
      </c>
      <c r="N131" s="1">
        <v>19</v>
      </c>
      <c r="O131" s="1">
        <v>127</v>
      </c>
      <c r="P131" s="16">
        <v>368.13462936046511</v>
      </c>
      <c r="Q131" s="21">
        <v>9.5564259310167063</v>
      </c>
      <c r="R131" s="21">
        <v>31.50522080312864</v>
      </c>
      <c r="S131" s="21">
        <v>21.948794872111932</v>
      </c>
      <c r="T131" s="21">
        <v>0.66428123467394384</v>
      </c>
      <c r="U131" s="21">
        <v>5.6372676010090084</v>
      </c>
      <c r="V131" s="21">
        <v>4.9729863663350642</v>
      </c>
      <c r="W131" s="13" t="str">
        <f>IF(Table4[[#This Row],[PSI - FI]]&gt;5,"Red",(IF(AND(Table4[[#This Row],[PSI - FI]]&lt;5,Table4[[#This Row],[PSI - FI]]&gt;=3),"Blue","No")))</f>
        <v>Blue</v>
      </c>
      <c r="X131" s="19" t="str">
        <f>HYPERLINK("https://www.google.com/maps/search/?api=1&amp;query="&amp;Table4[[#This Row],[Begin Lat]]&amp;","&amp;Table4[[#This Row],[Begin Long]],"Google Maps")</f>
        <v>Google Maps</v>
      </c>
      <c r="Y131" s="1">
        <v>41.624872000000003</v>
      </c>
      <c r="Z131" s="1">
        <v>-81.439976000000001</v>
      </c>
      <c r="AA131" s="1">
        <v>0</v>
      </c>
      <c r="AB131" s="1">
        <v>0</v>
      </c>
    </row>
    <row r="132" spans="1:28" x14ac:dyDescent="0.25">
      <c r="A132" s="13">
        <v>130</v>
      </c>
      <c r="B132" s="17">
        <v>6</v>
      </c>
      <c r="C132" s="1" t="s">
        <v>784</v>
      </c>
      <c r="D132" s="1" t="s">
        <v>939</v>
      </c>
      <c r="E132" s="1" t="s">
        <v>5625</v>
      </c>
      <c r="F132" s="1" t="s">
        <v>394</v>
      </c>
      <c r="G132" s="21">
        <v>5.5139999999955762</v>
      </c>
      <c r="H132" s="21">
        <v>0</v>
      </c>
      <c r="I132" s="1" t="s">
        <v>258</v>
      </c>
      <c r="J132" s="1" t="s">
        <v>261</v>
      </c>
      <c r="K132" s="1">
        <v>1</v>
      </c>
      <c r="L132" s="1">
        <v>2</v>
      </c>
      <c r="M132" s="1">
        <v>22</v>
      </c>
      <c r="N132" s="1">
        <v>6</v>
      </c>
      <c r="O132" s="1">
        <v>28</v>
      </c>
      <c r="P132" s="16">
        <v>335.68631904069764</v>
      </c>
      <c r="Q132" s="21">
        <v>8.9676863849255088</v>
      </c>
      <c r="R132" s="21">
        <v>11.820683721763562</v>
      </c>
      <c r="S132" s="21">
        <v>2.8529973368380528</v>
      </c>
      <c r="T132" s="21">
        <v>0.6233570821296851</v>
      </c>
      <c r="U132" s="21">
        <v>5.6185273435044714</v>
      </c>
      <c r="V132" s="21">
        <v>4.9951702613747866</v>
      </c>
      <c r="W132" s="13" t="str">
        <f>IF(Table4[[#This Row],[PSI - FI]]&gt;5,"Red",(IF(AND(Table4[[#This Row],[PSI - FI]]&lt;5,Table4[[#This Row],[PSI - FI]]&gt;=3),"Blue","No")))</f>
        <v>Blue</v>
      </c>
      <c r="X132" s="19" t="str">
        <f>HYPERLINK("https://www.google.com/maps/search/?api=1&amp;query="&amp;Table4[[#This Row],[Begin Lat]]&amp;","&amp;Table4[[#This Row],[Begin Long]],"Google Maps")</f>
        <v>Google Maps</v>
      </c>
      <c r="Y132" s="1">
        <v>40.051920000000003</v>
      </c>
      <c r="Z132" s="1">
        <v>-83.033715999999998</v>
      </c>
      <c r="AA132" s="1">
        <v>0</v>
      </c>
      <c r="AB132" s="1">
        <v>0</v>
      </c>
    </row>
    <row r="133" spans="1:28" x14ac:dyDescent="0.25">
      <c r="A133" s="13">
        <v>131</v>
      </c>
      <c r="B133" s="17">
        <v>6</v>
      </c>
      <c r="C133" s="1" t="s">
        <v>784</v>
      </c>
      <c r="D133" s="1" t="s">
        <v>940</v>
      </c>
      <c r="E133" s="1" t="s">
        <v>5626</v>
      </c>
      <c r="F133" s="1" t="s">
        <v>395</v>
      </c>
      <c r="G133" s="21">
        <v>0.70900000000256114</v>
      </c>
      <c r="H133" s="21">
        <v>0</v>
      </c>
      <c r="I133" s="1" t="s">
        <v>258</v>
      </c>
      <c r="J133" s="1" t="s">
        <v>261</v>
      </c>
      <c r="K133" s="1">
        <v>0</v>
      </c>
      <c r="L133" s="1">
        <v>1</v>
      </c>
      <c r="M133" s="1">
        <v>23</v>
      </c>
      <c r="N133" s="1">
        <v>8</v>
      </c>
      <c r="O133" s="1">
        <v>67</v>
      </c>
      <c r="P133" s="16">
        <v>298.75481468023258</v>
      </c>
      <c r="Q133" s="21">
        <v>8.5945174982145431</v>
      </c>
      <c r="R133" s="21">
        <v>19.216384243676771</v>
      </c>
      <c r="S133" s="21">
        <v>10.621866745462228</v>
      </c>
      <c r="T133" s="21">
        <v>0.59741756346489827</v>
      </c>
      <c r="U133" s="21">
        <v>5.614748136514887</v>
      </c>
      <c r="V133" s="21">
        <v>5.0173305730499891</v>
      </c>
      <c r="W133" s="13" t="str">
        <f>IF(Table4[[#This Row],[PSI - FI]]&gt;5,"Red",(IF(AND(Table4[[#This Row],[PSI - FI]]&lt;5,Table4[[#This Row],[PSI - FI]]&gt;=3),"Blue","No")))</f>
        <v>Red</v>
      </c>
      <c r="X133" s="19" t="str">
        <f>HYPERLINK("https://www.google.com/maps/search/?api=1&amp;query="&amp;Table4[[#This Row],[Begin Lat]]&amp;","&amp;Table4[[#This Row],[Begin Long]],"Google Maps")</f>
        <v>Google Maps</v>
      </c>
      <c r="Y133" s="1">
        <v>40.086176999999999</v>
      </c>
      <c r="Z133" s="1">
        <v>-82.960305000000005</v>
      </c>
      <c r="AA133" s="1">
        <v>0</v>
      </c>
      <c r="AB133" s="1">
        <v>0</v>
      </c>
    </row>
    <row r="134" spans="1:28" x14ac:dyDescent="0.25">
      <c r="A134" s="13">
        <v>132</v>
      </c>
      <c r="B134" s="17">
        <v>3</v>
      </c>
      <c r="C134" s="1" t="s">
        <v>791</v>
      </c>
      <c r="D134" s="1" t="s">
        <v>941</v>
      </c>
      <c r="E134" s="1" t="s">
        <v>5627</v>
      </c>
      <c r="F134" s="1" t="s">
        <v>396</v>
      </c>
      <c r="G134" s="21">
        <v>20.081000000005588</v>
      </c>
      <c r="H134" s="21">
        <v>0</v>
      </c>
      <c r="I134" s="1" t="s">
        <v>258</v>
      </c>
      <c r="J134" s="1" t="s">
        <v>261</v>
      </c>
      <c r="K134" s="1">
        <v>1</v>
      </c>
      <c r="L134" s="1">
        <v>4</v>
      </c>
      <c r="M134" s="1">
        <v>8</v>
      </c>
      <c r="N134" s="1">
        <v>17</v>
      </c>
      <c r="O134" s="1">
        <v>66</v>
      </c>
      <c r="P134" s="16">
        <v>422.19594840116281</v>
      </c>
      <c r="Q134" s="21">
        <v>11.369878657583829</v>
      </c>
      <c r="R134" s="21">
        <v>19.350019220969816</v>
      </c>
      <c r="S134" s="21">
        <v>7.9801405633859872</v>
      </c>
      <c r="T134" s="21">
        <v>0.79033700331826551</v>
      </c>
      <c r="U134" s="21">
        <v>5.5968066197155775</v>
      </c>
      <c r="V134" s="21">
        <v>4.8064696163973117</v>
      </c>
      <c r="W134" s="13" t="str">
        <f>IF(Table4[[#This Row],[PSI - FI]]&gt;5,"Red",(IF(AND(Table4[[#This Row],[PSI - FI]]&lt;5,Table4[[#This Row],[PSI - FI]]&gt;=3),"Blue","No")))</f>
        <v>Blue</v>
      </c>
      <c r="X134" s="19" t="str">
        <f>HYPERLINK("https://www.google.com/maps/search/?api=1&amp;query="&amp;Table4[[#This Row],[Begin Lat]]&amp;","&amp;Table4[[#This Row],[Begin Long]],"Google Maps")</f>
        <v>Google Maps</v>
      </c>
      <c r="Y134" s="1">
        <v>41.400446000000002</v>
      </c>
      <c r="Z134" s="1">
        <v>-82.116725000000002</v>
      </c>
      <c r="AA134" s="1">
        <v>0</v>
      </c>
      <c r="AB134" s="1">
        <v>0</v>
      </c>
    </row>
    <row r="135" spans="1:28" x14ac:dyDescent="0.25">
      <c r="A135" s="13">
        <v>133</v>
      </c>
      <c r="B135" s="17">
        <v>4</v>
      </c>
      <c r="C135" s="1" t="s">
        <v>798</v>
      </c>
      <c r="D135" s="1" t="s">
        <v>942</v>
      </c>
      <c r="E135" s="1" t="s">
        <v>5628</v>
      </c>
      <c r="F135" s="1" t="s">
        <v>397</v>
      </c>
      <c r="G135" s="21">
        <v>1.1159999999945285</v>
      </c>
      <c r="H135" s="21">
        <v>0</v>
      </c>
      <c r="I135" s="1" t="s">
        <v>258</v>
      </c>
      <c r="J135" s="1" t="s">
        <v>259</v>
      </c>
      <c r="K135" s="1">
        <v>0</v>
      </c>
      <c r="L135" s="1">
        <v>2</v>
      </c>
      <c r="M135" s="1">
        <v>15</v>
      </c>
      <c r="N135" s="1">
        <v>14</v>
      </c>
      <c r="O135" s="1">
        <v>64</v>
      </c>
      <c r="P135" s="16">
        <v>315.68150436046511</v>
      </c>
      <c r="Q135" s="21">
        <v>9.2516901395052713</v>
      </c>
      <c r="R135" s="21">
        <v>18.745585407055792</v>
      </c>
      <c r="S135" s="21">
        <v>9.4938952675505206</v>
      </c>
      <c r="T135" s="21">
        <v>0.63459950074186333</v>
      </c>
      <c r="U135" s="21">
        <v>5.5966974947583559</v>
      </c>
      <c r="V135" s="21">
        <v>4.9620979940164922</v>
      </c>
      <c r="W135" s="13" t="str">
        <f>IF(Table4[[#This Row],[PSI - FI]]&gt;5,"Red",(IF(AND(Table4[[#This Row],[PSI - FI]]&lt;5,Table4[[#This Row],[PSI - FI]]&gt;=3),"Blue","No")))</f>
        <v>Blue</v>
      </c>
      <c r="X135" s="19" t="str">
        <f>HYPERLINK("https://www.google.com/maps/search/?api=1&amp;query="&amp;Table4[[#This Row],[Begin Lat]]&amp;","&amp;Table4[[#This Row],[Begin Long]],"Google Maps")</f>
        <v>Google Maps</v>
      </c>
      <c r="Y135" s="1">
        <v>41.250301</v>
      </c>
      <c r="Z135" s="1">
        <v>-81.363877000000002</v>
      </c>
      <c r="AA135" s="1">
        <v>0</v>
      </c>
      <c r="AB135" s="1">
        <v>0</v>
      </c>
    </row>
    <row r="136" spans="1:28" x14ac:dyDescent="0.25">
      <c r="A136" s="13">
        <v>134</v>
      </c>
      <c r="B136" s="17">
        <v>8</v>
      </c>
      <c r="C136" s="1" t="s">
        <v>788</v>
      </c>
      <c r="D136" s="1" t="s">
        <v>943</v>
      </c>
      <c r="E136" s="1" t="s">
        <v>5629</v>
      </c>
      <c r="F136" s="1" t="s">
        <v>398</v>
      </c>
      <c r="G136" s="21">
        <v>0.63700000000244472</v>
      </c>
      <c r="H136" s="21">
        <v>0</v>
      </c>
      <c r="I136" s="1" t="s">
        <v>258</v>
      </c>
      <c r="J136" s="1" t="s">
        <v>259</v>
      </c>
      <c r="K136" s="1">
        <v>0</v>
      </c>
      <c r="L136" s="1">
        <v>1</v>
      </c>
      <c r="M136" s="1">
        <v>9</v>
      </c>
      <c r="N136" s="1">
        <v>21</v>
      </c>
      <c r="O136" s="1">
        <v>77</v>
      </c>
      <c r="P136" s="16">
        <v>274.78606468023258</v>
      </c>
      <c r="Q136" s="21">
        <v>7.1693522170974395</v>
      </c>
      <c r="R136" s="21">
        <v>21.849922751691803</v>
      </c>
      <c r="S136" s="21">
        <v>14.680570534594363</v>
      </c>
      <c r="T136" s="21">
        <v>0.49176607398309352</v>
      </c>
      <c r="U136" s="21">
        <v>5.57067548996379</v>
      </c>
      <c r="V136" s="21">
        <v>5.0789094159806965</v>
      </c>
      <c r="W136" s="13" t="str">
        <f>IF(Table4[[#This Row],[PSI - FI]]&gt;5,"Red",(IF(AND(Table4[[#This Row],[PSI - FI]]&lt;5,Table4[[#This Row],[PSI - FI]]&gt;=3),"Blue","No")))</f>
        <v>Red</v>
      </c>
      <c r="X136" s="19" t="str">
        <f>HYPERLINK("https://www.google.com/maps/search/?api=1&amp;query="&amp;Table4[[#This Row],[Begin Lat]]&amp;","&amp;Table4[[#This Row],[Begin Long]],"Google Maps")</f>
        <v>Google Maps</v>
      </c>
      <c r="Y136" s="1">
        <v>39.381968000000001</v>
      </c>
      <c r="Z136" s="1">
        <v>-84.549587000000002</v>
      </c>
      <c r="AA136" s="1">
        <v>0</v>
      </c>
      <c r="AB136" s="1">
        <v>0</v>
      </c>
    </row>
    <row r="137" spans="1:28" x14ac:dyDescent="0.25">
      <c r="A137" s="13">
        <v>135</v>
      </c>
      <c r="B137" s="17">
        <v>2</v>
      </c>
      <c r="C137" s="1" t="s">
        <v>786</v>
      </c>
      <c r="D137" s="1" t="s">
        <v>944</v>
      </c>
      <c r="E137" s="1" t="s">
        <v>5630</v>
      </c>
      <c r="F137" s="1" t="s">
        <v>399</v>
      </c>
      <c r="G137" s="21">
        <v>0</v>
      </c>
      <c r="H137" s="21">
        <v>0</v>
      </c>
      <c r="I137" s="1" t="s">
        <v>258</v>
      </c>
      <c r="J137" s="1" t="s">
        <v>259</v>
      </c>
      <c r="K137" s="1">
        <v>0</v>
      </c>
      <c r="L137" s="1">
        <v>2</v>
      </c>
      <c r="M137" s="1">
        <v>15</v>
      </c>
      <c r="N137" s="1">
        <v>14</v>
      </c>
      <c r="O137" s="1">
        <v>97</v>
      </c>
      <c r="P137" s="16">
        <v>348.68150436046511</v>
      </c>
      <c r="Q137" s="21">
        <v>7.1186970750636931</v>
      </c>
      <c r="R137" s="21">
        <v>25.900864089131709</v>
      </c>
      <c r="S137" s="21">
        <v>18.782167014068015</v>
      </c>
      <c r="T137" s="21">
        <v>0.48829149502942115</v>
      </c>
      <c r="U137" s="21">
        <v>5.5678418931683886</v>
      </c>
      <c r="V137" s="21">
        <v>5.0795503981389674</v>
      </c>
      <c r="W137" s="13" t="str">
        <f>IF(Table4[[#This Row],[PSI - FI]]&gt;5,"Red",(IF(AND(Table4[[#This Row],[PSI - FI]]&lt;5,Table4[[#This Row],[PSI - FI]]&gt;=3),"Blue","No")))</f>
        <v>Red</v>
      </c>
      <c r="X137" s="19" t="str">
        <f>HYPERLINK("https://www.google.com/maps/search/?api=1&amp;query="&amp;Table4[[#This Row],[Begin Lat]]&amp;","&amp;Table4[[#This Row],[Begin Long]],"Google Maps")</f>
        <v>Google Maps</v>
      </c>
      <c r="Y137" s="1">
        <v>41.692633999999998</v>
      </c>
      <c r="Z137" s="1">
        <v>-83.565337999999997</v>
      </c>
      <c r="AA137" s="1">
        <v>0</v>
      </c>
      <c r="AB137" s="1">
        <v>0</v>
      </c>
    </row>
    <row r="138" spans="1:28" x14ac:dyDescent="0.25">
      <c r="A138" s="13">
        <v>136</v>
      </c>
      <c r="B138" s="17">
        <v>8</v>
      </c>
      <c r="C138" s="1" t="s">
        <v>787</v>
      </c>
      <c r="D138" s="1" t="s">
        <v>945</v>
      </c>
      <c r="E138" s="1" t="s">
        <v>5573</v>
      </c>
      <c r="F138" s="1" t="s">
        <v>400</v>
      </c>
      <c r="G138" s="21">
        <v>1.9930000000022119</v>
      </c>
      <c r="H138" s="21">
        <v>0</v>
      </c>
      <c r="I138" s="1" t="s">
        <v>258</v>
      </c>
      <c r="J138" s="1" t="s">
        <v>259</v>
      </c>
      <c r="K138" s="1">
        <v>1</v>
      </c>
      <c r="L138" s="1">
        <v>2</v>
      </c>
      <c r="M138" s="1">
        <v>15</v>
      </c>
      <c r="N138" s="1">
        <v>14</v>
      </c>
      <c r="O138" s="1">
        <v>101</v>
      </c>
      <c r="P138" s="16">
        <v>398.35819404069764</v>
      </c>
      <c r="Q138" s="21">
        <v>6.0578190547841668</v>
      </c>
      <c r="R138" s="21">
        <v>26.4997233297401</v>
      </c>
      <c r="S138" s="21">
        <v>20.441904274955931</v>
      </c>
      <c r="T138" s="21">
        <v>0.41552288174192459</v>
      </c>
      <c r="U138" s="21">
        <v>5.5519377855285885</v>
      </c>
      <c r="V138" s="21">
        <v>5.1364149037866635</v>
      </c>
      <c r="W138" s="13" t="str">
        <f>IF(Table4[[#This Row],[PSI - FI]]&gt;5,"Red",(IF(AND(Table4[[#This Row],[PSI - FI]]&lt;5,Table4[[#This Row],[PSI - FI]]&gt;=3),"Blue","No")))</f>
        <v>Red</v>
      </c>
      <c r="X138" s="19" t="str">
        <f>HYPERLINK("https://www.google.com/maps/search/?api=1&amp;query="&amp;Table4[[#This Row],[Begin Lat]]&amp;","&amp;Table4[[#This Row],[Begin Long]],"Google Maps")</f>
        <v>Google Maps</v>
      </c>
      <c r="Y138" s="1">
        <v>39.135018000000002</v>
      </c>
      <c r="Z138" s="1">
        <v>-84.498884000000004</v>
      </c>
      <c r="AA138" s="1">
        <v>0</v>
      </c>
      <c r="AB138" s="1">
        <v>0</v>
      </c>
    </row>
    <row r="139" spans="1:28" x14ac:dyDescent="0.25">
      <c r="A139" s="13">
        <v>137</v>
      </c>
      <c r="B139" s="17">
        <v>2</v>
      </c>
      <c r="C139" s="1" t="s">
        <v>786</v>
      </c>
      <c r="D139" s="1" t="s">
        <v>946</v>
      </c>
      <c r="E139" s="1" t="s">
        <v>5566</v>
      </c>
      <c r="F139" s="1" t="s">
        <v>401</v>
      </c>
      <c r="G139" s="21">
        <v>1.9790000000066357</v>
      </c>
      <c r="H139" s="21">
        <v>0</v>
      </c>
      <c r="I139" s="1" t="s">
        <v>258</v>
      </c>
      <c r="J139" s="1" t="s">
        <v>259</v>
      </c>
      <c r="K139" s="1">
        <v>0</v>
      </c>
      <c r="L139" s="1">
        <v>0</v>
      </c>
      <c r="M139" s="1">
        <v>16</v>
      </c>
      <c r="N139" s="1">
        <v>16</v>
      </c>
      <c r="O139" s="1">
        <v>127</v>
      </c>
      <c r="P139" s="16">
        <v>302.75</v>
      </c>
      <c r="Q139" s="21">
        <v>6.1996955829558136</v>
      </c>
      <c r="R139" s="21">
        <v>31.453683327081048</v>
      </c>
      <c r="S139" s="21">
        <v>25.253987744125233</v>
      </c>
      <c r="T139" s="21">
        <v>0.42525459266037202</v>
      </c>
      <c r="U139" s="21">
        <v>5.5358612964110891</v>
      </c>
      <c r="V139" s="21">
        <v>5.110606703750717</v>
      </c>
      <c r="W139" s="13" t="str">
        <f>IF(Table4[[#This Row],[PSI - FI]]&gt;5,"Red",(IF(AND(Table4[[#This Row],[PSI - FI]]&lt;5,Table4[[#This Row],[PSI - FI]]&gt;=3),"Blue","No")))</f>
        <v>Red</v>
      </c>
      <c r="X139" s="19" t="str">
        <f>HYPERLINK("https://www.google.com/maps/search/?api=1&amp;query="&amp;Table4[[#This Row],[Begin Lat]]&amp;","&amp;Table4[[#This Row],[Begin Long]],"Google Maps")</f>
        <v>Google Maps</v>
      </c>
      <c r="Y139" s="1">
        <v>41.706313999999999</v>
      </c>
      <c r="Z139" s="1">
        <v>-83.623692000000005</v>
      </c>
      <c r="AA139" s="1">
        <v>0</v>
      </c>
      <c r="AB139" s="1">
        <v>0</v>
      </c>
    </row>
    <row r="140" spans="1:28" x14ac:dyDescent="0.25">
      <c r="A140" s="13">
        <v>138</v>
      </c>
      <c r="B140" s="17">
        <v>7</v>
      </c>
      <c r="C140" s="1" t="s">
        <v>3196</v>
      </c>
      <c r="D140" s="1" t="s">
        <v>947</v>
      </c>
      <c r="E140" s="1" t="s">
        <v>5283</v>
      </c>
      <c r="F140" s="1" t="s">
        <v>402</v>
      </c>
      <c r="G140" s="21">
        <v>15.384000000005472</v>
      </c>
      <c r="H140" s="21">
        <v>0</v>
      </c>
      <c r="I140" s="1" t="s">
        <v>258</v>
      </c>
      <c r="J140" s="1" t="s">
        <v>259</v>
      </c>
      <c r="K140" s="1">
        <v>2</v>
      </c>
      <c r="L140" s="1">
        <v>3</v>
      </c>
      <c r="M140" s="1">
        <v>13</v>
      </c>
      <c r="N140" s="1">
        <v>14</v>
      </c>
      <c r="O140" s="1">
        <v>38</v>
      </c>
      <c r="P140" s="16">
        <v>413.61782340116281</v>
      </c>
      <c r="Q140" s="21">
        <v>5.1934043864501476</v>
      </c>
      <c r="R140" s="21">
        <v>14.290798877815993</v>
      </c>
      <c r="S140" s="21">
        <v>9.0973944913658453</v>
      </c>
      <c r="T140" s="21">
        <v>0.35623024345777582</v>
      </c>
      <c r="U140" s="21">
        <v>5.5353564790384384</v>
      </c>
      <c r="V140" s="21">
        <v>5.1791262355806627</v>
      </c>
      <c r="W140" s="13" t="str">
        <f>IF(Table4[[#This Row],[PSI - FI]]&gt;5,"Red",(IF(AND(Table4[[#This Row],[PSI - FI]]&lt;5,Table4[[#This Row],[PSI - FI]]&gt;=3),"Blue","No")))</f>
        <v>Red</v>
      </c>
      <c r="X140" s="19" t="str">
        <f>HYPERLINK("https://www.google.com/maps/search/?api=1&amp;query="&amp;Table4[[#This Row],[Begin Lat]]&amp;","&amp;Table4[[#This Row],[Begin Long]],"Google Maps")</f>
        <v>Google Maps</v>
      </c>
      <c r="Y140" s="1">
        <v>39.791150999999999</v>
      </c>
      <c r="Z140" s="1">
        <v>-84.214321999999996</v>
      </c>
      <c r="AA140" s="1">
        <v>0</v>
      </c>
      <c r="AB140" s="1">
        <v>0</v>
      </c>
    </row>
    <row r="141" spans="1:28" x14ac:dyDescent="0.25">
      <c r="A141" s="13">
        <v>139</v>
      </c>
      <c r="B141" s="17">
        <v>6</v>
      </c>
      <c r="C141" s="1" t="s">
        <v>784</v>
      </c>
      <c r="D141" s="1" t="s">
        <v>948</v>
      </c>
      <c r="E141" s="1" t="s">
        <v>5385</v>
      </c>
      <c r="F141" s="1" t="s">
        <v>403</v>
      </c>
      <c r="G141" s="21">
        <v>13.770999999993364</v>
      </c>
      <c r="H141" s="21">
        <v>0</v>
      </c>
      <c r="I141" s="1" t="s">
        <v>258</v>
      </c>
      <c r="J141" s="1" t="s">
        <v>261</v>
      </c>
      <c r="K141" s="1">
        <v>0</v>
      </c>
      <c r="L141" s="1">
        <v>1</v>
      </c>
      <c r="M141" s="1">
        <v>16</v>
      </c>
      <c r="N141" s="1">
        <v>14</v>
      </c>
      <c r="O141" s="1">
        <v>42</v>
      </c>
      <c r="P141" s="16">
        <v>254.55168968023256</v>
      </c>
      <c r="Q141" s="21">
        <v>13.921902573863097</v>
      </c>
      <c r="R141" s="21">
        <v>13.725188507721198</v>
      </c>
      <c r="S141" s="21">
        <v>-0.19671406614189912</v>
      </c>
      <c r="T141" s="21">
        <v>0.96773194262514795</v>
      </c>
      <c r="U141" s="21">
        <v>5.5013510070460727</v>
      </c>
      <c r="V141" s="21">
        <v>4.5336190644209244</v>
      </c>
      <c r="W141" s="13" t="str">
        <f>IF(Table4[[#This Row],[PSI - FI]]&gt;5,"Red",(IF(AND(Table4[[#This Row],[PSI - FI]]&lt;5,Table4[[#This Row],[PSI - FI]]&gt;=3),"Blue","No")))</f>
        <v>Blue</v>
      </c>
      <c r="X141" s="19" t="str">
        <f>HYPERLINK("https://www.google.com/maps/search/?api=1&amp;query="&amp;Table4[[#This Row],[Begin Lat]]&amp;","&amp;Table4[[#This Row],[Begin Long]],"Google Maps")</f>
        <v>Google Maps</v>
      </c>
      <c r="Y141" s="1">
        <v>39.981200000000001</v>
      </c>
      <c r="Z141" s="1">
        <v>-83.150647000000006</v>
      </c>
      <c r="AA141" s="1">
        <v>0</v>
      </c>
      <c r="AB141" s="1">
        <v>0</v>
      </c>
    </row>
    <row r="142" spans="1:28" x14ac:dyDescent="0.25">
      <c r="A142" s="13">
        <v>140</v>
      </c>
      <c r="B142" s="17">
        <v>2</v>
      </c>
      <c r="C142" s="1" t="s">
        <v>786</v>
      </c>
      <c r="D142" s="1" t="s">
        <v>949</v>
      </c>
      <c r="E142" s="1" t="s">
        <v>5517</v>
      </c>
      <c r="F142" s="1" t="s">
        <v>404</v>
      </c>
      <c r="G142" s="21">
        <v>2.8200000000069849</v>
      </c>
      <c r="H142" s="21">
        <v>0</v>
      </c>
      <c r="I142" s="1" t="s">
        <v>258</v>
      </c>
      <c r="J142" s="1" t="s">
        <v>259</v>
      </c>
      <c r="K142" s="1">
        <v>1</v>
      </c>
      <c r="L142" s="1">
        <v>1</v>
      </c>
      <c r="M142" s="1">
        <v>17</v>
      </c>
      <c r="N142" s="1">
        <v>11</v>
      </c>
      <c r="O142" s="1">
        <v>82</v>
      </c>
      <c r="P142" s="16">
        <v>333.46275436046511</v>
      </c>
      <c r="Q142" s="21">
        <v>9.6359093176306914</v>
      </c>
      <c r="R142" s="21">
        <v>22.295802006124337</v>
      </c>
      <c r="S142" s="21">
        <v>12.659892688493645</v>
      </c>
      <c r="T142" s="21">
        <v>0.66095417701584402</v>
      </c>
      <c r="U142" s="21">
        <v>5.483411592484317</v>
      </c>
      <c r="V142" s="21">
        <v>4.822457415468473</v>
      </c>
      <c r="W142" s="13" t="str">
        <f>IF(Table4[[#This Row],[PSI - FI]]&gt;5,"Red",(IF(AND(Table4[[#This Row],[PSI - FI]]&lt;5,Table4[[#This Row],[PSI - FI]]&gt;=3),"Blue","No")))</f>
        <v>Blue</v>
      </c>
      <c r="X142" s="19" t="str">
        <f>HYPERLINK("https://www.google.com/maps/search/?api=1&amp;query="&amp;Table4[[#This Row],[Begin Lat]]&amp;","&amp;Table4[[#This Row],[Begin Long]],"Google Maps")</f>
        <v>Google Maps</v>
      </c>
      <c r="Y142" s="1">
        <v>41.677002999999999</v>
      </c>
      <c r="Z142" s="1">
        <v>-83.644032999999993</v>
      </c>
      <c r="AA142" s="1">
        <v>0</v>
      </c>
      <c r="AB142" s="1">
        <v>0</v>
      </c>
    </row>
    <row r="143" spans="1:28" x14ac:dyDescent="0.25">
      <c r="A143" s="13">
        <v>141</v>
      </c>
      <c r="B143" s="17">
        <v>12</v>
      </c>
      <c r="C143" s="1" t="s">
        <v>785</v>
      </c>
      <c r="D143" s="1" t="s">
        <v>950</v>
      </c>
      <c r="E143" s="1" t="s">
        <v>5631</v>
      </c>
      <c r="F143" s="1" t="s">
        <v>405</v>
      </c>
      <c r="G143" s="21">
        <v>9.8819999999977881</v>
      </c>
      <c r="H143" s="21">
        <v>0</v>
      </c>
      <c r="I143" s="1" t="s">
        <v>258</v>
      </c>
      <c r="J143" s="1" t="s">
        <v>259</v>
      </c>
      <c r="K143" s="1">
        <v>0</v>
      </c>
      <c r="L143" s="1">
        <v>3</v>
      </c>
      <c r="M143" s="1">
        <v>12</v>
      </c>
      <c r="N143" s="1">
        <v>17</v>
      </c>
      <c r="O143" s="1">
        <v>64</v>
      </c>
      <c r="P143" s="16">
        <v>355.03006904069764</v>
      </c>
      <c r="Q143" s="21">
        <v>6.5314333869432621</v>
      </c>
      <c r="R143" s="21">
        <v>18.634058454180479</v>
      </c>
      <c r="S143" s="21">
        <v>12.102625067237216</v>
      </c>
      <c r="T143" s="21">
        <v>0.44800942357377471</v>
      </c>
      <c r="U143" s="21">
        <v>5.4793078398903177</v>
      </c>
      <c r="V143" s="21">
        <v>5.0312984163165426</v>
      </c>
      <c r="W143" s="13" t="str">
        <f>IF(Table4[[#This Row],[PSI - FI]]&gt;5,"Red",(IF(AND(Table4[[#This Row],[PSI - FI]]&lt;5,Table4[[#This Row],[PSI - FI]]&gt;=3),"Blue","No")))</f>
        <v>Red</v>
      </c>
      <c r="X143" s="19" t="str">
        <f>HYPERLINK("https://www.google.com/maps/search/?api=1&amp;query="&amp;Table4[[#This Row],[Begin Lat]]&amp;","&amp;Table4[[#This Row],[Begin Long]],"Google Maps")</f>
        <v>Google Maps</v>
      </c>
      <c r="Y143" s="1">
        <v>41.419203000000003</v>
      </c>
      <c r="Z143" s="1">
        <v>-81.695128999999994</v>
      </c>
      <c r="AA143" s="1">
        <v>0</v>
      </c>
      <c r="AB143" s="1">
        <v>0</v>
      </c>
    </row>
    <row r="144" spans="1:28" x14ac:dyDescent="0.25">
      <c r="A144" s="13">
        <v>142</v>
      </c>
      <c r="B144" s="17">
        <v>2</v>
      </c>
      <c r="C144" s="1" t="s">
        <v>786</v>
      </c>
      <c r="D144" s="1" t="s">
        <v>951</v>
      </c>
      <c r="E144" s="1" t="s">
        <v>5632</v>
      </c>
      <c r="F144" s="1" t="s">
        <v>406</v>
      </c>
      <c r="G144" s="21">
        <v>2.614000000001397</v>
      </c>
      <c r="H144" s="21">
        <v>0</v>
      </c>
      <c r="I144" s="1" t="s">
        <v>258</v>
      </c>
      <c r="J144" s="1" t="s">
        <v>259</v>
      </c>
      <c r="K144" s="1">
        <v>0</v>
      </c>
      <c r="L144" s="1">
        <v>0</v>
      </c>
      <c r="M144" s="1">
        <v>13</v>
      </c>
      <c r="N144" s="1">
        <v>18</v>
      </c>
      <c r="O144" s="1">
        <v>126</v>
      </c>
      <c r="P144" s="16">
        <v>290.984375</v>
      </c>
      <c r="Q144" s="21">
        <v>6.5152286422950549</v>
      </c>
      <c r="R144" s="21">
        <v>31.487804980238284</v>
      </c>
      <c r="S144" s="21">
        <v>24.972576337943231</v>
      </c>
      <c r="T144" s="21">
        <v>0.44689789446846123</v>
      </c>
      <c r="U144" s="21">
        <v>5.4646930965191638</v>
      </c>
      <c r="V144" s="21">
        <v>5.0177952020507028</v>
      </c>
      <c r="W144" s="13" t="str">
        <f>IF(Table4[[#This Row],[PSI - FI]]&gt;5,"Red",(IF(AND(Table4[[#This Row],[PSI - FI]]&lt;5,Table4[[#This Row],[PSI - FI]]&gt;=3),"Blue","No")))</f>
        <v>Red</v>
      </c>
      <c r="X144" s="19" t="str">
        <f>HYPERLINK("https://www.google.com/maps/search/?api=1&amp;query="&amp;Table4[[#This Row],[Begin Lat]]&amp;","&amp;Table4[[#This Row],[Begin Long]],"Google Maps")</f>
        <v>Google Maps</v>
      </c>
      <c r="Y144" s="1">
        <v>41.682384999999996</v>
      </c>
      <c r="Z144" s="1">
        <v>-83.622846999999993</v>
      </c>
      <c r="AA144" s="1">
        <v>0</v>
      </c>
      <c r="AB144" s="1">
        <v>0</v>
      </c>
    </row>
    <row r="145" spans="1:28" x14ac:dyDescent="0.25">
      <c r="A145" s="13">
        <v>143</v>
      </c>
      <c r="B145" s="17">
        <v>6</v>
      </c>
      <c r="C145" s="1" t="s">
        <v>784</v>
      </c>
      <c r="D145" s="1" t="s">
        <v>952</v>
      </c>
      <c r="E145" s="1" t="s">
        <v>5633</v>
      </c>
      <c r="F145" s="1" t="s">
        <v>407</v>
      </c>
      <c r="G145" s="21">
        <v>13.092999999993481</v>
      </c>
      <c r="H145" s="21">
        <v>0</v>
      </c>
      <c r="I145" s="1" t="s">
        <v>258</v>
      </c>
      <c r="J145" s="1" t="s">
        <v>259</v>
      </c>
      <c r="K145" s="1">
        <v>0</v>
      </c>
      <c r="L145" s="1">
        <v>0</v>
      </c>
      <c r="M145" s="1">
        <v>21</v>
      </c>
      <c r="N145" s="1">
        <v>9</v>
      </c>
      <c r="O145" s="1">
        <v>28</v>
      </c>
      <c r="P145" s="16">
        <v>205.421875</v>
      </c>
      <c r="Q145" s="21">
        <v>5.8598189380082477</v>
      </c>
      <c r="R145" s="21">
        <v>12.296562527278819</v>
      </c>
      <c r="S145" s="21">
        <v>6.4367435892705718</v>
      </c>
      <c r="T145" s="21">
        <v>0.40194149570778881</v>
      </c>
      <c r="U145" s="21">
        <v>5.460398401575274</v>
      </c>
      <c r="V145" s="21">
        <v>5.0584569058674855</v>
      </c>
      <c r="W145" s="13" t="str">
        <f>IF(Table4[[#This Row],[PSI - FI]]&gt;5,"Red",(IF(AND(Table4[[#This Row],[PSI - FI]]&lt;5,Table4[[#This Row],[PSI - FI]]&gt;=3),"Blue","No")))</f>
        <v>Red</v>
      </c>
      <c r="X145" s="19" t="str">
        <f>HYPERLINK("https://www.google.com/maps/search/?api=1&amp;query="&amp;Table4[[#This Row],[Begin Lat]]&amp;","&amp;Table4[[#This Row],[Begin Long]],"Google Maps")</f>
        <v>Google Maps</v>
      </c>
      <c r="Y145" s="1">
        <v>39.986873000000003</v>
      </c>
      <c r="Z145" s="1">
        <v>-82.999579999999995</v>
      </c>
      <c r="AA145" s="1">
        <v>0</v>
      </c>
      <c r="AB145" s="1">
        <v>0</v>
      </c>
    </row>
    <row r="146" spans="1:28" x14ac:dyDescent="0.25">
      <c r="A146" s="13">
        <v>144</v>
      </c>
      <c r="B146" s="17">
        <v>7</v>
      </c>
      <c r="C146" s="1" t="s">
        <v>3196</v>
      </c>
      <c r="D146" s="1" t="s">
        <v>953</v>
      </c>
      <c r="E146" s="1" t="s">
        <v>5330</v>
      </c>
      <c r="F146" s="1" t="s">
        <v>408</v>
      </c>
      <c r="G146" s="21">
        <v>0.78500000000349246</v>
      </c>
      <c r="H146" s="21">
        <v>0</v>
      </c>
      <c r="I146" s="1" t="s">
        <v>258</v>
      </c>
      <c r="J146" s="1" t="s">
        <v>259</v>
      </c>
      <c r="K146" s="1">
        <v>0</v>
      </c>
      <c r="L146" s="1">
        <v>0</v>
      </c>
      <c r="M146" s="1">
        <v>15</v>
      </c>
      <c r="N146" s="1">
        <v>14</v>
      </c>
      <c r="O146" s="1">
        <v>31</v>
      </c>
      <c r="P146" s="16">
        <v>191.328125</v>
      </c>
      <c r="Q146" s="21">
        <v>8.1483787804873664</v>
      </c>
      <c r="R146" s="21">
        <v>12.536640386033007</v>
      </c>
      <c r="S146" s="21">
        <v>4.3882616055456403</v>
      </c>
      <c r="T146" s="21">
        <v>0.55892026516026294</v>
      </c>
      <c r="U146" s="21">
        <v>5.4406186394868783</v>
      </c>
      <c r="V146" s="21">
        <v>4.8816983743266151</v>
      </c>
      <c r="W146" s="13" t="str">
        <f>IF(Table4[[#This Row],[PSI - FI]]&gt;5,"Red",(IF(AND(Table4[[#This Row],[PSI - FI]]&lt;5,Table4[[#This Row],[PSI - FI]]&gt;=3),"Blue","No")))</f>
        <v>Blue</v>
      </c>
      <c r="X146" s="19" t="str">
        <f>HYPERLINK("https://www.google.com/maps/search/?api=1&amp;query="&amp;Table4[[#This Row],[Begin Lat]]&amp;","&amp;Table4[[#This Row],[Begin Long]],"Google Maps")</f>
        <v>Google Maps</v>
      </c>
      <c r="Y146" s="1">
        <v>39.776344000000002</v>
      </c>
      <c r="Z146" s="1">
        <v>-84.234523999999993</v>
      </c>
      <c r="AA146" s="1">
        <v>0</v>
      </c>
      <c r="AB146" s="1">
        <v>0</v>
      </c>
    </row>
    <row r="147" spans="1:28" x14ac:dyDescent="0.25">
      <c r="A147" s="13">
        <v>145</v>
      </c>
      <c r="B147" s="17">
        <v>6</v>
      </c>
      <c r="C147" s="1" t="s">
        <v>784</v>
      </c>
      <c r="D147" s="1" t="s">
        <v>954</v>
      </c>
      <c r="E147" s="1" t="s">
        <v>5634</v>
      </c>
      <c r="F147" s="1" t="s">
        <v>409</v>
      </c>
      <c r="G147" s="21">
        <v>2.5230000000010477</v>
      </c>
      <c r="H147" s="21">
        <v>0</v>
      </c>
      <c r="I147" s="1" t="s">
        <v>258</v>
      </c>
      <c r="J147" s="1" t="s">
        <v>259</v>
      </c>
      <c r="K147" s="1">
        <v>0</v>
      </c>
      <c r="L147" s="1">
        <v>2</v>
      </c>
      <c r="M147" s="1">
        <v>16</v>
      </c>
      <c r="N147" s="1">
        <v>6</v>
      </c>
      <c r="O147" s="1">
        <v>19</v>
      </c>
      <c r="P147" s="16">
        <v>241.72837936046511</v>
      </c>
      <c r="Q147" s="21">
        <v>12.495771467997859</v>
      </c>
      <c r="R147" s="21">
        <v>10.560062612914273</v>
      </c>
      <c r="S147" s="21">
        <v>-1.9357088550835861</v>
      </c>
      <c r="T147" s="21">
        <v>0.85712018186980743</v>
      </c>
      <c r="U147" s="21">
        <v>5.4405883764969953</v>
      </c>
      <c r="V147" s="21">
        <v>4.583468194627188</v>
      </c>
      <c r="W147" s="13" t="str">
        <f>IF(Table4[[#This Row],[PSI - FI]]&gt;5,"Red",(IF(AND(Table4[[#This Row],[PSI - FI]]&lt;5,Table4[[#This Row],[PSI - FI]]&gt;=3),"Blue","No")))</f>
        <v>Blue</v>
      </c>
      <c r="X147" s="19" t="str">
        <f>HYPERLINK("https://www.google.com/maps/search/?api=1&amp;query="&amp;Table4[[#This Row],[Begin Lat]]&amp;","&amp;Table4[[#This Row],[Begin Long]],"Google Maps")</f>
        <v>Google Maps</v>
      </c>
      <c r="Y147" s="1">
        <v>40.068328000000001</v>
      </c>
      <c r="Z147" s="1">
        <v>-82.976744999999994</v>
      </c>
      <c r="AA147" s="1">
        <v>0</v>
      </c>
      <c r="AB147" s="1">
        <v>0</v>
      </c>
    </row>
    <row r="148" spans="1:28" x14ac:dyDescent="0.25">
      <c r="A148" s="13">
        <v>146</v>
      </c>
      <c r="B148" s="17">
        <v>8</v>
      </c>
      <c r="C148" s="1" t="s">
        <v>788</v>
      </c>
      <c r="D148" s="1" t="s">
        <v>955</v>
      </c>
      <c r="E148" s="1" t="s">
        <v>5578</v>
      </c>
      <c r="F148" s="1" t="s">
        <v>410</v>
      </c>
      <c r="G148" s="21">
        <v>14.736000000004424</v>
      </c>
      <c r="H148" s="21">
        <v>0</v>
      </c>
      <c r="I148" s="1" t="s">
        <v>258</v>
      </c>
      <c r="J148" s="1" t="s">
        <v>259</v>
      </c>
      <c r="K148" s="1">
        <v>0</v>
      </c>
      <c r="L148" s="1">
        <v>0</v>
      </c>
      <c r="M148" s="1">
        <v>17</v>
      </c>
      <c r="N148" s="1">
        <v>12</v>
      </c>
      <c r="O148" s="1">
        <v>91</v>
      </c>
      <c r="P148" s="16">
        <v>255.546875</v>
      </c>
      <c r="Q148" s="21">
        <v>10.861294395608848</v>
      </c>
      <c r="R148" s="21">
        <v>24.217332155480872</v>
      </c>
      <c r="S148" s="21">
        <v>13.356037759872024</v>
      </c>
      <c r="T148" s="21">
        <v>0.74500679302175044</v>
      </c>
      <c r="U148" s="21">
        <v>5.4258326582056</v>
      </c>
      <c r="V148" s="21">
        <v>4.6808258651838495</v>
      </c>
      <c r="W148" s="13" t="str">
        <f>IF(Table4[[#This Row],[PSI - FI]]&gt;5,"Red",(IF(AND(Table4[[#This Row],[PSI - FI]]&lt;5,Table4[[#This Row],[PSI - FI]]&gt;=3),"Blue","No")))</f>
        <v>Blue</v>
      </c>
      <c r="X148" s="19" t="str">
        <f>HYPERLINK("https://www.google.com/maps/search/?api=1&amp;query="&amp;Table4[[#This Row],[Begin Lat]]&amp;","&amp;Table4[[#This Row],[Begin Long]],"Google Maps")</f>
        <v>Google Maps</v>
      </c>
      <c r="Y148" s="1">
        <v>39.398862000000001</v>
      </c>
      <c r="Z148" s="1">
        <v>-84.558777000000006</v>
      </c>
      <c r="AA148" s="1">
        <v>0</v>
      </c>
      <c r="AB148" s="1">
        <v>0</v>
      </c>
    </row>
    <row r="149" spans="1:28" x14ac:dyDescent="0.25">
      <c r="A149" s="13">
        <v>147</v>
      </c>
      <c r="B149" s="17">
        <v>3</v>
      </c>
      <c r="C149" s="1" t="s">
        <v>791</v>
      </c>
      <c r="D149" s="1" t="s">
        <v>956</v>
      </c>
      <c r="E149" s="1" t="s">
        <v>5635</v>
      </c>
      <c r="F149" s="1" t="s">
        <v>411</v>
      </c>
      <c r="G149" s="21">
        <v>9.6509999999980209</v>
      </c>
      <c r="H149" s="21">
        <v>0</v>
      </c>
      <c r="I149" s="1" t="s">
        <v>258</v>
      </c>
      <c r="J149" s="1" t="s">
        <v>259</v>
      </c>
      <c r="K149" s="1">
        <v>1</v>
      </c>
      <c r="L149" s="1">
        <v>2</v>
      </c>
      <c r="M149" s="1">
        <v>13</v>
      </c>
      <c r="N149" s="1">
        <v>13</v>
      </c>
      <c r="O149" s="1">
        <v>74</v>
      </c>
      <c r="P149" s="16">
        <v>353.82694404069764</v>
      </c>
      <c r="Q149" s="21">
        <v>12.554746777597281</v>
      </c>
      <c r="R149" s="21">
        <v>20.514103117889803</v>
      </c>
      <c r="S149" s="21">
        <v>7.9593563402925227</v>
      </c>
      <c r="T149" s="21">
        <v>0.86116546456556908</v>
      </c>
      <c r="U149" s="21">
        <v>5.4191654584837146</v>
      </c>
      <c r="V149" s="21">
        <v>4.5579999939181457</v>
      </c>
      <c r="W149" s="13" t="str">
        <f>IF(Table4[[#This Row],[PSI - FI]]&gt;5,"Red",(IF(AND(Table4[[#This Row],[PSI - FI]]&lt;5,Table4[[#This Row],[PSI - FI]]&gt;=3),"Blue","No")))</f>
        <v>Blue</v>
      </c>
      <c r="X149" s="19" t="str">
        <f>HYPERLINK("https://www.google.com/maps/search/?api=1&amp;query="&amp;Table4[[#This Row],[Begin Lat]]&amp;","&amp;Table4[[#This Row],[Begin Long]],"Google Maps")</f>
        <v>Google Maps</v>
      </c>
      <c r="Y149" s="1">
        <v>41.464775000000003</v>
      </c>
      <c r="Z149" s="1">
        <v>-82.057990000000004</v>
      </c>
      <c r="AA149" s="1">
        <v>0</v>
      </c>
      <c r="AB149" s="1">
        <v>0</v>
      </c>
    </row>
    <row r="150" spans="1:28" x14ac:dyDescent="0.25">
      <c r="A150" s="13">
        <v>148</v>
      </c>
      <c r="B150" s="17">
        <v>12</v>
      </c>
      <c r="C150" s="1" t="s">
        <v>785</v>
      </c>
      <c r="D150" s="1" t="s">
        <v>957</v>
      </c>
      <c r="E150" s="1" t="s">
        <v>5636</v>
      </c>
      <c r="F150" s="1" t="s">
        <v>412</v>
      </c>
      <c r="G150" s="21">
        <v>0</v>
      </c>
      <c r="H150" s="21">
        <v>0</v>
      </c>
      <c r="I150" s="1" t="s">
        <v>258</v>
      </c>
      <c r="J150" s="1" t="s">
        <v>259</v>
      </c>
      <c r="K150" s="1">
        <v>0</v>
      </c>
      <c r="L150" s="1">
        <v>5</v>
      </c>
      <c r="M150" s="1">
        <v>12</v>
      </c>
      <c r="N150" s="1">
        <v>13</v>
      </c>
      <c r="O150" s="1">
        <v>96</v>
      </c>
      <c r="P150" s="16">
        <v>460.63344840116281</v>
      </c>
      <c r="Q150" s="21">
        <v>8.3146334675306139</v>
      </c>
      <c r="R150" s="21">
        <v>25.139867003861937</v>
      </c>
      <c r="S150" s="21">
        <v>16.825233536331325</v>
      </c>
      <c r="T150" s="21">
        <v>0.57032414270077048</v>
      </c>
      <c r="U150" s="21">
        <v>5.416980558255065</v>
      </c>
      <c r="V150" s="21">
        <v>4.8466564155542944</v>
      </c>
      <c r="W150" s="13" t="str">
        <f>IF(Table4[[#This Row],[PSI - FI]]&gt;5,"Red",(IF(AND(Table4[[#This Row],[PSI - FI]]&lt;5,Table4[[#This Row],[PSI - FI]]&gt;=3),"Blue","No")))</f>
        <v>Blue</v>
      </c>
      <c r="X150" s="19" t="str">
        <f>HYPERLINK("https://www.google.com/maps/search/?api=1&amp;query="&amp;Table4[[#This Row],[Begin Lat]]&amp;","&amp;Table4[[#This Row],[Begin Long]],"Google Maps")</f>
        <v>Google Maps</v>
      </c>
      <c r="Y150" s="1">
        <v>41.567278999999999</v>
      </c>
      <c r="Z150" s="1">
        <v>-81.537030999999999</v>
      </c>
      <c r="AA150" s="1">
        <v>0</v>
      </c>
      <c r="AB150" s="1">
        <v>0</v>
      </c>
    </row>
    <row r="151" spans="1:28" x14ac:dyDescent="0.25">
      <c r="A151" s="13">
        <v>149</v>
      </c>
      <c r="B151" s="17">
        <v>8</v>
      </c>
      <c r="C151" s="1" t="s">
        <v>788</v>
      </c>
      <c r="D151" s="1" t="s">
        <v>958</v>
      </c>
      <c r="E151" s="1" t="s">
        <v>5486</v>
      </c>
      <c r="F151" s="1" t="s">
        <v>413</v>
      </c>
      <c r="G151" s="21">
        <v>3.9250000000029104</v>
      </c>
      <c r="H151" s="21">
        <v>0</v>
      </c>
      <c r="I151" s="1" t="s">
        <v>258</v>
      </c>
      <c r="J151" s="1" t="s">
        <v>259</v>
      </c>
      <c r="K151" s="1">
        <v>0</v>
      </c>
      <c r="L151" s="1">
        <v>4</v>
      </c>
      <c r="M151" s="1">
        <v>12</v>
      </c>
      <c r="N151" s="1">
        <v>14</v>
      </c>
      <c r="O151" s="1">
        <v>61</v>
      </c>
      <c r="P151" s="16">
        <v>384.39425872093022</v>
      </c>
      <c r="Q151" s="21">
        <v>10.064931000511626</v>
      </c>
      <c r="R151" s="21">
        <v>17.76262002937008</v>
      </c>
      <c r="S151" s="21">
        <v>7.6976890288584539</v>
      </c>
      <c r="T151" s="21">
        <v>0.69038198335807344</v>
      </c>
      <c r="U151" s="21">
        <v>5.4052798374152653</v>
      </c>
      <c r="V151" s="21">
        <v>4.7148978540571918</v>
      </c>
      <c r="W151" s="13" t="str">
        <f>IF(Table4[[#This Row],[PSI - FI]]&gt;5,"Red",(IF(AND(Table4[[#This Row],[PSI - FI]]&lt;5,Table4[[#This Row],[PSI - FI]]&gt;=3),"Blue","No")))</f>
        <v>Blue</v>
      </c>
      <c r="X151" s="19" t="str">
        <f>HYPERLINK("https://www.google.com/maps/search/?api=1&amp;query="&amp;Table4[[#This Row],[Begin Lat]]&amp;","&amp;Table4[[#This Row],[Begin Long]],"Google Maps")</f>
        <v>Google Maps</v>
      </c>
      <c r="Y151" s="1">
        <v>39.339533000000003</v>
      </c>
      <c r="Z151" s="1">
        <v>-84.534079000000006</v>
      </c>
      <c r="AA151" s="1">
        <v>0</v>
      </c>
      <c r="AB151" s="1">
        <v>0</v>
      </c>
    </row>
    <row r="152" spans="1:28" x14ac:dyDescent="0.25">
      <c r="A152" s="13">
        <v>150</v>
      </c>
      <c r="B152" s="17">
        <v>7</v>
      </c>
      <c r="C152" s="1" t="s">
        <v>789</v>
      </c>
      <c r="D152" s="1" t="s">
        <v>959</v>
      </c>
      <c r="E152" s="1" t="s">
        <v>5637</v>
      </c>
      <c r="F152" s="1" t="s">
        <v>414</v>
      </c>
      <c r="G152" s="21">
        <v>17.55800000000454</v>
      </c>
      <c r="H152" s="21">
        <v>0</v>
      </c>
      <c r="I152" s="1" t="s">
        <v>258</v>
      </c>
      <c r="J152" s="1" t="s">
        <v>259</v>
      </c>
      <c r="K152" s="1">
        <v>0</v>
      </c>
      <c r="L152" s="1">
        <v>3</v>
      </c>
      <c r="M152" s="1">
        <v>20</v>
      </c>
      <c r="N152" s="1">
        <v>8</v>
      </c>
      <c r="O152" s="1">
        <v>49</v>
      </c>
      <c r="P152" s="16">
        <v>352.46756904069764</v>
      </c>
      <c r="Q152" s="21">
        <v>6.2803198192957606</v>
      </c>
      <c r="R152" s="21">
        <v>15.941259842755384</v>
      </c>
      <c r="S152" s="21">
        <v>9.6609400234596237</v>
      </c>
      <c r="T152" s="21">
        <v>0.43078483625451824</v>
      </c>
      <c r="U152" s="21">
        <v>5.4036187084342222</v>
      </c>
      <c r="V152" s="21">
        <v>4.9728338721797041</v>
      </c>
      <c r="W152" s="13" t="str">
        <f>IF(Table4[[#This Row],[PSI - FI]]&gt;5,"Red",(IF(AND(Table4[[#This Row],[PSI - FI]]&lt;5,Table4[[#This Row],[PSI - FI]]&gt;=3),"Blue","No")))</f>
        <v>Blue</v>
      </c>
      <c r="X152" s="19" t="str">
        <f>HYPERLINK("https://www.google.com/maps/search/?api=1&amp;query="&amp;Table4[[#This Row],[Begin Lat]]&amp;","&amp;Table4[[#This Row],[Begin Long]],"Google Maps")</f>
        <v>Google Maps</v>
      </c>
      <c r="Y152" s="1">
        <v>39.926915999999999</v>
      </c>
      <c r="Z152" s="1">
        <v>-83.806539000000001</v>
      </c>
      <c r="AA152" s="1">
        <v>0</v>
      </c>
      <c r="AB152" s="1">
        <v>0</v>
      </c>
    </row>
    <row r="153" spans="1:28" x14ac:dyDescent="0.25">
      <c r="A153" s="13">
        <v>151</v>
      </c>
      <c r="B153" s="17">
        <v>12</v>
      </c>
      <c r="C153" s="1" t="s">
        <v>785</v>
      </c>
      <c r="D153" s="1" t="s">
        <v>960</v>
      </c>
      <c r="E153" s="1" t="s">
        <v>5638</v>
      </c>
      <c r="F153" s="1" t="s">
        <v>415</v>
      </c>
      <c r="G153" s="21">
        <v>2.9180000000051223</v>
      </c>
      <c r="H153" s="21">
        <v>0</v>
      </c>
      <c r="I153" s="1" t="s">
        <v>258</v>
      </c>
      <c r="J153" s="1" t="s">
        <v>259</v>
      </c>
      <c r="K153" s="1">
        <v>1</v>
      </c>
      <c r="L153" s="1">
        <v>2</v>
      </c>
      <c r="M153" s="1">
        <v>10</v>
      </c>
      <c r="N153" s="1">
        <v>18</v>
      </c>
      <c r="O153" s="1">
        <v>48</v>
      </c>
      <c r="P153" s="16">
        <v>330.37381904069764</v>
      </c>
      <c r="Q153" s="21">
        <v>6.0689903257638802</v>
      </c>
      <c r="R153" s="21">
        <v>15.707355959406915</v>
      </c>
      <c r="S153" s="21">
        <v>9.6383656336430334</v>
      </c>
      <c r="T153" s="21">
        <v>0.41628915070245825</v>
      </c>
      <c r="U153" s="21">
        <v>5.3683476958902814</v>
      </c>
      <c r="V153" s="21">
        <v>4.952058545187823</v>
      </c>
      <c r="W153" s="13" t="str">
        <f>IF(Table4[[#This Row],[PSI - FI]]&gt;5,"Red",(IF(AND(Table4[[#This Row],[PSI - FI]]&lt;5,Table4[[#This Row],[PSI - FI]]&gt;=3),"Blue","No")))</f>
        <v>Blue</v>
      </c>
      <c r="X153" s="19" t="str">
        <f>HYPERLINK("https://www.google.com/maps/search/?api=1&amp;query="&amp;Table4[[#This Row],[Begin Lat]]&amp;","&amp;Table4[[#This Row],[Begin Long]],"Google Maps")</f>
        <v>Google Maps</v>
      </c>
      <c r="Y153" s="1">
        <v>41.521689000000002</v>
      </c>
      <c r="Z153" s="1">
        <v>-81.615476999999998</v>
      </c>
      <c r="AA153" s="1">
        <v>0</v>
      </c>
      <c r="AB153" s="1">
        <v>0</v>
      </c>
    </row>
    <row r="154" spans="1:28" x14ac:dyDescent="0.25">
      <c r="A154" s="13">
        <v>152</v>
      </c>
      <c r="B154" s="17">
        <v>8</v>
      </c>
      <c r="C154" s="1" t="s">
        <v>787</v>
      </c>
      <c r="D154" s="1" t="s">
        <v>961</v>
      </c>
      <c r="E154" s="1" t="s">
        <v>5252</v>
      </c>
      <c r="F154" s="1" t="s">
        <v>416</v>
      </c>
      <c r="G154" s="21">
        <v>8.8950000000040745</v>
      </c>
      <c r="H154" s="21">
        <v>0</v>
      </c>
      <c r="I154" s="1" t="s">
        <v>258</v>
      </c>
      <c r="J154" s="1" t="s">
        <v>259</v>
      </c>
      <c r="K154" s="1">
        <v>1</v>
      </c>
      <c r="L154" s="1">
        <v>2</v>
      </c>
      <c r="M154" s="1">
        <v>17</v>
      </c>
      <c r="N154" s="1">
        <v>11</v>
      </c>
      <c r="O154" s="1">
        <v>110</v>
      </c>
      <c r="P154" s="16">
        <v>407.13944404069764</v>
      </c>
      <c r="Q154" s="21">
        <v>5.4572371187893571</v>
      </c>
      <c r="R154" s="21">
        <v>28.390491746888802</v>
      </c>
      <c r="S154" s="21">
        <v>22.933254628099444</v>
      </c>
      <c r="T154" s="21">
        <v>0.37432727412970634</v>
      </c>
      <c r="U154" s="21">
        <v>5.3478642271892465</v>
      </c>
      <c r="V154" s="21">
        <v>4.9735369530595399</v>
      </c>
      <c r="W154" s="13" t="str">
        <f>IF(Table4[[#This Row],[PSI - FI]]&gt;5,"Red",(IF(AND(Table4[[#This Row],[PSI - FI]]&lt;5,Table4[[#This Row],[PSI - FI]]&gt;=3),"Blue","No")))</f>
        <v>Blue</v>
      </c>
      <c r="X154" s="19" t="str">
        <f>HYPERLINK("https://www.google.com/maps/search/?api=1&amp;query="&amp;Table4[[#This Row],[Begin Lat]]&amp;","&amp;Table4[[#This Row],[Begin Long]],"Google Maps")</f>
        <v>Google Maps</v>
      </c>
      <c r="Y154" s="1">
        <v>39.211551</v>
      </c>
      <c r="Z154" s="1">
        <v>-84.447749000000002</v>
      </c>
      <c r="AA154" s="1">
        <v>0</v>
      </c>
      <c r="AB154" s="1">
        <v>0</v>
      </c>
    </row>
    <row r="155" spans="1:28" x14ac:dyDescent="0.25">
      <c r="A155" s="13">
        <v>153</v>
      </c>
      <c r="B155" s="17">
        <v>6</v>
      </c>
      <c r="C155" s="1" t="s">
        <v>784</v>
      </c>
      <c r="D155" s="1" t="s">
        <v>962</v>
      </c>
      <c r="E155" s="1" t="s">
        <v>5639</v>
      </c>
      <c r="F155" s="1" t="s">
        <v>417</v>
      </c>
      <c r="G155" s="21">
        <v>1.6440000000002328</v>
      </c>
      <c r="H155" s="21">
        <v>0</v>
      </c>
      <c r="I155" s="1" t="s">
        <v>258</v>
      </c>
      <c r="J155" s="1" t="s">
        <v>259</v>
      </c>
      <c r="K155" s="1">
        <v>0</v>
      </c>
      <c r="L155" s="1">
        <v>3</v>
      </c>
      <c r="M155" s="1">
        <v>17</v>
      </c>
      <c r="N155" s="1">
        <v>9</v>
      </c>
      <c r="O155" s="1">
        <v>40</v>
      </c>
      <c r="P155" s="16">
        <v>328.26444404069764</v>
      </c>
      <c r="Q155" s="21">
        <v>9.426613945044954</v>
      </c>
      <c r="R155" s="21">
        <v>13.904752194006626</v>
      </c>
      <c r="S155" s="21">
        <v>4.4781382489616721</v>
      </c>
      <c r="T155" s="21">
        <v>0.64659801755225077</v>
      </c>
      <c r="U155" s="21">
        <v>5.3469846010117701</v>
      </c>
      <c r="V155" s="21">
        <v>4.7003865834595189</v>
      </c>
      <c r="W155" s="13" t="str">
        <f>IF(Table4[[#This Row],[PSI - FI]]&gt;5,"Red",(IF(AND(Table4[[#This Row],[PSI - FI]]&lt;5,Table4[[#This Row],[PSI - FI]]&gt;=3),"Blue","No")))</f>
        <v>Blue</v>
      </c>
      <c r="X155" s="19" t="str">
        <f>HYPERLINK("https://www.google.com/maps/search/?api=1&amp;query="&amp;Table4[[#This Row],[Begin Lat]]&amp;","&amp;Table4[[#This Row],[Begin Long]],"Google Maps")</f>
        <v>Google Maps</v>
      </c>
      <c r="Y155" s="1">
        <v>39.915340999999998</v>
      </c>
      <c r="Z155" s="1">
        <v>-82.863512</v>
      </c>
      <c r="AA155" s="1">
        <v>0</v>
      </c>
      <c r="AB155" s="1">
        <v>0</v>
      </c>
    </row>
    <row r="156" spans="1:28" x14ac:dyDescent="0.25">
      <c r="A156" s="13">
        <v>154</v>
      </c>
      <c r="B156" s="17">
        <v>4</v>
      </c>
      <c r="C156" s="1" t="s">
        <v>798</v>
      </c>
      <c r="D156" s="1" t="s">
        <v>963</v>
      </c>
      <c r="E156" s="1" t="s">
        <v>5057</v>
      </c>
      <c r="F156" s="1" t="s">
        <v>418</v>
      </c>
      <c r="G156" s="21">
        <v>18.180999999996857</v>
      </c>
      <c r="H156" s="21">
        <v>0</v>
      </c>
      <c r="I156" s="1" t="s">
        <v>258</v>
      </c>
      <c r="J156" s="1" t="s">
        <v>259</v>
      </c>
      <c r="K156" s="1">
        <v>0</v>
      </c>
      <c r="L156" s="1">
        <v>0</v>
      </c>
      <c r="M156" s="1">
        <v>13</v>
      </c>
      <c r="N156" s="1">
        <v>17</v>
      </c>
      <c r="O156" s="1">
        <v>65</v>
      </c>
      <c r="P156" s="16">
        <v>225.546875</v>
      </c>
      <c r="Q156" s="21">
        <v>9.067428633417709</v>
      </c>
      <c r="R156" s="21">
        <v>18.484903428568998</v>
      </c>
      <c r="S156" s="21">
        <v>9.4174747951512892</v>
      </c>
      <c r="T156" s="21">
        <v>0.62196048473442023</v>
      </c>
      <c r="U156" s="21">
        <v>5.3397217806688273</v>
      </c>
      <c r="V156" s="21">
        <v>4.7177612959344071</v>
      </c>
      <c r="W156" s="13" t="str">
        <f>IF(Table4[[#This Row],[PSI - FI]]&gt;5,"Red",(IF(AND(Table4[[#This Row],[PSI - FI]]&lt;5,Table4[[#This Row],[PSI - FI]]&gt;=3),"Blue","No")))</f>
        <v>Blue</v>
      </c>
      <c r="X156" s="19" t="str">
        <f>HYPERLINK("https://www.google.com/maps/search/?api=1&amp;query="&amp;Table4[[#This Row],[Begin Lat]]&amp;","&amp;Table4[[#This Row],[Begin Long]],"Google Maps")</f>
        <v>Google Maps</v>
      </c>
      <c r="Y156" s="1">
        <v>41.239299000000003</v>
      </c>
      <c r="Z156" s="1">
        <v>-81.345461999999998</v>
      </c>
      <c r="AA156" s="1">
        <v>0</v>
      </c>
      <c r="AB156" s="1">
        <v>0</v>
      </c>
    </row>
    <row r="157" spans="1:28" x14ac:dyDescent="0.25">
      <c r="A157" s="13">
        <v>155</v>
      </c>
      <c r="B157" s="17">
        <v>12</v>
      </c>
      <c r="C157" s="1" t="s">
        <v>785</v>
      </c>
      <c r="D157" s="1" t="s">
        <v>964</v>
      </c>
      <c r="E157" s="1" t="s">
        <v>5595</v>
      </c>
      <c r="F157" s="1" t="s">
        <v>419</v>
      </c>
      <c r="G157" s="21">
        <v>3.8889999999955762</v>
      </c>
      <c r="H157" s="21">
        <v>0</v>
      </c>
      <c r="I157" s="1" t="s">
        <v>258</v>
      </c>
      <c r="J157" s="1" t="s">
        <v>259</v>
      </c>
      <c r="K157" s="1">
        <v>0</v>
      </c>
      <c r="L157" s="1">
        <v>3</v>
      </c>
      <c r="M157" s="1">
        <v>8</v>
      </c>
      <c r="N157" s="1">
        <v>23</v>
      </c>
      <c r="O157" s="1">
        <v>44</v>
      </c>
      <c r="P157" s="16">
        <v>335.46756904069764</v>
      </c>
      <c r="Q157" s="21">
        <v>4.2702004388162225</v>
      </c>
      <c r="R157" s="21">
        <v>14.697632642996506</v>
      </c>
      <c r="S157" s="21">
        <v>10.427432204180285</v>
      </c>
      <c r="T157" s="21">
        <v>0.29290508282039907</v>
      </c>
      <c r="U157" s="21">
        <v>5.3216767709934407</v>
      </c>
      <c r="V157" s="21">
        <v>5.028771688173042</v>
      </c>
      <c r="W157" s="13" t="str">
        <f>IF(Table4[[#This Row],[PSI - FI]]&gt;5,"Red",(IF(AND(Table4[[#This Row],[PSI - FI]]&lt;5,Table4[[#This Row],[PSI - FI]]&gt;=3),"Blue","No")))</f>
        <v>Red</v>
      </c>
      <c r="X157" s="19" t="str">
        <f>HYPERLINK("https://www.google.com/maps/search/?api=1&amp;query="&amp;Table4[[#This Row],[Begin Lat]]&amp;","&amp;Table4[[#This Row],[Begin Long]],"Google Maps")</f>
        <v>Google Maps</v>
      </c>
      <c r="Y157" s="1">
        <v>41.519838999999997</v>
      </c>
      <c r="Z157" s="1">
        <v>-81.633591999999993</v>
      </c>
      <c r="AA157" s="1">
        <v>0</v>
      </c>
      <c r="AB157" s="1">
        <v>0</v>
      </c>
    </row>
    <row r="158" spans="1:28" x14ac:dyDescent="0.25">
      <c r="A158" s="13">
        <v>156</v>
      </c>
      <c r="B158" s="17">
        <v>3</v>
      </c>
      <c r="C158" s="1" t="s">
        <v>791</v>
      </c>
      <c r="D158" s="1" t="s">
        <v>965</v>
      </c>
      <c r="E158" s="1" t="s">
        <v>3513</v>
      </c>
      <c r="F158" s="1" t="s">
        <v>420</v>
      </c>
      <c r="G158" s="21">
        <v>24.577000000004773</v>
      </c>
      <c r="H158" s="21">
        <v>0</v>
      </c>
      <c r="I158" s="1" t="s">
        <v>258</v>
      </c>
      <c r="J158" s="1" t="s">
        <v>261</v>
      </c>
      <c r="K158" s="1">
        <v>0</v>
      </c>
      <c r="L158" s="1">
        <v>3</v>
      </c>
      <c r="M158" s="1">
        <v>13</v>
      </c>
      <c r="N158" s="1">
        <v>13</v>
      </c>
      <c r="O158" s="1">
        <v>114</v>
      </c>
      <c r="P158" s="16">
        <v>393.82694404069764</v>
      </c>
      <c r="Q158" s="21">
        <v>9.9463773757115916</v>
      </c>
      <c r="R158" s="21">
        <v>28.597086320164333</v>
      </c>
      <c r="S158" s="21">
        <v>18.650708944452742</v>
      </c>
      <c r="T158" s="21">
        <v>0.69138733365013794</v>
      </c>
      <c r="U158" s="21">
        <v>5.3118026533536522</v>
      </c>
      <c r="V158" s="21">
        <v>4.6204153197035147</v>
      </c>
      <c r="W158" s="13" t="str">
        <f>IF(Table4[[#This Row],[PSI - FI]]&gt;5,"Red",(IF(AND(Table4[[#This Row],[PSI - FI]]&lt;5,Table4[[#This Row],[PSI - FI]]&gt;=3),"Blue","No")))</f>
        <v>Blue</v>
      </c>
      <c r="X158" s="19" t="str">
        <f>HYPERLINK("https://www.google.com/maps/search/?api=1&amp;query="&amp;Table4[[#This Row],[Begin Lat]]&amp;","&amp;Table4[[#This Row],[Begin Long]],"Google Maps")</f>
        <v>Google Maps</v>
      </c>
      <c r="Y158" s="1">
        <v>41.418329</v>
      </c>
      <c r="Z158" s="1">
        <v>-82.208896999999993</v>
      </c>
      <c r="AA158" s="1">
        <v>0</v>
      </c>
      <c r="AB158" s="1">
        <v>0</v>
      </c>
    </row>
    <row r="159" spans="1:28" x14ac:dyDescent="0.25">
      <c r="A159" s="13">
        <v>157</v>
      </c>
      <c r="B159" s="17">
        <v>2</v>
      </c>
      <c r="C159" s="1" t="s">
        <v>786</v>
      </c>
      <c r="D159" s="1" t="s">
        <v>966</v>
      </c>
      <c r="E159" s="1" t="s">
        <v>5564</v>
      </c>
      <c r="F159" s="1" t="s">
        <v>421</v>
      </c>
      <c r="G159" s="21">
        <v>8.032999999995809</v>
      </c>
      <c r="H159" s="21">
        <v>0</v>
      </c>
      <c r="I159" s="1" t="s">
        <v>258</v>
      </c>
      <c r="J159" s="1" t="s">
        <v>259</v>
      </c>
      <c r="K159" s="1">
        <v>1</v>
      </c>
      <c r="L159" s="1">
        <v>4</v>
      </c>
      <c r="M159" s="1">
        <v>12</v>
      </c>
      <c r="N159" s="1">
        <v>11</v>
      </c>
      <c r="O159" s="1">
        <v>61</v>
      </c>
      <c r="P159" s="16">
        <v>416.75844840116281</v>
      </c>
      <c r="Q159" s="21">
        <v>6.3660784142267115</v>
      </c>
      <c r="R159" s="21">
        <v>19.483364530799371</v>
      </c>
      <c r="S159" s="21">
        <v>13.117286116572659</v>
      </c>
      <c r="T159" s="21">
        <v>0.43666725997460354</v>
      </c>
      <c r="U159" s="21">
        <v>5.3098207593761071</v>
      </c>
      <c r="V159" s="21">
        <v>4.8731534994015036</v>
      </c>
      <c r="W159" s="13" t="str">
        <f>IF(Table4[[#This Row],[PSI - FI]]&gt;5,"Red",(IF(AND(Table4[[#This Row],[PSI - FI]]&lt;5,Table4[[#This Row],[PSI - FI]]&gt;=3),"Blue","No")))</f>
        <v>Blue</v>
      </c>
      <c r="X159" s="19" t="str">
        <f>HYPERLINK("https://www.google.com/maps/search/?api=1&amp;query="&amp;Table4[[#This Row],[Begin Lat]]&amp;","&amp;Table4[[#This Row],[Begin Long]],"Google Maps")</f>
        <v>Google Maps</v>
      </c>
      <c r="Y159" s="1">
        <v>41.638075000000001</v>
      </c>
      <c r="Z159" s="1">
        <v>-83.606587000000005</v>
      </c>
      <c r="AA159" s="1">
        <v>0</v>
      </c>
      <c r="AB159" s="1">
        <v>0</v>
      </c>
    </row>
    <row r="160" spans="1:28" x14ac:dyDescent="0.25">
      <c r="A160" s="13">
        <v>158</v>
      </c>
      <c r="B160" s="17">
        <v>12</v>
      </c>
      <c r="C160" s="1" t="s">
        <v>794</v>
      </c>
      <c r="D160" s="1" t="s">
        <v>967</v>
      </c>
      <c r="E160" s="1" t="s">
        <v>5640</v>
      </c>
      <c r="F160" s="1" t="s">
        <v>422</v>
      </c>
      <c r="G160" s="21">
        <v>2.8293267031026656E-3</v>
      </c>
      <c r="H160" s="21">
        <v>0</v>
      </c>
      <c r="I160" s="1" t="s">
        <v>258</v>
      </c>
      <c r="J160" s="1" t="s">
        <v>262</v>
      </c>
      <c r="K160" s="1">
        <v>0</v>
      </c>
      <c r="L160" s="1">
        <v>0</v>
      </c>
      <c r="M160" s="1">
        <v>20</v>
      </c>
      <c r="N160" s="1">
        <v>16</v>
      </c>
      <c r="O160" s="1">
        <v>86</v>
      </c>
      <c r="P160" s="16">
        <v>287.9375</v>
      </c>
      <c r="Q160" s="21">
        <v>4.2690451818754118</v>
      </c>
      <c r="R160" s="21">
        <v>24.236734418015146</v>
      </c>
      <c r="S160" s="21">
        <v>19.967689236139734</v>
      </c>
      <c r="T160" s="21">
        <v>0.28607167303916337</v>
      </c>
      <c r="U160" s="21">
        <v>5.3066604961812756</v>
      </c>
      <c r="V160" s="21">
        <v>5.0205888231421119</v>
      </c>
      <c r="W160" s="13" t="str">
        <f>IF(Table4[[#This Row],[PSI - FI]]&gt;5,"Red",(IF(AND(Table4[[#This Row],[PSI - FI]]&lt;5,Table4[[#This Row],[PSI - FI]]&gt;=3),"Blue","No")))</f>
        <v>Red</v>
      </c>
      <c r="X160" s="19" t="str">
        <f>HYPERLINK("https://www.google.com/maps/search/?api=1&amp;query="&amp;Table4[[#This Row],[Begin Lat]]&amp;","&amp;Table4[[#This Row],[Begin Long]],"Google Maps")</f>
        <v>Google Maps</v>
      </c>
      <c r="Y160" s="1">
        <v>41.682420999999998</v>
      </c>
      <c r="Z160" s="1">
        <v>-81.296160999999998</v>
      </c>
      <c r="AA160" s="1">
        <v>0</v>
      </c>
      <c r="AB160" s="1">
        <v>0</v>
      </c>
    </row>
    <row r="161" spans="1:28" x14ac:dyDescent="0.25">
      <c r="A161" s="13">
        <v>159</v>
      </c>
      <c r="B161" s="17">
        <v>6</v>
      </c>
      <c r="C161" s="1" t="s">
        <v>784</v>
      </c>
      <c r="D161" s="1" t="s">
        <v>968</v>
      </c>
      <c r="E161" s="1" t="s">
        <v>5599</v>
      </c>
      <c r="F161" s="1" t="s">
        <v>423</v>
      </c>
      <c r="G161" s="21">
        <v>4.18399999999383</v>
      </c>
      <c r="H161" s="21">
        <v>0</v>
      </c>
      <c r="I161" s="1" t="s">
        <v>258</v>
      </c>
      <c r="J161" s="1" t="s">
        <v>261</v>
      </c>
      <c r="K161" s="1">
        <v>0</v>
      </c>
      <c r="L161" s="1">
        <v>1</v>
      </c>
      <c r="M161" s="1">
        <v>19</v>
      </c>
      <c r="N161" s="1">
        <v>8</v>
      </c>
      <c r="O161" s="1">
        <v>35</v>
      </c>
      <c r="P161" s="16">
        <v>240.56731468023256</v>
      </c>
      <c r="Q161" s="21">
        <v>11.114456789156257</v>
      </c>
      <c r="R161" s="21">
        <v>12.924033647579446</v>
      </c>
      <c r="S161" s="21">
        <v>1.8095768584231884</v>
      </c>
      <c r="T161" s="21">
        <v>0.77258225323213769</v>
      </c>
      <c r="U161" s="21">
        <v>5.2994271568852946</v>
      </c>
      <c r="V161" s="21">
        <v>4.5268449036531573</v>
      </c>
      <c r="W161" s="13" t="str">
        <f>IF(Table4[[#This Row],[PSI - FI]]&gt;5,"Red",(IF(AND(Table4[[#This Row],[PSI - FI]]&lt;5,Table4[[#This Row],[PSI - FI]]&gt;=3),"Blue","No")))</f>
        <v>Blue</v>
      </c>
      <c r="X161" s="19" t="str">
        <f>HYPERLINK("https://www.google.com/maps/search/?api=1&amp;query="&amp;Table4[[#This Row],[Begin Lat]]&amp;","&amp;Table4[[#This Row],[Begin Long]],"Google Maps")</f>
        <v>Google Maps</v>
      </c>
      <c r="Y161" s="1">
        <v>39.862704999999998</v>
      </c>
      <c r="Z161" s="1">
        <v>-83.004414999999995</v>
      </c>
      <c r="AA161" s="1">
        <v>0</v>
      </c>
      <c r="AB161" s="1">
        <v>0</v>
      </c>
    </row>
    <row r="162" spans="1:28" x14ac:dyDescent="0.25">
      <c r="A162" s="13">
        <v>160</v>
      </c>
      <c r="B162" s="17">
        <v>2</v>
      </c>
      <c r="C162" s="1" t="s">
        <v>786</v>
      </c>
      <c r="D162" s="1" t="s">
        <v>969</v>
      </c>
      <c r="E162" s="1" t="s">
        <v>5287</v>
      </c>
      <c r="F162" s="1" t="s">
        <v>424</v>
      </c>
      <c r="G162" s="21">
        <v>9.3019999999960419</v>
      </c>
      <c r="H162" s="21">
        <v>0</v>
      </c>
      <c r="I162" s="1" t="s">
        <v>258</v>
      </c>
      <c r="J162" s="1" t="s">
        <v>260</v>
      </c>
      <c r="K162" s="1">
        <v>0</v>
      </c>
      <c r="L162" s="1">
        <v>1</v>
      </c>
      <c r="M162" s="1">
        <v>11</v>
      </c>
      <c r="N162" s="1">
        <v>13</v>
      </c>
      <c r="O162" s="1">
        <v>31</v>
      </c>
      <c r="P162" s="16">
        <v>206.37981468023256</v>
      </c>
      <c r="Q162" s="21">
        <v>6.7858035876485063</v>
      </c>
      <c r="R162" s="21">
        <v>13.803203048502107</v>
      </c>
      <c r="S162" s="21">
        <v>7.0173994608536008</v>
      </c>
      <c r="T162" s="21">
        <v>0.38708300677882934</v>
      </c>
      <c r="U162" s="21">
        <v>5.2749649496798998</v>
      </c>
      <c r="V162" s="21">
        <v>4.8878819429010703</v>
      </c>
      <c r="W162" s="13" t="str">
        <f>IF(Table4[[#This Row],[PSI - FI]]&gt;5,"Red",(IF(AND(Table4[[#This Row],[PSI - FI]]&lt;5,Table4[[#This Row],[PSI - FI]]&gt;=3),"Blue","No")))</f>
        <v>Blue</v>
      </c>
      <c r="X162" s="19" t="str">
        <f>HYPERLINK("https://www.google.com/maps/search/?api=1&amp;query="&amp;Table4[[#This Row],[Begin Lat]]&amp;","&amp;Table4[[#This Row],[Begin Long]],"Google Maps")</f>
        <v>Google Maps</v>
      </c>
      <c r="Y162" s="1">
        <v>41.624926000000002</v>
      </c>
      <c r="Z162" s="1">
        <v>-83.703277</v>
      </c>
      <c r="AA162" s="1">
        <v>0</v>
      </c>
      <c r="AB162" s="1">
        <v>0</v>
      </c>
    </row>
    <row r="163" spans="1:28" x14ac:dyDescent="0.25">
      <c r="A163" s="13">
        <v>161</v>
      </c>
      <c r="B163" s="17">
        <v>8</v>
      </c>
      <c r="C163" s="1" t="s">
        <v>787</v>
      </c>
      <c r="D163" s="1" t="s">
        <v>970</v>
      </c>
      <c r="E163" s="1" t="s">
        <v>5641</v>
      </c>
      <c r="F163" s="1" t="s">
        <v>425</v>
      </c>
      <c r="G163" s="21">
        <v>0</v>
      </c>
      <c r="H163" s="21">
        <v>0</v>
      </c>
      <c r="I163" s="1" t="s">
        <v>258</v>
      </c>
      <c r="J163" s="1" t="s">
        <v>259</v>
      </c>
      <c r="K163" s="1">
        <v>2</v>
      </c>
      <c r="L163" s="1">
        <v>3</v>
      </c>
      <c r="M163" s="1">
        <v>13</v>
      </c>
      <c r="N163" s="1">
        <v>12</v>
      </c>
      <c r="O163" s="1">
        <v>65</v>
      </c>
      <c r="P163" s="16">
        <v>431.74282340116281</v>
      </c>
      <c r="Q163" s="21">
        <v>7.830041095817176</v>
      </c>
      <c r="R163" s="21">
        <v>18.519159231211429</v>
      </c>
      <c r="S163" s="21">
        <v>10.689118135394253</v>
      </c>
      <c r="T163" s="21">
        <v>0.53708458619643784</v>
      </c>
      <c r="U163" s="21">
        <v>5.2701201948892775</v>
      </c>
      <c r="V163" s="21">
        <v>4.7330356086928393</v>
      </c>
      <c r="W163" s="13" t="str">
        <f>IF(Table4[[#This Row],[PSI - FI]]&gt;5,"Red",(IF(AND(Table4[[#This Row],[PSI - FI]]&lt;5,Table4[[#This Row],[PSI - FI]]&gt;=3),"Blue","No")))</f>
        <v>Blue</v>
      </c>
      <c r="X163" s="19" t="str">
        <f>HYPERLINK("https://www.google.com/maps/search/?api=1&amp;query="&amp;Table4[[#This Row],[Begin Lat]]&amp;","&amp;Table4[[#This Row],[Begin Long]],"Google Maps")</f>
        <v>Google Maps</v>
      </c>
      <c r="Y163" s="1">
        <v>39.164228999999999</v>
      </c>
      <c r="Z163" s="1">
        <v>-84.552440000000004</v>
      </c>
      <c r="AA163" s="1">
        <v>0</v>
      </c>
      <c r="AB163" s="1">
        <v>0</v>
      </c>
    </row>
    <row r="164" spans="1:28" x14ac:dyDescent="0.25">
      <c r="A164" s="13">
        <v>162</v>
      </c>
      <c r="B164" s="17">
        <v>12</v>
      </c>
      <c r="C164" s="1" t="s">
        <v>785</v>
      </c>
      <c r="D164" s="1" t="s">
        <v>971</v>
      </c>
      <c r="E164" s="1" t="s">
        <v>5642</v>
      </c>
      <c r="F164" s="1" t="s">
        <v>426</v>
      </c>
      <c r="G164" s="21">
        <v>1.967000000004191</v>
      </c>
      <c r="H164" s="21">
        <v>0</v>
      </c>
      <c r="I164" s="1" t="s">
        <v>258</v>
      </c>
      <c r="J164" s="1" t="s">
        <v>259</v>
      </c>
      <c r="K164" s="1">
        <v>0</v>
      </c>
      <c r="L164" s="1">
        <v>2</v>
      </c>
      <c r="M164" s="1">
        <v>9</v>
      </c>
      <c r="N164" s="1">
        <v>20</v>
      </c>
      <c r="O164" s="1">
        <v>53</v>
      </c>
      <c r="P164" s="16">
        <v>292.02525436046511</v>
      </c>
      <c r="Q164" s="21">
        <v>5.1615053751211404</v>
      </c>
      <c r="R164" s="21">
        <v>16.709665582043144</v>
      </c>
      <c r="S164" s="21">
        <v>11.548160206922002</v>
      </c>
      <c r="T164" s="21">
        <v>0.35404220036961537</v>
      </c>
      <c r="U164" s="21">
        <v>5.2447887967834959</v>
      </c>
      <c r="V164" s="21">
        <v>4.8907465964138801</v>
      </c>
      <c r="W164" s="13" t="str">
        <f>IF(Table4[[#This Row],[PSI - FI]]&gt;5,"Red",(IF(AND(Table4[[#This Row],[PSI - FI]]&lt;5,Table4[[#This Row],[PSI - FI]]&gt;=3),"Blue","No")))</f>
        <v>Blue</v>
      </c>
      <c r="X164" s="19" t="str">
        <f>HYPERLINK("https://www.google.com/maps/search/?api=1&amp;query="&amp;Table4[[#This Row],[Begin Lat]]&amp;","&amp;Table4[[#This Row],[Begin Long]],"Google Maps")</f>
        <v>Google Maps</v>
      </c>
      <c r="Y164" s="1">
        <v>41.455047</v>
      </c>
      <c r="Z164" s="1">
        <v>-81.790239999999997</v>
      </c>
      <c r="AA164" s="1">
        <v>0</v>
      </c>
      <c r="AB164" s="1">
        <v>0</v>
      </c>
    </row>
    <row r="165" spans="1:28" x14ac:dyDescent="0.25">
      <c r="A165" s="13">
        <v>163</v>
      </c>
      <c r="B165" s="17">
        <v>6</v>
      </c>
      <c r="C165" s="1" t="s">
        <v>784</v>
      </c>
      <c r="D165" s="1" t="s">
        <v>972</v>
      </c>
      <c r="E165" s="1" t="s">
        <v>5643</v>
      </c>
      <c r="F165" s="1" t="s">
        <v>427</v>
      </c>
      <c r="G165" s="21">
        <v>3.0270000000018626</v>
      </c>
      <c r="H165" s="21">
        <v>0</v>
      </c>
      <c r="I165" s="1" t="s">
        <v>258</v>
      </c>
      <c r="J165" s="1" t="s">
        <v>262</v>
      </c>
      <c r="K165" s="1">
        <v>0</v>
      </c>
      <c r="L165" s="1">
        <v>3</v>
      </c>
      <c r="M165" s="1">
        <v>20</v>
      </c>
      <c r="N165" s="1">
        <v>11</v>
      </c>
      <c r="O165" s="1">
        <v>48</v>
      </c>
      <c r="P165" s="16">
        <v>364.78006904069764</v>
      </c>
      <c r="Q165" s="21">
        <v>4.6917771313386574</v>
      </c>
      <c r="R165" s="21">
        <v>16.661169307795099</v>
      </c>
      <c r="S165" s="21">
        <v>11.969392176456441</v>
      </c>
      <c r="T165" s="21">
        <v>0.31439923362425232</v>
      </c>
      <c r="U165" s="21">
        <v>5.2233403070983941</v>
      </c>
      <c r="V165" s="21">
        <v>4.9089410734741419</v>
      </c>
      <c r="W165" s="13" t="str">
        <f>IF(Table4[[#This Row],[PSI - FI]]&gt;5,"Red",(IF(AND(Table4[[#This Row],[PSI - FI]]&lt;5,Table4[[#This Row],[PSI - FI]]&gt;=3),"Blue","No")))</f>
        <v>Blue</v>
      </c>
      <c r="X165" s="19" t="str">
        <f>HYPERLINK("https://www.google.com/maps/search/?api=1&amp;query="&amp;Table4[[#This Row],[Begin Lat]]&amp;","&amp;Table4[[#This Row],[Begin Long]],"Google Maps")</f>
        <v>Google Maps</v>
      </c>
      <c r="Y165" s="1">
        <v>39.945869000000002</v>
      </c>
      <c r="Z165" s="1">
        <v>-82.896891999999994</v>
      </c>
      <c r="AA165" s="1">
        <v>0</v>
      </c>
      <c r="AB165" s="1">
        <v>0</v>
      </c>
    </row>
    <row r="166" spans="1:28" x14ac:dyDescent="0.25">
      <c r="A166" s="13">
        <v>164</v>
      </c>
      <c r="B166" s="17">
        <v>12</v>
      </c>
      <c r="C166" s="1" t="s">
        <v>785</v>
      </c>
      <c r="D166" s="1" t="s">
        <v>973</v>
      </c>
      <c r="E166" s="1" t="s">
        <v>5605</v>
      </c>
      <c r="F166" s="1" t="s">
        <v>428</v>
      </c>
      <c r="G166" s="21">
        <v>2.422999999995227</v>
      </c>
      <c r="H166" s="21">
        <v>0</v>
      </c>
      <c r="I166" s="1" t="s">
        <v>258</v>
      </c>
      <c r="J166" s="1" t="s">
        <v>259</v>
      </c>
      <c r="K166" s="1">
        <v>0</v>
      </c>
      <c r="L166" s="1">
        <v>1</v>
      </c>
      <c r="M166" s="1">
        <v>15</v>
      </c>
      <c r="N166" s="1">
        <v>12</v>
      </c>
      <c r="O166" s="1">
        <v>48</v>
      </c>
      <c r="P166" s="16">
        <v>245.12981468023256</v>
      </c>
      <c r="Q166" s="21">
        <v>11.668426631290259</v>
      </c>
      <c r="R166" s="21">
        <v>15.191028890436101</v>
      </c>
      <c r="S166" s="21">
        <v>3.5226022591458417</v>
      </c>
      <c r="T166" s="21">
        <v>0.80037026781096099</v>
      </c>
      <c r="U166" s="21">
        <v>5.2210670742069842</v>
      </c>
      <c r="V166" s="21">
        <v>4.4206968063960232</v>
      </c>
      <c r="W166" s="13" t="str">
        <f>IF(Table4[[#This Row],[PSI - FI]]&gt;5,"Red",(IF(AND(Table4[[#This Row],[PSI - FI]]&lt;5,Table4[[#This Row],[PSI - FI]]&gt;=3),"Blue","No")))</f>
        <v>Blue</v>
      </c>
      <c r="X166" s="19" t="str">
        <f>HYPERLINK("https://www.google.com/maps/search/?api=1&amp;query="&amp;Table4[[#This Row],[Begin Lat]]&amp;","&amp;Table4[[#This Row],[Begin Long]],"Google Maps")</f>
        <v>Google Maps</v>
      </c>
      <c r="Y166" s="1">
        <v>41.413013999999997</v>
      </c>
      <c r="Z166" s="1">
        <v>-81.603148000000004</v>
      </c>
      <c r="AA166" s="1">
        <v>0</v>
      </c>
      <c r="AB166" s="1">
        <v>0</v>
      </c>
    </row>
    <row r="167" spans="1:28" x14ac:dyDescent="0.25">
      <c r="A167" s="13">
        <v>165</v>
      </c>
      <c r="B167" s="17">
        <v>12</v>
      </c>
      <c r="C167" s="1" t="s">
        <v>785</v>
      </c>
      <c r="D167" s="1" t="s">
        <v>974</v>
      </c>
      <c r="E167" s="1" t="s">
        <v>5612</v>
      </c>
      <c r="F167" s="1" t="s">
        <v>429</v>
      </c>
      <c r="G167" s="21">
        <v>14.51600000000326</v>
      </c>
      <c r="H167" s="21">
        <v>0</v>
      </c>
      <c r="I167" s="1" t="s">
        <v>258</v>
      </c>
      <c r="J167" s="1" t="s">
        <v>259</v>
      </c>
      <c r="K167" s="1">
        <v>0</v>
      </c>
      <c r="L167" s="1">
        <v>2</v>
      </c>
      <c r="M167" s="1">
        <v>9</v>
      </c>
      <c r="N167" s="1">
        <v>20</v>
      </c>
      <c r="O167" s="1">
        <v>43</v>
      </c>
      <c r="P167" s="16">
        <v>282.02525436046511</v>
      </c>
      <c r="Q167" s="21">
        <v>5.5792514421575197</v>
      </c>
      <c r="R167" s="21">
        <v>14.443687477401527</v>
      </c>
      <c r="S167" s="21">
        <v>8.8644360352440081</v>
      </c>
      <c r="T167" s="21">
        <v>0.38269658044295612</v>
      </c>
      <c r="U167" s="21">
        <v>5.2209216197761208</v>
      </c>
      <c r="V167" s="21">
        <v>4.8382250393331647</v>
      </c>
      <c r="W167" s="13" t="str">
        <f>IF(Table4[[#This Row],[PSI - FI]]&gt;5,"Red",(IF(AND(Table4[[#This Row],[PSI - FI]]&lt;5,Table4[[#This Row],[PSI - FI]]&gt;=3),"Blue","No")))</f>
        <v>Blue</v>
      </c>
      <c r="X167" s="19" t="str">
        <f>HYPERLINK("https://www.google.com/maps/search/?api=1&amp;query="&amp;Table4[[#This Row],[Begin Lat]]&amp;","&amp;Table4[[#This Row],[Begin Long]],"Google Maps")</f>
        <v>Google Maps</v>
      </c>
      <c r="Y167" s="1">
        <v>41.448811999999997</v>
      </c>
      <c r="Z167" s="1">
        <v>-81.627753999999996</v>
      </c>
      <c r="AA167" s="1">
        <v>0</v>
      </c>
      <c r="AB167" s="1">
        <v>0</v>
      </c>
    </row>
    <row r="168" spans="1:28" x14ac:dyDescent="0.25">
      <c r="A168" s="13">
        <v>166</v>
      </c>
      <c r="B168" s="17">
        <v>8</v>
      </c>
      <c r="C168" s="1" t="s">
        <v>787</v>
      </c>
      <c r="D168" s="1" t="s">
        <v>975</v>
      </c>
      <c r="E168" s="1" t="s">
        <v>5406</v>
      </c>
      <c r="F168" s="1" t="s">
        <v>430</v>
      </c>
      <c r="G168" s="21">
        <v>3.5320000000065193</v>
      </c>
      <c r="H168" s="21">
        <v>0</v>
      </c>
      <c r="I168" s="1" t="s">
        <v>258</v>
      </c>
      <c r="J168" s="1" t="s">
        <v>259</v>
      </c>
      <c r="K168" s="1">
        <v>0</v>
      </c>
      <c r="L168" s="1">
        <v>0</v>
      </c>
      <c r="M168" s="1">
        <v>11</v>
      </c>
      <c r="N168" s="1">
        <v>19</v>
      </c>
      <c r="O168" s="1">
        <v>83</v>
      </c>
      <c r="P168" s="16">
        <v>239.328125</v>
      </c>
      <c r="Q168" s="21">
        <v>8.1133809662230423</v>
      </c>
      <c r="R168" s="21">
        <v>21.67726716742089</v>
      </c>
      <c r="S168" s="21">
        <v>13.563886201197848</v>
      </c>
      <c r="T168" s="21">
        <v>0.55651966644540107</v>
      </c>
      <c r="U168" s="21">
        <v>5.2155861990634262</v>
      </c>
      <c r="V168" s="21">
        <v>4.6590665326180254</v>
      </c>
      <c r="W168" s="13" t="str">
        <f>IF(Table4[[#This Row],[PSI - FI]]&gt;5,"Red",(IF(AND(Table4[[#This Row],[PSI - FI]]&lt;5,Table4[[#This Row],[PSI - FI]]&gt;=3),"Blue","No")))</f>
        <v>Blue</v>
      </c>
      <c r="X168" s="19" t="str">
        <f>HYPERLINK("https://www.google.com/maps/search/?api=1&amp;query="&amp;Table4[[#This Row],[Begin Lat]]&amp;","&amp;Table4[[#This Row],[Begin Long]],"Google Maps")</f>
        <v>Google Maps</v>
      </c>
      <c r="Y168" s="1">
        <v>39.140506000000002</v>
      </c>
      <c r="Z168" s="1">
        <v>-84.604253999999997</v>
      </c>
      <c r="AA168" s="1">
        <v>0</v>
      </c>
      <c r="AB168" s="1">
        <v>0</v>
      </c>
    </row>
    <row r="169" spans="1:28" x14ac:dyDescent="0.25">
      <c r="A169" s="13">
        <v>167</v>
      </c>
      <c r="B169" s="17">
        <v>2</v>
      </c>
      <c r="C169" s="1" t="s">
        <v>786</v>
      </c>
      <c r="D169" s="1" t="s">
        <v>976</v>
      </c>
      <c r="E169" s="1" t="s">
        <v>5441</v>
      </c>
      <c r="F169" s="1" t="s">
        <v>431</v>
      </c>
      <c r="G169" s="21">
        <v>16.75800000000163</v>
      </c>
      <c r="H169" s="21">
        <v>0</v>
      </c>
      <c r="I169" s="1" t="s">
        <v>258</v>
      </c>
      <c r="J169" s="1" t="s">
        <v>259</v>
      </c>
      <c r="K169" s="1">
        <v>0</v>
      </c>
      <c r="L169" s="1">
        <v>3</v>
      </c>
      <c r="M169" s="1">
        <v>8</v>
      </c>
      <c r="N169" s="1">
        <v>20</v>
      </c>
      <c r="O169" s="1">
        <v>47</v>
      </c>
      <c r="P169" s="16">
        <v>325.15506904069764</v>
      </c>
      <c r="Q169" s="21">
        <v>4.4039959596610032</v>
      </c>
      <c r="R169" s="21">
        <v>15.903927251712608</v>
      </c>
      <c r="S169" s="21">
        <v>11.499931292051604</v>
      </c>
      <c r="T169" s="21">
        <v>0.30208249467156328</v>
      </c>
      <c r="U169" s="21">
        <v>5.2102868808577618</v>
      </c>
      <c r="V169" s="21">
        <v>4.9082043861861981</v>
      </c>
      <c r="W169" s="13" t="str">
        <f>IF(Table4[[#This Row],[PSI - FI]]&gt;5,"Red",(IF(AND(Table4[[#This Row],[PSI - FI]]&lt;5,Table4[[#This Row],[PSI - FI]]&gt;=3),"Blue","No")))</f>
        <v>Blue</v>
      </c>
      <c r="X169" s="19" t="str">
        <f>HYPERLINK("https://www.google.com/maps/search/?api=1&amp;query="&amp;Table4[[#This Row],[Begin Lat]]&amp;","&amp;Table4[[#This Row],[Begin Long]],"Google Maps")</f>
        <v>Google Maps</v>
      </c>
      <c r="Y169" s="1">
        <v>41.663935000000002</v>
      </c>
      <c r="Z169" s="1">
        <v>-83.555014</v>
      </c>
      <c r="AA169" s="1">
        <v>0</v>
      </c>
      <c r="AB169" s="1">
        <v>0</v>
      </c>
    </row>
    <row r="170" spans="1:28" x14ac:dyDescent="0.25">
      <c r="A170" s="13">
        <v>168</v>
      </c>
      <c r="B170" s="17">
        <v>6</v>
      </c>
      <c r="C170" s="1" t="s">
        <v>784</v>
      </c>
      <c r="D170" s="1" t="s">
        <v>977</v>
      </c>
      <c r="E170" s="1" t="s">
        <v>5639</v>
      </c>
      <c r="F170" s="1" t="s">
        <v>432</v>
      </c>
      <c r="G170" s="21">
        <v>4.6159999999945285</v>
      </c>
      <c r="H170" s="21">
        <v>0</v>
      </c>
      <c r="I170" s="1" t="s">
        <v>258</v>
      </c>
      <c r="J170" s="1" t="s">
        <v>261</v>
      </c>
      <c r="K170" s="1">
        <v>0</v>
      </c>
      <c r="L170" s="1">
        <v>4</v>
      </c>
      <c r="M170" s="1">
        <v>13</v>
      </c>
      <c r="N170" s="1">
        <v>14</v>
      </c>
      <c r="O170" s="1">
        <v>45</v>
      </c>
      <c r="P170" s="16">
        <v>374.94113372093022</v>
      </c>
      <c r="Q170" s="21">
        <v>7.1873114963111915</v>
      </c>
      <c r="R170" s="21">
        <v>14.364234705529178</v>
      </c>
      <c r="S170" s="21">
        <v>7.1769232092179864</v>
      </c>
      <c r="T170" s="21">
        <v>0.49960060269602091</v>
      </c>
      <c r="U170" s="21">
        <v>5.2064166173254023</v>
      </c>
      <c r="V170" s="21">
        <v>4.7068160146293812</v>
      </c>
      <c r="W170" s="13" t="str">
        <f>IF(Table4[[#This Row],[PSI - FI]]&gt;5,"Red",(IF(AND(Table4[[#This Row],[PSI - FI]]&lt;5,Table4[[#This Row],[PSI - FI]]&gt;=3),"Blue","No")))</f>
        <v>Blue</v>
      </c>
      <c r="X170" s="19" t="str">
        <f>HYPERLINK("https://www.google.com/maps/search/?api=1&amp;query="&amp;Table4[[#This Row],[Begin Lat]]&amp;","&amp;Table4[[#This Row],[Begin Long]],"Google Maps")</f>
        <v>Google Maps</v>
      </c>
      <c r="Y170" s="1">
        <v>39.954718</v>
      </c>
      <c r="Z170" s="1">
        <v>-82.851392000000004</v>
      </c>
      <c r="AA170" s="1">
        <v>0</v>
      </c>
      <c r="AB170" s="1">
        <v>0</v>
      </c>
    </row>
    <row r="171" spans="1:28" x14ac:dyDescent="0.25">
      <c r="A171" s="13">
        <v>169</v>
      </c>
      <c r="B171" s="17">
        <v>7</v>
      </c>
      <c r="C171" s="1" t="s">
        <v>3196</v>
      </c>
      <c r="D171" s="1" t="s">
        <v>978</v>
      </c>
      <c r="E171" s="1" t="s">
        <v>5279</v>
      </c>
      <c r="F171" s="1" t="s">
        <v>433</v>
      </c>
      <c r="G171" s="21">
        <v>3.2320000000036089</v>
      </c>
      <c r="H171" s="21">
        <v>0</v>
      </c>
      <c r="I171" s="1" t="s">
        <v>258</v>
      </c>
      <c r="J171" s="1" t="s">
        <v>261</v>
      </c>
      <c r="K171" s="1">
        <v>1</v>
      </c>
      <c r="L171" s="1">
        <v>0</v>
      </c>
      <c r="M171" s="1">
        <v>16</v>
      </c>
      <c r="N171" s="1">
        <v>12</v>
      </c>
      <c r="O171" s="1">
        <v>83</v>
      </c>
      <c r="P171" s="16">
        <v>286.67668968023258</v>
      </c>
      <c r="Q171" s="21">
        <v>8.8523648467355667</v>
      </c>
      <c r="R171" s="21">
        <v>22.053110667948065</v>
      </c>
      <c r="S171" s="21">
        <v>13.200745821212498</v>
      </c>
      <c r="T171" s="21">
        <v>0.61534091224292031</v>
      </c>
      <c r="U171" s="21">
        <v>5.1767521335458575</v>
      </c>
      <c r="V171" s="21">
        <v>4.5614112213029374</v>
      </c>
      <c r="W171" s="13" t="str">
        <f>IF(Table4[[#This Row],[PSI - FI]]&gt;5,"Red",(IF(AND(Table4[[#This Row],[PSI - FI]]&lt;5,Table4[[#This Row],[PSI - FI]]&gt;=3),"Blue","No")))</f>
        <v>Blue</v>
      </c>
      <c r="X171" s="19" t="str">
        <f>HYPERLINK("https://www.google.com/maps/search/?api=1&amp;query="&amp;Table4[[#This Row],[Begin Lat]]&amp;","&amp;Table4[[#This Row],[Begin Long]],"Google Maps")</f>
        <v>Google Maps</v>
      </c>
      <c r="Y171" s="1">
        <v>39.640174000000002</v>
      </c>
      <c r="Z171" s="1">
        <v>-84.235256000000007</v>
      </c>
      <c r="AA171" s="1">
        <v>0</v>
      </c>
      <c r="AB171" s="1">
        <v>0</v>
      </c>
    </row>
    <row r="172" spans="1:28" x14ac:dyDescent="0.25">
      <c r="A172" s="13">
        <v>170</v>
      </c>
      <c r="B172" s="17">
        <v>8</v>
      </c>
      <c r="C172" s="1" t="s">
        <v>788</v>
      </c>
      <c r="D172" s="1" t="s">
        <v>979</v>
      </c>
      <c r="E172" s="1" t="s">
        <v>5578</v>
      </c>
      <c r="F172" s="1" t="s">
        <v>434</v>
      </c>
      <c r="G172" s="21">
        <v>14.979999999995925</v>
      </c>
      <c r="H172" s="21">
        <v>0</v>
      </c>
      <c r="I172" s="1" t="s">
        <v>258</v>
      </c>
      <c r="J172" s="1" t="s">
        <v>259</v>
      </c>
      <c r="K172" s="1">
        <v>0</v>
      </c>
      <c r="L172" s="1">
        <v>0</v>
      </c>
      <c r="M172" s="1">
        <v>11</v>
      </c>
      <c r="N172" s="1">
        <v>17</v>
      </c>
      <c r="O172" s="1">
        <v>42</v>
      </c>
      <c r="P172" s="16">
        <v>189.453125</v>
      </c>
      <c r="Q172" s="21">
        <v>8.8163758223473216</v>
      </c>
      <c r="R172" s="21">
        <v>14.242880542640927</v>
      </c>
      <c r="S172" s="21">
        <v>5.4265047202936056</v>
      </c>
      <c r="T172" s="21">
        <v>0.60474006488001852</v>
      </c>
      <c r="U172" s="21">
        <v>5.1762879885926427</v>
      </c>
      <c r="V172" s="21">
        <v>4.5715479237126244</v>
      </c>
      <c r="W172" s="13" t="str">
        <f>IF(Table4[[#This Row],[PSI - FI]]&gt;5,"Red",(IF(AND(Table4[[#This Row],[PSI - FI]]&lt;5,Table4[[#This Row],[PSI - FI]]&gt;=3),"Blue","No")))</f>
        <v>Blue</v>
      </c>
      <c r="X172" s="19" t="str">
        <f>HYPERLINK("https://www.google.com/maps/search/?api=1&amp;query="&amp;Table4[[#This Row],[Begin Lat]]&amp;","&amp;Table4[[#This Row],[Begin Long]],"Google Maps")</f>
        <v>Google Maps</v>
      </c>
      <c r="Y172" s="1">
        <v>39.397565</v>
      </c>
      <c r="Z172" s="1">
        <v>-84.554550000000006</v>
      </c>
      <c r="AA172" s="1">
        <v>0</v>
      </c>
      <c r="AB172" s="1">
        <v>0</v>
      </c>
    </row>
    <row r="173" spans="1:28" x14ac:dyDescent="0.25">
      <c r="A173" s="13">
        <v>171</v>
      </c>
      <c r="B173" s="17">
        <v>5</v>
      </c>
      <c r="C173" s="1" t="s">
        <v>793</v>
      </c>
      <c r="D173" s="1" t="s">
        <v>980</v>
      </c>
      <c r="E173" s="1" t="s">
        <v>5644</v>
      </c>
      <c r="F173" s="1" t="s">
        <v>435</v>
      </c>
      <c r="G173" s="21">
        <v>8.4210000000020955</v>
      </c>
      <c r="H173" s="21">
        <v>0</v>
      </c>
      <c r="I173" s="1" t="s">
        <v>258</v>
      </c>
      <c r="J173" s="1" t="s">
        <v>261</v>
      </c>
      <c r="K173" s="1">
        <v>1</v>
      </c>
      <c r="L173" s="1">
        <v>2</v>
      </c>
      <c r="M173" s="1">
        <v>11</v>
      </c>
      <c r="N173" s="1">
        <v>14</v>
      </c>
      <c r="O173" s="1">
        <v>112</v>
      </c>
      <c r="P173" s="16">
        <v>383.17069404069764</v>
      </c>
      <c r="Q173" s="21">
        <v>9.6958288697914945</v>
      </c>
      <c r="R173" s="21">
        <v>28.325320662010725</v>
      </c>
      <c r="S173" s="21">
        <v>18.62949179221923</v>
      </c>
      <c r="T173" s="21">
        <v>0.67397133816608068</v>
      </c>
      <c r="U173" s="21">
        <v>5.1724269483805267</v>
      </c>
      <c r="V173" s="21">
        <v>4.498455610214446</v>
      </c>
      <c r="W173" s="13" t="str">
        <f>IF(Table4[[#This Row],[PSI - FI]]&gt;5,"Red",(IF(AND(Table4[[#This Row],[PSI - FI]]&lt;5,Table4[[#This Row],[PSI - FI]]&gt;=3),"Blue","No")))</f>
        <v>Blue</v>
      </c>
      <c r="X173" s="19" t="str">
        <f>HYPERLINK("https://www.google.com/maps/search/?api=1&amp;query="&amp;Table4[[#This Row],[Begin Lat]]&amp;","&amp;Table4[[#This Row],[Begin Long]],"Google Maps")</f>
        <v>Google Maps</v>
      </c>
      <c r="Y173" s="1">
        <v>40.038561000000001</v>
      </c>
      <c r="Z173" s="1">
        <v>-82.428991999999994</v>
      </c>
      <c r="AA173" s="1">
        <v>0</v>
      </c>
      <c r="AB173" s="1">
        <v>0</v>
      </c>
    </row>
    <row r="174" spans="1:28" x14ac:dyDescent="0.25">
      <c r="A174" s="13">
        <v>172</v>
      </c>
      <c r="B174" s="17">
        <v>12</v>
      </c>
      <c r="C174" s="1" t="s">
        <v>785</v>
      </c>
      <c r="D174" s="1" t="s">
        <v>981</v>
      </c>
      <c r="E174" s="1" t="s">
        <v>5565</v>
      </c>
      <c r="F174" s="1" t="s">
        <v>436</v>
      </c>
      <c r="G174" s="21">
        <v>4.7639999999955762</v>
      </c>
      <c r="H174" s="21">
        <v>0</v>
      </c>
      <c r="I174" s="1" t="s">
        <v>258</v>
      </c>
      <c r="J174" s="1" t="s">
        <v>259</v>
      </c>
      <c r="K174" s="1">
        <v>0</v>
      </c>
      <c r="L174" s="1">
        <v>2</v>
      </c>
      <c r="M174" s="1">
        <v>9</v>
      </c>
      <c r="N174" s="1">
        <v>17</v>
      </c>
      <c r="O174" s="1">
        <v>83</v>
      </c>
      <c r="P174" s="16">
        <v>308.71275436046511</v>
      </c>
      <c r="Q174" s="21">
        <v>8.9641568064973285</v>
      </c>
      <c r="R174" s="21">
        <v>22.471545702526274</v>
      </c>
      <c r="S174" s="21">
        <v>13.507388896028946</v>
      </c>
      <c r="T174" s="21">
        <v>0.61487677907457217</v>
      </c>
      <c r="U174" s="21">
        <v>5.1650152820648305</v>
      </c>
      <c r="V174" s="21">
        <v>4.5501385029902579</v>
      </c>
      <c r="W174" s="13" t="str">
        <f>IF(Table4[[#This Row],[PSI - FI]]&gt;5,"Red",(IF(AND(Table4[[#This Row],[PSI - FI]]&lt;5,Table4[[#This Row],[PSI - FI]]&gt;=3),"Blue","No")))</f>
        <v>Blue</v>
      </c>
      <c r="X174" s="19" t="str">
        <f>HYPERLINK("https://www.google.com/maps/search/?api=1&amp;query="&amp;Table4[[#This Row],[Begin Lat]]&amp;","&amp;Table4[[#This Row],[Begin Long]],"Google Maps")</f>
        <v>Google Maps</v>
      </c>
      <c r="Y174" s="1">
        <v>41.464444</v>
      </c>
      <c r="Z174" s="1">
        <v>-81.497855999999999</v>
      </c>
      <c r="AA174" s="1">
        <v>0</v>
      </c>
      <c r="AB174" s="1">
        <v>0</v>
      </c>
    </row>
    <row r="175" spans="1:28" x14ac:dyDescent="0.25">
      <c r="A175" s="13">
        <v>173</v>
      </c>
      <c r="B175" s="17">
        <v>12</v>
      </c>
      <c r="C175" s="1" t="s">
        <v>785</v>
      </c>
      <c r="D175" s="1" t="s">
        <v>982</v>
      </c>
      <c r="E175" s="1" t="s">
        <v>5645</v>
      </c>
      <c r="F175" s="1" t="s">
        <v>437</v>
      </c>
      <c r="G175" s="21">
        <v>1.1530000000057044</v>
      </c>
      <c r="H175" s="21">
        <v>0</v>
      </c>
      <c r="I175" s="1" t="s">
        <v>258</v>
      </c>
      <c r="J175" s="1" t="s">
        <v>259</v>
      </c>
      <c r="K175" s="1">
        <v>0</v>
      </c>
      <c r="L175" s="1">
        <v>4</v>
      </c>
      <c r="M175" s="1">
        <v>11</v>
      </c>
      <c r="N175" s="1">
        <v>15</v>
      </c>
      <c r="O175" s="1">
        <v>81</v>
      </c>
      <c r="P175" s="16">
        <v>402.28488372093022</v>
      </c>
      <c r="Q175" s="21">
        <v>5.4026360538041827</v>
      </c>
      <c r="R175" s="21">
        <v>22.301339602054071</v>
      </c>
      <c r="S175" s="21">
        <v>16.898703548249888</v>
      </c>
      <c r="T175" s="21">
        <v>0.37058203319998595</v>
      </c>
      <c r="U175" s="21">
        <v>5.158542909159828</v>
      </c>
      <c r="V175" s="21">
        <v>4.7879608759598424</v>
      </c>
      <c r="W175" s="13" t="str">
        <f>IF(Table4[[#This Row],[PSI - FI]]&gt;5,"Red",(IF(AND(Table4[[#This Row],[PSI - FI]]&lt;5,Table4[[#This Row],[PSI - FI]]&gt;=3),"Blue","No")))</f>
        <v>Blue</v>
      </c>
      <c r="X175" s="19" t="str">
        <f>HYPERLINK("https://www.google.com/maps/search/?api=1&amp;query="&amp;Table4[[#This Row],[Begin Lat]]&amp;","&amp;Table4[[#This Row],[Begin Long]],"Google Maps")</f>
        <v>Google Maps</v>
      </c>
      <c r="Y175" s="1">
        <v>41.434229000000002</v>
      </c>
      <c r="Z175" s="1">
        <v>-81.880557999999994</v>
      </c>
      <c r="AA175" s="1">
        <v>0</v>
      </c>
      <c r="AB175" s="1">
        <v>0</v>
      </c>
    </row>
    <row r="176" spans="1:28" x14ac:dyDescent="0.25">
      <c r="A176" s="13">
        <v>174</v>
      </c>
      <c r="B176" s="17">
        <v>7</v>
      </c>
      <c r="C176" s="1" t="s">
        <v>3196</v>
      </c>
      <c r="D176" s="1" t="s">
        <v>983</v>
      </c>
      <c r="E176" s="1" t="s">
        <v>5620</v>
      </c>
      <c r="F176" s="1" t="s">
        <v>438</v>
      </c>
      <c r="G176" s="21">
        <v>6.8959999999933643</v>
      </c>
      <c r="H176" s="21">
        <v>0</v>
      </c>
      <c r="I176" s="1" t="s">
        <v>258</v>
      </c>
      <c r="J176" s="1" t="s">
        <v>259</v>
      </c>
      <c r="K176" s="1">
        <v>0</v>
      </c>
      <c r="L176" s="1">
        <v>1</v>
      </c>
      <c r="M176" s="1">
        <v>15</v>
      </c>
      <c r="N176" s="1">
        <v>13</v>
      </c>
      <c r="O176" s="1">
        <v>88</v>
      </c>
      <c r="P176" s="16">
        <v>289.56731468023258</v>
      </c>
      <c r="Q176" s="21">
        <v>6.2275533163525933</v>
      </c>
      <c r="R176" s="21">
        <v>23.817156888123996</v>
      </c>
      <c r="S176" s="21">
        <v>17.589603571771402</v>
      </c>
      <c r="T176" s="21">
        <v>0.42716543310561222</v>
      </c>
      <c r="U176" s="21">
        <v>5.1498484261264545</v>
      </c>
      <c r="V176" s="21">
        <v>4.7226829930208423</v>
      </c>
      <c r="W176" s="13" t="str">
        <f>IF(Table4[[#This Row],[PSI - FI]]&gt;5,"Red",(IF(AND(Table4[[#This Row],[PSI - FI]]&lt;5,Table4[[#This Row],[PSI - FI]]&gt;=3),"Blue","No")))</f>
        <v>Blue</v>
      </c>
      <c r="X176" s="19" t="str">
        <f>HYPERLINK("https://www.google.com/maps/search/?api=1&amp;query="&amp;Table4[[#This Row],[Begin Lat]]&amp;","&amp;Table4[[#This Row],[Begin Long]],"Google Maps")</f>
        <v>Google Maps</v>
      </c>
      <c r="Y176" s="1">
        <v>39.862921</v>
      </c>
      <c r="Z176" s="1">
        <v>-84.138265000000004</v>
      </c>
      <c r="AA176" s="1">
        <v>0</v>
      </c>
      <c r="AB176" s="1">
        <v>0</v>
      </c>
    </row>
    <row r="177" spans="1:28" x14ac:dyDescent="0.25">
      <c r="A177" s="13">
        <v>175</v>
      </c>
      <c r="B177" s="17">
        <v>2</v>
      </c>
      <c r="C177" s="1" t="s">
        <v>786</v>
      </c>
      <c r="D177" s="1" t="s">
        <v>984</v>
      </c>
      <c r="E177" s="1" t="s">
        <v>5441</v>
      </c>
      <c r="F177" s="1" t="s">
        <v>439</v>
      </c>
      <c r="G177" s="21">
        <v>17.251999999993131</v>
      </c>
      <c r="H177" s="21">
        <v>0</v>
      </c>
      <c r="I177" s="1" t="s">
        <v>258</v>
      </c>
      <c r="J177" s="1" t="s">
        <v>259</v>
      </c>
      <c r="K177" s="1">
        <v>0</v>
      </c>
      <c r="L177" s="1">
        <v>1</v>
      </c>
      <c r="M177" s="1">
        <v>13</v>
      </c>
      <c r="N177" s="1">
        <v>13</v>
      </c>
      <c r="O177" s="1">
        <v>41</v>
      </c>
      <c r="P177" s="16">
        <v>229.47356468023256</v>
      </c>
      <c r="Q177" s="21">
        <v>4.3671221107266156</v>
      </c>
      <c r="R177" s="21">
        <v>16.210758218115348</v>
      </c>
      <c r="S177" s="21">
        <v>11.843636107388733</v>
      </c>
      <c r="T177" s="21">
        <v>0.29955321345144625</v>
      </c>
      <c r="U177" s="21">
        <v>5.1444752867915335</v>
      </c>
      <c r="V177" s="21">
        <v>4.8449220733400873</v>
      </c>
      <c r="W177" s="13" t="str">
        <f>IF(Table4[[#This Row],[PSI - FI]]&gt;5,"Red",(IF(AND(Table4[[#This Row],[PSI - FI]]&lt;5,Table4[[#This Row],[PSI - FI]]&gt;=3),"Blue","No")))</f>
        <v>Blue</v>
      </c>
      <c r="X177" s="19" t="str">
        <f>HYPERLINK("https://www.google.com/maps/search/?api=1&amp;query="&amp;Table4[[#This Row],[Begin Lat]]&amp;","&amp;Table4[[#This Row],[Begin Long]],"Google Maps")</f>
        <v>Google Maps</v>
      </c>
      <c r="Y177" s="1">
        <v>41.664116</v>
      </c>
      <c r="Z177" s="1">
        <v>-83.545450000000002</v>
      </c>
      <c r="AA177" s="1">
        <v>0</v>
      </c>
      <c r="AB177" s="1">
        <v>0</v>
      </c>
    </row>
    <row r="178" spans="1:28" x14ac:dyDescent="0.25">
      <c r="A178" s="13">
        <v>176</v>
      </c>
      <c r="B178" s="17">
        <v>6</v>
      </c>
      <c r="C178" s="1" t="s">
        <v>784</v>
      </c>
      <c r="D178" s="1" t="s">
        <v>985</v>
      </c>
      <c r="E178" s="1" t="s">
        <v>5646</v>
      </c>
      <c r="F178" s="1" t="s">
        <v>440</v>
      </c>
      <c r="G178" s="21">
        <v>0.42900000000372529</v>
      </c>
      <c r="H178" s="21">
        <v>0</v>
      </c>
      <c r="I178" s="1" t="s">
        <v>258</v>
      </c>
      <c r="J178" s="1" t="s">
        <v>259</v>
      </c>
      <c r="K178" s="1">
        <v>0</v>
      </c>
      <c r="L178" s="1">
        <v>0</v>
      </c>
      <c r="M178" s="1">
        <v>11</v>
      </c>
      <c r="N178" s="1">
        <v>17</v>
      </c>
      <c r="O178" s="1">
        <v>56</v>
      </c>
      <c r="P178" s="16">
        <v>203.453125</v>
      </c>
      <c r="Q178" s="21">
        <v>9.4453486145241374</v>
      </c>
      <c r="R178" s="21">
        <v>16.825100551745177</v>
      </c>
      <c r="S178" s="21">
        <v>7.3797519372210392</v>
      </c>
      <c r="T178" s="21">
        <v>0.6478830813318176</v>
      </c>
      <c r="U178" s="21">
        <v>5.139164786021241</v>
      </c>
      <c r="V178" s="21">
        <v>4.4912817046894231</v>
      </c>
      <c r="W178" s="13" t="str">
        <f>IF(Table4[[#This Row],[PSI - FI]]&gt;5,"Red",(IF(AND(Table4[[#This Row],[PSI - FI]]&lt;5,Table4[[#This Row],[PSI - FI]]&gt;=3),"Blue","No")))</f>
        <v>Blue</v>
      </c>
      <c r="X178" s="19" t="str">
        <f>HYPERLINK("https://www.google.com/maps/search/?api=1&amp;query="&amp;Table4[[#This Row],[Begin Lat]]&amp;","&amp;Table4[[#This Row],[Begin Long]],"Google Maps")</f>
        <v>Google Maps</v>
      </c>
      <c r="Y178" s="1">
        <v>39.878593000000002</v>
      </c>
      <c r="Z178" s="1">
        <v>-83.059942000000007</v>
      </c>
      <c r="AA178" s="1">
        <v>0</v>
      </c>
      <c r="AB178" s="1">
        <v>0</v>
      </c>
    </row>
    <row r="179" spans="1:28" x14ac:dyDescent="0.25">
      <c r="A179" s="13">
        <v>177</v>
      </c>
      <c r="B179" s="17">
        <v>2</v>
      </c>
      <c r="C179" s="1" t="s">
        <v>786</v>
      </c>
      <c r="D179" s="1" t="s">
        <v>986</v>
      </c>
      <c r="E179" s="1" t="s">
        <v>5351</v>
      </c>
      <c r="F179" s="1" t="s">
        <v>441</v>
      </c>
      <c r="G179" s="21">
        <v>2.4159999999974389</v>
      </c>
      <c r="H179" s="21">
        <v>0</v>
      </c>
      <c r="I179" s="1" t="s">
        <v>258</v>
      </c>
      <c r="J179" s="1" t="s">
        <v>261</v>
      </c>
      <c r="K179" s="1">
        <v>0</v>
      </c>
      <c r="L179" s="1">
        <v>1</v>
      </c>
      <c r="M179" s="1">
        <v>19</v>
      </c>
      <c r="N179" s="1">
        <v>15</v>
      </c>
      <c r="O179" s="1">
        <v>54</v>
      </c>
      <c r="P179" s="16">
        <v>290.62981468023258</v>
      </c>
      <c r="Q179" s="21">
        <v>5.9634551393971433</v>
      </c>
      <c r="R179" s="21">
        <v>14.691305397920953</v>
      </c>
      <c r="S179" s="21">
        <v>8.7278502585238087</v>
      </c>
      <c r="T179" s="21">
        <v>0.4145285456630915</v>
      </c>
      <c r="U179" s="21">
        <v>5.0957013480222804</v>
      </c>
      <c r="V179" s="21">
        <v>4.681172802359189</v>
      </c>
      <c r="W179" s="13" t="str">
        <f>IF(Table4[[#This Row],[PSI - FI]]&gt;5,"Red",(IF(AND(Table4[[#This Row],[PSI - FI]]&lt;5,Table4[[#This Row],[PSI - FI]]&gt;=3),"Blue","No")))</f>
        <v>Blue</v>
      </c>
      <c r="X179" s="19" t="str">
        <f>HYPERLINK("https://www.google.com/maps/search/?api=1&amp;query="&amp;Table4[[#This Row],[Begin Lat]]&amp;","&amp;Table4[[#This Row],[Begin Long]],"Google Maps")</f>
        <v>Google Maps</v>
      </c>
      <c r="Y179" s="1">
        <v>41.640228</v>
      </c>
      <c r="Z179" s="1">
        <v>-83.525386999999995</v>
      </c>
      <c r="AA179" s="1">
        <v>0</v>
      </c>
      <c r="AB179" s="1">
        <v>0</v>
      </c>
    </row>
    <row r="180" spans="1:28" x14ac:dyDescent="0.25">
      <c r="A180" s="13">
        <v>178</v>
      </c>
      <c r="B180" s="17">
        <v>6</v>
      </c>
      <c r="C180" s="1" t="s">
        <v>784</v>
      </c>
      <c r="D180" s="1" t="s">
        <v>987</v>
      </c>
      <c r="E180" s="1" t="s">
        <v>5647</v>
      </c>
      <c r="F180" s="1" t="s">
        <v>442</v>
      </c>
      <c r="G180" s="21">
        <v>3.6959999999962747</v>
      </c>
      <c r="H180" s="21">
        <v>0</v>
      </c>
      <c r="I180" s="1" t="s">
        <v>258</v>
      </c>
      <c r="J180" s="1" t="s">
        <v>259</v>
      </c>
      <c r="K180" s="1">
        <v>0</v>
      </c>
      <c r="L180" s="1">
        <v>3</v>
      </c>
      <c r="M180" s="1">
        <v>12</v>
      </c>
      <c r="N180" s="1">
        <v>16</v>
      </c>
      <c r="O180" s="1">
        <v>55</v>
      </c>
      <c r="P180" s="16">
        <v>341.59256904069764</v>
      </c>
      <c r="Q180" s="21">
        <v>6.2608484724587674</v>
      </c>
      <c r="R180" s="21">
        <v>16.022660835832315</v>
      </c>
      <c r="S180" s="21">
        <v>9.7618123633735472</v>
      </c>
      <c r="T180" s="21">
        <v>0.42944924169879867</v>
      </c>
      <c r="U180" s="21">
        <v>5.0950130084758136</v>
      </c>
      <c r="V180" s="21">
        <v>4.6655637667770149</v>
      </c>
      <c r="W180" s="13" t="str">
        <f>IF(Table4[[#This Row],[PSI - FI]]&gt;5,"Red",(IF(AND(Table4[[#This Row],[PSI - FI]]&lt;5,Table4[[#This Row],[PSI - FI]]&gt;=3),"Blue","No")))</f>
        <v>Blue</v>
      </c>
      <c r="X180" s="19" t="str">
        <f>HYPERLINK("https://www.google.com/maps/search/?api=1&amp;query="&amp;Table4[[#This Row],[Begin Lat]]&amp;","&amp;Table4[[#This Row],[Begin Long]],"Google Maps")</f>
        <v>Google Maps</v>
      </c>
      <c r="Y180" s="1">
        <v>40.033377000000002</v>
      </c>
      <c r="Z180" s="1">
        <v>-82.910191999999995</v>
      </c>
      <c r="AA180" s="1">
        <v>0</v>
      </c>
      <c r="AB180" s="1">
        <v>0</v>
      </c>
    </row>
    <row r="181" spans="1:28" x14ac:dyDescent="0.25">
      <c r="A181" s="13">
        <v>179</v>
      </c>
      <c r="B181" s="17">
        <v>2</v>
      </c>
      <c r="C181" s="1" t="s">
        <v>786</v>
      </c>
      <c r="D181" s="1" t="s">
        <v>988</v>
      </c>
      <c r="E181" s="1" t="s">
        <v>5648</v>
      </c>
      <c r="F181" s="1" t="s">
        <v>443</v>
      </c>
      <c r="G181" s="21">
        <v>2.7949999999982538</v>
      </c>
      <c r="H181" s="21">
        <v>0</v>
      </c>
      <c r="I181" s="1" t="s">
        <v>258</v>
      </c>
      <c r="J181" s="1" t="s">
        <v>259</v>
      </c>
      <c r="K181" s="1">
        <v>0</v>
      </c>
      <c r="L181" s="1">
        <v>3</v>
      </c>
      <c r="M181" s="1">
        <v>8</v>
      </c>
      <c r="N181" s="1">
        <v>18</v>
      </c>
      <c r="O181" s="1">
        <v>82</v>
      </c>
      <c r="P181" s="16">
        <v>351.28006904069764</v>
      </c>
      <c r="Q181" s="21">
        <v>6.4057481929642464</v>
      </c>
      <c r="R181" s="21">
        <v>22.197298625260139</v>
      </c>
      <c r="S181" s="21">
        <v>15.791550432295892</v>
      </c>
      <c r="T181" s="21">
        <v>0.43938832189969801</v>
      </c>
      <c r="U181" s="21">
        <v>5.0900283071628127</v>
      </c>
      <c r="V181" s="21">
        <v>4.6506399852631146</v>
      </c>
      <c r="W181" s="13" t="str">
        <f>IF(Table4[[#This Row],[PSI - FI]]&gt;5,"Red",(IF(AND(Table4[[#This Row],[PSI - FI]]&lt;5,Table4[[#This Row],[PSI - FI]]&gt;=3),"Blue","No")))</f>
        <v>Blue</v>
      </c>
      <c r="X181" s="19" t="str">
        <f>HYPERLINK("https://www.google.com/maps/search/?api=1&amp;query="&amp;Table4[[#This Row],[Begin Lat]]&amp;","&amp;Table4[[#This Row],[Begin Long]],"Google Maps")</f>
        <v>Google Maps</v>
      </c>
      <c r="Y181" s="1">
        <v>41.692152999999998</v>
      </c>
      <c r="Z181" s="1">
        <v>-83.603791000000001</v>
      </c>
      <c r="AA181" s="1">
        <v>0</v>
      </c>
      <c r="AB181" s="1">
        <v>0</v>
      </c>
    </row>
    <row r="182" spans="1:28" x14ac:dyDescent="0.25">
      <c r="A182" s="13">
        <v>180</v>
      </c>
      <c r="B182" s="17">
        <v>6</v>
      </c>
      <c r="C182" s="1" t="s">
        <v>784</v>
      </c>
      <c r="D182" s="1" t="s">
        <v>989</v>
      </c>
      <c r="E182" s="1" t="s">
        <v>5247</v>
      </c>
      <c r="F182" s="1" t="s">
        <v>444</v>
      </c>
      <c r="G182" s="21">
        <v>12.153000000005704</v>
      </c>
      <c r="H182" s="21">
        <v>0</v>
      </c>
      <c r="I182" s="1" t="s">
        <v>258</v>
      </c>
      <c r="J182" s="1" t="s">
        <v>259</v>
      </c>
      <c r="K182" s="1">
        <v>0</v>
      </c>
      <c r="L182" s="1">
        <v>1</v>
      </c>
      <c r="M182" s="1">
        <v>16</v>
      </c>
      <c r="N182" s="1">
        <v>12</v>
      </c>
      <c r="O182" s="1">
        <v>30</v>
      </c>
      <c r="P182" s="16">
        <v>233.67668968023256</v>
      </c>
      <c r="Q182" s="21">
        <v>6.7699866725359961</v>
      </c>
      <c r="R182" s="21">
        <v>11.705020296468922</v>
      </c>
      <c r="S182" s="21">
        <v>4.9350336239329256</v>
      </c>
      <c r="T182" s="21">
        <v>0.4643724657482044</v>
      </c>
      <c r="U182" s="21">
        <v>5.0854334989948393</v>
      </c>
      <c r="V182" s="21">
        <v>4.6210610332466349</v>
      </c>
      <c r="W182" s="13" t="str">
        <f>IF(Table4[[#This Row],[PSI - FI]]&gt;5,"Red",(IF(AND(Table4[[#This Row],[PSI - FI]]&lt;5,Table4[[#This Row],[PSI - FI]]&gt;=3),"Blue","No")))</f>
        <v>Blue</v>
      </c>
      <c r="X182" s="19" t="str">
        <f>HYPERLINK("https://www.google.com/maps/search/?api=1&amp;query="&amp;Table4[[#This Row],[Begin Lat]]&amp;","&amp;Table4[[#This Row],[Begin Long]],"Google Maps")</f>
        <v>Google Maps</v>
      </c>
      <c r="Y182" s="1">
        <v>39.989680999999997</v>
      </c>
      <c r="Z182" s="1">
        <v>-83.066985000000003</v>
      </c>
      <c r="AA182" s="1">
        <v>0</v>
      </c>
      <c r="AB182" s="1">
        <v>0</v>
      </c>
    </row>
    <row r="183" spans="1:28" x14ac:dyDescent="0.25">
      <c r="A183" s="13">
        <v>181</v>
      </c>
      <c r="B183" s="17">
        <v>7</v>
      </c>
      <c r="C183" s="1" t="s">
        <v>3196</v>
      </c>
      <c r="D183" s="1" t="s">
        <v>990</v>
      </c>
      <c r="E183" s="1" t="s">
        <v>5598</v>
      </c>
      <c r="F183" s="1" t="s">
        <v>445</v>
      </c>
      <c r="G183" s="21">
        <v>6.56600000000617</v>
      </c>
      <c r="H183" s="21">
        <v>0</v>
      </c>
      <c r="I183" s="1" t="s">
        <v>258</v>
      </c>
      <c r="J183" s="1" t="s">
        <v>261</v>
      </c>
      <c r="K183" s="1">
        <v>0</v>
      </c>
      <c r="L183" s="1">
        <v>2</v>
      </c>
      <c r="M183" s="1">
        <v>19</v>
      </c>
      <c r="N183" s="1">
        <v>8</v>
      </c>
      <c r="O183" s="1">
        <v>64</v>
      </c>
      <c r="P183" s="16">
        <v>315.24400436046511</v>
      </c>
      <c r="Q183" s="21">
        <v>6.5917114426054857</v>
      </c>
      <c r="R183" s="21">
        <v>18.622130297693374</v>
      </c>
      <c r="S183" s="21">
        <v>12.030418855087888</v>
      </c>
      <c r="T183" s="21">
        <v>0.45819956616798485</v>
      </c>
      <c r="U183" s="21">
        <v>5.0707602655175741</v>
      </c>
      <c r="V183" s="21">
        <v>4.6125606993495891</v>
      </c>
      <c r="W183" s="13" t="str">
        <f>IF(Table4[[#This Row],[PSI - FI]]&gt;5,"Red",(IF(AND(Table4[[#This Row],[PSI - FI]]&lt;5,Table4[[#This Row],[PSI - FI]]&gt;=3),"Blue","No")))</f>
        <v>Blue</v>
      </c>
      <c r="X183" s="19" t="str">
        <f>HYPERLINK("https://www.google.com/maps/search/?api=1&amp;query="&amp;Table4[[#This Row],[Begin Lat]]&amp;","&amp;Table4[[#This Row],[Begin Long]],"Google Maps")</f>
        <v>Google Maps</v>
      </c>
      <c r="Y183" s="1">
        <v>39.761422000000003</v>
      </c>
      <c r="Z183" s="1">
        <v>-84.253333999999995</v>
      </c>
      <c r="AA183" s="1">
        <v>0</v>
      </c>
      <c r="AB183" s="1">
        <v>0</v>
      </c>
    </row>
    <row r="184" spans="1:28" x14ac:dyDescent="0.25">
      <c r="A184" s="13">
        <v>182</v>
      </c>
      <c r="B184" s="17">
        <v>8</v>
      </c>
      <c r="C184" s="1" t="s">
        <v>788</v>
      </c>
      <c r="D184" s="1" t="s">
        <v>991</v>
      </c>
      <c r="E184" s="1" t="s">
        <v>5400</v>
      </c>
      <c r="F184" s="1" t="s">
        <v>446</v>
      </c>
      <c r="G184" s="21">
        <v>13.255999999993946</v>
      </c>
      <c r="H184" s="21">
        <v>0</v>
      </c>
      <c r="I184" s="1" t="s">
        <v>258</v>
      </c>
      <c r="J184" s="1" t="s">
        <v>261</v>
      </c>
      <c r="K184" s="1">
        <v>0</v>
      </c>
      <c r="L184" s="1">
        <v>2</v>
      </c>
      <c r="M184" s="1">
        <v>20</v>
      </c>
      <c r="N184" s="1">
        <v>6</v>
      </c>
      <c r="O184" s="1">
        <v>67</v>
      </c>
      <c r="P184" s="16">
        <v>315.91587936046511</v>
      </c>
      <c r="Q184" s="21">
        <v>8.7523885006886477</v>
      </c>
      <c r="R184" s="21">
        <v>19.019251389225506</v>
      </c>
      <c r="S184" s="21">
        <v>10.266862888536858</v>
      </c>
      <c r="T184" s="21">
        <v>0.60839140925198665</v>
      </c>
      <c r="U184" s="21">
        <v>5.0684699660249359</v>
      </c>
      <c r="V184" s="21">
        <v>4.4600785567729488</v>
      </c>
      <c r="W184" s="13" t="str">
        <f>IF(Table4[[#This Row],[PSI - FI]]&gt;5,"Red",(IF(AND(Table4[[#This Row],[PSI - FI]]&lt;5,Table4[[#This Row],[PSI - FI]]&gt;=3),"Blue","No")))</f>
        <v>Blue</v>
      </c>
      <c r="X184" s="19" t="str">
        <f>HYPERLINK("https://www.google.com/maps/search/?api=1&amp;query="&amp;Table4[[#This Row],[Begin Lat]]&amp;","&amp;Table4[[#This Row],[Begin Long]],"Google Maps")</f>
        <v>Google Maps</v>
      </c>
      <c r="Y184" s="1">
        <v>39.473799</v>
      </c>
      <c r="Z184" s="1">
        <v>-84.343091999999999</v>
      </c>
      <c r="AA184" s="1">
        <v>0</v>
      </c>
      <c r="AB184" s="1">
        <v>0</v>
      </c>
    </row>
    <row r="185" spans="1:28" x14ac:dyDescent="0.25">
      <c r="A185" s="13">
        <v>183</v>
      </c>
      <c r="B185" s="17">
        <v>6</v>
      </c>
      <c r="C185" s="1" t="s">
        <v>799</v>
      </c>
      <c r="D185" s="1" t="s">
        <v>992</v>
      </c>
      <c r="E185" s="1" t="s">
        <v>5649</v>
      </c>
      <c r="F185" s="1" t="s">
        <v>447</v>
      </c>
      <c r="G185" s="21">
        <v>0.21700000000419095</v>
      </c>
      <c r="H185" s="21">
        <v>0</v>
      </c>
      <c r="I185" s="1" t="s">
        <v>258</v>
      </c>
      <c r="J185" s="1" t="s">
        <v>259</v>
      </c>
      <c r="K185" s="1">
        <v>0</v>
      </c>
      <c r="L185" s="1">
        <v>3</v>
      </c>
      <c r="M185" s="1">
        <v>12</v>
      </c>
      <c r="N185" s="1">
        <v>13</v>
      </c>
      <c r="O185" s="1">
        <v>59</v>
      </c>
      <c r="P185" s="16">
        <v>332.28006904069764</v>
      </c>
      <c r="Q185" s="21">
        <v>10.180896359102492</v>
      </c>
      <c r="R185" s="21">
        <v>17.034490875748347</v>
      </c>
      <c r="S185" s="21">
        <v>6.8535945166458543</v>
      </c>
      <c r="T185" s="21">
        <v>0.69833637412942839</v>
      </c>
      <c r="U185" s="21">
        <v>5.0679305637309646</v>
      </c>
      <c r="V185" s="21">
        <v>4.3695941896015364</v>
      </c>
      <c r="W185" s="13" t="str">
        <f>IF(Table4[[#This Row],[PSI - FI]]&gt;5,"Red",(IF(AND(Table4[[#This Row],[PSI - FI]]&lt;5,Table4[[#This Row],[PSI - FI]]&gt;=3),"Blue","No")))</f>
        <v>Blue</v>
      </c>
      <c r="X185" s="19" t="str">
        <f>HYPERLINK("https://www.google.com/maps/search/?api=1&amp;query="&amp;Table4[[#This Row],[Begin Lat]]&amp;","&amp;Table4[[#This Row],[Begin Long]],"Google Maps")</f>
        <v>Google Maps</v>
      </c>
      <c r="Y185" s="1">
        <v>40.137096999999997</v>
      </c>
      <c r="Z185" s="1">
        <v>-82.947289999999995</v>
      </c>
      <c r="AA185" s="1">
        <v>0</v>
      </c>
      <c r="AB185" s="1">
        <v>0</v>
      </c>
    </row>
    <row r="186" spans="1:28" x14ac:dyDescent="0.25">
      <c r="A186" s="13">
        <v>184</v>
      </c>
      <c r="B186" s="17">
        <v>8</v>
      </c>
      <c r="C186" s="1" t="s">
        <v>787</v>
      </c>
      <c r="D186" s="1" t="s">
        <v>993</v>
      </c>
      <c r="E186" s="1" t="s">
        <v>5573</v>
      </c>
      <c r="F186" s="1" t="s">
        <v>448</v>
      </c>
      <c r="G186" s="21">
        <v>1.8760000000038417</v>
      </c>
      <c r="H186" s="21">
        <v>0</v>
      </c>
      <c r="I186" s="1" t="s">
        <v>258</v>
      </c>
      <c r="J186" s="1" t="s">
        <v>259</v>
      </c>
      <c r="K186" s="1">
        <v>0</v>
      </c>
      <c r="L186" s="1">
        <v>2</v>
      </c>
      <c r="M186" s="1">
        <v>16</v>
      </c>
      <c r="N186" s="1">
        <v>11</v>
      </c>
      <c r="O186" s="1">
        <v>74</v>
      </c>
      <c r="P186" s="16">
        <v>318.91587936046511</v>
      </c>
      <c r="Q186" s="21">
        <v>6.2079711661326069</v>
      </c>
      <c r="R186" s="21">
        <v>20.531436455647608</v>
      </c>
      <c r="S186" s="21">
        <v>14.323465289515001</v>
      </c>
      <c r="T186" s="21">
        <v>0.42582223823357557</v>
      </c>
      <c r="U186" s="21">
        <v>5.054287784646303</v>
      </c>
      <c r="V186" s="21">
        <v>4.6284655464127278</v>
      </c>
      <c r="W186" s="13" t="str">
        <f>IF(Table4[[#This Row],[PSI - FI]]&gt;5,"Red",(IF(AND(Table4[[#This Row],[PSI - FI]]&lt;5,Table4[[#This Row],[PSI - FI]]&gt;=3),"Blue","No")))</f>
        <v>Blue</v>
      </c>
      <c r="X186" s="19" t="str">
        <f>HYPERLINK("https://www.google.com/maps/search/?api=1&amp;query="&amp;Table4[[#This Row],[Begin Lat]]&amp;","&amp;Table4[[#This Row],[Begin Long]],"Google Maps")</f>
        <v>Google Maps</v>
      </c>
      <c r="Y186" s="1">
        <v>39.135184000000002</v>
      </c>
      <c r="Z186" s="1">
        <v>-84.501052999999999</v>
      </c>
      <c r="AA186" s="1">
        <v>0</v>
      </c>
      <c r="AB186" s="1">
        <v>0</v>
      </c>
    </row>
    <row r="187" spans="1:28" x14ac:dyDescent="0.25">
      <c r="A187" s="13">
        <v>185</v>
      </c>
      <c r="B187" s="17">
        <v>12</v>
      </c>
      <c r="C187" s="1" t="s">
        <v>785</v>
      </c>
      <c r="D187" s="1" t="s">
        <v>994</v>
      </c>
      <c r="E187" s="1" t="s">
        <v>5638</v>
      </c>
      <c r="F187" s="1" t="s">
        <v>449</v>
      </c>
      <c r="G187" s="21">
        <v>4.0969999999942956</v>
      </c>
      <c r="H187" s="21">
        <v>0</v>
      </c>
      <c r="I187" s="1" t="s">
        <v>258</v>
      </c>
      <c r="J187" s="1" t="s">
        <v>259</v>
      </c>
      <c r="K187" s="1">
        <v>1</v>
      </c>
      <c r="L187" s="1">
        <v>2</v>
      </c>
      <c r="M187" s="1">
        <v>12</v>
      </c>
      <c r="N187" s="1">
        <v>14</v>
      </c>
      <c r="O187" s="1">
        <v>53</v>
      </c>
      <c r="P187" s="16">
        <v>330.71756904069764</v>
      </c>
      <c r="Q187" s="21">
        <v>6.1630523844069165</v>
      </c>
      <c r="R187" s="21">
        <v>16.350877498645776</v>
      </c>
      <c r="S187" s="21">
        <v>10.187825114238859</v>
      </c>
      <c r="T187" s="21">
        <v>0.42274113240023858</v>
      </c>
      <c r="U187" s="21">
        <v>5.0491814142404117</v>
      </c>
      <c r="V187" s="21">
        <v>4.6264402818401731</v>
      </c>
      <c r="W187" s="13" t="str">
        <f>IF(Table4[[#This Row],[PSI - FI]]&gt;5,"Red",(IF(AND(Table4[[#This Row],[PSI - FI]]&lt;5,Table4[[#This Row],[PSI - FI]]&gt;=3),"Blue","No")))</f>
        <v>Blue</v>
      </c>
      <c r="X187" s="19" t="str">
        <f>HYPERLINK("https://www.google.com/maps/search/?api=1&amp;query="&amp;Table4[[#This Row],[Begin Lat]]&amp;","&amp;Table4[[#This Row],[Begin Long]],"Google Maps")</f>
        <v>Google Maps</v>
      </c>
      <c r="Y187" s="1">
        <v>41.538784</v>
      </c>
      <c r="Z187" s="1">
        <v>-81.615510999999998</v>
      </c>
      <c r="AA187" s="1">
        <v>0</v>
      </c>
      <c r="AB187" s="1">
        <v>0</v>
      </c>
    </row>
    <row r="188" spans="1:28" x14ac:dyDescent="0.25">
      <c r="A188" s="13">
        <v>186</v>
      </c>
      <c r="B188" s="17">
        <v>12</v>
      </c>
      <c r="C188" s="1" t="s">
        <v>785</v>
      </c>
      <c r="D188" s="1" t="s">
        <v>995</v>
      </c>
      <c r="E188" s="1" t="s">
        <v>5650</v>
      </c>
      <c r="F188" s="1" t="s">
        <v>450</v>
      </c>
      <c r="G188" s="21">
        <v>0.29099999999743886</v>
      </c>
      <c r="H188" s="21">
        <v>0</v>
      </c>
      <c r="I188" s="1" t="s">
        <v>258</v>
      </c>
      <c r="J188" s="1" t="s">
        <v>259</v>
      </c>
      <c r="K188" s="1">
        <v>1</v>
      </c>
      <c r="L188" s="1">
        <v>4</v>
      </c>
      <c r="M188" s="1">
        <v>10</v>
      </c>
      <c r="N188" s="1">
        <v>14</v>
      </c>
      <c r="O188" s="1">
        <v>59</v>
      </c>
      <c r="P188" s="16">
        <v>414.97719840116281</v>
      </c>
      <c r="Q188" s="21">
        <v>5.6189222672215013</v>
      </c>
      <c r="R188" s="21">
        <v>17.784261214661651</v>
      </c>
      <c r="S188" s="21">
        <v>12.16533894744015</v>
      </c>
      <c r="T188" s="21">
        <v>0.38541771413853043</v>
      </c>
      <c r="U188" s="21">
        <v>5.0416457574554832</v>
      </c>
      <c r="V188" s="21">
        <v>4.6562280433169523</v>
      </c>
      <c r="W188" s="13" t="str">
        <f>IF(Table4[[#This Row],[PSI - FI]]&gt;5,"Red",(IF(AND(Table4[[#This Row],[PSI - FI]]&lt;5,Table4[[#This Row],[PSI - FI]]&gt;=3),"Blue","No")))</f>
        <v>Blue</v>
      </c>
      <c r="X188" s="19" t="str">
        <f>HYPERLINK("https://www.google.com/maps/search/?api=1&amp;query="&amp;Table4[[#This Row],[Begin Lat]]&amp;","&amp;Table4[[#This Row],[Begin Long]],"Google Maps")</f>
        <v>Google Maps</v>
      </c>
      <c r="Y188" s="1">
        <v>41.465730000000001</v>
      </c>
      <c r="Z188" s="1">
        <v>-81.591875999999999</v>
      </c>
      <c r="AA188" s="1">
        <v>0</v>
      </c>
      <c r="AB188" s="1">
        <v>0</v>
      </c>
    </row>
    <row r="189" spans="1:28" x14ac:dyDescent="0.25">
      <c r="A189" s="13">
        <v>187</v>
      </c>
      <c r="B189" s="17">
        <v>4</v>
      </c>
      <c r="C189" s="1" t="s">
        <v>800</v>
      </c>
      <c r="D189" s="1" t="s">
        <v>996</v>
      </c>
      <c r="E189" s="1" t="s">
        <v>5651</v>
      </c>
      <c r="F189" s="1" t="s">
        <v>451</v>
      </c>
      <c r="G189" s="21">
        <v>8.6520000000018626</v>
      </c>
      <c r="H189" s="21">
        <v>0</v>
      </c>
      <c r="I189" s="1" t="s">
        <v>258</v>
      </c>
      <c r="J189" s="1" t="s">
        <v>259</v>
      </c>
      <c r="K189" s="1">
        <v>0</v>
      </c>
      <c r="L189" s="1">
        <v>1</v>
      </c>
      <c r="M189" s="1">
        <v>7</v>
      </c>
      <c r="N189" s="1">
        <v>18</v>
      </c>
      <c r="O189" s="1">
        <v>116</v>
      </c>
      <c r="P189" s="16">
        <v>287.37981468023258</v>
      </c>
      <c r="Q189" s="21">
        <v>11.095338364111816</v>
      </c>
      <c r="R189" s="21">
        <v>29.658393942193122</v>
      </c>
      <c r="S189" s="21">
        <v>18.563055578081304</v>
      </c>
      <c r="T189" s="21">
        <v>0.7610605284283678</v>
      </c>
      <c r="U189" s="21">
        <v>5.0367184044042004</v>
      </c>
      <c r="V189" s="21">
        <v>4.275657875975833</v>
      </c>
      <c r="W189" s="13" t="str">
        <f>IF(Table4[[#This Row],[PSI - FI]]&gt;5,"Red",(IF(AND(Table4[[#This Row],[PSI - FI]]&lt;5,Table4[[#This Row],[PSI - FI]]&gt;=3),"Blue","No")))</f>
        <v>Blue</v>
      </c>
      <c r="X189" s="19" t="str">
        <f>HYPERLINK("https://www.google.com/maps/search/?api=1&amp;query="&amp;Table4[[#This Row],[Begin Lat]]&amp;","&amp;Table4[[#This Row],[Begin Long]],"Google Maps")</f>
        <v>Google Maps</v>
      </c>
      <c r="Y189" s="1">
        <v>40.890568000000002</v>
      </c>
      <c r="Z189" s="1">
        <v>-81.405992999999995</v>
      </c>
      <c r="AA189" s="1">
        <v>0</v>
      </c>
      <c r="AB189" s="1">
        <v>0</v>
      </c>
    </row>
    <row r="190" spans="1:28" x14ac:dyDescent="0.25">
      <c r="A190" s="13">
        <v>188</v>
      </c>
      <c r="B190" s="17">
        <v>6</v>
      </c>
      <c r="C190" s="1" t="s">
        <v>784</v>
      </c>
      <c r="D190" s="1" t="s">
        <v>997</v>
      </c>
      <c r="E190" s="1" t="s">
        <v>5247</v>
      </c>
      <c r="F190" s="1" t="s">
        <v>452</v>
      </c>
      <c r="G190" s="21">
        <v>16.779999999998836</v>
      </c>
      <c r="H190" s="21">
        <v>0</v>
      </c>
      <c r="I190" s="1" t="s">
        <v>258</v>
      </c>
      <c r="J190" s="1" t="s">
        <v>259</v>
      </c>
      <c r="K190" s="1">
        <v>0</v>
      </c>
      <c r="L190" s="1">
        <v>6</v>
      </c>
      <c r="M190" s="1">
        <v>12</v>
      </c>
      <c r="N190" s="1">
        <v>9</v>
      </c>
      <c r="O190" s="1">
        <v>28</v>
      </c>
      <c r="P190" s="16">
        <v>420.56013808139534</v>
      </c>
      <c r="Q190" s="21">
        <v>9.9706598409652951</v>
      </c>
      <c r="R190" s="21">
        <v>11.13429826958307</v>
      </c>
      <c r="S190" s="21">
        <v>1.1636384286177748</v>
      </c>
      <c r="T190" s="21">
        <v>0.68391565884002636</v>
      </c>
      <c r="U190" s="21">
        <v>5.0265672605998315</v>
      </c>
      <c r="V190" s="21">
        <v>4.3426516017598047</v>
      </c>
      <c r="W190" s="13" t="str">
        <f>IF(Table4[[#This Row],[PSI - FI]]&gt;5,"Red",(IF(AND(Table4[[#This Row],[PSI - FI]]&lt;5,Table4[[#This Row],[PSI - FI]]&gt;=3),"Blue","No")))</f>
        <v>Blue</v>
      </c>
      <c r="X190" s="19" t="str">
        <f>HYPERLINK("https://www.google.com/maps/search/?api=1&amp;query="&amp;Table4[[#This Row],[Begin Lat]]&amp;","&amp;Table4[[#This Row],[Begin Long]],"Google Maps")</f>
        <v>Google Maps</v>
      </c>
      <c r="Y190" s="1">
        <v>39.962519</v>
      </c>
      <c r="Z190" s="1">
        <v>-82.997980999999996</v>
      </c>
      <c r="AA190" s="1">
        <v>0</v>
      </c>
      <c r="AB190" s="1">
        <v>0</v>
      </c>
    </row>
    <row r="191" spans="1:28" x14ac:dyDescent="0.25">
      <c r="A191" s="13">
        <v>189</v>
      </c>
      <c r="B191" s="17">
        <v>8</v>
      </c>
      <c r="C191" s="1" t="s">
        <v>787</v>
      </c>
      <c r="D191" s="1" t="s">
        <v>998</v>
      </c>
      <c r="E191" s="1" t="s">
        <v>5652</v>
      </c>
      <c r="F191" s="1" t="s">
        <v>453</v>
      </c>
      <c r="G191" s="21">
        <v>0</v>
      </c>
      <c r="H191" s="21">
        <v>0</v>
      </c>
      <c r="I191" s="1" t="s">
        <v>258</v>
      </c>
      <c r="J191" s="1" t="s">
        <v>261</v>
      </c>
      <c r="K191" s="1">
        <v>0</v>
      </c>
      <c r="L191" s="1">
        <v>1</v>
      </c>
      <c r="M191" s="1">
        <v>10</v>
      </c>
      <c r="N191" s="1">
        <v>18</v>
      </c>
      <c r="O191" s="1">
        <v>51</v>
      </c>
      <c r="P191" s="16">
        <v>242.02043968023256</v>
      </c>
      <c r="Q191" s="21">
        <v>6.2818095088578074</v>
      </c>
      <c r="R191" s="21">
        <v>15.962071052953148</v>
      </c>
      <c r="S191" s="21">
        <v>9.680261544095341</v>
      </c>
      <c r="T191" s="21">
        <v>0.43665782654024426</v>
      </c>
      <c r="U191" s="21">
        <v>5.0205081027405329</v>
      </c>
      <c r="V191" s="21">
        <v>4.5838502762002884</v>
      </c>
      <c r="W191" s="13" t="str">
        <f>IF(Table4[[#This Row],[PSI - FI]]&gt;5,"Red",(IF(AND(Table4[[#This Row],[PSI - FI]]&lt;5,Table4[[#This Row],[PSI - FI]]&gt;=3),"Blue","No")))</f>
        <v>Blue</v>
      </c>
      <c r="X191" s="19" t="str">
        <f>HYPERLINK("https://www.google.com/maps/search/?api=1&amp;query="&amp;Table4[[#This Row],[Begin Lat]]&amp;","&amp;Table4[[#This Row],[Begin Long]],"Google Maps")</f>
        <v>Google Maps</v>
      </c>
      <c r="Y191" s="1">
        <v>39.137788</v>
      </c>
      <c r="Z191" s="1">
        <v>-84.509480999999994</v>
      </c>
      <c r="AA191" s="1">
        <v>0</v>
      </c>
      <c r="AB191" s="1">
        <v>0</v>
      </c>
    </row>
    <row r="192" spans="1:28" x14ac:dyDescent="0.25">
      <c r="A192" s="13">
        <v>190</v>
      </c>
      <c r="B192" s="17">
        <v>6</v>
      </c>
      <c r="C192" s="1" t="s">
        <v>784</v>
      </c>
      <c r="D192" s="1" t="s">
        <v>999</v>
      </c>
      <c r="E192" s="1" t="s">
        <v>5653</v>
      </c>
      <c r="F192" s="1" t="s">
        <v>454</v>
      </c>
      <c r="G192" s="21">
        <v>3.9429999999993015</v>
      </c>
      <c r="H192" s="21">
        <v>0</v>
      </c>
      <c r="I192" s="1" t="s">
        <v>258</v>
      </c>
      <c r="J192" s="1" t="s">
        <v>259</v>
      </c>
      <c r="K192" s="1">
        <v>0</v>
      </c>
      <c r="L192" s="1">
        <v>1</v>
      </c>
      <c r="M192" s="1">
        <v>15</v>
      </c>
      <c r="N192" s="1">
        <v>8</v>
      </c>
      <c r="O192" s="1">
        <v>56</v>
      </c>
      <c r="P192" s="16">
        <v>235.37981468023256</v>
      </c>
      <c r="Q192" s="21">
        <v>12.85570118516528</v>
      </c>
      <c r="R192" s="21">
        <v>17.924980891702166</v>
      </c>
      <c r="S192" s="21">
        <v>5.0692797065368858</v>
      </c>
      <c r="T192" s="21">
        <v>0.88180877556159953</v>
      </c>
      <c r="U192" s="21">
        <v>5.0204399427650381</v>
      </c>
      <c r="V192" s="21">
        <v>4.1386311672034388</v>
      </c>
      <c r="W192" s="13" t="str">
        <f>IF(Table4[[#This Row],[PSI - FI]]&gt;5,"Red",(IF(AND(Table4[[#This Row],[PSI - FI]]&lt;5,Table4[[#This Row],[PSI - FI]]&gt;=3),"Blue","No")))</f>
        <v>Blue</v>
      </c>
      <c r="X192" s="19" t="str">
        <f>HYPERLINK("https://www.google.com/maps/search/?api=1&amp;query="&amp;Table4[[#This Row],[Begin Lat]]&amp;","&amp;Table4[[#This Row],[Begin Long]],"Google Maps")</f>
        <v>Google Maps</v>
      </c>
      <c r="Y192" s="1">
        <v>40.117910000000002</v>
      </c>
      <c r="Z192" s="1">
        <v>-83.090389000000002</v>
      </c>
      <c r="AA192" s="1">
        <v>0</v>
      </c>
      <c r="AB192" s="1">
        <v>0</v>
      </c>
    </row>
    <row r="193" spans="1:28" x14ac:dyDescent="0.25">
      <c r="A193" s="13">
        <v>191</v>
      </c>
      <c r="B193" s="17">
        <v>6</v>
      </c>
      <c r="C193" s="1" t="s">
        <v>784</v>
      </c>
      <c r="D193" s="1" t="s">
        <v>1000</v>
      </c>
      <c r="E193" s="1" t="s">
        <v>5286</v>
      </c>
      <c r="F193" s="1" t="s">
        <v>455</v>
      </c>
      <c r="G193" s="21">
        <v>4.7859999999927823</v>
      </c>
      <c r="H193" s="21">
        <v>0</v>
      </c>
      <c r="I193" s="1" t="s">
        <v>258</v>
      </c>
      <c r="J193" s="1" t="s">
        <v>259</v>
      </c>
      <c r="K193" s="1">
        <v>1</v>
      </c>
      <c r="L193" s="1">
        <v>4</v>
      </c>
      <c r="M193" s="1">
        <v>11</v>
      </c>
      <c r="N193" s="1">
        <v>13</v>
      </c>
      <c r="O193" s="1">
        <v>34</v>
      </c>
      <c r="P193" s="16">
        <v>392.08657340116281</v>
      </c>
      <c r="Q193" s="21">
        <v>4.4015940505350866</v>
      </c>
      <c r="R193" s="21">
        <v>13.311719845383452</v>
      </c>
      <c r="S193" s="21">
        <v>8.9101257948483656</v>
      </c>
      <c r="T193" s="21">
        <v>0.30191774095530716</v>
      </c>
      <c r="U193" s="21">
        <v>5.019121103590698</v>
      </c>
      <c r="V193" s="21">
        <v>4.7172033626353906</v>
      </c>
      <c r="W193" s="13" t="str">
        <f>IF(Table4[[#This Row],[PSI - FI]]&gt;5,"Red",(IF(AND(Table4[[#This Row],[PSI - FI]]&lt;5,Table4[[#This Row],[PSI - FI]]&gt;=3),"Blue","No")))</f>
        <v>Blue</v>
      </c>
      <c r="X193" s="19" t="str">
        <f>HYPERLINK("https://www.google.com/maps/search/?api=1&amp;query="&amp;Table4[[#This Row],[Begin Lat]]&amp;","&amp;Table4[[#This Row],[Begin Long]],"Google Maps")</f>
        <v>Google Maps</v>
      </c>
      <c r="Y193" s="1">
        <v>39.942903000000001</v>
      </c>
      <c r="Z193" s="1">
        <v>-83.089574999999996</v>
      </c>
      <c r="AA193" s="1">
        <v>0</v>
      </c>
      <c r="AB193" s="1">
        <v>0</v>
      </c>
    </row>
    <row r="194" spans="1:28" x14ac:dyDescent="0.25">
      <c r="A194" s="13">
        <v>192</v>
      </c>
      <c r="B194" s="17">
        <v>4</v>
      </c>
      <c r="C194" s="1" t="s">
        <v>795</v>
      </c>
      <c r="D194" s="1" t="s">
        <v>1001</v>
      </c>
      <c r="E194" s="1" t="s">
        <v>5463</v>
      </c>
      <c r="F194" s="1" t="s">
        <v>456</v>
      </c>
      <c r="G194" s="21">
        <v>8.3593892955674303</v>
      </c>
      <c r="H194" s="21">
        <v>0</v>
      </c>
      <c r="I194" s="1" t="s">
        <v>258</v>
      </c>
      <c r="J194" s="1" t="s">
        <v>259</v>
      </c>
      <c r="K194" s="1">
        <v>1</v>
      </c>
      <c r="L194" s="1">
        <v>2</v>
      </c>
      <c r="M194" s="1">
        <v>8</v>
      </c>
      <c r="N194" s="1">
        <v>19</v>
      </c>
      <c r="O194" s="1">
        <v>114</v>
      </c>
      <c r="P194" s="16">
        <v>387.71756904069764</v>
      </c>
      <c r="Q194" s="21">
        <v>6.9455577029313531</v>
      </c>
      <c r="R194" s="21">
        <v>26.852976864010856</v>
      </c>
      <c r="S194" s="21">
        <v>19.907419161079503</v>
      </c>
      <c r="T194" s="21">
        <v>0.47641537753551877</v>
      </c>
      <c r="U194" s="21">
        <v>5.001572177821564</v>
      </c>
      <c r="V194" s="21">
        <v>4.5251568002860454</v>
      </c>
      <c r="W194" s="13" t="str">
        <f>IF(Table4[[#This Row],[PSI - FI]]&gt;5,"Red",(IF(AND(Table4[[#This Row],[PSI - FI]]&lt;5,Table4[[#This Row],[PSI - FI]]&gt;=3),"Blue","No")))</f>
        <v>Blue</v>
      </c>
      <c r="X194" s="19" t="str">
        <f>HYPERLINK("https://www.google.com/maps/search/?api=1&amp;query="&amp;Table4[[#This Row],[Begin Lat]]&amp;","&amp;Table4[[#This Row],[Begin Long]],"Google Maps")</f>
        <v>Google Maps</v>
      </c>
      <c r="Y194" s="1">
        <v>41.027329999999999</v>
      </c>
      <c r="Z194" s="1">
        <v>-81.462222999999994</v>
      </c>
      <c r="AA194" s="1">
        <v>0</v>
      </c>
      <c r="AB194" s="1">
        <v>0</v>
      </c>
    </row>
    <row r="195" spans="1:28" x14ac:dyDescent="0.25">
      <c r="A195" s="13">
        <v>193</v>
      </c>
      <c r="B195" s="17">
        <v>12</v>
      </c>
      <c r="C195" s="1" t="s">
        <v>785</v>
      </c>
      <c r="D195" s="1" t="s">
        <v>1002</v>
      </c>
      <c r="E195" s="1" t="s">
        <v>5591</v>
      </c>
      <c r="F195" s="1" t="s">
        <v>457</v>
      </c>
      <c r="G195" s="21">
        <v>0.26200000000244472</v>
      </c>
      <c r="H195" s="21">
        <v>0</v>
      </c>
      <c r="I195" s="1" t="s">
        <v>258</v>
      </c>
      <c r="J195" s="1" t="s">
        <v>259</v>
      </c>
      <c r="K195" s="1">
        <v>0</v>
      </c>
      <c r="L195" s="1">
        <v>4</v>
      </c>
      <c r="M195" s="1">
        <v>11</v>
      </c>
      <c r="N195" s="1">
        <v>13</v>
      </c>
      <c r="O195" s="1">
        <v>40</v>
      </c>
      <c r="P195" s="16">
        <v>352.40988372093022</v>
      </c>
      <c r="Q195" s="21">
        <v>7.3245179759164154</v>
      </c>
      <c r="R195" s="21">
        <v>13.375450755551446</v>
      </c>
      <c r="S195" s="21">
        <v>6.0509327796350307</v>
      </c>
      <c r="T195" s="21">
        <v>0.50240933068473015</v>
      </c>
      <c r="U195" s="21">
        <v>4.987537227878919</v>
      </c>
      <c r="V195" s="21">
        <v>4.4851278971941886</v>
      </c>
      <c r="W195" s="13" t="str">
        <f>IF(Table4[[#This Row],[PSI - FI]]&gt;5,"Red",(IF(AND(Table4[[#This Row],[PSI - FI]]&lt;5,Table4[[#This Row],[PSI - FI]]&gt;=3),"Blue","No")))</f>
        <v>Blue</v>
      </c>
      <c r="X195" s="19" t="str">
        <f>HYPERLINK("https://www.google.com/maps/search/?api=1&amp;query="&amp;Table4[[#This Row],[Begin Lat]]&amp;","&amp;Table4[[#This Row],[Begin Long]],"Google Maps")</f>
        <v>Google Maps</v>
      </c>
      <c r="Y195" s="1">
        <v>41.545203000000001</v>
      </c>
      <c r="Z195" s="1">
        <v>-81.575339999999997</v>
      </c>
      <c r="AA195" s="1">
        <v>0</v>
      </c>
      <c r="AB195" s="1">
        <v>0</v>
      </c>
    </row>
    <row r="196" spans="1:28" x14ac:dyDescent="0.25">
      <c r="A196" s="13">
        <v>194</v>
      </c>
      <c r="B196" s="17">
        <v>12</v>
      </c>
      <c r="C196" s="1" t="s">
        <v>785</v>
      </c>
      <c r="D196" s="1" t="s">
        <v>1003</v>
      </c>
      <c r="E196" s="1" t="s">
        <v>5595</v>
      </c>
      <c r="F196" s="1" t="s">
        <v>458</v>
      </c>
      <c r="G196" s="21">
        <v>2.6199999999953434</v>
      </c>
      <c r="H196" s="21">
        <v>0</v>
      </c>
      <c r="I196" s="1" t="s">
        <v>258</v>
      </c>
      <c r="J196" s="1" t="s">
        <v>259</v>
      </c>
      <c r="K196" s="1">
        <v>1</v>
      </c>
      <c r="L196" s="1">
        <v>2</v>
      </c>
      <c r="M196" s="1">
        <v>4</v>
      </c>
      <c r="N196" s="1">
        <v>21</v>
      </c>
      <c r="O196" s="1">
        <v>48</v>
      </c>
      <c r="P196" s="16">
        <v>304.40506904069764</v>
      </c>
      <c r="Q196" s="21">
        <v>7.2651012827319157</v>
      </c>
      <c r="R196" s="21">
        <v>15.167676245304552</v>
      </c>
      <c r="S196" s="21">
        <v>7.9025749625726363</v>
      </c>
      <c r="T196" s="21">
        <v>0.49833377224491487</v>
      </c>
      <c r="U196" s="21">
        <v>4.9826412307053145</v>
      </c>
      <c r="V196" s="21">
        <v>4.4843074584603997</v>
      </c>
      <c r="W196" s="13" t="str">
        <f>IF(Table4[[#This Row],[PSI - FI]]&gt;5,"Red",(IF(AND(Table4[[#This Row],[PSI - FI]]&lt;5,Table4[[#This Row],[PSI - FI]]&gt;=3),"Blue","No")))</f>
        <v>Blue</v>
      </c>
      <c r="X196" s="19" t="str">
        <f>HYPERLINK("https://www.google.com/maps/search/?api=1&amp;query="&amp;Table4[[#This Row],[Begin Lat]]&amp;","&amp;Table4[[#This Row],[Begin Long]],"Google Maps")</f>
        <v>Google Maps</v>
      </c>
      <c r="Y196" s="1">
        <v>41.501465000000003</v>
      </c>
      <c r="Z196" s="1">
        <v>-81.633501999999993</v>
      </c>
      <c r="AA196" s="1">
        <v>0</v>
      </c>
      <c r="AB196" s="1">
        <v>0</v>
      </c>
    </row>
    <row r="197" spans="1:28" x14ac:dyDescent="0.25">
      <c r="A197" s="13">
        <v>195</v>
      </c>
      <c r="B197" s="17">
        <v>12</v>
      </c>
      <c r="C197" s="1" t="s">
        <v>785</v>
      </c>
      <c r="D197" s="1" t="s">
        <v>1004</v>
      </c>
      <c r="E197" s="1" t="s">
        <v>5654</v>
      </c>
      <c r="F197" s="1" t="s">
        <v>459</v>
      </c>
      <c r="G197" s="21">
        <v>2.6349999999947613</v>
      </c>
      <c r="H197" s="21">
        <v>0</v>
      </c>
      <c r="I197" s="1" t="s">
        <v>258</v>
      </c>
      <c r="J197" s="1" t="s">
        <v>259</v>
      </c>
      <c r="K197" s="1">
        <v>0</v>
      </c>
      <c r="L197" s="1">
        <v>1</v>
      </c>
      <c r="M197" s="1">
        <v>14</v>
      </c>
      <c r="N197" s="1">
        <v>14</v>
      </c>
      <c r="O197" s="1">
        <v>38</v>
      </c>
      <c r="P197" s="16">
        <v>237.45793968023256</v>
      </c>
      <c r="Q197" s="21">
        <v>7.0245691166487338</v>
      </c>
      <c r="R197" s="21">
        <v>13.17398588301881</v>
      </c>
      <c r="S197" s="21">
        <v>6.1494167663700763</v>
      </c>
      <c r="T197" s="21">
        <v>0.48183499308055905</v>
      </c>
      <c r="U197" s="21">
        <v>4.9620802966736495</v>
      </c>
      <c r="V197" s="21">
        <v>4.4802453035930903</v>
      </c>
      <c r="W197" s="13" t="str">
        <f>IF(Table4[[#This Row],[PSI - FI]]&gt;5,"Red",(IF(AND(Table4[[#This Row],[PSI - FI]]&lt;5,Table4[[#This Row],[PSI - FI]]&gt;=3),"Blue","No")))</f>
        <v>Blue</v>
      </c>
      <c r="X197" s="19" t="str">
        <f>HYPERLINK("https://www.google.com/maps/search/?api=1&amp;query="&amp;Table4[[#This Row],[Begin Lat]]&amp;","&amp;Table4[[#This Row],[Begin Long]],"Google Maps")</f>
        <v>Google Maps</v>
      </c>
      <c r="Y197" s="1">
        <v>41.403807999999998</v>
      </c>
      <c r="Z197" s="1">
        <v>-81.804107000000002</v>
      </c>
      <c r="AA197" s="1">
        <v>0</v>
      </c>
      <c r="AB197" s="1">
        <v>0</v>
      </c>
    </row>
    <row r="198" spans="1:28" x14ac:dyDescent="0.25">
      <c r="A198" s="13">
        <v>196</v>
      </c>
      <c r="B198" s="17">
        <v>7</v>
      </c>
      <c r="C198" s="1" t="s">
        <v>3196</v>
      </c>
      <c r="D198" s="1" t="s">
        <v>1005</v>
      </c>
      <c r="E198" s="1" t="s">
        <v>5655</v>
      </c>
      <c r="F198" s="1" t="s">
        <v>460</v>
      </c>
      <c r="G198" s="21">
        <v>9.2039999999979045</v>
      </c>
      <c r="H198" s="21">
        <v>0</v>
      </c>
      <c r="I198" s="1" t="s">
        <v>258</v>
      </c>
      <c r="J198" s="1" t="s">
        <v>259</v>
      </c>
      <c r="K198" s="1">
        <v>0</v>
      </c>
      <c r="L198" s="1">
        <v>2</v>
      </c>
      <c r="M198" s="1">
        <v>11</v>
      </c>
      <c r="N198" s="1">
        <v>15</v>
      </c>
      <c r="O198" s="1">
        <v>78</v>
      </c>
      <c r="P198" s="16">
        <v>307.93150436046511</v>
      </c>
      <c r="Q198" s="21">
        <v>7.0280449004416816</v>
      </c>
      <c r="R198" s="21">
        <v>21.059255849604426</v>
      </c>
      <c r="S198" s="21">
        <v>14.031210949162745</v>
      </c>
      <c r="T198" s="21">
        <v>0.48207340688673189</v>
      </c>
      <c r="U198" s="21">
        <v>4.9456480080858318</v>
      </c>
      <c r="V198" s="21">
        <v>4.4635746011990998</v>
      </c>
      <c r="W198" s="13" t="str">
        <f>IF(Table4[[#This Row],[PSI - FI]]&gt;5,"Red",(IF(AND(Table4[[#This Row],[PSI - FI]]&lt;5,Table4[[#This Row],[PSI - FI]]&gt;=3),"Blue","No")))</f>
        <v>Blue</v>
      </c>
      <c r="X198" s="19" t="str">
        <f>HYPERLINK("https://www.google.com/maps/search/?api=1&amp;query="&amp;Table4[[#This Row],[Begin Lat]]&amp;","&amp;Table4[[#This Row],[Begin Long]],"Google Maps")</f>
        <v>Google Maps</v>
      </c>
      <c r="Y198" s="1">
        <v>39.846890000000002</v>
      </c>
      <c r="Z198" s="1">
        <v>-84.114020999999994</v>
      </c>
      <c r="AA198" s="1">
        <v>0</v>
      </c>
      <c r="AB198" s="1">
        <v>0</v>
      </c>
    </row>
    <row r="199" spans="1:28" x14ac:dyDescent="0.25">
      <c r="A199" s="13">
        <v>197</v>
      </c>
      <c r="B199" s="17">
        <v>6</v>
      </c>
      <c r="C199" s="1" t="s">
        <v>784</v>
      </c>
      <c r="D199" s="1" t="s">
        <v>1006</v>
      </c>
      <c r="E199" s="1" t="s">
        <v>5000</v>
      </c>
      <c r="F199" s="1" t="s">
        <v>461</v>
      </c>
      <c r="G199" s="21">
        <v>12.160000000003492</v>
      </c>
      <c r="H199" s="21">
        <v>0</v>
      </c>
      <c r="I199" s="1" t="s">
        <v>258</v>
      </c>
      <c r="J199" s="1" t="s">
        <v>259</v>
      </c>
      <c r="K199" s="1">
        <v>0</v>
      </c>
      <c r="L199" s="1">
        <v>1</v>
      </c>
      <c r="M199" s="1">
        <v>21</v>
      </c>
      <c r="N199" s="1">
        <v>8</v>
      </c>
      <c r="O199" s="1">
        <v>65</v>
      </c>
      <c r="P199" s="16">
        <v>283.66106468023258</v>
      </c>
      <c r="Q199" s="21">
        <v>4.4807573951900261</v>
      </c>
      <c r="R199" s="21">
        <v>18.831160890944165</v>
      </c>
      <c r="S199" s="21">
        <v>14.35040349575414</v>
      </c>
      <c r="T199" s="21">
        <v>0.3073477778715421</v>
      </c>
      <c r="U199" s="21">
        <v>4.9453584932931802</v>
      </c>
      <c r="V199" s="21">
        <v>4.6380107154216379</v>
      </c>
      <c r="W199" s="13" t="str">
        <f>IF(Table4[[#This Row],[PSI - FI]]&gt;5,"Red",(IF(AND(Table4[[#This Row],[PSI - FI]]&lt;5,Table4[[#This Row],[PSI - FI]]&gt;=3),"Blue","No")))</f>
        <v>Blue</v>
      </c>
      <c r="X199" s="19" t="str">
        <f>HYPERLINK("https://www.google.com/maps/search/?api=1&amp;query="&amp;Table4[[#This Row],[Begin Lat]]&amp;","&amp;Table4[[#This Row],[Begin Long]],"Google Maps")</f>
        <v>Google Maps</v>
      </c>
      <c r="Y199" s="1">
        <v>39.950426999999998</v>
      </c>
      <c r="Z199" s="1">
        <v>-83.036670000000001</v>
      </c>
      <c r="AA199" s="1">
        <v>0</v>
      </c>
      <c r="AB199" s="1">
        <v>0</v>
      </c>
    </row>
    <row r="200" spans="1:28" x14ac:dyDescent="0.25">
      <c r="A200" s="13">
        <v>198</v>
      </c>
      <c r="B200" s="17">
        <v>6</v>
      </c>
      <c r="C200" s="1" t="s">
        <v>784</v>
      </c>
      <c r="D200" s="1" t="s">
        <v>1007</v>
      </c>
      <c r="E200" s="1" t="s">
        <v>5656</v>
      </c>
      <c r="F200" s="1" t="s">
        <v>462</v>
      </c>
      <c r="G200" s="21">
        <v>1.407999999995809</v>
      </c>
      <c r="H200" s="21">
        <v>0</v>
      </c>
      <c r="I200" s="1" t="s">
        <v>258</v>
      </c>
      <c r="J200" s="1" t="s">
        <v>259</v>
      </c>
      <c r="K200" s="1">
        <v>0</v>
      </c>
      <c r="L200" s="1">
        <v>2</v>
      </c>
      <c r="M200" s="1">
        <v>12</v>
      </c>
      <c r="N200" s="1">
        <v>14</v>
      </c>
      <c r="O200" s="1">
        <v>26</v>
      </c>
      <c r="P200" s="16">
        <v>258.04087936046511</v>
      </c>
      <c r="Q200" s="21">
        <v>6.7284632499379029</v>
      </c>
      <c r="R200" s="21">
        <v>10.80771978101701</v>
      </c>
      <c r="S200" s="21">
        <v>4.0792565310791069</v>
      </c>
      <c r="T200" s="21">
        <v>0.46152425716658274</v>
      </c>
      <c r="U200" s="21">
        <v>4.9452633027839763</v>
      </c>
      <c r="V200" s="21">
        <v>4.4837390456173933</v>
      </c>
      <c r="W200" s="13" t="str">
        <f>IF(Table4[[#This Row],[PSI - FI]]&gt;5,"Red",(IF(AND(Table4[[#This Row],[PSI - FI]]&lt;5,Table4[[#This Row],[PSI - FI]]&gt;=3),"Blue","No")))</f>
        <v>Blue</v>
      </c>
      <c r="X200" s="19" t="str">
        <f>HYPERLINK("https://www.google.com/maps/search/?api=1&amp;query="&amp;Table4[[#This Row],[Begin Lat]]&amp;","&amp;Table4[[#This Row],[Begin Long]],"Google Maps")</f>
        <v>Google Maps</v>
      </c>
      <c r="Y200" s="1">
        <v>40.026946000000002</v>
      </c>
      <c r="Z200" s="1">
        <v>-82.933494999999994</v>
      </c>
      <c r="AA200" s="1">
        <v>0</v>
      </c>
      <c r="AB200" s="1">
        <v>0</v>
      </c>
    </row>
    <row r="201" spans="1:28" x14ac:dyDescent="0.25">
      <c r="A201" s="13">
        <v>199</v>
      </c>
      <c r="B201" s="17">
        <v>8</v>
      </c>
      <c r="C201" s="1" t="s">
        <v>787</v>
      </c>
      <c r="D201" s="1" t="s">
        <v>1008</v>
      </c>
      <c r="E201" s="1" t="s">
        <v>5657</v>
      </c>
      <c r="F201" s="1" t="s">
        <v>463</v>
      </c>
      <c r="G201" s="21">
        <v>0</v>
      </c>
      <c r="H201" s="21">
        <v>0</v>
      </c>
      <c r="I201" s="1" t="s">
        <v>258</v>
      </c>
      <c r="J201" s="1" t="s">
        <v>261</v>
      </c>
      <c r="K201" s="1">
        <v>0</v>
      </c>
      <c r="L201" s="1">
        <v>2</v>
      </c>
      <c r="M201" s="1">
        <v>9</v>
      </c>
      <c r="N201" s="1">
        <v>16</v>
      </c>
      <c r="O201" s="1">
        <v>54</v>
      </c>
      <c r="P201" s="16">
        <v>275.27525436046511</v>
      </c>
      <c r="Q201" s="21">
        <v>9.0878942414123962</v>
      </c>
      <c r="R201" s="21">
        <v>16.268704353826557</v>
      </c>
      <c r="S201" s="21">
        <v>7.1808101124141608</v>
      </c>
      <c r="T201" s="21">
        <v>0.631712907194519</v>
      </c>
      <c r="U201" s="21">
        <v>4.9223326464309451</v>
      </c>
      <c r="V201" s="21">
        <v>4.2906197392364263</v>
      </c>
      <c r="W201" s="13" t="str">
        <f>IF(Table4[[#This Row],[PSI - FI]]&gt;5,"Red",(IF(AND(Table4[[#This Row],[PSI - FI]]&lt;5,Table4[[#This Row],[PSI - FI]]&gt;=3),"Blue","No")))</f>
        <v>Blue</v>
      </c>
      <c r="X201" s="19" t="str">
        <f>HYPERLINK("https://www.google.com/maps/search/?api=1&amp;query="&amp;Table4[[#This Row],[Begin Lat]]&amp;","&amp;Table4[[#This Row],[Begin Long]],"Google Maps")</f>
        <v>Google Maps</v>
      </c>
      <c r="Y201" s="1">
        <v>39.274431999999997</v>
      </c>
      <c r="Z201" s="1">
        <v>-84.522604000000001</v>
      </c>
      <c r="AA201" s="1">
        <v>0</v>
      </c>
      <c r="AB201" s="1">
        <v>0</v>
      </c>
    </row>
    <row r="202" spans="1:28" x14ac:dyDescent="0.25">
      <c r="A202" s="13">
        <v>200</v>
      </c>
      <c r="B202" s="17">
        <v>6</v>
      </c>
      <c r="C202" s="1" t="s">
        <v>784</v>
      </c>
      <c r="D202" s="1" t="s">
        <v>1009</v>
      </c>
      <c r="E202" s="1" t="s">
        <v>5385</v>
      </c>
      <c r="F202" s="1" t="s">
        <v>464</v>
      </c>
      <c r="G202" s="21">
        <v>9.8150000000023283</v>
      </c>
      <c r="H202" s="21">
        <v>0</v>
      </c>
      <c r="I202" s="1" t="s">
        <v>258</v>
      </c>
      <c r="J202" s="1" t="s">
        <v>259</v>
      </c>
      <c r="K202" s="1">
        <v>0</v>
      </c>
      <c r="L202" s="1">
        <v>5</v>
      </c>
      <c r="M202" s="1">
        <v>18</v>
      </c>
      <c r="N202" s="1">
        <v>5</v>
      </c>
      <c r="O202" s="1">
        <v>41</v>
      </c>
      <c r="P202" s="16">
        <v>409.41469840116281</v>
      </c>
      <c r="Q202" s="21">
        <v>5.0813135397788072</v>
      </c>
      <c r="R202" s="21">
        <v>14.364729814017041</v>
      </c>
      <c r="S202" s="21">
        <v>9.2834162742382347</v>
      </c>
      <c r="T202" s="21">
        <v>0.34854161637853287</v>
      </c>
      <c r="U202" s="21">
        <v>4.9132250379174112</v>
      </c>
      <c r="V202" s="21">
        <v>4.5646834215388781</v>
      </c>
      <c r="W202" s="13" t="str">
        <f>IF(Table4[[#This Row],[PSI - FI]]&gt;5,"Red",(IF(AND(Table4[[#This Row],[PSI - FI]]&lt;5,Table4[[#This Row],[PSI - FI]]&gt;=3),"Blue","No")))</f>
        <v>Blue</v>
      </c>
      <c r="X202" s="19" t="str">
        <f>HYPERLINK("https://www.google.com/maps/search/?api=1&amp;query="&amp;Table4[[#This Row],[Begin Lat]]&amp;","&amp;Table4[[#This Row],[Begin Long]],"Google Maps")</f>
        <v>Google Maps</v>
      </c>
      <c r="Y202" s="1">
        <v>39.931122000000002</v>
      </c>
      <c r="Z202" s="1">
        <v>-83.144611999999995</v>
      </c>
      <c r="AA202" s="1">
        <v>0</v>
      </c>
      <c r="AB202" s="1">
        <v>0</v>
      </c>
    </row>
    <row r="203" spans="1:28" x14ac:dyDescent="0.25">
      <c r="A203" s="13">
        <v>201</v>
      </c>
      <c r="B203" s="17">
        <v>2</v>
      </c>
      <c r="C203" s="1" t="s">
        <v>786</v>
      </c>
      <c r="D203" s="1" t="s">
        <v>1010</v>
      </c>
      <c r="E203" s="1" t="s">
        <v>5480</v>
      </c>
      <c r="F203" s="1" t="s">
        <v>465</v>
      </c>
      <c r="G203" s="21">
        <v>14.221000000005006</v>
      </c>
      <c r="H203" s="21">
        <v>0</v>
      </c>
      <c r="I203" s="1" t="s">
        <v>258</v>
      </c>
      <c r="J203" s="1" t="s">
        <v>259</v>
      </c>
      <c r="K203" s="1">
        <v>0</v>
      </c>
      <c r="L203" s="1">
        <v>2</v>
      </c>
      <c r="M203" s="1">
        <v>12</v>
      </c>
      <c r="N203" s="1">
        <v>14</v>
      </c>
      <c r="O203" s="1">
        <v>77</v>
      </c>
      <c r="P203" s="16">
        <v>309.04087936046511</v>
      </c>
      <c r="Q203" s="21">
        <v>6.4684553598038352</v>
      </c>
      <c r="R203" s="21">
        <v>20.939164627089955</v>
      </c>
      <c r="S203" s="21">
        <v>14.47070926728612</v>
      </c>
      <c r="T203" s="21">
        <v>0.4436895832010701</v>
      </c>
      <c r="U203" s="21">
        <v>4.9106188350598696</v>
      </c>
      <c r="V203" s="21">
        <v>4.4669292518587991</v>
      </c>
      <c r="W203" s="13" t="str">
        <f>IF(Table4[[#This Row],[PSI - FI]]&gt;5,"Red",(IF(AND(Table4[[#This Row],[PSI - FI]]&lt;5,Table4[[#This Row],[PSI - FI]]&gt;=3),"Blue","No")))</f>
        <v>Blue</v>
      </c>
      <c r="X203" s="19" t="str">
        <f>HYPERLINK("https://www.google.com/maps/search/?api=1&amp;query="&amp;Table4[[#This Row],[Begin Lat]]&amp;","&amp;Table4[[#This Row],[Begin Long]],"Google Maps")</f>
        <v>Google Maps</v>
      </c>
      <c r="Y203" s="1">
        <v>41.677608999999997</v>
      </c>
      <c r="Z203" s="1">
        <v>-83.605191000000005</v>
      </c>
      <c r="AA203" s="1">
        <v>0</v>
      </c>
      <c r="AB203" s="1">
        <v>0</v>
      </c>
    </row>
    <row r="204" spans="1:28" x14ac:dyDescent="0.25">
      <c r="A204" s="13">
        <v>202</v>
      </c>
      <c r="B204" s="17">
        <v>12</v>
      </c>
      <c r="C204" s="1" t="s">
        <v>785</v>
      </c>
      <c r="D204" s="1" t="s">
        <v>1011</v>
      </c>
      <c r="E204" s="1" t="s">
        <v>5658</v>
      </c>
      <c r="F204" s="1" t="s">
        <v>466</v>
      </c>
      <c r="G204" s="21">
        <v>0.95299999999406282</v>
      </c>
      <c r="H204" s="21">
        <v>0</v>
      </c>
      <c r="I204" s="1" t="s">
        <v>258</v>
      </c>
      <c r="J204" s="1" t="s">
        <v>259</v>
      </c>
      <c r="K204" s="1">
        <v>2</v>
      </c>
      <c r="L204" s="1">
        <v>2</v>
      </c>
      <c r="M204" s="1">
        <v>13</v>
      </c>
      <c r="N204" s="1">
        <v>13</v>
      </c>
      <c r="O204" s="1">
        <v>27</v>
      </c>
      <c r="P204" s="16">
        <v>352.50363372093022</v>
      </c>
      <c r="Q204" s="21">
        <v>4.2109000642281025</v>
      </c>
      <c r="R204" s="21">
        <v>11.349622062150823</v>
      </c>
      <c r="S204" s="21">
        <v>7.1387219979227208</v>
      </c>
      <c r="T204" s="21">
        <v>0.28883750300093064</v>
      </c>
      <c r="U204" s="21">
        <v>4.9038257869002209</v>
      </c>
      <c r="V204" s="21">
        <v>4.6149882838992902</v>
      </c>
      <c r="W204" s="13" t="str">
        <f>IF(Table4[[#This Row],[PSI - FI]]&gt;5,"Red",(IF(AND(Table4[[#This Row],[PSI - FI]]&lt;5,Table4[[#This Row],[PSI - FI]]&gt;=3),"Blue","No")))</f>
        <v>Blue</v>
      </c>
      <c r="X204" s="19" t="str">
        <f>HYPERLINK("https://www.google.com/maps/search/?api=1&amp;query="&amp;Table4[[#This Row],[Begin Lat]]&amp;","&amp;Table4[[#This Row],[Begin Long]],"Google Maps")</f>
        <v>Google Maps</v>
      </c>
      <c r="Y204" s="1">
        <v>41.463410000000003</v>
      </c>
      <c r="Z204" s="1">
        <v>-81.633324000000002</v>
      </c>
      <c r="AA204" s="1">
        <v>0</v>
      </c>
      <c r="AB204" s="1">
        <v>0</v>
      </c>
    </row>
    <row r="205" spans="1:28" x14ac:dyDescent="0.25">
      <c r="A205" s="13">
        <v>203</v>
      </c>
      <c r="B205" s="17">
        <v>6</v>
      </c>
      <c r="C205" s="1" t="s">
        <v>784</v>
      </c>
      <c r="D205" s="1" t="s">
        <v>1012</v>
      </c>
      <c r="E205" s="1" t="s">
        <v>5561</v>
      </c>
      <c r="F205" s="1" t="s">
        <v>467</v>
      </c>
      <c r="G205" s="21">
        <v>3.5549999999930151</v>
      </c>
      <c r="H205" s="21">
        <v>0</v>
      </c>
      <c r="I205" s="1" t="s">
        <v>258</v>
      </c>
      <c r="J205" s="1" t="s">
        <v>259</v>
      </c>
      <c r="K205" s="1">
        <v>0</v>
      </c>
      <c r="L205" s="1">
        <v>2</v>
      </c>
      <c r="M205" s="1">
        <v>18</v>
      </c>
      <c r="N205" s="1">
        <v>6</v>
      </c>
      <c r="O205" s="1">
        <v>13</v>
      </c>
      <c r="P205" s="16">
        <v>248.82212936046511</v>
      </c>
      <c r="Q205" s="21">
        <v>9.2022396233758901</v>
      </c>
      <c r="R205" s="21">
        <v>8.0667697019809967</v>
      </c>
      <c r="S205" s="21">
        <v>-1.1354699213948933</v>
      </c>
      <c r="T205" s="21">
        <v>0.63120755047397314</v>
      </c>
      <c r="U205" s="21">
        <v>4.8961348633317687</v>
      </c>
      <c r="V205" s="21">
        <v>4.2649273128577958</v>
      </c>
      <c r="W205" s="13" t="str">
        <f>IF(Table4[[#This Row],[PSI - FI]]&gt;5,"Red",(IF(AND(Table4[[#This Row],[PSI - FI]]&lt;5,Table4[[#This Row],[PSI - FI]]&gt;=3),"Blue","No")))</f>
        <v>Blue</v>
      </c>
      <c r="X205" s="19" t="str">
        <f>HYPERLINK("https://www.google.com/maps/search/?api=1&amp;query="&amp;Table4[[#This Row],[Begin Lat]]&amp;","&amp;Table4[[#This Row],[Begin Long]],"Google Maps")</f>
        <v>Google Maps</v>
      </c>
      <c r="Y205" s="1">
        <v>39.980004000000001</v>
      </c>
      <c r="Z205" s="1">
        <v>-82.913155000000003</v>
      </c>
      <c r="AA205" s="1">
        <v>0</v>
      </c>
      <c r="AB205" s="1">
        <v>0</v>
      </c>
    </row>
    <row r="206" spans="1:28" x14ac:dyDescent="0.25">
      <c r="A206" s="13">
        <v>204</v>
      </c>
      <c r="B206" s="17">
        <v>12</v>
      </c>
      <c r="C206" s="1" t="s">
        <v>785</v>
      </c>
      <c r="D206" s="1" t="s">
        <v>1013</v>
      </c>
      <c r="E206" s="1" t="s">
        <v>5659</v>
      </c>
      <c r="F206" s="1" t="s">
        <v>468</v>
      </c>
      <c r="G206" s="21">
        <v>1.1450000000040745</v>
      </c>
      <c r="H206" s="21">
        <v>0</v>
      </c>
      <c r="I206" s="1" t="s">
        <v>258</v>
      </c>
      <c r="J206" s="1" t="s">
        <v>259</v>
      </c>
      <c r="K206" s="1">
        <v>0</v>
      </c>
      <c r="L206" s="1">
        <v>2</v>
      </c>
      <c r="M206" s="1">
        <v>10</v>
      </c>
      <c r="N206" s="1">
        <v>16</v>
      </c>
      <c r="O206" s="1">
        <v>20</v>
      </c>
      <c r="P206" s="16">
        <v>247.82212936046511</v>
      </c>
      <c r="Q206" s="21">
        <v>5.2286598258393013</v>
      </c>
      <c r="R206" s="21">
        <v>9.9014969060596183</v>
      </c>
      <c r="S206" s="21">
        <v>4.672837080220317</v>
      </c>
      <c r="T206" s="21">
        <v>0.35864851340601561</v>
      </c>
      <c r="U206" s="21">
        <v>4.8944982584056005</v>
      </c>
      <c r="V206" s="21">
        <v>4.5358497449995845</v>
      </c>
      <c r="W206" s="13" t="str">
        <f>IF(Table4[[#This Row],[PSI - FI]]&gt;5,"Red",(IF(AND(Table4[[#This Row],[PSI - FI]]&lt;5,Table4[[#This Row],[PSI - FI]]&gt;=3),"Blue","No")))</f>
        <v>Blue</v>
      </c>
      <c r="X206" s="19" t="str">
        <f>HYPERLINK("https://www.google.com/maps/search/?api=1&amp;query="&amp;Table4[[#This Row],[Begin Lat]]&amp;","&amp;Table4[[#This Row],[Begin Long]],"Google Maps")</f>
        <v>Google Maps</v>
      </c>
      <c r="Y206" s="1">
        <v>41.44417</v>
      </c>
      <c r="Z206" s="1">
        <v>-81.579714999999993</v>
      </c>
      <c r="AA206" s="1">
        <v>0</v>
      </c>
      <c r="AB206" s="1">
        <v>0</v>
      </c>
    </row>
    <row r="207" spans="1:28" x14ac:dyDescent="0.25">
      <c r="A207" s="13">
        <v>205</v>
      </c>
      <c r="B207" s="17">
        <v>6</v>
      </c>
      <c r="C207" s="1" t="s">
        <v>784</v>
      </c>
      <c r="D207" s="1" t="s">
        <v>1014</v>
      </c>
      <c r="E207" s="1" t="s">
        <v>5647</v>
      </c>
      <c r="F207" s="1" t="s">
        <v>469</v>
      </c>
      <c r="G207" s="21">
        <v>2.7930000000051223</v>
      </c>
      <c r="H207" s="21">
        <v>0</v>
      </c>
      <c r="I207" s="1" t="s">
        <v>258</v>
      </c>
      <c r="J207" s="1" t="s">
        <v>259</v>
      </c>
      <c r="K207" s="1">
        <v>0</v>
      </c>
      <c r="L207" s="1">
        <v>1</v>
      </c>
      <c r="M207" s="1">
        <v>14</v>
      </c>
      <c r="N207" s="1">
        <v>15</v>
      </c>
      <c r="O207" s="1">
        <v>30</v>
      </c>
      <c r="P207" s="16">
        <v>233.89543968023256</v>
      </c>
      <c r="Q207" s="21">
        <v>5.7972083743017926</v>
      </c>
      <c r="R207" s="21">
        <v>11.216434190262415</v>
      </c>
      <c r="S207" s="21">
        <v>5.4192258159606226</v>
      </c>
      <c r="T207" s="21">
        <v>0.39764686068757532</v>
      </c>
      <c r="U207" s="21">
        <v>4.8943834598913059</v>
      </c>
      <c r="V207" s="21">
        <v>4.4967365992037305</v>
      </c>
      <c r="W207" s="13" t="str">
        <f>IF(Table4[[#This Row],[PSI - FI]]&gt;5,"Red",(IF(AND(Table4[[#This Row],[PSI - FI]]&lt;5,Table4[[#This Row],[PSI - FI]]&gt;=3),"Blue","No")))</f>
        <v>Blue</v>
      </c>
      <c r="X207" s="19" t="str">
        <f>HYPERLINK("https://www.google.com/maps/search/?api=1&amp;query="&amp;Table4[[#This Row],[Begin Lat]]&amp;","&amp;Table4[[#This Row],[Begin Long]],"Google Maps")</f>
        <v>Google Maps</v>
      </c>
      <c r="Y207" s="1">
        <v>40.020314999999997</v>
      </c>
      <c r="Z207" s="1">
        <v>-82.911319000000006</v>
      </c>
      <c r="AA207" s="1">
        <v>0</v>
      </c>
      <c r="AB207" s="1">
        <v>0</v>
      </c>
    </row>
    <row r="208" spans="1:28" x14ac:dyDescent="0.25">
      <c r="A208" s="13">
        <v>206</v>
      </c>
      <c r="B208" s="17">
        <v>6</v>
      </c>
      <c r="C208" s="1" t="s">
        <v>784</v>
      </c>
      <c r="D208" s="1" t="s">
        <v>1015</v>
      </c>
      <c r="E208" s="1" t="s">
        <v>5653</v>
      </c>
      <c r="F208" s="1" t="s">
        <v>470</v>
      </c>
      <c r="G208" s="21">
        <v>3.6870000000053551</v>
      </c>
      <c r="H208" s="21">
        <v>0</v>
      </c>
      <c r="I208" s="1" t="s">
        <v>258</v>
      </c>
      <c r="J208" s="1" t="s">
        <v>259</v>
      </c>
      <c r="K208" s="1">
        <v>0</v>
      </c>
      <c r="L208" s="1">
        <v>1</v>
      </c>
      <c r="M208" s="1">
        <v>14</v>
      </c>
      <c r="N208" s="1">
        <v>10</v>
      </c>
      <c r="O208" s="1">
        <v>30</v>
      </c>
      <c r="P208" s="16">
        <v>211.70793968023256</v>
      </c>
      <c r="Q208" s="21">
        <v>15.861081382695088</v>
      </c>
      <c r="R208" s="21">
        <v>11.283178491607234</v>
      </c>
      <c r="S208" s="21">
        <v>-4.5779028910878541</v>
      </c>
      <c r="T208" s="21">
        <v>1.0879562733845094</v>
      </c>
      <c r="U208" s="21">
        <v>4.8796544878948538</v>
      </c>
      <c r="V208" s="21">
        <v>3.7916982145103444</v>
      </c>
      <c r="W208" s="13" t="str">
        <f>IF(Table4[[#This Row],[PSI - FI]]&gt;5,"Red",(IF(AND(Table4[[#This Row],[PSI - FI]]&lt;5,Table4[[#This Row],[PSI - FI]]&gt;=3),"Blue","No")))</f>
        <v>Blue</v>
      </c>
      <c r="X208" s="19" t="str">
        <f>HYPERLINK("https://www.google.com/maps/search/?api=1&amp;query="&amp;Table4[[#This Row],[Begin Lat]]&amp;","&amp;Table4[[#This Row],[Begin Long]],"Google Maps")</f>
        <v>Google Maps</v>
      </c>
      <c r="Y208" s="1">
        <v>40.114209000000002</v>
      </c>
      <c r="Z208" s="1">
        <v>-83.090566999999993</v>
      </c>
      <c r="AA208" s="1">
        <v>0</v>
      </c>
      <c r="AB208" s="1">
        <v>0</v>
      </c>
    </row>
    <row r="209" spans="1:28" x14ac:dyDescent="0.25">
      <c r="A209" s="13">
        <v>207</v>
      </c>
      <c r="B209" s="17">
        <v>6</v>
      </c>
      <c r="C209" s="1" t="s">
        <v>784</v>
      </c>
      <c r="D209" s="1" t="s">
        <v>1016</v>
      </c>
      <c r="E209" s="1" t="s">
        <v>5660</v>
      </c>
      <c r="F209" s="1" t="s">
        <v>471</v>
      </c>
      <c r="G209" s="21">
        <v>0.23799999999755528</v>
      </c>
      <c r="H209" s="21">
        <v>0</v>
      </c>
      <c r="I209" s="1" t="s">
        <v>258</v>
      </c>
      <c r="J209" s="1" t="s">
        <v>259</v>
      </c>
      <c r="K209" s="1">
        <v>1</v>
      </c>
      <c r="L209" s="1">
        <v>3</v>
      </c>
      <c r="M209" s="1">
        <v>21</v>
      </c>
      <c r="N209" s="1">
        <v>4</v>
      </c>
      <c r="O209" s="1">
        <v>36</v>
      </c>
      <c r="P209" s="16">
        <v>373.94113372093022</v>
      </c>
      <c r="Q209" s="21">
        <v>5.7670803946664675</v>
      </c>
      <c r="R209" s="21">
        <v>12.567716627890748</v>
      </c>
      <c r="S209" s="21">
        <v>6.8006362332242807</v>
      </c>
      <c r="T209" s="21">
        <v>0.3955802976545898</v>
      </c>
      <c r="U209" s="21">
        <v>4.8700526558931054</v>
      </c>
      <c r="V209" s="21">
        <v>4.4744723582385157</v>
      </c>
      <c r="W209" s="13" t="str">
        <f>IF(Table4[[#This Row],[PSI - FI]]&gt;5,"Red",(IF(AND(Table4[[#This Row],[PSI - FI]]&lt;5,Table4[[#This Row],[PSI - FI]]&gt;=3),"Blue","No")))</f>
        <v>Blue</v>
      </c>
      <c r="X209" s="19" t="str">
        <f>HYPERLINK("https://www.google.com/maps/search/?api=1&amp;query="&amp;Table4[[#This Row],[Begin Lat]]&amp;","&amp;Table4[[#This Row],[Begin Long]],"Google Maps")</f>
        <v>Google Maps</v>
      </c>
      <c r="Y209" s="1">
        <v>39.957669000000003</v>
      </c>
      <c r="Z209" s="1">
        <v>-83.038141999999993</v>
      </c>
      <c r="AA209" s="1">
        <v>0</v>
      </c>
      <c r="AB209" s="1">
        <v>0</v>
      </c>
    </row>
    <row r="210" spans="1:28" x14ac:dyDescent="0.25">
      <c r="A210" s="13">
        <v>208</v>
      </c>
      <c r="B210" s="17">
        <v>12</v>
      </c>
      <c r="C210" s="1" t="s">
        <v>785</v>
      </c>
      <c r="D210" s="1" t="s">
        <v>1017</v>
      </c>
      <c r="E210" s="1" t="s">
        <v>5554</v>
      </c>
      <c r="F210" s="1" t="s">
        <v>472</v>
      </c>
      <c r="G210" s="21">
        <v>3.5979999999981374</v>
      </c>
      <c r="H210" s="21">
        <v>0</v>
      </c>
      <c r="I210" s="1" t="s">
        <v>258</v>
      </c>
      <c r="J210" s="1" t="s">
        <v>260</v>
      </c>
      <c r="K210" s="1">
        <v>0</v>
      </c>
      <c r="L210" s="1">
        <v>1</v>
      </c>
      <c r="M210" s="1">
        <v>10</v>
      </c>
      <c r="N210" s="1">
        <v>20</v>
      </c>
      <c r="O210" s="1">
        <v>60</v>
      </c>
      <c r="P210" s="16">
        <v>259.89543968023258</v>
      </c>
      <c r="Q210" s="21">
        <v>4.9755031767888305</v>
      </c>
      <c r="R210" s="21">
        <v>15.494806093472819</v>
      </c>
      <c r="S210" s="21">
        <v>10.519302916683989</v>
      </c>
      <c r="T210" s="21">
        <v>0.35069891300570089</v>
      </c>
      <c r="U210" s="21">
        <v>4.8671924815199743</v>
      </c>
      <c r="V210" s="21">
        <v>4.5164935685142735</v>
      </c>
      <c r="W210" s="13" t="str">
        <f>IF(Table4[[#This Row],[PSI - FI]]&gt;5,"Red",(IF(AND(Table4[[#This Row],[PSI - FI]]&lt;5,Table4[[#This Row],[PSI - FI]]&gt;=3),"Blue","No")))</f>
        <v>Blue</v>
      </c>
      <c r="X210" s="19" t="str">
        <f>HYPERLINK("https://www.google.com/maps/search/?api=1&amp;query="&amp;Table4[[#This Row],[Begin Lat]]&amp;","&amp;Table4[[#This Row],[Begin Long]],"Google Maps")</f>
        <v>Google Maps</v>
      </c>
      <c r="Y210" s="1">
        <v>41.464481999999997</v>
      </c>
      <c r="Z210" s="1">
        <v>-81.564982000000001</v>
      </c>
      <c r="AA210" s="1">
        <v>0</v>
      </c>
      <c r="AB210" s="1">
        <v>0</v>
      </c>
    </row>
    <row r="211" spans="1:28" x14ac:dyDescent="0.25">
      <c r="A211" s="13">
        <v>209</v>
      </c>
      <c r="B211" s="17">
        <v>6</v>
      </c>
      <c r="C211" s="1" t="s">
        <v>784</v>
      </c>
      <c r="D211" s="1" t="s">
        <v>1018</v>
      </c>
      <c r="E211" s="1" t="s">
        <v>5639</v>
      </c>
      <c r="F211" s="1" t="s">
        <v>473</v>
      </c>
      <c r="G211" s="21">
        <v>3.8120000000053551</v>
      </c>
      <c r="H211" s="21">
        <v>0</v>
      </c>
      <c r="I211" s="1" t="s">
        <v>258</v>
      </c>
      <c r="J211" s="1" t="s">
        <v>259</v>
      </c>
      <c r="K211" s="1">
        <v>0</v>
      </c>
      <c r="L211" s="1">
        <v>3</v>
      </c>
      <c r="M211" s="1">
        <v>14</v>
      </c>
      <c r="N211" s="1">
        <v>9</v>
      </c>
      <c r="O211" s="1">
        <v>47</v>
      </c>
      <c r="P211" s="16">
        <v>315.62381904069764</v>
      </c>
      <c r="Q211" s="21">
        <v>10.067608426971633</v>
      </c>
      <c r="R211" s="21">
        <v>14.820270792973769</v>
      </c>
      <c r="S211" s="21">
        <v>4.7526623660021361</v>
      </c>
      <c r="T211" s="21">
        <v>0.69056563558476647</v>
      </c>
      <c r="U211" s="21">
        <v>4.8624087947085117</v>
      </c>
      <c r="V211" s="21">
        <v>4.1718431591237453</v>
      </c>
      <c r="W211" s="13" t="str">
        <f>IF(Table4[[#This Row],[PSI - FI]]&gt;5,"Red",(IF(AND(Table4[[#This Row],[PSI - FI]]&lt;5,Table4[[#This Row],[PSI - FI]]&gt;=3),"Blue","No")))</f>
        <v>Blue</v>
      </c>
      <c r="X211" s="19" t="str">
        <f>HYPERLINK("https://www.google.com/maps/search/?api=1&amp;query="&amp;Table4[[#This Row],[Begin Lat]]&amp;","&amp;Table4[[#This Row],[Begin Long]],"Google Maps")</f>
        <v>Google Maps</v>
      </c>
      <c r="Y211" s="1">
        <v>39.943426000000002</v>
      </c>
      <c r="Z211" s="1">
        <v>-82.853641999999994</v>
      </c>
      <c r="AA211" s="1">
        <v>0</v>
      </c>
      <c r="AB211" s="1">
        <v>0</v>
      </c>
    </row>
    <row r="212" spans="1:28" x14ac:dyDescent="0.25">
      <c r="A212" s="13">
        <v>210</v>
      </c>
      <c r="B212" s="17">
        <v>5</v>
      </c>
      <c r="C212" s="1" t="s">
        <v>797</v>
      </c>
      <c r="D212" s="1" t="s">
        <v>1019</v>
      </c>
      <c r="E212" s="1" t="s">
        <v>5661</v>
      </c>
      <c r="F212" s="1" t="s">
        <v>474</v>
      </c>
      <c r="G212" s="21">
        <v>0.77000000000407454</v>
      </c>
      <c r="H212" s="21">
        <v>0</v>
      </c>
      <c r="I212" s="1" t="s">
        <v>258</v>
      </c>
      <c r="J212" s="1" t="s">
        <v>261</v>
      </c>
      <c r="K212" s="1">
        <v>0</v>
      </c>
      <c r="L212" s="1">
        <v>2</v>
      </c>
      <c r="M212" s="1">
        <v>14</v>
      </c>
      <c r="N212" s="1">
        <v>10</v>
      </c>
      <c r="O212" s="1">
        <v>115</v>
      </c>
      <c r="P212" s="16">
        <v>342.38462936046511</v>
      </c>
      <c r="Q212" s="21">
        <v>13.350372883671659</v>
      </c>
      <c r="R212" s="21">
        <v>28.012762736317605</v>
      </c>
      <c r="S212" s="21">
        <v>14.662389852645946</v>
      </c>
      <c r="T212" s="21">
        <v>0.92800407249946026</v>
      </c>
      <c r="U212" s="21">
        <v>4.857776759212201</v>
      </c>
      <c r="V212" s="21">
        <v>3.9297726867127407</v>
      </c>
      <c r="W212" s="13" t="str">
        <f>IF(Table4[[#This Row],[PSI - FI]]&gt;5,"Red",(IF(AND(Table4[[#This Row],[PSI - FI]]&lt;5,Table4[[#This Row],[PSI - FI]]&gt;=3),"Blue","No")))</f>
        <v>Blue</v>
      </c>
      <c r="X212" s="19" t="str">
        <f>HYPERLINK("https://www.google.com/maps/search/?api=1&amp;query="&amp;Table4[[#This Row],[Begin Lat]]&amp;","&amp;Table4[[#This Row],[Begin Long]],"Google Maps")</f>
        <v>Google Maps</v>
      </c>
      <c r="Y212" s="1">
        <v>39.929338000000001</v>
      </c>
      <c r="Z212" s="1">
        <v>-82.788490999999993</v>
      </c>
      <c r="AA212" s="1">
        <v>0</v>
      </c>
      <c r="AB212" s="1">
        <v>0</v>
      </c>
    </row>
    <row r="213" spans="1:28" x14ac:dyDescent="0.25">
      <c r="A213" s="13">
        <v>211</v>
      </c>
      <c r="B213" s="17">
        <v>4</v>
      </c>
      <c r="C213" s="1" t="s">
        <v>795</v>
      </c>
      <c r="D213" s="1" t="s">
        <v>1020</v>
      </c>
      <c r="E213" s="1" t="s">
        <v>5662</v>
      </c>
      <c r="F213" s="1" t="s">
        <v>475</v>
      </c>
      <c r="G213" s="21">
        <v>1.892159955271</v>
      </c>
      <c r="H213" s="21">
        <v>0</v>
      </c>
      <c r="I213" s="1" t="s">
        <v>258</v>
      </c>
      <c r="J213" s="1" t="s">
        <v>259</v>
      </c>
      <c r="K213" s="1">
        <v>0</v>
      </c>
      <c r="L213" s="1">
        <v>1</v>
      </c>
      <c r="M213" s="1">
        <v>13</v>
      </c>
      <c r="N213" s="1">
        <v>13</v>
      </c>
      <c r="O213" s="1">
        <v>111</v>
      </c>
      <c r="P213" s="16">
        <v>299.47356468023258</v>
      </c>
      <c r="Q213" s="21">
        <v>10.595072703791452</v>
      </c>
      <c r="R213" s="21">
        <v>26.554022465736821</v>
      </c>
      <c r="S213" s="21">
        <v>15.95894976194537</v>
      </c>
      <c r="T213" s="21">
        <v>0.72674589688639757</v>
      </c>
      <c r="U213" s="21">
        <v>4.8304690249100588</v>
      </c>
      <c r="V213" s="21">
        <v>4.1037231280236615</v>
      </c>
      <c r="W213" s="13" t="str">
        <f>IF(Table4[[#This Row],[PSI - FI]]&gt;5,"Red",(IF(AND(Table4[[#This Row],[PSI - FI]]&lt;5,Table4[[#This Row],[PSI - FI]]&gt;=3),"Blue","No")))</f>
        <v>Blue</v>
      </c>
      <c r="X213" s="19" t="str">
        <f>HYPERLINK("https://www.google.com/maps/search/?api=1&amp;query="&amp;Table4[[#This Row],[Begin Lat]]&amp;","&amp;Table4[[#This Row],[Begin Long]],"Google Maps")</f>
        <v>Google Maps</v>
      </c>
      <c r="Y213" s="1">
        <v>41.163597000000003</v>
      </c>
      <c r="Z213" s="1">
        <v>-81.477253000000005</v>
      </c>
      <c r="AA213" s="1">
        <v>0</v>
      </c>
      <c r="AB213" s="1">
        <v>0</v>
      </c>
    </row>
    <row r="214" spans="1:28" x14ac:dyDescent="0.25">
      <c r="A214" s="13">
        <v>212</v>
      </c>
      <c r="B214" s="17">
        <v>6</v>
      </c>
      <c r="C214" s="1" t="s">
        <v>784</v>
      </c>
      <c r="D214" s="1" t="s">
        <v>1021</v>
      </c>
      <c r="E214" s="1" t="s">
        <v>5663</v>
      </c>
      <c r="F214" s="1" t="s">
        <v>476</v>
      </c>
      <c r="G214" s="21">
        <v>0.5580000000045402</v>
      </c>
      <c r="H214" s="21">
        <v>0</v>
      </c>
      <c r="I214" s="1" t="s">
        <v>258</v>
      </c>
      <c r="J214" s="1" t="s">
        <v>261</v>
      </c>
      <c r="K214" s="1">
        <v>0</v>
      </c>
      <c r="L214" s="1">
        <v>0</v>
      </c>
      <c r="M214" s="1">
        <v>17</v>
      </c>
      <c r="N214" s="1">
        <v>10</v>
      </c>
      <c r="O214" s="1">
        <v>32</v>
      </c>
      <c r="P214" s="16">
        <v>187.671875</v>
      </c>
      <c r="Q214" s="21">
        <v>5.09366812791301</v>
      </c>
      <c r="R214" s="21">
        <v>12.68308637435471</v>
      </c>
      <c r="S214" s="21">
        <v>7.5894182464417002</v>
      </c>
      <c r="T214" s="21">
        <v>0.35406837006367997</v>
      </c>
      <c r="U214" s="21">
        <v>4.8138042240909655</v>
      </c>
      <c r="V214" s="21">
        <v>4.4597358540272856</v>
      </c>
      <c r="W214" s="13" t="str">
        <f>IF(Table4[[#This Row],[PSI - FI]]&gt;5,"Red",(IF(AND(Table4[[#This Row],[PSI - FI]]&lt;5,Table4[[#This Row],[PSI - FI]]&gt;=3),"Blue","No")))</f>
        <v>Blue</v>
      </c>
      <c r="X214" s="19" t="str">
        <f>HYPERLINK("https://www.google.com/maps/search/?api=1&amp;query="&amp;Table4[[#This Row],[Begin Lat]]&amp;","&amp;Table4[[#This Row],[Begin Long]],"Google Maps")</f>
        <v>Google Maps</v>
      </c>
      <c r="Y214" s="1">
        <v>39.942650999999998</v>
      </c>
      <c r="Z214" s="1">
        <v>-83.094256999999999</v>
      </c>
      <c r="AA214" s="1">
        <v>0</v>
      </c>
      <c r="AB214" s="1">
        <v>0</v>
      </c>
    </row>
    <row r="215" spans="1:28" x14ac:dyDescent="0.25">
      <c r="A215" s="13">
        <v>213</v>
      </c>
      <c r="B215" s="17">
        <v>6</v>
      </c>
      <c r="C215" s="1" t="s">
        <v>784</v>
      </c>
      <c r="D215" s="1" t="s">
        <v>1022</v>
      </c>
      <c r="E215" s="1" t="s">
        <v>5664</v>
      </c>
      <c r="F215" s="1" t="s">
        <v>477</v>
      </c>
      <c r="G215" s="21">
        <v>1.3699999999953434</v>
      </c>
      <c r="H215" s="21">
        <v>0</v>
      </c>
      <c r="I215" s="1" t="s">
        <v>258</v>
      </c>
      <c r="J215" s="1" t="s">
        <v>259</v>
      </c>
      <c r="K215" s="1">
        <v>0</v>
      </c>
      <c r="L215" s="1">
        <v>2</v>
      </c>
      <c r="M215" s="1">
        <v>18</v>
      </c>
      <c r="N215" s="1">
        <v>8</v>
      </c>
      <c r="O215" s="1">
        <v>28</v>
      </c>
      <c r="P215" s="16">
        <v>272.69712936046511</v>
      </c>
      <c r="Q215" s="21">
        <v>6.221714524550638</v>
      </c>
      <c r="R215" s="21">
        <v>10.922145689139255</v>
      </c>
      <c r="S215" s="21">
        <v>4.7004311645886165</v>
      </c>
      <c r="T215" s="21">
        <v>0.42676493392042714</v>
      </c>
      <c r="U215" s="21">
        <v>4.7870978665585451</v>
      </c>
      <c r="V215" s="21">
        <v>4.3603329326381175</v>
      </c>
      <c r="W215" s="13" t="str">
        <f>IF(Table4[[#This Row],[PSI - FI]]&gt;5,"Red",(IF(AND(Table4[[#This Row],[PSI - FI]]&lt;5,Table4[[#This Row],[PSI - FI]]&gt;=3),"Blue","No")))</f>
        <v>Blue</v>
      </c>
      <c r="X215" s="19" t="str">
        <f>HYPERLINK("https://www.google.com/maps/search/?api=1&amp;query="&amp;Table4[[#This Row],[Begin Lat]]&amp;","&amp;Table4[[#This Row],[Begin Long]],"Google Maps")</f>
        <v>Google Maps</v>
      </c>
      <c r="Y215" s="1">
        <v>39.967948</v>
      </c>
      <c r="Z215" s="1">
        <v>-82.950535000000002</v>
      </c>
      <c r="AA215" s="1">
        <v>0</v>
      </c>
      <c r="AB215" s="1">
        <v>0</v>
      </c>
    </row>
    <row r="216" spans="1:28" x14ac:dyDescent="0.25">
      <c r="A216" s="13">
        <v>214</v>
      </c>
      <c r="B216" s="17">
        <v>12</v>
      </c>
      <c r="C216" s="1" t="s">
        <v>785</v>
      </c>
      <c r="D216" s="1" t="s">
        <v>1023</v>
      </c>
      <c r="E216" s="1" t="s">
        <v>5622</v>
      </c>
      <c r="F216" s="1" t="s">
        <v>478</v>
      </c>
      <c r="G216" s="21">
        <v>6.3500000000058208</v>
      </c>
      <c r="H216" s="21">
        <v>0</v>
      </c>
      <c r="I216" s="1" t="s">
        <v>258</v>
      </c>
      <c r="J216" s="1" t="s">
        <v>259</v>
      </c>
      <c r="K216" s="1">
        <v>0</v>
      </c>
      <c r="L216" s="1">
        <v>3</v>
      </c>
      <c r="M216" s="1">
        <v>8</v>
      </c>
      <c r="N216" s="1">
        <v>15</v>
      </c>
      <c r="O216" s="1">
        <v>77</v>
      </c>
      <c r="P216" s="16">
        <v>332.96756904069764</v>
      </c>
      <c r="Q216" s="21">
        <v>9.458912006447127</v>
      </c>
      <c r="R216" s="21">
        <v>20.565108549785251</v>
      </c>
      <c r="S216" s="21">
        <v>11.106196543338124</v>
      </c>
      <c r="T216" s="21">
        <v>0.64881343260957403</v>
      </c>
      <c r="U216" s="21">
        <v>4.7647748145099369</v>
      </c>
      <c r="V216" s="21">
        <v>4.1159613819003624</v>
      </c>
      <c r="W216" s="13" t="str">
        <f>IF(Table4[[#This Row],[PSI - FI]]&gt;5,"Red",(IF(AND(Table4[[#This Row],[PSI - FI]]&lt;5,Table4[[#This Row],[PSI - FI]]&gt;=3),"Blue","No")))</f>
        <v>Blue</v>
      </c>
      <c r="X216" s="19" t="str">
        <f>HYPERLINK("https://www.google.com/maps/search/?api=1&amp;query="&amp;Table4[[#This Row],[Begin Lat]]&amp;","&amp;Table4[[#This Row],[Begin Long]],"Google Maps")</f>
        <v>Google Maps</v>
      </c>
      <c r="Y216" s="1">
        <v>41.501351</v>
      </c>
      <c r="Z216" s="1">
        <v>-81.536281000000002</v>
      </c>
      <c r="AA216" s="1">
        <v>0</v>
      </c>
      <c r="AB216" s="1">
        <v>0</v>
      </c>
    </row>
    <row r="217" spans="1:28" x14ac:dyDescent="0.25">
      <c r="A217" s="13">
        <v>215</v>
      </c>
      <c r="B217" s="17">
        <v>12</v>
      </c>
      <c r="C217" s="1" t="s">
        <v>785</v>
      </c>
      <c r="D217" s="1" t="s">
        <v>1024</v>
      </c>
      <c r="E217" s="1" t="s">
        <v>5665</v>
      </c>
      <c r="F217" s="1" t="s">
        <v>479</v>
      </c>
      <c r="G217" s="21">
        <v>1.1300000000046566</v>
      </c>
      <c r="H217" s="21">
        <v>0</v>
      </c>
      <c r="I217" s="1" t="s">
        <v>258</v>
      </c>
      <c r="J217" s="1" t="s">
        <v>259</v>
      </c>
      <c r="K217" s="1">
        <v>0</v>
      </c>
      <c r="L217" s="1">
        <v>3</v>
      </c>
      <c r="M217" s="1">
        <v>11</v>
      </c>
      <c r="N217" s="1">
        <v>15</v>
      </c>
      <c r="O217" s="1">
        <v>82</v>
      </c>
      <c r="P217" s="16">
        <v>357.60819404069764</v>
      </c>
      <c r="Q217" s="21">
        <v>4.4548199059332454</v>
      </c>
      <c r="R217" s="21">
        <v>21.925180250364615</v>
      </c>
      <c r="S217" s="21">
        <v>17.47036034443137</v>
      </c>
      <c r="T217" s="21">
        <v>0.30556865238369579</v>
      </c>
      <c r="U217" s="21">
        <v>4.7644901283505057</v>
      </c>
      <c r="V217" s="21">
        <v>4.4589214759668101</v>
      </c>
      <c r="W217" s="13" t="str">
        <f>IF(Table4[[#This Row],[PSI - FI]]&gt;5,"Red",(IF(AND(Table4[[#This Row],[PSI - FI]]&lt;5,Table4[[#This Row],[PSI - FI]]&gt;=3),"Blue","No")))</f>
        <v>Blue</v>
      </c>
      <c r="X217" s="19" t="str">
        <f>HYPERLINK("https://www.google.com/maps/search/?api=1&amp;query="&amp;Table4[[#This Row],[Begin Lat]]&amp;","&amp;Table4[[#This Row],[Begin Long]],"Google Maps")</f>
        <v>Google Maps</v>
      </c>
      <c r="Y217" s="1">
        <v>41.466372999999997</v>
      </c>
      <c r="Z217" s="1">
        <v>-81.755145999999996</v>
      </c>
      <c r="AA217" s="1">
        <v>0</v>
      </c>
      <c r="AB217" s="1">
        <v>0</v>
      </c>
    </row>
    <row r="218" spans="1:28" x14ac:dyDescent="0.25">
      <c r="A218" s="13">
        <v>216</v>
      </c>
      <c r="B218" s="17">
        <v>5</v>
      </c>
      <c r="C218" s="1" t="s">
        <v>793</v>
      </c>
      <c r="D218" s="1" t="s">
        <v>977</v>
      </c>
      <c r="E218" s="1" t="s">
        <v>5613</v>
      </c>
      <c r="F218" s="1" t="s">
        <v>480</v>
      </c>
      <c r="G218" s="21">
        <v>1.1970000000001164</v>
      </c>
      <c r="H218" s="21">
        <v>0</v>
      </c>
      <c r="I218" s="1" t="s">
        <v>258</v>
      </c>
      <c r="J218" s="1" t="s">
        <v>261</v>
      </c>
      <c r="K218" s="1">
        <v>0</v>
      </c>
      <c r="L218" s="1">
        <v>1</v>
      </c>
      <c r="M218" s="1">
        <v>13</v>
      </c>
      <c r="N218" s="1">
        <v>8</v>
      </c>
      <c r="O218" s="1">
        <v>78</v>
      </c>
      <c r="P218" s="16">
        <v>244.28606468023256</v>
      </c>
      <c r="Q218" s="21">
        <v>8.217089809092391</v>
      </c>
      <c r="R218" s="21">
        <v>24.517739420416319</v>
      </c>
      <c r="S218" s="21">
        <v>16.300649611323927</v>
      </c>
      <c r="T218" s="21">
        <v>0.57118200917504014</v>
      </c>
      <c r="U218" s="21">
        <v>4.7409530583041253</v>
      </c>
      <c r="V218" s="21">
        <v>4.1697710491290856</v>
      </c>
      <c r="W218" s="13" t="str">
        <f>IF(Table4[[#This Row],[PSI - FI]]&gt;5,"Red",(IF(AND(Table4[[#This Row],[PSI - FI]]&lt;5,Table4[[#This Row],[PSI - FI]]&gt;=3),"Blue","No")))</f>
        <v>Blue</v>
      </c>
      <c r="X218" s="19" t="str">
        <f>HYPERLINK("https://www.google.com/maps/search/?api=1&amp;query="&amp;Table4[[#This Row],[Begin Lat]]&amp;","&amp;Table4[[#This Row],[Begin Long]],"Google Maps")</f>
        <v>Google Maps</v>
      </c>
      <c r="Y218" s="1">
        <v>39.955872999999997</v>
      </c>
      <c r="Z218" s="1">
        <v>-82.771533000000005</v>
      </c>
      <c r="AA218" s="1">
        <v>0</v>
      </c>
      <c r="AB218" s="1">
        <v>0</v>
      </c>
    </row>
    <row r="219" spans="1:28" x14ac:dyDescent="0.25">
      <c r="A219" s="13">
        <v>217</v>
      </c>
      <c r="B219" s="17">
        <v>6</v>
      </c>
      <c r="C219" s="1" t="s">
        <v>799</v>
      </c>
      <c r="D219" s="1" t="s">
        <v>1025</v>
      </c>
      <c r="E219" s="1" t="s">
        <v>5666</v>
      </c>
      <c r="F219" s="1" t="s">
        <v>481</v>
      </c>
      <c r="G219" s="21">
        <v>0</v>
      </c>
      <c r="H219" s="21">
        <v>0</v>
      </c>
      <c r="I219" s="1" t="s">
        <v>258</v>
      </c>
      <c r="J219" s="1" t="s">
        <v>259</v>
      </c>
      <c r="K219" s="1">
        <v>0</v>
      </c>
      <c r="L219" s="1">
        <v>0</v>
      </c>
      <c r="M219" s="1">
        <v>8</v>
      </c>
      <c r="N219" s="1">
        <v>17</v>
      </c>
      <c r="O219" s="1">
        <v>67</v>
      </c>
      <c r="P219" s="16">
        <v>194.8125</v>
      </c>
      <c r="Q219" s="21">
        <v>13.917819071841125</v>
      </c>
      <c r="R219" s="21">
        <v>18.429945635294484</v>
      </c>
      <c r="S219" s="21">
        <v>4.5121265634533589</v>
      </c>
      <c r="T219" s="21">
        <v>0.95466243477953971</v>
      </c>
      <c r="U219" s="21">
        <v>4.7382697693782836</v>
      </c>
      <c r="V219" s="21">
        <v>3.7836073345987438</v>
      </c>
      <c r="W219" s="13" t="str">
        <f>IF(Table4[[#This Row],[PSI - FI]]&gt;5,"Red",(IF(AND(Table4[[#This Row],[PSI - FI]]&lt;5,Table4[[#This Row],[PSI - FI]]&gt;=3),"Blue","No")))</f>
        <v>Blue</v>
      </c>
      <c r="X219" s="19" t="str">
        <f>HYPERLINK("https://www.google.com/maps/search/?api=1&amp;query="&amp;Table4[[#This Row],[Begin Lat]]&amp;","&amp;Table4[[#This Row],[Begin Long]],"Google Maps")</f>
        <v>Google Maps</v>
      </c>
      <c r="Y219" s="1">
        <v>40.146870999999997</v>
      </c>
      <c r="Z219" s="1">
        <v>-82.923862</v>
      </c>
      <c r="AA219" s="1">
        <v>0</v>
      </c>
      <c r="AB219" s="1">
        <v>0</v>
      </c>
    </row>
    <row r="220" spans="1:28" x14ac:dyDescent="0.25">
      <c r="A220" s="13">
        <v>218</v>
      </c>
      <c r="B220" s="17">
        <v>2</v>
      </c>
      <c r="C220" s="1" t="s">
        <v>786</v>
      </c>
      <c r="D220" s="1" t="s">
        <v>1026</v>
      </c>
      <c r="E220" s="1" t="s">
        <v>5667</v>
      </c>
      <c r="F220" s="1" t="s">
        <v>482</v>
      </c>
      <c r="G220" s="21">
        <v>1.2920000000012806</v>
      </c>
      <c r="H220" s="21">
        <v>0</v>
      </c>
      <c r="I220" s="1" t="s">
        <v>258</v>
      </c>
      <c r="J220" s="1" t="s">
        <v>259</v>
      </c>
      <c r="K220" s="1">
        <v>0</v>
      </c>
      <c r="L220" s="1">
        <v>2</v>
      </c>
      <c r="M220" s="1">
        <v>13</v>
      </c>
      <c r="N220" s="1">
        <v>12</v>
      </c>
      <c r="O220" s="1">
        <v>40</v>
      </c>
      <c r="P220" s="16">
        <v>269.71275436046511</v>
      </c>
      <c r="Q220" s="21">
        <v>6.3667288278751055</v>
      </c>
      <c r="R220" s="21">
        <v>13.391398184095886</v>
      </c>
      <c r="S220" s="21">
        <v>7.0246693562207803</v>
      </c>
      <c r="T220" s="21">
        <v>0.43671187367981013</v>
      </c>
      <c r="U220" s="21">
        <v>4.7335319197351895</v>
      </c>
      <c r="V220" s="21">
        <v>4.2968200460553794</v>
      </c>
      <c r="W220" s="13" t="str">
        <f>IF(Table4[[#This Row],[PSI - FI]]&gt;5,"Red",(IF(AND(Table4[[#This Row],[PSI - FI]]&lt;5,Table4[[#This Row],[PSI - FI]]&gt;=3),"Blue","No")))</f>
        <v>Blue</v>
      </c>
      <c r="X220" s="19" t="str">
        <f>HYPERLINK("https://www.google.com/maps/search/?api=1&amp;query="&amp;Table4[[#This Row],[Begin Lat]]&amp;","&amp;Table4[[#This Row],[Begin Long]],"Google Maps")</f>
        <v>Google Maps</v>
      </c>
      <c r="Y220" s="1">
        <v>41.686861</v>
      </c>
      <c r="Z220" s="1">
        <v>-83.526820000000001</v>
      </c>
      <c r="AA220" s="1">
        <v>0</v>
      </c>
      <c r="AB220" s="1">
        <v>0</v>
      </c>
    </row>
    <row r="221" spans="1:28" x14ac:dyDescent="0.25">
      <c r="A221" s="13">
        <v>219</v>
      </c>
      <c r="B221" s="17">
        <v>12</v>
      </c>
      <c r="C221" s="1" t="s">
        <v>785</v>
      </c>
      <c r="D221" s="1" t="s">
        <v>1027</v>
      </c>
      <c r="E221" s="1" t="s">
        <v>5562</v>
      </c>
      <c r="F221" s="1" t="s">
        <v>483</v>
      </c>
      <c r="G221" s="21">
        <v>3.1319999999977881</v>
      </c>
      <c r="H221" s="21">
        <v>0</v>
      </c>
      <c r="I221" s="1" t="s">
        <v>258</v>
      </c>
      <c r="J221" s="1" t="s">
        <v>259</v>
      </c>
      <c r="K221" s="1">
        <v>0</v>
      </c>
      <c r="L221" s="1">
        <v>0</v>
      </c>
      <c r="M221" s="1">
        <v>9</v>
      </c>
      <c r="N221" s="1">
        <v>18</v>
      </c>
      <c r="O221" s="1">
        <v>26</v>
      </c>
      <c r="P221" s="16">
        <v>164.796875</v>
      </c>
      <c r="Q221" s="21">
        <v>6.3551668259195964</v>
      </c>
      <c r="R221" s="21">
        <v>10.580243840423098</v>
      </c>
      <c r="S221" s="21">
        <v>4.2250770145035013</v>
      </c>
      <c r="T221" s="21">
        <v>0.43591880338044808</v>
      </c>
      <c r="U221" s="21">
        <v>4.7249765623043478</v>
      </c>
      <c r="V221" s="21">
        <v>4.2890577589238994</v>
      </c>
      <c r="W221" s="13" t="str">
        <f>IF(Table4[[#This Row],[PSI - FI]]&gt;5,"Red",(IF(AND(Table4[[#This Row],[PSI - FI]]&lt;5,Table4[[#This Row],[PSI - FI]]&gt;=3),"Blue","No")))</f>
        <v>Blue</v>
      </c>
      <c r="X221" s="19" t="str">
        <f>HYPERLINK("https://www.google.com/maps/search/?api=1&amp;query="&amp;Table4[[#This Row],[Begin Lat]]&amp;","&amp;Table4[[#This Row],[Begin Long]],"Google Maps")</f>
        <v>Google Maps</v>
      </c>
      <c r="Y221" s="1">
        <v>41.493395999999997</v>
      </c>
      <c r="Z221" s="1">
        <v>-81.651669999999996</v>
      </c>
      <c r="AA221" s="1">
        <v>0</v>
      </c>
      <c r="AB221" s="1">
        <v>0</v>
      </c>
    </row>
    <row r="222" spans="1:28" x14ac:dyDescent="0.25">
      <c r="A222" s="13">
        <v>220</v>
      </c>
      <c r="B222" s="17">
        <v>12</v>
      </c>
      <c r="C222" s="1" t="s">
        <v>785</v>
      </c>
      <c r="D222" s="1" t="s">
        <v>1028</v>
      </c>
      <c r="E222" s="1" t="s">
        <v>5668</v>
      </c>
      <c r="F222" s="1" t="s">
        <v>484</v>
      </c>
      <c r="G222" s="21">
        <v>0.3809999999939464</v>
      </c>
      <c r="H222" s="21">
        <v>0</v>
      </c>
      <c r="I222" s="1" t="s">
        <v>258</v>
      </c>
      <c r="J222" s="1" t="s">
        <v>259</v>
      </c>
      <c r="K222" s="1">
        <v>0</v>
      </c>
      <c r="L222" s="1">
        <v>1</v>
      </c>
      <c r="M222" s="1">
        <v>9</v>
      </c>
      <c r="N222" s="1">
        <v>16</v>
      </c>
      <c r="O222" s="1">
        <v>103</v>
      </c>
      <c r="P222" s="16">
        <v>278.59856468023258</v>
      </c>
      <c r="Q222" s="21">
        <v>8.591457554746432</v>
      </c>
      <c r="R222" s="21">
        <v>25.753267271163171</v>
      </c>
      <c r="S222" s="21">
        <v>17.161809716416741</v>
      </c>
      <c r="T222" s="21">
        <v>0.58931228701727201</v>
      </c>
      <c r="U222" s="21">
        <v>4.7212825428753264</v>
      </c>
      <c r="V222" s="21">
        <v>4.1319702558580547</v>
      </c>
      <c r="W222" s="13" t="str">
        <f>IF(Table4[[#This Row],[PSI - FI]]&gt;5,"Red",(IF(AND(Table4[[#This Row],[PSI - FI]]&lt;5,Table4[[#This Row],[PSI - FI]]&gt;=3),"Blue","No")))</f>
        <v>Blue</v>
      </c>
      <c r="X222" s="19" t="str">
        <f>HYPERLINK("https://www.google.com/maps/search/?api=1&amp;query="&amp;Table4[[#This Row],[Begin Lat]]&amp;","&amp;Table4[[#This Row],[Begin Long]],"Google Maps")</f>
        <v>Google Maps</v>
      </c>
      <c r="Y222" s="1">
        <v>41.418632000000002</v>
      </c>
      <c r="Z222" s="1">
        <v>-81.734423000000007</v>
      </c>
      <c r="AA222" s="1">
        <v>0</v>
      </c>
      <c r="AB222" s="1">
        <v>0</v>
      </c>
    </row>
    <row r="223" spans="1:28" x14ac:dyDescent="0.25">
      <c r="A223" s="13">
        <v>221</v>
      </c>
      <c r="B223" s="17">
        <v>6</v>
      </c>
      <c r="C223" s="1" t="s">
        <v>784</v>
      </c>
      <c r="D223" s="1" t="s">
        <v>1029</v>
      </c>
      <c r="E223" s="1" t="s">
        <v>5634</v>
      </c>
      <c r="F223" s="1" t="s">
        <v>485</v>
      </c>
      <c r="G223" s="21">
        <v>1.9799999999959255</v>
      </c>
      <c r="H223" s="21">
        <v>0</v>
      </c>
      <c r="I223" s="1" t="s">
        <v>258</v>
      </c>
      <c r="J223" s="1" t="s">
        <v>261</v>
      </c>
      <c r="K223" s="1">
        <v>1</v>
      </c>
      <c r="L223" s="1">
        <v>1</v>
      </c>
      <c r="M223" s="1">
        <v>17</v>
      </c>
      <c r="N223" s="1">
        <v>6</v>
      </c>
      <c r="O223" s="1">
        <v>48</v>
      </c>
      <c r="P223" s="16">
        <v>277.27525436046511</v>
      </c>
      <c r="Q223" s="21">
        <v>11.972593792981334</v>
      </c>
      <c r="R223" s="21">
        <v>14.782135536297044</v>
      </c>
      <c r="S223" s="21">
        <v>2.8095417433157106</v>
      </c>
      <c r="T223" s="21">
        <v>0.83223261964895501</v>
      </c>
      <c r="U223" s="21">
        <v>4.7136107976088262</v>
      </c>
      <c r="V223" s="21">
        <v>3.8813781779598711</v>
      </c>
      <c r="W223" s="13" t="str">
        <f>IF(Table4[[#This Row],[PSI - FI]]&gt;5,"Red",(IF(AND(Table4[[#This Row],[PSI - FI]]&lt;5,Table4[[#This Row],[PSI - FI]]&gt;=3),"Blue","No")))</f>
        <v>Blue</v>
      </c>
      <c r="X223" s="19" t="str">
        <f>HYPERLINK("https://www.google.com/maps/search/?api=1&amp;query="&amp;Table4[[#This Row],[Begin Lat]]&amp;","&amp;Table4[[#This Row],[Begin Long]],"Google Maps")</f>
        <v>Google Maps</v>
      </c>
      <c r="Y223" s="1">
        <v>40.060476999999999</v>
      </c>
      <c r="Z223" s="1">
        <v>-82.977378000000002</v>
      </c>
      <c r="AA223" s="1">
        <v>0</v>
      </c>
      <c r="AB223" s="1">
        <v>0</v>
      </c>
    </row>
    <row r="224" spans="1:28" x14ac:dyDescent="0.25">
      <c r="A224" s="13">
        <v>222</v>
      </c>
      <c r="B224" s="17">
        <v>6</v>
      </c>
      <c r="C224" s="1" t="s">
        <v>784</v>
      </c>
      <c r="D224" s="1" t="s">
        <v>1030</v>
      </c>
      <c r="E224" s="1" t="s">
        <v>5393</v>
      </c>
      <c r="F224" s="1" t="s">
        <v>486</v>
      </c>
      <c r="G224" s="21">
        <v>2.1260000000038417</v>
      </c>
      <c r="H224" s="21">
        <v>0</v>
      </c>
      <c r="I224" s="1" t="s">
        <v>258</v>
      </c>
      <c r="J224" s="1" t="s">
        <v>259</v>
      </c>
      <c r="K224" s="1">
        <v>0</v>
      </c>
      <c r="L224" s="1">
        <v>0</v>
      </c>
      <c r="M224" s="1">
        <v>19</v>
      </c>
      <c r="N224" s="1">
        <v>7</v>
      </c>
      <c r="O224" s="1">
        <v>55</v>
      </c>
      <c r="P224" s="16">
        <v>210.453125</v>
      </c>
      <c r="Q224" s="21">
        <v>7.3912067025499963</v>
      </c>
      <c r="R224" s="21">
        <v>16.451860558545455</v>
      </c>
      <c r="S224" s="21">
        <v>9.0606538559954579</v>
      </c>
      <c r="T224" s="21">
        <v>0.50698369839361712</v>
      </c>
      <c r="U224" s="21">
        <v>4.7133757300931922</v>
      </c>
      <c r="V224" s="21">
        <v>4.2063920316995755</v>
      </c>
      <c r="W224" s="13" t="str">
        <f>IF(Table4[[#This Row],[PSI - FI]]&gt;5,"Red",(IF(AND(Table4[[#This Row],[PSI - FI]]&lt;5,Table4[[#This Row],[PSI - FI]]&gt;=3),"Blue","No")))</f>
        <v>Blue</v>
      </c>
      <c r="X224" s="19" t="str">
        <f>HYPERLINK("https://www.google.com/maps/search/?api=1&amp;query="&amp;Table4[[#This Row],[Begin Lat]]&amp;","&amp;Table4[[#This Row],[Begin Long]],"Google Maps")</f>
        <v>Google Maps</v>
      </c>
      <c r="Y224" s="1">
        <v>40.049787000000002</v>
      </c>
      <c r="Z224" s="1">
        <v>-82.953771000000003</v>
      </c>
      <c r="AA224" s="1">
        <v>0</v>
      </c>
      <c r="AB224" s="1">
        <v>0</v>
      </c>
    </row>
    <row r="225" spans="1:28" x14ac:dyDescent="0.25">
      <c r="A225" s="13">
        <v>223</v>
      </c>
      <c r="B225" s="17">
        <v>7</v>
      </c>
      <c r="C225" s="1" t="s">
        <v>3196</v>
      </c>
      <c r="D225" s="1" t="s">
        <v>1031</v>
      </c>
      <c r="E225" s="1" t="s">
        <v>5620</v>
      </c>
      <c r="F225" s="1" t="s">
        <v>487</v>
      </c>
      <c r="G225" s="21">
        <v>7.1959999999962747</v>
      </c>
      <c r="H225" s="21">
        <v>0</v>
      </c>
      <c r="I225" s="1" t="s">
        <v>258</v>
      </c>
      <c r="J225" s="1" t="s">
        <v>259</v>
      </c>
      <c r="K225" s="1">
        <v>0</v>
      </c>
      <c r="L225" s="1">
        <v>0</v>
      </c>
      <c r="M225" s="1">
        <v>13</v>
      </c>
      <c r="N225" s="1">
        <v>13</v>
      </c>
      <c r="O225" s="1">
        <v>108</v>
      </c>
      <c r="P225" s="16">
        <v>250.796875</v>
      </c>
      <c r="Q225" s="21">
        <v>8.2369315524289686</v>
      </c>
      <c r="R225" s="21">
        <v>26.771280199205325</v>
      </c>
      <c r="S225" s="21">
        <v>18.534348646776358</v>
      </c>
      <c r="T225" s="21">
        <v>0.5649943493563484</v>
      </c>
      <c r="U225" s="21">
        <v>4.7041000002746811</v>
      </c>
      <c r="V225" s="21">
        <v>4.1391056509183324</v>
      </c>
      <c r="W225" s="13" t="str">
        <f>IF(Table4[[#This Row],[PSI - FI]]&gt;5,"Red",(IF(AND(Table4[[#This Row],[PSI - FI]]&lt;5,Table4[[#This Row],[PSI - FI]]&gt;=3),"Blue","No")))</f>
        <v>Blue</v>
      </c>
      <c r="X225" s="19" t="str">
        <f>HYPERLINK("https://www.google.com/maps/search/?api=1&amp;query="&amp;Table4[[#This Row],[Begin Lat]]&amp;","&amp;Table4[[#This Row],[Begin Long]],"Google Maps")</f>
        <v>Google Maps</v>
      </c>
      <c r="Y225" s="1">
        <v>39.867263000000001</v>
      </c>
      <c r="Z225" s="1">
        <v>-84.137849000000003</v>
      </c>
      <c r="AA225" s="1">
        <v>0</v>
      </c>
      <c r="AB225" s="1">
        <v>0</v>
      </c>
    </row>
    <row r="226" spans="1:28" x14ac:dyDescent="0.25">
      <c r="A226" s="13">
        <v>224</v>
      </c>
      <c r="B226" s="17">
        <v>2</v>
      </c>
      <c r="C226" s="1" t="s">
        <v>786</v>
      </c>
      <c r="D226" s="1" t="s">
        <v>1032</v>
      </c>
      <c r="E226" s="1" t="s">
        <v>5669</v>
      </c>
      <c r="F226" s="1" t="s">
        <v>488</v>
      </c>
      <c r="G226" s="21">
        <v>7.1209999999991851</v>
      </c>
      <c r="H226" s="21">
        <v>0</v>
      </c>
      <c r="I226" s="1" t="s">
        <v>258</v>
      </c>
      <c r="J226" s="1" t="s">
        <v>259</v>
      </c>
      <c r="K226" s="1">
        <v>0</v>
      </c>
      <c r="L226" s="1">
        <v>0</v>
      </c>
      <c r="M226" s="1">
        <v>14</v>
      </c>
      <c r="N226" s="1">
        <v>14</v>
      </c>
      <c r="O226" s="1">
        <v>84</v>
      </c>
      <c r="P226" s="16">
        <v>237.78125</v>
      </c>
      <c r="Q226" s="21">
        <v>5.2277661201620704</v>
      </c>
      <c r="R226" s="21">
        <v>21.976049142599255</v>
      </c>
      <c r="S226" s="21">
        <v>16.748283022437185</v>
      </c>
      <c r="T226" s="21">
        <v>0.35858721161488027</v>
      </c>
      <c r="U226" s="21">
        <v>4.6992353800546613</v>
      </c>
      <c r="V226" s="21">
        <v>4.3406481684397811</v>
      </c>
      <c r="W226" s="13" t="str">
        <f>IF(Table4[[#This Row],[PSI - FI]]&gt;5,"Red",(IF(AND(Table4[[#This Row],[PSI - FI]]&lt;5,Table4[[#This Row],[PSI - FI]]&gt;=3),"Blue","No")))</f>
        <v>Blue</v>
      </c>
      <c r="X226" s="19" t="str">
        <f>HYPERLINK("https://www.google.com/maps/search/?api=1&amp;query="&amp;Table4[[#This Row],[Begin Lat]]&amp;","&amp;Table4[[#This Row],[Begin Long]],"Google Maps")</f>
        <v>Google Maps</v>
      </c>
      <c r="Y226" s="1">
        <v>41.653727000000003</v>
      </c>
      <c r="Z226" s="1">
        <v>-83.682586000000001</v>
      </c>
      <c r="AA226" s="1">
        <v>0</v>
      </c>
      <c r="AB226" s="1">
        <v>0</v>
      </c>
    </row>
    <row r="227" spans="1:28" x14ac:dyDescent="0.25">
      <c r="A227" s="13">
        <v>225</v>
      </c>
      <c r="B227" s="17">
        <v>4</v>
      </c>
      <c r="C227" s="1" t="s">
        <v>795</v>
      </c>
      <c r="D227" s="1" t="s">
        <v>1033</v>
      </c>
      <c r="E227" s="1" t="s">
        <v>5670</v>
      </c>
      <c r="F227" s="1" t="s">
        <v>489</v>
      </c>
      <c r="G227" s="21">
        <v>1.9009999999980209</v>
      </c>
      <c r="H227" s="21">
        <v>0</v>
      </c>
      <c r="I227" s="1" t="s">
        <v>258</v>
      </c>
      <c r="J227" s="1" t="s">
        <v>259</v>
      </c>
      <c r="K227" s="1">
        <v>1</v>
      </c>
      <c r="L227" s="1">
        <v>3</v>
      </c>
      <c r="M227" s="1">
        <v>9</v>
      </c>
      <c r="N227" s="1">
        <v>13</v>
      </c>
      <c r="O227" s="1">
        <v>50</v>
      </c>
      <c r="P227" s="16">
        <v>349.31613372093022</v>
      </c>
      <c r="Q227" s="21">
        <v>7.7907630572549804</v>
      </c>
      <c r="R227" s="21">
        <v>15.260949048708024</v>
      </c>
      <c r="S227" s="21">
        <v>7.470185991453044</v>
      </c>
      <c r="T227" s="21">
        <v>0.53439039483401274</v>
      </c>
      <c r="U227" s="21">
        <v>4.6935476589324159</v>
      </c>
      <c r="V227" s="21">
        <v>4.1591572640984031</v>
      </c>
      <c r="W227" s="13" t="str">
        <f>IF(Table4[[#This Row],[PSI - FI]]&gt;5,"Red",(IF(AND(Table4[[#This Row],[PSI - FI]]&lt;5,Table4[[#This Row],[PSI - FI]]&gt;=3),"Blue","No")))</f>
        <v>Blue</v>
      </c>
      <c r="X227" s="19" t="str">
        <f>HYPERLINK("https://www.google.com/maps/search/?api=1&amp;query="&amp;Table4[[#This Row],[Begin Lat]]&amp;","&amp;Table4[[#This Row],[Begin Long]],"Google Maps")</f>
        <v>Google Maps</v>
      </c>
      <c r="Y227" s="1">
        <v>41.046855999999998</v>
      </c>
      <c r="Z227" s="1">
        <v>-81.491125999999994</v>
      </c>
      <c r="AA227" s="1">
        <v>0</v>
      </c>
      <c r="AB227" s="1">
        <v>0</v>
      </c>
    </row>
    <row r="228" spans="1:28" x14ac:dyDescent="0.25">
      <c r="A228" s="13">
        <v>226</v>
      </c>
      <c r="B228" s="17">
        <v>7</v>
      </c>
      <c r="C228" s="1" t="s">
        <v>789</v>
      </c>
      <c r="D228" s="1" t="s">
        <v>1034</v>
      </c>
      <c r="E228" s="1" t="s">
        <v>5260</v>
      </c>
      <c r="F228" s="1" t="s">
        <v>490</v>
      </c>
      <c r="G228" s="21">
        <v>7.3549999999959255</v>
      </c>
      <c r="H228" s="21">
        <v>0</v>
      </c>
      <c r="I228" s="1" t="s">
        <v>258</v>
      </c>
      <c r="J228" s="1" t="s">
        <v>259</v>
      </c>
      <c r="K228" s="1">
        <v>0</v>
      </c>
      <c r="L228" s="1">
        <v>3</v>
      </c>
      <c r="M228" s="1">
        <v>12</v>
      </c>
      <c r="N228" s="1">
        <v>13</v>
      </c>
      <c r="O228" s="1">
        <v>53</v>
      </c>
      <c r="P228" s="16">
        <v>326.28006904069764</v>
      </c>
      <c r="Q228" s="21">
        <v>5.1248964326906217</v>
      </c>
      <c r="R228" s="21">
        <v>15.850998286452912</v>
      </c>
      <c r="S228" s="21">
        <v>10.726101853762291</v>
      </c>
      <c r="T228" s="21">
        <v>0.35153108983318565</v>
      </c>
      <c r="U228" s="21">
        <v>4.6722198834395767</v>
      </c>
      <c r="V228" s="21">
        <v>4.3206887936063909</v>
      </c>
      <c r="W228" s="13" t="str">
        <f>IF(Table4[[#This Row],[PSI - FI]]&gt;5,"Red",(IF(AND(Table4[[#This Row],[PSI - FI]]&lt;5,Table4[[#This Row],[PSI - FI]]&gt;=3),"Blue","No")))</f>
        <v>Blue</v>
      </c>
      <c r="X228" s="19" t="str">
        <f>HYPERLINK("https://www.google.com/maps/search/?api=1&amp;query="&amp;Table4[[#This Row],[Begin Lat]]&amp;","&amp;Table4[[#This Row],[Begin Long]],"Google Maps")</f>
        <v>Google Maps</v>
      </c>
      <c r="Y228" s="1">
        <v>39.902422000000001</v>
      </c>
      <c r="Z228" s="1">
        <v>-83.810760999999999</v>
      </c>
      <c r="AA228" s="1">
        <v>0</v>
      </c>
      <c r="AB228" s="1">
        <v>0</v>
      </c>
    </row>
    <row r="229" spans="1:28" x14ac:dyDescent="0.25">
      <c r="A229" s="13">
        <v>227</v>
      </c>
      <c r="B229" s="17">
        <v>8</v>
      </c>
      <c r="C229" s="1" t="s">
        <v>787</v>
      </c>
      <c r="D229" s="1" t="s">
        <v>1035</v>
      </c>
      <c r="E229" s="1" t="s">
        <v>5671</v>
      </c>
      <c r="F229" s="1" t="s">
        <v>491</v>
      </c>
      <c r="G229" s="21">
        <v>0.11699999999837019</v>
      </c>
      <c r="H229" s="21">
        <v>0</v>
      </c>
      <c r="I229" s="1" t="s">
        <v>258</v>
      </c>
      <c r="J229" s="1" t="s">
        <v>259</v>
      </c>
      <c r="K229" s="1">
        <v>0</v>
      </c>
      <c r="L229" s="1">
        <v>1</v>
      </c>
      <c r="M229" s="1">
        <v>21</v>
      </c>
      <c r="N229" s="1">
        <v>11</v>
      </c>
      <c r="O229" s="1">
        <v>71</v>
      </c>
      <c r="P229" s="16">
        <v>302.97356468023258</v>
      </c>
      <c r="Q229" s="21">
        <v>2.3367337448547687</v>
      </c>
      <c r="R229" s="21">
        <v>20.568150565300044</v>
      </c>
      <c r="S229" s="21">
        <v>18.231416820445276</v>
      </c>
      <c r="T229" s="21">
        <v>0.16028315318511063</v>
      </c>
      <c r="U229" s="21">
        <v>4.6697925763739683</v>
      </c>
      <c r="V229" s="21">
        <v>4.5095094231888577</v>
      </c>
      <c r="W229" s="13" t="str">
        <f>IF(Table4[[#This Row],[PSI - FI]]&gt;5,"Red",(IF(AND(Table4[[#This Row],[PSI - FI]]&lt;5,Table4[[#This Row],[PSI - FI]]&gt;=3),"Blue","No")))</f>
        <v>Blue</v>
      </c>
      <c r="X229" s="19" t="str">
        <f>HYPERLINK("https://www.google.com/maps/search/?api=1&amp;query="&amp;Table4[[#This Row],[Begin Lat]]&amp;","&amp;Table4[[#This Row],[Begin Long]],"Google Maps")</f>
        <v>Google Maps</v>
      </c>
      <c r="Y229" s="1">
        <v>39.107101</v>
      </c>
      <c r="Z229" s="1">
        <v>-84.507699000000002</v>
      </c>
      <c r="AA229" s="1">
        <v>0</v>
      </c>
      <c r="AB229" s="1">
        <v>0</v>
      </c>
    </row>
    <row r="230" spans="1:28" x14ac:dyDescent="0.25">
      <c r="A230" s="13">
        <v>228</v>
      </c>
      <c r="B230" s="17">
        <v>8</v>
      </c>
      <c r="C230" s="1" t="s">
        <v>787</v>
      </c>
      <c r="D230" s="1" t="s">
        <v>1036</v>
      </c>
      <c r="E230" s="1" t="s">
        <v>5672</v>
      </c>
      <c r="F230" s="1" t="s">
        <v>492</v>
      </c>
      <c r="G230" s="21">
        <v>0.99000000000523869</v>
      </c>
      <c r="H230" s="21">
        <v>0</v>
      </c>
      <c r="I230" s="1" t="s">
        <v>258</v>
      </c>
      <c r="J230" s="1" t="s">
        <v>259</v>
      </c>
      <c r="K230" s="1">
        <v>0</v>
      </c>
      <c r="L230" s="1">
        <v>0</v>
      </c>
      <c r="M230" s="1">
        <v>13</v>
      </c>
      <c r="N230" s="1">
        <v>13</v>
      </c>
      <c r="O230" s="1">
        <v>67</v>
      </c>
      <c r="P230" s="16">
        <v>209.796875</v>
      </c>
      <c r="Q230" s="21">
        <v>7.13717934179469</v>
      </c>
      <c r="R230" s="21">
        <v>18.715060507663257</v>
      </c>
      <c r="S230" s="21">
        <v>11.577881165868567</v>
      </c>
      <c r="T230" s="21">
        <v>0.48955924579314219</v>
      </c>
      <c r="U230" s="21">
        <v>4.6566535036635957</v>
      </c>
      <c r="V230" s="21">
        <v>4.1670942578704535</v>
      </c>
      <c r="W230" s="13" t="str">
        <f>IF(Table4[[#This Row],[PSI - FI]]&gt;5,"Red",(IF(AND(Table4[[#This Row],[PSI - FI]]&lt;5,Table4[[#This Row],[PSI - FI]]&gt;=3),"Blue","No")))</f>
        <v>Blue</v>
      </c>
      <c r="X230" s="19" t="str">
        <f>HYPERLINK("https://www.google.com/maps/search/?api=1&amp;query="&amp;Table4[[#This Row],[Begin Lat]]&amp;","&amp;Table4[[#This Row],[Begin Long]],"Google Maps")</f>
        <v>Google Maps</v>
      </c>
      <c r="Y230" s="1">
        <v>39.137048999999998</v>
      </c>
      <c r="Z230" s="1">
        <v>-84.537351000000001</v>
      </c>
      <c r="AA230" s="1">
        <v>0</v>
      </c>
      <c r="AB230" s="1">
        <v>0</v>
      </c>
    </row>
    <row r="231" spans="1:28" x14ac:dyDescent="0.25">
      <c r="A231" s="13">
        <v>229</v>
      </c>
      <c r="B231" s="17">
        <v>6</v>
      </c>
      <c r="C231" s="1" t="s">
        <v>784</v>
      </c>
      <c r="D231" s="1" t="s">
        <v>1037</v>
      </c>
      <c r="E231" s="1" t="s">
        <v>5673</v>
      </c>
      <c r="F231" s="1" t="s">
        <v>493</v>
      </c>
      <c r="G231" s="21">
        <v>0.72299999999813735</v>
      </c>
      <c r="H231" s="21">
        <v>0</v>
      </c>
      <c r="I231" s="1" t="s">
        <v>258</v>
      </c>
      <c r="J231" s="1" t="s">
        <v>259</v>
      </c>
      <c r="K231" s="1">
        <v>0</v>
      </c>
      <c r="L231" s="1">
        <v>2</v>
      </c>
      <c r="M231" s="1">
        <v>13</v>
      </c>
      <c r="N231" s="1">
        <v>12</v>
      </c>
      <c r="O231" s="1">
        <v>35</v>
      </c>
      <c r="P231" s="16">
        <v>264.71275436046511</v>
      </c>
      <c r="Q231" s="21">
        <v>8.1302350395486265</v>
      </c>
      <c r="R231" s="21">
        <v>11.772895397200994</v>
      </c>
      <c r="S231" s="21">
        <v>3.6426603576523675</v>
      </c>
      <c r="T231" s="21">
        <v>0.55767573483470134</v>
      </c>
      <c r="U231" s="21">
        <v>4.6535096705345573</v>
      </c>
      <c r="V231" s="21">
        <v>4.0958339356998561</v>
      </c>
      <c r="W231" s="13" t="str">
        <f>IF(Table4[[#This Row],[PSI - FI]]&gt;5,"Red",(IF(AND(Table4[[#This Row],[PSI - FI]]&lt;5,Table4[[#This Row],[PSI - FI]]&gt;=3),"Blue","No")))</f>
        <v>Blue</v>
      </c>
      <c r="X231" s="19" t="str">
        <f>HYPERLINK("https://www.google.com/maps/search/?api=1&amp;query="&amp;Table4[[#This Row],[Begin Lat]]&amp;","&amp;Table4[[#This Row],[Begin Long]],"Google Maps")</f>
        <v>Google Maps</v>
      </c>
      <c r="Y231" s="1">
        <v>39.955759</v>
      </c>
      <c r="Z231" s="1">
        <v>-82.886387999999997</v>
      </c>
      <c r="AA231" s="1">
        <v>0</v>
      </c>
      <c r="AB231" s="1">
        <v>0</v>
      </c>
    </row>
    <row r="232" spans="1:28" x14ac:dyDescent="0.25">
      <c r="A232" s="13">
        <v>230</v>
      </c>
      <c r="B232" s="17">
        <v>7</v>
      </c>
      <c r="C232" s="1" t="s">
        <v>789</v>
      </c>
      <c r="D232" s="1" t="s">
        <v>1038</v>
      </c>
      <c r="E232" s="1" t="s">
        <v>5674</v>
      </c>
      <c r="F232" s="1" t="s">
        <v>494</v>
      </c>
      <c r="G232" s="21">
        <v>3.161999999996624</v>
      </c>
      <c r="H232" s="21">
        <v>0</v>
      </c>
      <c r="I232" s="1" t="s">
        <v>258</v>
      </c>
      <c r="J232" s="1" t="s">
        <v>259</v>
      </c>
      <c r="K232" s="1">
        <v>1</v>
      </c>
      <c r="L232" s="1">
        <v>2</v>
      </c>
      <c r="M232" s="1">
        <v>12</v>
      </c>
      <c r="N232" s="1">
        <v>11</v>
      </c>
      <c r="O232" s="1">
        <v>82</v>
      </c>
      <c r="P232" s="16">
        <v>346.40506904069764</v>
      </c>
      <c r="Q232" s="21">
        <v>7.5654022799053466</v>
      </c>
      <c r="R232" s="21">
        <v>21.478836564301339</v>
      </c>
      <c r="S232" s="21">
        <v>13.913434284395994</v>
      </c>
      <c r="T232" s="21">
        <v>0.51893226398047299</v>
      </c>
      <c r="U232" s="21">
        <v>4.6407053031187813</v>
      </c>
      <c r="V232" s="21">
        <v>4.1217730391383078</v>
      </c>
      <c r="W232" s="13" t="str">
        <f>IF(Table4[[#This Row],[PSI - FI]]&gt;5,"Red",(IF(AND(Table4[[#This Row],[PSI - FI]]&lt;5,Table4[[#This Row],[PSI - FI]]&gt;=3),"Blue","No")))</f>
        <v>Blue</v>
      </c>
      <c r="X232" s="19" t="str">
        <f>HYPERLINK("https://www.google.com/maps/search/?api=1&amp;query="&amp;Table4[[#This Row],[Begin Lat]]&amp;","&amp;Table4[[#This Row],[Begin Long]],"Google Maps")</f>
        <v>Google Maps</v>
      </c>
      <c r="Y232" s="1">
        <v>39.923352000000001</v>
      </c>
      <c r="Z232" s="1">
        <v>-83.769524000000004</v>
      </c>
      <c r="AA232" s="1">
        <v>0</v>
      </c>
      <c r="AB232" s="1">
        <v>0</v>
      </c>
    </row>
    <row r="233" spans="1:28" x14ac:dyDescent="0.25">
      <c r="A233" s="13">
        <v>231</v>
      </c>
      <c r="B233" s="17">
        <v>6</v>
      </c>
      <c r="C233" s="1" t="s">
        <v>784</v>
      </c>
      <c r="D233" s="1" t="s">
        <v>1039</v>
      </c>
      <c r="E233" s="1" t="s">
        <v>5319</v>
      </c>
      <c r="F233" s="1" t="s">
        <v>495</v>
      </c>
      <c r="G233" s="21">
        <v>17.125</v>
      </c>
      <c r="H233" s="21">
        <v>0</v>
      </c>
      <c r="I233" s="1" t="s">
        <v>258</v>
      </c>
      <c r="J233" s="1" t="s">
        <v>259</v>
      </c>
      <c r="K233" s="1">
        <v>0</v>
      </c>
      <c r="L233" s="1">
        <v>3</v>
      </c>
      <c r="M233" s="1">
        <v>14</v>
      </c>
      <c r="N233" s="1">
        <v>9</v>
      </c>
      <c r="O233" s="1">
        <v>34</v>
      </c>
      <c r="P233" s="16">
        <v>302.62381904069764</v>
      </c>
      <c r="Q233" s="21">
        <v>5.1340013706612986</v>
      </c>
      <c r="R233" s="21">
        <v>12.705087279260445</v>
      </c>
      <c r="S233" s="21">
        <v>7.5710859085991462</v>
      </c>
      <c r="T233" s="21">
        <v>0.3521556231890754</v>
      </c>
      <c r="U233" s="21">
        <v>4.6383808113809817</v>
      </c>
      <c r="V233" s="21">
        <v>4.2862251881919065</v>
      </c>
      <c r="W233" s="13" t="str">
        <f>IF(Table4[[#This Row],[PSI - FI]]&gt;5,"Red",(IF(AND(Table4[[#This Row],[PSI - FI]]&lt;5,Table4[[#This Row],[PSI - FI]]&gt;=3),"Blue","No")))</f>
        <v>Blue</v>
      </c>
      <c r="X233" s="19" t="str">
        <f>HYPERLINK("https://www.google.com/maps/search/?api=1&amp;query="&amp;Table4[[#This Row],[Begin Lat]]&amp;","&amp;Table4[[#This Row],[Begin Long]],"Google Maps")</f>
        <v>Google Maps</v>
      </c>
      <c r="Y233" s="1">
        <v>39.986424</v>
      </c>
      <c r="Z233" s="1">
        <v>-82.989103</v>
      </c>
      <c r="AA233" s="1">
        <v>0</v>
      </c>
      <c r="AB233" s="1">
        <v>0</v>
      </c>
    </row>
    <row r="234" spans="1:28" x14ac:dyDescent="0.25">
      <c r="A234" s="13">
        <v>232</v>
      </c>
      <c r="B234" s="17">
        <v>8</v>
      </c>
      <c r="C234" s="1" t="s">
        <v>787</v>
      </c>
      <c r="D234" s="1" t="s">
        <v>1040</v>
      </c>
      <c r="E234" s="1" t="s">
        <v>5675</v>
      </c>
      <c r="F234" s="1" t="s">
        <v>496</v>
      </c>
      <c r="G234" s="21">
        <v>0</v>
      </c>
      <c r="H234" s="21">
        <v>0</v>
      </c>
      <c r="I234" s="1" t="s">
        <v>258</v>
      </c>
      <c r="J234" s="1" t="s">
        <v>261</v>
      </c>
      <c r="K234" s="1">
        <v>0</v>
      </c>
      <c r="L234" s="1">
        <v>2</v>
      </c>
      <c r="M234" s="1">
        <v>15</v>
      </c>
      <c r="N234" s="1">
        <v>10</v>
      </c>
      <c r="O234" s="1">
        <v>59</v>
      </c>
      <c r="P234" s="16">
        <v>292.93150436046511</v>
      </c>
      <c r="Q234" s="21">
        <v>5.8849704789426918</v>
      </c>
      <c r="R234" s="21">
        <v>17.152873274931903</v>
      </c>
      <c r="S234" s="21">
        <v>11.267902795989212</v>
      </c>
      <c r="T234" s="21">
        <v>0.40907296137603766</v>
      </c>
      <c r="U234" s="21">
        <v>4.6332350836026395</v>
      </c>
      <c r="V234" s="21">
        <v>4.2241621222266019</v>
      </c>
      <c r="W234" s="13" t="str">
        <f>IF(Table4[[#This Row],[PSI - FI]]&gt;5,"Red",(IF(AND(Table4[[#This Row],[PSI - FI]]&lt;5,Table4[[#This Row],[PSI - FI]]&gt;=3),"Blue","No")))</f>
        <v>Blue</v>
      </c>
      <c r="X234" s="19" t="str">
        <f>HYPERLINK("https://www.google.com/maps/search/?api=1&amp;query="&amp;Table4[[#This Row],[Begin Lat]]&amp;","&amp;Table4[[#This Row],[Begin Long]],"Google Maps")</f>
        <v>Google Maps</v>
      </c>
      <c r="Y234" s="1">
        <v>39.129216999999997</v>
      </c>
      <c r="Z234" s="1">
        <v>-84.511405999999994</v>
      </c>
      <c r="AA234" s="1">
        <v>0</v>
      </c>
      <c r="AB234" s="1">
        <v>0</v>
      </c>
    </row>
    <row r="235" spans="1:28" x14ac:dyDescent="0.25">
      <c r="A235" s="13">
        <v>233</v>
      </c>
      <c r="B235" s="17">
        <v>8</v>
      </c>
      <c r="C235" s="1" t="s">
        <v>787</v>
      </c>
      <c r="D235" s="1" t="s">
        <v>1041</v>
      </c>
      <c r="E235" s="1" t="s">
        <v>5676</v>
      </c>
      <c r="F235" s="1" t="s">
        <v>497</v>
      </c>
      <c r="G235" s="21">
        <v>0.52899999999499414</v>
      </c>
      <c r="H235" s="21">
        <v>0</v>
      </c>
      <c r="I235" s="1" t="s">
        <v>258</v>
      </c>
      <c r="J235" s="1" t="s">
        <v>259</v>
      </c>
      <c r="K235" s="1">
        <v>0</v>
      </c>
      <c r="L235" s="1">
        <v>0</v>
      </c>
      <c r="M235" s="1">
        <v>18</v>
      </c>
      <c r="N235" s="1">
        <v>9</v>
      </c>
      <c r="O235" s="1">
        <v>73</v>
      </c>
      <c r="P235" s="16">
        <v>230.78125</v>
      </c>
      <c r="Q235" s="21">
        <v>5.5271185120641162</v>
      </c>
      <c r="R235" s="21">
        <v>19.922603313201218</v>
      </c>
      <c r="S235" s="21">
        <v>14.395484801137101</v>
      </c>
      <c r="T235" s="21">
        <v>0.3791206358414162</v>
      </c>
      <c r="U235" s="21">
        <v>4.630640457922512</v>
      </c>
      <c r="V235" s="21">
        <v>4.2515198220810957</v>
      </c>
      <c r="W235" s="13" t="str">
        <f>IF(Table4[[#This Row],[PSI - FI]]&gt;5,"Red",(IF(AND(Table4[[#This Row],[PSI - FI]]&lt;5,Table4[[#This Row],[PSI - FI]]&gt;=3),"Blue","No")))</f>
        <v>Blue</v>
      </c>
      <c r="X235" s="19" t="str">
        <f>HYPERLINK("https://www.google.com/maps/search/?api=1&amp;query="&amp;Table4[[#This Row],[Begin Lat]]&amp;","&amp;Table4[[#This Row],[Begin Long]],"Google Maps")</f>
        <v>Google Maps</v>
      </c>
      <c r="Y235" s="1">
        <v>39.128974999999997</v>
      </c>
      <c r="Z235" s="1">
        <v>-84.501701999999995</v>
      </c>
      <c r="AA235" s="1">
        <v>0</v>
      </c>
      <c r="AB235" s="1">
        <v>0</v>
      </c>
    </row>
    <row r="236" spans="1:28" x14ac:dyDescent="0.25">
      <c r="A236" s="13">
        <v>234</v>
      </c>
      <c r="B236" s="17">
        <v>4</v>
      </c>
      <c r="C236" s="1" t="s">
        <v>795</v>
      </c>
      <c r="D236" s="1" t="s">
        <v>1042</v>
      </c>
      <c r="E236" s="1" t="s">
        <v>5445</v>
      </c>
      <c r="F236" s="1" t="s">
        <v>498</v>
      </c>
      <c r="G236" s="21">
        <v>3.2060000000055879</v>
      </c>
      <c r="H236" s="21">
        <v>0</v>
      </c>
      <c r="I236" s="1" t="s">
        <v>258</v>
      </c>
      <c r="J236" s="1" t="s">
        <v>259</v>
      </c>
      <c r="K236" s="1">
        <v>0</v>
      </c>
      <c r="L236" s="1">
        <v>1</v>
      </c>
      <c r="M236" s="1">
        <v>8</v>
      </c>
      <c r="N236" s="1">
        <v>16</v>
      </c>
      <c r="O236" s="1">
        <v>120</v>
      </c>
      <c r="P236" s="16">
        <v>289.05168968023258</v>
      </c>
      <c r="Q236" s="21">
        <v>11.216131130978827</v>
      </c>
      <c r="R236" s="21">
        <v>28.57758780234273</v>
      </c>
      <c r="S236" s="21">
        <v>17.361456671363904</v>
      </c>
      <c r="T236" s="21">
        <v>0.76934604473848622</v>
      </c>
      <c r="U236" s="21">
        <v>4.5980165828392048</v>
      </c>
      <c r="V236" s="21">
        <v>3.8286705381007184</v>
      </c>
      <c r="W236" s="13" t="str">
        <f>IF(Table4[[#This Row],[PSI - FI]]&gt;5,"Red",(IF(AND(Table4[[#This Row],[PSI - FI]]&lt;5,Table4[[#This Row],[PSI - FI]]&gt;=3),"Blue","No")))</f>
        <v>Blue</v>
      </c>
      <c r="X236" s="19" t="str">
        <f>HYPERLINK("https://www.google.com/maps/search/?api=1&amp;query="&amp;Table4[[#This Row],[Begin Lat]]&amp;","&amp;Table4[[#This Row],[Begin Long]],"Google Maps")</f>
        <v>Google Maps</v>
      </c>
      <c r="Y236" s="1">
        <v>41.148353</v>
      </c>
      <c r="Z236" s="1">
        <v>-81.508517999999995</v>
      </c>
      <c r="AA236" s="1">
        <v>0</v>
      </c>
      <c r="AB236" s="1">
        <v>0</v>
      </c>
    </row>
    <row r="237" spans="1:28" x14ac:dyDescent="0.25">
      <c r="A237" s="13">
        <v>235</v>
      </c>
      <c r="B237" s="17">
        <v>12</v>
      </c>
      <c r="C237" s="1" t="s">
        <v>785</v>
      </c>
      <c r="D237" s="1" t="s">
        <v>1043</v>
      </c>
      <c r="E237" s="1" t="s">
        <v>5600</v>
      </c>
      <c r="F237" s="1" t="s">
        <v>499</v>
      </c>
      <c r="G237" s="21">
        <v>0.49899999999615829</v>
      </c>
      <c r="H237" s="21">
        <v>0</v>
      </c>
      <c r="I237" s="1" t="s">
        <v>258</v>
      </c>
      <c r="J237" s="1" t="s">
        <v>261</v>
      </c>
      <c r="K237" s="1">
        <v>1</v>
      </c>
      <c r="L237" s="1">
        <v>1</v>
      </c>
      <c r="M237" s="1">
        <v>11</v>
      </c>
      <c r="N237" s="1">
        <v>15</v>
      </c>
      <c r="O237" s="1">
        <v>53</v>
      </c>
      <c r="P237" s="16">
        <v>282.93150436046511</v>
      </c>
      <c r="Q237" s="21">
        <v>4.5376059824170261</v>
      </c>
      <c r="R237" s="21">
        <v>16.094303195072293</v>
      </c>
      <c r="S237" s="21">
        <v>11.556697212655266</v>
      </c>
      <c r="T237" s="21">
        <v>0.31541567173986046</v>
      </c>
      <c r="U237" s="21">
        <v>4.5830706547332349</v>
      </c>
      <c r="V237" s="21">
        <v>4.2676549829933741</v>
      </c>
      <c r="W237" s="13" t="str">
        <f>IF(Table4[[#This Row],[PSI - FI]]&gt;5,"Red",(IF(AND(Table4[[#This Row],[PSI - FI]]&lt;5,Table4[[#This Row],[PSI - FI]]&gt;=3),"Blue","No")))</f>
        <v>Blue</v>
      </c>
      <c r="X237" s="19" t="str">
        <f>HYPERLINK("https://www.google.com/maps/search/?api=1&amp;query="&amp;Table4[[#This Row],[Begin Lat]]&amp;","&amp;Table4[[#This Row],[Begin Long]],"Google Maps")</f>
        <v>Google Maps</v>
      </c>
      <c r="Y237" s="1">
        <v>41.482818000000002</v>
      </c>
      <c r="Z237" s="1">
        <v>-81.617822000000004</v>
      </c>
      <c r="AA237" s="1">
        <v>0</v>
      </c>
      <c r="AB237" s="1">
        <v>0</v>
      </c>
    </row>
    <row r="238" spans="1:28" x14ac:dyDescent="0.25">
      <c r="A238" s="13">
        <v>236</v>
      </c>
      <c r="B238" s="17">
        <v>12</v>
      </c>
      <c r="C238" s="1" t="s">
        <v>785</v>
      </c>
      <c r="D238" s="1" t="s">
        <v>1044</v>
      </c>
      <c r="E238" s="1" t="s">
        <v>5555</v>
      </c>
      <c r="F238" s="1" t="s">
        <v>500</v>
      </c>
      <c r="G238" s="21">
        <v>0.2440000000060536</v>
      </c>
      <c r="H238" s="21">
        <v>0</v>
      </c>
      <c r="I238" s="1" t="s">
        <v>258</v>
      </c>
      <c r="J238" s="1" t="s">
        <v>259</v>
      </c>
      <c r="K238" s="1">
        <v>0</v>
      </c>
      <c r="L238" s="1">
        <v>1</v>
      </c>
      <c r="M238" s="1">
        <v>8</v>
      </c>
      <c r="N238" s="1">
        <v>18</v>
      </c>
      <c r="O238" s="1">
        <v>33</v>
      </c>
      <c r="P238" s="16">
        <v>210.92668968023256</v>
      </c>
      <c r="Q238" s="21">
        <v>5.0942468385867192</v>
      </c>
      <c r="R238" s="21">
        <v>12.333653776701453</v>
      </c>
      <c r="S238" s="21">
        <v>7.2394069381147341</v>
      </c>
      <c r="T238" s="21">
        <v>0.34942874779373234</v>
      </c>
      <c r="U238" s="21">
        <v>4.5828082372508945</v>
      </c>
      <c r="V238" s="21">
        <v>4.2333794894571621</v>
      </c>
      <c r="W238" s="13" t="str">
        <f>IF(Table4[[#This Row],[PSI - FI]]&gt;5,"Red",(IF(AND(Table4[[#This Row],[PSI - FI]]&lt;5,Table4[[#This Row],[PSI - FI]]&gt;=3),"Blue","No")))</f>
        <v>Blue</v>
      </c>
      <c r="X238" s="19" t="str">
        <f>HYPERLINK("https://www.google.com/maps/search/?api=1&amp;query="&amp;Table4[[#This Row],[Begin Lat]]&amp;","&amp;Table4[[#This Row],[Begin Long]],"Google Maps")</f>
        <v>Google Maps</v>
      </c>
      <c r="Y238" s="1">
        <v>41.445197</v>
      </c>
      <c r="Z238" s="1">
        <v>-81.60284</v>
      </c>
      <c r="AA238" s="1">
        <v>0</v>
      </c>
      <c r="AB238" s="1">
        <v>0</v>
      </c>
    </row>
    <row r="239" spans="1:28" x14ac:dyDescent="0.25">
      <c r="A239" s="13">
        <v>237</v>
      </c>
      <c r="B239" s="17">
        <v>12</v>
      </c>
      <c r="C239" s="1" t="s">
        <v>785</v>
      </c>
      <c r="D239" s="1" t="s">
        <v>1045</v>
      </c>
      <c r="E239" s="1" t="s">
        <v>5677</v>
      </c>
      <c r="F239" s="1" t="s">
        <v>501</v>
      </c>
      <c r="G239" s="21">
        <v>10.047000000005937</v>
      </c>
      <c r="H239" s="21">
        <v>0</v>
      </c>
      <c r="I239" s="1" t="s">
        <v>258</v>
      </c>
      <c r="J239" s="1" t="s">
        <v>259</v>
      </c>
      <c r="K239" s="1">
        <v>0</v>
      </c>
      <c r="L239" s="1">
        <v>3</v>
      </c>
      <c r="M239" s="1">
        <v>2</v>
      </c>
      <c r="N239" s="1">
        <v>20</v>
      </c>
      <c r="O239" s="1">
        <v>58</v>
      </c>
      <c r="P239" s="16">
        <v>296.87381904069764</v>
      </c>
      <c r="Q239" s="21">
        <v>9.554944789835762</v>
      </c>
      <c r="R239" s="21">
        <v>16.540763395256022</v>
      </c>
      <c r="S239" s="21">
        <v>6.9858186054202598</v>
      </c>
      <c r="T239" s="21">
        <v>0.65540059187175603</v>
      </c>
      <c r="U239" s="21">
        <v>4.5789106681381053</v>
      </c>
      <c r="V239" s="21">
        <v>3.9235100762663491</v>
      </c>
      <c r="W239" s="13" t="str">
        <f>IF(Table4[[#This Row],[PSI - FI]]&gt;5,"Red",(IF(AND(Table4[[#This Row],[PSI - FI]]&lt;5,Table4[[#This Row],[PSI - FI]]&gt;=3),"Blue","No")))</f>
        <v>Blue</v>
      </c>
      <c r="X239" s="19" t="str">
        <f>HYPERLINK("https://www.google.com/maps/search/?api=1&amp;query="&amp;Table4[[#This Row],[Begin Lat]]&amp;","&amp;Table4[[#This Row],[Begin Long]],"Google Maps")</f>
        <v>Google Maps</v>
      </c>
      <c r="Y239" s="1">
        <v>41.418920999999997</v>
      </c>
      <c r="Z239" s="1">
        <v>-81.710194999999999</v>
      </c>
      <c r="AA239" s="1">
        <v>0</v>
      </c>
      <c r="AB239" s="1">
        <v>0</v>
      </c>
    </row>
    <row r="240" spans="1:28" x14ac:dyDescent="0.25">
      <c r="A240" s="13">
        <v>238</v>
      </c>
      <c r="B240" s="17">
        <v>4</v>
      </c>
      <c r="C240" s="1" t="s">
        <v>795</v>
      </c>
      <c r="D240" s="1" t="s">
        <v>1046</v>
      </c>
      <c r="E240" s="1" t="s">
        <v>5678</v>
      </c>
      <c r="F240" s="1" t="s">
        <v>502</v>
      </c>
      <c r="G240" s="21">
        <v>5.2003950226307527</v>
      </c>
      <c r="H240" s="21">
        <v>0</v>
      </c>
      <c r="I240" s="1" t="s">
        <v>258</v>
      </c>
      <c r="J240" s="1" t="s">
        <v>259</v>
      </c>
      <c r="K240" s="1">
        <v>1</v>
      </c>
      <c r="L240" s="1">
        <v>2</v>
      </c>
      <c r="M240" s="1">
        <v>8</v>
      </c>
      <c r="N240" s="1">
        <v>14</v>
      </c>
      <c r="O240" s="1">
        <v>91</v>
      </c>
      <c r="P240" s="16">
        <v>342.53006904069764</v>
      </c>
      <c r="Q240" s="21">
        <v>11.387449165267453</v>
      </c>
      <c r="R240" s="21">
        <v>22.697907902616727</v>
      </c>
      <c r="S240" s="21">
        <v>11.310458737349274</v>
      </c>
      <c r="T240" s="21">
        <v>0.78109723153660504</v>
      </c>
      <c r="U240" s="21">
        <v>4.5718588664740434</v>
      </c>
      <c r="V240" s="21">
        <v>3.7907616349374385</v>
      </c>
      <c r="W240" s="13" t="str">
        <f>IF(Table4[[#This Row],[PSI - FI]]&gt;5,"Red",(IF(AND(Table4[[#This Row],[PSI - FI]]&lt;5,Table4[[#This Row],[PSI - FI]]&gt;=3),"Blue","No")))</f>
        <v>Blue</v>
      </c>
      <c r="X240" s="19" t="str">
        <f>HYPERLINK("https://www.google.com/maps/search/?api=1&amp;query="&amp;Table4[[#This Row],[Begin Lat]]&amp;","&amp;Table4[[#This Row],[Begin Long]],"Google Maps")</f>
        <v>Google Maps</v>
      </c>
      <c r="Y240" s="1">
        <v>40.983970999999997</v>
      </c>
      <c r="Z240" s="1">
        <v>-81.493003000000002</v>
      </c>
      <c r="AA240" s="1">
        <v>0</v>
      </c>
      <c r="AB240" s="1">
        <v>0</v>
      </c>
    </row>
    <row r="241" spans="1:28" x14ac:dyDescent="0.25">
      <c r="A241" s="13">
        <v>239</v>
      </c>
      <c r="B241" s="17">
        <v>4</v>
      </c>
      <c r="C241" s="1" t="s">
        <v>795</v>
      </c>
      <c r="D241" s="1" t="s">
        <v>1047</v>
      </c>
      <c r="E241" s="1" t="s">
        <v>5679</v>
      </c>
      <c r="F241" s="1" t="s">
        <v>503</v>
      </c>
      <c r="G241" s="21">
        <v>2.4640000000072177</v>
      </c>
      <c r="H241" s="21">
        <v>0</v>
      </c>
      <c r="I241" s="1" t="s">
        <v>258</v>
      </c>
      <c r="J241" s="1" t="s">
        <v>259</v>
      </c>
      <c r="K241" s="1">
        <v>0</v>
      </c>
      <c r="L241" s="1">
        <v>1</v>
      </c>
      <c r="M241" s="1">
        <v>9</v>
      </c>
      <c r="N241" s="1">
        <v>11</v>
      </c>
      <c r="O241" s="1">
        <v>55</v>
      </c>
      <c r="P241" s="16">
        <v>208.41106468023256</v>
      </c>
      <c r="Q241" s="21">
        <v>8.3976391496105514</v>
      </c>
      <c r="R241" s="21">
        <v>18.480374066478301</v>
      </c>
      <c r="S241" s="21">
        <v>10.08273491686775</v>
      </c>
      <c r="T241" s="21">
        <v>0.5760177363698602</v>
      </c>
      <c r="U241" s="21">
        <v>4.5426765890507914</v>
      </c>
      <c r="V241" s="21">
        <v>3.966658852680931</v>
      </c>
      <c r="W241" s="13" t="str">
        <f>IF(Table4[[#This Row],[PSI - FI]]&gt;5,"Red",(IF(AND(Table4[[#This Row],[PSI - FI]]&lt;5,Table4[[#This Row],[PSI - FI]]&gt;=3),"Blue","No")))</f>
        <v>Blue</v>
      </c>
      <c r="X241" s="19" t="str">
        <f>HYPERLINK("https://www.google.com/maps/search/?api=1&amp;query="&amp;Table4[[#This Row],[Begin Lat]]&amp;","&amp;Table4[[#This Row],[Begin Long]],"Google Maps")</f>
        <v>Google Maps</v>
      </c>
      <c r="Y241" s="1">
        <v>41.083933000000002</v>
      </c>
      <c r="Z241" s="1">
        <v>-81.569439000000003</v>
      </c>
      <c r="AA241" s="1">
        <v>0</v>
      </c>
      <c r="AB241" s="1">
        <v>0</v>
      </c>
    </row>
    <row r="242" spans="1:28" x14ac:dyDescent="0.25">
      <c r="A242" s="13">
        <v>240</v>
      </c>
      <c r="B242" s="17">
        <v>8</v>
      </c>
      <c r="C242" s="1" t="s">
        <v>787</v>
      </c>
      <c r="D242" s="1" t="s">
        <v>1048</v>
      </c>
      <c r="E242" s="1" t="s">
        <v>5341</v>
      </c>
      <c r="F242" s="1" t="s">
        <v>504</v>
      </c>
      <c r="G242" s="21">
        <v>17.369000000006054</v>
      </c>
      <c r="H242" s="21">
        <v>0</v>
      </c>
      <c r="I242" s="1" t="s">
        <v>258</v>
      </c>
      <c r="J242" s="1" t="s">
        <v>262</v>
      </c>
      <c r="K242" s="1">
        <v>0</v>
      </c>
      <c r="L242" s="1">
        <v>1</v>
      </c>
      <c r="M242" s="1">
        <v>16</v>
      </c>
      <c r="N242" s="1">
        <v>16</v>
      </c>
      <c r="O242" s="1">
        <v>70</v>
      </c>
      <c r="P242" s="16">
        <v>291.42668968023258</v>
      </c>
      <c r="Q242" s="21">
        <v>3.3724760662682729</v>
      </c>
      <c r="R242" s="21">
        <v>20.347044349154089</v>
      </c>
      <c r="S242" s="21">
        <v>16.974568282885816</v>
      </c>
      <c r="T242" s="21">
        <v>0.22599195591977156</v>
      </c>
      <c r="U242" s="21">
        <v>4.5288918452482072</v>
      </c>
      <c r="V242" s="21">
        <v>4.3028998893284358</v>
      </c>
      <c r="W242" s="13" t="str">
        <f>IF(Table4[[#This Row],[PSI - FI]]&gt;5,"Red",(IF(AND(Table4[[#This Row],[PSI - FI]]&lt;5,Table4[[#This Row],[PSI - FI]]&gt;=3),"Blue","No")))</f>
        <v>Blue</v>
      </c>
      <c r="X242" s="19" t="str">
        <f>HYPERLINK("https://www.google.com/maps/search/?api=1&amp;query="&amp;Table4[[#This Row],[Begin Lat]]&amp;","&amp;Table4[[#This Row],[Begin Long]],"Google Maps")</f>
        <v>Google Maps</v>
      </c>
      <c r="Y242" s="1">
        <v>39.140667999999998</v>
      </c>
      <c r="Z242" s="1">
        <v>-84.580714</v>
      </c>
      <c r="AA242" s="1">
        <v>0</v>
      </c>
      <c r="AB242" s="1">
        <v>0</v>
      </c>
    </row>
    <row r="243" spans="1:28" x14ac:dyDescent="0.25">
      <c r="A243" s="13">
        <v>241</v>
      </c>
      <c r="B243" s="17">
        <v>12</v>
      </c>
      <c r="C243" s="1" t="s">
        <v>794</v>
      </c>
      <c r="D243" s="1" t="s">
        <v>1049</v>
      </c>
      <c r="E243" s="1" t="s">
        <v>5680</v>
      </c>
      <c r="F243" s="1" t="s">
        <v>505</v>
      </c>
      <c r="G243" s="21">
        <v>1.8275349005938759</v>
      </c>
      <c r="H243" s="21">
        <v>0</v>
      </c>
      <c r="I243" s="1" t="s">
        <v>258</v>
      </c>
      <c r="J243" s="1" t="s">
        <v>259</v>
      </c>
      <c r="K243" s="1">
        <v>0</v>
      </c>
      <c r="L243" s="1">
        <v>0</v>
      </c>
      <c r="M243" s="1">
        <v>9</v>
      </c>
      <c r="N243" s="1">
        <v>18</v>
      </c>
      <c r="O243" s="1">
        <v>65</v>
      </c>
      <c r="P243" s="16">
        <v>203.796875</v>
      </c>
      <c r="Q243" s="21">
        <v>4.7020159280427833</v>
      </c>
      <c r="R243" s="21">
        <v>18.391218386519746</v>
      </c>
      <c r="S243" s="21">
        <v>13.689202458476963</v>
      </c>
      <c r="T243" s="21">
        <v>0.32252452421367001</v>
      </c>
      <c r="U243" s="21">
        <v>4.5251592329415047</v>
      </c>
      <c r="V243" s="21">
        <v>4.2026347087278344</v>
      </c>
      <c r="W243" s="13" t="str">
        <f>IF(Table4[[#This Row],[PSI - FI]]&gt;5,"Red",(IF(AND(Table4[[#This Row],[PSI - FI]]&lt;5,Table4[[#This Row],[PSI - FI]]&gt;=3),"Blue","No")))</f>
        <v>Blue</v>
      </c>
      <c r="X243" s="19" t="str">
        <f>HYPERLINK("https://www.google.com/maps/search/?api=1&amp;query="&amp;Table4[[#This Row],[Begin Lat]]&amp;","&amp;Table4[[#This Row],[Begin Long]],"Google Maps")</f>
        <v>Google Maps</v>
      </c>
      <c r="Y243" s="1">
        <v>41.623514</v>
      </c>
      <c r="Z243" s="1">
        <v>-81.459428000000003</v>
      </c>
      <c r="AA243" s="1">
        <v>0</v>
      </c>
      <c r="AB243" s="1">
        <v>0</v>
      </c>
    </row>
    <row r="244" spans="1:28" x14ac:dyDescent="0.25">
      <c r="A244" s="13">
        <v>242</v>
      </c>
      <c r="B244" s="17">
        <v>12</v>
      </c>
      <c r="C244" s="1" t="s">
        <v>785</v>
      </c>
      <c r="D244" s="1" t="s">
        <v>1050</v>
      </c>
      <c r="E244" s="1" t="s">
        <v>5681</v>
      </c>
      <c r="F244" s="1" t="s">
        <v>506</v>
      </c>
      <c r="G244" s="21">
        <v>1.3190000000031432</v>
      </c>
      <c r="H244" s="21">
        <v>0</v>
      </c>
      <c r="I244" s="1" t="s">
        <v>258</v>
      </c>
      <c r="J244" s="1" t="s">
        <v>259</v>
      </c>
      <c r="K244" s="1">
        <v>0</v>
      </c>
      <c r="L244" s="1">
        <v>3</v>
      </c>
      <c r="M244" s="1">
        <v>5</v>
      </c>
      <c r="N244" s="1">
        <v>17</v>
      </c>
      <c r="O244" s="1">
        <v>58</v>
      </c>
      <c r="P244" s="16">
        <v>303.20194404069764</v>
      </c>
      <c r="Q244" s="21">
        <v>8.2768325562882623</v>
      </c>
      <c r="R244" s="21">
        <v>16.346801836438726</v>
      </c>
      <c r="S244" s="21">
        <v>8.0699692801504632</v>
      </c>
      <c r="T244" s="21">
        <v>0.567731271664207</v>
      </c>
      <c r="U244" s="21">
        <v>4.5161683697281498</v>
      </c>
      <c r="V244" s="21">
        <v>3.9484370980639429</v>
      </c>
      <c r="W244" s="13" t="str">
        <f>IF(Table4[[#This Row],[PSI - FI]]&gt;5,"Red",(IF(AND(Table4[[#This Row],[PSI - FI]]&lt;5,Table4[[#This Row],[PSI - FI]]&gt;=3),"Blue","No")))</f>
        <v>Blue</v>
      </c>
      <c r="X244" s="19" t="str">
        <f>HYPERLINK("https://www.google.com/maps/search/?api=1&amp;query="&amp;Table4[[#This Row],[Begin Lat]]&amp;","&amp;Table4[[#This Row],[Begin Long]],"Google Maps")</f>
        <v>Google Maps</v>
      </c>
      <c r="Y244" s="1">
        <v>41.461869999999998</v>
      </c>
      <c r="Z244" s="1">
        <v>-81.768902999999995</v>
      </c>
      <c r="AA244" s="1">
        <v>0</v>
      </c>
      <c r="AB244" s="1">
        <v>0</v>
      </c>
    </row>
    <row r="245" spans="1:28" x14ac:dyDescent="0.25">
      <c r="A245" s="13">
        <v>243</v>
      </c>
      <c r="B245" s="17">
        <v>6</v>
      </c>
      <c r="C245" s="1" t="s">
        <v>784</v>
      </c>
      <c r="D245" s="1" t="s">
        <v>1051</v>
      </c>
      <c r="E245" s="1" t="s">
        <v>5682</v>
      </c>
      <c r="F245" s="1" t="s">
        <v>507</v>
      </c>
      <c r="G245" s="21">
        <v>0.59299999999348074</v>
      </c>
      <c r="H245" s="21">
        <v>0</v>
      </c>
      <c r="I245" s="1" t="s">
        <v>258</v>
      </c>
      <c r="J245" s="1" t="s">
        <v>259</v>
      </c>
      <c r="K245" s="1">
        <v>2</v>
      </c>
      <c r="L245" s="1">
        <v>2</v>
      </c>
      <c r="M245" s="1">
        <v>15</v>
      </c>
      <c r="N245" s="1">
        <v>5</v>
      </c>
      <c r="O245" s="1">
        <v>19</v>
      </c>
      <c r="P245" s="16">
        <v>322.09738372093022</v>
      </c>
      <c r="Q245" s="21">
        <v>10.38484220785457</v>
      </c>
      <c r="R245" s="21">
        <v>8.7560025814706464</v>
      </c>
      <c r="S245" s="21">
        <v>-1.6288396263839235</v>
      </c>
      <c r="T245" s="21">
        <v>0.71232559467668766</v>
      </c>
      <c r="U245" s="21">
        <v>4.5120274479119082</v>
      </c>
      <c r="V245" s="21">
        <v>3.7997018532352205</v>
      </c>
      <c r="W245" s="13" t="str">
        <f>IF(Table4[[#This Row],[PSI - FI]]&gt;5,"Red",(IF(AND(Table4[[#This Row],[PSI - FI]]&lt;5,Table4[[#This Row],[PSI - FI]]&gt;=3),"Blue","No")))</f>
        <v>Blue</v>
      </c>
      <c r="X245" s="19" t="str">
        <f>HYPERLINK("https://www.google.com/maps/search/?api=1&amp;query="&amp;Table4[[#This Row],[Begin Lat]]&amp;","&amp;Table4[[#This Row],[Begin Long]],"Google Maps")</f>
        <v>Google Maps</v>
      </c>
      <c r="Y245" s="1">
        <v>39.943126999999997</v>
      </c>
      <c r="Z245" s="1">
        <v>-82.843734999999995</v>
      </c>
      <c r="AA245" s="1">
        <v>0</v>
      </c>
      <c r="AB245" s="1">
        <v>0</v>
      </c>
    </row>
    <row r="246" spans="1:28" x14ac:dyDescent="0.25">
      <c r="A246" s="13">
        <v>244</v>
      </c>
      <c r="B246" s="17">
        <v>7</v>
      </c>
      <c r="C246" s="1" t="s">
        <v>789</v>
      </c>
      <c r="D246" s="1" t="s">
        <v>1052</v>
      </c>
      <c r="E246" s="1" t="s">
        <v>5683</v>
      </c>
      <c r="F246" s="1" t="s">
        <v>508</v>
      </c>
      <c r="G246" s="21">
        <v>1.1089999999967404</v>
      </c>
      <c r="H246" s="21">
        <v>0</v>
      </c>
      <c r="I246" s="1" t="s">
        <v>258</v>
      </c>
      <c r="J246" s="1" t="s">
        <v>259</v>
      </c>
      <c r="K246" s="1">
        <v>0</v>
      </c>
      <c r="L246" s="1">
        <v>1</v>
      </c>
      <c r="M246" s="1">
        <v>9</v>
      </c>
      <c r="N246" s="1">
        <v>15</v>
      </c>
      <c r="O246" s="1">
        <v>64</v>
      </c>
      <c r="P246" s="16">
        <v>235.16106468023256</v>
      </c>
      <c r="Q246" s="21">
        <v>8.5346480799509443</v>
      </c>
      <c r="R246" s="21">
        <v>17.636696453532913</v>
      </c>
      <c r="S246" s="21">
        <v>9.1020483735819688</v>
      </c>
      <c r="T246" s="21">
        <v>0.5854155650346925</v>
      </c>
      <c r="U246" s="21">
        <v>4.5068118580736556</v>
      </c>
      <c r="V246" s="21">
        <v>3.921396293038963</v>
      </c>
      <c r="W246" s="13" t="str">
        <f>IF(Table4[[#This Row],[PSI - FI]]&gt;5,"Red",(IF(AND(Table4[[#This Row],[PSI - FI]]&lt;5,Table4[[#This Row],[PSI - FI]]&gt;=3),"Blue","No")))</f>
        <v>Blue</v>
      </c>
      <c r="X246" s="19" t="str">
        <f>HYPERLINK("https://www.google.com/maps/search/?api=1&amp;query="&amp;Table4[[#This Row],[Begin Lat]]&amp;","&amp;Table4[[#This Row],[Begin Long]],"Google Maps")</f>
        <v>Google Maps</v>
      </c>
      <c r="Y246" s="1">
        <v>39.953287000000003</v>
      </c>
      <c r="Z246" s="1">
        <v>-83.803886000000006</v>
      </c>
      <c r="AA246" s="1">
        <v>0</v>
      </c>
      <c r="AB246" s="1">
        <v>0</v>
      </c>
    </row>
    <row r="247" spans="1:28" x14ac:dyDescent="0.25">
      <c r="A247" s="13">
        <v>245</v>
      </c>
      <c r="B247" s="17">
        <v>6</v>
      </c>
      <c r="C247" s="1" t="s">
        <v>784</v>
      </c>
      <c r="D247" s="1" t="s">
        <v>1053</v>
      </c>
      <c r="E247" s="1" t="s">
        <v>5275</v>
      </c>
      <c r="F247" s="1" t="s">
        <v>509</v>
      </c>
      <c r="G247" s="21">
        <v>0.90200000000186265</v>
      </c>
      <c r="H247" s="21">
        <v>0</v>
      </c>
      <c r="I247" s="1" t="s">
        <v>258</v>
      </c>
      <c r="J247" s="1" t="s">
        <v>259</v>
      </c>
      <c r="K247" s="1">
        <v>0</v>
      </c>
      <c r="L247" s="1">
        <v>2</v>
      </c>
      <c r="M247" s="1">
        <v>15</v>
      </c>
      <c r="N247" s="1">
        <v>9</v>
      </c>
      <c r="O247" s="1">
        <v>65</v>
      </c>
      <c r="P247" s="16">
        <v>294.49400436046511</v>
      </c>
      <c r="Q247" s="21">
        <v>4.3154607449738958</v>
      </c>
      <c r="R247" s="21">
        <v>19.293059106907901</v>
      </c>
      <c r="S247" s="21">
        <v>14.977598361934005</v>
      </c>
      <c r="T247" s="21">
        <v>0.29600961477704535</v>
      </c>
      <c r="U247" s="21">
        <v>4.5039735488511132</v>
      </c>
      <c r="V247" s="21">
        <v>4.2079639340740682</v>
      </c>
      <c r="W247" s="13" t="str">
        <f>IF(Table4[[#This Row],[PSI - FI]]&gt;5,"Red",(IF(AND(Table4[[#This Row],[PSI - FI]]&lt;5,Table4[[#This Row],[PSI - FI]]&gt;=3),"Blue","No")))</f>
        <v>Blue</v>
      </c>
      <c r="X247" s="19" t="str">
        <f>HYPERLINK("https://www.google.com/maps/search/?api=1&amp;query="&amp;Table4[[#This Row],[Begin Lat]]&amp;","&amp;Table4[[#This Row],[Begin Long]],"Google Maps")</f>
        <v>Google Maps</v>
      </c>
      <c r="Y247" s="1">
        <v>39.943705999999999</v>
      </c>
      <c r="Z247" s="1">
        <v>-83.073121999999998</v>
      </c>
      <c r="AA247" s="1">
        <v>0</v>
      </c>
      <c r="AB247" s="1">
        <v>0</v>
      </c>
    </row>
    <row r="248" spans="1:28" x14ac:dyDescent="0.25">
      <c r="A248" s="13">
        <v>246</v>
      </c>
      <c r="B248" s="17">
        <v>12</v>
      </c>
      <c r="C248" s="1" t="s">
        <v>785</v>
      </c>
      <c r="D248" s="1" t="s">
        <v>1054</v>
      </c>
      <c r="E248" s="1" t="s">
        <v>5583</v>
      </c>
      <c r="F248" s="1" t="s">
        <v>510</v>
      </c>
      <c r="G248" s="21">
        <v>1.9330000000045402</v>
      </c>
      <c r="H248" s="21">
        <v>0</v>
      </c>
      <c r="I248" s="1" t="s">
        <v>258</v>
      </c>
      <c r="J248" s="1" t="s">
        <v>261</v>
      </c>
      <c r="K248" s="1">
        <v>0</v>
      </c>
      <c r="L248" s="1">
        <v>0</v>
      </c>
      <c r="M248" s="1">
        <v>7</v>
      </c>
      <c r="N248" s="1">
        <v>18</v>
      </c>
      <c r="O248" s="1">
        <v>42</v>
      </c>
      <c r="P248" s="16">
        <v>167.703125</v>
      </c>
      <c r="Q248" s="21">
        <v>8.1702107489496072</v>
      </c>
      <c r="R248" s="21">
        <v>13.384292284864779</v>
      </c>
      <c r="S248" s="21">
        <v>5.214081535915172</v>
      </c>
      <c r="T248" s="21">
        <v>0.56792337669289739</v>
      </c>
      <c r="U248" s="21">
        <v>4.487522986369191</v>
      </c>
      <c r="V248" s="21">
        <v>3.9195996096762937</v>
      </c>
      <c r="W248" s="13" t="str">
        <f>IF(Table4[[#This Row],[PSI - FI]]&gt;5,"Red",(IF(AND(Table4[[#This Row],[PSI - FI]]&lt;5,Table4[[#This Row],[PSI - FI]]&gt;=3),"Blue","No")))</f>
        <v>Blue</v>
      </c>
      <c r="X248" s="19" t="str">
        <f>HYPERLINK("https://www.google.com/maps/search/?api=1&amp;query="&amp;Table4[[#This Row],[Begin Lat]]&amp;","&amp;Table4[[#This Row],[Begin Long]],"Google Maps")</f>
        <v>Google Maps</v>
      </c>
      <c r="Y248" s="1">
        <v>41.440604</v>
      </c>
      <c r="Z248" s="1">
        <v>-81.801293999999999</v>
      </c>
      <c r="AA248" s="1">
        <v>0</v>
      </c>
      <c r="AB248" s="1">
        <v>0</v>
      </c>
    </row>
    <row r="249" spans="1:28" x14ac:dyDescent="0.25">
      <c r="A249" s="13">
        <v>247</v>
      </c>
      <c r="B249" s="17">
        <v>12</v>
      </c>
      <c r="C249" s="1" t="s">
        <v>785</v>
      </c>
      <c r="D249" s="1" t="s">
        <v>1055</v>
      </c>
      <c r="E249" s="1" t="s">
        <v>5584</v>
      </c>
      <c r="F249" s="1" t="s">
        <v>511</v>
      </c>
      <c r="G249" s="21">
        <v>8.885999999998603</v>
      </c>
      <c r="H249" s="21">
        <v>0</v>
      </c>
      <c r="I249" s="1" t="s">
        <v>258</v>
      </c>
      <c r="J249" s="1" t="s">
        <v>259</v>
      </c>
      <c r="K249" s="1">
        <v>0</v>
      </c>
      <c r="L249" s="1">
        <v>1</v>
      </c>
      <c r="M249" s="1">
        <v>5</v>
      </c>
      <c r="N249" s="1">
        <v>19</v>
      </c>
      <c r="O249" s="1">
        <v>59</v>
      </c>
      <c r="P249" s="16">
        <v>221.72356468023256</v>
      </c>
      <c r="Q249" s="21">
        <v>7.4711525495550566</v>
      </c>
      <c r="R249" s="21">
        <v>16.763041760957602</v>
      </c>
      <c r="S249" s="21">
        <v>9.2918892114025446</v>
      </c>
      <c r="T249" s="21">
        <v>0.51246740935137614</v>
      </c>
      <c r="U249" s="21">
        <v>4.4701668594469526</v>
      </c>
      <c r="V249" s="21">
        <v>3.9576994500955767</v>
      </c>
      <c r="W249" s="13" t="str">
        <f>IF(Table4[[#This Row],[PSI - FI]]&gt;5,"Red",(IF(AND(Table4[[#This Row],[PSI - FI]]&lt;5,Table4[[#This Row],[PSI - FI]]&gt;=3),"Blue","No")))</f>
        <v>Blue</v>
      </c>
      <c r="X249" s="19" t="str">
        <f>HYPERLINK("https://www.google.com/maps/search/?api=1&amp;query="&amp;Table4[[#This Row],[Begin Lat]]&amp;","&amp;Table4[[#This Row],[Begin Long]],"Google Maps")</f>
        <v>Google Maps</v>
      </c>
      <c r="Y249" s="1">
        <v>41.40513</v>
      </c>
      <c r="Z249" s="1">
        <v>-81.784180000000006</v>
      </c>
      <c r="AA249" s="1">
        <v>0</v>
      </c>
      <c r="AB249" s="1">
        <v>0</v>
      </c>
    </row>
    <row r="250" spans="1:28" x14ac:dyDescent="0.25">
      <c r="A250" s="13">
        <v>248</v>
      </c>
      <c r="B250" s="17">
        <v>4</v>
      </c>
      <c r="C250" s="1" t="s">
        <v>795</v>
      </c>
      <c r="D250" s="1" t="s">
        <v>1056</v>
      </c>
      <c r="E250" s="1" t="s">
        <v>5662</v>
      </c>
      <c r="F250" s="1" t="s">
        <v>512</v>
      </c>
      <c r="G250" s="21">
        <v>1.1773550788641467</v>
      </c>
      <c r="H250" s="21">
        <v>0</v>
      </c>
      <c r="I250" s="1" t="s">
        <v>258</v>
      </c>
      <c r="J250" s="1" t="s">
        <v>259</v>
      </c>
      <c r="K250" s="1">
        <v>0</v>
      </c>
      <c r="L250" s="1">
        <v>2</v>
      </c>
      <c r="M250" s="1">
        <v>11</v>
      </c>
      <c r="N250" s="1">
        <v>12</v>
      </c>
      <c r="O250" s="1">
        <v>63</v>
      </c>
      <c r="P250" s="16">
        <v>279.61900436046511</v>
      </c>
      <c r="Q250" s="21">
        <v>9.8861459548040429</v>
      </c>
      <c r="R250" s="21">
        <v>16.92217420706131</v>
      </c>
      <c r="S250" s="21">
        <v>7.0360282522572675</v>
      </c>
      <c r="T250" s="21">
        <v>0.67811861320242206</v>
      </c>
      <c r="U250" s="21">
        <v>4.4462358459985056</v>
      </c>
      <c r="V250" s="21">
        <v>3.7681172327960835</v>
      </c>
      <c r="W250" s="13" t="str">
        <f>IF(Table4[[#This Row],[PSI - FI]]&gt;5,"Red",(IF(AND(Table4[[#This Row],[PSI - FI]]&lt;5,Table4[[#This Row],[PSI - FI]]&gt;=3),"Blue","No")))</f>
        <v>Blue</v>
      </c>
      <c r="X250" s="19" t="str">
        <f>HYPERLINK("https://www.google.com/maps/search/?api=1&amp;query="&amp;Table4[[#This Row],[Begin Lat]]&amp;","&amp;Table4[[#This Row],[Begin Long]],"Google Maps")</f>
        <v>Google Maps</v>
      </c>
      <c r="Y250" s="1">
        <v>41.160401999999998</v>
      </c>
      <c r="Z250" s="1">
        <v>-81.489704000000003</v>
      </c>
      <c r="AA250" s="1">
        <v>0</v>
      </c>
      <c r="AB250" s="1">
        <v>0</v>
      </c>
    </row>
    <row r="251" spans="1:28" x14ac:dyDescent="0.25">
      <c r="A251" s="13">
        <v>249</v>
      </c>
      <c r="B251" s="17">
        <v>2</v>
      </c>
      <c r="C251" s="1" t="s">
        <v>786</v>
      </c>
      <c r="D251" s="1" t="s">
        <v>1057</v>
      </c>
      <c r="E251" s="1" t="s">
        <v>5648</v>
      </c>
      <c r="F251" s="1" t="s">
        <v>513</v>
      </c>
      <c r="G251" s="21">
        <v>4.797999999995227</v>
      </c>
      <c r="H251" s="21">
        <v>0</v>
      </c>
      <c r="I251" s="1" t="s">
        <v>258</v>
      </c>
      <c r="J251" s="1" t="s">
        <v>259</v>
      </c>
      <c r="K251" s="1">
        <v>0</v>
      </c>
      <c r="L251" s="1">
        <v>3</v>
      </c>
      <c r="M251" s="1">
        <v>12</v>
      </c>
      <c r="N251" s="1">
        <v>10</v>
      </c>
      <c r="O251" s="1">
        <v>76</v>
      </c>
      <c r="P251" s="16">
        <v>335.96756904069764</v>
      </c>
      <c r="Q251" s="21">
        <v>7.4609751628792829</v>
      </c>
      <c r="R251" s="21">
        <v>19.941952632250835</v>
      </c>
      <c r="S251" s="21">
        <v>12.480977469371553</v>
      </c>
      <c r="T251" s="21">
        <v>0.51176931371631762</v>
      </c>
      <c r="U251" s="21">
        <v>4.428649393253056</v>
      </c>
      <c r="V251" s="21">
        <v>3.9168800795367384</v>
      </c>
      <c r="W251" s="13" t="str">
        <f>IF(Table4[[#This Row],[PSI - FI]]&gt;5,"Red",(IF(AND(Table4[[#This Row],[PSI - FI]]&lt;5,Table4[[#This Row],[PSI - FI]]&gt;=3),"Blue","No")))</f>
        <v>Blue</v>
      </c>
      <c r="X251" s="19" t="str">
        <f>HYPERLINK("https://www.google.com/maps/search/?api=1&amp;query="&amp;Table4[[#This Row],[Begin Lat]]&amp;","&amp;Table4[[#This Row],[Begin Long]],"Google Maps")</f>
        <v>Google Maps</v>
      </c>
      <c r="Y251" s="1">
        <v>41.721173</v>
      </c>
      <c r="Z251" s="1">
        <v>-83.605153000000001</v>
      </c>
      <c r="AA251" s="1">
        <v>0</v>
      </c>
      <c r="AB251" s="1">
        <v>0</v>
      </c>
    </row>
    <row r="252" spans="1:28" x14ac:dyDescent="0.25">
      <c r="A252" s="13">
        <v>250</v>
      </c>
      <c r="B252" s="17">
        <v>2</v>
      </c>
      <c r="C252" s="1" t="s">
        <v>786</v>
      </c>
      <c r="D252" s="1" t="s">
        <v>1058</v>
      </c>
      <c r="E252" s="1" t="s">
        <v>5351</v>
      </c>
      <c r="F252" s="1" t="s">
        <v>514</v>
      </c>
      <c r="G252" s="21">
        <v>9.0840000000025611</v>
      </c>
      <c r="H252" s="21">
        <v>0</v>
      </c>
      <c r="I252" s="1" t="s">
        <v>258</v>
      </c>
      <c r="J252" s="1" t="s">
        <v>259</v>
      </c>
      <c r="K252" s="1">
        <v>0</v>
      </c>
      <c r="L252" s="1">
        <v>0</v>
      </c>
      <c r="M252" s="1">
        <v>16</v>
      </c>
      <c r="N252" s="1">
        <v>9</v>
      </c>
      <c r="O252" s="1">
        <v>114</v>
      </c>
      <c r="P252" s="16">
        <v>258.6875</v>
      </c>
      <c r="Q252" s="21">
        <v>7.2260270691654274</v>
      </c>
      <c r="R252" s="21">
        <v>27.510211802107658</v>
      </c>
      <c r="S252" s="21">
        <v>20.284184732942229</v>
      </c>
      <c r="T252" s="21">
        <v>0.49565356181338605</v>
      </c>
      <c r="U252" s="21">
        <v>4.4231877535082766</v>
      </c>
      <c r="V252" s="21">
        <v>3.9275341916948907</v>
      </c>
      <c r="W252" s="13" t="str">
        <f>IF(Table4[[#This Row],[PSI - FI]]&gt;5,"Red",(IF(AND(Table4[[#This Row],[PSI - FI]]&lt;5,Table4[[#This Row],[PSI - FI]]&gt;=3),"Blue","No")))</f>
        <v>Blue</v>
      </c>
      <c r="X252" s="19" t="str">
        <f>HYPERLINK("https://www.google.com/maps/search/?api=1&amp;query="&amp;Table4[[#This Row],[Begin Lat]]&amp;","&amp;Table4[[#This Row],[Begin Long]],"Google Maps")</f>
        <v>Google Maps</v>
      </c>
      <c r="Y252" s="1">
        <v>41.689698</v>
      </c>
      <c r="Z252" s="1">
        <v>-83.623141000000004</v>
      </c>
      <c r="AA252" s="1">
        <v>0</v>
      </c>
      <c r="AB252" s="1">
        <v>0</v>
      </c>
    </row>
    <row r="253" spans="1:28" x14ac:dyDescent="0.25">
      <c r="A253" s="13">
        <v>251</v>
      </c>
      <c r="B253" s="17">
        <v>12</v>
      </c>
      <c r="C253" s="1" t="s">
        <v>785</v>
      </c>
      <c r="D253" s="1" t="s">
        <v>1059</v>
      </c>
      <c r="E253" s="1" t="s">
        <v>5684</v>
      </c>
      <c r="F253" s="1" t="s">
        <v>515</v>
      </c>
      <c r="G253" s="21">
        <v>0.95699999999487773</v>
      </c>
      <c r="H253" s="21">
        <v>0</v>
      </c>
      <c r="I253" s="1" t="s">
        <v>258</v>
      </c>
      <c r="J253" s="1" t="s">
        <v>259</v>
      </c>
      <c r="K253" s="1">
        <v>0</v>
      </c>
      <c r="L253" s="1">
        <v>1</v>
      </c>
      <c r="M253" s="1">
        <v>7</v>
      </c>
      <c r="N253" s="1">
        <v>17</v>
      </c>
      <c r="O253" s="1">
        <v>80</v>
      </c>
      <c r="P253" s="16">
        <v>246.94231468023256</v>
      </c>
      <c r="Q253" s="21">
        <v>6.5643219254255545</v>
      </c>
      <c r="R253" s="21">
        <v>20.992804642736822</v>
      </c>
      <c r="S253" s="21">
        <v>14.428482717311267</v>
      </c>
      <c r="T253" s="21">
        <v>0.45026534111816713</v>
      </c>
      <c r="U253" s="21">
        <v>4.4090192043676799</v>
      </c>
      <c r="V253" s="21">
        <v>3.9587538632495129</v>
      </c>
      <c r="W253" s="13" t="str">
        <f>IF(Table4[[#This Row],[PSI - FI]]&gt;5,"Red",(IF(AND(Table4[[#This Row],[PSI - FI]]&lt;5,Table4[[#This Row],[PSI - FI]]&gt;=3),"Blue","No")))</f>
        <v>Blue</v>
      </c>
      <c r="X253" s="19" t="str">
        <f>HYPERLINK("https://www.google.com/maps/search/?api=1&amp;query="&amp;Table4[[#This Row],[Begin Lat]]&amp;","&amp;Table4[[#This Row],[Begin Long]],"Google Maps")</f>
        <v>Google Maps</v>
      </c>
      <c r="Y253" s="1">
        <v>41.418469999999999</v>
      </c>
      <c r="Z253" s="1">
        <v>-81.757785999999996</v>
      </c>
      <c r="AA253" s="1">
        <v>0</v>
      </c>
      <c r="AB253" s="1">
        <v>0</v>
      </c>
    </row>
    <row r="254" spans="1:28" x14ac:dyDescent="0.25">
      <c r="A254" s="13">
        <v>252</v>
      </c>
      <c r="B254" s="17">
        <v>12</v>
      </c>
      <c r="C254" s="1" t="s">
        <v>785</v>
      </c>
      <c r="D254" s="1" t="s">
        <v>1060</v>
      </c>
      <c r="E254" s="1" t="s">
        <v>5665</v>
      </c>
      <c r="F254" s="1" t="s">
        <v>516</v>
      </c>
      <c r="G254" s="21">
        <v>1.4130000000004657</v>
      </c>
      <c r="H254" s="21">
        <v>0</v>
      </c>
      <c r="I254" s="1" t="s">
        <v>258</v>
      </c>
      <c r="J254" s="1" t="s">
        <v>259</v>
      </c>
      <c r="K254" s="1">
        <v>0</v>
      </c>
      <c r="L254" s="1">
        <v>1</v>
      </c>
      <c r="M254" s="1">
        <v>9</v>
      </c>
      <c r="N254" s="1">
        <v>18</v>
      </c>
      <c r="O254" s="1">
        <v>25</v>
      </c>
      <c r="P254" s="16">
        <v>209.47356468023256</v>
      </c>
      <c r="Q254" s="21">
        <v>3.468344908239974</v>
      </c>
      <c r="R254" s="21">
        <v>10.539416023258902</v>
      </c>
      <c r="S254" s="21">
        <v>7.0710711150189276</v>
      </c>
      <c r="T254" s="21">
        <v>0.23790355210570954</v>
      </c>
      <c r="U254" s="21">
        <v>4.3998015405578164</v>
      </c>
      <c r="V254" s="21">
        <v>4.1618979884521066</v>
      </c>
      <c r="W254" s="13" t="str">
        <f>IF(Table4[[#This Row],[PSI - FI]]&gt;5,"Red",(IF(AND(Table4[[#This Row],[PSI - FI]]&lt;5,Table4[[#This Row],[PSI - FI]]&gt;=3),"Blue","No")))</f>
        <v>Blue</v>
      </c>
      <c r="X254" s="19" t="str">
        <f>HYPERLINK("https://www.google.com/maps/search/?api=1&amp;query="&amp;Table4[[#This Row],[Begin Lat]]&amp;","&amp;Table4[[#This Row],[Begin Long]],"Google Maps")</f>
        <v>Google Maps</v>
      </c>
      <c r="Y254" s="1">
        <v>41.470427999999998</v>
      </c>
      <c r="Z254" s="1">
        <v>-81.755506999999994</v>
      </c>
      <c r="AA254" s="1">
        <v>0</v>
      </c>
      <c r="AB254" s="1">
        <v>0</v>
      </c>
    </row>
    <row r="255" spans="1:28" x14ac:dyDescent="0.25">
      <c r="A255" s="13">
        <v>253</v>
      </c>
      <c r="B255" s="17">
        <v>7</v>
      </c>
      <c r="C255" s="1" t="s">
        <v>3196</v>
      </c>
      <c r="D255" s="1" t="s">
        <v>1061</v>
      </c>
      <c r="E255" s="1" t="s">
        <v>5283</v>
      </c>
      <c r="F255" s="1" t="s">
        <v>517</v>
      </c>
      <c r="G255" s="21">
        <v>3.25</v>
      </c>
      <c r="H255" s="21">
        <v>0</v>
      </c>
      <c r="I255" s="1" t="s">
        <v>258</v>
      </c>
      <c r="J255" s="1" t="s">
        <v>259</v>
      </c>
      <c r="K255" s="1">
        <v>0</v>
      </c>
      <c r="L255" s="1">
        <v>1</v>
      </c>
      <c r="M255" s="1">
        <v>9</v>
      </c>
      <c r="N255" s="1">
        <v>13</v>
      </c>
      <c r="O255" s="1">
        <v>61</v>
      </c>
      <c r="P255" s="16">
        <v>223.28606468023256</v>
      </c>
      <c r="Q255" s="21">
        <v>9.699093742981546</v>
      </c>
      <c r="R255" s="21">
        <v>17.480870025871685</v>
      </c>
      <c r="S255" s="21">
        <v>7.7817762828901387</v>
      </c>
      <c r="T255" s="21">
        <v>0.66528817482356339</v>
      </c>
      <c r="U255" s="21">
        <v>4.3927046295008534</v>
      </c>
      <c r="V255" s="21">
        <v>3.7274164546772899</v>
      </c>
      <c r="W255" s="13" t="str">
        <f>IF(Table4[[#This Row],[PSI - FI]]&gt;5,"Red",(IF(AND(Table4[[#This Row],[PSI - FI]]&lt;5,Table4[[#This Row],[PSI - FI]]&gt;=3),"Blue","No")))</f>
        <v>Blue</v>
      </c>
      <c r="X255" s="19" t="str">
        <f>HYPERLINK("https://www.google.com/maps/search/?api=1&amp;query="&amp;Table4[[#This Row],[Begin Lat]]&amp;","&amp;Table4[[#This Row],[Begin Long]],"Google Maps")</f>
        <v>Google Maps</v>
      </c>
      <c r="Y255" s="1">
        <v>39.628405000000001</v>
      </c>
      <c r="Z255" s="1">
        <v>-84.158925999999994</v>
      </c>
      <c r="AA255" s="1">
        <v>0</v>
      </c>
      <c r="AB255" s="1">
        <v>0</v>
      </c>
    </row>
    <row r="256" spans="1:28" x14ac:dyDescent="0.25">
      <c r="A256" s="13">
        <v>254</v>
      </c>
      <c r="B256" s="17">
        <v>8</v>
      </c>
      <c r="C256" s="1" t="s">
        <v>788</v>
      </c>
      <c r="D256" s="1" t="s">
        <v>1062</v>
      </c>
      <c r="E256" s="1" t="s">
        <v>5578</v>
      </c>
      <c r="F256" s="1" t="s">
        <v>518</v>
      </c>
      <c r="G256" s="21">
        <v>14.221999999994296</v>
      </c>
      <c r="H256" s="21">
        <v>0</v>
      </c>
      <c r="I256" s="1" t="s">
        <v>258</v>
      </c>
      <c r="J256" s="1" t="s">
        <v>259</v>
      </c>
      <c r="K256" s="1">
        <v>0</v>
      </c>
      <c r="L256" s="1">
        <v>0</v>
      </c>
      <c r="M256" s="1">
        <v>18</v>
      </c>
      <c r="N256" s="1">
        <v>7</v>
      </c>
      <c r="O256" s="1">
        <v>33</v>
      </c>
      <c r="P256" s="16">
        <v>181.90625</v>
      </c>
      <c r="Q256" s="21">
        <v>8.2564230224968718</v>
      </c>
      <c r="R256" s="21">
        <v>11.219957246931816</v>
      </c>
      <c r="S256" s="21">
        <v>2.9635342244349445</v>
      </c>
      <c r="T256" s="21">
        <v>0.56633132422118948</v>
      </c>
      <c r="U256" s="21">
        <v>4.3919680193233193</v>
      </c>
      <c r="V256" s="21">
        <v>3.8256366951021299</v>
      </c>
      <c r="W256" s="13" t="str">
        <f>IF(Table4[[#This Row],[PSI - FI]]&gt;5,"Red",(IF(AND(Table4[[#This Row],[PSI - FI]]&lt;5,Table4[[#This Row],[PSI - FI]]&gt;=3),"Blue","No")))</f>
        <v>Blue</v>
      </c>
      <c r="X256" s="19" t="str">
        <f>HYPERLINK("https://www.google.com/maps/search/?api=1&amp;query="&amp;Table4[[#This Row],[Begin Lat]]&amp;","&amp;Table4[[#This Row],[Begin Long]],"Google Maps")</f>
        <v>Google Maps</v>
      </c>
      <c r="Y256" s="1">
        <v>39.402436000000002</v>
      </c>
      <c r="Z256" s="1">
        <v>-84.566978000000006</v>
      </c>
      <c r="AA256" s="1">
        <v>0</v>
      </c>
      <c r="AB256" s="1">
        <v>0</v>
      </c>
    </row>
    <row r="257" spans="1:28" x14ac:dyDescent="0.25">
      <c r="A257" s="13">
        <v>255</v>
      </c>
      <c r="B257" s="17">
        <v>12</v>
      </c>
      <c r="C257" s="1" t="s">
        <v>785</v>
      </c>
      <c r="D257" s="1" t="s">
        <v>1063</v>
      </c>
      <c r="E257" s="1" t="s">
        <v>5685</v>
      </c>
      <c r="F257" s="1" t="s">
        <v>519</v>
      </c>
      <c r="G257" s="21">
        <v>7.6739999999990687</v>
      </c>
      <c r="H257" s="21">
        <v>0</v>
      </c>
      <c r="I257" s="1" t="s">
        <v>258</v>
      </c>
      <c r="J257" s="1" t="s">
        <v>259</v>
      </c>
      <c r="K257" s="1">
        <v>0</v>
      </c>
      <c r="L257" s="1">
        <v>1</v>
      </c>
      <c r="M257" s="1">
        <v>11</v>
      </c>
      <c r="N257" s="1">
        <v>13</v>
      </c>
      <c r="O257" s="1">
        <v>36</v>
      </c>
      <c r="P257" s="16">
        <v>211.37981468023256</v>
      </c>
      <c r="Q257" s="21">
        <v>12.092697097937641</v>
      </c>
      <c r="R257" s="21">
        <v>11.372288224794872</v>
      </c>
      <c r="S257" s="21">
        <v>-0.72040887314276958</v>
      </c>
      <c r="T257" s="21">
        <v>0.82947217484136049</v>
      </c>
      <c r="U257" s="21">
        <v>4.385937495792902</v>
      </c>
      <c r="V257" s="21">
        <v>3.5564653209515416</v>
      </c>
      <c r="W257" s="13" t="str">
        <f>IF(Table4[[#This Row],[PSI - FI]]&gt;5,"Red",(IF(AND(Table4[[#This Row],[PSI - FI]]&lt;5,Table4[[#This Row],[PSI - FI]]&gt;=3),"Blue","No")))</f>
        <v>Blue</v>
      </c>
      <c r="X257" s="19" t="str">
        <f>HYPERLINK("https://www.google.com/maps/search/?api=1&amp;query="&amp;Table4[[#This Row],[Begin Lat]]&amp;","&amp;Table4[[#This Row],[Begin Long]],"Google Maps")</f>
        <v>Google Maps</v>
      </c>
      <c r="Y257" s="1">
        <v>41.384501999999998</v>
      </c>
      <c r="Z257" s="1">
        <v>-81.734645</v>
      </c>
      <c r="AA257" s="1">
        <v>0</v>
      </c>
      <c r="AB257" s="1">
        <v>0</v>
      </c>
    </row>
    <row r="258" spans="1:28" x14ac:dyDescent="0.25">
      <c r="A258" s="13">
        <v>256</v>
      </c>
      <c r="B258" s="17">
        <v>12</v>
      </c>
      <c r="C258" s="1" t="s">
        <v>785</v>
      </c>
      <c r="D258" s="1" t="s">
        <v>1064</v>
      </c>
      <c r="E258" s="1" t="s">
        <v>5616</v>
      </c>
      <c r="F258" s="1" t="s">
        <v>520</v>
      </c>
      <c r="G258" s="21">
        <v>2.7799999999988358</v>
      </c>
      <c r="H258" s="21">
        <v>0</v>
      </c>
      <c r="I258" s="1" t="s">
        <v>258</v>
      </c>
      <c r="J258" s="1" t="s">
        <v>259</v>
      </c>
      <c r="K258" s="1">
        <v>0</v>
      </c>
      <c r="L258" s="1">
        <v>4</v>
      </c>
      <c r="M258" s="1">
        <v>7</v>
      </c>
      <c r="N258" s="1">
        <v>13</v>
      </c>
      <c r="O258" s="1">
        <v>47</v>
      </c>
      <c r="P258" s="16">
        <v>333.22238372093022</v>
      </c>
      <c r="Q258" s="21">
        <v>9.2344732643633609</v>
      </c>
      <c r="R258" s="21">
        <v>14.142805797680532</v>
      </c>
      <c r="S258" s="21">
        <v>4.9083325333171715</v>
      </c>
      <c r="T258" s="21">
        <v>0.63341854675349563</v>
      </c>
      <c r="U258" s="21">
        <v>4.3812449705804672</v>
      </c>
      <c r="V258" s="21">
        <v>3.7478264238269716</v>
      </c>
      <c r="W258" s="13" t="str">
        <f>IF(Table4[[#This Row],[PSI - FI]]&gt;5,"Red",(IF(AND(Table4[[#This Row],[PSI - FI]]&lt;5,Table4[[#This Row],[PSI - FI]]&gt;=3),"Blue","No")))</f>
        <v>Blue</v>
      </c>
      <c r="X258" s="19" t="str">
        <f>HYPERLINK("https://www.google.com/maps/search/?api=1&amp;query="&amp;Table4[[#This Row],[Begin Lat]]&amp;","&amp;Table4[[#This Row],[Begin Long]],"Google Maps")</f>
        <v>Google Maps</v>
      </c>
      <c r="Y258" s="1">
        <v>41.464489999999998</v>
      </c>
      <c r="Z258" s="1">
        <v>-81.516864999999996</v>
      </c>
      <c r="AA258" s="1">
        <v>0</v>
      </c>
      <c r="AB258" s="1">
        <v>0</v>
      </c>
    </row>
    <row r="259" spans="1:28" x14ac:dyDescent="0.25">
      <c r="A259" s="13">
        <v>257</v>
      </c>
      <c r="B259" s="17">
        <v>6</v>
      </c>
      <c r="C259" s="1" t="s">
        <v>784</v>
      </c>
      <c r="D259" s="1" t="s">
        <v>1065</v>
      </c>
      <c r="E259" s="1" t="s">
        <v>5253</v>
      </c>
      <c r="F259" s="1" t="s">
        <v>521</v>
      </c>
      <c r="G259" s="21">
        <v>1.6300000000046566</v>
      </c>
      <c r="H259" s="21">
        <v>0</v>
      </c>
      <c r="I259" s="1" t="s">
        <v>258</v>
      </c>
      <c r="J259" s="1" t="s">
        <v>259</v>
      </c>
      <c r="K259" s="1">
        <v>0</v>
      </c>
      <c r="L259" s="1">
        <v>1</v>
      </c>
      <c r="M259" s="1">
        <v>13</v>
      </c>
      <c r="N259" s="1">
        <v>9</v>
      </c>
      <c r="O259" s="1">
        <v>41</v>
      </c>
      <c r="P259" s="16">
        <v>211.72356468023256</v>
      </c>
      <c r="Q259" s="21">
        <v>10.239123220138245</v>
      </c>
      <c r="R259" s="21">
        <v>13.192921779081978</v>
      </c>
      <c r="S259" s="21">
        <v>2.953798558943733</v>
      </c>
      <c r="T259" s="21">
        <v>0.70233031862885253</v>
      </c>
      <c r="U259" s="21">
        <v>4.3744221403189449</v>
      </c>
      <c r="V259" s="21">
        <v>3.6720918216900924</v>
      </c>
      <c r="W259" s="13" t="str">
        <f>IF(Table4[[#This Row],[PSI - FI]]&gt;5,"Red",(IF(AND(Table4[[#This Row],[PSI - FI]]&lt;5,Table4[[#This Row],[PSI - FI]]&gt;=3),"Blue","No")))</f>
        <v>Blue</v>
      </c>
      <c r="X259" s="19" t="str">
        <f>HYPERLINK("https://www.google.com/maps/search/?api=1&amp;query="&amp;Table4[[#This Row],[Begin Lat]]&amp;","&amp;Table4[[#This Row],[Begin Long]],"Google Maps")</f>
        <v>Google Maps</v>
      </c>
      <c r="Y259" s="1">
        <v>40.034351999999998</v>
      </c>
      <c r="Z259" s="1">
        <v>-82.932738000000001</v>
      </c>
      <c r="AA259" s="1">
        <v>0</v>
      </c>
      <c r="AB259" s="1">
        <v>0</v>
      </c>
    </row>
    <row r="260" spans="1:28" x14ac:dyDescent="0.25">
      <c r="A260" s="13">
        <v>258</v>
      </c>
      <c r="B260" s="17">
        <v>8</v>
      </c>
      <c r="C260" s="1" t="s">
        <v>787</v>
      </c>
      <c r="D260" s="1" t="s">
        <v>1066</v>
      </c>
      <c r="E260" s="1" t="s">
        <v>5284</v>
      </c>
      <c r="F260" s="1" t="s">
        <v>522</v>
      </c>
      <c r="G260" s="21">
        <v>9.5489999999990687</v>
      </c>
      <c r="H260" s="21">
        <v>0</v>
      </c>
      <c r="I260" s="1" t="s">
        <v>258</v>
      </c>
      <c r="J260" s="1" t="s">
        <v>259</v>
      </c>
      <c r="K260" s="1">
        <v>0</v>
      </c>
      <c r="L260" s="1">
        <v>2</v>
      </c>
      <c r="M260" s="1">
        <v>10</v>
      </c>
      <c r="N260" s="1">
        <v>9</v>
      </c>
      <c r="O260" s="1">
        <v>51</v>
      </c>
      <c r="P260" s="16">
        <v>247.75962936046511</v>
      </c>
      <c r="Q260" s="21">
        <v>9.4908065009639326</v>
      </c>
      <c r="R260" s="21">
        <v>16.516798730609342</v>
      </c>
      <c r="S260" s="21">
        <v>7.0259922296454089</v>
      </c>
      <c r="T260" s="21">
        <v>0.65100116587685586</v>
      </c>
      <c r="U260" s="21">
        <v>4.3740503126653065</v>
      </c>
      <c r="V260" s="21">
        <v>3.7230491467884508</v>
      </c>
      <c r="W260" s="13" t="str">
        <f>IF(Table4[[#This Row],[PSI - FI]]&gt;5,"Red",(IF(AND(Table4[[#This Row],[PSI - FI]]&lt;5,Table4[[#This Row],[PSI - FI]]&gt;=3),"Blue","No")))</f>
        <v>Blue</v>
      </c>
      <c r="X260" s="19" t="str">
        <f>HYPERLINK("https://www.google.com/maps/search/?api=1&amp;query="&amp;Table4[[#This Row],[Begin Lat]]&amp;","&amp;Table4[[#This Row],[Begin Long]],"Google Maps")</f>
        <v>Google Maps</v>
      </c>
      <c r="Y260" s="1">
        <v>39.193426000000002</v>
      </c>
      <c r="Z260" s="1">
        <v>-84.572862999999998</v>
      </c>
      <c r="AA260" s="1">
        <v>0</v>
      </c>
      <c r="AB260" s="1">
        <v>0</v>
      </c>
    </row>
    <row r="261" spans="1:28" x14ac:dyDescent="0.25">
      <c r="A261" s="13">
        <v>259</v>
      </c>
      <c r="B261" s="17">
        <v>8</v>
      </c>
      <c r="C261" s="1" t="s">
        <v>787</v>
      </c>
      <c r="D261" s="1" t="s">
        <v>1067</v>
      </c>
      <c r="E261" s="1" t="s">
        <v>5686</v>
      </c>
      <c r="F261" s="1" t="s">
        <v>523</v>
      </c>
      <c r="G261" s="21">
        <v>0.96400000000721775</v>
      </c>
      <c r="H261" s="21">
        <v>0</v>
      </c>
      <c r="I261" s="1" t="s">
        <v>258</v>
      </c>
      <c r="J261" s="1" t="s">
        <v>261</v>
      </c>
      <c r="K261" s="1">
        <v>0</v>
      </c>
      <c r="L261" s="1">
        <v>1</v>
      </c>
      <c r="M261" s="1">
        <v>12</v>
      </c>
      <c r="N261" s="1">
        <v>11</v>
      </c>
      <c r="O261" s="1">
        <v>84</v>
      </c>
      <c r="P261" s="16">
        <v>257.05168968023258</v>
      </c>
      <c r="Q261" s="21">
        <v>7.5924421295046782</v>
      </c>
      <c r="R261" s="21">
        <v>22.125548021972495</v>
      </c>
      <c r="S261" s="21">
        <v>14.533105892467816</v>
      </c>
      <c r="T261" s="21">
        <v>0.527761829410345</v>
      </c>
      <c r="U261" s="21">
        <v>4.3722560093267724</v>
      </c>
      <c r="V261" s="21">
        <v>3.8444941799164276</v>
      </c>
      <c r="W261" s="13" t="str">
        <f>IF(Table4[[#This Row],[PSI - FI]]&gt;5,"Red",(IF(AND(Table4[[#This Row],[PSI - FI]]&lt;5,Table4[[#This Row],[PSI - FI]]&gt;=3),"Blue","No")))</f>
        <v>Blue</v>
      </c>
      <c r="X261" s="19" t="str">
        <f>HYPERLINK("https://www.google.com/maps/search/?api=1&amp;query="&amp;Table4[[#This Row],[Begin Lat]]&amp;","&amp;Table4[[#This Row],[Begin Long]],"Google Maps")</f>
        <v>Google Maps</v>
      </c>
      <c r="Y261" s="1">
        <v>39.290798000000002</v>
      </c>
      <c r="Z261" s="1">
        <v>-84.394510999999994</v>
      </c>
      <c r="AA261" s="1">
        <v>0</v>
      </c>
      <c r="AB261" s="1">
        <v>0</v>
      </c>
    </row>
    <row r="262" spans="1:28" x14ac:dyDescent="0.25">
      <c r="A262" s="13">
        <v>260</v>
      </c>
      <c r="B262" s="17">
        <v>6</v>
      </c>
      <c r="C262" s="1" t="s">
        <v>784</v>
      </c>
      <c r="D262" s="1" t="s">
        <v>1068</v>
      </c>
      <c r="E262" s="1" t="s">
        <v>5687</v>
      </c>
      <c r="F262" s="1" t="s">
        <v>524</v>
      </c>
      <c r="G262" s="21">
        <v>0.47500000000582077</v>
      </c>
      <c r="H262" s="21">
        <v>0</v>
      </c>
      <c r="I262" s="1" t="s">
        <v>258</v>
      </c>
      <c r="J262" s="1" t="s">
        <v>259</v>
      </c>
      <c r="K262" s="1">
        <v>0</v>
      </c>
      <c r="L262" s="1">
        <v>0</v>
      </c>
      <c r="M262" s="1">
        <v>15</v>
      </c>
      <c r="N262" s="1">
        <v>11</v>
      </c>
      <c r="O262" s="1">
        <v>34</v>
      </c>
      <c r="P262" s="16">
        <v>181.015625</v>
      </c>
      <c r="Q262" s="21">
        <v>4.5012366574503897</v>
      </c>
      <c r="R262" s="21">
        <v>12.154924519571413</v>
      </c>
      <c r="S262" s="21">
        <v>7.6536878621210231</v>
      </c>
      <c r="T262" s="21">
        <v>0.30875250818676253</v>
      </c>
      <c r="U262" s="21">
        <v>4.3711943562501938</v>
      </c>
      <c r="V262" s="21">
        <v>4.0624418480634317</v>
      </c>
      <c r="W262" s="13" t="str">
        <f>IF(Table4[[#This Row],[PSI - FI]]&gt;5,"Red",(IF(AND(Table4[[#This Row],[PSI - FI]]&lt;5,Table4[[#This Row],[PSI - FI]]&gt;=3),"Blue","No")))</f>
        <v>Blue</v>
      </c>
      <c r="X262" s="19" t="str">
        <f>HYPERLINK("https://www.google.com/maps/search/?api=1&amp;query="&amp;Table4[[#This Row],[Begin Lat]]&amp;","&amp;Table4[[#This Row],[Begin Long]],"Google Maps")</f>
        <v>Google Maps</v>
      </c>
      <c r="Y262" s="1">
        <v>39.916448000000003</v>
      </c>
      <c r="Z262" s="1">
        <v>-82.896979999999999</v>
      </c>
      <c r="AA262" s="1">
        <v>0</v>
      </c>
      <c r="AB262" s="1">
        <v>0</v>
      </c>
    </row>
    <row r="263" spans="1:28" x14ac:dyDescent="0.25">
      <c r="A263" s="13">
        <v>261</v>
      </c>
      <c r="B263" s="17">
        <v>6</v>
      </c>
      <c r="C263" s="1" t="s">
        <v>784</v>
      </c>
      <c r="D263" s="1" t="s">
        <v>1069</v>
      </c>
      <c r="E263" s="1" t="s">
        <v>5333</v>
      </c>
      <c r="F263" s="1" t="s">
        <v>525</v>
      </c>
      <c r="G263" s="21">
        <v>0.71400000000721775</v>
      </c>
      <c r="H263" s="21">
        <v>0</v>
      </c>
      <c r="I263" s="1" t="s">
        <v>258</v>
      </c>
      <c r="J263" s="1" t="s">
        <v>261</v>
      </c>
      <c r="K263" s="1">
        <v>0</v>
      </c>
      <c r="L263" s="1">
        <v>2</v>
      </c>
      <c r="M263" s="1">
        <v>15</v>
      </c>
      <c r="N263" s="1">
        <v>7</v>
      </c>
      <c r="O263" s="1">
        <v>46</v>
      </c>
      <c r="P263" s="16">
        <v>266.61900436046511</v>
      </c>
      <c r="Q263" s="21">
        <v>7.8689666425013591</v>
      </c>
      <c r="R263" s="21">
        <v>14.274958503392844</v>
      </c>
      <c r="S263" s="21">
        <v>6.4059918608914845</v>
      </c>
      <c r="T263" s="21">
        <v>0.54698345538610371</v>
      </c>
      <c r="U263" s="21">
        <v>4.3711861350211185</v>
      </c>
      <c r="V263" s="21">
        <v>3.8242026796350146</v>
      </c>
      <c r="W263" s="13" t="str">
        <f>IF(Table4[[#This Row],[PSI - FI]]&gt;5,"Red",(IF(AND(Table4[[#This Row],[PSI - FI]]&lt;5,Table4[[#This Row],[PSI - FI]]&gt;=3),"Blue","No")))</f>
        <v>Blue</v>
      </c>
      <c r="X263" s="19" t="str">
        <f>HYPERLINK("https://www.google.com/maps/search/?api=1&amp;query="&amp;Table4[[#This Row],[Begin Lat]]&amp;","&amp;Table4[[#This Row],[Begin Long]],"Google Maps")</f>
        <v>Google Maps</v>
      </c>
      <c r="Y263" s="1">
        <v>39.917479</v>
      </c>
      <c r="Z263" s="1">
        <v>-82.915846999999999</v>
      </c>
      <c r="AA263" s="1">
        <v>0</v>
      </c>
      <c r="AB263" s="1">
        <v>0</v>
      </c>
    </row>
    <row r="264" spans="1:28" x14ac:dyDescent="0.25">
      <c r="A264" s="13">
        <v>262</v>
      </c>
      <c r="B264" s="17">
        <v>12</v>
      </c>
      <c r="C264" s="1" t="s">
        <v>785</v>
      </c>
      <c r="D264" s="1" t="s">
        <v>1070</v>
      </c>
      <c r="E264" s="1" t="s">
        <v>5681</v>
      </c>
      <c r="F264" s="1" t="s">
        <v>526</v>
      </c>
      <c r="G264" s="21">
        <v>3.0910000000003492</v>
      </c>
      <c r="H264" s="21">
        <v>0</v>
      </c>
      <c r="I264" s="1" t="s">
        <v>258</v>
      </c>
      <c r="J264" s="1" t="s">
        <v>261</v>
      </c>
      <c r="K264" s="1">
        <v>1</v>
      </c>
      <c r="L264" s="1">
        <v>1</v>
      </c>
      <c r="M264" s="1">
        <v>8</v>
      </c>
      <c r="N264" s="1">
        <v>15</v>
      </c>
      <c r="O264" s="1">
        <v>59</v>
      </c>
      <c r="P264" s="16">
        <v>269.29087936046511</v>
      </c>
      <c r="Q264" s="21">
        <v>6.6119902731475531</v>
      </c>
      <c r="R264" s="21">
        <v>16.743515229410768</v>
      </c>
      <c r="S264" s="21">
        <v>10.131524956263215</v>
      </c>
      <c r="T264" s="21">
        <v>0.45960917753184288</v>
      </c>
      <c r="U264" s="21">
        <v>4.3642705685847112</v>
      </c>
      <c r="V264" s="21">
        <v>3.9046613910528682</v>
      </c>
      <c r="W264" s="13" t="str">
        <f>IF(Table4[[#This Row],[PSI - FI]]&gt;5,"Red",(IF(AND(Table4[[#This Row],[PSI - FI]]&lt;5,Table4[[#This Row],[PSI - FI]]&gt;=3),"Blue","No")))</f>
        <v>Blue</v>
      </c>
      <c r="X264" s="19" t="str">
        <f>HYPERLINK("https://www.google.com/maps/search/?api=1&amp;query="&amp;Table4[[#This Row],[Begin Lat]]&amp;","&amp;Table4[[#This Row],[Begin Long]],"Google Maps")</f>
        <v>Google Maps</v>
      </c>
      <c r="Y264" s="1">
        <v>41.487515999999999</v>
      </c>
      <c r="Z264" s="1">
        <v>-81.768708000000004</v>
      </c>
      <c r="AA264" s="1">
        <v>0</v>
      </c>
      <c r="AB264" s="1">
        <v>0</v>
      </c>
    </row>
    <row r="265" spans="1:28" x14ac:dyDescent="0.25">
      <c r="A265" s="13">
        <v>263</v>
      </c>
      <c r="B265" s="17">
        <v>8</v>
      </c>
      <c r="C265" s="1" t="s">
        <v>787</v>
      </c>
      <c r="D265" s="1" t="s">
        <v>1071</v>
      </c>
      <c r="E265" s="1" t="s">
        <v>5688</v>
      </c>
      <c r="F265" s="1" t="s">
        <v>527</v>
      </c>
      <c r="G265" s="21">
        <v>7.0409999999974389</v>
      </c>
      <c r="H265" s="21">
        <v>0</v>
      </c>
      <c r="I265" s="1" t="s">
        <v>258</v>
      </c>
      <c r="J265" s="1" t="s">
        <v>259</v>
      </c>
      <c r="K265" s="1">
        <v>1</v>
      </c>
      <c r="L265" s="1">
        <v>0</v>
      </c>
      <c r="M265" s="1">
        <v>15</v>
      </c>
      <c r="N265" s="1">
        <v>8</v>
      </c>
      <c r="O265" s="1">
        <v>64</v>
      </c>
      <c r="P265" s="16">
        <v>243.37981468023256</v>
      </c>
      <c r="Q265" s="21">
        <v>8.0072727346446264</v>
      </c>
      <c r="R265" s="21">
        <v>17.503373988417469</v>
      </c>
      <c r="S265" s="21">
        <v>9.4961012537728422</v>
      </c>
      <c r="T265" s="21">
        <v>0.54924140379620845</v>
      </c>
      <c r="U265" s="21">
        <v>4.3586788488876413</v>
      </c>
      <c r="V265" s="21">
        <v>3.809437445091433</v>
      </c>
      <c r="W265" s="13" t="str">
        <f>IF(Table4[[#This Row],[PSI - FI]]&gt;5,"Red",(IF(AND(Table4[[#This Row],[PSI - FI]]&lt;5,Table4[[#This Row],[PSI - FI]]&gt;=3),"Blue","No")))</f>
        <v>Blue</v>
      </c>
      <c r="X265" s="19" t="str">
        <f>HYPERLINK("https://www.google.com/maps/search/?api=1&amp;query="&amp;Table4[[#This Row],[Begin Lat]]&amp;","&amp;Table4[[#This Row],[Begin Long]],"Google Maps")</f>
        <v>Google Maps</v>
      </c>
      <c r="Y265" s="1">
        <v>39.191837</v>
      </c>
      <c r="Z265" s="1">
        <v>-84.475301000000002</v>
      </c>
      <c r="AA265" s="1">
        <v>0</v>
      </c>
      <c r="AB265" s="1">
        <v>0</v>
      </c>
    </row>
    <row r="266" spans="1:28" x14ac:dyDescent="0.25">
      <c r="A266" s="13">
        <v>264</v>
      </c>
      <c r="B266" s="17">
        <v>8</v>
      </c>
      <c r="C266" s="1" t="s">
        <v>787</v>
      </c>
      <c r="D266" s="1" t="s">
        <v>1072</v>
      </c>
      <c r="E266" s="1" t="s">
        <v>5689</v>
      </c>
      <c r="F266" s="1" t="s">
        <v>528</v>
      </c>
      <c r="G266" s="21">
        <v>4.0739999999932479</v>
      </c>
      <c r="H266" s="21">
        <v>0</v>
      </c>
      <c r="I266" s="1" t="s">
        <v>258</v>
      </c>
      <c r="J266" s="1" t="s">
        <v>262</v>
      </c>
      <c r="K266" s="1">
        <v>0</v>
      </c>
      <c r="L266" s="1">
        <v>3</v>
      </c>
      <c r="M266" s="1">
        <v>10</v>
      </c>
      <c r="N266" s="1">
        <v>14</v>
      </c>
      <c r="O266" s="1">
        <v>55</v>
      </c>
      <c r="P266" s="16">
        <v>319.62381904069764</v>
      </c>
      <c r="Q266" s="21">
        <v>6.081933053099764</v>
      </c>
      <c r="R266" s="21">
        <v>16.313247809577234</v>
      </c>
      <c r="S266" s="21">
        <v>10.23131475647747</v>
      </c>
      <c r="T266" s="21">
        <v>0.40755454432742816</v>
      </c>
      <c r="U266" s="21">
        <v>4.3475050751748503</v>
      </c>
      <c r="V266" s="21">
        <v>3.9399505308474221</v>
      </c>
      <c r="W266" s="13" t="str">
        <f>IF(Table4[[#This Row],[PSI - FI]]&gt;5,"Red",(IF(AND(Table4[[#This Row],[PSI - FI]]&lt;5,Table4[[#This Row],[PSI - FI]]&gt;=3),"Blue","No")))</f>
        <v>Blue</v>
      </c>
      <c r="X266" s="19" t="str">
        <f>HYPERLINK("https://www.google.com/maps/search/?api=1&amp;query="&amp;Table4[[#This Row],[Begin Lat]]&amp;","&amp;Table4[[#This Row],[Begin Long]],"Google Maps")</f>
        <v>Google Maps</v>
      </c>
      <c r="Y266" s="1">
        <v>39.164926000000001</v>
      </c>
      <c r="Z266" s="1">
        <v>-84.520396000000005</v>
      </c>
      <c r="AA266" s="1">
        <v>0</v>
      </c>
      <c r="AB266" s="1">
        <v>0</v>
      </c>
    </row>
    <row r="267" spans="1:28" x14ac:dyDescent="0.25">
      <c r="A267" s="13">
        <v>265</v>
      </c>
      <c r="B267" s="17">
        <v>8</v>
      </c>
      <c r="C267" s="1" t="s">
        <v>787</v>
      </c>
      <c r="D267" s="1" t="s">
        <v>1073</v>
      </c>
      <c r="E267" s="1" t="s">
        <v>5415</v>
      </c>
      <c r="F267" s="1" t="s">
        <v>529</v>
      </c>
      <c r="G267" s="21">
        <v>12.790999999997439</v>
      </c>
      <c r="H267" s="21">
        <v>0</v>
      </c>
      <c r="I267" s="1" t="s">
        <v>258</v>
      </c>
      <c r="J267" s="1" t="s">
        <v>259</v>
      </c>
      <c r="K267" s="1">
        <v>0</v>
      </c>
      <c r="L267" s="1">
        <v>1</v>
      </c>
      <c r="M267" s="1">
        <v>13</v>
      </c>
      <c r="N267" s="1">
        <v>7</v>
      </c>
      <c r="O267" s="1">
        <v>55</v>
      </c>
      <c r="P267" s="16">
        <v>216.84856468023256</v>
      </c>
      <c r="Q267" s="21">
        <v>7.0465772515687348</v>
      </c>
      <c r="R267" s="21">
        <v>17.925069547722071</v>
      </c>
      <c r="S267" s="21">
        <v>10.878492296153336</v>
      </c>
      <c r="T267" s="21">
        <v>0.48334459308033151</v>
      </c>
      <c r="U267" s="21">
        <v>4.3232722608752621</v>
      </c>
      <c r="V267" s="21">
        <v>3.8399276677949308</v>
      </c>
      <c r="W267" s="13" t="str">
        <f>IF(Table4[[#This Row],[PSI - FI]]&gt;5,"Red",(IF(AND(Table4[[#This Row],[PSI - FI]]&lt;5,Table4[[#This Row],[PSI - FI]]&gt;=3),"Blue","No")))</f>
        <v>Blue</v>
      </c>
      <c r="X267" s="19" t="str">
        <f>HYPERLINK("https://www.google.com/maps/search/?api=1&amp;query="&amp;Table4[[#This Row],[Begin Lat]]&amp;","&amp;Table4[[#This Row],[Begin Long]],"Google Maps")</f>
        <v>Google Maps</v>
      </c>
      <c r="Y267" s="1">
        <v>39.114043000000002</v>
      </c>
      <c r="Z267" s="1">
        <v>-84.574280000000002</v>
      </c>
      <c r="AA267" s="1">
        <v>0</v>
      </c>
      <c r="AB267" s="1">
        <v>0</v>
      </c>
    </row>
    <row r="268" spans="1:28" x14ac:dyDescent="0.25">
      <c r="A268" s="13">
        <v>266</v>
      </c>
      <c r="B268" s="17">
        <v>7</v>
      </c>
      <c r="C268" s="1" t="s">
        <v>789</v>
      </c>
      <c r="D268" s="1" t="s">
        <v>1074</v>
      </c>
      <c r="E268" s="1" t="s">
        <v>5690</v>
      </c>
      <c r="F268" s="1" t="s">
        <v>530</v>
      </c>
      <c r="G268" s="21">
        <v>14.630999999993946</v>
      </c>
      <c r="H268" s="21">
        <v>0</v>
      </c>
      <c r="I268" s="1" t="s">
        <v>258</v>
      </c>
      <c r="J268" s="1" t="s">
        <v>259</v>
      </c>
      <c r="K268" s="1">
        <v>1</v>
      </c>
      <c r="L268" s="1">
        <v>2</v>
      </c>
      <c r="M268" s="1">
        <v>11</v>
      </c>
      <c r="N268" s="1">
        <v>11</v>
      </c>
      <c r="O268" s="1">
        <v>61</v>
      </c>
      <c r="P268" s="16">
        <v>318.85819404069764</v>
      </c>
      <c r="Q268" s="21">
        <v>6.1883465189442823</v>
      </c>
      <c r="R268" s="21">
        <v>16.956145354106948</v>
      </c>
      <c r="S268" s="21">
        <v>10.767798835162665</v>
      </c>
      <c r="T268" s="21">
        <v>0.42447612837471127</v>
      </c>
      <c r="U268" s="21">
        <v>4.3212194857677675</v>
      </c>
      <c r="V268" s="21">
        <v>3.8967433573930563</v>
      </c>
      <c r="W268" s="13" t="str">
        <f>IF(Table4[[#This Row],[PSI - FI]]&gt;5,"Red",(IF(AND(Table4[[#This Row],[PSI - FI]]&lt;5,Table4[[#This Row],[PSI - FI]]&gt;=3),"Blue","No")))</f>
        <v>Blue</v>
      </c>
      <c r="X268" s="19" t="str">
        <f>HYPERLINK("https://www.google.com/maps/search/?api=1&amp;query="&amp;Table4[[#This Row],[Begin Lat]]&amp;","&amp;Table4[[#This Row],[Begin Long]],"Google Maps")</f>
        <v>Google Maps</v>
      </c>
      <c r="Y268" s="1">
        <v>39.923332000000002</v>
      </c>
      <c r="Z268" s="1">
        <v>-83.779605000000004</v>
      </c>
      <c r="AA268" s="1">
        <v>0</v>
      </c>
      <c r="AB268" s="1">
        <v>0</v>
      </c>
    </row>
    <row r="269" spans="1:28" x14ac:dyDescent="0.25">
      <c r="A269" s="13">
        <v>267</v>
      </c>
      <c r="B269" s="17">
        <v>6</v>
      </c>
      <c r="C269" s="1" t="s">
        <v>784</v>
      </c>
      <c r="D269" s="1" t="s">
        <v>1075</v>
      </c>
      <c r="E269" s="1" t="s">
        <v>5000</v>
      </c>
      <c r="F269" s="1" t="s">
        <v>531</v>
      </c>
      <c r="G269" s="21">
        <v>7.9959999999991851</v>
      </c>
      <c r="H269" s="21">
        <v>0</v>
      </c>
      <c r="I269" s="1" t="s">
        <v>258</v>
      </c>
      <c r="J269" s="1" t="s">
        <v>261</v>
      </c>
      <c r="K269" s="1">
        <v>0</v>
      </c>
      <c r="L269" s="1">
        <v>3</v>
      </c>
      <c r="M269" s="1">
        <v>10</v>
      </c>
      <c r="N269" s="1">
        <v>9</v>
      </c>
      <c r="O269" s="1">
        <v>70</v>
      </c>
      <c r="P269" s="16">
        <v>312.43631904069764</v>
      </c>
      <c r="Q269" s="21">
        <v>8.8791806988953965</v>
      </c>
      <c r="R269" s="21">
        <v>20.057110967698115</v>
      </c>
      <c r="S269" s="21">
        <v>11.177930268802719</v>
      </c>
      <c r="T269" s="21">
        <v>0.61720492160271145</v>
      </c>
      <c r="U269" s="21">
        <v>4.3181818992195335</v>
      </c>
      <c r="V269" s="21">
        <v>3.700976977616822</v>
      </c>
      <c r="W269" s="13" t="str">
        <f>IF(Table4[[#This Row],[PSI - FI]]&gt;5,"Red",(IF(AND(Table4[[#This Row],[PSI - FI]]&lt;5,Table4[[#This Row],[PSI - FI]]&gt;=3),"Blue","No")))</f>
        <v>Blue</v>
      </c>
      <c r="X269" s="19" t="str">
        <f>HYPERLINK("https://www.google.com/maps/search/?api=1&amp;query="&amp;Table4[[#This Row],[Begin Lat]]&amp;","&amp;Table4[[#This Row],[Begin Long]],"Google Maps")</f>
        <v>Google Maps</v>
      </c>
      <c r="Y269" s="1">
        <v>39.901197000000003</v>
      </c>
      <c r="Z269" s="1">
        <v>-83.077888000000002</v>
      </c>
      <c r="AA269" s="1">
        <v>0</v>
      </c>
      <c r="AB269" s="1">
        <v>0</v>
      </c>
    </row>
    <row r="270" spans="1:28" x14ac:dyDescent="0.25">
      <c r="A270" s="13">
        <v>268</v>
      </c>
      <c r="B270" s="17">
        <v>6</v>
      </c>
      <c r="C270" s="1" t="s">
        <v>784</v>
      </c>
      <c r="D270" s="1" t="s">
        <v>1076</v>
      </c>
      <c r="E270" s="1" t="s">
        <v>5625</v>
      </c>
      <c r="F270" s="1" t="s">
        <v>532</v>
      </c>
      <c r="G270" s="21">
        <v>0.89200000000710133</v>
      </c>
      <c r="H270" s="21">
        <v>0</v>
      </c>
      <c r="I270" s="1" t="s">
        <v>258</v>
      </c>
      <c r="J270" s="1" t="s">
        <v>259</v>
      </c>
      <c r="K270" s="1">
        <v>0</v>
      </c>
      <c r="L270" s="1">
        <v>1</v>
      </c>
      <c r="M270" s="1">
        <v>14</v>
      </c>
      <c r="N270" s="1">
        <v>9</v>
      </c>
      <c r="O270" s="1">
        <v>51</v>
      </c>
      <c r="P270" s="16">
        <v>228.27043968023256</v>
      </c>
      <c r="Q270" s="21">
        <v>7.5122059185548418</v>
      </c>
      <c r="R270" s="21">
        <v>15.049281469514169</v>
      </c>
      <c r="S270" s="21">
        <v>7.5370755509593268</v>
      </c>
      <c r="T270" s="21">
        <v>0.51528337563193605</v>
      </c>
      <c r="U270" s="21">
        <v>4.3165740687854992</v>
      </c>
      <c r="V270" s="21">
        <v>3.8012906931535633</v>
      </c>
      <c r="W270" s="13" t="str">
        <f>IF(Table4[[#This Row],[PSI - FI]]&gt;5,"Red",(IF(AND(Table4[[#This Row],[PSI - FI]]&lt;5,Table4[[#This Row],[PSI - FI]]&gt;=3),"Blue","No")))</f>
        <v>Blue</v>
      </c>
      <c r="X270" s="19" t="str">
        <f>HYPERLINK("https://www.google.com/maps/search/?api=1&amp;query="&amp;Table4[[#This Row],[Begin Lat]]&amp;","&amp;Table4[[#This Row],[Begin Long]],"Google Maps")</f>
        <v>Google Maps</v>
      </c>
      <c r="Y270" s="1">
        <v>39.987838000000004</v>
      </c>
      <c r="Z270" s="1">
        <v>-83.025588999999997</v>
      </c>
      <c r="AA270" s="1">
        <v>0</v>
      </c>
      <c r="AB270" s="1">
        <v>0</v>
      </c>
    </row>
    <row r="271" spans="1:28" x14ac:dyDescent="0.25">
      <c r="A271" s="13">
        <v>269</v>
      </c>
      <c r="B271" s="17">
        <v>6</v>
      </c>
      <c r="C271" s="1" t="s">
        <v>784</v>
      </c>
      <c r="D271" s="1" t="s">
        <v>1077</v>
      </c>
      <c r="E271" s="1" t="s">
        <v>5286</v>
      </c>
      <c r="F271" s="1" t="s">
        <v>533</v>
      </c>
      <c r="G271" s="21">
        <v>7.2930000000051223</v>
      </c>
      <c r="H271" s="21">
        <v>0</v>
      </c>
      <c r="I271" s="1" t="s">
        <v>258</v>
      </c>
      <c r="J271" s="1" t="s">
        <v>259</v>
      </c>
      <c r="K271" s="1">
        <v>0</v>
      </c>
      <c r="L271" s="1">
        <v>1</v>
      </c>
      <c r="M271" s="1">
        <v>13</v>
      </c>
      <c r="N271" s="1">
        <v>11</v>
      </c>
      <c r="O271" s="1">
        <v>36</v>
      </c>
      <c r="P271" s="16">
        <v>215.59856468023256</v>
      </c>
      <c r="Q271" s="21">
        <v>5.5337377247228652</v>
      </c>
      <c r="R271" s="21">
        <v>12.204650538512487</v>
      </c>
      <c r="S271" s="21">
        <v>6.6709128137896219</v>
      </c>
      <c r="T271" s="21">
        <v>0.37957466629263176</v>
      </c>
      <c r="U271" s="21">
        <v>4.3048105602457207</v>
      </c>
      <c r="V271" s="21">
        <v>3.9252358939530891</v>
      </c>
      <c r="W271" s="13" t="str">
        <f>IF(Table4[[#This Row],[PSI - FI]]&gt;5,"Red",(IF(AND(Table4[[#This Row],[PSI - FI]]&lt;5,Table4[[#This Row],[PSI - FI]]&gt;=3),"Blue","No")))</f>
        <v>Blue</v>
      </c>
      <c r="X271" s="19" t="str">
        <f>HYPERLINK("https://www.google.com/maps/search/?api=1&amp;query="&amp;Table4[[#This Row],[Begin Lat]]&amp;","&amp;Table4[[#This Row],[Begin Long]],"Google Maps")</f>
        <v>Google Maps</v>
      </c>
      <c r="Y271" s="1">
        <v>39.966655000000003</v>
      </c>
      <c r="Z271" s="1">
        <v>-83.095065000000005</v>
      </c>
      <c r="AA271" s="1">
        <v>0</v>
      </c>
      <c r="AB271" s="1">
        <v>0</v>
      </c>
    </row>
    <row r="272" spans="1:28" x14ac:dyDescent="0.25">
      <c r="A272" s="13">
        <v>270</v>
      </c>
      <c r="B272" s="17">
        <v>7</v>
      </c>
      <c r="C272" s="1" t="s">
        <v>3196</v>
      </c>
      <c r="D272" s="1" t="s">
        <v>1078</v>
      </c>
      <c r="E272" s="1" t="s">
        <v>5283</v>
      </c>
      <c r="F272" s="1" t="s">
        <v>534</v>
      </c>
      <c r="G272" s="21">
        <v>14.051999999996042</v>
      </c>
      <c r="H272" s="21">
        <v>0</v>
      </c>
      <c r="I272" s="1" t="s">
        <v>258</v>
      </c>
      <c r="J272" s="1" t="s">
        <v>259</v>
      </c>
      <c r="K272" s="1">
        <v>1</v>
      </c>
      <c r="L272" s="1">
        <v>1</v>
      </c>
      <c r="M272" s="1">
        <v>13</v>
      </c>
      <c r="N272" s="1">
        <v>9</v>
      </c>
      <c r="O272" s="1">
        <v>31</v>
      </c>
      <c r="P272" s="16">
        <v>247.40025436046511</v>
      </c>
      <c r="Q272" s="21">
        <v>5.8877463976840465</v>
      </c>
      <c r="R272" s="21">
        <v>11.411268706279888</v>
      </c>
      <c r="S272" s="21">
        <v>5.5235223085958411</v>
      </c>
      <c r="T272" s="21">
        <v>0.40385711887501669</v>
      </c>
      <c r="U272" s="21">
        <v>4.303194349502645</v>
      </c>
      <c r="V272" s="21">
        <v>3.8993372306276282</v>
      </c>
      <c r="W272" s="13" t="str">
        <f>IF(Table4[[#This Row],[PSI - FI]]&gt;5,"Red",(IF(AND(Table4[[#This Row],[PSI - FI]]&lt;5,Table4[[#This Row],[PSI - FI]]&gt;=3),"Blue","No")))</f>
        <v>Blue</v>
      </c>
      <c r="X272" s="19" t="str">
        <f>HYPERLINK("https://www.google.com/maps/search/?api=1&amp;query="&amp;Table4[[#This Row],[Begin Lat]]&amp;","&amp;Table4[[#This Row],[Begin Long]],"Google Maps")</f>
        <v>Google Maps</v>
      </c>
      <c r="Y272" s="1">
        <v>39.775292999999998</v>
      </c>
      <c r="Z272" s="1">
        <v>-84.200515999999993</v>
      </c>
      <c r="AA272" s="1">
        <v>0</v>
      </c>
      <c r="AB272" s="1">
        <v>0</v>
      </c>
    </row>
    <row r="273" spans="1:28" x14ac:dyDescent="0.25">
      <c r="A273" s="13">
        <v>271</v>
      </c>
      <c r="B273" s="17">
        <v>6</v>
      </c>
      <c r="C273" s="1" t="s">
        <v>784</v>
      </c>
      <c r="D273" s="1" t="s">
        <v>1079</v>
      </c>
      <c r="E273" s="1" t="s">
        <v>5393</v>
      </c>
      <c r="F273" s="1" t="s">
        <v>535</v>
      </c>
      <c r="G273" s="21">
        <v>6.3329999999987194</v>
      </c>
      <c r="H273" s="21">
        <v>0</v>
      </c>
      <c r="I273" s="1" t="s">
        <v>258</v>
      </c>
      <c r="J273" s="1" t="s">
        <v>259</v>
      </c>
      <c r="K273" s="1">
        <v>0</v>
      </c>
      <c r="L273" s="1">
        <v>1</v>
      </c>
      <c r="M273" s="1">
        <v>13</v>
      </c>
      <c r="N273" s="1">
        <v>13</v>
      </c>
      <c r="O273" s="1">
        <v>83</v>
      </c>
      <c r="P273" s="16">
        <v>271.47356468023258</v>
      </c>
      <c r="Q273" s="21">
        <v>9.1659961824192795</v>
      </c>
      <c r="R273" s="21">
        <v>18.841101539308241</v>
      </c>
      <c r="S273" s="21">
        <v>9.6751053568889613</v>
      </c>
      <c r="T273" s="21">
        <v>0.62872151071373295</v>
      </c>
      <c r="U273" s="21">
        <v>4.2887155463009243</v>
      </c>
      <c r="V273" s="21">
        <v>3.6599940355871912</v>
      </c>
      <c r="W273" s="13" t="str">
        <f>IF(Table4[[#This Row],[PSI - FI]]&gt;5,"Red",(IF(AND(Table4[[#This Row],[PSI - FI]]&lt;5,Table4[[#This Row],[PSI - FI]]&gt;=3),"Blue","No")))</f>
        <v>Blue</v>
      </c>
      <c r="X273" s="19" t="str">
        <f>HYPERLINK("https://www.google.com/maps/search/?api=1&amp;query="&amp;Table4[[#This Row],[Begin Lat]]&amp;","&amp;Table4[[#This Row],[Begin Long]],"Google Maps")</f>
        <v>Google Maps</v>
      </c>
      <c r="Y273" s="1">
        <v>40.110607999999999</v>
      </c>
      <c r="Z273" s="1">
        <v>-82.949164999999994</v>
      </c>
      <c r="AA273" s="1">
        <v>0</v>
      </c>
      <c r="AB273" s="1">
        <v>0</v>
      </c>
    </row>
    <row r="274" spans="1:28" x14ac:dyDescent="0.25">
      <c r="A274" s="13">
        <v>272</v>
      </c>
      <c r="B274" s="17">
        <v>6</v>
      </c>
      <c r="C274" s="1" t="s">
        <v>784</v>
      </c>
      <c r="D274" s="1" t="s">
        <v>1080</v>
      </c>
      <c r="E274" s="1" t="s">
        <v>5691</v>
      </c>
      <c r="F274" s="1" t="s">
        <v>536</v>
      </c>
      <c r="G274" s="21">
        <v>0.46400000000721775</v>
      </c>
      <c r="H274" s="21">
        <v>0</v>
      </c>
      <c r="I274" s="1" t="s">
        <v>258</v>
      </c>
      <c r="J274" s="1" t="s">
        <v>259</v>
      </c>
      <c r="K274" s="1">
        <v>1</v>
      </c>
      <c r="L274" s="1">
        <v>3</v>
      </c>
      <c r="M274" s="1">
        <v>10</v>
      </c>
      <c r="N274" s="1">
        <v>9</v>
      </c>
      <c r="O274" s="1">
        <v>20</v>
      </c>
      <c r="P274" s="16">
        <v>308.11300872093022</v>
      </c>
      <c r="Q274" s="21">
        <v>10.164553011067845</v>
      </c>
      <c r="R274" s="21">
        <v>8.6831178143949739</v>
      </c>
      <c r="S274" s="21">
        <v>-1.4814351966728712</v>
      </c>
      <c r="T274" s="21">
        <v>0.69721533782721246</v>
      </c>
      <c r="U274" s="21">
        <v>4.2857727435855848</v>
      </c>
      <c r="V274" s="21">
        <v>3.5885574057583725</v>
      </c>
      <c r="W274" s="13" t="str">
        <f>IF(Table4[[#This Row],[PSI - FI]]&gt;5,"Red",(IF(AND(Table4[[#This Row],[PSI - FI]]&lt;5,Table4[[#This Row],[PSI - FI]]&gt;=3),"Blue","No")))</f>
        <v>Blue</v>
      </c>
      <c r="X274" s="19" t="str">
        <f>HYPERLINK("https://www.google.com/maps/search/?api=1&amp;query="&amp;Table4[[#This Row],[Begin Lat]]&amp;","&amp;Table4[[#This Row],[Begin Long]],"Google Maps")</f>
        <v>Google Maps</v>
      </c>
      <c r="Y274" s="1">
        <v>39.944422000000003</v>
      </c>
      <c r="Z274" s="1">
        <v>-82.871386000000001</v>
      </c>
      <c r="AA274" s="1">
        <v>0</v>
      </c>
      <c r="AB274" s="1">
        <v>0</v>
      </c>
    </row>
    <row r="275" spans="1:28" x14ac:dyDescent="0.25">
      <c r="A275" s="13">
        <v>273</v>
      </c>
      <c r="B275" s="17">
        <v>12</v>
      </c>
      <c r="C275" s="1" t="s">
        <v>785</v>
      </c>
      <c r="D275" s="1" t="s">
        <v>1081</v>
      </c>
      <c r="E275" s="1" t="s">
        <v>5638</v>
      </c>
      <c r="F275" s="1" t="s">
        <v>537</v>
      </c>
      <c r="G275" s="21">
        <v>2.2200000000011642</v>
      </c>
      <c r="H275" s="21">
        <v>0</v>
      </c>
      <c r="I275" s="1" t="s">
        <v>258</v>
      </c>
      <c r="J275" s="1" t="s">
        <v>259</v>
      </c>
      <c r="K275" s="1">
        <v>0</v>
      </c>
      <c r="L275" s="1">
        <v>0</v>
      </c>
      <c r="M275" s="1">
        <v>11</v>
      </c>
      <c r="N275" s="1">
        <v>13</v>
      </c>
      <c r="O275" s="1">
        <v>71</v>
      </c>
      <c r="P275" s="16">
        <v>200.703125</v>
      </c>
      <c r="Q275" s="21">
        <v>7.3475254102206149</v>
      </c>
      <c r="R275" s="21">
        <v>18.953062602897688</v>
      </c>
      <c r="S275" s="21">
        <v>11.605537192677073</v>
      </c>
      <c r="T275" s="21">
        <v>0.50398747544559397</v>
      </c>
      <c r="U275" s="21">
        <v>4.2852674305685028</v>
      </c>
      <c r="V275" s="21">
        <v>3.7812799551229088</v>
      </c>
      <c r="W275" s="13" t="str">
        <f>IF(Table4[[#This Row],[PSI - FI]]&gt;5,"Red",(IF(AND(Table4[[#This Row],[PSI - FI]]&lt;5,Table4[[#This Row],[PSI - FI]]&gt;=3),"Blue","No")))</f>
        <v>Blue</v>
      </c>
      <c r="X275" s="19" t="str">
        <f>HYPERLINK("https://www.google.com/maps/search/?api=1&amp;query="&amp;Table4[[#This Row],[Begin Lat]]&amp;","&amp;Table4[[#This Row],[Begin Long]],"Google Maps")</f>
        <v>Google Maps</v>
      </c>
      <c r="Y275" s="1">
        <v>41.511589000000001</v>
      </c>
      <c r="Z275" s="1">
        <v>-81.615382999999994</v>
      </c>
      <c r="AA275" s="1">
        <v>0</v>
      </c>
      <c r="AB275" s="1">
        <v>0</v>
      </c>
    </row>
    <row r="276" spans="1:28" x14ac:dyDescent="0.25">
      <c r="A276" s="13">
        <v>274</v>
      </c>
      <c r="B276" s="17">
        <v>6</v>
      </c>
      <c r="C276" s="1" t="s">
        <v>784</v>
      </c>
      <c r="D276" s="1" t="s">
        <v>1082</v>
      </c>
      <c r="E276" s="1" t="s">
        <v>5286</v>
      </c>
      <c r="F276" s="1" t="s">
        <v>538</v>
      </c>
      <c r="G276" s="21">
        <v>8.8800000000046566</v>
      </c>
      <c r="H276" s="21">
        <v>0</v>
      </c>
      <c r="I276" s="1" t="s">
        <v>258</v>
      </c>
      <c r="J276" s="1" t="s">
        <v>259</v>
      </c>
      <c r="K276" s="1">
        <v>1</v>
      </c>
      <c r="L276" s="1">
        <v>2</v>
      </c>
      <c r="M276" s="1">
        <v>16</v>
      </c>
      <c r="N276" s="1">
        <v>5</v>
      </c>
      <c r="O276" s="1">
        <v>25</v>
      </c>
      <c r="P276" s="16">
        <v>288.96756904069764</v>
      </c>
      <c r="Q276" s="21">
        <v>7.7665537164800051</v>
      </c>
      <c r="R276" s="21">
        <v>9.7206383315512088</v>
      </c>
      <c r="S276" s="21">
        <v>1.9540846150712037</v>
      </c>
      <c r="T276" s="21">
        <v>0.53272980792098079</v>
      </c>
      <c r="U276" s="21">
        <v>4.285076351286861</v>
      </c>
      <c r="V276" s="21">
        <v>3.7523465433658805</v>
      </c>
      <c r="W276" s="13" t="str">
        <f>IF(Table4[[#This Row],[PSI - FI]]&gt;5,"Red",(IF(AND(Table4[[#This Row],[PSI - FI]]&lt;5,Table4[[#This Row],[PSI - FI]]&gt;=3),"Blue","No")))</f>
        <v>Blue</v>
      </c>
      <c r="X276" s="19" t="str">
        <f>HYPERLINK("https://www.google.com/maps/search/?api=1&amp;query="&amp;Table4[[#This Row],[Begin Lat]]&amp;","&amp;Table4[[#This Row],[Begin Long]],"Google Maps")</f>
        <v>Google Maps</v>
      </c>
      <c r="Y276" s="1">
        <v>39.987521999999998</v>
      </c>
      <c r="Z276" s="1">
        <v>-83.107467999999997</v>
      </c>
      <c r="AA276" s="1">
        <v>0</v>
      </c>
      <c r="AB276" s="1">
        <v>0</v>
      </c>
    </row>
    <row r="277" spans="1:28" x14ac:dyDescent="0.25">
      <c r="A277" s="13">
        <v>275</v>
      </c>
      <c r="B277" s="17">
        <v>12</v>
      </c>
      <c r="C277" s="1" t="s">
        <v>785</v>
      </c>
      <c r="D277" s="1" t="s">
        <v>1083</v>
      </c>
      <c r="E277" s="1" t="s">
        <v>5631</v>
      </c>
      <c r="F277" s="1" t="s">
        <v>539</v>
      </c>
      <c r="G277" s="21">
        <v>8.8899999999994179</v>
      </c>
      <c r="H277" s="21">
        <v>0</v>
      </c>
      <c r="I277" s="1" t="s">
        <v>258</v>
      </c>
      <c r="J277" s="1" t="s">
        <v>259</v>
      </c>
      <c r="K277" s="1">
        <v>0</v>
      </c>
      <c r="L277" s="1">
        <v>0</v>
      </c>
      <c r="M277" s="1">
        <v>8</v>
      </c>
      <c r="N277" s="1">
        <v>17</v>
      </c>
      <c r="O277" s="1">
        <v>45</v>
      </c>
      <c r="P277" s="16">
        <v>172.8125</v>
      </c>
      <c r="Q277" s="21">
        <v>6.844032706883719</v>
      </c>
      <c r="R277" s="21">
        <v>13.455205565812324</v>
      </c>
      <c r="S277" s="21">
        <v>6.6111728589286054</v>
      </c>
      <c r="T277" s="21">
        <v>0.46945149192833246</v>
      </c>
      <c r="U277" s="21">
        <v>4.2791210066250729</v>
      </c>
      <c r="V277" s="21">
        <v>3.8096695146967403</v>
      </c>
      <c r="W277" s="13" t="str">
        <f>IF(Table4[[#This Row],[PSI - FI]]&gt;5,"Red",(IF(AND(Table4[[#This Row],[PSI - FI]]&lt;5,Table4[[#This Row],[PSI - FI]]&gt;=3),"Blue","No")))</f>
        <v>Blue</v>
      </c>
      <c r="X277" s="19" t="str">
        <f>HYPERLINK("https://www.google.com/maps/search/?api=1&amp;query="&amp;Table4[[#This Row],[Begin Lat]]&amp;","&amp;Table4[[#This Row],[Begin Long]],"Google Maps")</f>
        <v>Google Maps</v>
      </c>
      <c r="Y277" s="1">
        <v>41.405244000000003</v>
      </c>
      <c r="Z277" s="1">
        <v>-81.690839999999994</v>
      </c>
      <c r="AA277" s="1">
        <v>0</v>
      </c>
      <c r="AB277" s="1">
        <v>0</v>
      </c>
    </row>
    <row r="278" spans="1:28" x14ac:dyDescent="0.25">
      <c r="A278" s="13">
        <v>276</v>
      </c>
      <c r="B278" s="17">
        <v>6</v>
      </c>
      <c r="C278" s="1" t="s">
        <v>784</v>
      </c>
      <c r="D278" s="1" t="s">
        <v>1084</v>
      </c>
      <c r="E278" s="1" t="s">
        <v>5692</v>
      </c>
      <c r="F278" s="1" t="s">
        <v>540</v>
      </c>
      <c r="G278" s="21">
        <v>8.2780000000057044</v>
      </c>
      <c r="H278" s="21">
        <v>0</v>
      </c>
      <c r="I278" s="1" t="s">
        <v>258</v>
      </c>
      <c r="J278" s="1" t="s">
        <v>259</v>
      </c>
      <c r="K278" s="1">
        <v>0</v>
      </c>
      <c r="L278" s="1">
        <v>0</v>
      </c>
      <c r="M278" s="1">
        <v>15</v>
      </c>
      <c r="N278" s="1">
        <v>9</v>
      </c>
      <c r="O278" s="1">
        <v>65</v>
      </c>
      <c r="P278" s="16">
        <v>203.140625</v>
      </c>
      <c r="Q278" s="21">
        <v>6.6385779404021372</v>
      </c>
      <c r="R278" s="21">
        <v>17.874216207095444</v>
      </c>
      <c r="S278" s="21">
        <v>11.235638266693307</v>
      </c>
      <c r="T278" s="21">
        <v>0.45535877046141787</v>
      </c>
      <c r="U278" s="21">
        <v>4.2568988289149425</v>
      </c>
      <c r="V278" s="21">
        <v>3.8015400584535248</v>
      </c>
      <c r="W278" s="13" t="str">
        <f>IF(Table4[[#This Row],[PSI - FI]]&gt;5,"Red",(IF(AND(Table4[[#This Row],[PSI - FI]]&lt;5,Table4[[#This Row],[PSI - FI]]&gt;=3),"Blue","No")))</f>
        <v>Blue</v>
      </c>
      <c r="X278" s="19" t="str">
        <f>HYPERLINK("https://www.google.com/maps/search/?api=1&amp;query="&amp;Table4[[#This Row],[Begin Lat]]&amp;","&amp;Table4[[#This Row],[Begin Long]],"Google Maps")</f>
        <v>Google Maps</v>
      </c>
      <c r="Y278" s="1">
        <v>39.952171</v>
      </c>
      <c r="Z278" s="1">
        <v>-82.982431000000005</v>
      </c>
      <c r="AA278" s="1">
        <v>0</v>
      </c>
      <c r="AB278" s="1">
        <v>0</v>
      </c>
    </row>
    <row r="279" spans="1:28" x14ac:dyDescent="0.25">
      <c r="A279" s="13">
        <v>277</v>
      </c>
      <c r="B279" s="17">
        <v>6</v>
      </c>
      <c r="C279" s="1" t="s">
        <v>784</v>
      </c>
      <c r="D279" s="1" t="s">
        <v>1085</v>
      </c>
      <c r="E279" s="1" t="s">
        <v>5693</v>
      </c>
      <c r="F279" s="1" t="s">
        <v>541</v>
      </c>
      <c r="G279" s="21">
        <v>2.0019999999931315</v>
      </c>
      <c r="H279" s="21">
        <v>0</v>
      </c>
      <c r="I279" s="1" t="s">
        <v>258</v>
      </c>
      <c r="J279" s="1" t="s">
        <v>261</v>
      </c>
      <c r="K279" s="1">
        <v>0</v>
      </c>
      <c r="L279" s="1">
        <v>1</v>
      </c>
      <c r="M279" s="1">
        <v>13</v>
      </c>
      <c r="N279" s="1">
        <v>10</v>
      </c>
      <c r="O279" s="1">
        <v>31</v>
      </c>
      <c r="P279" s="16">
        <v>206.16106468023256</v>
      </c>
      <c r="Q279" s="21">
        <v>7.9806684078513515</v>
      </c>
      <c r="R279" s="21">
        <v>10.859944249170308</v>
      </c>
      <c r="S279" s="21">
        <v>2.8792758413189565</v>
      </c>
      <c r="T279" s="21">
        <v>0.55474800953402237</v>
      </c>
      <c r="U279" s="21">
        <v>4.2535306695534318</v>
      </c>
      <c r="V279" s="21">
        <v>3.6987826600194094</v>
      </c>
      <c r="W279" s="13" t="str">
        <f>IF(Table4[[#This Row],[PSI - FI]]&gt;5,"Red",(IF(AND(Table4[[#This Row],[PSI - FI]]&lt;5,Table4[[#This Row],[PSI - FI]]&gt;=3),"Blue","No")))</f>
        <v>Blue</v>
      </c>
      <c r="X279" s="19" t="str">
        <f>HYPERLINK("https://www.google.com/maps/search/?api=1&amp;query="&amp;Table4[[#This Row],[Begin Lat]]&amp;","&amp;Table4[[#This Row],[Begin Long]],"Google Maps")</f>
        <v>Google Maps</v>
      </c>
      <c r="Y279" s="1">
        <v>40.053986000000002</v>
      </c>
      <c r="Z279" s="1">
        <v>-83.066941999999997</v>
      </c>
      <c r="AA279" s="1">
        <v>0</v>
      </c>
      <c r="AB279" s="1">
        <v>0</v>
      </c>
    </row>
    <row r="280" spans="1:28" x14ac:dyDescent="0.25">
      <c r="A280" s="13">
        <v>278</v>
      </c>
      <c r="B280" s="17">
        <v>7</v>
      </c>
      <c r="C280" s="1" t="s">
        <v>3196</v>
      </c>
      <c r="D280" s="1" t="s">
        <v>1086</v>
      </c>
      <c r="E280" s="1" t="s">
        <v>5694</v>
      </c>
      <c r="F280" s="1" t="s">
        <v>542</v>
      </c>
      <c r="G280" s="21">
        <v>13.835000000006403</v>
      </c>
      <c r="H280" s="21">
        <v>0</v>
      </c>
      <c r="I280" s="1" t="s">
        <v>258</v>
      </c>
      <c r="J280" s="1" t="s">
        <v>261</v>
      </c>
      <c r="K280" s="1">
        <v>0</v>
      </c>
      <c r="L280" s="1">
        <v>1</v>
      </c>
      <c r="M280" s="1">
        <v>14</v>
      </c>
      <c r="N280" s="1">
        <v>10</v>
      </c>
      <c r="O280" s="1">
        <v>57</v>
      </c>
      <c r="P280" s="16">
        <v>238.70793968023256</v>
      </c>
      <c r="Q280" s="21">
        <v>5.4261948545773002</v>
      </c>
      <c r="R280" s="21">
        <v>16.409876026582026</v>
      </c>
      <c r="S280" s="21">
        <v>10.983681172004726</v>
      </c>
      <c r="T280" s="21">
        <v>0.37718279235347207</v>
      </c>
      <c r="U280" s="21">
        <v>4.2525439021132954</v>
      </c>
      <c r="V280" s="21">
        <v>3.8753611097598233</v>
      </c>
      <c r="W280" s="13" t="str">
        <f>IF(Table4[[#This Row],[PSI - FI]]&gt;5,"Red",(IF(AND(Table4[[#This Row],[PSI - FI]]&lt;5,Table4[[#This Row],[PSI - FI]]&gt;=3),"Blue","No")))</f>
        <v>Blue</v>
      </c>
      <c r="X280" s="19" t="str">
        <f>HYPERLINK("https://www.google.com/maps/search/?api=1&amp;query="&amp;Table4[[#This Row],[Begin Lat]]&amp;","&amp;Table4[[#This Row],[Begin Long]],"Google Maps")</f>
        <v>Google Maps</v>
      </c>
      <c r="Y280" s="1">
        <v>39.754190000000001</v>
      </c>
      <c r="Z280" s="1">
        <v>-84.224146000000005</v>
      </c>
      <c r="AA280" s="1">
        <v>0</v>
      </c>
      <c r="AB280" s="1">
        <v>0</v>
      </c>
    </row>
    <row r="281" spans="1:28" x14ac:dyDescent="0.25">
      <c r="A281" s="13">
        <v>279</v>
      </c>
      <c r="B281" s="17">
        <v>5</v>
      </c>
      <c r="C281" s="1" t="s">
        <v>793</v>
      </c>
      <c r="D281" s="1" t="s">
        <v>1087</v>
      </c>
      <c r="E281" s="1" t="s">
        <v>5695</v>
      </c>
      <c r="F281" s="1" t="s">
        <v>543</v>
      </c>
      <c r="G281" s="21">
        <v>0.83900000000721775</v>
      </c>
      <c r="H281" s="21">
        <v>0</v>
      </c>
      <c r="I281" s="1" t="s">
        <v>258</v>
      </c>
      <c r="J281" s="1" t="s">
        <v>259</v>
      </c>
      <c r="K281" s="1">
        <v>0</v>
      </c>
      <c r="L281" s="1">
        <v>3</v>
      </c>
      <c r="M281" s="1">
        <v>13</v>
      </c>
      <c r="N281" s="1">
        <v>7</v>
      </c>
      <c r="O281" s="1">
        <v>59</v>
      </c>
      <c r="P281" s="16">
        <v>312.20194404069764</v>
      </c>
      <c r="Q281" s="21">
        <v>11.948971941813774</v>
      </c>
      <c r="R281" s="21">
        <v>16.140116830938162</v>
      </c>
      <c r="S281" s="21">
        <v>4.1911448891243879</v>
      </c>
      <c r="T281" s="21">
        <v>0.81961366132167512</v>
      </c>
      <c r="U281" s="21">
        <v>4.2474258773301887</v>
      </c>
      <c r="V281" s="21">
        <v>3.4278122160085136</v>
      </c>
      <c r="W281" s="13" t="str">
        <f>IF(Table4[[#This Row],[PSI - FI]]&gt;5,"Red",(IF(AND(Table4[[#This Row],[PSI - FI]]&lt;5,Table4[[#This Row],[PSI - FI]]&gt;=3),"Blue","No")))</f>
        <v>Blue</v>
      </c>
      <c r="X281" s="19" t="str">
        <f>HYPERLINK("https://www.google.com/maps/search/?api=1&amp;query="&amp;Table4[[#This Row],[Begin Lat]]&amp;","&amp;Table4[[#This Row],[Begin Long]],"Google Maps")</f>
        <v>Google Maps</v>
      </c>
      <c r="Y281" s="1">
        <v>40.086478</v>
      </c>
      <c r="Z281" s="1">
        <v>-82.427447999999998</v>
      </c>
      <c r="AA281" s="1">
        <v>0</v>
      </c>
      <c r="AB281" s="1">
        <v>0</v>
      </c>
    </row>
    <row r="282" spans="1:28" x14ac:dyDescent="0.25">
      <c r="A282" s="13">
        <v>280</v>
      </c>
      <c r="B282" s="17">
        <v>2</v>
      </c>
      <c r="C282" s="1" t="s">
        <v>786</v>
      </c>
      <c r="D282" s="1" t="s">
        <v>1088</v>
      </c>
      <c r="E282" s="1" t="s">
        <v>5696</v>
      </c>
      <c r="F282" s="1" t="s">
        <v>544</v>
      </c>
      <c r="G282" s="21">
        <v>0.38400000000547152</v>
      </c>
      <c r="H282" s="21">
        <v>0</v>
      </c>
      <c r="I282" s="1" t="s">
        <v>258</v>
      </c>
      <c r="J282" s="1" t="s">
        <v>259</v>
      </c>
      <c r="K282" s="1">
        <v>0</v>
      </c>
      <c r="L282" s="1">
        <v>2</v>
      </c>
      <c r="M282" s="1">
        <v>11</v>
      </c>
      <c r="N282" s="1">
        <v>13</v>
      </c>
      <c r="O282" s="1">
        <v>40</v>
      </c>
      <c r="P282" s="16">
        <v>261.05650436046511</v>
      </c>
      <c r="Q282" s="21">
        <v>4.3895539977573623</v>
      </c>
      <c r="R282" s="21">
        <v>12.958533756982394</v>
      </c>
      <c r="S282" s="21">
        <v>8.5689797592250319</v>
      </c>
      <c r="T282" s="21">
        <v>0.30109187980275692</v>
      </c>
      <c r="U282" s="21">
        <v>4.2419834359679589</v>
      </c>
      <c r="V282" s="21">
        <v>3.940891556165202</v>
      </c>
      <c r="W282" s="13" t="str">
        <f>IF(Table4[[#This Row],[PSI - FI]]&gt;5,"Red",(IF(AND(Table4[[#This Row],[PSI - FI]]&lt;5,Table4[[#This Row],[PSI - FI]]&gt;=3),"Blue","No")))</f>
        <v>Blue</v>
      </c>
      <c r="X282" s="19" t="str">
        <f>HYPERLINK("https://www.google.com/maps/search/?api=1&amp;query="&amp;Table4[[#This Row],[Begin Lat]]&amp;","&amp;Table4[[#This Row],[Begin Long]],"Google Maps")</f>
        <v>Google Maps</v>
      </c>
      <c r="Y282" s="1">
        <v>41.677751000000001</v>
      </c>
      <c r="Z282" s="1">
        <v>-83.594072999999995</v>
      </c>
      <c r="AA282" s="1">
        <v>0</v>
      </c>
      <c r="AB282" s="1">
        <v>0</v>
      </c>
    </row>
    <row r="283" spans="1:28" x14ac:dyDescent="0.25">
      <c r="A283" s="13">
        <v>281</v>
      </c>
      <c r="B283" s="17">
        <v>7</v>
      </c>
      <c r="C283" s="1" t="s">
        <v>3196</v>
      </c>
      <c r="D283" s="1" t="s">
        <v>1089</v>
      </c>
      <c r="E283" s="1" t="s">
        <v>5697</v>
      </c>
      <c r="F283" s="1" t="s">
        <v>545</v>
      </c>
      <c r="G283" s="21">
        <v>7.547999999995227</v>
      </c>
      <c r="H283" s="21">
        <v>0</v>
      </c>
      <c r="I283" s="1" t="s">
        <v>258</v>
      </c>
      <c r="J283" s="1" t="s">
        <v>261</v>
      </c>
      <c r="K283" s="1">
        <v>0</v>
      </c>
      <c r="L283" s="1">
        <v>0</v>
      </c>
      <c r="M283" s="1">
        <v>15</v>
      </c>
      <c r="N283" s="1">
        <v>10</v>
      </c>
      <c r="O283" s="1">
        <v>33</v>
      </c>
      <c r="P283" s="16">
        <v>175.578125</v>
      </c>
      <c r="Q283" s="21">
        <v>5.3515891711939814</v>
      </c>
      <c r="R283" s="21">
        <v>11.56534204080733</v>
      </c>
      <c r="S283" s="21">
        <v>6.2137528696133488</v>
      </c>
      <c r="T283" s="21">
        <v>0.3719968414729537</v>
      </c>
      <c r="U283" s="21">
        <v>4.2280659523629032</v>
      </c>
      <c r="V283" s="21">
        <v>3.8560691108899494</v>
      </c>
      <c r="W283" s="13" t="str">
        <f>IF(Table4[[#This Row],[PSI - FI]]&gt;5,"Red",(IF(AND(Table4[[#This Row],[PSI - FI]]&lt;5,Table4[[#This Row],[PSI - FI]]&gt;=3),"Blue","No")))</f>
        <v>Blue</v>
      </c>
      <c r="X283" s="19" t="str">
        <f>HYPERLINK("https://www.google.com/maps/search/?api=1&amp;query="&amp;Table4[[#This Row],[Begin Lat]]&amp;","&amp;Table4[[#This Row],[Begin Long]],"Google Maps")</f>
        <v>Google Maps</v>
      </c>
      <c r="Y283" s="1">
        <v>39.595370000000003</v>
      </c>
      <c r="Z283" s="1">
        <v>-84.200291000000007</v>
      </c>
      <c r="AA283" s="1">
        <v>0</v>
      </c>
      <c r="AB283" s="1">
        <v>0</v>
      </c>
    </row>
    <row r="284" spans="1:28" x14ac:dyDescent="0.25">
      <c r="A284" s="13">
        <v>282</v>
      </c>
      <c r="B284" s="17">
        <v>6</v>
      </c>
      <c r="C284" s="1" t="s">
        <v>784</v>
      </c>
      <c r="D284" s="1" t="s">
        <v>1090</v>
      </c>
      <c r="E284" s="1" t="s">
        <v>5462</v>
      </c>
      <c r="F284" s="1" t="s">
        <v>546</v>
      </c>
      <c r="G284" s="21">
        <v>0.67900000000372529</v>
      </c>
      <c r="H284" s="21">
        <v>0</v>
      </c>
      <c r="I284" s="1" t="s">
        <v>258</v>
      </c>
      <c r="J284" s="1" t="s">
        <v>259</v>
      </c>
      <c r="K284" s="1">
        <v>0</v>
      </c>
      <c r="L284" s="1">
        <v>1</v>
      </c>
      <c r="M284" s="1">
        <v>14</v>
      </c>
      <c r="N284" s="1">
        <v>9</v>
      </c>
      <c r="O284" s="1">
        <v>80</v>
      </c>
      <c r="P284" s="16">
        <v>257.27043968023258</v>
      </c>
      <c r="Q284" s="21">
        <v>6.6071513624208027</v>
      </c>
      <c r="R284" s="21">
        <v>20.687845116628843</v>
      </c>
      <c r="S284" s="21">
        <v>14.08069375420804</v>
      </c>
      <c r="T284" s="21">
        <v>0.45320313290803493</v>
      </c>
      <c r="U284" s="21">
        <v>4.2198449463983714</v>
      </c>
      <c r="V284" s="21">
        <v>3.7666418134903363</v>
      </c>
      <c r="W284" s="13" t="str">
        <f>IF(Table4[[#This Row],[PSI - FI]]&gt;5,"Red",(IF(AND(Table4[[#This Row],[PSI - FI]]&lt;5,Table4[[#This Row],[PSI - FI]]&gt;=3),"Blue","No")))</f>
        <v>Blue</v>
      </c>
      <c r="X284" s="19" t="str">
        <f>HYPERLINK("https://www.google.com/maps/search/?api=1&amp;query="&amp;Table4[[#This Row],[Begin Lat]]&amp;","&amp;Table4[[#This Row],[Begin Long]],"Google Maps")</f>
        <v>Google Maps</v>
      </c>
      <c r="Y284" s="1">
        <v>39.955416999999997</v>
      </c>
      <c r="Z284" s="1">
        <v>-82.795173000000005</v>
      </c>
      <c r="AA284" s="1">
        <v>0</v>
      </c>
      <c r="AB284" s="1">
        <v>0</v>
      </c>
    </row>
    <row r="285" spans="1:28" x14ac:dyDescent="0.25">
      <c r="A285" s="13">
        <v>283</v>
      </c>
      <c r="B285" s="17">
        <v>7</v>
      </c>
      <c r="C285" s="1" t="s">
        <v>789</v>
      </c>
      <c r="D285" s="1" t="s">
        <v>1091</v>
      </c>
      <c r="E285" s="1" t="s">
        <v>5260</v>
      </c>
      <c r="F285" s="1" t="s">
        <v>547</v>
      </c>
      <c r="G285" s="21">
        <v>8.8169999999954598</v>
      </c>
      <c r="H285" s="21">
        <v>0</v>
      </c>
      <c r="I285" s="1" t="s">
        <v>258</v>
      </c>
      <c r="J285" s="1" t="s">
        <v>259</v>
      </c>
      <c r="K285" s="1">
        <v>0</v>
      </c>
      <c r="L285" s="1">
        <v>0</v>
      </c>
      <c r="M285" s="1">
        <v>11</v>
      </c>
      <c r="N285" s="1">
        <v>14</v>
      </c>
      <c r="O285" s="1">
        <v>48</v>
      </c>
      <c r="P285" s="16">
        <v>182.140625</v>
      </c>
      <c r="Q285" s="21">
        <v>5.1087747273496573</v>
      </c>
      <c r="R285" s="21">
        <v>14.414795661709976</v>
      </c>
      <c r="S285" s="21">
        <v>9.3060209343603191</v>
      </c>
      <c r="T285" s="21">
        <v>0.3504252566279859</v>
      </c>
      <c r="U285" s="21">
        <v>4.2067572711544736</v>
      </c>
      <c r="V285" s="21">
        <v>3.8563320145264877</v>
      </c>
      <c r="W285" s="13" t="str">
        <f>IF(Table4[[#This Row],[PSI - FI]]&gt;5,"Red",(IF(AND(Table4[[#This Row],[PSI - FI]]&lt;5,Table4[[#This Row],[PSI - FI]]&gt;=3),"Blue","No")))</f>
        <v>Blue</v>
      </c>
      <c r="X285" s="19" t="str">
        <f>HYPERLINK("https://www.google.com/maps/search/?api=1&amp;query="&amp;Table4[[#This Row],[Begin Lat]]&amp;","&amp;Table4[[#This Row],[Begin Long]],"Google Maps")</f>
        <v>Google Maps</v>
      </c>
      <c r="Y285" s="1">
        <v>39.923099000000001</v>
      </c>
      <c r="Z285" s="1">
        <v>-83.806841000000006</v>
      </c>
      <c r="AA285" s="1">
        <v>0</v>
      </c>
      <c r="AB285" s="1">
        <v>0</v>
      </c>
    </row>
    <row r="286" spans="1:28" x14ac:dyDescent="0.25">
      <c r="A286" s="13">
        <v>284</v>
      </c>
      <c r="B286" s="17">
        <v>12</v>
      </c>
      <c r="C286" s="1" t="s">
        <v>785</v>
      </c>
      <c r="D286" s="1" t="s">
        <v>1092</v>
      </c>
      <c r="E286" s="1" t="s">
        <v>5565</v>
      </c>
      <c r="F286" s="1" t="s">
        <v>548</v>
      </c>
      <c r="G286" s="21">
        <v>9.9130000000004657</v>
      </c>
      <c r="H286" s="21">
        <v>0</v>
      </c>
      <c r="I286" s="1" t="s">
        <v>258</v>
      </c>
      <c r="J286" s="1" t="s">
        <v>259</v>
      </c>
      <c r="K286" s="1">
        <v>1</v>
      </c>
      <c r="L286" s="1">
        <v>3</v>
      </c>
      <c r="M286" s="1">
        <v>10</v>
      </c>
      <c r="N286" s="1">
        <v>10</v>
      </c>
      <c r="O286" s="1">
        <v>45</v>
      </c>
      <c r="P286" s="16">
        <v>337.55050872093022</v>
      </c>
      <c r="Q286" s="21">
        <v>6.0995864575874581</v>
      </c>
      <c r="R286" s="21">
        <v>13.762666575723015</v>
      </c>
      <c r="S286" s="21">
        <v>7.6630801181355572</v>
      </c>
      <c r="T286" s="21">
        <v>0.41838782561343119</v>
      </c>
      <c r="U286" s="21">
        <v>4.1827331202417533</v>
      </c>
      <c r="V286" s="21">
        <v>3.7643452946283222</v>
      </c>
      <c r="W286" s="13" t="str">
        <f>IF(Table4[[#This Row],[PSI - FI]]&gt;5,"Red",(IF(AND(Table4[[#This Row],[PSI - FI]]&lt;5,Table4[[#This Row],[PSI - FI]]&gt;=3),"Blue","No")))</f>
        <v>Blue</v>
      </c>
      <c r="X286" s="19" t="str">
        <f>HYPERLINK("https://www.google.com/maps/search/?api=1&amp;query="&amp;Table4[[#This Row],[Begin Lat]]&amp;","&amp;Table4[[#This Row],[Begin Long]],"Google Maps")</f>
        <v>Google Maps</v>
      </c>
      <c r="Y286" s="1">
        <v>41.538938000000002</v>
      </c>
      <c r="Z286" s="1">
        <v>-81.497168000000002</v>
      </c>
      <c r="AA286" s="1">
        <v>0</v>
      </c>
      <c r="AB286" s="1">
        <v>0</v>
      </c>
    </row>
    <row r="287" spans="1:28" x14ac:dyDescent="0.25">
      <c r="A287" s="13">
        <v>285</v>
      </c>
      <c r="B287" s="17">
        <v>7</v>
      </c>
      <c r="C287" s="1" t="s">
        <v>3196</v>
      </c>
      <c r="D287" s="1" t="s">
        <v>1093</v>
      </c>
      <c r="E287" s="1" t="s">
        <v>5598</v>
      </c>
      <c r="F287" s="1" t="s">
        <v>549</v>
      </c>
      <c r="G287" s="21">
        <v>8.5800000000017462</v>
      </c>
      <c r="H287" s="21">
        <v>0</v>
      </c>
      <c r="I287" s="1" t="s">
        <v>258</v>
      </c>
      <c r="J287" s="1" t="s">
        <v>259</v>
      </c>
      <c r="K287" s="1">
        <v>0</v>
      </c>
      <c r="L287" s="1">
        <v>0</v>
      </c>
      <c r="M287" s="1">
        <v>17</v>
      </c>
      <c r="N287" s="1">
        <v>8</v>
      </c>
      <c r="O287" s="1">
        <v>30</v>
      </c>
      <c r="P287" s="16">
        <v>176.796875</v>
      </c>
      <c r="Q287" s="21">
        <v>5.7698658082656724</v>
      </c>
      <c r="R287" s="21">
        <v>10.564673647342302</v>
      </c>
      <c r="S287" s="21">
        <v>4.7948078390766291</v>
      </c>
      <c r="T287" s="21">
        <v>0.39577135702350091</v>
      </c>
      <c r="U287" s="21">
        <v>4.1812725665675412</v>
      </c>
      <c r="V287" s="21">
        <v>3.7855012095440403</v>
      </c>
      <c r="W287" s="13" t="str">
        <f>IF(Table4[[#This Row],[PSI - FI]]&gt;5,"Red",(IF(AND(Table4[[#This Row],[PSI - FI]]&lt;5,Table4[[#This Row],[PSI - FI]]&gt;=3),"Blue","No")))</f>
        <v>Blue</v>
      </c>
      <c r="X287" s="19" t="str">
        <f>HYPERLINK("https://www.google.com/maps/search/?api=1&amp;query="&amp;Table4[[#This Row],[Begin Lat]]&amp;","&amp;Table4[[#This Row],[Begin Long]],"Google Maps")</f>
        <v>Google Maps</v>
      </c>
      <c r="Y287" s="1">
        <v>39.790593000000001</v>
      </c>
      <c r="Z287" s="1">
        <v>-84.253801999999993</v>
      </c>
      <c r="AA287" s="1">
        <v>0</v>
      </c>
      <c r="AB287" s="1">
        <v>0</v>
      </c>
    </row>
    <row r="288" spans="1:28" x14ac:dyDescent="0.25">
      <c r="A288" s="13">
        <v>286</v>
      </c>
      <c r="B288" s="17">
        <v>2</v>
      </c>
      <c r="C288" s="1" t="s">
        <v>786</v>
      </c>
      <c r="D288" s="1" t="s">
        <v>1094</v>
      </c>
      <c r="E288" s="1" t="s">
        <v>5559</v>
      </c>
      <c r="F288" s="1" t="s">
        <v>550</v>
      </c>
      <c r="G288" s="21">
        <v>15.025999999998021</v>
      </c>
      <c r="H288" s="21">
        <v>0</v>
      </c>
      <c r="I288" s="1" t="s">
        <v>258</v>
      </c>
      <c r="J288" s="1" t="s">
        <v>259</v>
      </c>
      <c r="K288" s="1">
        <v>2</v>
      </c>
      <c r="L288" s="1">
        <v>2</v>
      </c>
      <c r="M288" s="1">
        <v>15</v>
      </c>
      <c r="N288" s="1">
        <v>5</v>
      </c>
      <c r="O288" s="1">
        <v>53</v>
      </c>
      <c r="P288" s="16">
        <v>356.09738372093022</v>
      </c>
      <c r="Q288" s="21">
        <v>6.1457668973098514</v>
      </c>
      <c r="R288" s="21">
        <v>15.324972645999292</v>
      </c>
      <c r="S288" s="21">
        <v>9.1792057486894407</v>
      </c>
      <c r="T288" s="21">
        <v>0.42155547212449745</v>
      </c>
      <c r="U288" s="21">
        <v>4.1799771844662725</v>
      </c>
      <c r="V288" s="21">
        <v>3.7584217123417751</v>
      </c>
      <c r="W288" s="13" t="str">
        <f>IF(Table4[[#This Row],[PSI - FI]]&gt;5,"Red",(IF(AND(Table4[[#This Row],[PSI - FI]]&lt;5,Table4[[#This Row],[PSI - FI]]&gt;=3),"Blue","No")))</f>
        <v>Blue</v>
      </c>
      <c r="X288" s="19" t="str">
        <f>HYPERLINK("https://www.google.com/maps/search/?api=1&amp;query="&amp;Table4[[#This Row],[Begin Lat]]&amp;","&amp;Table4[[#This Row],[Begin Long]],"Google Maps")</f>
        <v>Google Maps</v>
      </c>
      <c r="Y288" s="1">
        <v>41.692276</v>
      </c>
      <c r="Z288" s="1">
        <v>-83.589517000000001</v>
      </c>
      <c r="AA288" s="1">
        <v>0</v>
      </c>
      <c r="AB288" s="1">
        <v>0</v>
      </c>
    </row>
    <row r="289" spans="1:28" x14ac:dyDescent="0.25">
      <c r="A289" s="13">
        <v>287</v>
      </c>
      <c r="B289" s="17">
        <v>3</v>
      </c>
      <c r="C289" s="1" t="s">
        <v>791</v>
      </c>
      <c r="D289" s="1" t="s">
        <v>1095</v>
      </c>
      <c r="E289" s="1" t="s">
        <v>5698</v>
      </c>
      <c r="F289" s="1" t="s">
        <v>551</v>
      </c>
      <c r="G289" s="21">
        <v>0</v>
      </c>
      <c r="H289" s="21">
        <v>0</v>
      </c>
      <c r="I289" s="1" t="s">
        <v>258</v>
      </c>
      <c r="J289" s="1" t="s">
        <v>259</v>
      </c>
      <c r="K289" s="1">
        <v>0</v>
      </c>
      <c r="L289" s="1">
        <v>1</v>
      </c>
      <c r="M289" s="1">
        <v>10</v>
      </c>
      <c r="N289" s="1">
        <v>13</v>
      </c>
      <c r="O289" s="1">
        <v>83</v>
      </c>
      <c r="P289" s="16">
        <v>251.83293968023256</v>
      </c>
      <c r="Q289" s="21">
        <v>6.0456677677554707</v>
      </c>
      <c r="R289" s="21">
        <v>21.082074144141583</v>
      </c>
      <c r="S289" s="21">
        <v>15.036406376386111</v>
      </c>
      <c r="T289" s="21">
        <v>0.41468939071860828</v>
      </c>
      <c r="U289" s="21">
        <v>4.1700138125055055</v>
      </c>
      <c r="V289" s="21">
        <v>3.7553244217868973</v>
      </c>
      <c r="W289" s="13" t="str">
        <f>IF(Table4[[#This Row],[PSI - FI]]&gt;5,"Red",(IF(AND(Table4[[#This Row],[PSI - FI]]&lt;5,Table4[[#This Row],[PSI - FI]]&gt;=3),"Blue","No")))</f>
        <v>Blue</v>
      </c>
      <c r="X289" s="19" t="str">
        <f>HYPERLINK("https://www.google.com/maps/search/?api=1&amp;query="&amp;Table4[[#This Row],[Begin Lat]]&amp;","&amp;Table4[[#This Row],[Begin Long]],"Google Maps")</f>
        <v>Google Maps</v>
      </c>
      <c r="Y289" s="1">
        <v>41.385196999999998</v>
      </c>
      <c r="Z289" s="1">
        <v>-81.976996999999997</v>
      </c>
      <c r="AA289" s="1">
        <v>0</v>
      </c>
      <c r="AB289" s="1">
        <v>0</v>
      </c>
    </row>
    <row r="290" spans="1:28" x14ac:dyDescent="0.25">
      <c r="A290" s="13">
        <v>288</v>
      </c>
      <c r="B290" s="17">
        <v>8</v>
      </c>
      <c r="C290" s="1" t="s">
        <v>787</v>
      </c>
      <c r="D290" s="1" t="s">
        <v>1096</v>
      </c>
      <c r="E290" s="1" t="s">
        <v>5609</v>
      </c>
      <c r="F290" s="1" t="s">
        <v>552</v>
      </c>
      <c r="G290" s="21">
        <v>2.9660000000003492</v>
      </c>
      <c r="H290" s="21">
        <v>0</v>
      </c>
      <c r="I290" s="1" t="s">
        <v>258</v>
      </c>
      <c r="J290" s="1" t="s">
        <v>261</v>
      </c>
      <c r="K290" s="1">
        <v>0</v>
      </c>
      <c r="L290" s="1">
        <v>0</v>
      </c>
      <c r="M290" s="1">
        <v>16</v>
      </c>
      <c r="N290" s="1">
        <v>8</v>
      </c>
      <c r="O290" s="1">
        <v>84</v>
      </c>
      <c r="P290" s="16">
        <v>224.25</v>
      </c>
      <c r="Q290" s="21">
        <v>10.929177984488119</v>
      </c>
      <c r="R290" s="21">
        <v>20.886513074528828</v>
      </c>
      <c r="S290" s="21">
        <v>9.9573350900407096</v>
      </c>
      <c r="T290" s="21">
        <v>0.75970325076695877</v>
      </c>
      <c r="U290" s="21">
        <v>4.1687800478616515</v>
      </c>
      <c r="V290" s="21">
        <v>3.4090767970946927</v>
      </c>
      <c r="W290" s="13" t="str">
        <f>IF(Table4[[#This Row],[PSI - FI]]&gt;5,"Red",(IF(AND(Table4[[#This Row],[PSI - FI]]&lt;5,Table4[[#This Row],[PSI - FI]]&gt;=3),"Blue","No")))</f>
        <v>Blue</v>
      </c>
      <c r="X290" s="19" t="str">
        <f>HYPERLINK("https://www.google.com/maps/search/?api=1&amp;query="&amp;Table4[[#This Row],[Begin Lat]]&amp;","&amp;Table4[[#This Row],[Begin Long]],"Google Maps")</f>
        <v>Google Maps</v>
      </c>
      <c r="Y290" s="1">
        <v>39.150672999999998</v>
      </c>
      <c r="Z290" s="1">
        <v>-84.588786999999996</v>
      </c>
      <c r="AA290" s="1">
        <v>0</v>
      </c>
      <c r="AB290" s="1">
        <v>0</v>
      </c>
    </row>
    <row r="291" spans="1:28" x14ac:dyDescent="0.25">
      <c r="A291" s="13">
        <v>289</v>
      </c>
      <c r="B291" s="17">
        <v>6</v>
      </c>
      <c r="C291" s="1" t="s">
        <v>784</v>
      </c>
      <c r="D291" s="1" t="s">
        <v>1097</v>
      </c>
      <c r="E291" s="1" t="s">
        <v>5673</v>
      </c>
      <c r="F291" s="1" t="s">
        <v>553</v>
      </c>
      <c r="G291" s="21">
        <v>2.0580000000045402</v>
      </c>
      <c r="H291" s="21">
        <v>0</v>
      </c>
      <c r="I291" s="1" t="s">
        <v>258</v>
      </c>
      <c r="J291" s="1" t="s">
        <v>259</v>
      </c>
      <c r="K291" s="1">
        <v>0</v>
      </c>
      <c r="L291" s="1">
        <v>4</v>
      </c>
      <c r="M291" s="1">
        <v>10</v>
      </c>
      <c r="N291" s="1">
        <v>10</v>
      </c>
      <c r="O291" s="1">
        <v>53</v>
      </c>
      <c r="P291" s="16">
        <v>345.55050872093022</v>
      </c>
      <c r="Q291" s="21">
        <v>8.2390119936031461</v>
      </c>
      <c r="R291" s="21">
        <v>14.690745328507699</v>
      </c>
      <c r="S291" s="21">
        <v>6.4517333349045529</v>
      </c>
      <c r="T291" s="21">
        <v>0.56513705267980041</v>
      </c>
      <c r="U291" s="21">
        <v>4.1679979137878842</v>
      </c>
      <c r="V291" s="21">
        <v>3.6028608611080837</v>
      </c>
      <c r="W291" s="13" t="str">
        <f>IF(Table4[[#This Row],[PSI - FI]]&gt;5,"Red",(IF(AND(Table4[[#This Row],[PSI - FI]]&lt;5,Table4[[#This Row],[PSI - FI]]&gt;=3),"Blue","No")))</f>
        <v>Blue</v>
      </c>
      <c r="X291" s="19" t="str">
        <f>HYPERLINK("https://www.google.com/maps/search/?api=1&amp;query="&amp;Table4[[#This Row],[Begin Lat]]&amp;","&amp;Table4[[#This Row],[Begin Long]],"Google Maps")</f>
        <v>Google Maps</v>
      </c>
      <c r="Y291" s="1">
        <v>39.975042999999999</v>
      </c>
      <c r="Z291" s="1">
        <v>-82.884579000000002</v>
      </c>
      <c r="AA291" s="1">
        <v>0</v>
      </c>
      <c r="AB291" s="1">
        <v>0</v>
      </c>
    </row>
    <row r="292" spans="1:28" x14ac:dyDescent="0.25">
      <c r="A292" s="13">
        <v>290</v>
      </c>
      <c r="B292" s="17">
        <v>8</v>
      </c>
      <c r="C292" s="1" t="s">
        <v>787</v>
      </c>
      <c r="D292" s="1" t="s">
        <v>1098</v>
      </c>
      <c r="E292" s="1" t="s">
        <v>5341</v>
      </c>
      <c r="F292" s="1" t="s">
        <v>554</v>
      </c>
      <c r="G292" s="21">
        <v>19.547000000005937</v>
      </c>
      <c r="H292" s="21">
        <v>0</v>
      </c>
      <c r="I292" s="1" t="s">
        <v>258</v>
      </c>
      <c r="J292" s="1" t="s">
        <v>259</v>
      </c>
      <c r="K292" s="1">
        <v>0</v>
      </c>
      <c r="L292" s="1">
        <v>1</v>
      </c>
      <c r="M292" s="1">
        <v>6</v>
      </c>
      <c r="N292" s="1">
        <v>16</v>
      </c>
      <c r="O292" s="1">
        <v>68</v>
      </c>
      <c r="P292" s="16">
        <v>223.95793968023256</v>
      </c>
      <c r="Q292" s="21">
        <v>8.7453840350982883</v>
      </c>
      <c r="R292" s="21">
        <v>18.037028229777626</v>
      </c>
      <c r="S292" s="21">
        <v>9.2916441946793373</v>
      </c>
      <c r="T292" s="21">
        <v>0.59987053811618574</v>
      </c>
      <c r="U292" s="21">
        <v>4.1622548391045235</v>
      </c>
      <c r="V292" s="21">
        <v>3.562384300988338</v>
      </c>
      <c r="W292" s="13" t="str">
        <f>IF(Table4[[#This Row],[PSI - FI]]&gt;5,"Red",(IF(AND(Table4[[#This Row],[PSI - FI]]&lt;5,Table4[[#This Row],[PSI - FI]]&gt;=3),"Blue","No")))</f>
        <v>Blue</v>
      </c>
      <c r="X292" s="19" t="str">
        <f>HYPERLINK("https://www.google.com/maps/search/?api=1&amp;query="&amp;Table4[[#This Row],[Begin Lat]]&amp;","&amp;Table4[[#This Row],[Begin Long]],"Google Maps")</f>
        <v>Google Maps</v>
      </c>
      <c r="Y292" s="1">
        <v>39.126235000000001</v>
      </c>
      <c r="Z292" s="1">
        <v>-84.54889</v>
      </c>
      <c r="AA292" s="1">
        <v>0</v>
      </c>
      <c r="AB292" s="1">
        <v>0</v>
      </c>
    </row>
    <row r="293" spans="1:28" x14ac:dyDescent="0.25">
      <c r="A293" s="13">
        <v>291</v>
      </c>
      <c r="B293" s="17">
        <v>12</v>
      </c>
      <c r="C293" s="1" t="s">
        <v>785</v>
      </c>
      <c r="D293" s="1" t="s">
        <v>1099</v>
      </c>
      <c r="E293" s="1" t="s">
        <v>5699</v>
      </c>
      <c r="F293" s="1" t="s">
        <v>555</v>
      </c>
      <c r="G293" s="21">
        <v>4.9159999999974389</v>
      </c>
      <c r="H293" s="21">
        <v>0</v>
      </c>
      <c r="I293" s="1" t="s">
        <v>258</v>
      </c>
      <c r="J293" s="1" t="s">
        <v>261</v>
      </c>
      <c r="K293" s="1">
        <v>0</v>
      </c>
      <c r="L293" s="1">
        <v>1</v>
      </c>
      <c r="M293" s="1">
        <v>7</v>
      </c>
      <c r="N293" s="1">
        <v>16</v>
      </c>
      <c r="O293" s="1">
        <v>84</v>
      </c>
      <c r="P293" s="16">
        <v>246.50481468023256</v>
      </c>
      <c r="Q293" s="21">
        <v>7.142720859996647</v>
      </c>
      <c r="R293" s="21">
        <v>21.076727257414593</v>
      </c>
      <c r="S293" s="21">
        <v>13.934006397417946</v>
      </c>
      <c r="T293" s="21">
        <v>0.49650104192301431</v>
      </c>
      <c r="U293" s="21">
        <v>4.1585498334705049</v>
      </c>
      <c r="V293" s="21">
        <v>3.6620487915474906</v>
      </c>
      <c r="W293" s="13" t="str">
        <f>IF(Table4[[#This Row],[PSI - FI]]&gt;5,"Red",(IF(AND(Table4[[#This Row],[PSI - FI]]&lt;5,Table4[[#This Row],[PSI - FI]]&gt;=3),"Blue","No")))</f>
        <v>Blue</v>
      </c>
      <c r="X293" s="19" t="str">
        <f>HYPERLINK("https://www.google.com/maps/search/?api=1&amp;query="&amp;Table4[[#This Row],[Begin Lat]]&amp;","&amp;Table4[[#This Row],[Begin Long]],"Google Maps")</f>
        <v>Google Maps</v>
      </c>
      <c r="Y293" s="1">
        <v>41.508842999999999</v>
      </c>
      <c r="Z293" s="1">
        <v>-81.605425999999994</v>
      </c>
      <c r="AA293" s="1">
        <v>0</v>
      </c>
      <c r="AB293" s="1">
        <v>0</v>
      </c>
    </row>
    <row r="294" spans="1:28" x14ac:dyDescent="0.25">
      <c r="A294" s="13">
        <v>292</v>
      </c>
      <c r="B294" s="17">
        <v>3</v>
      </c>
      <c r="C294" s="1" t="s">
        <v>791</v>
      </c>
      <c r="D294" s="1" t="s">
        <v>1100</v>
      </c>
      <c r="E294" s="1" t="s">
        <v>5063</v>
      </c>
      <c r="F294" s="1" t="s">
        <v>556</v>
      </c>
      <c r="G294" s="21">
        <v>26.005000000004657</v>
      </c>
      <c r="H294" s="21">
        <v>0</v>
      </c>
      <c r="I294" s="1" t="s">
        <v>258</v>
      </c>
      <c r="J294" s="1" t="s">
        <v>259</v>
      </c>
      <c r="K294" s="1">
        <v>0</v>
      </c>
      <c r="L294" s="1">
        <v>0</v>
      </c>
      <c r="M294" s="1">
        <v>13</v>
      </c>
      <c r="N294" s="1">
        <v>10</v>
      </c>
      <c r="O294" s="1">
        <v>44</v>
      </c>
      <c r="P294" s="16">
        <v>173.484375</v>
      </c>
      <c r="Q294" s="21">
        <v>6.3992981989156679</v>
      </c>
      <c r="R294" s="21">
        <v>13.783396456719956</v>
      </c>
      <c r="S294" s="21">
        <v>7.384098257804288</v>
      </c>
      <c r="T294" s="21">
        <v>0.43894589862986344</v>
      </c>
      <c r="U294" s="21">
        <v>4.1462094667783029</v>
      </c>
      <c r="V294" s="21">
        <v>3.7072635681484396</v>
      </c>
      <c r="W294" s="13" t="str">
        <f>IF(Table4[[#This Row],[PSI - FI]]&gt;5,"Red",(IF(AND(Table4[[#This Row],[PSI - FI]]&lt;5,Table4[[#This Row],[PSI - FI]]&gt;=3),"Blue","No")))</f>
        <v>Blue</v>
      </c>
      <c r="X294" s="19" t="str">
        <f>HYPERLINK("https://www.google.com/maps/search/?api=1&amp;query="&amp;Table4[[#This Row],[Begin Lat]]&amp;","&amp;Table4[[#This Row],[Begin Long]],"Google Maps")</f>
        <v>Google Maps</v>
      </c>
      <c r="Y294" s="1">
        <v>41.451569999999997</v>
      </c>
      <c r="Z294" s="1">
        <v>-82.166066999999998</v>
      </c>
      <c r="AA294" s="1">
        <v>0</v>
      </c>
      <c r="AB294" s="1">
        <v>0</v>
      </c>
    </row>
    <row r="295" spans="1:28" x14ac:dyDescent="0.25">
      <c r="A295" s="13">
        <v>293</v>
      </c>
      <c r="B295" s="17">
        <v>4</v>
      </c>
      <c r="C295" s="1" t="s">
        <v>795</v>
      </c>
      <c r="D295" s="1" t="s">
        <v>1101</v>
      </c>
      <c r="E295" s="1" t="s">
        <v>5700</v>
      </c>
      <c r="F295" s="1" t="s">
        <v>557</v>
      </c>
      <c r="G295" s="21">
        <v>8.528628659114144</v>
      </c>
      <c r="H295" s="21">
        <v>0</v>
      </c>
      <c r="I295" s="1" t="s">
        <v>258</v>
      </c>
      <c r="J295" s="1" t="s">
        <v>259</v>
      </c>
      <c r="K295" s="1">
        <v>0</v>
      </c>
      <c r="L295" s="1">
        <v>1</v>
      </c>
      <c r="M295" s="1">
        <v>8</v>
      </c>
      <c r="N295" s="1">
        <v>15</v>
      </c>
      <c r="O295" s="1">
        <v>92</v>
      </c>
      <c r="P295" s="16">
        <v>256.61418968023258</v>
      </c>
      <c r="Q295" s="21">
        <v>6.1427774127014727</v>
      </c>
      <c r="R295" s="21">
        <v>22.794369181240164</v>
      </c>
      <c r="S295" s="21">
        <v>16.65159176853869</v>
      </c>
      <c r="T295" s="21">
        <v>0.42135041494993303</v>
      </c>
      <c r="U295" s="21">
        <v>4.1361531023307547</v>
      </c>
      <c r="V295" s="21">
        <v>3.7148026873808218</v>
      </c>
      <c r="W295" s="13" t="str">
        <f>IF(Table4[[#This Row],[PSI - FI]]&gt;5,"Red",(IF(AND(Table4[[#This Row],[PSI - FI]]&lt;5,Table4[[#This Row],[PSI - FI]]&gt;=3),"Blue","No")))</f>
        <v>Blue</v>
      </c>
      <c r="X295" s="19" t="str">
        <f>HYPERLINK("https://www.google.com/maps/search/?api=1&amp;query="&amp;Table4[[#This Row],[Begin Lat]]&amp;","&amp;Table4[[#This Row],[Begin Long]],"Google Maps")</f>
        <v>Google Maps</v>
      </c>
      <c r="Y295" s="1">
        <v>41.030630000000002</v>
      </c>
      <c r="Z295" s="1">
        <v>-81.546570000000003</v>
      </c>
      <c r="AA295" s="1">
        <v>0</v>
      </c>
      <c r="AB295" s="1">
        <v>0</v>
      </c>
    </row>
    <row r="296" spans="1:28" x14ac:dyDescent="0.25">
      <c r="A296" s="13">
        <v>294</v>
      </c>
      <c r="B296" s="17">
        <v>6</v>
      </c>
      <c r="C296" s="1" t="s">
        <v>784</v>
      </c>
      <c r="D296" s="1" t="s">
        <v>1102</v>
      </c>
      <c r="E296" s="1" t="s">
        <v>5470</v>
      </c>
      <c r="F296" s="1" t="s">
        <v>558</v>
      </c>
      <c r="G296" s="21">
        <v>1.8990000000048894</v>
      </c>
      <c r="H296" s="21">
        <v>0</v>
      </c>
      <c r="I296" s="1" t="s">
        <v>258</v>
      </c>
      <c r="J296" s="1" t="s">
        <v>262</v>
      </c>
      <c r="K296" s="1">
        <v>1</v>
      </c>
      <c r="L296" s="1">
        <v>3</v>
      </c>
      <c r="M296" s="1">
        <v>17</v>
      </c>
      <c r="N296" s="1">
        <v>11</v>
      </c>
      <c r="O296" s="1">
        <v>33</v>
      </c>
      <c r="P296" s="16">
        <v>375.81613372093022</v>
      </c>
      <c r="Q296" s="21">
        <v>2.6936781685354321</v>
      </c>
      <c r="R296" s="21">
        <v>13.134754985754618</v>
      </c>
      <c r="S296" s="21">
        <v>10.441076817219187</v>
      </c>
      <c r="T296" s="21">
        <v>0.18050523887017725</v>
      </c>
      <c r="U296" s="21">
        <v>4.1258056567782369</v>
      </c>
      <c r="V296" s="21">
        <v>3.9453004179080597</v>
      </c>
      <c r="W296" s="13" t="str">
        <f>IF(Table4[[#This Row],[PSI - FI]]&gt;5,"Red",(IF(AND(Table4[[#This Row],[PSI - FI]]&lt;5,Table4[[#This Row],[PSI - FI]]&gt;=3),"Blue","No")))</f>
        <v>Blue</v>
      </c>
      <c r="X296" s="19" t="str">
        <f>HYPERLINK("https://www.google.com/maps/search/?api=1&amp;query="&amp;Table4[[#This Row],[Begin Lat]]&amp;","&amp;Table4[[#This Row],[Begin Long]],"Google Maps")</f>
        <v>Google Maps</v>
      </c>
      <c r="Y296" s="1">
        <v>39.929789999999997</v>
      </c>
      <c r="Z296" s="1">
        <v>-83.116448000000005</v>
      </c>
      <c r="AA296" s="1">
        <v>0</v>
      </c>
      <c r="AB296" s="1">
        <v>0</v>
      </c>
    </row>
    <row r="297" spans="1:28" x14ac:dyDescent="0.25">
      <c r="A297" s="13">
        <v>295</v>
      </c>
      <c r="B297" s="17">
        <v>4</v>
      </c>
      <c r="C297" s="1" t="s">
        <v>790</v>
      </c>
      <c r="D297" s="1" t="s">
        <v>1103</v>
      </c>
      <c r="E297" s="1" t="s">
        <v>5408</v>
      </c>
      <c r="F297" s="1" t="s">
        <v>559</v>
      </c>
      <c r="G297" s="21">
        <v>2.7859999999927823</v>
      </c>
      <c r="H297" s="21">
        <v>0</v>
      </c>
      <c r="I297" s="1" t="s">
        <v>258</v>
      </c>
      <c r="J297" s="1" t="s">
        <v>259</v>
      </c>
      <c r="K297" s="1">
        <v>0</v>
      </c>
      <c r="L297" s="1">
        <v>1</v>
      </c>
      <c r="M297" s="1">
        <v>11</v>
      </c>
      <c r="N297" s="1">
        <v>10</v>
      </c>
      <c r="O297" s="1">
        <v>71</v>
      </c>
      <c r="P297" s="16">
        <v>233.06731468023256</v>
      </c>
      <c r="Q297" s="21">
        <v>8.5228039852927129</v>
      </c>
      <c r="R297" s="21">
        <v>19.211418341441444</v>
      </c>
      <c r="S297" s="21">
        <v>10.688614356148731</v>
      </c>
      <c r="T297" s="21">
        <v>0.58460314520182777</v>
      </c>
      <c r="U297" s="21">
        <v>4.1238927860234789</v>
      </c>
      <c r="V297" s="21">
        <v>3.539289640821651</v>
      </c>
      <c r="W297" s="13" t="str">
        <f>IF(Table4[[#This Row],[PSI - FI]]&gt;5,"Red",(IF(AND(Table4[[#This Row],[PSI - FI]]&lt;5,Table4[[#This Row],[PSI - FI]]&gt;=3),"Blue","No")))</f>
        <v>Blue</v>
      </c>
      <c r="X297" s="19" t="str">
        <f>HYPERLINK("https://www.google.com/maps/search/?api=1&amp;query="&amp;Table4[[#This Row],[Begin Lat]]&amp;","&amp;Table4[[#This Row],[Begin Long]],"Google Maps")</f>
        <v>Google Maps</v>
      </c>
      <c r="Y297" s="1">
        <v>41.265538999999997</v>
      </c>
      <c r="Z297" s="1">
        <v>-80.782899</v>
      </c>
      <c r="AA297" s="1">
        <v>0</v>
      </c>
      <c r="AB297" s="1">
        <v>0</v>
      </c>
    </row>
    <row r="298" spans="1:28" x14ac:dyDescent="0.25">
      <c r="A298" s="13">
        <v>296</v>
      </c>
      <c r="B298" s="17">
        <v>6</v>
      </c>
      <c r="C298" s="1" t="s">
        <v>784</v>
      </c>
      <c r="D298" s="1" t="s">
        <v>1104</v>
      </c>
      <c r="E298" s="1" t="s">
        <v>5701</v>
      </c>
      <c r="F298" s="1" t="s">
        <v>560</v>
      </c>
      <c r="G298" s="21">
        <v>1.4900000000052387</v>
      </c>
      <c r="H298" s="21">
        <v>0</v>
      </c>
      <c r="I298" s="1" t="s">
        <v>258</v>
      </c>
      <c r="J298" s="1" t="s">
        <v>259</v>
      </c>
      <c r="K298" s="1">
        <v>0</v>
      </c>
      <c r="L298" s="1">
        <v>0</v>
      </c>
      <c r="M298" s="1">
        <v>13</v>
      </c>
      <c r="N298" s="1">
        <v>11</v>
      </c>
      <c r="O298" s="1">
        <v>32</v>
      </c>
      <c r="P298" s="16">
        <v>165.921875</v>
      </c>
      <c r="Q298" s="21">
        <v>5.4603737460602764</v>
      </c>
      <c r="R298" s="21">
        <v>11.191102181137648</v>
      </c>
      <c r="S298" s="21">
        <v>5.7307284350773715</v>
      </c>
      <c r="T298" s="21">
        <v>0.37454242423418721</v>
      </c>
      <c r="U298" s="21">
        <v>4.1218110252748357</v>
      </c>
      <c r="V298" s="21">
        <v>3.7472686010406484</v>
      </c>
      <c r="W298" s="13" t="str">
        <f>IF(Table4[[#This Row],[PSI - FI]]&gt;5,"Red",(IF(AND(Table4[[#This Row],[PSI - FI]]&lt;5,Table4[[#This Row],[PSI - FI]]&gt;=3),"Blue","No")))</f>
        <v>Blue</v>
      </c>
      <c r="X298" s="19" t="str">
        <f>HYPERLINK("https://www.google.com/maps/search/?api=1&amp;query="&amp;Table4[[#This Row],[Begin Lat]]&amp;","&amp;Table4[[#This Row],[Begin Long]],"Google Maps")</f>
        <v>Google Maps</v>
      </c>
      <c r="Y298" s="1">
        <v>40.003231</v>
      </c>
      <c r="Z298" s="1">
        <v>-83.138994999999994</v>
      </c>
      <c r="AA298" s="1">
        <v>0</v>
      </c>
      <c r="AB298" s="1">
        <v>0</v>
      </c>
    </row>
    <row r="299" spans="1:28" x14ac:dyDescent="0.25">
      <c r="A299" s="13">
        <v>297</v>
      </c>
      <c r="B299" s="17">
        <v>7</v>
      </c>
      <c r="C299" s="1" t="s">
        <v>789</v>
      </c>
      <c r="D299" s="1" t="s">
        <v>1105</v>
      </c>
      <c r="E299" s="1" t="s">
        <v>5702</v>
      </c>
      <c r="F299" s="1" t="s">
        <v>561</v>
      </c>
      <c r="G299" s="21">
        <v>1.8220000000001164</v>
      </c>
      <c r="H299" s="21">
        <v>0</v>
      </c>
      <c r="I299" s="1" t="s">
        <v>258</v>
      </c>
      <c r="J299" s="1" t="s">
        <v>259</v>
      </c>
      <c r="K299" s="1">
        <v>0</v>
      </c>
      <c r="L299" s="1">
        <v>3</v>
      </c>
      <c r="M299" s="1">
        <v>12</v>
      </c>
      <c r="N299" s="1">
        <v>9</v>
      </c>
      <c r="O299" s="1">
        <v>28</v>
      </c>
      <c r="P299" s="16">
        <v>283.53006904069764</v>
      </c>
      <c r="Q299" s="21">
        <v>5.7701208857127648</v>
      </c>
      <c r="R299" s="21">
        <v>10.292066648516217</v>
      </c>
      <c r="S299" s="21">
        <v>4.5219457628034521</v>
      </c>
      <c r="T299" s="21">
        <v>0.39578885350448273</v>
      </c>
      <c r="U299" s="21">
        <v>4.1204745881364149</v>
      </c>
      <c r="V299" s="21">
        <v>3.7246857346319322</v>
      </c>
      <c r="W299" s="13" t="str">
        <f>IF(Table4[[#This Row],[PSI - FI]]&gt;5,"Red",(IF(AND(Table4[[#This Row],[PSI - FI]]&lt;5,Table4[[#This Row],[PSI - FI]]&gt;=3),"Blue","No")))</f>
        <v>Blue</v>
      </c>
      <c r="X299" s="19" t="str">
        <f>HYPERLINK("https://www.google.com/maps/search/?api=1&amp;query="&amp;Table4[[#This Row],[Begin Lat]]&amp;","&amp;Table4[[#This Row],[Begin Long]],"Google Maps")</f>
        <v>Google Maps</v>
      </c>
      <c r="Y299" s="1">
        <v>39.927106000000002</v>
      </c>
      <c r="Z299" s="1">
        <v>-83.809939</v>
      </c>
      <c r="AA299" s="1">
        <v>0</v>
      </c>
      <c r="AB299" s="1">
        <v>0</v>
      </c>
    </row>
    <row r="300" spans="1:28" x14ac:dyDescent="0.25">
      <c r="A300" s="13">
        <v>298</v>
      </c>
      <c r="B300" s="17">
        <v>3</v>
      </c>
      <c r="C300" s="1" t="s">
        <v>791</v>
      </c>
      <c r="D300" s="1" t="s">
        <v>1106</v>
      </c>
      <c r="E300" s="1" t="s">
        <v>3516</v>
      </c>
      <c r="F300" s="1" t="s">
        <v>562</v>
      </c>
      <c r="G300" s="21">
        <v>25.047999999995227</v>
      </c>
      <c r="H300" s="21">
        <v>0</v>
      </c>
      <c r="I300" s="1" t="s">
        <v>258</v>
      </c>
      <c r="J300" s="1" t="s">
        <v>259</v>
      </c>
      <c r="K300" s="1">
        <v>1</v>
      </c>
      <c r="L300" s="1">
        <v>1</v>
      </c>
      <c r="M300" s="1">
        <v>6</v>
      </c>
      <c r="N300" s="1">
        <v>14</v>
      </c>
      <c r="O300" s="1">
        <v>71</v>
      </c>
      <c r="P300" s="16">
        <v>263.75962936046511</v>
      </c>
      <c r="Q300" s="21">
        <v>10.852302042535307</v>
      </c>
      <c r="R300" s="21">
        <v>18.698335474143313</v>
      </c>
      <c r="S300" s="21">
        <v>7.8460334316080065</v>
      </c>
      <c r="T300" s="21">
        <v>0.74438998218125374</v>
      </c>
      <c r="U300" s="21">
        <v>4.1156628610848669</v>
      </c>
      <c r="V300" s="21">
        <v>3.3712728789036133</v>
      </c>
      <c r="W300" s="13" t="str">
        <f>IF(Table4[[#This Row],[PSI - FI]]&gt;5,"Red",(IF(AND(Table4[[#This Row],[PSI - FI]]&lt;5,Table4[[#This Row],[PSI - FI]]&gt;=3),"Blue","No")))</f>
        <v>Blue</v>
      </c>
      <c r="X300" s="19" t="str">
        <f>HYPERLINK("https://www.google.com/maps/search/?api=1&amp;query="&amp;Table4[[#This Row],[Begin Lat]]&amp;","&amp;Table4[[#This Row],[Begin Long]],"Google Maps")</f>
        <v>Google Maps</v>
      </c>
      <c r="Y300" s="1">
        <v>41.465719</v>
      </c>
      <c r="Z300" s="1">
        <v>-82.076070999999999</v>
      </c>
      <c r="AA300" s="1">
        <v>0</v>
      </c>
      <c r="AB300" s="1">
        <v>0</v>
      </c>
    </row>
    <row r="301" spans="1:28" x14ac:dyDescent="0.25">
      <c r="A301" s="13">
        <v>299</v>
      </c>
      <c r="B301" s="17">
        <v>4</v>
      </c>
      <c r="C301" s="1" t="s">
        <v>795</v>
      </c>
      <c r="D301" s="1" t="s">
        <v>1107</v>
      </c>
      <c r="E301" s="1" t="s">
        <v>5703</v>
      </c>
      <c r="F301" s="1" t="s">
        <v>563</v>
      </c>
      <c r="G301" s="21">
        <v>3.0333480050453772</v>
      </c>
      <c r="H301" s="21">
        <v>0</v>
      </c>
      <c r="I301" s="1" t="s">
        <v>258</v>
      </c>
      <c r="J301" s="1" t="s">
        <v>259</v>
      </c>
      <c r="K301" s="1">
        <v>1</v>
      </c>
      <c r="L301" s="1">
        <v>1</v>
      </c>
      <c r="M301" s="1">
        <v>10</v>
      </c>
      <c r="N301" s="1">
        <v>15</v>
      </c>
      <c r="O301" s="1">
        <v>59</v>
      </c>
      <c r="P301" s="16">
        <v>282.38462936046511</v>
      </c>
      <c r="Q301" s="21">
        <v>5.8111477761839323</v>
      </c>
      <c r="R301" s="21">
        <v>14.799245313599894</v>
      </c>
      <c r="S301" s="21">
        <v>8.9880975374159604</v>
      </c>
      <c r="T301" s="21">
        <v>0.39860300354814016</v>
      </c>
      <c r="U301" s="21">
        <v>4.1079286141806675</v>
      </c>
      <c r="V301" s="21">
        <v>3.7093256106325274</v>
      </c>
      <c r="W301" s="13" t="str">
        <f>IF(Table4[[#This Row],[PSI - FI]]&gt;5,"Red",(IF(AND(Table4[[#This Row],[PSI - FI]]&lt;5,Table4[[#This Row],[PSI - FI]]&gt;=3),"Blue","No")))</f>
        <v>Blue</v>
      </c>
      <c r="X301" s="19" t="str">
        <f>HYPERLINK("https://www.google.com/maps/search/?api=1&amp;query="&amp;Table4[[#This Row],[Begin Lat]]&amp;","&amp;Table4[[#This Row],[Begin Long]],"Google Maps")</f>
        <v>Google Maps</v>
      </c>
      <c r="Y301" s="1">
        <v>41.087032000000001</v>
      </c>
      <c r="Z301" s="1">
        <v>-81.514634999999998</v>
      </c>
      <c r="AA301" s="1">
        <v>0</v>
      </c>
      <c r="AB301" s="1">
        <v>0</v>
      </c>
    </row>
    <row r="302" spans="1:28" x14ac:dyDescent="0.25">
      <c r="A302" s="13">
        <v>300</v>
      </c>
      <c r="B302" s="17">
        <v>12</v>
      </c>
      <c r="C302" s="1" t="s">
        <v>785</v>
      </c>
      <c r="D302" s="1" t="s">
        <v>1108</v>
      </c>
      <c r="E302" s="1" t="s">
        <v>5704</v>
      </c>
      <c r="F302" s="1" t="s">
        <v>564</v>
      </c>
      <c r="G302" s="21">
        <v>2.6309999999939464</v>
      </c>
      <c r="H302" s="21">
        <v>0</v>
      </c>
      <c r="I302" s="1" t="s">
        <v>258</v>
      </c>
      <c r="J302" s="1" t="s">
        <v>262</v>
      </c>
      <c r="K302" s="1">
        <v>0</v>
      </c>
      <c r="L302" s="1">
        <v>0</v>
      </c>
      <c r="M302" s="1">
        <v>11</v>
      </c>
      <c r="N302" s="1">
        <v>13</v>
      </c>
      <c r="O302" s="1">
        <v>100</v>
      </c>
      <c r="P302" s="16">
        <v>229.703125</v>
      </c>
      <c r="Q302" s="21">
        <v>6.7863803106729659</v>
      </c>
      <c r="R302" s="21">
        <v>25.756985860432085</v>
      </c>
      <c r="S302" s="21">
        <v>18.970605549759121</v>
      </c>
      <c r="T302" s="21">
        <v>0.45476004273662674</v>
      </c>
      <c r="U302" s="21">
        <v>4.1022552636732685</v>
      </c>
      <c r="V302" s="21">
        <v>3.6474952209366416</v>
      </c>
      <c r="W302" s="13" t="str">
        <f>IF(Table4[[#This Row],[PSI - FI]]&gt;5,"Red",(IF(AND(Table4[[#This Row],[PSI - FI]]&lt;5,Table4[[#This Row],[PSI - FI]]&gt;=3),"Blue","No")))</f>
        <v>Blue</v>
      </c>
      <c r="X302" s="19" t="str">
        <f>HYPERLINK("https://www.google.com/maps/search/?api=1&amp;query="&amp;Table4[[#This Row],[Begin Lat]]&amp;","&amp;Table4[[#This Row],[Begin Long]],"Google Maps")</f>
        <v>Google Maps</v>
      </c>
      <c r="Y302" s="1">
        <v>41.313029</v>
      </c>
      <c r="Z302" s="1">
        <v>-81.816299000000001</v>
      </c>
      <c r="AA302" s="1">
        <v>0</v>
      </c>
      <c r="AB302" s="1">
        <v>0</v>
      </c>
    </row>
    <row r="303" spans="1:28" x14ac:dyDescent="0.25">
      <c r="A303" s="13">
        <v>301</v>
      </c>
      <c r="B303" s="17">
        <v>4</v>
      </c>
      <c r="C303" s="1" t="s">
        <v>795</v>
      </c>
      <c r="D303" s="1" t="s">
        <v>1109</v>
      </c>
      <c r="E303" s="1" t="s">
        <v>5705</v>
      </c>
      <c r="F303" s="1" t="s">
        <v>565</v>
      </c>
      <c r="G303" s="21">
        <v>1.1100000000005821</v>
      </c>
      <c r="H303" s="21">
        <v>0</v>
      </c>
      <c r="I303" s="1" t="s">
        <v>258</v>
      </c>
      <c r="J303" s="1" t="s">
        <v>260</v>
      </c>
      <c r="K303" s="1">
        <v>0</v>
      </c>
      <c r="L303" s="1">
        <v>0</v>
      </c>
      <c r="M303" s="1">
        <v>10</v>
      </c>
      <c r="N303" s="1">
        <v>12</v>
      </c>
      <c r="O303" s="1">
        <v>43</v>
      </c>
      <c r="P303" s="16">
        <v>161.71875</v>
      </c>
      <c r="Q303" s="21">
        <v>8.4071219360427847</v>
      </c>
      <c r="R303" s="21">
        <v>13.023787598178878</v>
      </c>
      <c r="S303" s="21">
        <v>4.6166656621360929</v>
      </c>
      <c r="T303" s="21">
        <v>0.5402599492563227</v>
      </c>
      <c r="U303" s="21">
        <v>4.087318912388791</v>
      </c>
      <c r="V303" s="21">
        <v>3.5470589631324683</v>
      </c>
      <c r="W303" s="13" t="str">
        <f>IF(Table4[[#This Row],[PSI - FI]]&gt;5,"Red",(IF(AND(Table4[[#This Row],[PSI - FI]]&lt;5,Table4[[#This Row],[PSI - FI]]&gt;=3),"Blue","No")))</f>
        <v>Blue</v>
      </c>
      <c r="X303" s="19" t="str">
        <f>HYPERLINK("https://www.google.com/maps/search/?api=1&amp;query="&amp;Table4[[#This Row],[Begin Lat]]&amp;","&amp;Table4[[#This Row],[Begin Long]],"Google Maps")</f>
        <v>Google Maps</v>
      </c>
      <c r="Y303" s="1">
        <v>41.067478999999999</v>
      </c>
      <c r="Z303" s="1">
        <v>-81.490705000000005</v>
      </c>
      <c r="AA303" s="1">
        <v>0</v>
      </c>
      <c r="AB303" s="1">
        <v>0</v>
      </c>
    </row>
    <row r="304" spans="1:28" x14ac:dyDescent="0.25">
      <c r="A304" s="13">
        <v>302</v>
      </c>
      <c r="B304" s="17">
        <v>12</v>
      </c>
      <c r="C304" s="1" t="s">
        <v>785</v>
      </c>
      <c r="D304" s="1" t="s">
        <v>1110</v>
      </c>
      <c r="E304" s="1" t="s">
        <v>5622</v>
      </c>
      <c r="F304" s="1" t="s">
        <v>566</v>
      </c>
      <c r="G304" s="21">
        <v>0.51499999999941792</v>
      </c>
      <c r="H304" s="21">
        <v>0</v>
      </c>
      <c r="I304" s="1" t="s">
        <v>258</v>
      </c>
      <c r="J304" s="1" t="s">
        <v>259</v>
      </c>
      <c r="K304" s="1">
        <v>0</v>
      </c>
      <c r="L304" s="1">
        <v>0</v>
      </c>
      <c r="M304" s="1">
        <v>8</v>
      </c>
      <c r="N304" s="1">
        <v>16</v>
      </c>
      <c r="O304" s="1">
        <v>53</v>
      </c>
      <c r="P304" s="16">
        <v>176.375</v>
      </c>
      <c r="Q304" s="21">
        <v>5.4448804065412935</v>
      </c>
      <c r="R304" s="21">
        <v>15.211388461209205</v>
      </c>
      <c r="S304" s="21">
        <v>9.7665080546679128</v>
      </c>
      <c r="T304" s="21">
        <v>0.37347969241164297</v>
      </c>
      <c r="U304" s="21">
        <v>4.082382095762016</v>
      </c>
      <c r="V304" s="21">
        <v>3.7089024033503732</v>
      </c>
      <c r="W304" s="13" t="str">
        <f>IF(Table4[[#This Row],[PSI - FI]]&gt;5,"Red",(IF(AND(Table4[[#This Row],[PSI - FI]]&lt;5,Table4[[#This Row],[PSI - FI]]&gt;=3),"Blue","No")))</f>
        <v>Blue</v>
      </c>
      <c r="X304" s="19" t="str">
        <f>HYPERLINK("https://www.google.com/maps/search/?api=1&amp;query="&amp;Table4[[#This Row],[Begin Lat]]&amp;","&amp;Table4[[#This Row],[Begin Long]],"Google Maps")</f>
        <v>Google Maps</v>
      </c>
      <c r="Y304" s="1">
        <v>41.416974000000003</v>
      </c>
      <c r="Z304" s="1">
        <v>-81.537306999999998</v>
      </c>
      <c r="AA304" s="1">
        <v>0</v>
      </c>
      <c r="AB304" s="1">
        <v>0</v>
      </c>
    </row>
    <row r="305" spans="1:28" x14ac:dyDescent="0.25">
      <c r="A305" s="13">
        <v>303</v>
      </c>
      <c r="B305" s="17">
        <v>12</v>
      </c>
      <c r="C305" s="1" t="s">
        <v>794</v>
      </c>
      <c r="D305" s="1" t="s">
        <v>1111</v>
      </c>
      <c r="E305" s="1" t="s">
        <v>5706</v>
      </c>
      <c r="F305" s="1" t="s">
        <v>567</v>
      </c>
      <c r="G305" s="21">
        <v>5.5285229065810304</v>
      </c>
      <c r="H305" s="21">
        <v>0</v>
      </c>
      <c r="I305" s="1" t="s">
        <v>258</v>
      </c>
      <c r="J305" s="1" t="s">
        <v>259</v>
      </c>
      <c r="K305" s="1">
        <v>0</v>
      </c>
      <c r="L305" s="1">
        <v>0</v>
      </c>
      <c r="M305" s="1">
        <v>7</v>
      </c>
      <c r="N305" s="1">
        <v>14</v>
      </c>
      <c r="O305" s="1">
        <v>44</v>
      </c>
      <c r="P305" s="16">
        <v>151.953125</v>
      </c>
      <c r="Q305" s="21">
        <v>11.272537024999449</v>
      </c>
      <c r="R305" s="21">
        <v>13.560047749610625</v>
      </c>
      <c r="S305" s="21">
        <v>2.2875107246111757</v>
      </c>
      <c r="T305" s="21">
        <v>0.77321508397830452</v>
      </c>
      <c r="U305" s="21">
        <v>4.0770565871394462</v>
      </c>
      <c r="V305" s="21">
        <v>3.3038415031611414</v>
      </c>
      <c r="W305" s="13" t="str">
        <f>IF(Table4[[#This Row],[PSI - FI]]&gt;5,"Red",(IF(AND(Table4[[#This Row],[PSI - FI]]&lt;5,Table4[[#This Row],[PSI - FI]]&gt;=3),"Blue","No")))</f>
        <v>Blue</v>
      </c>
      <c r="X305" s="19" t="str">
        <f>HYPERLINK("https://www.google.com/maps/search/?api=1&amp;query="&amp;Table4[[#This Row],[Begin Lat]]&amp;","&amp;Table4[[#This Row],[Begin Long]],"Google Maps")</f>
        <v>Google Maps</v>
      </c>
      <c r="Y305" s="1">
        <v>41.644798999999999</v>
      </c>
      <c r="Z305" s="1">
        <v>-81.375703000000001</v>
      </c>
      <c r="AA305" s="1">
        <v>0</v>
      </c>
      <c r="AB305" s="1">
        <v>0</v>
      </c>
    </row>
    <row r="306" spans="1:28" x14ac:dyDescent="0.25">
      <c r="A306" s="13">
        <v>304</v>
      </c>
      <c r="B306" s="17">
        <v>2</v>
      </c>
      <c r="C306" s="1" t="s">
        <v>786</v>
      </c>
      <c r="D306" s="1" t="s">
        <v>1112</v>
      </c>
      <c r="E306" s="1" t="s">
        <v>5632</v>
      </c>
      <c r="F306" s="1" t="s">
        <v>568</v>
      </c>
      <c r="G306" s="21">
        <v>5.2649999999994179</v>
      </c>
      <c r="H306" s="21">
        <v>0</v>
      </c>
      <c r="I306" s="1" t="s">
        <v>258</v>
      </c>
      <c r="J306" s="1" t="s">
        <v>259</v>
      </c>
      <c r="K306" s="1">
        <v>0</v>
      </c>
      <c r="L306" s="1">
        <v>1</v>
      </c>
      <c r="M306" s="1">
        <v>10</v>
      </c>
      <c r="N306" s="1">
        <v>12</v>
      </c>
      <c r="O306" s="1">
        <v>80</v>
      </c>
      <c r="P306" s="16">
        <v>244.39543968023256</v>
      </c>
      <c r="Q306" s="21">
        <v>7.4179478169733795</v>
      </c>
      <c r="R306" s="21">
        <v>20.324976009159226</v>
      </c>
      <c r="S306" s="21">
        <v>12.907028192185846</v>
      </c>
      <c r="T306" s="21">
        <v>0.5088179467965005</v>
      </c>
      <c r="U306" s="21">
        <v>4.0744615221845519</v>
      </c>
      <c r="V306" s="21">
        <v>3.5656435753880515</v>
      </c>
      <c r="W306" s="13" t="str">
        <f>IF(Table4[[#This Row],[PSI - FI]]&gt;5,"Red",(IF(AND(Table4[[#This Row],[PSI - FI]]&lt;5,Table4[[#This Row],[PSI - FI]]&gt;=3),"Blue","No")))</f>
        <v>Blue</v>
      </c>
      <c r="X306" s="19" t="str">
        <f>HYPERLINK("https://www.google.com/maps/search/?api=1&amp;query="&amp;Table4[[#This Row],[Begin Lat]]&amp;","&amp;Table4[[#This Row],[Begin Long]],"Google Maps")</f>
        <v>Google Maps</v>
      </c>
      <c r="Y306" s="1">
        <v>41.720790000000001</v>
      </c>
      <c r="Z306" s="1">
        <v>-83.624155000000002</v>
      </c>
      <c r="AA306" s="1">
        <v>0</v>
      </c>
      <c r="AB306" s="1">
        <v>0</v>
      </c>
    </row>
    <row r="307" spans="1:28" x14ac:dyDescent="0.25">
      <c r="A307" s="13">
        <v>305</v>
      </c>
      <c r="B307" s="17">
        <v>12</v>
      </c>
      <c r="C307" s="1" t="s">
        <v>785</v>
      </c>
      <c r="D307" s="1" t="s">
        <v>1113</v>
      </c>
      <c r="E307" s="1" t="s">
        <v>5668</v>
      </c>
      <c r="F307" s="1" t="s">
        <v>569</v>
      </c>
      <c r="G307" s="21">
        <v>1.8669999999983702</v>
      </c>
      <c r="H307" s="21">
        <v>0</v>
      </c>
      <c r="I307" s="1" t="s">
        <v>258</v>
      </c>
      <c r="J307" s="1" t="s">
        <v>259</v>
      </c>
      <c r="K307" s="1">
        <v>0</v>
      </c>
      <c r="L307" s="1">
        <v>1</v>
      </c>
      <c r="M307" s="1">
        <v>4</v>
      </c>
      <c r="N307" s="1">
        <v>18</v>
      </c>
      <c r="O307" s="1">
        <v>63</v>
      </c>
      <c r="P307" s="16">
        <v>214.73918968023256</v>
      </c>
      <c r="Q307" s="21">
        <v>6.8126039698133001</v>
      </c>
      <c r="R307" s="21">
        <v>17.154887370456983</v>
      </c>
      <c r="S307" s="21">
        <v>10.342283400643684</v>
      </c>
      <c r="T307" s="21">
        <v>0.46729570627694428</v>
      </c>
      <c r="U307" s="21">
        <v>4.0709317583747016</v>
      </c>
      <c r="V307" s="21">
        <v>3.6036360520977571</v>
      </c>
      <c r="W307" s="13" t="str">
        <f>IF(Table4[[#This Row],[PSI - FI]]&gt;5,"Red",(IF(AND(Table4[[#This Row],[PSI - FI]]&lt;5,Table4[[#This Row],[PSI - FI]]&gt;=3),"Blue","No")))</f>
        <v>Blue</v>
      </c>
      <c r="X307" s="19" t="str">
        <f>HYPERLINK("https://www.google.com/maps/search/?api=1&amp;query="&amp;Table4[[#This Row],[Begin Lat]]&amp;","&amp;Table4[[#This Row],[Begin Long]],"Google Maps")</f>
        <v>Google Maps</v>
      </c>
      <c r="Y307" s="1">
        <v>41.439978000000004</v>
      </c>
      <c r="Z307" s="1">
        <v>-81.735287</v>
      </c>
      <c r="AA307" s="1">
        <v>0</v>
      </c>
      <c r="AB307" s="1">
        <v>0</v>
      </c>
    </row>
    <row r="308" spans="1:28" x14ac:dyDescent="0.25">
      <c r="A308" s="13">
        <v>306</v>
      </c>
      <c r="B308" s="17">
        <v>12</v>
      </c>
      <c r="C308" s="1" t="s">
        <v>785</v>
      </c>
      <c r="D308" s="1" t="s">
        <v>1114</v>
      </c>
      <c r="E308" s="1" t="s">
        <v>5707</v>
      </c>
      <c r="F308" s="1" t="s">
        <v>570</v>
      </c>
      <c r="G308" s="21">
        <v>6.3654767117637174</v>
      </c>
      <c r="H308" s="21">
        <v>0</v>
      </c>
      <c r="I308" s="1" t="s">
        <v>258</v>
      </c>
      <c r="J308" s="1" t="s">
        <v>261</v>
      </c>
      <c r="K308" s="1">
        <v>0</v>
      </c>
      <c r="L308" s="1">
        <v>2</v>
      </c>
      <c r="M308" s="1">
        <v>7</v>
      </c>
      <c r="N308" s="1">
        <v>13</v>
      </c>
      <c r="O308" s="1">
        <v>38</v>
      </c>
      <c r="P308" s="16">
        <v>232.86900436046511</v>
      </c>
      <c r="Q308" s="21">
        <v>9.5881789946575733</v>
      </c>
      <c r="R308" s="21">
        <v>12.136728692036286</v>
      </c>
      <c r="S308" s="21">
        <v>2.5485496973787125</v>
      </c>
      <c r="T308" s="21">
        <v>0.66648843687195136</v>
      </c>
      <c r="U308" s="21">
        <v>4.0689588491250896</v>
      </c>
      <c r="V308" s="21">
        <v>3.4024704122531384</v>
      </c>
      <c r="W308" s="13" t="str">
        <f>IF(Table4[[#This Row],[PSI - FI]]&gt;5,"Red",(IF(AND(Table4[[#This Row],[PSI - FI]]&lt;5,Table4[[#This Row],[PSI - FI]]&gt;=3),"Blue","No")))</f>
        <v>Blue</v>
      </c>
      <c r="X308" s="19" t="str">
        <f>HYPERLINK("https://www.google.com/maps/search/?api=1&amp;query="&amp;Table4[[#This Row],[Begin Lat]]&amp;","&amp;Table4[[#This Row],[Begin Long]],"Google Maps")</f>
        <v>Google Maps</v>
      </c>
      <c r="Y308" s="1">
        <v>41.397657000000002</v>
      </c>
      <c r="Z308" s="1">
        <v>-81.842725999999999</v>
      </c>
      <c r="AA308" s="1">
        <v>0</v>
      </c>
      <c r="AB308" s="1">
        <v>0</v>
      </c>
    </row>
    <row r="309" spans="1:28" x14ac:dyDescent="0.25">
      <c r="A309" s="13">
        <v>307</v>
      </c>
      <c r="B309" s="17">
        <v>2</v>
      </c>
      <c r="C309" s="1" t="s">
        <v>786</v>
      </c>
      <c r="D309" s="1" t="s">
        <v>1115</v>
      </c>
      <c r="E309" s="1" t="s">
        <v>5708</v>
      </c>
      <c r="F309" s="1" t="s">
        <v>571</v>
      </c>
      <c r="G309" s="21">
        <v>0.9940000000060536</v>
      </c>
      <c r="H309" s="21">
        <v>0</v>
      </c>
      <c r="I309" s="1" t="s">
        <v>258</v>
      </c>
      <c r="J309" s="1" t="s">
        <v>259</v>
      </c>
      <c r="K309" s="1">
        <v>1</v>
      </c>
      <c r="L309" s="1">
        <v>2</v>
      </c>
      <c r="M309" s="1">
        <v>11</v>
      </c>
      <c r="N309" s="1">
        <v>8</v>
      </c>
      <c r="O309" s="1">
        <v>36</v>
      </c>
      <c r="P309" s="16">
        <v>280.54569404069764</v>
      </c>
      <c r="Q309" s="21">
        <v>4.5011289553472986</v>
      </c>
      <c r="R309" s="21">
        <v>13.169809707153293</v>
      </c>
      <c r="S309" s="21">
        <v>8.6686807518059936</v>
      </c>
      <c r="T309" s="21">
        <v>0.30874512059597425</v>
      </c>
      <c r="U309" s="21">
        <v>4.0673007798884564</v>
      </c>
      <c r="V309" s="21">
        <v>3.7585556592924823</v>
      </c>
      <c r="W309" s="13" t="str">
        <f>IF(Table4[[#This Row],[PSI - FI]]&gt;5,"Red",(IF(AND(Table4[[#This Row],[PSI - FI]]&lt;5,Table4[[#This Row],[PSI - FI]]&gt;=3),"Blue","No")))</f>
        <v>Blue</v>
      </c>
      <c r="X309" s="19" t="str">
        <f>HYPERLINK("https://www.google.com/maps/search/?api=1&amp;query="&amp;Table4[[#This Row],[Begin Lat]]&amp;","&amp;Table4[[#This Row],[Begin Long]],"Google Maps")</f>
        <v>Google Maps</v>
      </c>
      <c r="Y309" s="1">
        <v>41.707228000000001</v>
      </c>
      <c r="Z309" s="1">
        <v>-83.556505999999999</v>
      </c>
      <c r="AA309" s="1">
        <v>0</v>
      </c>
      <c r="AB309" s="1">
        <v>0</v>
      </c>
    </row>
    <row r="310" spans="1:28" x14ac:dyDescent="0.25">
      <c r="A310" s="13">
        <v>308</v>
      </c>
      <c r="B310" s="17">
        <v>12</v>
      </c>
      <c r="C310" s="1" t="s">
        <v>785</v>
      </c>
      <c r="D310" s="1" t="s">
        <v>1116</v>
      </c>
      <c r="E310" s="1" t="s">
        <v>5565</v>
      </c>
      <c r="F310" s="1" t="s">
        <v>572</v>
      </c>
      <c r="G310" s="21">
        <v>2.7360000000044238</v>
      </c>
      <c r="H310" s="21">
        <v>0</v>
      </c>
      <c r="I310" s="1" t="s">
        <v>258</v>
      </c>
      <c r="J310" s="1" t="s">
        <v>259</v>
      </c>
      <c r="K310" s="1">
        <v>0</v>
      </c>
      <c r="L310" s="1">
        <v>2</v>
      </c>
      <c r="M310" s="1">
        <v>13</v>
      </c>
      <c r="N310" s="1">
        <v>8</v>
      </c>
      <c r="O310" s="1">
        <v>35</v>
      </c>
      <c r="P310" s="16">
        <v>246.96275436046511</v>
      </c>
      <c r="Q310" s="21">
        <v>6.5909365308561272</v>
      </c>
      <c r="R310" s="21">
        <v>11.577517191047601</v>
      </c>
      <c r="S310" s="21">
        <v>4.9865806601914739</v>
      </c>
      <c r="T310" s="21">
        <v>0.45209091191269291</v>
      </c>
      <c r="U310" s="21">
        <v>4.0534791605793519</v>
      </c>
      <c r="V310" s="21">
        <v>3.6013882486666589</v>
      </c>
      <c r="W310" s="13" t="str">
        <f>IF(Table4[[#This Row],[PSI - FI]]&gt;5,"Red",(IF(AND(Table4[[#This Row],[PSI - FI]]&lt;5,Table4[[#This Row],[PSI - FI]]&gt;=3),"Blue","No")))</f>
        <v>Blue</v>
      </c>
      <c r="X310" s="19" t="str">
        <f>HYPERLINK("https://www.google.com/maps/search/?api=1&amp;query="&amp;Table4[[#This Row],[Begin Lat]]&amp;","&amp;Table4[[#This Row],[Begin Long]],"Google Maps")</f>
        <v>Google Maps</v>
      </c>
      <c r="Y310" s="1">
        <v>41.435113999999999</v>
      </c>
      <c r="Z310" s="1">
        <v>-81.497856999999996</v>
      </c>
      <c r="AA310" s="1">
        <v>0</v>
      </c>
      <c r="AB310" s="1">
        <v>0</v>
      </c>
    </row>
    <row r="311" spans="1:28" x14ac:dyDescent="0.25">
      <c r="A311" s="13">
        <v>309</v>
      </c>
      <c r="B311" s="17">
        <v>4</v>
      </c>
      <c r="C311" s="1" t="s">
        <v>795</v>
      </c>
      <c r="D311" s="1" t="s">
        <v>1117</v>
      </c>
      <c r="E311" s="1" t="s">
        <v>5709</v>
      </c>
      <c r="F311" s="1" t="s">
        <v>573</v>
      </c>
      <c r="G311" s="21">
        <v>2.9860000000044238</v>
      </c>
      <c r="H311" s="21">
        <v>0</v>
      </c>
      <c r="I311" s="1" t="s">
        <v>258</v>
      </c>
      <c r="J311" s="1" t="s">
        <v>259</v>
      </c>
      <c r="K311" s="1">
        <v>0</v>
      </c>
      <c r="L311" s="1">
        <v>1</v>
      </c>
      <c r="M311" s="1">
        <v>8</v>
      </c>
      <c r="N311" s="1">
        <v>13</v>
      </c>
      <c r="O311" s="1">
        <v>64</v>
      </c>
      <c r="P311" s="16">
        <v>219.73918968023256</v>
      </c>
      <c r="Q311" s="21">
        <v>9.7479188209292502</v>
      </c>
      <c r="R311" s="21">
        <v>17.162504249289739</v>
      </c>
      <c r="S311" s="21">
        <v>7.4145854283604891</v>
      </c>
      <c r="T311" s="21">
        <v>0.66863722452389762</v>
      </c>
      <c r="U311" s="21">
        <v>4.0495814580090261</v>
      </c>
      <c r="V311" s="21">
        <v>3.3809442334851285</v>
      </c>
      <c r="W311" s="13" t="str">
        <f>IF(Table4[[#This Row],[PSI - FI]]&gt;5,"Red",(IF(AND(Table4[[#This Row],[PSI - FI]]&lt;5,Table4[[#This Row],[PSI - FI]]&gt;=3),"Blue","No")))</f>
        <v>Blue</v>
      </c>
      <c r="X311" s="19" t="str">
        <f>HYPERLINK("https://www.google.com/maps/search/?api=1&amp;query="&amp;Table4[[#This Row],[Begin Lat]]&amp;","&amp;Table4[[#This Row],[Begin Long]],"Google Maps")</f>
        <v>Google Maps</v>
      </c>
      <c r="Y311" s="1">
        <v>41.028768999999997</v>
      </c>
      <c r="Z311" s="1">
        <v>-81.526996999999994</v>
      </c>
      <c r="AA311" s="1">
        <v>0</v>
      </c>
      <c r="AB311" s="1">
        <v>0</v>
      </c>
    </row>
    <row r="312" spans="1:28" x14ac:dyDescent="0.25">
      <c r="A312" s="13">
        <v>310</v>
      </c>
      <c r="B312" s="17">
        <v>4</v>
      </c>
      <c r="C312" s="1" t="s">
        <v>790</v>
      </c>
      <c r="D312" s="1" t="s">
        <v>1118</v>
      </c>
      <c r="E312" s="1" t="s">
        <v>5521</v>
      </c>
      <c r="F312" s="1" t="s">
        <v>574</v>
      </c>
      <c r="G312" s="21">
        <v>16.601999999998952</v>
      </c>
      <c r="H312" s="21">
        <v>0</v>
      </c>
      <c r="I312" s="1" t="s">
        <v>258</v>
      </c>
      <c r="J312" s="1" t="s">
        <v>259</v>
      </c>
      <c r="K312" s="1">
        <v>0</v>
      </c>
      <c r="L312" s="1">
        <v>1</v>
      </c>
      <c r="M312" s="1">
        <v>9</v>
      </c>
      <c r="N312" s="1">
        <v>14</v>
      </c>
      <c r="O312" s="1">
        <v>126</v>
      </c>
      <c r="P312" s="16">
        <v>292.72356468023258</v>
      </c>
      <c r="Q312" s="21">
        <v>5.5403068710467025</v>
      </c>
      <c r="R312" s="21">
        <v>29.184647406625842</v>
      </c>
      <c r="S312" s="21">
        <v>23.64434053557914</v>
      </c>
      <c r="T312" s="21">
        <v>0.38002526255283359</v>
      </c>
      <c r="U312" s="21">
        <v>4.0432811092818275</v>
      </c>
      <c r="V312" s="21">
        <v>3.663255846728994</v>
      </c>
      <c r="W312" s="13" t="str">
        <f>IF(Table4[[#This Row],[PSI - FI]]&gt;5,"Red",(IF(AND(Table4[[#This Row],[PSI - FI]]&lt;5,Table4[[#This Row],[PSI - FI]]&gt;=3),"Blue","No")))</f>
        <v>Blue</v>
      </c>
      <c r="X312" s="19" t="str">
        <f>HYPERLINK("https://www.google.com/maps/search/?api=1&amp;query="&amp;Table4[[#This Row],[Begin Lat]]&amp;","&amp;Table4[[#This Row],[Begin Long]],"Google Maps")</f>
        <v>Google Maps</v>
      </c>
      <c r="Y312" s="1">
        <v>41.205399</v>
      </c>
      <c r="Z312" s="1">
        <v>-80.740410999999995</v>
      </c>
      <c r="AA312" s="1">
        <v>0</v>
      </c>
      <c r="AB312" s="1">
        <v>0</v>
      </c>
    </row>
    <row r="313" spans="1:28" x14ac:dyDescent="0.25">
      <c r="A313" s="13">
        <v>311</v>
      </c>
      <c r="B313" s="17">
        <v>8</v>
      </c>
      <c r="C313" s="1" t="s">
        <v>787</v>
      </c>
      <c r="D313" s="1" t="s">
        <v>1119</v>
      </c>
      <c r="E313" s="1" t="s">
        <v>5589</v>
      </c>
      <c r="F313" s="1" t="s">
        <v>575</v>
      </c>
      <c r="G313" s="21">
        <v>2.4279999999998836</v>
      </c>
      <c r="H313" s="21">
        <v>0</v>
      </c>
      <c r="I313" s="1" t="s">
        <v>258</v>
      </c>
      <c r="J313" s="1" t="s">
        <v>262</v>
      </c>
      <c r="K313" s="1">
        <v>0</v>
      </c>
      <c r="L313" s="1">
        <v>0</v>
      </c>
      <c r="M313" s="1">
        <v>9</v>
      </c>
      <c r="N313" s="1">
        <v>15</v>
      </c>
      <c r="O313" s="1">
        <v>60</v>
      </c>
      <c r="P313" s="16">
        <v>185.484375</v>
      </c>
      <c r="Q313" s="21">
        <v>7.574211617454357</v>
      </c>
      <c r="R313" s="21">
        <v>16.735865248303359</v>
      </c>
      <c r="S313" s="21">
        <v>9.1616536308490026</v>
      </c>
      <c r="T313" s="21">
        <v>0.50755316400890471</v>
      </c>
      <c r="U313" s="21">
        <v>4.0414905720007983</v>
      </c>
      <c r="V313" s="21">
        <v>3.5339374079918935</v>
      </c>
      <c r="W313" s="13" t="str">
        <f>IF(Table4[[#This Row],[PSI - FI]]&gt;5,"Red",(IF(AND(Table4[[#This Row],[PSI - FI]]&lt;5,Table4[[#This Row],[PSI - FI]]&gt;=3),"Blue","No")))</f>
        <v>Blue</v>
      </c>
      <c r="X313" s="19" t="str">
        <f>HYPERLINK("https://www.google.com/maps/search/?api=1&amp;query="&amp;Table4[[#This Row],[Begin Lat]]&amp;","&amp;Table4[[#This Row],[Begin Long]],"Google Maps")</f>
        <v>Google Maps</v>
      </c>
      <c r="Y313" s="1">
        <v>39.127633000000003</v>
      </c>
      <c r="Z313" s="1">
        <v>-84.573915999999997</v>
      </c>
      <c r="AA313" s="1">
        <v>0</v>
      </c>
      <c r="AB313" s="1">
        <v>0</v>
      </c>
    </row>
    <row r="314" spans="1:28" x14ac:dyDescent="0.25">
      <c r="A314" s="13">
        <v>312</v>
      </c>
      <c r="B314" s="17">
        <v>4</v>
      </c>
      <c r="C314" s="1" t="s">
        <v>801</v>
      </c>
      <c r="D314" s="1" t="s">
        <v>1120</v>
      </c>
      <c r="E314" s="1" t="s">
        <v>5710</v>
      </c>
      <c r="F314" s="1" t="s">
        <v>576</v>
      </c>
      <c r="G314" s="21">
        <v>0.19500000000698492</v>
      </c>
      <c r="H314" s="21">
        <v>0</v>
      </c>
      <c r="I314" s="1" t="s">
        <v>258</v>
      </c>
      <c r="J314" s="1" t="s">
        <v>259</v>
      </c>
      <c r="K314" s="1">
        <v>0</v>
      </c>
      <c r="L314" s="1">
        <v>0</v>
      </c>
      <c r="M314" s="1">
        <v>10</v>
      </c>
      <c r="N314" s="1">
        <v>15</v>
      </c>
      <c r="O314" s="1">
        <v>25</v>
      </c>
      <c r="P314" s="16">
        <v>157.03125</v>
      </c>
      <c r="Q314" s="21">
        <v>3.8666641751496105</v>
      </c>
      <c r="R314" s="21">
        <v>9.9908307667259582</v>
      </c>
      <c r="S314" s="21">
        <v>6.1241665915763477</v>
      </c>
      <c r="T314" s="21">
        <v>0.26522539320773303</v>
      </c>
      <c r="U314" s="21">
        <v>4.0391235617279477</v>
      </c>
      <c r="V314" s="21">
        <v>3.7738981685202146</v>
      </c>
      <c r="W314" s="13" t="str">
        <f>IF(Table4[[#This Row],[PSI - FI]]&gt;5,"Red",(IF(AND(Table4[[#This Row],[PSI - FI]]&lt;5,Table4[[#This Row],[PSI - FI]]&gt;=3),"Blue","No")))</f>
        <v>Blue</v>
      </c>
      <c r="X314" s="19" t="str">
        <f>HYPERLINK("https://www.google.com/maps/search/?api=1&amp;query="&amp;Table4[[#This Row],[Begin Lat]]&amp;","&amp;Table4[[#This Row],[Begin Long]],"Google Maps")</f>
        <v>Google Maps</v>
      </c>
      <c r="Y314" s="1">
        <v>41.060938</v>
      </c>
      <c r="Z314" s="1">
        <v>-80.663944000000001</v>
      </c>
      <c r="AA314" s="1">
        <v>0</v>
      </c>
      <c r="AB314" s="1">
        <v>0</v>
      </c>
    </row>
    <row r="315" spans="1:28" x14ac:dyDescent="0.25">
      <c r="A315" s="13">
        <v>313</v>
      </c>
      <c r="B315" s="17">
        <v>6</v>
      </c>
      <c r="C315" s="1" t="s">
        <v>784</v>
      </c>
      <c r="D315" s="1" t="s">
        <v>1121</v>
      </c>
      <c r="E315" s="1" t="s">
        <v>5557</v>
      </c>
      <c r="F315" s="1" t="s">
        <v>577</v>
      </c>
      <c r="G315" s="21">
        <v>12.80800000000454</v>
      </c>
      <c r="H315" s="21">
        <v>0</v>
      </c>
      <c r="I315" s="1" t="s">
        <v>258</v>
      </c>
      <c r="J315" s="1" t="s">
        <v>261</v>
      </c>
      <c r="K315" s="1">
        <v>0</v>
      </c>
      <c r="L315" s="1">
        <v>2</v>
      </c>
      <c r="M315" s="1">
        <v>12</v>
      </c>
      <c r="N315" s="1">
        <v>8</v>
      </c>
      <c r="O315" s="1">
        <v>32</v>
      </c>
      <c r="P315" s="16">
        <v>237.41587936046511</v>
      </c>
      <c r="Q315" s="21">
        <v>8.9145314247298018</v>
      </c>
      <c r="R315" s="21">
        <v>10.916708384201099</v>
      </c>
      <c r="S315" s="21">
        <v>2.0021769594712975</v>
      </c>
      <c r="T315" s="21">
        <v>0.61966220259598348</v>
      </c>
      <c r="U315" s="21">
        <v>4.0358289212039198</v>
      </c>
      <c r="V315" s="21">
        <v>3.4161667186079363</v>
      </c>
      <c r="W315" s="13" t="str">
        <f>IF(Table4[[#This Row],[PSI - FI]]&gt;5,"Red",(IF(AND(Table4[[#This Row],[PSI - FI]]&lt;5,Table4[[#This Row],[PSI - FI]]&gt;=3),"Blue","No")))</f>
        <v>Blue</v>
      </c>
      <c r="X315" s="19" t="str">
        <f>HYPERLINK("https://www.google.com/maps/search/?api=1&amp;query="&amp;Table4[[#This Row],[Begin Lat]]&amp;","&amp;Table4[[#This Row],[Begin Long]],"Google Maps")</f>
        <v>Google Maps</v>
      </c>
      <c r="Y315" s="1">
        <v>39.941459000000002</v>
      </c>
      <c r="Z315" s="1">
        <v>-82.878178000000005</v>
      </c>
      <c r="AA315" s="1">
        <v>0</v>
      </c>
      <c r="AB315" s="1">
        <v>0</v>
      </c>
    </row>
    <row r="316" spans="1:28" x14ac:dyDescent="0.25">
      <c r="A316" s="13">
        <v>314</v>
      </c>
      <c r="B316" s="17">
        <v>8</v>
      </c>
      <c r="C316" s="1" t="s">
        <v>787</v>
      </c>
      <c r="D316" s="1" t="s">
        <v>1122</v>
      </c>
      <c r="E316" s="1" t="s">
        <v>5711</v>
      </c>
      <c r="F316" s="1" t="s">
        <v>578</v>
      </c>
      <c r="G316" s="21">
        <v>1.4700000000011642</v>
      </c>
      <c r="H316" s="21">
        <v>0</v>
      </c>
      <c r="I316" s="1" t="s">
        <v>258</v>
      </c>
      <c r="J316" s="1" t="s">
        <v>259</v>
      </c>
      <c r="K316" s="1">
        <v>0</v>
      </c>
      <c r="L316" s="1">
        <v>0</v>
      </c>
      <c r="M316" s="1">
        <v>12</v>
      </c>
      <c r="N316" s="1">
        <v>10</v>
      </c>
      <c r="O316" s="1">
        <v>49</v>
      </c>
      <c r="P316" s="16">
        <v>171.9375</v>
      </c>
      <c r="Q316" s="21">
        <v>9.6933728191664059</v>
      </c>
      <c r="R316" s="21">
        <v>14.129095694527853</v>
      </c>
      <c r="S316" s="21">
        <v>4.4357228753614475</v>
      </c>
      <c r="T316" s="21">
        <v>0.6648957605357817</v>
      </c>
      <c r="U316" s="21">
        <v>4.0358095390794659</v>
      </c>
      <c r="V316" s="21">
        <v>3.3709137785436845</v>
      </c>
      <c r="W316" s="13" t="str">
        <f>IF(Table4[[#This Row],[PSI - FI]]&gt;5,"Red",(IF(AND(Table4[[#This Row],[PSI - FI]]&lt;5,Table4[[#This Row],[PSI - FI]]&gt;=3),"Blue","No")))</f>
        <v>Blue</v>
      </c>
      <c r="X316" s="19" t="str">
        <f>HYPERLINK("https://www.google.com/maps/search/?api=1&amp;query="&amp;Table4[[#This Row],[Begin Lat]]&amp;","&amp;Table4[[#This Row],[Begin Long]],"Google Maps")</f>
        <v>Google Maps</v>
      </c>
      <c r="Y316" s="1">
        <v>39.282384</v>
      </c>
      <c r="Z316" s="1">
        <v>-84.485382000000001</v>
      </c>
      <c r="AA316" s="1">
        <v>0</v>
      </c>
      <c r="AB316" s="1">
        <v>0</v>
      </c>
    </row>
    <row r="317" spans="1:28" x14ac:dyDescent="0.25">
      <c r="A317" s="13">
        <v>315</v>
      </c>
      <c r="B317" s="17">
        <v>12</v>
      </c>
      <c r="C317" s="1" t="s">
        <v>785</v>
      </c>
      <c r="D317" s="1" t="s">
        <v>1123</v>
      </c>
      <c r="E317" s="1" t="s">
        <v>5565</v>
      </c>
      <c r="F317" s="1" t="s">
        <v>579</v>
      </c>
      <c r="G317" s="21">
        <v>10.865999999994528</v>
      </c>
      <c r="H317" s="21">
        <v>0</v>
      </c>
      <c r="I317" s="1" t="s">
        <v>258</v>
      </c>
      <c r="J317" s="1" t="s">
        <v>259</v>
      </c>
      <c r="K317" s="1">
        <v>1</v>
      </c>
      <c r="L317" s="1">
        <v>1</v>
      </c>
      <c r="M317" s="1">
        <v>10</v>
      </c>
      <c r="N317" s="1">
        <v>11</v>
      </c>
      <c r="O317" s="1">
        <v>54</v>
      </c>
      <c r="P317" s="16">
        <v>259.63462936046511</v>
      </c>
      <c r="Q317" s="21">
        <v>6.1864867434689685</v>
      </c>
      <c r="R317" s="21">
        <v>15.386561189818794</v>
      </c>
      <c r="S317" s="21">
        <v>9.2000744463498254</v>
      </c>
      <c r="T317" s="21">
        <v>0.42434856113344727</v>
      </c>
      <c r="U317" s="21">
        <v>4.0257877225304801</v>
      </c>
      <c r="V317" s="21">
        <v>3.6014391613970327</v>
      </c>
      <c r="W317" s="13" t="str">
        <f>IF(Table4[[#This Row],[PSI - FI]]&gt;5,"Red",(IF(AND(Table4[[#This Row],[PSI - FI]]&lt;5,Table4[[#This Row],[PSI - FI]]&gt;=3),"Blue","No")))</f>
        <v>Blue</v>
      </c>
      <c r="X317" s="19" t="str">
        <f>HYPERLINK("https://www.google.com/maps/search/?api=1&amp;query="&amp;Table4[[#This Row],[Begin Lat]]&amp;","&amp;Table4[[#This Row],[Begin Long]],"Google Maps")</f>
        <v>Google Maps</v>
      </c>
      <c r="Y317" s="1">
        <v>41.552742000000002</v>
      </c>
      <c r="Z317" s="1">
        <v>-81.497091999999995</v>
      </c>
      <c r="AA317" s="1">
        <v>0</v>
      </c>
      <c r="AB317" s="1">
        <v>0</v>
      </c>
    </row>
    <row r="318" spans="1:28" x14ac:dyDescent="0.25">
      <c r="A318" s="13">
        <v>316</v>
      </c>
      <c r="B318" s="17">
        <v>6</v>
      </c>
      <c r="C318" s="1" t="s">
        <v>784</v>
      </c>
      <c r="D318" s="1" t="s">
        <v>1124</v>
      </c>
      <c r="E318" s="1" t="s">
        <v>5286</v>
      </c>
      <c r="F318" s="1" t="s">
        <v>580</v>
      </c>
      <c r="G318" s="21">
        <v>3.7259999999951106</v>
      </c>
      <c r="H318" s="21">
        <v>0</v>
      </c>
      <c r="I318" s="1" t="s">
        <v>258</v>
      </c>
      <c r="J318" s="1" t="s">
        <v>259</v>
      </c>
      <c r="K318" s="1">
        <v>0</v>
      </c>
      <c r="L318" s="1">
        <v>2</v>
      </c>
      <c r="M318" s="1">
        <v>18</v>
      </c>
      <c r="N318" s="1">
        <v>4</v>
      </c>
      <c r="O318" s="1">
        <v>50</v>
      </c>
      <c r="P318" s="16">
        <v>276.94712936046511</v>
      </c>
      <c r="Q318" s="21">
        <v>4.6613050429535541</v>
      </c>
      <c r="R318" s="21">
        <v>14.771262533206285</v>
      </c>
      <c r="S318" s="21">
        <v>10.10995749025273</v>
      </c>
      <c r="T318" s="21">
        <v>0.31973204986975878</v>
      </c>
      <c r="U318" s="21">
        <v>4.0164853723346789</v>
      </c>
      <c r="V318" s="21">
        <v>3.6967533224649203</v>
      </c>
      <c r="W318" s="13" t="str">
        <f>IF(Table4[[#This Row],[PSI - FI]]&gt;5,"Red",(IF(AND(Table4[[#This Row],[PSI - FI]]&lt;5,Table4[[#This Row],[PSI - FI]]&gt;=3),"Blue","No")))</f>
        <v>Blue</v>
      </c>
      <c r="X318" s="19" t="str">
        <f>HYPERLINK("https://www.google.com/maps/search/?api=1&amp;query="&amp;Table4[[#This Row],[Begin Lat]]&amp;","&amp;Table4[[#This Row],[Begin Long]],"Google Maps")</f>
        <v>Google Maps</v>
      </c>
      <c r="Y318" s="1">
        <v>39.927568000000001</v>
      </c>
      <c r="Z318" s="1">
        <v>-83.090432000000007</v>
      </c>
      <c r="AA318" s="1">
        <v>0</v>
      </c>
      <c r="AB318" s="1">
        <v>0</v>
      </c>
    </row>
    <row r="319" spans="1:28" x14ac:dyDescent="0.25">
      <c r="A319" s="13">
        <v>317</v>
      </c>
      <c r="B319" s="17">
        <v>12</v>
      </c>
      <c r="C319" s="1" t="s">
        <v>785</v>
      </c>
      <c r="D319" s="1" t="s">
        <v>1125</v>
      </c>
      <c r="E319" s="1" t="s">
        <v>5585</v>
      </c>
      <c r="F319" s="1" t="s">
        <v>581</v>
      </c>
      <c r="G319" s="21">
        <v>4.7730000000010477</v>
      </c>
      <c r="H319" s="21">
        <v>0</v>
      </c>
      <c r="I319" s="1" t="s">
        <v>258</v>
      </c>
      <c r="J319" s="1" t="s">
        <v>259</v>
      </c>
      <c r="K319" s="1">
        <v>0</v>
      </c>
      <c r="L319" s="1">
        <v>3</v>
      </c>
      <c r="M319" s="1">
        <v>10</v>
      </c>
      <c r="N319" s="1">
        <v>9</v>
      </c>
      <c r="O319" s="1">
        <v>28</v>
      </c>
      <c r="P319" s="16">
        <v>270.43631904069764</v>
      </c>
      <c r="Q319" s="21">
        <v>8.8812860213147999</v>
      </c>
      <c r="R319" s="21">
        <v>9.9962693254986554</v>
      </c>
      <c r="S319" s="21">
        <v>1.1149833041838555</v>
      </c>
      <c r="T319" s="21">
        <v>0.60919243836385628</v>
      </c>
      <c r="U319" s="21">
        <v>4.0162983312174667</v>
      </c>
      <c r="V319" s="21">
        <v>3.4071058928536102</v>
      </c>
      <c r="W319" s="13" t="str">
        <f>IF(Table4[[#This Row],[PSI - FI]]&gt;5,"Red",(IF(AND(Table4[[#This Row],[PSI - FI]]&lt;5,Table4[[#This Row],[PSI - FI]]&gt;=3),"Blue","No")))</f>
        <v>Blue</v>
      </c>
      <c r="X319" s="19" t="str">
        <f>HYPERLINK("https://www.google.com/maps/search/?api=1&amp;query="&amp;Table4[[#This Row],[Begin Lat]]&amp;","&amp;Table4[[#This Row],[Begin Long]],"Google Maps")</f>
        <v>Google Maps</v>
      </c>
      <c r="Y319" s="1">
        <v>41.500594999999997</v>
      </c>
      <c r="Z319" s="1">
        <v>-81.607787999999999</v>
      </c>
      <c r="AA319" s="1">
        <v>0</v>
      </c>
      <c r="AB319" s="1">
        <v>0</v>
      </c>
    </row>
    <row r="320" spans="1:28" x14ac:dyDescent="0.25">
      <c r="A320" s="13">
        <v>318</v>
      </c>
      <c r="B320" s="17">
        <v>12</v>
      </c>
      <c r="C320" s="1" t="s">
        <v>785</v>
      </c>
      <c r="D320" s="1" t="s">
        <v>1126</v>
      </c>
      <c r="E320" s="1" t="s">
        <v>5712</v>
      </c>
      <c r="F320" s="1" t="s">
        <v>582</v>
      </c>
      <c r="G320" s="21">
        <v>10.573999999993248</v>
      </c>
      <c r="H320" s="21">
        <v>0</v>
      </c>
      <c r="I320" s="1" t="s">
        <v>258</v>
      </c>
      <c r="J320" s="1" t="s">
        <v>259</v>
      </c>
      <c r="K320" s="1">
        <v>0</v>
      </c>
      <c r="L320" s="1">
        <v>1</v>
      </c>
      <c r="M320" s="1">
        <v>5</v>
      </c>
      <c r="N320" s="1">
        <v>17</v>
      </c>
      <c r="O320" s="1">
        <v>55</v>
      </c>
      <c r="P320" s="16">
        <v>208.84856468023256</v>
      </c>
      <c r="Q320" s="21">
        <v>5.6839559571919533</v>
      </c>
      <c r="R320" s="21">
        <v>15.736009435631782</v>
      </c>
      <c r="S320" s="21">
        <v>10.052053478439829</v>
      </c>
      <c r="T320" s="21">
        <v>0.38987855821829737</v>
      </c>
      <c r="U320" s="21">
        <v>4.010881892447979</v>
      </c>
      <c r="V320" s="21">
        <v>3.6210033342296817</v>
      </c>
      <c r="W320" s="13" t="str">
        <f>IF(Table4[[#This Row],[PSI - FI]]&gt;5,"Red",(IF(AND(Table4[[#This Row],[PSI - FI]]&lt;5,Table4[[#This Row],[PSI - FI]]&gt;=3),"Blue","No")))</f>
        <v>Blue</v>
      </c>
      <c r="X320" s="19" t="str">
        <f>HYPERLINK("https://www.google.com/maps/search/?api=1&amp;query="&amp;Table4[[#This Row],[Begin Lat]]&amp;","&amp;Table4[[#This Row],[Begin Long]],"Google Maps")</f>
        <v>Google Maps</v>
      </c>
      <c r="Y320" s="1">
        <v>41.450133000000001</v>
      </c>
      <c r="Z320" s="1">
        <v>-81.816768999999994</v>
      </c>
      <c r="AA320" s="1">
        <v>0</v>
      </c>
      <c r="AB320" s="1">
        <v>0</v>
      </c>
    </row>
    <row r="321" spans="1:28" x14ac:dyDescent="0.25">
      <c r="A321" s="13">
        <v>319</v>
      </c>
      <c r="B321" s="17">
        <v>4</v>
      </c>
      <c r="C321" s="1" t="s">
        <v>798</v>
      </c>
      <c r="D321" s="1" t="s">
        <v>1127</v>
      </c>
      <c r="E321" s="1" t="s">
        <v>3450</v>
      </c>
      <c r="F321" s="1" t="s">
        <v>583</v>
      </c>
      <c r="G321" s="21">
        <v>1.2580000000016298</v>
      </c>
      <c r="H321" s="21">
        <v>0</v>
      </c>
      <c r="I321" s="1" t="s">
        <v>258</v>
      </c>
      <c r="J321" s="1" t="s">
        <v>259</v>
      </c>
      <c r="K321" s="1">
        <v>0</v>
      </c>
      <c r="L321" s="1">
        <v>0</v>
      </c>
      <c r="M321" s="1">
        <v>12</v>
      </c>
      <c r="N321" s="1">
        <v>11</v>
      </c>
      <c r="O321" s="1">
        <v>33</v>
      </c>
      <c r="P321" s="16">
        <v>160.375</v>
      </c>
      <c r="Q321" s="21">
        <v>5.9981672105881545</v>
      </c>
      <c r="R321" s="21">
        <v>11.141383804706402</v>
      </c>
      <c r="S321" s="21">
        <v>5.1432165941182477</v>
      </c>
      <c r="T321" s="21">
        <v>0.41143119363150271</v>
      </c>
      <c r="U321" s="21">
        <v>3.9912034506606866</v>
      </c>
      <c r="V321" s="21">
        <v>3.5797722570291839</v>
      </c>
      <c r="W321" s="13" t="str">
        <f>IF(Table4[[#This Row],[PSI - FI]]&gt;5,"Red",(IF(AND(Table4[[#This Row],[PSI - FI]]&lt;5,Table4[[#This Row],[PSI - FI]]&gt;=3),"Blue","No")))</f>
        <v>Blue</v>
      </c>
      <c r="X321" s="19" t="str">
        <f>HYPERLINK("https://www.google.com/maps/search/?api=1&amp;query="&amp;Table4[[#This Row],[Begin Lat]]&amp;","&amp;Table4[[#This Row],[Begin Long]],"Google Maps")</f>
        <v>Google Maps</v>
      </c>
      <c r="Y321" s="1">
        <v>41.175547999999999</v>
      </c>
      <c r="Z321" s="1">
        <v>-81.231934999999993</v>
      </c>
      <c r="AA321" s="1">
        <v>0</v>
      </c>
      <c r="AB321" s="1">
        <v>0</v>
      </c>
    </row>
    <row r="322" spans="1:28" x14ac:dyDescent="0.25">
      <c r="A322" s="13">
        <v>320</v>
      </c>
      <c r="B322" s="17">
        <v>4</v>
      </c>
      <c r="C322" s="1" t="s">
        <v>798</v>
      </c>
      <c r="D322" s="1" t="s">
        <v>1128</v>
      </c>
      <c r="E322" s="1" t="s">
        <v>3301</v>
      </c>
      <c r="F322" s="1" t="s">
        <v>584</v>
      </c>
      <c r="G322" s="21">
        <v>2.68399999999383</v>
      </c>
      <c r="H322" s="21">
        <v>0</v>
      </c>
      <c r="I322" s="1" t="s">
        <v>258</v>
      </c>
      <c r="J322" s="1" t="s">
        <v>259</v>
      </c>
      <c r="K322" s="1">
        <v>0</v>
      </c>
      <c r="L322" s="1">
        <v>0</v>
      </c>
      <c r="M322" s="1">
        <v>9</v>
      </c>
      <c r="N322" s="1">
        <v>13</v>
      </c>
      <c r="O322" s="1">
        <v>67</v>
      </c>
      <c r="P322" s="16">
        <v>183.609375</v>
      </c>
      <c r="Q322" s="21">
        <v>8.5674877326086598</v>
      </c>
      <c r="R322" s="21">
        <v>17.621007020104884</v>
      </c>
      <c r="S322" s="21">
        <v>9.0535192874962238</v>
      </c>
      <c r="T322" s="21">
        <v>0.58766812936260215</v>
      </c>
      <c r="U322" s="21">
        <v>3.9716751151443042</v>
      </c>
      <c r="V322" s="21">
        <v>3.3840069857817019</v>
      </c>
      <c r="W322" s="13" t="str">
        <f>IF(Table4[[#This Row],[PSI - FI]]&gt;5,"Red",(IF(AND(Table4[[#This Row],[PSI - FI]]&lt;5,Table4[[#This Row],[PSI - FI]]&gt;=3),"Blue","No")))</f>
        <v>Blue</v>
      </c>
      <c r="X322" s="19" t="str">
        <f>HYPERLINK("https://www.google.com/maps/search/?api=1&amp;query="&amp;Table4[[#This Row],[Begin Lat]]&amp;","&amp;Table4[[#This Row],[Begin Long]],"Google Maps")</f>
        <v>Google Maps</v>
      </c>
      <c r="Y322" s="1">
        <v>41.242055000000001</v>
      </c>
      <c r="Z322" s="1">
        <v>-81.352913999999998</v>
      </c>
      <c r="AA322" s="1">
        <v>0</v>
      </c>
      <c r="AB322" s="1">
        <v>0</v>
      </c>
    </row>
    <row r="323" spans="1:28" x14ac:dyDescent="0.25">
      <c r="A323" s="13">
        <v>321</v>
      </c>
      <c r="B323" s="17">
        <v>6</v>
      </c>
      <c r="C323" s="1" t="s">
        <v>784</v>
      </c>
      <c r="D323" s="1" t="s">
        <v>1129</v>
      </c>
      <c r="E323" s="1" t="s">
        <v>5713</v>
      </c>
      <c r="F323" s="1" t="s">
        <v>585</v>
      </c>
      <c r="G323" s="21">
        <v>0.77000000000407454</v>
      </c>
      <c r="H323" s="21">
        <v>0</v>
      </c>
      <c r="I323" s="1" t="s">
        <v>258</v>
      </c>
      <c r="J323" s="1" t="s">
        <v>259</v>
      </c>
      <c r="K323" s="1">
        <v>0</v>
      </c>
      <c r="L323" s="1">
        <v>3</v>
      </c>
      <c r="M323" s="1">
        <v>5</v>
      </c>
      <c r="N323" s="1">
        <v>15</v>
      </c>
      <c r="O323" s="1">
        <v>39</v>
      </c>
      <c r="P323" s="16">
        <v>275.32694404069764</v>
      </c>
      <c r="Q323" s="21">
        <v>6.6735129124327024</v>
      </c>
      <c r="R323" s="21">
        <v>12.059809374599947</v>
      </c>
      <c r="S323" s="21">
        <v>5.3862964621672447</v>
      </c>
      <c r="T323" s="21">
        <v>0.4577550586503577</v>
      </c>
      <c r="U323" s="21">
        <v>3.9695827844185692</v>
      </c>
      <c r="V323" s="21">
        <v>3.5118277257682116</v>
      </c>
      <c r="W323" s="13" t="str">
        <f>IF(Table4[[#This Row],[PSI - FI]]&gt;5,"Red",(IF(AND(Table4[[#This Row],[PSI - FI]]&lt;5,Table4[[#This Row],[PSI - FI]]&gt;=3),"Blue","No")))</f>
        <v>Blue</v>
      </c>
      <c r="X323" s="19" t="str">
        <f>HYPERLINK("https://www.google.com/maps/search/?api=1&amp;query="&amp;Table4[[#This Row],[Begin Lat]]&amp;","&amp;Table4[[#This Row],[Begin Long]],"Google Maps")</f>
        <v>Google Maps</v>
      </c>
      <c r="Y323" s="1">
        <v>39.955191999999997</v>
      </c>
      <c r="Z323" s="1">
        <v>-82.867279999999994</v>
      </c>
      <c r="AA323" s="1">
        <v>0</v>
      </c>
      <c r="AB323" s="1">
        <v>0</v>
      </c>
    </row>
    <row r="324" spans="1:28" x14ac:dyDescent="0.25">
      <c r="A324" s="13">
        <v>322</v>
      </c>
      <c r="B324" s="17">
        <v>12</v>
      </c>
      <c r="C324" s="1" t="s">
        <v>785</v>
      </c>
      <c r="D324" s="1" t="s">
        <v>1130</v>
      </c>
      <c r="E324" s="1" t="s">
        <v>5612</v>
      </c>
      <c r="F324" s="1" t="s">
        <v>586</v>
      </c>
      <c r="G324" s="21">
        <v>16.286999999996624</v>
      </c>
      <c r="H324" s="21">
        <v>0</v>
      </c>
      <c r="I324" s="1" t="s">
        <v>258</v>
      </c>
      <c r="J324" s="1" t="s">
        <v>260</v>
      </c>
      <c r="K324" s="1">
        <v>1</v>
      </c>
      <c r="L324" s="1">
        <v>1</v>
      </c>
      <c r="M324" s="1">
        <v>5</v>
      </c>
      <c r="N324" s="1">
        <v>15</v>
      </c>
      <c r="O324" s="1">
        <v>30</v>
      </c>
      <c r="P324" s="16">
        <v>220.65025436046511</v>
      </c>
      <c r="Q324" s="21">
        <v>6.4630965181346269</v>
      </c>
      <c r="R324" s="21">
        <v>10.344007217407045</v>
      </c>
      <c r="S324" s="21">
        <v>3.8809106992724178</v>
      </c>
      <c r="T324" s="21">
        <v>0.44445359223960823</v>
      </c>
      <c r="U324" s="21">
        <v>3.9660454628314898</v>
      </c>
      <c r="V324" s="21">
        <v>3.5215918705918816</v>
      </c>
      <c r="W324" s="13" t="str">
        <f>IF(Table4[[#This Row],[PSI - FI]]&gt;5,"Red",(IF(AND(Table4[[#This Row],[PSI - FI]]&lt;5,Table4[[#This Row],[PSI - FI]]&gt;=3),"Blue","No")))</f>
        <v>Blue</v>
      </c>
      <c r="X324" s="19" t="str">
        <f>HYPERLINK("https://www.google.com/maps/search/?api=1&amp;query="&amp;Table4[[#This Row],[Begin Lat]]&amp;","&amp;Table4[[#This Row],[Begin Long]],"Google Maps")</f>
        <v>Google Maps</v>
      </c>
      <c r="Y324" s="1">
        <v>41.467092000000001</v>
      </c>
      <c r="Z324" s="1">
        <v>-81.651304999999994</v>
      </c>
      <c r="AA324" s="1">
        <v>0</v>
      </c>
      <c r="AB324" s="1">
        <v>0</v>
      </c>
    </row>
    <row r="325" spans="1:28" x14ac:dyDescent="0.25">
      <c r="A325" s="13">
        <v>323</v>
      </c>
      <c r="B325" s="17">
        <v>12</v>
      </c>
      <c r="C325" s="1" t="s">
        <v>785</v>
      </c>
      <c r="D325" s="1" t="s">
        <v>1131</v>
      </c>
      <c r="E325" s="1" t="s">
        <v>5714</v>
      </c>
      <c r="F325" s="1" t="s">
        <v>587</v>
      </c>
      <c r="G325" s="21">
        <v>1.3509999999951106</v>
      </c>
      <c r="H325" s="21">
        <v>0</v>
      </c>
      <c r="I325" s="1" t="s">
        <v>258</v>
      </c>
      <c r="J325" s="1" t="s">
        <v>261</v>
      </c>
      <c r="K325" s="1">
        <v>0</v>
      </c>
      <c r="L325" s="1">
        <v>0</v>
      </c>
      <c r="M325" s="1">
        <v>6</v>
      </c>
      <c r="N325" s="1">
        <v>17</v>
      </c>
      <c r="O325" s="1">
        <v>38</v>
      </c>
      <c r="P325" s="16">
        <v>152.71875</v>
      </c>
      <c r="Q325" s="21">
        <v>5.803594398828035</v>
      </c>
      <c r="R325" s="21">
        <v>12.172987210264647</v>
      </c>
      <c r="S325" s="21">
        <v>6.3693928114366125</v>
      </c>
      <c r="T325" s="21">
        <v>0.40341639025188536</v>
      </c>
      <c r="U325" s="21">
        <v>3.9476365983758877</v>
      </c>
      <c r="V325" s="21">
        <v>3.5442202081240022</v>
      </c>
      <c r="W325" s="13" t="str">
        <f>IF(Table4[[#This Row],[PSI - FI]]&gt;5,"Red",(IF(AND(Table4[[#This Row],[PSI - FI]]&lt;5,Table4[[#This Row],[PSI - FI]]&gt;=3),"Blue","No")))</f>
        <v>Blue</v>
      </c>
      <c r="X325" s="19" t="str">
        <f>HYPERLINK("https://www.google.com/maps/search/?api=1&amp;query="&amp;Table4[[#This Row],[Begin Lat]]&amp;","&amp;Table4[[#This Row],[Begin Long]],"Google Maps")</f>
        <v>Google Maps</v>
      </c>
      <c r="Y325" s="1">
        <v>41.469917000000002</v>
      </c>
      <c r="Z325" s="1">
        <v>-81.797347000000002</v>
      </c>
      <c r="AA325" s="1">
        <v>0</v>
      </c>
      <c r="AB325" s="1">
        <v>0</v>
      </c>
    </row>
    <row r="326" spans="1:28" x14ac:dyDescent="0.25">
      <c r="A326" s="13">
        <v>324</v>
      </c>
      <c r="B326" s="17">
        <v>12</v>
      </c>
      <c r="C326" s="1" t="s">
        <v>785</v>
      </c>
      <c r="D326" s="1" t="s">
        <v>1132</v>
      </c>
      <c r="E326" s="1" t="s">
        <v>5631</v>
      </c>
      <c r="F326" s="1" t="s">
        <v>588</v>
      </c>
      <c r="G326" s="21">
        <v>5.8279999999940628</v>
      </c>
      <c r="H326" s="21">
        <v>0</v>
      </c>
      <c r="I326" s="1" t="s">
        <v>258</v>
      </c>
      <c r="J326" s="1" t="s">
        <v>259</v>
      </c>
      <c r="K326" s="1">
        <v>0</v>
      </c>
      <c r="L326" s="1">
        <v>0</v>
      </c>
      <c r="M326" s="1">
        <v>11</v>
      </c>
      <c r="N326" s="1">
        <v>12</v>
      </c>
      <c r="O326" s="1">
        <v>72</v>
      </c>
      <c r="P326" s="16">
        <v>197.265625</v>
      </c>
      <c r="Q326" s="21">
        <v>6.9620420407129124</v>
      </c>
      <c r="R326" s="21">
        <v>18.230970011605653</v>
      </c>
      <c r="S326" s="21">
        <v>11.26892797089274</v>
      </c>
      <c r="T326" s="21">
        <v>0.47754608472182725</v>
      </c>
      <c r="U326" s="21">
        <v>3.9457186610337271</v>
      </c>
      <c r="V326" s="21">
        <v>3.4681725763119</v>
      </c>
      <c r="W326" s="13" t="str">
        <f>IF(Table4[[#This Row],[PSI - FI]]&gt;5,"Red",(IF(AND(Table4[[#This Row],[PSI - FI]]&lt;5,Table4[[#This Row],[PSI - FI]]&gt;=3),"Blue","No")))</f>
        <v>Blue</v>
      </c>
      <c r="X326" s="19" t="str">
        <f>HYPERLINK("https://www.google.com/maps/search/?api=1&amp;query="&amp;Table4[[#This Row],[Begin Lat]]&amp;","&amp;Table4[[#This Row],[Begin Long]],"Google Maps")</f>
        <v>Google Maps</v>
      </c>
      <c r="Y326" s="1">
        <v>41.361519000000001</v>
      </c>
      <c r="Z326" s="1">
        <v>-81.684569999999994</v>
      </c>
      <c r="AA326" s="1">
        <v>0</v>
      </c>
      <c r="AB326" s="1">
        <v>0</v>
      </c>
    </row>
    <row r="327" spans="1:28" x14ac:dyDescent="0.25">
      <c r="A327" s="13">
        <v>325</v>
      </c>
      <c r="B327" s="17">
        <v>12</v>
      </c>
      <c r="C327" s="1" t="s">
        <v>785</v>
      </c>
      <c r="D327" s="1" t="s">
        <v>1133</v>
      </c>
      <c r="E327" s="1" t="s">
        <v>5715</v>
      </c>
      <c r="F327" s="1" t="s">
        <v>589</v>
      </c>
      <c r="G327" s="21">
        <v>1.364000000001397</v>
      </c>
      <c r="H327" s="21">
        <v>0</v>
      </c>
      <c r="I327" s="1" t="s">
        <v>258</v>
      </c>
      <c r="J327" s="1" t="s">
        <v>259</v>
      </c>
      <c r="K327" s="1">
        <v>0</v>
      </c>
      <c r="L327" s="1">
        <v>2</v>
      </c>
      <c r="M327" s="1">
        <v>3</v>
      </c>
      <c r="N327" s="1">
        <v>17</v>
      </c>
      <c r="O327" s="1">
        <v>28</v>
      </c>
      <c r="P327" s="16">
        <v>214.43150436046511</v>
      </c>
      <c r="Q327" s="21">
        <v>7.4743783962079089</v>
      </c>
      <c r="R327" s="21">
        <v>9.9899985071529329</v>
      </c>
      <c r="S327" s="21">
        <v>2.515620110945024</v>
      </c>
      <c r="T327" s="21">
        <v>0.51268867926471107</v>
      </c>
      <c r="U327" s="21">
        <v>3.9412083752542877</v>
      </c>
      <c r="V327" s="21">
        <v>3.4285196959895767</v>
      </c>
      <c r="W327" s="13" t="str">
        <f>IF(Table4[[#This Row],[PSI - FI]]&gt;5,"Red",(IF(AND(Table4[[#This Row],[PSI - FI]]&lt;5,Table4[[#This Row],[PSI - FI]]&gt;=3),"Blue","No")))</f>
        <v>Blue</v>
      </c>
      <c r="X327" s="19" t="str">
        <f>HYPERLINK("https://www.google.com/maps/search/?api=1&amp;query="&amp;Table4[[#This Row],[Begin Lat]]&amp;","&amp;Table4[[#This Row],[Begin Long]],"Google Maps")</f>
        <v>Google Maps</v>
      </c>
      <c r="Y327" s="1">
        <v>41.500999</v>
      </c>
      <c r="Z327" s="1">
        <v>-81.657396000000006</v>
      </c>
      <c r="AA327" s="1">
        <v>0</v>
      </c>
      <c r="AB327" s="1">
        <v>0</v>
      </c>
    </row>
    <row r="328" spans="1:28" x14ac:dyDescent="0.25">
      <c r="A328" s="13">
        <v>326</v>
      </c>
      <c r="B328" s="17">
        <v>4</v>
      </c>
      <c r="C328" s="1" t="s">
        <v>795</v>
      </c>
      <c r="D328" s="1" t="s">
        <v>1134</v>
      </c>
      <c r="E328" s="1" t="s">
        <v>5716</v>
      </c>
      <c r="F328" s="1" t="s">
        <v>590</v>
      </c>
      <c r="G328" s="21">
        <v>1.530476053369815</v>
      </c>
      <c r="H328" s="21">
        <v>0</v>
      </c>
      <c r="I328" s="1" t="s">
        <v>258</v>
      </c>
      <c r="J328" s="1" t="s">
        <v>259</v>
      </c>
      <c r="K328" s="1">
        <v>0</v>
      </c>
      <c r="L328" s="1">
        <v>1</v>
      </c>
      <c r="M328" s="1">
        <v>6</v>
      </c>
      <c r="N328" s="1">
        <v>11</v>
      </c>
      <c r="O328" s="1">
        <v>53</v>
      </c>
      <c r="P328" s="16">
        <v>186.77043968023256</v>
      </c>
      <c r="Q328" s="21">
        <v>9.8361855142098999</v>
      </c>
      <c r="R328" s="21">
        <v>17.037697283398167</v>
      </c>
      <c r="S328" s="21">
        <v>7.2015117691882669</v>
      </c>
      <c r="T328" s="21">
        <v>0.6746916857783718</v>
      </c>
      <c r="U328" s="21">
        <v>3.9284575782245215</v>
      </c>
      <c r="V328" s="21">
        <v>3.2537658924461494</v>
      </c>
      <c r="W328" s="13" t="str">
        <f>IF(Table4[[#This Row],[PSI - FI]]&gt;5,"Red",(IF(AND(Table4[[#This Row],[PSI - FI]]&lt;5,Table4[[#This Row],[PSI - FI]]&gt;=3),"Blue","No")))</f>
        <v>Blue</v>
      </c>
      <c r="X328" s="19" t="str">
        <f>HYPERLINK("https://www.google.com/maps/search/?api=1&amp;query="&amp;Table4[[#This Row],[Begin Lat]]&amp;","&amp;Table4[[#This Row],[Begin Long]],"Google Maps")</f>
        <v>Google Maps</v>
      </c>
      <c r="Y328" s="1">
        <v>41.065981999999998</v>
      </c>
      <c r="Z328" s="1">
        <v>-81.526212000000001</v>
      </c>
      <c r="AA328" s="1">
        <v>0</v>
      </c>
      <c r="AB328" s="1">
        <v>0</v>
      </c>
    </row>
    <row r="329" spans="1:28" x14ac:dyDescent="0.25">
      <c r="A329" s="13">
        <v>327</v>
      </c>
      <c r="B329" s="17">
        <v>2</v>
      </c>
      <c r="C329" s="1" t="s">
        <v>786</v>
      </c>
      <c r="D329" s="1" t="s">
        <v>1135</v>
      </c>
      <c r="E329" s="1" t="s">
        <v>3248</v>
      </c>
      <c r="F329" s="1" t="s">
        <v>591</v>
      </c>
      <c r="G329" s="21">
        <v>22.221000000005006</v>
      </c>
      <c r="H329" s="21">
        <v>0</v>
      </c>
      <c r="I329" s="1" t="s">
        <v>258</v>
      </c>
      <c r="J329" s="1" t="s">
        <v>259</v>
      </c>
      <c r="K329" s="1">
        <v>0</v>
      </c>
      <c r="L329" s="1">
        <v>1</v>
      </c>
      <c r="M329" s="1">
        <v>11</v>
      </c>
      <c r="N329" s="1">
        <v>9</v>
      </c>
      <c r="O329" s="1">
        <v>58</v>
      </c>
      <c r="P329" s="16">
        <v>215.62981468023256</v>
      </c>
      <c r="Q329" s="21">
        <v>7.3649266466496384</v>
      </c>
      <c r="R329" s="21">
        <v>16.465077618979223</v>
      </c>
      <c r="S329" s="21">
        <v>9.1001509723295833</v>
      </c>
      <c r="T329" s="21">
        <v>0.50518107529423095</v>
      </c>
      <c r="U329" s="21">
        <v>3.9047545789484897</v>
      </c>
      <c r="V329" s="21">
        <v>3.3995735036542589</v>
      </c>
      <c r="W329" s="13" t="str">
        <f>IF(Table4[[#This Row],[PSI - FI]]&gt;5,"Red",(IF(AND(Table4[[#This Row],[PSI - FI]]&lt;5,Table4[[#This Row],[PSI - FI]]&gt;=3),"Blue","No")))</f>
        <v>Blue</v>
      </c>
      <c r="X329" s="19" t="str">
        <f>HYPERLINK("https://www.google.com/maps/search/?api=1&amp;query="&amp;Table4[[#This Row],[Begin Lat]]&amp;","&amp;Table4[[#This Row],[Begin Long]],"Google Maps")</f>
        <v>Google Maps</v>
      </c>
      <c r="Y329" s="1">
        <v>41.633333</v>
      </c>
      <c r="Z329" s="1">
        <v>-83.590575000000001</v>
      </c>
      <c r="AA329" s="1">
        <v>0</v>
      </c>
      <c r="AB329" s="1">
        <v>0</v>
      </c>
    </row>
    <row r="330" spans="1:28" x14ac:dyDescent="0.25">
      <c r="A330" s="13">
        <v>328</v>
      </c>
      <c r="B330" s="17">
        <v>8</v>
      </c>
      <c r="C330" s="1" t="s">
        <v>788</v>
      </c>
      <c r="D330" s="1" t="s">
        <v>1136</v>
      </c>
      <c r="E330" s="1" t="s">
        <v>5486</v>
      </c>
      <c r="F330" s="1" t="s">
        <v>592</v>
      </c>
      <c r="G330" s="21">
        <v>0.89999999999417923</v>
      </c>
      <c r="H330" s="21">
        <v>0</v>
      </c>
      <c r="I330" s="1" t="s">
        <v>258</v>
      </c>
      <c r="J330" s="1" t="s">
        <v>259</v>
      </c>
      <c r="K330" s="1">
        <v>0</v>
      </c>
      <c r="L330" s="1">
        <v>2</v>
      </c>
      <c r="M330" s="1">
        <v>10</v>
      </c>
      <c r="N330" s="1">
        <v>9</v>
      </c>
      <c r="O330" s="1">
        <v>49</v>
      </c>
      <c r="P330" s="16">
        <v>245.75962936046511</v>
      </c>
      <c r="Q330" s="21">
        <v>10.12236857296668</v>
      </c>
      <c r="R330" s="21">
        <v>13.86701000842922</v>
      </c>
      <c r="S330" s="21">
        <v>3.7446414354625404</v>
      </c>
      <c r="T330" s="21">
        <v>0.69432178832929259</v>
      </c>
      <c r="U330" s="21">
        <v>3.9047422473809288</v>
      </c>
      <c r="V330" s="21">
        <v>3.2104204590516363</v>
      </c>
      <c r="W330" s="13" t="str">
        <f>IF(Table4[[#This Row],[PSI - FI]]&gt;5,"Red",(IF(AND(Table4[[#This Row],[PSI - FI]]&lt;5,Table4[[#This Row],[PSI - FI]]&gt;=3),"Blue","No")))</f>
        <v>Blue</v>
      </c>
      <c r="X330" s="19" t="str">
        <f>HYPERLINK("https://www.google.com/maps/search/?api=1&amp;query="&amp;Table4[[#This Row],[Begin Lat]]&amp;","&amp;Table4[[#This Row],[Begin Long]],"Google Maps")</f>
        <v>Google Maps</v>
      </c>
      <c r="Y330" s="1">
        <v>39.314537000000001</v>
      </c>
      <c r="Z330" s="1">
        <v>-84.487977999999998</v>
      </c>
      <c r="AA330" s="1">
        <v>0</v>
      </c>
      <c r="AB330" s="1">
        <v>0</v>
      </c>
    </row>
    <row r="331" spans="1:28" x14ac:dyDescent="0.25">
      <c r="A331" s="13">
        <v>329</v>
      </c>
      <c r="B331" s="17">
        <v>8</v>
      </c>
      <c r="C331" s="1" t="s">
        <v>792</v>
      </c>
      <c r="D331" s="1" t="s">
        <v>1137</v>
      </c>
      <c r="E331" s="1" t="s">
        <v>5717</v>
      </c>
      <c r="F331" s="1" t="s">
        <v>593</v>
      </c>
      <c r="G331" s="21">
        <v>0</v>
      </c>
      <c r="H331" s="21">
        <v>0</v>
      </c>
      <c r="I331" s="1" t="s">
        <v>258</v>
      </c>
      <c r="J331" s="1" t="s">
        <v>259</v>
      </c>
      <c r="K331" s="1">
        <v>0</v>
      </c>
      <c r="L331" s="1">
        <v>2</v>
      </c>
      <c r="M331" s="1">
        <v>14</v>
      </c>
      <c r="N331" s="1">
        <v>5</v>
      </c>
      <c r="O331" s="1">
        <v>65</v>
      </c>
      <c r="P331" s="16">
        <v>270.19712936046511</v>
      </c>
      <c r="Q331" s="21">
        <v>10.315987913685925</v>
      </c>
      <c r="R331" s="21">
        <v>17.238930404107595</v>
      </c>
      <c r="S331" s="21">
        <v>6.9229424904216703</v>
      </c>
      <c r="T331" s="21">
        <v>0.70760268458734354</v>
      </c>
      <c r="U331" s="21">
        <v>3.9034730853400381</v>
      </c>
      <c r="V331" s="21">
        <v>3.1958704007526944</v>
      </c>
      <c r="W331" s="13" t="str">
        <f>IF(Table4[[#This Row],[PSI - FI]]&gt;5,"Red",(IF(AND(Table4[[#This Row],[PSI - FI]]&lt;5,Table4[[#This Row],[PSI - FI]]&gt;=3),"Blue","No")))</f>
        <v>Blue</v>
      </c>
      <c r="X331" s="19" t="str">
        <f>HYPERLINK("https://www.google.com/maps/search/?api=1&amp;query="&amp;Table4[[#This Row],[Begin Lat]]&amp;","&amp;Table4[[#This Row],[Begin Long]],"Google Maps")</f>
        <v>Google Maps</v>
      </c>
      <c r="Y331" s="1">
        <v>39.697173999999997</v>
      </c>
      <c r="Z331" s="1">
        <v>-84.105984000000007</v>
      </c>
      <c r="AA331" s="1">
        <v>0</v>
      </c>
      <c r="AB331" s="1">
        <v>0</v>
      </c>
    </row>
    <row r="332" spans="1:28" x14ac:dyDescent="0.25">
      <c r="A332" s="13">
        <v>330</v>
      </c>
      <c r="B332" s="17">
        <v>12</v>
      </c>
      <c r="C332" s="1" t="s">
        <v>785</v>
      </c>
      <c r="D332" s="1" t="s">
        <v>1138</v>
      </c>
      <c r="E332" s="1" t="s">
        <v>5718</v>
      </c>
      <c r="F332" s="1" t="s">
        <v>594</v>
      </c>
      <c r="G332" s="21">
        <v>10.274999999994179</v>
      </c>
      <c r="H332" s="21">
        <v>0</v>
      </c>
      <c r="I332" s="1" t="s">
        <v>258</v>
      </c>
      <c r="J332" s="1" t="s">
        <v>259</v>
      </c>
      <c r="K332" s="1">
        <v>0</v>
      </c>
      <c r="L332" s="1">
        <v>2</v>
      </c>
      <c r="M332" s="1">
        <v>11</v>
      </c>
      <c r="N332" s="1">
        <v>9</v>
      </c>
      <c r="O332" s="1">
        <v>43</v>
      </c>
      <c r="P332" s="16">
        <v>246.30650436046511</v>
      </c>
      <c r="Q332" s="21">
        <v>7.5453930536151566</v>
      </c>
      <c r="R332" s="21">
        <v>12.813543080540125</v>
      </c>
      <c r="S332" s="21">
        <v>5.2681500269249684</v>
      </c>
      <c r="T332" s="21">
        <v>0.51755977475715098</v>
      </c>
      <c r="U332" s="21">
        <v>3.9010461608143738</v>
      </c>
      <c r="V332" s="21">
        <v>3.3834863860572231</v>
      </c>
      <c r="W332" s="13" t="str">
        <f>IF(Table4[[#This Row],[PSI - FI]]&gt;5,"Red",(IF(AND(Table4[[#This Row],[PSI - FI]]&lt;5,Table4[[#This Row],[PSI - FI]]&gt;=3),"Blue","No")))</f>
        <v>Blue</v>
      </c>
      <c r="X332" s="19" t="str">
        <f>HYPERLINK("https://www.google.com/maps/search/?api=1&amp;query="&amp;Table4[[#This Row],[Begin Lat]]&amp;","&amp;Table4[[#This Row],[Begin Long]],"Google Maps")</f>
        <v>Google Maps</v>
      </c>
      <c r="Y332" s="1">
        <v>41.402742000000003</v>
      </c>
      <c r="Z332" s="1">
        <v>-81.552707999999996</v>
      </c>
      <c r="AA332" s="1">
        <v>0</v>
      </c>
      <c r="AB332" s="1">
        <v>0</v>
      </c>
    </row>
    <row r="333" spans="1:28" x14ac:dyDescent="0.25">
      <c r="A333" s="13">
        <v>331</v>
      </c>
      <c r="B333" s="17">
        <v>12</v>
      </c>
      <c r="C333" s="1" t="s">
        <v>785</v>
      </c>
      <c r="D333" s="1" t="s">
        <v>1139</v>
      </c>
      <c r="E333" s="1" t="s">
        <v>5582</v>
      </c>
      <c r="F333" s="1" t="s">
        <v>595</v>
      </c>
      <c r="G333" s="21">
        <v>5.907999999995809</v>
      </c>
      <c r="H333" s="21">
        <v>0</v>
      </c>
      <c r="I333" s="1" t="s">
        <v>258</v>
      </c>
      <c r="J333" s="1" t="s">
        <v>261</v>
      </c>
      <c r="K333" s="1">
        <v>0</v>
      </c>
      <c r="L333" s="1">
        <v>1</v>
      </c>
      <c r="M333" s="1">
        <v>3</v>
      </c>
      <c r="N333" s="1">
        <v>18</v>
      </c>
      <c r="O333" s="1">
        <v>40</v>
      </c>
      <c r="P333" s="16">
        <v>185.19231468023256</v>
      </c>
      <c r="Q333" s="21">
        <v>7.4366036179663739</v>
      </c>
      <c r="R333" s="21">
        <v>12.312899755224924</v>
      </c>
      <c r="S333" s="21">
        <v>4.8762961372585503</v>
      </c>
      <c r="T333" s="21">
        <v>0.51692926506027503</v>
      </c>
      <c r="U333" s="21">
        <v>3.8926585396071052</v>
      </c>
      <c r="V333" s="21">
        <v>3.3757292745468304</v>
      </c>
      <c r="W333" s="13" t="str">
        <f>IF(Table4[[#This Row],[PSI - FI]]&gt;5,"Red",(IF(AND(Table4[[#This Row],[PSI - FI]]&lt;5,Table4[[#This Row],[PSI - FI]]&gt;=3),"Blue","No")))</f>
        <v>Blue</v>
      </c>
      <c r="X333" s="19" t="str">
        <f>HYPERLINK("https://www.google.com/maps/search/?api=1&amp;query="&amp;Table4[[#This Row],[Begin Lat]]&amp;","&amp;Table4[[#This Row],[Begin Long]],"Google Maps")</f>
        <v>Google Maps</v>
      </c>
      <c r="Y333" s="1">
        <v>41.435136</v>
      </c>
      <c r="Z333" s="1">
        <v>-81.526373000000007</v>
      </c>
      <c r="AA333" s="1">
        <v>0</v>
      </c>
      <c r="AB333" s="1">
        <v>0</v>
      </c>
    </row>
    <row r="334" spans="1:28" x14ac:dyDescent="0.25">
      <c r="A334" s="13">
        <v>332</v>
      </c>
      <c r="B334" s="17">
        <v>8</v>
      </c>
      <c r="C334" s="1" t="s">
        <v>788</v>
      </c>
      <c r="D334" s="1" t="s">
        <v>1140</v>
      </c>
      <c r="E334" s="1" t="s">
        <v>5514</v>
      </c>
      <c r="F334" s="1" t="s">
        <v>596</v>
      </c>
      <c r="G334" s="21">
        <v>0</v>
      </c>
      <c r="H334" s="21">
        <v>0</v>
      </c>
      <c r="I334" s="1" t="s">
        <v>258</v>
      </c>
      <c r="J334" s="1" t="s">
        <v>259</v>
      </c>
      <c r="K334" s="1">
        <v>0</v>
      </c>
      <c r="L334" s="1">
        <v>0</v>
      </c>
      <c r="M334" s="1">
        <v>12</v>
      </c>
      <c r="N334" s="1">
        <v>9</v>
      </c>
      <c r="O334" s="1">
        <v>48</v>
      </c>
      <c r="P334" s="16">
        <v>166.5</v>
      </c>
      <c r="Q334" s="21">
        <v>9.6609294413004694</v>
      </c>
      <c r="R334" s="21">
        <v>13.802209387990478</v>
      </c>
      <c r="S334" s="21">
        <v>4.141279946690009</v>
      </c>
      <c r="T334" s="21">
        <v>0.66267037781266303</v>
      </c>
      <c r="U334" s="21">
        <v>3.8719386543472138</v>
      </c>
      <c r="V334" s="21">
        <v>3.2092682765345506</v>
      </c>
      <c r="W334" s="13" t="str">
        <f>IF(Table4[[#This Row],[PSI - FI]]&gt;5,"Red",(IF(AND(Table4[[#This Row],[PSI - FI]]&lt;5,Table4[[#This Row],[PSI - FI]]&gt;=3),"Blue","No")))</f>
        <v>Blue</v>
      </c>
      <c r="X334" s="19" t="str">
        <f>HYPERLINK("https://www.google.com/maps/search/?api=1&amp;query="&amp;Table4[[#This Row],[Begin Lat]]&amp;","&amp;Table4[[#This Row],[Begin Long]],"Google Maps")</f>
        <v>Google Maps</v>
      </c>
      <c r="Y334" s="1">
        <v>39.333716000000003</v>
      </c>
      <c r="Z334" s="1">
        <v>-84.519688000000002</v>
      </c>
      <c r="AA334" s="1">
        <v>0</v>
      </c>
      <c r="AB334" s="1">
        <v>0</v>
      </c>
    </row>
    <row r="335" spans="1:28" x14ac:dyDescent="0.25">
      <c r="A335" s="13">
        <v>333</v>
      </c>
      <c r="B335" s="17">
        <v>2</v>
      </c>
      <c r="C335" s="1" t="s">
        <v>786</v>
      </c>
      <c r="D335" s="1" t="s">
        <v>1141</v>
      </c>
      <c r="E335" s="1" t="s">
        <v>5619</v>
      </c>
      <c r="F335" s="1" t="s">
        <v>597</v>
      </c>
      <c r="G335" s="21">
        <v>0.52899999999499414</v>
      </c>
      <c r="H335" s="21">
        <v>0</v>
      </c>
      <c r="I335" s="1" t="s">
        <v>258</v>
      </c>
      <c r="J335" s="1" t="s">
        <v>259</v>
      </c>
      <c r="K335" s="1">
        <v>0</v>
      </c>
      <c r="L335" s="1">
        <v>1</v>
      </c>
      <c r="M335" s="1">
        <v>6</v>
      </c>
      <c r="N335" s="1">
        <v>16</v>
      </c>
      <c r="O335" s="1">
        <v>40</v>
      </c>
      <c r="P335" s="16">
        <v>195.95793968023256</v>
      </c>
      <c r="Q335" s="21">
        <v>5.6557012584185671</v>
      </c>
      <c r="R335" s="21">
        <v>12.149549229810727</v>
      </c>
      <c r="S335" s="21">
        <v>6.4938479713921602</v>
      </c>
      <c r="T335" s="21">
        <v>0.3879404887991067</v>
      </c>
      <c r="U335" s="21">
        <v>3.8548029395689358</v>
      </c>
      <c r="V335" s="21">
        <v>3.4668624507698294</v>
      </c>
      <c r="W335" s="13" t="str">
        <f>IF(Table4[[#This Row],[PSI - FI]]&gt;5,"Red",(IF(AND(Table4[[#This Row],[PSI - FI]]&lt;5,Table4[[#This Row],[PSI - FI]]&gt;=3),"Blue","No")))</f>
        <v>Blue</v>
      </c>
      <c r="X335" s="19" t="str">
        <f>HYPERLINK("https://www.google.com/maps/search/?api=1&amp;query="&amp;Table4[[#This Row],[Begin Lat]]&amp;","&amp;Table4[[#This Row],[Begin Long]],"Google Maps")</f>
        <v>Google Maps</v>
      </c>
      <c r="Y335" s="1">
        <v>41.715494999999997</v>
      </c>
      <c r="Z335" s="1">
        <v>-83.684747999999999</v>
      </c>
      <c r="AA335" s="1">
        <v>0</v>
      </c>
      <c r="AB335" s="1">
        <v>0</v>
      </c>
    </row>
    <row r="336" spans="1:28" x14ac:dyDescent="0.25">
      <c r="A336" s="13">
        <v>334</v>
      </c>
      <c r="B336" s="17">
        <v>3</v>
      </c>
      <c r="C336" s="1" t="s">
        <v>791</v>
      </c>
      <c r="D336" s="1" t="s">
        <v>1142</v>
      </c>
      <c r="E336" s="1" t="s">
        <v>5719</v>
      </c>
      <c r="F336" s="1" t="s">
        <v>598</v>
      </c>
      <c r="G336" s="21">
        <v>1.4269999999960419</v>
      </c>
      <c r="H336" s="21">
        <v>0</v>
      </c>
      <c r="I336" s="1" t="s">
        <v>258</v>
      </c>
      <c r="J336" s="1" t="s">
        <v>259</v>
      </c>
      <c r="K336" s="1">
        <v>0</v>
      </c>
      <c r="L336" s="1">
        <v>3</v>
      </c>
      <c r="M336" s="1">
        <v>7</v>
      </c>
      <c r="N336" s="1">
        <v>11</v>
      </c>
      <c r="O336" s="1">
        <v>56</v>
      </c>
      <c r="P336" s="16">
        <v>287.67069404069764</v>
      </c>
      <c r="Q336" s="21">
        <v>8.958858403194224</v>
      </c>
      <c r="R336" s="21">
        <v>15.378705528539339</v>
      </c>
      <c r="S336" s="21">
        <v>6.4198471253451146</v>
      </c>
      <c r="T336" s="21">
        <v>0.6145133466595023</v>
      </c>
      <c r="U336" s="21">
        <v>3.839907530619914</v>
      </c>
      <c r="V336" s="21">
        <v>3.2253941839604119</v>
      </c>
      <c r="W336" s="13" t="str">
        <f>IF(Table4[[#This Row],[PSI - FI]]&gt;5,"Red",(IF(AND(Table4[[#This Row],[PSI - FI]]&lt;5,Table4[[#This Row],[PSI - FI]]&gt;=3),"Blue","No")))</f>
        <v>Blue</v>
      </c>
      <c r="X336" s="19" t="str">
        <f>HYPERLINK("https://www.google.com/maps/search/?api=1&amp;query="&amp;Table4[[#This Row],[Begin Lat]]&amp;","&amp;Table4[[#This Row],[Begin Long]],"Google Maps")</f>
        <v>Google Maps</v>
      </c>
      <c r="Y336" s="1">
        <v>41.364409999999999</v>
      </c>
      <c r="Z336" s="1">
        <v>-82.077932000000004</v>
      </c>
      <c r="AA336" s="1">
        <v>0</v>
      </c>
      <c r="AB336" s="1">
        <v>0</v>
      </c>
    </row>
    <row r="337" spans="1:28" x14ac:dyDescent="0.25">
      <c r="A337" s="13">
        <v>335</v>
      </c>
      <c r="B337" s="17">
        <v>12</v>
      </c>
      <c r="C337" s="1" t="s">
        <v>785</v>
      </c>
      <c r="D337" s="1" t="s">
        <v>1143</v>
      </c>
      <c r="E337" s="1" t="s">
        <v>5720</v>
      </c>
      <c r="F337" s="1" t="s">
        <v>599</v>
      </c>
      <c r="G337" s="21">
        <v>6.0549999999930151</v>
      </c>
      <c r="H337" s="21">
        <v>0</v>
      </c>
      <c r="I337" s="1" t="s">
        <v>258</v>
      </c>
      <c r="J337" s="1" t="s">
        <v>259</v>
      </c>
      <c r="K337" s="1">
        <v>0</v>
      </c>
      <c r="L337" s="1">
        <v>0</v>
      </c>
      <c r="M337" s="1">
        <v>6</v>
      </c>
      <c r="N337" s="1">
        <v>16</v>
      </c>
      <c r="O337" s="1">
        <v>47</v>
      </c>
      <c r="P337" s="16">
        <v>157.28125</v>
      </c>
      <c r="Q337" s="21">
        <v>7.1172205216690934</v>
      </c>
      <c r="R337" s="21">
        <v>13.457792900059451</v>
      </c>
      <c r="S337" s="21">
        <v>6.3405723783903571</v>
      </c>
      <c r="T337" s="21">
        <v>0.48819021407070956</v>
      </c>
      <c r="U337" s="21">
        <v>3.839033537918898</v>
      </c>
      <c r="V337" s="21">
        <v>3.3508433238481885</v>
      </c>
      <c r="W337" s="13" t="str">
        <f>IF(Table4[[#This Row],[PSI - FI]]&gt;5,"Red",(IF(AND(Table4[[#This Row],[PSI - FI]]&lt;5,Table4[[#This Row],[PSI - FI]]&gt;=3),"Blue","No")))</f>
        <v>Blue</v>
      </c>
      <c r="X337" s="19" t="str">
        <f>HYPERLINK("https://www.google.com/maps/search/?api=1&amp;query="&amp;Table4[[#This Row],[Begin Lat]]&amp;","&amp;Table4[[#This Row],[Begin Long]],"Google Maps")</f>
        <v>Google Maps</v>
      </c>
      <c r="Y337" s="1">
        <v>41.368340000000003</v>
      </c>
      <c r="Z337" s="1">
        <v>-81.804035999999996</v>
      </c>
      <c r="AA337" s="1">
        <v>0</v>
      </c>
      <c r="AB337" s="1">
        <v>0</v>
      </c>
    </row>
    <row r="338" spans="1:28" x14ac:dyDescent="0.25">
      <c r="A338" s="13">
        <v>336</v>
      </c>
      <c r="B338" s="17">
        <v>4</v>
      </c>
      <c r="C338" s="1" t="s">
        <v>795</v>
      </c>
      <c r="D338" s="1" t="s">
        <v>1144</v>
      </c>
      <c r="E338" s="1" t="s">
        <v>5721</v>
      </c>
      <c r="F338" s="1" t="s">
        <v>600</v>
      </c>
      <c r="G338" s="21">
        <v>9.3200385669523236</v>
      </c>
      <c r="H338" s="21">
        <v>0</v>
      </c>
      <c r="I338" s="1" t="s">
        <v>258</v>
      </c>
      <c r="J338" s="1" t="s">
        <v>259</v>
      </c>
      <c r="K338" s="1">
        <v>0</v>
      </c>
      <c r="L338" s="1">
        <v>1</v>
      </c>
      <c r="M338" s="1">
        <v>10</v>
      </c>
      <c r="N338" s="1">
        <v>8</v>
      </c>
      <c r="O338" s="1">
        <v>48</v>
      </c>
      <c r="P338" s="16">
        <v>194.64543968023256</v>
      </c>
      <c r="Q338" s="21">
        <v>9.5248447302687627</v>
      </c>
      <c r="R338" s="21">
        <v>14.765497185843072</v>
      </c>
      <c r="S338" s="21">
        <v>5.2406524555743097</v>
      </c>
      <c r="T338" s="21">
        <v>0.6533359439549441</v>
      </c>
      <c r="U338" s="21">
        <v>3.8249154556935228</v>
      </c>
      <c r="V338" s="21">
        <v>3.1715795117385785</v>
      </c>
      <c r="W338" s="13" t="str">
        <f>IF(Table4[[#This Row],[PSI - FI]]&gt;5,"Red",(IF(AND(Table4[[#This Row],[PSI - FI]]&lt;5,Table4[[#This Row],[PSI - FI]]&gt;=3),"Blue","No")))</f>
        <v>Blue</v>
      </c>
      <c r="X338" s="19" t="str">
        <f>HYPERLINK("https://www.google.com/maps/search/?api=1&amp;query="&amp;Table4[[#This Row],[Begin Lat]]&amp;","&amp;Table4[[#This Row],[Begin Long]],"Google Maps")</f>
        <v>Google Maps</v>
      </c>
      <c r="Y338" s="1">
        <v>41.040008999999998</v>
      </c>
      <c r="Z338" s="1">
        <v>-81.526852000000005</v>
      </c>
      <c r="AA338" s="1">
        <v>0</v>
      </c>
      <c r="AB338" s="1">
        <v>0</v>
      </c>
    </row>
    <row r="339" spans="1:28" x14ac:dyDescent="0.25">
      <c r="A339" s="13">
        <v>337</v>
      </c>
      <c r="B339" s="17">
        <v>8</v>
      </c>
      <c r="C339" s="1" t="s">
        <v>788</v>
      </c>
      <c r="D339" s="1" t="s">
        <v>1145</v>
      </c>
      <c r="E339" s="1" t="s">
        <v>5722</v>
      </c>
      <c r="F339" s="1" t="s">
        <v>601</v>
      </c>
      <c r="G339" s="21">
        <v>1.1630000000004657</v>
      </c>
      <c r="H339" s="21">
        <v>0</v>
      </c>
      <c r="I339" s="1" t="s">
        <v>258</v>
      </c>
      <c r="J339" s="1" t="s">
        <v>259</v>
      </c>
      <c r="K339" s="1">
        <v>0</v>
      </c>
      <c r="L339" s="1">
        <v>0</v>
      </c>
      <c r="M339" s="1">
        <v>8</v>
      </c>
      <c r="N339" s="1">
        <v>13</v>
      </c>
      <c r="O339" s="1">
        <v>45</v>
      </c>
      <c r="P339" s="16">
        <v>155.0625</v>
      </c>
      <c r="Q339" s="21">
        <v>5.7808620388955321</v>
      </c>
      <c r="R339" s="21">
        <v>13.951006700858937</v>
      </c>
      <c r="S339" s="21">
        <v>8.1701446619634055</v>
      </c>
      <c r="T339" s="21">
        <v>0.39652561947312126</v>
      </c>
      <c r="U339" s="21">
        <v>3.824313158270626</v>
      </c>
      <c r="V339" s="21">
        <v>3.4277875387975048</v>
      </c>
      <c r="W339" s="13" t="str">
        <f>IF(Table4[[#This Row],[PSI - FI]]&gt;5,"Red",(IF(AND(Table4[[#This Row],[PSI - FI]]&lt;5,Table4[[#This Row],[PSI - FI]]&gt;=3),"Blue","No")))</f>
        <v>Blue</v>
      </c>
      <c r="X339" s="19" t="str">
        <f>HYPERLINK("https://www.google.com/maps/search/?api=1&amp;query="&amp;Table4[[#This Row],[Begin Lat]]&amp;","&amp;Table4[[#This Row],[Begin Long]],"Google Maps")</f>
        <v>Google Maps</v>
      </c>
      <c r="Y339" s="1">
        <v>39.423554000000003</v>
      </c>
      <c r="Z339" s="1">
        <v>-84.576740000000001</v>
      </c>
      <c r="AA339" s="1">
        <v>0</v>
      </c>
      <c r="AB339" s="1">
        <v>0</v>
      </c>
    </row>
    <row r="340" spans="1:28" x14ac:dyDescent="0.25">
      <c r="A340" s="13">
        <v>338</v>
      </c>
      <c r="B340" s="17">
        <v>2</v>
      </c>
      <c r="C340" s="1" t="s">
        <v>786</v>
      </c>
      <c r="D340" s="1" t="s">
        <v>1146</v>
      </c>
      <c r="E340" s="1" t="s">
        <v>5441</v>
      </c>
      <c r="F340" s="1" t="s">
        <v>602</v>
      </c>
      <c r="G340" s="21">
        <v>15.934999999997672</v>
      </c>
      <c r="H340" s="21">
        <v>0</v>
      </c>
      <c r="I340" s="1" t="s">
        <v>258</v>
      </c>
      <c r="J340" s="1" t="s">
        <v>259</v>
      </c>
      <c r="K340" s="1">
        <v>0</v>
      </c>
      <c r="L340" s="1">
        <v>2</v>
      </c>
      <c r="M340" s="1">
        <v>12</v>
      </c>
      <c r="N340" s="1">
        <v>9</v>
      </c>
      <c r="O340" s="1">
        <v>34</v>
      </c>
      <c r="P340" s="16">
        <v>243.85337936046511</v>
      </c>
      <c r="Q340" s="21">
        <v>5.7433588238340985</v>
      </c>
      <c r="R340" s="21">
        <v>10.865959623020418</v>
      </c>
      <c r="S340" s="21">
        <v>5.1226007991863192</v>
      </c>
      <c r="T340" s="21">
        <v>0.39395316825660509</v>
      </c>
      <c r="U340" s="21">
        <v>3.8240413609979971</v>
      </c>
      <c r="V340" s="21">
        <v>3.4300881927413922</v>
      </c>
      <c r="W340" s="13" t="str">
        <f>IF(Table4[[#This Row],[PSI - FI]]&gt;5,"Red",(IF(AND(Table4[[#This Row],[PSI - FI]]&lt;5,Table4[[#This Row],[PSI - FI]]&gt;=3),"Blue","No")))</f>
        <v>Blue</v>
      </c>
      <c r="X340" s="19" t="str">
        <f>HYPERLINK("https://www.google.com/maps/search/?api=1&amp;query="&amp;Table4[[#This Row],[Begin Lat]]&amp;","&amp;Table4[[#This Row],[Begin Long]],"Google Maps")</f>
        <v>Google Maps</v>
      </c>
      <c r="Y340" s="1">
        <v>41.663651000000002</v>
      </c>
      <c r="Z340" s="1">
        <v>-83.570896000000005</v>
      </c>
      <c r="AA340" s="1">
        <v>0</v>
      </c>
      <c r="AB340" s="1">
        <v>0</v>
      </c>
    </row>
    <row r="341" spans="1:28" x14ac:dyDescent="0.25">
      <c r="A341" s="13">
        <v>339</v>
      </c>
      <c r="B341" s="17">
        <v>2</v>
      </c>
      <c r="C341" s="1" t="s">
        <v>786</v>
      </c>
      <c r="D341" s="1" t="s">
        <v>1147</v>
      </c>
      <c r="E341" s="1" t="s">
        <v>5723</v>
      </c>
      <c r="F341" s="1" t="s">
        <v>603</v>
      </c>
      <c r="G341" s="21">
        <v>0.71600000000034925</v>
      </c>
      <c r="H341" s="21">
        <v>0</v>
      </c>
      <c r="I341" s="1" t="s">
        <v>258</v>
      </c>
      <c r="J341" s="1" t="s">
        <v>259</v>
      </c>
      <c r="K341" s="1">
        <v>0</v>
      </c>
      <c r="L341" s="1">
        <v>1</v>
      </c>
      <c r="M341" s="1">
        <v>11</v>
      </c>
      <c r="N341" s="1">
        <v>12</v>
      </c>
      <c r="O341" s="1">
        <v>51</v>
      </c>
      <c r="P341" s="16">
        <v>221.94231468023256</v>
      </c>
      <c r="Q341" s="21">
        <v>4.3970790155287931</v>
      </c>
      <c r="R341" s="21">
        <v>14.260041563826192</v>
      </c>
      <c r="S341" s="21">
        <v>9.8629625482973999</v>
      </c>
      <c r="T341" s="21">
        <v>0.30160804197948532</v>
      </c>
      <c r="U341" s="21">
        <v>3.8194621321423683</v>
      </c>
      <c r="V341" s="21">
        <v>3.5178540901628832</v>
      </c>
      <c r="W341" s="13" t="str">
        <f>IF(Table4[[#This Row],[PSI - FI]]&gt;5,"Red",(IF(AND(Table4[[#This Row],[PSI - FI]]&lt;5,Table4[[#This Row],[PSI - FI]]&gt;=3),"Blue","No")))</f>
        <v>Blue</v>
      </c>
      <c r="X341" s="19" t="str">
        <f>HYPERLINK("https://www.google.com/maps/search/?api=1&amp;query="&amp;Table4[[#This Row],[Begin Lat]]&amp;","&amp;Table4[[#This Row],[Begin Long]],"Google Maps")</f>
        <v>Google Maps</v>
      </c>
      <c r="Y341" s="1">
        <v>41.649737999999999</v>
      </c>
      <c r="Z341" s="1">
        <v>-83.543053</v>
      </c>
      <c r="AA341" s="1">
        <v>0</v>
      </c>
      <c r="AB341" s="1">
        <v>0</v>
      </c>
    </row>
    <row r="342" spans="1:28" x14ac:dyDescent="0.25">
      <c r="A342" s="13">
        <v>340</v>
      </c>
      <c r="B342" s="17">
        <v>6</v>
      </c>
      <c r="C342" s="1" t="s">
        <v>784</v>
      </c>
      <c r="D342" s="1" t="s">
        <v>1148</v>
      </c>
      <c r="E342" s="1" t="s">
        <v>5724</v>
      </c>
      <c r="F342" s="1" t="s">
        <v>604</v>
      </c>
      <c r="G342" s="21">
        <v>0.89299999999639113</v>
      </c>
      <c r="H342" s="21">
        <v>0</v>
      </c>
      <c r="I342" s="1" t="s">
        <v>258</v>
      </c>
      <c r="J342" s="1" t="s">
        <v>259</v>
      </c>
      <c r="K342" s="1">
        <v>0</v>
      </c>
      <c r="L342" s="1">
        <v>1</v>
      </c>
      <c r="M342" s="1">
        <v>10</v>
      </c>
      <c r="N342" s="1">
        <v>9</v>
      </c>
      <c r="O342" s="1">
        <v>33</v>
      </c>
      <c r="P342" s="16">
        <v>184.08293968023256</v>
      </c>
      <c r="Q342" s="21">
        <v>8.2393992214659235</v>
      </c>
      <c r="R342" s="21">
        <v>11.180605201998622</v>
      </c>
      <c r="S342" s="21">
        <v>2.9412059805326987</v>
      </c>
      <c r="T342" s="21">
        <v>0.56516361373023405</v>
      </c>
      <c r="U342" s="21">
        <v>3.8077269613771261</v>
      </c>
      <c r="V342" s="21">
        <v>3.2425633476468922</v>
      </c>
      <c r="W342" s="13" t="str">
        <f>IF(Table4[[#This Row],[PSI - FI]]&gt;5,"Red",(IF(AND(Table4[[#This Row],[PSI - FI]]&lt;5,Table4[[#This Row],[PSI - FI]]&gt;=3),"Blue","No")))</f>
        <v>Blue</v>
      </c>
      <c r="X342" s="19" t="str">
        <f>HYPERLINK("https://www.google.com/maps/search/?api=1&amp;query="&amp;Table4[[#This Row],[Begin Lat]]&amp;","&amp;Table4[[#This Row],[Begin Long]],"Google Maps")</f>
        <v>Google Maps</v>
      </c>
      <c r="Y342" s="1">
        <v>39.966271999999996</v>
      </c>
      <c r="Z342" s="1">
        <v>-83.001420999999993</v>
      </c>
      <c r="AA342" s="1">
        <v>0</v>
      </c>
      <c r="AB342" s="1">
        <v>0</v>
      </c>
    </row>
    <row r="343" spans="1:28" x14ac:dyDescent="0.25">
      <c r="A343" s="13">
        <v>341</v>
      </c>
      <c r="B343" s="17">
        <v>6</v>
      </c>
      <c r="C343" s="1" t="s">
        <v>784</v>
      </c>
      <c r="D343" s="1" t="s">
        <v>936</v>
      </c>
      <c r="E343" s="1" t="s">
        <v>5470</v>
      </c>
      <c r="F343" s="1" t="s">
        <v>605</v>
      </c>
      <c r="G343" s="21">
        <v>2.7670000000071013</v>
      </c>
      <c r="H343" s="21">
        <v>0</v>
      </c>
      <c r="I343" s="1" t="s">
        <v>258</v>
      </c>
      <c r="J343" s="1" t="s">
        <v>262</v>
      </c>
      <c r="K343" s="1">
        <v>1</v>
      </c>
      <c r="L343" s="1">
        <v>0</v>
      </c>
      <c r="M343" s="1">
        <v>12</v>
      </c>
      <c r="N343" s="1">
        <v>15</v>
      </c>
      <c r="O343" s="1">
        <v>40</v>
      </c>
      <c r="P343" s="16">
        <v>230.80168968023256</v>
      </c>
      <c r="Q343" s="21">
        <v>3.8444592600749203</v>
      </c>
      <c r="R343" s="21">
        <v>12.511891607846318</v>
      </c>
      <c r="S343" s="21">
        <v>8.6674323477713973</v>
      </c>
      <c r="T343" s="21">
        <v>0.25761987648427581</v>
      </c>
      <c r="U343" s="21">
        <v>3.805250729938686</v>
      </c>
      <c r="V343" s="21">
        <v>3.5476308534544101</v>
      </c>
      <c r="W343" s="13" t="str">
        <f>IF(Table4[[#This Row],[PSI - FI]]&gt;5,"Red",(IF(AND(Table4[[#This Row],[PSI - FI]]&lt;5,Table4[[#This Row],[PSI - FI]]&gt;=3),"Blue","No")))</f>
        <v>Blue</v>
      </c>
      <c r="X343" s="19" t="str">
        <f>HYPERLINK("https://www.google.com/maps/search/?api=1&amp;query="&amp;Table4[[#This Row],[Begin Lat]]&amp;","&amp;Table4[[#This Row],[Begin Long]],"Google Maps")</f>
        <v>Google Maps</v>
      </c>
      <c r="Y343" s="1">
        <v>39.941778999999997</v>
      </c>
      <c r="Z343" s="1">
        <v>-83.111974000000004</v>
      </c>
      <c r="AA343" s="1">
        <v>0</v>
      </c>
      <c r="AB343" s="1">
        <v>0</v>
      </c>
    </row>
    <row r="344" spans="1:28" x14ac:dyDescent="0.25">
      <c r="A344" s="13">
        <v>342</v>
      </c>
      <c r="B344" s="17">
        <v>8</v>
      </c>
      <c r="C344" s="1" t="s">
        <v>787</v>
      </c>
      <c r="D344" s="1" t="s">
        <v>839</v>
      </c>
      <c r="E344" s="1" t="s">
        <v>5573</v>
      </c>
      <c r="F344" s="1" t="s">
        <v>606</v>
      </c>
      <c r="G344" s="21">
        <v>1.6300000000046566</v>
      </c>
      <c r="H344" s="21">
        <v>0</v>
      </c>
      <c r="I344" s="1" t="s">
        <v>258</v>
      </c>
      <c r="J344" s="1" t="s">
        <v>261</v>
      </c>
      <c r="K344" s="1">
        <v>0</v>
      </c>
      <c r="L344" s="1">
        <v>2</v>
      </c>
      <c r="M344" s="1">
        <v>9</v>
      </c>
      <c r="N344" s="1">
        <v>11</v>
      </c>
      <c r="O344" s="1">
        <v>100</v>
      </c>
      <c r="P344" s="16">
        <v>299.08775436046511</v>
      </c>
      <c r="Q344" s="21">
        <v>6.033676007039511</v>
      </c>
      <c r="R344" s="21">
        <v>24.325382499747214</v>
      </c>
      <c r="S344" s="21">
        <v>18.291706492707704</v>
      </c>
      <c r="T344" s="21">
        <v>0.41940970154647988</v>
      </c>
      <c r="U344" s="21">
        <v>3.8012599248220194</v>
      </c>
      <c r="V344" s="21">
        <v>3.3818502232755394</v>
      </c>
      <c r="W344" s="13" t="str">
        <f>IF(Table4[[#This Row],[PSI - FI]]&gt;5,"Red",(IF(AND(Table4[[#This Row],[PSI - FI]]&lt;5,Table4[[#This Row],[PSI - FI]]&gt;=3),"Blue","No")))</f>
        <v>Blue</v>
      </c>
      <c r="X344" s="19" t="str">
        <f>HYPERLINK("https://www.google.com/maps/search/?api=1&amp;query="&amp;Table4[[#This Row],[Begin Lat]]&amp;","&amp;Table4[[#This Row],[Begin Long]],"Google Maps")</f>
        <v>Google Maps</v>
      </c>
      <c r="Y344" s="1">
        <v>39.135489</v>
      </c>
      <c r="Z344" s="1">
        <v>-84.505593000000005</v>
      </c>
      <c r="AA344" s="1">
        <v>0</v>
      </c>
      <c r="AB344" s="1">
        <v>0</v>
      </c>
    </row>
    <row r="345" spans="1:28" x14ac:dyDescent="0.25">
      <c r="A345" s="13">
        <v>343</v>
      </c>
      <c r="B345" s="17">
        <v>12</v>
      </c>
      <c r="C345" s="1" t="s">
        <v>785</v>
      </c>
      <c r="D345" s="1" t="s">
        <v>1149</v>
      </c>
      <c r="E345" s="1" t="s">
        <v>5714</v>
      </c>
      <c r="F345" s="1" t="s">
        <v>607</v>
      </c>
      <c r="G345" s="21">
        <v>1.2770000000018626</v>
      </c>
      <c r="H345" s="21">
        <v>0</v>
      </c>
      <c r="I345" s="1" t="s">
        <v>258</v>
      </c>
      <c r="J345" s="1" t="s">
        <v>261</v>
      </c>
      <c r="K345" s="1">
        <v>0</v>
      </c>
      <c r="L345" s="1">
        <v>0</v>
      </c>
      <c r="M345" s="1">
        <v>8</v>
      </c>
      <c r="N345" s="1">
        <v>14</v>
      </c>
      <c r="O345" s="1">
        <v>33</v>
      </c>
      <c r="P345" s="16">
        <v>147.5</v>
      </c>
      <c r="Q345" s="21">
        <v>5.9731606392479231</v>
      </c>
      <c r="R345" s="21">
        <v>10.979371227924023</v>
      </c>
      <c r="S345" s="21">
        <v>5.0062105886761001</v>
      </c>
      <c r="T345" s="21">
        <v>0.41520318924538291</v>
      </c>
      <c r="U345" s="21">
        <v>3.7954760539888692</v>
      </c>
      <c r="V345" s="21">
        <v>3.3802728647434863</v>
      </c>
      <c r="W345" s="13" t="str">
        <f>IF(Table4[[#This Row],[PSI - FI]]&gt;5,"Red",(IF(AND(Table4[[#This Row],[PSI - FI]]&lt;5,Table4[[#This Row],[PSI - FI]]&gt;=3),"Blue","No")))</f>
        <v>Blue</v>
      </c>
      <c r="X345" s="19" t="str">
        <f>HYPERLINK("https://www.google.com/maps/search/?api=1&amp;query="&amp;Table4[[#This Row],[Begin Lat]]&amp;","&amp;Table4[[#This Row],[Begin Long]],"Google Maps")</f>
        <v>Google Maps</v>
      </c>
      <c r="Y345" s="1">
        <v>41.468859000000002</v>
      </c>
      <c r="Z345" s="1">
        <v>-81.797263999999998</v>
      </c>
      <c r="AA345" s="1">
        <v>0</v>
      </c>
      <c r="AB345" s="1">
        <v>0</v>
      </c>
    </row>
    <row r="346" spans="1:28" x14ac:dyDescent="0.25">
      <c r="A346" s="13">
        <v>344</v>
      </c>
      <c r="B346" s="17">
        <v>6</v>
      </c>
      <c r="C346" s="1" t="s">
        <v>784</v>
      </c>
      <c r="D346" s="1" t="s">
        <v>1150</v>
      </c>
      <c r="E346" s="1" t="s">
        <v>5625</v>
      </c>
      <c r="F346" s="1" t="s">
        <v>608</v>
      </c>
      <c r="G346" s="21">
        <v>1.1019999999989523</v>
      </c>
      <c r="H346" s="21">
        <v>0</v>
      </c>
      <c r="I346" s="1" t="s">
        <v>258</v>
      </c>
      <c r="J346" s="1" t="s">
        <v>259</v>
      </c>
      <c r="K346" s="1">
        <v>0</v>
      </c>
      <c r="L346" s="1">
        <v>0</v>
      </c>
      <c r="M346" s="1">
        <v>11</v>
      </c>
      <c r="N346" s="1">
        <v>9</v>
      </c>
      <c r="O346" s="1">
        <v>52</v>
      </c>
      <c r="P346" s="16">
        <v>163.953125</v>
      </c>
      <c r="Q346" s="21">
        <v>10.706172298606528</v>
      </c>
      <c r="R346" s="21">
        <v>14.658638329957469</v>
      </c>
      <c r="S346" s="21">
        <v>3.9524660313509408</v>
      </c>
      <c r="T346" s="21">
        <v>0.73436653120717055</v>
      </c>
      <c r="U346" s="21">
        <v>3.7846455526331542</v>
      </c>
      <c r="V346" s="21">
        <v>3.0502790214259834</v>
      </c>
      <c r="W346" s="13" t="str">
        <f>IF(Table4[[#This Row],[PSI - FI]]&gt;5,"Red",(IF(AND(Table4[[#This Row],[PSI - FI]]&lt;5,Table4[[#This Row],[PSI - FI]]&gt;=3),"Blue","No")))</f>
        <v>Blue</v>
      </c>
      <c r="X346" s="19" t="str">
        <f>HYPERLINK("https://www.google.com/maps/search/?api=1&amp;query="&amp;Table4[[#This Row],[Begin Lat]]&amp;","&amp;Table4[[#This Row],[Begin Long]],"Google Maps")</f>
        <v>Google Maps</v>
      </c>
      <c r="Y346" s="1">
        <v>39.990873000000001</v>
      </c>
      <c r="Z346" s="1">
        <v>-83.025936000000002</v>
      </c>
      <c r="AA346" s="1">
        <v>0</v>
      </c>
      <c r="AB346" s="1">
        <v>0</v>
      </c>
    </row>
    <row r="347" spans="1:28" x14ac:dyDescent="0.25">
      <c r="A347" s="13">
        <v>345</v>
      </c>
      <c r="B347" s="17">
        <v>12</v>
      </c>
      <c r="C347" s="1" t="s">
        <v>785</v>
      </c>
      <c r="D347" s="1" t="s">
        <v>1151</v>
      </c>
      <c r="E347" s="1" t="s">
        <v>5725</v>
      </c>
      <c r="F347" s="1" t="s">
        <v>609</v>
      </c>
      <c r="G347" s="21">
        <v>3.9909999999945285</v>
      </c>
      <c r="H347" s="21">
        <v>0</v>
      </c>
      <c r="I347" s="1" t="s">
        <v>258</v>
      </c>
      <c r="J347" s="1" t="s">
        <v>259</v>
      </c>
      <c r="K347" s="1">
        <v>1</v>
      </c>
      <c r="L347" s="1">
        <v>1</v>
      </c>
      <c r="M347" s="1">
        <v>7</v>
      </c>
      <c r="N347" s="1">
        <v>12</v>
      </c>
      <c r="O347" s="1">
        <v>16</v>
      </c>
      <c r="P347" s="16">
        <v>206.43150436046511</v>
      </c>
      <c r="Q347" s="21">
        <v>7.8211258848183514</v>
      </c>
      <c r="R347" s="21">
        <v>7.401594008158491</v>
      </c>
      <c r="S347" s="21">
        <v>-0.41953187665986036</v>
      </c>
      <c r="T347" s="21">
        <v>0.53647306674825557</v>
      </c>
      <c r="U347" s="21">
        <v>3.78461599593542</v>
      </c>
      <c r="V347" s="21">
        <v>3.2481429291871642</v>
      </c>
      <c r="W347" s="13" t="str">
        <f>IF(Table4[[#This Row],[PSI - FI]]&gt;5,"Red",(IF(AND(Table4[[#This Row],[PSI - FI]]&lt;5,Table4[[#This Row],[PSI - FI]]&gt;=3),"Blue","No")))</f>
        <v>Blue</v>
      </c>
      <c r="X347" s="19" t="str">
        <f>HYPERLINK("https://www.google.com/maps/search/?api=1&amp;query="&amp;Table4[[#This Row],[Begin Lat]]&amp;","&amp;Table4[[#This Row],[Begin Long]],"Google Maps")</f>
        <v>Google Maps</v>
      </c>
      <c r="Y347" s="1">
        <v>41.402175</v>
      </c>
      <c r="Z347" s="1">
        <v>-81.575203000000002</v>
      </c>
      <c r="AA347" s="1">
        <v>0</v>
      </c>
      <c r="AB347" s="1">
        <v>0</v>
      </c>
    </row>
    <row r="348" spans="1:28" x14ac:dyDescent="0.25">
      <c r="A348" s="13">
        <v>346</v>
      </c>
      <c r="B348" s="17">
        <v>4</v>
      </c>
      <c r="C348" s="1" t="s">
        <v>795</v>
      </c>
      <c r="D348" s="1" t="s">
        <v>1152</v>
      </c>
      <c r="E348" s="1" t="s">
        <v>5726</v>
      </c>
      <c r="F348" s="1" t="s">
        <v>610</v>
      </c>
      <c r="G348" s="21">
        <v>0.74574001823834435</v>
      </c>
      <c r="H348" s="21">
        <v>0</v>
      </c>
      <c r="I348" s="1" t="s">
        <v>258</v>
      </c>
      <c r="J348" s="1" t="s">
        <v>259</v>
      </c>
      <c r="K348" s="1">
        <v>0</v>
      </c>
      <c r="L348" s="1">
        <v>1</v>
      </c>
      <c r="M348" s="1">
        <v>9</v>
      </c>
      <c r="N348" s="1">
        <v>12</v>
      </c>
      <c r="O348" s="1">
        <v>51</v>
      </c>
      <c r="P348" s="16">
        <v>208.84856468023256</v>
      </c>
      <c r="Q348" s="21">
        <v>7.6015857294702798</v>
      </c>
      <c r="R348" s="21">
        <v>13.886932728220067</v>
      </c>
      <c r="S348" s="21">
        <v>6.2853469987497874</v>
      </c>
      <c r="T348" s="21">
        <v>0.52141418876208401</v>
      </c>
      <c r="U348" s="21">
        <v>3.7832491320795829</v>
      </c>
      <c r="V348" s="21">
        <v>3.2618349433174991</v>
      </c>
      <c r="W348" s="13" t="str">
        <f>IF(Table4[[#This Row],[PSI - FI]]&gt;5,"Red",(IF(AND(Table4[[#This Row],[PSI - FI]]&lt;5,Table4[[#This Row],[PSI - FI]]&gt;=3),"Blue","No")))</f>
        <v>Blue</v>
      </c>
      <c r="X348" s="19" t="str">
        <f>HYPERLINK("https://www.google.com/maps/search/?api=1&amp;query="&amp;Table4[[#This Row],[Begin Lat]]&amp;","&amp;Table4[[#This Row],[Begin Long]],"Google Maps")</f>
        <v>Google Maps</v>
      </c>
      <c r="Y348" s="1">
        <v>41.091124999999998</v>
      </c>
      <c r="Z348" s="1">
        <v>-81.516104999999996</v>
      </c>
      <c r="AA348" s="1">
        <v>0</v>
      </c>
      <c r="AB348" s="1">
        <v>0</v>
      </c>
    </row>
    <row r="349" spans="1:28" x14ac:dyDescent="0.25">
      <c r="A349" s="13">
        <v>347</v>
      </c>
      <c r="B349" s="17">
        <v>12</v>
      </c>
      <c r="C349" s="1" t="s">
        <v>785</v>
      </c>
      <c r="D349" s="1" t="s">
        <v>1153</v>
      </c>
      <c r="E349" s="1" t="s">
        <v>5727</v>
      </c>
      <c r="F349" s="1" t="s">
        <v>611</v>
      </c>
      <c r="G349" s="21">
        <v>0.83100000000558794</v>
      </c>
      <c r="H349" s="21">
        <v>0</v>
      </c>
      <c r="I349" s="1" t="s">
        <v>258</v>
      </c>
      <c r="J349" s="1" t="s">
        <v>259</v>
      </c>
      <c r="K349" s="1">
        <v>0</v>
      </c>
      <c r="L349" s="1">
        <v>4</v>
      </c>
      <c r="M349" s="1">
        <v>5</v>
      </c>
      <c r="N349" s="1">
        <v>12</v>
      </c>
      <c r="O349" s="1">
        <v>54</v>
      </c>
      <c r="P349" s="16">
        <v>322.69113372093022</v>
      </c>
      <c r="Q349" s="21">
        <v>7.7797127074785672</v>
      </c>
      <c r="R349" s="21">
        <v>14.972525484165775</v>
      </c>
      <c r="S349" s="21">
        <v>7.1928127766872079</v>
      </c>
      <c r="T349" s="21">
        <v>0.53363242019960599</v>
      </c>
      <c r="U349" s="21">
        <v>3.7823331050915856</v>
      </c>
      <c r="V349" s="21">
        <v>3.2487006848919795</v>
      </c>
      <c r="W349" s="13" t="str">
        <f>IF(Table4[[#This Row],[PSI - FI]]&gt;5,"Red",(IF(AND(Table4[[#This Row],[PSI - FI]]&lt;5,Table4[[#This Row],[PSI - FI]]&gt;=3),"Blue","No")))</f>
        <v>Blue</v>
      </c>
      <c r="X349" s="19" t="str">
        <f>HYPERLINK("https://www.google.com/maps/search/?api=1&amp;query="&amp;Table4[[#This Row],[Begin Lat]]&amp;","&amp;Table4[[#This Row],[Begin Long]],"Google Maps")</f>
        <v>Google Maps</v>
      </c>
      <c r="Y349" s="1">
        <v>41.499934000000003</v>
      </c>
      <c r="Z349" s="1">
        <v>-81.666884999999994</v>
      </c>
      <c r="AA349" s="1">
        <v>0</v>
      </c>
      <c r="AB349" s="1">
        <v>0</v>
      </c>
    </row>
    <row r="350" spans="1:28" x14ac:dyDescent="0.25">
      <c r="A350" s="13">
        <v>348</v>
      </c>
      <c r="B350" s="17">
        <v>3</v>
      </c>
      <c r="C350" s="1" t="s">
        <v>802</v>
      </c>
      <c r="D350" s="1" t="s">
        <v>1154</v>
      </c>
      <c r="E350" s="1" t="s">
        <v>5728</v>
      </c>
      <c r="F350" s="1" t="s">
        <v>612</v>
      </c>
      <c r="G350" s="21">
        <v>3.2039999999979045</v>
      </c>
      <c r="H350" s="21">
        <v>0</v>
      </c>
      <c r="I350" s="1" t="s">
        <v>258</v>
      </c>
      <c r="J350" s="1" t="s">
        <v>259</v>
      </c>
      <c r="K350" s="1">
        <v>0</v>
      </c>
      <c r="L350" s="1">
        <v>2</v>
      </c>
      <c r="M350" s="1">
        <v>7</v>
      </c>
      <c r="N350" s="1">
        <v>12</v>
      </c>
      <c r="O350" s="1">
        <v>43</v>
      </c>
      <c r="P350" s="16">
        <v>233.43150436046511</v>
      </c>
      <c r="Q350" s="21">
        <v>8.2052997227457976</v>
      </c>
      <c r="R350" s="21">
        <v>12.697925061106199</v>
      </c>
      <c r="S350" s="21">
        <v>4.4926253383604013</v>
      </c>
      <c r="T350" s="21">
        <v>0.56282463301027486</v>
      </c>
      <c r="U350" s="21">
        <v>3.7820346041650241</v>
      </c>
      <c r="V350" s="21">
        <v>3.2192099711547493</v>
      </c>
      <c r="W350" s="13" t="str">
        <f>IF(Table4[[#This Row],[PSI - FI]]&gt;5,"Red",(IF(AND(Table4[[#This Row],[PSI - FI]]&lt;5,Table4[[#This Row],[PSI - FI]]&gt;=3),"Blue","No")))</f>
        <v>Blue</v>
      </c>
      <c r="X350" s="19" t="str">
        <f>HYPERLINK("https://www.google.com/maps/search/?api=1&amp;query="&amp;Table4[[#This Row],[Begin Lat]]&amp;","&amp;Table4[[#This Row],[Begin Long]],"Google Maps")</f>
        <v>Google Maps</v>
      </c>
      <c r="Y350" s="1">
        <v>40.759151000000003</v>
      </c>
      <c r="Z350" s="1">
        <v>-82.551710999999997</v>
      </c>
      <c r="AA350" s="1">
        <v>0</v>
      </c>
      <c r="AB350" s="1">
        <v>0</v>
      </c>
    </row>
    <row r="351" spans="1:28" x14ac:dyDescent="0.25">
      <c r="A351" s="13">
        <v>349</v>
      </c>
      <c r="B351" s="17">
        <v>7</v>
      </c>
      <c r="C351" s="1" t="s">
        <v>3196</v>
      </c>
      <c r="D351" s="1" t="s">
        <v>1155</v>
      </c>
      <c r="E351" s="1" t="s">
        <v>5598</v>
      </c>
      <c r="F351" s="1" t="s">
        <v>613</v>
      </c>
      <c r="G351" s="21">
        <v>5.7379999999975553</v>
      </c>
      <c r="H351" s="21">
        <v>0</v>
      </c>
      <c r="I351" s="1" t="s">
        <v>258</v>
      </c>
      <c r="J351" s="1" t="s">
        <v>261</v>
      </c>
      <c r="K351" s="1">
        <v>0</v>
      </c>
      <c r="L351" s="1">
        <v>1</v>
      </c>
      <c r="M351" s="1">
        <v>14</v>
      </c>
      <c r="N351" s="1">
        <v>9</v>
      </c>
      <c r="O351" s="1">
        <v>39</v>
      </c>
      <c r="P351" s="16">
        <v>216.27043968023256</v>
      </c>
      <c r="Q351" s="21">
        <v>4.2401521366673496</v>
      </c>
      <c r="R351" s="21">
        <v>12.090971559986375</v>
      </c>
      <c r="S351" s="21">
        <v>7.8508194233190256</v>
      </c>
      <c r="T351" s="21">
        <v>0.29473921703394451</v>
      </c>
      <c r="U351" s="21">
        <v>3.7777203669932988</v>
      </c>
      <c r="V351" s="21">
        <v>3.4829811499593544</v>
      </c>
      <c r="W351" s="13" t="str">
        <f>IF(Table4[[#This Row],[PSI - FI]]&gt;5,"Red",(IF(AND(Table4[[#This Row],[PSI - FI]]&lt;5,Table4[[#This Row],[PSI - FI]]&gt;=3),"Blue","No")))</f>
        <v>Blue</v>
      </c>
      <c r="X351" s="19" t="str">
        <f>HYPERLINK("https://www.google.com/maps/search/?api=1&amp;query="&amp;Table4[[#This Row],[Begin Lat]]&amp;","&amp;Table4[[#This Row],[Begin Long]],"Google Maps")</f>
        <v>Google Maps</v>
      </c>
      <c r="Y351" s="1">
        <v>39.749411000000002</v>
      </c>
      <c r="Z351" s="1">
        <v>-84.253001999999995</v>
      </c>
      <c r="AA351" s="1">
        <v>0</v>
      </c>
      <c r="AB351" s="1">
        <v>0</v>
      </c>
    </row>
    <row r="352" spans="1:28" x14ac:dyDescent="0.25">
      <c r="A352" s="13">
        <v>350</v>
      </c>
      <c r="B352" s="17">
        <v>12</v>
      </c>
      <c r="C352" s="1" t="s">
        <v>785</v>
      </c>
      <c r="D352" s="1" t="s">
        <v>1156</v>
      </c>
      <c r="E352" s="1" t="s">
        <v>5729</v>
      </c>
      <c r="F352" s="1" t="s">
        <v>614</v>
      </c>
      <c r="G352" s="21">
        <v>0.74099999999452848</v>
      </c>
      <c r="H352" s="21">
        <v>0</v>
      </c>
      <c r="I352" s="1" t="s">
        <v>258</v>
      </c>
      <c r="J352" s="1" t="s">
        <v>261</v>
      </c>
      <c r="K352" s="1">
        <v>0</v>
      </c>
      <c r="L352" s="1">
        <v>2</v>
      </c>
      <c r="M352" s="1">
        <v>5</v>
      </c>
      <c r="N352" s="1">
        <v>14</v>
      </c>
      <c r="O352" s="1">
        <v>21</v>
      </c>
      <c r="P352" s="16">
        <v>207.21275436046511</v>
      </c>
      <c r="Q352" s="21">
        <v>8.194872771970152</v>
      </c>
      <c r="R352" s="21">
        <v>8.3901156273854625</v>
      </c>
      <c r="S352" s="21">
        <v>0.1952428554153105</v>
      </c>
      <c r="T352" s="21">
        <v>0.56963767021852107</v>
      </c>
      <c r="U352" s="21">
        <v>3.7776384775720517</v>
      </c>
      <c r="V352" s="21">
        <v>3.2080008073535309</v>
      </c>
      <c r="W352" s="13" t="str">
        <f>IF(Table4[[#This Row],[PSI - FI]]&gt;5,"Red",(IF(AND(Table4[[#This Row],[PSI - FI]]&lt;5,Table4[[#This Row],[PSI - FI]]&gt;=3),"Blue","No")))</f>
        <v>Blue</v>
      </c>
      <c r="X352" s="19" t="str">
        <f>HYPERLINK("https://www.google.com/maps/search/?api=1&amp;query="&amp;Table4[[#This Row],[Begin Lat]]&amp;","&amp;Table4[[#This Row],[Begin Long]],"Google Maps")</f>
        <v>Google Maps</v>
      </c>
      <c r="Y352" s="1">
        <v>41.483922999999997</v>
      </c>
      <c r="Z352" s="1">
        <v>-81.748974000000004</v>
      </c>
      <c r="AA352" s="1">
        <v>0</v>
      </c>
      <c r="AB352" s="1">
        <v>0</v>
      </c>
    </row>
    <row r="353" spans="1:28" x14ac:dyDescent="0.25">
      <c r="A353" s="13">
        <v>351</v>
      </c>
      <c r="B353" s="17">
        <v>8</v>
      </c>
      <c r="C353" s="1" t="s">
        <v>787</v>
      </c>
      <c r="D353" s="1" t="s">
        <v>1157</v>
      </c>
      <c r="E353" s="1" t="s">
        <v>5730</v>
      </c>
      <c r="F353" s="1" t="s">
        <v>615</v>
      </c>
      <c r="G353" s="21">
        <v>0.9389999999984866</v>
      </c>
      <c r="H353" s="21">
        <v>0</v>
      </c>
      <c r="I353" s="1" t="s">
        <v>258</v>
      </c>
      <c r="J353" s="1" t="s">
        <v>259</v>
      </c>
      <c r="K353" s="1">
        <v>0</v>
      </c>
      <c r="L353" s="1">
        <v>1</v>
      </c>
      <c r="M353" s="1">
        <v>16</v>
      </c>
      <c r="N353" s="1">
        <v>5</v>
      </c>
      <c r="O353" s="1">
        <v>47</v>
      </c>
      <c r="P353" s="16">
        <v>219.61418968023256</v>
      </c>
      <c r="Q353" s="21">
        <v>5.46084120024548</v>
      </c>
      <c r="R353" s="21">
        <v>13.754866329856689</v>
      </c>
      <c r="S353" s="21">
        <v>8.2940251296112102</v>
      </c>
      <c r="T353" s="21">
        <v>0.37457448823417822</v>
      </c>
      <c r="U353" s="21">
        <v>3.7768484895776697</v>
      </c>
      <c r="V353" s="21">
        <v>3.4022740013434913</v>
      </c>
      <c r="W353" s="13" t="str">
        <f>IF(Table4[[#This Row],[PSI - FI]]&gt;5,"Red",(IF(AND(Table4[[#This Row],[PSI - FI]]&lt;5,Table4[[#This Row],[PSI - FI]]&gt;=3),"Blue","No")))</f>
        <v>Blue</v>
      </c>
      <c r="X353" s="19" t="str">
        <f>HYPERLINK("https://www.google.com/maps/search/?api=1&amp;query="&amp;Table4[[#This Row],[Begin Lat]]&amp;","&amp;Table4[[#This Row],[Begin Long]],"Google Maps")</f>
        <v>Google Maps</v>
      </c>
      <c r="Y353" s="1">
        <v>39.109819000000002</v>
      </c>
      <c r="Z353" s="1">
        <v>-84.560722999999996</v>
      </c>
      <c r="AA353" s="1">
        <v>0</v>
      </c>
      <c r="AB353" s="1">
        <v>0</v>
      </c>
    </row>
    <row r="354" spans="1:28" x14ac:dyDescent="0.25">
      <c r="A354" s="13">
        <v>352</v>
      </c>
      <c r="B354" s="17">
        <v>12</v>
      </c>
      <c r="C354" s="1" t="s">
        <v>785</v>
      </c>
      <c r="D354" s="1" t="s">
        <v>1158</v>
      </c>
      <c r="E354" s="1" t="s">
        <v>5622</v>
      </c>
      <c r="F354" s="1" t="s">
        <v>616</v>
      </c>
      <c r="G354" s="21">
        <v>3.8070000000006985</v>
      </c>
      <c r="H354" s="21">
        <v>0</v>
      </c>
      <c r="I354" s="1" t="s">
        <v>258</v>
      </c>
      <c r="J354" s="1" t="s">
        <v>259</v>
      </c>
      <c r="K354" s="1">
        <v>0</v>
      </c>
      <c r="L354" s="1">
        <v>3</v>
      </c>
      <c r="M354" s="1">
        <v>6</v>
      </c>
      <c r="N354" s="1">
        <v>12</v>
      </c>
      <c r="O354" s="1">
        <v>61</v>
      </c>
      <c r="P354" s="16">
        <v>290.56131904069764</v>
      </c>
      <c r="Q354" s="21">
        <v>6.7836725381812393</v>
      </c>
      <c r="R354" s="21">
        <v>16.640768654914869</v>
      </c>
      <c r="S354" s="21">
        <v>9.8570961167336293</v>
      </c>
      <c r="T354" s="21">
        <v>0.46531121784373841</v>
      </c>
      <c r="U354" s="21">
        <v>3.7762647905128102</v>
      </c>
      <c r="V354" s="21">
        <v>3.3109535726690718</v>
      </c>
      <c r="W354" s="13" t="str">
        <f>IF(Table4[[#This Row],[PSI - FI]]&gt;5,"Red",(IF(AND(Table4[[#This Row],[PSI - FI]]&lt;5,Table4[[#This Row],[PSI - FI]]&gt;=3),"Blue","No")))</f>
        <v>Blue</v>
      </c>
      <c r="X354" s="19" t="str">
        <f>HYPERLINK("https://www.google.com/maps/search/?api=1&amp;query="&amp;Table4[[#This Row],[Begin Lat]]&amp;","&amp;Table4[[#This Row],[Begin Long]],"Google Maps")</f>
        <v>Google Maps</v>
      </c>
      <c r="Y354" s="1">
        <v>41.464556000000002</v>
      </c>
      <c r="Z354" s="1">
        <v>-81.536208000000002</v>
      </c>
      <c r="AA354" s="1">
        <v>0</v>
      </c>
      <c r="AB354" s="1">
        <v>0</v>
      </c>
    </row>
    <row r="355" spans="1:28" x14ac:dyDescent="0.25">
      <c r="A355" s="13">
        <v>353</v>
      </c>
      <c r="B355" s="17">
        <v>12</v>
      </c>
      <c r="C355" s="1" t="s">
        <v>785</v>
      </c>
      <c r="D355" s="1" t="s">
        <v>1159</v>
      </c>
      <c r="E355" s="1" t="s">
        <v>5685</v>
      </c>
      <c r="F355" s="1" t="s">
        <v>617</v>
      </c>
      <c r="G355" s="21">
        <v>9.0789999999979045</v>
      </c>
      <c r="H355" s="21">
        <v>0</v>
      </c>
      <c r="I355" s="1" t="s">
        <v>258</v>
      </c>
      <c r="J355" s="1" t="s">
        <v>259</v>
      </c>
      <c r="K355" s="1">
        <v>0</v>
      </c>
      <c r="L355" s="1">
        <v>2</v>
      </c>
      <c r="M355" s="1">
        <v>7</v>
      </c>
      <c r="N355" s="1">
        <v>12</v>
      </c>
      <c r="O355" s="1">
        <v>41</v>
      </c>
      <c r="P355" s="16">
        <v>231.43150436046511</v>
      </c>
      <c r="Q355" s="21">
        <v>11.139841380993333</v>
      </c>
      <c r="R355" s="21">
        <v>11.90755591188986</v>
      </c>
      <c r="S355" s="21">
        <v>0.76771453089652653</v>
      </c>
      <c r="T355" s="21">
        <v>0.76411311577929131</v>
      </c>
      <c r="U355" s="21">
        <v>3.7742914847735274</v>
      </c>
      <c r="V355" s="21">
        <v>3.0101783689942359</v>
      </c>
      <c r="W355" s="13" t="str">
        <f>IF(Table4[[#This Row],[PSI - FI]]&gt;5,"Red",(IF(AND(Table4[[#This Row],[PSI - FI]]&lt;5,Table4[[#This Row],[PSI - FI]]&gt;=3),"Blue","No")))</f>
        <v>Blue</v>
      </c>
      <c r="X355" s="19" t="str">
        <f>HYPERLINK("https://www.google.com/maps/search/?api=1&amp;query="&amp;Table4[[#This Row],[Begin Lat]]&amp;","&amp;Table4[[#This Row],[Begin Long]],"Google Maps")</f>
        <v>Google Maps</v>
      </c>
      <c r="Y355" s="1">
        <v>41.404871</v>
      </c>
      <c r="Z355" s="1">
        <v>-81.734545999999995</v>
      </c>
      <c r="AA355" s="1">
        <v>0</v>
      </c>
      <c r="AB355" s="1">
        <v>0</v>
      </c>
    </row>
    <row r="356" spans="1:28" x14ac:dyDescent="0.25">
      <c r="A356" s="13">
        <v>354</v>
      </c>
      <c r="B356" s="17">
        <v>6</v>
      </c>
      <c r="C356" s="1" t="s">
        <v>799</v>
      </c>
      <c r="D356" s="1" t="s">
        <v>1160</v>
      </c>
      <c r="E356" s="1" t="s">
        <v>5280</v>
      </c>
      <c r="F356" s="1" t="s">
        <v>618</v>
      </c>
      <c r="G356" s="21">
        <v>9.4869999999937136</v>
      </c>
      <c r="H356" s="21">
        <v>0</v>
      </c>
      <c r="I356" s="1" t="s">
        <v>258</v>
      </c>
      <c r="J356" s="1" t="s">
        <v>259</v>
      </c>
      <c r="K356" s="1">
        <v>0</v>
      </c>
      <c r="L356" s="1">
        <v>1</v>
      </c>
      <c r="M356" s="1">
        <v>12</v>
      </c>
      <c r="N356" s="1">
        <v>7</v>
      </c>
      <c r="O356" s="1">
        <v>44</v>
      </c>
      <c r="P356" s="16">
        <v>199.30168968023256</v>
      </c>
      <c r="Q356" s="21">
        <v>12.023975778111931</v>
      </c>
      <c r="R356" s="21">
        <v>12.802613930257468</v>
      </c>
      <c r="S356" s="21">
        <v>0.77863815214553789</v>
      </c>
      <c r="T356" s="21">
        <v>0.82475838583696026</v>
      </c>
      <c r="U356" s="21">
        <v>3.7573864237893333</v>
      </c>
      <c r="V356" s="21">
        <v>2.932628037952373</v>
      </c>
      <c r="W356" s="13" t="str">
        <f>IF(Table4[[#This Row],[PSI - FI]]&gt;5,"Red",(IF(AND(Table4[[#This Row],[PSI - FI]]&lt;5,Table4[[#This Row],[PSI - FI]]&gt;=3),"Blue","No")))</f>
        <v>No</v>
      </c>
      <c r="X356" s="19" t="str">
        <f>HYPERLINK("https://www.google.com/maps/search/?api=1&amp;query="&amp;Table4[[#This Row],[Begin Lat]]&amp;","&amp;Table4[[#This Row],[Begin Long]],"Google Maps")</f>
        <v>Google Maps</v>
      </c>
      <c r="Y356" s="1">
        <v>40.148147999999999</v>
      </c>
      <c r="Z356" s="1">
        <v>-82.969994</v>
      </c>
      <c r="AA356" s="1">
        <v>0</v>
      </c>
      <c r="AB356" s="1">
        <v>0</v>
      </c>
    </row>
    <row r="357" spans="1:28" x14ac:dyDescent="0.25">
      <c r="A357" s="13">
        <v>355</v>
      </c>
      <c r="B357" s="17">
        <v>4</v>
      </c>
      <c r="C357" s="1" t="s">
        <v>795</v>
      </c>
      <c r="D357" s="1" t="s">
        <v>1161</v>
      </c>
      <c r="E357" s="1" t="s">
        <v>5731</v>
      </c>
      <c r="F357" s="1" t="s">
        <v>619</v>
      </c>
      <c r="G357" s="21">
        <v>6.7910347402689091</v>
      </c>
      <c r="H357" s="21">
        <v>0</v>
      </c>
      <c r="I357" s="1" t="s">
        <v>258</v>
      </c>
      <c r="J357" s="1" t="s">
        <v>259</v>
      </c>
      <c r="K357" s="1">
        <v>0</v>
      </c>
      <c r="L357" s="1">
        <v>2</v>
      </c>
      <c r="M357" s="1">
        <v>4</v>
      </c>
      <c r="N357" s="1">
        <v>15</v>
      </c>
      <c r="O357" s="1">
        <v>50</v>
      </c>
      <c r="P357" s="16">
        <v>234.10337936046511</v>
      </c>
      <c r="Q357" s="21">
        <v>7.3326770321049075</v>
      </c>
      <c r="R357" s="21">
        <v>14.155259958003491</v>
      </c>
      <c r="S357" s="21">
        <v>6.8225829258985833</v>
      </c>
      <c r="T357" s="21">
        <v>0.50296898334339768</v>
      </c>
      <c r="U357" s="21">
        <v>3.7522592360220375</v>
      </c>
      <c r="V357" s="21">
        <v>3.24929025267864</v>
      </c>
      <c r="W357" s="13" t="str">
        <f>IF(Table4[[#This Row],[PSI - FI]]&gt;5,"Red",(IF(AND(Table4[[#This Row],[PSI - FI]]&lt;5,Table4[[#This Row],[PSI - FI]]&gt;=3),"Blue","No")))</f>
        <v>Blue</v>
      </c>
      <c r="X357" s="19" t="str">
        <f>HYPERLINK("https://www.google.com/maps/search/?api=1&amp;query="&amp;Table4[[#This Row],[Begin Lat]]&amp;","&amp;Table4[[#This Row],[Begin Long]],"Google Maps")</f>
        <v>Google Maps</v>
      </c>
      <c r="Y357" s="1">
        <v>41.005758999999998</v>
      </c>
      <c r="Z357" s="1">
        <v>-81.638687000000004</v>
      </c>
      <c r="AA357" s="1">
        <v>0</v>
      </c>
      <c r="AB357" s="1">
        <v>0</v>
      </c>
    </row>
    <row r="358" spans="1:28" x14ac:dyDescent="0.25">
      <c r="A358" s="13">
        <v>356</v>
      </c>
      <c r="B358" s="17">
        <v>8</v>
      </c>
      <c r="C358" s="1" t="s">
        <v>787</v>
      </c>
      <c r="D358" s="1" t="s">
        <v>1162</v>
      </c>
      <c r="E358" s="1" t="s">
        <v>5250</v>
      </c>
      <c r="F358" s="1" t="s">
        <v>620</v>
      </c>
      <c r="G358" s="21">
        <v>2.3080000000045402</v>
      </c>
      <c r="H358" s="21">
        <v>0</v>
      </c>
      <c r="I358" s="1" t="s">
        <v>258</v>
      </c>
      <c r="J358" s="1" t="s">
        <v>259</v>
      </c>
      <c r="K358" s="1">
        <v>0</v>
      </c>
      <c r="L358" s="1">
        <v>0</v>
      </c>
      <c r="M358" s="1">
        <v>6</v>
      </c>
      <c r="N358" s="1">
        <v>13</v>
      </c>
      <c r="O358" s="1">
        <v>41</v>
      </c>
      <c r="P358" s="16">
        <v>137.96875</v>
      </c>
      <c r="Q358" s="21">
        <v>10.282883726557454</v>
      </c>
      <c r="R358" s="21">
        <v>12.843130453523568</v>
      </c>
      <c r="S358" s="21">
        <v>2.5602467269661133</v>
      </c>
      <c r="T358" s="21">
        <v>0.70533197509454637</v>
      </c>
      <c r="U358" s="21">
        <v>3.7521275554023035</v>
      </c>
      <c r="V358" s="21">
        <v>3.0467955803077569</v>
      </c>
      <c r="W358" s="13" t="str">
        <f>IF(Table4[[#This Row],[PSI - FI]]&gt;5,"Red",(IF(AND(Table4[[#This Row],[PSI - FI]]&lt;5,Table4[[#This Row],[PSI - FI]]&gt;=3),"Blue","No")))</f>
        <v>Blue</v>
      </c>
      <c r="X358" s="19" t="str">
        <f>HYPERLINK("https://www.google.com/maps/search/?api=1&amp;query="&amp;Table4[[#This Row],[Begin Lat]]&amp;","&amp;Table4[[#This Row],[Begin Long]],"Google Maps")</f>
        <v>Google Maps</v>
      </c>
      <c r="Y358" s="1">
        <v>39.201193000000004</v>
      </c>
      <c r="Z358" s="1">
        <v>-84.563222999999994</v>
      </c>
      <c r="AA358" s="1">
        <v>0</v>
      </c>
      <c r="AB358" s="1">
        <v>0</v>
      </c>
    </row>
    <row r="359" spans="1:28" x14ac:dyDescent="0.25">
      <c r="A359" s="13">
        <v>357</v>
      </c>
      <c r="B359" s="17">
        <v>12</v>
      </c>
      <c r="C359" s="1" t="s">
        <v>785</v>
      </c>
      <c r="D359" s="1" t="s">
        <v>1163</v>
      </c>
      <c r="E359" s="1" t="s">
        <v>5732</v>
      </c>
      <c r="F359" s="1" t="s">
        <v>621</v>
      </c>
      <c r="G359" s="21">
        <v>0</v>
      </c>
      <c r="H359" s="21">
        <v>0</v>
      </c>
      <c r="I359" s="1" t="s">
        <v>258</v>
      </c>
      <c r="J359" s="1" t="s">
        <v>259</v>
      </c>
      <c r="K359" s="1">
        <v>0</v>
      </c>
      <c r="L359" s="1">
        <v>4</v>
      </c>
      <c r="M359" s="1">
        <v>7</v>
      </c>
      <c r="N359" s="1">
        <v>12</v>
      </c>
      <c r="O359" s="1">
        <v>33</v>
      </c>
      <c r="P359" s="16">
        <v>314.78488372093022</v>
      </c>
      <c r="Q359" s="21">
        <v>4.0372294808201019</v>
      </c>
      <c r="R359" s="21">
        <v>11.147663159028554</v>
      </c>
      <c r="S359" s="21">
        <v>7.1104336782084516</v>
      </c>
      <c r="T359" s="21">
        <v>0.27692494822851599</v>
      </c>
      <c r="U359" s="21">
        <v>3.7416423303146176</v>
      </c>
      <c r="V359" s="21">
        <v>3.4647173820861017</v>
      </c>
      <c r="W359" s="13" t="str">
        <f>IF(Table4[[#This Row],[PSI - FI]]&gt;5,"Red",(IF(AND(Table4[[#This Row],[PSI - FI]]&lt;5,Table4[[#This Row],[PSI - FI]]&gt;=3),"Blue","No")))</f>
        <v>Blue</v>
      </c>
      <c r="X359" s="19" t="str">
        <f>HYPERLINK("https://www.google.com/maps/search/?api=1&amp;query="&amp;Table4[[#This Row],[Begin Lat]]&amp;","&amp;Table4[[#This Row],[Begin Long]],"Google Maps")</f>
        <v>Google Maps</v>
      </c>
      <c r="Y359" s="1">
        <v>41.559925</v>
      </c>
      <c r="Z359" s="1">
        <v>-81.566924999999998</v>
      </c>
      <c r="AA359" s="1">
        <v>0</v>
      </c>
      <c r="AB359" s="1">
        <v>0</v>
      </c>
    </row>
    <row r="360" spans="1:28" x14ac:dyDescent="0.25">
      <c r="A360" s="13">
        <v>358</v>
      </c>
      <c r="B360" s="17">
        <v>12</v>
      </c>
      <c r="C360" s="1" t="s">
        <v>785</v>
      </c>
      <c r="D360" s="1" t="s">
        <v>1164</v>
      </c>
      <c r="E360" s="1" t="s">
        <v>5654</v>
      </c>
      <c r="F360" s="1" t="s">
        <v>622</v>
      </c>
      <c r="G360" s="21">
        <v>0.51300000000628643</v>
      </c>
      <c r="H360" s="21">
        <v>0</v>
      </c>
      <c r="I360" s="1" t="s">
        <v>258</v>
      </c>
      <c r="J360" s="1" t="s">
        <v>259</v>
      </c>
      <c r="K360" s="1">
        <v>0</v>
      </c>
      <c r="L360" s="1">
        <v>1</v>
      </c>
      <c r="M360" s="1">
        <v>8</v>
      </c>
      <c r="N360" s="1">
        <v>13</v>
      </c>
      <c r="O360" s="1">
        <v>23</v>
      </c>
      <c r="P360" s="16">
        <v>178.73918968023256</v>
      </c>
      <c r="Q360" s="21">
        <v>6.2196846197472162</v>
      </c>
      <c r="R360" s="21">
        <v>8.696158087054485</v>
      </c>
      <c r="S360" s="21">
        <v>2.4764734673072688</v>
      </c>
      <c r="T360" s="21">
        <v>0.4266256970290721</v>
      </c>
      <c r="U360" s="21">
        <v>3.7413287791502845</v>
      </c>
      <c r="V360" s="21">
        <v>3.3147030821212122</v>
      </c>
      <c r="W360" s="13" t="str">
        <f>IF(Table4[[#This Row],[PSI - FI]]&gt;5,"Red",(IF(AND(Table4[[#This Row],[PSI - FI]]&lt;5,Table4[[#This Row],[PSI - FI]]&gt;=3),"Blue","No")))</f>
        <v>Blue</v>
      </c>
      <c r="X360" s="19" t="str">
        <f>HYPERLINK("https://www.google.com/maps/search/?api=1&amp;query="&amp;Table4[[#This Row],[Begin Lat]]&amp;","&amp;Table4[[#This Row],[Begin Long]],"Google Maps")</f>
        <v>Google Maps</v>
      </c>
      <c r="Y360" s="1">
        <v>41.377498000000003</v>
      </c>
      <c r="Z360" s="1">
        <v>-81.792045000000002</v>
      </c>
      <c r="AA360" s="1">
        <v>0</v>
      </c>
      <c r="AB360" s="1">
        <v>0</v>
      </c>
    </row>
    <row r="361" spans="1:28" x14ac:dyDescent="0.25">
      <c r="A361" s="13">
        <v>359</v>
      </c>
      <c r="B361" s="17">
        <v>12</v>
      </c>
      <c r="C361" s="1" t="s">
        <v>785</v>
      </c>
      <c r="D361" s="1" t="s">
        <v>1165</v>
      </c>
      <c r="E361" s="1" t="s">
        <v>5616</v>
      </c>
      <c r="F361" s="1" t="s">
        <v>623</v>
      </c>
      <c r="G361" s="21">
        <v>8.0629999999946449</v>
      </c>
      <c r="H361" s="21">
        <v>0</v>
      </c>
      <c r="I361" s="1" t="s">
        <v>258</v>
      </c>
      <c r="J361" s="1" t="s">
        <v>259</v>
      </c>
      <c r="K361" s="1">
        <v>0</v>
      </c>
      <c r="L361" s="1">
        <v>1</v>
      </c>
      <c r="M361" s="1">
        <v>6</v>
      </c>
      <c r="N361" s="1">
        <v>14</v>
      </c>
      <c r="O361" s="1">
        <v>54</v>
      </c>
      <c r="P361" s="16">
        <v>201.08293968023256</v>
      </c>
      <c r="Q361" s="21">
        <v>7.075342665121207</v>
      </c>
      <c r="R361" s="21">
        <v>14.966855791180885</v>
      </c>
      <c r="S361" s="21">
        <v>7.891513126059678</v>
      </c>
      <c r="T361" s="21">
        <v>0.485317693865569</v>
      </c>
      <c r="U361" s="21">
        <v>3.7399190640758047</v>
      </c>
      <c r="V361" s="21">
        <v>3.2546013702102359</v>
      </c>
      <c r="W361" s="13" t="str">
        <f>IF(Table4[[#This Row],[PSI - FI]]&gt;5,"Red",(IF(AND(Table4[[#This Row],[PSI - FI]]&lt;5,Table4[[#This Row],[PSI - FI]]&gt;=3),"Blue","No")))</f>
        <v>Blue</v>
      </c>
      <c r="X361" s="19" t="str">
        <f>HYPERLINK("https://www.google.com/maps/search/?api=1&amp;query="&amp;Table4[[#This Row],[Begin Lat]]&amp;","&amp;Table4[[#This Row],[Begin Long]],"Google Maps")</f>
        <v>Google Maps</v>
      </c>
      <c r="Y361" s="1">
        <v>41.538169000000003</v>
      </c>
      <c r="Z361" s="1">
        <v>-81.526083999999997</v>
      </c>
      <c r="AA361" s="1">
        <v>0</v>
      </c>
      <c r="AB361" s="1">
        <v>0</v>
      </c>
    </row>
    <row r="362" spans="1:28" x14ac:dyDescent="0.25">
      <c r="A362" s="13">
        <v>360</v>
      </c>
      <c r="B362" s="17">
        <v>12</v>
      </c>
      <c r="C362" s="1" t="s">
        <v>785</v>
      </c>
      <c r="D362" s="1" t="s">
        <v>1166</v>
      </c>
      <c r="E362" s="1" t="s">
        <v>5681</v>
      </c>
      <c r="F362" s="1" t="s">
        <v>624</v>
      </c>
      <c r="G362" s="21">
        <v>2.8220000000001164</v>
      </c>
      <c r="H362" s="21">
        <v>0</v>
      </c>
      <c r="I362" s="1" t="s">
        <v>258</v>
      </c>
      <c r="J362" s="1" t="s">
        <v>259</v>
      </c>
      <c r="K362" s="1">
        <v>0</v>
      </c>
      <c r="L362" s="1">
        <v>1</v>
      </c>
      <c r="M362" s="1">
        <v>9</v>
      </c>
      <c r="N362" s="1">
        <v>12</v>
      </c>
      <c r="O362" s="1">
        <v>49</v>
      </c>
      <c r="P362" s="16">
        <v>206.84856468023256</v>
      </c>
      <c r="Q362" s="21">
        <v>4.9706154805633469</v>
      </c>
      <c r="R362" s="21">
        <v>14.093962652648198</v>
      </c>
      <c r="S362" s="21">
        <v>9.123347172084852</v>
      </c>
      <c r="T362" s="21">
        <v>0.34094852451618685</v>
      </c>
      <c r="U362" s="21">
        <v>3.7087719658940088</v>
      </c>
      <c r="V362" s="21">
        <v>3.3678234413778219</v>
      </c>
      <c r="W362" s="13" t="str">
        <f>IF(Table4[[#This Row],[PSI - FI]]&gt;5,"Red",(IF(AND(Table4[[#This Row],[PSI - FI]]&lt;5,Table4[[#This Row],[PSI - FI]]&gt;=3),"Blue","No")))</f>
        <v>Blue</v>
      </c>
      <c r="X362" s="19" t="str">
        <f>HYPERLINK("https://www.google.com/maps/search/?api=1&amp;query="&amp;Table4[[#This Row],[Begin Lat]]&amp;","&amp;Table4[[#This Row],[Begin Long]],"Google Maps")</f>
        <v>Google Maps</v>
      </c>
      <c r="Y362" s="1">
        <v>41.483615</v>
      </c>
      <c r="Z362" s="1">
        <v>-81.768742000000003</v>
      </c>
      <c r="AA362" s="1">
        <v>0</v>
      </c>
      <c r="AB362" s="1">
        <v>0</v>
      </c>
    </row>
    <row r="363" spans="1:28" x14ac:dyDescent="0.25">
      <c r="A363" s="13">
        <v>361</v>
      </c>
      <c r="B363" s="17">
        <v>8</v>
      </c>
      <c r="C363" s="1" t="s">
        <v>787</v>
      </c>
      <c r="D363" s="1" t="s">
        <v>1167</v>
      </c>
      <c r="E363" s="1" t="s">
        <v>5733</v>
      </c>
      <c r="F363" s="1" t="s">
        <v>625</v>
      </c>
      <c r="G363" s="21">
        <v>0.3809999999939464</v>
      </c>
      <c r="H363" s="21">
        <v>0</v>
      </c>
      <c r="I363" s="1" t="s">
        <v>258</v>
      </c>
      <c r="J363" s="1" t="s">
        <v>259</v>
      </c>
      <c r="K363" s="1">
        <v>0</v>
      </c>
      <c r="L363" s="1">
        <v>1</v>
      </c>
      <c r="M363" s="1">
        <v>11</v>
      </c>
      <c r="N363" s="1">
        <v>8</v>
      </c>
      <c r="O363" s="1">
        <v>44</v>
      </c>
      <c r="P363" s="16">
        <v>197.19231468023256</v>
      </c>
      <c r="Q363" s="21">
        <v>9.982785075448831</v>
      </c>
      <c r="R363" s="21">
        <v>12.791638730099843</v>
      </c>
      <c r="S363" s="21">
        <v>2.8088536546510117</v>
      </c>
      <c r="T363" s="21">
        <v>0.68474736284584614</v>
      </c>
      <c r="U363" s="21">
        <v>3.6980879713726078</v>
      </c>
      <c r="V363" s="21">
        <v>3.0133406085267618</v>
      </c>
      <c r="W363" s="13" t="str">
        <f>IF(Table4[[#This Row],[PSI - FI]]&gt;5,"Red",(IF(AND(Table4[[#This Row],[PSI - FI]]&lt;5,Table4[[#This Row],[PSI - FI]]&gt;=3),"Blue","No")))</f>
        <v>Blue</v>
      </c>
      <c r="X363" s="19" t="str">
        <f>HYPERLINK("https://www.google.com/maps/search/?api=1&amp;query="&amp;Table4[[#This Row],[Begin Lat]]&amp;","&amp;Table4[[#This Row],[Begin Long]],"Google Maps")</f>
        <v>Google Maps</v>
      </c>
      <c r="Y363" s="1">
        <v>39.127156999999997</v>
      </c>
      <c r="Z363" s="1">
        <v>-84.564082999999997</v>
      </c>
      <c r="AA363" s="1">
        <v>0</v>
      </c>
      <c r="AB363" s="1">
        <v>0</v>
      </c>
    </row>
    <row r="364" spans="1:28" x14ac:dyDescent="0.25">
      <c r="A364" s="13">
        <v>362</v>
      </c>
      <c r="B364" s="17">
        <v>1</v>
      </c>
      <c r="C364" s="1" t="s">
        <v>803</v>
      </c>
      <c r="D364" s="1" t="s">
        <v>1168</v>
      </c>
      <c r="E364" s="1" t="s">
        <v>5734</v>
      </c>
      <c r="F364" s="1" t="s">
        <v>626</v>
      </c>
      <c r="G364" s="21">
        <v>1.3800000000046566</v>
      </c>
      <c r="H364" s="21">
        <v>0</v>
      </c>
      <c r="I364" s="1" t="s">
        <v>258</v>
      </c>
      <c r="J364" s="1" t="s">
        <v>259</v>
      </c>
      <c r="K364" s="1">
        <v>0</v>
      </c>
      <c r="L364" s="1">
        <v>1</v>
      </c>
      <c r="M364" s="1">
        <v>11</v>
      </c>
      <c r="N364" s="1">
        <v>12</v>
      </c>
      <c r="O364" s="1">
        <v>24</v>
      </c>
      <c r="P364" s="16">
        <v>194.94231468023256</v>
      </c>
      <c r="Q364" s="21">
        <v>2.9842526404223548</v>
      </c>
      <c r="R364" s="21">
        <v>9.6761532293009545</v>
      </c>
      <c r="S364" s="21">
        <v>6.6919005888785996</v>
      </c>
      <c r="T364" s="21">
        <v>0.20469829913703574</v>
      </c>
      <c r="U364" s="21">
        <v>3.6872200088891098</v>
      </c>
      <c r="V364" s="21">
        <v>3.4825217097520742</v>
      </c>
      <c r="W364" s="13" t="str">
        <f>IF(Table4[[#This Row],[PSI - FI]]&gt;5,"Red",(IF(AND(Table4[[#This Row],[PSI - FI]]&lt;5,Table4[[#This Row],[PSI - FI]]&gt;=3),"Blue","No")))</f>
        <v>Blue</v>
      </c>
      <c r="X364" s="19" t="str">
        <f>HYPERLINK("https://www.google.com/maps/search/?api=1&amp;query="&amp;Table4[[#This Row],[Begin Lat]]&amp;","&amp;Table4[[#This Row],[Begin Long]],"Google Maps")</f>
        <v>Google Maps</v>
      </c>
      <c r="Y364" s="1">
        <v>40.744005000000001</v>
      </c>
      <c r="Z364" s="1">
        <v>-84.124495999999994</v>
      </c>
      <c r="AA364" s="1">
        <v>0</v>
      </c>
      <c r="AB364" s="1">
        <v>0</v>
      </c>
    </row>
    <row r="365" spans="1:28" x14ac:dyDescent="0.25">
      <c r="A365" s="13">
        <v>363</v>
      </c>
      <c r="B365" s="17">
        <v>3</v>
      </c>
      <c r="C365" s="1" t="s">
        <v>791</v>
      </c>
      <c r="D365" s="1" t="s">
        <v>1169</v>
      </c>
      <c r="E365" s="1" t="s">
        <v>5008</v>
      </c>
      <c r="F365" s="1" t="s">
        <v>627</v>
      </c>
      <c r="G365" s="21">
        <v>14.793999999994412</v>
      </c>
      <c r="H365" s="21">
        <v>0</v>
      </c>
      <c r="I365" s="1" t="s">
        <v>258</v>
      </c>
      <c r="J365" s="1" t="s">
        <v>261</v>
      </c>
      <c r="K365" s="1">
        <v>0</v>
      </c>
      <c r="L365" s="1">
        <v>2</v>
      </c>
      <c r="M365" s="1">
        <v>5</v>
      </c>
      <c r="N365" s="1">
        <v>14</v>
      </c>
      <c r="O365" s="1">
        <v>122</v>
      </c>
      <c r="P365" s="16">
        <v>308.21275436046511</v>
      </c>
      <c r="Q365" s="21">
        <v>7.1525727186770327</v>
      </c>
      <c r="R365" s="21">
        <v>28.243025074450511</v>
      </c>
      <c r="S365" s="21">
        <v>21.090452355773479</v>
      </c>
      <c r="T365" s="21">
        <v>0.4971858591230095</v>
      </c>
      <c r="U365" s="21">
        <v>3.6865480081727133</v>
      </c>
      <c r="V365" s="21">
        <v>3.1893621490497037</v>
      </c>
      <c r="W365" s="13" t="str">
        <f>IF(Table4[[#This Row],[PSI - FI]]&gt;5,"Red",(IF(AND(Table4[[#This Row],[PSI - FI]]&lt;5,Table4[[#This Row],[PSI - FI]]&gt;=3),"Blue","No")))</f>
        <v>Blue</v>
      </c>
      <c r="X365" s="19" t="str">
        <f>HYPERLINK("https://www.google.com/maps/search/?api=1&amp;query="&amp;Table4[[#This Row],[Begin Lat]]&amp;","&amp;Table4[[#This Row],[Begin Long]],"Google Maps")</f>
        <v>Google Maps</v>
      </c>
      <c r="Y365" s="1">
        <v>41.385801000000001</v>
      </c>
      <c r="Z365" s="1">
        <v>-82.077490999999995</v>
      </c>
      <c r="AA365" s="1">
        <v>0</v>
      </c>
      <c r="AB365" s="1">
        <v>0</v>
      </c>
    </row>
    <row r="366" spans="1:28" x14ac:dyDescent="0.25">
      <c r="A366" s="13">
        <v>364</v>
      </c>
      <c r="B366" s="17">
        <v>12</v>
      </c>
      <c r="C366" s="1" t="s">
        <v>785</v>
      </c>
      <c r="D366" s="1" t="s">
        <v>1170</v>
      </c>
      <c r="E366" s="1" t="s">
        <v>5735</v>
      </c>
      <c r="F366" s="1" t="s">
        <v>628</v>
      </c>
      <c r="G366" s="21">
        <v>1.0310000000026776</v>
      </c>
      <c r="H366" s="21">
        <v>0</v>
      </c>
      <c r="I366" s="1" t="s">
        <v>258</v>
      </c>
      <c r="J366" s="1" t="s">
        <v>259</v>
      </c>
      <c r="K366" s="1">
        <v>0</v>
      </c>
      <c r="L366" s="1">
        <v>3</v>
      </c>
      <c r="M366" s="1">
        <v>7</v>
      </c>
      <c r="N366" s="1">
        <v>10</v>
      </c>
      <c r="O366" s="1">
        <v>49</v>
      </c>
      <c r="P366" s="16">
        <v>276.23319404069764</v>
      </c>
      <c r="Q366" s="21">
        <v>9.5495160953274603</v>
      </c>
      <c r="R366" s="21">
        <v>13.786814320437554</v>
      </c>
      <c r="S366" s="21">
        <v>4.2372982251100932</v>
      </c>
      <c r="T366" s="21">
        <v>0.65502822241572134</v>
      </c>
      <c r="U366" s="21">
        <v>3.6828710592358429</v>
      </c>
      <c r="V366" s="21">
        <v>3.0278428368201213</v>
      </c>
      <c r="W366" s="13" t="str">
        <f>IF(Table4[[#This Row],[PSI - FI]]&gt;5,"Red",(IF(AND(Table4[[#This Row],[PSI - FI]]&lt;5,Table4[[#This Row],[PSI - FI]]&gt;=3),"Blue","No")))</f>
        <v>Blue</v>
      </c>
      <c r="X366" s="19" t="str">
        <f>HYPERLINK("https://www.google.com/maps/search/?api=1&amp;query="&amp;Table4[[#This Row],[Begin Lat]]&amp;","&amp;Table4[[#This Row],[Begin Long]],"Google Maps")</f>
        <v>Google Maps</v>
      </c>
      <c r="Y366" s="1">
        <v>41.501320999999997</v>
      </c>
      <c r="Z366" s="1">
        <v>-81.556023999999994</v>
      </c>
      <c r="AA366" s="1">
        <v>0</v>
      </c>
      <c r="AB366" s="1">
        <v>0</v>
      </c>
    </row>
    <row r="367" spans="1:28" x14ac:dyDescent="0.25">
      <c r="A367" s="13">
        <v>365</v>
      </c>
      <c r="B367" s="17">
        <v>2</v>
      </c>
      <c r="C367" s="1" t="s">
        <v>786</v>
      </c>
      <c r="D367" s="1" t="s">
        <v>1171</v>
      </c>
      <c r="E367" s="1" t="s">
        <v>5559</v>
      </c>
      <c r="F367" s="1" t="s">
        <v>629</v>
      </c>
      <c r="G367" s="21">
        <v>16.967000000004191</v>
      </c>
      <c r="H367" s="21">
        <v>0</v>
      </c>
      <c r="I367" s="1" t="s">
        <v>258</v>
      </c>
      <c r="J367" s="1" t="s">
        <v>259</v>
      </c>
      <c r="K367" s="1">
        <v>0</v>
      </c>
      <c r="L367" s="1">
        <v>2</v>
      </c>
      <c r="M367" s="1">
        <v>9</v>
      </c>
      <c r="N367" s="1">
        <v>14</v>
      </c>
      <c r="O367" s="1">
        <v>34</v>
      </c>
      <c r="P367" s="16">
        <v>246.40025436046511</v>
      </c>
      <c r="Q367" s="21">
        <v>3.8212289251956721</v>
      </c>
      <c r="R367" s="21">
        <v>10.486145730736185</v>
      </c>
      <c r="S367" s="21">
        <v>6.6649168055405124</v>
      </c>
      <c r="T367" s="21">
        <v>0.26210886136305617</v>
      </c>
      <c r="U367" s="21">
        <v>3.6673275255136328</v>
      </c>
      <c r="V367" s="21">
        <v>3.4052186641505768</v>
      </c>
      <c r="W367" s="13" t="str">
        <f>IF(Table4[[#This Row],[PSI - FI]]&gt;5,"Red",(IF(AND(Table4[[#This Row],[PSI - FI]]&lt;5,Table4[[#This Row],[PSI - FI]]&gt;=3),"Blue","No")))</f>
        <v>Blue</v>
      </c>
      <c r="X367" s="19" t="str">
        <f>HYPERLINK("https://www.google.com/maps/search/?api=1&amp;query="&amp;Table4[[#This Row],[Begin Lat]]&amp;","&amp;Table4[[#This Row],[Begin Long]],"Google Maps")</f>
        <v>Google Maps</v>
      </c>
      <c r="Y367" s="1">
        <v>41.692965000000001</v>
      </c>
      <c r="Z367" s="1">
        <v>-83.552171999999999</v>
      </c>
      <c r="AA367" s="1">
        <v>0</v>
      </c>
      <c r="AB367" s="1">
        <v>0</v>
      </c>
    </row>
    <row r="368" spans="1:28" x14ac:dyDescent="0.25">
      <c r="A368" s="13">
        <v>366</v>
      </c>
      <c r="B368" s="17">
        <v>5</v>
      </c>
      <c r="C368" s="1" t="s">
        <v>797</v>
      </c>
      <c r="D368" s="1" t="s">
        <v>1172</v>
      </c>
      <c r="E368" s="1" t="s">
        <v>5621</v>
      </c>
      <c r="F368" s="1" t="s">
        <v>630</v>
      </c>
      <c r="G368" s="21">
        <v>6.3139999999984866</v>
      </c>
      <c r="H368" s="21">
        <v>0</v>
      </c>
      <c r="I368" s="1" t="s">
        <v>258</v>
      </c>
      <c r="J368" s="1" t="s">
        <v>259</v>
      </c>
      <c r="K368" s="1">
        <v>0</v>
      </c>
      <c r="L368" s="1">
        <v>2</v>
      </c>
      <c r="M368" s="1">
        <v>6</v>
      </c>
      <c r="N368" s="1">
        <v>12</v>
      </c>
      <c r="O368" s="1">
        <v>42</v>
      </c>
      <c r="P368" s="16">
        <v>225.88462936046511</v>
      </c>
      <c r="Q368" s="21">
        <v>6.6094071703631201</v>
      </c>
      <c r="R368" s="21">
        <v>12.860119170922992</v>
      </c>
      <c r="S368" s="21">
        <v>6.2507120005598722</v>
      </c>
      <c r="T368" s="21">
        <v>0.45335786513235049</v>
      </c>
      <c r="U368" s="21">
        <v>3.6543338228579416</v>
      </c>
      <c r="V368" s="21">
        <v>3.200975957725591</v>
      </c>
      <c r="W368" s="13" t="str">
        <f>IF(Table4[[#This Row],[PSI - FI]]&gt;5,"Red",(IF(AND(Table4[[#This Row],[PSI - FI]]&lt;5,Table4[[#This Row],[PSI - FI]]&gt;=3),"Blue","No")))</f>
        <v>Blue</v>
      </c>
      <c r="X368" s="19" t="str">
        <f>HYPERLINK("https://www.google.com/maps/search/?api=1&amp;query="&amp;Table4[[#This Row],[Begin Lat]]&amp;","&amp;Table4[[#This Row],[Begin Long]],"Google Maps")</f>
        <v>Google Maps</v>
      </c>
      <c r="Y368" s="1">
        <v>39.720036</v>
      </c>
      <c r="Z368" s="1">
        <v>-82.606851000000006</v>
      </c>
      <c r="AA368" s="1">
        <v>0</v>
      </c>
      <c r="AB368" s="1">
        <v>0</v>
      </c>
    </row>
    <row r="369" spans="1:28" x14ac:dyDescent="0.25">
      <c r="A369" s="13">
        <v>367</v>
      </c>
      <c r="B369" s="17">
        <v>6</v>
      </c>
      <c r="C369" s="1" t="s">
        <v>784</v>
      </c>
      <c r="D369" s="1" t="s">
        <v>1173</v>
      </c>
      <c r="E369" s="1" t="s">
        <v>5634</v>
      </c>
      <c r="F369" s="1" t="s">
        <v>631</v>
      </c>
      <c r="G369" s="21">
        <v>3.114000000001397</v>
      </c>
      <c r="H369" s="21">
        <v>0</v>
      </c>
      <c r="I369" s="1" t="s">
        <v>258</v>
      </c>
      <c r="J369" s="1" t="s">
        <v>259</v>
      </c>
      <c r="K369" s="1">
        <v>0</v>
      </c>
      <c r="L369" s="1">
        <v>0</v>
      </c>
      <c r="M369" s="1">
        <v>9</v>
      </c>
      <c r="N369" s="1">
        <v>7</v>
      </c>
      <c r="O369" s="1">
        <v>21</v>
      </c>
      <c r="P369" s="16">
        <v>110.984375</v>
      </c>
      <c r="Q369" s="21">
        <v>12.495771467997859</v>
      </c>
      <c r="R369" s="21">
        <v>9.0916394709243669</v>
      </c>
      <c r="S369" s="21">
        <v>-3.4041319970734918</v>
      </c>
      <c r="T369" s="21">
        <v>0.85712018186980743</v>
      </c>
      <c r="U369" s="21">
        <v>3.6526143091603052</v>
      </c>
      <c r="V369" s="21">
        <v>2.7954941272904978</v>
      </c>
      <c r="W369" s="13" t="str">
        <f>IF(Table4[[#This Row],[PSI - FI]]&gt;5,"Red",(IF(AND(Table4[[#This Row],[PSI - FI]]&lt;5,Table4[[#This Row],[PSI - FI]]&gt;=3),"Blue","No")))</f>
        <v>No</v>
      </c>
      <c r="X369" s="19" t="str">
        <f>HYPERLINK("https://www.google.com/maps/search/?api=1&amp;query="&amp;Table4[[#This Row],[Begin Lat]]&amp;","&amp;Table4[[#This Row],[Begin Long]],"Google Maps")</f>
        <v>Google Maps</v>
      </c>
      <c r="Y369" s="1">
        <v>40.076867999999997</v>
      </c>
      <c r="Z369" s="1">
        <v>-82.976054000000005</v>
      </c>
      <c r="AA369" s="1">
        <v>0</v>
      </c>
      <c r="AB369" s="1">
        <v>0</v>
      </c>
    </row>
    <row r="370" spans="1:28" x14ac:dyDescent="0.25">
      <c r="A370" s="13">
        <v>368</v>
      </c>
      <c r="B370" s="17">
        <v>6</v>
      </c>
      <c r="C370" s="1" t="s">
        <v>784</v>
      </c>
      <c r="D370" s="1" t="s">
        <v>1174</v>
      </c>
      <c r="E370" s="1" t="s">
        <v>5736</v>
      </c>
      <c r="F370" s="1" t="s">
        <v>632</v>
      </c>
      <c r="G370" s="21">
        <v>1.5409999999974389</v>
      </c>
      <c r="H370" s="21">
        <v>0</v>
      </c>
      <c r="I370" s="1" t="s">
        <v>258</v>
      </c>
      <c r="J370" s="1" t="s">
        <v>259</v>
      </c>
      <c r="K370" s="1">
        <v>0</v>
      </c>
      <c r="L370" s="1">
        <v>2</v>
      </c>
      <c r="M370" s="1">
        <v>8</v>
      </c>
      <c r="N370" s="1">
        <v>12</v>
      </c>
      <c r="O370" s="1">
        <v>62</v>
      </c>
      <c r="P370" s="16">
        <v>258.97837936046511</v>
      </c>
      <c r="Q370" s="21">
        <v>9.8055267230513508</v>
      </c>
      <c r="R370" s="21">
        <v>14.932772953117585</v>
      </c>
      <c r="S370" s="21">
        <v>5.127246230066234</v>
      </c>
      <c r="T370" s="21">
        <v>0.67258871288702016</v>
      </c>
      <c r="U370" s="21">
        <v>3.6448524191648031</v>
      </c>
      <c r="V370" s="21">
        <v>2.9722637062777828</v>
      </c>
      <c r="W370" s="13" t="str">
        <f>IF(Table4[[#This Row],[PSI - FI]]&gt;5,"Red",(IF(AND(Table4[[#This Row],[PSI - FI]]&lt;5,Table4[[#This Row],[PSI - FI]]&gt;=3),"Blue","No")))</f>
        <v>No</v>
      </c>
      <c r="X370" s="19" t="str">
        <f>HYPERLINK("https://www.google.com/maps/search/?api=1&amp;query="&amp;Table4[[#This Row],[Begin Lat]]&amp;","&amp;Table4[[#This Row],[Begin Long]],"Google Maps")</f>
        <v>Google Maps</v>
      </c>
      <c r="Y370" s="1">
        <v>40.107013000000002</v>
      </c>
      <c r="Z370" s="1">
        <v>-83.016938999999994</v>
      </c>
      <c r="AA370" s="1">
        <v>0</v>
      </c>
      <c r="AB370" s="1">
        <v>0</v>
      </c>
    </row>
    <row r="371" spans="1:28" x14ac:dyDescent="0.25">
      <c r="A371" s="13">
        <v>369</v>
      </c>
      <c r="B371" s="17">
        <v>12</v>
      </c>
      <c r="C371" s="1" t="s">
        <v>785</v>
      </c>
      <c r="D371" s="1" t="s">
        <v>950</v>
      </c>
      <c r="E371" s="1" t="s">
        <v>5588</v>
      </c>
      <c r="F371" s="1" t="s">
        <v>633</v>
      </c>
      <c r="G371" s="21">
        <v>14.330000000001746</v>
      </c>
      <c r="H371" s="21">
        <v>0</v>
      </c>
      <c r="I371" s="1" t="s">
        <v>258</v>
      </c>
      <c r="J371" s="1" t="s">
        <v>259</v>
      </c>
      <c r="K371" s="1">
        <v>0</v>
      </c>
      <c r="L371" s="1">
        <v>3</v>
      </c>
      <c r="M371" s="1">
        <v>9</v>
      </c>
      <c r="N371" s="1">
        <v>8</v>
      </c>
      <c r="O371" s="1">
        <v>64</v>
      </c>
      <c r="P371" s="16">
        <v>295.45194404069764</v>
      </c>
      <c r="Q371" s="21">
        <v>6.9290556797296805</v>
      </c>
      <c r="R371" s="21">
        <v>17.209544018154212</v>
      </c>
      <c r="S371" s="21">
        <v>10.280488338424531</v>
      </c>
      <c r="T371" s="21">
        <v>0.47528345725640186</v>
      </c>
      <c r="U371" s="21">
        <v>3.6392206635054722</v>
      </c>
      <c r="V371" s="21">
        <v>3.1639372062490705</v>
      </c>
      <c r="W371" s="13" t="str">
        <f>IF(Table4[[#This Row],[PSI - FI]]&gt;5,"Red",(IF(AND(Table4[[#This Row],[PSI - FI]]&lt;5,Table4[[#This Row],[PSI - FI]]&gt;=3),"Blue","No")))</f>
        <v>Blue</v>
      </c>
      <c r="X371" s="19" t="str">
        <f>HYPERLINK("https://www.google.com/maps/search/?api=1&amp;query="&amp;Table4[[#This Row],[Begin Lat]]&amp;","&amp;Table4[[#This Row],[Begin Long]],"Google Maps")</f>
        <v>Google Maps</v>
      </c>
      <c r="Y371" s="1">
        <v>41.441659000000001</v>
      </c>
      <c r="Z371" s="1">
        <v>-81.704909000000001</v>
      </c>
      <c r="AA371" s="1">
        <v>0</v>
      </c>
      <c r="AB371" s="1">
        <v>0</v>
      </c>
    </row>
    <row r="372" spans="1:28" x14ac:dyDescent="0.25">
      <c r="A372" s="13">
        <v>370</v>
      </c>
      <c r="B372" s="17">
        <v>12</v>
      </c>
      <c r="C372" s="1" t="s">
        <v>785</v>
      </c>
      <c r="D372" s="1" t="s">
        <v>1175</v>
      </c>
      <c r="E372" s="1" t="s">
        <v>5681</v>
      </c>
      <c r="F372" s="1" t="s">
        <v>634</v>
      </c>
      <c r="G372" s="21">
        <v>0.22199999999429565</v>
      </c>
      <c r="H372" s="21">
        <v>0</v>
      </c>
      <c r="I372" s="1" t="s">
        <v>258</v>
      </c>
      <c r="J372" s="1" t="s">
        <v>261</v>
      </c>
      <c r="K372" s="1">
        <v>0</v>
      </c>
      <c r="L372" s="1">
        <v>3</v>
      </c>
      <c r="M372" s="1">
        <v>6</v>
      </c>
      <c r="N372" s="1">
        <v>11</v>
      </c>
      <c r="O372" s="1">
        <v>47</v>
      </c>
      <c r="P372" s="16">
        <v>272.12381904069764</v>
      </c>
      <c r="Q372" s="21">
        <v>8.9292702515647928</v>
      </c>
      <c r="R372" s="21">
        <v>13.387710465377687</v>
      </c>
      <c r="S372" s="21">
        <v>4.458440213812894</v>
      </c>
      <c r="T372" s="21">
        <v>0.62068672014661042</v>
      </c>
      <c r="U372" s="21">
        <v>3.6389204854680823</v>
      </c>
      <c r="V372" s="21">
        <v>3.0182337653214719</v>
      </c>
      <c r="W372" s="13" t="str">
        <f>IF(Table4[[#This Row],[PSI - FI]]&gt;5,"Red",(IF(AND(Table4[[#This Row],[PSI - FI]]&lt;5,Table4[[#This Row],[PSI - FI]]&gt;=3),"Blue","No")))</f>
        <v>Blue</v>
      </c>
      <c r="X372" s="19" t="str">
        <f>HYPERLINK("https://www.google.com/maps/search/?api=1&amp;query="&amp;Table4[[#This Row],[Begin Lat]]&amp;","&amp;Table4[[#This Row],[Begin Long]],"Google Maps")</f>
        <v>Google Maps</v>
      </c>
      <c r="Y372" s="1">
        <v>41.446587999999998</v>
      </c>
      <c r="Z372" s="1">
        <v>-81.766802999999996</v>
      </c>
      <c r="AA372" s="1">
        <v>0</v>
      </c>
      <c r="AB372" s="1">
        <v>0</v>
      </c>
    </row>
    <row r="373" spans="1:28" x14ac:dyDescent="0.25">
      <c r="A373" s="13">
        <v>371</v>
      </c>
      <c r="B373" s="17">
        <v>12</v>
      </c>
      <c r="C373" s="1" t="s">
        <v>785</v>
      </c>
      <c r="D373" s="1" t="s">
        <v>1176</v>
      </c>
      <c r="E373" s="1" t="s">
        <v>5556</v>
      </c>
      <c r="F373" s="1" t="s">
        <v>635</v>
      </c>
      <c r="G373" s="21">
        <v>0.86500000000523869</v>
      </c>
      <c r="H373" s="21">
        <v>0</v>
      </c>
      <c r="I373" s="1" t="s">
        <v>258</v>
      </c>
      <c r="J373" s="1" t="s">
        <v>259</v>
      </c>
      <c r="K373" s="1">
        <v>0</v>
      </c>
      <c r="L373" s="1">
        <v>0</v>
      </c>
      <c r="M373" s="1">
        <v>7</v>
      </c>
      <c r="N373" s="1">
        <v>14</v>
      </c>
      <c r="O373" s="1">
        <v>39</v>
      </c>
      <c r="P373" s="16">
        <v>146.953125</v>
      </c>
      <c r="Q373" s="21">
        <v>5.5252303220525052</v>
      </c>
      <c r="R373" s="21">
        <v>12.053317079444003</v>
      </c>
      <c r="S373" s="21">
        <v>6.528086757391498</v>
      </c>
      <c r="T373" s="21">
        <v>0.37899111956702675</v>
      </c>
      <c r="U373" s="21">
        <v>3.6369216010772205</v>
      </c>
      <c r="V373" s="21">
        <v>3.2579304815101939</v>
      </c>
      <c r="W373" s="13" t="str">
        <f>IF(Table4[[#This Row],[PSI - FI]]&gt;5,"Red",(IF(AND(Table4[[#This Row],[PSI - FI]]&lt;5,Table4[[#This Row],[PSI - FI]]&gt;=3),"Blue","No")))</f>
        <v>Blue</v>
      </c>
      <c r="X373" s="19" t="str">
        <f>HYPERLINK("https://www.google.com/maps/search/?api=1&amp;query="&amp;Table4[[#This Row],[Begin Lat]]&amp;","&amp;Table4[[#This Row],[Begin Long]],"Google Maps")</f>
        <v>Google Maps</v>
      </c>
      <c r="Y373" s="1">
        <v>41.445143000000002</v>
      </c>
      <c r="Z373" s="1">
        <v>-81.621362000000005</v>
      </c>
      <c r="AA373" s="1">
        <v>0</v>
      </c>
      <c r="AB373" s="1">
        <v>0</v>
      </c>
    </row>
    <row r="374" spans="1:28" x14ac:dyDescent="0.25">
      <c r="A374" s="13">
        <v>372</v>
      </c>
      <c r="B374" s="17">
        <v>7</v>
      </c>
      <c r="C374" s="1" t="s">
        <v>789</v>
      </c>
      <c r="D374" s="1" t="s">
        <v>1177</v>
      </c>
      <c r="E374" s="1" t="s">
        <v>5737</v>
      </c>
      <c r="F374" s="1" t="s">
        <v>636</v>
      </c>
      <c r="G374" s="21">
        <v>0</v>
      </c>
      <c r="H374" s="21">
        <v>0</v>
      </c>
      <c r="I374" s="1" t="s">
        <v>258</v>
      </c>
      <c r="J374" s="1" t="s">
        <v>259</v>
      </c>
      <c r="K374" s="1">
        <v>0</v>
      </c>
      <c r="L374" s="1">
        <v>3</v>
      </c>
      <c r="M374" s="1">
        <v>12</v>
      </c>
      <c r="N374" s="1">
        <v>6</v>
      </c>
      <c r="O374" s="1">
        <v>26</v>
      </c>
      <c r="P374" s="16">
        <v>268.21756904069764</v>
      </c>
      <c r="Q374" s="21">
        <v>6.0771601547918896</v>
      </c>
      <c r="R374" s="21">
        <v>9.2835201205397926</v>
      </c>
      <c r="S374" s="21">
        <v>3.2063599657479029</v>
      </c>
      <c r="T374" s="21">
        <v>0.41684954230054938</v>
      </c>
      <c r="U374" s="21">
        <v>3.6314950216968844</v>
      </c>
      <c r="V374" s="21">
        <v>3.214645479396335</v>
      </c>
      <c r="W374" s="13" t="str">
        <f>IF(Table4[[#This Row],[PSI - FI]]&gt;5,"Red",(IF(AND(Table4[[#This Row],[PSI - FI]]&lt;5,Table4[[#This Row],[PSI - FI]]&gt;=3),"Blue","No")))</f>
        <v>Blue</v>
      </c>
      <c r="X374" s="19" t="str">
        <f>HYPERLINK("https://www.google.com/maps/search/?api=1&amp;query="&amp;Table4[[#This Row],[Begin Lat]]&amp;","&amp;Table4[[#This Row],[Begin Long]],"Google Maps")</f>
        <v>Google Maps</v>
      </c>
      <c r="Y374" s="1">
        <v>39.927666000000002</v>
      </c>
      <c r="Z374" s="1">
        <v>-83.819131999999996</v>
      </c>
      <c r="AA374" s="1">
        <v>0</v>
      </c>
      <c r="AB374" s="1">
        <v>0</v>
      </c>
    </row>
    <row r="375" spans="1:28" x14ac:dyDescent="0.25">
      <c r="A375" s="13">
        <v>373</v>
      </c>
      <c r="B375" s="17">
        <v>1</v>
      </c>
      <c r="C375" s="1" t="s">
        <v>804</v>
      </c>
      <c r="D375" s="1" t="s">
        <v>1178</v>
      </c>
      <c r="E375" s="1" t="s">
        <v>5738</v>
      </c>
      <c r="F375" s="1" t="s">
        <v>637</v>
      </c>
      <c r="G375" s="21">
        <v>5.5010000000038417</v>
      </c>
      <c r="H375" s="21">
        <v>0</v>
      </c>
      <c r="I375" s="1" t="s">
        <v>258</v>
      </c>
      <c r="J375" s="1" t="s">
        <v>259</v>
      </c>
      <c r="K375" s="1">
        <v>0</v>
      </c>
      <c r="L375" s="1">
        <v>0</v>
      </c>
      <c r="M375" s="1">
        <v>10</v>
      </c>
      <c r="N375" s="1">
        <v>9</v>
      </c>
      <c r="O375" s="1">
        <v>100</v>
      </c>
      <c r="P375" s="16">
        <v>205.40625</v>
      </c>
      <c r="Q375" s="21">
        <v>10.870303911430856</v>
      </c>
      <c r="R375" s="21">
        <v>24.412788577254961</v>
      </c>
      <c r="S375" s="21">
        <v>13.542484665824105</v>
      </c>
      <c r="T375" s="21">
        <v>0.74562478110353447</v>
      </c>
      <c r="U375" s="21">
        <v>3.6311508701795092</v>
      </c>
      <c r="V375" s="21">
        <v>2.8855260890759746</v>
      </c>
      <c r="W375" s="13" t="str">
        <f>IF(Table4[[#This Row],[PSI - FI]]&gt;5,"Red",(IF(AND(Table4[[#This Row],[PSI - FI]]&lt;5,Table4[[#This Row],[PSI - FI]]&gt;=3),"Blue","No")))</f>
        <v>No</v>
      </c>
      <c r="X375" s="19" t="str">
        <f>HYPERLINK("https://www.google.com/maps/search/?api=1&amp;query="&amp;Table4[[#This Row],[Begin Lat]]&amp;","&amp;Table4[[#This Row],[Begin Long]],"Google Maps")</f>
        <v>Google Maps</v>
      </c>
      <c r="Y375" s="1">
        <v>41.054113000000001</v>
      </c>
      <c r="Z375" s="1">
        <v>-83.605838000000006</v>
      </c>
      <c r="AA375" s="1">
        <v>0</v>
      </c>
      <c r="AB375" s="1">
        <v>0</v>
      </c>
    </row>
    <row r="376" spans="1:28" x14ac:dyDescent="0.25">
      <c r="A376" s="13">
        <v>374</v>
      </c>
      <c r="B376" s="17">
        <v>8</v>
      </c>
      <c r="C376" s="1" t="s">
        <v>788</v>
      </c>
      <c r="D376" s="1" t="s">
        <v>1179</v>
      </c>
      <c r="E376" s="1" t="s">
        <v>5486</v>
      </c>
      <c r="F376" s="1" t="s">
        <v>638</v>
      </c>
      <c r="G376" s="21">
        <v>3.4220000000059372</v>
      </c>
      <c r="H376" s="21">
        <v>0</v>
      </c>
      <c r="I376" s="1" t="s">
        <v>258</v>
      </c>
      <c r="J376" s="1" t="s">
        <v>259</v>
      </c>
      <c r="K376" s="1">
        <v>0</v>
      </c>
      <c r="L376" s="1">
        <v>1</v>
      </c>
      <c r="M376" s="1">
        <v>8</v>
      </c>
      <c r="N376" s="1">
        <v>11</v>
      </c>
      <c r="O376" s="1">
        <v>44</v>
      </c>
      <c r="P376" s="16">
        <v>190.86418968023256</v>
      </c>
      <c r="Q376" s="21">
        <v>10.041565308475775</v>
      </c>
      <c r="R376" s="21">
        <v>12.528146954167807</v>
      </c>
      <c r="S376" s="21">
        <v>2.4865816456920324</v>
      </c>
      <c r="T376" s="21">
        <v>0.68877926468971662</v>
      </c>
      <c r="U376" s="21">
        <v>3.6303588581293744</v>
      </c>
      <c r="V376" s="21">
        <v>2.9415795934396578</v>
      </c>
      <c r="W376" s="13" t="str">
        <f>IF(Table4[[#This Row],[PSI - FI]]&gt;5,"Red",(IF(AND(Table4[[#This Row],[PSI - FI]]&lt;5,Table4[[#This Row],[PSI - FI]]&gt;=3),"Blue","No")))</f>
        <v>No</v>
      </c>
      <c r="X376" s="19" t="str">
        <f>HYPERLINK("https://www.google.com/maps/search/?api=1&amp;query="&amp;Table4[[#This Row],[Begin Lat]]&amp;","&amp;Table4[[#This Row],[Begin Long]],"Google Maps")</f>
        <v>Google Maps</v>
      </c>
      <c r="Y376" s="1">
        <v>39.335197000000001</v>
      </c>
      <c r="Z376" s="1">
        <v>-84.526539</v>
      </c>
      <c r="AA376" s="1">
        <v>0</v>
      </c>
      <c r="AB376" s="1">
        <v>0</v>
      </c>
    </row>
    <row r="377" spans="1:28" x14ac:dyDescent="0.25">
      <c r="A377" s="13">
        <v>375</v>
      </c>
      <c r="B377" s="17">
        <v>2</v>
      </c>
      <c r="C377" s="1" t="s">
        <v>786</v>
      </c>
      <c r="D377" s="1" t="s">
        <v>1180</v>
      </c>
      <c r="E377" s="1" t="s">
        <v>5739</v>
      </c>
      <c r="F377" s="1" t="s">
        <v>639</v>
      </c>
      <c r="G377" s="21">
        <v>4.5080000000016298</v>
      </c>
      <c r="H377" s="21">
        <v>0</v>
      </c>
      <c r="I377" s="1" t="s">
        <v>258</v>
      </c>
      <c r="J377" s="1" t="s">
        <v>259</v>
      </c>
      <c r="K377" s="1">
        <v>0</v>
      </c>
      <c r="L377" s="1">
        <v>3</v>
      </c>
      <c r="M377" s="1">
        <v>12</v>
      </c>
      <c r="N377" s="1">
        <v>7</v>
      </c>
      <c r="O377" s="1">
        <v>38</v>
      </c>
      <c r="P377" s="16">
        <v>284.65506904069764</v>
      </c>
      <c r="Q377" s="21">
        <v>5.5620436644459916</v>
      </c>
      <c r="R377" s="21">
        <v>11.384686031627979</v>
      </c>
      <c r="S377" s="21">
        <v>5.8226423671819871</v>
      </c>
      <c r="T377" s="21">
        <v>0.38151625047297766</v>
      </c>
      <c r="U377" s="21">
        <v>3.6296496226315669</v>
      </c>
      <c r="V377" s="21">
        <v>3.2481333721585894</v>
      </c>
      <c r="W377" s="13" t="str">
        <f>IF(Table4[[#This Row],[PSI - FI]]&gt;5,"Red",(IF(AND(Table4[[#This Row],[PSI - FI]]&lt;5,Table4[[#This Row],[PSI - FI]]&gt;=3),"Blue","No")))</f>
        <v>Blue</v>
      </c>
      <c r="X377" s="19" t="str">
        <f>HYPERLINK("https://www.google.com/maps/search/?api=1&amp;query="&amp;Table4[[#This Row],[Begin Lat]]&amp;","&amp;Table4[[#This Row],[Begin Long]],"Google Maps")</f>
        <v>Google Maps</v>
      </c>
      <c r="Y377" s="1">
        <v>41.652971000000001</v>
      </c>
      <c r="Z377" s="1">
        <v>-83.577735000000004</v>
      </c>
      <c r="AA377" s="1">
        <v>0</v>
      </c>
      <c r="AB377" s="1">
        <v>0</v>
      </c>
    </row>
    <row r="378" spans="1:28" x14ac:dyDescent="0.25">
      <c r="A378" s="13">
        <v>376</v>
      </c>
      <c r="B378" s="17">
        <v>4</v>
      </c>
      <c r="C378" s="1" t="s">
        <v>795</v>
      </c>
      <c r="D378" s="1" t="s">
        <v>1181</v>
      </c>
      <c r="E378" s="1" t="s">
        <v>5740</v>
      </c>
      <c r="F378" s="1" t="s">
        <v>640</v>
      </c>
      <c r="G378" s="21">
        <v>5.2066584840125874</v>
      </c>
      <c r="H378" s="21">
        <v>0</v>
      </c>
      <c r="I378" s="1" t="s">
        <v>258</v>
      </c>
      <c r="J378" s="1" t="s">
        <v>259</v>
      </c>
      <c r="K378" s="1">
        <v>0</v>
      </c>
      <c r="L378" s="1">
        <v>0</v>
      </c>
      <c r="M378" s="1">
        <v>11</v>
      </c>
      <c r="N378" s="1">
        <v>10</v>
      </c>
      <c r="O378" s="1">
        <v>65</v>
      </c>
      <c r="P378" s="16">
        <v>181.390625</v>
      </c>
      <c r="Q378" s="21">
        <v>6.7588974018787331</v>
      </c>
      <c r="R378" s="21">
        <v>16.633513958000957</v>
      </c>
      <c r="S378" s="21">
        <v>9.8746165561222234</v>
      </c>
      <c r="T378" s="21">
        <v>0.46361182142088941</v>
      </c>
      <c r="U378" s="21">
        <v>3.6192155328990543</v>
      </c>
      <c r="V378" s="21">
        <v>3.155603711478165</v>
      </c>
      <c r="W378" s="13" t="str">
        <f>IF(Table4[[#This Row],[PSI - FI]]&gt;5,"Red",(IF(AND(Table4[[#This Row],[PSI - FI]]&lt;5,Table4[[#This Row],[PSI - FI]]&gt;=3),"Blue","No")))</f>
        <v>Blue</v>
      </c>
      <c r="X378" s="19" t="str">
        <f>HYPERLINK("https://www.google.com/maps/search/?api=1&amp;query="&amp;Table4[[#This Row],[Begin Lat]]&amp;","&amp;Table4[[#This Row],[Begin Long]],"Google Maps")</f>
        <v>Google Maps</v>
      </c>
      <c r="Y378" s="1">
        <v>41.029147999999999</v>
      </c>
      <c r="Z378" s="1">
        <v>-81.588544999999996</v>
      </c>
      <c r="AA378" s="1">
        <v>0</v>
      </c>
      <c r="AB378" s="1">
        <v>0</v>
      </c>
    </row>
    <row r="379" spans="1:28" x14ac:dyDescent="0.25">
      <c r="A379" s="13">
        <v>377</v>
      </c>
      <c r="B379" s="17">
        <v>12</v>
      </c>
      <c r="C379" s="1" t="s">
        <v>785</v>
      </c>
      <c r="D379" s="1" t="s">
        <v>1182</v>
      </c>
      <c r="E379" s="1" t="s">
        <v>5741</v>
      </c>
      <c r="F379" s="1" t="s">
        <v>641</v>
      </c>
      <c r="G379" s="21">
        <v>15.103000000002794</v>
      </c>
      <c r="H379" s="21">
        <v>0</v>
      </c>
      <c r="I379" s="1" t="s">
        <v>258</v>
      </c>
      <c r="J379" s="1" t="s">
        <v>261</v>
      </c>
      <c r="K379" s="1">
        <v>0</v>
      </c>
      <c r="L379" s="1">
        <v>0</v>
      </c>
      <c r="M379" s="1">
        <v>6</v>
      </c>
      <c r="N379" s="1">
        <v>16</v>
      </c>
      <c r="O379" s="1">
        <v>52</v>
      </c>
      <c r="P379" s="16">
        <v>162.28125</v>
      </c>
      <c r="Q379" s="21">
        <v>4.8578095473496958</v>
      </c>
      <c r="R379" s="21">
        <v>14.504557198677022</v>
      </c>
      <c r="S379" s="21">
        <v>9.6467476513273258</v>
      </c>
      <c r="T379" s="21">
        <v>0.33767349291651061</v>
      </c>
      <c r="U379" s="21">
        <v>3.6173151030432784</v>
      </c>
      <c r="V379" s="21">
        <v>3.2796416101267676</v>
      </c>
      <c r="W379" s="13" t="str">
        <f>IF(Table4[[#This Row],[PSI - FI]]&gt;5,"Red",(IF(AND(Table4[[#This Row],[PSI - FI]]&lt;5,Table4[[#This Row],[PSI - FI]]&gt;=3),"Blue","No")))</f>
        <v>Blue</v>
      </c>
      <c r="X379" s="19" t="str">
        <f>HYPERLINK("https://www.google.com/maps/search/?api=1&amp;query="&amp;Table4[[#This Row],[Begin Lat]]&amp;","&amp;Table4[[#This Row],[Begin Long]],"Google Maps")</f>
        <v>Google Maps</v>
      </c>
      <c r="Y379" s="1">
        <v>41.497104999999998</v>
      </c>
      <c r="Z379" s="1">
        <v>-81.698667</v>
      </c>
      <c r="AA379" s="1">
        <v>0</v>
      </c>
      <c r="AB379" s="1">
        <v>0</v>
      </c>
    </row>
    <row r="380" spans="1:28" x14ac:dyDescent="0.25">
      <c r="A380" s="13">
        <v>378</v>
      </c>
      <c r="B380" s="17">
        <v>2</v>
      </c>
      <c r="C380" s="1" t="s">
        <v>786</v>
      </c>
      <c r="D380" s="1" t="s">
        <v>1183</v>
      </c>
      <c r="E380" s="1" t="s">
        <v>5564</v>
      </c>
      <c r="F380" s="1" t="s">
        <v>642</v>
      </c>
      <c r="G380" s="21">
        <v>4.0050000000046566</v>
      </c>
      <c r="H380" s="21">
        <v>0</v>
      </c>
      <c r="I380" s="1" t="s">
        <v>258</v>
      </c>
      <c r="J380" s="1" t="s">
        <v>259</v>
      </c>
      <c r="K380" s="1">
        <v>0</v>
      </c>
      <c r="L380" s="1">
        <v>1</v>
      </c>
      <c r="M380" s="1">
        <v>7</v>
      </c>
      <c r="N380" s="1">
        <v>14</v>
      </c>
      <c r="O380" s="1">
        <v>51</v>
      </c>
      <c r="P380" s="16">
        <v>204.62981468023256</v>
      </c>
      <c r="Q380" s="21">
        <v>4.2193077370577141</v>
      </c>
      <c r="R380" s="21">
        <v>14.334152842248555</v>
      </c>
      <c r="S380" s="21">
        <v>10.114845105190842</v>
      </c>
      <c r="T380" s="21">
        <v>0.28941420897568976</v>
      </c>
      <c r="U380" s="21">
        <v>3.6134025597674309</v>
      </c>
      <c r="V380" s="21">
        <v>3.3239883507917409</v>
      </c>
      <c r="W380" s="13" t="str">
        <f>IF(Table4[[#This Row],[PSI - FI]]&gt;5,"Red",(IF(AND(Table4[[#This Row],[PSI - FI]]&lt;5,Table4[[#This Row],[PSI - FI]]&gt;=3),"Blue","No")))</f>
        <v>Blue</v>
      </c>
      <c r="X380" s="19" t="str">
        <f>HYPERLINK("https://www.google.com/maps/search/?api=1&amp;query="&amp;Table4[[#This Row],[Begin Lat]]&amp;","&amp;Table4[[#This Row],[Begin Long]],"Google Maps")</f>
        <v>Google Maps</v>
      </c>
      <c r="Y380" s="1">
        <v>41.638589000000003</v>
      </c>
      <c r="Z380" s="1">
        <v>-83.684289000000007</v>
      </c>
      <c r="AA380" s="1">
        <v>0</v>
      </c>
      <c r="AB380" s="1">
        <v>0</v>
      </c>
    </row>
    <row r="381" spans="1:28" x14ac:dyDescent="0.25">
      <c r="A381" s="13">
        <v>379</v>
      </c>
      <c r="B381" s="17">
        <v>12</v>
      </c>
      <c r="C381" s="1" t="s">
        <v>785</v>
      </c>
      <c r="D381" s="1" t="s">
        <v>1184</v>
      </c>
      <c r="E381" s="1" t="s">
        <v>5742</v>
      </c>
      <c r="F381" s="1" t="s">
        <v>643</v>
      </c>
      <c r="G381" s="21">
        <v>1.1539999999949941</v>
      </c>
      <c r="H381" s="21">
        <v>0</v>
      </c>
      <c r="I381" s="1" t="s">
        <v>258</v>
      </c>
      <c r="J381" s="1" t="s">
        <v>259</v>
      </c>
      <c r="K381" s="1">
        <v>0</v>
      </c>
      <c r="L381" s="1">
        <v>1</v>
      </c>
      <c r="M381" s="1">
        <v>10</v>
      </c>
      <c r="N381" s="1">
        <v>9</v>
      </c>
      <c r="O381" s="1">
        <v>21</v>
      </c>
      <c r="P381" s="16">
        <v>172.08293968023256</v>
      </c>
      <c r="Q381" s="21">
        <v>7.9216821011097718</v>
      </c>
      <c r="R381" s="21">
        <v>8.1989598583816328</v>
      </c>
      <c r="S381" s="21">
        <v>0.27727775727186099</v>
      </c>
      <c r="T381" s="21">
        <v>0.54337050102164763</v>
      </c>
      <c r="U381" s="21">
        <v>3.6124920700353158</v>
      </c>
      <c r="V381" s="21">
        <v>3.0691215690136682</v>
      </c>
      <c r="W381" s="13" t="str">
        <f>IF(Table4[[#This Row],[PSI - FI]]&gt;5,"Red",(IF(AND(Table4[[#This Row],[PSI - FI]]&lt;5,Table4[[#This Row],[PSI - FI]]&gt;=3),"Blue","No")))</f>
        <v>Blue</v>
      </c>
      <c r="X381" s="19" t="str">
        <f>HYPERLINK("https://www.google.com/maps/search/?api=1&amp;query="&amp;Table4[[#This Row],[Begin Lat]]&amp;","&amp;Table4[[#This Row],[Begin Long]],"Google Maps")</f>
        <v>Google Maps</v>
      </c>
      <c r="Y381" s="1">
        <v>41.409514000000001</v>
      </c>
      <c r="Z381" s="1">
        <v>-81.537210999999999</v>
      </c>
      <c r="AA381" s="1">
        <v>0</v>
      </c>
      <c r="AB381" s="1">
        <v>0</v>
      </c>
    </row>
    <row r="382" spans="1:28" x14ac:dyDescent="0.25">
      <c r="A382" s="13">
        <v>380</v>
      </c>
      <c r="B382" s="17">
        <v>8</v>
      </c>
      <c r="C382" s="1" t="s">
        <v>787</v>
      </c>
      <c r="D382" s="1" t="s">
        <v>1185</v>
      </c>
      <c r="E382" s="1" t="s">
        <v>5743</v>
      </c>
      <c r="F382" s="1" t="s">
        <v>644</v>
      </c>
      <c r="G382" s="21">
        <v>0</v>
      </c>
      <c r="H382" s="21">
        <v>0</v>
      </c>
      <c r="I382" s="1" t="s">
        <v>258</v>
      </c>
      <c r="J382" s="1" t="s">
        <v>259</v>
      </c>
      <c r="K382" s="1">
        <v>0</v>
      </c>
      <c r="L382" s="1">
        <v>2</v>
      </c>
      <c r="M382" s="1">
        <v>9</v>
      </c>
      <c r="N382" s="1">
        <v>8</v>
      </c>
      <c r="O382" s="1">
        <v>45</v>
      </c>
      <c r="P382" s="16">
        <v>230.77525436046511</v>
      </c>
      <c r="Q382" s="21">
        <v>13.765855698490951</v>
      </c>
      <c r="R382" s="21">
        <v>12.802080498396226</v>
      </c>
      <c r="S382" s="21">
        <v>-0.96377520009472484</v>
      </c>
      <c r="T382" s="21">
        <v>0.94423883872250325</v>
      </c>
      <c r="U382" s="21">
        <v>3.6065621339202352</v>
      </c>
      <c r="V382" s="21">
        <v>2.6623232951977318</v>
      </c>
      <c r="W382" s="13" t="str">
        <f>IF(Table4[[#This Row],[PSI - FI]]&gt;5,"Red",(IF(AND(Table4[[#This Row],[PSI - FI]]&lt;5,Table4[[#This Row],[PSI - FI]]&gt;=3),"Blue","No")))</f>
        <v>No</v>
      </c>
      <c r="X382" s="19" t="str">
        <f>HYPERLINK("https://www.google.com/maps/search/?api=1&amp;query="&amp;Table4[[#This Row],[Begin Lat]]&amp;","&amp;Table4[[#This Row],[Begin Long]],"Google Maps")</f>
        <v>Google Maps</v>
      </c>
      <c r="Y382" s="1">
        <v>39.149683000000003</v>
      </c>
      <c r="Z382" s="1">
        <v>-84.511194000000003</v>
      </c>
      <c r="AA382" s="1">
        <v>0</v>
      </c>
      <c r="AB382" s="1">
        <v>0</v>
      </c>
    </row>
    <row r="383" spans="1:28" x14ac:dyDescent="0.25">
      <c r="A383" s="13">
        <v>381</v>
      </c>
      <c r="B383" s="17">
        <v>4</v>
      </c>
      <c r="C383" s="1" t="s">
        <v>795</v>
      </c>
      <c r="D383" s="1" t="s">
        <v>1186</v>
      </c>
      <c r="E383" s="1" t="s">
        <v>5440</v>
      </c>
      <c r="F383" s="1" t="s">
        <v>645</v>
      </c>
      <c r="G383" s="21">
        <v>11.718999999997322</v>
      </c>
      <c r="H383" s="21">
        <v>0</v>
      </c>
      <c r="I383" s="1" t="s">
        <v>258</v>
      </c>
      <c r="J383" s="1" t="s">
        <v>261</v>
      </c>
      <c r="K383" s="1">
        <v>0</v>
      </c>
      <c r="L383" s="1">
        <v>0</v>
      </c>
      <c r="M383" s="1">
        <v>4</v>
      </c>
      <c r="N383" s="1">
        <v>16</v>
      </c>
      <c r="O383" s="1">
        <v>62</v>
      </c>
      <c r="P383" s="16">
        <v>159.1875</v>
      </c>
      <c r="Q383" s="21">
        <v>7.0166098595422826</v>
      </c>
      <c r="R383" s="21">
        <v>16.715670320722843</v>
      </c>
      <c r="S383" s="21">
        <v>9.6990604611805615</v>
      </c>
      <c r="T383" s="21">
        <v>0.48773488063086284</v>
      </c>
      <c r="U383" s="21">
        <v>3.6013173204802515</v>
      </c>
      <c r="V383" s="21">
        <v>3.1135824398493885</v>
      </c>
      <c r="W383" s="13" t="str">
        <f>IF(Table4[[#This Row],[PSI - FI]]&gt;5,"Red",(IF(AND(Table4[[#This Row],[PSI - FI]]&lt;5,Table4[[#This Row],[PSI - FI]]&gt;=3),"Blue","No")))</f>
        <v>Blue</v>
      </c>
      <c r="X383" s="19" t="str">
        <f>HYPERLINK("https://www.google.com/maps/search/?api=1&amp;query="&amp;Table4[[#This Row],[Begin Lat]]&amp;","&amp;Table4[[#This Row],[Begin Long]],"Google Maps")</f>
        <v>Google Maps</v>
      </c>
      <c r="Y383" s="1">
        <v>41.070191000000001</v>
      </c>
      <c r="Z383" s="1">
        <v>-81.487877999999995</v>
      </c>
      <c r="AA383" s="1">
        <v>0</v>
      </c>
      <c r="AB383" s="1">
        <v>0</v>
      </c>
    </row>
    <row r="384" spans="1:28" x14ac:dyDescent="0.25">
      <c r="A384" s="13">
        <v>382</v>
      </c>
      <c r="B384" s="17">
        <v>6</v>
      </c>
      <c r="C384" s="1" t="s">
        <v>784</v>
      </c>
      <c r="D384" s="1" t="s">
        <v>1187</v>
      </c>
      <c r="E384" s="1" t="s">
        <v>5744</v>
      </c>
      <c r="F384" s="1" t="s">
        <v>646</v>
      </c>
      <c r="G384" s="21">
        <v>0.17200000000593718</v>
      </c>
      <c r="H384" s="21">
        <v>0</v>
      </c>
      <c r="I384" s="1" t="s">
        <v>258</v>
      </c>
      <c r="J384" s="1" t="s">
        <v>259</v>
      </c>
      <c r="K384" s="1">
        <v>1</v>
      </c>
      <c r="L384" s="1">
        <v>1</v>
      </c>
      <c r="M384" s="1">
        <v>12</v>
      </c>
      <c r="N384" s="1">
        <v>5</v>
      </c>
      <c r="O384" s="1">
        <v>34</v>
      </c>
      <c r="P384" s="16">
        <v>226.10337936046511</v>
      </c>
      <c r="Q384" s="21">
        <v>13.730715010035597</v>
      </c>
      <c r="R384" s="21">
        <v>10.587930422682527</v>
      </c>
      <c r="S384" s="21">
        <v>-3.14278458735307</v>
      </c>
      <c r="T384" s="21">
        <v>0.94182843986421583</v>
      </c>
      <c r="U384" s="21">
        <v>3.5999563448663578</v>
      </c>
      <c r="V384" s="21">
        <v>2.658127905002142</v>
      </c>
      <c r="W384" s="13" t="str">
        <f>IF(Table4[[#This Row],[PSI - FI]]&gt;5,"Red",(IF(AND(Table4[[#This Row],[PSI - FI]]&lt;5,Table4[[#This Row],[PSI - FI]]&gt;=3),"Blue","No")))</f>
        <v>No</v>
      </c>
      <c r="X384" s="19" t="str">
        <f>HYPERLINK("https://www.google.com/maps/search/?api=1&amp;query="&amp;Table4[[#This Row],[Begin Lat]]&amp;","&amp;Table4[[#This Row],[Begin Long]],"Google Maps")</f>
        <v>Google Maps</v>
      </c>
      <c r="Y384" s="1">
        <v>39.981304000000002</v>
      </c>
      <c r="Z384" s="1">
        <v>-82.826857000000004</v>
      </c>
      <c r="AA384" s="1">
        <v>0</v>
      </c>
      <c r="AB384" s="1">
        <v>0</v>
      </c>
    </row>
    <row r="385" spans="1:28" x14ac:dyDescent="0.25">
      <c r="A385" s="13">
        <v>383</v>
      </c>
      <c r="B385" s="17">
        <v>3</v>
      </c>
      <c r="C385" s="1" t="s">
        <v>805</v>
      </c>
      <c r="D385" s="1" t="s">
        <v>1188</v>
      </c>
      <c r="E385" s="1" t="s">
        <v>5745</v>
      </c>
      <c r="F385" s="1" t="s">
        <v>647</v>
      </c>
      <c r="G385" s="21">
        <v>0.80100000000675209</v>
      </c>
      <c r="H385" s="21">
        <v>0</v>
      </c>
      <c r="I385" s="1" t="s">
        <v>258</v>
      </c>
      <c r="J385" s="1" t="s">
        <v>259</v>
      </c>
      <c r="K385" s="1">
        <v>0</v>
      </c>
      <c r="L385" s="1">
        <v>1</v>
      </c>
      <c r="M385" s="1">
        <v>7</v>
      </c>
      <c r="N385" s="1">
        <v>13</v>
      </c>
      <c r="O385" s="1">
        <v>35</v>
      </c>
      <c r="P385" s="16">
        <v>184.19231468023256</v>
      </c>
      <c r="Q385" s="21">
        <v>7.7394662922300483</v>
      </c>
      <c r="R385" s="21">
        <v>10.584438879021539</v>
      </c>
      <c r="S385" s="21">
        <v>2.8449725867914903</v>
      </c>
      <c r="T385" s="21">
        <v>0.53087180515108634</v>
      </c>
      <c r="U385" s="21">
        <v>3.5980758845306791</v>
      </c>
      <c r="V385" s="21">
        <v>3.0672040793795929</v>
      </c>
      <c r="W385" s="13" t="str">
        <f>IF(Table4[[#This Row],[PSI - FI]]&gt;5,"Red",(IF(AND(Table4[[#This Row],[PSI - FI]]&lt;5,Table4[[#This Row],[PSI - FI]]&gt;=3),"Blue","No")))</f>
        <v>Blue</v>
      </c>
      <c r="X385" s="19" t="str">
        <f>HYPERLINK("https://www.google.com/maps/search/?api=1&amp;query="&amp;Table4[[#This Row],[Begin Lat]]&amp;","&amp;Table4[[#This Row],[Begin Long]],"Google Maps")</f>
        <v>Google Maps</v>
      </c>
      <c r="Y385" s="1">
        <v>41.238264000000001</v>
      </c>
      <c r="Z385" s="1">
        <v>-81.823659000000006</v>
      </c>
      <c r="AA385" s="1">
        <v>0</v>
      </c>
      <c r="AB385" s="1">
        <v>0</v>
      </c>
    </row>
    <row r="386" spans="1:28" x14ac:dyDescent="0.25">
      <c r="A386" s="13">
        <v>384</v>
      </c>
      <c r="B386" s="17">
        <v>12</v>
      </c>
      <c r="C386" s="1" t="s">
        <v>785</v>
      </c>
      <c r="D386" s="1" t="s">
        <v>1189</v>
      </c>
      <c r="E386" s="1" t="s">
        <v>5746</v>
      </c>
      <c r="F386" s="1" t="s">
        <v>648</v>
      </c>
      <c r="G386" s="21">
        <v>11.956000000005588</v>
      </c>
      <c r="H386" s="21">
        <v>0</v>
      </c>
      <c r="I386" s="1" t="s">
        <v>258</v>
      </c>
      <c r="J386" s="1" t="s">
        <v>259</v>
      </c>
      <c r="K386" s="1">
        <v>0</v>
      </c>
      <c r="L386" s="1">
        <v>0</v>
      </c>
      <c r="M386" s="1">
        <v>11</v>
      </c>
      <c r="N386" s="1">
        <v>9</v>
      </c>
      <c r="O386" s="1">
        <v>145</v>
      </c>
      <c r="P386" s="16">
        <v>256.953125</v>
      </c>
      <c r="Q386" s="21">
        <v>10.01818489481094</v>
      </c>
      <c r="R386" s="21">
        <v>31.937936990399024</v>
      </c>
      <c r="S386" s="21">
        <v>21.919752095588084</v>
      </c>
      <c r="T386" s="21">
        <v>0.6871755362233376</v>
      </c>
      <c r="U386" s="21">
        <v>3.5971749431384588</v>
      </c>
      <c r="V386" s="21">
        <v>2.9099994069151212</v>
      </c>
      <c r="W386" s="13" t="str">
        <f>IF(Table4[[#This Row],[PSI - FI]]&gt;5,"Red",(IF(AND(Table4[[#This Row],[PSI - FI]]&lt;5,Table4[[#This Row],[PSI - FI]]&gt;=3),"Blue","No")))</f>
        <v>No</v>
      </c>
      <c r="X386" s="19" t="str">
        <f>HYPERLINK("https://www.google.com/maps/search/?api=1&amp;query="&amp;Table4[[#This Row],[Begin Lat]]&amp;","&amp;Table4[[#This Row],[Begin Long]],"Google Maps")</f>
        <v>Google Maps</v>
      </c>
      <c r="Y386" s="1">
        <v>41.520104000000003</v>
      </c>
      <c r="Z386" s="1">
        <v>-81.438694999999996</v>
      </c>
      <c r="AA386" s="1">
        <v>0</v>
      </c>
      <c r="AB386" s="1">
        <v>0</v>
      </c>
    </row>
    <row r="387" spans="1:28" x14ac:dyDescent="0.25">
      <c r="A387" s="13">
        <v>385</v>
      </c>
      <c r="B387" s="17">
        <v>12</v>
      </c>
      <c r="C387" s="1" t="s">
        <v>785</v>
      </c>
      <c r="D387" s="1" t="s">
        <v>1190</v>
      </c>
      <c r="E387" s="1" t="s">
        <v>5747</v>
      </c>
      <c r="F387" s="1" t="s">
        <v>649</v>
      </c>
      <c r="G387" s="21">
        <v>1.4130000000004657</v>
      </c>
      <c r="H387" s="21">
        <v>0</v>
      </c>
      <c r="I387" s="1" t="s">
        <v>258</v>
      </c>
      <c r="J387" s="1" t="s">
        <v>259</v>
      </c>
      <c r="K387" s="1">
        <v>0</v>
      </c>
      <c r="L387" s="1">
        <v>2</v>
      </c>
      <c r="M387" s="1">
        <v>8</v>
      </c>
      <c r="N387" s="1">
        <v>10</v>
      </c>
      <c r="O387" s="1">
        <v>23</v>
      </c>
      <c r="P387" s="16">
        <v>211.10337936046511</v>
      </c>
      <c r="Q387" s="21">
        <v>7.6016229550027132</v>
      </c>
      <c r="R387" s="21">
        <v>8.5961123364114886</v>
      </c>
      <c r="S387" s="21">
        <v>0.99448938140877541</v>
      </c>
      <c r="T387" s="21">
        <v>0.52141674216626654</v>
      </c>
      <c r="U387" s="21">
        <v>3.5955208333751685</v>
      </c>
      <c r="V387" s="21">
        <v>3.0741040912089019</v>
      </c>
      <c r="W387" s="13" t="str">
        <f>IF(Table4[[#This Row],[PSI - FI]]&gt;5,"Red",(IF(AND(Table4[[#This Row],[PSI - FI]]&lt;5,Table4[[#This Row],[PSI - FI]]&gt;=3),"Blue","No")))</f>
        <v>Blue</v>
      </c>
      <c r="X387" s="19" t="str">
        <f>HYPERLINK("https://www.google.com/maps/search/?api=1&amp;query="&amp;Table4[[#This Row],[Begin Lat]]&amp;","&amp;Table4[[#This Row],[Begin Long]],"Google Maps")</f>
        <v>Google Maps</v>
      </c>
      <c r="Y387" s="1">
        <v>41.404890999999999</v>
      </c>
      <c r="Z387" s="1">
        <v>-81.722752999999997</v>
      </c>
      <c r="AA387" s="1">
        <v>0</v>
      </c>
      <c r="AB387" s="1">
        <v>0</v>
      </c>
    </row>
    <row r="388" spans="1:28" x14ac:dyDescent="0.25">
      <c r="A388" s="13">
        <v>386</v>
      </c>
      <c r="B388" s="17">
        <v>7</v>
      </c>
      <c r="C388" s="1" t="s">
        <v>3195</v>
      </c>
      <c r="D388" s="1" t="s">
        <v>1191</v>
      </c>
      <c r="E388" s="1" t="s">
        <v>5115</v>
      </c>
      <c r="F388" s="1" t="s">
        <v>650</v>
      </c>
      <c r="G388" s="21">
        <v>20.697000000000116</v>
      </c>
      <c r="H388" s="21">
        <v>0</v>
      </c>
      <c r="I388" s="1" t="s">
        <v>258</v>
      </c>
      <c r="J388" s="1" t="s">
        <v>259</v>
      </c>
      <c r="K388" s="1">
        <v>0</v>
      </c>
      <c r="L388" s="1">
        <v>2</v>
      </c>
      <c r="M388" s="1">
        <v>8</v>
      </c>
      <c r="N388" s="1">
        <v>11</v>
      </c>
      <c r="O388" s="1">
        <v>60</v>
      </c>
      <c r="P388" s="16">
        <v>252.54087936046511</v>
      </c>
      <c r="Q388" s="21">
        <v>4.940642054139448</v>
      </c>
      <c r="R388" s="21">
        <v>16.374820124989046</v>
      </c>
      <c r="S388" s="21">
        <v>11.434178070849597</v>
      </c>
      <c r="T388" s="21">
        <v>0.33889256272355095</v>
      </c>
      <c r="U388" s="21">
        <v>3.5944161979597946</v>
      </c>
      <c r="V388" s="21">
        <v>3.2555236352362438</v>
      </c>
      <c r="W388" s="13" t="str">
        <f>IF(Table4[[#This Row],[PSI - FI]]&gt;5,"Red",(IF(AND(Table4[[#This Row],[PSI - FI]]&lt;5,Table4[[#This Row],[PSI - FI]]&gt;=3),"Blue","No")))</f>
        <v>Blue</v>
      </c>
      <c r="X388" s="19" t="str">
        <f>HYPERLINK("https://www.google.com/maps/search/?api=1&amp;query="&amp;Table4[[#This Row],[Begin Lat]]&amp;","&amp;Table4[[#This Row],[Begin Long]],"Google Maps")</f>
        <v>Google Maps</v>
      </c>
      <c r="Y388" s="1">
        <v>40.107146999999998</v>
      </c>
      <c r="Z388" s="1">
        <v>-83.737599000000003</v>
      </c>
      <c r="AA388" s="1">
        <v>0</v>
      </c>
      <c r="AB388" s="1">
        <v>0</v>
      </c>
    </row>
    <row r="389" spans="1:28" x14ac:dyDescent="0.25">
      <c r="A389" s="13">
        <v>387</v>
      </c>
      <c r="B389" s="17">
        <v>12</v>
      </c>
      <c r="C389" s="1" t="s">
        <v>785</v>
      </c>
      <c r="D389" s="1" t="s">
        <v>1192</v>
      </c>
      <c r="E389" s="1" t="s">
        <v>5677</v>
      </c>
      <c r="F389" s="1" t="s">
        <v>651</v>
      </c>
      <c r="G389" s="21">
        <v>6.217000000004191</v>
      </c>
      <c r="H389" s="21">
        <v>0</v>
      </c>
      <c r="I389" s="1" t="s">
        <v>258</v>
      </c>
      <c r="J389" s="1" t="s">
        <v>259</v>
      </c>
      <c r="K389" s="1">
        <v>0</v>
      </c>
      <c r="L389" s="1">
        <v>3</v>
      </c>
      <c r="M389" s="1">
        <v>8</v>
      </c>
      <c r="N389" s="1">
        <v>9</v>
      </c>
      <c r="O389" s="1">
        <v>42</v>
      </c>
      <c r="P389" s="16">
        <v>271.34256904069764</v>
      </c>
      <c r="Q389" s="21">
        <v>6.9635401727320447</v>
      </c>
      <c r="R389" s="21">
        <v>12.516290247244287</v>
      </c>
      <c r="S389" s="21">
        <v>5.5527500745122422</v>
      </c>
      <c r="T389" s="21">
        <v>0.47764884581921063</v>
      </c>
      <c r="U389" s="21">
        <v>3.5927513588712512</v>
      </c>
      <c r="V389" s="21">
        <v>3.1151025130520407</v>
      </c>
      <c r="W389" s="13" t="str">
        <f>IF(Table4[[#This Row],[PSI - FI]]&gt;5,"Red",(IF(AND(Table4[[#This Row],[PSI - FI]]&lt;5,Table4[[#This Row],[PSI - FI]]&gt;=3),"Blue","No")))</f>
        <v>Blue</v>
      </c>
      <c r="X389" s="19" t="str">
        <f>HYPERLINK("https://www.google.com/maps/search/?api=1&amp;query="&amp;Table4[[#This Row],[Begin Lat]]&amp;","&amp;Table4[[#This Row],[Begin Long]],"Google Maps")</f>
        <v>Google Maps</v>
      </c>
      <c r="Y389" s="1">
        <v>41.363956000000002</v>
      </c>
      <c r="Z389" s="1">
        <v>-81.717241999999999</v>
      </c>
      <c r="AA389" s="1">
        <v>0</v>
      </c>
      <c r="AB389" s="1">
        <v>0</v>
      </c>
    </row>
    <row r="390" spans="1:28" x14ac:dyDescent="0.25">
      <c r="A390" s="13">
        <v>388</v>
      </c>
      <c r="B390" s="17">
        <v>7</v>
      </c>
      <c r="C390" s="1" t="s">
        <v>3196</v>
      </c>
      <c r="D390" s="1" t="s">
        <v>1193</v>
      </c>
      <c r="E390" s="1" t="s">
        <v>5748</v>
      </c>
      <c r="F390" s="1" t="s">
        <v>652</v>
      </c>
      <c r="G390" s="21">
        <v>0</v>
      </c>
      <c r="H390" s="21">
        <v>0</v>
      </c>
      <c r="I390" s="1" t="s">
        <v>258</v>
      </c>
      <c r="J390" s="1" t="s">
        <v>259</v>
      </c>
      <c r="K390" s="1">
        <v>0</v>
      </c>
      <c r="L390" s="1">
        <v>2</v>
      </c>
      <c r="M390" s="1">
        <v>9</v>
      </c>
      <c r="N390" s="1">
        <v>9</v>
      </c>
      <c r="O390" s="1">
        <v>32</v>
      </c>
      <c r="P390" s="16">
        <v>222.21275436046511</v>
      </c>
      <c r="Q390" s="21">
        <v>7.2996768633916007</v>
      </c>
      <c r="R390" s="21">
        <v>10.411929056236783</v>
      </c>
      <c r="S390" s="21">
        <v>3.1122521928451823</v>
      </c>
      <c r="T390" s="21">
        <v>0.50070540876685199</v>
      </c>
      <c r="U390" s="21">
        <v>3.5857608456360568</v>
      </c>
      <c r="V390" s="21">
        <v>3.0850554368692049</v>
      </c>
      <c r="W390" s="13" t="str">
        <f>IF(Table4[[#This Row],[PSI - FI]]&gt;5,"Red",(IF(AND(Table4[[#This Row],[PSI - FI]]&lt;5,Table4[[#This Row],[PSI - FI]]&gt;=3),"Blue","No")))</f>
        <v>Blue</v>
      </c>
      <c r="X390" s="19" t="str">
        <f>HYPERLINK("https://www.google.com/maps/search/?api=1&amp;query="&amp;Table4[[#This Row],[Begin Lat]]&amp;","&amp;Table4[[#This Row],[Begin Long]],"Google Maps")</f>
        <v>Google Maps</v>
      </c>
      <c r="Y390" s="1">
        <v>39.864764000000001</v>
      </c>
      <c r="Z390" s="1">
        <v>-84.102175000000003</v>
      </c>
      <c r="AA390" s="1">
        <v>0</v>
      </c>
      <c r="AB390" s="1">
        <v>0</v>
      </c>
    </row>
    <row r="391" spans="1:28" x14ac:dyDescent="0.25">
      <c r="A391" s="13">
        <v>389</v>
      </c>
      <c r="B391" s="17">
        <v>6</v>
      </c>
      <c r="C391" s="1" t="s">
        <v>784</v>
      </c>
      <c r="D391" s="1" t="s">
        <v>1194</v>
      </c>
      <c r="E391" s="1" t="s">
        <v>5749</v>
      </c>
      <c r="F391" s="1" t="s">
        <v>653</v>
      </c>
      <c r="G391" s="21">
        <v>12.023000000001048</v>
      </c>
      <c r="H391" s="21">
        <v>0</v>
      </c>
      <c r="I391" s="1" t="s">
        <v>258</v>
      </c>
      <c r="J391" s="1" t="s">
        <v>261</v>
      </c>
      <c r="K391" s="1">
        <v>0</v>
      </c>
      <c r="L391" s="1">
        <v>1</v>
      </c>
      <c r="M391" s="1">
        <v>9</v>
      </c>
      <c r="N391" s="1">
        <v>12</v>
      </c>
      <c r="O391" s="1">
        <v>37</v>
      </c>
      <c r="P391" s="16">
        <v>194.84856468023256</v>
      </c>
      <c r="Q391" s="21">
        <v>8.5257712740149163</v>
      </c>
      <c r="R391" s="21">
        <v>10.506539817336463</v>
      </c>
      <c r="S391" s="21">
        <v>1.9807685433215472</v>
      </c>
      <c r="T391" s="21">
        <v>0.5926389122180673</v>
      </c>
      <c r="U391" s="21">
        <v>3.5855410863895405</v>
      </c>
      <c r="V391" s="21">
        <v>2.9929021741714732</v>
      </c>
      <c r="W391" s="13" t="str">
        <f>IF(Table4[[#This Row],[PSI - FI]]&gt;5,"Red",(IF(AND(Table4[[#This Row],[PSI - FI]]&lt;5,Table4[[#This Row],[PSI - FI]]&gt;=3),"Blue","No")))</f>
        <v>No</v>
      </c>
      <c r="X391" s="19" t="str">
        <f>HYPERLINK("https://www.google.com/maps/search/?api=1&amp;query="&amp;Table4[[#This Row],[Begin Lat]]&amp;","&amp;Table4[[#This Row],[Begin Long]],"Google Maps")</f>
        <v>Google Maps</v>
      </c>
      <c r="Y391" s="1">
        <v>39.930202000000001</v>
      </c>
      <c r="Z391" s="1">
        <v>-82.879332000000005</v>
      </c>
      <c r="AA391" s="1">
        <v>0</v>
      </c>
      <c r="AB391" s="1">
        <v>0</v>
      </c>
    </row>
    <row r="392" spans="1:28" x14ac:dyDescent="0.25">
      <c r="A392" s="13">
        <v>390</v>
      </c>
      <c r="B392" s="17">
        <v>8</v>
      </c>
      <c r="C392" s="1" t="s">
        <v>806</v>
      </c>
      <c r="D392" s="1" t="s">
        <v>1195</v>
      </c>
      <c r="E392" s="1" t="s">
        <v>3524</v>
      </c>
      <c r="F392" s="1" t="s">
        <v>654</v>
      </c>
      <c r="G392" s="21">
        <v>0.41800000000512227</v>
      </c>
      <c r="H392" s="21">
        <v>0</v>
      </c>
      <c r="I392" s="1" t="s">
        <v>258</v>
      </c>
      <c r="J392" s="1" t="s">
        <v>261</v>
      </c>
      <c r="K392" s="1">
        <v>0</v>
      </c>
      <c r="L392" s="1">
        <v>0</v>
      </c>
      <c r="M392" s="1">
        <v>7</v>
      </c>
      <c r="N392" s="1">
        <v>12</v>
      </c>
      <c r="O392" s="1">
        <v>65</v>
      </c>
      <c r="P392" s="16">
        <v>164.078125</v>
      </c>
      <c r="Q392" s="21">
        <v>9.5214941874389112</v>
      </c>
      <c r="R392" s="21">
        <v>17.274500338224442</v>
      </c>
      <c r="S392" s="21">
        <v>7.7530061507855308</v>
      </c>
      <c r="T392" s="21">
        <v>0.66185307775412117</v>
      </c>
      <c r="U392" s="21">
        <v>3.5754759150287456</v>
      </c>
      <c r="V392" s="21">
        <v>2.9136228372746245</v>
      </c>
      <c r="W392" s="13" t="str">
        <f>IF(Table4[[#This Row],[PSI - FI]]&gt;5,"Red",(IF(AND(Table4[[#This Row],[PSI - FI]]&lt;5,Table4[[#This Row],[PSI - FI]]&gt;=3),"Blue","No")))</f>
        <v>No</v>
      </c>
      <c r="X392" s="19" t="str">
        <f>HYPERLINK("https://www.google.com/maps/search/?api=1&amp;query="&amp;Table4[[#This Row],[Begin Lat]]&amp;","&amp;Table4[[#This Row],[Begin Long]],"Google Maps")</f>
        <v>Google Maps</v>
      </c>
      <c r="Y392" s="1">
        <v>39.493195999999998</v>
      </c>
      <c r="Z392" s="1">
        <v>-84.330081000000007</v>
      </c>
      <c r="AA392" s="1">
        <v>0</v>
      </c>
      <c r="AB392" s="1">
        <v>0</v>
      </c>
    </row>
    <row r="393" spans="1:28" x14ac:dyDescent="0.25">
      <c r="A393" s="13">
        <v>391</v>
      </c>
      <c r="B393" s="17">
        <v>2</v>
      </c>
      <c r="C393" s="1" t="s">
        <v>786</v>
      </c>
      <c r="D393" s="1" t="s">
        <v>1196</v>
      </c>
      <c r="E393" s="1" t="s">
        <v>5750</v>
      </c>
      <c r="F393" s="1" t="s">
        <v>655</v>
      </c>
      <c r="G393" s="21">
        <v>4.2029999999940628</v>
      </c>
      <c r="H393" s="21">
        <v>0</v>
      </c>
      <c r="I393" s="1" t="s">
        <v>258</v>
      </c>
      <c r="J393" s="1" t="s">
        <v>259</v>
      </c>
      <c r="K393" s="1">
        <v>0</v>
      </c>
      <c r="L393" s="1">
        <v>1</v>
      </c>
      <c r="M393" s="1">
        <v>8</v>
      </c>
      <c r="N393" s="1">
        <v>12</v>
      </c>
      <c r="O393" s="1">
        <v>35</v>
      </c>
      <c r="P393" s="16">
        <v>186.30168968023256</v>
      </c>
      <c r="Q393" s="21">
        <v>4.4777838116140023</v>
      </c>
      <c r="R393" s="21">
        <v>11.488585809665558</v>
      </c>
      <c r="S393" s="21">
        <v>7.0108019980515559</v>
      </c>
      <c r="T393" s="21">
        <v>0.30714381139360086</v>
      </c>
      <c r="U393" s="21">
        <v>3.574451902914916</v>
      </c>
      <c r="V393" s="21">
        <v>3.2673080915213153</v>
      </c>
      <c r="W393" s="13" t="str">
        <f>IF(Table4[[#This Row],[PSI - FI]]&gt;5,"Red",(IF(AND(Table4[[#This Row],[PSI - FI]]&lt;5,Table4[[#This Row],[PSI - FI]]&gt;=3),"Blue","No")))</f>
        <v>Blue</v>
      </c>
      <c r="X393" s="19" t="str">
        <f>HYPERLINK("https://www.google.com/maps/search/?api=1&amp;query="&amp;Table4[[#This Row],[Begin Lat]]&amp;","&amp;Table4[[#This Row],[Begin Long]],"Google Maps")</f>
        <v>Google Maps</v>
      </c>
      <c r="Y393" s="1">
        <v>41.645510000000002</v>
      </c>
      <c r="Z393" s="1">
        <v>-83.582526999999999</v>
      </c>
      <c r="AA393" s="1">
        <v>0</v>
      </c>
      <c r="AB393" s="1">
        <v>0</v>
      </c>
    </row>
    <row r="394" spans="1:28" x14ac:dyDescent="0.25">
      <c r="A394" s="13">
        <v>392</v>
      </c>
      <c r="B394" s="17">
        <v>8</v>
      </c>
      <c r="C394" s="1" t="s">
        <v>792</v>
      </c>
      <c r="D394" s="1" t="s">
        <v>1197</v>
      </c>
      <c r="E394" s="1" t="s">
        <v>5751</v>
      </c>
      <c r="F394" s="1" t="s">
        <v>656</v>
      </c>
      <c r="G394" s="21">
        <v>5.657999999995809</v>
      </c>
      <c r="H394" s="21">
        <v>0</v>
      </c>
      <c r="I394" s="1" t="s">
        <v>258</v>
      </c>
      <c r="J394" s="1" t="s">
        <v>261</v>
      </c>
      <c r="K394" s="1">
        <v>0</v>
      </c>
      <c r="L394" s="1">
        <v>0</v>
      </c>
      <c r="M394" s="1">
        <v>10</v>
      </c>
      <c r="N394" s="1">
        <v>10</v>
      </c>
      <c r="O394" s="1">
        <v>39</v>
      </c>
      <c r="P394" s="16">
        <v>148.84375</v>
      </c>
      <c r="Q394" s="21">
        <v>7.0339430668746266</v>
      </c>
      <c r="R394" s="21">
        <v>11.925290028999719</v>
      </c>
      <c r="S394" s="21">
        <v>4.891346962125092</v>
      </c>
      <c r="T394" s="21">
        <v>0.48893973738910113</v>
      </c>
      <c r="U394" s="21">
        <v>3.5741369442839162</v>
      </c>
      <c r="V394" s="21">
        <v>3.085197206894815</v>
      </c>
      <c r="W394" s="13" t="str">
        <f>IF(Table4[[#This Row],[PSI - FI]]&gt;5,"Red",(IF(AND(Table4[[#This Row],[PSI - FI]]&lt;5,Table4[[#This Row],[PSI - FI]]&gt;=3),"Blue","No")))</f>
        <v>Blue</v>
      </c>
      <c r="X394" s="19" t="str">
        <f>HYPERLINK("https://www.google.com/maps/search/?api=1&amp;query="&amp;Table4[[#This Row],[Begin Lat]]&amp;","&amp;Table4[[#This Row],[Begin Long]],"Google Maps")</f>
        <v>Google Maps</v>
      </c>
      <c r="Y394" s="1">
        <v>39.758868999999997</v>
      </c>
      <c r="Z394" s="1">
        <v>-84.053631999999993</v>
      </c>
      <c r="AA394" s="1">
        <v>0</v>
      </c>
      <c r="AB394" s="1">
        <v>0</v>
      </c>
    </row>
    <row r="395" spans="1:28" x14ac:dyDescent="0.25">
      <c r="A395" s="13">
        <v>393</v>
      </c>
      <c r="B395" s="17">
        <v>8</v>
      </c>
      <c r="C395" s="1" t="s">
        <v>787</v>
      </c>
      <c r="D395" s="1" t="s">
        <v>1198</v>
      </c>
      <c r="E395" s="1" t="s">
        <v>5292</v>
      </c>
      <c r="F395" s="1" t="s">
        <v>657</v>
      </c>
      <c r="G395" s="21">
        <v>8.8980000000010477</v>
      </c>
      <c r="H395" s="21">
        <v>0</v>
      </c>
      <c r="I395" s="1" t="s">
        <v>258</v>
      </c>
      <c r="J395" s="1" t="s">
        <v>259</v>
      </c>
      <c r="K395" s="1">
        <v>0</v>
      </c>
      <c r="L395" s="1">
        <v>2</v>
      </c>
      <c r="M395" s="1">
        <v>7</v>
      </c>
      <c r="N395" s="1">
        <v>13</v>
      </c>
      <c r="O395" s="1">
        <v>71</v>
      </c>
      <c r="P395" s="16">
        <v>265.86900436046511</v>
      </c>
      <c r="Q395" s="21">
        <v>8.108076445036847</v>
      </c>
      <c r="R395" s="21">
        <v>16.463788011252049</v>
      </c>
      <c r="S395" s="21">
        <v>8.3557115662152022</v>
      </c>
      <c r="T395" s="21">
        <v>0.55615581438748785</v>
      </c>
      <c r="U395" s="21">
        <v>3.5713143229511819</v>
      </c>
      <c r="V395" s="21">
        <v>3.0151585085636938</v>
      </c>
      <c r="W395" s="13" t="str">
        <f>IF(Table4[[#This Row],[PSI - FI]]&gt;5,"Red",(IF(AND(Table4[[#This Row],[PSI - FI]]&lt;5,Table4[[#This Row],[PSI - FI]]&gt;=3),"Blue","No")))</f>
        <v>Blue</v>
      </c>
      <c r="X395" s="19" t="str">
        <f>HYPERLINK("https://www.google.com/maps/search/?api=1&amp;query="&amp;Table4[[#This Row],[Begin Lat]]&amp;","&amp;Table4[[#This Row],[Begin Long]],"Google Maps")</f>
        <v>Google Maps</v>
      </c>
      <c r="Y395" s="1">
        <v>39.287982</v>
      </c>
      <c r="Z395" s="1">
        <v>-84.466893999999996</v>
      </c>
      <c r="AA395" s="1">
        <v>0</v>
      </c>
      <c r="AB395" s="1">
        <v>0</v>
      </c>
    </row>
    <row r="396" spans="1:28" x14ac:dyDescent="0.25">
      <c r="A396" s="13">
        <v>394</v>
      </c>
      <c r="B396" s="17">
        <v>12</v>
      </c>
      <c r="C396" s="1" t="s">
        <v>785</v>
      </c>
      <c r="D396" s="1" t="s">
        <v>1199</v>
      </c>
      <c r="E396" s="1" t="s">
        <v>5565</v>
      </c>
      <c r="F396" s="1" t="s">
        <v>658</v>
      </c>
      <c r="G396" s="21">
        <v>13.453999999997905</v>
      </c>
      <c r="H396" s="21">
        <v>0</v>
      </c>
      <c r="I396" s="1" t="s">
        <v>258</v>
      </c>
      <c r="J396" s="1" t="s">
        <v>259</v>
      </c>
      <c r="K396" s="1">
        <v>0</v>
      </c>
      <c r="L396" s="1">
        <v>2</v>
      </c>
      <c r="M396" s="1">
        <v>8</v>
      </c>
      <c r="N396" s="1">
        <v>12</v>
      </c>
      <c r="O396" s="1">
        <v>63</v>
      </c>
      <c r="P396" s="16">
        <v>259.97837936046511</v>
      </c>
      <c r="Q396" s="21">
        <v>4.7900902561340928</v>
      </c>
      <c r="R396" s="21">
        <v>16.005465221866714</v>
      </c>
      <c r="S396" s="21">
        <v>11.215374965732622</v>
      </c>
      <c r="T396" s="21">
        <v>0.32856579059766378</v>
      </c>
      <c r="U396" s="21">
        <v>3.5632002086867125</v>
      </c>
      <c r="V396" s="21">
        <v>3.2346344180890485</v>
      </c>
      <c r="W396" s="13" t="str">
        <f>IF(Table4[[#This Row],[PSI - FI]]&gt;5,"Red",(IF(AND(Table4[[#This Row],[PSI - FI]]&lt;5,Table4[[#This Row],[PSI - FI]]&gt;=3),"Blue","No")))</f>
        <v>Blue</v>
      </c>
      <c r="X396" s="19" t="str">
        <f>HYPERLINK("https://www.google.com/maps/search/?api=1&amp;query="&amp;Table4[[#This Row],[Begin Lat]]&amp;","&amp;Table4[[#This Row],[Begin Long]],"Google Maps")</f>
        <v>Google Maps</v>
      </c>
      <c r="Y396" s="1">
        <v>41.588000999999998</v>
      </c>
      <c r="Z396" s="1">
        <v>-81.501847999999995</v>
      </c>
      <c r="AA396" s="1">
        <v>0</v>
      </c>
      <c r="AB396" s="1">
        <v>0</v>
      </c>
    </row>
    <row r="397" spans="1:28" x14ac:dyDescent="0.25">
      <c r="A397" s="13">
        <v>395</v>
      </c>
      <c r="B397" s="17">
        <v>6</v>
      </c>
      <c r="C397" s="1" t="s">
        <v>784</v>
      </c>
      <c r="D397" s="1" t="s">
        <v>1200</v>
      </c>
      <c r="E397" s="1" t="s">
        <v>5752</v>
      </c>
      <c r="F397" s="1" t="s">
        <v>659</v>
      </c>
      <c r="G397" s="21">
        <v>2.0439999999944121</v>
      </c>
      <c r="H397" s="21">
        <v>0</v>
      </c>
      <c r="I397" s="1" t="s">
        <v>258</v>
      </c>
      <c r="J397" s="1" t="s">
        <v>259</v>
      </c>
      <c r="K397" s="1">
        <v>0</v>
      </c>
      <c r="L397" s="1">
        <v>0</v>
      </c>
      <c r="M397" s="1">
        <v>10</v>
      </c>
      <c r="N397" s="1">
        <v>10</v>
      </c>
      <c r="O397" s="1">
        <v>31</v>
      </c>
      <c r="P397" s="16">
        <v>140.84375</v>
      </c>
      <c r="Q397" s="21">
        <v>8.0267498154808532</v>
      </c>
      <c r="R397" s="21">
        <v>10.019295771888888</v>
      </c>
      <c r="S397" s="21">
        <v>1.9925459564080352</v>
      </c>
      <c r="T397" s="21">
        <v>0.55057739166309561</v>
      </c>
      <c r="U397" s="21">
        <v>3.5629928990037629</v>
      </c>
      <c r="V397" s="21">
        <v>3.0124155073406671</v>
      </c>
      <c r="W397" s="13" t="str">
        <f>IF(Table4[[#This Row],[PSI - FI]]&gt;5,"Red",(IF(AND(Table4[[#This Row],[PSI - FI]]&lt;5,Table4[[#This Row],[PSI - FI]]&gt;=3),"Blue","No")))</f>
        <v>Blue</v>
      </c>
      <c r="X397" s="19" t="str">
        <f>HYPERLINK("https://www.google.com/maps/search/?api=1&amp;query="&amp;Table4[[#This Row],[Begin Lat]]&amp;","&amp;Table4[[#This Row],[Begin Long]],"Google Maps")</f>
        <v>Google Maps</v>
      </c>
      <c r="Y397" s="1">
        <v>40.056342000000001</v>
      </c>
      <c r="Z397" s="1">
        <v>-82.886251999999999</v>
      </c>
      <c r="AA397" s="1">
        <v>0</v>
      </c>
      <c r="AB397" s="1">
        <v>0</v>
      </c>
    </row>
    <row r="398" spans="1:28" x14ac:dyDescent="0.25">
      <c r="A398" s="13">
        <v>396</v>
      </c>
      <c r="B398" s="17">
        <v>12</v>
      </c>
      <c r="C398" s="1" t="s">
        <v>785</v>
      </c>
      <c r="D398" s="1" t="s">
        <v>1201</v>
      </c>
      <c r="E398" s="1" t="s">
        <v>5811</v>
      </c>
      <c r="F398" s="1" t="s">
        <v>660</v>
      </c>
      <c r="G398" s="21">
        <v>4.4950000000000001</v>
      </c>
      <c r="H398" s="21">
        <v>0</v>
      </c>
      <c r="I398" s="1" t="s">
        <v>258</v>
      </c>
      <c r="J398" s="1" t="s">
        <v>261</v>
      </c>
      <c r="K398" s="1">
        <v>0</v>
      </c>
      <c r="L398" s="1">
        <v>3</v>
      </c>
      <c r="M398" s="1">
        <v>7</v>
      </c>
      <c r="N398" s="1">
        <v>15</v>
      </c>
      <c r="O398" s="1">
        <v>58</v>
      </c>
      <c r="P398" s="16">
        <v>307.42069404069764</v>
      </c>
      <c r="Q398" s="21">
        <v>6.7783390518626039</v>
      </c>
      <c r="R398" s="21">
        <v>13.084401673236425</v>
      </c>
      <c r="S398" s="21">
        <v>6.3060626213738207</v>
      </c>
      <c r="T398" s="21">
        <v>0.47117232602574644</v>
      </c>
      <c r="U398" s="21">
        <v>3.5620520464772691</v>
      </c>
      <c r="V398" s="21">
        <v>3.0908797204515226</v>
      </c>
      <c r="W398" s="13" t="str">
        <f>IF(Table4[[#This Row],[PSI - FI]]&gt;5,"Red",(IF(AND(Table4[[#This Row],[PSI - FI]]&lt;5,Table4[[#This Row],[PSI - FI]]&gt;=3),"Blue","No")))</f>
        <v>Blue</v>
      </c>
      <c r="X398" s="41" t="str">
        <f>HYPERLINK("https://www.google.com/maps/search/?api=1&amp;query="&amp;Table4[[#This Row],[Begin Lat]]&amp;","&amp;Table4[[#This Row],[Begin Long]],"Google Maps")</f>
        <v>Google Maps</v>
      </c>
      <c r="Y398" s="1">
        <v>41.417709000000002</v>
      </c>
      <c r="Z398" s="1">
        <v>-81.832294000000005</v>
      </c>
      <c r="AA398" s="1">
        <v>0</v>
      </c>
      <c r="AB398" s="1">
        <v>0</v>
      </c>
    </row>
    <row r="399" spans="1:28" x14ac:dyDescent="0.25">
      <c r="A399" s="13">
        <v>397</v>
      </c>
      <c r="B399" s="17">
        <v>6</v>
      </c>
      <c r="C399" s="1" t="s">
        <v>784</v>
      </c>
      <c r="D399" s="1" t="s">
        <v>1202</v>
      </c>
      <c r="E399" s="1" t="s">
        <v>5653</v>
      </c>
      <c r="F399" s="1" t="s">
        <v>661</v>
      </c>
      <c r="G399" s="21">
        <v>0.88300000000162981</v>
      </c>
      <c r="H399" s="21">
        <v>0</v>
      </c>
      <c r="I399" s="1" t="s">
        <v>258</v>
      </c>
      <c r="J399" s="1" t="s">
        <v>261</v>
      </c>
      <c r="K399" s="1">
        <v>1</v>
      </c>
      <c r="L399" s="1">
        <v>2</v>
      </c>
      <c r="M399" s="1">
        <v>11</v>
      </c>
      <c r="N399" s="1">
        <v>7</v>
      </c>
      <c r="O399" s="1">
        <v>14</v>
      </c>
      <c r="P399" s="16">
        <v>254.10819404069767</v>
      </c>
      <c r="Q399" s="21">
        <v>12.520709178785276</v>
      </c>
      <c r="R399" s="21">
        <v>6.2862561018768339</v>
      </c>
      <c r="S399" s="21">
        <v>-6.2344530769084425</v>
      </c>
      <c r="T399" s="21">
        <v>0.87033292700799414</v>
      </c>
      <c r="U399" s="21">
        <v>3.5594841675746673</v>
      </c>
      <c r="V399" s="21">
        <v>2.6891512405666731</v>
      </c>
      <c r="W399" s="13" t="str">
        <f>IF(Table4[[#This Row],[PSI - FI]]&gt;5,"Red",(IF(AND(Table4[[#This Row],[PSI - FI]]&lt;5,Table4[[#This Row],[PSI - FI]]&gt;=3),"Blue","No")))</f>
        <v>No</v>
      </c>
      <c r="X399" s="19" t="str">
        <f>HYPERLINK("https://www.google.com/maps/search/?api=1&amp;query="&amp;Table4[[#This Row],[Begin Lat]]&amp;","&amp;Table4[[#This Row],[Begin Long]],"Google Maps")</f>
        <v>Google Maps</v>
      </c>
      <c r="Y399" s="1">
        <v>40.073596000000002</v>
      </c>
      <c r="Z399" s="1">
        <v>-83.092623000000003</v>
      </c>
      <c r="AA399" s="1">
        <v>0</v>
      </c>
      <c r="AB399" s="1">
        <v>0</v>
      </c>
    </row>
    <row r="400" spans="1:28" x14ac:dyDescent="0.25">
      <c r="A400" s="13">
        <v>398</v>
      </c>
      <c r="B400" s="17">
        <v>12</v>
      </c>
      <c r="C400" s="1" t="s">
        <v>785</v>
      </c>
      <c r="D400" s="1" t="s">
        <v>1203</v>
      </c>
      <c r="E400" s="1" t="s">
        <v>5591</v>
      </c>
      <c r="F400" s="1" t="s">
        <v>662</v>
      </c>
      <c r="G400" s="21">
        <v>1.7799999999988358</v>
      </c>
      <c r="H400" s="21">
        <v>0</v>
      </c>
      <c r="I400" s="1" t="s">
        <v>258</v>
      </c>
      <c r="J400" s="1" t="s">
        <v>259</v>
      </c>
      <c r="K400" s="1">
        <v>0</v>
      </c>
      <c r="L400" s="1">
        <v>2</v>
      </c>
      <c r="M400" s="1">
        <v>5</v>
      </c>
      <c r="N400" s="1">
        <v>13</v>
      </c>
      <c r="O400" s="1">
        <v>48</v>
      </c>
      <c r="P400" s="16">
        <v>229.77525436046511</v>
      </c>
      <c r="Q400" s="21">
        <v>6.9807071329040093</v>
      </c>
      <c r="R400" s="21">
        <v>13.571941645559814</v>
      </c>
      <c r="S400" s="21">
        <v>6.591234512655805</v>
      </c>
      <c r="T400" s="21">
        <v>0.47882637599911426</v>
      </c>
      <c r="U400" s="21">
        <v>3.5587146966179009</v>
      </c>
      <c r="V400" s="21">
        <v>3.0798883206187866</v>
      </c>
      <c r="W400" s="13" t="str">
        <f>IF(Table4[[#This Row],[PSI - FI]]&gt;5,"Red",(IF(AND(Table4[[#This Row],[PSI - FI]]&lt;5,Table4[[#This Row],[PSI - FI]]&gt;=3),"Blue","No")))</f>
        <v>Blue</v>
      </c>
      <c r="X400" s="19" t="str">
        <f>HYPERLINK("https://www.google.com/maps/search/?api=1&amp;query="&amp;Table4[[#This Row],[Begin Lat]]&amp;","&amp;Table4[[#This Row],[Begin Long]],"Google Maps")</f>
        <v>Google Maps</v>
      </c>
      <c r="Y400" s="1">
        <v>41.567163999999998</v>
      </c>
      <c r="Z400" s="1">
        <v>-81.575500000000005</v>
      </c>
      <c r="AA400" s="1">
        <v>0</v>
      </c>
      <c r="AB400" s="1">
        <v>0</v>
      </c>
    </row>
    <row r="401" spans="1:28" x14ac:dyDescent="0.25">
      <c r="A401" s="13">
        <v>399</v>
      </c>
      <c r="B401" s="17">
        <v>2</v>
      </c>
      <c r="C401" s="1" t="s">
        <v>786</v>
      </c>
      <c r="D401" s="1" t="s">
        <v>1204</v>
      </c>
      <c r="E401" s="1" t="s">
        <v>5753</v>
      </c>
      <c r="F401" s="1" t="s">
        <v>663</v>
      </c>
      <c r="G401" s="21">
        <v>0.80299999999988358</v>
      </c>
      <c r="H401" s="21">
        <v>0</v>
      </c>
      <c r="I401" s="1" t="s">
        <v>258</v>
      </c>
      <c r="J401" s="1" t="s">
        <v>259</v>
      </c>
      <c r="K401" s="1">
        <v>0</v>
      </c>
      <c r="L401" s="1">
        <v>2</v>
      </c>
      <c r="M401" s="1">
        <v>12</v>
      </c>
      <c r="N401" s="1">
        <v>7</v>
      </c>
      <c r="O401" s="1">
        <v>26</v>
      </c>
      <c r="P401" s="16">
        <v>226.97837936046511</v>
      </c>
      <c r="Q401" s="21">
        <v>3.6613435476619656</v>
      </c>
      <c r="R401" s="21">
        <v>10.05970909896215</v>
      </c>
      <c r="S401" s="21">
        <v>6.3983655513001843</v>
      </c>
      <c r="T401" s="21">
        <v>0.25114187271245697</v>
      </c>
      <c r="U401" s="21">
        <v>3.549968306664296</v>
      </c>
      <c r="V401" s="21">
        <v>3.2988264339518389</v>
      </c>
      <c r="W401" s="13" t="str">
        <f>IF(Table4[[#This Row],[PSI - FI]]&gt;5,"Red",(IF(AND(Table4[[#This Row],[PSI - FI]]&lt;5,Table4[[#This Row],[PSI - FI]]&gt;=3),"Blue","No")))</f>
        <v>Blue</v>
      </c>
      <c r="X401" s="19" t="str">
        <f>HYPERLINK("https://www.google.com/maps/search/?api=1&amp;query="&amp;Table4[[#This Row],[Begin Lat]]&amp;","&amp;Table4[[#This Row],[Begin Long]],"Google Maps")</f>
        <v>Google Maps</v>
      </c>
      <c r="Y401" s="1">
        <v>41.639865</v>
      </c>
      <c r="Z401" s="1">
        <v>-83.515775000000005</v>
      </c>
      <c r="AA401" s="1">
        <v>0</v>
      </c>
      <c r="AB401" s="1">
        <v>0</v>
      </c>
    </row>
    <row r="402" spans="1:28" x14ac:dyDescent="0.25">
      <c r="A402" s="13">
        <v>400</v>
      </c>
      <c r="B402" s="17">
        <v>6</v>
      </c>
      <c r="C402" s="1" t="s">
        <v>784</v>
      </c>
      <c r="D402" s="1" t="s">
        <v>1205</v>
      </c>
      <c r="E402" s="1" t="s">
        <v>5633</v>
      </c>
      <c r="F402" s="1" t="s">
        <v>664</v>
      </c>
      <c r="G402" s="21">
        <v>16.387000000002445</v>
      </c>
      <c r="H402" s="21">
        <v>0</v>
      </c>
      <c r="I402" s="1" t="s">
        <v>258</v>
      </c>
      <c r="J402" s="1" t="s">
        <v>259</v>
      </c>
      <c r="K402" s="1">
        <v>0</v>
      </c>
      <c r="L402" s="1">
        <v>1</v>
      </c>
      <c r="M402" s="1">
        <v>14</v>
      </c>
      <c r="N402" s="1">
        <v>5</v>
      </c>
      <c r="O402" s="1">
        <v>24</v>
      </c>
      <c r="P402" s="16">
        <v>183.52043968023256</v>
      </c>
      <c r="Q402" s="21">
        <v>5.7188268386011787</v>
      </c>
      <c r="R402" s="21">
        <v>9.032108855395359</v>
      </c>
      <c r="S402" s="21">
        <v>3.3132820167941803</v>
      </c>
      <c r="T402" s="21">
        <v>0.39227045025089269</v>
      </c>
      <c r="U402" s="21">
        <v>3.5462736937644084</v>
      </c>
      <c r="V402" s="21">
        <v>3.1540032435135155</v>
      </c>
      <c r="W402" s="13" t="str">
        <f>IF(Table4[[#This Row],[PSI - FI]]&gt;5,"Red",(IF(AND(Table4[[#This Row],[PSI - FI]]&lt;5,Table4[[#This Row],[PSI - FI]]&gt;=3),"Blue","No")))</f>
        <v>Blue</v>
      </c>
      <c r="X402" s="19" t="str">
        <f>HYPERLINK("https://www.google.com/maps/search/?api=1&amp;query="&amp;Table4[[#This Row],[Begin Lat]]&amp;","&amp;Table4[[#This Row],[Begin Long]],"Google Maps")</f>
        <v>Google Maps</v>
      </c>
      <c r="Y402" s="1">
        <v>40.031303000000001</v>
      </c>
      <c r="Z402" s="1">
        <v>-83.001036999999997</v>
      </c>
      <c r="AA402" s="1">
        <v>0</v>
      </c>
      <c r="AB402" s="1">
        <v>0</v>
      </c>
    </row>
    <row r="403" spans="1:28" x14ac:dyDescent="0.25">
      <c r="A403" s="13">
        <v>401</v>
      </c>
      <c r="B403" s="17">
        <v>2</v>
      </c>
      <c r="C403" s="1" t="s">
        <v>786</v>
      </c>
      <c r="D403" s="1" t="s">
        <v>1206</v>
      </c>
      <c r="E403" s="1" t="s">
        <v>5441</v>
      </c>
      <c r="F403" s="1" t="s">
        <v>665</v>
      </c>
      <c r="G403" s="21">
        <v>10.148000000001048</v>
      </c>
      <c r="H403" s="21">
        <v>0</v>
      </c>
      <c r="I403" s="1" t="s">
        <v>258</v>
      </c>
      <c r="J403" s="1" t="s">
        <v>259</v>
      </c>
      <c r="K403" s="1">
        <v>0</v>
      </c>
      <c r="L403" s="1">
        <v>0</v>
      </c>
      <c r="M403" s="1">
        <v>11</v>
      </c>
      <c r="N403" s="1">
        <v>9</v>
      </c>
      <c r="O403" s="1">
        <v>72</v>
      </c>
      <c r="P403" s="16">
        <v>183.953125</v>
      </c>
      <c r="Q403" s="21">
        <v>5.9464185648542847</v>
      </c>
      <c r="R403" s="21">
        <v>18.717334291094446</v>
      </c>
      <c r="S403" s="21">
        <v>12.770915726240162</v>
      </c>
      <c r="T403" s="21">
        <v>0.40788160817721331</v>
      </c>
      <c r="U403" s="21">
        <v>3.5445845931867046</v>
      </c>
      <c r="V403" s="21">
        <v>3.1367029850094914</v>
      </c>
      <c r="W403" s="13" t="str">
        <f>IF(Table4[[#This Row],[PSI - FI]]&gt;5,"Red",(IF(AND(Table4[[#This Row],[PSI - FI]]&lt;5,Table4[[#This Row],[PSI - FI]]&gt;=3),"Blue","No")))</f>
        <v>Blue</v>
      </c>
      <c r="X403" s="19" t="str">
        <f>HYPERLINK("https://www.google.com/maps/search/?api=1&amp;query="&amp;Table4[[#This Row],[Begin Lat]]&amp;","&amp;Table4[[#This Row],[Begin Long]],"Google Maps")</f>
        <v>Google Maps</v>
      </c>
      <c r="Y403" s="1">
        <v>41.661670000000001</v>
      </c>
      <c r="Z403" s="1">
        <v>-83.682530999999997</v>
      </c>
      <c r="AA403" s="1">
        <v>0</v>
      </c>
      <c r="AB403" s="1">
        <v>0</v>
      </c>
    </row>
    <row r="404" spans="1:28" x14ac:dyDescent="0.25">
      <c r="A404" s="13">
        <v>402</v>
      </c>
      <c r="B404" s="17">
        <v>12</v>
      </c>
      <c r="C404" s="1" t="s">
        <v>785</v>
      </c>
      <c r="D404" s="1" t="s">
        <v>1207</v>
      </c>
      <c r="E404" s="1" t="s">
        <v>5754</v>
      </c>
      <c r="F404" s="1" t="s">
        <v>666</v>
      </c>
      <c r="G404" s="21">
        <v>0.8110000000015134</v>
      </c>
      <c r="H404" s="21">
        <v>0</v>
      </c>
      <c r="I404" s="1" t="s">
        <v>258</v>
      </c>
      <c r="J404" s="1" t="s">
        <v>259</v>
      </c>
      <c r="K404" s="1">
        <v>1</v>
      </c>
      <c r="L404" s="1">
        <v>0</v>
      </c>
      <c r="M404" s="1">
        <v>8</v>
      </c>
      <c r="N404" s="1">
        <v>12</v>
      </c>
      <c r="O404" s="1">
        <v>41</v>
      </c>
      <c r="P404" s="16">
        <v>192.30168968023256</v>
      </c>
      <c r="Q404" s="21">
        <v>4.9168499686709009</v>
      </c>
      <c r="R404" s="21">
        <v>12.343975493576426</v>
      </c>
      <c r="S404" s="21">
        <v>7.4271255249055255</v>
      </c>
      <c r="T404" s="21">
        <v>0.3372605965279391</v>
      </c>
      <c r="U404" s="21">
        <v>3.5444008269323946</v>
      </c>
      <c r="V404" s="21">
        <v>3.2071402304044554</v>
      </c>
      <c r="W404" s="13" t="str">
        <f>IF(Table4[[#This Row],[PSI - FI]]&gt;5,"Red",(IF(AND(Table4[[#This Row],[PSI - FI]]&lt;5,Table4[[#This Row],[PSI - FI]]&gt;=3),"Blue","No")))</f>
        <v>Blue</v>
      </c>
      <c r="X404" s="19" t="str">
        <f>HYPERLINK("https://www.google.com/maps/search/?api=1&amp;query="&amp;Table4[[#This Row],[Begin Lat]]&amp;","&amp;Table4[[#This Row],[Begin Long]],"Google Maps")</f>
        <v>Google Maps</v>
      </c>
      <c r="Y404" s="1">
        <v>41.569536999999997</v>
      </c>
      <c r="Z404" s="1">
        <v>-81.533733999999995</v>
      </c>
      <c r="AA404" s="1">
        <v>0</v>
      </c>
      <c r="AB404" s="1">
        <v>0</v>
      </c>
    </row>
    <row r="405" spans="1:28" x14ac:dyDescent="0.25">
      <c r="A405" s="13">
        <v>403</v>
      </c>
      <c r="B405" s="17">
        <v>2</v>
      </c>
      <c r="C405" s="1" t="s">
        <v>786</v>
      </c>
      <c r="D405" s="1" t="s">
        <v>1208</v>
      </c>
      <c r="E405" s="1" t="s">
        <v>5755</v>
      </c>
      <c r="F405" s="1" t="s">
        <v>667</v>
      </c>
      <c r="G405" s="21">
        <v>0.23399999999674037</v>
      </c>
      <c r="H405" s="21">
        <v>0</v>
      </c>
      <c r="I405" s="1" t="s">
        <v>258</v>
      </c>
      <c r="J405" s="1" t="s">
        <v>259</v>
      </c>
      <c r="K405" s="1">
        <v>0</v>
      </c>
      <c r="L405" s="1">
        <v>1</v>
      </c>
      <c r="M405" s="1">
        <v>14</v>
      </c>
      <c r="N405" s="1">
        <v>5</v>
      </c>
      <c r="O405" s="1">
        <v>33</v>
      </c>
      <c r="P405" s="16">
        <v>192.52043968023256</v>
      </c>
      <c r="Q405" s="21">
        <v>4.5159934172741067</v>
      </c>
      <c r="R405" s="21">
        <v>11.390258628874319</v>
      </c>
      <c r="S405" s="21">
        <v>6.8742652116002123</v>
      </c>
      <c r="T405" s="21">
        <v>0.30976471593210309</v>
      </c>
      <c r="U405" s="21">
        <v>3.5436915286494077</v>
      </c>
      <c r="V405" s="21">
        <v>3.2339268127173044</v>
      </c>
      <c r="W405" s="13" t="str">
        <f>IF(Table4[[#This Row],[PSI - FI]]&gt;5,"Red",(IF(AND(Table4[[#This Row],[PSI - FI]]&lt;5,Table4[[#This Row],[PSI - FI]]&gt;=3),"Blue","No")))</f>
        <v>Blue</v>
      </c>
      <c r="X405" s="19" t="str">
        <f>HYPERLINK("https://www.google.com/maps/search/?api=1&amp;query="&amp;Table4[[#This Row],[Begin Lat]]&amp;","&amp;Table4[[#This Row],[Begin Long]],"Google Maps")</f>
        <v>Google Maps</v>
      </c>
      <c r="Y405" s="1">
        <v>41.639586999999999</v>
      </c>
      <c r="Z405" s="1">
        <v>-83.543970999999999</v>
      </c>
      <c r="AA405" s="1">
        <v>0</v>
      </c>
      <c r="AB405" s="1">
        <v>0</v>
      </c>
    </row>
    <row r="406" spans="1:28" x14ac:dyDescent="0.25">
      <c r="A406" s="13">
        <v>404</v>
      </c>
      <c r="B406" s="17">
        <v>7</v>
      </c>
      <c r="C406" s="1" t="s">
        <v>3196</v>
      </c>
      <c r="D406" s="1" t="s">
        <v>1209</v>
      </c>
      <c r="E406" s="1" t="s">
        <v>5756</v>
      </c>
      <c r="F406" s="1" t="s">
        <v>668</v>
      </c>
      <c r="G406" s="21">
        <v>0.15300000000570435</v>
      </c>
      <c r="H406" s="21">
        <v>0</v>
      </c>
      <c r="I406" s="1" t="s">
        <v>258</v>
      </c>
      <c r="J406" s="1" t="s">
        <v>261</v>
      </c>
      <c r="K406" s="1">
        <v>0</v>
      </c>
      <c r="L406" s="1">
        <v>0</v>
      </c>
      <c r="M406" s="1">
        <v>9</v>
      </c>
      <c r="N406" s="1">
        <v>11</v>
      </c>
      <c r="O406" s="1">
        <v>60</v>
      </c>
      <c r="P406" s="16">
        <v>167.734375</v>
      </c>
      <c r="Q406" s="21">
        <v>7.7305270503511485</v>
      </c>
      <c r="R406" s="21">
        <v>15.759545420627134</v>
      </c>
      <c r="S406" s="21">
        <v>8.0290183702759848</v>
      </c>
      <c r="T406" s="21">
        <v>0.5373603155360035</v>
      </c>
      <c r="U406" s="21">
        <v>3.5372339957045829</v>
      </c>
      <c r="V406" s="21">
        <v>2.9998736801685792</v>
      </c>
      <c r="W406" s="13" t="str">
        <f>IF(Table4[[#This Row],[PSI - FI]]&gt;5,"Red",(IF(AND(Table4[[#This Row],[PSI - FI]]&lt;5,Table4[[#This Row],[PSI - FI]]&gt;=3),"Blue","No")))</f>
        <v>No</v>
      </c>
      <c r="X406" s="19" t="str">
        <f>HYPERLINK("https://www.google.com/maps/search/?api=1&amp;query="&amp;Table4[[#This Row],[Begin Lat]]&amp;","&amp;Table4[[#This Row],[Begin Long]],"Google Maps")</f>
        <v>Google Maps</v>
      </c>
      <c r="Y406" s="1">
        <v>39.744048999999997</v>
      </c>
      <c r="Z406" s="1">
        <v>-84.120857000000001</v>
      </c>
      <c r="AA406" s="1">
        <v>0</v>
      </c>
      <c r="AB406" s="1">
        <v>0</v>
      </c>
    </row>
    <row r="407" spans="1:28" x14ac:dyDescent="0.25">
      <c r="A407" s="13">
        <v>405</v>
      </c>
      <c r="B407" s="17">
        <v>7</v>
      </c>
      <c r="C407" s="1" t="s">
        <v>3196</v>
      </c>
      <c r="D407" s="1" t="s">
        <v>1210</v>
      </c>
      <c r="E407" s="1" t="s">
        <v>5757</v>
      </c>
      <c r="F407" s="1" t="s">
        <v>669</v>
      </c>
      <c r="G407" s="21">
        <v>7.7290000000066357</v>
      </c>
      <c r="H407" s="21">
        <v>0</v>
      </c>
      <c r="I407" s="1" t="s">
        <v>258</v>
      </c>
      <c r="J407" s="1" t="s">
        <v>259</v>
      </c>
      <c r="K407" s="1">
        <v>0</v>
      </c>
      <c r="L407" s="1">
        <v>4</v>
      </c>
      <c r="M407" s="1">
        <v>10</v>
      </c>
      <c r="N407" s="1">
        <v>6</v>
      </c>
      <c r="O407" s="1">
        <v>43</v>
      </c>
      <c r="P407" s="16">
        <v>317.80050872093022</v>
      </c>
      <c r="Q407" s="21">
        <v>6.4497660488408037</v>
      </c>
      <c r="R407" s="21">
        <v>12.607912299307905</v>
      </c>
      <c r="S407" s="21">
        <v>6.1581462504671016</v>
      </c>
      <c r="T407" s="21">
        <v>0.4424076306899602</v>
      </c>
      <c r="U407" s="21">
        <v>3.5311741263988856</v>
      </c>
      <c r="V407" s="21">
        <v>3.0887664957089256</v>
      </c>
      <c r="W407" s="13" t="str">
        <f>IF(Table4[[#This Row],[PSI - FI]]&gt;5,"Red",(IF(AND(Table4[[#This Row],[PSI - FI]]&lt;5,Table4[[#This Row],[PSI - FI]]&gt;=3),"Blue","No")))</f>
        <v>Blue</v>
      </c>
      <c r="X407" s="19" t="str">
        <f>HYPERLINK("https://www.google.com/maps/search/?api=1&amp;query="&amp;Table4[[#This Row],[Begin Lat]]&amp;","&amp;Table4[[#This Row],[Begin Long]],"Google Maps")</f>
        <v>Google Maps</v>
      </c>
      <c r="Y407" s="1">
        <v>39.860782999999998</v>
      </c>
      <c r="Z407" s="1">
        <v>-84.104626999999994</v>
      </c>
      <c r="AA407" s="1">
        <v>0</v>
      </c>
      <c r="AB407" s="1">
        <v>0</v>
      </c>
    </row>
    <row r="408" spans="1:28" x14ac:dyDescent="0.25">
      <c r="A408" s="13">
        <v>406</v>
      </c>
      <c r="B408" s="17">
        <v>12</v>
      </c>
      <c r="C408" s="1" t="s">
        <v>785</v>
      </c>
      <c r="D408" s="1" t="s">
        <v>1211</v>
      </c>
      <c r="E408" s="1" t="s">
        <v>5718</v>
      </c>
      <c r="F408" s="1" t="s">
        <v>670</v>
      </c>
      <c r="G408" s="21">
        <v>8.8690000000060536</v>
      </c>
      <c r="H408" s="21">
        <v>0</v>
      </c>
      <c r="I408" s="1" t="s">
        <v>258</v>
      </c>
      <c r="J408" s="1" t="s">
        <v>259</v>
      </c>
      <c r="K408" s="1">
        <v>0</v>
      </c>
      <c r="L408" s="1">
        <v>1</v>
      </c>
      <c r="M408" s="1">
        <v>6</v>
      </c>
      <c r="N408" s="1">
        <v>12</v>
      </c>
      <c r="O408" s="1">
        <v>23</v>
      </c>
      <c r="P408" s="16">
        <v>161.20793968023256</v>
      </c>
      <c r="Q408" s="21">
        <v>5.4589601169393918</v>
      </c>
      <c r="R408" s="21">
        <v>9.1809779052436742</v>
      </c>
      <c r="S408" s="21">
        <v>3.7220177883042824</v>
      </c>
      <c r="T408" s="21">
        <v>0.37444545942874941</v>
      </c>
      <c r="U408" s="21">
        <v>3.5299148807027017</v>
      </c>
      <c r="V408" s="21">
        <v>3.1554694212739522</v>
      </c>
      <c r="W408" s="13" t="str">
        <f>IF(Table4[[#This Row],[PSI - FI]]&gt;5,"Red",(IF(AND(Table4[[#This Row],[PSI - FI]]&lt;5,Table4[[#This Row],[PSI - FI]]&gt;=3),"Blue","No")))</f>
        <v>Blue</v>
      </c>
      <c r="X408" s="19" t="str">
        <f>HYPERLINK("https://www.google.com/maps/search/?api=1&amp;query="&amp;Table4[[#This Row],[Begin Lat]]&amp;","&amp;Table4[[#This Row],[Begin Long]],"Google Maps")</f>
        <v>Google Maps</v>
      </c>
      <c r="Y408" s="1">
        <v>41.416977000000003</v>
      </c>
      <c r="Z408" s="1">
        <v>-81.572047999999995</v>
      </c>
      <c r="AA408" s="1">
        <v>0</v>
      </c>
      <c r="AB408" s="1">
        <v>0</v>
      </c>
    </row>
    <row r="409" spans="1:28" x14ac:dyDescent="0.25">
      <c r="A409" s="13">
        <v>407</v>
      </c>
      <c r="B409" s="17">
        <v>12</v>
      </c>
      <c r="C409" s="1" t="s">
        <v>785</v>
      </c>
      <c r="D409" s="1" t="s">
        <v>1212</v>
      </c>
      <c r="E409" s="1" t="s">
        <v>5758</v>
      </c>
      <c r="F409" s="1" t="s">
        <v>671</v>
      </c>
      <c r="G409" s="21">
        <v>0.19899999999324791</v>
      </c>
      <c r="H409" s="21">
        <v>0</v>
      </c>
      <c r="I409" s="1" t="s">
        <v>258</v>
      </c>
      <c r="J409" s="1" t="s">
        <v>259</v>
      </c>
      <c r="K409" s="1">
        <v>0</v>
      </c>
      <c r="L409" s="1">
        <v>3</v>
      </c>
      <c r="M409" s="1">
        <v>5</v>
      </c>
      <c r="N409" s="1">
        <v>15</v>
      </c>
      <c r="O409" s="1">
        <v>43</v>
      </c>
      <c r="P409" s="16">
        <v>279.32694404069764</v>
      </c>
      <c r="Q409" s="21">
        <v>3.63780849715195</v>
      </c>
      <c r="R409" s="21">
        <v>12.512265893521906</v>
      </c>
      <c r="S409" s="21">
        <v>8.8744573963699569</v>
      </c>
      <c r="T409" s="21">
        <v>0.24952753726905341</v>
      </c>
      <c r="U409" s="21">
        <v>3.5258314761045013</v>
      </c>
      <c r="V409" s="21">
        <v>3.276303938835448</v>
      </c>
      <c r="W409" s="13" t="str">
        <f>IF(Table4[[#This Row],[PSI - FI]]&gt;5,"Red",(IF(AND(Table4[[#This Row],[PSI - FI]]&lt;5,Table4[[#This Row],[PSI - FI]]&gt;=3),"Blue","No")))</f>
        <v>Blue</v>
      </c>
      <c r="X409" s="19" t="str">
        <f>HYPERLINK("https://www.google.com/maps/search/?api=1&amp;query="&amp;Table4[[#This Row],[Begin Lat]]&amp;","&amp;Table4[[#This Row],[Begin Long]],"Google Maps")</f>
        <v>Google Maps</v>
      </c>
      <c r="Y409" s="1">
        <v>41.470571999999997</v>
      </c>
      <c r="Z409" s="1">
        <v>-81.743110000000001</v>
      </c>
      <c r="AA409" s="1">
        <v>0</v>
      </c>
      <c r="AB409" s="1">
        <v>0</v>
      </c>
    </row>
    <row r="410" spans="1:28" x14ac:dyDescent="0.25">
      <c r="A410" s="13">
        <v>408</v>
      </c>
      <c r="B410" s="17">
        <v>6</v>
      </c>
      <c r="C410" s="1" t="s">
        <v>784</v>
      </c>
      <c r="D410" s="1" t="s">
        <v>1213</v>
      </c>
      <c r="E410" s="1" t="s">
        <v>5692</v>
      </c>
      <c r="F410" s="1" t="s">
        <v>672</v>
      </c>
      <c r="G410" s="21">
        <v>4.0739999999932479</v>
      </c>
      <c r="H410" s="21">
        <v>0</v>
      </c>
      <c r="I410" s="1" t="s">
        <v>258</v>
      </c>
      <c r="J410" s="1" t="s">
        <v>259</v>
      </c>
      <c r="K410" s="1">
        <v>0</v>
      </c>
      <c r="L410" s="1">
        <v>1</v>
      </c>
      <c r="M410" s="1">
        <v>13</v>
      </c>
      <c r="N410" s="1">
        <v>6</v>
      </c>
      <c r="O410" s="1">
        <v>20</v>
      </c>
      <c r="P410" s="16">
        <v>177.41106468023256</v>
      </c>
      <c r="Q410" s="21">
        <v>6.0667743223242754</v>
      </c>
      <c r="R410" s="21">
        <v>8.072561190988143</v>
      </c>
      <c r="S410" s="21">
        <v>2.0057868686638676</v>
      </c>
      <c r="T410" s="21">
        <v>0.41613714878116492</v>
      </c>
      <c r="U410" s="21">
        <v>3.5236447598149034</v>
      </c>
      <c r="V410" s="21">
        <v>3.1075076110337383</v>
      </c>
      <c r="W410" s="13" t="str">
        <f>IF(Table4[[#This Row],[PSI - FI]]&gt;5,"Red",(IF(AND(Table4[[#This Row],[PSI - FI]]&lt;5,Table4[[#This Row],[PSI - FI]]&gt;=3),"Blue","No")))</f>
        <v>Blue</v>
      </c>
      <c r="X410" s="19" t="str">
        <f>HYPERLINK("https://www.google.com/maps/search/?api=1&amp;query="&amp;Table4[[#This Row],[Begin Lat]]&amp;","&amp;Table4[[#This Row],[Begin Long]],"Google Maps")</f>
        <v>Google Maps</v>
      </c>
      <c r="Y410" s="1">
        <v>39.891432000000002</v>
      </c>
      <c r="Z410" s="1">
        <v>-82.986964</v>
      </c>
      <c r="AA410" s="1">
        <v>0</v>
      </c>
      <c r="AB410" s="1">
        <v>0</v>
      </c>
    </row>
    <row r="411" spans="1:28" x14ac:dyDescent="0.25">
      <c r="A411" s="13">
        <v>409</v>
      </c>
      <c r="B411" s="17">
        <v>8</v>
      </c>
      <c r="C411" s="1" t="s">
        <v>787</v>
      </c>
      <c r="D411" s="1" t="s">
        <v>1214</v>
      </c>
      <c r="E411" s="1" t="s">
        <v>5415</v>
      </c>
      <c r="F411" s="1" t="s">
        <v>673</v>
      </c>
      <c r="G411" s="21">
        <v>10.214000000007218</v>
      </c>
      <c r="H411" s="21">
        <v>0</v>
      </c>
      <c r="I411" s="1" t="s">
        <v>258</v>
      </c>
      <c r="J411" s="1" t="s">
        <v>262</v>
      </c>
      <c r="K411" s="1">
        <v>0</v>
      </c>
      <c r="L411" s="1">
        <v>0</v>
      </c>
      <c r="M411" s="1">
        <v>12</v>
      </c>
      <c r="N411" s="1">
        <v>9</v>
      </c>
      <c r="O411" s="1">
        <v>50</v>
      </c>
      <c r="P411" s="16">
        <v>168.5</v>
      </c>
      <c r="Q411" s="21">
        <v>6.2283899776675247</v>
      </c>
      <c r="R411" s="21">
        <v>14.545537485372439</v>
      </c>
      <c r="S411" s="21">
        <v>8.3171475077049131</v>
      </c>
      <c r="T411" s="21">
        <v>0.41736872423284305</v>
      </c>
      <c r="U411" s="21">
        <v>3.4964067046765059</v>
      </c>
      <c r="V411" s="21">
        <v>3.0790379804436627</v>
      </c>
      <c r="W411" s="13" t="str">
        <f>IF(Table4[[#This Row],[PSI - FI]]&gt;5,"Red",(IF(AND(Table4[[#This Row],[PSI - FI]]&lt;5,Table4[[#This Row],[PSI - FI]]&gt;=3),"Blue","No")))</f>
        <v>Blue</v>
      </c>
      <c r="X411" s="19" t="str">
        <f>HYPERLINK("https://www.google.com/maps/search/?api=1&amp;query="&amp;Table4[[#This Row],[Begin Lat]]&amp;","&amp;Table4[[#This Row],[Begin Long]],"Google Maps")</f>
        <v>Google Maps</v>
      </c>
      <c r="Y411" s="1">
        <v>39.131193000000003</v>
      </c>
      <c r="Z411" s="1">
        <v>-84.609185999999994</v>
      </c>
      <c r="AA411" s="1">
        <v>0</v>
      </c>
      <c r="AB411" s="1">
        <v>0</v>
      </c>
    </row>
    <row r="412" spans="1:28" x14ac:dyDescent="0.25">
      <c r="A412" s="13">
        <v>410</v>
      </c>
      <c r="B412" s="17">
        <v>12</v>
      </c>
      <c r="C412" s="1" t="s">
        <v>785</v>
      </c>
      <c r="D412" s="1" t="s">
        <v>1215</v>
      </c>
      <c r="E412" s="1" t="s">
        <v>5759</v>
      </c>
      <c r="F412" s="1" t="s">
        <v>674</v>
      </c>
      <c r="G412" s="21">
        <v>4.4700000000011642</v>
      </c>
      <c r="H412" s="21">
        <v>0</v>
      </c>
      <c r="I412" s="1" t="s">
        <v>258</v>
      </c>
      <c r="J412" s="1" t="s">
        <v>259</v>
      </c>
      <c r="K412" s="1">
        <v>0</v>
      </c>
      <c r="L412" s="1">
        <v>1</v>
      </c>
      <c r="M412" s="1">
        <v>9</v>
      </c>
      <c r="N412" s="1">
        <v>9</v>
      </c>
      <c r="O412" s="1">
        <v>39</v>
      </c>
      <c r="P412" s="16">
        <v>183.53606468023256</v>
      </c>
      <c r="Q412" s="21">
        <v>9.393170194837035</v>
      </c>
      <c r="R412" s="21">
        <v>11.593040472873426</v>
      </c>
      <c r="S412" s="21">
        <v>2.199870278036391</v>
      </c>
      <c r="T412" s="21">
        <v>0.64430401647084223</v>
      </c>
      <c r="U412" s="21">
        <v>3.4963152690926935</v>
      </c>
      <c r="V412" s="21">
        <v>2.8520112526218515</v>
      </c>
      <c r="W412" s="13" t="str">
        <f>IF(Table4[[#This Row],[PSI - FI]]&gt;5,"Red",(IF(AND(Table4[[#This Row],[PSI - FI]]&lt;5,Table4[[#This Row],[PSI - FI]]&gt;=3),"Blue","No")))</f>
        <v>No</v>
      </c>
      <c r="X412" s="19" t="str">
        <f>HYPERLINK("https://www.google.com/maps/search/?api=1&amp;query="&amp;Table4[[#This Row],[Begin Lat]]&amp;","&amp;Table4[[#This Row],[Begin Long]],"Google Maps")</f>
        <v>Google Maps</v>
      </c>
      <c r="Y412" s="1">
        <v>41.363857000000003</v>
      </c>
      <c r="Z412" s="1">
        <v>-81.759744999999995</v>
      </c>
      <c r="AA412" s="1">
        <v>0</v>
      </c>
      <c r="AB412" s="1">
        <v>0</v>
      </c>
    </row>
    <row r="413" spans="1:28" x14ac:dyDescent="0.25">
      <c r="A413" s="13">
        <v>411</v>
      </c>
      <c r="B413" s="17">
        <v>12</v>
      </c>
      <c r="C413" s="1" t="s">
        <v>785</v>
      </c>
      <c r="D413" s="1" t="s">
        <v>1216</v>
      </c>
      <c r="E413" s="1" t="s">
        <v>5760</v>
      </c>
      <c r="F413" s="1" t="s">
        <v>675</v>
      </c>
      <c r="G413" s="21">
        <v>0.9330000000045402</v>
      </c>
      <c r="H413" s="21">
        <v>0</v>
      </c>
      <c r="I413" s="1" t="s">
        <v>258</v>
      </c>
      <c r="J413" s="1" t="s">
        <v>259</v>
      </c>
      <c r="K413" s="1">
        <v>0</v>
      </c>
      <c r="L413" s="1">
        <v>2</v>
      </c>
      <c r="M413" s="1">
        <v>10</v>
      </c>
      <c r="N413" s="1">
        <v>8</v>
      </c>
      <c r="O413" s="1">
        <v>23</v>
      </c>
      <c r="P413" s="16">
        <v>215.32212936046511</v>
      </c>
      <c r="Q413" s="21">
        <v>6.074397189439086</v>
      </c>
      <c r="R413" s="21">
        <v>8.5750591136237873</v>
      </c>
      <c r="S413" s="21">
        <v>2.5006619241847012</v>
      </c>
      <c r="T413" s="21">
        <v>0.41666002272012492</v>
      </c>
      <c r="U413" s="21">
        <v>3.4889542953950934</v>
      </c>
      <c r="V413" s="21">
        <v>3.0722942726749682</v>
      </c>
      <c r="W413" s="13" t="str">
        <f>IF(Table4[[#This Row],[PSI - FI]]&gt;5,"Red",(IF(AND(Table4[[#This Row],[PSI - FI]]&lt;5,Table4[[#This Row],[PSI - FI]]&gt;=3),"Blue","No")))</f>
        <v>Blue</v>
      </c>
      <c r="X413" s="19" t="str">
        <f>HYPERLINK("https://www.google.com/maps/search/?api=1&amp;query="&amp;Table4[[#This Row],[Begin Lat]]&amp;","&amp;Table4[[#This Row],[Begin Long]],"Google Maps")</f>
        <v>Google Maps</v>
      </c>
      <c r="Y413" s="1">
        <v>41.465221999999997</v>
      </c>
      <c r="Z413" s="1">
        <v>-81.758684000000002</v>
      </c>
      <c r="AA413" s="1">
        <v>0</v>
      </c>
      <c r="AB413" s="1">
        <v>0</v>
      </c>
    </row>
    <row r="414" spans="1:28" x14ac:dyDescent="0.25">
      <c r="A414" s="13">
        <v>412</v>
      </c>
      <c r="B414" s="17">
        <v>5</v>
      </c>
      <c r="C414" s="1" t="s">
        <v>797</v>
      </c>
      <c r="D414" s="1" t="s">
        <v>1217</v>
      </c>
      <c r="E414" s="1" t="s">
        <v>5761</v>
      </c>
      <c r="F414" s="1" t="s">
        <v>676</v>
      </c>
      <c r="G414" s="21">
        <v>1.2470000000030268</v>
      </c>
      <c r="H414" s="21">
        <v>0</v>
      </c>
      <c r="I414" s="1" t="s">
        <v>258</v>
      </c>
      <c r="J414" s="1" t="s">
        <v>261</v>
      </c>
      <c r="K414" s="1">
        <v>0</v>
      </c>
      <c r="L414" s="1">
        <v>0</v>
      </c>
      <c r="M414" s="1">
        <v>7</v>
      </c>
      <c r="N414" s="1">
        <v>9</v>
      </c>
      <c r="O414" s="1">
        <v>50</v>
      </c>
      <c r="P414" s="16">
        <v>135.765625</v>
      </c>
      <c r="Q414" s="21">
        <v>8.7231723235982326</v>
      </c>
      <c r="R414" s="21">
        <v>16.143678053422192</v>
      </c>
      <c r="S414" s="21">
        <v>7.4205057298239598</v>
      </c>
      <c r="T414" s="21">
        <v>0.60636054977270348</v>
      </c>
      <c r="U414" s="21">
        <v>3.487628231942939</v>
      </c>
      <c r="V414" s="21">
        <v>2.8812676821702357</v>
      </c>
      <c r="W414" s="13" t="str">
        <f>IF(Table4[[#This Row],[PSI - FI]]&gt;5,"Red",(IF(AND(Table4[[#This Row],[PSI - FI]]&lt;5,Table4[[#This Row],[PSI - FI]]&gt;=3),"Blue","No")))</f>
        <v>No</v>
      </c>
      <c r="X414" s="19" t="str">
        <f>HYPERLINK("https://www.google.com/maps/search/?api=1&amp;query="&amp;Table4[[#This Row],[Begin Lat]]&amp;","&amp;Table4[[#This Row],[Begin Long]],"Google Maps")</f>
        <v>Google Maps</v>
      </c>
      <c r="Y414" s="1">
        <v>39.731985999999999</v>
      </c>
      <c r="Z414" s="1">
        <v>-82.617585000000005</v>
      </c>
      <c r="AA414" s="1">
        <v>0</v>
      </c>
      <c r="AB414" s="1">
        <v>0</v>
      </c>
    </row>
    <row r="415" spans="1:28" x14ac:dyDescent="0.25">
      <c r="A415" s="13">
        <v>413</v>
      </c>
      <c r="B415" s="17">
        <v>12</v>
      </c>
      <c r="C415" s="1" t="s">
        <v>785</v>
      </c>
      <c r="D415" s="1" t="s">
        <v>1218</v>
      </c>
      <c r="E415" s="1" t="s">
        <v>5762</v>
      </c>
      <c r="F415" s="1" t="s">
        <v>677</v>
      </c>
      <c r="G415" s="21">
        <v>0.16499999999359716</v>
      </c>
      <c r="H415" s="21">
        <v>0</v>
      </c>
      <c r="I415" s="1" t="s">
        <v>258</v>
      </c>
      <c r="J415" s="1" t="s">
        <v>259</v>
      </c>
      <c r="K415" s="1">
        <v>0</v>
      </c>
      <c r="L415" s="1">
        <v>1</v>
      </c>
      <c r="M415" s="1">
        <v>8</v>
      </c>
      <c r="N415" s="1">
        <v>11</v>
      </c>
      <c r="O415" s="1">
        <v>43</v>
      </c>
      <c r="P415" s="16">
        <v>189.86418968023256</v>
      </c>
      <c r="Q415" s="21">
        <v>5.9829796602105816</v>
      </c>
      <c r="R415" s="21">
        <v>12.567296963691696</v>
      </c>
      <c r="S415" s="21">
        <v>6.5843173034811144</v>
      </c>
      <c r="T415" s="21">
        <v>0.41038943674797457</v>
      </c>
      <c r="U415" s="21">
        <v>3.4858634810208851</v>
      </c>
      <c r="V415" s="21">
        <v>3.0754740442729105</v>
      </c>
      <c r="W415" s="13" t="str">
        <f>IF(Table4[[#This Row],[PSI - FI]]&gt;5,"Red",(IF(AND(Table4[[#This Row],[PSI - FI]]&lt;5,Table4[[#This Row],[PSI - FI]]&gt;=3),"Blue","No")))</f>
        <v>Blue</v>
      </c>
      <c r="X415" s="19" t="str">
        <f>HYPERLINK("https://www.google.com/maps/search/?api=1&amp;query="&amp;Table4[[#This Row],[Begin Lat]]&amp;","&amp;Table4[[#This Row],[Begin Long]],"Google Maps")</f>
        <v>Google Maps</v>
      </c>
      <c r="Y415" s="1">
        <v>41.499594999999999</v>
      </c>
      <c r="Z415" s="1">
        <v>-81.603206</v>
      </c>
      <c r="AA415" s="1">
        <v>0</v>
      </c>
      <c r="AB415" s="1">
        <v>0</v>
      </c>
    </row>
    <row r="416" spans="1:28" x14ac:dyDescent="0.25">
      <c r="A416" s="13">
        <v>414</v>
      </c>
      <c r="B416" s="17">
        <v>6</v>
      </c>
      <c r="C416" s="1" t="s">
        <v>784</v>
      </c>
      <c r="D416" s="1" t="s">
        <v>1219</v>
      </c>
      <c r="E416" s="1" t="s">
        <v>5393</v>
      </c>
      <c r="F416" s="1" t="s">
        <v>678</v>
      </c>
      <c r="G416" s="21">
        <v>3.4379999999946449</v>
      </c>
      <c r="H416" s="21">
        <v>0</v>
      </c>
      <c r="I416" s="1" t="s">
        <v>258</v>
      </c>
      <c r="J416" s="1" t="s">
        <v>259</v>
      </c>
      <c r="K416" s="1">
        <v>1</v>
      </c>
      <c r="L416" s="1">
        <v>0</v>
      </c>
      <c r="M416" s="1">
        <v>12</v>
      </c>
      <c r="N416" s="1">
        <v>7</v>
      </c>
      <c r="O416" s="1">
        <v>19</v>
      </c>
      <c r="P416" s="16">
        <v>174.30168968023256</v>
      </c>
      <c r="Q416" s="21">
        <v>6.6369486981455807</v>
      </c>
      <c r="R416" s="21">
        <v>7.66244122313792</v>
      </c>
      <c r="S416" s="21">
        <v>1.0254925249923392</v>
      </c>
      <c r="T416" s="21">
        <v>0.45524701614334107</v>
      </c>
      <c r="U416" s="21">
        <v>3.4832349299253584</v>
      </c>
      <c r="V416" s="21">
        <v>3.0279879137820176</v>
      </c>
      <c r="W416" s="13" t="str">
        <f>IF(Table4[[#This Row],[PSI - FI]]&gt;5,"Red",(IF(AND(Table4[[#This Row],[PSI - FI]]&lt;5,Table4[[#This Row],[PSI - FI]]&gt;=3),"Blue","No")))</f>
        <v>Blue</v>
      </c>
      <c r="X416" s="19" t="str">
        <f>HYPERLINK("https://www.google.com/maps/search/?api=1&amp;query="&amp;Table4[[#This Row],[Begin Lat]]&amp;","&amp;Table4[[#This Row],[Begin Long]],"Google Maps")</f>
        <v>Google Maps</v>
      </c>
      <c r="Y416" s="1">
        <v>40.068778999999999</v>
      </c>
      <c r="Z416" s="1">
        <v>-82.952286999999998</v>
      </c>
      <c r="AA416" s="1">
        <v>0</v>
      </c>
      <c r="AB416" s="1">
        <v>0</v>
      </c>
    </row>
    <row r="417" spans="1:28" x14ac:dyDescent="0.25">
      <c r="A417" s="13">
        <v>415</v>
      </c>
      <c r="B417" s="17">
        <v>7</v>
      </c>
      <c r="C417" s="1" t="s">
        <v>3196</v>
      </c>
      <c r="D417" s="1" t="s">
        <v>1220</v>
      </c>
      <c r="E417" s="1" t="s">
        <v>5763</v>
      </c>
      <c r="F417" s="1" t="s">
        <v>679</v>
      </c>
      <c r="G417" s="21">
        <v>0.53900000000430737</v>
      </c>
      <c r="H417" s="21">
        <v>0</v>
      </c>
      <c r="I417" s="1" t="s">
        <v>258</v>
      </c>
      <c r="J417" s="1" t="s">
        <v>259</v>
      </c>
      <c r="K417" s="1">
        <v>0</v>
      </c>
      <c r="L417" s="1">
        <v>1</v>
      </c>
      <c r="M417" s="1">
        <v>12</v>
      </c>
      <c r="N417" s="1">
        <v>8</v>
      </c>
      <c r="O417" s="1">
        <v>37</v>
      </c>
      <c r="P417" s="16">
        <v>196.73918968023256</v>
      </c>
      <c r="Q417" s="21">
        <v>6.0294654395122578</v>
      </c>
      <c r="R417" s="21">
        <v>10.912208305767416</v>
      </c>
      <c r="S417" s="21">
        <v>4.8827428662551586</v>
      </c>
      <c r="T417" s="21">
        <v>0.41357802736132354</v>
      </c>
      <c r="U417" s="21">
        <v>3.4797232560670737</v>
      </c>
      <c r="V417" s="21">
        <v>3.06614522870575</v>
      </c>
      <c r="W417" s="13" t="str">
        <f>IF(Table4[[#This Row],[PSI - FI]]&gt;5,"Red",(IF(AND(Table4[[#This Row],[PSI - FI]]&lt;5,Table4[[#This Row],[PSI - FI]]&gt;=3),"Blue","No")))</f>
        <v>Blue</v>
      </c>
      <c r="X417" s="19" t="str">
        <f>HYPERLINK("https://www.google.com/maps/search/?api=1&amp;query="&amp;Table4[[#This Row],[Begin Lat]]&amp;","&amp;Table4[[#This Row],[Begin Long]],"Google Maps")</f>
        <v>Google Maps</v>
      </c>
      <c r="Y417" s="1">
        <v>39.765157000000002</v>
      </c>
      <c r="Z417" s="1">
        <v>-84.157235</v>
      </c>
      <c r="AA417" s="1">
        <v>0</v>
      </c>
      <c r="AB417" s="1">
        <v>0</v>
      </c>
    </row>
    <row r="418" spans="1:28" x14ac:dyDescent="0.25">
      <c r="A418" s="13">
        <v>416</v>
      </c>
      <c r="B418" s="17">
        <v>4</v>
      </c>
      <c r="C418" s="1" t="s">
        <v>795</v>
      </c>
      <c r="D418" s="1" t="s">
        <v>1221</v>
      </c>
      <c r="E418" s="1" t="s">
        <v>5440</v>
      </c>
      <c r="F418" s="1" t="s">
        <v>680</v>
      </c>
      <c r="G418" s="21">
        <v>2.591684710243209</v>
      </c>
      <c r="H418" s="21">
        <v>0</v>
      </c>
      <c r="I418" s="1" t="s">
        <v>258</v>
      </c>
      <c r="J418" s="1" t="s">
        <v>261</v>
      </c>
      <c r="K418" s="1">
        <v>0</v>
      </c>
      <c r="L418" s="1">
        <v>1</v>
      </c>
      <c r="M418" s="1">
        <v>10</v>
      </c>
      <c r="N418" s="1">
        <v>12</v>
      </c>
      <c r="O418" s="1">
        <v>99</v>
      </c>
      <c r="P418" s="16">
        <v>263.39543968023258</v>
      </c>
      <c r="Q418" s="21">
        <v>7.7987960889390839</v>
      </c>
      <c r="R418" s="21">
        <v>20.167592496146312</v>
      </c>
      <c r="S418" s="21">
        <v>12.368796407207228</v>
      </c>
      <c r="T418" s="21">
        <v>0.54210579690849092</v>
      </c>
      <c r="U418" s="21">
        <v>3.4755397574064699</v>
      </c>
      <c r="V418" s="21">
        <v>2.9334339604979789</v>
      </c>
      <c r="W418" s="13" t="str">
        <f>IF(Table4[[#This Row],[PSI - FI]]&gt;5,"Red",(IF(AND(Table4[[#This Row],[PSI - FI]]&lt;5,Table4[[#This Row],[PSI - FI]]&gt;=3),"Blue","No")))</f>
        <v>No</v>
      </c>
      <c r="X418" s="19" t="str">
        <f>HYPERLINK("https://www.google.com/maps/search/?api=1&amp;query="&amp;Table4[[#This Row],[Begin Lat]]&amp;","&amp;Table4[[#This Row],[Begin Long]],"Google Maps")</f>
        <v>Google Maps</v>
      </c>
      <c r="Y418" s="1">
        <v>41.135826999999999</v>
      </c>
      <c r="Z418" s="1">
        <v>-81.637348000000003</v>
      </c>
      <c r="AA418" s="1">
        <v>0</v>
      </c>
      <c r="AB418" s="1">
        <v>0</v>
      </c>
    </row>
    <row r="419" spans="1:28" x14ac:dyDescent="0.25">
      <c r="A419" s="13">
        <v>417</v>
      </c>
      <c r="B419" s="17">
        <v>12</v>
      </c>
      <c r="C419" s="1" t="s">
        <v>785</v>
      </c>
      <c r="D419" s="1" t="s">
        <v>1222</v>
      </c>
      <c r="E419" s="1" t="s">
        <v>5759</v>
      </c>
      <c r="F419" s="1" t="s">
        <v>681</v>
      </c>
      <c r="G419" s="21">
        <v>6.2519999999931315</v>
      </c>
      <c r="H419" s="21">
        <v>0</v>
      </c>
      <c r="I419" s="1" t="s">
        <v>258</v>
      </c>
      <c r="J419" s="1" t="s">
        <v>259</v>
      </c>
      <c r="K419" s="1">
        <v>0</v>
      </c>
      <c r="L419" s="1">
        <v>3</v>
      </c>
      <c r="M419" s="1">
        <v>4</v>
      </c>
      <c r="N419" s="1">
        <v>12</v>
      </c>
      <c r="O419" s="1">
        <v>66</v>
      </c>
      <c r="P419" s="16">
        <v>282.46756904069764</v>
      </c>
      <c r="Q419" s="21">
        <v>9.8485645446520529</v>
      </c>
      <c r="R419" s="21">
        <v>16.77870338803767</v>
      </c>
      <c r="S419" s="21">
        <v>6.9301388433856168</v>
      </c>
      <c r="T419" s="21">
        <v>0.67554079836426728</v>
      </c>
      <c r="U419" s="21">
        <v>3.4742753158474113</v>
      </c>
      <c r="V419" s="21">
        <v>2.7987345174831439</v>
      </c>
      <c r="W419" s="13" t="str">
        <f>IF(Table4[[#This Row],[PSI - FI]]&gt;5,"Red",(IF(AND(Table4[[#This Row],[PSI - FI]]&lt;5,Table4[[#This Row],[PSI - FI]]&gt;=3),"Blue","No")))</f>
        <v>No</v>
      </c>
      <c r="X419" s="19" t="str">
        <f>HYPERLINK("https://www.google.com/maps/search/?api=1&amp;query="&amp;Table4[[#This Row],[Begin Lat]]&amp;","&amp;Table4[[#This Row],[Begin Long]],"Google Maps")</f>
        <v>Google Maps</v>
      </c>
      <c r="Y419" s="1">
        <v>41.388660000000002</v>
      </c>
      <c r="Z419" s="1">
        <v>-81.763992999999999</v>
      </c>
      <c r="AA419" s="1">
        <v>0</v>
      </c>
      <c r="AB419" s="1">
        <v>0</v>
      </c>
    </row>
    <row r="420" spans="1:28" x14ac:dyDescent="0.25">
      <c r="A420" s="13">
        <v>418</v>
      </c>
      <c r="B420" s="17">
        <v>2</v>
      </c>
      <c r="C420" s="1" t="s">
        <v>786</v>
      </c>
      <c r="D420" s="1" t="s">
        <v>1223</v>
      </c>
      <c r="E420" s="1" t="s">
        <v>5480</v>
      </c>
      <c r="F420" s="1" t="s">
        <v>682</v>
      </c>
      <c r="G420" s="21">
        <v>15.051999999996042</v>
      </c>
      <c r="H420" s="21">
        <v>0</v>
      </c>
      <c r="I420" s="1" t="s">
        <v>258</v>
      </c>
      <c r="J420" s="1" t="s">
        <v>259</v>
      </c>
      <c r="K420" s="1">
        <v>0</v>
      </c>
      <c r="L420" s="1">
        <v>2</v>
      </c>
      <c r="M420" s="1">
        <v>8</v>
      </c>
      <c r="N420" s="1">
        <v>10</v>
      </c>
      <c r="O420" s="1">
        <v>16</v>
      </c>
      <c r="P420" s="16">
        <v>204.10337936046511</v>
      </c>
      <c r="Q420" s="21">
        <v>5.8570105477223429</v>
      </c>
      <c r="R420" s="21">
        <v>7.1746721819697568</v>
      </c>
      <c r="S420" s="21">
        <v>1.3176616342474139</v>
      </c>
      <c r="T420" s="21">
        <v>0.40174886030318169</v>
      </c>
      <c r="U420" s="21">
        <v>3.4674627039823362</v>
      </c>
      <c r="V420" s="21">
        <v>3.0657138436791547</v>
      </c>
      <c r="W420" s="13" t="str">
        <f>IF(Table4[[#This Row],[PSI - FI]]&gt;5,"Red",(IF(AND(Table4[[#This Row],[PSI - FI]]&lt;5,Table4[[#This Row],[PSI - FI]]&gt;=3),"Blue","No")))</f>
        <v>Blue</v>
      </c>
      <c r="X420" s="19" t="str">
        <f>HYPERLINK("https://www.google.com/maps/search/?api=1&amp;query="&amp;Table4[[#This Row],[Begin Lat]]&amp;","&amp;Table4[[#This Row],[Begin Long]],"Google Maps")</f>
        <v>Google Maps</v>
      </c>
      <c r="Y420" s="1">
        <v>41.677844999999998</v>
      </c>
      <c r="Z420" s="1">
        <v>-83.589111000000003</v>
      </c>
      <c r="AA420" s="1">
        <v>0</v>
      </c>
      <c r="AB420" s="1">
        <v>0</v>
      </c>
    </row>
    <row r="421" spans="1:28" x14ac:dyDescent="0.25">
      <c r="A421" s="13">
        <v>419</v>
      </c>
      <c r="B421" s="17">
        <v>6</v>
      </c>
      <c r="C421" s="1" t="s">
        <v>784</v>
      </c>
      <c r="D421" s="1" t="s">
        <v>1224</v>
      </c>
      <c r="E421" s="1" t="s">
        <v>5764</v>
      </c>
      <c r="F421" s="1" t="s">
        <v>683</v>
      </c>
      <c r="G421" s="21">
        <v>1.8690000000060536</v>
      </c>
      <c r="H421" s="21">
        <v>0</v>
      </c>
      <c r="I421" s="1" t="s">
        <v>258</v>
      </c>
      <c r="J421" s="1" t="s">
        <v>259</v>
      </c>
      <c r="K421" s="1">
        <v>0</v>
      </c>
      <c r="L421" s="1">
        <v>1</v>
      </c>
      <c r="M421" s="1">
        <v>11</v>
      </c>
      <c r="N421" s="1">
        <v>7</v>
      </c>
      <c r="O421" s="1">
        <v>20</v>
      </c>
      <c r="P421" s="16">
        <v>168.75481468023256</v>
      </c>
      <c r="Q421" s="21">
        <v>7.4183012382634077</v>
      </c>
      <c r="R421" s="21">
        <v>7.941291273598944</v>
      </c>
      <c r="S421" s="21">
        <v>0.52299003533553634</v>
      </c>
      <c r="T421" s="21">
        <v>0.50884218895883215</v>
      </c>
      <c r="U421" s="21">
        <v>3.4640965494075004</v>
      </c>
      <c r="V421" s="21">
        <v>2.9552543604486683</v>
      </c>
      <c r="W421" s="13" t="str">
        <f>IF(Table4[[#This Row],[PSI - FI]]&gt;5,"Red",(IF(AND(Table4[[#This Row],[PSI - FI]]&lt;5,Table4[[#This Row],[PSI - FI]]&gt;=3),"Blue","No")))</f>
        <v>No</v>
      </c>
      <c r="X421" s="19" t="str">
        <f>HYPERLINK("https://www.google.com/maps/search/?api=1&amp;query="&amp;Table4[[#This Row],[Begin Lat]]&amp;","&amp;Table4[[#This Row],[Begin Long]],"Google Maps")</f>
        <v>Google Maps</v>
      </c>
      <c r="Y421" s="1">
        <v>39.962024999999997</v>
      </c>
      <c r="Z421" s="1">
        <v>-83.002404999999996</v>
      </c>
      <c r="AA421" s="1">
        <v>0</v>
      </c>
      <c r="AB421" s="1">
        <v>0</v>
      </c>
    </row>
    <row r="422" spans="1:28" x14ac:dyDescent="0.25">
      <c r="A422" s="13">
        <v>420</v>
      </c>
      <c r="B422" s="17">
        <v>8</v>
      </c>
      <c r="C422" s="1" t="s">
        <v>806</v>
      </c>
      <c r="D422" s="1" t="s">
        <v>1225</v>
      </c>
      <c r="E422" s="1" t="s">
        <v>5765</v>
      </c>
      <c r="F422" s="1" t="s">
        <v>684</v>
      </c>
      <c r="G422" s="21">
        <v>2.125</v>
      </c>
      <c r="H422" s="21">
        <v>0</v>
      </c>
      <c r="I422" s="1" t="s">
        <v>258</v>
      </c>
      <c r="J422" s="1" t="s">
        <v>259</v>
      </c>
      <c r="K422" s="1">
        <v>0</v>
      </c>
      <c r="L422" s="1">
        <v>0</v>
      </c>
      <c r="M422" s="1">
        <v>7</v>
      </c>
      <c r="N422" s="1">
        <v>12</v>
      </c>
      <c r="O422" s="1">
        <v>43</v>
      </c>
      <c r="P422" s="16">
        <v>142.078125</v>
      </c>
      <c r="Q422" s="21">
        <v>8.4031296472333814</v>
      </c>
      <c r="R422" s="21">
        <v>12.395755762860071</v>
      </c>
      <c r="S422" s="21">
        <v>3.99262611562669</v>
      </c>
      <c r="T422" s="21">
        <v>0.5763943450757002</v>
      </c>
      <c r="U422" s="21">
        <v>3.4595810814763004</v>
      </c>
      <c r="V422" s="21">
        <v>2.8831867364006003</v>
      </c>
      <c r="W422" s="13" t="str">
        <f>IF(Table4[[#This Row],[PSI - FI]]&gt;5,"Red",(IF(AND(Table4[[#This Row],[PSI - FI]]&lt;5,Table4[[#This Row],[PSI - FI]]&gt;=3),"Blue","No")))</f>
        <v>No</v>
      </c>
      <c r="X422" s="19" t="str">
        <f>HYPERLINK("https://www.google.com/maps/search/?api=1&amp;query="&amp;Table4[[#This Row],[Begin Lat]]&amp;","&amp;Table4[[#This Row],[Begin Long]],"Google Maps")</f>
        <v>Google Maps</v>
      </c>
      <c r="Y422" s="1">
        <v>39.561723000000001</v>
      </c>
      <c r="Z422" s="1">
        <v>-84.301719000000006</v>
      </c>
      <c r="AA422" s="1">
        <v>0</v>
      </c>
      <c r="AB422" s="1">
        <v>0</v>
      </c>
    </row>
    <row r="423" spans="1:28" x14ac:dyDescent="0.25">
      <c r="A423" s="13">
        <v>421</v>
      </c>
      <c r="B423" s="17">
        <v>8</v>
      </c>
      <c r="C423" s="1" t="s">
        <v>787</v>
      </c>
      <c r="D423" s="1" t="s">
        <v>1226</v>
      </c>
      <c r="E423" s="1" t="s">
        <v>5766</v>
      </c>
      <c r="F423" s="1" t="s">
        <v>685</v>
      </c>
      <c r="G423" s="21">
        <v>0.5029999999969732</v>
      </c>
      <c r="H423" s="21">
        <v>0</v>
      </c>
      <c r="I423" s="1" t="s">
        <v>258</v>
      </c>
      <c r="J423" s="1" t="s">
        <v>259</v>
      </c>
      <c r="K423" s="1">
        <v>0</v>
      </c>
      <c r="L423" s="1">
        <v>0</v>
      </c>
      <c r="M423" s="1">
        <v>10</v>
      </c>
      <c r="N423" s="1">
        <v>9</v>
      </c>
      <c r="O423" s="1">
        <v>31</v>
      </c>
      <c r="P423" s="16">
        <v>136.40625</v>
      </c>
      <c r="Q423" s="21">
        <v>8.0291139272950431</v>
      </c>
      <c r="R423" s="21">
        <v>10.04577370483406</v>
      </c>
      <c r="S423" s="21">
        <v>2.0166597775390169</v>
      </c>
      <c r="T423" s="21">
        <v>0.55073955275521613</v>
      </c>
      <c r="U423" s="21">
        <v>3.4563613023068891</v>
      </c>
      <c r="V423" s="21">
        <v>2.9056217495516732</v>
      </c>
      <c r="W423" s="13" t="str">
        <f>IF(Table4[[#This Row],[PSI - FI]]&gt;5,"Red",(IF(AND(Table4[[#This Row],[PSI - FI]]&lt;5,Table4[[#This Row],[PSI - FI]]&gt;=3),"Blue","No")))</f>
        <v>No</v>
      </c>
      <c r="X423" s="19" t="str">
        <f>HYPERLINK("https://www.google.com/maps/search/?api=1&amp;query="&amp;Table4[[#This Row],[Begin Lat]]&amp;","&amp;Table4[[#This Row],[Begin Long]],"Google Maps")</f>
        <v>Google Maps</v>
      </c>
      <c r="Y423" s="1">
        <v>39.148722999999997</v>
      </c>
      <c r="Z423" s="1">
        <v>-84.603454999999997</v>
      </c>
      <c r="AA423" s="1">
        <v>0</v>
      </c>
      <c r="AB423" s="1">
        <v>0</v>
      </c>
    </row>
    <row r="424" spans="1:28" x14ac:dyDescent="0.25">
      <c r="A424" s="13">
        <v>422</v>
      </c>
      <c r="B424" s="17">
        <v>4</v>
      </c>
      <c r="C424" s="1" t="s">
        <v>795</v>
      </c>
      <c r="D424" s="1" t="s">
        <v>1227</v>
      </c>
      <c r="E424" s="1" t="s">
        <v>5767</v>
      </c>
      <c r="F424" s="1" t="s">
        <v>686</v>
      </c>
      <c r="G424" s="21">
        <v>3.4600000000064028</v>
      </c>
      <c r="H424" s="21">
        <v>0</v>
      </c>
      <c r="I424" s="1" t="s">
        <v>258</v>
      </c>
      <c r="J424" s="1" t="s">
        <v>259</v>
      </c>
      <c r="K424" s="1">
        <v>0</v>
      </c>
      <c r="L424" s="1">
        <v>3</v>
      </c>
      <c r="M424" s="1">
        <v>9</v>
      </c>
      <c r="N424" s="1">
        <v>7</v>
      </c>
      <c r="O424" s="1">
        <v>30</v>
      </c>
      <c r="P424" s="16">
        <v>257.01444404069764</v>
      </c>
      <c r="Q424" s="21">
        <v>8.4222393120143639</v>
      </c>
      <c r="R424" s="21">
        <v>9.7869092229598422</v>
      </c>
      <c r="S424" s="21">
        <v>1.3646699109454783</v>
      </c>
      <c r="T424" s="21">
        <v>0.57770513083986808</v>
      </c>
      <c r="U424" s="21">
        <v>3.4553410313975013</v>
      </c>
      <c r="V424" s="21">
        <v>2.8776359005576331</v>
      </c>
      <c r="W424" s="13" t="str">
        <f>IF(Table4[[#This Row],[PSI - FI]]&gt;5,"Red",(IF(AND(Table4[[#This Row],[PSI - FI]]&lt;5,Table4[[#This Row],[PSI - FI]]&gt;=3),"Blue","No")))</f>
        <v>No</v>
      </c>
      <c r="X424" s="19" t="str">
        <f>HYPERLINK("https://www.google.com/maps/search/?api=1&amp;query="&amp;Table4[[#This Row],[Begin Lat]]&amp;","&amp;Table4[[#This Row],[Begin Long]],"Google Maps")</f>
        <v>Google Maps</v>
      </c>
      <c r="Y424" s="1">
        <v>41.13964</v>
      </c>
      <c r="Z424" s="1">
        <v>-81.527590000000004</v>
      </c>
      <c r="AA424" s="1">
        <v>0</v>
      </c>
      <c r="AB424" s="1">
        <v>0</v>
      </c>
    </row>
    <row r="425" spans="1:28" x14ac:dyDescent="0.25">
      <c r="A425" s="13">
        <v>423</v>
      </c>
      <c r="B425" s="17">
        <v>8</v>
      </c>
      <c r="C425" s="1" t="s">
        <v>787</v>
      </c>
      <c r="D425" s="1" t="s">
        <v>1228</v>
      </c>
      <c r="E425" s="1" t="s">
        <v>5768</v>
      </c>
      <c r="F425" s="1" t="s">
        <v>687</v>
      </c>
      <c r="G425" s="21">
        <v>20.68300000000454</v>
      </c>
      <c r="H425" s="21">
        <v>0</v>
      </c>
      <c r="I425" s="1" t="s">
        <v>258</v>
      </c>
      <c r="J425" s="1" t="s">
        <v>262</v>
      </c>
      <c r="K425" s="1">
        <v>0</v>
      </c>
      <c r="L425" s="1">
        <v>3</v>
      </c>
      <c r="M425" s="1">
        <v>17</v>
      </c>
      <c r="N425" s="1">
        <v>6</v>
      </c>
      <c r="O425" s="1">
        <v>43</v>
      </c>
      <c r="P425" s="16">
        <v>317.95194404069764</v>
      </c>
      <c r="Q425" s="21">
        <v>3.1351717141976119</v>
      </c>
      <c r="R425" s="21">
        <v>13.370090451047735</v>
      </c>
      <c r="S425" s="21">
        <v>10.234918736850123</v>
      </c>
      <c r="T425" s="21">
        <v>0.21009002700495366</v>
      </c>
      <c r="U425" s="21">
        <v>3.4524218194089498</v>
      </c>
      <c r="V425" s="21">
        <v>3.2423317924039963</v>
      </c>
      <c r="W425" s="13" t="str">
        <f>IF(Table4[[#This Row],[PSI - FI]]&gt;5,"Red",(IF(AND(Table4[[#This Row],[PSI - FI]]&lt;5,Table4[[#This Row],[PSI - FI]]&gt;=3),"Blue","No")))</f>
        <v>Blue</v>
      </c>
      <c r="X425" s="19" t="str">
        <f>HYPERLINK("https://www.google.com/maps/search/?api=1&amp;query="&amp;Table4[[#This Row],[Begin Lat]]&amp;","&amp;Table4[[#This Row],[Begin Long]],"Google Maps")</f>
        <v>Google Maps</v>
      </c>
      <c r="Y425" s="1">
        <v>39.138137999999998</v>
      </c>
      <c r="Z425" s="1">
        <v>-84.532929999999993</v>
      </c>
      <c r="AA425" s="1">
        <v>0</v>
      </c>
      <c r="AB425" s="1">
        <v>0</v>
      </c>
    </row>
    <row r="426" spans="1:28" x14ac:dyDescent="0.25">
      <c r="A426" s="13">
        <v>424</v>
      </c>
      <c r="B426" s="17">
        <v>8</v>
      </c>
      <c r="C426" s="1" t="s">
        <v>788</v>
      </c>
      <c r="D426" s="1" t="s">
        <v>1229</v>
      </c>
      <c r="E426" s="1" t="s">
        <v>5486</v>
      </c>
      <c r="F426" s="1" t="s">
        <v>688</v>
      </c>
      <c r="G426" s="21">
        <v>3.5549999999930151</v>
      </c>
      <c r="H426" s="21">
        <v>0</v>
      </c>
      <c r="I426" s="1" t="s">
        <v>258</v>
      </c>
      <c r="J426" s="1" t="s">
        <v>259</v>
      </c>
      <c r="K426" s="1">
        <v>0</v>
      </c>
      <c r="L426" s="1">
        <v>1</v>
      </c>
      <c r="M426" s="1">
        <v>8</v>
      </c>
      <c r="N426" s="1">
        <v>10</v>
      </c>
      <c r="O426" s="1">
        <v>42</v>
      </c>
      <c r="P426" s="16">
        <v>184.42668968023256</v>
      </c>
      <c r="Q426" s="21">
        <v>10.041565308475775</v>
      </c>
      <c r="R426" s="21">
        <v>11.942250275547982</v>
      </c>
      <c r="S426" s="21">
        <v>1.9006849670722072</v>
      </c>
      <c r="T426" s="21">
        <v>0.68877926468971662</v>
      </c>
      <c r="U426" s="21">
        <v>3.4519017259767066</v>
      </c>
      <c r="V426" s="21">
        <v>2.76312246128699</v>
      </c>
      <c r="W426" s="13" t="str">
        <f>IF(Table4[[#This Row],[PSI - FI]]&gt;5,"Red",(IF(AND(Table4[[#This Row],[PSI - FI]]&lt;5,Table4[[#This Row],[PSI - FI]]&gt;=3),"Blue","No")))</f>
        <v>No</v>
      </c>
      <c r="X426" s="19" t="str">
        <f>HYPERLINK("https://www.google.com/maps/search/?api=1&amp;query="&amp;Table4[[#This Row],[Begin Lat]]&amp;","&amp;Table4[[#This Row],[Begin Long]],"Google Maps")</f>
        <v>Google Maps</v>
      </c>
      <c r="Y426" s="1">
        <v>39.336303000000001</v>
      </c>
      <c r="Z426" s="1">
        <v>-84.528574000000006</v>
      </c>
      <c r="AA426" s="1">
        <v>0</v>
      </c>
      <c r="AB426" s="1">
        <v>0</v>
      </c>
    </row>
    <row r="427" spans="1:28" x14ac:dyDescent="0.25">
      <c r="A427" s="13">
        <v>425</v>
      </c>
      <c r="B427" s="17">
        <v>6</v>
      </c>
      <c r="C427" s="1" t="s">
        <v>784</v>
      </c>
      <c r="D427" s="1" t="s">
        <v>1230</v>
      </c>
      <c r="E427" s="1" t="s">
        <v>5692</v>
      </c>
      <c r="F427" s="1" t="s">
        <v>689</v>
      </c>
      <c r="G427" s="21">
        <v>5.9900000000052387</v>
      </c>
      <c r="H427" s="21">
        <v>0</v>
      </c>
      <c r="I427" s="1" t="s">
        <v>258</v>
      </c>
      <c r="J427" s="1" t="s">
        <v>259</v>
      </c>
      <c r="K427" s="1">
        <v>0</v>
      </c>
      <c r="L427" s="1">
        <v>2</v>
      </c>
      <c r="M427" s="1">
        <v>8</v>
      </c>
      <c r="N427" s="1">
        <v>9</v>
      </c>
      <c r="O427" s="1">
        <v>20</v>
      </c>
      <c r="P427" s="16">
        <v>203.66587936046511</v>
      </c>
      <c r="Q427" s="21">
        <v>5.9954064731067938</v>
      </c>
      <c r="R427" s="21">
        <v>8.1648676374757461</v>
      </c>
      <c r="S427" s="21">
        <v>2.1694611643689523</v>
      </c>
      <c r="T427" s="21">
        <v>0.4112418268670594</v>
      </c>
      <c r="U427" s="21">
        <v>3.451579045523796</v>
      </c>
      <c r="V427" s="21">
        <v>3.0403372186567368</v>
      </c>
      <c r="W427" s="13" t="str">
        <f>IF(Table4[[#This Row],[PSI - FI]]&gt;5,"Red",(IF(AND(Table4[[#This Row],[PSI - FI]]&lt;5,Table4[[#This Row],[PSI - FI]]&gt;=3),"Blue","No")))</f>
        <v>Blue</v>
      </c>
      <c r="X427" s="19" t="str">
        <f>HYPERLINK("https://www.google.com/maps/search/?api=1&amp;query="&amp;Table4[[#This Row],[Begin Lat]]&amp;","&amp;Table4[[#This Row],[Begin Long]],"Google Maps")</f>
        <v>Google Maps</v>
      </c>
      <c r="Y427" s="1">
        <v>39.919145999999998</v>
      </c>
      <c r="Z427" s="1">
        <v>-82.984825000000001</v>
      </c>
      <c r="AA427" s="1">
        <v>0</v>
      </c>
      <c r="AB427" s="1">
        <v>0</v>
      </c>
    </row>
    <row r="428" spans="1:28" x14ac:dyDescent="0.25">
      <c r="A428" s="13">
        <v>426</v>
      </c>
      <c r="B428" s="17">
        <v>8</v>
      </c>
      <c r="C428" s="1" t="s">
        <v>787</v>
      </c>
      <c r="D428" s="1" t="s">
        <v>1231</v>
      </c>
      <c r="E428" s="1" t="s">
        <v>5415</v>
      </c>
      <c r="F428" s="1" t="s">
        <v>690</v>
      </c>
      <c r="G428" s="21">
        <v>12.630000000004657</v>
      </c>
      <c r="H428" s="21">
        <v>0</v>
      </c>
      <c r="I428" s="1" t="s">
        <v>258</v>
      </c>
      <c r="J428" s="1" t="s">
        <v>259</v>
      </c>
      <c r="K428" s="1">
        <v>0</v>
      </c>
      <c r="L428" s="1">
        <v>0</v>
      </c>
      <c r="M428" s="1">
        <v>11</v>
      </c>
      <c r="N428" s="1">
        <v>8</v>
      </c>
      <c r="O428" s="1">
        <v>41</v>
      </c>
      <c r="P428" s="16">
        <v>148.515625</v>
      </c>
      <c r="Q428" s="21">
        <v>7.2247705413121075</v>
      </c>
      <c r="R428" s="21">
        <v>12.182631305064348</v>
      </c>
      <c r="S428" s="21">
        <v>4.9578607637522403</v>
      </c>
      <c r="T428" s="21">
        <v>0.49556737302664972</v>
      </c>
      <c r="U428" s="21">
        <v>3.4486487773064254</v>
      </c>
      <c r="V428" s="21">
        <v>2.9530814042797755</v>
      </c>
      <c r="W428" s="13" t="str">
        <f>IF(Table4[[#This Row],[PSI - FI]]&gt;5,"Red",(IF(AND(Table4[[#This Row],[PSI - FI]]&lt;5,Table4[[#This Row],[PSI - FI]]&gt;=3),"Blue","No")))</f>
        <v>No</v>
      </c>
      <c r="X428" s="19" t="str">
        <f>HYPERLINK("https://www.google.com/maps/search/?api=1&amp;query="&amp;Table4[[#This Row],[Begin Lat]]&amp;","&amp;Table4[[#This Row],[Begin Long]],"Google Maps")</f>
        <v>Google Maps</v>
      </c>
      <c r="Y428" s="1">
        <v>39.114018999999999</v>
      </c>
      <c r="Z428" s="1">
        <v>-84.577254999999994</v>
      </c>
      <c r="AA428" s="1">
        <v>0</v>
      </c>
      <c r="AB428" s="1">
        <v>0</v>
      </c>
    </row>
    <row r="429" spans="1:28" x14ac:dyDescent="0.25">
      <c r="A429" s="13">
        <v>427</v>
      </c>
      <c r="B429" s="17">
        <v>8</v>
      </c>
      <c r="C429" s="1" t="s">
        <v>788</v>
      </c>
      <c r="D429" s="1" t="s">
        <v>1232</v>
      </c>
      <c r="E429" s="1" t="s">
        <v>5486</v>
      </c>
      <c r="F429" s="1" t="s">
        <v>691</v>
      </c>
      <c r="G429" s="21">
        <v>1.9879999999975553</v>
      </c>
      <c r="H429" s="21">
        <v>0</v>
      </c>
      <c r="I429" s="1" t="s">
        <v>258</v>
      </c>
      <c r="J429" s="1" t="s">
        <v>259</v>
      </c>
      <c r="K429" s="1">
        <v>0</v>
      </c>
      <c r="L429" s="1">
        <v>0</v>
      </c>
      <c r="M429" s="1">
        <v>9</v>
      </c>
      <c r="N429" s="1">
        <v>10</v>
      </c>
      <c r="O429" s="1">
        <v>54</v>
      </c>
      <c r="P429" s="16">
        <v>157.296875</v>
      </c>
      <c r="Q429" s="21">
        <v>9.3857213340802925</v>
      </c>
      <c r="R429" s="21">
        <v>14.359871577398646</v>
      </c>
      <c r="S429" s="21">
        <v>4.9741502433183538</v>
      </c>
      <c r="T429" s="21">
        <v>0.64379307811838493</v>
      </c>
      <c r="U429" s="21">
        <v>3.4473690358992077</v>
      </c>
      <c r="V429" s="21">
        <v>2.803575957780823</v>
      </c>
      <c r="W429" s="13" t="str">
        <f>IF(Table4[[#This Row],[PSI - FI]]&gt;5,"Red",(IF(AND(Table4[[#This Row],[PSI - FI]]&lt;5,Table4[[#This Row],[PSI - FI]]&gt;=3),"Blue","No")))</f>
        <v>No</v>
      </c>
      <c r="X429" s="19" t="str">
        <f>HYPERLINK("https://www.google.com/maps/search/?api=1&amp;query="&amp;Table4[[#This Row],[Begin Lat]]&amp;","&amp;Table4[[#This Row],[Begin Long]],"Google Maps")</f>
        <v>Google Maps</v>
      </c>
      <c r="Y429" s="1">
        <v>39.323117000000003</v>
      </c>
      <c r="Z429" s="1">
        <v>-84.504795000000001</v>
      </c>
      <c r="AA429" s="1">
        <v>0</v>
      </c>
      <c r="AB429" s="1">
        <v>0</v>
      </c>
    </row>
    <row r="430" spans="1:28" x14ac:dyDescent="0.25">
      <c r="A430" s="13">
        <v>428</v>
      </c>
      <c r="B430" s="17">
        <v>8</v>
      </c>
      <c r="C430" s="1" t="s">
        <v>792</v>
      </c>
      <c r="D430" s="1" t="s">
        <v>1233</v>
      </c>
      <c r="E430" s="1" t="s">
        <v>5769</v>
      </c>
      <c r="F430" s="1" t="s">
        <v>692</v>
      </c>
      <c r="G430" s="21">
        <v>2.7039999999979045</v>
      </c>
      <c r="H430" s="21">
        <v>0</v>
      </c>
      <c r="I430" s="1" t="s">
        <v>258</v>
      </c>
      <c r="J430" s="1" t="s">
        <v>259</v>
      </c>
      <c r="K430" s="1">
        <v>0</v>
      </c>
      <c r="L430" s="1">
        <v>1</v>
      </c>
      <c r="M430" s="1">
        <v>14</v>
      </c>
      <c r="N430" s="1">
        <v>6</v>
      </c>
      <c r="O430" s="1">
        <v>34</v>
      </c>
      <c r="P430" s="16">
        <v>197.95793968023256</v>
      </c>
      <c r="Q430" s="21">
        <v>4.8765497006704246</v>
      </c>
      <c r="R430" s="21">
        <v>10.605343247648685</v>
      </c>
      <c r="S430" s="21">
        <v>5.7287935469782605</v>
      </c>
      <c r="T430" s="21">
        <v>0.33449628756738925</v>
      </c>
      <c r="U430" s="21">
        <v>3.4451360425948971</v>
      </c>
      <c r="V430" s="21">
        <v>3.110639755027508</v>
      </c>
      <c r="W430" s="13" t="str">
        <f>IF(Table4[[#This Row],[PSI - FI]]&gt;5,"Red",(IF(AND(Table4[[#This Row],[PSI - FI]]&lt;5,Table4[[#This Row],[PSI - FI]]&gt;=3),"Blue","No")))</f>
        <v>Blue</v>
      </c>
      <c r="X430" s="19" t="str">
        <f>HYPERLINK("https://www.google.com/maps/search/?api=1&amp;query="&amp;Table4[[#This Row],[Begin Lat]]&amp;","&amp;Table4[[#This Row],[Begin Long]],"Google Maps")</f>
        <v>Google Maps</v>
      </c>
      <c r="Y430" s="1">
        <v>39.684407</v>
      </c>
      <c r="Z430" s="1">
        <v>-83.935012999999998</v>
      </c>
      <c r="AA430" s="1">
        <v>0</v>
      </c>
      <c r="AB430" s="1">
        <v>0</v>
      </c>
    </row>
    <row r="431" spans="1:28" x14ac:dyDescent="0.25">
      <c r="A431" s="13">
        <v>429</v>
      </c>
      <c r="B431" s="17">
        <v>1</v>
      </c>
      <c r="C431" s="1" t="s">
        <v>804</v>
      </c>
      <c r="D431" s="1" t="s">
        <v>1234</v>
      </c>
      <c r="E431" s="1" t="s">
        <v>5770</v>
      </c>
      <c r="F431" s="1" t="s">
        <v>693</v>
      </c>
      <c r="G431" s="21">
        <v>12.755999999993946</v>
      </c>
      <c r="H431" s="21">
        <v>0</v>
      </c>
      <c r="I431" s="1" t="s">
        <v>258</v>
      </c>
      <c r="J431" s="1" t="s">
        <v>259</v>
      </c>
      <c r="K431" s="1">
        <v>0</v>
      </c>
      <c r="L431" s="1">
        <v>2</v>
      </c>
      <c r="M431" s="1">
        <v>9</v>
      </c>
      <c r="N431" s="1">
        <v>6</v>
      </c>
      <c r="O431" s="1">
        <v>50</v>
      </c>
      <c r="P431" s="16">
        <v>226.90025436046511</v>
      </c>
      <c r="Q431" s="21">
        <v>10.30493645100948</v>
      </c>
      <c r="R431" s="21">
        <v>14.712496062543059</v>
      </c>
      <c r="S431" s="21">
        <v>4.4075596115335784</v>
      </c>
      <c r="T431" s="21">
        <v>0.70684463361598726</v>
      </c>
      <c r="U431" s="21">
        <v>3.4445421080747947</v>
      </c>
      <c r="V431" s="21">
        <v>2.7376974744588072</v>
      </c>
      <c r="W431" s="13" t="str">
        <f>IF(Table4[[#This Row],[PSI - FI]]&gt;5,"Red",(IF(AND(Table4[[#This Row],[PSI - FI]]&lt;5,Table4[[#This Row],[PSI - FI]]&gt;=3),"Blue","No")))</f>
        <v>No</v>
      </c>
      <c r="X431" s="19" t="str">
        <f>HYPERLINK("https://www.google.com/maps/search/?api=1&amp;query="&amp;Table4[[#This Row],[Begin Lat]]&amp;","&amp;Table4[[#This Row],[Begin Long]],"Google Maps")</f>
        <v>Google Maps</v>
      </c>
      <c r="Y431" s="1">
        <v>41.058826000000003</v>
      </c>
      <c r="Z431" s="1">
        <v>-83.650026999999994</v>
      </c>
      <c r="AA431" s="1">
        <v>0</v>
      </c>
      <c r="AB431" s="1">
        <v>0</v>
      </c>
    </row>
    <row r="432" spans="1:28" x14ac:dyDescent="0.25">
      <c r="A432" s="13">
        <v>430</v>
      </c>
      <c r="B432" s="17">
        <v>4</v>
      </c>
      <c r="C432" s="1" t="s">
        <v>795</v>
      </c>
      <c r="D432" s="1" t="s">
        <v>1235</v>
      </c>
      <c r="E432" s="1" t="s">
        <v>5771</v>
      </c>
      <c r="F432" s="1" t="s">
        <v>694</v>
      </c>
      <c r="G432" s="21">
        <v>2.7827095832267448</v>
      </c>
      <c r="H432" s="21">
        <v>0</v>
      </c>
      <c r="I432" s="1" t="s">
        <v>258</v>
      </c>
      <c r="J432" s="1" t="s">
        <v>259</v>
      </c>
      <c r="K432" s="1">
        <v>0</v>
      </c>
      <c r="L432" s="1">
        <v>1</v>
      </c>
      <c r="M432" s="1">
        <v>7</v>
      </c>
      <c r="N432" s="1">
        <v>12</v>
      </c>
      <c r="O432" s="1">
        <v>74</v>
      </c>
      <c r="P432" s="16">
        <v>218.75481468023256</v>
      </c>
      <c r="Q432" s="21">
        <v>7.6131506155337441</v>
      </c>
      <c r="R432" s="21">
        <v>17.859321917938882</v>
      </c>
      <c r="S432" s="21">
        <v>10.246171302405138</v>
      </c>
      <c r="T432" s="21">
        <v>0.52220745689053905</v>
      </c>
      <c r="U432" s="21">
        <v>3.4426927991502114</v>
      </c>
      <c r="V432" s="21">
        <v>2.9204853422596724</v>
      </c>
      <c r="W432" s="13" t="str">
        <f>IF(Table4[[#This Row],[PSI - FI]]&gt;5,"Red",(IF(AND(Table4[[#This Row],[PSI - FI]]&lt;5,Table4[[#This Row],[PSI - FI]]&gt;=3),"Blue","No")))</f>
        <v>No</v>
      </c>
      <c r="X432" s="19" t="str">
        <f>HYPERLINK("https://www.google.com/maps/search/?api=1&amp;query="&amp;Table4[[#This Row],[Begin Lat]]&amp;","&amp;Table4[[#This Row],[Begin Long]],"Google Maps")</f>
        <v>Google Maps</v>
      </c>
      <c r="Y432" s="1">
        <v>41.101885000000003</v>
      </c>
      <c r="Z432" s="1">
        <v>-81.466369</v>
      </c>
      <c r="AA432" s="1">
        <v>0</v>
      </c>
      <c r="AB432" s="1">
        <v>0</v>
      </c>
    </row>
    <row r="433" spans="1:28" x14ac:dyDescent="0.25">
      <c r="A433" s="13">
        <v>431</v>
      </c>
      <c r="B433" s="17">
        <v>7</v>
      </c>
      <c r="C433" s="1" t="s">
        <v>3196</v>
      </c>
      <c r="D433" s="1" t="s">
        <v>1236</v>
      </c>
      <c r="E433" s="1" t="s">
        <v>5772</v>
      </c>
      <c r="F433" s="1" t="s">
        <v>695</v>
      </c>
      <c r="G433" s="21">
        <v>19.048999999999069</v>
      </c>
      <c r="H433" s="21">
        <v>0</v>
      </c>
      <c r="I433" s="1" t="s">
        <v>258</v>
      </c>
      <c r="J433" s="1" t="s">
        <v>261</v>
      </c>
      <c r="K433" s="1">
        <v>0</v>
      </c>
      <c r="L433" s="1">
        <v>0</v>
      </c>
      <c r="M433" s="1">
        <v>8</v>
      </c>
      <c r="N433" s="1">
        <v>9</v>
      </c>
      <c r="O433" s="1">
        <v>25</v>
      </c>
      <c r="P433" s="16">
        <v>117.3125</v>
      </c>
      <c r="Q433" s="21">
        <v>6.9433680097954129</v>
      </c>
      <c r="R433" s="21">
        <v>9.803125232626499</v>
      </c>
      <c r="S433" s="21">
        <v>2.8597572228310861</v>
      </c>
      <c r="T433" s="21">
        <v>0.48264373183414128</v>
      </c>
      <c r="U433" s="21">
        <v>3.4409294420491725</v>
      </c>
      <c r="V433" s="21">
        <v>2.9582857102150313</v>
      </c>
      <c r="W433" s="13" t="str">
        <f>IF(Table4[[#This Row],[PSI - FI]]&gt;5,"Red",(IF(AND(Table4[[#This Row],[PSI - FI]]&lt;5,Table4[[#This Row],[PSI - FI]]&gt;=3),"Blue","No")))</f>
        <v>No</v>
      </c>
      <c r="X433" s="19" t="str">
        <f>HYPERLINK("https://www.google.com/maps/search/?api=1&amp;query="&amp;Table4[[#This Row],[Begin Lat]]&amp;","&amp;Table4[[#This Row],[Begin Long]],"Google Maps")</f>
        <v>Google Maps</v>
      </c>
      <c r="Y433" s="1">
        <v>39.862000999999999</v>
      </c>
      <c r="Z433" s="1">
        <v>-84.311397999999997</v>
      </c>
      <c r="AA433" s="1">
        <v>0</v>
      </c>
      <c r="AB433" s="1">
        <v>0</v>
      </c>
    </row>
    <row r="434" spans="1:28" x14ac:dyDescent="0.25">
      <c r="A434" s="13">
        <v>432</v>
      </c>
      <c r="B434" s="17">
        <v>12</v>
      </c>
      <c r="C434" s="1" t="s">
        <v>785</v>
      </c>
      <c r="D434" s="1" t="s">
        <v>1237</v>
      </c>
      <c r="E434" s="1" t="s">
        <v>5588</v>
      </c>
      <c r="F434" s="1" t="s">
        <v>696</v>
      </c>
      <c r="G434" s="21">
        <v>16.317999999999302</v>
      </c>
      <c r="H434" s="21">
        <v>0</v>
      </c>
      <c r="I434" s="1" t="s">
        <v>258</v>
      </c>
      <c r="J434" s="1" t="s">
        <v>259</v>
      </c>
      <c r="K434" s="1">
        <v>0</v>
      </c>
      <c r="L434" s="1">
        <v>0</v>
      </c>
      <c r="M434" s="1">
        <v>13</v>
      </c>
      <c r="N434" s="1">
        <v>7</v>
      </c>
      <c r="O434" s="1">
        <v>54</v>
      </c>
      <c r="P434" s="16">
        <v>170.171875</v>
      </c>
      <c r="Q434" s="21">
        <v>6.389343632701725</v>
      </c>
      <c r="R434" s="21">
        <v>14.381870340512165</v>
      </c>
      <c r="S434" s="21">
        <v>7.9925267078104403</v>
      </c>
      <c r="T434" s="21">
        <v>0.4382630868782576</v>
      </c>
      <c r="U434" s="21">
        <v>3.4391415591206034</v>
      </c>
      <c r="V434" s="21">
        <v>3.0008784722423458</v>
      </c>
      <c r="W434" s="13" t="str">
        <f>IF(Table4[[#This Row],[PSI - FI]]&gt;5,"Red",(IF(AND(Table4[[#This Row],[PSI - FI]]&lt;5,Table4[[#This Row],[PSI - FI]]&gt;=3),"Blue","No")))</f>
        <v>Blue</v>
      </c>
      <c r="X434" s="19" t="str">
        <f>HYPERLINK("https://www.google.com/maps/search/?api=1&amp;query="&amp;Table4[[#This Row],[Begin Lat]]&amp;","&amp;Table4[[#This Row],[Begin Long]],"Google Maps")</f>
        <v>Google Maps</v>
      </c>
      <c r="Y434" s="1">
        <v>41.469911000000003</v>
      </c>
      <c r="Z434" s="1">
        <v>-81.699729000000005</v>
      </c>
      <c r="AA434" s="1">
        <v>0</v>
      </c>
      <c r="AB434" s="1">
        <v>0</v>
      </c>
    </row>
    <row r="435" spans="1:28" x14ac:dyDescent="0.25">
      <c r="A435" s="13">
        <v>433</v>
      </c>
      <c r="B435" s="17">
        <v>12</v>
      </c>
      <c r="C435" s="1" t="s">
        <v>785</v>
      </c>
      <c r="D435" s="1" t="s">
        <v>1238</v>
      </c>
      <c r="E435" s="1" t="s">
        <v>5608</v>
      </c>
      <c r="F435" s="1" t="s">
        <v>697</v>
      </c>
      <c r="G435" s="21">
        <v>6.9640000000072177</v>
      </c>
      <c r="H435" s="21">
        <v>0</v>
      </c>
      <c r="I435" s="1" t="s">
        <v>258</v>
      </c>
      <c r="J435" s="1" t="s">
        <v>259</v>
      </c>
      <c r="K435" s="1">
        <v>0</v>
      </c>
      <c r="L435" s="1">
        <v>0</v>
      </c>
      <c r="M435" s="1">
        <v>5</v>
      </c>
      <c r="N435" s="1">
        <v>13</v>
      </c>
      <c r="O435" s="1">
        <v>57</v>
      </c>
      <c r="P435" s="16">
        <v>147.421875</v>
      </c>
      <c r="Q435" s="21">
        <v>14.900920224053776</v>
      </c>
      <c r="R435" s="21">
        <v>14.999802802436873</v>
      </c>
      <c r="S435" s="21">
        <v>9.8882578383097552E-2</v>
      </c>
      <c r="T435" s="21">
        <v>1.0220961134874889</v>
      </c>
      <c r="U435" s="21">
        <v>3.4378477056919525</v>
      </c>
      <c r="V435" s="21">
        <v>2.4157515922044634</v>
      </c>
      <c r="W435" s="13" t="str">
        <f>IF(Table4[[#This Row],[PSI - FI]]&gt;5,"Red",(IF(AND(Table4[[#This Row],[PSI - FI]]&lt;5,Table4[[#This Row],[PSI - FI]]&gt;=3),"Blue","No")))</f>
        <v>No</v>
      </c>
      <c r="X435" s="19" t="str">
        <f>HYPERLINK("https://www.google.com/maps/search/?api=1&amp;query="&amp;Table4[[#This Row],[Begin Lat]]&amp;","&amp;Table4[[#This Row],[Begin Long]],"Google Maps")</f>
        <v>Google Maps</v>
      </c>
      <c r="Y435" s="1">
        <v>41.501198000000002</v>
      </c>
      <c r="Z435" s="1">
        <v>-81.476664999999997</v>
      </c>
      <c r="AA435" s="1">
        <v>0</v>
      </c>
      <c r="AB435" s="1">
        <v>0</v>
      </c>
    </row>
    <row r="436" spans="1:28" x14ac:dyDescent="0.25">
      <c r="A436" s="13">
        <v>434</v>
      </c>
      <c r="B436" s="17">
        <v>12</v>
      </c>
      <c r="C436" s="1" t="s">
        <v>785</v>
      </c>
      <c r="D436" s="1" t="s">
        <v>1239</v>
      </c>
      <c r="E436" s="1" t="s">
        <v>5595</v>
      </c>
      <c r="F436" s="1" t="s">
        <v>698</v>
      </c>
      <c r="G436" s="21">
        <v>2.0629999999946449</v>
      </c>
      <c r="H436" s="21">
        <v>0</v>
      </c>
      <c r="I436" s="1" t="s">
        <v>258</v>
      </c>
      <c r="J436" s="1" t="s">
        <v>259</v>
      </c>
      <c r="K436" s="1">
        <v>0</v>
      </c>
      <c r="L436" s="1">
        <v>1</v>
      </c>
      <c r="M436" s="1">
        <v>7</v>
      </c>
      <c r="N436" s="1">
        <v>15</v>
      </c>
      <c r="O436" s="1">
        <v>20</v>
      </c>
      <c r="P436" s="16">
        <v>178.06731468023256</v>
      </c>
      <c r="Q436" s="21">
        <v>2.7683989528903474</v>
      </c>
      <c r="R436" s="21">
        <v>8.5380677217416387</v>
      </c>
      <c r="S436" s="21">
        <v>5.7696687688512913</v>
      </c>
      <c r="T436" s="21">
        <v>0.18989228636795408</v>
      </c>
      <c r="U436" s="21">
        <v>3.4295470342461303</v>
      </c>
      <c r="V436" s="21">
        <v>3.2396547478781761</v>
      </c>
      <c r="W436" s="13" t="str">
        <f>IF(Table4[[#This Row],[PSI - FI]]&gt;5,"Red",(IF(AND(Table4[[#This Row],[PSI - FI]]&lt;5,Table4[[#This Row],[PSI - FI]]&gt;=3),"Blue","No")))</f>
        <v>Blue</v>
      </c>
      <c r="X436" s="19" t="str">
        <f>HYPERLINK("https://www.google.com/maps/search/?api=1&amp;query="&amp;Table4[[#This Row],[Begin Lat]]&amp;","&amp;Table4[[#This Row],[Begin Long]],"Google Maps")</f>
        <v>Google Maps</v>
      </c>
      <c r="Y436" s="1">
        <v>41.493380999999999</v>
      </c>
      <c r="Z436" s="1">
        <v>-81.633441000000005</v>
      </c>
      <c r="AA436" s="1">
        <v>0</v>
      </c>
      <c r="AB436" s="1">
        <v>0</v>
      </c>
    </row>
    <row r="437" spans="1:28" x14ac:dyDescent="0.25">
      <c r="A437" s="13">
        <v>435</v>
      </c>
      <c r="B437" s="17">
        <v>12</v>
      </c>
      <c r="C437" s="1" t="s">
        <v>785</v>
      </c>
      <c r="D437" s="1" t="s">
        <v>1240</v>
      </c>
      <c r="E437" s="1" t="s">
        <v>5565</v>
      </c>
      <c r="F437" s="1" t="s">
        <v>699</v>
      </c>
      <c r="G437" s="21">
        <v>12.490999999994528</v>
      </c>
      <c r="H437" s="21">
        <v>0</v>
      </c>
      <c r="I437" s="1" t="s">
        <v>258</v>
      </c>
      <c r="J437" s="1" t="s">
        <v>259</v>
      </c>
      <c r="K437" s="1">
        <v>1</v>
      </c>
      <c r="L437" s="1">
        <v>2</v>
      </c>
      <c r="M437" s="1">
        <v>8</v>
      </c>
      <c r="N437" s="1">
        <v>12</v>
      </c>
      <c r="O437" s="1">
        <v>38</v>
      </c>
      <c r="P437" s="16">
        <v>280.65506904069764</v>
      </c>
      <c r="Q437" s="21">
        <v>3.6034144584911116</v>
      </c>
      <c r="R437" s="21">
        <v>11.199289984251225</v>
      </c>
      <c r="S437" s="21">
        <v>7.5958755257601132</v>
      </c>
      <c r="T437" s="21">
        <v>0.24716835322445774</v>
      </c>
      <c r="U437" s="21">
        <v>3.4294456275274676</v>
      </c>
      <c r="V437" s="21">
        <v>3.1822772743030097</v>
      </c>
      <c r="W437" s="13" t="str">
        <f>IF(Table4[[#This Row],[PSI - FI]]&gt;5,"Red",(IF(AND(Table4[[#This Row],[PSI - FI]]&lt;5,Table4[[#This Row],[PSI - FI]]&gt;=3),"Blue","No")))</f>
        <v>Blue</v>
      </c>
      <c r="X437" s="19" t="str">
        <f>HYPERLINK("https://www.google.com/maps/search/?api=1&amp;query="&amp;Table4[[#This Row],[Begin Lat]]&amp;","&amp;Table4[[#This Row],[Begin Long]],"Google Maps")</f>
        <v>Google Maps</v>
      </c>
      <c r="Y437" s="1">
        <v>41.575628000000002</v>
      </c>
      <c r="Z437" s="1">
        <v>-81.496168999999995</v>
      </c>
      <c r="AA437" s="1">
        <v>0</v>
      </c>
      <c r="AB437" s="1">
        <v>0</v>
      </c>
    </row>
    <row r="438" spans="1:28" x14ac:dyDescent="0.25">
      <c r="A438" s="13">
        <v>436</v>
      </c>
      <c r="B438" s="17">
        <v>2</v>
      </c>
      <c r="C438" s="1" t="s">
        <v>807</v>
      </c>
      <c r="D438" s="1" t="s">
        <v>1241</v>
      </c>
      <c r="E438" s="1" t="s">
        <v>5773</v>
      </c>
      <c r="F438" s="1" t="s">
        <v>700</v>
      </c>
      <c r="G438" s="21">
        <v>8.8619999999937136</v>
      </c>
      <c r="H438" s="21">
        <v>0</v>
      </c>
      <c r="I438" s="1" t="s">
        <v>258</v>
      </c>
      <c r="J438" s="1" t="s">
        <v>261</v>
      </c>
      <c r="K438" s="1">
        <v>0</v>
      </c>
      <c r="L438" s="1">
        <v>2</v>
      </c>
      <c r="M438" s="1">
        <v>11</v>
      </c>
      <c r="N438" s="1">
        <v>7</v>
      </c>
      <c r="O438" s="1">
        <v>78</v>
      </c>
      <c r="P438" s="16">
        <v>272.43150436046511</v>
      </c>
      <c r="Q438" s="21">
        <v>6.165628882328642</v>
      </c>
      <c r="R438" s="21">
        <v>19.239751261036076</v>
      </c>
      <c r="S438" s="21">
        <v>13.074122378707434</v>
      </c>
      <c r="T438" s="21">
        <v>0.42858194015833878</v>
      </c>
      <c r="U438" s="21">
        <v>3.4258517505874595</v>
      </c>
      <c r="V438" s="21">
        <v>2.9972698104291209</v>
      </c>
      <c r="W438" s="13" t="str">
        <f>IF(Table4[[#This Row],[PSI - FI]]&gt;5,"Red",(IF(AND(Table4[[#This Row],[PSI - FI]]&lt;5,Table4[[#This Row],[PSI - FI]]&gt;=3),"Blue","No")))</f>
        <v>No</v>
      </c>
      <c r="X438" s="19" t="str">
        <f>HYPERLINK("https://www.google.com/maps/search/?api=1&amp;query="&amp;Table4[[#This Row],[Begin Lat]]&amp;","&amp;Table4[[#This Row],[Begin Long]],"Google Maps")</f>
        <v>Google Maps</v>
      </c>
      <c r="Y438" s="1">
        <v>41.356667999999999</v>
      </c>
      <c r="Z438" s="1">
        <v>-83.650403999999995</v>
      </c>
      <c r="AA438" s="1">
        <v>0</v>
      </c>
      <c r="AB438" s="1">
        <v>0</v>
      </c>
    </row>
    <row r="439" spans="1:28" x14ac:dyDescent="0.25">
      <c r="A439" s="13">
        <v>437</v>
      </c>
      <c r="B439" s="17">
        <v>12</v>
      </c>
      <c r="C439" s="1" t="s">
        <v>785</v>
      </c>
      <c r="D439" s="1" t="s">
        <v>1242</v>
      </c>
      <c r="E439" s="1" t="s">
        <v>5774</v>
      </c>
      <c r="F439" s="1" t="s">
        <v>701</v>
      </c>
      <c r="G439" s="21">
        <v>8.7060000000055879</v>
      </c>
      <c r="H439" s="21">
        <v>0</v>
      </c>
      <c r="I439" s="1" t="s">
        <v>258</v>
      </c>
      <c r="J439" s="1" t="s">
        <v>261</v>
      </c>
      <c r="K439" s="1">
        <v>0</v>
      </c>
      <c r="L439" s="1">
        <v>3</v>
      </c>
      <c r="M439" s="1">
        <v>6</v>
      </c>
      <c r="N439" s="1">
        <v>11</v>
      </c>
      <c r="O439" s="1">
        <v>62</v>
      </c>
      <c r="P439" s="16">
        <v>287.12381904069764</v>
      </c>
      <c r="Q439" s="21">
        <v>9.3169007368988517</v>
      </c>
      <c r="R439" s="21">
        <v>15.243032037185374</v>
      </c>
      <c r="S439" s="21">
        <v>5.9261313002865226</v>
      </c>
      <c r="T439" s="21">
        <v>0.64763148582090202</v>
      </c>
      <c r="U439" s="21">
        <v>3.4250966886841092</v>
      </c>
      <c r="V439" s="21">
        <v>2.7774652028632074</v>
      </c>
      <c r="W439" s="13" t="str">
        <f>IF(Table4[[#This Row],[PSI - FI]]&gt;5,"Red",(IF(AND(Table4[[#This Row],[PSI - FI]]&lt;5,Table4[[#This Row],[PSI - FI]]&gt;=3),"Blue","No")))</f>
        <v>No</v>
      </c>
      <c r="X439" s="19" t="str">
        <f>HYPERLINK("https://www.google.com/maps/search/?api=1&amp;query="&amp;Table4[[#This Row],[Begin Lat]]&amp;","&amp;Table4[[#This Row],[Begin Long]],"Google Maps")</f>
        <v>Google Maps</v>
      </c>
      <c r="Y439" s="1">
        <v>41.470151999999999</v>
      </c>
      <c r="Z439" s="1">
        <v>-81.901634999999999</v>
      </c>
      <c r="AA439" s="1">
        <v>0</v>
      </c>
      <c r="AB439" s="1">
        <v>0</v>
      </c>
    </row>
    <row r="440" spans="1:28" x14ac:dyDescent="0.25">
      <c r="A440" s="13">
        <v>438</v>
      </c>
      <c r="B440" s="17">
        <v>6</v>
      </c>
      <c r="C440" s="1" t="s">
        <v>784</v>
      </c>
      <c r="D440" s="1" t="s">
        <v>1243</v>
      </c>
      <c r="E440" s="1" t="s">
        <v>5634</v>
      </c>
      <c r="F440" s="1" t="s">
        <v>702</v>
      </c>
      <c r="G440" s="21">
        <v>3.8190000000031432</v>
      </c>
      <c r="H440" s="21">
        <v>0</v>
      </c>
      <c r="I440" s="1" t="s">
        <v>258</v>
      </c>
      <c r="J440" s="1" t="s">
        <v>261</v>
      </c>
      <c r="K440" s="1">
        <v>0</v>
      </c>
      <c r="L440" s="1">
        <v>2</v>
      </c>
      <c r="M440" s="1">
        <v>8</v>
      </c>
      <c r="N440" s="1">
        <v>7</v>
      </c>
      <c r="O440" s="1">
        <v>31</v>
      </c>
      <c r="P440" s="16">
        <v>205.79087936046511</v>
      </c>
      <c r="Q440" s="21">
        <v>12.594852175055683</v>
      </c>
      <c r="R440" s="21">
        <v>10.330283851624193</v>
      </c>
      <c r="S440" s="21">
        <v>-2.2645683234314902</v>
      </c>
      <c r="T440" s="21">
        <v>0.87548671582616289</v>
      </c>
      <c r="U440" s="21">
        <v>3.4244291824867812</v>
      </c>
      <c r="V440" s="21">
        <v>2.5489424666606184</v>
      </c>
      <c r="W440" s="13" t="str">
        <f>IF(Table4[[#This Row],[PSI - FI]]&gt;5,"Red",(IF(AND(Table4[[#This Row],[PSI - FI]]&lt;5,Table4[[#This Row],[PSI - FI]]&gt;=3),"Blue","No")))</f>
        <v>No</v>
      </c>
      <c r="X440" s="19" t="str">
        <f>HYPERLINK("https://www.google.com/maps/search/?api=1&amp;query="&amp;Table4[[#This Row],[Begin Lat]]&amp;","&amp;Table4[[#This Row],[Begin Long]],"Google Maps")</f>
        <v>Google Maps</v>
      </c>
      <c r="Y440" s="1">
        <v>40.087080999999998</v>
      </c>
      <c r="Z440" s="1">
        <v>-82.975301000000002</v>
      </c>
      <c r="AA440" s="1">
        <v>0</v>
      </c>
      <c r="AB440" s="1">
        <v>0</v>
      </c>
    </row>
    <row r="441" spans="1:28" x14ac:dyDescent="0.25">
      <c r="A441" s="13">
        <v>439</v>
      </c>
      <c r="B441" s="17">
        <v>8</v>
      </c>
      <c r="C441" s="1" t="s">
        <v>788</v>
      </c>
      <c r="D441" s="1" t="s">
        <v>1244</v>
      </c>
      <c r="E441" s="1" t="s">
        <v>5775</v>
      </c>
      <c r="F441" s="1" t="s">
        <v>703</v>
      </c>
      <c r="G441" s="21">
        <v>5.0000000002910383E-2</v>
      </c>
      <c r="H441" s="21">
        <v>0</v>
      </c>
      <c r="I441" s="1" t="s">
        <v>258</v>
      </c>
      <c r="J441" s="1" t="s">
        <v>261</v>
      </c>
      <c r="K441" s="1">
        <v>0</v>
      </c>
      <c r="L441" s="1">
        <v>2</v>
      </c>
      <c r="M441" s="1">
        <v>8</v>
      </c>
      <c r="N441" s="1">
        <v>9</v>
      </c>
      <c r="O441" s="1">
        <v>27</v>
      </c>
      <c r="P441" s="16">
        <v>210.66587936046511</v>
      </c>
      <c r="Q441" s="21">
        <v>8.9637147547704785</v>
      </c>
      <c r="R441" s="21">
        <v>9.0875200691812221</v>
      </c>
      <c r="S441" s="21">
        <v>0.12380531441074361</v>
      </c>
      <c r="T441" s="21">
        <v>0.62308100827089141</v>
      </c>
      <c r="U441" s="21">
        <v>3.4239592536123689</v>
      </c>
      <c r="V441" s="21">
        <v>2.8008782453414773</v>
      </c>
      <c r="W441" s="13" t="str">
        <f>IF(Table4[[#This Row],[PSI - FI]]&gt;5,"Red",(IF(AND(Table4[[#This Row],[PSI - FI]]&lt;5,Table4[[#This Row],[PSI - FI]]&gt;=3),"Blue","No")))</f>
        <v>No</v>
      </c>
      <c r="X441" s="19" t="str">
        <f>HYPERLINK("https://www.google.com/maps/search/?api=1&amp;query="&amp;Table4[[#This Row],[Begin Lat]]&amp;","&amp;Table4[[#This Row],[Begin Long]],"Google Maps")</f>
        <v>Google Maps</v>
      </c>
      <c r="Y441" s="1">
        <v>39.343854999999998</v>
      </c>
      <c r="Z441" s="1">
        <v>-84.502200999999999</v>
      </c>
      <c r="AA441" s="1">
        <v>0</v>
      </c>
      <c r="AB441" s="1">
        <v>0</v>
      </c>
    </row>
    <row r="442" spans="1:28" x14ac:dyDescent="0.25">
      <c r="A442" s="13">
        <v>440</v>
      </c>
      <c r="B442" s="17">
        <v>6</v>
      </c>
      <c r="C442" s="1" t="s">
        <v>784</v>
      </c>
      <c r="D442" s="1" t="s">
        <v>1245</v>
      </c>
      <c r="E442" s="1" t="s">
        <v>5776</v>
      </c>
      <c r="F442" s="1" t="s">
        <v>704</v>
      </c>
      <c r="G442" s="21">
        <v>2.3690000000060536</v>
      </c>
      <c r="H442" s="21">
        <v>0</v>
      </c>
      <c r="I442" s="1" t="s">
        <v>258</v>
      </c>
      <c r="J442" s="1" t="s">
        <v>262</v>
      </c>
      <c r="K442" s="1">
        <v>1</v>
      </c>
      <c r="L442" s="1">
        <v>1</v>
      </c>
      <c r="M442" s="1">
        <v>15</v>
      </c>
      <c r="N442" s="1">
        <v>5</v>
      </c>
      <c r="O442" s="1">
        <v>37</v>
      </c>
      <c r="P442" s="16">
        <v>248.74400436046511</v>
      </c>
      <c r="Q442" s="21">
        <v>4.8224280433529056</v>
      </c>
      <c r="R442" s="21">
        <v>11.956583253077836</v>
      </c>
      <c r="S442" s="21">
        <v>7.1341552097249306</v>
      </c>
      <c r="T442" s="21">
        <v>0.32315424168616957</v>
      </c>
      <c r="U442" s="21">
        <v>3.4224606197611465</v>
      </c>
      <c r="V442" s="21">
        <v>3.099306378074977</v>
      </c>
      <c r="W442" s="13" t="str">
        <f>IF(Table4[[#This Row],[PSI - FI]]&gt;5,"Red",(IF(AND(Table4[[#This Row],[PSI - FI]]&lt;5,Table4[[#This Row],[PSI - FI]]&gt;=3),"Blue","No")))</f>
        <v>Blue</v>
      </c>
      <c r="X442" s="19" t="str">
        <f>HYPERLINK("https://www.google.com/maps/search/?api=1&amp;query="&amp;Table4[[#This Row],[Begin Lat]]&amp;","&amp;Table4[[#This Row],[Begin Long]],"Google Maps")</f>
        <v>Google Maps</v>
      </c>
      <c r="Y442" s="1">
        <v>39.945743</v>
      </c>
      <c r="Z442" s="1">
        <v>-82.894482999999994</v>
      </c>
      <c r="AA442" s="1">
        <v>0</v>
      </c>
      <c r="AB442" s="1">
        <v>0</v>
      </c>
    </row>
    <row r="443" spans="1:28" x14ac:dyDescent="0.25">
      <c r="A443" s="13">
        <v>441</v>
      </c>
      <c r="B443" s="17">
        <v>3</v>
      </c>
      <c r="C443" s="1" t="s">
        <v>802</v>
      </c>
      <c r="D443" s="1" t="s">
        <v>1246</v>
      </c>
      <c r="E443" s="1" t="s">
        <v>5777</v>
      </c>
      <c r="F443" s="1" t="s">
        <v>705</v>
      </c>
      <c r="G443" s="21">
        <v>3.8669999999983702</v>
      </c>
      <c r="H443" s="21">
        <v>0</v>
      </c>
      <c r="I443" s="1" t="s">
        <v>258</v>
      </c>
      <c r="J443" s="1" t="s">
        <v>259</v>
      </c>
      <c r="K443" s="1">
        <v>0</v>
      </c>
      <c r="L443" s="1">
        <v>1</v>
      </c>
      <c r="M443" s="1">
        <v>11</v>
      </c>
      <c r="N443" s="1">
        <v>8</v>
      </c>
      <c r="O443" s="1">
        <v>65</v>
      </c>
      <c r="P443" s="16">
        <v>218.19231468023256</v>
      </c>
      <c r="Q443" s="21">
        <v>5.5804590771162532</v>
      </c>
      <c r="R443" s="21">
        <v>16.764789579036311</v>
      </c>
      <c r="S443" s="21">
        <v>11.184330501920059</v>
      </c>
      <c r="T443" s="21">
        <v>0.38277941552825784</v>
      </c>
      <c r="U443" s="21">
        <v>3.4198333898511888</v>
      </c>
      <c r="V443" s="21">
        <v>3.037053974322931</v>
      </c>
      <c r="W443" s="13" t="str">
        <f>IF(Table4[[#This Row],[PSI - FI]]&gt;5,"Red",(IF(AND(Table4[[#This Row],[PSI - FI]]&lt;5,Table4[[#This Row],[PSI - FI]]&gt;=3),"Blue","No")))</f>
        <v>Blue</v>
      </c>
      <c r="X443" s="19" t="str">
        <f>HYPERLINK("https://www.google.com/maps/search/?api=1&amp;query="&amp;Table4[[#This Row],[Begin Lat]]&amp;","&amp;Table4[[#This Row],[Begin Long]],"Google Maps")</f>
        <v>Google Maps</v>
      </c>
      <c r="Y443" s="1">
        <v>40.772395000000003</v>
      </c>
      <c r="Z443" s="1">
        <v>-82.590400000000002</v>
      </c>
      <c r="AA443" s="1">
        <v>0</v>
      </c>
      <c r="AB443" s="1">
        <v>0</v>
      </c>
    </row>
    <row r="444" spans="1:28" x14ac:dyDescent="0.25">
      <c r="A444" s="13">
        <v>442</v>
      </c>
      <c r="B444" s="17">
        <v>3</v>
      </c>
      <c r="C444" s="1" t="s">
        <v>791</v>
      </c>
      <c r="D444" s="1" t="s">
        <v>1247</v>
      </c>
      <c r="E444" s="1" t="s">
        <v>3516</v>
      </c>
      <c r="F444" s="1" t="s">
        <v>706</v>
      </c>
      <c r="G444" s="21">
        <v>22.298999999999069</v>
      </c>
      <c r="H444" s="21">
        <v>0</v>
      </c>
      <c r="I444" s="1" t="s">
        <v>258</v>
      </c>
      <c r="J444" s="1" t="s">
        <v>259</v>
      </c>
      <c r="K444" s="1">
        <v>0</v>
      </c>
      <c r="L444" s="1">
        <v>0</v>
      </c>
      <c r="M444" s="1">
        <v>3</v>
      </c>
      <c r="N444" s="1">
        <v>16</v>
      </c>
      <c r="O444" s="1">
        <v>141</v>
      </c>
      <c r="P444" s="16">
        <v>231.640625</v>
      </c>
      <c r="Q444" s="21">
        <v>12.304273386149879</v>
      </c>
      <c r="R444" s="21">
        <v>30.3952308044144</v>
      </c>
      <c r="S444" s="21">
        <v>18.090957418264523</v>
      </c>
      <c r="T444" s="21">
        <v>0.84398478873608851</v>
      </c>
      <c r="U444" s="21">
        <v>3.4155426501489532</v>
      </c>
      <c r="V444" s="21">
        <v>2.5715578614128649</v>
      </c>
      <c r="W444" s="13" t="str">
        <f>IF(Table4[[#This Row],[PSI - FI]]&gt;5,"Red",(IF(AND(Table4[[#This Row],[PSI - FI]]&lt;5,Table4[[#This Row],[PSI - FI]]&gt;=3),"Blue","No")))</f>
        <v>No</v>
      </c>
      <c r="X444" s="19" t="str">
        <f>HYPERLINK("https://www.google.com/maps/search/?api=1&amp;query="&amp;Table4[[#This Row],[Begin Lat]]&amp;","&amp;Table4[[#This Row],[Begin Long]],"Google Maps")</f>
        <v>Google Maps</v>
      </c>
      <c r="Y444" s="1">
        <v>41.426282</v>
      </c>
      <c r="Z444" s="1">
        <v>-82.076966999999996</v>
      </c>
      <c r="AA444" s="1">
        <v>0</v>
      </c>
      <c r="AB444" s="1">
        <v>0</v>
      </c>
    </row>
    <row r="445" spans="1:28" x14ac:dyDescent="0.25">
      <c r="A445" s="13">
        <v>443</v>
      </c>
      <c r="B445" s="17">
        <v>12</v>
      </c>
      <c r="C445" s="1" t="s">
        <v>785</v>
      </c>
      <c r="D445" s="1" t="s">
        <v>1248</v>
      </c>
      <c r="E445" s="1" t="s">
        <v>5562</v>
      </c>
      <c r="F445" s="1" t="s">
        <v>707</v>
      </c>
      <c r="G445" s="21">
        <v>5.1239999999961583</v>
      </c>
      <c r="H445" s="21">
        <v>0</v>
      </c>
      <c r="I445" s="1" t="s">
        <v>258</v>
      </c>
      <c r="J445" s="1" t="s">
        <v>259</v>
      </c>
      <c r="K445" s="1">
        <v>0</v>
      </c>
      <c r="L445" s="1">
        <v>1</v>
      </c>
      <c r="M445" s="1">
        <v>5</v>
      </c>
      <c r="N445" s="1">
        <v>13</v>
      </c>
      <c r="O445" s="1">
        <v>51</v>
      </c>
      <c r="P445" s="16">
        <v>187.09856468023256</v>
      </c>
      <c r="Q445" s="21">
        <v>7.4809866360358441</v>
      </c>
      <c r="R445" s="21">
        <v>13.974207339776118</v>
      </c>
      <c r="S445" s="21">
        <v>6.493220703740274</v>
      </c>
      <c r="T445" s="21">
        <v>0.51314195705853638</v>
      </c>
      <c r="U445" s="21">
        <v>3.4123778494328949</v>
      </c>
      <c r="V445" s="21">
        <v>2.8992358923743584</v>
      </c>
      <c r="W445" s="13" t="str">
        <f>IF(Table4[[#This Row],[PSI - FI]]&gt;5,"Red",(IF(AND(Table4[[#This Row],[PSI - FI]]&lt;5,Table4[[#This Row],[PSI - FI]]&gt;=3),"Blue","No")))</f>
        <v>No</v>
      </c>
      <c r="X445" s="19" t="str">
        <f>HYPERLINK("https://www.google.com/maps/search/?api=1&amp;query="&amp;Table4[[#This Row],[Begin Lat]]&amp;","&amp;Table4[[#This Row],[Begin Long]],"Google Maps")</f>
        <v>Google Maps</v>
      </c>
      <c r="Y445" s="1">
        <v>41.522271000000003</v>
      </c>
      <c r="Z445" s="1">
        <v>-81.651942000000005</v>
      </c>
      <c r="AA445" s="1">
        <v>0</v>
      </c>
      <c r="AB445" s="1">
        <v>0</v>
      </c>
    </row>
    <row r="446" spans="1:28" x14ac:dyDescent="0.25">
      <c r="A446" s="13">
        <v>444</v>
      </c>
      <c r="B446" s="17">
        <v>12</v>
      </c>
      <c r="C446" s="1" t="s">
        <v>785</v>
      </c>
      <c r="D446" s="1" t="s">
        <v>1249</v>
      </c>
      <c r="E446" s="1" t="s">
        <v>5562</v>
      </c>
      <c r="F446" s="1" t="s">
        <v>708</v>
      </c>
      <c r="G446" s="21">
        <v>3.6239999999961583</v>
      </c>
      <c r="H446" s="21">
        <v>0</v>
      </c>
      <c r="I446" s="1" t="s">
        <v>258</v>
      </c>
      <c r="J446" s="1" t="s">
        <v>259</v>
      </c>
      <c r="K446" s="1">
        <v>0</v>
      </c>
      <c r="L446" s="1">
        <v>0</v>
      </c>
      <c r="M446" s="1">
        <v>11</v>
      </c>
      <c r="N446" s="1">
        <v>8</v>
      </c>
      <c r="O446" s="1">
        <v>23</v>
      </c>
      <c r="P446" s="16">
        <v>130.515625</v>
      </c>
      <c r="Q446" s="21">
        <v>7.4228767188661973</v>
      </c>
      <c r="R446" s="21">
        <v>8.3961038397929144</v>
      </c>
      <c r="S446" s="21">
        <v>0.97322712092671715</v>
      </c>
      <c r="T446" s="21">
        <v>0.50915603406847176</v>
      </c>
      <c r="U446" s="21">
        <v>3.4092303765497003</v>
      </c>
      <c r="V446" s="21">
        <v>2.9000743424812283</v>
      </c>
      <c r="W446" s="13" t="str">
        <f>IF(Table4[[#This Row],[PSI - FI]]&gt;5,"Red",(IF(AND(Table4[[#This Row],[PSI - FI]]&lt;5,Table4[[#This Row],[PSI - FI]]&gt;=3),"Blue","No")))</f>
        <v>No</v>
      </c>
      <c r="X446" s="19" t="str">
        <f>HYPERLINK("https://www.google.com/maps/search/?api=1&amp;query="&amp;Table4[[#This Row],[Begin Lat]]&amp;","&amp;Table4[[#This Row],[Begin Long]],"Google Maps")</f>
        <v>Google Maps</v>
      </c>
      <c r="Y446" s="1">
        <v>41.500526999999998</v>
      </c>
      <c r="Z446" s="1">
        <v>-81.651756000000006</v>
      </c>
      <c r="AA446" s="1">
        <v>0</v>
      </c>
      <c r="AB446" s="1">
        <v>0</v>
      </c>
    </row>
    <row r="447" spans="1:28" x14ac:dyDescent="0.25">
      <c r="A447" s="13">
        <v>445</v>
      </c>
      <c r="B447" s="17">
        <v>4</v>
      </c>
      <c r="C447" s="1" t="s">
        <v>795</v>
      </c>
      <c r="D447" s="1" t="s">
        <v>1250</v>
      </c>
      <c r="E447" s="1" t="s">
        <v>5778</v>
      </c>
      <c r="F447" s="1" t="s">
        <v>709</v>
      </c>
      <c r="G447" s="21">
        <v>9.0850000000064028</v>
      </c>
      <c r="H447" s="21">
        <v>0</v>
      </c>
      <c r="I447" s="1" t="s">
        <v>258</v>
      </c>
      <c r="J447" s="1" t="s">
        <v>259</v>
      </c>
      <c r="K447" s="1">
        <v>0</v>
      </c>
      <c r="L447" s="1">
        <v>0</v>
      </c>
      <c r="M447" s="1">
        <v>13</v>
      </c>
      <c r="N447" s="1">
        <v>7</v>
      </c>
      <c r="O447" s="1">
        <v>47</v>
      </c>
      <c r="P447" s="16">
        <v>163.171875</v>
      </c>
      <c r="Q447" s="21">
        <v>6.6651150224809559</v>
      </c>
      <c r="R447" s="21">
        <v>12.780412054510407</v>
      </c>
      <c r="S447" s="21">
        <v>6.1152970320294511</v>
      </c>
      <c r="T447" s="21">
        <v>0.45717902371076252</v>
      </c>
      <c r="U447" s="21">
        <v>3.4006785593644979</v>
      </c>
      <c r="V447" s="21">
        <v>2.9434995356537352</v>
      </c>
      <c r="W447" s="13" t="str">
        <f>IF(Table4[[#This Row],[PSI - FI]]&gt;5,"Red",(IF(AND(Table4[[#This Row],[PSI - FI]]&lt;5,Table4[[#This Row],[PSI - FI]]&gt;=3),"Blue","No")))</f>
        <v>No</v>
      </c>
      <c r="X447" s="19" t="str">
        <f>HYPERLINK("https://www.google.com/maps/search/?api=1&amp;query="&amp;Table4[[#This Row],[Begin Lat]]&amp;","&amp;Table4[[#This Row],[Begin Long]],"Google Maps")</f>
        <v>Google Maps</v>
      </c>
      <c r="Y447" s="1">
        <v>41.159460000000003</v>
      </c>
      <c r="Z447" s="1">
        <v>-81.440354999999997</v>
      </c>
      <c r="AA447" s="1">
        <v>0</v>
      </c>
      <c r="AB447" s="1">
        <v>0</v>
      </c>
    </row>
    <row r="448" spans="1:28" x14ac:dyDescent="0.25">
      <c r="A448" s="13">
        <v>446</v>
      </c>
      <c r="B448" s="17">
        <v>6</v>
      </c>
      <c r="C448" s="1" t="s">
        <v>784</v>
      </c>
      <c r="D448" s="1" t="s">
        <v>1251</v>
      </c>
      <c r="E448" s="1" t="s">
        <v>5779</v>
      </c>
      <c r="F448" s="1" t="s">
        <v>710</v>
      </c>
      <c r="G448" s="21">
        <v>9.0739999999932479</v>
      </c>
      <c r="H448" s="21">
        <v>0</v>
      </c>
      <c r="I448" s="1" t="s">
        <v>258</v>
      </c>
      <c r="J448" s="1" t="s">
        <v>259</v>
      </c>
      <c r="K448" s="1">
        <v>0</v>
      </c>
      <c r="L448" s="1">
        <v>0</v>
      </c>
      <c r="M448" s="1">
        <v>8</v>
      </c>
      <c r="N448" s="1">
        <v>9</v>
      </c>
      <c r="O448" s="1">
        <v>41</v>
      </c>
      <c r="P448" s="16">
        <v>133.3125</v>
      </c>
      <c r="Q448" s="21">
        <v>5.7428274299562529</v>
      </c>
      <c r="R448" s="21">
        <v>13.661599955998714</v>
      </c>
      <c r="S448" s="21">
        <v>7.9187725260424608</v>
      </c>
      <c r="T448" s="21">
        <v>0.39391671845289433</v>
      </c>
      <c r="U448" s="21">
        <v>3.3997281197967957</v>
      </c>
      <c r="V448" s="21">
        <v>3.0058114013439012</v>
      </c>
      <c r="W448" s="13" t="str">
        <f>IF(Table4[[#This Row],[PSI - FI]]&gt;5,"Red",(IF(AND(Table4[[#This Row],[PSI - FI]]&lt;5,Table4[[#This Row],[PSI - FI]]&gt;=3),"Blue","No")))</f>
        <v>Blue</v>
      </c>
      <c r="X448" s="19" t="str">
        <f>HYPERLINK("https://www.google.com/maps/search/?api=1&amp;query="&amp;Table4[[#This Row],[Begin Lat]]&amp;","&amp;Table4[[#This Row],[Begin Long]],"Google Maps")</f>
        <v>Google Maps</v>
      </c>
      <c r="Y448" s="1">
        <v>39.934592000000002</v>
      </c>
      <c r="Z448" s="1">
        <v>-82.964421000000002</v>
      </c>
      <c r="AA448" s="1">
        <v>0</v>
      </c>
      <c r="AB448" s="1">
        <v>0</v>
      </c>
    </row>
    <row r="449" spans="1:28" x14ac:dyDescent="0.25">
      <c r="A449" s="13">
        <v>447</v>
      </c>
      <c r="B449" s="17">
        <v>7</v>
      </c>
      <c r="C449" s="1" t="s">
        <v>3196</v>
      </c>
      <c r="D449" s="1" t="s">
        <v>1252</v>
      </c>
      <c r="E449" s="1" t="s">
        <v>5277</v>
      </c>
      <c r="F449" s="1" t="s">
        <v>711</v>
      </c>
      <c r="G449" s="21">
        <v>7</v>
      </c>
      <c r="H449" s="21">
        <v>0</v>
      </c>
      <c r="I449" s="1" t="s">
        <v>258</v>
      </c>
      <c r="J449" s="1" t="s">
        <v>259</v>
      </c>
      <c r="K449" s="1">
        <v>0</v>
      </c>
      <c r="L449" s="1">
        <v>0</v>
      </c>
      <c r="M449" s="1">
        <v>14</v>
      </c>
      <c r="N449" s="1">
        <v>5</v>
      </c>
      <c r="O449" s="1">
        <v>37</v>
      </c>
      <c r="P449" s="16">
        <v>150.84375</v>
      </c>
      <c r="Q449" s="21">
        <v>6.7502168988050553</v>
      </c>
      <c r="R449" s="21">
        <v>11.294284791216661</v>
      </c>
      <c r="S449" s="21">
        <v>4.544067892411606</v>
      </c>
      <c r="T449" s="21">
        <v>0.46301640125077137</v>
      </c>
      <c r="U449" s="21">
        <v>3.3993203069707909</v>
      </c>
      <c r="V449" s="21">
        <v>2.9363039057200195</v>
      </c>
      <c r="W449" s="13" t="str">
        <f>IF(Table4[[#This Row],[PSI - FI]]&gt;5,"Red",(IF(AND(Table4[[#This Row],[PSI - FI]]&lt;5,Table4[[#This Row],[PSI - FI]]&gt;=3),"Blue","No")))</f>
        <v>No</v>
      </c>
      <c r="X449" s="19" t="str">
        <f>HYPERLINK("https://www.google.com/maps/search/?api=1&amp;query="&amp;Table4[[#This Row],[Begin Lat]]&amp;","&amp;Table4[[#This Row],[Begin Long]],"Google Maps")</f>
        <v>Google Maps</v>
      </c>
      <c r="Y449" s="1">
        <v>39.687044</v>
      </c>
      <c r="Z449" s="1">
        <v>-84.220723000000007</v>
      </c>
      <c r="AA449" s="1">
        <v>0</v>
      </c>
      <c r="AB449" s="1">
        <v>0</v>
      </c>
    </row>
    <row r="450" spans="1:28" x14ac:dyDescent="0.25">
      <c r="A450" s="13">
        <v>448</v>
      </c>
      <c r="B450" s="17">
        <v>12</v>
      </c>
      <c r="C450" s="1" t="s">
        <v>785</v>
      </c>
      <c r="D450" s="1" t="s">
        <v>1253</v>
      </c>
      <c r="E450" s="1" t="s">
        <v>5780</v>
      </c>
      <c r="F450" s="1" t="s">
        <v>712</v>
      </c>
      <c r="G450" s="21">
        <v>2.2920000000012806</v>
      </c>
      <c r="H450" s="21">
        <v>0</v>
      </c>
      <c r="I450" s="1" t="s">
        <v>258</v>
      </c>
      <c r="J450" s="1" t="s">
        <v>259</v>
      </c>
      <c r="K450" s="1">
        <v>0</v>
      </c>
      <c r="L450" s="1">
        <v>1</v>
      </c>
      <c r="M450" s="1">
        <v>13</v>
      </c>
      <c r="N450" s="1">
        <v>6</v>
      </c>
      <c r="O450" s="1">
        <v>31</v>
      </c>
      <c r="P450" s="16">
        <v>188.41106468023256</v>
      </c>
      <c r="Q450" s="21">
        <v>5.0019667548656299</v>
      </c>
      <c r="R450" s="21">
        <v>10.169301254658723</v>
      </c>
      <c r="S450" s="21">
        <v>5.1673344997930934</v>
      </c>
      <c r="T450" s="21">
        <v>0.34309899677799499</v>
      </c>
      <c r="U450" s="21">
        <v>3.3906181020220352</v>
      </c>
      <c r="V450" s="21">
        <v>3.04751910524404</v>
      </c>
      <c r="W450" s="13" t="str">
        <f>IF(Table4[[#This Row],[PSI - FI]]&gt;5,"Red",(IF(AND(Table4[[#This Row],[PSI - FI]]&lt;5,Table4[[#This Row],[PSI - FI]]&gt;=3),"Blue","No")))</f>
        <v>Blue</v>
      </c>
      <c r="X450" s="19" t="str">
        <f>HYPERLINK("https://www.google.com/maps/search/?api=1&amp;query="&amp;Table4[[#This Row],[Begin Lat]]&amp;","&amp;Table4[[#This Row],[Begin Long]],"Google Maps")</f>
        <v>Google Maps</v>
      </c>
      <c r="Y450" s="1">
        <v>41.541297999999998</v>
      </c>
      <c r="Z450" s="1">
        <v>-81.597442999999998</v>
      </c>
      <c r="AA450" s="1">
        <v>0</v>
      </c>
      <c r="AB450" s="1">
        <v>0</v>
      </c>
    </row>
    <row r="451" spans="1:28" x14ac:dyDescent="0.25">
      <c r="A451" s="13">
        <v>449</v>
      </c>
      <c r="B451" s="17">
        <v>12</v>
      </c>
      <c r="C451" s="1" t="s">
        <v>785</v>
      </c>
      <c r="D451" s="1" t="s">
        <v>1254</v>
      </c>
      <c r="E451" s="1" t="s">
        <v>5781</v>
      </c>
      <c r="F451" s="1" t="s">
        <v>713</v>
      </c>
      <c r="G451" s="21">
        <v>0.8730000000068685</v>
      </c>
      <c r="H451" s="21">
        <v>0</v>
      </c>
      <c r="I451" s="1" t="s">
        <v>258</v>
      </c>
      <c r="J451" s="1" t="s">
        <v>259</v>
      </c>
      <c r="K451" s="1">
        <v>0</v>
      </c>
      <c r="L451" s="1">
        <v>3</v>
      </c>
      <c r="M451" s="1">
        <v>4</v>
      </c>
      <c r="N451" s="1">
        <v>12</v>
      </c>
      <c r="O451" s="1">
        <v>80</v>
      </c>
      <c r="P451" s="16">
        <v>296.46756904069764</v>
      </c>
      <c r="Q451" s="21">
        <v>6.8307580932711653</v>
      </c>
      <c r="R451" s="21">
        <v>19.7773666508402</v>
      </c>
      <c r="S451" s="21">
        <v>12.946608557569036</v>
      </c>
      <c r="T451" s="21">
        <v>0.4685409487687538</v>
      </c>
      <c r="U451" s="21">
        <v>3.3795172518777159</v>
      </c>
      <c r="V451" s="21">
        <v>2.9109763031089622</v>
      </c>
      <c r="W451" s="13" t="str">
        <f>IF(Table4[[#This Row],[PSI - FI]]&gt;5,"Red",(IF(AND(Table4[[#This Row],[PSI - FI]]&lt;5,Table4[[#This Row],[PSI - FI]]&gt;=3),"Blue","No")))</f>
        <v>No</v>
      </c>
      <c r="X451" s="19" t="str">
        <f>HYPERLINK("https://www.google.com/maps/search/?api=1&amp;query="&amp;Table4[[#This Row],[Begin Lat]]&amp;","&amp;Table4[[#This Row],[Begin Long]],"Google Maps")</f>
        <v>Google Maps</v>
      </c>
      <c r="Y451" s="1">
        <v>41.371912000000002</v>
      </c>
      <c r="Z451" s="1">
        <v>-81.824781000000002</v>
      </c>
      <c r="AA451" s="1">
        <v>0</v>
      </c>
      <c r="AB451" s="1">
        <v>0</v>
      </c>
    </row>
    <row r="452" spans="1:28" x14ac:dyDescent="0.25">
      <c r="A452" s="13">
        <v>450</v>
      </c>
      <c r="B452" s="17">
        <v>4</v>
      </c>
      <c r="C452" s="1" t="s">
        <v>795</v>
      </c>
      <c r="D452" s="1" t="s">
        <v>1255</v>
      </c>
      <c r="E452" s="1" t="s">
        <v>5782</v>
      </c>
      <c r="F452" s="1" t="s">
        <v>714</v>
      </c>
      <c r="G452" s="21">
        <v>9.3872535390438365</v>
      </c>
      <c r="H452" s="21">
        <v>0</v>
      </c>
      <c r="I452" s="1" t="s">
        <v>258</v>
      </c>
      <c r="J452" s="1" t="s">
        <v>259</v>
      </c>
      <c r="K452" s="1">
        <v>1</v>
      </c>
      <c r="L452" s="1">
        <v>1</v>
      </c>
      <c r="M452" s="1">
        <v>10</v>
      </c>
      <c r="N452" s="1">
        <v>7</v>
      </c>
      <c r="O452" s="1">
        <v>59</v>
      </c>
      <c r="P452" s="16">
        <v>246.88462936046511</v>
      </c>
      <c r="Q452" s="21">
        <v>8.282466979335446</v>
      </c>
      <c r="R452" s="21">
        <v>15.177070876420183</v>
      </c>
      <c r="S452" s="21">
        <v>6.8946038970847372</v>
      </c>
      <c r="T452" s="21">
        <v>0.56811775262052899</v>
      </c>
      <c r="U452" s="21">
        <v>3.3728134798010734</v>
      </c>
      <c r="V452" s="21">
        <v>2.8046957271805444</v>
      </c>
      <c r="W452" s="13" t="str">
        <f>IF(Table4[[#This Row],[PSI - FI]]&gt;5,"Red",(IF(AND(Table4[[#This Row],[PSI - FI]]&lt;5,Table4[[#This Row],[PSI - FI]]&gt;=3),"Blue","No")))</f>
        <v>No</v>
      </c>
      <c r="X452" s="19" t="str">
        <f>HYPERLINK("https://www.google.com/maps/search/?api=1&amp;query="&amp;Table4[[#This Row],[Begin Lat]]&amp;","&amp;Table4[[#This Row],[Begin Long]],"Google Maps")</f>
        <v>Google Maps</v>
      </c>
      <c r="Y452" s="1">
        <v>41.075600000000001</v>
      </c>
      <c r="Z452" s="1">
        <v>-81.519658000000007</v>
      </c>
      <c r="AA452" s="1">
        <v>0</v>
      </c>
      <c r="AB452" s="1">
        <v>0</v>
      </c>
    </row>
    <row r="453" spans="1:28" x14ac:dyDescent="0.25">
      <c r="A453" s="13">
        <v>451</v>
      </c>
      <c r="B453" s="17">
        <v>12</v>
      </c>
      <c r="C453" s="1" t="s">
        <v>785</v>
      </c>
      <c r="D453" s="1" t="s">
        <v>1256</v>
      </c>
      <c r="E453" s="1" t="s">
        <v>5582</v>
      </c>
      <c r="F453" s="1" t="s">
        <v>715</v>
      </c>
      <c r="G453" s="21">
        <v>4.0540000000037253</v>
      </c>
      <c r="H453" s="21">
        <v>0</v>
      </c>
      <c r="I453" s="1" t="s">
        <v>258</v>
      </c>
      <c r="J453" s="1" t="s">
        <v>259</v>
      </c>
      <c r="K453" s="1">
        <v>0</v>
      </c>
      <c r="L453" s="1">
        <v>3</v>
      </c>
      <c r="M453" s="1">
        <v>8</v>
      </c>
      <c r="N453" s="1">
        <v>8</v>
      </c>
      <c r="O453" s="1">
        <v>34</v>
      </c>
      <c r="P453" s="16">
        <v>258.90506904069764</v>
      </c>
      <c r="Q453" s="21">
        <v>7.761328353123961</v>
      </c>
      <c r="R453" s="21">
        <v>10.396975894609987</v>
      </c>
      <c r="S453" s="21">
        <v>2.6356475414860263</v>
      </c>
      <c r="T453" s="21">
        <v>0.53237138552172847</v>
      </c>
      <c r="U453" s="21">
        <v>3.3715533074180772</v>
      </c>
      <c r="V453" s="21">
        <v>2.8391819218963485</v>
      </c>
      <c r="W453" s="13" t="str">
        <f>IF(Table4[[#This Row],[PSI - FI]]&gt;5,"Red",(IF(AND(Table4[[#This Row],[PSI - FI]]&lt;5,Table4[[#This Row],[PSI - FI]]&gt;=3),"Blue","No")))</f>
        <v>No</v>
      </c>
      <c r="X453" s="19" t="str">
        <f>HYPERLINK("https://www.google.com/maps/search/?api=1&amp;query="&amp;Table4[[#This Row],[Begin Lat]]&amp;","&amp;Table4[[#This Row],[Begin Long]],"Google Maps")</f>
        <v>Google Maps</v>
      </c>
      <c r="Y453" s="1">
        <v>41.408585000000002</v>
      </c>
      <c r="Z453" s="1">
        <v>-81.527311999999995</v>
      </c>
      <c r="AA453" s="1">
        <v>0</v>
      </c>
      <c r="AB453" s="1">
        <v>0</v>
      </c>
    </row>
    <row r="454" spans="1:28" x14ac:dyDescent="0.25">
      <c r="A454" s="13">
        <v>452</v>
      </c>
      <c r="B454" s="17">
        <v>7</v>
      </c>
      <c r="C454" s="1" t="s">
        <v>789</v>
      </c>
      <c r="D454" s="1" t="s">
        <v>1177</v>
      </c>
      <c r="E454" s="1" t="s">
        <v>5783</v>
      </c>
      <c r="F454" s="1" t="s">
        <v>716</v>
      </c>
      <c r="G454" s="21">
        <v>3.8650000000052387</v>
      </c>
      <c r="H454" s="21">
        <v>0</v>
      </c>
      <c r="I454" s="1" t="s">
        <v>258</v>
      </c>
      <c r="J454" s="1" t="s">
        <v>259</v>
      </c>
      <c r="K454" s="1">
        <v>2</v>
      </c>
      <c r="L454" s="1">
        <v>1</v>
      </c>
      <c r="M454" s="1">
        <v>14</v>
      </c>
      <c r="N454" s="1">
        <v>3</v>
      </c>
      <c r="O454" s="1">
        <v>32</v>
      </c>
      <c r="P454" s="16">
        <v>273.99881904069764</v>
      </c>
      <c r="Q454" s="21">
        <v>4.1306855091271153</v>
      </c>
      <c r="R454" s="21">
        <v>10.720412732303762</v>
      </c>
      <c r="S454" s="21">
        <v>6.5897272231766468</v>
      </c>
      <c r="T454" s="21">
        <v>0.28333536059757092</v>
      </c>
      <c r="U454" s="21">
        <v>3.3685333789365473</v>
      </c>
      <c r="V454" s="21">
        <v>3.0851980183389762</v>
      </c>
      <c r="W454" s="13" t="str">
        <f>IF(Table4[[#This Row],[PSI - FI]]&gt;5,"Red",(IF(AND(Table4[[#This Row],[PSI - FI]]&lt;5,Table4[[#This Row],[PSI - FI]]&gt;=3),"Blue","No")))</f>
        <v>Blue</v>
      </c>
      <c r="X454" s="19" t="str">
        <f>HYPERLINK("https://www.google.com/maps/search/?api=1&amp;query="&amp;Table4[[#This Row],[Begin Lat]]&amp;","&amp;Table4[[#This Row],[Begin Long]],"Google Maps")</f>
        <v>Google Maps</v>
      </c>
      <c r="Y454" s="1">
        <v>39.926405000000003</v>
      </c>
      <c r="Z454" s="1">
        <v>-83.819255999999996</v>
      </c>
      <c r="AA454" s="1">
        <v>0</v>
      </c>
      <c r="AB454" s="1">
        <v>0</v>
      </c>
    </row>
    <row r="455" spans="1:28" x14ac:dyDescent="0.25">
      <c r="A455" s="13">
        <v>453</v>
      </c>
      <c r="B455" s="17">
        <v>2</v>
      </c>
      <c r="C455" s="1" t="s">
        <v>786</v>
      </c>
      <c r="D455" s="1" t="s">
        <v>1257</v>
      </c>
      <c r="E455" s="1" t="s">
        <v>5351</v>
      </c>
      <c r="F455" s="1" t="s">
        <v>717</v>
      </c>
      <c r="G455" s="21">
        <v>5.8340000000025611</v>
      </c>
      <c r="H455" s="21">
        <v>0</v>
      </c>
      <c r="I455" s="1" t="s">
        <v>258</v>
      </c>
      <c r="J455" s="1" t="s">
        <v>259</v>
      </c>
      <c r="K455" s="1">
        <v>0</v>
      </c>
      <c r="L455" s="1">
        <v>0</v>
      </c>
      <c r="M455" s="1">
        <v>10</v>
      </c>
      <c r="N455" s="1">
        <v>10</v>
      </c>
      <c r="O455" s="1">
        <v>50</v>
      </c>
      <c r="P455" s="16">
        <v>159.84375</v>
      </c>
      <c r="Q455" s="21">
        <v>5.8818697798510611</v>
      </c>
      <c r="R455" s="21">
        <v>13.449315016219984</v>
      </c>
      <c r="S455" s="21">
        <v>7.5674452363689229</v>
      </c>
      <c r="T455" s="21">
        <v>0.40345402509575806</v>
      </c>
      <c r="U455" s="21">
        <v>3.3676350578035468</v>
      </c>
      <c r="V455" s="21">
        <v>2.9641810327077889</v>
      </c>
      <c r="W455" s="13" t="str">
        <f>IF(Table4[[#This Row],[PSI - FI]]&gt;5,"Red",(IF(AND(Table4[[#This Row],[PSI - FI]]&lt;5,Table4[[#This Row],[PSI - FI]]&gt;=3),"Blue","No")))</f>
        <v>No</v>
      </c>
      <c r="X455" s="19" t="str">
        <f>HYPERLINK("https://www.google.com/maps/search/?api=1&amp;query="&amp;Table4[[#This Row],[Begin Lat]]&amp;","&amp;Table4[[#This Row],[Begin Long]],"Google Maps")</f>
        <v>Google Maps</v>
      </c>
      <c r="Y455" s="1">
        <v>41.664588000000002</v>
      </c>
      <c r="Z455" s="1">
        <v>-83.570296999999997</v>
      </c>
      <c r="AA455" s="1">
        <v>0</v>
      </c>
      <c r="AB455" s="1">
        <v>0</v>
      </c>
    </row>
    <row r="456" spans="1:28" x14ac:dyDescent="0.25">
      <c r="A456" s="13">
        <v>454</v>
      </c>
      <c r="B456" s="17">
        <v>12</v>
      </c>
      <c r="C456" s="1" t="s">
        <v>785</v>
      </c>
      <c r="D456" s="1" t="s">
        <v>1258</v>
      </c>
      <c r="E456" s="1" t="s">
        <v>5681</v>
      </c>
      <c r="F456" s="1" t="s">
        <v>718</v>
      </c>
      <c r="G456" s="21">
        <v>2.157999999995809</v>
      </c>
      <c r="H456" s="21">
        <v>0</v>
      </c>
      <c r="I456" s="1" t="s">
        <v>258</v>
      </c>
      <c r="J456" s="1" t="s">
        <v>259</v>
      </c>
      <c r="K456" s="1">
        <v>0</v>
      </c>
      <c r="L456" s="1">
        <v>1</v>
      </c>
      <c r="M456" s="1">
        <v>4</v>
      </c>
      <c r="N456" s="1">
        <v>14</v>
      </c>
      <c r="O456" s="1">
        <v>49</v>
      </c>
      <c r="P456" s="16">
        <v>182.98918968023256</v>
      </c>
      <c r="Q456" s="21">
        <v>6.6286496192662581</v>
      </c>
      <c r="R456" s="21">
        <v>13.568886841387526</v>
      </c>
      <c r="S456" s="21">
        <v>6.9402372221212678</v>
      </c>
      <c r="T456" s="21">
        <v>0.45467775893368301</v>
      </c>
      <c r="U456" s="21">
        <v>3.3614054791355996</v>
      </c>
      <c r="V456" s="21">
        <v>2.9067277202019168</v>
      </c>
      <c r="W456" s="13" t="str">
        <f>IF(Table4[[#This Row],[PSI - FI]]&gt;5,"Red",(IF(AND(Table4[[#This Row],[PSI - FI]]&lt;5,Table4[[#This Row],[PSI - FI]]&gt;=3),"Blue","No")))</f>
        <v>No</v>
      </c>
      <c r="X456" s="19" t="str">
        <f>HYPERLINK("https://www.google.com/maps/search/?api=1&amp;query="&amp;Table4[[#This Row],[Begin Lat]]&amp;","&amp;Table4[[#This Row],[Begin Long]],"Google Maps")</f>
        <v>Google Maps</v>
      </c>
      <c r="Y456" s="1">
        <v>41.473998999999999</v>
      </c>
      <c r="Z456" s="1">
        <v>-81.768793000000002</v>
      </c>
      <c r="AA456" s="1">
        <v>0</v>
      </c>
      <c r="AB456" s="1">
        <v>0</v>
      </c>
    </row>
    <row r="457" spans="1:28" x14ac:dyDescent="0.25">
      <c r="A457" s="13">
        <v>455</v>
      </c>
      <c r="B457" s="17">
        <v>7</v>
      </c>
      <c r="C457" s="1" t="s">
        <v>3196</v>
      </c>
      <c r="D457" s="1" t="s">
        <v>1259</v>
      </c>
      <c r="E457" s="1" t="s">
        <v>5784</v>
      </c>
      <c r="F457" s="1" t="s">
        <v>719</v>
      </c>
      <c r="G457" s="21">
        <v>2.7820000000065193</v>
      </c>
      <c r="H457" s="21">
        <v>0</v>
      </c>
      <c r="I457" s="1" t="s">
        <v>258</v>
      </c>
      <c r="J457" s="1" t="s">
        <v>261</v>
      </c>
      <c r="K457" s="1">
        <v>0</v>
      </c>
      <c r="L457" s="1">
        <v>1</v>
      </c>
      <c r="M457" s="1">
        <v>9</v>
      </c>
      <c r="N457" s="1">
        <v>9</v>
      </c>
      <c r="O457" s="1">
        <v>44</v>
      </c>
      <c r="P457" s="16">
        <v>188.53606468023256</v>
      </c>
      <c r="Q457" s="21">
        <v>7.1210756948924487</v>
      </c>
      <c r="R457" s="21">
        <v>12.515682373446925</v>
      </c>
      <c r="S457" s="21">
        <v>5.3946066785544762</v>
      </c>
      <c r="T457" s="21">
        <v>0.49499645463233372</v>
      </c>
      <c r="U457" s="21">
        <v>3.3535860512109252</v>
      </c>
      <c r="V457" s="21">
        <v>2.8585895965785917</v>
      </c>
      <c r="W457" s="13" t="str">
        <f>IF(Table4[[#This Row],[PSI - FI]]&gt;5,"Red",(IF(AND(Table4[[#This Row],[PSI - FI]]&lt;5,Table4[[#This Row],[PSI - FI]]&gt;=3),"Blue","No")))</f>
        <v>No</v>
      </c>
      <c r="X457" s="19" t="str">
        <f>HYPERLINK("https://www.google.com/maps/search/?api=1&amp;query="&amp;Table4[[#This Row],[Begin Lat]]&amp;","&amp;Table4[[#This Row],[Begin Long]],"Google Maps")</f>
        <v>Google Maps</v>
      </c>
      <c r="Y457" s="1">
        <v>39.688709000000003</v>
      </c>
      <c r="Z457" s="1">
        <v>-84.144385999999997</v>
      </c>
      <c r="AA457" s="1">
        <v>0</v>
      </c>
      <c r="AB457" s="1">
        <v>0</v>
      </c>
    </row>
    <row r="458" spans="1:28" x14ac:dyDescent="0.25">
      <c r="A458" s="13">
        <v>456</v>
      </c>
      <c r="B458" s="17">
        <v>6</v>
      </c>
      <c r="C458" s="1" t="s">
        <v>808</v>
      </c>
      <c r="D458" s="1" t="s">
        <v>1260</v>
      </c>
      <c r="E458" s="1" t="s">
        <v>3233</v>
      </c>
      <c r="F458" s="1" t="s">
        <v>720</v>
      </c>
      <c r="G458" s="21">
        <v>16.975000000005821</v>
      </c>
      <c r="H458" s="21">
        <v>0</v>
      </c>
      <c r="I458" s="1" t="s">
        <v>258</v>
      </c>
      <c r="J458" s="1" t="s">
        <v>261</v>
      </c>
      <c r="K458" s="1">
        <v>0</v>
      </c>
      <c r="L458" s="1">
        <v>0</v>
      </c>
      <c r="M458" s="1">
        <v>13</v>
      </c>
      <c r="N458" s="1">
        <v>5</v>
      </c>
      <c r="O458" s="1">
        <v>42</v>
      </c>
      <c r="P458" s="16">
        <v>149.296875</v>
      </c>
      <c r="Q458" s="21">
        <v>10.033975902052036</v>
      </c>
      <c r="R458" s="21">
        <v>12.122846940866012</v>
      </c>
      <c r="S458" s="21">
        <v>2.0888710388139753</v>
      </c>
      <c r="T458" s="21">
        <v>0.69747643617163457</v>
      </c>
      <c r="U458" s="21">
        <v>3.3527113233101495</v>
      </c>
      <c r="V458" s="21">
        <v>2.6552348871385147</v>
      </c>
      <c r="W458" s="13" t="str">
        <f>IF(Table4[[#This Row],[PSI - FI]]&gt;5,"Red",(IF(AND(Table4[[#This Row],[PSI - FI]]&lt;5,Table4[[#This Row],[PSI - FI]]&gt;=3),"Blue","No")))</f>
        <v>No</v>
      </c>
      <c r="X458" s="19" t="str">
        <f>HYPERLINK("https://www.google.com/maps/search/?api=1&amp;query="&amp;Table4[[#This Row],[Begin Lat]]&amp;","&amp;Table4[[#This Row],[Begin Long]],"Google Maps")</f>
        <v>Google Maps</v>
      </c>
      <c r="Y458" s="1">
        <v>39.714581000000003</v>
      </c>
      <c r="Z458" s="1">
        <v>-82.986981999999998</v>
      </c>
      <c r="AA458" s="1">
        <v>0</v>
      </c>
      <c r="AB458" s="1">
        <v>0</v>
      </c>
    </row>
    <row r="459" spans="1:28" x14ac:dyDescent="0.25">
      <c r="A459" s="13">
        <v>457</v>
      </c>
      <c r="B459" s="17">
        <v>12</v>
      </c>
      <c r="C459" s="1" t="s">
        <v>785</v>
      </c>
      <c r="D459" s="1" t="s">
        <v>1261</v>
      </c>
      <c r="E459" s="1" t="s">
        <v>5785</v>
      </c>
      <c r="F459" s="1" t="s">
        <v>721</v>
      </c>
      <c r="G459" s="21">
        <v>0.42699999999604188</v>
      </c>
      <c r="H459" s="21">
        <v>0</v>
      </c>
      <c r="I459" s="1" t="s">
        <v>258</v>
      </c>
      <c r="J459" s="1" t="s">
        <v>259</v>
      </c>
      <c r="K459" s="1">
        <v>0</v>
      </c>
      <c r="L459" s="1">
        <v>0</v>
      </c>
      <c r="M459" s="1">
        <v>8</v>
      </c>
      <c r="N459" s="1">
        <v>10</v>
      </c>
      <c r="O459" s="1">
        <v>41</v>
      </c>
      <c r="P459" s="16">
        <v>137.75</v>
      </c>
      <c r="Q459" s="21">
        <v>10.534591002697249</v>
      </c>
      <c r="R459" s="21">
        <v>11.796440534866791</v>
      </c>
      <c r="S459" s="21">
        <v>1.261849532169542</v>
      </c>
      <c r="T459" s="21">
        <v>0.72259728655254007</v>
      </c>
      <c r="U459" s="21">
        <v>3.3504973937206528</v>
      </c>
      <c r="V459" s="21">
        <v>2.627900107168113</v>
      </c>
      <c r="W459" s="13" t="str">
        <f>IF(Table4[[#This Row],[PSI - FI]]&gt;5,"Red",(IF(AND(Table4[[#This Row],[PSI - FI]]&lt;5,Table4[[#This Row],[PSI - FI]]&gt;=3),"Blue","No")))</f>
        <v>No</v>
      </c>
      <c r="X459" s="19" t="str">
        <f>HYPERLINK("https://www.google.com/maps/search/?api=1&amp;query="&amp;Table4[[#This Row],[Begin Lat]]&amp;","&amp;Table4[[#This Row],[Begin Long]],"Google Maps")</f>
        <v>Google Maps</v>
      </c>
      <c r="Y459" s="1">
        <v>41.500956000000002</v>
      </c>
      <c r="Z459" s="1">
        <v>-81.612455999999995</v>
      </c>
      <c r="AA459" s="1">
        <v>0</v>
      </c>
      <c r="AB459" s="1">
        <v>0</v>
      </c>
    </row>
    <row r="460" spans="1:28" x14ac:dyDescent="0.25">
      <c r="A460" s="13">
        <v>458</v>
      </c>
      <c r="B460" s="17">
        <v>7</v>
      </c>
      <c r="C460" s="1" t="s">
        <v>3196</v>
      </c>
      <c r="D460" s="1" t="s">
        <v>1262</v>
      </c>
      <c r="E460" s="1" t="s">
        <v>5786</v>
      </c>
      <c r="F460" s="1" t="s">
        <v>722</v>
      </c>
      <c r="G460" s="21">
        <v>1.3490000000019791</v>
      </c>
      <c r="H460" s="21">
        <v>0</v>
      </c>
      <c r="I460" s="1" t="s">
        <v>258</v>
      </c>
      <c r="J460" s="1" t="s">
        <v>261</v>
      </c>
      <c r="K460" s="1">
        <v>0</v>
      </c>
      <c r="L460" s="1">
        <v>1</v>
      </c>
      <c r="M460" s="1">
        <v>9</v>
      </c>
      <c r="N460" s="1">
        <v>9</v>
      </c>
      <c r="O460" s="1">
        <v>41</v>
      </c>
      <c r="P460" s="16">
        <v>185.53606468023256</v>
      </c>
      <c r="Q460" s="21">
        <v>7.6060743809609557</v>
      </c>
      <c r="R460" s="21">
        <v>11.784683481508184</v>
      </c>
      <c r="S460" s="21">
        <v>4.1786091005472281</v>
      </c>
      <c r="T460" s="21">
        <v>0.52870942727738535</v>
      </c>
      <c r="U460" s="21">
        <v>3.3468909657012049</v>
      </c>
      <c r="V460" s="21">
        <v>2.8181815384238194</v>
      </c>
      <c r="W460" s="13" t="str">
        <f>IF(Table4[[#This Row],[PSI - FI]]&gt;5,"Red",(IF(AND(Table4[[#This Row],[PSI - FI]]&lt;5,Table4[[#This Row],[PSI - FI]]&gt;=3),"Blue","No")))</f>
        <v>No</v>
      </c>
      <c r="X460" s="19" t="str">
        <f>HYPERLINK("https://www.google.com/maps/search/?api=1&amp;query="&amp;Table4[[#This Row],[Begin Lat]]&amp;","&amp;Table4[[#This Row],[Begin Long]],"Google Maps")</f>
        <v>Google Maps</v>
      </c>
      <c r="Y460" s="1">
        <v>39.702641</v>
      </c>
      <c r="Z460" s="1">
        <v>-84.123272</v>
      </c>
      <c r="AA460" s="1">
        <v>0</v>
      </c>
      <c r="AB460" s="1">
        <v>0</v>
      </c>
    </row>
    <row r="461" spans="1:28" x14ac:dyDescent="0.25">
      <c r="A461" s="13">
        <v>459</v>
      </c>
      <c r="B461" s="17">
        <v>3</v>
      </c>
      <c r="C461" s="1" t="s">
        <v>802</v>
      </c>
      <c r="D461" s="1" t="s">
        <v>1263</v>
      </c>
      <c r="E461" s="1" t="s">
        <v>5787</v>
      </c>
      <c r="F461" s="1" t="s">
        <v>723</v>
      </c>
      <c r="G461" s="21">
        <v>4.4489999999932479</v>
      </c>
      <c r="H461" s="21">
        <v>0</v>
      </c>
      <c r="I461" s="1" t="s">
        <v>258</v>
      </c>
      <c r="J461" s="1" t="s">
        <v>259</v>
      </c>
      <c r="K461" s="1">
        <v>0</v>
      </c>
      <c r="L461" s="1">
        <v>4</v>
      </c>
      <c r="M461" s="1">
        <v>8</v>
      </c>
      <c r="N461" s="1">
        <v>7</v>
      </c>
      <c r="O461" s="1">
        <v>23</v>
      </c>
      <c r="P461" s="16">
        <v>289.14425872093022</v>
      </c>
      <c r="Q461" s="21">
        <v>6.2395454147887417</v>
      </c>
      <c r="R461" s="21">
        <v>8.4154420216064008</v>
      </c>
      <c r="S461" s="21">
        <v>2.1758966068176591</v>
      </c>
      <c r="T461" s="21">
        <v>0.42798800493472389</v>
      </c>
      <c r="U461" s="21">
        <v>3.3429803149329027</v>
      </c>
      <c r="V461" s="21">
        <v>2.9149923099981789</v>
      </c>
      <c r="W461" s="13" t="str">
        <f>IF(Table4[[#This Row],[PSI - FI]]&gt;5,"Red",(IF(AND(Table4[[#This Row],[PSI - FI]]&lt;5,Table4[[#This Row],[PSI - FI]]&gt;=3),"Blue","No")))</f>
        <v>No</v>
      </c>
      <c r="X461" s="19" t="str">
        <f>HYPERLINK("https://www.google.com/maps/search/?api=1&amp;query="&amp;Table4[[#This Row],[Begin Lat]]&amp;","&amp;Table4[[#This Row],[Begin Long]],"Google Maps")</f>
        <v>Google Maps</v>
      </c>
      <c r="Y461" s="1">
        <v>40.733165</v>
      </c>
      <c r="Z461" s="1">
        <v>-82.513317000000001</v>
      </c>
      <c r="AA461" s="1">
        <v>0</v>
      </c>
      <c r="AB461" s="1">
        <v>0</v>
      </c>
    </row>
    <row r="462" spans="1:28" x14ac:dyDescent="0.25">
      <c r="A462" s="13">
        <v>460</v>
      </c>
      <c r="B462" s="17">
        <v>8</v>
      </c>
      <c r="C462" s="1" t="s">
        <v>787</v>
      </c>
      <c r="D462" s="1" t="s">
        <v>1264</v>
      </c>
      <c r="E462" s="1" t="s">
        <v>5788</v>
      </c>
      <c r="F462" s="1" t="s">
        <v>724</v>
      </c>
      <c r="G462" s="21">
        <v>1.6119999999937136</v>
      </c>
      <c r="H462" s="21">
        <v>0</v>
      </c>
      <c r="I462" s="1" t="s">
        <v>258</v>
      </c>
      <c r="J462" s="1" t="s">
        <v>259</v>
      </c>
      <c r="K462" s="1">
        <v>0</v>
      </c>
      <c r="L462" s="1">
        <v>1</v>
      </c>
      <c r="M462" s="1">
        <v>8</v>
      </c>
      <c r="N462" s="1">
        <v>11</v>
      </c>
      <c r="O462" s="1">
        <v>72</v>
      </c>
      <c r="P462" s="16">
        <v>218.86418968023256</v>
      </c>
      <c r="Q462" s="21">
        <v>4.549835713290439</v>
      </c>
      <c r="R462" s="21">
        <v>18.310127508959507</v>
      </c>
      <c r="S462" s="21">
        <v>13.760291795669069</v>
      </c>
      <c r="T462" s="21">
        <v>0.31208605439373371</v>
      </c>
      <c r="U462" s="21">
        <v>3.3353860644490188</v>
      </c>
      <c r="V462" s="21">
        <v>3.0233000100552849</v>
      </c>
      <c r="W462" s="13" t="str">
        <f>IF(Table4[[#This Row],[PSI - FI]]&gt;5,"Red",(IF(AND(Table4[[#This Row],[PSI - FI]]&lt;5,Table4[[#This Row],[PSI - FI]]&gt;=3),"Blue","No")))</f>
        <v>Blue</v>
      </c>
      <c r="X462" s="19" t="str">
        <f>HYPERLINK("https://www.google.com/maps/search/?api=1&amp;query="&amp;Table4[[#This Row],[Begin Lat]]&amp;","&amp;Table4[[#This Row],[Begin Long]],"Google Maps")</f>
        <v>Google Maps</v>
      </c>
      <c r="Y462" s="1">
        <v>39.127116999999998</v>
      </c>
      <c r="Z462" s="1">
        <v>-84.508392000000001</v>
      </c>
      <c r="AA462" s="1">
        <v>0</v>
      </c>
      <c r="AB462" s="1">
        <v>0</v>
      </c>
    </row>
    <row r="463" spans="1:28" x14ac:dyDescent="0.25">
      <c r="A463" s="13">
        <v>461</v>
      </c>
      <c r="B463" s="17">
        <v>4</v>
      </c>
      <c r="C463" s="1" t="s">
        <v>800</v>
      </c>
      <c r="D463" s="1" t="s">
        <v>1265</v>
      </c>
      <c r="E463" s="1" t="s">
        <v>5789</v>
      </c>
      <c r="F463" s="1" t="s">
        <v>725</v>
      </c>
      <c r="G463" s="21">
        <v>0.6190000000060536</v>
      </c>
      <c r="H463" s="21">
        <v>0</v>
      </c>
      <c r="I463" s="1" t="s">
        <v>258</v>
      </c>
      <c r="J463" s="1" t="s">
        <v>259</v>
      </c>
      <c r="K463" s="1">
        <v>0</v>
      </c>
      <c r="L463" s="1">
        <v>2</v>
      </c>
      <c r="M463" s="1">
        <v>11</v>
      </c>
      <c r="N463" s="1">
        <v>5</v>
      </c>
      <c r="O463" s="1">
        <v>39</v>
      </c>
      <c r="P463" s="16">
        <v>224.55650436046511</v>
      </c>
      <c r="Q463" s="21">
        <v>9.9811233551240814</v>
      </c>
      <c r="R463" s="21">
        <v>11.38569527615196</v>
      </c>
      <c r="S463" s="21">
        <v>1.4045719210278786</v>
      </c>
      <c r="T463" s="21">
        <v>0.68463338076553892</v>
      </c>
      <c r="U463" s="21">
        <v>3.3317719931692369</v>
      </c>
      <c r="V463" s="21">
        <v>2.647138612403698</v>
      </c>
      <c r="W463" s="13" t="str">
        <f>IF(Table4[[#This Row],[PSI - FI]]&gt;5,"Red",(IF(AND(Table4[[#This Row],[PSI - FI]]&lt;5,Table4[[#This Row],[PSI - FI]]&gt;=3),"Blue","No")))</f>
        <v>No</v>
      </c>
      <c r="X463" s="19" t="str">
        <f>HYPERLINK("https://www.google.com/maps/search/?api=1&amp;query="&amp;Table4[[#This Row],[Begin Lat]]&amp;","&amp;Table4[[#This Row],[Begin Long]],"Google Maps")</f>
        <v>Google Maps</v>
      </c>
      <c r="Y463" s="1">
        <v>40.797465000000003</v>
      </c>
      <c r="Z463" s="1">
        <v>-81.416929999999994</v>
      </c>
      <c r="AA463" s="1">
        <v>0</v>
      </c>
      <c r="AB463" s="1">
        <v>0</v>
      </c>
    </row>
    <row r="464" spans="1:28" x14ac:dyDescent="0.25">
      <c r="A464" s="13">
        <v>462</v>
      </c>
      <c r="B464" s="17">
        <v>2</v>
      </c>
      <c r="C464" s="1" t="s">
        <v>786</v>
      </c>
      <c r="D464" s="1" t="s">
        <v>1266</v>
      </c>
      <c r="E464" s="1" t="s">
        <v>5517</v>
      </c>
      <c r="F464" s="1" t="s">
        <v>726</v>
      </c>
      <c r="G464" s="21">
        <v>4.7890000000043074</v>
      </c>
      <c r="H464" s="21">
        <v>0</v>
      </c>
      <c r="I464" s="1" t="s">
        <v>258</v>
      </c>
      <c r="J464" s="1" t="s">
        <v>259</v>
      </c>
      <c r="K464" s="1">
        <v>0</v>
      </c>
      <c r="L464" s="1">
        <v>1</v>
      </c>
      <c r="M464" s="1">
        <v>10</v>
      </c>
      <c r="N464" s="1">
        <v>5</v>
      </c>
      <c r="O464" s="1">
        <v>59</v>
      </c>
      <c r="P464" s="16">
        <v>192.33293968023256</v>
      </c>
      <c r="Q464" s="21">
        <v>8.0777582593978199</v>
      </c>
      <c r="R464" s="21">
        <v>17.458117125168581</v>
      </c>
      <c r="S464" s="21">
        <v>9.3803588657707611</v>
      </c>
      <c r="T464" s="21">
        <v>0.55407620458865015</v>
      </c>
      <c r="U464" s="21">
        <v>3.3317657009945703</v>
      </c>
      <c r="V464" s="21">
        <v>2.77768949640592</v>
      </c>
      <c r="W464" s="13" t="str">
        <f>IF(Table4[[#This Row],[PSI - FI]]&gt;5,"Red",(IF(AND(Table4[[#This Row],[PSI - FI]]&lt;5,Table4[[#This Row],[PSI - FI]]&gt;=3),"Blue","No")))</f>
        <v>No</v>
      </c>
      <c r="X464" s="19" t="str">
        <f>HYPERLINK("https://www.google.com/maps/search/?api=1&amp;query="&amp;Table4[[#This Row],[Begin Lat]]&amp;","&amp;Table4[[#This Row],[Begin Long]],"Google Maps")</f>
        <v>Google Maps</v>
      </c>
      <c r="Y464" s="1">
        <v>41.705539000000002</v>
      </c>
      <c r="Z464" s="1">
        <v>-83.645131000000006</v>
      </c>
      <c r="AA464" s="1">
        <v>0</v>
      </c>
      <c r="AB464" s="1">
        <v>0</v>
      </c>
    </row>
    <row r="465" spans="1:28" x14ac:dyDescent="0.25">
      <c r="A465" s="13">
        <v>463</v>
      </c>
      <c r="B465" s="17">
        <v>12</v>
      </c>
      <c r="C465" s="1" t="s">
        <v>785</v>
      </c>
      <c r="D465" s="1" t="s">
        <v>1267</v>
      </c>
      <c r="E465" s="1" t="s">
        <v>5585</v>
      </c>
      <c r="F465" s="1" t="s">
        <v>727</v>
      </c>
      <c r="G465" s="21">
        <v>4.1059999999997672</v>
      </c>
      <c r="H465" s="21">
        <v>0</v>
      </c>
      <c r="I465" s="1" t="s">
        <v>258</v>
      </c>
      <c r="J465" s="1" t="s">
        <v>261</v>
      </c>
      <c r="K465" s="1">
        <v>0</v>
      </c>
      <c r="L465" s="1">
        <v>0</v>
      </c>
      <c r="M465" s="1">
        <v>6</v>
      </c>
      <c r="N465" s="1">
        <v>13</v>
      </c>
      <c r="O465" s="1">
        <v>36</v>
      </c>
      <c r="P465" s="16">
        <v>132.96875</v>
      </c>
      <c r="Q465" s="21">
        <v>6.4428531972290166</v>
      </c>
      <c r="R465" s="21">
        <v>10.982656877396376</v>
      </c>
      <c r="S465" s="21">
        <v>4.5398036801673598</v>
      </c>
      <c r="T465" s="21">
        <v>0.44785221039461603</v>
      </c>
      <c r="U465" s="21">
        <v>3.3232547637410317</v>
      </c>
      <c r="V465" s="21">
        <v>2.8754025533464156</v>
      </c>
      <c r="W465" s="13" t="str">
        <f>IF(Table4[[#This Row],[PSI - FI]]&gt;5,"Red",(IF(AND(Table4[[#This Row],[PSI - FI]]&lt;5,Table4[[#This Row],[PSI - FI]]&gt;=3),"Blue","No")))</f>
        <v>No</v>
      </c>
      <c r="X465" s="19" t="str">
        <f>HYPERLINK("https://www.google.com/maps/search/?api=1&amp;query="&amp;Table4[[#This Row],[Begin Lat]]&amp;","&amp;Table4[[#This Row],[Begin Long]],"Google Maps")</f>
        <v>Google Maps</v>
      </c>
      <c r="Y465" s="1">
        <v>41.493448999999998</v>
      </c>
      <c r="Z465" s="1">
        <v>-81.601488000000003</v>
      </c>
      <c r="AA465" s="1">
        <v>0</v>
      </c>
      <c r="AB465" s="1">
        <v>0</v>
      </c>
    </row>
    <row r="466" spans="1:28" x14ac:dyDescent="0.25">
      <c r="A466" s="13">
        <v>464</v>
      </c>
      <c r="B466" s="17">
        <v>12</v>
      </c>
      <c r="C466" s="1" t="s">
        <v>785</v>
      </c>
      <c r="D466" s="1" t="s">
        <v>1268</v>
      </c>
      <c r="E466" s="1" t="s">
        <v>5622</v>
      </c>
      <c r="F466" s="1" t="s">
        <v>728</v>
      </c>
      <c r="G466" s="21">
        <v>7.6889999999984866</v>
      </c>
      <c r="H466" s="21">
        <v>0</v>
      </c>
      <c r="I466" s="1" t="s">
        <v>258</v>
      </c>
      <c r="J466" s="1" t="s">
        <v>259</v>
      </c>
      <c r="K466" s="1">
        <v>0</v>
      </c>
      <c r="L466" s="1">
        <v>0</v>
      </c>
      <c r="M466" s="1">
        <v>7</v>
      </c>
      <c r="N466" s="1">
        <v>11</v>
      </c>
      <c r="O466" s="1">
        <v>82</v>
      </c>
      <c r="P466" s="16">
        <v>176.640625</v>
      </c>
      <c r="Q466" s="21">
        <v>7.7481077438955301</v>
      </c>
      <c r="R466" s="21">
        <v>20.430514927661097</v>
      </c>
      <c r="S466" s="21">
        <v>12.682407183765566</v>
      </c>
      <c r="T466" s="21">
        <v>0.53146454667505749</v>
      </c>
      <c r="U466" s="21">
        <v>3.3180964192542923</v>
      </c>
      <c r="V466" s="21">
        <v>2.7866318725792349</v>
      </c>
      <c r="W466" s="13" t="str">
        <f>IF(Table4[[#This Row],[PSI - FI]]&gt;5,"Red",(IF(AND(Table4[[#This Row],[PSI - FI]]&lt;5,Table4[[#This Row],[PSI - FI]]&gt;=3),"Blue","No")))</f>
        <v>No</v>
      </c>
      <c r="X466" s="19" t="str">
        <f>HYPERLINK("https://www.google.com/maps/search/?api=1&amp;query="&amp;Table4[[#This Row],[Begin Lat]]&amp;","&amp;Table4[[#This Row],[Begin Long]],"Google Maps")</f>
        <v>Google Maps</v>
      </c>
      <c r="Y466" s="1">
        <v>41.520688</v>
      </c>
      <c r="Z466" s="1">
        <v>-81.536507</v>
      </c>
      <c r="AA466" s="1">
        <v>0</v>
      </c>
      <c r="AB466" s="1">
        <v>0</v>
      </c>
    </row>
    <row r="467" spans="1:28" x14ac:dyDescent="0.25">
      <c r="A467" s="13">
        <v>465</v>
      </c>
      <c r="B467" s="17">
        <v>12</v>
      </c>
      <c r="C467" s="1" t="s">
        <v>785</v>
      </c>
      <c r="D467" s="1" t="s">
        <v>1269</v>
      </c>
      <c r="E467" s="1" t="s">
        <v>5727</v>
      </c>
      <c r="F467" s="1" t="s">
        <v>729</v>
      </c>
      <c r="G467" s="21">
        <v>0.91899999999441206</v>
      </c>
      <c r="H467" s="21">
        <v>0</v>
      </c>
      <c r="I467" s="1" t="s">
        <v>258</v>
      </c>
      <c r="J467" s="1" t="s">
        <v>259</v>
      </c>
      <c r="K467" s="1">
        <v>0</v>
      </c>
      <c r="L467" s="1">
        <v>0</v>
      </c>
      <c r="M467" s="1">
        <v>4</v>
      </c>
      <c r="N467" s="1">
        <v>16</v>
      </c>
      <c r="O467" s="1">
        <v>30</v>
      </c>
      <c r="P467" s="16">
        <v>127.1875</v>
      </c>
      <c r="Q467" s="21">
        <v>4.416410418590301</v>
      </c>
      <c r="R467" s="21">
        <v>9.9626813003690469</v>
      </c>
      <c r="S467" s="21">
        <v>5.5462708817787458</v>
      </c>
      <c r="T467" s="21">
        <v>0.30293403739724029</v>
      </c>
      <c r="U467" s="21">
        <v>3.3173249135970071</v>
      </c>
      <c r="V467" s="21">
        <v>3.0143908761997666</v>
      </c>
      <c r="W467" s="13" t="str">
        <f>IF(Table4[[#This Row],[PSI - FI]]&gt;5,"Red",(IF(AND(Table4[[#This Row],[PSI - FI]]&lt;5,Table4[[#This Row],[PSI - FI]]&gt;=3),"Blue","No")))</f>
        <v>Blue</v>
      </c>
      <c r="X467" s="19" t="str">
        <f>HYPERLINK("https://www.google.com/maps/search/?api=1&amp;query="&amp;Table4[[#This Row],[Begin Lat]]&amp;","&amp;Table4[[#This Row],[Begin Long]],"Google Maps")</f>
        <v>Google Maps</v>
      </c>
      <c r="Y467" s="1">
        <v>41.501196999999998</v>
      </c>
      <c r="Z467" s="1">
        <v>-81.667139000000006</v>
      </c>
      <c r="AA467" s="1">
        <v>0</v>
      </c>
      <c r="AB467" s="1">
        <v>0</v>
      </c>
    </row>
    <row r="468" spans="1:28" x14ac:dyDescent="0.25">
      <c r="A468" s="13">
        <v>466</v>
      </c>
      <c r="B468" s="17">
        <v>12</v>
      </c>
      <c r="C468" s="1" t="s">
        <v>785</v>
      </c>
      <c r="D468" s="1" t="s">
        <v>1270</v>
      </c>
      <c r="E468" s="1" t="s">
        <v>5605</v>
      </c>
      <c r="F468" s="1" t="s">
        <v>730</v>
      </c>
      <c r="G468" s="21">
        <v>2.1040000000066357</v>
      </c>
      <c r="H468" s="21">
        <v>0</v>
      </c>
      <c r="I468" s="1" t="s">
        <v>258</v>
      </c>
      <c r="J468" s="1" t="s">
        <v>259</v>
      </c>
      <c r="K468" s="1">
        <v>0</v>
      </c>
      <c r="L468" s="1">
        <v>3</v>
      </c>
      <c r="M468" s="1">
        <v>7</v>
      </c>
      <c r="N468" s="1">
        <v>8</v>
      </c>
      <c r="O468" s="1">
        <v>56</v>
      </c>
      <c r="P468" s="16">
        <v>274.35819404069764</v>
      </c>
      <c r="Q468" s="21">
        <v>8.9116970623764455</v>
      </c>
      <c r="R468" s="21">
        <v>14.871423444943263</v>
      </c>
      <c r="S468" s="21">
        <v>5.9597263825668172</v>
      </c>
      <c r="T468" s="21">
        <v>0.61127841737782618</v>
      </c>
      <c r="U468" s="21">
        <v>3.3167196554216751</v>
      </c>
      <c r="V468" s="21">
        <v>2.7054412380438491</v>
      </c>
      <c r="W468" s="13" t="str">
        <f>IF(Table4[[#This Row],[PSI - FI]]&gt;5,"Red",(IF(AND(Table4[[#This Row],[PSI - FI]]&lt;5,Table4[[#This Row],[PSI - FI]]&gt;=3),"Blue","No")))</f>
        <v>No</v>
      </c>
      <c r="X468" s="19" t="str">
        <f>HYPERLINK("https://www.google.com/maps/search/?api=1&amp;query="&amp;Table4[[#This Row],[Begin Lat]]&amp;","&amp;Table4[[#This Row],[Begin Long]],"Google Maps")</f>
        <v>Google Maps</v>
      </c>
      <c r="Y468" s="1">
        <v>41.417056000000002</v>
      </c>
      <c r="Z468" s="1">
        <v>-81.606059999999999</v>
      </c>
      <c r="AA468" s="1">
        <v>0</v>
      </c>
      <c r="AB468" s="1">
        <v>0</v>
      </c>
    </row>
    <row r="469" spans="1:28" x14ac:dyDescent="0.25">
      <c r="A469" s="13">
        <v>467</v>
      </c>
      <c r="B469" s="17">
        <v>1</v>
      </c>
      <c r="C469" s="1" t="s">
        <v>803</v>
      </c>
      <c r="D469" s="1" t="s">
        <v>1271</v>
      </c>
      <c r="E469" s="1" t="s">
        <v>5790</v>
      </c>
      <c r="F469" s="1" t="s">
        <v>731</v>
      </c>
      <c r="G469" s="21">
        <v>2.1150000000052387</v>
      </c>
      <c r="H469" s="21">
        <v>0</v>
      </c>
      <c r="I469" s="1" t="s">
        <v>258</v>
      </c>
      <c r="J469" s="1" t="s">
        <v>259</v>
      </c>
      <c r="K469" s="1">
        <v>0</v>
      </c>
      <c r="L469" s="1">
        <v>1</v>
      </c>
      <c r="M469" s="1">
        <v>11</v>
      </c>
      <c r="N469" s="1">
        <v>9</v>
      </c>
      <c r="O469" s="1">
        <v>45</v>
      </c>
      <c r="P469" s="16">
        <v>202.62981468023256</v>
      </c>
      <c r="Q469" s="21">
        <v>3.7728989824833925</v>
      </c>
      <c r="R469" s="21">
        <v>12.844425768561676</v>
      </c>
      <c r="S469" s="21">
        <v>9.0715267860782838</v>
      </c>
      <c r="T469" s="21">
        <v>0.25879377438396112</v>
      </c>
      <c r="U469" s="21">
        <v>3.3161437516602801</v>
      </c>
      <c r="V469" s="21">
        <v>3.0573499772763189</v>
      </c>
      <c r="W469" s="13" t="str">
        <f>IF(Table4[[#This Row],[PSI - FI]]&gt;5,"Red",(IF(AND(Table4[[#This Row],[PSI - FI]]&lt;5,Table4[[#This Row],[PSI - FI]]&gt;=3),"Blue","No")))</f>
        <v>Blue</v>
      </c>
      <c r="X469" s="19" t="str">
        <f>HYPERLINK("https://www.google.com/maps/search/?api=1&amp;query="&amp;Table4[[#This Row],[Begin Lat]]&amp;","&amp;Table4[[#This Row],[Begin Long]],"Google Maps")</f>
        <v>Google Maps</v>
      </c>
      <c r="Y469" s="1">
        <v>40.740015</v>
      </c>
      <c r="Z469" s="1">
        <v>-84.124500999999995</v>
      </c>
      <c r="AA469" s="1">
        <v>0</v>
      </c>
      <c r="AB469" s="1">
        <v>0</v>
      </c>
    </row>
    <row r="470" spans="1:28" x14ac:dyDescent="0.25">
      <c r="A470" s="13">
        <v>468</v>
      </c>
      <c r="B470" s="17">
        <v>12</v>
      </c>
      <c r="C470" s="1" t="s">
        <v>785</v>
      </c>
      <c r="D470" s="1" t="s">
        <v>1272</v>
      </c>
      <c r="E470" s="1" t="s">
        <v>5791</v>
      </c>
      <c r="F470" s="1" t="s">
        <v>732</v>
      </c>
      <c r="G470" s="21">
        <v>2.952000000004773</v>
      </c>
      <c r="H470" s="21">
        <v>0</v>
      </c>
      <c r="I470" s="1" t="s">
        <v>258</v>
      </c>
      <c r="J470" s="1" t="s">
        <v>259</v>
      </c>
      <c r="K470" s="1">
        <v>1</v>
      </c>
      <c r="L470" s="1">
        <v>1</v>
      </c>
      <c r="M470" s="1">
        <v>7</v>
      </c>
      <c r="N470" s="1">
        <v>9</v>
      </c>
      <c r="O470" s="1">
        <v>58</v>
      </c>
      <c r="P470" s="16">
        <v>235.11900436046511</v>
      </c>
      <c r="Q470" s="21">
        <v>10.028683287954575</v>
      </c>
      <c r="R470" s="21">
        <v>15.051625614232201</v>
      </c>
      <c r="S470" s="21">
        <v>5.0229423262776258</v>
      </c>
      <c r="T470" s="21">
        <v>0.68789565059672053</v>
      </c>
      <c r="U470" s="21">
        <v>3.3092179994757154</v>
      </c>
      <c r="V470" s="21">
        <v>2.6213223488789947</v>
      </c>
      <c r="W470" s="13" t="str">
        <f>IF(Table4[[#This Row],[PSI - FI]]&gt;5,"Red",(IF(AND(Table4[[#This Row],[PSI - FI]]&lt;5,Table4[[#This Row],[PSI - FI]]&gt;=3),"Blue","No")))</f>
        <v>No</v>
      </c>
      <c r="X470" s="19" t="str">
        <f>HYPERLINK("https://www.google.com/maps/search/?api=1&amp;query="&amp;Table4[[#This Row],[Begin Lat]]&amp;","&amp;Table4[[#This Row],[Begin Long]],"Google Maps")</f>
        <v>Google Maps</v>
      </c>
      <c r="Y470" s="1">
        <v>41.398207999999997</v>
      </c>
      <c r="Z470" s="1">
        <v>-81.468877000000006</v>
      </c>
      <c r="AA470" s="1">
        <v>0</v>
      </c>
      <c r="AB470" s="1">
        <v>0</v>
      </c>
    </row>
    <row r="471" spans="1:28" x14ac:dyDescent="0.25">
      <c r="A471" s="13">
        <v>469</v>
      </c>
      <c r="B471" s="17">
        <v>3</v>
      </c>
      <c r="C471" s="1" t="s">
        <v>802</v>
      </c>
      <c r="D471" s="1" t="s">
        <v>1273</v>
      </c>
      <c r="E471" s="1" t="s">
        <v>5777</v>
      </c>
      <c r="F471" s="1" t="s">
        <v>733</v>
      </c>
      <c r="G471" s="21">
        <v>5.9470000000001164</v>
      </c>
      <c r="H471" s="21">
        <v>0</v>
      </c>
      <c r="I471" s="1" t="s">
        <v>258</v>
      </c>
      <c r="J471" s="1" t="s">
        <v>259</v>
      </c>
      <c r="K471" s="1">
        <v>0</v>
      </c>
      <c r="L471" s="1">
        <v>0</v>
      </c>
      <c r="M471" s="1">
        <v>11</v>
      </c>
      <c r="N471" s="1">
        <v>7</v>
      </c>
      <c r="O471" s="1">
        <v>61</v>
      </c>
      <c r="P471" s="16">
        <v>164.078125</v>
      </c>
      <c r="Q471" s="21">
        <v>8.6808670743175007</v>
      </c>
      <c r="R471" s="21">
        <v>15.810226253229459</v>
      </c>
      <c r="S471" s="21">
        <v>7.1293591789119581</v>
      </c>
      <c r="T471" s="21">
        <v>0.59544513794783771</v>
      </c>
      <c r="U471" s="21">
        <v>3.2960600521041568</v>
      </c>
      <c r="V471" s="21">
        <v>2.7006149141563189</v>
      </c>
      <c r="W471" s="13" t="str">
        <f>IF(Table4[[#This Row],[PSI - FI]]&gt;5,"Red",(IF(AND(Table4[[#This Row],[PSI - FI]]&lt;5,Table4[[#This Row],[PSI - FI]]&gt;=3),"Blue","No")))</f>
        <v>No</v>
      </c>
      <c r="X471" s="19" t="str">
        <f>HYPERLINK("https://www.google.com/maps/search/?api=1&amp;query="&amp;Table4[[#This Row],[Begin Lat]]&amp;","&amp;Table4[[#This Row],[Begin Long]],"Google Maps")</f>
        <v>Google Maps</v>
      </c>
      <c r="Y471" s="1">
        <v>40.765783999999996</v>
      </c>
      <c r="Z471" s="1">
        <v>-82.551714000000004</v>
      </c>
      <c r="AA471" s="1">
        <v>0</v>
      </c>
      <c r="AB471" s="1">
        <v>0</v>
      </c>
    </row>
    <row r="472" spans="1:28" x14ac:dyDescent="0.25">
      <c r="A472" s="13">
        <v>470</v>
      </c>
      <c r="B472" s="17">
        <v>12</v>
      </c>
      <c r="C472" s="1" t="s">
        <v>785</v>
      </c>
      <c r="D472" s="1" t="s">
        <v>1274</v>
      </c>
      <c r="E472" s="1" t="s">
        <v>5582</v>
      </c>
      <c r="F472" s="1" t="s">
        <v>734</v>
      </c>
      <c r="G472" s="21">
        <v>4.6319999999977881</v>
      </c>
      <c r="H472" s="21">
        <v>0</v>
      </c>
      <c r="I472" s="1" t="s">
        <v>258</v>
      </c>
      <c r="J472" s="1" t="s">
        <v>259</v>
      </c>
      <c r="K472" s="1">
        <v>0</v>
      </c>
      <c r="L472" s="1">
        <v>1</v>
      </c>
      <c r="M472" s="1">
        <v>9</v>
      </c>
      <c r="N472" s="1">
        <v>11</v>
      </c>
      <c r="O472" s="1">
        <v>32</v>
      </c>
      <c r="P472" s="16">
        <v>185.41106468023256</v>
      </c>
      <c r="Q472" s="21">
        <v>5.1010733222866831</v>
      </c>
      <c r="R472" s="21">
        <v>9.619478891506466</v>
      </c>
      <c r="S472" s="21">
        <v>4.5184055692197829</v>
      </c>
      <c r="T472" s="21">
        <v>0.34989699554981757</v>
      </c>
      <c r="U472" s="21">
        <v>3.2955350070392684</v>
      </c>
      <c r="V472" s="21">
        <v>2.9456380114894509</v>
      </c>
      <c r="W472" s="13" t="str">
        <f>IF(Table4[[#This Row],[PSI - FI]]&gt;5,"Red",(IF(AND(Table4[[#This Row],[PSI - FI]]&lt;5,Table4[[#This Row],[PSI - FI]]&gt;=3),"Blue","No")))</f>
        <v>No</v>
      </c>
      <c r="X472" s="19" t="str">
        <f>HYPERLINK("https://www.google.com/maps/search/?api=1&amp;query="&amp;Table4[[#This Row],[Begin Lat]]&amp;","&amp;Table4[[#This Row],[Begin Long]],"Google Maps")</f>
        <v>Google Maps</v>
      </c>
      <c r="Y472" s="1">
        <v>41.416955000000002</v>
      </c>
      <c r="Z472" s="1">
        <v>-81.527372</v>
      </c>
      <c r="AA472" s="1">
        <v>0</v>
      </c>
      <c r="AB472" s="1">
        <v>0</v>
      </c>
    </row>
    <row r="473" spans="1:28" x14ac:dyDescent="0.25">
      <c r="A473" s="13">
        <v>471</v>
      </c>
      <c r="B473" s="17">
        <v>2</v>
      </c>
      <c r="C473" s="1" t="s">
        <v>786</v>
      </c>
      <c r="D473" s="1" t="s">
        <v>1275</v>
      </c>
      <c r="E473" s="1" t="s">
        <v>5723</v>
      </c>
      <c r="F473" s="1" t="s">
        <v>735</v>
      </c>
      <c r="G473" s="21">
        <v>0.83100000000558794</v>
      </c>
      <c r="H473" s="21">
        <v>0</v>
      </c>
      <c r="I473" s="1" t="s">
        <v>258</v>
      </c>
      <c r="J473" s="1" t="s">
        <v>259</v>
      </c>
      <c r="K473" s="1">
        <v>0</v>
      </c>
      <c r="L473" s="1">
        <v>0</v>
      </c>
      <c r="M473" s="1">
        <v>10</v>
      </c>
      <c r="N473" s="1">
        <v>13</v>
      </c>
      <c r="O473" s="1">
        <v>47</v>
      </c>
      <c r="P473" s="16">
        <v>170.15625</v>
      </c>
      <c r="Q473" s="21">
        <v>4.2073589898796229</v>
      </c>
      <c r="R473" s="21">
        <v>11.811062500566386</v>
      </c>
      <c r="S473" s="21">
        <v>7.6037035106867634</v>
      </c>
      <c r="T473" s="21">
        <v>0.28859461073154524</v>
      </c>
      <c r="U473" s="21">
        <v>3.2912107280912251</v>
      </c>
      <c r="V473" s="21">
        <v>3.0026161173596799</v>
      </c>
      <c r="W473" s="13" t="str">
        <f>IF(Table4[[#This Row],[PSI - FI]]&gt;5,"Red",(IF(AND(Table4[[#This Row],[PSI - FI]]&lt;5,Table4[[#This Row],[PSI - FI]]&gt;=3),"Blue","No")))</f>
        <v>Blue</v>
      </c>
      <c r="X473" s="19" t="str">
        <f>HYPERLINK("https://www.google.com/maps/search/?api=1&amp;query="&amp;Table4[[#This Row],[Begin Lat]]&amp;","&amp;Table4[[#This Row],[Begin Long]],"Google Maps")</f>
        <v>Google Maps</v>
      </c>
      <c r="Y473" s="1">
        <v>41.648845000000001</v>
      </c>
      <c r="Z473" s="1">
        <v>-83.541179999999997</v>
      </c>
      <c r="AA473" s="1">
        <v>0</v>
      </c>
      <c r="AB473" s="1">
        <v>0</v>
      </c>
    </row>
    <row r="474" spans="1:28" x14ac:dyDescent="0.25">
      <c r="A474" s="13">
        <v>472</v>
      </c>
      <c r="B474" s="17">
        <v>5</v>
      </c>
      <c r="C474" s="1" t="s">
        <v>797</v>
      </c>
      <c r="D474" s="1" t="s">
        <v>1276</v>
      </c>
      <c r="E474" s="1" t="s">
        <v>5661</v>
      </c>
      <c r="F474" s="1" t="s">
        <v>736</v>
      </c>
      <c r="G474" s="21">
        <v>2.2210000000050059</v>
      </c>
      <c r="H474" s="21">
        <v>0</v>
      </c>
      <c r="I474" s="1" t="s">
        <v>258</v>
      </c>
      <c r="J474" s="1" t="s">
        <v>259</v>
      </c>
      <c r="K474" s="1">
        <v>0</v>
      </c>
      <c r="L474" s="1">
        <v>1</v>
      </c>
      <c r="M474" s="1">
        <v>10</v>
      </c>
      <c r="N474" s="1">
        <v>7</v>
      </c>
      <c r="O474" s="1">
        <v>84</v>
      </c>
      <c r="P474" s="16">
        <v>226.20793968023256</v>
      </c>
      <c r="Q474" s="21">
        <v>8.9553670600322892</v>
      </c>
      <c r="R474" s="21">
        <v>20.292950314575027</v>
      </c>
      <c r="S474" s="21">
        <v>11.337583254542738</v>
      </c>
      <c r="T474" s="21">
        <v>0.61427386559235964</v>
      </c>
      <c r="U474" s="21">
        <v>3.2899116689351486</v>
      </c>
      <c r="V474" s="21">
        <v>2.6756378033427888</v>
      </c>
      <c r="W474" s="13" t="str">
        <f>IF(Table4[[#This Row],[PSI - FI]]&gt;5,"Red",(IF(AND(Table4[[#This Row],[PSI - FI]]&lt;5,Table4[[#This Row],[PSI - FI]]&gt;=3),"Blue","No")))</f>
        <v>No</v>
      </c>
      <c r="X474" s="19" t="str">
        <f>HYPERLINK("https://www.google.com/maps/search/?api=1&amp;query="&amp;Table4[[#This Row],[Begin Lat]]&amp;","&amp;Table4[[#This Row],[Begin Long]],"Google Maps")</f>
        <v>Google Maps</v>
      </c>
      <c r="Y474" s="1">
        <v>39.909956999999999</v>
      </c>
      <c r="Z474" s="1">
        <v>-82.778480999999999</v>
      </c>
      <c r="AA474" s="1">
        <v>0</v>
      </c>
      <c r="AB474" s="1">
        <v>0</v>
      </c>
    </row>
    <row r="475" spans="1:28" x14ac:dyDescent="0.25">
      <c r="A475" s="13">
        <v>473</v>
      </c>
      <c r="B475" s="17">
        <v>4</v>
      </c>
      <c r="C475" s="1" t="s">
        <v>790</v>
      </c>
      <c r="D475" s="1" t="s">
        <v>1277</v>
      </c>
      <c r="E475" s="1" t="s">
        <v>5792</v>
      </c>
      <c r="F475" s="1" t="s">
        <v>737</v>
      </c>
      <c r="G475" s="21">
        <v>0</v>
      </c>
      <c r="H475" s="21">
        <v>0</v>
      </c>
      <c r="I475" s="1" t="s">
        <v>258</v>
      </c>
      <c r="J475" s="1" t="s">
        <v>261</v>
      </c>
      <c r="K475" s="1">
        <v>0</v>
      </c>
      <c r="L475" s="1">
        <v>3</v>
      </c>
      <c r="M475" s="1">
        <v>10</v>
      </c>
      <c r="N475" s="1">
        <v>6</v>
      </c>
      <c r="O475" s="1">
        <v>37</v>
      </c>
      <c r="P475" s="16">
        <v>266.12381904069764</v>
      </c>
      <c r="Q475" s="21">
        <v>5.2470873366123358</v>
      </c>
      <c r="R475" s="21">
        <v>11.435212809584392</v>
      </c>
      <c r="S475" s="21">
        <v>6.1881254729720565</v>
      </c>
      <c r="T475" s="21">
        <v>0.36473276511190744</v>
      </c>
      <c r="U475" s="21">
        <v>3.2819362280543798</v>
      </c>
      <c r="V475" s="21">
        <v>2.9172034629424726</v>
      </c>
      <c r="W475" s="13" t="str">
        <f>IF(Table4[[#This Row],[PSI - FI]]&gt;5,"Red",(IF(AND(Table4[[#This Row],[PSI - FI]]&lt;5,Table4[[#This Row],[PSI - FI]]&gt;=3),"Blue","No")))</f>
        <v>No</v>
      </c>
      <c r="X475" s="19" t="str">
        <f>HYPERLINK("https://www.google.com/maps/search/?api=1&amp;query="&amp;Table4[[#This Row],[Begin Lat]]&amp;","&amp;Table4[[#This Row],[Begin Long]],"Google Maps")</f>
        <v>Google Maps</v>
      </c>
      <c r="Y475" s="1">
        <v>41.234161999999998</v>
      </c>
      <c r="Z475" s="1">
        <v>-80.809175999999994</v>
      </c>
      <c r="AA475" s="1">
        <v>0</v>
      </c>
      <c r="AB475" s="1">
        <v>0</v>
      </c>
    </row>
    <row r="476" spans="1:28" x14ac:dyDescent="0.25">
      <c r="A476" s="13">
        <v>474</v>
      </c>
      <c r="B476" s="17">
        <v>4</v>
      </c>
      <c r="C476" s="1" t="s">
        <v>795</v>
      </c>
      <c r="D476" s="1" t="s">
        <v>1278</v>
      </c>
      <c r="E476" s="1" t="s">
        <v>5793</v>
      </c>
      <c r="F476" s="1" t="s">
        <v>738</v>
      </c>
      <c r="G476" s="21">
        <v>8.3563174948776986</v>
      </c>
      <c r="H476" s="21">
        <v>0</v>
      </c>
      <c r="I476" s="1" t="s">
        <v>258</v>
      </c>
      <c r="J476" s="1" t="s">
        <v>259</v>
      </c>
      <c r="K476" s="1">
        <v>0</v>
      </c>
      <c r="L476" s="1">
        <v>2</v>
      </c>
      <c r="M476" s="1">
        <v>9</v>
      </c>
      <c r="N476" s="1">
        <v>7</v>
      </c>
      <c r="O476" s="1">
        <v>56</v>
      </c>
      <c r="P476" s="16">
        <v>237.33775436046511</v>
      </c>
      <c r="Q476" s="21">
        <v>8.4187551043689428</v>
      </c>
      <c r="R476" s="21">
        <v>14.786784250739997</v>
      </c>
      <c r="S476" s="21">
        <v>6.3680291463710539</v>
      </c>
      <c r="T476" s="21">
        <v>0.57746613921791312</v>
      </c>
      <c r="U476" s="21">
        <v>3.2808755083261949</v>
      </c>
      <c r="V476" s="21">
        <v>2.7034093691082819</v>
      </c>
      <c r="W476" s="13" t="str">
        <f>IF(Table4[[#This Row],[PSI - FI]]&gt;5,"Red",(IF(AND(Table4[[#This Row],[PSI - FI]]&lt;5,Table4[[#This Row],[PSI - FI]]&gt;=3),"Blue","No")))</f>
        <v>No</v>
      </c>
      <c r="X476" s="19" t="str">
        <f>HYPERLINK("https://www.google.com/maps/search/?api=1&amp;query="&amp;Table4[[#This Row],[Begin Lat]]&amp;","&amp;Table4[[#This Row],[Begin Long]],"Google Maps")</f>
        <v>Google Maps</v>
      </c>
      <c r="Y476" s="1">
        <v>41.029598999999997</v>
      </c>
      <c r="Z476" s="1">
        <v>-81.491498000000007</v>
      </c>
      <c r="AA476" s="1">
        <v>0</v>
      </c>
      <c r="AB476" s="1">
        <v>0</v>
      </c>
    </row>
    <row r="477" spans="1:28" x14ac:dyDescent="0.25">
      <c r="A477" s="13">
        <v>475</v>
      </c>
      <c r="B477" s="17">
        <v>4</v>
      </c>
      <c r="C477" s="1" t="s">
        <v>800</v>
      </c>
      <c r="D477" s="1" t="s">
        <v>1279</v>
      </c>
      <c r="E477" s="1" t="s">
        <v>5794</v>
      </c>
      <c r="F477" s="1" t="s">
        <v>739</v>
      </c>
      <c r="G477" s="21">
        <v>0.59399999999732245</v>
      </c>
      <c r="H477" s="21">
        <v>0</v>
      </c>
      <c r="I477" s="1" t="s">
        <v>258</v>
      </c>
      <c r="J477" s="1" t="s">
        <v>259</v>
      </c>
      <c r="K477" s="1">
        <v>0</v>
      </c>
      <c r="L477" s="1">
        <v>0</v>
      </c>
      <c r="M477" s="1">
        <v>9</v>
      </c>
      <c r="N477" s="1">
        <v>18</v>
      </c>
      <c r="O477" s="1">
        <v>69</v>
      </c>
      <c r="P477" s="16">
        <v>207.796875</v>
      </c>
      <c r="Q477" s="21">
        <v>1.4849887800904817</v>
      </c>
      <c r="R477" s="21">
        <v>18.948327585070658</v>
      </c>
      <c r="S477" s="21">
        <v>17.463338804980175</v>
      </c>
      <c r="T477" s="21">
        <v>0.10185956557588312</v>
      </c>
      <c r="U477" s="21">
        <v>3.2778037492608512</v>
      </c>
      <c r="V477" s="21">
        <v>3.175944183684968</v>
      </c>
      <c r="W477" s="13" t="str">
        <f>IF(Table4[[#This Row],[PSI - FI]]&gt;5,"Red",(IF(AND(Table4[[#This Row],[PSI - FI]]&lt;5,Table4[[#This Row],[PSI - FI]]&gt;=3),"Blue","No")))</f>
        <v>Blue</v>
      </c>
      <c r="X477" s="19" t="str">
        <f>HYPERLINK("https://www.google.com/maps/search/?api=1&amp;query="&amp;Table4[[#This Row],[Begin Lat]]&amp;","&amp;Table4[[#This Row],[Begin Long]],"Google Maps")</f>
        <v>Google Maps</v>
      </c>
      <c r="Y477" s="1">
        <v>40.797389000000003</v>
      </c>
      <c r="Z477" s="1">
        <v>-81.377041000000006</v>
      </c>
      <c r="AA477" s="1">
        <v>0</v>
      </c>
      <c r="AB477" s="1">
        <v>0</v>
      </c>
    </row>
    <row r="478" spans="1:28" x14ac:dyDescent="0.25">
      <c r="A478" s="13">
        <v>476</v>
      </c>
      <c r="B478" s="17">
        <v>2</v>
      </c>
      <c r="C478" s="1" t="s">
        <v>786</v>
      </c>
      <c r="D478" s="1" t="s">
        <v>1280</v>
      </c>
      <c r="E478" s="1" t="s">
        <v>5739</v>
      </c>
      <c r="F478" s="1" t="s">
        <v>740</v>
      </c>
      <c r="G478" s="21">
        <v>0</v>
      </c>
      <c r="H478" s="21">
        <v>0</v>
      </c>
      <c r="I478" s="1" t="s">
        <v>258</v>
      </c>
      <c r="J478" s="1" t="s">
        <v>259</v>
      </c>
      <c r="K478" s="1">
        <v>0</v>
      </c>
      <c r="L478" s="1">
        <v>0</v>
      </c>
      <c r="M478" s="1">
        <v>4</v>
      </c>
      <c r="N478" s="1">
        <v>14</v>
      </c>
      <c r="O478" s="1">
        <v>63</v>
      </c>
      <c r="P478" s="16">
        <v>151.3125</v>
      </c>
      <c r="Q478" s="21">
        <v>7.2030562614148304</v>
      </c>
      <c r="R478" s="21">
        <v>16.484221923944407</v>
      </c>
      <c r="S478" s="21">
        <v>9.2811656625295775</v>
      </c>
      <c r="T478" s="21">
        <v>0.49407792937105854</v>
      </c>
      <c r="U478" s="21">
        <v>3.2776132765902908</v>
      </c>
      <c r="V478" s="21">
        <v>2.7835353472192321</v>
      </c>
      <c r="W478" s="13" t="str">
        <f>IF(Table4[[#This Row],[PSI - FI]]&gt;5,"Red",(IF(AND(Table4[[#This Row],[PSI - FI]]&lt;5,Table4[[#This Row],[PSI - FI]]&gt;=3),"Blue","No")))</f>
        <v>No</v>
      </c>
      <c r="X478" s="19" t="str">
        <f>HYPERLINK("https://www.google.com/maps/search/?api=1&amp;query="&amp;Table4[[#This Row],[Begin Lat]]&amp;","&amp;Table4[[#This Row],[Begin Long]],"Google Maps")</f>
        <v>Google Maps</v>
      </c>
      <c r="Y478" s="1">
        <v>41.653336000000003</v>
      </c>
      <c r="Z478" s="1">
        <v>-83.664660999999995</v>
      </c>
      <c r="AA478" s="1">
        <v>0</v>
      </c>
      <c r="AB478" s="1">
        <v>0</v>
      </c>
    </row>
    <row r="479" spans="1:28" x14ac:dyDescent="0.25">
      <c r="A479" s="13">
        <v>477</v>
      </c>
      <c r="B479" s="17">
        <v>8</v>
      </c>
      <c r="C479" s="1" t="s">
        <v>788</v>
      </c>
      <c r="D479" s="1" t="s">
        <v>1281</v>
      </c>
      <c r="E479" s="1" t="s">
        <v>5578</v>
      </c>
      <c r="F479" s="1" t="s">
        <v>741</v>
      </c>
      <c r="G479" s="21">
        <v>15.160000000003492</v>
      </c>
      <c r="H479" s="21">
        <v>0</v>
      </c>
      <c r="I479" s="1" t="s">
        <v>258</v>
      </c>
      <c r="J479" s="1" t="s">
        <v>262</v>
      </c>
      <c r="K479" s="1">
        <v>0</v>
      </c>
      <c r="L479" s="1">
        <v>1</v>
      </c>
      <c r="M479" s="1">
        <v>8</v>
      </c>
      <c r="N479" s="1">
        <v>11</v>
      </c>
      <c r="O479" s="1">
        <v>35</v>
      </c>
      <c r="P479" s="16">
        <v>181.86418968023256</v>
      </c>
      <c r="Q479" s="21">
        <v>5.8391127585717548</v>
      </c>
      <c r="R479" s="21">
        <v>11.198972224420867</v>
      </c>
      <c r="S479" s="21">
        <v>5.3598594658491123</v>
      </c>
      <c r="T479" s="21">
        <v>0.39128298828993174</v>
      </c>
      <c r="U479" s="21">
        <v>3.2706616721460056</v>
      </c>
      <c r="V479" s="21">
        <v>2.879378683856074</v>
      </c>
      <c r="W479" s="13" t="str">
        <f>IF(Table4[[#This Row],[PSI - FI]]&gt;5,"Red",(IF(AND(Table4[[#This Row],[PSI - FI]]&lt;5,Table4[[#This Row],[PSI - FI]]&gt;=3),"Blue","No")))</f>
        <v>No</v>
      </c>
      <c r="X479" s="19" t="str">
        <f>HYPERLINK("https://www.google.com/maps/search/?api=1&amp;query="&amp;Table4[[#This Row],[Begin Lat]]&amp;","&amp;Table4[[#This Row],[Begin Long]],"Google Maps")</f>
        <v>Google Maps</v>
      </c>
      <c r="Y479" s="1">
        <v>39.396631999999997</v>
      </c>
      <c r="Z479" s="1">
        <v>-84.551427000000004</v>
      </c>
      <c r="AA479" s="1">
        <v>0</v>
      </c>
      <c r="AB479" s="1">
        <v>0</v>
      </c>
    </row>
    <row r="480" spans="1:28" x14ac:dyDescent="0.25">
      <c r="A480" s="13">
        <v>478</v>
      </c>
      <c r="B480" s="17">
        <v>12</v>
      </c>
      <c r="C480" s="1" t="s">
        <v>794</v>
      </c>
      <c r="D480" s="1" t="s">
        <v>1282</v>
      </c>
      <c r="E480" s="1" t="s">
        <v>5706</v>
      </c>
      <c r="F480" s="1" t="s">
        <v>742</v>
      </c>
      <c r="G480" s="21">
        <v>9.4309999999968568</v>
      </c>
      <c r="H480" s="21">
        <v>0</v>
      </c>
      <c r="I480" s="1" t="s">
        <v>258</v>
      </c>
      <c r="J480" s="1" t="s">
        <v>259</v>
      </c>
      <c r="K480" s="1">
        <v>0</v>
      </c>
      <c r="L480" s="1">
        <v>1</v>
      </c>
      <c r="M480" s="1">
        <v>10</v>
      </c>
      <c r="N480" s="1">
        <v>7</v>
      </c>
      <c r="O480" s="1">
        <v>56</v>
      </c>
      <c r="P480" s="16">
        <v>198.20793968023256</v>
      </c>
      <c r="Q480" s="21">
        <v>8.1705484184964661</v>
      </c>
      <c r="R480" s="21">
        <v>14.782614469240579</v>
      </c>
      <c r="S480" s="21">
        <v>6.6120660507441134</v>
      </c>
      <c r="T480" s="21">
        <v>0.56044094311208148</v>
      </c>
      <c r="U480" s="21">
        <v>3.2698080179266249</v>
      </c>
      <c r="V480" s="21">
        <v>2.7093670748145433</v>
      </c>
      <c r="W480" s="13" t="str">
        <f>IF(Table4[[#This Row],[PSI - FI]]&gt;5,"Red",(IF(AND(Table4[[#This Row],[PSI - FI]]&lt;5,Table4[[#This Row],[PSI - FI]]&gt;=3),"Blue","No")))</f>
        <v>No</v>
      </c>
      <c r="X480" s="19" t="str">
        <f>HYPERLINK("https://www.google.com/maps/search/?api=1&amp;query="&amp;Table4[[#This Row],[Begin Lat]]&amp;","&amp;Table4[[#This Row],[Begin Long]],"Google Maps")</f>
        <v>Google Maps</v>
      </c>
      <c r="Y480" s="1">
        <v>41.700747999999997</v>
      </c>
      <c r="Z480" s="1">
        <v>-81.377572999999998</v>
      </c>
      <c r="AA480" s="1">
        <v>0</v>
      </c>
      <c r="AB480" s="1">
        <v>0</v>
      </c>
    </row>
    <row r="481" spans="1:28" x14ac:dyDescent="0.25">
      <c r="A481" s="13">
        <v>479</v>
      </c>
      <c r="B481" s="17">
        <v>9</v>
      </c>
      <c r="C481" s="1" t="s">
        <v>796</v>
      </c>
      <c r="D481" s="1" t="s">
        <v>1283</v>
      </c>
      <c r="E481" s="1" t="s">
        <v>5795</v>
      </c>
      <c r="F481" s="1" t="s">
        <v>743</v>
      </c>
      <c r="G481" s="21">
        <v>0.1860000000015134</v>
      </c>
      <c r="H481" s="21">
        <v>0</v>
      </c>
      <c r="I481" s="1" t="s">
        <v>258</v>
      </c>
      <c r="J481" s="1" t="s">
        <v>259</v>
      </c>
      <c r="K481" s="1">
        <v>0</v>
      </c>
      <c r="L481" s="1">
        <v>1</v>
      </c>
      <c r="M481" s="1">
        <v>7</v>
      </c>
      <c r="N481" s="1">
        <v>10</v>
      </c>
      <c r="O481" s="1">
        <v>25</v>
      </c>
      <c r="P481" s="16">
        <v>160.87981468023256</v>
      </c>
      <c r="Q481" s="21">
        <v>6.3702995264419418</v>
      </c>
      <c r="R481" s="21">
        <v>8.8943060895463013</v>
      </c>
      <c r="S481" s="21">
        <v>2.5240065631043596</v>
      </c>
      <c r="T481" s="21">
        <v>0.43695679795782266</v>
      </c>
      <c r="U481" s="21">
        <v>3.2679670923188118</v>
      </c>
      <c r="V481" s="21">
        <v>2.8310102943609889</v>
      </c>
      <c r="W481" s="13" t="str">
        <f>IF(Table4[[#This Row],[PSI - FI]]&gt;5,"Red",(IF(AND(Table4[[#This Row],[PSI - FI]]&lt;5,Table4[[#This Row],[PSI - FI]]&gt;=3),"Blue","No")))</f>
        <v>No</v>
      </c>
      <c r="X481" s="19" t="str">
        <f>HYPERLINK("https://www.google.com/maps/search/?api=1&amp;query="&amp;Table4[[#This Row],[Begin Lat]]&amp;","&amp;Table4[[#This Row],[Begin Long]],"Google Maps")</f>
        <v>Google Maps</v>
      </c>
      <c r="Y481" s="1">
        <v>39.337034000000003</v>
      </c>
      <c r="Z481" s="1">
        <v>-82.974960999999993</v>
      </c>
      <c r="AA481" s="1">
        <v>0</v>
      </c>
      <c r="AB481" s="1">
        <v>0</v>
      </c>
    </row>
    <row r="482" spans="1:28" x14ac:dyDescent="0.25">
      <c r="A482" s="13">
        <v>480</v>
      </c>
      <c r="B482" s="17">
        <v>8</v>
      </c>
      <c r="C482" s="1" t="s">
        <v>787</v>
      </c>
      <c r="D482" s="1" t="s">
        <v>1284</v>
      </c>
      <c r="E482" s="1" t="s">
        <v>5513</v>
      </c>
      <c r="F482" s="1" t="s">
        <v>744</v>
      </c>
      <c r="G482" s="21">
        <v>2.5690000000031432</v>
      </c>
      <c r="H482" s="21">
        <v>0</v>
      </c>
      <c r="I482" s="1" t="s">
        <v>258</v>
      </c>
      <c r="J482" s="1" t="s">
        <v>259</v>
      </c>
      <c r="K482" s="1">
        <v>0</v>
      </c>
      <c r="L482" s="1">
        <v>1</v>
      </c>
      <c r="M482" s="1">
        <v>7</v>
      </c>
      <c r="N482" s="1">
        <v>11</v>
      </c>
      <c r="O482" s="1">
        <v>86</v>
      </c>
      <c r="P482" s="16">
        <v>226.31731468023256</v>
      </c>
      <c r="Q482" s="21">
        <v>11.205841992708899</v>
      </c>
      <c r="R482" s="21">
        <v>19.142248117370759</v>
      </c>
      <c r="S482" s="21">
        <v>7.9364061246618594</v>
      </c>
      <c r="T482" s="21">
        <v>0.76864028374663473</v>
      </c>
      <c r="U482" s="21">
        <v>3.2640769176022766</v>
      </c>
      <c r="V482" s="21">
        <v>2.495436633855642</v>
      </c>
      <c r="W482" s="13" t="str">
        <f>IF(Table4[[#This Row],[PSI - FI]]&gt;5,"Red",(IF(AND(Table4[[#This Row],[PSI - FI]]&lt;5,Table4[[#This Row],[PSI - FI]]&gt;=3),"Blue","No")))</f>
        <v>No</v>
      </c>
      <c r="X482" s="19" t="str">
        <f>HYPERLINK("https://www.google.com/maps/search/?api=1&amp;query="&amp;Table4[[#This Row],[Begin Lat]]&amp;","&amp;Table4[[#This Row],[Begin Long]],"Google Maps")</f>
        <v>Google Maps</v>
      </c>
      <c r="Y482" s="1">
        <v>39.232514000000002</v>
      </c>
      <c r="Z482" s="1">
        <v>-84.548181999999997</v>
      </c>
      <c r="AA482" s="1">
        <v>0</v>
      </c>
      <c r="AB482" s="1">
        <v>0</v>
      </c>
    </row>
    <row r="483" spans="1:28" x14ac:dyDescent="0.25">
      <c r="A483" s="13">
        <v>481</v>
      </c>
      <c r="B483" s="17">
        <v>12</v>
      </c>
      <c r="C483" s="1" t="s">
        <v>785</v>
      </c>
      <c r="D483" s="1" t="s">
        <v>1285</v>
      </c>
      <c r="E483" s="1" t="s">
        <v>5796</v>
      </c>
      <c r="F483" s="1" t="s">
        <v>745</v>
      </c>
      <c r="G483" s="21">
        <v>0.20100000000093132</v>
      </c>
      <c r="H483" s="21">
        <v>0</v>
      </c>
      <c r="I483" s="1" t="s">
        <v>258</v>
      </c>
      <c r="J483" s="1" t="s">
        <v>259</v>
      </c>
      <c r="K483" s="1">
        <v>0</v>
      </c>
      <c r="L483" s="1">
        <v>2</v>
      </c>
      <c r="M483" s="1">
        <v>7</v>
      </c>
      <c r="N483" s="1">
        <v>10</v>
      </c>
      <c r="O483" s="1">
        <v>15</v>
      </c>
      <c r="P483" s="16">
        <v>196.55650436046511</v>
      </c>
      <c r="Q483" s="21">
        <v>5.3824007036557742</v>
      </c>
      <c r="R483" s="21">
        <v>6.7922163882929025</v>
      </c>
      <c r="S483" s="21">
        <v>1.4098156846371284</v>
      </c>
      <c r="T483" s="21">
        <v>0.36919403350394303</v>
      </c>
      <c r="U483" s="21">
        <v>3.2623707926173555</v>
      </c>
      <c r="V483" s="21">
        <v>2.8931767591134125</v>
      </c>
      <c r="W483" s="13" t="str">
        <f>IF(Table4[[#This Row],[PSI - FI]]&gt;5,"Red",(IF(AND(Table4[[#This Row],[PSI - FI]]&lt;5,Table4[[#This Row],[PSI - FI]]&gt;=3),"Blue","No")))</f>
        <v>No</v>
      </c>
      <c r="X483" s="19" t="str">
        <f>HYPERLINK("https://www.google.com/maps/search/?api=1&amp;query="&amp;Table4[[#This Row],[Begin Lat]]&amp;","&amp;Table4[[#This Row],[Begin Long]],"Google Maps")</f>
        <v>Google Maps</v>
      </c>
      <c r="Y483" s="1">
        <v>41.511539999999997</v>
      </c>
      <c r="Z483" s="1">
        <v>-81.674560999999997</v>
      </c>
      <c r="AA483" s="1">
        <v>0</v>
      </c>
      <c r="AB483" s="1">
        <v>0</v>
      </c>
    </row>
    <row r="484" spans="1:28" x14ac:dyDescent="0.25">
      <c r="A484" s="13">
        <v>482</v>
      </c>
      <c r="B484" s="17">
        <v>12</v>
      </c>
      <c r="C484" s="1" t="s">
        <v>785</v>
      </c>
      <c r="D484" s="1" t="s">
        <v>1286</v>
      </c>
      <c r="E484" s="1" t="s">
        <v>5612</v>
      </c>
      <c r="F484" s="1" t="s">
        <v>746</v>
      </c>
      <c r="G484" s="21">
        <v>15.914000000004307</v>
      </c>
      <c r="H484" s="21">
        <v>0</v>
      </c>
      <c r="I484" s="1" t="s">
        <v>258</v>
      </c>
      <c r="J484" s="1" t="s">
        <v>259</v>
      </c>
      <c r="K484" s="1">
        <v>0</v>
      </c>
      <c r="L484" s="1">
        <v>1</v>
      </c>
      <c r="M484" s="1">
        <v>6</v>
      </c>
      <c r="N484" s="1">
        <v>13</v>
      </c>
      <c r="O484" s="1">
        <v>46</v>
      </c>
      <c r="P484" s="16">
        <v>188.64543968023256</v>
      </c>
      <c r="Q484" s="21">
        <v>5.352252036151703</v>
      </c>
      <c r="R484" s="21">
        <v>12.404194693630901</v>
      </c>
      <c r="S484" s="21">
        <v>7.0519426574791977</v>
      </c>
      <c r="T484" s="21">
        <v>0.36712605143173549</v>
      </c>
      <c r="U484" s="21">
        <v>3.2604327024738939</v>
      </c>
      <c r="V484" s="21">
        <v>2.8933066510421583</v>
      </c>
      <c r="W484" s="13" t="str">
        <f>IF(Table4[[#This Row],[PSI - FI]]&gt;5,"Red",(IF(AND(Table4[[#This Row],[PSI - FI]]&lt;5,Table4[[#This Row],[PSI - FI]]&gt;=3),"Blue","No")))</f>
        <v>No</v>
      </c>
      <c r="X484" s="19" t="str">
        <f>HYPERLINK("https://www.google.com/maps/search/?api=1&amp;query="&amp;Table4[[#This Row],[Begin Lat]]&amp;","&amp;Table4[[#This Row],[Begin Long]],"Google Maps")</f>
        <v>Google Maps</v>
      </c>
      <c r="Y484" s="1">
        <v>41.463183999999998</v>
      </c>
      <c r="Z484" s="1">
        <v>-81.646383999999998</v>
      </c>
      <c r="AA484" s="1">
        <v>0</v>
      </c>
      <c r="AB484" s="1">
        <v>0</v>
      </c>
    </row>
    <row r="485" spans="1:28" x14ac:dyDescent="0.25">
      <c r="A485" s="13">
        <v>483</v>
      </c>
      <c r="B485" s="17">
        <v>4</v>
      </c>
      <c r="C485" s="1" t="s">
        <v>795</v>
      </c>
      <c r="D485" s="1" t="s">
        <v>1287</v>
      </c>
      <c r="E485" s="1" t="s">
        <v>5700</v>
      </c>
      <c r="F485" s="1" t="s">
        <v>747</v>
      </c>
      <c r="G485" s="21">
        <v>8.0460000000020955</v>
      </c>
      <c r="H485" s="21">
        <v>0</v>
      </c>
      <c r="I485" s="1" t="s">
        <v>258</v>
      </c>
      <c r="J485" s="1" t="s">
        <v>262</v>
      </c>
      <c r="K485" s="1">
        <v>0</v>
      </c>
      <c r="L485" s="1">
        <v>1</v>
      </c>
      <c r="M485" s="1">
        <v>11</v>
      </c>
      <c r="N485" s="1">
        <v>11</v>
      </c>
      <c r="O485" s="1">
        <v>52</v>
      </c>
      <c r="P485" s="16">
        <v>218.50481468023256</v>
      </c>
      <c r="Q485" s="21">
        <v>3.7705521569722151</v>
      </c>
      <c r="R485" s="21">
        <v>14.649539632511891</v>
      </c>
      <c r="S485" s="21">
        <v>10.878987475539676</v>
      </c>
      <c r="T485" s="21">
        <v>0.25266731034048517</v>
      </c>
      <c r="U485" s="21">
        <v>3.2596016824514273</v>
      </c>
      <c r="V485" s="21">
        <v>3.0069343721109423</v>
      </c>
      <c r="W485" s="13" t="str">
        <f>IF(Table4[[#This Row],[PSI - FI]]&gt;5,"Red",(IF(AND(Table4[[#This Row],[PSI - FI]]&lt;5,Table4[[#This Row],[PSI - FI]]&gt;=3),"Blue","No")))</f>
        <v>Blue</v>
      </c>
      <c r="X485" s="19" t="str">
        <f>HYPERLINK("https://www.google.com/maps/search/?api=1&amp;query="&amp;Table4[[#This Row],[Begin Lat]]&amp;","&amp;Table4[[#This Row],[Begin Long]],"Google Maps")</f>
        <v>Google Maps</v>
      </c>
      <c r="Y485" s="1">
        <v>41.024098000000002</v>
      </c>
      <c r="Z485" s="1">
        <v>-81.549526999999998</v>
      </c>
      <c r="AA485" s="1">
        <v>0</v>
      </c>
      <c r="AB485" s="1">
        <v>0</v>
      </c>
    </row>
    <row r="486" spans="1:28" x14ac:dyDescent="0.25">
      <c r="A486" s="13">
        <v>484</v>
      </c>
      <c r="B486" s="17">
        <v>3</v>
      </c>
      <c r="C486" s="1" t="s">
        <v>802</v>
      </c>
      <c r="D486" s="1" t="s">
        <v>1288</v>
      </c>
      <c r="E486" s="1" t="s">
        <v>5728</v>
      </c>
      <c r="F486" s="1" t="s">
        <v>748</v>
      </c>
      <c r="G486" s="21">
        <v>5.1070000000036089</v>
      </c>
      <c r="H486" s="21">
        <v>0</v>
      </c>
      <c r="I486" s="1" t="s">
        <v>258</v>
      </c>
      <c r="J486" s="1" t="s">
        <v>261</v>
      </c>
      <c r="K486" s="1">
        <v>2</v>
      </c>
      <c r="L486" s="1">
        <v>0</v>
      </c>
      <c r="M486" s="1">
        <v>9</v>
      </c>
      <c r="N486" s="1">
        <v>9</v>
      </c>
      <c r="O486" s="1">
        <v>32</v>
      </c>
      <c r="P486" s="16">
        <v>222.21275436046511</v>
      </c>
      <c r="Q486" s="21">
        <v>4.5476690483814517</v>
      </c>
      <c r="R486" s="21">
        <v>10.188988748397259</v>
      </c>
      <c r="S486" s="21">
        <v>5.6413197000158073</v>
      </c>
      <c r="T486" s="21">
        <v>0.31611517026909175</v>
      </c>
      <c r="U486" s="21">
        <v>3.2526122883352104</v>
      </c>
      <c r="V486" s="21">
        <v>2.9364971180661188</v>
      </c>
      <c r="W486" s="13" t="str">
        <f>IF(Table4[[#This Row],[PSI - FI]]&gt;5,"Red",(IF(AND(Table4[[#This Row],[PSI - FI]]&lt;5,Table4[[#This Row],[PSI - FI]]&gt;=3),"Blue","No")))</f>
        <v>No</v>
      </c>
      <c r="X486" s="19" t="str">
        <f>HYPERLINK("https://www.google.com/maps/search/?api=1&amp;query="&amp;Table4[[#This Row],[Begin Lat]]&amp;","&amp;Table4[[#This Row],[Begin Long]],"Google Maps")</f>
        <v>Google Maps</v>
      </c>
      <c r="Y486" s="1">
        <v>40.758546000000003</v>
      </c>
      <c r="Z486" s="1">
        <v>-82.515469999999993</v>
      </c>
      <c r="AA486" s="1">
        <v>0</v>
      </c>
      <c r="AB486" s="1">
        <v>0</v>
      </c>
    </row>
    <row r="487" spans="1:28" x14ac:dyDescent="0.25">
      <c r="A487" s="13">
        <v>485</v>
      </c>
      <c r="B487" s="17">
        <v>12</v>
      </c>
      <c r="C487" s="1" t="s">
        <v>785</v>
      </c>
      <c r="D487" s="1" t="s">
        <v>1289</v>
      </c>
      <c r="E487" s="1" t="s">
        <v>5585</v>
      </c>
      <c r="F487" s="1" t="s">
        <v>749</v>
      </c>
      <c r="G487" s="21">
        <v>2.9989999999961583</v>
      </c>
      <c r="H487" s="21">
        <v>0</v>
      </c>
      <c r="I487" s="1" t="s">
        <v>258</v>
      </c>
      <c r="J487" s="1" t="s">
        <v>259</v>
      </c>
      <c r="K487" s="1">
        <v>0</v>
      </c>
      <c r="L487" s="1">
        <v>3</v>
      </c>
      <c r="M487" s="1">
        <v>5</v>
      </c>
      <c r="N487" s="1">
        <v>11</v>
      </c>
      <c r="O487" s="1">
        <v>20</v>
      </c>
      <c r="P487" s="16">
        <v>238.57694404069767</v>
      </c>
      <c r="Q487" s="21">
        <v>5.1993519025513972</v>
      </c>
      <c r="R487" s="21">
        <v>7.785220758882696</v>
      </c>
      <c r="S487" s="21">
        <v>2.5858688563312988</v>
      </c>
      <c r="T487" s="21">
        <v>0.35663820034906757</v>
      </c>
      <c r="U487" s="21">
        <v>3.2444709888792502</v>
      </c>
      <c r="V487" s="21">
        <v>2.8878327885301829</v>
      </c>
      <c r="W487" s="13" t="str">
        <f>IF(Table4[[#This Row],[PSI - FI]]&gt;5,"Red",(IF(AND(Table4[[#This Row],[PSI - FI]]&lt;5,Table4[[#This Row],[PSI - FI]]&gt;=3),"Blue","No")))</f>
        <v>No</v>
      </c>
      <c r="X487" s="19" t="str">
        <f>HYPERLINK("https://www.google.com/maps/search/?api=1&amp;query="&amp;Table4[[#This Row],[Begin Lat]]&amp;","&amp;Table4[[#This Row],[Begin Long]],"Google Maps")</f>
        <v>Google Maps</v>
      </c>
      <c r="Y487" s="1">
        <v>41.481751000000003</v>
      </c>
      <c r="Z487" s="1">
        <v>-81.609752</v>
      </c>
      <c r="AA487" s="1">
        <v>0</v>
      </c>
      <c r="AB487" s="1">
        <v>0</v>
      </c>
    </row>
    <row r="488" spans="1:28" x14ac:dyDescent="0.25">
      <c r="A488" s="13">
        <v>486</v>
      </c>
      <c r="B488" s="17">
        <v>1</v>
      </c>
      <c r="C488" s="1" t="s">
        <v>809</v>
      </c>
      <c r="D488" s="1" t="s">
        <v>1290</v>
      </c>
      <c r="E488" s="1" t="s">
        <v>5797</v>
      </c>
      <c r="F488" s="1" t="s">
        <v>750</v>
      </c>
      <c r="G488" s="21">
        <v>5.8080000000045402</v>
      </c>
      <c r="H488" s="21">
        <v>0</v>
      </c>
      <c r="I488" s="1" t="s">
        <v>258</v>
      </c>
      <c r="J488" s="1" t="s">
        <v>259</v>
      </c>
      <c r="K488" s="1">
        <v>0</v>
      </c>
      <c r="L488" s="1">
        <v>0</v>
      </c>
      <c r="M488" s="1">
        <v>10</v>
      </c>
      <c r="N488" s="1">
        <v>8</v>
      </c>
      <c r="O488" s="1">
        <v>74</v>
      </c>
      <c r="P488" s="16">
        <v>174.96875</v>
      </c>
      <c r="Q488" s="21">
        <v>7.4395252181774474</v>
      </c>
      <c r="R488" s="21">
        <v>18.420784532613474</v>
      </c>
      <c r="S488" s="21">
        <v>10.981259314436027</v>
      </c>
      <c r="T488" s="21">
        <v>0.51029800155675875</v>
      </c>
      <c r="U488" s="21">
        <v>3.2438738414250601</v>
      </c>
      <c r="V488" s="21">
        <v>2.7335758398683012</v>
      </c>
      <c r="W488" s="13" t="str">
        <f>IF(Table4[[#This Row],[PSI - FI]]&gt;5,"Red",(IF(AND(Table4[[#This Row],[PSI - FI]]&lt;5,Table4[[#This Row],[PSI - FI]]&gt;=3),"Blue","No")))</f>
        <v>No</v>
      </c>
      <c r="X488" s="19" t="str">
        <f>HYPERLINK("https://www.google.com/maps/search/?api=1&amp;query="&amp;Table4[[#This Row],[Begin Lat]]&amp;","&amp;Table4[[#This Row],[Begin Long]],"Google Maps")</f>
        <v>Google Maps</v>
      </c>
      <c r="Y488" s="1">
        <v>41.286709999999999</v>
      </c>
      <c r="Z488" s="1">
        <v>-84.362100999999996</v>
      </c>
      <c r="AA488" s="1">
        <v>0</v>
      </c>
      <c r="AB488" s="1">
        <v>0</v>
      </c>
    </row>
    <row r="489" spans="1:28" x14ac:dyDescent="0.25">
      <c r="A489" s="13">
        <v>487</v>
      </c>
      <c r="B489" s="17">
        <v>4</v>
      </c>
      <c r="C489" s="1" t="s">
        <v>795</v>
      </c>
      <c r="D489" s="1" t="s">
        <v>1291</v>
      </c>
      <c r="E489" s="1" t="s">
        <v>5798</v>
      </c>
      <c r="F489" s="1" t="s">
        <v>751</v>
      </c>
      <c r="G489" s="21">
        <v>4.499999999825377E-2</v>
      </c>
      <c r="H489" s="21">
        <v>0</v>
      </c>
      <c r="I489" s="1" t="s">
        <v>258</v>
      </c>
      <c r="J489" s="1" t="s">
        <v>259</v>
      </c>
      <c r="K489" s="1">
        <v>0</v>
      </c>
      <c r="L489" s="1">
        <v>0</v>
      </c>
      <c r="M489" s="1">
        <v>11</v>
      </c>
      <c r="N489" s="1">
        <v>5</v>
      </c>
      <c r="O489" s="1">
        <v>37</v>
      </c>
      <c r="P489" s="16">
        <v>131.203125</v>
      </c>
      <c r="Q489" s="21">
        <v>9.1689693409123763</v>
      </c>
      <c r="R489" s="21">
        <v>11.777261364900827</v>
      </c>
      <c r="S489" s="21">
        <v>2.6082920239884508</v>
      </c>
      <c r="T489" s="21">
        <v>0.62892544803403816</v>
      </c>
      <c r="U489" s="21">
        <v>3.2413583101226022</v>
      </c>
      <c r="V489" s="21">
        <v>2.6124328620885642</v>
      </c>
      <c r="W489" s="13" t="str">
        <f>IF(Table4[[#This Row],[PSI - FI]]&gt;5,"Red",(IF(AND(Table4[[#This Row],[PSI - FI]]&lt;5,Table4[[#This Row],[PSI - FI]]&gt;=3),"Blue","No")))</f>
        <v>No</v>
      </c>
      <c r="X489" s="19" t="str">
        <f>HYPERLINK("https://www.google.com/maps/search/?api=1&amp;query="&amp;Table4[[#This Row],[Begin Lat]]&amp;","&amp;Table4[[#This Row],[Begin Long]],"Google Maps")</f>
        <v>Google Maps</v>
      </c>
      <c r="Y489" s="1">
        <v>41.056477000000001</v>
      </c>
      <c r="Z489" s="1">
        <v>-81.52816</v>
      </c>
      <c r="AA489" s="1">
        <v>0</v>
      </c>
      <c r="AB489" s="1">
        <v>0</v>
      </c>
    </row>
    <row r="490" spans="1:28" x14ac:dyDescent="0.25">
      <c r="A490" s="13">
        <v>488</v>
      </c>
      <c r="B490" s="17">
        <v>8</v>
      </c>
      <c r="C490" s="1" t="s">
        <v>787</v>
      </c>
      <c r="D490" s="1" t="s">
        <v>1292</v>
      </c>
      <c r="E490" s="1" t="s">
        <v>5252</v>
      </c>
      <c r="F490" s="1" t="s">
        <v>752</v>
      </c>
      <c r="G490" s="21">
        <v>4.2799999999988358</v>
      </c>
      <c r="H490" s="21">
        <v>0</v>
      </c>
      <c r="I490" s="1" t="s">
        <v>258</v>
      </c>
      <c r="J490" s="1" t="s">
        <v>259</v>
      </c>
      <c r="K490" s="1">
        <v>0</v>
      </c>
      <c r="L490" s="1">
        <v>1</v>
      </c>
      <c r="M490" s="1">
        <v>10</v>
      </c>
      <c r="N490" s="1">
        <v>8</v>
      </c>
      <c r="O490" s="1">
        <v>61</v>
      </c>
      <c r="P490" s="16">
        <v>207.64543968023256</v>
      </c>
      <c r="Q490" s="21">
        <v>6.5780157018229222</v>
      </c>
      <c r="R490" s="21">
        <v>15.319357667684935</v>
      </c>
      <c r="S490" s="21">
        <v>8.7413419658620128</v>
      </c>
      <c r="T490" s="21">
        <v>0.45120463583448422</v>
      </c>
      <c r="U490" s="21">
        <v>3.2403007763230716</v>
      </c>
      <c r="V490" s="21">
        <v>2.7890961404885872</v>
      </c>
      <c r="W490" s="13" t="str">
        <f>IF(Table4[[#This Row],[PSI - FI]]&gt;5,"Red",(IF(AND(Table4[[#This Row],[PSI - FI]]&lt;5,Table4[[#This Row],[PSI - FI]]&gt;=3),"Blue","No")))</f>
        <v>No</v>
      </c>
      <c r="X490" s="19" t="str">
        <f>HYPERLINK("https://www.google.com/maps/search/?api=1&amp;query="&amp;Table4[[#This Row],[Begin Lat]]&amp;","&amp;Table4[[#This Row],[Begin Long]],"Google Maps")</f>
        <v>Google Maps</v>
      </c>
      <c r="Y490" s="1">
        <v>39.216023999999997</v>
      </c>
      <c r="Z490" s="1">
        <v>-84.531143999999998</v>
      </c>
      <c r="AA490" s="1">
        <v>0</v>
      </c>
      <c r="AB490" s="1">
        <v>0</v>
      </c>
    </row>
    <row r="491" spans="1:28" x14ac:dyDescent="0.25">
      <c r="A491" s="13">
        <v>489</v>
      </c>
      <c r="B491" s="17">
        <v>8</v>
      </c>
      <c r="C491" s="1" t="s">
        <v>787</v>
      </c>
      <c r="D491" s="1" t="s">
        <v>1293</v>
      </c>
      <c r="E491" s="1" t="s">
        <v>5415</v>
      </c>
      <c r="F491" s="1" t="s">
        <v>753</v>
      </c>
      <c r="G491" s="21">
        <v>9.7299999999959255</v>
      </c>
      <c r="H491" s="21">
        <v>0</v>
      </c>
      <c r="I491" s="1" t="s">
        <v>258</v>
      </c>
      <c r="J491" s="1" t="s">
        <v>259</v>
      </c>
      <c r="K491" s="1">
        <v>0</v>
      </c>
      <c r="L491" s="1">
        <v>0</v>
      </c>
      <c r="M491" s="1">
        <v>12</v>
      </c>
      <c r="N491" s="1">
        <v>5</v>
      </c>
      <c r="O491" s="1">
        <v>51</v>
      </c>
      <c r="P491" s="16">
        <v>151.75</v>
      </c>
      <c r="Q491" s="21">
        <v>10.545868000511572</v>
      </c>
      <c r="R491" s="21">
        <v>13.927107327665622</v>
      </c>
      <c r="S491" s="21">
        <v>3.3812393271540504</v>
      </c>
      <c r="T491" s="21">
        <v>0.72337080761462991</v>
      </c>
      <c r="U491" s="21">
        <v>3.2396563759800845</v>
      </c>
      <c r="V491" s="21">
        <v>2.5162855683654546</v>
      </c>
      <c r="W491" s="13" t="str">
        <f>IF(Table4[[#This Row],[PSI - FI]]&gt;5,"Red",(IF(AND(Table4[[#This Row],[PSI - FI]]&lt;5,Table4[[#This Row],[PSI - FI]]&gt;=3),"Blue","No")))</f>
        <v>No</v>
      </c>
      <c r="X491" s="19" t="str">
        <f>HYPERLINK("https://www.google.com/maps/search/?api=1&amp;query="&amp;Table4[[#This Row],[Begin Lat]]&amp;","&amp;Table4[[#This Row],[Begin Long]],"Google Maps")</f>
        <v>Google Maps</v>
      </c>
      <c r="Y491" s="1">
        <v>39.136899</v>
      </c>
      <c r="Z491" s="1">
        <v>-84.614396999999997</v>
      </c>
      <c r="AA491" s="1">
        <v>0</v>
      </c>
      <c r="AB491" s="1">
        <v>0</v>
      </c>
    </row>
    <row r="492" spans="1:28" x14ac:dyDescent="0.25">
      <c r="A492" s="13">
        <v>490</v>
      </c>
      <c r="B492" s="17">
        <v>2</v>
      </c>
      <c r="C492" s="1" t="s">
        <v>786</v>
      </c>
      <c r="D492" s="1" t="s">
        <v>1294</v>
      </c>
      <c r="E492" s="1" t="s">
        <v>5799</v>
      </c>
      <c r="F492" s="1" t="s">
        <v>754</v>
      </c>
      <c r="G492" s="21">
        <v>9.077000000004773</v>
      </c>
      <c r="H492" s="21">
        <v>0</v>
      </c>
      <c r="I492" s="1" t="s">
        <v>258</v>
      </c>
      <c r="J492" s="1" t="s">
        <v>259</v>
      </c>
      <c r="K492" s="1">
        <v>1</v>
      </c>
      <c r="L492" s="1">
        <v>2</v>
      </c>
      <c r="M492" s="1">
        <v>7</v>
      </c>
      <c r="N492" s="1">
        <v>8</v>
      </c>
      <c r="O492" s="1">
        <v>34</v>
      </c>
      <c r="P492" s="16">
        <v>252.35819404069767</v>
      </c>
      <c r="Q492" s="21">
        <v>6.3642811872357621</v>
      </c>
      <c r="R492" s="21">
        <v>10.63715610366925</v>
      </c>
      <c r="S492" s="21">
        <v>4.272874916433488</v>
      </c>
      <c r="T492" s="21">
        <v>0.43654398311016274</v>
      </c>
      <c r="U492" s="21">
        <v>3.2379959036460382</v>
      </c>
      <c r="V492" s="21">
        <v>2.8014519205358752</v>
      </c>
      <c r="W492" s="13" t="str">
        <f>IF(Table4[[#This Row],[PSI - FI]]&gt;5,"Red",(IF(AND(Table4[[#This Row],[PSI - FI]]&lt;5,Table4[[#This Row],[PSI - FI]]&gt;=3),"Blue","No")))</f>
        <v>No</v>
      </c>
      <c r="X492" s="19" t="str">
        <f>HYPERLINK("https://www.google.com/maps/search/?api=1&amp;query="&amp;Table4[[#This Row],[Begin Lat]]&amp;","&amp;Table4[[#This Row],[Begin Long]],"Google Maps")</f>
        <v>Google Maps</v>
      </c>
      <c r="Y492" s="1">
        <v>41.594455000000004</v>
      </c>
      <c r="Z492" s="1">
        <v>-83.655077000000006</v>
      </c>
      <c r="AA492" s="1">
        <v>0</v>
      </c>
      <c r="AB492" s="1">
        <v>0</v>
      </c>
    </row>
    <row r="493" spans="1:28" x14ac:dyDescent="0.25">
      <c r="A493" s="13">
        <v>491</v>
      </c>
      <c r="B493" s="17">
        <v>4</v>
      </c>
      <c r="C493" s="1" t="s">
        <v>790</v>
      </c>
      <c r="D493" s="1" t="s">
        <v>1295</v>
      </c>
      <c r="E493" s="1" t="s">
        <v>5473</v>
      </c>
      <c r="F493" s="1" t="s">
        <v>755</v>
      </c>
      <c r="G493" s="21">
        <v>7.3150000000023283</v>
      </c>
      <c r="H493" s="21">
        <v>0</v>
      </c>
      <c r="I493" s="1" t="s">
        <v>258</v>
      </c>
      <c r="J493" s="1" t="s">
        <v>259</v>
      </c>
      <c r="K493" s="1">
        <v>0</v>
      </c>
      <c r="L493" s="1">
        <v>1</v>
      </c>
      <c r="M493" s="1">
        <v>7</v>
      </c>
      <c r="N493" s="1">
        <v>10</v>
      </c>
      <c r="O493" s="1">
        <v>44</v>
      </c>
      <c r="P493" s="16">
        <v>179.87981468023256</v>
      </c>
      <c r="Q493" s="21">
        <v>5.8070843684337916</v>
      </c>
      <c r="R493" s="21">
        <v>12.857034818524292</v>
      </c>
      <c r="S493" s="21">
        <v>7.0499504500905008</v>
      </c>
      <c r="T493" s="21">
        <v>0.39832428295864064</v>
      </c>
      <c r="U493" s="21">
        <v>3.2354352648049658</v>
      </c>
      <c r="V493" s="21">
        <v>2.8371109818463252</v>
      </c>
      <c r="W493" s="13" t="str">
        <f>IF(Table4[[#This Row],[PSI - FI]]&gt;5,"Red",(IF(AND(Table4[[#This Row],[PSI - FI]]&lt;5,Table4[[#This Row],[PSI - FI]]&gt;=3),"Blue","No")))</f>
        <v>No</v>
      </c>
      <c r="X493" s="19" t="str">
        <f>HYPERLINK("https://www.google.com/maps/search/?api=1&amp;query="&amp;Table4[[#This Row],[Begin Lat]]&amp;","&amp;Table4[[#This Row],[Begin Long]],"Google Maps")</f>
        <v>Google Maps</v>
      </c>
      <c r="Y493" s="1">
        <v>41.234000000000002</v>
      </c>
      <c r="Z493" s="1">
        <v>-80.829071999999996</v>
      </c>
      <c r="AA493" s="1">
        <v>0</v>
      </c>
      <c r="AB493" s="1">
        <v>0</v>
      </c>
    </row>
    <row r="494" spans="1:28" x14ac:dyDescent="0.25">
      <c r="A494" s="13">
        <v>492</v>
      </c>
      <c r="B494" s="17">
        <v>9</v>
      </c>
      <c r="C494" s="1" t="s">
        <v>810</v>
      </c>
      <c r="D494" s="1" t="s">
        <v>1296</v>
      </c>
      <c r="E494" s="1" t="s">
        <v>5800</v>
      </c>
      <c r="F494" s="1" t="s">
        <v>756</v>
      </c>
      <c r="G494" s="21">
        <v>11.062765499905126</v>
      </c>
      <c r="H494" s="21">
        <v>0</v>
      </c>
      <c r="I494" s="1" t="s">
        <v>258</v>
      </c>
      <c r="J494" s="1" t="s">
        <v>261</v>
      </c>
      <c r="K494" s="1">
        <v>1</v>
      </c>
      <c r="L494" s="1">
        <v>3</v>
      </c>
      <c r="M494" s="1">
        <v>7</v>
      </c>
      <c r="N494" s="1">
        <v>8</v>
      </c>
      <c r="O494" s="1">
        <v>22</v>
      </c>
      <c r="P494" s="16">
        <v>286.03488372093022</v>
      </c>
      <c r="Q494" s="21">
        <v>6.1938982426298645</v>
      </c>
      <c r="R494" s="21">
        <v>7.9841842499287887</v>
      </c>
      <c r="S494" s="21">
        <v>1.7902860072989242</v>
      </c>
      <c r="T494" s="21">
        <v>0.43054698500877703</v>
      </c>
      <c r="U494" s="21">
        <v>3.2323036517272219</v>
      </c>
      <c r="V494" s="21">
        <v>2.801756666718445</v>
      </c>
      <c r="W494" s="13" t="str">
        <f>IF(Table4[[#This Row],[PSI - FI]]&gt;5,"Red",(IF(AND(Table4[[#This Row],[PSI - FI]]&lt;5,Table4[[#This Row],[PSI - FI]]&gt;=3),"Blue","No")))</f>
        <v>No</v>
      </c>
      <c r="X494" s="19" t="str">
        <f>HYPERLINK("https://www.google.com/maps/search/?api=1&amp;query="&amp;Table4[[#This Row],[Begin Lat]]&amp;","&amp;Table4[[#This Row],[Begin Long]],"Google Maps")</f>
        <v>Google Maps</v>
      </c>
      <c r="Y494" s="1">
        <v>39.110377</v>
      </c>
      <c r="Z494" s="1">
        <v>-82.997502999999995</v>
      </c>
      <c r="AA494" s="1">
        <v>0</v>
      </c>
      <c r="AB494" s="1">
        <v>0</v>
      </c>
    </row>
    <row r="495" spans="1:28" x14ac:dyDescent="0.25">
      <c r="A495" s="13">
        <v>493</v>
      </c>
      <c r="B495" s="17">
        <v>7</v>
      </c>
      <c r="C495" s="1" t="s">
        <v>3196</v>
      </c>
      <c r="D495" s="1" t="s">
        <v>1297</v>
      </c>
      <c r="E495" s="1" t="s">
        <v>5283</v>
      </c>
      <c r="F495" s="1" t="s">
        <v>757</v>
      </c>
      <c r="G495" s="21">
        <v>21.634000000005472</v>
      </c>
      <c r="H495" s="21">
        <v>0</v>
      </c>
      <c r="I495" s="1" t="s">
        <v>258</v>
      </c>
      <c r="J495" s="1" t="s">
        <v>259</v>
      </c>
      <c r="K495" s="1">
        <v>0</v>
      </c>
      <c r="L495" s="1">
        <v>1</v>
      </c>
      <c r="M495" s="1">
        <v>10</v>
      </c>
      <c r="N495" s="1">
        <v>6</v>
      </c>
      <c r="O495" s="1">
        <v>65</v>
      </c>
      <c r="P495" s="16">
        <v>202.77043968023256</v>
      </c>
      <c r="Q495" s="21">
        <v>7.8248868469073871</v>
      </c>
      <c r="R495" s="21">
        <v>17.295874728793912</v>
      </c>
      <c r="S495" s="21">
        <v>9.4709878818865256</v>
      </c>
      <c r="T495" s="21">
        <v>0.53673104173747621</v>
      </c>
      <c r="U495" s="21">
        <v>3.2297784825692299</v>
      </c>
      <c r="V495" s="21">
        <v>2.6930474408317537</v>
      </c>
      <c r="W495" s="13" t="str">
        <f>IF(Table4[[#This Row],[PSI - FI]]&gt;5,"Red",(IF(AND(Table4[[#This Row],[PSI - FI]]&lt;5,Table4[[#This Row],[PSI - FI]]&gt;=3),"Blue","No")))</f>
        <v>No</v>
      </c>
      <c r="X495" s="19" t="str">
        <f>HYPERLINK("https://www.google.com/maps/search/?api=1&amp;query="&amp;Table4[[#This Row],[Begin Lat]]&amp;","&amp;Table4[[#This Row],[Begin Long]],"Google Maps")</f>
        <v>Google Maps</v>
      </c>
      <c r="Y495" s="1">
        <v>39.862265999999998</v>
      </c>
      <c r="Z495" s="1">
        <v>-84.284766000000005</v>
      </c>
      <c r="AA495" s="1">
        <v>0</v>
      </c>
      <c r="AB495" s="1">
        <v>0</v>
      </c>
    </row>
    <row r="496" spans="1:28" x14ac:dyDescent="0.25">
      <c r="A496" s="13">
        <v>494</v>
      </c>
      <c r="B496" s="17">
        <v>6</v>
      </c>
      <c r="C496" s="1" t="s">
        <v>784</v>
      </c>
      <c r="D496" s="1" t="s">
        <v>1298</v>
      </c>
      <c r="E496" s="1" t="s">
        <v>5801</v>
      </c>
      <c r="F496" s="1" t="s">
        <v>758</v>
      </c>
      <c r="G496" s="21">
        <v>1.3629999999975553</v>
      </c>
      <c r="H496" s="21">
        <v>0</v>
      </c>
      <c r="I496" s="1" t="s">
        <v>258</v>
      </c>
      <c r="J496" s="1" t="s">
        <v>259</v>
      </c>
      <c r="K496" s="1">
        <v>0</v>
      </c>
      <c r="L496" s="1">
        <v>1</v>
      </c>
      <c r="M496" s="1">
        <v>13</v>
      </c>
      <c r="N496" s="1">
        <v>4</v>
      </c>
      <c r="O496" s="1">
        <v>28</v>
      </c>
      <c r="P496" s="16">
        <v>176.53606468023256</v>
      </c>
      <c r="Q496" s="21">
        <v>7.2973886793612062</v>
      </c>
      <c r="R496" s="21">
        <v>9.1910978512959502</v>
      </c>
      <c r="S496" s="21">
        <v>1.8937091719347441</v>
      </c>
      <c r="T496" s="21">
        <v>0.50054845577540952</v>
      </c>
      <c r="U496" s="21">
        <v>3.2260235719212744</v>
      </c>
      <c r="V496" s="21">
        <v>2.7254751161458648</v>
      </c>
      <c r="W496" s="13" t="str">
        <f>IF(Table4[[#This Row],[PSI - FI]]&gt;5,"Red",(IF(AND(Table4[[#This Row],[PSI - FI]]&lt;5,Table4[[#This Row],[PSI - FI]]&gt;=3),"Blue","No")))</f>
        <v>No</v>
      </c>
      <c r="X496" s="19" t="str">
        <f>HYPERLINK("https://www.google.com/maps/search/?api=1&amp;query="&amp;Table4[[#This Row],[Begin Lat]]&amp;","&amp;Table4[[#This Row],[Begin Long]],"Google Maps")</f>
        <v>Google Maps</v>
      </c>
      <c r="Y496" s="1">
        <v>40.015255000000003</v>
      </c>
      <c r="Z496" s="1">
        <v>-83.002199000000005</v>
      </c>
      <c r="AA496" s="1">
        <v>0</v>
      </c>
      <c r="AB496" s="1">
        <v>0</v>
      </c>
    </row>
    <row r="497" spans="1:28" x14ac:dyDescent="0.25">
      <c r="A497" s="13">
        <v>495</v>
      </c>
      <c r="B497" s="17">
        <v>5</v>
      </c>
      <c r="C497" s="1" t="s">
        <v>797</v>
      </c>
      <c r="D497" s="1" t="s">
        <v>1299</v>
      </c>
      <c r="E497" s="1" t="s">
        <v>5661</v>
      </c>
      <c r="F497" s="1" t="s">
        <v>759</v>
      </c>
      <c r="G497" s="21">
        <v>1.8790000000008149</v>
      </c>
      <c r="H497" s="21">
        <v>0</v>
      </c>
      <c r="I497" s="1" t="s">
        <v>258</v>
      </c>
      <c r="J497" s="1" t="s">
        <v>259</v>
      </c>
      <c r="K497" s="1">
        <v>0</v>
      </c>
      <c r="L497" s="1">
        <v>1</v>
      </c>
      <c r="M497" s="1">
        <v>11</v>
      </c>
      <c r="N497" s="1">
        <v>6</v>
      </c>
      <c r="O497" s="1">
        <v>40</v>
      </c>
      <c r="P497" s="16">
        <v>184.31731468023256</v>
      </c>
      <c r="Q497" s="21">
        <v>7.6316013663680042</v>
      </c>
      <c r="R497" s="21">
        <v>11.51092745260177</v>
      </c>
      <c r="S497" s="21">
        <v>3.8793260862337657</v>
      </c>
      <c r="T497" s="21">
        <v>0.52347304589008159</v>
      </c>
      <c r="U497" s="21">
        <v>3.2251900780817961</v>
      </c>
      <c r="V497" s="21">
        <v>2.7017170321917146</v>
      </c>
      <c r="W497" s="13" t="str">
        <f>IF(Table4[[#This Row],[PSI - FI]]&gt;5,"Red",(IF(AND(Table4[[#This Row],[PSI - FI]]&lt;5,Table4[[#This Row],[PSI - FI]]&gt;=3),"Blue","No")))</f>
        <v>No</v>
      </c>
      <c r="X497" s="19" t="str">
        <f>HYPERLINK("https://www.google.com/maps/search/?api=1&amp;query="&amp;Table4[[#This Row],[Begin Lat]]&amp;","&amp;Table4[[#This Row],[Begin Long]],"Google Maps")</f>
        <v>Google Maps</v>
      </c>
      <c r="Y497" s="1">
        <v>39.914786999999997</v>
      </c>
      <c r="Z497" s="1">
        <v>-82.779953000000006</v>
      </c>
      <c r="AA497" s="1">
        <v>0</v>
      </c>
      <c r="AB497" s="1">
        <v>0</v>
      </c>
    </row>
    <row r="498" spans="1:28" x14ac:dyDescent="0.25">
      <c r="A498" s="13">
        <v>496</v>
      </c>
      <c r="B498" s="17">
        <v>8</v>
      </c>
      <c r="C498" s="1" t="s">
        <v>787</v>
      </c>
      <c r="D498" s="1" t="s">
        <v>1300</v>
      </c>
      <c r="E498" s="1" t="s">
        <v>5802</v>
      </c>
      <c r="F498" s="1" t="s">
        <v>760</v>
      </c>
      <c r="G498" s="21">
        <v>0.2519999999931315</v>
      </c>
      <c r="H498" s="21">
        <v>0</v>
      </c>
      <c r="I498" s="1" t="s">
        <v>258</v>
      </c>
      <c r="J498" s="1" t="s">
        <v>259</v>
      </c>
      <c r="K498" s="1">
        <v>0</v>
      </c>
      <c r="L498" s="1">
        <v>1</v>
      </c>
      <c r="M498" s="1">
        <v>7</v>
      </c>
      <c r="N498" s="1">
        <v>11</v>
      </c>
      <c r="O498" s="1">
        <v>61</v>
      </c>
      <c r="P498" s="16">
        <v>201.31731468023256</v>
      </c>
      <c r="Q498" s="21">
        <v>4.9376441609456734</v>
      </c>
      <c r="R498" s="21">
        <v>15.953822831209843</v>
      </c>
      <c r="S498" s="21">
        <v>11.01617867026417</v>
      </c>
      <c r="T498" s="21">
        <v>0.33868692878041629</v>
      </c>
      <c r="U498" s="21">
        <v>3.2203399720900232</v>
      </c>
      <c r="V498" s="21">
        <v>2.881653043309607</v>
      </c>
      <c r="W498" s="13" t="str">
        <f>IF(Table4[[#This Row],[PSI - FI]]&gt;5,"Red",(IF(AND(Table4[[#This Row],[PSI - FI]]&lt;5,Table4[[#This Row],[PSI - FI]]&gt;=3),"Blue","No")))</f>
        <v>No</v>
      </c>
      <c r="X498" s="19" t="str">
        <f>HYPERLINK("https://www.google.com/maps/search/?api=1&amp;query="&amp;Table4[[#This Row],[Begin Lat]]&amp;","&amp;Table4[[#This Row],[Begin Long]],"Google Maps")</f>
        <v>Google Maps</v>
      </c>
      <c r="Y498" s="1">
        <v>39.168343</v>
      </c>
      <c r="Z498" s="1">
        <v>-84.478607999999994</v>
      </c>
      <c r="AA498" s="1">
        <v>0</v>
      </c>
      <c r="AB498" s="1">
        <v>0</v>
      </c>
    </row>
    <row r="499" spans="1:28" x14ac:dyDescent="0.25">
      <c r="A499" s="13">
        <v>497</v>
      </c>
      <c r="B499" s="17">
        <v>12</v>
      </c>
      <c r="C499" s="1" t="s">
        <v>785</v>
      </c>
      <c r="D499" s="1" t="s">
        <v>1301</v>
      </c>
      <c r="E499" s="1" t="s">
        <v>5565</v>
      </c>
      <c r="F499" s="1" t="s">
        <v>761</v>
      </c>
      <c r="G499" s="21">
        <v>5.4009999999980209</v>
      </c>
      <c r="H499" s="21">
        <v>0</v>
      </c>
      <c r="I499" s="1" t="s">
        <v>258</v>
      </c>
      <c r="J499" s="1" t="s">
        <v>260</v>
      </c>
      <c r="K499" s="1">
        <v>0</v>
      </c>
      <c r="L499" s="1">
        <v>1</v>
      </c>
      <c r="M499" s="1">
        <v>5</v>
      </c>
      <c r="N499" s="1">
        <v>12</v>
      </c>
      <c r="O499" s="1">
        <v>35</v>
      </c>
      <c r="P499" s="16">
        <v>166.66106468023256</v>
      </c>
      <c r="Q499" s="21">
        <v>7.3585278599597581</v>
      </c>
      <c r="R499" s="21">
        <v>10.174698112186688</v>
      </c>
      <c r="S499" s="21">
        <v>2.8161702522269296</v>
      </c>
      <c r="T499" s="21">
        <v>0.51462467084442653</v>
      </c>
      <c r="U499" s="21">
        <v>3.2185751985462936</v>
      </c>
      <c r="V499" s="21">
        <v>2.7039505277018669</v>
      </c>
      <c r="W499" s="13" t="str">
        <f>IF(Table4[[#This Row],[PSI - FI]]&gt;5,"Red",(IF(AND(Table4[[#This Row],[PSI - FI]]&lt;5,Table4[[#This Row],[PSI - FI]]&gt;=3),"Blue","No")))</f>
        <v>No</v>
      </c>
      <c r="X499" s="19" t="str">
        <f>HYPERLINK("https://www.google.com/maps/search/?api=1&amp;query="&amp;Table4[[#This Row],[Begin Lat]]&amp;","&amp;Table4[[#This Row],[Begin Long]],"Google Maps")</f>
        <v>Google Maps</v>
      </c>
      <c r="Y499" s="1">
        <v>41.473669000000001</v>
      </c>
      <c r="Z499" s="1">
        <v>-81.497766999999996</v>
      </c>
      <c r="AA499" s="1">
        <v>0</v>
      </c>
      <c r="AB499" s="1">
        <v>0</v>
      </c>
    </row>
    <row r="500" spans="1:28" x14ac:dyDescent="0.25">
      <c r="A500" s="13">
        <v>498</v>
      </c>
      <c r="B500" s="17">
        <v>8</v>
      </c>
      <c r="C500" s="1" t="s">
        <v>788</v>
      </c>
      <c r="D500" s="1" t="s">
        <v>1302</v>
      </c>
      <c r="E500" s="1" t="s">
        <v>5803</v>
      </c>
      <c r="F500" s="1" t="s">
        <v>762</v>
      </c>
      <c r="G500" s="21">
        <v>22.562900000004447</v>
      </c>
      <c r="H500" s="21">
        <v>0</v>
      </c>
      <c r="I500" s="1" t="s">
        <v>258</v>
      </c>
      <c r="J500" s="1" t="s">
        <v>261</v>
      </c>
      <c r="K500" s="1">
        <v>0</v>
      </c>
      <c r="L500" s="1">
        <v>2</v>
      </c>
      <c r="M500" s="1">
        <v>8</v>
      </c>
      <c r="N500" s="1">
        <v>8</v>
      </c>
      <c r="O500" s="1">
        <v>30</v>
      </c>
      <c r="P500" s="16">
        <v>209.22837936046511</v>
      </c>
      <c r="Q500" s="21">
        <v>7.3474269021020095</v>
      </c>
      <c r="R500" s="21">
        <v>9.627357016387931</v>
      </c>
      <c r="S500" s="21">
        <v>2.2799301142859214</v>
      </c>
      <c r="T500" s="21">
        <v>0.510730460261686</v>
      </c>
      <c r="U500" s="21">
        <v>3.2180794627346976</v>
      </c>
      <c r="V500" s="21">
        <v>2.7073490024730118</v>
      </c>
      <c r="W500" s="13" t="str">
        <f>IF(Table4[[#This Row],[PSI - FI]]&gt;5,"Red",(IF(AND(Table4[[#This Row],[PSI - FI]]&lt;5,Table4[[#This Row],[PSI - FI]]&gt;=3),"Blue","No")))</f>
        <v>No</v>
      </c>
      <c r="X500" s="19" t="str">
        <f>HYPERLINK("https://www.google.com/maps/search/?api=1&amp;query="&amp;Table4[[#This Row],[Begin Lat]]&amp;","&amp;Table4[[#This Row],[Begin Long]],"Google Maps")</f>
        <v>Google Maps</v>
      </c>
      <c r="Y500" s="1">
        <v>39.527005000000003</v>
      </c>
      <c r="Z500" s="1">
        <v>-84.382624000000007</v>
      </c>
      <c r="AA500" s="1">
        <v>0</v>
      </c>
      <c r="AB500" s="1">
        <v>0</v>
      </c>
    </row>
    <row r="501" spans="1:28" x14ac:dyDescent="0.25">
      <c r="A501" s="13">
        <v>499</v>
      </c>
      <c r="B501" s="17">
        <v>2</v>
      </c>
      <c r="C501" s="1" t="s">
        <v>786</v>
      </c>
      <c r="D501" s="1" t="s">
        <v>1303</v>
      </c>
      <c r="E501" s="1" t="s">
        <v>5351</v>
      </c>
      <c r="F501" s="1" t="s">
        <v>763</v>
      </c>
      <c r="G501" s="21">
        <v>6.3779999999969732</v>
      </c>
      <c r="H501" s="21">
        <v>0</v>
      </c>
      <c r="I501" s="1" t="s">
        <v>258</v>
      </c>
      <c r="J501" s="1" t="s">
        <v>259</v>
      </c>
      <c r="K501" s="1">
        <v>1</v>
      </c>
      <c r="L501" s="1">
        <v>1</v>
      </c>
      <c r="M501" s="1">
        <v>7</v>
      </c>
      <c r="N501" s="1">
        <v>10</v>
      </c>
      <c r="O501" s="1">
        <v>16</v>
      </c>
      <c r="P501" s="16">
        <v>197.55650436046511</v>
      </c>
      <c r="Q501" s="21">
        <v>4.9136598798719442</v>
      </c>
      <c r="R501" s="21">
        <v>6.9944756805481312</v>
      </c>
      <c r="S501" s="21">
        <v>2.080815800676187</v>
      </c>
      <c r="T501" s="21">
        <v>0.33704177934657942</v>
      </c>
      <c r="U501" s="21">
        <v>3.2170175819429474</v>
      </c>
      <c r="V501" s="21">
        <v>2.879975802596368</v>
      </c>
      <c r="W501" s="13" t="str">
        <f>IF(Table4[[#This Row],[PSI - FI]]&gt;5,"Red",(IF(AND(Table4[[#This Row],[PSI - FI]]&lt;5,Table4[[#This Row],[PSI - FI]]&gt;=3),"Blue","No")))</f>
        <v>No</v>
      </c>
      <c r="X501" s="19" t="str">
        <f>HYPERLINK("https://www.google.com/maps/search/?api=1&amp;query="&amp;Table4[[#This Row],[Begin Lat]]&amp;","&amp;Table4[[#This Row],[Begin Long]],"Google Maps")</f>
        <v>Google Maps</v>
      </c>
      <c r="Y501" s="1">
        <v>41.668810000000001</v>
      </c>
      <c r="Z501" s="1">
        <v>-83.579166999999998</v>
      </c>
      <c r="AA501" s="1">
        <v>0</v>
      </c>
      <c r="AB501" s="1">
        <v>0</v>
      </c>
    </row>
    <row r="502" spans="1:28" x14ac:dyDescent="0.25">
      <c r="A502" s="13">
        <v>500</v>
      </c>
      <c r="B502" s="17">
        <v>8</v>
      </c>
      <c r="C502" s="1" t="s">
        <v>788</v>
      </c>
      <c r="D502" s="1" t="s">
        <v>1304</v>
      </c>
      <c r="E502" s="1" t="s">
        <v>5804</v>
      </c>
      <c r="F502" s="1" t="s">
        <v>764</v>
      </c>
      <c r="G502" s="21">
        <v>1.2160000000003492</v>
      </c>
      <c r="H502" s="21">
        <v>0</v>
      </c>
      <c r="I502" s="1" t="s">
        <v>258</v>
      </c>
      <c r="J502" s="1" t="s">
        <v>259</v>
      </c>
      <c r="K502" s="1">
        <v>0</v>
      </c>
      <c r="L502" s="1">
        <v>0</v>
      </c>
      <c r="M502" s="1">
        <v>10</v>
      </c>
      <c r="N502" s="1">
        <v>8</v>
      </c>
      <c r="O502" s="1">
        <v>39</v>
      </c>
      <c r="P502" s="16">
        <v>139.96875</v>
      </c>
      <c r="Q502" s="21">
        <v>7.1496941402228282</v>
      </c>
      <c r="R502" s="21">
        <v>11.370504854739405</v>
      </c>
      <c r="S502" s="21">
        <v>4.2208107145165767</v>
      </c>
      <c r="T502" s="21">
        <v>0.4904176710878318</v>
      </c>
      <c r="U502" s="21">
        <v>3.2154120535012396</v>
      </c>
      <c r="V502" s="21">
        <v>2.7249943824134077</v>
      </c>
      <c r="W502" s="13" t="str">
        <f>IF(Table4[[#This Row],[PSI - FI]]&gt;5,"Red",(IF(AND(Table4[[#This Row],[PSI - FI]]&lt;5,Table4[[#This Row],[PSI - FI]]&gt;=3),"Blue","No")))</f>
        <v>No</v>
      </c>
      <c r="X502" s="19" t="str">
        <f>HYPERLINK("https://www.google.com/maps/search/?api=1&amp;query="&amp;Table4[[#This Row],[Begin Lat]]&amp;","&amp;Table4[[#This Row],[Begin Long]],"Google Maps")</f>
        <v>Google Maps</v>
      </c>
      <c r="Y502" s="1">
        <v>39.420074999999997</v>
      </c>
      <c r="Z502" s="1">
        <v>-84.589522000000002</v>
      </c>
      <c r="AA502" s="1">
        <v>0</v>
      </c>
      <c r="AB502" s="1">
        <v>0</v>
      </c>
    </row>
    <row r="503" spans="1:28" x14ac:dyDescent="0.25">
      <c r="A503" s="13">
        <v>501</v>
      </c>
      <c r="B503" s="17">
        <v>2</v>
      </c>
      <c r="C503" s="1" t="s">
        <v>786</v>
      </c>
      <c r="D503" s="1" t="s">
        <v>1305</v>
      </c>
      <c r="E503" s="1" t="s">
        <v>3452</v>
      </c>
      <c r="F503" s="1" t="s">
        <v>765</v>
      </c>
      <c r="G503" s="21">
        <v>22.527000000001863</v>
      </c>
      <c r="H503" s="21">
        <v>0</v>
      </c>
      <c r="I503" s="1" t="s">
        <v>258</v>
      </c>
      <c r="J503" s="1" t="s">
        <v>261</v>
      </c>
      <c r="K503" s="1">
        <v>0</v>
      </c>
      <c r="L503" s="1">
        <v>0</v>
      </c>
      <c r="M503" s="1">
        <v>12</v>
      </c>
      <c r="N503" s="1">
        <v>5</v>
      </c>
      <c r="O503" s="1">
        <v>61</v>
      </c>
      <c r="P503" s="16">
        <v>161.75</v>
      </c>
      <c r="Q503" s="21">
        <v>7.3018100710534508</v>
      </c>
      <c r="R503" s="21">
        <v>16.625933798233746</v>
      </c>
      <c r="S503" s="21">
        <v>9.3241237271802948</v>
      </c>
      <c r="T503" s="21">
        <v>0.50755956718203588</v>
      </c>
      <c r="U503" s="21">
        <v>3.2088808526565926</v>
      </c>
      <c r="V503" s="21">
        <v>2.701321285474557</v>
      </c>
      <c r="W503" s="13" t="str">
        <f>IF(Table4[[#This Row],[PSI - FI]]&gt;5,"Red",(IF(AND(Table4[[#This Row],[PSI - FI]]&lt;5,Table4[[#This Row],[PSI - FI]]&gt;=3),"Blue","No")))</f>
        <v>No</v>
      </c>
      <c r="X503" s="19" t="str">
        <f>HYPERLINK("https://www.google.com/maps/search/?api=1&amp;query="&amp;Table4[[#This Row],[Begin Lat]]&amp;","&amp;Table4[[#This Row],[Begin Long]],"Google Maps")</f>
        <v>Google Maps</v>
      </c>
      <c r="Y503" s="1">
        <v>41.636982000000003</v>
      </c>
      <c r="Z503" s="1">
        <v>-83.467208999999997</v>
      </c>
      <c r="AA503" s="1">
        <v>0</v>
      </c>
      <c r="AB503" s="1">
        <v>0</v>
      </c>
    </row>
    <row r="504" spans="1:28" x14ac:dyDescent="0.25">
      <c r="A504" s="13">
        <v>502</v>
      </c>
      <c r="B504" s="17">
        <v>8</v>
      </c>
      <c r="C504" s="1" t="s">
        <v>806</v>
      </c>
      <c r="D504" s="1" t="s">
        <v>1306</v>
      </c>
      <c r="E504" s="1" t="s">
        <v>3524</v>
      </c>
      <c r="F504" s="1" t="s">
        <v>766</v>
      </c>
      <c r="G504" s="21">
        <v>2.8999999994994141E-2</v>
      </c>
      <c r="H504" s="21">
        <v>0</v>
      </c>
      <c r="I504" s="1" t="s">
        <v>258</v>
      </c>
      <c r="J504" s="1" t="s">
        <v>261</v>
      </c>
      <c r="K504" s="1">
        <v>0</v>
      </c>
      <c r="L504" s="1">
        <v>0</v>
      </c>
      <c r="M504" s="1">
        <v>9</v>
      </c>
      <c r="N504" s="1">
        <v>8</v>
      </c>
      <c r="O504" s="1">
        <v>63</v>
      </c>
      <c r="P504" s="16">
        <v>157.421875</v>
      </c>
      <c r="Q504" s="21">
        <v>9.5473577240141232</v>
      </c>
      <c r="R504" s="21">
        <v>16.452445197336598</v>
      </c>
      <c r="S504" s="21">
        <v>6.9050874733224745</v>
      </c>
      <c r="T504" s="21">
        <v>0.66365089025570234</v>
      </c>
      <c r="U504" s="21">
        <v>3.20708610490844</v>
      </c>
      <c r="V504" s="21">
        <v>2.5434352146527379</v>
      </c>
      <c r="W504" s="13" t="str">
        <f>IF(Table4[[#This Row],[PSI - FI]]&gt;5,"Red",(IF(AND(Table4[[#This Row],[PSI - FI]]&lt;5,Table4[[#This Row],[PSI - FI]]&gt;=3),"Blue","No")))</f>
        <v>No</v>
      </c>
      <c r="X504" s="19" t="str">
        <f>HYPERLINK("https://www.google.com/maps/search/?api=1&amp;query="&amp;Table4[[#This Row],[Begin Lat]]&amp;","&amp;Table4[[#This Row],[Begin Long]],"Google Maps")</f>
        <v>Google Maps</v>
      </c>
      <c r="Y504" s="1">
        <v>39.496111999999997</v>
      </c>
      <c r="Z504" s="1">
        <v>-84.336257000000003</v>
      </c>
      <c r="AA504" s="1">
        <v>0</v>
      </c>
      <c r="AB504" s="1">
        <v>0</v>
      </c>
    </row>
    <row r="505" spans="1:28" x14ac:dyDescent="0.25">
      <c r="A505" s="13">
        <v>503</v>
      </c>
      <c r="B505" s="17">
        <v>2</v>
      </c>
      <c r="C505" s="1" t="s">
        <v>786</v>
      </c>
      <c r="D505" s="1" t="s">
        <v>1307</v>
      </c>
      <c r="E505" s="1" t="s">
        <v>5619</v>
      </c>
      <c r="F505" s="1" t="s">
        <v>767</v>
      </c>
      <c r="G505" s="21">
        <v>9.1100000000005821</v>
      </c>
      <c r="H505" s="21">
        <v>0</v>
      </c>
      <c r="I505" s="1" t="s">
        <v>258</v>
      </c>
      <c r="J505" s="1" t="s">
        <v>259</v>
      </c>
      <c r="K505" s="1">
        <v>0</v>
      </c>
      <c r="L505" s="1">
        <v>1</v>
      </c>
      <c r="M505" s="1">
        <v>8</v>
      </c>
      <c r="N505" s="1">
        <v>9</v>
      </c>
      <c r="O505" s="1">
        <v>40</v>
      </c>
      <c r="P505" s="16">
        <v>177.98918968023256</v>
      </c>
      <c r="Q505" s="21">
        <v>6.3959618690791382</v>
      </c>
      <c r="R505" s="21">
        <v>11.677062552117633</v>
      </c>
      <c r="S505" s="21">
        <v>5.2811006830384946</v>
      </c>
      <c r="T505" s="21">
        <v>0.43871705036358494</v>
      </c>
      <c r="U505" s="21">
        <v>3.1965461461420004</v>
      </c>
      <c r="V505" s="21">
        <v>2.7578290957784155</v>
      </c>
      <c r="W505" s="13" t="str">
        <f>IF(Table4[[#This Row],[PSI - FI]]&gt;5,"Red",(IF(AND(Table4[[#This Row],[PSI - FI]]&lt;5,Table4[[#This Row],[PSI - FI]]&gt;=3),"Blue","No")))</f>
        <v>No</v>
      </c>
      <c r="X505" s="19" t="str">
        <f>HYPERLINK("https://www.google.com/maps/search/?api=1&amp;query="&amp;Table4[[#This Row],[Begin Lat]]&amp;","&amp;Table4[[#This Row],[Begin Long]],"Google Maps")</f>
        <v>Google Maps</v>
      </c>
      <c r="Y505" s="1">
        <v>41.722776000000003</v>
      </c>
      <c r="Z505" s="1">
        <v>-83.519451000000004</v>
      </c>
      <c r="AA505" s="1">
        <v>0</v>
      </c>
      <c r="AB505" s="1">
        <v>0</v>
      </c>
    </row>
    <row r="506" spans="1:28" x14ac:dyDescent="0.25">
      <c r="A506" s="13">
        <v>504</v>
      </c>
      <c r="B506" s="17">
        <v>12</v>
      </c>
      <c r="C506" s="1" t="s">
        <v>785</v>
      </c>
      <c r="D506" s="1" t="s">
        <v>1308</v>
      </c>
      <c r="E506" s="1" t="s">
        <v>5562</v>
      </c>
      <c r="F506" s="1" t="s">
        <v>768</v>
      </c>
      <c r="G506" s="21">
        <v>4.0050000000046566</v>
      </c>
      <c r="H506" s="21">
        <v>0</v>
      </c>
      <c r="I506" s="1" t="s">
        <v>258</v>
      </c>
      <c r="J506" s="1" t="s">
        <v>261</v>
      </c>
      <c r="K506" s="1">
        <v>0</v>
      </c>
      <c r="L506" s="1">
        <v>2</v>
      </c>
      <c r="M506" s="1">
        <v>3</v>
      </c>
      <c r="N506" s="1">
        <v>15</v>
      </c>
      <c r="O506" s="1">
        <v>44</v>
      </c>
      <c r="P506" s="16">
        <v>221.55650436046511</v>
      </c>
      <c r="Q506" s="21">
        <v>8.4963491529640187</v>
      </c>
      <c r="R506" s="21">
        <v>11.112312620527362</v>
      </c>
      <c r="S506" s="21">
        <v>2.6159634675633434</v>
      </c>
      <c r="T506" s="21">
        <v>0.59059373727091657</v>
      </c>
      <c r="U506" s="21">
        <v>3.1906840465207811</v>
      </c>
      <c r="V506" s="21">
        <v>2.6000903092498646</v>
      </c>
      <c r="W506" s="13" t="str">
        <f>IF(Table4[[#This Row],[PSI - FI]]&gt;5,"Red",(IF(AND(Table4[[#This Row],[PSI - FI]]&lt;5,Table4[[#This Row],[PSI - FI]]&gt;=3),"Blue","No")))</f>
        <v>No</v>
      </c>
      <c r="X506" s="19" t="str">
        <f>HYPERLINK("https://www.google.com/maps/search/?api=1&amp;query="&amp;Table4[[#This Row],[Begin Lat]]&amp;","&amp;Table4[[#This Row],[Begin Long]],"Google Maps")</f>
        <v>Google Maps</v>
      </c>
      <c r="Y506" s="1">
        <v>41.506053999999999</v>
      </c>
      <c r="Z506" s="1">
        <v>-81.651799999999994</v>
      </c>
      <c r="AA506" s="1">
        <v>0</v>
      </c>
      <c r="AB506" s="1">
        <v>0</v>
      </c>
    </row>
    <row r="507" spans="1:28" x14ac:dyDescent="0.25">
      <c r="A507" s="13">
        <v>505</v>
      </c>
      <c r="B507" s="17">
        <v>12</v>
      </c>
      <c r="C507" s="1" t="s">
        <v>794</v>
      </c>
      <c r="D507" s="1" t="s">
        <v>1309</v>
      </c>
      <c r="E507" s="1" t="s">
        <v>5805</v>
      </c>
      <c r="F507" s="1" t="s">
        <v>769</v>
      </c>
      <c r="G507" s="21">
        <v>10.344218554219948</v>
      </c>
      <c r="H507" s="21">
        <v>0</v>
      </c>
      <c r="I507" s="1" t="s">
        <v>258</v>
      </c>
      <c r="J507" s="1" t="s">
        <v>259</v>
      </c>
      <c r="K507" s="1">
        <v>0</v>
      </c>
      <c r="L507" s="1">
        <v>0</v>
      </c>
      <c r="M507" s="1">
        <v>9</v>
      </c>
      <c r="N507" s="1">
        <v>10</v>
      </c>
      <c r="O507" s="1">
        <v>46</v>
      </c>
      <c r="P507" s="16">
        <v>149.296875</v>
      </c>
      <c r="Q507" s="21">
        <v>6.3888008887249317</v>
      </c>
      <c r="R507" s="21">
        <v>12.276955779885075</v>
      </c>
      <c r="S507" s="21">
        <v>5.8881548911601431</v>
      </c>
      <c r="T507" s="21">
        <v>0.43822585853927198</v>
      </c>
      <c r="U507" s="21">
        <v>3.1887153689893886</v>
      </c>
      <c r="V507" s="21">
        <v>2.7504895104501168</v>
      </c>
      <c r="W507" s="13" t="str">
        <f>IF(Table4[[#This Row],[PSI - FI]]&gt;5,"Red",(IF(AND(Table4[[#This Row],[PSI - FI]]&lt;5,Table4[[#This Row],[PSI - FI]]&gt;=3),"Blue","No")))</f>
        <v>No</v>
      </c>
      <c r="X507" s="19" t="str">
        <f>HYPERLINK("https://www.google.com/maps/search/?api=1&amp;query="&amp;Table4[[#This Row],[Begin Lat]]&amp;","&amp;Table4[[#This Row],[Begin Long]],"Google Maps")</f>
        <v>Google Maps</v>
      </c>
      <c r="Y507" s="1">
        <v>41.659081999999998</v>
      </c>
      <c r="Z507" s="1">
        <v>-81.340151000000006</v>
      </c>
      <c r="AA507" s="1">
        <v>0</v>
      </c>
      <c r="AB507" s="1">
        <v>0</v>
      </c>
    </row>
    <row r="508" spans="1:28" x14ac:dyDescent="0.25">
      <c r="A508" s="13">
        <v>506</v>
      </c>
      <c r="B508" s="17">
        <v>1</v>
      </c>
      <c r="C508" s="1" t="s">
        <v>803</v>
      </c>
      <c r="D508" s="1" t="s">
        <v>1310</v>
      </c>
      <c r="E508" s="1" t="s">
        <v>5806</v>
      </c>
      <c r="F508" s="1" t="s">
        <v>770</v>
      </c>
      <c r="G508" s="21">
        <v>6.0829999999987194</v>
      </c>
      <c r="H508" s="21">
        <v>0</v>
      </c>
      <c r="I508" s="1" t="s">
        <v>258</v>
      </c>
      <c r="J508" s="1" t="s">
        <v>259</v>
      </c>
      <c r="K508" s="1">
        <v>0</v>
      </c>
      <c r="L508" s="1">
        <v>0</v>
      </c>
      <c r="M508" s="1">
        <v>10</v>
      </c>
      <c r="N508" s="1">
        <v>7</v>
      </c>
      <c r="O508" s="1">
        <v>48</v>
      </c>
      <c r="P508" s="16">
        <v>144.53125</v>
      </c>
      <c r="Q508" s="21">
        <v>8.7070846891457343</v>
      </c>
      <c r="R508" s="21">
        <v>13.336797183993365</v>
      </c>
      <c r="S508" s="21">
        <v>4.6297124948476309</v>
      </c>
      <c r="T508" s="21">
        <v>0.59724347803810884</v>
      </c>
      <c r="U508" s="21">
        <v>3.1867881247132748</v>
      </c>
      <c r="V508" s="21">
        <v>2.5895446466751659</v>
      </c>
      <c r="W508" s="13" t="str">
        <f>IF(Table4[[#This Row],[PSI - FI]]&gt;5,"Red",(IF(AND(Table4[[#This Row],[PSI - FI]]&lt;5,Table4[[#This Row],[PSI - FI]]&gt;=3),"Blue","No")))</f>
        <v>No</v>
      </c>
      <c r="X508" s="19" t="str">
        <f>HYPERLINK("https://www.google.com/maps/search/?api=1&amp;query="&amp;Table4[[#This Row],[Begin Lat]]&amp;","&amp;Table4[[#This Row],[Begin Long]],"Google Maps")</f>
        <v>Google Maps</v>
      </c>
      <c r="Y508" s="1">
        <v>40.742679000000003</v>
      </c>
      <c r="Z508" s="1">
        <v>-84.113353000000004</v>
      </c>
      <c r="AA508" s="1">
        <v>0</v>
      </c>
      <c r="AB508" s="1">
        <v>0</v>
      </c>
    </row>
    <row r="509" spans="1:28" x14ac:dyDescent="0.25">
      <c r="A509" s="13">
        <v>507</v>
      </c>
      <c r="B509" s="17">
        <v>12</v>
      </c>
      <c r="C509" s="1" t="s">
        <v>785</v>
      </c>
      <c r="D509" s="1" t="s">
        <v>1311</v>
      </c>
      <c r="E509" s="1" t="s">
        <v>5576</v>
      </c>
      <c r="F509" s="1" t="s">
        <v>771</v>
      </c>
      <c r="G509" s="21">
        <v>3.5950000000011642</v>
      </c>
      <c r="H509" s="21">
        <v>0</v>
      </c>
      <c r="I509" s="1" t="s">
        <v>258</v>
      </c>
      <c r="J509" s="1" t="s">
        <v>259</v>
      </c>
      <c r="K509" s="1">
        <v>0</v>
      </c>
      <c r="L509" s="1">
        <v>1</v>
      </c>
      <c r="M509" s="1">
        <v>6</v>
      </c>
      <c r="N509" s="1">
        <v>11</v>
      </c>
      <c r="O509" s="1">
        <v>38</v>
      </c>
      <c r="P509" s="16">
        <v>171.77043968023256</v>
      </c>
      <c r="Q509" s="21">
        <v>6.5061707099725581</v>
      </c>
      <c r="R509" s="21">
        <v>11.178658860447083</v>
      </c>
      <c r="S509" s="21">
        <v>4.6724881504745248</v>
      </c>
      <c r="T509" s="21">
        <v>0.44627658536245635</v>
      </c>
      <c r="U509" s="21">
        <v>3.1797788583936519</v>
      </c>
      <c r="V509" s="21">
        <v>2.7335022730311955</v>
      </c>
      <c r="W509" s="13" t="str">
        <f>IF(Table4[[#This Row],[PSI - FI]]&gt;5,"Red",(IF(AND(Table4[[#This Row],[PSI - FI]]&lt;5,Table4[[#This Row],[PSI - FI]]&gt;=3),"Blue","No")))</f>
        <v>No</v>
      </c>
      <c r="X509" s="19" t="str">
        <f>HYPERLINK("https://www.google.com/maps/search/?api=1&amp;query="&amp;Table4[[#This Row],[Begin Lat]]&amp;","&amp;Table4[[#This Row],[Begin Long]],"Google Maps")</f>
        <v>Google Maps</v>
      </c>
      <c r="Y509" s="1">
        <v>41.469790000000003</v>
      </c>
      <c r="Z509" s="1">
        <v>-81.707524000000006</v>
      </c>
      <c r="AA509" s="1">
        <v>0</v>
      </c>
      <c r="AB509" s="1">
        <v>0</v>
      </c>
    </row>
    <row r="510" spans="1:28" x14ac:dyDescent="0.25">
      <c r="A510" s="13">
        <v>508</v>
      </c>
      <c r="B510" s="17">
        <v>7</v>
      </c>
      <c r="C510" s="1" t="s">
        <v>3196</v>
      </c>
      <c r="D510" s="1" t="s">
        <v>1312</v>
      </c>
      <c r="E510" s="1" t="s">
        <v>5807</v>
      </c>
      <c r="F510" s="1" t="s">
        <v>772</v>
      </c>
      <c r="G510" s="21">
        <v>3.8699999999953434</v>
      </c>
      <c r="H510" s="21">
        <v>0</v>
      </c>
      <c r="I510" s="1" t="s">
        <v>258</v>
      </c>
      <c r="J510" s="1" t="s">
        <v>259</v>
      </c>
      <c r="K510" s="1">
        <v>0</v>
      </c>
      <c r="L510" s="1">
        <v>0</v>
      </c>
      <c r="M510" s="1">
        <v>8</v>
      </c>
      <c r="N510" s="1">
        <v>10</v>
      </c>
      <c r="O510" s="1">
        <v>32</v>
      </c>
      <c r="P510" s="16">
        <v>128.75</v>
      </c>
      <c r="Q510" s="21">
        <v>6.1630676285170036</v>
      </c>
      <c r="R510" s="21">
        <v>10.053346155844311</v>
      </c>
      <c r="S510" s="21">
        <v>3.8902785273273075</v>
      </c>
      <c r="T510" s="21">
        <v>0.42274217803671199</v>
      </c>
      <c r="U510" s="21">
        <v>3.175963088059321</v>
      </c>
      <c r="V510" s="21">
        <v>2.753220910022609</v>
      </c>
      <c r="W510" s="13" t="str">
        <f>IF(Table4[[#This Row],[PSI - FI]]&gt;5,"Red",(IF(AND(Table4[[#This Row],[PSI - FI]]&lt;5,Table4[[#This Row],[PSI - FI]]&gt;=3),"Blue","No")))</f>
        <v>No</v>
      </c>
      <c r="X510" s="19" t="str">
        <f>HYPERLINK("https://www.google.com/maps/search/?api=1&amp;query="&amp;Table4[[#This Row],[Begin Lat]]&amp;","&amp;Table4[[#This Row],[Begin Long]],"Google Maps")</f>
        <v>Google Maps</v>
      </c>
      <c r="Y510" s="1">
        <v>39.688827000000003</v>
      </c>
      <c r="Z510" s="1">
        <v>-84.131881000000007</v>
      </c>
      <c r="AA510" s="1">
        <v>0</v>
      </c>
      <c r="AB510" s="1">
        <v>0</v>
      </c>
    </row>
    <row r="511" spans="1:28" x14ac:dyDescent="0.25">
      <c r="A511" s="13">
        <v>509</v>
      </c>
      <c r="B511" s="17">
        <v>12</v>
      </c>
      <c r="C511" s="1" t="s">
        <v>785</v>
      </c>
      <c r="D511" s="1" t="s">
        <v>1313</v>
      </c>
      <c r="E511" s="1" t="s">
        <v>5681</v>
      </c>
      <c r="F511" s="1" t="s">
        <v>773</v>
      </c>
      <c r="G511" s="21">
        <v>2.5409999999974389</v>
      </c>
      <c r="H511" s="21">
        <v>0</v>
      </c>
      <c r="I511" s="1" t="s">
        <v>258</v>
      </c>
      <c r="J511" s="1" t="s">
        <v>259</v>
      </c>
      <c r="K511" s="1">
        <v>0</v>
      </c>
      <c r="L511" s="1">
        <v>1</v>
      </c>
      <c r="M511" s="1">
        <v>6</v>
      </c>
      <c r="N511" s="1">
        <v>12</v>
      </c>
      <c r="O511" s="1">
        <v>59</v>
      </c>
      <c r="P511" s="16">
        <v>197.20793968023256</v>
      </c>
      <c r="Q511" s="21">
        <v>4.5633058960088206</v>
      </c>
      <c r="R511" s="21">
        <v>15.528593900291657</v>
      </c>
      <c r="S511" s="21">
        <v>10.965288004282836</v>
      </c>
      <c r="T511" s="21">
        <v>0.31301001218945429</v>
      </c>
      <c r="U511" s="21">
        <v>3.1731168611392633</v>
      </c>
      <c r="V511" s="21">
        <v>2.8601068489498092</v>
      </c>
      <c r="W511" s="13" t="str">
        <f>IF(Table4[[#This Row],[PSI - FI]]&gt;5,"Red",(IF(AND(Table4[[#This Row],[PSI - FI]]&lt;5,Table4[[#This Row],[PSI - FI]]&gt;=3),"Blue","No")))</f>
        <v>No</v>
      </c>
      <c r="X511" s="19" t="str">
        <f>HYPERLINK("https://www.google.com/maps/search/?api=1&amp;query="&amp;Table4[[#This Row],[Begin Lat]]&amp;","&amp;Table4[[#This Row],[Begin Long]],"Google Maps")</f>
        <v>Google Maps</v>
      </c>
      <c r="Y511" s="1">
        <v>41.479540999999998</v>
      </c>
      <c r="Z511" s="1">
        <v>-81.768769000000006</v>
      </c>
      <c r="AA511" s="1">
        <v>0</v>
      </c>
      <c r="AB511" s="1">
        <v>0</v>
      </c>
    </row>
    <row r="512" spans="1:28" x14ac:dyDescent="0.25">
      <c r="A512" s="13">
        <v>510</v>
      </c>
      <c r="B512" s="17">
        <v>6</v>
      </c>
      <c r="C512" s="1" t="s">
        <v>784</v>
      </c>
      <c r="D512" s="1" t="s">
        <v>1314</v>
      </c>
      <c r="E512" s="1" t="s">
        <v>5692</v>
      </c>
      <c r="F512" s="1" t="s">
        <v>774</v>
      </c>
      <c r="G512" s="21">
        <v>7.1230000000068685</v>
      </c>
      <c r="H512" s="21">
        <v>0</v>
      </c>
      <c r="I512" s="1" t="s">
        <v>258</v>
      </c>
      <c r="J512" s="1" t="s">
        <v>259</v>
      </c>
      <c r="K512" s="1">
        <v>0</v>
      </c>
      <c r="L512" s="1">
        <v>2</v>
      </c>
      <c r="M512" s="1">
        <v>14</v>
      </c>
      <c r="N512" s="1">
        <v>2</v>
      </c>
      <c r="O512" s="1">
        <v>16</v>
      </c>
      <c r="P512" s="16">
        <v>207.88462936046511</v>
      </c>
      <c r="Q512" s="21">
        <v>5.6835307500120154</v>
      </c>
      <c r="R512" s="21">
        <v>6.9158490331192288</v>
      </c>
      <c r="S512" s="21">
        <v>1.2323182831072135</v>
      </c>
      <c r="T512" s="21">
        <v>0.3898493920594624</v>
      </c>
      <c r="U512" s="21">
        <v>3.1672383376305766</v>
      </c>
      <c r="V512" s="21">
        <v>2.777388945571114</v>
      </c>
      <c r="W512" s="13" t="str">
        <f>IF(Table4[[#This Row],[PSI - FI]]&gt;5,"Red",(IF(AND(Table4[[#This Row],[PSI - FI]]&lt;5,Table4[[#This Row],[PSI - FI]]&gt;=3),"Blue","No")))</f>
        <v>No</v>
      </c>
      <c r="X512" s="19" t="str">
        <f>HYPERLINK("https://www.google.com/maps/search/?api=1&amp;query="&amp;Table4[[#This Row],[Begin Lat]]&amp;","&amp;Table4[[#This Row],[Begin Long]],"Google Maps")</f>
        <v>Google Maps</v>
      </c>
      <c r="Y512" s="1">
        <v>39.935487000000002</v>
      </c>
      <c r="Z512" s="1">
        <v>-82.983643000000001</v>
      </c>
      <c r="AA512" s="1">
        <v>0</v>
      </c>
      <c r="AB512" s="1">
        <v>0</v>
      </c>
    </row>
    <row r="513" spans="1:28" x14ac:dyDescent="0.25">
      <c r="A513" s="13">
        <v>511</v>
      </c>
      <c r="B513" s="17">
        <v>6</v>
      </c>
      <c r="C513" s="1" t="s">
        <v>784</v>
      </c>
      <c r="D513" s="1" t="s">
        <v>1315</v>
      </c>
      <c r="E513" s="1" t="s">
        <v>5574</v>
      </c>
      <c r="F513" s="1" t="s">
        <v>775</v>
      </c>
      <c r="G513" s="21">
        <v>5.3099999999976717</v>
      </c>
      <c r="H513" s="21">
        <v>0</v>
      </c>
      <c r="I513" s="1" t="s">
        <v>258</v>
      </c>
      <c r="J513" s="1" t="s">
        <v>262</v>
      </c>
      <c r="K513" s="1">
        <v>1</v>
      </c>
      <c r="L513" s="1">
        <v>1</v>
      </c>
      <c r="M513" s="1">
        <v>8</v>
      </c>
      <c r="N513" s="1">
        <v>12</v>
      </c>
      <c r="O513" s="1">
        <v>32</v>
      </c>
      <c r="P513" s="16">
        <v>228.97837936046511</v>
      </c>
      <c r="Q513" s="21">
        <v>4.1362930782858021</v>
      </c>
      <c r="R513" s="21">
        <v>10.398185990502471</v>
      </c>
      <c r="S513" s="21">
        <v>6.2618929122166689</v>
      </c>
      <c r="T513" s="21">
        <v>0.27717586267515482</v>
      </c>
      <c r="U513" s="21">
        <v>3.1664888867294692</v>
      </c>
      <c r="V513" s="21">
        <v>2.8893130240543146</v>
      </c>
      <c r="W513" s="13" t="str">
        <f>IF(Table4[[#This Row],[PSI - FI]]&gt;5,"Red",(IF(AND(Table4[[#This Row],[PSI - FI]]&lt;5,Table4[[#This Row],[PSI - FI]]&gt;=3),"Blue","No")))</f>
        <v>No</v>
      </c>
      <c r="X513" s="19" t="str">
        <f>HYPERLINK("https://www.google.com/maps/search/?api=1&amp;query="&amp;Table4[[#This Row],[Begin Lat]]&amp;","&amp;Table4[[#This Row],[Begin Long]],"Google Maps")</f>
        <v>Google Maps</v>
      </c>
      <c r="Y513" s="1">
        <v>39.901812999999997</v>
      </c>
      <c r="Z513" s="1">
        <v>-82.824977000000004</v>
      </c>
      <c r="AA513" s="1">
        <v>0</v>
      </c>
      <c r="AB513" s="1">
        <v>0</v>
      </c>
    </row>
    <row r="514" spans="1:28" x14ac:dyDescent="0.25">
      <c r="A514" s="13">
        <v>512</v>
      </c>
      <c r="B514" s="17">
        <v>2</v>
      </c>
      <c r="C514" s="1" t="s">
        <v>786</v>
      </c>
      <c r="D514" s="1" t="s">
        <v>1316</v>
      </c>
      <c r="E514" s="1" t="s">
        <v>5480</v>
      </c>
      <c r="F514" s="1" t="s">
        <v>776</v>
      </c>
      <c r="G514" s="21">
        <v>16.476999999998952</v>
      </c>
      <c r="H514" s="21">
        <v>0</v>
      </c>
      <c r="I514" s="1" t="s">
        <v>258</v>
      </c>
      <c r="J514" s="1" t="s">
        <v>259</v>
      </c>
      <c r="K514" s="1">
        <v>0</v>
      </c>
      <c r="L514" s="1">
        <v>0</v>
      </c>
      <c r="M514" s="1">
        <v>8</v>
      </c>
      <c r="N514" s="1">
        <v>10</v>
      </c>
      <c r="O514" s="1">
        <v>34</v>
      </c>
      <c r="P514" s="16">
        <v>130.75</v>
      </c>
      <c r="Q514" s="21">
        <v>5.372934269891104</v>
      </c>
      <c r="R514" s="21">
        <v>10.656321063669795</v>
      </c>
      <c r="S514" s="21">
        <v>5.2833867937786909</v>
      </c>
      <c r="T514" s="21">
        <v>0.36854470413273832</v>
      </c>
      <c r="U514" s="21">
        <v>3.1643415306435587</v>
      </c>
      <c r="V514" s="21">
        <v>2.7957968265108204</v>
      </c>
      <c r="W514" s="13" t="str">
        <f>IF(Table4[[#This Row],[PSI - FI]]&gt;5,"Red",(IF(AND(Table4[[#This Row],[PSI - FI]]&lt;5,Table4[[#This Row],[PSI - FI]]&gt;=3),"Blue","No")))</f>
        <v>No</v>
      </c>
      <c r="X514" s="19" t="str">
        <f>HYPERLINK("https://www.google.com/maps/search/?api=1&amp;query="&amp;Table4[[#This Row],[Begin Lat]]&amp;","&amp;Table4[[#This Row],[Begin Long]],"Google Maps")</f>
        <v>Google Maps</v>
      </c>
      <c r="Y514" s="1">
        <v>41.678213</v>
      </c>
      <c r="Z514" s="1">
        <v>-83.561610999999999</v>
      </c>
      <c r="AA514" s="1">
        <v>0</v>
      </c>
      <c r="AB514" s="1">
        <v>0</v>
      </c>
    </row>
    <row r="515" spans="1:28" x14ac:dyDescent="0.25">
      <c r="A515" s="13">
        <v>513</v>
      </c>
      <c r="B515" s="17">
        <v>7</v>
      </c>
      <c r="C515" s="1" t="s">
        <v>3196</v>
      </c>
      <c r="D515" s="1" t="s">
        <v>1317</v>
      </c>
      <c r="E515" s="1" t="s">
        <v>5249</v>
      </c>
      <c r="F515" s="1" t="s">
        <v>777</v>
      </c>
      <c r="G515" s="21">
        <v>20.005000000004657</v>
      </c>
      <c r="H515" s="21">
        <v>0</v>
      </c>
      <c r="I515" s="1" t="s">
        <v>258</v>
      </c>
      <c r="J515" s="1" t="s">
        <v>259</v>
      </c>
      <c r="K515" s="1">
        <v>0</v>
      </c>
      <c r="L515" s="1">
        <v>1</v>
      </c>
      <c r="M515" s="1">
        <v>16</v>
      </c>
      <c r="N515" s="1">
        <v>3</v>
      </c>
      <c r="O515" s="1">
        <v>31</v>
      </c>
      <c r="P515" s="16">
        <v>194.73918968023256</v>
      </c>
      <c r="Q515" s="21">
        <v>4.4867734395375543</v>
      </c>
      <c r="R515" s="21">
        <v>9.5570875634927752</v>
      </c>
      <c r="S515" s="21">
        <v>5.070314123955221</v>
      </c>
      <c r="T515" s="21">
        <v>0.30776043530837954</v>
      </c>
      <c r="U515" s="21">
        <v>3.1621027317807404</v>
      </c>
      <c r="V515" s="21">
        <v>2.8543422964723608</v>
      </c>
      <c r="W515" s="13" t="str">
        <f>IF(Table4[[#This Row],[PSI - FI]]&gt;5,"Red",(IF(AND(Table4[[#This Row],[PSI - FI]]&lt;5,Table4[[#This Row],[PSI - FI]]&gt;=3),"Blue","No")))</f>
        <v>No</v>
      </c>
      <c r="X515" s="19" t="str">
        <f>HYPERLINK("https://www.google.com/maps/search/?api=1&amp;query="&amp;Table4[[#This Row],[Begin Lat]]&amp;","&amp;Table4[[#This Row],[Begin Long]],"Google Maps")</f>
        <v>Google Maps</v>
      </c>
      <c r="Y515" s="1">
        <v>39.841560999999999</v>
      </c>
      <c r="Z515" s="1">
        <v>-84.198723000000001</v>
      </c>
      <c r="AA515" s="1">
        <v>0</v>
      </c>
      <c r="AB515" s="1">
        <v>0</v>
      </c>
    </row>
    <row r="516" spans="1:28" x14ac:dyDescent="0.25">
      <c r="A516" s="13">
        <v>514</v>
      </c>
      <c r="B516" s="17">
        <v>8</v>
      </c>
      <c r="C516" s="1" t="s">
        <v>787</v>
      </c>
      <c r="D516" s="1" t="s">
        <v>1318</v>
      </c>
      <c r="E516" s="1" t="s">
        <v>5573</v>
      </c>
      <c r="F516" s="1" t="s">
        <v>778</v>
      </c>
      <c r="G516" s="21">
        <v>1.4159999999974389</v>
      </c>
      <c r="H516" s="21">
        <v>0</v>
      </c>
      <c r="I516" s="1" t="s">
        <v>258</v>
      </c>
      <c r="J516" s="1" t="s">
        <v>261</v>
      </c>
      <c r="K516" s="1">
        <v>0</v>
      </c>
      <c r="L516" s="1">
        <v>1</v>
      </c>
      <c r="M516" s="1">
        <v>9</v>
      </c>
      <c r="N516" s="1">
        <v>9</v>
      </c>
      <c r="O516" s="1">
        <v>80</v>
      </c>
      <c r="P516" s="16">
        <v>224.53606468023256</v>
      </c>
      <c r="Q516" s="21">
        <v>6.0602201142469205</v>
      </c>
      <c r="R516" s="21">
        <v>18.824165333562256</v>
      </c>
      <c r="S516" s="21">
        <v>12.763945219315335</v>
      </c>
      <c r="T516" s="21">
        <v>0.42125482151458699</v>
      </c>
      <c r="U516" s="21">
        <v>3.1617398854873238</v>
      </c>
      <c r="V516" s="21">
        <v>2.7404850639727369</v>
      </c>
      <c r="W516" s="13" t="str">
        <f>IF(Table4[[#This Row],[PSI - FI]]&gt;5,"Red",(IF(AND(Table4[[#This Row],[PSI - FI]]&lt;5,Table4[[#This Row],[PSI - FI]]&gt;=3),"Blue","No")))</f>
        <v>No</v>
      </c>
      <c r="X516" s="19" t="str">
        <f>HYPERLINK("https://www.google.com/maps/search/?api=1&amp;query="&amp;Table4[[#This Row],[Begin Lat]]&amp;","&amp;Table4[[#This Row],[Begin Long]],"Google Maps")</f>
        <v>Google Maps</v>
      </c>
      <c r="Y516" s="1">
        <v>39.135460000000002</v>
      </c>
      <c r="Z516" s="1">
        <v>-84.509440999999995</v>
      </c>
      <c r="AA516" s="1">
        <v>0</v>
      </c>
      <c r="AB516" s="1">
        <v>0</v>
      </c>
    </row>
    <row r="517" spans="1:28" x14ac:dyDescent="0.25">
      <c r="A517" s="13">
        <v>515</v>
      </c>
      <c r="B517" s="17">
        <v>2</v>
      </c>
      <c r="C517" s="1" t="s">
        <v>786</v>
      </c>
      <c r="D517" s="1" t="s">
        <v>1319</v>
      </c>
      <c r="E517" s="1" t="s">
        <v>5808</v>
      </c>
      <c r="F517" s="1" t="s">
        <v>779</v>
      </c>
      <c r="G517" s="21">
        <v>1.8450000000011642</v>
      </c>
      <c r="H517" s="21">
        <v>0</v>
      </c>
      <c r="I517" s="1" t="s">
        <v>258</v>
      </c>
      <c r="J517" s="1" t="s">
        <v>261</v>
      </c>
      <c r="K517" s="1">
        <v>0</v>
      </c>
      <c r="L517" s="1">
        <v>2</v>
      </c>
      <c r="M517" s="1">
        <v>3</v>
      </c>
      <c r="N517" s="1">
        <v>14</v>
      </c>
      <c r="O517" s="1">
        <v>88</v>
      </c>
      <c r="P517" s="16">
        <v>261.11900436046511</v>
      </c>
      <c r="Q517" s="21">
        <v>6.7278009883109773</v>
      </c>
      <c r="R517" s="21">
        <v>20.01271580832136</v>
      </c>
      <c r="S517" s="21">
        <v>13.284914820010382</v>
      </c>
      <c r="T517" s="21">
        <v>0.46765935083016164</v>
      </c>
      <c r="U517" s="21">
        <v>3.1609265944062241</v>
      </c>
      <c r="V517" s="21">
        <v>2.6932672435760625</v>
      </c>
      <c r="W517" s="13" t="str">
        <f>IF(Table4[[#This Row],[PSI - FI]]&gt;5,"Red",(IF(AND(Table4[[#This Row],[PSI - FI]]&lt;5,Table4[[#This Row],[PSI - FI]]&gt;=3),"Blue","No")))</f>
        <v>No</v>
      </c>
      <c r="X517" s="19" t="str">
        <f>HYPERLINK("https://www.google.com/maps/search/?api=1&amp;query="&amp;Table4[[#This Row],[Begin Lat]]&amp;","&amp;Table4[[#This Row],[Begin Long]],"Google Maps")</f>
        <v>Google Maps</v>
      </c>
      <c r="Y517" s="1">
        <v>41.652830000000002</v>
      </c>
      <c r="Z517" s="1">
        <v>-83.607708000000002</v>
      </c>
      <c r="AA517" s="1">
        <v>0</v>
      </c>
      <c r="AB517" s="1">
        <v>0</v>
      </c>
    </row>
    <row r="518" spans="1:28" x14ac:dyDescent="0.25">
      <c r="A518" s="13">
        <v>516</v>
      </c>
      <c r="B518" s="17">
        <v>8</v>
      </c>
      <c r="C518" s="1" t="s">
        <v>787</v>
      </c>
      <c r="D518" s="1" t="s">
        <v>1320</v>
      </c>
      <c r="E518" s="1" t="s">
        <v>5573</v>
      </c>
      <c r="F518" s="1" t="s">
        <v>780</v>
      </c>
      <c r="G518" s="21">
        <v>0.45299999999406282</v>
      </c>
      <c r="H518" s="21">
        <v>0</v>
      </c>
      <c r="I518" s="1" t="s">
        <v>258</v>
      </c>
      <c r="J518" s="1" t="s">
        <v>262</v>
      </c>
      <c r="K518" s="1">
        <v>0</v>
      </c>
      <c r="L518" s="1">
        <v>1</v>
      </c>
      <c r="M518" s="1">
        <v>7</v>
      </c>
      <c r="N518" s="1">
        <v>13</v>
      </c>
      <c r="O518" s="1">
        <v>59</v>
      </c>
      <c r="P518" s="16">
        <v>208.19231468023256</v>
      </c>
      <c r="Q518" s="21">
        <v>4.4612312096438389</v>
      </c>
      <c r="R518" s="21">
        <v>15.864471531975845</v>
      </c>
      <c r="S518" s="21">
        <v>11.403240322332007</v>
      </c>
      <c r="T518" s="21">
        <v>0.29895019180768867</v>
      </c>
      <c r="U518" s="21">
        <v>3.1581075494572985</v>
      </c>
      <c r="V518" s="21">
        <v>2.8591573576496101</v>
      </c>
      <c r="W518" s="13" t="str">
        <f>IF(Table4[[#This Row],[PSI - FI]]&gt;5,"Red",(IF(AND(Table4[[#This Row],[PSI - FI]]&lt;5,Table4[[#This Row],[PSI - FI]]&gt;=3),"Blue","No")))</f>
        <v>No</v>
      </c>
      <c r="X518" s="19" t="str">
        <f>HYPERLINK("https://www.google.com/maps/search/?api=1&amp;query="&amp;Table4[[#This Row],[Begin Lat]]&amp;","&amp;Table4[[#This Row],[Begin Long]],"Google Maps")</f>
        <v>Google Maps</v>
      </c>
      <c r="Y518" s="1">
        <v>39.139468999999998</v>
      </c>
      <c r="Z518" s="1">
        <v>-84.524446999999995</v>
      </c>
      <c r="AA518" s="1">
        <v>0</v>
      </c>
      <c r="AB518" s="1">
        <v>0</v>
      </c>
    </row>
    <row r="519" spans="1:28" x14ac:dyDescent="0.25">
      <c r="A519" s="13">
        <v>517</v>
      </c>
      <c r="B519" s="17">
        <v>6</v>
      </c>
      <c r="C519" s="1" t="s">
        <v>784</v>
      </c>
      <c r="D519" s="1" t="s">
        <v>1321</v>
      </c>
      <c r="E519" s="1" t="s">
        <v>5809</v>
      </c>
      <c r="F519" s="1" t="s">
        <v>781</v>
      </c>
      <c r="G519" s="21">
        <v>0.14599999999336433</v>
      </c>
      <c r="H519" s="21">
        <v>0</v>
      </c>
      <c r="I519" s="1" t="s">
        <v>258</v>
      </c>
      <c r="J519" s="1" t="s">
        <v>259</v>
      </c>
      <c r="K519" s="1">
        <v>0</v>
      </c>
      <c r="L519" s="1">
        <v>1</v>
      </c>
      <c r="M519" s="1">
        <v>8</v>
      </c>
      <c r="N519" s="1">
        <v>8</v>
      </c>
      <c r="O519" s="1">
        <v>94</v>
      </c>
      <c r="P519" s="16">
        <v>227.55168968023256</v>
      </c>
      <c r="Q519" s="21">
        <v>9.4431611392829229</v>
      </c>
      <c r="R519" s="21">
        <v>22.32181041223868</v>
      </c>
      <c r="S519" s="21">
        <v>12.878649272955757</v>
      </c>
      <c r="T519" s="21">
        <v>0.64773303624005296</v>
      </c>
      <c r="U519" s="21">
        <v>3.1571684546341099</v>
      </c>
      <c r="V519" s="21">
        <v>2.509435418394057</v>
      </c>
      <c r="W519" s="13" t="str">
        <f>IF(Table4[[#This Row],[PSI - FI]]&gt;5,"Red",(IF(AND(Table4[[#This Row],[PSI - FI]]&lt;5,Table4[[#This Row],[PSI - FI]]&gt;=3),"Blue","No")))</f>
        <v>No</v>
      </c>
      <c r="X519" s="19" t="str">
        <f>HYPERLINK("https://www.google.com/maps/search/?api=1&amp;query="&amp;Table4[[#This Row],[Begin Lat]]&amp;","&amp;Table4[[#This Row],[Begin Long]],"Google Maps")</f>
        <v>Google Maps</v>
      </c>
      <c r="Y519" s="1">
        <v>39.878321</v>
      </c>
      <c r="Z519" s="1">
        <v>-83.055761000000004</v>
      </c>
      <c r="AA519" s="1">
        <v>0</v>
      </c>
      <c r="AB519" s="1">
        <v>0</v>
      </c>
    </row>
    <row r="520" spans="1:28" x14ac:dyDescent="0.25">
      <c r="A520" s="13">
        <v>518</v>
      </c>
      <c r="B520" s="17">
        <v>12</v>
      </c>
      <c r="C520" s="1" t="s">
        <v>785</v>
      </c>
      <c r="D520" s="1" t="s">
        <v>1322</v>
      </c>
      <c r="E520" s="1" t="s">
        <v>5810</v>
      </c>
      <c r="F520" s="1" t="s">
        <v>782</v>
      </c>
      <c r="G520" s="21">
        <v>1.1190000000060536</v>
      </c>
      <c r="H520" s="21">
        <v>0</v>
      </c>
      <c r="I520" s="1" t="s">
        <v>258</v>
      </c>
      <c r="J520" s="1" t="s">
        <v>261</v>
      </c>
      <c r="K520" s="1">
        <v>0</v>
      </c>
      <c r="L520" s="1">
        <v>0</v>
      </c>
      <c r="M520" s="1">
        <v>7</v>
      </c>
      <c r="N520" s="1">
        <v>11</v>
      </c>
      <c r="O520" s="1">
        <v>40</v>
      </c>
      <c r="P520" s="16">
        <v>134.640625</v>
      </c>
      <c r="Q520" s="21">
        <v>7.5431193691093261</v>
      </c>
      <c r="R520" s="21">
        <v>11.320644991748402</v>
      </c>
      <c r="S520" s="21">
        <v>3.7775256226390761</v>
      </c>
      <c r="T520" s="21">
        <v>0.52433333172622532</v>
      </c>
      <c r="U520" s="21">
        <v>3.1533125584477291</v>
      </c>
      <c r="V520" s="21">
        <v>2.628979226721504</v>
      </c>
      <c r="W520" s="13" t="str">
        <f>IF(Table4[[#This Row],[PSI - FI]]&gt;5,"Red",(IF(AND(Table4[[#This Row],[PSI - FI]]&lt;5,Table4[[#This Row],[PSI - FI]]&gt;=3),"Blue","No")))</f>
        <v>No</v>
      </c>
      <c r="X520" s="19" t="str">
        <f>HYPERLINK("https://www.google.com/maps/search/?api=1&amp;query="&amp;Table4[[#This Row],[Begin Lat]]&amp;","&amp;Table4[[#This Row],[Begin Long]],"Google Maps")</f>
        <v>Google Maps</v>
      </c>
      <c r="Y520" s="1">
        <v>41.502260999999997</v>
      </c>
      <c r="Z520" s="1">
        <v>-81.688541000000001</v>
      </c>
      <c r="AA520" s="1">
        <v>0</v>
      </c>
      <c r="AB520" s="1">
        <v>0</v>
      </c>
    </row>
  </sheetData>
  <mergeCells count="6">
    <mergeCell ref="A1:H1"/>
    <mergeCell ref="Q1:S1"/>
    <mergeCell ref="T1:V1"/>
    <mergeCell ref="K1:P1"/>
    <mergeCell ref="X1:AB1"/>
    <mergeCell ref="I1:J1"/>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92578A2294A5469C3F03F85C3154B5" ma:contentTypeVersion="9" ma:contentTypeDescription="Create a new document." ma:contentTypeScope="" ma:versionID="d6c3e3156d0eaf83d4e22aeef3b19b5c">
  <xsd:schema xmlns:xsd="http://www.w3.org/2001/XMLSchema" xmlns:xs="http://www.w3.org/2001/XMLSchema" xmlns:p="http://schemas.microsoft.com/office/2006/metadata/properties" xmlns:ns2="ce7bb0f8-802c-4b73-9d72-24d08db567cf" xmlns:ns3="cdf5cfbf-cf86-4eb7-ac31-a9fd0075546e" targetNamespace="http://schemas.microsoft.com/office/2006/metadata/properties" ma:root="true" ma:fieldsID="692c613b0e228940241254a8f7ce7afa" ns2:_="" ns3:_="">
    <xsd:import namespace="ce7bb0f8-802c-4b73-9d72-24d08db567cf"/>
    <xsd:import namespace="cdf5cfbf-cf86-4eb7-ac31-a9fd0075546e"/>
    <xsd:element name="properties">
      <xsd:complexType>
        <xsd:sequence>
          <xsd:element name="documentManagement">
            <xsd:complexType>
              <xsd:all>
                <xsd:element ref="ns2:Category" minOccurs="0"/>
                <xsd:element ref="ns2:CountyName" minOccurs="0"/>
                <xsd:element ref="ns2:District" minOccurs="0"/>
                <xsd:element ref="ns2:St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7bb0f8-802c-4b73-9d72-24d08db567cf" elementFormDefault="qualified">
    <xsd:import namespace="http://schemas.microsoft.com/office/2006/documentManagement/types"/>
    <xsd:import namespace="http://schemas.microsoft.com/office/infopath/2007/PartnerControls"/>
    <xsd:element name="Category" ma:index="8" nillable="true" ma:displayName="Category" ma:default="County Maps" ma:format="Dropdown" ma:internalName="Category">
      <xsd:simpleType>
        <xsd:restriction base="dms:Choice">
          <xsd:enumeration value="Priority List"/>
          <xsd:enumeration value="Statewide Map"/>
          <xsd:enumeration value="County Maps A-F"/>
          <xsd:enumeration value="County Maps G-L"/>
          <xsd:enumeration value="County Maps M-O"/>
          <xsd:enumeration value="County Maps P-Z"/>
          <xsd:enumeration value="County Maps"/>
        </xsd:restriction>
      </xsd:simpleType>
    </xsd:element>
    <xsd:element name="CountyName" ma:index="9" nillable="true" ma:displayName="CountyName" ma:internalName="CountyName">
      <xsd:simpleType>
        <xsd:restriction base="dms:Text">
          <xsd:maxLength value="255"/>
        </xsd:restriction>
      </xsd:simpleType>
    </xsd:element>
    <xsd:element name="District" ma:index="10" nillable="true" ma:displayName="District" ma:internalName="District">
      <xsd:simpleType>
        <xsd:restriction base="dms:Text">
          <xsd:maxLength value="2"/>
        </xsd:restriction>
      </xsd:simpleType>
    </xsd:element>
    <xsd:element name="State" ma:index="11" nillable="true" ma:displayName="State" ma:default="0" ma:internalName="Sta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ce7bb0f8-802c-4b73-9d72-24d08db567cf">County Maps</Category>
    <District xmlns="ce7bb0f8-802c-4b73-9d72-24d08db567cf" xsi:nil="true"/>
    <CountyName xmlns="ce7bb0f8-802c-4b73-9d72-24d08db567cf" xsi:nil="true"/>
    <State xmlns="ce7bb0f8-802c-4b73-9d72-24d08db567cf">false</State>
  </documentManagement>
</p:properties>
</file>

<file path=customXml/itemProps1.xml><?xml version="1.0" encoding="utf-8"?>
<ds:datastoreItem xmlns:ds="http://schemas.openxmlformats.org/officeDocument/2006/customXml" ds:itemID="{79AFD395-44D6-444E-A994-BCF4872F722F}"/>
</file>

<file path=customXml/itemProps2.xml><?xml version="1.0" encoding="utf-8"?>
<ds:datastoreItem xmlns:ds="http://schemas.openxmlformats.org/officeDocument/2006/customXml" ds:itemID="{402539AF-A07B-4B54-8F25-527625D7913A}"/>
</file>

<file path=customXml/itemProps3.xml><?xml version="1.0" encoding="utf-8"?>
<ds:datastoreItem xmlns:ds="http://schemas.openxmlformats.org/officeDocument/2006/customXml" ds:itemID="{E29BC748-69E6-4A62-8586-491599F9B9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Notes</vt:lpstr>
      <vt:lpstr>Segment SPFs</vt:lpstr>
      <vt:lpstr>Intersection SPFs</vt:lpstr>
      <vt:lpstr>All Locations (for Searching)</vt:lpstr>
      <vt:lpstr>Pivot Summary</vt:lpstr>
      <vt:lpstr>Rural Intersection</vt:lpstr>
      <vt:lpstr>Rural Non-Freeway</vt:lpstr>
      <vt:lpstr>Rural Freeway</vt:lpstr>
      <vt:lpstr>Urban Intersection</vt:lpstr>
      <vt:lpstr>Urban Non-Freeway</vt:lpstr>
      <vt:lpstr>Urban Freeway</vt:lpstr>
      <vt:lpstr>Suburban Intersection</vt:lpstr>
      <vt:lpstr>Suburban Non-Freeway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Bogard, Brenton</dc:creator>
  <cp:lastModifiedBy>Bogard, Brenton</cp:lastModifiedBy>
  <dcterms:created xsi:type="dcterms:W3CDTF">2024-06-04T16:35:16Z</dcterms:created>
  <dcterms:modified xsi:type="dcterms:W3CDTF">2024-07-05T12:48:33Z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0x0101000992578A2294A5469C3F03F85C3154B5</vt:lpwstr>
  </property>
</Properties>
</file>